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Ex1.xml" ContentType="application/vnd.ms-office.chartex+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2.xml" ContentType="application/vnd.openxmlformats-officedocument.drawingml.chart+xml"/>
  <Override PartName="/xl/charts/style3.xml" ContentType="application/vnd.ms-office.chartstyle+xml"/>
  <Override PartName="/xl/charts/colors3.xml" ContentType="application/vnd.ms-office.chartcolorstyle+xml"/>
  <Override PartName="/xl/charts/chartEx2.xml" ContentType="application/vnd.ms-office.chartex+xml"/>
  <Override PartName="/xl/charts/style4.xml" ContentType="application/vnd.ms-office.chartstyle+xml"/>
  <Override PartName="/xl/charts/colors4.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730"/>
  <workbookPr codeName="ThisWorkbook" defaultThemeVersion="124226"/>
  <mc:AlternateContent xmlns:mc="http://schemas.openxmlformats.org/markup-compatibility/2006">
    <mc:Choice Requires="x15">
      <x15ac:absPath xmlns:x15ac="http://schemas.microsoft.com/office/spreadsheetml/2010/11/ac" url="https://societyofactuaries-my.sharepoint.com/personal/dnorris_soa_org/Documents/Documents/Projects/2025-26 Curriculum/FINAL CURATED PAST EXAMS/Fully Assembled/"/>
    </mc:Choice>
  </mc:AlternateContent>
  <xr:revisionPtr revIDLastSave="3" documentId="8_{AF3A9630-B479-412B-A663-B9646D37F224}" xr6:coauthVersionLast="47" xr6:coauthVersionMax="47" xr10:uidLastSave="{50C5B7F3-A8BB-40CD-A454-3C689CF0EBD9}"/>
  <bookViews>
    <workbookView xWindow="28680" yWindow="-120" windowWidth="38640" windowHeight="21120" tabRatio="635" xr2:uid="{0199C817-F298-4D02-B47D-6B508A1177A0}"/>
  </bookViews>
  <sheets>
    <sheet name="Cover " sheetId="200" r:id="rId1"/>
    <sheet name="S24 Q1 (d)" sheetId="184" r:id="rId2"/>
    <sheet name="S24 - 1(d)Solution" sheetId="183" r:id="rId3"/>
    <sheet name="S24 Q3(a)" sheetId="185" r:id="rId4"/>
    <sheet name="S24 - 3(a) Solution" sheetId="186" r:id="rId5"/>
    <sheet name="F23 Q2 (a)(b)" sheetId="187" r:id="rId6"/>
    <sheet name="F23 - 2(a)(b) Sol - case study" sheetId="199" r:id="rId7"/>
    <sheet name="F23 - 2(a)(b) Sol - calcs" sheetId="188" r:id="rId8"/>
    <sheet name="F23 - 2(a)(b) Sol - Exhibit" sheetId="198" r:id="rId9"/>
    <sheet name="S23 Q2(j)(k)" sheetId="181" r:id="rId10"/>
    <sheet name="S23 - 2(j)(k) Solution" sheetId="192" r:id="rId11"/>
    <sheet name="S23 Q4(b)" sheetId="191" r:id="rId12"/>
    <sheet name="S23 - Q4(b) Solution" sheetId="190" r:id="rId13"/>
    <sheet name="S22 Q1(e)" sheetId="193" r:id="rId14"/>
    <sheet name="S22 Q3(c)" sheetId="194" r:id="rId15"/>
    <sheet name="S22 Q3(e)" sheetId="197" r:id="rId16"/>
  </sheets>
  <externalReferences>
    <externalReference r:id="rId17"/>
    <externalReference r:id="rId18"/>
    <externalReference r:id="rId19"/>
  </externalReferences>
  <definedNames>
    <definedName name="_xlchart.v1.0" hidden="1">[1]Q3!$X$9:$X$108</definedName>
    <definedName name="_xlchart.v1.1" hidden="1">[2]Q3!$X$9:$X$108</definedName>
    <definedName name="Allocations">#REF!</definedName>
    <definedName name="CognitiveLevels">#REF!</definedName>
    <definedName name="CommonGuidance">#REF!</definedName>
    <definedName name="LO_1">#REF!</definedName>
    <definedName name="LO_2">#REF!</definedName>
    <definedName name="LOList">#REF!</definedName>
    <definedName name="Q_sources">#REF!</definedName>
    <definedName name="SyllabusListing">#REF!</definedName>
    <definedName name="Total">#REF!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2" i="183" l="1"/>
  <c r="G38" i="183"/>
  <c r="F38" i="183"/>
  <c r="E38" i="183"/>
  <c r="D38" i="183"/>
  <c r="G30" i="183"/>
  <c r="F30" i="183"/>
  <c r="E30" i="183"/>
  <c r="D30" i="183"/>
  <c r="G29" i="183"/>
  <c r="G31" i="183" s="1"/>
  <c r="F29" i="183"/>
  <c r="F31" i="183" s="1"/>
  <c r="E29" i="183"/>
  <c r="E31" i="183" s="1"/>
  <c r="D29" i="183"/>
  <c r="G10" i="183"/>
  <c r="G15" i="183" s="1"/>
  <c r="F3" i="183"/>
  <c r="F10" i="183" s="1"/>
  <c r="F15" i="183" s="1"/>
  <c r="E3" i="183"/>
  <c r="E10" i="183" s="1"/>
  <c r="E15" i="183" s="1"/>
  <c r="D3" i="183"/>
  <c r="D10" i="183" s="1"/>
  <c r="D15" i="183" s="1"/>
  <c r="D31" i="183" l="1"/>
  <c r="E44" i="183"/>
  <c r="E33" i="183"/>
  <c r="E34" i="183" s="1"/>
  <c r="E37" i="183" s="1"/>
  <c r="E40" i="183" s="1"/>
  <c r="F33" i="183"/>
  <c r="F34" i="183" s="1"/>
  <c r="F37" i="183" s="1"/>
  <c r="F40" i="183" s="1"/>
  <c r="G33" i="183"/>
  <c r="G34" i="183" s="1"/>
  <c r="G37" i="183" s="1"/>
  <c r="G40" i="183" s="1"/>
  <c r="D33" i="183"/>
  <c r="D34" i="183" s="1"/>
  <c r="G44" i="183"/>
  <c r="F44" i="183"/>
  <c r="D44" i="183"/>
  <c r="G46" i="183" l="1"/>
  <c r="E46" i="183"/>
  <c r="C43" i="183"/>
  <c r="C45" i="183" s="1"/>
  <c r="D37" i="183"/>
  <c r="D40" i="183" s="1"/>
  <c r="F46" i="183"/>
  <c r="D46" i="183" l="1"/>
  <c r="G48" i="183" s="1"/>
  <c r="C5" i="188" l="1"/>
  <c r="D5" i="198" s="1"/>
  <c r="F20" i="198"/>
  <c r="F18" i="198"/>
  <c r="F16" i="198"/>
  <c r="F13" i="198"/>
  <c r="F11" i="198"/>
  <c r="F9" i="198"/>
  <c r="F8" i="198"/>
  <c r="E20" i="198"/>
  <c r="E19" i="198"/>
  <c r="E18" i="198"/>
  <c r="E16" i="198"/>
  <c r="E15" i="198"/>
  <c r="E13" i="198"/>
  <c r="E11" i="198"/>
  <c r="E10" i="198"/>
  <c r="E9" i="198"/>
  <c r="E7" i="198"/>
  <c r="E5" i="198"/>
  <c r="D20" i="198"/>
  <c r="D19" i="198"/>
  <c r="D18" i="198"/>
  <c r="D16" i="198"/>
  <c r="D15" i="198"/>
  <c r="D13" i="198"/>
  <c r="D12" i="198"/>
  <c r="D11" i="198"/>
  <c r="D10" i="198"/>
  <c r="D9" i="198"/>
  <c r="D7" i="198"/>
  <c r="D6" i="198"/>
  <c r="F23" i="199"/>
  <c r="E23" i="199"/>
  <c r="D23" i="199"/>
  <c r="C23" i="199"/>
  <c r="Q42" i="188"/>
  <c r="R31" i="188"/>
  <c r="K31" i="188"/>
  <c r="D31" i="188"/>
  <c r="R30" i="188"/>
  <c r="K30" i="188"/>
  <c r="D30" i="188"/>
  <c r="R29" i="188"/>
  <c r="K29" i="188"/>
  <c r="D29" i="188"/>
  <c r="R28" i="188"/>
  <c r="K28" i="188"/>
  <c r="D28" i="188"/>
  <c r="B28" i="188"/>
  <c r="B29" i="188" s="1"/>
  <c r="B30" i="188" s="1"/>
  <c r="R27" i="188"/>
  <c r="P27" i="188"/>
  <c r="P28" i="188" s="1"/>
  <c r="P29" i="188" s="1"/>
  <c r="P30" i="188" s="1"/>
  <c r="K27" i="188"/>
  <c r="I27" i="188"/>
  <c r="I28" i="188" s="1"/>
  <c r="I29" i="188" s="1"/>
  <c r="I30" i="188" s="1"/>
  <c r="D27" i="188"/>
  <c r="B27" i="188"/>
  <c r="R26" i="188"/>
  <c r="K26" i="188"/>
  <c r="D26" i="188"/>
  <c r="J20" i="188"/>
  <c r="C20" i="188"/>
  <c r="J15" i="188"/>
  <c r="E14" i="198" s="1"/>
  <c r="C15" i="188"/>
  <c r="D14" i="198" s="1"/>
  <c r="Q12" i="188"/>
  <c r="F12" i="198" s="1"/>
  <c r="J12" i="188"/>
  <c r="E12" i="198" s="1"/>
  <c r="K8" i="188"/>
  <c r="J8" i="188"/>
  <c r="E8" i="198" s="1"/>
  <c r="Q7" i="188"/>
  <c r="F7" i="198" s="1"/>
  <c r="J6" i="188"/>
  <c r="Q6" i="188" s="1"/>
  <c r="F6" i="198" s="1"/>
  <c r="C23" i="192"/>
  <c r="B23" i="192"/>
  <c r="C22" i="192"/>
  <c r="B22" i="192"/>
  <c r="B24" i="192" s="1"/>
  <c r="C19" i="192"/>
  <c r="B19" i="192"/>
  <c r="G10" i="192"/>
  <c r="F10" i="192"/>
  <c r="E10" i="192"/>
  <c r="G9" i="192"/>
  <c r="F9" i="192"/>
  <c r="E9" i="192"/>
  <c r="G8" i="192"/>
  <c r="F8" i="192"/>
  <c r="E8" i="192"/>
  <c r="G7" i="192"/>
  <c r="F7" i="192"/>
  <c r="E7" i="192"/>
  <c r="G6" i="192"/>
  <c r="F6" i="192"/>
  <c r="G5" i="192"/>
  <c r="F5" i="192"/>
  <c r="E5" i="192"/>
  <c r="G4" i="192"/>
  <c r="F4" i="192"/>
  <c r="E4" i="192"/>
  <c r="G3" i="192"/>
  <c r="F3" i="192"/>
  <c r="E3" i="192"/>
  <c r="E2" i="192"/>
  <c r="F2" i="192" s="1"/>
  <c r="C24" i="192" l="1"/>
  <c r="Q43" i="188"/>
  <c r="E6" i="198"/>
  <c r="J18" i="188"/>
  <c r="Q5" i="188"/>
  <c r="F5" i="198" s="1"/>
  <c r="C8" i="188"/>
  <c r="D8" i="198" s="1"/>
  <c r="F23" i="192"/>
  <c r="F22" i="192"/>
  <c r="F24" i="192" s="1"/>
  <c r="G2" i="192"/>
  <c r="F19" i="192"/>
  <c r="E19" i="192"/>
  <c r="E22" i="192"/>
  <c r="E24" i="192" s="1"/>
  <c r="E26" i="192" s="1"/>
  <c r="E23" i="192"/>
  <c r="J26" i="188" l="1"/>
  <c r="E17" i="198"/>
  <c r="J27" i="188"/>
  <c r="L26" i="188"/>
  <c r="M26" i="188" s="1"/>
  <c r="N26" i="188" s="1"/>
  <c r="C18" i="188"/>
  <c r="D8" i="188"/>
  <c r="S8" i="188" s="1"/>
  <c r="Q18" i="188" s="1"/>
  <c r="G22" i="192"/>
  <c r="G19" i="192"/>
  <c r="G27" i="192" s="1"/>
  <c r="G23" i="192"/>
  <c r="Q26" i="188" l="1"/>
  <c r="Q27" i="188" s="1"/>
  <c r="F17" i="198"/>
  <c r="C26" i="188"/>
  <c r="C27" i="188" s="1"/>
  <c r="D17" i="198"/>
  <c r="J28" i="188"/>
  <c r="L27" i="188"/>
  <c r="M27" i="188" s="1"/>
  <c r="N27" i="188" s="1"/>
  <c r="G24" i="192"/>
  <c r="G28" i="192" s="1"/>
  <c r="S26" i="188" l="1"/>
  <c r="T26" i="188" s="1"/>
  <c r="U26" i="188" s="1"/>
  <c r="E26" i="188"/>
  <c r="F26" i="188" s="1"/>
  <c r="G26" i="188" s="1"/>
  <c r="C28" i="188"/>
  <c r="E27" i="188"/>
  <c r="F27" i="188" s="1"/>
  <c r="G27" i="188" s="1"/>
  <c r="J29" i="188"/>
  <c r="L28" i="188"/>
  <c r="M28" i="188" s="1"/>
  <c r="N28" i="188" s="1"/>
  <c r="Q28" i="188"/>
  <c r="S27" i="188"/>
  <c r="T27" i="188" s="1"/>
  <c r="U27" i="188" s="1"/>
  <c r="Q29" i="188" l="1"/>
  <c r="S28" i="188"/>
  <c r="T28" i="188" s="1"/>
  <c r="U28" i="188" s="1"/>
  <c r="J30" i="188"/>
  <c r="L29" i="188"/>
  <c r="M29" i="188" s="1"/>
  <c r="N29" i="188" s="1"/>
  <c r="C29" i="188"/>
  <c r="E28" i="188"/>
  <c r="F28" i="188" s="1"/>
  <c r="G28" i="188" s="1"/>
  <c r="Q30" i="188" l="1"/>
  <c r="S29" i="188"/>
  <c r="T29" i="188" s="1"/>
  <c r="U29" i="188" s="1"/>
  <c r="J31" i="188"/>
  <c r="L30" i="188"/>
  <c r="M30" i="188" s="1"/>
  <c r="N30" i="188" s="1"/>
  <c r="C30" i="188"/>
  <c r="E29" i="188"/>
  <c r="F29" i="188" s="1"/>
  <c r="G29" i="188" s="1"/>
  <c r="Q31" i="188" l="1"/>
  <c r="S30" i="188"/>
  <c r="T30" i="188" s="1"/>
  <c r="U30" i="188" s="1"/>
  <c r="C31" i="188"/>
  <c r="E30" i="188"/>
  <c r="F30" i="188" s="1"/>
  <c r="G30" i="188" s="1"/>
  <c r="L31" i="188"/>
  <c r="M31" i="188" s="1"/>
  <c r="M32" i="188" s="1"/>
  <c r="N32" i="188" s="1"/>
  <c r="N33" i="188" s="1"/>
  <c r="J34" i="188" s="1"/>
  <c r="C37" i="188" l="1"/>
  <c r="E31" i="188"/>
  <c r="F31" i="188"/>
  <c r="F32" i="188" s="1"/>
  <c r="G32" i="188" s="1"/>
  <c r="G33" i="188" s="1"/>
  <c r="C34" i="188" s="1"/>
  <c r="S31" i="188"/>
  <c r="T31" i="188" s="1"/>
  <c r="C36" i="188" l="1"/>
  <c r="Q44" i="188"/>
  <c r="Q46" i="188" s="1"/>
  <c r="Q10" i="188" s="1"/>
  <c r="C38" i="188"/>
  <c r="Q15" i="188" l="1"/>
  <c r="F10" i="198"/>
  <c r="Q16" i="188" l="1"/>
  <c r="F14" i="198"/>
  <c r="Q20" i="188" l="1"/>
  <c r="F15" i="198"/>
  <c r="T32" i="188" l="1"/>
  <c r="U32" i="188" s="1"/>
  <c r="U33" i="188" s="1"/>
  <c r="Q34" i="188" s="1"/>
  <c r="C39" i="188" s="1"/>
  <c r="C40" i="188" s="1"/>
  <c r="C42" i="188" s="1"/>
  <c r="F19" i="198"/>
  <c r="V10003" i="190" l="1"/>
  <c r="U10003" i="190"/>
  <c r="T10003" i="190"/>
  <c r="S10003" i="190"/>
  <c r="R10003" i="190"/>
  <c r="Q10003" i="190"/>
  <c r="P10003" i="190"/>
  <c r="O10003" i="190"/>
  <c r="W10003" i="190" s="1"/>
  <c r="V10002" i="190"/>
  <c r="U10002" i="190"/>
  <c r="T10002" i="190"/>
  <c r="S10002" i="190"/>
  <c r="X10002" i="190" s="1"/>
  <c r="R10002" i="190"/>
  <c r="Q10002" i="190"/>
  <c r="P10002" i="190"/>
  <c r="O10002" i="190"/>
  <c r="V10001" i="190"/>
  <c r="U10001" i="190"/>
  <c r="T10001" i="190"/>
  <c r="S10001" i="190"/>
  <c r="R10001" i="190"/>
  <c r="Q10001" i="190"/>
  <c r="P10001" i="190"/>
  <c r="O10001" i="190"/>
  <c r="W10001" i="190" s="1"/>
  <c r="V10000" i="190"/>
  <c r="U10000" i="190"/>
  <c r="T10000" i="190"/>
  <c r="S10000" i="190"/>
  <c r="R10000" i="190"/>
  <c r="Q10000" i="190"/>
  <c r="P10000" i="190"/>
  <c r="O10000" i="190"/>
  <c r="V9999" i="190"/>
  <c r="U9999" i="190"/>
  <c r="T9999" i="190"/>
  <c r="S9999" i="190"/>
  <c r="R9999" i="190"/>
  <c r="Q9999" i="190"/>
  <c r="P9999" i="190"/>
  <c r="O9999" i="190"/>
  <c r="V9998" i="190"/>
  <c r="U9998" i="190"/>
  <c r="T9998" i="190"/>
  <c r="S9998" i="190"/>
  <c r="R9998" i="190"/>
  <c r="Q9998" i="190"/>
  <c r="P9998" i="190"/>
  <c r="O9998" i="190"/>
  <c r="W9998" i="190" s="1"/>
  <c r="V9997" i="190"/>
  <c r="U9997" i="190"/>
  <c r="T9997" i="190"/>
  <c r="S9997" i="190"/>
  <c r="R9997" i="190"/>
  <c r="Q9997" i="190"/>
  <c r="P9997" i="190"/>
  <c r="O9997" i="190"/>
  <c r="V9996" i="190"/>
  <c r="U9996" i="190"/>
  <c r="T9996" i="190"/>
  <c r="S9996" i="190"/>
  <c r="X9996" i="190" s="1"/>
  <c r="R9996" i="190"/>
  <c r="Q9996" i="190"/>
  <c r="P9996" i="190"/>
  <c r="O9996" i="190"/>
  <c r="V9995" i="190"/>
  <c r="U9995" i="190"/>
  <c r="T9995" i="190"/>
  <c r="S9995" i="190"/>
  <c r="R9995" i="190"/>
  <c r="Q9995" i="190"/>
  <c r="P9995" i="190"/>
  <c r="O9995" i="190"/>
  <c r="W9995" i="190" s="1"/>
  <c r="V9994" i="190"/>
  <c r="U9994" i="190"/>
  <c r="T9994" i="190"/>
  <c r="S9994" i="190"/>
  <c r="R9994" i="190"/>
  <c r="Q9994" i="190"/>
  <c r="P9994" i="190"/>
  <c r="O9994" i="190"/>
  <c r="V9993" i="190"/>
  <c r="U9993" i="190"/>
  <c r="T9993" i="190"/>
  <c r="S9993" i="190"/>
  <c r="R9993" i="190"/>
  <c r="Q9993" i="190"/>
  <c r="P9993" i="190"/>
  <c r="O9993" i="190"/>
  <c r="V9992" i="190"/>
  <c r="U9992" i="190"/>
  <c r="T9992" i="190"/>
  <c r="S9992" i="190"/>
  <c r="R9992" i="190"/>
  <c r="Q9992" i="190"/>
  <c r="P9992" i="190"/>
  <c r="O9992" i="190"/>
  <c r="W9992" i="190" s="1"/>
  <c r="V9991" i="190"/>
  <c r="U9991" i="190"/>
  <c r="T9991" i="190"/>
  <c r="S9991" i="190"/>
  <c r="R9991" i="190"/>
  <c r="Q9991" i="190"/>
  <c r="P9991" i="190"/>
  <c r="O9991" i="190"/>
  <c r="V9990" i="190"/>
  <c r="U9990" i="190"/>
  <c r="T9990" i="190"/>
  <c r="S9990" i="190"/>
  <c r="X9990" i="190" s="1"/>
  <c r="R9990" i="190"/>
  <c r="Q9990" i="190"/>
  <c r="P9990" i="190"/>
  <c r="O9990" i="190"/>
  <c r="V9989" i="190"/>
  <c r="U9989" i="190"/>
  <c r="T9989" i="190"/>
  <c r="S9989" i="190"/>
  <c r="R9989" i="190"/>
  <c r="Q9989" i="190"/>
  <c r="P9989" i="190"/>
  <c r="O9989" i="190"/>
  <c r="W9989" i="190" s="1"/>
  <c r="V9988" i="190"/>
  <c r="U9988" i="190"/>
  <c r="T9988" i="190"/>
  <c r="S9988" i="190"/>
  <c r="R9988" i="190"/>
  <c r="Q9988" i="190"/>
  <c r="P9988" i="190"/>
  <c r="O9988" i="190"/>
  <c r="V9987" i="190"/>
  <c r="U9987" i="190"/>
  <c r="T9987" i="190"/>
  <c r="S9987" i="190"/>
  <c r="X9987" i="190" s="1"/>
  <c r="R9987" i="190"/>
  <c r="Q9987" i="190"/>
  <c r="P9987" i="190"/>
  <c r="O9987" i="190"/>
  <c r="V9986" i="190"/>
  <c r="U9986" i="190"/>
  <c r="T9986" i="190"/>
  <c r="S9986" i="190"/>
  <c r="R9986" i="190"/>
  <c r="Q9986" i="190"/>
  <c r="P9986" i="190"/>
  <c r="O9986" i="190"/>
  <c r="W9986" i="190" s="1"/>
  <c r="V9985" i="190"/>
  <c r="U9985" i="190"/>
  <c r="T9985" i="190"/>
  <c r="S9985" i="190"/>
  <c r="R9985" i="190"/>
  <c r="Q9985" i="190"/>
  <c r="P9985" i="190"/>
  <c r="O9985" i="190"/>
  <c r="V9984" i="190"/>
  <c r="U9984" i="190"/>
  <c r="T9984" i="190"/>
  <c r="S9984" i="190"/>
  <c r="X9984" i="190" s="1"/>
  <c r="R9984" i="190"/>
  <c r="Q9984" i="190"/>
  <c r="P9984" i="190"/>
  <c r="O9984" i="190"/>
  <c r="V9983" i="190"/>
  <c r="U9983" i="190"/>
  <c r="T9983" i="190"/>
  <c r="S9983" i="190"/>
  <c r="R9983" i="190"/>
  <c r="Q9983" i="190"/>
  <c r="P9983" i="190"/>
  <c r="O9983" i="190"/>
  <c r="V9982" i="190"/>
  <c r="U9982" i="190"/>
  <c r="T9982" i="190"/>
  <c r="S9982" i="190"/>
  <c r="R9982" i="190"/>
  <c r="Q9982" i="190"/>
  <c r="P9982" i="190"/>
  <c r="O9982" i="190"/>
  <c r="V9981" i="190"/>
  <c r="U9981" i="190"/>
  <c r="T9981" i="190"/>
  <c r="S9981" i="190"/>
  <c r="X9981" i="190" s="1"/>
  <c r="R9981" i="190"/>
  <c r="Q9981" i="190"/>
  <c r="P9981" i="190"/>
  <c r="O9981" i="190"/>
  <c r="V9980" i="190"/>
  <c r="U9980" i="190"/>
  <c r="T9980" i="190"/>
  <c r="S9980" i="190"/>
  <c r="R9980" i="190"/>
  <c r="Q9980" i="190"/>
  <c r="P9980" i="190"/>
  <c r="O9980" i="190"/>
  <c r="W9980" i="190" s="1"/>
  <c r="V9979" i="190"/>
  <c r="U9979" i="190"/>
  <c r="T9979" i="190"/>
  <c r="S9979" i="190"/>
  <c r="R9979" i="190"/>
  <c r="Q9979" i="190"/>
  <c r="P9979" i="190"/>
  <c r="O9979" i="190"/>
  <c r="V9978" i="190"/>
  <c r="U9978" i="190"/>
  <c r="T9978" i="190"/>
  <c r="S9978" i="190"/>
  <c r="X9978" i="190" s="1"/>
  <c r="R9978" i="190"/>
  <c r="Q9978" i="190"/>
  <c r="P9978" i="190"/>
  <c r="O9978" i="190"/>
  <c r="V9977" i="190"/>
  <c r="U9977" i="190"/>
  <c r="T9977" i="190"/>
  <c r="S9977" i="190"/>
  <c r="R9977" i="190"/>
  <c r="Q9977" i="190"/>
  <c r="P9977" i="190"/>
  <c r="O9977" i="190"/>
  <c r="V9976" i="190"/>
  <c r="U9976" i="190"/>
  <c r="T9976" i="190"/>
  <c r="S9976" i="190"/>
  <c r="R9976" i="190"/>
  <c r="Q9976" i="190"/>
  <c r="P9976" i="190"/>
  <c r="O9976" i="190"/>
  <c r="V9975" i="190"/>
  <c r="U9975" i="190"/>
  <c r="T9975" i="190"/>
  <c r="S9975" i="190"/>
  <c r="R9975" i="190"/>
  <c r="Q9975" i="190"/>
  <c r="P9975" i="190"/>
  <c r="O9975" i="190"/>
  <c r="V9974" i="190"/>
  <c r="U9974" i="190"/>
  <c r="T9974" i="190"/>
  <c r="S9974" i="190"/>
  <c r="R9974" i="190"/>
  <c r="Q9974" i="190"/>
  <c r="P9974" i="190"/>
  <c r="O9974" i="190"/>
  <c r="W9974" i="190" s="1"/>
  <c r="V9973" i="190"/>
  <c r="U9973" i="190"/>
  <c r="T9973" i="190"/>
  <c r="S9973" i="190"/>
  <c r="R9973" i="190"/>
  <c r="Q9973" i="190"/>
  <c r="P9973" i="190"/>
  <c r="O9973" i="190"/>
  <c r="V9972" i="190"/>
  <c r="U9972" i="190"/>
  <c r="T9972" i="190"/>
  <c r="S9972" i="190"/>
  <c r="X9972" i="190" s="1"/>
  <c r="R9972" i="190"/>
  <c r="Q9972" i="190"/>
  <c r="P9972" i="190"/>
  <c r="O9972" i="190"/>
  <c r="V9971" i="190"/>
  <c r="U9971" i="190"/>
  <c r="T9971" i="190"/>
  <c r="S9971" i="190"/>
  <c r="R9971" i="190"/>
  <c r="Q9971" i="190"/>
  <c r="P9971" i="190"/>
  <c r="O9971" i="190"/>
  <c r="W9971" i="190" s="1"/>
  <c r="V9970" i="190"/>
  <c r="U9970" i="190"/>
  <c r="T9970" i="190"/>
  <c r="S9970" i="190"/>
  <c r="R9970" i="190"/>
  <c r="Q9970" i="190"/>
  <c r="P9970" i="190"/>
  <c r="O9970" i="190"/>
  <c r="V9969" i="190"/>
  <c r="U9969" i="190"/>
  <c r="T9969" i="190"/>
  <c r="S9969" i="190"/>
  <c r="R9969" i="190"/>
  <c r="Q9969" i="190"/>
  <c r="P9969" i="190"/>
  <c r="O9969" i="190"/>
  <c r="V9968" i="190"/>
  <c r="U9968" i="190"/>
  <c r="T9968" i="190"/>
  <c r="S9968" i="190"/>
  <c r="R9968" i="190"/>
  <c r="Q9968" i="190"/>
  <c r="P9968" i="190"/>
  <c r="O9968" i="190"/>
  <c r="W9968" i="190" s="1"/>
  <c r="V9967" i="190"/>
  <c r="U9967" i="190"/>
  <c r="T9967" i="190"/>
  <c r="S9967" i="190"/>
  <c r="R9967" i="190"/>
  <c r="Q9967" i="190"/>
  <c r="P9967" i="190"/>
  <c r="O9967" i="190"/>
  <c r="V9966" i="190"/>
  <c r="U9966" i="190"/>
  <c r="T9966" i="190"/>
  <c r="S9966" i="190"/>
  <c r="X9966" i="190" s="1"/>
  <c r="R9966" i="190"/>
  <c r="Q9966" i="190"/>
  <c r="P9966" i="190"/>
  <c r="O9966" i="190"/>
  <c r="V9965" i="190"/>
  <c r="U9965" i="190"/>
  <c r="T9965" i="190"/>
  <c r="S9965" i="190"/>
  <c r="R9965" i="190"/>
  <c r="Q9965" i="190"/>
  <c r="P9965" i="190"/>
  <c r="O9965" i="190"/>
  <c r="W9965" i="190" s="1"/>
  <c r="V9964" i="190"/>
  <c r="U9964" i="190"/>
  <c r="T9964" i="190"/>
  <c r="S9964" i="190"/>
  <c r="R9964" i="190"/>
  <c r="Q9964" i="190"/>
  <c r="P9964" i="190"/>
  <c r="O9964" i="190"/>
  <c r="V9963" i="190"/>
  <c r="U9963" i="190"/>
  <c r="T9963" i="190"/>
  <c r="S9963" i="190"/>
  <c r="X9963" i="190" s="1"/>
  <c r="R9963" i="190"/>
  <c r="Q9963" i="190"/>
  <c r="P9963" i="190"/>
  <c r="O9963" i="190"/>
  <c r="V9962" i="190"/>
  <c r="U9962" i="190"/>
  <c r="T9962" i="190"/>
  <c r="S9962" i="190"/>
  <c r="R9962" i="190"/>
  <c r="Q9962" i="190"/>
  <c r="P9962" i="190"/>
  <c r="O9962" i="190"/>
  <c r="W9962" i="190" s="1"/>
  <c r="V9961" i="190"/>
  <c r="U9961" i="190"/>
  <c r="T9961" i="190"/>
  <c r="S9961" i="190"/>
  <c r="R9961" i="190"/>
  <c r="Q9961" i="190"/>
  <c r="P9961" i="190"/>
  <c r="O9961" i="190"/>
  <c r="V9960" i="190"/>
  <c r="U9960" i="190"/>
  <c r="T9960" i="190"/>
  <c r="S9960" i="190"/>
  <c r="X9960" i="190" s="1"/>
  <c r="R9960" i="190"/>
  <c r="Q9960" i="190"/>
  <c r="P9960" i="190"/>
  <c r="O9960" i="190"/>
  <c r="V9959" i="190"/>
  <c r="U9959" i="190"/>
  <c r="T9959" i="190"/>
  <c r="S9959" i="190"/>
  <c r="R9959" i="190"/>
  <c r="Q9959" i="190"/>
  <c r="P9959" i="190"/>
  <c r="O9959" i="190"/>
  <c r="V9958" i="190"/>
  <c r="U9958" i="190"/>
  <c r="T9958" i="190"/>
  <c r="S9958" i="190"/>
  <c r="R9958" i="190"/>
  <c r="Q9958" i="190"/>
  <c r="P9958" i="190"/>
  <c r="O9958" i="190"/>
  <c r="V9957" i="190"/>
  <c r="U9957" i="190"/>
  <c r="T9957" i="190"/>
  <c r="S9957" i="190"/>
  <c r="X9957" i="190" s="1"/>
  <c r="R9957" i="190"/>
  <c r="Q9957" i="190"/>
  <c r="P9957" i="190"/>
  <c r="O9957" i="190"/>
  <c r="V9956" i="190"/>
  <c r="U9956" i="190"/>
  <c r="T9956" i="190"/>
  <c r="S9956" i="190"/>
  <c r="R9956" i="190"/>
  <c r="Q9956" i="190"/>
  <c r="P9956" i="190"/>
  <c r="O9956" i="190"/>
  <c r="W9956" i="190" s="1"/>
  <c r="V9955" i="190"/>
  <c r="U9955" i="190"/>
  <c r="T9955" i="190"/>
  <c r="S9955" i="190"/>
  <c r="R9955" i="190"/>
  <c r="Q9955" i="190"/>
  <c r="P9955" i="190"/>
  <c r="O9955" i="190"/>
  <c r="V9954" i="190"/>
  <c r="U9954" i="190"/>
  <c r="T9954" i="190"/>
  <c r="S9954" i="190"/>
  <c r="X9954" i="190" s="1"/>
  <c r="R9954" i="190"/>
  <c r="Q9954" i="190"/>
  <c r="P9954" i="190"/>
  <c r="O9954" i="190"/>
  <c r="V9953" i="190"/>
  <c r="U9953" i="190"/>
  <c r="T9953" i="190"/>
  <c r="S9953" i="190"/>
  <c r="R9953" i="190"/>
  <c r="Q9953" i="190"/>
  <c r="P9953" i="190"/>
  <c r="O9953" i="190"/>
  <c r="V9952" i="190"/>
  <c r="U9952" i="190"/>
  <c r="T9952" i="190"/>
  <c r="S9952" i="190"/>
  <c r="R9952" i="190"/>
  <c r="Q9952" i="190"/>
  <c r="P9952" i="190"/>
  <c r="O9952" i="190"/>
  <c r="V9951" i="190"/>
  <c r="U9951" i="190"/>
  <c r="T9951" i="190"/>
  <c r="S9951" i="190"/>
  <c r="R9951" i="190"/>
  <c r="Q9951" i="190"/>
  <c r="P9951" i="190"/>
  <c r="O9951" i="190"/>
  <c r="V9950" i="190"/>
  <c r="U9950" i="190"/>
  <c r="T9950" i="190"/>
  <c r="S9950" i="190"/>
  <c r="R9950" i="190"/>
  <c r="Q9950" i="190"/>
  <c r="P9950" i="190"/>
  <c r="O9950" i="190"/>
  <c r="W9950" i="190" s="1"/>
  <c r="V9949" i="190"/>
  <c r="U9949" i="190"/>
  <c r="T9949" i="190"/>
  <c r="S9949" i="190"/>
  <c r="R9949" i="190"/>
  <c r="Q9949" i="190"/>
  <c r="P9949" i="190"/>
  <c r="O9949" i="190"/>
  <c r="V9948" i="190"/>
  <c r="U9948" i="190"/>
  <c r="T9948" i="190"/>
  <c r="S9948" i="190"/>
  <c r="X9948" i="190" s="1"/>
  <c r="R9948" i="190"/>
  <c r="Q9948" i="190"/>
  <c r="P9948" i="190"/>
  <c r="O9948" i="190"/>
  <c r="V9947" i="190"/>
  <c r="U9947" i="190"/>
  <c r="T9947" i="190"/>
  <c r="S9947" i="190"/>
  <c r="R9947" i="190"/>
  <c r="Q9947" i="190"/>
  <c r="P9947" i="190"/>
  <c r="O9947" i="190"/>
  <c r="W9947" i="190" s="1"/>
  <c r="V9946" i="190"/>
  <c r="U9946" i="190"/>
  <c r="T9946" i="190"/>
  <c r="S9946" i="190"/>
  <c r="R9946" i="190"/>
  <c r="Q9946" i="190"/>
  <c r="P9946" i="190"/>
  <c r="O9946" i="190"/>
  <c r="V9945" i="190"/>
  <c r="U9945" i="190"/>
  <c r="T9945" i="190"/>
  <c r="S9945" i="190"/>
  <c r="R9945" i="190"/>
  <c r="Q9945" i="190"/>
  <c r="P9945" i="190"/>
  <c r="O9945" i="190"/>
  <c r="V9944" i="190"/>
  <c r="U9944" i="190"/>
  <c r="T9944" i="190"/>
  <c r="S9944" i="190"/>
  <c r="R9944" i="190"/>
  <c r="Q9944" i="190"/>
  <c r="P9944" i="190"/>
  <c r="O9944" i="190"/>
  <c r="W9944" i="190" s="1"/>
  <c r="V9943" i="190"/>
  <c r="U9943" i="190"/>
  <c r="T9943" i="190"/>
  <c r="S9943" i="190"/>
  <c r="R9943" i="190"/>
  <c r="Q9943" i="190"/>
  <c r="P9943" i="190"/>
  <c r="O9943" i="190"/>
  <c r="V9942" i="190"/>
  <c r="U9942" i="190"/>
  <c r="T9942" i="190"/>
  <c r="S9942" i="190"/>
  <c r="X9942" i="190" s="1"/>
  <c r="R9942" i="190"/>
  <c r="Q9942" i="190"/>
  <c r="P9942" i="190"/>
  <c r="O9942" i="190"/>
  <c r="V9941" i="190"/>
  <c r="U9941" i="190"/>
  <c r="T9941" i="190"/>
  <c r="S9941" i="190"/>
  <c r="R9941" i="190"/>
  <c r="Q9941" i="190"/>
  <c r="P9941" i="190"/>
  <c r="O9941" i="190"/>
  <c r="W9941" i="190" s="1"/>
  <c r="V9940" i="190"/>
  <c r="U9940" i="190"/>
  <c r="T9940" i="190"/>
  <c r="S9940" i="190"/>
  <c r="R9940" i="190"/>
  <c r="Q9940" i="190"/>
  <c r="P9940" i="190"/>
  <c r="O9940" i="190"/>
  <c r="V9939" i="190"/>
  <c r="U9939" i="190"/>
  <c r="T9939" i="190"/>
  <c r="S9939" i="190"/>
  <c r="X9939" i="190" s="1"/>
  <c r="R9939" i="190"/>
  <c r="Q9939" i="190"/>
  <c r="P9939" i="190"/>
  <c r="O9939" i="190"/>
  <c r="V9938" i="190"/>
  <c r="U9938" i="190"/>
  <c r="T9938" i="190"/>
  <c r="S9938" i="190"/>
  <c r="R9938" i="190"/>
  <c r="Q9938" i="190"/>
  <c r="P9938" i="190"/>
  <c r="O9938" i="190"/>
  <c r="W9938" i="190" s="1"/>
  <c r="V9937" i="190"/>
  <c r="U9937" i="190"/>
  <c r="T9937" i="190"/>
  <c r="S9937" i="190"/>
  <c r="R9937" i="190"/>
  <c r="Q9937" i="190"/>
  <c r="P9937" i="190"/>
  <c r="O9937" i="190"/>
  <c r="V9936" i="190"/>
  <c r="U9936" i="190"/>
  <c r="T9936" i="190"/>
  <c r="S9936" i="190"/>
  <c r="X9936" i="190" s="1"/>
  <c r="R9936" i="190"/>
  <c r="Q9936" i="190"/>
  <c r="P9936" i="190"/>
  <c r="O9936" i="190"/>
  <c r="V9935" i="190"/>
  <c r="U9935" i="190"/>
  <c r="T9935" i="190"/>
  <c r="S9935" i="190"/>
  <c r="R9935" i="190"/>
  <c r="Q9935" i="190"/>
  <c r="P9935" i="190"/>
  <c r="O9935" i="190"/>
  <c r="V9934" i="190"/>
  <c r="U9934" i="190"/>
  <c r="T9934" i="190"/>
  <c r="S9934" i="190"/>
  <c r="R9934" i="190"/>
  <c r="Q9934" i="190"/>
  <c r="P9934" i="190"/>
  <c r="O9934" i="190"/>
  <c r="V9933" i="190"/>
  <c r="U9933" i="190"/>
  <c r="T9933" i="190"/>
  <c r="S9933" i="190"/>
  <c r="X9933" i="190" s="1"/>
  <c r="R9933" i="190"/>
  <c r="Q9933" i="190"/>
  <c r="P9933" i="190"/>
  <c r="O9933" i="190"/>
  <c r="V9932" i="190"/>
  <c r="U9932" i="190"/>
  <c r="T9932" i="190"/>
  <c r="S9932" i="190"/>
  <c r="R9932" i="190"/>
  <c r="Q9932" i="190"/>
  <c r="P9932" i="190"/>
  <c r="O9932" i="190"/>
  <c r="W9932" i="190" s="1"/>
  <c r="V9931" i="190"/>
  <c r="U9931" i="190"/>
  <c r="T9931" i="190"/>
  <c r="S9931" i="190"/>
  <c r="R9931" i="190"/>
  <c r="Q9931" i="190"/>
  <c r="P9931" i="190"/>
  <c r="O9931" i="190"/>
  <c r="V9930" i="190"/>
  <c r="U9930" i="190"/>
  <c r="T9930" i="190"/>
  <c r="S9930" i="190"/>
  <c r="X9930" i="190" s="1"/>
  <c r="R9930" i="190"/>
  <c r="Q9930" i="190"/>
  <c r="P9930" i="190"/>
  <c r="O9930" i="190"/>
  <c r="V9929" i="190"/>
  <c r="U9929" i="190"/>
  <c r="T9929" i="190"/>
  <c r="S9929" i="190"/>
  <c r="R9929" i="190"/>
  <c r="Q9929" i="190"/>
  <c r="P9929" i="190"/>
  <c r="O9929" i="190"/>
  <c r="V9928" i="190"/>
  <c r="U9928" i="190"/>
  <c r="T9928" i="190"/>
  <c r="S9928" i="190"/>
  <c r="R9928" i="190"/>
  <c r="Q9928" i="190"/>
  <c r="P9928" i="190"/>
  <c r="O9928" i="190"/>
  <c r="V9927" i="190"/>
  <c r="U9927" i="190"/>
  <c r="T9927" i="190"/>
  <c r="S9927" i="190"/>
  <c r="R9927" i="190"/>
  <c r="Q9927" i="190"/>
  <c r="P9927" i="190"/>
  <c r="O9927" i="190"/>
  <c r="V9926" i="190"/>
  <c r="U9926" i="190"/>
  <c r="T9926" i="190"/>
  <c r="S9926" i="190"/>
  <c r="R9926" i="190"/>
  <c r="Q9926" i="190"/>
  <c r="P9926" i="190"/>
  <c r="O9926" i="190"/>
  <c r="W9926" i="190" s="1"/>
  <c r="V9925" i="190"/>
  <c r="U9925" i="190"/>
  <c r="T9925" i="190"/>
  <c r="S9925" i="190"/>
  <c r="R9925" i="190"/>
  <c r="Q9925" i="190"/>
  <c r="P9925" i="190"/>
  <c r="O9925" i="190"/>
  <c r="V9924" i="190"/>
  <c r="U9924" i="190"/>
  <c r="T9924" i="190"/>
  <c r="S9924" i="190"/>
  <c r="X9924" i="190" s="1"/>
  <c r="R9924" i="190"/>
  <c r="Q9924" i="190"/>
  <c r="P9924" i="190"/>
  <c r="O9924" i="190"/>
  <c r="V9923" i="190"/>
  <c r="U9923" i="190"/>
  <c r="T9923" i="190"/>
  <c r="S9923" i="190"/>
  <c r="R9923" i="190"/>
  <c r="Q9923" i="190"/>
  <c r="P9923" i="190"/>
  <c r="O9923" i="190"/>
  <c r="W9923" i="190" s="1"/>
  <c r="V9922" i="190"/>
  <c r="U9922" i="190"/>
  <c r="T9922" i="190"/>
  <c r="S9922" i="190"/>
  <c r="R9922" i="190"/>
  <c r="Q9922" i="190"/>
  <c r="P9922" i="190"/>
  <c r="O9922" i="190"/>
  <c r="V9921" i="190"/>
  <c r="U9921" i="190"/>
  <c r="T9921" i="190"/>
  <c r="S9921" i="190"/>
  <c r="R9921" i="190"/>
  <c r="Q9921" i="190"/>
  <c r="P9921" i="190"/>
  <c r="O9921" i="190"/>
  <c r="V9920" i="190"/>
  <c r="U9920" i="190"/>
  <c r="T9920" i="190"/>
  <c r="S9920" i="190"/>
  <c r="R9920" i="190"/>
  <c r="Q9920" i="190"/>
  <c r="P9920" i="190"/>
  <c r="O9920" i="190"/>
  <c r="W9920" i="190" s="1"/>
  <c r="V9919" i="190"/>
  <c r="U9919" i="190"/>
  <c r="T9919" i="190"/>
  <c r="S9919" i="190"/>
  <c r="R9919" i="190"/>
  <c r="Q9919" i="190"/>
  <c r="P9919" i="190"/>
  <c r="O9919" i="190"/>
  <c r="V9918" i="190"/>
  <c r="U9918" i="190"/>
  <c r="T9918" i="190"/>
  <c r="S9918" i="190"/>
  <c r="X9918" i="190" s="1"/>
  <c r="R9918" i="190"/>
  <c r="Q9918" i="190"/>
  <c r="P9918" i="190"/>
  <c r="O9918" i="190"/>
  <c r="V9917" i="190"/>
  <c r="U9917" i="190"/>
  <c r="T9917" i="190"/>
  <c r="S9917" i="190"/>
  <c r="R9917" i="190"/>
  <c r="Q9917" i="190"/>
  <c r="P9917" i="190"/>
  <c r="O9917" i="190"/>
  <c r="W9917" i="190" s="1"/>
  <c r="V9916" i="190"/>
  <c r="U9916" i="190"/>
  <c r="T9916" i="190"/>
  <c r="S9916" i="190"/>
  <c r="R9916" i="190"/>
  <c r="Q9916" i="190"/>
  <c r="P9916" i="190"/>
  <c r="O9916" i="190"/>
  <c r="V9915" i="190"/>
  <c r="U9915" i="190"/>
  <c r="T9915" i="190"/>
  <c r="S9915" i="190"/>
  <c r="X9915" i="190" s="1"/>
  <c r="R9915" i="190"/>
  <c r="Q9915" i="190"/>
  <c r="P9915" i="190"/>
  <c r="O9915" i="190"/>
  <c r="V9914" i="190"/>
  <c r="U9914" i="190"/>
  <c r="T9914" i="190"/>
  <c r="S9914" i="190"/>
  <c r="R9914" i="190"/>
  <c r="Q9914" i="190"/>
  <c r="P9914" i="190"/>
  <c r="O9914" i="190"/>
  <c r="W9914" i="190" s="1"/>
  <c r="V9913" i="190"/>
  <c r="U9913" i="190"/>
  <c r="T9913" i="190"/>
  <c r="S9913" i="190"/>
  <c r="R9913" i="190"/>
  <c r="Q9913" i="190"/>
  <c r="P9913" i="190"/>
  <c r="O9913" i="190"/>
  <c r="V9912" i="190"/>
  <c r="U9912" i="190"/>
  <c r="T9912" i="190"/>
  <c r="S9912" i="190"/>
  <c r="X9912" i="190" s="1"/>
  <c r="R9912" i="190"/>
  <c r="Q9912" i="190"/>
  <c r="P9912" i="190"/>
  <c r="O9912" i="190"/>
  <c r="V9911" i="190"/>
  <c r="U9911" i="190"/>
  <c r="T9911" i="190"/>
  <c r="S9911" i="190"/>
  <c r="R9911" i="190"/>
  <c r="Q9911" i="190"/>
  <c r="P9911" i="190"/>
  <c r="O9911" i="190"/>
  <c r="V9910" i="190"/>
  <c r="U9910" i="190"/>
  <c r="T9910" i="190"/>
  <c r="S9910" i="190"/>
  <c r="R9910" i="190"/>
  <c r="Q9910" i="190"/>
  <c r="P9910" i="190"/>
  <c r="O9910" i="190"/>
  <c r="V9909" i="190"/>
  <c r="U9909" i="190"/>
  <c r="T9909" i="190"/>
  <c r="S9909" i="190"/>
  <c r="X9909" i="190" s="1"/>
  <c r="R9909" i="190"/>
  <c r="Q9909" i="190"/>
  <c r="P9909" i="190"/>
  <c r="O9909" i="190"/>
  <c r="V9908" i="190"/>
  <c r="U9908" i="190"/>
  <c r="T9908" i="190"/>
  <c r="S9908" i="190"/>
  <c r="R9908" i="190"/>
  <c r="Q9908" i="190"/>
  <c r="P9908" i="190"/>
  <c r="O9908" i="190"/>
  <c r="W9908" i="190" s="1"/>
  <c r="V9907" i="190"/>
  <c r="U9907" i="190"/>
  <c r="T9907" i="190"/>
  <c r="S9907" i="190"/>
  <c r="R9907" i="190"/>
  <c r="Q9907" i="190"/>
  <c r="P9907" i="190"/>
  <c r="O9907" i="190"/>
  <c r="V9906" i="190"/>
  <c r="U9906" i="190"/>
  <c r="T9906" i="190"/>
  <c r="S9906" i="190"/>
  <c r="X9906" i="190" s="1"/>
  <c r="R9906" i="190"/>
  <c r="Q9906" i="190"/>
  <c r="P9906" i="190"/>
  <c r="O9906" i="190"/>
  <c r="V9905" i="190"/>
  <c r="U9905" i="190"/>
  <c r="T9905" i="190"/>
  <c r="S9905" i="190"/>
  <c r="R9905" i="190"/>
  <c r="Q9905" i="190"/>
  <c r="P9905" i="190"/>
  <c r="O9905" i="190"/>
  <c r="V9904" i="190"/>
  <c r="U9904" i="190"/>
  <c r="T9904" i="190"/>
  <c r="S9904" i="190"/>
  <c r="R9904" i="190"/>
  <c r="Q9904" i="190"/>
  <c r="P9904" i="190"/>
  <c r="O9904" i="190"/>
  <c r="V9903" i="190"/>
  <c r="U9903" i="190"/>
  <c r="T9903" i="190"/>
  <c r="S9903" i="190"/>
  <c r="R9903" i="190"/>
  <c r="Q9903" i="190"/>
  <c r="P9903" i="190"/>
  <c r="O9903" i="190"/>
  <c r="V9902" i="190"/>
  <c r="U9902" i="190"/>
  <c r="T9902" i="190"/>
  <c r="S9902" i="190"/>
  <c r="R9902" i="190"/>
  <c r="Q9902" i="190"/>
  <c r="P9902" i="190"/>
  <c r="O9902" i="190"/>
  <c r="W9902" i="190" s="1"/>
  <c r="V9901" i="190"/>
  <c r="U9901" i="190"/>
  <c r="T9901" i="190"/>
  <c r="S9901" i="190"/>
  <c r="R9901" i="190"/>
  <c r="Q9901" i="190"/>
  <c r="P9901" i="190"/>
  <c r="O9901" i="190"/>
  <c r="V9900" i="190"/>
  <c r="U9900" i="190"/>
  <c r="T9900" i="190"/>
  <c r="S9900" i="190"/>
  <c r="X9900" i="190" s="1"/>
  <c r="R9900" i="190"/>
  <c r="Q9900" i="190"/>
  <c r="P9900" i="190"/>
  <c r="O9900" i="190"/>
  <c r="V9899" i="190"/>
  <c r="U9899" i="190"/>
  <c r="T9899" i="190"/>
  <c r="S9899" i="190"/>
  <c r="R9899" i="190"/>
  <c r="Q9899" i="190"/>
  <c r="P9899" i="190"/>
  <c r="O9899" i="190"/>
  <c r="W9899" i="190" s="1"/>
  <c r="V9898" i="190"/>
  <c r="U9898" i="190"/>
  <c r="T9898" i="190"/>
  <c r="S9898" i="190"/>
  <c r="R9898" i="190"/>
  <c r="Q9898" i="190"/>
  <c r="P9898" i="190"/>
  <c r="O9898" i="190"/>
  <c r="V9897" i="190"/>
  <c r="U9897" i="190"/>
  <c r="T9897" i="190"/>
  <c r="S9897" i="190"/>
  <c r="R9897" i="190"/>
  <c r="Q9897" i="190"/>
  <c r="P9897" i="190"/>
  <c r="O9897" i="190"/>
  <c r="V9896" i="190"/>
  <c r="U9896" i="190"/>
  <c r="T9896" i="190"/>
  <c r="S9896" i="190"/>
  <c r="R9896" i="190"/>
  <c r="Q9896" i="190"/>
  <c r="P9896" i="190"/>
  <c r="O9896" i="190"/>
  <c r="W9896" i="190" s="1"/>
  <c r="V9895" i="190"/>
  <c r="U9895" i="190"/>
  <c r="T9895" i="190"/>
  <c r="S9895" i="190"/>
  <c r="R9895" i="190"/>
  <c r="Q9895" i="190"/>
  <c r="P9895" i="190"/>
  <c r="O9895" i="190"/>
  <c r="V9894" i="190"/>
  <c r="U9894" i="190"/>
  <c r="T9894" i="190"/>
  <c r="S9894" i="190"/>
  <c r="X9894" i="190" s="1"/>
  <c r="R9894" i="190"/>
  <c r="Q9894" i="190"/>
  <c r="P9894" i="190"/>
  <c r="O9894" i="190"/>
  <c r="V9893" i="190"/>
  <c r="U9893" i="190"/>
  <c r="T9893" i="190"/>
  <c r="S9893" i="190"/>
  <c r="R9893" i="190"/>
  <c r="Q9893" i="190"/>
  <c r="P9893" i="190"/>
  <c r="O9893" i="190"/>
  <c r="W9893" i="190" s="1"/>
  <c r="V9892" i="190"/>
  <c r="U9892" i="190"/>
  <c r="T9892" i="190"/>
  <c r="S9892" i="190"/>
  <c r="R9892" i="190"/>
  <c r="Q9892" i="190"/>
  <c r="P9892" i="190"/>
  <c r="O9892" i="190"/>
  <c r="V9891" i="190"/>
  <c r="U9891" i="190"/>
  <c r="T9891" i="190"/>
  <c r="S9891" i="190"/>
  <c r="X9891" i="190" s="1"/>
  <c r="R9891" i="190"/>
  <c r="Q9891" i="190"/>
  <c r="P9891" i="190"/>
  <c r="O9891" i="190"/>
  <c r="V9890" i="190"/>
  <c r="U9890" i="190"/>
  <c r="T9890" i="190"/>
  <c r="S9890" i="190"/>
  <c r="R9890" i="190"/>
  <c r="Q9890" i="190"/>
  <c r="P9890" i="190"/>
  <c r="O9890" i="190"/>
  <c r="W9890" i="190" s="1"/>
  <c r="V9889" i="190"/>
  <c r="U9889" i="190"/>
  <c r="T9889" i="190"/>
  <c r="S9889" i="190"/>
  <c r="R9889" i="190"/>
  <c r="Q9889" i="190"/>
  <c r="P9889" i="190"/>
  <c r="O9889" i="190"/>
  <c r="V9888" i="190"/>
  <c r="U9888" i="190"/>
  <c r="T9888" i="190"/>
  <c r="S9888" i="190"/>
  <c r="X9888" i="190" s="1"/>
  <c r="R9888" i="190"/>
  <c r="Q9888" i="190"/>
  <c r="P9888" i="190"/>
  <c r="O9888" i="190"/>
  <c r="V9887" i="190"/>
  <c r="U9887" i="190"/>
  <c r="T9887" i="190"/>
  <c r="S9887" i="190"/>
  <c r="R9887" i="190"/>
  <c r="Q9887" i="190"/>
  <c r="P9887" i="190"/>
  <c r="O9887" i="190"/>
  <c r="V9886" i="190"/>
  <c r="U9886" i="190"/>
  <c r="T9886" i="190"/>
  <c r="S9886" i="190"/>
  <c r="R9886" i="190"/>
  <c r="Q9886" i="190"/>
  <c r="P9886" i="190"/>
  <c r="O9886" i="190"/>
  <c r="V9885" i="190"/>
  <c r="U9885" i="190"/>
  <c r="T9885" i="190"/>
  <c r="S9885" i="190"/>
  <c r="X9885" i="190" s="1"/>
  <c r="R9885" i="190"/>
  <c r="Q9885" i="190"/>
  <c r="P9885" i="190"/>
  <c r="O9885" i="190"/>
  <c r="V9884" i="190"/>
  <c r="U9884" i="190"/>
  <c r="T9884" i="190"/>
  <c r="S9884" i="190"/>
  <c r="R9884" i="190"/>
  <c r="Q9884" i="190"/>
  <c r="P9884" i="190"/>
  <c r="O9884" i="190"/>
  <c r="W9884" i="190" s="1"/>
  <c r="V9883" i="190"/>
  <c r="U9883" i="190"/>
  <c r="T9883" i="190"/>
  <c r="S9883" i="190"/>
  <c r="R9883" i="190"/>
  <c r="Q9883" i="190"/>
  <c r="P9883" i="190"/>
  <c r="O9883" i="190"/>
  <c r="V9882" i="190"/>
  <c r="U9882" i="190"/>
  <c r="T9882" i="190"/>
  <c r="S9882" i="190"/>
  <c r="X9882" i="190" s="1"/>
  <c r="R9882" i="190"/>
  <c r="Q9882" i="190"/>
  <c r="P9882" i="190"/>
  <c r="O9882" i="190"/>
  <c r="V9881" i="190"/>
  <c r="U9881" i="190"/>
  <c r="T9881" i="190"/>
  <c r="S9881" i="190"/>
  <c r="R9881" i="190"/>
  <c r="Q9881" i="190"/>
  <c r="P9881" i="190"/>
  <c r="O9881" i="190"/>
  <c r="V9880" i="190"/>
  <c r="U9880" i="190"/>
  <c r="T9880" i="190"/>
  <c r="S9880" i="190"/>
  <c r="R9880" i="190"/>
  <c r="Q9880" i="190"/>
  <c r="P9880" i="190"/>
  <c r="O9880" i="190"/>
  <c r="V9879" i="190"/>
  <c r="U9879" i="190"/>
  <c r="T9879" i="190"/>
  <c r="S9879" i="190"/>
  <c r="R9879" i="190"/>
  <c r="Q9879" i="190"/>
  <c r="P9879" i="190"/>
  <c r="O9879" i="190"/>
  <c r="V9878" i="190"/>
  <c r="U9878" i="190"/>
  <c r="T9878" i="190"/>
  <c r="S9878" i="190"/>
  <c r="R9878" i="190"/>
  <c r="Q9878" i="190"/>
  <c r="P9878" i="190"/>
  <c r="O9878" i="190"/>
  <c r="W9878" i="190" s="1"/>
  <c r="V9877" i="190"/>
  <c r="U9877" i="190"/>
  <c r="T9877" i="190"/>
  <c r="S9877" i="190"/>
  <c r="R9877" i="190"/>
  <c r="Q9877" i="190"/>
  <c r="P9877" i="190"/>
  <c r="O9877" i="190"/>
  <c r="V9876" i="190"/>
  <c r="U9876" i="190"/>
  <c r="T9876" i="190"/>
  <c r="S9876" i="190"/>
  <c r="X9876" i="190" s="1"/>
  <c r="R9876" i="190"/>
  <c r="Q9876" i="190"/>
  <c r="P9876" i="190"/>
  <c r="O9876" i="190"/>
  <c r="V9875" i="190"/>
  <c r="U9875" i="190"/>
  <c r="T9875" i="190"/>
  <c r="S9875" i="190"/>
  <c r="R9875" i="190"/>
  <c r="Q9875" i="190"/>
  <c r="P9875" i="190"/>
  <c r="O9875" i="190"/>
  <c r="W9875" i="190" s="1"/>
  <c r="V9874" i="190"/>
  <c r="U9874" i="190"/>
  <c r="T9874" i="190"/>
  <c r="S9874" i="190"/>
  <c r="R9874" i="190"/>
  <c r="Q9874" i="190"/>
  <c r="P9874" i="190"/>
  <c r="O9874" i="190"/>
  <c r="V9873" i="190"/>
  <c r="U9873" i="190"/>
  <c r="T9873" i="190"/>
  <c r="S9873" i="190"/>
  <c r="R9873" i="190"/>
  <c r="Q9873" i="190"/>
  <c r="P9873" i="190"/>
  <c r="O9873" i="190"/>
  <c r="V9872" i="190"/>
  <c r="U9872" i="190"/>
  <c r="T9872" i="190"/>
  <c r="S9872" i="190"/>
  <c r="R9872" i="190"/>
  <c r="Q9872" i="190"/>
  <c r="P9872" i="190"/>
  <c r="O9872" i="190"/>
  <c r="W9872" i="190" s="1"/>
  <c r="V9871" i="190"/>
  <c r="U9871" i="190"/>
  <c r="T9871" i="190"/>
  <c r="S9871" i="190"/>
  <c r="R9871" i="190"/>
  <c r="Q9871" i="190"/>
  <c r="P9871" i="190"/>
  <c r="O9871" i="190"/>
  <c r="V9870" i="190"/>
  <c r="U9870" i="190"/>
  <c r="T9870" i="190"/>
  <c r="S9870" i="190"/>
  <c r="X9870" i="190" s="1"/>
  <c r="R9870" i="190"/>
  <c r="Q9870" i="190"/>
  <c r="P9870" i="190"/>
  <c r="O9870" i="190"/>
  <c r="V9869" i="190"/>
  <c r="U9869" i="190"/>
  <c r="T9869" i="190"/>
  <c r="S9869" i="190"/>
  <c r="R9869" i="190"/>
  <c r="Q9869" i="190"/>
  <c r="P9869" i="190"/>
  <c r="O9869" i="190"/>
  <c r="W9869" i="190" s="1"/>
  <c r="V9868" i="190"/>
  <c r="U9868" i="190"/>
  <c r="T9868" i="190"/>
  <c r="S9868" i="190"/>
  <c r="R9868" i="190"/>
  <c r="Q9868" i="190"/>
  <c r="P9868" i="190"/>
  <c r="O9868" i="190"/>
  <c r="V9867" i="190"/>
  <c r="U9867" i="190"/>
  <c r="T9867" i="190"/>
  <c r="S9867" i="190"/>
  <c r="X9867" i="190" s="1"/>
  <c r="R9867" i="190"/>
  <c r="Q9867" i="190"/>
  <c r="P9867" i="190"/>
  <c r="O9867" i="190"/>
  <c r="V9866" i="190"/>
  <c r="U9866" i="190"/>
  <c r="T9866" i="190"/>
  <c r="S9866" i="190"/>
  <c r="R9866" i="190"/>
  <c r="Q9866" i="190"/>
  <c r="P9866" i="190"/>
  <c r="O9866" i="190"/>
  <c r="W9866" i="190" s="1"/>
  <c r="V9865" i="190"/>
  <c r="U9865" i="190"/>
  <c r="T9865" i="190"/>
  <c r="S9865" i="190"/>
  <c r="R9865" i="190"/>
  <c r="Q9865" i="190"/>
  <c r="P9865" i="190"/>
  <c r="O9865" i="190"/>
  <c r="V9864" i="190"/>
  <c r="U9864" i="190"/>
  <c r="T9864" i="190"/>
  <c r="S9864" i="190"/>
  <c r="X9864" i="190" s="1"/>
  <c r="R9864" i="190"/>
  <c r="Q9864" i="190"/>
  <c r="P9864" i="190"/>
  <c r="O9864" i="190"/>
  <c r="V9863" i="190"/>
  <c r="U9863" i="190"/>
  <c r="T9863" i="190"/>
  <c r="S9863" i="190"/>
  <c r="R9863" i="190"/>
  <c r="Q9863" i="190"/>
  <c r="P9863" i="190"/>
  <c r="O9863" i="190"/>
  <c r="V9862" i="190"/>
  <c r="U9862" i="190"/>
  <c r="T9862" i="190"/>
  <c r="S9862" i="190"/>
  <c r="R9862" i="190"/>
  <c r="Q9862" i="190"/>
  <c r="P9862" i="190"/>
  <c r="O9862" i="190"/>
  <c r="V9861" i="190"/>
  <c r="U9861" i="190"/>
  <c r="T9861" i="190"/>
  <c r="S9861" i="190"/>
  <c r="X9861" i="190" s="1"/>
  <c r="R9861" i="190"/>
  <c r="Q9861" i="190"/>
  <c r="P9861" i="190"/>
  <c r="O9861" i="190"/>
  <c r="V9860" i="190"/>
  <c r="U9860" i="190"/>
  <c r="T9860" i="190"/>
  <c r="S9860" i="190"/>
  <c r="R9860" i="190"/>
  <c r="Q9860" i="190"/>
  <c r="P9860" i="190"/>
  <c r="O9860" i="190"/>
  <c r="W9860" i="190" s="1"/>
  <c r="V9859" i="190"/>
  <c r="U9859" i="190"/>
  <c r="T9859" i="190"/>
  <c r="S9859" i="190"/>
  <c r="R9859" i="190"/>
  <c r="Q9859" i="190"/>
  <c r="P9859" i="190"/>
  <c r="O9859" i="190"/>
  <c r="V9858" i="190"/>
  <c r="U9858" i="190"/>
  <c r="T9858" i="190"/>
  <c r="S9858" i="190"/>
  <c r="X9858" i="190" s="1"/>
  <c r="R9858" i="190"/>
  <c r="Q9858" i="190"/>
  <c r="P9858" i="190"/>
  <c r="O9858" i="190"/>
  <c r="V9857" i="190"/>
  <c r="U9857" i="190"/>
  <c r="T9857" i="190"/>
  <c r="S9857" i="190"/>
  <c r="R9857" i="190"/>
  <c r="Q9857" i="190"/>
  <c r="P9857" i="190"/>
  <c r="O9857" i="190"/>
  <c r="V9856" i="190"/>
  <c r="U9856" i="190"/>
  <c r="T9856" i="190"/>
  <c r="S9856" i="190"/>
  <c r="R9856" i="190"/>
  <c r="Q9856" i="190"/>
  <c r="P9856" i="190"/>
  <c r="O9856" i="190"/>
  <c r="V9855" i="190"/>
  <c r="U9855" i="190"/>
  <c r="T9855" i="190"/>
  <c r="S9855" i="190"/>
  <c r="R9855" i="190"/>
  <c r="Q9855" i="190"/>
  <c r="P9855" i="190"/>
  <c r="O9855" i="190"/>
  <c r="V9854" i="190"/>
  <c r="U9854" i="190"/>
  <c r="T9854" i="190"/>
  <c r="S9854" i="190"/>
  <c r="R9854" i="190"/>
  <c r="Q9854" i="190"/>
  <c r="P9854" i="190"/>
  <c r="O9854" i="190"/>
  <c r="W9854" i="190" s="1"/>
  <c r="V9853" i="190"/>
  <c r="U9853" i="190"/>
  <c r="T9853" i="190"/>
  <c r="S9853" i="190"/>
  <c r="R9853" i="190"/>
  <c r="Q9853" i="190"/>
  <c r="P9853" i="190"/>
  <c r="O9853" i="190"/>
  <c r="V9852" i="190"/>
  <c r="U9852" i="190"/>
  <c r="T9852" i="190"/>
  <c r="S9852" i="190"/>
  <c r="X9852" i="190" s="1"/>
  <c r="R9852" i="190"/>
  <c r="Q9852" i="190"/>
  <c r="P9852" i="190"/>
  <c r="O9852" i="190"/>
  <c r="V9851" i="190"/>
  <c r="U9851" i="190"/>
  <c r="T9851" i="190"/>
  <c r="S9851" i="190"/>
  <c r="R9851" i="190"/>
  <c r="Q9851" i="190"/>
  <c r="P9851" i="190"/>
  <c r="O9851" i="190"/>
  <c r="W9851" i="190" s="1"/>
  <c r="V9850" i="190"/>
  <c r="U9850" i="190"/>
  <c r="T9850" i="190"/>
  <c r="S9850" i="190"/>
  <c r="R9850" i="190"/>
  <c r="Q9850" i="190"/>
  <c r="P9850" i="190"/>
  <c r="O9850" i="190"/>
  <c r="V9849" i="190"/>
  <c r="U9849" i="190"/>
  <c r="T9849" i="190"/>
  <c r="S9849" i="190"/>
  <c r="R9849" i="190"/>
  <c r="Q9849" i="190"/>
  <c r="P9849" i="190"/>
  <c r="O9849" i="190"/>
  <c r="V9848" i="190"/>
  <c r="U9848" i="190"/>
  <c r="T9848" i="190"/>
  <c r="S9848" i="190"/>
  <c r="R9848" i="190"/>
  <c r="Q9848" i="190"/>
  <c r="P9848" i="190"/>
  <c r="O9848" i="190"/>
  <c r="W9848" i="190" s="1"/>
  <c r="V9847" i="190"/>
  <c r="U9847" i="190"/>
  <c r="T9847" i="190"/>
  <c r="S9847" i="190"/>
  <c r="R9847" i="190"/>
  <c r="Q9847" i="190"/>
  <c r="P9847" i="190"/>
  <c r="O9847" i="190"/>
  <c r="V9846" i="190"/>
  <c r="U9846" i="190"/>
  <c r="T9846" i="190"/>
  <c r="S9846" i="190"/>
  <c r="X9846" i="190" s="1"/>
  <c r="R9846" i="190"/>
  <c r="Q9846" i="190"/>
  <c r="P9846" i="190"/>
  <c r="O9846" i="190"/>
  <c r="V9845" i="190"/>
  <c r="U9845" i="190"/>
  <c r="T9845" i="190"/>
  <c r="S9845" i="190"/>
  <c r="R9845" i="190"/>
  <c r="Q9845" i="190"/>
  <c r="P9845" i="190"/>
  <c r="O9845" i="190"/>
  <c r="W9845" i="190" s="1"/>
  <c r="V9844" i="190"/>
  <c r="U9844" i="190"/>
  <c r="T9844" i="190"/>
  <c r="S9844" i="190"/>
  <c r="R9844" i="190"/>
  <c r="Q9844" i="190"/>
  <c r="P9844" i="190"/>
  <c r="O9844" i="190"/>
  <c r="V9843" i="190"/>
  <c r="U9843" i="190"/>
  <c r="T9843" i="190"/>
  <c r="S9843" i="190"/>
  <c r="R9843" i="190"/>
  <c r="Q9843" i="190"/>
  <c r="P9843" i="190"/>
  <c r="O9843" i="190"/>
  <c r="V9842" i="190"/>
  <c r="U9842" i="190"/>
  <c r="T9842" i="190"/>
  <c r="S9842" i="190"/>
  <c r="R9842" i="190"/>
  <c r="Q9842" i="190"/>
  <c r="P9842" i="190"/>
  <c r="O9842" i="190"/>
  <c r="W9842" i="190" s="1"/>
  <c r="V9841" i="190"/>
  <c r="U9841" i="190"/>
  <c r="T9841" i="190"/>
  <c r="S9841" i="190"/>
  <c r="R9841" i="190"/>
  <c r="Q9841" i="190"/>
  <c r="P9841" i="190"/>
  <c r="O9841" i="190"/>
  <c r="V9840" i="190"/>
  <c r="U9840" i="190"/>
  <c r="T9840" i="190"/>
  <c r="S9840" i="190"/>
  <c r="X9840" i="190" s="1"/>
  <c r="R9840" i="190"/>
  <c r="Q9840" i="190"/>
  <c r="P9840" i="190"/>
  <c r="O9840" i="190"/>
  <c r="V9839" i="190"/>
  <c r="U9839" i="190"/>
  <c r="T9839" i="190"/>
  <c r="S9839" i="190"/>
  <c r="R9839" i="190"/>
  <c r="Q9839" i="190"/>
  <c r="P9839" i="190"/>
  <c r="O9839" i="190"/>
  <c r="W9839" i="190" s="1"/>
  <c r="V9838" i="190"/>
  <c r="U9838" i="190"/>
  <c r="T9838" i="190"/>
  <c r="S9838" i="190"/>
  <c r="R9838" i="190"/>
  <c r="Q9838" i="190"/>
  <c r="P9838" i="190"/>
  <c r="O9838" i="190"/>
  <c r="V9837" i="190"/>
  <c r="U9837" i="190"/>
  <c r="T9837" i="190"/>
  <c r="S9837" i="190"/>
  <c r="X9837" i="190" s="1"/>
  <c r="R9837" i="190"/>
  <c r="Q9837" i="190"/>
  <c r="P9837" i="190"/>
  <c r="O9837" i="190"/>
  <c r="V9836" i="190"/>
  <c r="U9836" i="190"/>
  <c r="T9836" i="190"/>
  <c r="S9836" i="190"/>
  <c r="R9836" i="190"/>
  <c r="Q9836" i="190"/>
  <c r="P9836" i="190"/>
  <c r="O9836" i="190"/>
  <c r="V9835" i="190"/>
  <c r="U9835" i="190"/>
  <c r="T9835" i="190"/>
  <c r="S9835" i="190"/>
  <c r="R9835" i="190"/>
  <c r="Q9835" i="190"/>
  <c r="P9835" i="190"/>
  <c r="O9835" i="190"/>
  <c r="V9834" i="190"/>
  <c r="U9834" i="190"/>
  <c r="T9834" i="190"/>
  <c r="S9834" i="190"/>
  <c r="R9834" i="190"/>
  <c r="Q9834" i="190"/>
  <c r="P9834" i="190"/>
  <c r="O9834" i="190"/>
  <c r="V9833" i="190"/>
  <c r="U9833" i="190"/>
  <c r="T9833" i="190"/>
  <c r="S9833" i="190"/>
  <c r="R9833" i="190"/>
  <c r="Q9833" i="190"/>
  <c r="P9833" i="190"/>
  <c r="O9833" i="190"/>
  <c r="V9832" i="190"/>
  <c r="U9832" i="190"/>
  <c r="T9832" i="190"/>
  <c r="S9832" i="190"/>
  <c r="X9832" i="190" s="1"/>
  <c r="R9832" i="190"/>
  <c r="Q9832" i="190"/>
  <c r="P9832" i="190"/>
  <c r="O9832" i="190"/>
  <c r="W9832" i="190" s="1"/>
  <c r="V9831" i="190"/>
  <c r="U9831" i="190"/>
  <c r="T9831" i="190"/>
  <c r="S9831" i="190"/>
  <c r="R9831" i="190"/>
  <c r="Q9831" i="190"/>
  <c r="P9831" i="190"/>
  <c r="O9831" i="190"/>
  <c r="W9831" i="190" s="1"/>
  <c r="V9830" i="190"/>
  <c r="U9830" i="190"/>
  <c r="T9830" i="190"/>
  <c r="S9830" i="190"/>
  <c r="R9830" i="190"/>
  <c r="Q9830" i="190"/>
  <c r="P9830" i="190"/>
  <c r="O9830" i="190"/>
  <c r="V9829" i="190"/>
  <c r="U9829" i="190"/>
  <c r="T9829" i="190"/>
  <c r="S9829" i="190"/>
  <c r="R9829" i="190"/>
  <c r="Q9829" i="190"/>
  <c r="P9829" i="190"/>
  <c r="O9829" i="190"/>
  <c r="V9828" i="190"/>
  <c r="U9828" i="190"/>
  <c r="T9828" i="190"/>
  <c r="S9828" i="190"/>
  <c r="R9828" i="190"/>
  <c r="Q9828" i="190"/>
  <c r="P9828" i="190"/>
  <c r="O9828" i="190"/>
  <c r="W9828" i="190" s="1"/>
  <c r="V9827" i="190"/>
  <c r="U9827" i="190"/>
  <c r="T9827" i="190"/>
  <c r="S9827" i="190"/>
  <c r="R9827" i="190"/>
  <c r="Q9827" i="190"/>
  <c r="P9827" i="190"/>
  <c r="O9827" i="190"/>
  <c r="V9826" i="190"/>
  <c r="U9826" i="190"/>
  <c r="T9826" i="190"/>
  <c r="S9826" i="190"/>
  <c r="R9826" i="190"/>
  <c r="Q9826" i="190"/>
  <c r="P9826" i="190"/>
  <c r="O9826" i="190"/>
  <c r="V9825" i="190"/>
  <c r="U9825" i="190"/>
  <c r="T9825" i="190"/>
  <c r="S9825" i="190"/>
  <c r="R9825" i="190"/>
  <c r="Q9825" i="190"/>
  <c r="P9825" i="190"/>
  <c r="O9825" i="190"/>
  <c r="V9824" i="190"/>
  <c r="U9824" i="190"/>
  <c r="T9824" i="190"/>
  <c r="S9824" i="190"/>
  <c r="R9824" i="190"/>
  <c r="Q9824" i="190"/>
  <c r="P9824" i="190"/>
  <c r="O9824" i="190"/>
  <c r="V9823" i="190"/>
  <c r="U9823" i="190"/>
  <c r="T9823" i="190"/>
  <c r="S9823" i="190"/>
  <c r="R9823" i="190"/>
  <c r="Q9823" i="190"/>
  <c r="P9823" i="190"/>
  <c r="O9823" i="190"/>
  <c r="V9822" i="190"/>
  <c r="U9822" i="190"/>
  <c r="T9822" i="190"/>
  <c r="S9822" i="190"/>
  <c r="R9822" i="190"/>
  <c r="Q9822" i="190"/>
  <c r="P9822" i="190"/>
  <c r="O9822" i="190"/>
  <c r="V9821" i="190"/>
  <c r="U9821" i="190"/>
  <c r="T9821" i="190"/>
  <c r="S9821" i="190"/>
  <c r="R9821" i="190"/>
  <c r="Q9821" i="190"/>
  <c r="P9821" i="190"/>
  <c r="O9821" i="190"/>
  <c r="V9820" i="190"/>
  <c r="U9820" i="190"/>
  <c r="T9820" i="190"/>
  <c r="S9820" i="190"/>
  <c r="X9820" i="190" s="1"/>
  <c r="R9820" i="190"/>
  <c r="Q9820" i="190"/>
  <c r="P9820" i="190"/>
  <c r="O9820" i="190"/>
  <c r="V9819" i="190"/>
  <c r="U9819" i="190"/>
  <c r="T9819" i="190"/>
  <c r="S9819" i="190"/>
  <c r="R9819" i="190"/>
  <c r="Q9819" i="190"/>
  <c r="P9819" i="190"/>
  <c r="O9819" i="190"/>
  <c r="W9819" i="190" s="1"/>
  <c r="V9818" i="190"/>
  <c r="U9818" i="190"/>
  <c r="T9818" i="190"/>
  <c r="S9818" i="190"/>
  <c r="R9818" i="190"/>
  <c r="Q9818" i="190"/>
  <c r="P9818" i="190"/>
  <c r="O9818" i="190"/>
  <c r="V9817" i="190"/>
  <c r="U9817" i="190"/>
  <c r="T9817" i="190"/>
  <c r="S9817" i="190"/>
  <c r="R9817" i="190"/>
  <c r="Q9817" i="190"/>
  <c r="P9817" i="190"/>
  <c r="O9817" i="190"/>
  <c r="X9816" i="190"/>
  <c r="V9816" i="190"/>
  <c r="U9816" i="190"/>
  <c r="T9816" i="190"/>
  <c r="S9816" i="190"/>
  <c r="R9816" i="190"/>
  <c r="Q9816" i="190"/>
  <c r="P9816" i="190"/>
  <c r="O9816" i="190"/>
  <c r="W9816" i="190" s="1"/>
  <c r="V9815" i="190"/>
  <c r="U9815" i="190"/>
  <c r="T9815" i="190"/>
  <c r="S9815" i="190"/>
  <c r="X9815" i="190" s="1"/>
  <c r="R9815" i="190"/>
  <c r="Q9815" i="190"/>
  <c r="P9815" i="190"/>
  <c r="O9815" i="190"/>
  <c r="V9814" i="190"/>
  <c r="U9814" i="190"/>
  <c r="T9814" i="190"/>
  <c r="S9814" i="190"/>
  <c r="R9814" i="190"/>
  <c r="Q9814" i="190"/>
  <c r="P9814" i="190"/>
  <c r="O9814" i="190"/>
  <c r="V9813" i="190"/>
  <c r="U9813" i="190"/>
  <c r="T9813" i="190"/>
  <c r="S9813" i="190"/>
  <c r="R9813" i="190"/>
  <c r="Q9813" i="190"/>
  <c r="P9813" i="190"/>
  <c r="O9813" i="190"/>
  <c r="V9812" i="190"/>
  <c r="U9812" i="190"/>
  <c r="T9812" i="190"/>
  <c r="S9812" i="190"/>
  <c r="X9812" i="190" s="1"/>
  <c r="R9812" i="190"/>
  <c r="Q9812" i="190"/>
  <c r="P9812" i="190"/>
  <c r="O9812" i="190"/>
  <c r="V9811" i="190"/>
  <c r="U9811" i="190"/>
  <c r="T9811" i="190"/>
  <c r="S9811" i="190"/>
  <c r="R9811" i="190"/>
  <c r="Q9811" i="190"/>
  <c r="P9811" i="190"/>
  <c r="O9811" i="190"/>
  <c r="W9811" i="190" s="1"/>
  <c r="V9810" i="190"/>
  <c r="U9810" i="190"/>
  <c r="T9810" i="190"/>
  <c r="S9810" i="190"/>
  <c r="R9810" i="190"/>
  <c r="Q9810" i="190"/>
  <c r="P9810" i="190"/>
  <c r="O9810" i="190"/>
  <c r="V9809" i="190"/>
  <c r="U9809" i="190"/>
  <c r="T9809" i="190"/>
  <c r="S9809" i="190"/>
  <c r="X9809" i="190" s="1"/>
  <c r="R9809" i="190"/>
  <c r="Q9809" i="190"/>
  <c r="P9809" i="190"/>
  <c r="O9809" i="190"/>
  <c r="V9808" i="190"/>
  <c r="U9808" i="190"/>
  <c r="T9808" i="190"/>
  <c r="X9808" i="190" s="1"/>
  <c r="S9808" i="190"/>
  <c r="R9808" i="190"/>
  <c r="Q9808" i="190"/>
  <c r="P9808" i="190"/>
  <c r="O9808" i="190"/>
  <c r="V9807" i="190"/>
  <c r="U9807" i="190"/>
  <c r="T9807" i="190"/>
  <c r="S9807" i="190"/>
  <c r="R9807" i="190"/>
  <c r="Q9807" i="190"/>
  <c r="P9807" i="190"/>
  <c r="O9807" i="190"/>
  <c r="V9806" i="190"/>
  <c r="U9806" i="190"/>
  <c r="T9806" i="190"/>
  <c r="S9806" i="190"/>
  <c r="R9806" i="190"/>
  <c r="Q9806" i="190"/>
  <c r="P9806" i="190"/>
  <c r="O9806" i="190"/>
  <c r="V9805" i="190"/>
  <c r="U9805" i="190"/>
  <c r="T9805" i="190"/>
  <c r="S9805" i="190"/>
  <c r="R9805" i="190"/>
  <c r="Q9805" i="190"/>
  <c r="P9805" i="190"/>
  <c r="O9805" i="190"/>
  <c r="W9805" i="190" s="1"/>
  <c r="V9804" i="190"/>
  <c r="U9804" i="190"/>
  <c r="T9804" i="190"/>
  <c r="S9804" i="190"/>
  <c r="R9804" i="190"/>
  <c r="Q9804" i="190"/>
  <c r="P9804" i="190"/>
  <c r="O9804" i="190"/>
  <c r="V9803" i="190"/>
  <c r="U9803" i="190"/>
  <c r="T9803" i="190"/>
  <c r="S9803" i="190"/>
  <c r="X9803" i="190" s="1"/>
  <c r="R9803" i="190"/>
  <c r="Q9803" i="190"/>
  <c r="P9803" i="190"/>
  <c r="O9803" i="190"/>
  <c r="V9802" i="190"/>
  <c r="U9802" i="190"/>
  <c r="T9802" i="190"/>
  <c r="X9802" i="190" s="1"/>
  <c r="S9802" i="190"/>
  <c r="R9802" i="190"/>
  <c r="Q9802" i="190"/>
  <c r="P9802" i="190"/>
  <c r="O9802" i="190"/>
  <c r="V9801" i="190"/>
  <c r="U9801" i="190"/>
  <c r="T9801" i="190"/>
  <c r="S9801" i="190"/>
  <c r="R9801" i="190"/>
  <c r="Q9801" i="190"/>
  <c r="P9801" i="190"/>
  <c r="O9801" i="190"/>
  <c r="V9800" i="190"/>
  <c r="U9800" i="190"/>
  <c r="T9800" i="190"/>
  <c r="S9800" i="190"/>
  <c r="R9800" i="190"/>
  <c r="Q9800" i="190"/>
  <c r="P9800" i="190"/>
  <c r="O9800" i="190"/>
  <c r="V9799" i="190"/>
  <c r="U9799" i="190"/>
  <c r="T9799" i="190"/>
  <c r="S9799" i="190"/>
  <c r="R9799" i="190"/>
  <c r="Q9799" i="190"/>
  <c r="P9799" i="190"/>
  <c r="O9799" i="190"/>
  <c r="W9799" i="190" s="1"/>
  <c r="V9798" i="190"/>
  <c r="U9798" i="190"/>
  <c r="T9798" i="190"/>
  <c r="S9798" i="190"/>
  <c r="R9798" i="190"/>
  <c r="Q9798" i="190"/>
  <c r="P9798" i="190"/>
  <c r="O9798" i="190"/>
  <c r="V9797" i="190"/>
  <c r="U9797" i="190"/>
  <c r="T9797" i="190"/>
  <c r="S9797" i="190"/>
  <c r="X9797" i="190" s="1"/>
  <c r="R9797" i="190"/>
  <c r="Q9797" i="190"/>
  <c r="P9797" i="190"/>
  <c r="O9797" i="190"/>
  <c r="V9796" i="190"/>
  <c r="U9796" i="190"/>
  <c r="T9796" i="190"/>
  <c r="X9796" i="190" s="1"/>
  <c r="S9796" i="190"/>
  <c r="R9796" i="190"/>
  <c r="Q9796" i="190"/>
  <c r="P9796" i="190"/>
  <c r="O9796" i="190"/>
  <c r="V9795" i="190"/>
  <c r="U9795" i="190"/>
  <c r="T9795" i="190"/>
  <c r="S9795" i="190"/>
  <c r="R9795" i="190"/>
  <c r="Q9795" i="190"/>
  <c r="P9795" i="190"/>
  <c r="O9795" i="190"/>
  <c r="V9794" i="190"/>
  <c r="U9794" i="190"/>
  <c r="T9794" i="190"/>
  <c r="S9794" i="190"/>
  <c r="R9794" i="190"/>
  <c r="Q9794" i="190"/>
  <c r="P9794" i="190"/>
  <c r="O9794" i="190"/>
  <c r="V9793" i="190"/>
  <c r="U9793" i="190"/>
  <c r="T9793" i="190"/>
  <c r="S9793" i="190"/>
  <c r="R9793" i="190"/>
  <c r="Q9793" i="190"/>
  <c r="P9793" i="190"/>
  <c r="O9793" i="190"/>
  <c r="W9793" i="190" s="1"/>
  <c r="V9792" i="190"/>
  <c r="U9792" i="190"/>
  <c r="T9792" i="190"/>
  <c r="S9792" i="190"/>
  <c r="R9792" i="190"/>
  <c r="Q9792" i="190"/>
  <c r="P9792" i="190"/>
  <c r="O9792" i="190"/>
  <c r="V9791" i="190"/>
  <c r="U9791" i="190"/>
  <c r="T9791" i="190"/>
  <c r="S9791" i="190"/>
  <c r="R9791" i="190"/>
  <c r="Q9791" i="190"/>
  <c r="P9791" i="190"/>
  <c r="O9791" i="190"/>
  <c r="V9790" i="190"/>
  <c r="U9790" i="190"/>
  <c r="X9790" i="190" s="1"/>
  <c r="T9790" i="190"/>
  <c r="S9790" i="190"/>
  <c r="R9790" i="190"/>
  <c r="Q9790" i="190"/>
  <c r="P9790" i="190"/>
  <c r="O9790" i="190"/>
  <c r="V9789" i="190"/>
  <c r="U9789" i="190"/>
  <c r="T9789" i="190"/>
  <c r="S9789" i="190"/>
  <c r="X9789" i="190" s="1"/>
  <c r="R9789" i="190"/>
  <c r="Q9789" i="190"/>
  <c r="P9789" i="190"/>
  <c r="O9789" i="190"/>
  <c r="V9788" i="190"/>
  <c r="U9788" i="190"/>
  <c r="T9788" i="190"/>
  <c r="S9788" i="190"/>
  <c r="R9788" i="190"/>
  <c r="Q9788" i="190"/>
  <c r="P9788" i="190"/>
  <c r="O9788" i="190"/>
  <c r="W9788" i="190" s="1"/>
  <c r="V9787" i="190"/>
  <c r="U9787" i="190"/>
  <c r="T9787" i="190"/>
  <c r="S9787" i="190"/>
  <c r="R9787" i="190"/>
  <c r="Q9787" i="190"/>
  <c r="P9787" i="190"/>
  <c r="O9787" i="190"/>
  <c r="V9786" i="190"/>
  <c r="U9786" i="190"/>
  <c r="T9786" i="190"/>
  <c r="S9786" i="190"/>
  <c r="X9786" i="190" s="1"/>
  <c r="R9786" i="190"/>
  <c r="Q9786" i="190"/>
  <c r="P9786" i="190"/>
  <c r="O9786" i="190"/>
  <c r="V9785" i="190"/>
  <c r="U9785" i="190"/>
  <c r="T9785" i="190"/>
  <c r="S9785" i="190"/>
  <c r="R9785" i="190"/>
  <c r="Q9785" i="190"/>
  <c r="P9785" i="190"/>
  <c r="O9785" i="190"/>
  <c r="V9784" i="190"/>
  <c r="U9784" i="190"/>
  <c r="T9784" i="190"/>
  <c r="S9784" i="190"/>
  <c r="R9784" i="190"/>
  <c r="Q9784" i="190"/>
  <c r="P9784" i="190"/>
  <c r="O9784" i="190"/>
  <c r="V9783" i="190"/>
  <c r="U9783" i="190"/>
  <c r="T9783" i="190"/>
  <c r="S9783" i="190"/>
  <c r="X9783" i="190" s="1"/>
  <c r="R9783" i="190"/>
  <c r="Q9783" i="190"/>
  <c r="P9783" i="190"/>
  <c r="O9783" i="190"/>
  <c r="V9782" i="190"/>
  <c r="U9782" i="190"/>
  <c r="T9782" i="190"/>
  <c r="S9782" i="190"/>
  <c r="R9782" i="190"/>
  <c r="Q9782" i="190"/>
  <c r="P9782" i="190"/>
  <c r="O9782" i="190"/>
  <c r="W9782" i="190" s="1"/>
  <c r="V9781" i="190"/>
  <c r="U9781" i="190"/>
  <c r="T9781" i="190"/>
  <c r="S9781" i="190"/>
  <c r="R9781" i="190"/>
  <c r="Q9781" i="190"/>
  <c r="P9781" i="190"/>
  <c r="O9781" i="190"/>
  <c r="V9780" i="190"/>
  <c r="U9780" i="190"/>
  <c r="T9780" i="190"/>
  <c r="S9780" i="190"/>
  <c r="X9780" i="190" s="1"/>
  <c r="R9780" i="190"/>
  <c r="Q9780" i="190"/>
  <c r="P9780" i="190"/>
  <c r="O9780" i="190"/>
  <c r="V9779" i="190"/>
  <c r="U9779" i="190"/>
  <c r="T9779" i="190"/>
  <c r="S9779" i="190"/>
  <c r="R9779" i="190"/>
  <c r="Q9779" i="190"/>
  <c r="P9779" i="190"/>
  <c r="O9779" i="190"/>
  <c r="V9778" i="190"/>
  <c r="U9778" i="190"/>
  <c r="T9778" i="190"/>
  <c r="S9778" i="190"/>
  <c r="R9778" i="190"/>
  <c r="Q9778" i="190"/>
  <c r="P9778" i="190"/>
  <c r="O9778" i="190"/>
  <c r="V9777" i="190"/>
  <c r="U9777" i="190"/>
  <c r="T9777" i="190"/>
  <c r="S9777" i="190"/>
  <c r="R9777" i="190"/>
  <c r="Q9777" i="190"/>
  <c r="P9777" i="190"/>
  <c r="O9777" i="190"/>
  <c r="V9776" i="190"/>
  <c r="U9776" i="190"/>
  <c r="T9776" i="190"/>
  <c r="S9776" i="190"/>
  <c r="R9776" i="190"/>
  <c r="Q9776" i="190"/>
  <c r="P9776" i="190"/>
  <c r="O9776" i="190"/>
  <c r="W9776" i="190" s="1"/>
  <c r="V9775" i="190"/>
  <c r="U9775" i="190"/>
  <c r="T9775" i="190"/>
  <c r="S9775" i="190"/>
  <c r="R9775" i="190"/>
  <c r="Q9775" i="190"/>
  <c r="P9775" i="190"/>
  <c r="O9775" i="190"/>
  <c r="V9774" i="190"/>
  <c r="U9774" i="190"/>
  <c r="T9774" i="190"/>
  <c r="S9774" i="190"/>
  <c r="X9774" i="190" s="1"/>
  <c r="R9774" i="190"/>
  <c r="Q9774" i="190"/>
  <c r="P9774" i="190"/>
  <c r="O9774" i="190"/>
  <c r="V9773" i="190"/>
  <c r="U9773" i="190"/>
  <c r="T9773" i="190"/>
  <c r="S9773" i="190"/>
  <c r="R9773" i="190"/>
  <c r="Q9773" i="190"/>
  <c r="P9773" i="190"/>
  <c r="O9773" i="190"/>
  <c r="W9773" i="190" s="1"/>
  <c r="V9772" i="190"/>
  <c r="U9772" i="190"/>
  <c r="T9772" i="190"/>
  <c r="S9772" i="190"/>
  <c r="R9772" i="190"/>
  <c r="Q9772" i="190"/>
  <c r="P9772" i="190"/>
  <c r="O9772" i="190"/>
  <c r="V9771" i="190"/>
  <c r="U9771" i="190"/>
  <c r="T9771" i="190"/>
  <c r="S9771" i="190"/>
  <c r="R9771" i="190"/>
  <c r="Q9771" i="190"/>
  <c r="P9771" i="190"/>
  <c r="O9771" i="190"/>
  <c r="V9770" i="190"/>
  <c r="U9770" i="190"/>
  <c r="T9770" i="190"/>
  <c r="S9770" i="190"/>
  <c r="R9770" i="190"/>
  <c r="Q9770" i="190"/>
  <c r="P9770" i="190"/>
  <c r="O9770" i="190"/>
  <c r="W9770" i="190" s="1"/>
  <c r="V9769" i="190"/>
  <c r="U9769" i="190"/>
  <c r="T9769" i="190"/>
  <c r="S9769" i="190"/>
  <c r="R9769" i="190"/>
  <c r="Q9769" i="190"/>
  <c r="P9769" i="190"/>
  <c r="O9769" i="190"/>
  <c r="V9768" i="190"/>
  <c r="U9768" i="190"/>
  <c r="T9768" i="190"/>
  <c r="S9768" i="190"/>
  <c r="X9768" i="190" s="1"/>
  <c r="R9768" i="190"/>
  <c r="Q9768" i="190"/>
  <c r="P9768" i="190"/>
  <c r="O9768" i="190"/>
  <c r="V9767" i="190"/>
  <c r="U9767" i="190"/>
  <c r="T9767" i="190"/>
  <c r="S9767" i="190"/>
  <c r="R9767" i="190"/>
  <c r="Q9767" i="190"/>
  <c r="P9767" i="190"/>
  <c r="O9767" i="190"/>
  <c r="W9767" i="190" s="1"/>
  <c r="V9766" i="190"/>
  <c r="U9766" i="190"/>
  <c r="T9766" i="190"/>
  <c r="S9766" i="190"/>
  <c r="R9766" i="190"/>
  <c r="Q9766" i="190"/>
  <c r="P9766" i="190"/>
  <c r="O9766" i="190"/>
  <c r="V9765" i="190"/>
  <c r="U9765" i="190"/>
  <c r="T9765" i="190"/>
  <c r="S9765" i="190"/>
  <c r="X9765" i="190" s="1"/>
  <c r="R9765" i="190"/>
  <c r="Q9765" i="190"/>
  <c r="P9765" i="190"/>
  <c r="O9765" i="190"/>
  <c r="V9764" i="190"/>
  <c r="U9764" i="190"/>
  <c r="T9764" i="190"/>
  <c r="S9764" i="190"/>
  <c r="R9764" i="190"/>
  <c r="Q9764" i="190"/>
  <c r="P9764" i="190"/>
  <c r="O9764" i="190"/>
  <c r="W9764" i="190" s="1"/>
  <c r="V9763" i="190"/>
  <c r="U9763" i="190"/>
  <c r="T9763" i="190"/>
  <c r="S9763" i="190"/>
  <c r="R9763" i="190"/>
  <c r="Q9763" i="190"/>
  <c r="P9763" i="190"/>
  <c r="O9763" i="190"/>
  <c r="V9762" i="190"/>
  <c r="U9762" i="190"/>
  <c r="T9762" i="190"/>
  <c r="S9762" i="190"/>
  <c r="X9762" i="190" s="1"/>
  <c r="R9762" i="190"/>
  <c r="Q9762" i="190"/>
  <c r="P9762" i="190"/>
  <c r="O9762" i="190"/>
  <c r="V9761" i="190"/>
  <c r="U9761" i="190"/>
  <c r="T9761" i="190"/>
  <c r="S9761" i="190"/>
  <c r="R9761" i="190"/>
  <c r="Q9761" i="190"/>
  <c r="P9761" i="190"/>
  <c r="O9761" i="190"/>
  <c r="V9760" i="190"/>
  <c r="U9760" i="190"/>
  <c r="T9760" i="190"/>
  <c r="S9760" i="190"/>
  <c r="R9760" i="190"/>
  <c r="Q9760" i="190"/>
  <c r="P9760" i="190"/>
  <c r="O9760" i="190"/>
  <c r="V9759" i="190"/>
  <c r="U9759" i="190"/>
  <c r="T9759" i="190"/>
  <c r="S9759" i="190"/>
  <c r="X9759" i="190" s="1"/>
  <c r="R9759" i="190"/>
  <c r="Q9759" i="190"/>
  <c r="P9759" i="190"/>
  <c r="O9759" i="190"/>
  <c r="V9758" i="190"/>
  <c r="U9758" i="190"/>
  <c r="T9758" i="190"/>
  <c r="S9758" i="190"/>
  <c r="R9758" i="190"/>
  <c r="Q9758" i="190"/>
  <c r="P9758" i="190"/>
  <c r="O9758" i="190"/>
  <c r="W9758" i="190" s="1"/>
  <c r="V9757" i="190"/>
  <c r="U9757" i="190"/>
  <c r="T9757" i="190"/>
  <c r="S9757" i="190"/>
  <c r="R9757" i="190"/>
  <c r="Q9757" i="190"/>
  <c r="P9757" i="190"/>
  <c r="O9757" i="190"/>
  <c r="V9756" i="190"/>
  <c r="U9756" i="190"/>
  <c r="T9756" i="190"/>
  <c r="S9756" i="190"/>
  <c r="X9756" i="190" s="1"/>
  <c r="R9756" i="190"/>
  <c r="Q9756" i="190"/>
  <c r="P9756" i="190"/>
  <c r="O9756" i="190"/>
  <c r="V9755" i="190"/>
  <c r="U9755" i="190"/>
  <c r="T9755" i="190"/>
  <c r="S9755" i="190"/>
  <c r="R9755" i="190"/>
  <c r="Q9755" i="190"/>
  <c r="P9755" i="190"/>
  <c r="O9755" i="190"/>
  <c r="V9754" i="190"/>
  <c r="U9754" i="190"/>
  <c r="T9754" i="190"/>
  <c r="S9754" i="190"/>
  <c r="R9754" i="190"/>
  <c r="Q9754" i="190"/>
  <c r="P9754" i="190"/>
  <c r="O9754" i="190"/>
  <c r="V9753" i="190"/>
  <c r="U9753" i="190"/>
  <c r="T9753" i="190"/>
  <c r="S9753" i="190"/>
  <c r="R9753" i="190"/>
  <c r="Q9753" i="190"/>
  <c r="P9753" i="190"/>
  <c r="O9753" i="190"/>
  <c r="V9752" i="190"/>
  <c r="U9752" i="190"/>
  <c r="T9752" i="190"/>
  <c r="S9752" i="190"/>
  <c r="R9752" i="190"/>
  <c r="Q9752" i="190"/>
  <c r="P9752" i="190"/>
  <c r="O9752" i="190"/>
  <c r="W9752" i="190" s="1"/>
  <c r="V9751" i="190"/>
  <c r="U9751" i="190"/>
  <c r="T9751" i="190"/>
  <c r="S9751" i="190"/>
  <c r="R9751" i="190"/>
  <c r="Q9751" i="190"/>
  <c r="P9751" i="190"/>
  <c r="O9751" i="190"/>
  <c r="V9750" i="190"/>
  <c r="U9750" i="190"/>
  <c r="T9750" i="190"/>
  <c r="S9750" i="190"/>
  <c r="X9750" i="190" s="1"/>
  <c r="R9750" i="190"/>
  <c r="Q9750" i="190"/>
  <c r="P9750" i="190"/>
  <c r="O9750" i="190"/>
  <c r="V9749" i="190"/>
  <c r="U9749" i="190"/>
  <c r="T9749" i="190"/>
  <c r="S9749" i="190"/>
  <c r="R9749" i="190"/>
  <c r="Q9749" i="190"/>
  <c r="P9749" i="190"/>
  <c r="O9749" i="190"/>
  <c r="W9749" i="190" s="1"/>
  <c r="V9748" i="190"/>
  <c r="U9748" i="190"/>
  <c r="T9748" i="190"/>
  <c r="S9748" i="190"/>
  <c r="R9748" i="190"/>
  <c r="Q9748" i="190"/>
  <c r="P9748" i="190"/>
  <c r="O9748" i="190"/>
  <c r="V9747" i="190"/>
  <c r="U9747" i="190"/>
  <c r="T9747" i="190"/>
  <c r="S9747" i="190"/>
  <c r="R9747" i="190"/>
  <c r="Q9747" i="190"/>
  <c r="P9747" i="190"/>
  <c r="O9747" i="190"/>
  <c r="V9746" i="190"/>
  <c r="U9746" i="190"/>
  <c r="T9746" i="190"/>
  <c r="S9746" i="190"/>
  <c r="R9746" i="190"/>
  <c r="Q9746" i="190"/>
  <c r="P9746" i="190"/>
  <c r="O9746" i="190"/>
  <c r="W9746" i="190" s="1"/>
  <c r="V9745" i="190"/>
  <c r="U9745" i="190"/>
  <c r="T9745" i="190"/>
  <c r="S9745" i="190"/>
  <c r="R9745" i="190"/>
  <c r="Q9745" i="190"/>
  <c r="P9745" i="190"/>
  <c r="O9745" i="190"/>
  <c r="V9744" i="190"/>
  <c r="U9744" i="190"/>
  <c r="T9744" i="190"/>
  <c r="S9744" i="190"/>
  <c r="X9744" i="190" s="1"/>
  <c r="R9744" i="190"/>
  <c r="Q9744" i="190"/>
  <c r="P9744" i="190"/>
  <c r="O9744" i="190"/>
  <c r="V9743" i="190"/>
  <c r="U9743" i="190"/>
  <c r="T9743" i="190"/>
  <c r="S9743" i="190"/>
  <c r="R9743" i="190"/>
  <c r="Q9743" i="190"/>
  <c r="P9743" i="190"/>
  <c r="O9743" i="190"/>
  <c r="W9743" i="190" s="1"/>
  <c r="V9742" i="190"/>
  <c r="U9742" i="190"/>
  <c r="T9742" i="190"/>
  <c r="S9742" i="190"/>
  <c r="R9742" i="190"/>
  <c r="Q9742" i="190"/>
  <c r="P9742" i="190"/>
  <c r="O9742" i="190"/>
  <c r="V9741" i="190"/>
  <c r="U9741" i="190"/>
  <c r="T9741" i="190"/>
  <c r="S9741" i="190"/>
  <c r="X9741" i="190" s="1"/>
  <c r="R9741" i="190"/>
  <c r="Q9741" i="190"/>
  <c r="P9741" i="190"/>
  <c r="O9741" i="190"/>
  <c r="V9740" i="190"/>
  <c r="U9740" i="190"/>
  <c r="T9740" i="190"/>
  <c r="S9740" i="190"/>
  <c r="R9740" i="190"/>
  <c r="Q9740" i="190"/>
  <c r="P9740" i="190"/>
  <c r="O9740" i="190"/>
  <c r="W9740" i="190" s="1"/>
  <c r="V9739" i="190"/>
  <c r="U9739" i="190"/>
  <c r="T9739" i="190"/>
  <c r="S9739" i="190"/>
  <c r="R9739" i="190"/>
  <c r="Q9739" i="190"/>
  <c r="P9739" i="190"/>
  <c r="O9739" i="190"/>
  <c r="V9738" i="190"/>
  <c r="U9738" i="190"/>
  <c r="T9738" i="190"/>
  <c r="S9738" i="190"/>
  <c r="X9738" i="190" s="1"/>
  <c r="R9738" i="190"/>
  <c r="Q9738" i="190"/>
  <c r="P9738" i="190"/>
  <c r="O9738" i="190"/>
  <c r="V9737" i="190"/>
  <c r="U9737" i="190"/>
  <c r="T9737" i="190"/>
  <c r="S9737" i="190"/>
  <c r="R9737" i="190"/>
  <c r="Q9737" i="190"/>
  <c r="P9737" i="190"/>
  <c r="O9737" i="190"/>
  <c r="V9736" i="190"/>
  <c r="U9736" i="190"/>
  <c r="T9736" i="190"/>
  <c r="S9736" i="190"/>
  <c r="R9736" i="190"/>
  <c r="Q9736" i="190"/>
  <c r="P9736" i="190"/>
  <c r="O9736" i="190"/>
  <c r="V9735" i="190"/>
  <c r="U9735" i="190"/>
  <c r="T9735" i="190"/>
  <c r="S9735" i="190"/>
  <c r="X9735" i="190" s="1"/>
  <c r="R9735" i="190"/>
  <c r="Q9735" i="190"/>
  <c r="P9735" i="190"/>
  <c r="O9735" i="190"/>
  <c r="V9734" i="190"/>
  <c r="U9734" i="190"/>
  <c r="T9734" i="190"/>
  <c r="S9734" i="190"/>
  <c r="R9734" i="190"/>
  <c r="Q9734" i="190"/>
  <c r="P9734" i="190"/>
  <c r="O9734" i="190"/>
  <c r="W9734" i="190" s="1"/>
  <c r="V9733" i="190"/>
  <c r="U9733" i="190"/>
  <c r="T9733" i="190"/>
  <c r="S9733" i="190"/>
  <c r="R9733" i="190"/>
  <c r="Q9733" i="190"/>
  <c r="P9733" i="190"/>
  <c r="O9733" i="190"/>
  <c r="V9732" i="190"/>
  <c r="U9732" i="190"/>
  <c r="T9732" i="190"/>
  <c r="S9732" i="190"/>
  <c r="X9732" i="190" s="1"/>
  <c r="R9732" i="190"/>
  <c r="Q9732" i="190"/>
  <c r="P9732" i="190"/>
  <c r="O9732" i="190"/>
  <c r="V9731" i="190"/>
  <c r="U9731" i="190"/>
  <c r="T9731" i="190"/>
  <c r="S9731" i="190"/>
  <c r="R9731" i="190"/>
  <c r="Q9731" i="190"/>
  <c r="P9731" i="190"/>
  <c r="O9731" i="190"/>
  <c r="V9730" i="190"/>
  <c r="U9730" i="190"/>
  <c r="T9730" i="190"/>
  <c r="S9730" i="190"/>
  <c r="R9730" i="190"/>
  <c r="Q9730" i="190"/>
  <c r="P9730" i="190"/>
  <c r="O9730" i="190"/>
  <c r="V9729" i="190"/>
  <c r="U9729" i="190"/>
  <c r="T9729" i="190"/>
  <c r="S9729" i="190"/>
  <c r="R9729" i="190"/>
  <c r="Q9729" i="190"/>
  <c r="P9729" i="190"/>
  <c r="O9729" i="190"/>
  <c r="V9728" i="190"/>
  <c r="U9728" i="190"/>
  <c r="T9728" i="190"/>
  <c r="S9728" i="190"/>
  <c r="R9728" i="190"/>
  <c r="Q9728" i="190"/>
  <c r="P9728" i="190"/>
  <c r="O9728" i="190"/>
  <c r="W9728" i="190" s="1"/>
  <c r="V9727" i="190"/>
  <c r="U9727" i="190"/>
  <c r="T9727" i="190"/>
  <c r="S9727" i="190"/>
  <c r="R9727" i="190"/>
  <c r="Q9727" i="190"/>
  <c r="P9727" i="190"/>
  <c r="O9727" i="190"/>
  <c r="V9726" i="190"/>
  <c r="U9726" i="190"/>
  <c r="T9726" i="190"/>
  <c r="S9726" i="190"/>
  <c r="X9726" i="190" s="1"/>
  <c r="R9726" i="190"/>
  <c r="Q9726" i="190"/>
  <c r="P9726" i="190"/>
  <c r="O9726" i="190"/>
  <c r="V9725" i="190"/>
  <c r="U9725" i="190"/>
  <c r="T9725" i="190"/>
  <c r="S9725" i="190"/>
  <c r="R9725" i="190"/>
  <c r="Q9725" i="190"/>
  <c r="P9725" i="190"/>
  <c r="O9725" i="190"/>
  <c r="W9725" i="190" s="1"/>
  <c r="V9724" i="190"/>
  <c r="U9724" i="190"/>
  <c r="T9724" i="190"/>
  <c r="S9724" i="190"/>
  <c r="R9724" i="190"/>
  <c r="Q9724" i="190"/>
  <c r="P9724" i="190"/>
  <c r="O9724" i="190"/>
  <c r="V9723" i="190"/>
  <c r="U9723" i="190"/>
  <c r="T9723" i="190"/>
  <c r="S9723" i="190"/>
  <c r="R9723" i="190"/>
  <c r="Q9723" i="190"/>
  <c r="P9723" i="190"/>
  <c r="O9723" i="190"/>
  <c r="V9722" i="190"/>
  <c r="U9722" i="190"/>
  <c r="T9722" i="190"/>
  <c r="S9722" i="190"/>
  <c r="R9722" i="190"/>
  <c r="Q9722" i="190"/>
  <c r="P9722" i="190"/>
  <c r="O9722" i="190"/>
  <c r="W9722" i="190" s="1"/>
  <c r="V9721" i="190"/>
  <c r="U9721" i="190"/>
  <c r="T9721" i="190"/>
  <c r="S9721" i="190"/>
  <c r="R9721" i="190"/>
  <c r="Q9721" i="190"/>
  <c r="P9721" i="190"/>
  <c r="O9721" i="190"/>
  <c r="V9720" i="190"/>
  <c r="U9720" i="190"/>
  <c r="T9720" i="190"/>
  <c r="S9720" i="190"/>
  <c r="X9720" i="190" s="1"/>
  <c r="R9720" i="190"/>
  <c r="Q9720" i="190"/>
  <c r="P9720" i="190"/>
  <c r="O9720" i="190"/>
  <c r="V9719" i="190"/>
  <c r="U9719" i="190"/>
  <c r="T9719" i="190"/>
  <c r="S9719" i="190"/>
  <c r="R9719" i="190"/>
  <c r="Q9719" i="190"/>
  <c r="P9719" i="190"/>
  <c r="O9719" i="190"/>
  <c r="W9719" i="190" s="1"/>
  <c r="V9718" i="190"/>
  <c r="U9718" i="190"/>
  <c r="T9718" i="190"/>
  <c r="S9718" i="190"/>
  <c r="R9718" i="190"/>
  <c r="Q9718" i="190"/>
  <c r="P9718" i="190"/>
  <c r="O9718" i="190"/>
  <c r="V9717" i="190"/>
  <c r="U9717" i="190"/>
  <c r="T9717" i="190"/>
  <c r="S9717" i="190"/>
  <c r="X9717" i="190" s="1"/>
  <c r="R9717" i="190"/>
  <c r="Q9717" i="190"/>
  <c r="P9717" i="190"/>
  <c r="O9717" i="190"/>
  <c r="V9716" i="190"/>
  <c r="U9716" i="190"/>
  <c r="T9716" i="190"/>
  <c r="S9716" i="190"/>
  <c r="R9716" i="190"/>
  <c r="Q9716" i="190"/>
  <c r="P9716" i="190"/>
  <c r="O9716" i="190"/>
  <c r="W9716" i="190" s="1"/>
  <c r="V9715" i="190"/>
  <c r="U9715" i="190"/>
  <c r="T9715" i="190"/>
  <c r="S9715" i="190"/>
  <c r="R9715" i="190"/>
  <c r="Q9715" i="190"/>
  <c r="P9715" i="190"/>
  <c r="O9715" i="190"/>
  <c r="V9714" i="190"/>
  <c r="U9714" i="190"/>
  <c r="T9714" i="190"/>
  <c r="S9714" i="190"/>
  <c r="X9714" i="190" s="1"/>
  <c r="R9714" i="190"/>
  <c r="Q9714" i="190"/>
  <c r="P9714" i="190"/>
  <c r="O9714" i="190"/>
  <c r="V9713" i="190"/>
  <c r="U9713" i="190"/>
  <c r="T9713" i="190"/>
  <c r="S9713" i="190"/>
  <c r="R9713" i="190"/>
  <c r="Q9713" i="190"/>
  <c r="P9713" i="190"/>
  <c r="O9713" i="190"/>
  <c r="V9712" i="190"/>
  <c r="U9712" i="190"/>
  <c r="T9712" i="190"/>
  <c r="S9712" i="190"/>
  <c r="R9712" i="190"/>
  <c r="Q9712" i="190"/>
  <c r="P9712" i="190"/>
  <c r="O9712" i="190"/>
  <c r="V9711" i="190"/>
  <c r="U9711" i="190"/>
  <c r="T9711" i="190"/>
  <c r="S9711" i="190"/>
  <c r="X9711" i="190" s="1"/>
  <c r="R9711" i="190"/>
  <c r="Q9711" i="190"/>
  <c r="P9711" i="190"/>
  <c r="O9711" i="190"/>
  <c r="V9710" i="190"/>
  <c r="U9710" i="190"/>
  <c r="T9710" i="190"/>
  <c r="S9710" i="190"/>
  <c r="R9710" i="190"/>
  <c r="Q9710" i="190"/>
  <c r="P9710" i="190"/>
  <c r="O9710" i="190"/>
  <c r="W9710" i="190" s="1"/>
  <c r="V9709" i="190"/>
  <c r="U9709" i="190"/>
  <c r="T9709" i="190"/>
  <c r="S9709" i="190"/>
  <c r="R9709" i="190"/>
  <c r="Q9709" i="190"/>
  <c r="P9709" i="190"/>
  <c r="O9709" i="190"/>
  <c r="V9708" i="190"/>
  <c r="U9708" i="190"/>
  <c r="T9708" i="190"/>
  <c r="S9708" i="190"/>
  <c r="X9708" i="190" s="1"/>
  <c r="R9708" i="190"/>
  <c r="Q9708" i="190"/>
  <c r="P9708" i="190"/>
  <c r="O9708" i="190"/>
  <c r="V9707" i="190"/>
  <c r="U9707" i="190"/>
  <c r="T9707" i="190"/>
  <c r="S9707" i="190"/>
  <c r="R9707" i="190"/>
  <c r="Q9707" i="190"/>
  <c r="P9707" i="190"/>
  <c r="O9707" i="190"/>
  <c r="V9706" i="190"/>
  <c r="U9706" i="190"/>
  <c r="T9706" i="190"/>
  <c r="S9706" i="190"/>
  <c r="R9706" i="190"/>
  <c r="Q9706" i="190"/>
  <c r="P9706" i="190"/>
  <c r="O9706" i="190"/>
  <c r="V9705" i="190"/>
  <c r="U9705" i="190"/>
  <c r="T9705" i="190"/>
  <c r="S9705" i="190"/>
  <c r="R9705" i="190"/>
  <c r="Q9705" i="190"/>
  <c r="P9705" i="190"/>
  <c r="O9705" i="190"/>
  <c r="V9704" i="190"/>
  <c r="U9704" i="190"/>
  <c r="T9704" i="190"/>
  <c r="S9704" i="190"/>
  <c r="R9704" i="190"/>
  <c r="Q9704" i="190"/>
  <c r="P9704" i="190"/>
  <c r="O9704" i="190"/>
  <c r="W9704" i="190" s="1"/>
  <c r="V9703" i="190"/>
  <c r="U9703" i="190"/>
  <c r="T9703" i="190"/>
  <c r="S9703" i="190"/>
  <c r="R9703" i="190"/>
  <c r="Q9703" i="190"/>
  <c r="P9703" i="190"/>
  <c r="O9703" i="190"/>
  <c r="V9702" i="190"/>
  <c r="U9702" i="190"/>
  <c r="T9702" i="190"/>
  <c r="S9702" i="190"/>
  <c r="X9702" i="190" s="1"/>
  <c r="R9702" i="190"/>
  <c r="Q9702" i="190"/>
  <c r="P9702" i="190"/>
  <c r="O9702" i="190"/>
  <c r="W9702" i="190" s="1"/>
  <c r="V9701" i="190"/>
  <c r="U9701" i="190"/>
  <c r="T9701" i="190"/>
  <c r="S9701" i="190"/>
  <c r="R9701" i="190"/>
  <c r="Q9701" i="190"/>
  <c r="P9701" i="190"/>
  <c r="O9701" i="190"/>
  <c r="W9701" i="190" s="1"/>
  <c r="V9700" i="190"/>
  <c r="U9700" i="190"/>
  <c r="T9700" i="190"/>
  <c r="S9700" i="190"/>
  <c r="X9700" i="190" s="1"/>
  <c r="R9700" i="190"/>
  <c r="Q9700" i="190"/>
  <c r="P9700" i="190"/>
  <c r="O9700" i="190"/>
  <c r="V9699" i="190"/>
  <c r="U9699" i="190"/>
  <c r="T9699" i="190"/>
  <c r="S9699" i="190"/>
  <c r="R9699" i="190"/>
  <c r="Q9699" i="190"/>
  <c r="P9699" i="190"/>
  <c r="O9699" i="190"/>
  <c r="V9698" i="190"/>
  <c r="U9698" i="190"/>
  <c r="T9698" i="190"/>
  <c r="S9698" i="190"/>
  <c r="R9698" i="190"/>
  <c r="Q9698" i="190"/>
  <c r="P9698" i="190"/>
  <c r="O9698" i="190"/>
  <c r="W9698" i="190" s="1"/>
  <c r="V9697" i="190"/>
  <c r="U9697" i="190"/>
  <c r="T9697" i="190"/>
  <c r="S9697" i="190"/>
  <c r="R9697" i="190"/>
  <c r="Q9697" i="190"/>
  <c r="P9697" i="190"/>
  <c r="O9697" i="190"/>
  <c r="V9696" i="190"/>
  <c r="U9696" i="190"/>
  <c r="T9696" i="190"/>
  <c r="S9696" i="190"/>
  <c r="X9696" i="190" s="1"/>
  <c r="R9696" i="190"/>
  <c r="Q9696" i="190"/>
  <c r="P9696" i="190"/>
  <c r="O9696" i="190"/>
  <c r="W9696" i="190" s="1"/>
  <c r="V9695" i="190"/>
  <c r="U9695" i="190"/>
  <c r="T9695" i="190"/>
  <c r="S9695" i="190"/>
  <c r="R9695" i="190"/>
  <c r="Q9695" i="190"/>
  <c r="P9695" i="190"/>
  <c r="O9695" i="190"/>
  <c r="W9695" i="190" s="1"/>
  <c r="V9694" i="190"/>
  <c r="U9694" i="190"/>
  <c r="T9694" i="190"/>
  <c r="S9694" i="190"/>
  <c r="X9694" i="190" s="1"/>
  <c r="R9694" i="190"/>
  <c r="Q9694" i="190"/>
  <c r="P9694" i="190"/>
  <c r="O9694" i="190"/>
  <c r="V9693" i="190"/>
  <c r="U9693" i="190"/>
  <c r="T9693" i="190"/>
  <c r="S9693" i="190"/>
  <c r="X9693" i="190" s="1"/>
  <c r="R9693" i="190"/>
  <c r="Q9693" i="190"/>
  <c r="P9693" i="190"/>
  <c r="O9693" i="190"/>
  <c r="W9693" i="190" s="1"/>
  <c r="V9692" i="190"/>
  <c r="U9692" i="190"/>
  <c r="T9692" i="190"/>
  <c r="S9692" i="190"/>
  <c r="R9692" i="190"/>
  <c r="Q9692" i="190"/>
  <c r="P9692" i="190"/>
  <c r="O9692" i="190"/>
  <c r="W9692" i="190" s="1"/>
  <c r="V9691" i="190"/>
  <c r="U9691" i="190"/>
  <c r="T9691" i="190"/>
  <c r="S9691" i="190"/>
  <c r="R9691" i="190"/>
  <c r="Q9691" i="190"/>
  <c r="P9691" i="190"/>
  <c r="O9691" i="190"/>
  <c r="V9690" i="190"/>
  <c r="U9690" i="190"/>
  <c r="T9690" i="190"/>
  <c r="S9690" i="190"/>
  <c r="X9690" i="190" s="1"/>
  <c r="R9690" i="190"/>
  <c r="Q9690" i="190"/>
  <c r="P9690" i="190"/>
  <c r="O9690" i="190"/>
  <c r="W9690" i="190" s="1"/>
  <c r="V9689" i="190"/>
  <c r="U9689" i="190"/>
  <c r="T9689" i="190"/>
  <c r="S9689" i="190"/>
  <c r="R9689" i="190"/>
  <c r="Q9689" i="190"/>
  <c r="P9689" i="190"/>
  <c r="O9689" i="190"/>
  <c r="W9689" i="190" s="1"/>
  <c r="V9688" i="190"/>
  <c r="U9688" i="190"/>
  <c r="T9688" i="190"/>
  <c r="S9688" i="190"/>
  <c r="X9688" i="190" s="1"/>
  <c r="R9688" i="190"/>
  <c r="Q9688" i="190"/>
  <c r="P9688" i="190"/>
  <c r="O9688" i="190"/>
  <c r="V9687" i="190"/>
  <c r="U9687" i="190"/>
  <c r="T9687" i="190"/>
  <c r="S9687" i="190"/>
  <c r="R9687" i="190"/>
  <c r="Q9687" i="190"/>
  <c r="P9687" i="190"/>
  <c r="O9687" i="190"/>
  <c r="V9686" i="190"/>
  <c r="U9686" i="190"/>
  <c r="T9686" i="190"/>
  <c r="S9686" i="190"/>
  <c r="R9686" i="190"/>
  <c r="Q9686" i="190"/>
  <c r="P9686" i="190"/>
  <c r="O9686" i="190"/>
  <c r="W9686" i="190" s="1"/>
  <c r="V9685" i="190"/>
  <c r="U9685" i="190"/>
  <c r="T9685" i="190"/>
  <c r="S9685" i="190"/>
  <c r="X9685" i="190" s="1"/>
  <c r="R9685" i="190"/>
  <c r="Q9685" i="190"/>
  <c r="P9685" i="190"/>
  <c r="O9685" i="190"/>
  <c r="V9684" i="190"/>
  <c r="U9684" i="190"/>
  <c r="T9684" i="190"/>
  <c r="S9684" i="190"/>
  <c r="X9684" i="190" s="1"/>
  <c r="R9684" i="190"/>
  <c r="Q9684" i="190"/>
  <c r="P9684" i="190"/>
  <c r="O9684" i="190"/>
  <c r="W9684" i="190" s="1"/>
  <c r="V9683" i="190"/>
  <c r="U9683" i="190"/>
  <c r="T9683" i="190"/>
  <c r="S9683" i="190"/>
  <c r="R9683" i="190"/>
  <c r="Q9683" i="190"/>
  <c r="P9683" i="190"/>
  <c r="O9683" i="190"/>
  <c r="W9683" i="190" s="1"/>
  <c r="V9682" i="190"/>
  <c r="U9682" i="190"/>
  <c r="T9682" i="190"/>
  <c r="S9682" i="190"/>
  <c r="R9682" i="190"/>
  <c r="Q9682" i="190"/>
  <c r="P9682" i="190"/>
  <c r="O9682" i="190"/>
  <c r="V9681" i="190"/>
  <c r="U9681" i="190"/>
  <c r="T9681" i="190"/>
  <c r="S9681" i="190"/>
  <c r="X9681" i="190" s="1"/>
  <c r="R9681" i="190"/>
  <c r="Q9681" i="190"/>
  <c r="P9681" i="190"/>
  <c r="O9681" i="190"/>
  <c r="W9681" i="190" s="1"/>
  <c r="V9680" i="190"/>
  <c r="U9680" i="190"/>
  <c r="T9680" i="190"/>
  <c r="S9680" i="190"/>
  <c r="R9680" i="190"/>
  <c r="Q9680" i="190"/>
  <c r="P9680" i="190"/>
  <c r="O9680" i="190"/>
  <c r="W9680" i="190" s="1"/>
  <c r="V9679" i="190"/>
  <c r="U9679" i="190"/>
  <c r="T9679" i="190"/>
  <c r="S9679" i="190"/>
  <c r="R9679" i="190"/>
  <c r="Q9679" i="190"/>
  <c r="P9679" i="190"/>
  <c r="O9679" i="190"/>
  <c r="V9678" i="190"/>
  <c r="U9678" i="190"/>
  <c r="T9678" i="190"/>
  <c r="S9678" i="190"/>
  <c r="R9678" i="190"/>
  <c r="Q9678" i="190"/>
  <c r="P9678" i="190"/>
  <c r="O9678" i="190"/>
  <c r="W9678" i="190" s="1"/>
  <c r="V9677" i="190"/>
  <c r="U9677" i="190"/>
  <c r="T9677" i="190"/>
  <c r="S9677" i="190"/>
  <c r="R9677" i="190"/>
  <c r="Q9677" i="190"/>
  <c r="P9677" i="190"/>
  <c r="O9677" i="190"/>
  <c r="W9677" i="190" s="1"/>
  <c r="V9676" i="190"/>
  <c r="U9676" i="190"/>
  <c r="T9676" i="190"/>
  <c r="S9676" i="190"/>
  <c r="R9676" i="190"/>
  <c r="Q9676" i="190"/>
  <c r="P9676" i="190"/>
  <c r="O9676" i="190"/>
  <c r="V9675" i="190"/>
  <c r="U9675" i="190"/>
  <c r="T9675" i="190"/>
  <c r="S9675" i="190"/>
  <c r="R9675" i="190"/>
  <c r="Q9675" i="190"/>
  <c r="P9675" i="190"/>
  <c r="O9675" i="190"/>
  <c r="W9675" i="190" s="1"/>
  <c r="V9674" i="190"/>
  <c r="U9674" i="190"/>
  <c r="T9674" i="190"/>
  <c r="X9674" i="190" s="1"/>
  <c r="S9674" i="190"/>
  <c r="R9674" i="190"/>
  <c r="Q9674" i="190"/>
  <c r="P9674" i="190"/>
  <c r="O9674" i="190"/>
  <c r="V9673" i="190"/>
  <c r="U9673" i="190"/>
  <c r="T9673" i="190"/>
  <c r="S9673" i="190"/>
  <c r="R9673" i="190"/>
  <c r="Q9673" i="190"/>
  <c r="P9673" i="190"/>
  <c r="O9673" i="190"/>
  <c r="V9672" i="190"/>
  <c r="U9672" i="190"/>
  <c r="T9672" i="190"/>
  <c r="S9672" i="190"/>
  <c r="X9672" i="190" s="1"/>
  <c r="R9672" i="190"/>
  <c r="Q9672" i="190"/>
  <c r="P9672" i="190"/>
  <c r="O9672" i="190"/>
  <c r="V9671" i="190"/>
  <c r="U9671" i="190"/>
  <c r="T9671" i="190"/>
  <c r="S9671" i="190"/>
  <c r="R9671" i="190"/>
  <c r="Q9671" i="190"/>
  <c r="P9671" i="190"/>
  <c r="O9671" i="190"/>
  <c r="W9671" i="190" s="1"/>
  <c r="V9670" i="190"/>
  <c r="U9670" i="190"/>
  <c r="T9670" i="190"/>
  <c r="X9670" i="190" s="1"/>
  <c r="S9670" i="190"/>
  <c r="R9670" i="190"/>
  <c r="Q9670" i="190"/>
  <c r="P9670" i="190"/>
  <c r="O9670" i="190"/>
  <c r="V9669" i="190"/>
  <c r="U9669" i="190"/>
  <c r="T9669" i="190"/>
  <c r="S9669" i="190"/>
  <c r="R9669" i="190"/>
  <c r="Q9669" i="190"/>
  <c r="P9669" i="190"/>
  <c r="O9669" i="190"/>
  <c r="V9668" i="190"/>
  <c r="U9668" i="190"/>
  <c r="T9668" i="190"/>
  <c r="S9668" i="190"/>
  <c r="R9668" i="190"/>
  <c r="Q9668" i="190"/>
  <c r="P9668" i="190"/>
  <c r="O9668" i="190"/>
  <c r="V9667" i="190"/>
  <c r="U9667" i="190"/>
  <c r="T9667" i="190"/>
  <c r="X9667" i="190" s="1"/>
  <c r="S9667" i="190"/>
  <c r="R9667" i="190"/>
  <c r="Q9667" i="190"/>
  <c r="P9667" i="190"/>
  <c r="O9667" i="190"/>
  <c r="V9666" i="190"/>
  <c r="U9666" i="190"/>
  <c r="T9666" i="190"/>
  <c r="S9666" i="190"/>
  <c r="R9666" i="190"/>
  <c r="Q9666" i="190"/>
  <c r="P9666" i="190"/>
  <c r="O9666" i="190"/>
  <c r="V9665" i="190"/>
  <c r="U9665" i="190"/>
  <c r="T9665" i="190"/>
  <c r="S9665" i="190"/>
  <c r="R9665" i="190"/>
  <c r="Q9665" i="190"/>
  <c r="P9665" i="190"/>
  <c r="O9665" i="190"/>
  <c r="V9664" i="190"/>
  <c r="U9664" i="190"/>
  <c r="T9664" i="190"/>
  <c r="S9664" i="190"/>
  <c r="X9664" i="190" s="1"/>
  <c r="R9664" i="190"/>
  <c r="Q9664" i="190"/>
  <c r="P9664" i="190"/>
  <c r="O9664" i="190"/>
  <c r="V9663" i="190"/>
  <c r="U9663" i="190"/>
  <c r="T9663" i="190"/>
  <c r="S9663" i="190"/>
  <c r="R9663" i="190"/>
  <c r="Q9663" i="190"/>
  <c r="P9663" i="190"/>
  <c r="O9663" i="190"/>
  <c r="W9663" i="190" s="1"/>
  <c r="V9662" i="190"/>
  <c r="U9662" i="190"/>
  <c r="T9662" i="190"/>
  <c r="S9662" i="190"/>
  <c r="R9662" i="190"/>
  <c r="Q9662" i="190"/>
  <c r="P9662" i="190"/>
  <c r="O9662" i="190"/>
  <c r="V9661" i="190"/>
  <c r="U9661" i="190"/>
  <c r="T9661" i="190"/>
  <c r="S9661" i="190"/>
  <c r="R9661" i="190"/>
  <c r="Q9661" i="190"/>
  <c r="P9661" i="190"/>
  <c r="O9661" i="190"/>
  <c r="V9660" i="190"/>
  <c r="U9660" i="190"/>
  <c r="T9660" i="190"/>
  <c r="X9660" i="190" s="1"/>
  <c r="S9660" i="190"/>
  <c r="R9660" i="190"/>
  <c r="Q9660" i="190"/>
  <c r="P9660" i="190"/>
  <c r="O9660" i="190"/>
  <c r="V9659" i="190"/>
  <c r="U9659" i="190"/>
  <c r="T9659" i="190"/>
  <c r="S9659" i="190"/>
  <c r="R9659" i="190"/>
  <c r="Q9659" i="190"/>
  <c r="P9659" i="190"/>
  <c r="O9659" i="190"/>
  <c r="V9658" i="190"/>
  <c r="U9658" i="190"/>
  <c r="T9658" i="190"/>
  <c r="S9658" i="190"/>
  <c r="R9658" i="190"/>
  <c r="Q9658" i="190"/>
  <c r="P9658" i="190"/>
  <c r="O9658" i="190"/>
  <c r="V9657" i="190"/>
  <c r="U9657" i="190"/>
  <c r="T9657" i="190"/>
  <c r="S9657" i="190"/>
  <c r="R9657" i="190"/>
  <c r="Q9657" i="190"/>
  <c r="P9657" i="190"/>
  <c r="O9657" i="190"/>
  <c r="X9656" i="190"/>
  <c r="V9656" i="190"/>
  <c r="U9656" i="190"/>
  <c r="T9656" i="190"/>
  <c r="S9656" i="190"/>
  <c r="R9656" i="190"/>
  <c r="Q9656" i="190"/>
  <c r="P9656" i="190"/>
  <c r="O9656" i="190"/>
  <c r="V9655" i="190"/>
  <c r="U9655" i="190"/>
  <c r="T9655" i="190"/>
  <c r="S9655" i="190"/>
  <c r="R9655" i="190"/>
  <c r="Q9655" i="190"/>
  <c r="P9655" i="190"/>
  <c r="O9655" i="190"/>
  <c r="V9654" i="190"/>
  <c r="U9654" i="190"/>
  <c r="T9654" i="190"/>
  <c r="S9654" i="190"/>
  <c r="R9654" i="190"/>
  <c r="Q9654" i="190"/>
  <c r="P9654" i="190"/>
  <c r="O9654" i="190"/>
  <c r="V9653" i="190"/>
  <c r="U9653" i="190"/>
  <c r="T9653" i="190"/>
  <c r="S9653" i="190"/>
  <c r="R9653" i="190"/>
  <c r="Q9653" i="190"/>
  <c r="P9653" i="190"/>
  <c r="O9653" i="190"/>
  <c r="V9652" i="190"/>
  <c r="U9652" i="190"/>
  <c r="T9652" i="190"/>
  <c r="X9652" i="190" s="1"/>
  <c r="S9652" i="190"/>
  <c r="R9652" i="190"/>
  <c r="Q9652" i="190"/>
  <c r="P9652" i="190"/>
  <c r="O9652" i="190"/>
  <c r="V9651" i="190"/>
  <c r="U9651" i="190"/>
  <c r="T9651" i="190"/>
  <c r="S9651" i="190"/>
  <c r="R9651" i="190"/>
  <c r="Q9651" i="190"/>
  <c r="P9651" i="190"/>
  <c r="O9651" i="190"/>
  <c r="V9650" i="190"/>
  <c r="U9650" i="190"/>
  <c r="T9650" i="190"/>
  <c r="S9650" i="190"/>
  <c r="R9650" i="190"/>
  <c r="Q9650" i="190"/>
  <c r="P9650" i="190"/>
  <c r="O9650" i="190"/>
  <c r="V9649" i="190"/>
  <c r="U9649" i="190"/>
  <c r="T9649" i="190"/>
  <c r="S9649" i="190"/>
  <c r="R9649" i="190"/>
  <c r="Q9649" i="190"/>
  <c r="P9649" i="190"/>
  <c r="O9649" i="190"/>
  <c r="V9648" i="190"/>
  <c r="U9648" i="190"/>
  <c r="T9648" i="190"/>
  <c r="S9648" i="190"/>
  <c r="X9648" i="190" s="1"/>
  <c r="R9648" i="190"/>
  <c r="Q9648" i="190"/>
  <c r="P9648" i="190"/>
  <c r="O9648" i="190"/>
  <c r="V9647" i="190"/>
  <c r="U9647" i="190"/>
  <c r="T9647" i="190"/>
  <c r="S9647" i="190"/>
  <c r="R9647" i="190"/>
  <c r="Q9647" i="190"/>
  <c r="P9647" i="190"/>
  <c r="O9647" i="190"/>
  <c r="W9647" i="190" s="1"/>
  <c r="V9646" i="190"/>
  <c r="U9646" i="190"/>
  <c r="T9646" i="190"/>
  <c r="S9646" i="190"/>
  <c r="R9646" i="190"/>
  <c r="Q9646" i="190"/>
  <c r="P9646" i="190"/>
  <c r="O9646" i="190"/>
  <c r="V9645" i="190"/>
  <c r="U9645" i="190"/>
  <c r="T9645" i="190"/>
  <c r="S9645" i="190"/>
  <c r="R9645" i="190"/>
  <c r="Q9645" i="190"/>
  <c r="P9645" i="190"/>
  <c r="O9645" i="190"/>
  <c r="V9644" i="190"/>
  <c r="U9644" i="190"/>
  <c r="T9644" i="190"/>
  <c r="S9644" i="190"/>
  <c r="R9644" i="190"/>
  <c r="Q9644" i="190"/>
  <c r="P9644" i="190"/>
  <c r="O9644" i="190"/>
  <c r="V9643" i="190"/>
  <c r="U9643" i="190"/>
  <c r="T9643" i="190"/>
  <c r="S9643" i="190"/>
  <c r="R9643" i="190"/>
  <c r="Q9643" i="190"/>
  <c r="P9643" i="190"/>
  <c r="O9643" i="190"/>
  <c r="V9642" i="190"/>
  <c r="U9642" i="190"/>
  <c r="T9642" i="190"/>
  <c r="S9642" i="190"/>
  <c r="R9642" i="190"/>
  <c r="Q9642" i="190"/>
  <c r="P9642" i="190"/>
  <c r="O9642" i="190"/>
  <c r="V9641" i="190"/>
  <c r="U9641" i="190"/>
  <c r="T9641" i="190"/>
  <c r="S9641" i="190"/>
  <c r="R9641" i="190"/>
  <c r="Q9641" i="190"/>
  <c r="P9641" i="190"/>
  <c r="O9641" i="190"/>
  <c r="V9640" i="190"/>
  <c r="U9640" i="190"/>
  <c r="T9640" i="190"/>
  <c r="S9640" i="190"/>
  <c r="X9640" i="190" s="1"/>
  <c r="R9640" i="190"/>
  <c r="Q9640" i="190"/>
  <c r="P9640" i="190"/>
  <c r="O9640" i="190"/>
  <c r="W9640" i="190" s="1"/>
  <c r="V9639" i="190"/>
  <c r="U9639" i="190"/>
  <c r="T9639" i="190"/>
  <c r="S9639" i="190"/>
  <c r="R9639" i="190"/>
  <c r="Q9639" i="190"/>
  <c r="P9639" i="190"/>
  <c r="O9639" i="190"/>
  <c r="V9638" i="190"/>
  <c r="U9638" i="190"/>
  <c r="T9638" i="190"/>
  <c r="S9638" i="190"/>
  <c r="R9638" i="190"/>
  <c r="Q9638" i="190"/>
  <c r="P9638" i="190"/>
  <c r="O9638" i="190"/>
  <c r="V9637" i="190"/>
  <c r="U9637" i="190"/>
  <c r="T9637" i="190"/>
  <c r="S9637" i="190"/>
  <c r="R9637" i="190"/>
  <c r="Q9637" i="190"/>
  <c r="P9637" i="190"/>
  <c r="O9637" i="190"/>
  <c r="W9637" i="190" s="1"/>
  <c r="V9636" i="190"/>
  <c r="U9636" i="190"/>
  <c r="T9636" i="190"/>
  <c r="X9636" i="190" s="1"/>
  <c r="S9636" i="190"/>
  <c r="R9636" i="190"/>
  <c r="Q9636" i="190"/>
  <c r="P9636" i="190"/>
  <c r="O9636" i="190"/>
  <c r="V9635" i="190"/>
  <c r="U9635" i="190"/>
  <c r="T9635" i="190"/>
  <c r="S9635" i="190"/>
  <c r="R9635" i="190"/>
  <c r="Q9635" i="190"/>
  <c r="P9635" i="190"/>
  <c r="O9635" i="190"/>
  <c r="V9634" i="190"/>
  <c r="U9634" i="190"/>
  <c r="T9634" i="190"/>
  <c r="S9634" i="190"/>
  <c r="R9634" i="190"/>
  <c r="Q9634" i="190"/>
  <c r="P9634" i="190"/>
  <c r="O9634" i="190"/>
  <c r="V9633" i="190"/>
  <c r="U9633" i="190"/>
  <c r="T9633" i="190"/>
  <c r="S9633" i="190"/>
  <c r="R9633" i="190"/>
  <c r="Q9633" i="190"/>
  <c r="P9633" i="190"/>
  <c r="O9633" i="190"/>
  <c r="V9632" i="190"/>
  <c r="U9632" i="190"/>
  <c r="T9632" i="190"/>
  <c r="S9632" i="190"/>
  <c r="R9632" i="190"/>
  <c r="Q9632" i="190"/>
  <c r="P9632" i="190"/>
  <c r="O9632" i="190"/>
  <c r="V9631" i="190"/>
  <c r="U9631" i="190"/>
  <c r="T9631" i="190"/>
  <c r="S9631" i="190"/>
  <c r="R9631" i="190"/>
  <c r="Q9631" i="190"/>
  <c r="P9631" i="190"/>
  <c r="O9631" i="190"/>
  <c r="V9630" i="190"/>
  <c r="U9630" i="190"/>
  <c r="T9630" i="190"/>
  <c r="X9630" i="190" s="1"/>
  <c r="S9630" i="190"/>
  <c r="R9630" i="190"/>
  <c r="Q9630" i="190"/>
  <c r="P9630" i="190"/>
  <c r="O9630" i="190"/>
  <c r="V9629" i="190"/>
  <c r="U9629" i="190"/>
  <c r="T9629" i="190"/>
  <c r="S9629" i="190"/>
  <c r="R9629" i="190"/>
  <c r="Q9629" i="190"/>
  <c r="P9629" i="190"/>
  <c r="O9629" i="190"/>
  <c r="V9628" i="190"/>
  <c r="U9628" i="190"/>
  <c r="T9628" i="190"/>
  <c r="S9628" i="190"/>
  <c r="R9628" i="190"/>
  <c r="Q9628" i="190"/>
  <c r="P9628" i="190"/>
  <c r="O9628" i="190"/>
  <c r="V9627" i="190"/>
  <c r="U9627" i="190"/>
  <c r="T9627" i="190"/>
  <c r="X9627" i="190" s="1"/>
  <c r="S9627" i="190"/>
  <c r="R9627" i="190"/>
  <c r="Q9627" i="190"/>
  <c r="P9627" i="190"/>
  <c r="O9627" i="190"/>
  <c r="V9626" i="190"/>
  <c r="U9626" i="190"/>
  <c r="T9626" i="190"/>
  <c r="S9626" i="190"/>
  <c r="R9626" i="190"/>
  <c r="Q9626" i="190"/>
  <c r="P9626" i="190"/>
  <c r="O9626" i="190"/>
  <c r="V9625" i="190"/>
  <c r="U9625" i="190"/>
  <c r="T9625" i="190"/>
  <c r="S9625" i="190"/>
  <c r="R9625" i="190"/>
  <c r="Q9625" i="190"/>
  <c r="P9625" i="190"/>
  <c r="O9625" i="190"/>
  <c r="V9624" i="190"/>
  <c r="U9624" i="190"/>
  <c r="T9624" i="190"/>
  <c r="S9624" i="190"/>
  <c r="X9624" i="190" s="1"/>
  <c r="R9624" i="190"/>
  <c r="Q9624" i="190"/>
  <c r="P9624" i="190"/>
  <c r="O9624" i="190"/>
  <c r="V9623" i="190"/>
  <c r="U9623" i="190"/>
  <c r="T9623" i="190"/>
  <c r="S9623" i="190"/>
  <c r="R9623" i="190"/>
  <c r="Q9623" i="190"/>
  <c r="P9623" i="190"/>
  <c r="O9623" i="190"/>
  <c r="W9623" i="190" s="1"/>
  <c r="V9622" i="190"/>
  <c r="U9622" i="190"/>
  <c r="T9622" i="190"/>
  <c r="S9622" i="190"/>
  <c r="R9622" i="190"/>
  <c r="Q9622" i="190"/>
  <c r="P9622" i="190"/>
  <c r="O9622" i="190"/>
  <c r="V9621" i="190"/>
  <c r="U9621" i="190"/>
  <c r="T9621" i="190"/>
  <c r="S9621" i="190"/>
  <c r="R9621" i="190"/>
  <c r="Q9621" i="190"/>
  <c r="P9621" i="190"/>
  <c r="O9621" i="190"/>
  <c r="V9620" i="190"/>
  <c r="U9620" i="190"/>
  <c r="T9620" i="190"/>
  <c r="S9620" i="190"/>
  <c r="R9620" i="190"/>
  <c r="Q9620" i="190"/>
  <c r="P9620" i="190"/>
  <c r="O9620" i="190"/>
  <c r="V9619" i="190"/>
  <c r="U9619" i="190"/>
  <c r="T9619" i="190"/>
  <c r="S9619" i="190"/>
  <c r="R9619" i="190"/>
  <c r="Q9619" i="190"/>
  <c r="P9619" i="190"/>
  <c r="O9619" i="190"/>
  <c r="V9618" i="190"/>
  <c r="U9618" i="190"/>
  <c r="T9618" i="190"/>
  <c r="S9618" i="190"/>
  <c r="R9618" i="190"/>
  <c r="Q9618" i="190"/>
  <c r="P9618" i="190"/>
  <c r="O9618" i="190"/>
  <c r="V9617" i="190"/>
  <c r="U9617" i="190"/>
  <c r="T9617" i="190"/>
  <c r="S9617" i="190"/>
  <c r="R9617" i="190"/>
  <c r="Q9617" i="190"/>
  <c r="P9617" i="190"/>
  <c r="O9617" i="190"/>
  <c r="V9616" i="190"/>
  <c r="U9616" i="190"/>
  <c r="T9616" i="190"/>
  <c r="S9616" i="190"/>
  <c r="X9616" i="190" s="1"/>
  <c r="R9616" i="190"/>
  <c r="Q9616" i="190"/>
  <c r="P9616" i="190"/>
  <c r="O9616" i="190"/>
  <c r="V9615" i="190"/>
  <c r="U9615" i="190"/>
  <c r="T9615" i="190"/>
  <c r="S9615" i="190"/>
  <c r="R9615" i="190"/>
  <c r="Q9615" i="190"/>
  <c r="P9615" i="190"/>
  <c r="O9615" i="190"/>
  <c r="W9615" i="190" s="1"/>
  <c r="V9614" i="190"/>
  <c r="U9614" i="190"/>
  <c r="T9614" i="190"/>
  <c r="S9614" i="190"/>
  <c r="R9614" i="190"/>
  <c r="Q9614" i="190"/>
  <c r="P9614" i="190"/>
  <c r="O9614" i="190"/>
  <c r="V9613" i="190"/>
  <c r="U9613" i="190"/>
  <c r="T9613" i="190"/>
  <c r="S9613" i="190"/>
  <c r="R9613" i="190"/>
  <c r="Q9613" i="190"/>
  <c r="P9613" i="190"/>
  <c r="O9613" i="190"/>
  <c r="V9612" i="190"/>
  <c r="U9612" i="190"/>
  <c r="T9612" i="190"/>
  <c r="X9612" i="190" s="1"/>
  <c r="S9612" i="190"/>
  <c r="R9612" i="190"/>
  <c r="Q9612" i="190"/>
  <c r="P9612" i="190"/>
  <c r="O9612" i="190"/>
  <c r="V9611" i="190"/>
  <c r="U9611" i="190"/>
  <c r="T9611" i="190"/>
  <c r="S9611" i="190"/>
  <c r="R9611" i="190"/>
  <c r="Q9611" i="190"/>
  <c r="P9611" i="190"/>
  <c r="O9611" i="190"/>
  <c r="V9610" i="190"/>
  <c r="U9610" i="190"/>
  <c r="T9610" i="190"/>
  <c r="S9610" i="190"/>
  <c r="R9610" i="190"/>
  <c r="Q9610" i="190"/>
  <c r="P9610" i="190"/>
  <c r="O9610" i="190"/>
  <c r="V9609" i="190"/>
  <c r="U9609" i="190"/>
  <c r="T9609" i="190"/>
  <c r="S9609" i="190"/>
  <c r="R9609" i="190"/>
  <c r="Q9609" i="190"/>
  <c r="P9609" i="190"/>
  <c r="O9609" i="190"/>
  <c r="V9608" i="190"/>
  <c r="U9608" i="190"/>
  <c r="T9608" i="190"/>
  <c r="S9608" i="190"/>
  <c r="X9608" i="190" s="1"/>
  <c r="R9608" i="190"/>
  <c r="Q9608" i="190"/>
  <c r="P9608" i="190"/>
  <c r="O9608" i="190"/>
  <c r="V9607" i="190"/>
  <c r="U9607" i="190"/>
  <c r="T9607" i="190"/>
  <c r="S9607" i="190"/>
  <c r="R9607" i="190"/>
  <c r="Q9607" i="190"/>
  <c r="P9607" i="190"/>
  <c r="O9607" i="190"/>
  <c r="W9607" i="190" s="1"/>
  <c r="V9606" i="190"/>
  <c r="U9606" i="190"/>
  <c r="T9606" i="190"/>
  <c r="S9606" i="190"/>
  <c r="R9606" i="190"/>
  <c r="Q9606" i="190"/>
  <c r="P9606" i="190"/>
  <c r="O9606" i="190"/>
  <c r="V9605" i="190"/>
  <c r="U9605" i="190"/>
  <c r="T9605" i="190"/>
  <c r="S9605" i="190"/>
  <c r="R9605" i="190"/>
  <c r="Q9605" i="190"/>
  <c r="P9605" i="190"/>
  <c r="O9605" i="190"/>
  <c r="V9604" i="190"/>
  <c r="U9604" i="190"/>
  <c r="T9604" i="190"/>
  <c r="X9604" i="190" s="1"/>
  <c r="S9604" i="190"/>
  <c r="R9604" i="190"/>
  <c r="Q9604" i="190"/>
  <c r="P9604" i="190"/>
  <c r="O9604" i="190"/>
  <c r="V9603" i="190"/>
  <c r="U9603" i="190"/>
  <c r="T9603" i="190"/>
  <c r="S9603" i="190"/>
  <c r="R9603" i="190"/>
  <c r="Q9603" i="190"/>
  <c r="P9603" i="190"/>
  <c r="O9603" i="190"/>
  <c r="V9602" i="190"/>
  <c r="U9602" i="190"/>
  <c r="T9602" i="190"/>
  <c r="S9602" i="190"/>
  <c r="R9602" i="190"/>
  <c r="Q9602" i="190"/>
  <c r="P9602" i="190"/>
  <c r="O9602" i="190"/>
  <c r="V9601" i="190"/>
  <c r="U9601" i="190"/>
  <c r="T9601" i="190"/>
  <c r="S9601" i="190"/>
  <c r="R9601" i="190"/>
  <c r="Q9601" i="190"/>
  <c r="P9601" i="190"/>
  <c r="O9601" i="190"/>
  <c r="V9600" i="190"/>
  <c r="U9600" i="190"/>
  <c r="T9600" i="190"/>
  <c r="S9600" i="190"/>
  <c r="R9600" i="190"/>
  <c r="Q9600" i="190"/>
  <c r="P9600" i="190"/>
  <c r="O9600" i="190"/>
  <c r="V9599" i="190"/>
  <c r="U9599" i="190"/>
  <c r="T9599" i="190"/>
  <c r="S9599" i="190"/>
  <c r="R9599" i="190"/>
  <c r="Q9599" i="190"/>
  <c r="P9599" i="190"/>
  <c r="O9599" i="190"/>
  <c r="V9598" i="190"/>
  <c r="U9598" i="190"/>
  <c r="T9598" i="190"/>
  <c r="S9598" i="190"/>
  <c r="R9598" i="190"/>
  <c r="Q9598" i="190"/>
  <c r="P9598" i="190"/>
  <c r="O9598" i="190"/>
  <c r="V9597" i="190"/>
  <c r="U9597" i="190"/>
  <c r="T9597" i="190"/>
  <c r="S9597" i="190"/>
  <c r="R9597" i="190"/>
  <c r="Q9597" i="190"/>
  <c r="P9597" i="190"/>
  <c r="O9597" i="190"/>
  <c r="V9596" i="190"/>
  <c r="U9596" i="190"/>
  <c r="T9596" i="190"/>
  <c r="X9596" i="190" s="1"/>
  <c r="S9596" i="190"/>
  <c r="R9596" i="190"/>
  <c r="Q9596" i="190"/>
  <c r="P9596" i="190"/>
  <c r="O9596" i="190"/>
  <c r="V9595" i="190"/>
  <c r="U9595" i="190"/>
  <c r="T9595" i="190"/>
  <c r="S9595" i="190"/>
  <c r="R9595" i="190"/>
  <c r="Q9595" i="190"/>
  <c r="P9595" i="190"/>
  <c r="O9595" i="190"/>
  <c r="V9594" i="190"/>
  <c r="U9594" i="190"/>
  <c r="T9594" i="190"/>
  <c r="S9594" i="190"/>
  <c r="R9594" i="190"/>
  <c r="Q9594" i="190"/>
  <c r="P9594" i="190"/>
  <c r="O9594" i="190"/>
  <c r="V9593" i="190"/>
  <c r="U9593" i="190"/>
  <c r="T9593" i="190"/>
  <c r="S9593" i="190"/>
  <c r="R9593" i="190"/>
  <c r="Q9593" i="190"/>
  <c r="P9593" i="190"/>
  <c r="O9593" i="190"/>
  <c r="V9592" i="190"/>
  <c r="U9592" i="190"/>
  <c r="T9592" i="190"/>
  <c r="S9592" i="190"/>
  <c r="R9592" i="190"/>
  <c r="Q9592" i="190"/>
  <c r="P9592" i="190"/>
  <c r="O9592" i="190"/>
  <c r="V9591" i="190"/>
  <c r="U9591" i="190"/>
  <c r="T9591" i="190"/>
  <c r="S9591" i="190"/>
  <c r="R9591" i="190"/>
  <c r="Q9591" i="190"/>
  <c r="P9591" i="190"/>
  <c r="O9591" i="190"/>
  <c r="V9590" i="190"/>
  <c r="U9590" i="190"/>
  <c r="T9590" i="190"/>
  <c r="X9590" i="190" s="1"/>
  <c r="S9590" i="190"/>
  <c r="R9590" i="190"/>
  <c r="Q9590" i="190"/>
  <c r="P9590" i="190"/>
  <c r="O9590" i="190"/>
  <c r="V9589" i="190"/>
  <c r="U9589" i="190"/>
  <c r="T9589" i="190"/>
  <c r="S9589" i="190"/>
  <c r="R9589" i="190"/>
  <c r="Q9589" i="190"/>
  <c r="P9589" i="190"/>
  <c r="O9589" i="190"/>
  <c r="V9588" i="190"/>
  <c r="U9588" i="190"/>
  <c r="T9588" i="190"/>
  <c r="S9588" i="190"/>
  <c r="R9588" i="190"/>
  <c r="Q9588" i="190"/>
  <c r="P9588" i="190"/>
  <c r="O9588" i="190"/>
  <c r="V9587" i="190"/>
  <c r="U9587" i="190"/>
  <c r="T9587" i="190"/>
  <c r="X9587" i="190" s="1"/>
  <c r="S9587" i="190"/>
  <c r="R9587" i="190"/>
  <c r="Q9587" i="190"/>
  <c r="P9587" i="190"/>
  <c r="O9587" i="190"/>
  <c r="V9586" i="190"/>
  <c r="U9586" i="190"/>
  <c r="T9586" i="190"/>
  <c r="S9586" i="190"/>
  <c r="R9586" i="190"/>
  <c r="Q9586" i="190"/>
  <c r="P9586" i="190"/>
  <c r="O9586" i="190"/>
  <c r="V9585" i="190"/>
  <c r="U9585" i="190"/>
  <c r="T9585" i="190"/>
  <c r="S9585" i="190"/>
  <c r="R9585" i="190"/>
  <c r="Q9585" i="190"/>
  <c r="P9585" i="190"/>
  <c r="O9585" i="190"/>
  <c r="V9584" i="190"/>
  <c r="U9584" i="190"/>
  <c r="T9584" i="190"/>
  <c r="S9584" i="190"/>
  <c r="X9584" i="190" s="1"/>
  <c r="R9584" i="190"/>
  <c r="Q9584" i="190"/>
  <c r="P9584" i="190"/>
  <c r="O9584" i="190"/>
  <c r="W9584" i="190" s="1"/>
  <c r="V9583" i="190"/>
  <c r="U9583" i="190"/>
  <c r="T9583" i="190"/>
  <c r="S9583" i="190"/>
  <c r="R9583" i="190"/>
  <c r="Q9583" i="190"/>
  <c r="P9583" i="190"/>
  <c r="O9583" i="190"/>
  <c r="W9583" i="190" s="1"/>
  <c r="V9582" i="190"/>
  <c r="U9582" i="190"/>
  <c r="T9582" i="190"/>
  <c r="S9582" i="190"/>
  <c r="R9582" i="190"/>
  <c r="Q9582" i="190"/>
  <c r="P9582" i="190"/>
  <c r="O9582" i="190"/>
  <c r="V9581" i="190"/>
  <c r="U9581" i="190"/>
  <c r="T9581" i="190"/>
  <c r="S9581" i="190"/>
  <c r="R9581" i="190"/>
  <c r="Q9581" i="190"/>
  <c r="P9581" i="190"/>
  <c r="O9581" i="190"/>
  <c r="W9581" i="190" s="1"/>
  <c r="V9580" i="190"/>
  <c r="U9580" i="190"/>
  <c r="T9580" i="190"/>
  <c r="S9580" i="190"/>
  <c r="R9580" i="190"/>
  <c r="Q9580" i="190"/>
  <c r="P9580" i="190"/>
  <c r="O9580" i="190"/>
  <c r="V9579" i="190"/>
  <c r="U9579" i="190"/>
  <c r="T9579" i="190"/>
  <c r="S9579" i="190"/>
  <c r="R9579" i="190"/>
  <c r="Q9579" i="190"/>
  <c r="P9579" i="190"/>
  <c r="O9579" i="190"/>
  <c r="V9578" i="190"/>
  <c r="U9578" i="190"/>
  <c r="T9578" i="190"/>
  <c r="S9578" i="190"/>
  <c r="R9578" i="190"/>
  <c r="Q9578" i="190"/>
  <c r="P9578" i="190"/>
  <c r="O9578" i="190"/>
  <c r="V9577" i="190"/>
  <c r="U9577" i="190"/>
  <c r="T9577" i="190"/>
  <c r="S9577" i="190"/>
  <c r="R9577" i="190"/>
  <c r="Q9577" i="190"/>
  <c r="P9577" i="190"/>
  <c r="O9577" i="190"/>
  <c r="V9576" i="190"/>
  <c r="U9576" i="190"/>
  <c r="T9576" i="190"/>
  <c r="S9576" i="190"/>
  <c r="X9576" i="190" s="1"/>
  <c r="R9576" i="190"/>
  <c r="Q9576" i="190"/>
  <c r="P9576" i="190"/>
  <c r="O9576" i="190"/>
  <c r="V9575" i="190"/>
  <c r="U9575" i="190"/>
  <c r="T9575" i="190"/>
  <c r="S9575" i="190"/>
  <c r="R9575" i="190"/>
  <c r="Q9575" i="190"/>
  <c r="P9575" i="190"/>
  <c r="O9575" i="190"/>
  <c r="W9575" i="190" s="1"/>
  <c r="V9574" i="190"/>
  <c r="U9574" i="190"/>
  <c r="T9574" i="190"/>
  <c r="S9574" i="190"/>
  <c r="R9574" i="190"/>
  <c r="Q9574" i="190"/>
  <c r="P9574" i="190"/>
  <c r="O9574" i="190"/>
  <c r="V9573" i="190"/>
  <c r="U9573" i="190"/>
  <c r="T9573" i="190"/>
  <c r="S9573" i="190"/>
  <c r="R9573" i="190"/>
  <c r="Q9573" i="190"/>
  <c r="P9573" i="190"/>
  <c r="O9573" i="190"/>
  <c r="V9572" i="190"/>
  <c r="U9572" i="190"/>
  <c r="T9572" i="190"/>
  <c r="X9572" i="190" s="1"/>
  <c r="S9572" i="190"/>
  <c r="R9572" i="190"/>
  <c r="Q9572" i="190"/>
  <c r="P9572" i="190"/>
  <c r="O9572" i="190"/>
  <c r="V9571" i="190"/>
  <c r="U9571" i="190"/>
  <c r="T9571" i="190"/>
  <c r="S9571" i="190"/>
  <c r="R9571" i="190"/>
  <c r="Q9571" i="190"/>
  <c r="P9571" i="190"/>
  <c r="O9571" i="190"/>
  <c r="V9570" i="190"/>
  <c r="U9570" i="190"/>
  <c r="T9570" i="190"/>
  <c r="S9570" i="190"/>
  <c r="R9570" i="190"/>
  <c r="Q9570" i="190"/>
  <c r="P9570" i="190"/>
  <c r="O9570" i="190"/>
  <c r="V9569" i="190"/>
  <c r="U9569" i="190"/>
  <c r="T9569" i="190"/>
  <c r="S9569" i="190"/>
  <c r="R9569" i="190"/>
  <c r="Q9569" i="190"/>
  <c r="P9569" i="190"/>
  <c r="O9569" i="190"/>
  <c r="V9568" i="190"/>
  <c r="U9568" i="190"/>
  <c r="T9568" i="190"/>
  <c r="S9568" i="190"/>
  <c r="X9568" i="190" s="1"/>
  <c r="R9568" i="190"/>
  <c r="Q9568" i="190"/>
  <c r="P9568" i="190"/>
  <c r="O9568" i="190"/>
  <c r="V9567" i="190"/>
  <c r="U9567" i="190"/>
  <c r="T9567" i="190"/>
  <c r="S9567" i="190"/>
  <c r="R9567" i="190"/>
  <c r="Q9567" i="190"/>
  <c r="P9567" i="190"/>
  <c r="O9567" i="190"/>
  <c r="W9567" i="190" s="1"/>
  <c r="V9566" i="190"/>
  <c r="U9566" i="190"/>
  <c r="T9566" i="190"/>
  <c r="S9566" i="190"/>
  <c r="R9566" i="190"/>
  <c r="Q9566" i="190"/>
  <c r="P9566" i="190"/>
  <c r="O9566" i="190"/>
  <c r="V9565" i="190"/>
  <c r="U9565" i="190"/>
  <c r="T9565" i="190"/>
  <c r="S9565" i="190"/>
  <c r="R9565" i="190"/>
  <c r="Q9565" i="190"/>
  <c r="P9565" i="190"/>
  <c r="O9565" i="190"/>
  <c r="V9564" i="190"/>
  <c r="U9564" i="190"/>
  <c r="T9564" i="190"/>
  <c r="S9564" i="190"/>
  <c r="R9564" i="190"/>
  <c r="Q9564" i="190"/>
  <c r="P9564" i="190"/>
  <c r="O9564" i="190"/>
  <c r="V9563" i="190"/>
  <c r="U9563" i="190"/>
  <c r="T9563" i="190"/>
  <c r="S9563" i="190"/>
  <c r="R9563" i="190"/>
  <c r="Q9563" i="190"/>
  <c r="P9563" i="190"/>
  <c r="O9563" i="190"/>
  <c r="V9562" i="190"/>
  <c r="U9562" i="190"/>
  <c r="T9562" i="190"/>
  <c r="S9562" i="190"/>
  <c r="R9562" i="190"/>
  <c r="Q9562" i="190"/>
  <c r="P9562" i="190"/>
  <c r="O9562" i="190"/>
  <c r="V9561" i="190"/>
  <c r="U9561" i="190"/>
  <c r="T9561" i="190"/>
  <c r="S9561" i="190"/>
  <c r="R9561" i="190"/>
  <c r="Q9561" i="190"/>
  <c r="P9561" i="190"/>
  <c r="O9561" i="190"/>
  <c r="V9560" i="190"/>
  <c r="U9560" i="190"/>
  <c r="X9560" i="190" s="1"/>
  <c r="T9560" i="190"/>
  <c r="S9560" i="190"/>
  <c r="R9560" i="190"/>
  <c r="Q9560" i="190"/>
  <c r="P9560" i="190"/>
  <c r="O9560" i="190"/>
  <c r="V9559" i="190"/>
  <c r="U9559" i="190"/>
  <c r="T9559" i="190"/>
  <c r="S9559" i="190"/>
  <c r="R9559" i="190"/>
  <c r="Q9559" i="190"/>
  <c r="P9559" i="190"/>
  <c r="O9559" i="190"/>
  <c r="V9558" i="190"/>
  <c r="U9558" i="190"/>
  <c r="T9558" i="190"/>
  <c r="S9558" i="190"/>
  <c r="R9558" i="190"/>
  <c r="Q9558" i="190"/>
  <c r="P9558" i="190"/>
  <c r="O9558" i="190"/>
  <c r="V9557" i="190"/>
  <c r="U9557" i="190"/>
  <c r="T9557" i="190"/>
  <c r="S9557" i="190"/>
  <c r="R9557" i="190"/>
  <c r="Q9557" i="190"/>
  <c r="P9557" i="190"/>
  <c r="O9557" i="190"/>
  <c r="V9556" i="190"/>
  <c r="U9556" i="190"/>
  <c r="T9556" i="190"/>
  <c r="X9556" i="190" s="1"/>
  <c r="S9556" i="190"/>
  <c r="R9556" i="190"/>
  <c r="Q9556" i="190"/>
  <c r="P9556" i="190"/>
  <c r="O9556" i="190"/>
  <c r="V9555" i="190"/>
  <c r="U9555" i="190"/>
  <c r="T9555" i="190"/>
  <c r="S9555" i="190"/>
  <c r="R9555" i="190"/>
  <c r="Q9555" i="190"/>
  <c r="P9555" i="190"/>
  <c r="O9555" i="190"/>
  <c r="V9554" i="190"/>
  <c r="U9554" i="190"/>
  <c r="T9554" i="190"/>
  <c r="S9554" i="190"/>
  <c r="R9554" i="190"/>
  <c r="Q9554" i="190"/>
  <c r="P9554" i="190"/>
  <c r="O9554" i="190"/>
  <c r="V9553" i="190"/>
  <c r="U9553" i="190"/>
  <c r="T9553" i="190"/>
  <c r="S9553" i="190"/>
  <c r="R9553" i="190"/>
  <c r="Q9553" i="190"/>
  <c r="P9553" i="190"/>
  <c r="O9553" i="190"/>
  <c r="V9552" i="190"/>
  <c r="X9552" i="190" s="1"/>
  <c r="U9552" i="190"/>
  <c r="T9552" i="190"/>
  <c r="S9552" i="190"/>
  <c r="R9552" i="190"/>
  <c r="Q9552" i="190"/>
  <c r="P9552" i="190"/>
  <c r="O9552" i="190"/>
  <c r="W9552" i="190" s="1"/>
  <c r="V9551" i="190"/>
  <c r="U9551" i="190"/>
  <c r="T9551" i="190"/>
  <c r="S9551" i="190"/>
  <c r="R9551" i="190"/>
  <c r="Q9551" i="190"/>
  <c r="P9551" i="190"/>
  <c r="O9551" i="190"/>
  <c r="V9550" i="190"/>
  <c r="U9550" i="190"/>
  <c r="T9550" i="190"/>
  <c r="S9550" i="190"/>
  <c r="R9550" i="190"/>
  <c r="Q9550" i="190"/>
  <c r="P9550" i="190"/>
  <c r="O9550" i="190"/>
  <c r="V9549" i="190"/>
  <c r="U9549" i="190"/>
  <c r="T9549" i="190"/>
  <c r="S9549" i="190"/>
  <c r="R9549" i="190"/>
  <c r="Q9549" i="190"/>
  <c r="P9549" i="190"/>
  <c r="O9549" i="190"/>
  <c r="W9549" i="190" s="1"/>
  <c r="V9548" i="190"/>
  <c r="U9548" i="190"/>
  <c r="T9548" i="190"/>
  <c r="S9548" i="190"/>
  <c r="R9548" i="190"/>
  <c r="Q9548" i="190"/>
  <c r="P9548" i="190"/>
  <c r="O9548" i="190"/>
  <c r="V9547" i="190"/>
  <c r="U9547" i="190"/>
  <c r="T9547" i="190"/>
  <c r="S9547" i="190"/>
  <c r="R9547" i="190"/>
  <c r="Q9547" i="190"/>
  <c r="P9547" i="190"/>
  <c r="O9547" i="190"/>
  <c r="W9547" i="190" s="1"/>
  <c r="V9546" i="190"/>
  <c r="U9546" i="190"/>
  <c r="T9546" i="190"/>
  <c r="S9546" i="190"/>
  <c r="R9546" i="190"/>
  <c r="Q9546" i="190"/>
  <c r="P9546" i="190"/>
  <c r="O9546" i="190"/>
  <c r="V9545" i="190"/>
  <c r="U9545" i="190"/>
  <c r="T9545" i="190"/>
  <c r="S9545" i="190"/>
  <c r="R9545" i="190"/>
  <c r="Q9545" i="190"/>
  <c r="P9545" i="190"/>
  <c r="O9545" i="190"/>
  <c r="V9544" i="190"/>
  <c r="U9544" i="190"/>
  <c r="T9544" i="190"/>
  <c r="S9544" i="190"/>
  <c r="X9544" i="190" s="1"/>
  <c r="R9544" i="190"/>
  <c r="Q9544" i="190"/>
  <c r="P9544" i="190"/>
  <c r="O9544" i="190"/>
  <c r="W9544" i="190" s="1"/>
  <c r="V9543" i="190"/>
  <c r="U9543" i="190"/>
  <c r="T9543" i="190"/>
  <c r="S9543" i="190"/>
  <c r="R9543" i="190"/>
  <c r="Q9543" i="190"/>
  <c r="P9543" i="190"/>
  <c r="O9543" i="190"/>
  <c r="V9542" i="190"/>
  <c r="U9542" i="190"/>
  <c r="T9542" i="190"/>
  <c r="S9542" i="190"/>
  <c r="R9542" i="190"/>
  <c r="Q9542" i="190"/>
  <c r="P9542" i="190"/>
  <c r="O9542" i="190"/>
  <c r="V9541" i="190"/>
  <c r="U9541" i="190"/>
  <c r="T9541" i="190"/>
  <c r="X9541" i="190" s="1"/>
  <c r="S9541" i="190"/>
  <c r="R9541" i="190"/>
  <c r="Q9541" i="190"/>
  <c r="P9541" i="190"/>
  <c r="O9541" i="190"/>
  <c r="W9541" i="190" s="1"/>
  <c r="V9540" i="190"/>
  <c r="U9540" i="190"/>
  <c r="T9540" i="190"/>
  <c r="S9540" i="190"/>
  <c r="R9540" i="190"/>
  <c r="Q9540" i="190"/>
  <c r="P9540" i="190"/>
  <c r="O9540" i="190"/>
  <c r="V9539" i="190"/>
  <c r="U9539" i="190"/>
  <c r="T9539" i="190"/>
  <c r="S9539" i="190"/>
  <c r="R9539" i="190"/>
  <c r="Q9539" i="190"/>
  <c r="P9539" i="190"/>
  <c r="O9539" i="190"/>
  <c r="V9538" i="190"/>
  <c r="U9538" i="190"/>
  <c r="T9538" i="190"/>
  <c r="X9538" i="190" s="1"/>
  <c r="S9538" i="190"/>
  <c r="R9538" i="190"/>
  <c r="Q9538" i="190"/>
  <c r="P9538" i="190"/>
  <c r="O9538" i="190"/>
  <c r="V9537" i="190"/>
  <c r="U9537" i="190"/>
  <c r="T9537" i="190"/>
  <c r="S9537" i="190"/>
  <c r="R9537" i="190"/>
  <c r="Q9537" i="190"/>
  <c r="P9537" i="190"/>
  <c r="O9537" i="190"/>
  <c r="V9536" i="190"/>
  <c r="U9536" i="190"/>
  <c r="T9536" i="190"/>
  <c r="S9536" i="190"/>
  <c r="X9536" i="190" s="1"/>
  <c r="R9536" i="190"/>
  <c r="Q9536" i="190"/>
  <c r="P9536" i="190"/>
  <c r="O9536" i="190"/>
  <c r="V9535" i="190"/>
  <c r="U9535" i="190"/>
  <c r="T9535" i="190"/>
  <c r="S9535" i="190"/>
  <c r="R9535" i="190"/>
  <c r="Q9535" i="190"/>
  <c r="P9535" i="190"/>
  <c r="O9535" i="190"/>
  <c r="W9535" i="190" s="1"/>
  <c r="V9534" i="190"/>
  <c r="U9534" i="190"/>
  <c r="T9534" i="190"/>
  <c r="S9534" i="190"/>
  <c r="R9534" i="190"/>
  <c r="Q9534" i="190"/>
  <c r="P9534" i="190"/>
  <c r="O9534" i="190"/>
  <c r="V9533" i="190"/>
  <c r="U9533" i="190"/>
  <c r="T9533" i="190"/>
  <c r="S9533" i="190"/>
  <c r="R9533" i="190"/>
  <c r="Q9533" i="190"/>
  <c r="P9533" i="190"/>
  <c r="O9533" i="190"/>
  <c r="V9532" i="190"/>
  <c r="U9532" i="190"/>
  <c r="T9532" i="190"/>
  <c r="X9532" i="190" s="1"/>
  <c r="S9532" i="190"/>
  <c r="R9532" i="190"/>
  <c r="Q9532" i="190"/>
  <c r="P9532" i="190"/>
  <c r="O9532" i="190"/>
  <c r="V9531" i="190"/>
  <c r="U9531" i="190"/>
  <c r="T9531" i="190"/>
  <c r="S9531" i="190"/>
  <c r="R9531" i="190"/>
  <c r="Q9531" i="190"/>
  <c r="P9531" i="190"/>
  <c r="O9531" i="190"/>
  <c r="V9530" i="190"/>
  <c r="U9530" i="190"/>
  <c r="T9530" i="190"/>
  <c r="S9530" i="190"/>
  <c r="R9530" i="190"/>
  <c r="Q9530" i="190"/>
  <c r="P9530" i="190"/>
  <c r="O9530" i="190"/>
  <c r="V9529" i="190"/>
  <c r="U9529" i="190"/>
  <c r="T9529" i="190"/>
  <c r="S9529" i="190"/>
  <c r="R9529" i="190"/>
  <c r="Q9529" i="190"/>
  <c r="P9529" i="190"/>
  <c r="O9529" i="190"/>
  <c r="V9528" i="190"/>
  <c r="U9528" i="190"/>
  <c r="T9528" i="190"/>
  <c r="S9528" i="190"/>
  <c r="X9528" i="190" s="1"/>
  <c r="R9528" i="190"/>
  <c r="Q9528" i="190"/>
  <c r="P9528" i="190"/>
  <c r="O9528" i="190"/>
  <c r="V9527" i="190"/>
  <c r="U9527" i="190"/>
  <c r="T9527" i="190"/>
  <c r="S9527" i="190"/>
  <c r="R9527" i="190"/>
  <c r="Q9527" i="190"/>
  <c r="P9527" i="190"/>
  <c r="O9527" i="190"/>
  <c r="W9527" i="190" s="1"/>
  <c r="V9526" i="190"/>
  <c r="U9526" i="190"/>
  <c r="T9526" i="190"/>
  <c r="S9526" i="190"/>
  <c r="R9526" i="190"/>
  <c r="Q9526" i="190"/>
  <c r="P9526" i="190"/>
  <c r="O9526" i="190"/>
  <c r="V9525" i="190"/>
  <c r="U9525" i="190"/>
  <c r="T9525" i="190"/>
  <c r="S9525" i="190"/>
  <c r="R9525" i="190"/>
  <c r="Q9525" i="190"/>
  <c r="P9525" i="190"/>
  <c r="O9525" i="190"/>
  <c r="V9524" i="190"/>
  <c r="U9524" i="190"/>
  <c r="T9524" i="190"/>
  <c r="X9524" i="190" s="1"/>
  <c r="S9524" i="190"/>
  <c r="R9524" i="190"/>
  <c r="Q9524" i="190"/>
  <c r="P9524" i="190"/>
  <c r="O9524" i="190"/>
  <c r="V9523" i="190"/>
  <c r="U9523" i="190"/>
  <c r="T9523" i="190"/>
  <c r="S9523" i="190"/>
  <c r="R9523" i="190"/>
  <c r="Q9523" i="190"/>
  <c r="P9523" i="190"/>
  <c r="O9523" i="190"/>
  <c r="V9522" i="190"/>
  <c r="U9522" i="190"/>
  <c r="T9522" i="190"/>
  <c r="S9522" i="190"/>
  <c r="R9522" i="190"/>
  <c r="Q9522" i="190"/>
  <c r="P9522" i="190"/>
  <c r="O9522" i="190"/>
  <c r="V9521" i="190"/>
  <c r="U9521" i="190"/>
  <c r="T9521" i="190"/>
  <c r="S9521" i="190"/>
  <c r="R9521" i="190"/>
  <c r="Q9521" i="190"/>
  <c r="P9521" i="190"/>
  <c r="O9521" i="190"/>
  <c r="V9520" i="190"/>
  <c r="U9520" i="190"/>
  <c r="T9520" i="190"/>
  <c r="S9520" i="190"/>
  <c r="X9520" i="190" s="1"/>
  <c r="R9520" i="190"/>
  <c r="Q9520" i="190"/>
  <c r="P9520" i="190"/>
  <c r="O9520" i="190"/>
  <c r="V9519" i="190"/>
  <c r="U9519" i="190"/>
  <c r="T9519" i="190"/>
  <c r="S9519" i="190"/>
  <c r="R9519" i="190"/>
  <c r="Q9519" i="190"/>
  <c r="P9519" i="190"/>
  <c r="O9519" i="190"/>
  <c r="V9518" i="190"/>
  <c r="U9518" i="190"/>
  <c r="T9518" i="190"/>
  <c r="S9518" i="190"/>
  <c r="R9518" i="190"/>
  <c r="Q9518" i="190"/>
  <c r="P9518" i="190"/>
  <c r="O9518" i="190"/>
  <c r="V9517" i="190"/>
  <c r="U9517" i="190"/>
  <c r="T9517" i="190"/>
  <c r="S9517" i="190"/>
  <c r="R9517" i="190"/>
  <c r="Q9517" i="190"/>
  <c r="P9517" i="190"/>
  <c r="O9517" i="190"/>
  <c r="V9516" i="190"/>
  <c r="U9516" i="190"/>
  <c r="T9516" i="190"/>
  <c r="X9516" i="190" s="1"/>
  <c r="S9516" i="190"/>
  <c r="R9516" i="190"/>
  <c r="Q9516" i="190"/>
  <c r="P9516" i="190"/>
  <c r="O9516" i="190"/>
  <c r="V9515" i="190"/>
  <c r="U9515" i="190"/>
  <c r="T9515" i="190"/>
  <c r="S9515" i="190"/>
  <c r="R9515" i="190"/>
  <c r="Q9515" i="190"/>
  <c r="P9515" i="190"/>
  <c r="O9515" i="190"/>
  <c r="V9514" i="190"/>
  <c r="U9514" i="190"/>
  <c r="T9514" i="190"/>
  <c r="S9514" i="190"/>
  <c r="R9514" i="190"/>
  <c r="Q9514" i="190"/>
  <c r="P9514" i="190"/>
  <c r="O9514" i="190"/>
  <c r="V9513" i="190"/>
  <c r="U9513" i="190"/>
  <c r="T9513" i="190"/>
  <c r="S9513" i="190"/>
  <c r="R9513" i="190"/>
  <c r="Q9513" i="190"/>
  <c r="P9513" i="190"/>
  <c r="O9513" i="190"/>
  <c r="V9512" i="190"/>
  <c r="X9512" i="190" s="1"/>
  <c r="U9512" i="190"/>
  <c r="T9512" i="190"/>
  <c r="S9512" i="190"/>
  <c r="R9512" i="190"/>
  <c r="Q9512" i="190"/>
  <c r="P9512" i="190"/>
  <c r="O9512" i="190"/>
  <c r="W9512" i="190" s="1"/>
  <c r="V9511" i="190"/>
  <c r="U9511" i="190"/>
  <c r="T9511" i="190"/>
  <c r="S9511" i="190"/>
  <c r="R9511" i="190"/>
  <c r="Q9511" i="190"/>
  <c r="P9511" i="190"/>
  <c r="O9511" i="190"/>
  <c r="V9510" i="190"/>
  <c r="U9510" i="190"/>
  <c r="T9510" i="190"/>
  <c r="S9510" i="190"/>
  <c r="R9510" i="190"/>
  <c r="Q9510" i="190"/>
  <c r="P9510" i="190"/>
  <c r="O9510" i="190"/>
  <c r="V9509" i="190"/>
  <c r="U9509" i="190"/>
  <c r="T9509" i="190"/>
  <c r="S9509" i="190"/>
  <c r="R9509" i="190"/>
  <c r="Q9509" i="190"/>
  <c r="P9509" i="190"/>
  <c r="O9509" i="190"/>
  <c r="W9509" i="190" s="1"/>
  <c r="V9508" i="190"/>
  <c r="U9508" i="190"/>
  <c r="T9508" i="190"/>
  <c r="S9508" i="190"/>
  <c r="R9508" i="190"/>
  <c r="Q9508" i="190"/>
  <c r="P9508" i="190"/>
  <c r="O9508" i="190"/>
  <c r="V9507" i="190"/>
  <c r="U9507" i="190"/>
  <c r="T9507" i="190"/>
  <c r="S9507" i="190"/>
  <c r="R9507" i="190"/>
  <c r="Q9507" i="190"/>
  <c r="P9507" i="190"/>
  <c r="O9507" i="190"/>
  <c r="W9507" i="190" s="1"/>
  <c r="V9506" i="190"/>
  <c r="U9506" i="190"/>
  <c r="T9506" i="190"/>
  <c r="S9506" i="190"/>
  <c r="R9506" i="190"/>
  <c r="Q9506" i="190"/>
  <c r="P9506" i="190"/>
  <c r="O9506" i="190"/>
  <c r="V9505" i="190"/>
  <c r="U9505" i="190"/>
  <c r="T9505" i="190"/>
  <c r="S9505" i="190"/>
  <c r="R9505" i="190"/>
  <c r="Q9505" i="190"/>
  <c r="P9505" i="190"/>
  <c r="O9505" i="190"/>
  <c r="V9504" i="190"/>
  <c r="U9504" i="190"/>
  <c r="T9504" i="190"/>
  <c r="X9504" i="190" s="1"/>
  <c r="S9504" i="190"/>
  <c r="R9504" i="190"/>
  <c r="Q9504" i="190"/>
  <c r="P9504" i="190"/>
  <c r="O9504" i="190"/>
  <c r="W9504" i="190" s="1"/>
  <c r="V9503" i="190"/>
  <c r="U9503" i="190"/>
  <c r="T9503" i="190"/>
  <c r="S9503" i="190"/>
  <c r="R9503" i="190"/>
  <c r="Q9503" i="190"/>
  <c r="P9503" i="190"/>
  <c r="O9503" i="190"/>
  <c r="V9502" i="190"/>
  <c r="U9502" i="190"/>
  <c r="T9502" i="190"/>
  <c r="S9502" i="190"/>
  <c r="R9502" i="190"/>
  <c r="Q9502" i="190"/>
  <c r="P9502" i="190"/>
  <c r="O9502" i="190"/>
  <c r="V9501" i="190"/>
  <c r="U9501" i="190"/>
  <c r="T9501" i="190"/>
  <c r="S9501" i="190"/>
  <c r="R9501" i="190"/>
  <c r="Q9501" i="190"/>
  <c r="P9501" i="190"/>
  <c r="O9501" i="190"/>
  <c r="W9501" i="190" s="1"/>
  <c r="V9500" i="190"/>
  <c r="U9500" i="190"/>
  <c r="T9500" i="190"/>
  <c r="S9500" i="190"/>
  <c r="R9500" i="190"/>
  <c r="Q9500" i="190"/>
  <c r="P9500" i="190"/>
  <c r="O9500" i="190"/>
  <c r="V9499" i="190"/>
  <c r="U9499" i="190"/>
  <c r="T9499" i="190"/>
  <c r="S9499" i="190"/>
  <c r="X9499" i="190" s="1"/>
  <c r="R9499" i="190"/>
  <c r="Q9499" i="190"/>
  <c r="P9499" i="190"/>
  <c r="O9499" i="190"/>
  <c r="V9498" i="190"/>
  <c r="U9498" i="190"/>
  <c r="T9498" i="190"/>
  <c r="X9498" i="190" s="1"/>
  <c r="S9498" i="190"/>
  <c r="R9498" i="190"/>
  <c r="Q9498" i="190"/>
  <c r="P9498" i="190"/>
  <c r="O9498" i="190"/>
  <c r="V9497" i="190"/>
  <c r="U9497" i="190"/>
  <c r="T9497" i="190"/>
  <c r="S9497" i="190"/>
  <c r="R9497" i="190"/>
  <c r="Q9497" i="190"/>
  <c r="P9497" i="190"/>
  <c r="O9497" i="190"/>
  <c r="V9496" i="190"/>
  <c r="U9496" i="190"/>
  <c r="T9496" i="190"/>
  <c r="S9496" i="190"/>
  <c r="X9496" i="190" s="1"/>
  <c r="R9496" i="190"/>
  <c r="Q9496" i="190"/>
  <c r="P9496" i="190"/>
  <c r="O9496" i="190"/>
  <c r="V9495" i="190"/>
  <c r="U9495" i="190"/>
  <c r="T9495" i="190"/>
  <c r="S9495" i="190"/>
  <c r="R9495" i="190"/>
  <c r="Q9495" i="190"/>
  <c r="P9495" i="190"/>
  <c r="O9495" i="190"/>
  <c r="W9495" i="190" s="1"/>
  <c r="V9494" i="190"/>
  <c r="U9494" i="190"/>
  <c r="T9494" i="190"/>
  <c r="S9494" i="190"/>
  <c r="R9494" i="190"/>
  <c r="Q9494" i="190"/>
  <c r="P9494" i="190"/>
  <c r="O9494" i="190"/>
  <c r="V9493" i="190"/>
  <c r="U9493" i="190"/>
  <c r="T9493" i="190"/>
  <c r="S9493" i="190"/>
  <c r="X9493" i="190" s="1"/>
  <c r="R9493" i="190"/>
  <c r="Q9493" i="190"/>
  <c r="P9493" i="190"/>
  <c r="O9493" i="190"/>
  <c r="V9492" i="190"/>
  <c r="U9492" i="190"/>
  <c r="T9492" i="190"/>
  <c r="X9492" i="190" s="1"/>
  <c r="S9492" i="190"/>
  <c r="R9492" i="190"/>
  <c r="Q9492" i="190"/>
  <c r="P9492" i="190"/>
  <c r="O9492" i="190"/>
  <c r="V9491" i="190"/>
  <c r="U9491" i="190"/>
  <c r="T9491" i="190"/>
  <c r="S9491" i="190"/>
  <c r="R9491" i="190"/>
  <c r="Q9491" i="190"/>
  <c r="P9491" i="190"/>
  <c r="O9491" i="190"/>
  <c r="V9490" i="190"/>
  <c r="U9490" i="190"/>
  <c r="T9490" i="190"/>
  <c r="S9490" i="190"/>
  <c r="R9490" i="190"/>
  <c r="Q9490" i="190"/>
  <c r="P9490" i="190"/>
  <c r="O9490" i="190"/>
  <c r="V9489" i="190"/>
  <c r="U9489" i="190"/>
  <c r="T9489" i="190"/>
  <c r="S9489" i="190"/>
  <c r="R9489" i="190"/>
  <c r="Q9489" i="190"/>
  <c r="P9489" i="190"/>
  <c r="O9489" i="190"/>
  <c r="V9488" i="190"/>
  <c r="U9488" i="190"/>
  <c r="T9488" i="190"/>
  <c r="S9488" i="190"/>
  <c r="X9488" i="190" s="1"/>
  <c r="R9488" i="190"/>
  <c r="Q9488" i="190"/>
  <c r="P9488" i="190"/>
  <c r="O9488" i="190"/>
  <c r="W9488" i="190" s="1"/>
  <c r="V9487" i="190"/>
  <c r="U9487" i="190"/>
  <c r="T9487" i="190"/>
  <c r="S9487" i="190"/>
  <c r="R9487" i="190"/>
  <c r="Q9487" i="190"/>
  <c r="P9487" i="190"/>
  <c r="O9487" i="190"/>
  <c r="W9487" i="190" s="1"/>
  <c r="V9486" i="190"/>
  <c r="U9486" i="190"/>
  <c r="T9486" i="190"/>
  <c r="S9486" i="190"/>
  <c r="R9486" i="190"/>
  <c r="Q9486" i="190"/>
  <c r="P9486" i="190"/>
  <c r="O9486" i="190"/>
  <c r="V9485" i="190"/>
  <c r="U9485" i="190"/>
  <c r="T9485" i="190"/>
  <c r="S9485" i="190"/>
  <c r="X9485" i="190" s="1"/>
  <c r="R9485" i="190"/>
  <c r="Q9485" i="190"/>
  <c r="P9485" i="190"/>
  <c r="O9485" i="190"/>
  <c r="W9485" i="190" s="1"/>
  <c r="V9484" i="190"/>
  <c r="U9484" i="190"/>
  <c r="T9484" i="190"/>
  <c r="X9484" i="190" s="1"/>
  <c r="S9484" i="190"/>
  <c r="R9484" i="190"/>
  <c r="Q9484" i="190"/>
  <c r="P9484" i="190"/>
  <c r="O9484" i="190"/>
  <c r="V9483" i="190"/>
  <c r="U9483" i="190"/>
  <c r="T9483" i="190"/>
  <c r="S9483" i="190"/>
  <c r="X9483" i="190" s="1"/>
  <c r="R9483" i="190"/>
  <c r="Q9483" i="190"/>
  <c r="P9483" i="190"/>
  <c r="O9483" i="190"/>
  <c r="V9482" i="190"/>
  <c r="U9482" i="190"/>
  <c r="T9482" i="190"/>
  <c r="S9482" i="190"/>
  <c r="R9482" i="190"/>
  <c r="Q9482" i="190"/>
  <c r="P9482" i="190"/>
  <c r="O9482" i="190"/>
  <c r="V9481" i="190"/>
  <c r="U9481" i="190"/>
  <c r="T9481" i="190"/>
  <c r="S9481" i="190"/>
  <c r="R9481" i="190"/>
  <c r="Q9481" i="190"/>
  <c r="P9481" i="190"/>
  <c r="O9481" i="190"/>
  <c r="V9480" i="190"/>
  <c r="U9480" i="190"/>
  <c r="T9480" i="190"/>
  <c r="S9480" i="190"/>
  <c r="X9480" i="190" s="1"/>
  <c r="R9480" i="190"/>
  <c r="Q9480" i="190"/>
  <c r="P9480" i="190"/>
  <c r="O9480" i="190"/>
  <c r="V9479" i="190"/>
  <c r="U9479" i="190"/>
  <c r="T9479" i="190"/>
  <c r="S9479" i="190"/>
  <c r="R9479" i="190"/>
  <c r="Q9479" i="190"/>
  <c r="P9479" i="190"/>
  <c r="O9479" i="190"/>
  <c r="V9478" i="190"/>
  <c r="U9478" i="190"/>
  <c r="T9478" i="190"/>
  <c r="S9478" i="190"/>
  <c r="R9478" i="190"/>
  <c r="Q9478" i="190"/>
  <c r="P9478" i="190"/>
  <c r="O9478" i="190"/>
  <c r="V9477" i="190"/>
  <c r="U9477" i="190"/>
  <c r="T9477" i="190"/>
  <c r="S9477" i="190"/>
  <c r="R9477" i="190"/>
  <c r="Q9477" i="190"/>
  <c r="P9477" i="190"/>
  <c r="O9477" i="190"/>
  <c r="V9476" i="190"/>
  <c r="U9476" i="190"/>
  <c r="T9476" i="190"/>
  <c r="X9476" i="190" s="1"/>
  <c r="S9476" i="190"/>
  <c r="R9476" i="190"/>
  <c r="Q9476" i="190"/>
  <c r="P9476" i="190"/>
  <c r="O9476" i="190"/>
  <c r="V9475" i="190"/>
  <c r="U9475" i="190"/>
  <c r="T9475" i="190"/>
  <c r="S9475" i="190"/>
  <c r="R9475" i="190"/>
  <c r="Q9475" i="190"/>
  <c r="P9475" i="190"/>
  <c r="O9475" i="190"/>
  <c r="V9474" i="190"/>
  <c r="U9474" i="190"/>
  <c r="T9474" i="190"/>
  <c r="X9474" i="190" s="1"/>
  <c r="S9474" i="190"/>
  <c r="R9474" i="190"/>
  <c r="Q9474" i="190"/>
  <c r="P9474" i="190"/>
  <c r="O9474" i="190"/>
  <c r="V9473" i="190"/>
  <c r="U9473" i="190"/>
  <c r="T9473" i="190"/>
  <c r="S9473" i="190"/>
  <c r="R9473" i="190"/>
  <c r="Q9473" i="190"/>
  <c r="P9473" i="190"/>
  <c r="O9473" i="190"/>
  <c r="V9472" i="190"/>
  <c r="X9472" i="190" s="1"/>
  <c r="U9472" i="190"/>
  <c r="T9472" i="190"/>
  <c r="S9472" i="190"/>
  <c r="R9472" i="190"/>
  <c r="Q9472" i="190"/>
  <c r="P9472" i="190"/>
  <c r="O9472" i="190"/>
  <c r="V9471" i="190"/>
  <c r="U9471" i="190"/>
  <c r="T9471" i="190"/>
  <c r="S9471" i="190"/>
  <c r="R9471" i="190"/>
  <c r="Q9471" i="190"/>
  <c r="P9471" i="190"/>
  <c r="O9471" i="190"/>
  <c r="V9470" i="190"/>
  <c r="U9470" i="190"/>
  <c r="T9470" i="190"/>
  <c r="S9470" i="190"/>
  <c r="R9470" i="190"/>
  <c r="Q9470" i="190"/>
  <c r="P9470" i="190"/>
  <c r="O9470" i="190"/>
  <c r="V9469" i="190"/>
  <c r="U9469" i="190"/>
  <c r="T9469" i="190"/>
  <c r="S9469" i="190"/>
  <c r="R9469" i="190"/>
  <c r="Q9469" i="190"/>
  <c r="P9469" i="190"/>
  <c r="O9469" i="190"/>
  <c r="V9468" i="190"/>
  <c r="U9468" i="190"/>
  <c r="T9468" i="190"/>
  <c r="S9468" i="190"/>
  <c r="R9468" i="190"/>
  <c r="Q9468" i="190"/>
  <c r="P9468" i="190"/>
  <c r="O9468" i="190"/>
  <c r="V9467" i="190"/>
  <c r="U9467" i="190"/>
  <c r="T9467" i="190"/>
  <c r="S9467" i="190"/>
  <c r="R9467" i="190"/>
  <c r="Q9467" i="190"/>
  <c r="P9467" i="190"/>
  <c r="O9467" i="190"/>
  <c r="V9466" i="190"/>
  <c r="U9466" i="190"/>
  <c r="T9466" i="190"/>
  <c r="S9466" i="190"/>
  <c r="R9466" i="190"/>
  <c r="Q9466" i="190"/>
  <c r="P9466" i="190"/>
  <c r="O9466" i="190"/>
  <c r="V9465" i="190"/>
  <c r="U9465" i="190"/>
  <c r="T9465" i="190"/>
  <c r="S9465" i="190"/>
  <c r="R9465" i="190"/>
  <c r="Q9465" i="190"/>
  <c r="P9465" i="190"/>
  <c r="O9465" i="190"/>
  <c r="V9464" i="190"/>
  <c r="U9464" i="190"/>
  <c r="T9464" i="190"/>
  <c r="S9464" i="190"/>
  <c r="R9464" i="190"/>
  <c r="Q9464" i="190"/>
  <c r="P9464" i="190"/>
  <c r="O9464" i="190"/>
  <c r="V9463" i="190"/>
  <c r="U9463" i="190"/>
  <c r="T9463" i="190"/>
  <c r="S9463" i="190"/>
  <c r="R9463" i="190"/>
  <c r="Q9463" i="190"/>
  <c r="P9463" i="190"/>
  <c r="O9463" i="190"/>
  <c r="V9462" i="190"/>
  <c r="U9462" i="190"/>
  <c r="T9462" i="190"/>
  <c r="X9462" i="190" s="1"/>
  <c r="S9462" i="190"/>
  <c r="R9462" i="190"/>
  <c r="Q9462" i="190"/>
  <c r="P9462" i="190"/>
  <c r="O9462" i="190"/>
  <c r="V9461" i="190"/>
  <c r="U9461" i="190"/>
  <c r="T9461" i="190"/>
  <c r="S9461" i="190"/>
  <c r="R9461" i="190"/>
  <c r="Q9461" i="190"/>
  <c r="P9461" i="190"/>
  <c r="O9461" i="190"/>
  <c r="V9460" i="190"/>
  <c r="U9460" i="190"/>
  <c r="T9460" i="190"/>
  <c r="S9460" i="190"/>
  <c r="R9460" i="190"/>
  <c r="Q9460" i="190"/>
  <c r="P9460" i="190"/>
  <c r="O9460" i="190"/>
  <c r="V9459" i="190"/>
  <c r="U9459" i="190"/>
  <c r="T9459" i="190"/>
  <c r="S9459" i="190"/>
  <c r="R9459" i="190"/>
  <c r="Q9459" i="190"/>
  <c r="P9459" i="190"/>
  <c r="O9459" i="190"/>
  <c r="V9458" i="190"/>
  <c r="U9458" i="190"/>
  <c r="T9458" i="190"/>
  <c r="X9458" i="190" s="1"/>
  <c r="S9458" i="190"/>
  <c r="R9458" i="190"/>
  <c r="Q9458" i="190"/>
  <c r="P9458" i="190"/>
  <c r="O9458" i="190"/>
  <c r="V9457" i="190"/>
  <c r="U9457" i="190"/>
  <c r="T9457" i="190"/>
  <c r="S9457" i="190"/>
  <c r="R9457" i="190"/>
  <c r="Q9457" i="190"/>
  <c r="P9457" i="190"/>
  <c r="O9457" i="190"/>
  <c r="V9456" i="190"/>
  <c r="U9456" i="190"/>
  <c r="X9456" i="190" s="1"/>
  <c r="T9456" i="190"/>
  <c r="S9456" i="190"/>
  <c r="R9456" i="190"/>
  <c r="Q9456" i="190"/>
  <c r="P9456" i="190"/>
  <c r="O9456" i="190"/>
  <c r="W9456" i="190" s="1"/>
  <c r="V9455" i="190"/>
  <c r="U9455" i="190"/>
  <c r="T9455" i="190"/>
  <c r="S9455" i="190"/>
  <c r="R9455" i="190"/>
  <c r="Q9455" i="190"/>
  <c r="P9455" i="190"/>
  <c r="O9455" i="190"/>
  <c r="V9454" i="190"/>
  <c r="U9454" i="190"/>
  <c r="T9454" i="190"/>
  <c r="S9454" i="190"/>
  <c r="R9454" i="190"/>
  <c r="Q9454" i="190"/>
  <c r="P9454" i="190"/>
  <c r="O9454" i="190"/>
  <c r="V9453" i="190"/>
  <c r="U9453" i="190"/>
  <c r="T9453" i="190"/>
  <c r="S9453" i="190"/>
  <c r="R9453" i="190"/>
  <c r="Q9453" i="190"/>
  <c r="P9453" i="190"/>
  <c r="O9453" i="190"/>
  <c r="W9453" i="190" s="1"/>
  <c r="V9452" i="190"/>
  <c r="U9452" i="190"/>
  <c r="T9452" i="190"/>
  <c r="S9452" i="190"/>
  <c r="R9452" i="190"/>
  <c r="Q9452" i="190"/>
  <c r="P9452" i="190"/>
  <c r="O9452" i="190"/>
  <c r="V9451" i="190"/>
  <c r="U9451" i="190"/>
  <c r="T9451" i="190"/>
  <c r="S9451" i="190"/>
  <c r="X9451" i="190" s="1"/>
  <c r="R9451" i="190"/>
  <c r="Q9451" i="190"/>
  <c r="P9451" i="190"/>
  <c r="O9451" i="190"/>
  <c r="V9450" i="190"/>
  <c r="U9450" i="190"/>
  <c r="T9450" i="190"/>
  <c r="S9450" i="190"/>
  <c r="R9450" i="190"/>
  <c r="Q9450" i="190"/>
  <c r="P9450" i="190"/>
  <c r="O9450" i="190"/>
  <c r="V9449" i="190"/>
  <c r="U9449" i="190"/>
  <c r="T9449" i="190"/>
  <c r="S9449" i="190"/>
  <c r="R9449" i="190"/>
  <c r="Q9449" i="190"/>
  <c r="P9449" i="190"/>
  <c r="O9449" i="190"/>
  <c r="V9448" i="190"/>
  <c r="U9448" i="190"/>
  <c r="T9448" i="190"/>
  <c r="S9448" i="190"/>
  <c r="X9448" i="190" s="1"/>
  <c r="R9448" i="190"/>
  <c r="Q9448" i="190"/>
  <c r="P9448" i="190"/>
  <c r="O9448" i="190"/>
  <c r="V9447" i="190"/>
  <c r="U9447" i="190"/>
  <c r="T9447" i="190"/>
  <c r="S9447" i="190"/>
  <c r="R9447" i="190"/>
  <c r="Q9447" i="190"/>
  <c r="P9447" i="190"/>
  <c r="O9447" i="190"/>
  <c r="V9446" i="190"/>
  <c r="U9446" i="190"/>
  <c r="T9446" i="190"/>
  <c r="S9446" i="190"/>
  <c r="R9446" i="190"/>
  <c r="Q9446" i="190"/>
  <c r="P9446" i="190"/>
  <c r="O9446" i="190"/>
  <c r="V9445" i="190"/>
  <c r="U9445" i="190"/>
  <c r="T9445" i="190"/>
  <c r="S9445" i="190"/>
  <c r="R9445" i="190"/>
  <c r="Q9445" i="190"/>
  <c r="P9445" i="190"/>
  <c r="O9445" i="190"/>
  <c r="V9444" i="190"/>
  <c r="U9444" i="190"/>
  <c r="T9444" i="190"/>
  <c r="S9444" i="190"/>
  <c r="R9444" i="190"/>
  <c r="Q9444" i="190"/>
  <c r="P9444" i="190"/>
  <c r="O9444" i="190"/>
  <c r="V9443" i="190"/>
  <c r="U9443" i="190"/>
  <c r="T9443" i="190"/>
  <c r="S9443" i="190"/>
  <c r="R9443" i="190"/>
  <c r="Q9443" i="190"/>
  <c r="P9443" i="190"/>
  <c r="O9443" i="190"/>
  <c r="V9442" i="190"/>
  <c r="U9442" i="190"/>
  <c r="T9442" i="190"/>
  <c r="S9442" i="190"/>
  <c r="X9442" i="190" s="1"/>
  <c r="R9442" i="190"/>
  <c r="Q9442" i="190"/>
  <c r="P9442" i="190"/>
  <c r="O9442" i="190"/>
  <c r="V9441" i="190"/>
  <c r="U9441" i="190"/>
  <c r="T9441" i="190"/>
  <c r="S9441" i="190"/>
  <c r="R9441" i="190"/>
  <c r="Q9441" i="190"/>
  <c r="P9441" i="190"/>
  <c r="O9441" i="190"/>
  <c r="W9441" i="190" s="1"/>
  <c r="V9440" i="190"/>
  <c r="U9440" i="190"/>
  <c r="T9440" i="190"/>
  <c r="S9440" i="190"/>
  <c r="R9440" i="190"/>
  <c r="Q9440" i="190"/>
  <c r="P9440" i="190"/>
  <c r="O9440" i="190"/>
  <c r="V9439" i="190"/>
  <c r="U9439" i="190"/>
  <c r="T9439" i="190"/>
  <c r="S9439" i="190"/>
  <c r="R9439" i="190"/>
  <c r="Q9439" i="190"/>
  <c r="P9439" i="190"/>
  <c r="O9439" i="190"/>
  <c r="X9438" i="190"/>
  <c r="V9438" i="190"/>
  <c r="U9438" i="190"/>
  <c r="T9438" i="190"/>
  <c r="S9438" i="190"/>
  <c r="R9438" i="190"/>
  <c r="Q9438" i="190"/>
  <c r="P9438" i="190"/>
  <c r="O9438" i="190"/>
  <c r="V9437" i="190"/>
  <c r="U9437" i="190"/>
  <c r="T9437" i="190"/>
  <c r="S9437" i="190"/>
  <c r="R9437" i="190"/>
  <c r="Q9437" i="190"/>
  <c r="P9437" i="190"/>
  <c r="O9437" i="190"/>
  <c r="V9436" i="190"/>
  <c r="U9436" i="190"/>
  <c r="T9436" i="190"/>
  <c r="X9436" i="190" s="1"/>
  <c r="S9436" i="190"/>
  <c r="R9436" i="190"/>
  <c r="Q9436" i="190"/>
  <c r="P9436" i="190"/>
  <c r="O9436" i="190"/>
  <c r="V9435" i="190"/>
  <c r="U9435" i="190"/>
  <c r="T9435" i="190"/>
  <c r="S9435" i="190"/>
  <c r="R9435" i="190"/>
  <c r="Q9435" i="190"/>
  <c r="P9435" i="190"/>
  <c r="O9435" i="190"/>
  <c r="X9434" i="190"/>
  <c r="V9434" i="190"/>
  <c r="U9434" i="190"/>
  <c r="T9434" i="190"/>
  <c r="S9434" i="190"/>
  <c r="R9434" i="190"/>
  <c r="Q9434" i="190"/>
  <c r="P9434" i="190"/>
  <c r="O9434" i="190"/>
  <c r="W9434" i="190" s="1"/>
  <c r="V9433" i="190"/>
  <c r="U9433" i="190"/>
  <c r="T9433" i="190"/>
  <c r="S9433" i="190"/>
  <c r="R9433" i="190"/>
  <c r="Q9433" i="190"/>
  <c r="P9433" i="190"/>
  <c r="O9433" i="190"/>
  <c r="V9432" i="190"/>
  <c r="U9432" i="190"/>
  <c r="T9432" i="190"/>
  <c r="S9432" i="190"/>
  <c r="X9432" i="190" s="1"/>
  <c r="R9432" i="190"/>
  <c r="Q9432" i="190"/>
  <c r="P9432" i="190"/>
  <c r="O9432" i="190"/>
  <c r="W9432" i="190" s="1"/>
  <c r="V9431" i="190"/>
  <c r="U9431" i="190"/>
  <c r="T9431" i="190"/>
  <c r="S9431" i="190"/>
  <c r="R9431" i="190"/>
  <c r="Q9431" i="190"/>
  <c r="P9431" i="190"/>
  <c r="O9431" i="190"/>
  <c r="V9430" i="190"/>
  <c r="U9430" i="190"/>
  <c r="T9430" i="190"/>
  <c r="S9430" i="190"/>
  <c r="R9430" i="190"/>
  <c r="Q9430" i="190"/>
  <c r="P9430" i="190"/>
  <c r="O9430" i="190"/>
  <c r="V9429" i="190"/>
  <c r="U9429" i="190"/>
  <c r="T9429" i="190"/>
  <c r="S9429" i="190"/>
  <c r="X9429" i="190" s="1"/>
  <c r="R9429" i="190"/>
  <c r="Q9429" i="190"/>
  <c r="P9429" i="190"/>
  <c r="O9429" i="190"/>
  <c r="V9428" i="190"/>
  <c r="U9428" i="190"/>
  <c r="T9428" i="190"/>
  <c r="S9428" i="190"/>
  <c r="R9428" i="190"/>
  <c r="Q9428" i="190"/>
  <c r="P9428" i="190"/>
  <c r="O9428" i="190"/>
  <c r="V9427" i="190"/>
  <c r="U9427" i="190"/>
  <c r="X9427" i="190" s="1"/>
  <c r="T9427" i="190"/>
  <c r="S9427" i="190"/>
  <c r="R9427" i="190"/>
  <c r="Q9427" i="190"/>
  <c r="P9427" i="190"/>
  <c r="O9427" i="190"/>
  <c r="V9426" i="190"/>
  <c r="U9426" i="190"/>
  <c r="T9426" i="190"/>
  <c r="S9426" i="190"/>
  <c r="R9426" i="190"/>
  <c r="Q9426" i="190"/>
  <c r="P9426" i="190"/>
  <c r="O9426" i="190"/>
  <c r="X9425" i="190"/>
  <c r="V9425" i="190"/>
  <c r="U9425" i="190"/>
  <c r="T9425" i="190"/>
  <c r="S9425" i="190"/>
  <c r="R9425" i="190"/>
  <c r="Q9425" i="190"/>
  <c r="P9425" i="190"/>
  <c r="O9425" i="190"/>
  <c r="V9424" i="190"/>
  <c r="U9424" i="190"/>
  <c r="T9424" i="190"/>
  <c r="S9424" i="190"/>
  <c r="R9424" i="190"/>
  <c r="Q9424" i="190"/>
  <c r="P9424" i="190"/>
  <c r="O9424" i="190"/>
  <c r="V9423" i="190"/>
  <c r="U9423" i="190"/>
  <c r="T9423" i="190"/>
  <c r="X9423" i="190" s="1"/>
  <c r="S9423" i="190"/>
  <c r="R9423" i="190"/>
  <c r="Q9423" i="190"/>
  <c r="P9423" i="190"/>
  <c r="O9423" i="190"/>
  <c r="V9422" i="190"/>
  <c r="U9422" i="190"/>
  <c r="T9422" i="190"/>
  <c r="X9422" i="190" s="1"/>
  <c r="S9422" i="190"/>
  <c r="R9422" i="190"/>
  <c r="Q9422" i="190"/>
  <c r="P9422" i="190"/>
  <c r="O9422" i="190"/>
  <c r="X9421" i="190"/>
  <c r="V9421" i="190"/>
  <c r="U9421" i="190"/>
  <c r="T9421" i="190"/>
  <c r="S9421" i="190"/>
  <c r="R9421" i="190"/>
  <c r="Q9421" i="190"/>
  <c r="P9421" i="190"/>
  <c r="O9421" i="190"/>
  <c r="W9421" i="190" s="1"/>
  <c r="V9420" i="190"/>
  <c r="U9420" i="190"/>
  <c r="T9420" i="190"/>
  <c r="S9420" i="190"/>
  <c r="R9420" i="190"/>
  <c r="Q9420" i="190"/>
  <c r="P9420" i="190"/>
  <c r="O9420" i="190"/>
  <c r="V9419" i="190"/>
  <c r="U9419" i="190"/>
  <c r="T9419" i="190"/>
  <c r="S9419" i="190"/>
  <c r="X9419" i="190" s="1"/>
  <c r="R9419" i="190"/>
  <c r="Q9419" i="190"/>
  <c r="P9419" i="190"/>
  <c r="O9419" i="190"/>
  <c r="V9418" i="190"/>
  <c r="U9418" i="190"/>
  <c r="T9418" i="190"/>
  <c r="S9418" i="190"/>
  <c r="R9418" i="190"/>
  <c r="Q9418" i="190"/>
  <c r="P9418" i="190"/>
  <c r="O9418" i="190"/>
  <c r="V9417" i="190"/>
  <c r="U9417" i="190"/>
  <c r="T9417" i="190"/>
  <c r="S9417" i="190"/>
  <c r="X9417" i="190" s="1"/>
  <c r="R9417" i="190"/>
  <c r="Q9417" i="190"/>
  <c r="P9417" i="190"/>
  <c r="O9417" i="190"/>
  <c r="V9416" i="190"/>
  <c r="U9416" i="190"/>
  <c r="T9416" i="190"/>
  <c r="S9416" i="190"/>
  <c r="R9416" i="190"/>
  <c r="Q9416" i="190"/>
  <c r="P9416" i="190"/>
  <c r="O9416" i="190"/>
  <c r="W9416" i="190" s="1"/>
  <c r="V9415" i="190"/>
  <c r="U9415" i="190"/>
  <c r="T9415" i="190"/>
  <c r="S9415" i="190"/>
  <c r="R9415" i="190"/>
  <c r="Q9415" i="190"/>
  <c r="P9415" i="190"/>
  <c r="O9415" i="190"/>
  <c r="V9414" i="190"/>
  <c r="U9414" i="190"/>
  <c r="T9414" i="190"/>
  <c r="S9414" i="190"/>
  <c r="R9414" i="190"/>
  <c r="Q9414" i="190"/>
  <c r="P9414" i="190"/>
  <c r="O9414" i="190"/>
  <c r="V9413" i="190"/>
  <c r="U9413" i="190"/>
  <c r="T9413" i="190"/>
  <c r="S9413" i="190"/>
  <c r="X9413" i="190" s="1"/>
  <c r="R9413" i="190"/>
  <c r="Q9413" i="190"/>
  <c r="P9413" i="190"/>
  <c r="O9413" i="190"/>
  <c r="W9413" i="190" s="1"/>
  <c r="V9412" i="190"/>
  <c r="U9412" i="190"/>
  <c r="T9412" i="190"/>
  <c r="S9412" i="190"/>
  <c r="R9412" i="190"/>
  <c r="Q9412" i="190"/>
  <c r="P9412" i="190"/>
  <c r="O9412" i="190"/>
  <c r="V9411" i="190"/>
  <c r="U9411" i="190"/>
  <c r="T9411" i="190"/>
  <c r="X9411" i="190" s="1"/>
  <c r="S9411" i="190"/>
  <c r="R9411" i="190"/>
  <c r="Q9411" i="190"/>
  <c r="P9411" i="190"/>
  <c r="O9411" i="190"/>
  <c r="W9411" i="190" s="1"/>
  <c r="V9410" i="190"/>
  <c r="U9410" i="190"/>
  <c r="T9410" i="190"/>
  <c r="S9410" i="190"/>
  <c r="R9410" i="190"/>
  <c r="Q9410" i="190"/>
  <c r="P9410" i="190"/>
  <c r="O9410" i="190"/>
  <c r="V9409" i="190"/>
  <c r="U9409" i="190"/>
  <c r="T9409" i="190"/>
  <c r="S9409" i="190"/>
  <c r="R9409" i="190"/>
  <c r="Q9409" i="190"/>
  <c r="P9409" i="190"/>
  <c r="O9409" i="190"/>
  <c r="V9408" i="190"/>
  <c r="U9408" i="190"/>
  <c r="T9408" i="190"/>
  <c r="S9408" i="190"/>
  <c r="R9408" i="190"/>
  <c r="Q9408" i="190"/>
  <c r="P9408" i="190"/>
  <c r="O9408" i="190"/>
  <c r="V9407" i="190"/>
  <c r="U9407" i="190"/>
  <c r="T9407" i="190"/>
  <c r="X9407" i="190" s="1"/>
  <c r="S9407" i="190"/>
  <c r="R9407" i="190"/>
  <c r="Q9407" i="190"/>
  <c r="P9407" i="190"/>
  <c r="O9407" i="190"/>
  <c r="V9406" i="190"/>
  <c r="U9406" i="190"/>
  <c r="T9406" i="190"/>
  <c r="X9406" i="190" s="1"/>
  <c r="S9406" i="190"/>
  <c r="R9406" i="190"/>
  <c r="Q9406" i="190"/>
  <c r="P9406" i="190"/>
  <c r="O9406" i="190"/>
  <c r="V9405" i="190"/>
  <c r="X9405" i="190" s="1"/>
  <c r="U9405" i="190"/>
  <c r="T9405" i="190"/>
  <c r="S9405" i="190"/>
  <c r="R9405" i="190"/>
  <c r="Q9405" i="190"/>
  <c r="P9405" i="190"/>
  <c r="O9405" i="190"/>
  <c r="V9404" i="190"/>
  <c r="U9404" i="190"/>
  <c r="T9404" i="190"/>
  <c r="S9404" i="190"/>
  <c r="R9404" i="190"/>
  <c r="Q9404" i="190"/>
  <c r="P9404" i="190"/>
  <c r="O9404" i="190"/>
  <c r="V9403" i="190"/>
  <c r="U9403" i="190"/>
  <c r="T9403" i="190"/>
  <c r="S9403" i="190"/>
  <c r="X9403" i="190" s="1"/>
  <c r="R9403" i="190"/>
  <c r="Q9403" i="190"/>
  <c r="P9403" i="190"/>
  <c r="O9403" i="190"/>
  <c r="W9403" i="190" s="1"/>
  <c r="V9402" i="190"/>
  <c r="U9402" i="190"/>
  <c r="T9402" i="190"/>
  <c r="S9402" i="190"/>
  <c r="R9402" i="190"/>
  <c r="Q9402" i="190"/>
  <c r="P9402" i="190"/>
  <c r="O9402" i="190"/>
  <c r="V9401" i="190"/>
  <c r="U9401" i="190"/>
  <c r="T9401" i="190"/>
  <c r="S9401" i="190"/>
  <c r="R9401" i="190"/>
  <c r="Q9401" i="190"/>
  <c r="P9401" i="190"/>
  <c r="O9401" i="190"/>
  <c r="W9401" i="190" s="1"/>
  <c r="V9400" i="190"/>
  <c r="U9400" i="190"/>
  <c r="T9400" i="190"/>
  <c r="S9400" i="190"/>
  <c r="R9400" i="190"/>
  <c r="Q9400" i="190"/>
  <c r="P9400" i="190"/>
  <c r="O9400" i="190"/>
  <c r="V9399" i="190"/>
  <c r="U9399" i="190"/>
  <c r="T9399" i="190"/>
  <c r="S9399" i="190"/>
  <c r="R9399" i="190"/>
  <c r="Q9399" i="190"/>
  <c r="P9399" i="190"/>
  <c r="O9399" i="190"/>
  <c r="V9398" i="190"/>
  <c r="U9398" i="190"/>
  <c r="T9398" i="190"/>
  <c r="S9398" i="190"/>
  <c r="R9398" i="190"/>
  <c r="Q9398" i="190"/>
  <c r="P9398" i="190"/>
  <c r="O9398" i="190"/>
  <c r="V9397" i="190"/>
  <c r="U9397" i="190"/>
  <c r="T9397" i="190"/>
  <c r="S9397" i="190"/>
  <c r="X9397" i="190" s="1"/>
  <c r="R9397" i="190"/>
  <c r="Q9397" i="190"/>
  <c r="P9397" i="190"/>
  <c r="O9397" i="190"/>
  <c r="V9396" i="190"/>
  <c r="U9396" i="190"/>
  <c r="T9396" i="190"/>
  <c r="S9396" i="190"/>
  <c r="R9396" i="190"/>
  <c r="Q9396" i="190"/>
  <c r="P9396" i="190"/>
  <c r="O9396" i="190"/>
  <c r="V9395" i="190"/>
  <c r="X9395" i="190" s="1"/>
  <c r="U9395" i="190"/>
  <c r="T9395" i="190"/>
  <c r="S9395" i="190"/>
  <c r="R9395" i="190"/>
  <c r="Q9395" i="190"/>
  <c r="P9395" i="190"/>
  <c r="O9395" i="190"/>
  <c r="W9395" i="190" s="1"/>
  <c r="V9394" i="190"/>
  <c r="U9394" i="190"/>
  <c r="T9394" i="190"/>
  <c r="S9394" i="190"/>
  <c r="R9394" i="190"/>
  <c r="Q9394" i="190"/>
  <c r="P9394" i="190"/>
  <c r="O9394" i="190"/>
  <c r="V9393" i="190"/>
  <c r="U9393" i="190"/>
  <c r="T9393" i="190"/>
  <c r="S9393" i="190"/>
  <c r="X9393" i="190" s="1"/>
  <c r="R9393" i="190"/>
  <c r="Q9393" i="190"/>
  <c r="P9393" i="190"/>
  <c r="O9393" i="190"/>
  <c r="W9393" i="190" s="1"/>
  <c r="V9392" i="190"/>
  <c r="U9392" i="190"/>
  <c r="T9392" i="190"/>
  <c r="X9392" i="190" s="1"/>
  <c r="S9392" i="190"/>
  <c r="R9392" i="190"/>
  <c r="Q9392" i="190"/>
  <c r="P9392" i="190"/>
  <c r="O9392" i="190"/>
  <c r="V9391" i="190"/>
  <c r="U9391" i="190"/>
  <c r="T9391" i="190"/>
  <c r="S9391" i="190"/>
  <c r="R9391" i="190"/>
  <c r="Q9391" i="190"/>
  <c r="P9391" i="190"/>
  <c r="O9391" i="190"/>
  <c r="V9390" i="190"/>
  <c r="U9390" i="190"/>
  <c r="T9390" i="190"/>
  <c r="X9390" i="190" s="1"/>
  <c r="S9390" i="190"/>
  <c r="R9390" i="190"/>
  <c r="Q9390" i="190"/>
  <c r="P9390" i="190"/>
  <c r="O9390" i="190"/>
  <c r="V9389" i="190"/>
  <c r="U9389" i="190"/>
  <c r="T9389" i="190"/>
  <c r="S9389" i="190"/>
  <c r="X9389" i="190" s="1"/>
  <c r="R9389" i="190"/>
  <c r="Q9389" i="190"/>
  <c r="P9389" i="190"/>
  <c r="O9389" i="190"/>
  <c r="W9389" i="190" s="1"/>
  <c r="V9388" i="190"/>
  <c r="U9388" i="190"/>
  <c r="T9388" i="190"/>
  <c r="S9388" i="190"/>
  <c r="R9388" i="190"/>
  <c r="Q9388" i="190"/>
  <c r="P9388" i="190"/>
  <c r="O9388" i="190"/>
  <c r="V9387" i="190"/>
  <c r="U9387" i="190"/>
  <c r="T9387" i="190"/>
  <c r="S9387" i="190"/>
  <c r="X9387" i="190" s="1"/>
  <c r="R9387" i="190"/>
  <c r="Q9387" i="190"/>
  <c r="P9387" i="190"/>
  <c r="O9387" i="190"/>
  <c r="V9386" i="190"/>
  <c r="U9386" i="190"/>
  <c r="T9386" i="190"/>
  <c r="S9386" i="190"/>
  <c r="R9386" i="190"/>
  <c r="Q9386" i="190"/>
  <c r="P9386" i="190"/>
  <c r="O9386" i="190"/>
  <c r="V9385" i="190"/>
  <c r="X9385" i="190" s="1"/>
  <c r="U9385" i="190"/>
  <c r="T9385" i="190"/>
  <c r="S9385" i="190"/>
  <c r="R9385" i="190"/>
  <c r="Q9385" i="190"/>
  <c r="P9385" i="190"/>
  <c r="O9385" i="190"/>
  <c r="V9384" i="190"/>
  <c r="U9384" i="190"/>
  <c r="T9384" i="190"/>
  <c r="X9384" i="190" s="1"/>
  <c r="S9384" i="190"/>
  <c r="R9384" i="190"/>
  <c r="Q9384" i="190"/>
  <c r="P9384" i="190"/>
  <c r="O9384" i="190"/>
  <c r="V9383" i="190"/>
  <c r="U9383" i="190"/>
  <c r="T9383" i="190"/>
  <c r="S9383" i="190"/>
  <c r="R9383" i="190"/>
  <c r="Q9383" i="190"/>
  <c r="P9383" i="190"/>
  <c r="O9383" i="190"/>
  <c r="V9382" i="190"/>
  <c r="U9382" i="190"/>
  <c r="T9382" i="190"/>
  <c r="S9382" i="190"/>
  <c r="R9382" i="190"/>
  <c r="Q9382" i="190"/>
  <c r="P9382" i="190"/>
  <c r="O9382" i="190"/>
  <c r="V9381" i="190"/>
  <c r="U9381" i="190"/>
  <c r="T9381" i="190"/>
  <c r="X9381" i="190" s="1"/>
  <c r="S9381" i="190"/>
  <c r="R9381" i="190"/>
  <c r="Q9381" i="190"/>
  <c r="P9381" i="190"/>
  <c r="O9381" i="190"/>
  <c r="V9380" i="190"/>
  <c r="U9380" i="190"/>
  <c r="T9380" i="190"/>
  <c r="S9380" i="190"/>
  <c r="R9380" i="190"/>
  <c r="Q9380" i="190"/>
  <c r="P9380" i="190"/>
  <c r="O9380" i="190"/>
  <c r="V9379" i="190"/>
  <c r="U9379" i="190"/>
  <c r="T9379" i="190"/>
  <c r="S9379" i="190"/>
  <c r="R9379" i="190"/>
  <c r="Q9379" i="190"/>
  <c r="P9379" i="190"/>
  <c r="O9379" i="190"/>
  <c r="V9378" i="190"/>
  <c r="U9378" i="190"/>
  <c r="T9378" i="190"/>
  <c r="S9378" i="190"/>
  <c r="R9378" i="190"/>
  <c r="Q9378" i="190"/>
  <c r="P9378" i="190"/>
  <c r="O9378" i="190"/>
  <c r="V9377" i="190"/>
  <c r="U9377" i="190"/>
  <c r="T9377" i="190"/>
  <c r="S9377" i="190"/>
  <c r="R9377" i="190"/>
  <c r="Q9377" i="190"/>
  <c r="P9377" i="190"/>
  <c r="O9377" i="190"/>
  <c r="V9376" i="190"/>
  <c r="U9376" i="190"/>
  <c r="T9376" i="190"/>
  <c r="X9376" i="190" s="1"/>
  <c r="S9376" i="190"/>
  <c r="R9376" i="190"/>
  <c r="Q9376" i="190"/>
  <c r="P9376" i="190"/>
  <c r="O9376" i="190"/>
  <c r="V9375" i="190"/>
  <c r="U9375" i="190"/>
  <c r="T9375" i="190"/>
  <c r="S9375" i="190"/>
  <c r="R9375" i="190"/>
  <c r="Q9375" i="190"/>
  <c r="P9375" i="190"/>
  <c r="O9375" i="190"/>
  <c r="V9374" i="190"/>
  <c r="U9374" i="190"/>
  <c r="T9374" i="190"/>
  <c r="S9374" i="190"/>
  <c r="R9374" i="190"/>
  <c r="Q9374" i="190"/>
  <c r="P9374" i="190"/>
  <c r="O9374" i="190"/>
  <c r="V9373" i="190"/>
  <c r="U9373" i="190"/>
  <c r="T9373" i="190"/>
  <c r="X9373" i="190" s="1"/>
  <c r="S9373" i="190"/>
  <c r="R9373" i="190"/>
  <c r="Q9373" i="190"/>
  <c r="P9373" i="190"/>
  <c r="O9373" i="190"/>
  <c r="V9372" i="190"/>
  <c r="U9372" i="190"/>
  <c r="T9372" i="190"/>
  <c r="X9372" i="190" s="1"/>
  <c r="S9372" i="190"/>
  <c r="R9372" i="190"/>
  <c r="Q9372" i="190"/>
  <c r="P9372" i="190"/>
  <c r="O9372" i="190"/>
  <c r="V9371" i="190"/>
  <c r="U9371" i="190"/>
  <c r="T9371" i="190"/>
  <c r="S9371" i="190"/>
  <c r="R9371" i="190"/>
  <c r="Q9371" i="190"/>
  <c r="P9371" i="190"/>
  <c r="O9371" i="190"/>
  <c r="V9370" i="190"/>
  <c r="U9370" i="190"/>
  <c r="T9370" i="190"/>
  <c r="S9370" i="190"/>
  <c r="R9370" i="190"/>
  <c r="Q9370" i="190"/>
  <c r="P9370" i="190"/>
  <c r="O9370" i="190"/>
  <c r="V9369" i="190"/>
  <c r="U9369" i="190"/>
  <c r="X9369" i="190" s="1"/>
  <c r="T9369" i="190"/>
  <c r="S9369" i="190"/>
  <c r="R9369" i="190"/>
  <c r="Q9369" i="190"/>
  <c r="P9369" i="190"/>
  <c r="O9369" i="190"/>
  <c r="W9369" i="190" s="1"/>
  <c r="V9368" i="190"/>
  <c r="U9368" i="190"/>
  <c r="T9368" i="190"/>
  <c r="S9368" i="190"/>
  <c r="R9368" i="190"/>
  <c r="Q9368" i="190"/>
  <c r="P9368" i="190"/>
  <c r="O9368" i="190"/>
  <c r="V9367" i="190"/>
  <c r="U9367" i="190"/>
  <c r="T9367" i="190"/>
  <c r="S9367" i="190"/>
  <c r="X9367" i="190" s="1"/>
  <c r="R9367" i="190"/>
  <c r="Q9367" i="190"/>
  <c r="P9367" i="190"/>
  <c r="O9367" i="190"/>
  <c r="V9366" i="190"/>
  <c r="U9366" i="190"/>
  <c r="T9366" i="190"/>
  <c r="S9366" i="190"/>
  <c r="R9366" i="190"/>
  <c r="Q9366" i="190"/>
  <c r="P9366" i="190"/>
  <c r="O9366" i="190"/>
  <c r="V9365" i="190"/>
  <c r="U9365" i="190"/>
  <c r="T9365" i="190"/>
  <c r="S9365" i="190"/>
  <c r="R9365" i="190"/>
  <c r="Q9365" i="190"/>
  <c r="P9365" i="190"/>
  <c r="O9365" i="190"/>
  <c r="V9364" i="190"/>
  <c r="U9364" i="190"/>
  <c r="T9364" i="190"/>
  <c r="S9364" i="190"/>
  <c r="R9364" i="190"/>
  <c r="Q9364" i="190"/>
  <c r="P9364" i="190"/>
  <c r="O9364" i="190"/>
  <c r="V9363" i="190"/>
  <c r="U9363" i="190"/>
  <c r="T9363" i="190"/>
  <c r="S9363" i="190"/>
  <c r="R9363" i="190"/>
  <c r="Q9363" i="190"/>
  <c r="P9363" i="190"/>
  <c r="O9363" i="190"/>
  <c r="W9363" i="190" s="1"/>
  <c r="V9362" i="190"/>
  <c r="U9362" i="190"/>
  <c r="T9362" i="190"/>
  <c r="S9362" i="190"/>
  <c r="R9362" i="190"/>
  <c r="Q9362" i="190"/>
  <c r="P9362" i="190"/>
  <c r="O9362" i="190"/>
  <c r="V9361" i="190"/>
  <c r="U9361" i="190"/>
  <c r="T9361" i="190"/>
  <c r="S9361" i="190"/>
  <c r="X9361" i="190" s="1"/>
  <c r="R9361" i="190"/>
  <c r="Q9361" i="190"/>
  <c r="P9361" i="190"/>
  <c r="O9361" i="190"/>
  <c r="V9360" i="190"/>
  <c r="X9360" i="190" s="1"/>
  <c r="U9360" i="190"/>
  <c r="T9360" i="190"/>
  <c r="S9360" i="190"/>
  <c r="R9360" i="190"/>
  <c r="Q9360" i="190"/>
  <c r="P9360" i="190"/>
  <c r="O9360" i="190"/>
  <c r="V9359" i="190"/>
  <c r="U9359" i="190"/>
  <c r="T9359" i="190"/>
  <c r="S9359" i="190"/>
  <c r="R9359" i="190"/>
  <c r="Q9359" i="190"/>
  <c r="P9359" i="190"/>
  <c r="O9359" i="190"/>
  <c r="V9358" i="190"/>
  <c r="U9358" i="190"/>
  <c r="T9358" i="190"/>
  <c r="S9358" i="190"/>
  <c r="R9358" i="190"/>
  <c r="Q9358" i="190"/>
  <c r="P9358" i="190"/>
  <c r="O9358" i="190"/>
  <c r="X9357" i="190"/>
  <c r="V9357" i="190"/>
  <c r="U9357" i="190"/>
  <c r="T9357" i="190"/>
  <c r="S9357" i="190"/>
  <c r="R9357" i="190"/>
  <c r="Q9357" i="190"/>
  <c r="P9357" i="190"/>
  <c r="O9357" i="190"/>
  <c r="W9357" i="190" s="1"/>
  <c r="V9356" i="190"/>
  <c r="U9356" i="190"/>
  <c r="T9356" i="190"/>
  <c r="S9356" i="190"/>
  <c r="R9356" i="190"/>
  <c r="Q9356" i="190"/>
  <c r="P9356" i="190"/>
  <c r="O9356" i="190"/>
  <c r="V9355" i="190"/>
  <c r="U9355" i="190"/>
  <c r="T9355" i="190"/>
  <c r="S9355" i="190"/>
  <c r="X9355" i="190" s="1"/>
  <c r="R9355" i="190"/>
  <c r="Q9355" i="190"/>
  <c r="P9355" i="190"/>
  <c r="O9355" i="190"/>
  <c r="W9355" i="190" s="1"/>
  <c r="V9354" i="190"/>
  <c r="U9354" i="190"/>
  <c r="T9354" i="190"/>
  <c r="S9354" i="190"/>
  <c r="R9354" i="190"/>
  <c r="Q9354" i="190"/>
  <c r="P9354" i="190"/>
  <c r="O9354" i="190"/>
  <c r="V9353" i="190"/>
  <c r="U9353" i="190"/>
  <c r="T9353" i="190"/>
  <c r="S9353" i="190"/>
  <c r="R9353" i="190"/>
  <c r="Q9353" i="190"/>
  <c r="P9353" i="190"/>
  <c r="O9353" i="190"/>
  <c r="V9352" i="190"/>
  <c r="U9352" i="190"/>
  <c r="T9352" i="190"/>
  <c r="S9352" i="190"/>
  <c r="X9352" i="190" s="1"/>
  <c r="R9352" i="190"/>
  <c r="Q9352" i="190"/>
  <c r="P9352" i="190"/>
  <c r="O9352" i="190"/>
  <c r="W9352" i="190" s="1"/>
  <c r="V9351" i="190"/>
  <c r="U9351" i="190"/>
  <c r="T9351" i="190"/>
  <c r="S9351" i="190"/>
  <c r="R9351" i="190"/>
  <c r="Q9351" i="190"/>
  <c r="P9351" i="190"/>
  <c r="O9351" i="190"/>
  <c r="W9351" i="190" s="1"/>
  <c r="V9350" i="190"/>
  <c r="U9350" i="190"/>
  <c r="T9350" i="190"/>
  <c r="S9350" i="190"/>
  <c r="X9350" i="190" s="1"/>
  <c r="R9350" i="190"/>
  <c r="Q9350" i="190"/>
  <c r="P9350" i="190"/>
  <c r="O9350" i="190"/>
  <c r="V9349" i="190"/>
  <c r="U9349" i="190"/>
  <c r="T9349" i="190"/>
  <c r="S9349" i="190"/>
  <c r="R9349" i="190"/>
  <c r="Q9349" i="190"/>
  <c r="P9349" i="190"/>
  <c r="O9349" i="190"/>
  <c r="V9348" i="190"/>
  <c r="U9348" i="190"/>
  <c r="T9348" i="190"/>
  <c r="S9348" i="190"/>
  <c r="R9348" i="190"/>
  <c r="Q9348" i="190"/>
  <c r="P9348" i="190"/>
  <c r="O9348" i="190"/>
  <c r="W9348" i="190" s="1"/>
  <c r="V9347" i="190"/>
  <c r="U9347" i="190"/>
  <c r="T9347" i="190"/>
  <c r="S9347" i="190"/>
  <c r="R9347" i="190"/>
  <c r="Q9347" i="190"/>
  <c r="P9347" i="190"/>
  <c r="O9347" i="190"/>
  <c r="V9346" i="190"/>
  <c r="U9346" i="190"/>
  <c r="T9346" i="190"/>
  <c r="S9346" i="190"/>
  <c r="X9346" i="190" s="1"/>
  <c r="R9346" i="190"/>
  <c r="Q9346" i="190"/>
  <c r="P9346" i="190"/>
  <c r="O9346" i="190"/>
  <c r="W9346" i="190" s="1"/>
  <c r="V9345" i="190"/>
  <c r="U9345" i="190"/>
  <c r="T9345" i="190"/>
  <c r="S9345" i="190"/>
  <c r="R9345" i="190"/>
  <c r="Q9345" i="190"/>
  <c r="P9345" i="190"/>
  <c r="O9345" i="190"/>
  <c r="W9345" i="190" s="1"/>
  <c r="V9344" i="190"/>
  <c r="U9344" i="190"/>
  <c r="T9344" i="190"/>
  <c r="S9344" i="190"/>
  <c r="X9344" i="190" s="1"/>
  <c r="R9344" i="190"/>
  <c r="Q9344" i="190"/>
  <c r="P9344" i="190"/>
  <c r="O9344" i="190"/>
  <c r="V9343" i="190"/>
  <c r="U9343" i="190"/>
  <c r="T9343" i="190"/>
  <c r="S9343" i="190"/>
  <c r="X9343" i="190" s="1"/>
  <c r="R9343" i="190"/>
  <c r="Q9343" i="190"/>
  <c r="P9343" i="190"/>
  <c r="O9343" i="190"/>
  <c r="W9343" i="190" s="1"/>
  <c r="V9342" i="190"/>
  <c r="U9342" i="190"/>
  <c r="T9342" i="190"/>
  <c r="S9342" i="190"/>
  <c r="R9342" i="190"/>
  <c r="Q9342" i="190"/>
  <c r="P9342" i="190"/>
  <c r="O9342" i="190"/>
  <c r="W9342" i="190" s="1"/>
  <c r="V9341" i="190"/>
  <c r="U9341" i="190"/>
  <c r="T9341" i="190"/>
  <c r="S9341" i="190"/>
  <c r="R9341" i="190"/>
  <c r="Q9341" i="190"/>
  <c r="P9341" i="190"/>
  <c r="O9341" i="190"/>
  <c r="V9340" i="190"/>
  <c r="U9340" i="190"/>
  <c r="T9340" i="190"/>
  <c r="S9340" i="190"/>
  <c r="X9340" i="190" s="1"/>
  <c r="R9340" i="190"/>
  <c r="Q9340" i="190"/>
  <c r="P9340" i="190"/>
  <c r="O9340" i="190"/>
  <c r="W9340" i="190" s="1"/>
  <c r="V9339" i="190"/>
  <c r="U9339" i="190"/>
  <c r="T9339" i="190"/>
  <c r="S9339" i="190"/>
  <c r="R9339" i="190"/>
  <c r="Q9339" i="190"/>
  <c r="P9339" i="190"/>
  <c r="O9339" i="190"/>
  <c r="V9338" i="190"/>
  <c r="U9338" i="190"/>
  <c r="T9338" i="190"/>
  <c r="S9338" i="190"/>
  <c r="X9338" i="190" s="1"/>
  <c r="R9338" i="190"/>
  <c r="Q9338" i="190"/>
  <c r="P9338" i="190"/>
  <c r="O9338" i="190"/>
  <c r="V9337" i="190"/>
  <c r="U9337" i="190"/>
  <c r="T9337" i="190"/>
  <c r="S9337" i="190"/>
  <c r="X9337" i="190" s="1"/>
  <c r="R9337" i="190"/>
  <c r="Q9337" i="190"/>
  <c r="P9337" i="190"/>
  <c r="O9337" i="190"/>
  <c r="W9337" i="190" s="1"/>
  <c r="V9336" i="190"/>
  <c r="U9336" i="190"/>
  <c r="T9336" i="190"/>
  <c r="S9336" i="190"/>
  <c r="R9336" i="190"/>
  <c r="Q9336" i="190"/>
  <c r="P9336" i="190"/>
  <c r="O9336" i="190"/>
  <c r="W9336" i="190" s="1"/>
  <c r="V9335" i="190"/>
  <c r="U9335" i="190"/>
  <c r="T9335" i="190"/>
  <c r="S9335" i="190"/>
  <c r="X9335" i="190" s="1"/>
  <c r="R9335" i="190"/>
  <c r="Q9335" i="190"/>
  <c r="P9335" i="190"/>
  <c r="O9335" i="190"/>
  <c r="V9334" i="190"/>
  <c r="U9334" i="190"/>
  <c r="T9334" i="190"/>
  <c r="S9334" i="190"/>
  <c r="X9334" i="190" s="1"/>
  <c r="R9334" i="190"/>
  <c r="Q9334" i="190"/>
  <c r="P9334" i="190"/>
  <c r="O9334" i="190"/>
  <c r="W9334" i="190" s="1"/>
  <c r="V9333" i="190"/>
  <c r="U9333" i="190"/>
  <c r="T9333" i="190"/>
  <c r="S9333" i="190"/>
  <c r="R9333" i="190"/>
  <c r="Q9333" i="190"/>
  <c r="P9333" i="190"/>
  <c r="O9333" i="190"/>
  <c r="V9332" i="190"/>
  <c r="U9332" i="190"/>
  <c r="T9332" i="190"/>
  <c r="S9332" i="190"/>
  <c r="X9332" i="190" s="1"/>
  <c r="R9332" i="190"/>
  <c r="Q9332" i="190"/>
  <c r="P9332" i="190"/>
  <c r="O9332" i="190"/>
  <c r="V9331" i="190"/>
  <c r="U9331" i="190"/>
  <c r="T9331" i="190"/>
  <c r="S9331" i="190"/>
  <c r="R9331" i="190"/>
  <c r="Q9331" i="190"/>
  <c r="P9331" i="190"/>
  <c r="O9331" i="190"/>
  <c r="V9330" i="190"/>
  <c r="U9330" i="190"/>
  <c r="T9330" i="190"/>
  <c r="S9330" i="190"/>
  <c r="R9330" i="190"/>
  <c r="Q9330" i="190"/>
  <c r="P9330" i="190"/>
  <c r="O9330" i="190"/>
  <c r="W9330" i="190" s="1"/>
  <c r="V9329" i="190"/>
  <c r="U9329" i="190"/>
  <c r="T9329" i="190"/>
  <c r="S9329" i="190"/>
  <c r="X9329" i="190" s="1"/>
  <c r="R9329" i="190"/>
  <c r="Q9329" i="190"/>
  <c r="P9329" i="190"/>
  <c r="O9329" i="190"/>
  <c r="V9328" i="190"/>
  <c r="U9328" i="190"/>
  <c r="T9328" i="190"/>
  <c r="S9328" i="190"/>
  <c r="X9328" i="190" s="1"/>
  <c r="R9328" i="190"/>
  <c r="Q9328" i="190"/>
  <c r="P9328" i="190"/>
  <c r="O9328" i="190"/>
  <c r="W9328" i="190" s="1"/>
  <c r="V9327" i="190"/>
  <c r="U9327" i="190"/>
  <c r="T9327" i="190"/>
  <c r="S9327" i="190"/>
  <c r="R9327" i="190"/>
  <c r="Q9327" i="190"/>
  <c r="P9327" i="190"/>
  <c r="O9327" i="190"/>
  <c r="W9327" i="190" s="1"/>
  <c r="V9326" i="190"/>
  <c r="U9326" i="190"/>
  <c r="T9326" i="190"/>
  <c r="S9326" i="190"/>
  <c r="X9326" i="190" s="1"/>
  <c r="R9326" i="190"/>
  <c r="Q9326" i="190"/>
  <c r="P9326" i="190"/>
  <c r="O9326" i="190"/>
  <c r="V9325" i="190"/>
  <c r="U9325" i="190"/>
  <c r="T9325" i="190"/>
  <c r="S9325" i="190"/>
  <c r="R9325" i="190"/>
  <c r="Q9325" i="190"/>
  <c r="P9325" i="190"/>
  <c r="O9325" i="190"/>
  <c r="V9324" i="190"/>
  <c r="U9324" i="190"/>
  <c r="T9324" i="190"/>
  <c r="S9324" i="190"/>
  <c r="R9324" i="190"/>
  <c r="Q9324" i="190"/>
  <c r="P9324" i="190"/>
  <c r="O9324" i="190"/>
  <c r="W9324" i="190" s="1"/>
  <c r="V9323" i="190"/>
  <c r="U9323" i="190"/>
  <c r="T9323" i="190"/>
  <c r="S9323" i="190"/>
  <c r="R9323" i="190"/>
  <c r="Q9323" i="190"/>
  <c r="P9323" i="190"/>
  <c r="O9323" i="190"/>
  <c r="V9322" i="190"/>
  <c r="U9322" i="190"/>
  <c r="T9322" i="190"/>
  <c r="S9322" i="190"/>
  <c r="X9322" i="190" s="1"/>
  <c r="R9322" i="190"/>
  <c r="Q9322" i="190"/>
  <c r="P9322" i="190"/>
  <c r="O9322" i="190"/>
  <c r="W9322" i="190" s="1"/>
  <c r="V9321" i="190"/>
  <c r="U9321" i="190"/>
  <c r="T9321" i="190"/>
  <c r="S9321" i="190"/>
  <c r="R9321" i="190"/>
  <c r="Q9321" i="190"/>
  <c r="P9321" i="190"/>
  <c r="O9321" i="190"/>
  <c r="W9321" i="190" s="1"/>
  <c r="V9320" i="190"/>
  <c r="U9320" i="190"/>
  <c r="T9320" i="190"/>
  <c r="S9320" i="190"/>
  <c r="X9320" i="190" s="1"/>
  <c r="R9320" i="190"/>
  <c r="Q9320" i="190"/>
  <c r="P9320" i="190"/>
  <c r="O9320" i="190"/>
  <c r="V9319" i="190"/>
  <c r="U9319" i="190"/>
  <c r="T9319" i="190"/>
  <c r="S9319" i="190"/>
  <c r="X9319" i="190" s="1"/>
  <c r="R9319" i="190"/>
  <c r="Q9319" i="190"/>
  <c r="P9319" i="190"/>
  <c r="O9319" i="190"/>
  <c r="W9319" i="190" s="1"/>
  <c r="V9318" i="190"/>
  <c r="U9318" i="190"/>
  <c r="T9318" i="190"/>
  <c r="S9318" i="190"/>
  <c r="R9318" i="190"/>
  <c r="Q9318" i="190"/>
  <c r="P9318" i="190"/>
  <c r="O9318" i="190"/>
  <c r="W9318" i="190" s="1"/>
  <c r="V9317" i="190"/>
  <c r="U9317" i="190"/>
  <c r="T9317" i="190"/>
  <c r="S9317" i="190"/>
  <c r="R9317" i="190"/>
  <c r="Q9317" i="190"/>
  <c r="P9317" i="190"/>
  <c r="O9317" i="190"/>
  <c r="V9316" i="190"/>
  <c r="U9316" i="190"/>
  <c r="T9316" i="190"/>
  <c r="S9316" i="190"/>
  <c r="X9316" i="190" s="1"/>
  <c r="R9316" i="190"/>
  <c r="Q9316" i="190"/>
  <c r="P9316" i="190"/>
  <c r="O9316" i="190"/>
  <c r="W9316" i="190" s="1"/>
  <c r="V9315" i="190"/>
  <c r="U9315" i="190"/>
  <c r="T9315" i="190"/>
  <c r="S9315" i="190"/>
  <c r="R9315" i="190"/>
  <c r="Q9315" i="190"/>
  <c r="P9315" i="190"/>
  <c r="O9315" i="190"/>
  <c r="V9314" i="190"/>
  <c r="U9314" i="190"/>
  <c r="T9314" i="190"/>
  <c r="S9314" i="190"/>
  <c r="X9314" i="190" s="1"/>
  <c r="R9314" i="190"/>
  <c r="Q9314" i="190"/>
  <c r="P9314" i="190"/>
  <c r="O9314" i="190"/>
  <c r="V9313" i="190"/>
  <c r="U9313" i="190"/>
  <c r="T9313" i="190"/>
  <c r="S9313" i="190"/>
  <c r="X9313" i="190" s="1"/>
  <c r="R9313" i="190"/>
  <c r="Q9313" i="190"/>
  <c r="P9313" i="190"/>
  <c r="O9313" i="190"/>
  <c r="W9313" i="190" s="1"/>
  <c r="V9312" i="190"/>
  <c r="U9312" i="190"/>
  <c r="T9312" i="190"/>
  <c r="S9312" i="190"/>
  <c r="R9312" i="190"/>
  <c r="Q9312" i="190"/>
  <c r="P9312" i="190"/>
  <c r="O9312" i="190"/>
  <c r="W9312" i="190" s="1"/>
  <c r="V9311" i="190"/>
  <c r="U9311" i="190"/>
  <c r="T9311" i="190"/>
  <c r="S9311" i="190"/>
  <c r="X9311" i="190" s="1"/>
  <c r="R9311" i="190"/>
  <c r="Q9311" i="190"/>
  <c r="P9311" i="190"/>
  <c r="O9311" i="190"/>
  <c r="V9310" i="190"/>
  <c r="U9310" i="190"/>
  <c r="T9310" i="190"/>
  <c r="S9310" i="190"/>
  <c r="X9310" i="190" s="1"/>
  <c r="R9310" i="190"/>
  <c r="Q9310" i="190"/>
  <c r="P9310" i="190"/>
  <c r="O9310" i="190"/>
  <c r="W9310" i="190" s="1"/>
  <c r="V9309" i="190"/>
  <c r="U9309" i="190"/>
  <c r="T9309" i="190"/>
  <c r="S9309" i="190"/>
  <c r="R9309" i="190"/>
  <c r="Q9309" i="190"/>
  <c r="P9309" i="190"/>
  <c r="O9309" i="190"/>
  <c r="V9308" i="190"/>
  <c r="U9308" i="190"/>
  <c r="T9308" i="190"/>
  <c r="S9308" i="190"/>
  <c r="X9308" i="190" s="1"/>
  <c r="R9308" i="190"/>
  <c r="Q9308" i="190"/>
  <c r="P9308" i="190"/>
  <c r="O9308" i="190"/>
  <c r="V9307" i="190"/>
  <c r="U9307" i="190"/>
  <c r="T9307" i="190"/>
  <c r="S9307" i="190"/>
  <c r="R9307" i="190"/>
  <c r="Q9307" i="190"/>
  <c r="P9307" i="190"/>
  <c r="O9307" i="190"/>
  <c r="V9306" i="190"/>
  <c r="U9306" i="190"/>
  <c r="T9306" i="190"/>
  <c r="S9306" i="190"/>
  <c r="R9306" i="190"/>
  <c r="Q9306" i="190"/>
  <c r="P9306" i="190"/>
  <c r="O9306" i="190"/>
  <c r="W9306" i="190" s="1"/>
  <c r="V9305" i="190"/>
  <c r="U9305" i="190"/>
  <c r="T9305" i="190"/>
  <c r="S9305" i="190"/>
  <c r="X9305" i="190" s="1"/>
  <c r="R9305" i="190"/>
  <c r="Q9305" i="190"/>
  <c r="P9305" i="190"/>
  <c r="O9305" i="190"/>
  <c r="V9304" i="190"/>
  <c r="U9304" i="190"/>
  <c r="T9304" i="190"/>
  <c r="S9304" i="190"/>
  <c r="X9304" i="190" s="1"/>
  <c r="R9304" i="190"/>
  <c r="Q9304" i="190"/>
  <c r="P9304" i="190"/>
  <c r="O9304" i="190"/>
  <c r="W9304" i="190" s="1"/>
  <c r="V9303" i="190"/>
  <c r="U9303" i="190"/>
  <c r="T9303" i="190"/>
  <c r="S9303" i="190"/>
  <c r="X9303" i="190" s="1"/>
  <c r="R9303" i="190"/>
  <c r="Q9303" i="190"/>
  <c r="P9303" i="190"/>
  <c r="O9303" i="190"/>
  <c r="W9303" i="190" s="1"/>
  <c r="V9302" i="190"/>
  <c r="U9302" i="190"/>
  <c r="T9302" i="190"/>
  <c r="S9302" i="190"/>
  <c r="X9302" i="190" s="1"/>
  <c r="R9302" i="190"/>
  <c r="Q9302" i="190"/>
  <c r="P9302" i="190"/>
  <c r="O9302" i="190"/>
  <c r="W9302" i="190" s="1"/>
  <c r="V9301" i="190"/>
  <c r="U9301" i="190"/>
  <c r="T9301" i="190"/>
  <c r="S9301" i="190"/>
  <c r="R9301" i="190"/>
  <c r="Q9301" i="190"/>
  <c r="P9301" i="190"/>
  <c r="O9301" i="190"/>
  <c r="V9300" i="190"/>
  <c r="U9300" i="190"/>
  <c r="T9300" i="190"/>
  <c r="S9300" i="190"/>
  <c r="X9300" i="190" s="1"/>
  <c r="R9300" i="190"/>
  <c r="Q9300" i="190"/>
  <c r="P9300" i="190"/>
  <c r="O9300" i="190"/>
  <c r="W9300" i="190" s="1"/>
  <c r="V9299" i="190"/>
  <c r="U9299" i="190"/>
  <c r="T9299" i="190"/>
  <c r="S9299" i="190"/>
  <c r="R9299" i="190"/>
  <c r="Q9299" i="190"/>
  <c r="P9299" i="190"/>
  <c r="O9299" i="190"/>
  <c r="V9298" i="190"/>
  <c r="U9298" i="190"/>
  <c r="T9298" i="190"/>
  <c r="S9298" i="190"/>
  <c r="X9298" i="190" s="1"/>
  <c r="R9298" i="190"/>
  <c r="Q9298" i="190"/>
  <c r="P9298" i="190"/>
  <c r="O9298" i="190"/>
  <c r="W9298" i="190" s="1"/>
  <c r="V9297" i="190"/>
  <c r="U9297" i="190"/>
  <c r="T9297" i="190"/>
  <c r="S9297" i="190"/>
  <c r="X9297" i="190" s="1"/>
  <c r="R9297" i="190"/>
  <c r="Q9297" i="190"/>
  <c r="P9297" i="190"/>
  <c r="O9297" i="190"/>
  <c r="W9297" i="190" s="1"/>
  <c r="V9296" i="190"/>
  <c r="U9296" i="190"/>
  <c r="T9296" i="190"/>
  <c r="S9296" i="190"/>
  <c r="X9296" i="190" s="1"/>
  <c r="R9296" i="190"/>
  <c r="Q9296" i="190"/>
  <c r="P9296" i="190"/>
  <c r="O9296" i="190"/>
  <c r="W9296" i="190" s="1"/>
  <c r="V9295" i="190"/>
  <c r="U9295" i="190"/>
  <c r="T9295" i="190"/>
  <c r="S9295" i="190"/>
  <c r="X9295" i="190" s="1"/>
  <c r="R9295" i="190"/>
  <c r="Q9295" i="190"/>
  <c r="P9295" i="190"/>
  <c r="O9295" i="190"/>
  <c r="W9295" i="190" s="1"/>
  <c r="V9294" i="190"/>
  <c r="U9294" i="190"/>
  <c r="T9294" i="190"/>
  <c r="S9294" i="190"/>
  <c r="X9294" i="190" s="1"/>
  <c r="R9294" i="190"/>
  <c r="Q9294" i="190"/>
  <c r="P9294" i="190"/>
  <c r="O9294" i="190"/>
  <c r="W9294" i="190" s="1"/>
  <c r="V9293" i="190"/>
  <c r="U9293" i="190"/>
  <c r="T9293" i="190"/>
  <c r="S9293" i="190"/>
  <c r="R9293" i="190"/>
  <c r="Q9293" i="190"/>
  <c r="P9293" i="190"/>
  <c r="O9293" i="190"/>
  <c r="V9292" i="190"/>
  <c r="U9292" i="190"/>
  <c r="T9292" i="190"/>
  <c r="S9292" i="190"/>
  <c r="X9292" i="190" s="1"/>
  <c r="R9292" i="190"/>
  <c r="Q9292" i="190"/>
  <c r="P9292" i="190"/>
  <c r="O9292" i="190"/>
  <c r="W9292" i="190" s="1"/>
  <c r="V9291" i="190"/>
  <c r="U9291" i="190"/>
  <c r="T9291" i="190"/>
  <c r="S9291" i="190"/>
  <c r="R9291" i="190"/>
  <c r="Q9291" i="190"/>
  <c r="P9291" i="190"/>
  <c r="O9291" i="190"/>
  <c r="V9290" i="190"/>
  <c r="U9290" i="190"/>
  <c r="T9290" i="190"/>
  <c r="S9290" i="190"/>
  <c r="X9290" i="190" s="1"/>
  <c r="R9290" i="190"/>
  <c r="Q9290" i="190"/>
  <c r="P9290" i="190"/>
  <c r="O9290" i="190"/>
  <c r="W9290" i="190" s="1"/>
  <c r="V9289" i="190"/>
  <c r="U9289" i="190"/>
  <c r="T9289" i="190"/>
  <c r="S9289" i="190"/>
  <c r="X9289" i="190" s="1"/>
  <c r="R9289" i="190"/>
  <c r="Q9289" i="190"/>
  <c r="P9289" i="190"/>
  <c r="O9289" i="190"/>
  <c r="W9289" i="190" s="1"/>
  <c r="V9288" i="190"/>
  <c r="U9288" i="190"/>
  <c r="T9288" i="190"/>
  <c r="S9288" i="190"/>
  <c r="X9288" i="190" s="1"/>
  <c r="R9288" i="190"/>
  <c r="Q9288" i="190"/>
  <c r="P9288" i="190"/>
  <c r="O9288" i="190"/>
  <c r="W9288" i="190" s="1"/>
  <c r="V9287" i="190"/>
  <c r="U9287" i="190"/>
  <c r="T9287" i="190"/>
  <c r="S9287" i="190"/>
  <c r="X9287" i="190" s="1"/>
  <c r="R9287" i="190"/>
  <c r="Q9287" i="190"/>
  <c r="P9287" i="190"/>
  <c r="O9287" i="190"/>
  <c r="W9287" i="190" s="1"/>
  <c r="V9286" i="190"/>
  <c r="U9286" i="190"/>
  <c r="T9286" i="190"/>
  <c r="S9286" i="190"/>
  <c r="X9286" i="190" s="1"/>
  <c r="R9286" i="190"/>
  <c r="Q9286" i="190"/>
  <c r="P9286" i="190"/>
  <c r="O9286" i="190"/>
  <c r="W9286" i="190" s="1"/>
  <c r="V9285" i="190"/>
  <c r="U9285" i="190"/>
  <c r="T9285" i="190"/>
  <c r="S9285" i="190"/>
  <c r="R9285" i="190"/>
  <c r="Q9285" i="190"/>
  <c r="P9285" i="190"/>
  <c r="O9285" i="190"/>
  <c r="V9284" i="190"/>
  <c r="U9284" i="190"/>
  <c r="T9284" i="190"/>
  <c r="S9284" i="190"/>
  <c r="X9284" i="190" s="1"/>
  <c r="R9284" i="190"/>
  <c r="Q9284" i="190"/>
  <c r="P9284" i="190"/>
  <c r="O9284" i="190"/>
  <c r="W9284" i="190" s="1"/>
  <c r="V9283" i="190"/>
  <c r="U9283" i="190"/>
  <c r="T9283" i="190"/>
  <c r="S9283" i="190"/>
  <c r="R9283" i="190"/>
  <c r="Q9283" i="190"/>
  <c r="P9283" i="190"/>
  <c r="O9283" i="190"/>
  <c r="V9282" i="190"/>
  <c r="U9282" i="190"/>
  <c r="T9282" i="190"/>
  <c r="S9282" i="190"/>
  <c r="X9282" i="190" s="1"/>
  <c r="R9282" i="190"/>
  <c r="Q9282" i="190"/>
  <c r="P9282" i="190"/>
  <c r="O9282" i="190"/>
  <c r="W9282" i="190" s="1"/>
  <c r="V9281" i="190"/>
  <c r="U9281" i="190"/>
  <c r="T9281" i="190"/>
  <c r="S9281" i="190"/>
  <c r="X9281" i="190" s="1"/>
  <c r="R9281" i="190"/>
  <c r="Q9281" i="190"/>
  <c r="P9281" i="190"/>
  <c r="O9281" i="190"/>
  <c r="W9281" i="190" s="1"/>
  <c r="V9280" i="190"/>
  <c r="U9280" i="190"/>
  <c r="T9280" i="190"/>
  <c r="S9280" i="190"/>
  <c r="X9280" i="190" s="1"/>
  <c r="R9280" i="190"/>
  <c r="Q9280" i="190"/>
  <c r="P9280" i="190"/>
  <c r="O9280" i="190"/>
  <c r="W9280" i="190" s="1"/>
  <c r="V9279" i="190"/>
  <c r="U9279" i="190"/>
  <c r="T9279" i="190"/>
  <c r="S9279" i="190"/>
  <c r="X9279" i="190" s="1"/>
  <c r="R9279" i="190"/>
  <c r="Q9279" i="190"/>
  <c r="P9279" i="190"/>
  <c r="O9279" i="190"/>
  <c r="W9279" i="190" s="1"/>
  <c r="V9278" i="190"/>
  <c r="U9278" i="190"/>
  <c r="T9278" i="190"/>
  <c r="S9278" i="190"/>
  <c r="X9278" i="190" s="1"/>
  <c r="R9278" i="190"/>
  <c r="Q9278" i="190"/>
  <c r="P9278" i="190"/>
  <c r="O9278" i="190"/>
  <c r="W9278" i="190" s="1"/>
  <c r="V9277" i="190"/>
  <c r="U9277" i="190"/>
  <c r="T9277" i="190"/>
  <c r="S9277" i="190"/>
  <c r="R9277" i="190"/>
  <c r="Q9277" i="190"/>
  <c r="P9277" i="190"/>
  <c r="O9277" i="190"/>
  <c r="V9276" i="190"/>
  <c r="U9276" i="190"/>
  <c r="T9276" i="190"/>
  <c r="S9276" i="190"/>
  <c r="X9276" i="190" s="1"/>
  <c r="R9276" i="190"/>
  <c r="Q9276" i="190"/>
  <c r="P9276" i="190"/>
  <c r="O9276" i="190"/>
  <c r="W9276" i="190" s="1"/>
  <c r="V9275" i="190"/>
  <c r="U9275" i="190"/>
  <c r="T9275" i="190"/>
  <c r="S9275" i="190"/>
  <c r="R9275" i="190"/>
  <c r="Q9275" i="190"/>
  <c r="P9275" i="190"/>
  <c r="O9275" i="190"/>
  <c r="V9274" i="190"/>
  <c r="U9274" i="190"/>
  <c r="T9274" i="190"/>
  <c r="S9274" i="190"/>
  <c r="X9274" i="190" s="1"/>
  <c r="R9274" i="190"/>
  <c r="Q9274" i="190"/>
  <c r="P9274" i="190"/>
  <c r="O9274" i="190"/>
  <c r="W9274" i="190" s="1"/>
  <c r="V9273" i="190"/>
  <c r="U9273" i="190"/>
  <c r="T9273" i="190"/>
  <c r="S9273" i="190"/>
  <c r="X9273" i="190" s="1"/>
  <c r="R9273" i="190"/>
  <c r="Q9273" i="190"/>
  <c r="P9273" i="190"/>
  <c r="O9273" i="190"/>
  <c r="W9273" i="190" s="1"/>
  <c r="V9272" i="190"/>
  <c r="U9272" i="190"/>
  <c r="T9272" i="190"/>
  <c r="S9272" i="190"/>
  <c r="X9272" i="190" s="1"/>
  <c r="R9272" i="190"/>
  <c r="Q9272" i="190"/>
  <c r="P9272" i="190"/>
  <c r="O9272" i="190"/>
  <c r="W9272" i="190" s="1"/>
  <c r="V9271" i="190"/>
  <c r="U9271" i="190"/>
  <c r="T9271" i="190"/>
  <c r="S9271" i="190"/>
  <c r="X9271" i="190" s="1"/>
  <c r="R9271" i="190"/>
  <c r="Q9271" i="190"/>
  <c r="P9271" i="190"/>
  <c r="O9271" i="190"/>
  <c r="W9271" i="190" s="1"/>
  <c r="V9270" i="190"/>
  <c r="U9270" i="190"/>
  <c r="T9270" i="190"/>
  <c r="S9270" i="190"/>
  <c r="X9270" i="190" s="1"/>
  <c r="R9270" i="190"/>
  <c r="Q9270" i="190"/>
  <c r="P9270" i="190"/>
  <c r="O9270" i="190"/>
  <c r="W9270" i="190" s="1"/>
  <c r="V9269" i="190"/>
  <c r="U9269" i="190"/>
  <c r="T9269" i="190"/>
  <c r="S9269" i="190"/>
  <c r="R9269" i="190"/>
  <c r="Q9269" i="190"/>
  <c r="P9269" i="190"/>
  <c r="O9269" i="190"/>
  <c r="V9268" i="190"/>
  <c r="U9268" i="190"/>
  <c r="T9268" i="190"/>
  <c r="S9268" i="190"/>
  <c r="X9268" i="190" s="1"/>
  <c r="R9268" i="190"/>
  <c r="Q9268" i="190"/>
  <c r="P9268" i="190"/>
  <c r="O9268" i="190"/>
  <c r="W9268" i="190" s="1"/>
  <c r="V9267" i="190"/>
  <c r="U9267" i="190"/>
  <c r="T9267" i="190"/>
  <c r="S9267" i="190"/>
  <c r="R9267" i="190"/>
  <c r="Q9267" i="190"/>
  <c r="P9267" i="190"/>
  <c r="O9267" i="190"/>
  <c r="V9266" i="190"/>
  <c r="U9266" i="190"/>
  <c r="T9266" i="190"/>
  <c r="S9266" i="190"/>
  <c r="X9266" i="190" s="1"/>
  <c r="R9266" i="190"/>
  <c r="Q9266" i="190"/>
  <c r="P9266" i="190"/>
  <c r="O9266" i="190"/>
  <c r="W9266" i="190" s="1"/>
  <c r="V9265" i="190"/>
  <c r="U9265" i="190"/>
  <c r="T9265" i="190"/>
  <c r="S9265" i="190"/>
  <c r="X9265" i="190" s="1"/>
  <c r="R9265" i="190"/>
  <c r="Q9265" i="190"/>
  <c r="P9265" i="190"/>
  <c r="O9265" i="190"/>
  <c r="W9265" i="190" s="1"/>
  <c r="V9264" i="190"/>
  <c r="U9264" i="190"/>
  <c r="T9264" i="190"/>
  <c r="S9264" i="190"/>
  <c r="X9264" i="190" s="1"/>
  <c r="R9264" i="190"/>
  <c r="Q9264" i="190"/>
  <c r="P9264" i="190"/>
  <c r="O9264" i="190"/>
  <c r="W9264" i="190" s="1"/>
  <c r="V9263" i="190"/>
  <c r="U9263" i="190"/>
  <c r="T9263" i="190"/>
  <c r="S9263" i="190"/>
  <c r="X9263" i="190" s="1"/>
  <c r="R9263" i="190"/>
  <c r="Q9263" i="190"/>
  <c r="P9263" i="190"/>
  <c r="O9263" i="190"/>
  <c r="W9263" i="190" s="1"/>
  <c r="V9262" i="190"/>
  <c r="U9262" i="190"/>
  <c r="T9262" i="190"/>
  <c r="S9262" i="190"/>
  <c r="X9262" i="190" s="1"/>
  <c r="R9262" i="190"/>
  <c r="Q9262" i="190"/>
  <c r="P9262" i="190"/>
  <c r="O9262" i="190"/>
  <c r="W9262" i="190" s="1"/>
  <c r="V9261" i="190"/>
  <c r="U9261" i="190"/>
  <c r="T9261" i="190"/>
  <c r="S9261" i="190"/>
  <c r="R9261" i="190"/>
  <c r="Q9261" i="190"/>
  <c r="P9261" i="190"/>
  <c r="O9261" i="190"/>
  <c r="V9260" i="190"/>
  <c r="U9260" i="190"/>
  <c r="T9260" i="190"/>
  <c r="S9260" i="190"/>
  <c r="X9260" i="190" s="1"/>
  <c r="R9260" i="190"/>
  <c r="Q9260" i="190"/>
  <c r="P9260" i="190"/>
  <c r="O9260" i="190"/>
  <c r="W9260" i="190" s="1"/>
  <c r="V9259" i="190"/>
  <c r="U9259" i="190"/>
  <c r="T9259" i="190"/>
  <c r="S9259" i="190"/>
  <c r="R9259" i="190"/>
  <c r="Q9259" i="190"/>
  <c r="P9259" i="190"/>
  <c r="O9259" i="190"/>
  <c r="V9258" i="190"/>
  <c r="U9258" i="190"/>
  <c r="T9258" i="190"/>
  <c r="S9258" i="190"/>
  <c r="X9258" i="190" s="1"/>
  <c r="R9258" i="190"/>
  <c r="Q9258" i="190"/>
  <c r="P9258" i="190"/>
  <c r="O9258" i="190"/>
  <c r="W9258" i="190" s="1"/>
  <c r="V9257" i="190"/>
  <c r="U9257" i="190"/>
  <c r="T9257" i="190"/>
  <c r="S9257" i="190"/>
  <c r="X9257" i="190" s="1"/>
  <c r="R9257" i="190"/>
  <c r="Q9257" i="190"/>
  <c r="P9257" i="190"/>
  <c r="O9257" i="190"/>
  <c r="W9257" i="190" s="1"/>
  <c r="V9256" i="190"/>
  <c r="U9256" i="190"/>
  <c r="T9256" i="190"/>
  <c r="S9256" i="190"/>
  <c r="X9256" i="190" s="1"/>
  <c r="R9256" i="190"/>
  <c r="Q9256" i="190"/>
  <c r="P9256" i="190"/>
  <c r="O9256" i="190"/>
  <c r="W9256" i="190" s="1"/>
  <c r="V9255" i="190"/>
  <c r="U9255" i="190"/>
  <c r="T9255" i="190"/>
  <c r="S9255" i="190"/>
  <c r="X9255" i="190" s="1"/>
  <c r="R9255" i="190"/>
  <c r="Q9255" i="190"/>
  <c r="P9255" i="190"/>
  <c r="O9255" i="190"/>
  <c r="W9255" i="190" s="1"/>
  <c r="V9254" i="190"/>
  <c r="U9254" i="190"/>
  <c r="T9254" i="190"/>
  <c r="S9254" i="190"/>
  <c r="X9254" i="190" s="1"/>
  <c r="R9254" i="190"/>
  <c r="Q9254" i="190"/>
  <c r="P9254" i="190"/>
  <c r="O9254" i="190"/>
  <c r="W9254" i="190" s="1"/>
  <c r="V9253" i="190"/>
  <c r="U9253" i="190"/>
  <c r="T9253" i="190"/>
  <c r="S9253" i="190"/>
  <c r="R9253" i="190"/>
  <c r="Q9253" i="190"/>
  <c r="P9253" i="190"/>
  <c r="O9253" i="190"/>
  <c r="V9252" i="190"/>
  <c r="U9252" i="190"/>
  <c r="T9252" i="190"/>
  <c r="S9252" i="190"/>
  <c r="X9252" i="190" s="1"/>
  <c r="R9252" i="190"/>
  <c r="Q9252" i="190"/>
  <c r="P9252" i="190"/>
  <c r="O9252" i="190"/>
  <c r="W9252" i="190" s="1"/>
  <c r="V9251" i="190"/>
  <c r="U9251" i="190"/>
  <c r="T9251" i="190"/>
  <c r="S9251" i="190"/>
  <c r="R9251" i="190"/>
  <c r="Q9251" i="190"/>
  <c r="P9251" i="190"/>
  <c r="O9251" i="190"/>
  <c r="V9250" i="190"/>
  <c r="U9250" i="190"/>
  <c r="T9250" i="190"/>
  <c r="S9250" i="190"/>
  <c r="X9250" i="190" s="1"/>
  <c r="R9250" i="190"/>
  <c r="Q9250" i="190"/>
  <c r="P9250" i="190"/>
  <c r="O9250" i="190"/>
  <c r="W9250" i="190" s="1"/>
  <c r="V9249" i="190"/>
  <c r="U9249" i="190"/>
  <c r="T9249" i="190"/>
  <c r="S9249" i="190"/>
  <c r="X9249" i="190" s="1"/>
  <c r="R9249" i="190"/>
  <c r="Q9249" i="190"/>
  <c r="P9249" i="190"/>
  <c r="O9249" i="190"/>
  <c r="W9249" i="190" s="1"/>
  <c r="V9248" i="190"/>
  <c r="U9248" i="190"/>
  <c r="T9248" i="190"/>
  <c r="S9248" i="190"/>
  <c r="X9248" i="190" s="1"/>
  <c r="R9248" i="190"/>
  <c r="Q9248" i="190"/>
  <c r="P9248" i="190"/>
  <c r="O9248" i="190"/>
  <c r="W9248" i="190" s="1"/>
  <c r="V9247" i="190"/>
  <c r="U9247" i="190"/>
  <c r="T9247" i="190"/>
  <c r="S9247" i="190"/>
  <c r="X9247" i="190" s="1"/>
  <c r="R9247" i="190"/>
  <c r="Q9247" i="190"/>
  <c r="P9247" i="190"/>
  <c r="O9247" i="190"/>
  <c r="W9247" i="190" s="1"/>
  <c r="V9246" i="190"/>
  <c r="U9246" i="190"/>
  <c r="T9246" i="190"/>
  <c r="S9246" i="190"/>
  <c r="X9246" i="190" s="1"/>
  <c r="R9246" i="190"/>
  <c r="Q9246" i="190"/>
  <c r="P9246" i="190"/>
  <c r="O9246" i="190"/>
  <c r="W9246" i="190" s="1"/>
  <c r="V9245" i="190"/>
  <c r="U9245" i="190"/>
  <c r="T9245" i="190"/>
  <c r="S9245" i="190"/>
  <c r="R9245" i="190"/>
  <c r="Q9245" i="190"/>
  <c r="P9245" i="190"/>
  <c r="O9245" i="190"/>
  <c r="V9244" i="190"/>
  <c r="U9244" i="190"/>
  <c r="T9244" i="190"/>
  <c r="S9244" i="190"/>
  <c r="X9244" i="190" s="1"/>
  <c r="R9244" i="190"/>
  <c r="Q9244" i="190"/>
  <c r="P9244" i="190"/>
  <c r="O9244" i="190"/>
  <c r="W9244" i="190" s="1"/>
  <c r="V9243" i="190"/>
  <c r="U9243" i="190"/>
  <c r="T9243" i="190"/>
  <c r="S9243" i="190"/>
  <c r="R9243" i="190"/>
  <c r="Q9243" i="190"/>
  <c r="P9243" i="190"/>
  <c r="O9243" i="190"/>
  <c r="V9242" i="190"/>
  <c r="U9242" i="190"/>
  <c r="T9242" i="190"/>
  <c r="S9242" i="190"/>
  <c r="X9242" i="190" s="1"/>
  <c r="R9242" i="190"/>
  <c r="Q9242" i="190"/>
  <c r="P9242" i="190"/>
  <c r="O9242" i="190"/>
  <c r="W9242" i="190" s="1"/>
  <c r="V9241" i="190"/>
  <c r="U9241" i="190"/>
  <c r="T9241" i="190"/>
  <c r="S9241" i="190"/>
  <c r="X9241" i="190" s="1"/>
  <c r="R9241" i="190"/>
  <c r="Q9241" i="190"/>
  <c r="P9241" i="190"/>
  <c r="O9241" i="190"/>
  <c r="W9241" i="190" s="1"/>
  <c r="V9240" i="190"/>
  <c r="U9240" i="190"/>
  <c r="T9240" i="190"/>
  <c r="S9240" i="190"/>
  <c r="X9240" i="190" s="1"/>
  <c r="R9240" i="190"/>
  <c r="Q9240" i="190"/>
  <c r="P9240" i="190"/>
  <c r="O9240" i="190"/>
  <c r="W9240" i="190" s="1"/>
  <c r="V9239" i="190"/>
  <c r="U9239" i="190"/>
  <c r="T9239" i="190"/>
  <c r="S9239" i="190"/>
  <c r="X9239" i="190" s="1"/>
  <c r="R9239" i="190"/>
  <c r="Q9239" i="190"/>
  <c r="P9239" i="190"/>
  <c r="O9239" i="190"/>
  <c r="W9239" i="190" s="1"/>
  <c r="V9238" i="190"/>
  <c r="U9238" i="190"/>
  <c r="T9238" i="190"/>
  <c r="S9238" i="190"/>
  <c r="X9238" i="190" s="1"/>
  <c r="R9238" i="190"/>
  <c r="Q9238" i="190"/>
  <c r="P9238" i="190"/>
  <c r="O9238" i="190"/>
  <c r="W9238" i="190" s="1"/>
  <c r="V9237" i="190"/>
  <c r="U9237" i="190"/>
  <c r="T9237" i="190"/>
  <c r="S9237" i="190"/>
  <c r="R9237" i="190"/>
  <c r="Q9237" i="190"/>
  <c r="P9237" i="190"/>
  <c r="O9237" i="190"/>
  <c r="V9236" i="190"/>
  <c r="U9236" i="190"/>
  <c r="T9236" i="190"/>
  <c r="S9236" i="190"/>
  <c r="X9236" i="190" s="1"/>
  <c r="R9236" i="190"/>
  <c r="Q9236" i="190"/>
  <c r="P9236" i="190"/>
  <c r="O9236" i="190"/>
  <c r="W9236" i="190" s="1"/>
  <c r="V9235" i="190"/>
  <c r="U9235" i="190"/>
  <c r="T9235" i="190"/>
  <c r="S9235" i="190"/>
  <c r="R9235" i="190"/>
  <c r="Q9235" i="190"/>
  <c r="P9235" i="190"/>
  <c r="O9235" i="190"/>
  <c r="V9234" i="190"/>
  <c r="U9234" i="190"/>
  <c r="T9234" i="190"/>
  <c r="S9234" i="190"/>
  <c r="X9234" i="190" s="1"/>
  <c r="R9234" i="190"/>
  <c r="Q9234" i="190"/>
  <c r="P9234" i="190"/>
  <c r="O9234" i="190"/>
  <c r="W9234" i="190" s="1"/>
  <c r="V9233" i="190"/>
  <c r="U9233" i="190"/>
  <c r="T9233" i="190"/>
  <c r="S9233" i="190"/>
  <c r="X9233" i="190" s="1"/>
  <c r="R9233" i="190"/>
  <c r="Q9233" i="190"/>
  <c r="P9233" i="190"/>
  <c r="O9233" i="190"/>
  <c r="W9233" i="190" s="1"/>
  <c r="V9232" i="190"/>
  <c r="U9232" i="190"/>
  <c r="T9232" i="190"/>
  <c r="S9232" i="190"/>
  <c r="X9232" i="190" s="1"/>
  <c r="R9232" i="190"/>
  <c r="Q9232" i="190"/>
  <c r="P9232" i="190"/>
  <c r="O9232" i="190"/>
  <c r="W9232" i="190" s="1"/>
  <c r="V9231" i="190"/>
  <c r="U9231" i="190"/>
  <c r="T9231" i="190"/>
  <c r="S9231" i="190"/>
  <c r="X9231" i="190" s="1"/>
  <c r="R9231" i="190"/>
  <c r="Q9231" i="190"/>
  <c r="P9231" i="190"/>
  <c r="O9231" i="190"/>
  <c r="W9231" i="190" s="1"/>
  <c r="V9230" i="190"/>
  <c r="U9230" i="190"/>
  <c r="T9230" i="190"/>
  <c r="S9230" i="190"/>
  <c r="X9230" i="190" s="1"/>
  <c r="R9230" i="190"/>
  <c r="Q9230" i="190"/>
  <c r="P9230" i="190"/>
  <c r="O9230" i="190"/>
  <c r="W9230" i="190" s="1"/>
  <c r="V9229" i="190"/>
  <c r="U9229" i="190"/>
  <c r="T9229" i="190"/>
  <c r="S9229" i="190"/>
  <c r="R9229" i="190"/>
  <c r="Q9229" i="190"/>
  <c r="P9229" i="190"/>
  <c r="O9229" i="190"/>
  <c r="V9228" i="190"/>
  <c r="U9228" i="190"/>
  <c r="T9228" i="190"/>
  <c r="S9228" i="190"/>
  <c r="X9228" i="190" s="1"/>
  <c r="R9228" i="190"/>
  <c r="Q9228" i="190"/>
  <c r="P9228" i="190"/>
  <c r="O9228" i="190"/>
  <c r="W9228" i="190" s="1"/>
  <c r="V9227" i="190"/>
  <c r="U9227" i="190"/>
  <c r="T9227" i="190"/>
  <c r="S9227" i="190"/>
  <c r="R9227" i="190"/>
  <c r="Q9227" i="190"/>
  <c r="P9227" i="190"/>
  <c r="O9227" i="190"/>
  <c r="V9226" i="190"/>
  <c r="U9226" i="190"/>
  <c r="T9226" i="190"/>
  <c r="S9226" i="190"/>
  <c r="X9226" i="190" s="1"/>
  <c r="R9226" i="190"/>
  <c r="Q9226" i="190"/>
  <c r="P9226" i="190"/>
  <c r="O9226" i="190"/>
  <c r="W9226" i="190" s="1"/>
  <c r="V9225" i="190"/>
  <c r="U9225" i="190"/>
  <c r="T9225" i="190"/>
  <c r="S9225" i="190"/>
  <c r="X9225" i="190" s="1"/>
  <c r="R9225" i="190"/>
  <c r="Q9225" i="190"/>
  <c r="P9225" i="190"/>
  <c r="O9225" i="190"/>
  <c r="W9225" i="190" s="1"/>
  <c r="V9224" i="190"/>
  <c r="U9224" i="190"/>
  <c r="T9224" i="190"/>
  <c r="S9224" i="190"/>
  <c r="X9224" i="190" s="1"/>
  <c r="R9224" i="190"/>
  <c r="Q9224" i="190"/>
  <c r="P9224" i="190"/>
  <c r="O9224" i="190"/>
  <c r="W9224" i="190" s="1"/>
  <c r="V9223" i="190"/>
  <c r="U9223" i="190"/>
  <c r="T9223" i="190"/>
  <c r="S9223" i="190"/>
  <c r="X9223" i="190" s="1"/>
  <c r="R9223" i="190"/>
  <c r="Q9223" i="190"/>
  <c r="P9223" i="190"/>
  <c r="O9223" i="190"/>
  <c r="W9223" i="190" s="1"/>
  <c r="V9222" i="190"/>
  <c r="U9222" i="190"/>
  <c r="T9222" i="190"/>
  <c r="S9222" i="190"/>
  <c r="X9222" i="190" s="1"/>
  <c r="R9222" i="190"/>
  <c r="Q9222" i="190"/>
  <c r="P9222" i="190"/>
  <c r="O9222" i="190"/>
  <c r="W9222" i="190" s="1"/>
  <c r="V9221" i="190"/>
  <c r="U9221" i="190"/>
  <c r="T9221" i="190"/>
  <c r="S9221" i="190"/>
  <c r="R9221" i="190"/>
  <c r="Q9221" i="190"/>
  <c r="P9221" i="190"/>
  <c r="O9221" i="190"/>
  <c r="V9220" i="190"/>
  <c r="U9220" i="190"/>
  <c r="T9220" i="190"/>
  <c r="S9220" i="190"/>
  <c r="X9220" i="190" s="1"/>
  <c r="R9220" i="190"/>
  <c r="Q9220" i="190"/>
  <c r="P9220" i="190"/>
  <c r="O9220" i="190"/>
  <c r="W9220" i="190" s="1"/>
  <c r="V9219" i="190"/>
  <c r="U9219" i="190"/>
  <c r="T9219" i="190"/>
  <c r="S9219" i="190"/>
  <c r="R9219" i="190"/>
  <c r="Q9219" i="190"/>
  <c r="P9219" i="190"/>
  <c r="O9219" i="190"/>
  <c r="V9218" i="190"/>
  <c r="U9218" i="190"/>
  <c r="T9218" i="190"/>
  <c r="S9218" i="190"/>
  <c r="X9218" i="190" s="1"/>
  <c r="R9218" i="190"/>
  <c r="Q9218" i="190"/>
  <c r="P9218" i="190"/>
  <c r="O9218" i="190"/>
  <c r="W9218" i="190" s="1"/>
  <c r="V9217" i="190"/>
  <c r="U9217" i="190"/>
  <c r="T9217" i="190"/>
  <c r="S9217" i="190"/>
  <c r="X9217" i="190" s="1"/>
  <c r="R9217" i="190"/>
  <c r="Q9217" i="190"/>
  <c r="P9217" i="190"/>
  <c r="O9217" i="190"/>
  <c r="W9217" i="190" s="1"/>
  <c r="V9216" i="190"/>
  <c r="U9216" i="190"/>
  <c r="T9216" i="190"/>
  <c r="S9216" i="190"/>
  <c r="X9216" i="190" s="1"/>
  <c r="R9216" i="190"/>
  <c r="Q9216" i="190"/>
  <c r="P9216" i="190"/>
  <c r="O9216" i="190"/>
  <c r="W9216" i="190" s="1"/>
  <c r="V9215" i="190"/>
  <c r="U9215" i="190"/>
  <c r="T9215" i="190"/>
  <c r="S9215" i="190"/>
  <c r="X9215" i="190" s="1"/>
  <c r="R9215" i="190"/>
  <c r="Q9215" i="190"/>
  <c r="P9215" i="190"/>
  <c r="O9215" i="190"/>
  <c r="W9215" i="190" s="1"/>
  <c r="V9214" i="190"/>
  <c r="U9214" i="190"/>
  <c r="T9214" i="190"/>
  <c r="S9214" i="190"/>
  <c r="X9214" i="190" s="1"/>
  <c r="R9214" i="190"/>
  <c r="Q9214" i="190"/>
  <c r="P9214" i="190"/>
  <c r="O9214" i="190"/>
  <c r="W9214" i="190" s="1"/>
  <c r="V9213" i="190"/>
  <c r="U9213" i="190"/>
  <c r="T9213" i="190"/>
  <c r="S9213" i="190"/>
  <c r="R9213" i="190"/>
  <c r="Q9213" i="190"/>
  <c r="P9213" i="190"/>
  <c r="O9213" i="190"/>
  <c r="V9212" i="190"/>
  <c r="U9212" i="190"/>
  <c r="T9212" i="190"/>
  <c r="S9212" i="190"/>
  <c r="X9212" i="190" s="1"/>
  <c r="R9212" i="190"/>
  <c r="Q9212" i="190"/>
  <c r="P9212" i="190"/>
  <c r="O9212" i="190"/>
  <c r="W9212" i="190" s="1"/>
  <c r="V9211" i="190"/>
  <c r="U9211" i="190"/>
  <c r="T9211" i="190"/>
  <c r="S9211" i="190"/>
  <c r="R9211" i="190"/>
  <c r="Q9211" i="190"/>
  <c r="P9211" i="190"/>
  <c r="O9211" i="190"/>
  <c r="V9210" i="190"/>
  <c r="U9210" i="190"/>
  <c r="T9210" i="190"/>
  <c r="S9210" i="190"/>
  <c r="X9210" i="190" s="1"/>
  <c r="R9210" i="190"/>
  <c r="Q9210" i="190"/>
  <c r="P9210" i="190"/>
  <c r="O9210" i="190"/>
  <c r="W9210" i="190" s="1"/>
  <c r="V9209" i="190"/>
  <c r="U9209" i="190"/>
  <c r="T9209" i="190"/>
  <c r="S9209" i="190"/>
  <c r="X9209" i="190" s="1"/>
  <c r="R9209" i="190"/>
  <c r="Q9209" i="190"/>
  <c r="P9209" i="190"/>
  <c r="O9209" i="190"/>
  <c r="W9209" i="190" s="1"/>
  <c r="V9208" i="190"/>
  <c r="U9208" i="190"/>
  <c r="T9208" i="190"/>
  <c r="S9208" i="190"/>
  <c r="X9208" i="190" s="1"/>
  <c r="R9208" i="190"/>
  <c r="Q9208" i="190"/>
  <c r="P9208" i="190"/>
  <c r="O9208" i="190"/>
  <c r="W9208" i="190" s="1"/>
  <c r="V9207" i="190"/>
  <c r="U9207" i="190"/>
  <c r="T9207" i="190"/>
  <c r="S9207" i="190"/>
  <c r="X9207" i="190" s="1"/>
  <c r="R9207" i="190"/>
  <c r="Q9207" i="190"/>
  <c r="P9207" i="190"/>
  <c r="O9207" i="190"/>
  <c r="W9207" i="190" s="1"/>
  <c r="V9206" i="190"/>
  <c r="U9206" i="190"/>
  <c r="T9206" i="190"/>
  <c r="S9206" i="190"/>
  <c r="X9206" i="190" s="1"/>
  <c r="R9206" i="190"/>
  <c r="Q9206" i="190"/>
  <c r="P9206" i="190"/>
  <c r="O9206" i="190"/>
  <c r="W9206" i="190" s="1"/>
  <c r="V9205" i="190"/>
  <c r="U9205" i="190"/>
  <c r="T9205" i="190"/>
  <c r="S9205" i="190"/>
  <c r="R9205" i="190"/>
  <c r="Q9205" i="190"/>
  <c r="P9205" i="190"/>
  <c r="O9205" i="190"/>
  <c r="V9204" i="190"/>
  <c r="U9204" i="190"/>
  <c r="T9204" i="190"/>
  <c r="S9204" i="190"/>
  <c r="X9204" i="190" s="1"/>
  <c r="R9204" i="190"/>
  <c r="Q9204" i="190"/>
  <c r="P9204" i="190"/>
  <c r="O9204" i="190"/>
  <c r="W9204" i="190" s="1"/>
  <c r="V9203" i="190"/>
  <c r="U9203" i="190"/>
  <c r="T9203" i="190"/>
  <c r="S9203" i="190"/>
  <c r="R9203" i="190"/>
  <c r="Q9203" i="190"/>
  <c r="P9203" i="190"/>
  <c r="O9203" i="190"/>
  <c r="V9202" i="190"/>
  <c r="U9202" i="190"/>
  <c r="T9202" i="190"/>
  <c r="S9202" i="190"/>
  <c r="X9202" i="190" s="1"/>
  <c r="R9202" i="190"/>
  <c r="Q9202" i="190"/>
  <c r="P9202" i="190"/>
  <c r="O9202" i="190"/>
  <c r="W9202" i="190" s="1"/>
  <c r="V9201" i="190"/>
  <c r="U9201" i="190"/>
  <c r="T9201" i="190"/>
  <c r="S9201" i="190"/>
  <c r="X9201" i="190" s="1"/>
  <c r="R9201" i="190"/>
  <c r="Q9201" i="190"/>
  <c r="P9201" i="190"/>
  <c r="O9201" i="190"/>
  <c r="W9201" i="190" s="1"/>
  <c r="V9200" i="190"/>
  <c r="U9200" i="190"/>
  <c r="T9200" i="190"/>
  <c r="S9200" i="190"/>
  <c r="X9200" i="190" s="1"/>
  <c r="R9200" i="190"/>
  <c r="Q9200" i="190"/>
  <c r="P9200" i="190"/>
  <c r="O9200" i="190"/>
  <c r="W9200" i="190" s="1"/>
  <c r="V9199" i="190"/>
  <c r="U9199" i="190"/>
  <c r="T9199" i="190"/>
  <c r="S9199" i="190"/>
  <c r="X9199" i="190" s="1"/>
  <c r="R9199" i="190"/>
  <c r="Q9199" i="190"/>
  <c r="P9199" i="190"/>
  <c r="O9199" i="190"/>
  <c r="W9199" i="190" s="1"/>
  <c r="V9198" i="190"/>
  <c r="U9198" i="190"/>
  <c r="T9198" i="190"/>
  <c r="S9198" i="190"/>
  <c r="X9198" i="190" s="1"/>
  <c r="R9198" i="190"/>
  <c r="Q9198" i="190"/>
  <c r="P9198" i="190"/>
  <c r="O9198" i="190"/>
  <c r="W9198" i="190" s="1"/>
  <c r="V9197" i="190"/>
  <c r="U9197" i="190"/>
  <c r="T9197" i="190"/>
  <c r="S9197" i="190"/>
  <c r="R9197" i="190"/>
  <c r="Q9197" i="190"/>
  <c r="P9197" i="190"/>
  <c r="O9197" i="190"/>
  <c r="V9196" i="190"/>
  <c r="U9196" i="190"/>
  <c r="T9196" i="190"/>
  <c r="S9196" i="190"/>
  <c r="X9196" i="190" s="1"/>
  <c r="R9196" i="190"/>
  <c r="Q9196" i="190"/>
  <c r="P9196" i="190"/>
  <c r="O9196" i="190"/>
  <c r="W9196" i="190" s="1"/>
  <c r="V9195" i="190"/>
  <c r="U9195" i="190"/>
  <c r="T9195" i="190"/>
  <c r="S9195" i="190"/>
  <c r="R9195" i="190"/>
  <c r="Q9195" i="190"/>
  <c r="P9195" i="190"/>
  <c r="O9195" i="190"/>
  <c r="V9194" i="190"/>
  <c r="U9194" i="190"/>
  <c r="T9194" i="190"/>
  <c r="S9194" i="190"/>
  <c r="X9194" i="190" s="1"/>
  <c r="R9194" i="190"/>
  <c r="Q9194" i="190"/>
  <c r="P9194" i="190"/>
  <c r="O9194" i="190"/>
  <c r="W9194" i="190" s="1"/>
  <c r="V9193" i="190"/>
  <c r="U9193" i="190"/>
  <c r="T9193" i="190"/>
  <c r="S9193" i="190"/>
  <c r="X9193" i="190" s="1"/>
  <c r="R9193" i="190"/>
  <c r="Q9193" i="190"/>
  <c r="P9193" i="190"/>
  <c r="O9193" i="190"/>
  <c r="W9193" i="190" s="1"/>
  <c r="V9192" i="190"/>
  <c r="U9192" i="190"/>
  <c r="T9192" i="190"/>
  <c r="S9192" i="190"/>
  <c r="X9192" i="190" s="1"/>
  <c r="R9192" i="190"/>
  <c r="Q9192" i="190"/>
  <c r="P9192" i="190"/>
  <c r="O9192" i="190"/>
  <c r="W9192" i="190" s="1"/>
  <c r="V9191" i="190"/>
  <c r="U9191" i="190"/>
  <c r="T9191" i="190"/>
  <c r="S9191" i="190"/>
  <c r="X9191" i="190" s="1"/>
  <c r="R9191" i="190"/>
  <c r="Q9191" i="190"/>
  <c r="P9191" i="190"/>
  <c r="O9191" i="190"/>
  <c r="W9191" i="190" s="1"/>
  <c r="V9190" i="190"/>
  <c r="U9190" i="190"/>
  <c r="T9190" i="190"/>
  <c r="S9190" i="190"/>
  <c r="X9190" i="190" s="1"/>
  <c r="R9190" i="190"/>
  <c r="Q9190" i="190"/>
  <c r="P9190" i="190"/>
  <c r="O9190" i="190"/>
  <c r="W9190" i="190" s="1"/>
  <c r="V9189" i="190"/>
  <c r="U9189" i="190"/>
  <c r="T9189" i="190"/>
  <c r="S9189" i="190"/>
  <c r="R9189" i="190"/>
  <c r="Q9189" i="190"/>
  <c r="P9189" i="190"/>
  <c r="O9189" i="190"/>
  <c r="V9188" i="190"/>
  <c r="U9188" i="190"/>
  <c r="T9188" i="190"/>
  <c r="S9188" i="190"/>
  <c r="X9188" i="190" s="1"/>
  <c r="R9188" i="190"/>
  <c r="Q9188" i="190"/>
  <c r="P9188" i="190"/>
  <c r="O9188" i="190"/>
  <c r="W9188" i="190" s="1"/>
  <c r="V9187" i="190"/>
  <c r="U9187" i="190"/>
  <c r="T9187" i="190"/>
  <c r="S9187" i="190"/>
  <c r="R9187" i="190"/>
  <c r="Q9187" i="190"/>
  <c r="P9187" i="190"/>
  <c r="O9187" i="190"/>
  <c r="V9186" i="190"/>
  <c r="U9186" i="190"/>
  <c r="T9186" i="190"/>
  <c r="S9186" i="190"/>
  <c r="X9186" i="190" s="1"/>
  <c r="R9186" i="190"/>
  <c r="Q9186" i="190"/>
  <c r="P9186" i="190"/>
  <c r="O9186" i="190"/>
  <c r="W9186" i="190" s="1"/>
  <c r="V9185" i="190"/>
  <c r="U9185" i="190"/>
  <c r="T9185" i="190"/>
  <c r="S9185" i="190"/>
  <c r="X9185" i="190" s="1"/>
  <c r="R9185" i="190"/>
  <c r="Q9185" i="190"/>
  <c r="P9185" i="190"/>
  <c r="O9185" i="190"/>
  <c r="W9185" i="190" s="1"/>
  <c r="V9184" i="190"/>
  <c r="U9184" i="190"/>
  <c r="T9184" i="190"/>
  <c r="S9184" i="190"/>
  <c r="X9184" i="190" s="1"/>
  <c r="R9184" i="190"/>
  <c r="Q9184" i="190"/>
  <c r="P9184" i="190"/>
  <c r="O9184" i="190"/>
  <c r="W9184" i="190" s="1"/>
  <c r="V9183" i="190"/>
  <c r="U9183" i="190"/>
  <c r="T9183" i="190"/>
  <c r="S9183" i="190"/>
  <c r="X9183" i="190" s="1"/>
  <c r="R9183" i="190"/>
  <c r="Q9183" i="190"/>
  <c r="P9183" i="190"/>
  <c r="O9183" i="190"/>
  <c r="W9183" i="190" s="1"/>
  <c r="V9182" i="190"/>
  <c r="U9182" i="190"/>
  <c r="T9182" i="190"/>
  <c r="S9182" i="190"/>
  <c r="X9182" i="190" s="1"/>
  <c r="R9182" i="190"/>
  <c r="Q9182" i="190"/>
  <c r="P9182" i="190"/>
  <c r="O9182" i="190"/>
  <c r="W9182" i="190" s="1"/>
  <c r="V9181" i="190"/>
  <c r="U9181" i="190"/>
  <c r="T9181" i="190"/>
  <c r="S9181" i="190"/>
  <c r="R9181" i="190"/>
  <c r="Q9181" i="190"/>
  <c r="P9181" i="190"/>
  <c r="O9181" i="190"/>
  <c r="V9180" i="190"/>
  <c r="U9180" i="190"/>
  <c r="T9180" i="190"/>
  <c r="S9180" i="190"/>
  <c r="X9180" i="190" s="1"/>
  <c r="R9180" i="190"/>
  <c r="Q9180" i="190"/>
  <c r="P9180" i="190"/>
  <c r="O9180" i="190"/>
  <c r="W9180" i="190" s="1"/>
  <c r="V9179" i="190"/>
  <c r="U9179" i="190"/>
  <c r="T9179" i="190"/>
  <c r="S9179" i="190"/>
  <c r="R9179" i="190"/>
  <c r="Q9179" i="190"/>
  <c r="P9179" i="190"/>
  <c r="O9179" i="190"/>
  <c r="V9178" i="190"/>
  <c r="U9178" i="190"/>
  <c r="T9178" i="190"/>
  <c r="S9178" i="190"/>
  <c r="X9178" i="190" s="1"/>
  <c r="R9178" i="190"/>
  <c r="Q9178" i="190"/>
  <c r="P9178" i="190"/>
  <c r="O9178" i="190"/>
  <c r="W9178" i="190" s="1"/>
  <c r="V9177" i="190"/>
  <c r="U9177" i="190"/>
  <c r="T9177" i="190"/>
  <c r="S9177" i="190"/>
  <c r="X9177" i="190" s="1"/>
  <c r="R9177" i="190"/>
  <c r="Q9177" i="190"/>
  <c r="P9177" i="190"/>
  <c r="O9177" i="190"/>
  <c r="W9177" i="190" s="1"/>
  <c r="V9176" i="190"/>
  <c r="U9176" i="190"/>
  <c r="T9176" i="190"/>
  <c r="S9176" i="190"/>
  <c r="X9176" i="190" s="1"/>
  <c r="R9176" i="190"/>
  <c r="Q9176" i="190"/>
  <c r="P9176" i="190"/>
  <c r="O9176" i="190"/>
  <c r="W9176" i="190" s="1"/>
  <c r="V9175" i="190"/>
  <c r="U9175" i="190"/>
  <c r="T9175" i="190"/>
  <c r="S9175" i="190"/>
  <c r="X9175" i="190" s="1"/>
  <c r="R9175" i="190"/>
  <c r="Q9175" i="190"/>
  <c r="P9175" i="190"/>
  <c r="O9175" i="190"/>
  <c r="W9175" i="190" s="1"/>
  <c r="V9174" i="190"/>
  <c r="U9174" i="190"/>
  <c r="T9174" i="190"/>
  <c r="S9174" i="190"/>
  <c r="X9174" i="190" s="1"/>
  <c r="R9174" i="190"/>
  <c r="Q9174" i="190"/>
  <c r="P9174" i="190"/>
  <c r="O9174" i="190"/>
  <c r="W9174" i="190" s="1"/>
  <c r="V9173" i="190"/>
  <c r="U9173" i="190"/>
  <c r="T9173" i="190"/>
  <c r="S9173" i="190"/>
  <c r="R9173" i="190"/>
  <c r="Q9173" i="190"/>
  <c r="P9173" i="190"/>
  <c r="O9173" i="190"/>
  <c r="V9172" i="190"/>
  <c r="U9172" i="190"/>
  <c r="T9172" i="190"/>
  <c r="S9172" i="190"/>
  <c r="X9172" i="190" s="1"/>
  <c r="R9172" i="190"/>
  <c r="Q9172" i="190"/>
  <c r="P9172" i="190"/>
  <c r="O9172" i="190"/>
  <c r="W9172" i="190" s="1"/>
  <c r="V9171" i="190"/>
  <c r="U9171" i="190"/>
  <c r="T9171" i="190"/>
  <c r="S9171" i="190"/>
  <c r="R9171" i="190"/>
  <c r="Q9171" i="190"/>
  <c r="P9171" i="190"/>
  <c r="O9171" i="190"/>
  <c r="V9170" i="190"/>
  <c r="U9170" i="190"/>
  <c r="T9170" i="190"/>
  <c r="S9170" i="190"/>
  <c r="X9170" i="190" s="1"/>
  <c r="R9170" i="190"/>
  <c r="Q9170" i="190"/>
  <c r="P9170" i="190"/>
  <c r="O9170" i="190"/>
  <c r="W9170" i="190" s="1"/>
  <c r="V9169" i="190"/>
  <c r="U9169" i="190"/>
  <c r="T9169" i="190"/>
  <c r="S9169" i="190"/>
  <c r="X9169" i="190" s="1"/>
  <c r="R9169" i="190"/>
  <c r="Q9169" i="190"/>
  <c r="P9169" i="190"/>
  <c r="O9169" i="190"/>
  <c r="W9169" i="190" s="1"/>
  <c r="V9168" i="190"/>
  <c r="U9168" i="190"/>
  <c r="T9168" i="190"/>
  <c r="S9168" i="190"/>
  <c r="X9168" i="190" s="1"/>
  <c r="R9168" i="190"/>
  <c r="Q9168" i="190"/>
  <c r="P9168" i="190"/>
  <c r="O9168" i="190"/>
  <c r="W9168" i="190" s="1"/>
  <c r="V9167" i="190"/>
  <c r="U9167" i="190"/>
  <c r="T9167" i="190"/>
  <c r="S9167" i="190"/>
  <c r="X9167" i="190" s="1"/>
  <c r="R9167" i="190"/>
  <c r="Q9167" i="190"/>
  <c r="P9167" i="190"/>
  <c r="O9167" i="190"/>
  <c r="W9167" i="190" s="1"/>
  <c r="V9166" i="190"/>
  <c r="U9166" i="190"/>
  <c r="T9166" i="190"/>
  <c r="S9166" i="190"/>
  <c r="X9166" i="190" s="1"/>
  <c r="R9166" i="190"/>
  <c r="Q9166" i="190"/>
  <c r="P9166" i="190"/>
  <c r="O9166" i="190"/>
  <c r="W9166" i="190" s="1"/>
  <c r="V9165" i="190"/>
  <c r="U9165" i="190"/>
  <c r="T9165" i="190"/>
  <c r="S9165" i="190"/>
  <c r="R9165" i="190"/>
  <c r="Q9165" i="190"/>
  <c r="P9165" i="190"/>
  <c r="O9165" i="190"/>
  <c r="V9164" i="190"/>
  <c r="U9164" i="190"/>
  <c r="T9164" i="190"/>
  <c r="S9164" i="190"/>
  <c r="X9164" i="190" s="1"/>
  <c r="R9164" i="190"/>
  <c r="Q9164" i="190"/>
  <c r="P9164" i="190"/>
  <c r="O9164" i="190"/>
  <c r="W9164" i="190" s="1"/>
  <c r="V9163" i="190"/>
  <c r="U9163" i="190"/>
  <c r="T9163" i="190"/>
  <c r="S9163" i="190"/>
  <c r="R9163" i="190"/>
  <c r="Q9163" i="190"/>
  <c r="P9163" i="190"/>
  <c r="O9163" i="190"/>
  <c r="V9162" i="190"/>
  <c r="U9162" i="190"/>
  <c r="T9162" i="190"/>
  <c r="S9162" i="190"/>
  <c r="X9162" i="190" s="1"/>
  <c r="R9162" i="190"/>
  <c r="Q9162" i="190"/>
  <c r="P9162" i="190"/>
  <c r="O9162" i="190"/>
  <c r="W9162" i="190" s="1"/>
  <c r="V9161" i="190"/>
  <c r="U9161" i="190"/>
  <c r="T9161" i="190"/>
  <c r="S9161" i="190"/>
  <c r="X9161" i="190" s="1"/>
  <c r="R9161" i="190"/>
  <c r="Q9161" i="190"/>
  <c r="P9161" i="190"/>
  <c r="O9161" i="190"/>
  <c r="W9161" i="190" s="1"/>
  <c r="V9160" i="190"/>
  <c r="U9160" i="190"/>
  <c r="T9160" i="190"/>
  <c r="S9160" i="190"/>
  <c r="X9160" i="190" s="1"/>
  <c r="R9160" i="190"/>
  <c r="Q9160" i="190"/>
  <c r="P9160" i="190"/>
  <c r="O9160" i="190"/>
  <c r="W9160" i="190" s="1"/>
  <c r="V9159" i="190"/>
  <c r="U9159" i="190"/>
  <c r="T9159" i="190"/>
  <c r="S9159" i="190"/>
  <c r="X9159" i="190" s="1"/>
  <c r="R9159" i="190"/>
  <c r="Q9159" i="190"/>
  <c r="P9159" i="190"/>
  <c r="O9159" i="190"/>
  <c r="W9159" i="190" s="1"/>
  <c r="V9158" i="190"/>
  <c r="U9158" i="190"/>
  <c r="T9158" i="190"/>
  <c r="S9158" i="190"/>
  <c r="X9158" i="190" s="1"/>
  <c r="R9158" i="190"/>
  <c r="Q9158" i="190"/>
  <c r="P9158" i="190"/>
  <c r="O9158" i="190"/>
  <c r="W9158" i="190" s="1"/>
  <c r="V9157" i="190"/>
  <c r="U9157" i="190"/>
  <c r="T9157" i="190"/>
  <c r="S9157" i="190"/>
  <c r="R9157" i="190"/>
  <c r="Q9157" i="190"/>
  <c r="P9157" i="190"/>
  <c r="O9157" i="190"/>
  <c r="V9156" i="190"/>
  <c r="U9156" i="190"/>
  <c r="T9156" i="190"/>
  <c r="S9156" i="190"/>
  <c r="X9156" i="190" s="1"/>
  <c r="R9156" i="190"/>
  <c r="Q9156" i="190"/>
  <c r="P9156" i="190"/>
  <c r="O9156" i="190"/>
  <c r="W9156" i="190" s="1"/>
  <c r="V9155" i="190"/>
  <c r="U9155" i="190"/>
  <c r="T9155" i="190"/>
  <c r="S9155" i="190"/>
  <c r="R9155" i="190"/>
  <c r="Q9155" i="190"/>
  <c r="P9155" i="190"/>
  <c r="O9155" i="190"/>
  <c r="V9154" i="190"/>
  <c r="U9154" i="190"/>
  <c r="T9154" i="190"/>
  <c r="S9154" i="190"/>
  <c r="X9154" i="190" s="1"/>
  <c r="R9154" i="190"/>
  <c r="Q9154" i="190"/>
  <c r="P9154" i="190"/>
  <c r="O9154" i="190"/>
  <c r="W9154" i="190" s="1"/>
  <c r="V9153" i="190"/>
  <c r="U9153" i="190"/>
  <c r="T9153" i="190"/>
  <c r="S9153" i="190"/>
  <c r="X9153" i="190" s="1"/>
  <c r="R9153" i="190"/>
  <c r="Q9153" i="190"/>
  <c r="P9153" i="190"/>
  <c r="O9153" i="190"/>
  <c r="W9153" i="190" s="1"/>
  <c r="V9152" i="190"/>
  <c r="U9152" i="190"/>
  <c r="T9152" i="190"/>
  <c r="S9152" i="190"/>
  <c r="X9152" i="190" s="1"/>
  <c r="R9152" i="190"/>
  <c r="Q9152" i="190"/>
  <c r="P9152" i="190"/>
  <c r="O9152" i="190"/>
  <c r="W9152" i="190" s="1"/>
  <c r="V9151" i="190"/>
  <c r="U9151" i="190"/>
  <c r="T9151" i="190"/>
  <c r="S9151" i="190"/>
  <c r="X9151" i="190" s="1"/>
  <c r="R9151" i="190"/>
  <c r="Q9151" i="190"/>
  <c r="P9151" i="190"/>
  <c r="O9151" i="190"/>
  <c r="W9151" i="190" s="1"/>
  <c r="V9150" i="190"/>
  <c r="U9150" i="190"/>
  <c r="T9150" i="190"/>
  <c r="S9150" i="190"/>
  <c r="X9150" i="190" s="1"/>
  <c r="R9150" i="190"/>
  <c r="Q9150" i="190"/>
  <c r="P9150" i="190"/>
  <c r="O9150" i="190"/>
  <c r="W9150" i="190" s="1"/>
  <c r="V9149" i="190"/>
  <c r="U9149" i="190"/>
  <c r="T9149" i="190"/>
  <c r="S9149" i="190"/>
  <c r="R9149" i="190"/>
  <c r="Q9149" i="190"/>
  <c r="P9149" i="190"/>
  <c r="O9149" i="190"/>
  <c r="V9148" i="190"/>
  <c r="U9148" i="190"/>
  <c r="T9148" i="190"/>
  <c r="S9148" i="190"/>
  <c r="X9148" i="190" s="1"/>
  <c r="R9148" i="190"/>
  <c r="Q9148" i="190"/>
  <c r="P9148" i="190"/>
  <c r="O9148" i="190"/>
  <c r="W9148" i="190" s="1"/>
  <c r="V9147" i="190"/>
  <c r="U9147" i="190"/>
  <c r="T9147" i="190"/>
  <c r="S9147" i="190"/>
  <c r="R9147" i="190"/>
  <c r="Q9147" i="190"/>
  <c r="P9147" i="190"/>
  <c r="O9147" i="190"/>
  <c r="V9146" i="190"/>
  <c r="U9146" i="190"/>
  <c r="T9146" i="190"/>
  <c r="S9146" i="190"/>
  <c r="X9146" i="190" s="1"/>
  <c r="R9146" i="190"/>
  <c r="Q9146" i="190"/>
  <c r="P9146" i="190"/>
  <c r="O9146" i="190"/>
  <c r="W9146" i="190" s="1"/>
  <c r="V9145" i="190"/>
  <c r="U9145" i="190"/>
  <c r="T9145" i="190"/>
  <c r="S9145" i="190"/>
  <c r="X9145" i="190" s="1"/>
  <c r="R9145" i="190"/>
  <c r="Q9145" i="190"/>
  <c r="P9145" i="190"/>
  <c r="O9145" i="190"/>
  <c r="W9145" i="190" s="1"/>
  <c r="V9144" i="190"/>
  <c r="U9144" i="190"/>
  <c r="T9144" i="190"/>
  <c r="S9144" i="190"/>
  <c r="X9144" i="190" s="1"/>
  <c r="R9144" i="190"/>
  <c r="Q9144" i="190"/>
  <c r="P9144" i="190"/>
  <c r="O9144" i="190"/>
  <c r="W9144" i="190" s="1"/>
  <c r="V9143" i="190"/>
  <c r="U9143" i="190"/>
  <c r="T9143" i="190"/>
  <c r="S9143" i="190"/>
  <c r="X9143" i="190" s="1"/>
  <c r="R9143" i="190"/>
  <c r="Q9143" i="190"/>
  <c r="P9143" i="190"/>
  <c r="O9143" i="190"/>
  <c r="W9143" i="190" s="1"/>
  <c r="V9142" i="190"/>
  <c r="U9142" i="190"/>
  <c r="T9142" i="190"/>
  <c r="S9142" i="190"/>
  <c r="X9142" i="190" s="1"/>
  <c r="R9142" i="190"/>
  <c r="Q9142" i="190"/>
  <c r="P9142" i="190"/>
  <c r="O9142" i="190"/>
  <c r="W9142" i="190" s="1"/>
  <c r="V9141" i="190"/>
  <c r="U9141" i="190"/>
  <c r="T9141" i="190"/>
  <c r="S9141" i="190"/>
  <c r="R9141" i="190"/>
  <c r="Q9141" i="190"/>
  <c r="P9141" i="190"/>
  <c r="O9141" i="190"/>
  <c r="V9140" i="190"/>
  <c r="U9140" i="190"/>
  <c r="T9140" i="190"/>
  <c r="S9140" i="190"/>
  <c r="X9140" i="190" s="1"/>
  <c r="R9140" i="190"/>
  <c r="Q9140" i="190"/>
  <c r="P9140" i="190"/>
  <c r="O9140" i="190"/>
  <c r="W9140" i="190" s="1"/>
  <c r="V9139" i="190"/>
  <c r="U9139" i="190"/>
  <c r="T9139" i="190"/>
  <c r="S9139" i="190"/>
  <c r="R9139" i="190"/>
  <c r="Q9139" i="190"/>
  <c r="P9139" i="190"/>
  <c r="O9139" i="190"/>
  <c r="V9138" i="190"/>
  <c r="U9138" i="190"/>
  <c r="T9138" i="190"/>
  <c r="S9138" i="190"/>
  <c r="X9138" i="190" s="1"/>
  <c r="R9138" i="190"/>
  <c r="Q9138" i="190"/>
  <c r="P9138" i="190"/>
  <c r="O9138" i="190"/>
  <c r="W9138" i="190" s="1"/>
  <c r="V9137" i="190"/>
  <c r="U9137" i="190"/>
  <c r="T9137" i="190"/>
  <c r="S9137" i="190"/>
  <c r="X9137" i="190" s="1"/>
  <c r="R9137" i="190"/>
  <c r="Q9137" i="190"/>
  <c r="P9137" i="190"/>
  <c r="O9137" i="190"/>
  <c r="W9137" i="190" s="1"/>
  <c r="V9136" i="190"/>
  <c r="U9136" i="190"/>
  <c r="T9136" i="190"/>
  <c r="S9136" i="190"/>
  <c r="X9136" i="190" s="1"/>
  <c r="R9136" i="190"/>
  <c r="Q9136" i="190"/>
  <c r="P9136" i="190"/>
  <c r="O9136" i="190"/>
  <c r="W9136" i="190" s="1"/>
  <c r="V9135" i="190"/>
  <c r="U9135" i="190"/>
  <c r="T9135" i="190"/>
  <c r="S9135" i="190"/>
  <c r="X9135" i="190" s="1"/>
  <c r="R9135" i="190"/>
  <c r="Q9135" i="190"/>
  <c r="P9135" i="190"/>
  <c r="O9135" i="190"/>
  <c r="W9135" i="190" s="1"/>
  <c r="V9134" i="190"/>
  <c r="U9134" i="190"/>
  <c r="T9134" i="190"/>
  <c r="S9134" i="190"/>
  <c r="X9134" i="190" s="1"/>
  <c r="R9134" i="190"/>
  <c r="Q9134" i="190"/>
  <c r="P9134" i="190"/>
  <c r="O9134" i="190"/>
  <c r="W9134" i="190" s="1"/>
  <c r="V9133" i="190"/>
  <c r="U9133" i="190"/>
  <c r="T9133" i="190"/>
  <c r="S9133" i="190"/>
  <c r="R9133" i="190"/>
  <c r="Q9133" i="190"/>
  <c r="P9133" i="190"/>
  <c r="O9133" i="190"/>
  <c r="V9132" i="190"/>
  <c r="U9132" i="190"/>
  <c r="T9132" i="190"/>
  <c r="S9132" i="190"/>
  <c r="X9132" i="190" s="1"/>
  <c r="R9132" i="190"/>
  <c r="Q9132" i="190"/>
  <c r="P9132" i="190"/>
  <c r="O9132" i="190"/>
  <c r="W9132" i="190" s="1"/>
  <c r="V9131" i="190"/>
  <c r="U9131" i="190"/>
  <c r="T9131" i="190"/>
  <c r="S9131" i="190"/>
  <c r="X9131" i="190" s="1"/>
  <c r="R9131" i="190"/>
  <c r="Q9131" i="190"/>
  <c r="P9131" i="190"/>
  <c r="O9131" i="190"/>
  <c r="W9131" i="190" s="1"/>
  <c r="V9130" i="190"/>
  <c r="U9130" i="190"/>
  <c r="T9130" i="190"/>
  <c r="S9130" i="190"/>
  <c r="X9130" i="190" s="1"/>
  <c r="R9130" i="190"/>
  <c r="Q9130" i="190"/>
  <c r="P9130" i="190"/>
  <c r="O9130" i="190"/>
  <c r="W9130" i="190" s="1"/>
  <c r="V9129" i="190"/>
  <c r="U9129" i="190"/>
  <c r="T9129" i="190"/>
  <c r="S9129" i="190"/>
  <c r="R9129" i="190"/>
  <c r="Q9129" i="190"/>
  <c r="P9129" i="190"/>
  <c r="O9129" i="190"/>
  <c r="V9128" i="190"/>
  <c r="U9128" i="190"/>
  <c r="T9128" i="190"/>
  <c r="S9128" i="190"/>
  <c r="R9128" i="190"/>
  <c r="Q9128" i="190"/>
  <c r="P9128" i="190"/>
  <c r="O9128" i="190"/>
  <c r="V9127" i="190"/>
  <c r="U9127" i="190"/>
  <c r="T9127" i="190"/>
  <c r="S9127" i="190"/>
  <c r="R9127" i="190"/>
  <c r="Q9127" i="190"/>
  <c r="P9127" i="190"/>
  <c r="O9127" i="190"/>
  <c r="V9126" i="190"/>
  <c r="U9126" i="190"/>
  <c r="T9126" i="190"/>
  <c r="X9126" i="190" s="1"/>
  <c r="S9126" i="190"/>
  <c r="R9126" i="190"/>
  <c r="Q9126" i="190"/>
  <c r="P9126" i="190"/>
  <c r="O9126" i="190"/>
  <c r="V9125" i="190"/>
  <c r="U9125" i="190"/>
  <c r="T9125" i="190"/>
  <c r="S9125" i="190"/>
  <c r="R9125" i="190"/>
  <c r="Q9125" i="190"/>
  <c r="P9125" i="190"/>
  <c r="O9125" i="190"/>
  <c r="V9124" i="190"/>
  <c r="U9124" i="190"/>
  <c r="T9124" i="190"/>
  <c r="X9124" i="190" s="1"/>
  <c r="S9124" i="190"/>
  <c r="R9124" i="190"/>
  <c r="Q9124" i="190"/>
  <c r="P9124" i="190"/>
  <c r="O9124" i="190"/>
  <c r="V9123" i="190"/>
  <c r="U9123" i="190"/>
  <c r="T9123" i="190"/>
  <c r="S9123" i="190"/>
  <c r="R9123" i="190"/>
  <c r="Q9123" i="190"/>
  <c r="P9123" i="190"/>
  <c r="O9123" i="190"/>
  <c r="V9122" i="190"/>
  <c r="U9122" i="190"/>
  <c r="T9122" i="190"/>
  <c r="S9122" i="190"/>
  <c r="R9122" i="190"/>
  <c r="Q9122" i="190"/>
  <c r="P9122" i="190"/>
  <c r="O9122" i="190"/>
  <c r="V9121" i="190"/>
  <c r="U9121" i="190"/>
  <c r="T9121" i="190"/>
  <c r="S9121" i="190"/>
  <c r="R9121" i="190"/>
  <c r="Q9121" i="190"/>
  <c r="P9121" i="190"/>
  <c r="O9121" i="190"/>
  <c r="V9120" i="190"/>
  <c r="U9120" i="190"/>
  <c r="T9120" i="190"/>
  <c r="S9120" i="190"/>
  <c r="R9120" i="190"/>
  <c r="Q9120" i="190"/>
  <c r="P9120" i="190"/>
  <c r="O9120" i="190"/>
  <c r="V9119" i="190"/>
  <c r="U9119" i="190"/>
  <c r="T9119" i="190"/>
  <c r="S9119" i="190"/>
  <c r="R9119" i="190"/>
  <c r="Q9119" i="190"/>
  <c r="P9119" i="190"/>
  <c r="O9119" i="190"/>
  <c r="V9118" i="190"/>
  <c r="U9118" i="190"/>
  <c r="T9118" i="190"/>
  <c r="X9118" i="190" s="1"/>
  <c r="S9118" i="190"/>
  <c r="R9118" i="190"/>
  <c r="Q9118" i="190"/>
  <c r="P9118" i="190"/>
  <c r="O9118" i="190"/>
  <c r="V9117" i="190"/>
  <c r="U9117" i="190"/>
  <c r="T9117" i="190"/>
  <c r="S9117" i="190"/>
  <c r="R9117" i="190"/>
  <c r="Q9117" i="190"/>
  <c r="P9117" i="190"/>
  <c r="O9117" i="190"/>
  <c r="V9116" i="190"/>
  <c r="U9116" i="190"/>
  <c r="T9116" i="190"/>
  <c r="S9116" i="190"/>
  <c r="R9116" i="190"/>
  <c r="Q9116" i="190"/>
  <c r="P9116" i="190"/>
  <c r="O9116" i="190"/>
  <c r="V9115" i="190"/>
  <c r="U9115" i="190"/>
  <c r="T9115" i="190"/>
  <c r="S9115" i="190"/>
  <c r="R9115" i="190"/>
  <c r="Q9115" i="190"/>
  <c r="P9115" i="190"/>
  <c r="O9115" i="190"/>
  <c r="V9114" i="190"/>
  <c r="U9114" i="190"/>
  <c r="T9114" i="190"/>
  <c r="S9114" i="190"/>
  <c r="R9114" i="190"/>
  <c r="Q9114" i="190"/>
  <c r="P9114" i="190"/>
  <c r="O9114" i="190"/>
  <c r="V9113" i="190"/>
  <c r="U9113" i="190"/>
  <c r="T9113" i="190"/>
  <c r="S9113" i="190"/>
  <c r="R9113" i="190"/>
  <c r="Q9113" i="190"/>
  <c r="P9113" i="190"/>
  <c r="O9113" i="190"/>
  <c r="V9112" i="190"/>
  <c r="U9112" i="190"/>
  <c r="T9112" i="190"/>
  <c r="S9112" i="190"/>
  <c r="R9112" i="190"/>
  <c r="Q9112" i="190"/>
  <c r="P9112" i="190"/>
  <c r="O9112" i="190"/>
  <c r="V9111" i="190"/>
  <c r="U9111" i="190"/>
  <c r="T9111" i="190"/>
  <c r="S9111" i="190"/>
  <c r="R9111" i="190"/>
  <c r="Q9111" i="190"/>
  <c r="P9111" i="190"/>
  <c r="O9111" i="190"/>
  <c r="V9110" i="190"/>
  <c r="U9110" i="190"/>
  <c r="X9110" i="190" s="1"/>
  <c r="T9110" i="190"/>
  <c r="S9110" i="190"/>
  <c r="R9110" i="190"/>
  <c r="Q9110" i="190"/>
  <c r="P9110" i="190"/>
  <c r="O9110" i="190"/>
  <c r="V9109" i="190"/>
  <c r="U9109" i="190"/>
  <c r="T9109" i="190"/>
  <c r="S9109" i="190"/>
  <c r="R9109" i="190"/>
  <c r="Q9109" i="190"/>
  <c r="P9109" i="190"/>
  <c r="O9109" i="190"/>
  <c r="V9108" i="190"/>
  <c r="U9108" i="190"/>
  <c r="T9108" i="190"/>
  <c r="S9108" i="190"/>
  <c r="R9108" i="190"/>
  <c r="Q9108" i="190"/>
  <c r="P9108" i="190"/>
  <c r="O9108" i="190"/>
  <c r="V9107" i="190"/>
  <c r="U9107" i="190"/>
  <c r="T9107" i="190"/>
  <c r="S9107" i="190"/>
  <c r="R9107" i="190"/>
  <c r="Q9107" i="190"/>
  <c r="P9107" i="190"/>
  <c r="O9107" i="190"/>
  <c r="V9106" i="190"/>
  <c r="U9106" i="190"/>
  <c r="T9106" i="190"/>
  <c r="S9106" i="190"/>
  <c r="R9106" i="190"/>
  <c r="Q9106" i="190"/>
  <c r="P9106" i="190"/>
  <c r="O9106" i="190"/>
  <c r="V9105" i="190"/>
  <c r="U9105" i="190"/>
  <c r="T9105" i="190"/>
  <c r="S9105" i="190"/>
  <c r="R9105" i="190"/>
  <c r="Q9105" i="190"/>
  <c r="P9105" i="190"/>
  <c r="O9105" i="190"/>
  <c r="V9104" i="190"/>
  <c r="U9104" i="190"/>
  <c r="T9104" i="190"/>
  <c r="S9104" i="190"/>
  <c r="R9104" i="190"/>
  <c r="Q9104" i="190"/>
  <c r="P9104" i="190"/>
  <c r="O9104" i="190"/>
  <c r="V9103" i="190"/>
  <c r="U9103" i="190"/>
  <c r="T9103" i="190"/>
  <c r="S9103" i="190"/>
  <c r="R9103" i="190"/>
  <c r="Q9103" i="190"/>
  <c r="P9103" i="190"/>
  <c r="O9103" i="190"/>
  <c r="V9102" i="190"/>
  <c r="U9102" i="190"/>
  <c r="T9102" i="190"/>
  <c r="S9102" i="190"/>
  <c r="R9102" i="190"/>
  <c r="Q9102" i="190"/>
  <c r="P9102" i="190"/>
  <c r="O9102" i="190"/>
  <c r="V9101" i="190"/>
  <c r="U9101" i="190"/>
  <c r="T9101" i="190"/>
  <c r="S9101" i="190"/>
  <c r="R9101" i="190"/>
  <c r="Q9101" i="190"/>
  <c r="P9101" i="190"/>
  <c r="O9101" i="190"/>
  <c r="V9100" i="190"/>
  <c r="U9100" i="190"/>
  <c r="T9100" i="190"/>
  <c r="S9100" i="190"/>
  <c r="R9100" i="190"/>
  <c r="Q9100" i="190"/>
  <c r="P9100" i="190"/>
  <c r="O9100" i="190"/>
  <c r="V9099" i="190"/>
  <c r="U9099" i="190"/>
  <c r="T9099" i="190"/>
  <c r="S9099" i="190"/>
  <c r="R9099" i="190"/>
  <c r="Q9099" i="190"/>
  <c r="P9099" i="190"/>
  <c r="O9099" i="190"/>
  <c r="V9098" i="190"/>
  <c r="U9098" i="190"/>
  <c r="T9098" i="190"/>
  <c r="S9098" i="190"/>
  <c r="R9098" i="190"/>
  <c r="Q9098" i="190"/>
  <c r="P9098" i="190"/>
  <c r="O9098" i="190"/>
  <c r="V9097" i="190"/>
  <c r="U9097" i="190"/>
  <c r="T9097" i="190"/>
  <c r="S9097" i="190"/>
  <c r="R9097" i="190"/>
  <c r="Q9097" i="190"/>
  <c r="P9097" i="190"/>
  <c r="O9097" i="190"/>
  <c r="V9096" i="190"/>
  <c r="U9096" i="190"/>
  <c r="T9096" i="190"/>
  <c r="S9096" i="190"/>
  <c r="R9096" i="190"/>
  <c r="Q9096" i="190"/>
  <c r="P9096" i="190"/>
  <c r="O9096" i="190"/>
  <c r="V9095" i="190"/>
  <c r="U9095" i="190"/>
  <c r="T9095" i="190"/>
  <c r="S9095" i="190"/>
  <c r="R9095" i="190"/>
  <c r="Q9095" i="190"/>
  <c r="P9095" i="190"/>
  <c r="O9095" i="190"/>
  <c r="V9094" i="190"/>
  <c r="U9094" i="190"/>
  <c r="T9094" i="190"/>
  <c r="S9094" i="190"/>
  <c r="R9094" i="190"/>
  <c r="Q9094" i="190"/>
  <c r="P9094" i="190"/>
  <c r="O9094" i="190"/>
  <c r="V9093" i="190"/>
  <c r="U9093" i="190"/>
  <c r="T9093" i="190"/>
  <c r="S9093" i="190"/>
  <c r="R9093" i="190"/>
  <c r="Q9093" i="190"/>
  <c r="P9093" i="190"/>
  <c r="O9093" i="190"/>
  <c r="V9092" i="190"/>
  <c r="U9092" i="190"/>
  <c r="T9092" i="190"/>
  <c r="S9092" i="190"/>
  <c r="R9092" i="190"/>
  <c r="Q9092" i="190"/>
  <c r="P9092" i="190"/>
  <c r="O9092" i="190"/>
  <c r="V9091" i="190"/>
  <c r="U9091" i="190"/>
  <c r="T9091" i="190"/>
  <c r="S9091" i="190"/>
  <c r="R9091" i="190"/>
  <c r="Q9091" i="190"/>
  <c r="P9091" i="190"/>
  <c r="O9091" i="190"/>
  <c r="V9090" i="190"/>
  <c r="U9090" i="190"/>
  <c r="T9090" i="190"/>
  <c r="S9090" i="190"/>
  <c r="R9090" i="190"/>
  <c r="Q9090" i="190"/>
  <c r="P9090" i="190"/>
  <c r="O9090" i="190"/>
  <c r="V9089" i="190"/>
  <c r="U9089" i="190"/>
  <c r="T9089" i="190"/>
  <c r="S9089" i="190"/>
  <c r="X9089" i="190" s="1"/>
  <c r="R9089" i="190"/>
  <c r="Q9089" i="190"/>
  <c r="P9089" i="190"/>
  <c r="O9089" i="190"/>
  <c r="W9089" i="190" s="1"/>
  <c r="V9088" i="190"/>
  <c r="U9088" i="190"/>
  <c r="T9088" i="190"/>
  <c r="S9088" i="190"/>
  <c r="R9088" i="190"/>
  <c r="Q9088" i="190"/>
  <c r="P9088" i="190"/>
  <c r="O9088" i="190"/>
  <c r="V9087" i="190"/>
  <c r="U9087" i="190"/>
  <c r="T9087" i="190"/>
  <c r="S9087" i="190"/>
  <c r="X9087" i="190" s="1"/>
  <c r="R9087" i="190"/>
  <c r="Q9087" i="190"/>
  <c r="P9087" i="190"/>
  <c r="O9087" i="190"/>
  <c r="V9086" i="190"/>
  <c r="U9086" i="190"/>
  <c r="T9086" i="190"/>
  <c r="S9086" i="190"/>
  <c r="X9086" i="190" s="1"/>
  <c r="R9086" i="190"/>
  <c r="Q9086" i="190"/>
  <c r="P9086" i="190"/>
  <c r="O9086" i="190"/>
  <c r="W9086" i="190" s="1"/>
  <c r="V9085" i="190"/>
  <c r="U9085" i="190"/>
  <c r="T9085" i="190"/>
  <c r="S9085" i="190"/>
  <c r="R9085" i="190"/>
  <c r="Q9085" i="190"/>
  <c r="P9085" i="190"/>
  <c r="O9085" i="190"/>
  <c r="V9084" i="190"/>
  <c r="U9084" i="190"/>
  <c r="T9084" i="190"/>
  <c r="S9084" i="190"/>
  <c r="R9084" i="190"/>
  <c r="Q9084" i="190"/>
  <c r="P9084" i="190"/>
  <c r="O9084" i="190"/>
  <c r="V9083" i="190"/>
  <c r="U9083" i="190"/>
  <c r="T9083" i="190"/>
  <c r="S9083" i="190"/>
  <c r="X9083" i="190" s="1"/>
  <c r="R9083" i="190"/>
  <c r="Q9083" i="190"/>
  <c r="P9083" i="190"/>
  <c r="O9083" i="190"/>
  <c r="W9083" i="190" s="1"/>
  <c r="V9082" i="190"/>
  <c r="U9082" i="190"/>
  <c r="T9082" i="190"/>
  <c r="S9082" i="190"/>
  <c r="R9082" i="190"/>
  <c r="Q9082" i="190"/>
  <c r="P9082" i="190"/>
  <c r="O9082" i="190"/>
  <c r="V9081" i="190"/>
  <c r="U9081" i="190"/>
  <c r="T9081" i="190"/>
  <c r="S9081" i="190"/>
  <c r="R9081" i="190"/>
  <c r="Q9081" i="190"/>
  <c r="P9081" i="190"/>
  <c r="O9081" i="190"/>
  <c r="V9080" i="190"/>
  <c r="U9080" i="190"/>
  <c r="T9080" i="190"/>
  <c r="S9080" i="190"/>
  <c r="R9080" i="190"/>
  <c r="Q9080" i="190"/>
  <c r="P9080" i="190"/>
  <c r="O9080" i="190"/>
  <c r="V9079" i="190"/>
  <c r="U9079" i="190"/>
  <c r="T9079" i="190"/>
  <c r="S9079" i="190"/>
  <c r="R9079" i="190"/>
  <c r="Q9079" i="190"/>
  <c r="P9079" i="190"/>
  <c r="O9079" i="190"/>
  <c r="V9078" i="190"/>
  <c r="U9078" i="190"/>
  <c r="T9078" i="190"/>
  <c r="S9078" i="190"/>
  <c r="R9078" i="190"/>
  <c r="Q9078" i="190"/>
  <c r="P9078" i="190"/>
  <c r="O9078" i="190"/>
  <c r="V9077" i="190"/>
  <c r="U9077" i="190"/>
  <c r="T9077" i="190"/>
  <c r="X9077" i="190" s="1"/>
  <c r="S9077" i="190"/>
  <c r="R9077" i="190"/>
  <c r="Q9077" i="190"/>
  <c r="P9077" i="190"/>
  <c r="O9077" i="190"/>
  <c r="V9076" i="190"/>
  <c r="U9076" i="190"/>
  <c r="T9076" i="190"/>
  <c r="S9076" i="190"/>
  <c r="R9076" i="190"/>
  <c r="Q9076" i="190"/>
  <c r="P9076" i="190"/>
  <c r="O9076" i="190"/>
  <c r="V9075" i="190"/>
  <c r="U9075" i="190"/>
  <c r="T9075" i="190"/>
  <c r="S9075" i="190"/>
  <c r="R9075" i="190"/>
  <c r="Q9075" i="190"/>
  <c r="P9075" i="190"/>
  <c r="O9075" i="190"/>
  <c r="V9074" i="190"/>
  <c r="U9074" i="190"/>
  <c r="T9074" i="190"/>
  <c r="S9074" i="190"/>
  <c r="R9074" i="190"/>
  <c r="Q9074" i="190"/>
  <c r="P9074" i="190"/>
  <c r="O9074" i="190"/>
  <c r="X9073" i="190"/>
  <c r="V9073" i="190"/>
  <c r="U9073" i="190"/>
  <c r="T9073" i="190"/>
  <c r="S9073" i="190"/>
  <c r="R9073" i="190"/>
  <c r="Q9073" i="190"/>
  <c r="P9073" i="190"/>
  <c r="O9073" i="190"/>
  <c r="W9073" i="190" s="1"/>
  <c r="V9072" i="190"/>
  <c r="U9072" i="190"/>
  <c r="T9072" i="190"/>
  <c r="S9072" i="190"/>
  <c r="R9072" i="190"/>
  <c r="Q9072" i="190"/>
  <c r="P9072" i="190"/>
  <c r="O9072" i="190"/>
  <c r="V9071" i="190"/>
  <c r="U9071" i="190"/>
  <c r="T9071" i="190"/>
  <c r="S9071" i="190"/>
  <c r="X9071" i="190" s="1"/>
  <c r="R9071" i="190"/>
  <c r="Q9071" i="190"/>
  <c r="P9071" i="190"/>
  <c r="O9071" i="190"/>
  <c r="V9070" i="190"/>
  <c r="U9070" i="190"/>
  <c r="T9070" i="190"/>
  <c r="S9070" i="190"/>
  <c r="R9070" i="190"/>
  <c r="Q9070" i="190"/>
  <c r="P9070" i="190"/>
  <c r="O9070" i="190"/>
  <c r="W9070" i="190" s="1"/>
  <c r="V9069" i="190"/>
  <c r="U9069" i="190"/>
  <c r="T9069" i="190"/>
  <c r="S9069" i="190"/>
  <c r="R9069" i="190"/>
  <c r="Q9069" i="190"/>
  <c r="P9069" i="190"/>
  <c r="O9069" i="190"/>
  <c r="V9068" i="190"/>
  <c r="U9068" i="190"/>
  <c r="T9068" i="190"/>
  <c r="S9068" i="190"/>
  <c r="R9068" i="190"/>
  <c r="Q9068" i="190"/>
  <c r="P9068" i="190"/>
  <c r="O9068" i="190"/>
  <c r="V9067" i="190"/>
  <c r="U9067" i="190"/>
  <c r="T9067" i="190"/>
  <c r="S9067" i="190"/>
  <c r="R9067" i="190"/>
  <c r="Q9067" i="190"/>
  <c r="P9067" i="190"/>
  <c r="O9067" i="190"/>
  <c r="W9067" i="190" s="1"/>
  <c r="V9066" i="190"/>
  <c r="U9066" i="190"/>
  <c r="T9066" i="190"/>
  <c r="S9066" i="190"/>
  <c r="R9066" i="190"/>
  <c r="Q9066" i="190"/>
  <c r="P9066" i="190"/>
  <c r="O9066" i="190"/>
  <c r="V9065" i="190"/>
  <c r="U9065" i="190"/>
  <c r="T9065" i="190"/>
  <c r="S9065" i="190"/>
  <c r="R9065" i="190"/>
  <c r="Q9065" i="190"/>
  <c r="P9065" i="190"/>
  <c r="O9065" i="190"/>
  <c r="V9064" i="190"/>
  <c r="U9064" i="190"/>
  <c r="T9064" i="190"/>
  <c r="S9064" i="190"/>
  <c r="R9064" i="190"/>
  <c r="Q9064" i="190"/>
  <c r="P9064" i="190"/>
  <c r="O9064" i="190"/>
  <c r="V9063" i="190"/>
  <c r="U9063" i="190"/>
  <c r="T9063" i="190"/>
  <c r="S9063" i="190"/>
  <c r="R9063" i="190"/>
  <c r="Q9063" i="190"/>
  <c r="P9063" i="190"/>
  <c r="O9063" i="190"/>
  <c r="V9062" i="190"/>
  <c r="U9062" i="190"/>
  <c r="T9062" i="190"/>
  <c r="S9062" i="190"/>
  <c r="R9062" i="190"/>
  <c r="Q9062" i="190"/>
  <c r="P9062" i="190"/>
  <c r="O9062" i="190"/>
  <c r="V9061" i="190"/>
  <c r="U9061" i="190"/>
  <c r="T9061" i="190"/>
  <c r="S9061" i="190"/>
  <c r="R9061" i="190"/>
  <c r="Q9061" i="190"/>
  <c r="P9061" i="190"/>
  <c r="O9061" i="190"/>
  <c r="V9060" i="190"/>
  <c r="U9060" i="190"/>
  <c r="T9060" i="190"/>
  <c r="S9060" i="190"/>
  <c r="R9060" i="190"/>
  <c r="Q9060" i="190"/>
  <c r="P9060" i="190"/>
  <c r="O9060" i="190"/>
  <c r="V9059" i="190"/>
  <c r="U9059" i="190"/>
  <c r="T9059" i="190"/>
  <c r="S9059" i="190"/>
  <c r="R9059" i="190"/>
  <c r="Q9059" i="190"/>
  <c r="P9059" i="190"/>
  <c r="O9059" i="190"/>
  <c r="V9058" i="190"/>
  <c r="U9058" i="190"/>
  <c r="T9058" i="190"/>
  <c r="S9058" i="190"/>
  <c r="R9058" i="190"/>
  <c r="Q9058" i="190"/>
  <c r="P9058" i="190"/>
  <c r="O9058" i="190"/>
  <c r="V9057" i="190"/>
  <c r="U9057" i="190"/>
  <c r="T9057" i="190"/>
  <c r="X9057" i="190" s="1"/>
  <c r="S9057" i="190"/>
  <c r="R9057" i="190"/>
  <c r="Q9057" i="190"/>
  <c r="P9057" i="190"/>
  <c r="O9057" i="190"/>
  <c r="V9056" i="190"/>
  <c r="U9056" i="190"/>
  <c r="T9056" i="190"/>
  <c r="S9056" i="190"/>
  <c r="R9056" i="190"/>
  <c r="Q9056" i="190"/>
  <c r="P9056" i="190"/>
  <c r="O9056" i="190"/>
  <c r="V9055" i="190"/>
  <c r="U9055" i="190"/>
  <c r="T9055" i="190"/>
  <c r="S9055" i="190"/>
  <c r="R9055" i="190"/>
  <c r="Q9055" i="190"/>
  <c r="P9055" i="190"/>
  <c r="O9055" i="190"/>
  <c r="V9054" i="190"/>
  <c r="U9054" i="190"/>
  <c r="T9054" i="190"/>
  <c r="S9054" i="190"/>
  <c r="R9054" i="190"/>
  <c r="Q9054" i="190"/>
  <c r="P9054" i="190"/>
  <c r="O9054" i="190"/>
  <c r="V9053" i="190"/>
  <c r="U9053" i="190"/>
  <c r="T9053" i="190"/>
  <c r="S9053" i="190"/>
  <c r="R9053" i="190"/>
  <c r="Q9053" i="190"/>
  <c r="P9053" i="190"/>
  <c r="O9053" i="190"/>
  <c r="V9052" i="190"/>
  <c r="U9052" i="190"/>
  <c r="T9052" i="190"/>
  <c r="S9052" i="190"/>
  <c r="R9052" i="190"/>
  <c r="Q9052" i="190"/>
  <c r="P9052" i="190"/>
  <c r="O9052" i="190"/>
  <c r="V9051" i="190"/>
  <c r="U9051" i="190"/>
  <c r="T9051" i="190"/>
  <c r="S9051" i="190"/>
  <c r="R9051" i="190"/>
  <c r="Q9051" i="190"/>
  <c r="P9051" i="190"/>
  <c r="O9051" i="190"/>
  <c r="V9050" i="190"/>
  <c r="U9050" i="190"/>
  <c r="T9050" i="190"/>
  <c r="S9050" i="190"/>
  <c r="R9050" i="190"/>
  <c r="Q9050" i="190"/>
  <c r="P9050" i="190"/>
  <c r="O9050" i="190"/>
  <c r="X9049" i="190"/>
  <c r="V9049" i="190"/>
  <c r="U9049" i="190"/>
  <c r="T9049" i="190"/>
  <c r="S9049" i="190"/>
  <c r="R9049" i="190"/>
  <c r="Q9049" i="190"/>
  <c r="P9049" i="190"/>
  <c r="O9049" i="190"/>
  <c r="V9048" i="190"/>
  <c r="U9048" i="190"/>
  <c r="T9048" i="190"/>
  <c r="S9048" i="190"/>
  <c r="R9048" i="190"/>
  <c r="Q9048" i="190"/>
  <c r="P9048" i="190"/>
  <c r="O9048" i="190"/>
  <c r="V9047" i="190"/>
  <c r="U9047" i="190"/>
  <c r="T9047" i="190"/>
  <c r="S9047" i="190"/>
  <c r="R9047" i="190"/>
  <c r="Q9047" i="190"/>
  <c r="P9047" i="190"/>
  <c r="O9047" i="190"/>
  <c r="V9046" i="190"/>
  <c r="U9046" i="190"/>
  <c r="T9046" i="190"/>
  <c r="S9046" i="190"/>
  <c r="R9046" i="190"/>
  <c r="Q9046" i="190"/>
  <c r="P9046" i="190"/>
  <c r="O9046" i="190"/>
  <c r="V9045" i="190"/>
  <c r="U9045" i="190"/>
  <c r="T9045" i="190"/>
  <c r="S9045" i="190"/>
  <c r="R9045" i="190"/>
  <c r="Q9045" i="190"/>
  <c r="P9045" i="190"/>
  <c r="O9045" i="190"/>
  <c r="V9044" i="190"/>
  <c r="U9044" i="190"/>
  <c r="T9044" i="190"/>
  <c r="S9044" i="190"/>
  <c r="R9044" i="190"/>
  <c r="Q9044" i="190"/>
  <c r="P9044" i="190"/>
  <c r="O9044" i="190"/>
  <c r="V9043" i="190"/>
  <c r="U9043" i="190"/>
  <c r="T9043" i="190"/>
  <c r="S9043" i="190"/>
  <c r="R9043" i="190"/>
  <c r="Q9043" i="190"/>
  <c r="P9043" i="190"/>
  <c r="O9043" i="190"/>
  <c r="V9042" i="190"/>
  <c r="U9042" i="190"/>
  <c r="T9042" i="190"/>
  <c r="S9042" i="190"/>
  <c r="R9042" i="190"/>
  <c r="Q9042" i="190"/>
  <c r="P9042" i="190"/>
  <c r="O9042" i="190"/>
  <c r="X9041" i="190"/>
  <c r="V9041" i="190"/>
  <c r="U9041" i="190"/>
  <c r="T9041" i="190"/>
  <c r="S9041" i="190"/>
  <c r="R9041" i="190"/>
  <c r="Q9041" i="190"/>
  <c r="P9041" i="190"/>
  <c r="O9041" i="190"/>
  <c r="V9040" i="190"/>
  <c r="U9040" i="190"/>
  <c r="T9040" i="190"/>
  <c r="S9040" i="190"/>
  <c r="R9040" i="190"/>
  <c r="Q9040" i="190"/>
  <c r="P9040" i="190"/>
  <c r="O9040" i="190"/>
  <c r="V9039" i="190"/>
  <c r="U9039" i="190"/>
  <c r="T9039" i="190"/>
  <c r="S9039" i="190"/>
  <c r="R9039" i="190"/>
  <c r="Q9039" i="190"/>
  <c r="P9039" i="190"/>
  <c r="O9039" i="190"/>
  <c r="W9039" i="190" s="1"/>
  <c r="V9038" i="190"/>
  <c r="U9038" i="190"/>
  <c r="T9038" i="190"/>
  <c r="S9038" i="190"/>
  <c r="R9038" i="190"/>
  <c r="Q9038" i="190"/>
  <c r="P9038" i="190"/>
  <c r="O9038" i="190"/>
  <c r="V9037" i="190"/>
  <c r="U9037" i="190"/>
  <c r="T9037" i="190"/>
  <c r="S9037" i="190"/>
  <c r="R9037" i="190"/>
  <c r="Q9037" i="190"/>
  <c r="P9037" i="190"/>
  <c r="O9037" i="190"/>
  <c r="V9036" i="190"/>
  <c r="U9036" i="190"/>
  <c r="T9036" i="190"/>
  <c r="S9036" i="190"/>
  <c r="R9036" i="190"/>
  <c r="Q9036" i="190"/>
  <c r="P9036" i="190"/>
  <c r="O9036" i="190"/>
  <c r="V9035" i="190"/>
  <c r="U9035" i="190"/>
  <c r="T9035" i="190"/>
  <c r="S9035" i="190"/>
  <c r="R9035" i="190"/>
  <c r="Q9035" i="190"/>
  <c r="P9035" i="190"/>
  <c r="O9035" i="190"/>
  <c r="V9034" i="190"/>
  <c r="U9034" i="190"/>
  <c r="T9034" i="190"/>
  <c r="S9034" i="190"/>
  <c r="R9034" i="190"/>
  <c r="Q9034" i="190"/>
  <c r="P9034" i="190"/>
  <c r="O9034" i="190"/>
  <c r="X9033" i="190"/>
  <c r="V9033" i="190"/>
  <c r="U9033" i="190"/>
  <c r="T9033" i="190"/>
  <c r="S9033" i="190"/>
  <c r="R9033" i="190"/>
  <c r="Q9033" i="190"/>
  <c r="P9033" i="190"/>
  <c r="O9033" i="190"/>
  <c r="V9032" i="190"/>
  <c r="U9032" i="190"/>
  <c r="T9032" i="190"/>
  <c r="S9032" i="190"/>
  <c r="R9032" i="190"/>
  <c r="Q9032" i="190"/>
  <c r="P9032" i="190"/>
  <c r="O9032" i="190"/>
  <c r="V9031" i="190"/>
  <c r="U9031" i="190"/>
  <c r="T9031" i="190"/>
  <c r="S9031" i="190"/>
  <c r="R9031" i="190"/>
  <c r="Q9031" i="190"/>
  <c r="P9031" i="190"/>
  <c r="O9031" i="190"/>
  <c r="V9030" i="190"/>
  <c r="U9030" i="190"/>
  <c r="T9030" i="190"/>
  <c r="S9030" i="190"/>
  <c r="R9030" i="190"/>
  <c r="Q9030" i="190"/>
  <c r="P9030" i="190"/>
  <c r="O9030" i="190"/>
  <c r="V9029" i="190"/>
  <c r="U9029" i="190"/>
  <c r="T9029" i="190"/>
  <c r="S9029" i="190"/>
  <c r="R9029" i="190"/>
  <c r="Q9029" i="190"/>
  <c r="P9029" i="190"/>
  <c r="O9029" i="190"/>
  <c r="V9028" i="190"/>
  <c r="U9028" i="190"/>
  <c r="T9028" i="190"/>
  <c r="S9028" i="190"/>
  <c r="R9028" i="190"/>
  <c r="Q9028" i="190"/>
  <c r="P9028" i="190"/>
  <c r="O9028" i="190"/>
  <c r="V9027" i="190"/>
  <c r="U9027" i="190"/>
  <c r="T9027" i="190"/>
  <c r="S9027" i="190"/>
  <c r="R9027" i="190"/>
  <c r="Q9027" i="190"/>
  <c r="P9027" i="190"/>
  <c r="O9027" i="190"/>
  <c r="V9026" i="190"/>
  <c r="U9026" i="190"/>
  <c r="T9026" i="190"/>
  <c r="S9026" i="190"/>
  <c r="R9026" i="190"/>
  <c r="Q9026" i="190"/>
  <c r="P9026" i="190"/>
  <c r="O9026" i="190"/>
  <c r="V9025" i="190"/>
  <c r="U9025" i="190"/>
  <c r="T9025" i="190"/>
  <c r="S9025" i="190"/>
  <c r="R9025" i="190"/>
  <c r="Q9025" i="190"/>
  <c r="P9025" i="190"/>
  <c r="O9025" i="190"/>
  <c r="V9024" i="190"/>
  <c r="U9024" i="190"/>
  <c r="T9024" i="190"/>
  <c r="S9024" i="190"/>
  <c r="R9024" i="190"/>
  <c r="Q9024" i="190"/>
  <c r="P9024" i="190"/>
  <c r="O9024" i="190"/>
  <c r="V9023" i="190"/>
  <c r="U9023" i="190"/>
  <c r="T9023" i="190"/>
  <c r="S9023" i="190"/>
  <c r="R9023" i="190"/>
  <c r="Q9023" i="190"/>
  <c r="P9023" i="190"/>
  <c r="O9023" i="190"/>
  <c r="V9022" i="190"/>
  <c r="U9022" i="190"/>
  <c r="T9022" i="190"/>
  <c r="S9022" i="190"/>
  <c r="R9022" i="190"/>
  <c r="Q9022" i="190"/>
  <c r="P9022" i="190"/>
  <c r="O9022" i="190"/>
  <c r="V9021" i="190"/>
  <c r="U9021" i="190"/>
  <c r="T9021" i="190"/>
  <c r="S9021" i="190"/>
  <c r="R9021" i="190"/>
  <c r="Q9021" i="190"/>
  <c r="P9021" i="190"/>
  <c r="O9021" i="190"/>
  <c r="V9020" i="190"/>
  <c r="U9020" i="190"/>
  <c r="T9020" i="190"/>
  <c r="S9020" i="190"/>
  <c r="R9020" i="190"/>
  <c r="Q9020" i="190"/>
  <c r="P9020" i="190"/>
  <c r="O9020" i="190"/>
  <c r="V9019" i="190"/>
  <c r="U9019" i="190"/>
  <c r="T9019" i="190"/>
  <c r="S9019" i="190"/>
  <c r="R9019" i="190"/>
  <c r="Q9019" i="190"/>
  <c r="P9019" i="190"/>
  <c r="O9019" i="190"/>
  <c r="V9018" i="190"/>
  <c r="U9018" i="190"/>
  <c r="T9018" i="190"/>
  <c r="S9018" i="190"/>
  <c r="R9018" i="190"/>
  <c r="Q9018" i="190"/>
  <c r="P9018" i="190"/>
  <c r="O9018" i="190"/>
  <c r="V9017" i="190"/>
  <c r="U9017" i="190"/>
  <c r="X9017" i="190" s="1"/>
  <c r="T9017" i="190"/>
  <c r="S9017" i="190"/>
  <c r="R9017" i="190"/>
  <c r="Q9017" i="190"/>
  <c r="P9017" i="190"/>
  <c r="O9017" i="190"/>
  <c r="V9016" i="190"/>
  <c r="U9016" i="190"/>
  <c r="T9016" i="190"/>
  <c r="S9016" i="190"/>
  <c r="R9016" i="190"/>
  <c r="Q9016" i="190"/>
  <c r="P9016" i="190"/>
  <c r="O9016" i="190"/>
  <c r="V9015" i="190"/>
  <c r="U9015" i="190"/>
  <c r="T9015" i="190"/>
  <c r="S9015" i="190"/>
  <c r="R9015" i="190"/>
  <c r="Q9015" i="190"/>
  <c r="P9015" i="190"/>
  <c r="O9015" i="190"/>
  <c r="V9014" i="190"/>
  <c r="U9014" i="190"/>
  <c r="T9014" i="190"/>
  <c r="S9014" i="190"/>
  <c r="R9014" i="190"/>
  <c r="Q9014" i="190"/>
  <c r="P9014" i="190"/>
  <c r="O9014" i="190"/>
  <c r="V9013" i="190"/>
  <c r="U9013" i="190"/>
  <c r="T9013" i="190"/>
  <c r="X9013" i="190" s="1"/>
  <c r="S9013" i="190"/>
  <c r="R9013" i="190"/>
  <c r="Q9013" i="190"/>
  <c r="P9013" i="190"/>
  <c r="O9013" i="190"/>
  <c r="V9012" i="190"/>
  <c r="U9012" i="190"/>
  <c r="T9012" i="190"/>
  <c r="S9012" i="190"/>
  <c r="R9012" i="190"/>
  <c r="Q9012" i="190"/>
  <c r="P9012" i="190"/>
  <c r="O9012" i="190"/>
  <c r="V9011" i="190"/>
  <c r="U9011" i="190"/>
  <c r="T9011" i="190"/>
  <c r="S9011" i="190"/>
  <c r="R9011" i="190"/>
  <c r="Q9011" i="190"/>
  <c r="P9011" i="190"/>
  <c r="O9011" i="190"/>
  <c r="V9010" i="190"/>
  <c r="U9010" i="190"/>
  <c r="T9010" i="190"/>
  <c r="S9010" i="190"/>
  <c r="R9010" i="190"/>
  <c r="Q9010" i="190"/>
  <c r="P9010" i="190"/>
  <c r="O9010" i="190"/>
  <c r="V9009" i="190"/>
  <c r="U9009" i="190"/>
  <c r="T9009" i="190"/>
  <c r="S9009" i="190"/>
  <c r="R9009" i="190"/>
  <c r="Q9009" i="190"/>
  <c r="P9009" i="190"/>
  <c r="O9009" i="190"/>
  <c r="V9008" i="190"/>
  <c r="U9008" i="190"/>
  <c r="T9008" i="190"/>
  <c r="S9008" i="190"/>
  <c r="R9008" i="190"/>
  <c r="Q9008" i="190"/>
  <c r="P9008" i="190"/>
  <c r="O9008" i="190"/>
  <c r="V9007" i="190"/>
  <c r="U9007" i="190"/>
  <c r="T9007" i="190"/>
  <c r="S9007" i="190"/>
  <c r="R9007" i="190"/>
  <c r="Q9007" i="190"/>
  <c r="P9007" i="190"/>
  <c r="O9007" i="190"/>
  <c r="V9006" i="190"/>
  <c r="U9006" i="190"/>
  <c r="T9006" i="190"/>
  <c r="S9006" i="190"/>
  <c r="R9006" i="190"/>
  <c r="Q9006" i="190"/>
  <c r="P9006" i="190"/>
  <c r="O9006" i="190"/>
  <c r="V9005" i="190"/>
  <c r="U9005" i="190"/>
  <c r="T9005" i="190"/>
  <c r="S9005" i="190"/>
  <c r="R9005" i="190"/>
  <c r="Q9005" i="190"/>
  <c r="P9005" i="190"/>
  <c r="O9005" i="190"/>
  <c r="V9004" i="190"/>
  <c r="U9004" i="190"/>
  <c r="T9004" i="190"/>
  <c r="S9004" i="190"/>
  <c r="R9004" i="190"/>
  <c r="Q9004" i="190"/>
  <c r="P9004" i="190"/>
  <c r="O9004" i="190"/>
  <c r="V9003" i="190"/>
  <c r="U9003" i="190"/>
  <c r="T9003" i="190"/>
  <c r="S9003" i="190"/>
  <c r="R9003" i="190"/>
  <c r="Q9003" i="190"/>
  <c r="P9003" i="190"/>
  <c r="O9003" i="190"/>
  <c r="V9002" i="190"/>
  <c r="U9002" i="190"/>
  <c r="T9002" i="190"/>
  <c r="S9002" i="190"/>
  <c r="R9002" i="190"/>
  <c r="Q9002" i="190"/>
  <c r="P9002" i="190"/>
  <c r="O9002" i="190"/>
  <c r="V9001" i="190"/>
  <c r="U9001" i="190"/>
  <c r="X9001" i="190" s="1"/>
  <c r="T9001" i="190"/>
  <c r="S9001" i="190"/>
  <c r="R9001" i="190"/>
  <c r="Q9001" i="190"/>
  <c r="P9001" i="190"/>
  <c r="O9001" i="190"/>
  <c r="V9000" i="190"/>
  <c r="U9000" i="190"/>
  <c r="T9000" i="190"/>
  <c r="S9000" i="190"/>
  <c r="R9000" i="190"/>
  <c r="Q9000" i="190"/>
  <c r="P9000" i="190"/>
  <c r="O9000" i="190"/>
  <c r="V8999" i="190"/>
  <c r="U8999" i="190"/>
  <c r="T8999" i="190"/>
  <c r="S8999" i="190"/>
  <c r="R8999" i="190"/>
  <c r="Q8999" i="190"/>
  <c r="P8999" i="190"/>
  <c r="O8999" i="190"/>
  <c r="W8999" i="190" s="1"/>
  <c r="V8998" i="190"/>
  <c r="U8998" i="190"/>
  <c r="T8998" i="190"/>
  <c r="S8998" i="190"/>
  <c r="R8998" i="190"/>
  <c r="Q8998" i="190"/>
  <c r="P8998" i="190"/>
  <c r="O8998" i="190"/>
  <c r="V8997" i="190"/>
  <c r="U8997" i="190"/>
  <c r="T8997" i="190"/>
  <c r="S8997" i="190"/>
  <c r="R8997" i="190"/>
  <c r="Q8997" i="190"/>
  <c r="P8997" i="190"/>
  <c r="O8997" i="190"/>
  <c r="V8996" i="190"/>
  <c r="U8996" i="190"/>
  <c r="T8996" i="190"/>
  <c r="S8996" i="190"/>
  <c r="R8996" i="190"/>
  <c r="Q8996" i="190"/>
  <c r="P8996" i="190"/>
  <c r="O8996" i="190"/>
  <c r="V8995" i="190"/>
  <c r="U8995" i="190"/>
  <c r="T8995" i="190"/>
  <c r="S8995" i="190"/>
  <c r="R8995" i="190"/>
  <c r="Q8995" i="190"/>
  <c r="P8995" i="190"/>
  <c r="O8995" i="190"/>
  <c r="V8994" i="190"/>
  <c r="U8994" i="190"/>
  <c r="T8994" i="190"/>
  <c r="S8994" i="190"/>
  <c r="R8994" i="190"/>
  <c r="Q8994" i="190"/>
  <c r="P8994" i="190"/>
  <c r="O8994" i="190"/>
  <c r="X8993" i="190"/>
  <c r="V8993" i="190"/>
  <c r="U8993" i="190"/>
  <c r="T8993" i="190"/>
  <c r="S8993" i="190"/>
  <c r="R8993" i="190"/>
  <c r="Q8993" i="190"/>
  <c r="P8993" i="190"/>
  <c r="O8993" i="190"/>
  <c r="W8993" i="190" s="1"/>
  <c r="V8992" i="190"/>
  <c r="U8992" i="190"/>
  <c r="T8992" i="190"/>
  <c r="S8992" i="190"/>
  <c r="R8992" i="190"/>
  <c r="Q8992" i="190"/>
  <c r="P8992" i="190"/>
  <c r="O8992" i="190"/>
  <c r="V8991" i="190"/>
  <c r="U8991" i="190"/>
  <c r="T8991" i="190"/>
  <c r="S8991" i="190"/>
  <c r="X8991" i="190" s="1"/>
  <c r="R8991" i="190"/>
  <c r="Q8991" i="190"/>
  <c r="P8991" i="190"/>
  <c r="O8991" i="190"/>
  <c r="V8990" i="190"/>
  <c r="U8990" i="190"/>
  <c r="T8990" i="190"/>
  <c r="S8990" i="190"/>
  <c r="X8990" i="190" s="1"/>
  <c r="R8990" i="190"/>
  <c r="Q8990" i="190"/>
  <c r="P8990" i="190"/>
  <c r="O8990" i="190"/>
  <c r="W8990" i="190" s="1"/>
  <c r="V8989" i="190"/>
  <c r="U8989" i="190"/>
  <c r="T8989" i="190"/>
  <c r="S8989" i="190"/>
  <c r="R8989" i="190"/>
  <c r="Q8989" i="190"/>
  <c r="P8989" i="190"/>
  <c r="O8989" i="190"/>
  <c r="V8988" i="190"/>
  <c r="U8988" i="190"/>
  <c r="T8988" i="190"/>
  <c r="S8988" i="190"/>
  <c r="R8988" i="190"/>
  <c r="Q8988" i="190"/>
  <c r="P8988" i="190"/>
  <c r="O8988" i="190"/>
  <c r="V8987" i="190"/>
  <c r="U8987" i="190"/>
  <c r="T8987" i="190"/>
  <c r="S8987" i="190"/>
  <c r="X8987" i="190" s="1"/>
  <c r="R8987" i="190"/>
  <c r="Q8987" i="190"/>
  <c r="P8987" i="190"/>
  <c r="O8987" i="190"/>
  <c r="W8987" i="190" s="1"/>
  <c r="V8986" i="190"/>
  <c r="U8986" i="190"/>
  <c r="T8986" i="190"/>
  <c r="S8986" i="190"/>
  <c r="R8986" i="190"/>
  <c r="Q8986" i="190"/>
  <c r="P8986" i="190"/>
  <c r="O8986" i="190"/>
  <c r="V8985" i="190"/>
  <c r="U8985" i="190"/>
  <c r="T8985" i="190"/>
  <c r="S8985" i="190"/>
  <c r="X8985" i="190" s="1"/>
  <c r="R8985" i="190"/>
  <c r="Q8985" i="190"/>
  <c r="P8985" i="190"/>
  <c r="O8985" i="190"/>
  <c r="V8984" i="190"/>
  <c r="U8984" i="190"/>
  <c r="T8984" i="190"/>
  <c r="S8984" i="190"/>
  <c r="R8984" i="190"/>
  <c r="Q8984" i="190"/>
  <c r="P8984" i="190"/>
  <c r="O8984" i="190"/>
  <c r="V8983" i="190"/>
  <c r="U8983" i="190"/>
  <c r="T8983" i="190"/>
  <c r="S8983" i="190"/>
  <c r="R8983" i="190"/>
  <c r="Q8983" i="190"/>
  <c r="P8983" i="190"/>
  <c r="O8983" i="190"/>
  <c r="V8982" i="190"/>
  <c r="U8982" i="190"/>
  <c r="T8982" i="190"/>
  <c r="S8982" i="190"/>
  <c r="X8982" i="190" s="1"/>
  <c r="R8982" i="190"/>
  <c r="Q8982" i="190"/>
  <c r="P8982" i="190"/>
  <c r="O8982" i="190"/>
  <c r="V8981" i="190"/>
  <c r="U8981" i="190"/>
  <c r="T8981" i="190"/>
  <c r="X8981" i="190" s="1"/>
  <c r="S8981" i="190"/>
  <c r="R8981" i="190"/>
  <c r="Q8981" i="190"/>
  <c r="P8981" i="190"/>
  <c r="O8981" i="190"/>
  <c r="V8980" i="190"/>
  <c r="U8980" i="190"/>
  <c r="T8980" i="190"/>
  <c r="S8980" i="190"/>
  <c r="R8980" i="190"/>
  <c r="Q8980" i="190"/>
  <c r="P8980" i="190"/>
  <c r="O8980" i="190"/>
  <c r="V8979" i="190"/>
  <c r="U8979" i="190"/>
  <c r="T8979" i="190"/>
  <c r="S8979" i="190"/>
  <c r="X8979" i="190" s="1"/>
  <c r="R8979" i="190"/>
  <c r="Q8979" i="190"/>
  <c r="P8979" i="190"/>
  <c r="O8979" i="190"/>
  <c r="V8978" i="190"/>
  <c r="U8978" i="190"/>
  <c r="T8978" i="190"/>
  <c r="S8978" i="190"/>
  <c r="R8978" i="190"/>
  <c r="Q8978" i="190"/>
  <c r="P8978" i="190"/>
  <c r="O8978" i="190"/>
  <c r="X8977" i="190"/>
  <c r="V8977" i="190"/>
  <c r="U8977" i="190"/>
  <c r="T8977" i="190"/>
  <c r="S8977" i="190"/>
  <c r="R8977" i="190"/>
  <c r="Q8977" i="190"/>
  <c r="P8977" i="190"/>
  <c r="O8977" i="190"/>
  <c r="V8976" i="190"/>
  <c r="U8976" i="190"/>
  <c r="T8976" i="190"/>
  <c r="S8976" i="190"/>
  <c r="R8976" i="190"/>
  <c r="Q8976" i="190"/>
  <c r="P8976" i="190"/>
  <c r="O8976" i="190"/>
  <c r="V8975" i="190"/>
  <c r="U8975" i="190"/>
  <c r="T8975" i="190"/>
  <c r="S8975" i="190"/>
  <c r="R8975" i="190"/>
  <c r="Q8975" i="190"/>
  <c r="P8975" i="190"/>
  <c r="O8975" i="190"/>
  <c r="V8974" i="190"/>
  <c r="U8974" i="190"/>
  <c r="T8974" i="190"/>
  <c r="S8974" i="190"/>
  <c r="R8974" i="190"/>
  <c r="Q8974" i="190"/>
  <c r="P8974" i="190"/>
  <c r="O8974" i="190"/>
  <c r="V8973" i="190"/>
  <c r="U8973" i="190"/>
  <c r="T8973" i="190"/>
  <c r="X8973" i="190" s="1"/>
  <c r="S8973" i="190"/>
  <c r="R8973" i="190"/>
  <c r="Q8973" i="190"/>
  <c r="P8973" i="190"/>
  <c r="O8973" i="190"/>
  <c r="V8972" i="190"/>
  <c r="U8972" i="190"/>
  <c r="T8972" i="190"/>
  <c r="S8972" i="190"/>
  <c r="R8972" i="190"/>
  <c r="Q8972" i="190"/>
  <c r="P8972" i="190"/>
  <c r="O8972" i="190"/>
  <c r="V8971" i="190"/>
  <c r="U8971" i="190"/>
  <c r="T8971" i="190"/>
  <c r="S8971" i="190"/>
  <c r="R8971" i="190"/>
  <c r="Q8971" i="190"/>
  <c r="P8971" i="190"/>
  <c r="O8971" i="190"/>
  <c r="V8970" i="190"/>
  <c r="U8970" i="190"/>
  <c r="T8970" i="190"/>
  <c r="S8970" i="190"/>
  <c r="R8970" i="190"/>
  <c r="Q8970" i="190"/>
  <c r="P8970" i="190"/>
  <c r="O8970" i="190"/>
  <c r="V8969" i="190"/>
  <c r="U8969" i="190"/>
  <c r="T8969" i="190"/>
  <c r="S8969" i="190"/>
  <c r="R8969" i="190"/>
  <c r="Q8969" i="190"/>
  <c r="P8969" i="190"/>
  <c r="O8969" i="190"/>
  <c r="V8968" i="190"/>
  <c r="U8968" i="190"/>
  <c r="T8968" i="190"/>
  <c r="S8968" i="190"/>
  <c r="R8968" i="190"/>
  <c r="Q8968" i="190"/>
  <c r="P8968" i="190"/>
  <c r="O8968" i="190"/>
  <c r="V8967" i="190"/>
  <c r="U8967" i="190"/>
  <c r="T8967" i="190"/>
  <c r="S8967" i="190"/>
  <c r="R8967" i="190"/>
  <c r="Q8967" i="190"/>
  <c r="P8967" i="190"/>
  <c r="O8967" i="190"/>
  <c r="V8966" i="190"/>
  <c r="U8966" i="190"/>
  <c r="T8966" i="190"/>
  <c r="S8966" i="190"/>
  <c r="R8966" i="190"/>
  <c r="Q8966" i="190"/>
  <c r="P8966" i="190"/>
  <c r="O8966" i="190"/>
  <c r="V8965" i="190"/>
  <c r="U8965" i="190"/>
  <c r="T8965" i="190"/>
  <c r="S8965" i="190"/>
  <c r="R8965" i="190"/>
  <c r="Q8965" i="190"/>
  <c r="P8965" i="190"/>
  <c r="O8965" i="190"/>
  <c r="V8964" i="190"/>
  <c r="U8964" i="190"/>
  <c r="T8964" i="190"/>
  <c r="S8964" i="190"/>
  <c r="R8964" i="190"/>
  <c r="Q8964" i="190"/>
  <c r="P8964" i="190"/>
  <c r="O8964" i="190"/>
  <c r="V8963" i="190"/>
  <c r="U8963" i="190"/>
  <c r="T8963" i="190"/>
  <c r="S8963" i="190"/>
  <c r="R8963" i="190"/>
  <c r="Q8963" i="190"/>
  <c r="P8963" i="190"/>
  <c r="O8963" i="190"/>
  <c r="V8962" i="190"/>
  <c r="U8962" i="190"/>
  <c r="T8962" i="190"/>
  <c r="S8962" i="190"/>
  <c r="R8962" i="190"/>
  <c r="Q8962" i="190"/>
  <c r="P8962" i="190"/>
  <c r="O8962" i="190"/>
  <c r="V8961" i="190"/>
  <c r="X8961" i="190" s="1"/>
  <c r="U8961" i="190"/>
  <c r="T8961" i="190"/>
  <c r="S8961" i="190"/>
  <c r="R8961" i="190"/>
  <c r="Q8961" i="190"/>
  <c r="P8961" i="190"/>
  <c r="O8961" i="190"/>
  <c r="W8961" i="190" s="1"/>
  <c r="V8960" i="190"/>
  <c r="U8960" i="190"/>
  <c r="T8960" i="190"/>
  <c r="S8960" i="190"/>
  <c r="R8960" i="190"/>
  <c r="Q8960" i="190"/>
  <c r="P8960" i="190"/>
  <c r="O8960" i="190"/>
  <c r="V8959" i="190"/>
  <c r="U8959" i="190"/>
  <c r="T8959" i="190"/>
  <c r="S8959" i="190"/>
  <c r="X8959" i="190" s="1"/>
  <c r="R8959" i="190"/>
  <c r="Q8959" i="190"/>
  <c r="P8959" i="190"/>
  <c r="O8959" i="190"/>
  <c r="W8959" i="190" s="1"/>
  <c r="V8958" i="190"/>
  <c r="U8958" i="190"/>
  <c r="T8958" i="190"/>
  <c r="S8958" i="190"/>
  <c r="R8958" i="190"/>
  <c r="Q8958" i="190"/>
  <c r="P8958" i="190"/>
  <c r="O8958" i="190"/>
  <c r="W8958" i="190" s="1"/>
  <c r="V8957" i="190"/>
  <c r="U8957" i="190"/>
  <c r="T8957" i="190"/>
  <c r="S8957" i="190"/>
  <c r="R8957" i="190"/>
  <c r="Q8957" i="190"/>
  <c r="P8957" i="190"/>
  <c r="O8957" i="190"/>
  <c r="V8956" i="190"/>
  <c r="U8956" i="190"/>
  <c r="T8956" i="190"/>
  <c r="S8956" i="190"/>
  <c r="R8956" i="190"/>
  <c r="Q8956" i="190"/>
  <c r="P8956" i="190"/>
  <c r="O8956" i="190"/>
  <c r="V8955" i="190"/>
  <c r="U8955" i="190"/>
  <c r="T8955" i="190"/>
  <c r="S8955" i="190"/>
  <c r="R8955" i="190"/>
  <c r="Q8955" i="190"/>
  <c r="P8955" i="190"/>
  <c r="O8955" i="190"/>
  <c r="W8955" i="190" s="1"/>
  <c r="V8954" i="190"/>
  <c r="U8954" i="190"/>
  <c r="T8954" i="190"/>
  <c r="S8954" i="190"/>
  <c r="R8954" i="190"/>
  <c r="Q8954" i="190"/>
  <c r="P8954" i="190"/>
  <c r="O8954" i="190"/>
  <c r="V8953" i="190"/>
  <c r="U8953" i="190"/>
  <c r="T8953" i="190"/>
  <c r="X8953" i="190" s="1"/>
  <c r="S8953" i="190"/>
  <c r="R8953" i="190"/>
  <c r="Q8953" i="190"/>
  <c r="P8953" i="190"/>
  <c r="O8953" i="190"/>
  <c r="W8953" i="190" s="1"/>
  <c r="V8952" i="190"/>
  <c r="U8952" i="190"/>
  <c r="T8952" i="190"/>
  <c r="S8952" i="190"/>
  <c r="R8952" i="190"/>
  <c r="Q8952" i="190"/>
  <c r="P8952" i="190"/>
  <c r="O8952" i="190"/>
  <c r="V8951" i="190"/>
  <c r="U8951" i="190"/>
  <c r="T8951" i="190"/>
  <c r="S8951" i="190"/>
  <c r="X8951" i="190" s="1"/>
  <c r="R8951" i="190"/>
  <c r="Q8951" i="190"/>
  <c r="P8951" i="190"/>
  <c r="O8951" i="190"/>
  <c r="V8950" i="190"/>
  <c r="U8950" i="190"/>
  <c r="T8950" i="190"/>
  <c r="S8950" i="190"/>
  <c r="R8950" i="190"/>
  <c r="Q8950" i="190"/>
  <c r="P8950" i="190"/>
  <c r="O8950" i="190"/>
  <c r="W8950" i="190" s="1"/>
  <c r="V8949" i="190"/>
  <c r="U8949" i="190"/>
  <c r="T8949" i="190"/>
  <c r="S8949" i="190"/>
  <c r="R8949" i="190"/>
  <c r="Q8949" i="190"/>
  <c r="P8949" i="190"/>
  <c r="O8949" i="190"/>
  <c r="V8948" i="190"/>
  <c r="U8948" i="190"/>
  <c r="T8948" i="190"/>
  <c r="S8948" i="190"/>
  <c r="R8948" i="190"/>
  <c r="Q8948" i="190"/>
  <c r="P8948" i="190"/>
  <c r="O8948" i="190"/>
  <c r="V8947" i="190"/>
  <c r="U8947" i="190"/>
  <c r="T8947" i="190"/>
  <c r="S8947" i="190"/>
  <c r="R8947" i="190"/>
  <c r="Q8947" i="190"/>
  <c r="P8947" i="190"/>
  <c r="O8947" i="190"/>
  <c r="W8947" i="190" s="1"/>
  <c r="V8946" i="190"/>
  <c r="U8946" i="190"/>
  <c r="T8946" i="190"/>
  <c r="S8946" i="190"/>
  <c r="R8946" i="190"/>
  <c r="Q8946" i="190"/>
  <c r="P8946" i="190"/>
  <c r="O8946" i="190"/>
  <c r="V8945" i="190"/>
  <c r="U8945" i="190"/>
  <c r="T8945" i="190"/>
  <c r="S8945" i="190"/>
  <c r="X8945" i="190" s="1"/>
  <c r="R8945" i="190"/>
  <c r="Q8945" i="190"/>
  <c r="P8945" i="190"/>
  <c r="O8945" i="190"/>
  <c r="V8944" i="190"/>
  <c r="U8944" i="190"/>
  <c r="T8944" i="190"/>
  <c r="S8944" i="190"/>
  <c r="R8944" i="190"/>
  <c r="Q8944" i="190"/>
  <c r="P8944" i="190"/>
  <c r="O8944" i="190"/>
  <c r="V8943" i="190"/>
  <c r="U8943" i="190"/>
  <c r="T8943" i="190"/>
  <c r="S8943" i="190"/>
  <c r="R8943" i="190"/>
  <c r="Q8943" i="190"/>
  <c r="P8943" i="190"/>
  <c r="O8943" i="190"/>
  <c r="V8942" i="190"/>
  <c r="U8942" i="190"/>
  <c r="T8942" i="190"/>
  <c r="S8942" i="190"/>
  <c r="X8942" i="190" s="1"/>
  <c r="R8942" i="190"/>
  <c r="Q8942" i="190"/>
  <c r="P8942" i="190"/>
  <c r="O8942" i="190"/>
  <c r="V8941" i="190"/>
  <c r="U8941" i="190"/>
  <c r="T8941" i="190"/>
  <c r="S8941" i="190"/>
  <c r="R8941" i="190"/>
  <c r="Q8941" i="190"/>
  <c r="P8941" i="190"/>
  <c r="O8941" i="190"/>
  <c r="V8940" i="190"/>
  <c r="U8940" i="190"/>
  <c r="T8940" i="190"/>
  <c r="S8940" i="190"/>
  <c r="R8940" i="190"/>
  <c r="Q8940" i="190"/>
  <c r="P8940" i="190"/>
  <c r="O8940" i="190"/>
  <c r="V8939" i="190"/>
  <c r="U8939" i="190"/>
  <c r="T8939" i="190"/>
  <c r="S8939" i="190"/>
  <c r="X8939" i="190" s="1"/>
  <c r="R8939" i="190"/>
  <c r="Q8939" i="190"/>
  <c r="P8939" i="190"/>
  <c r="O8939" i="190"/>
  <c r="V8938" i="190"/>
  <c r="U8938" i="190"/>
  <c r="T8938" i="190"/>
  <c r="S8938" i="190"/>
  <c r="R8938" i="190"/>
  <c r="Q8938" i="190"/>
  <c r="P8938" i="190"/>
  <c r="O8938" i="190"/>
  <c r="X8937" i="190"/>
  <c r="V8937" i="190"/>
  <c r="U8937" i="190"/>
  <c r="T8937" i="190"/>
  <c r="S8937" i="190"/>
  <c r="R8937" i="190"/>
  <c r="Q8937" i="190"/>
  <c r="P8937" i="190"/>
  <c r="O8937" i="190"/>
  <c r="V8936" i="190"/>
  <c r="U8936" i="190"/>
  <c r="T8936" i="190"/>
  <c r="S8936" i="190"/>
  <c r="R8936" i="190"/>
  <c r="Q8936" i="190"/>
  <c r="P8936" i="190"/>
  <c r="O8936" i="190"/>
  <c r="V8935" i="190"/>
  <c r="U8935" i="190"/>
  <c r="T8935" i="190"/>
  <c r="S8935" i="190"/>
  <c r="R8935" i="190"/>
  <c r="Q8935" i="190"/>
  <c r="P8935" i="190"/>
  <c r="O8935" i="190"/>
  <c r="W8935" i="190" s="1"/>
  <c r="V8934" i="190"/>
  <c r="U8934" i="190"/>
  <c r="T8934" i="190"/>
  <c r="S8934" i="190"/>
  <c r="R8934" i="190"/>
  <c r="Q8934" i="190"/>
  <c r="P8934" i="190"/>
  <c r="O8934" i="190"/>
  <c r="V8933" i="190"/>
  <c r="U8933" i="190"/>
  <c r="T8933" i="190"/>
  <c r="S8933" i="190"/>
  <c r="R8933" i="190"/>
  <c r="Q8933" i="190"/>
  <c r="P8933" i="190"/>
  <c r="O8933" i="190"/>
  <c r="V8932" i="190"/>
  <c r="U8932" i="190"/>
  <c r="T8932" i="190"/>
  <c r="S8932" i="190"/>
  <c r="R8932" i="190"/>
  <c r="Q8932" i="190"/>
  <c r="P8932" i="190"/>
  <c r="O8932" i="190"/>
  <c r="V8931" i="190"/>
  <c r="U8931" i="190"/>
  <c r="T8931" i="190"/>
  <c r="S8931" i="190"/>
  <c r="R8931" i="190"/>
  <c r="Q8931" i="190"/>
  <c r="P8931" i="190"/>
  <c r="O8931" i="190"/>
  <c r="V8930" i="190"/>
  <c r="U8930" i="190"/>
  <c r="T8930" i="190"/>
  <c r="S8930" i="190"/>
  <c r="R8930" i="190"/>
  <c r="Q8930" i="190"/>
  <c r="P8930" i="190"/>
  <c r="O8930" i="190"/>
  <c r="V8929" i="190"/>
  <c r="U8929" i="190"/>
  <c r="T8929" i="190"/>
  <c r="S8929" i="190"/>
  <c r="X8929" i="190" s="1"/>
  <c r="R8929" i="190"/>
  <c r="Q8929" i="190"/>
  <c r="P8929" i="190"/>
  <c r="O8929" i="190"/>
  <c r="W8929" i="190" s="1"/>
  <c r="V8928" i="190"/>
  <c r="U8928" i="190"/>
  <c r="T8928" i="190"/>
  <c r="S8928" i="190"/>
  <c r="R8928" i="190"/>
  <c r="Q8928" i="190"/>
  <c r="P8928" i="190"/>
  <c r="O8928" i="190"/>
  <c r="V8927" i="190"/>
  <c r="U8927" i="190"/>
  <c r="T8927" i="190"/>
  <c r="S8927" i="190"/>
  <c r="X8927" i="190" s="1"/>
  <c r="R8927" i="190"/>
  <c r="Q8927" i="190"/>
  <c r="P8927" i="190"/>
  <c r="O8927" i="190"/>
  <c r="W8927" i="190" s="1"/>
  <c r="V8926" i="190"/>
  <c r="U8926" i="190"/>
  <c r="T8926" i="190"/>
  <c r="S8926" i="190"/>
  <c r="X8926" i="190" s="1"/>
  <c r="R8926" i="190"/>
  <c r="Q8926" i="190"/>
  <c r="P8926" i="190"/>
  <c r="O8926" i="190"/>
  <c r="W8926" i="190" s="1"/>
  <c r="V8925" i="190"/>
  <c r="U8925" i="190"/>
  <c r="T8925" i="190"/>
  <c r="S8925" i="190"/>
  <c r="R8925" i="190"/>
  <c r="Q8925" i="190"/>
  <c r="P8925" i="190"/>
  <c r="O8925" i="190"/>
  <c r="V8924" i="190"/>
  <c r="U8924" i="190"/>
  <c r="T8924" i="190"/>
  <c r="S8924" i="190"/>
  <c r="R8924" i="190"/>
  <c r="Q8924" i="190"/>
  <c r="P8924" i="190"/>
  <c r="O8924" i="190"/>
  <c r="V8923" i="190"/>
  <c r="U8923" i="190"/>
  <c r="T8923" i="190"/>
  <c r="S8923" i="190"/>
  <c r="X8923" i="190" s="1"/>
  <c r="R8923" i="190"/>
  <c r="Q8923" i="190"/>
  <c r="P8923" i="190"/>
  <c r="O8923" i="190"/>
  <c r="W8923" i="190" s="1"/>
  <c r="V8922" i="190"/>
  <c r="U8922" i="190"/>
  <c r="T8922" i="190"/>
  <c r="S8922" i="190"/>
  <c r="R8922" i="190"/>
  <c r="Q8922" i="190"/>
  <c r="P8922" i="190"/>
  <c r="O8922" i="190"/>
  <c r="V8921" i="190"/>
  <c r="U8921" i="190"/>
  <c r="T8921" i="190"/>
  <c r="S8921" i="190"/>
  <c r="R8921" i="190"/>
  <c r="Q8921" i="190"/>
  <c r="P8921" i="190"/>
  <c r="O8921" i="190"/>
  <c r="V8920" i="190"/>
  <c r="U8920" i="190"/>
  <c r="T8920" i="190"/>
  <c r="S8920" i="190"/>
  <c r="R8920" i="190"/>
  <c r="Q8920" i="190"/>
  <c r="P8920" i="190"/>
  <c r="O8920" i="190"/>
  <c r="V8919" i="190"/>
  <c r="U8919" i="190"/>
  <c r="T8919" i="190"/>
  <c r="S8919" i="190"/>
  <c r="X8919" i="190" s="1"/>
  <c r="R8919" i="190"/>
  <c r="Q8919" i="190"/>
  <c r="P8919" i="190"/>
  <c r="O8919" i="190"/>
  <c r="W8919" i="190" s="1"/>
  <c r="V8918" i="190"/>
  <c r="U8918" i="190"/>
  <c r="T8918" i="190"/>
  <c r="S8918" i="190"/>
  <c r="X8918" i="190" s="1"/>
  <c r="R8918" i="190"/>
  <c r="Q8918" i="190"/>
  <c r="P8918" i="190"/>
  <c r="O8918" i="190"/>
  <c r="W8918" i="190" s="1"/>
  <c r="V8917" i="190"/>
  <c r="U8917" i="190"/>
  <c r="T8917" i="190"/>
  <c r="S8917" i="190"/>
  <c r="R8917" i="190"/>
  <c r="Q8917" i="190"/>
  <c r="P8917" i="190"/>
  <c r="O8917" i="190"/>
  <c r="V8916" i="190"/>
  <c r="U8916" i="190"/>
  <c r="T8916" i="190"/>
  <c r="S8916" i="190"/>
  <c r="R8916" i="190"/>
  <c r="Q8916" i="190"/>
  <c r="P8916" i="190"/>
  <c r="O8916" i="190"/>
  <c r="V8915" i="190"/>
  <c r="U8915" i="190"/>
  <c r="T8915" i="190"/>
  <c r="S8915" i="190"/>
  <c r="X8915" i="190" s="1"/>
  <c r="R8915" i="190"/>
  <c r="Q8915" i="190"/>
  <c r="P8915" i="190"/>
  <c r="O8915" i="190"/>
  <c r="W8915" i="190" s="1"/>
  <c r="V8914" i="190"/>
  <c r="U8914" i="190"/>
  <c r="T8914" i="190"/>
  <c r="S8914" i="190"/>
  <c r="X8914" i="190" s="1"/>
  <c r="R8914" i="190"/>
  <c r="Q8914" i="190"/>
  <c r="P8914" i="190"/>
  <c r="O8914" i="190"/>
  <c r="W8914" i="190" s="1"/>
  <c r="V8913" i="190"/>
  <c r="U8913" i="190"/>
  <c r="T8913" i="190"/>
  <c r="S8913" i="190"/>
  <c r="R8913" i="190"/>
  <c r="Q8913" i="190"/>
  <c r="P8913" i="190"/>
  <c r="O8913" i="190"/>
  <c r="V8912" i="190"/>
  <c r="U8912" i="190"/>
  <c r="T8912" i="190"/>
  <c r="S8912" i="190"/>
  <c r="R8912" i="190"/>
  <c r="Q8912" i="190"/>
  <c r="P8912" i="190"/>
  <c r="O8912" i="190"/>
  <c r="V8911" i="190"/>
  <c r="U8911" i="190"/>
  <c r="T8911" i="190"/>
  <c r="S8911" i="190"/>
  <c r="X8911" i="190" s="1"/>
  <c r="R8911" i="190"/>
  <c r="Q8911" i="190"/>
  <c r="P8911" i="190"/>
  <c r="O8911" i="190"/>
  <c r="W8911" i="190" s="1"/>
  <c r="V8910" i="190"/>
  <c r="U8910" i="190"/>
  <c r="T8910" i="190"/>
  <c r="S8910" i="190"/>
  <c r="X8910" i="190" s="1"/>
  <c r="R8910" i="190"/>
  <c r="Q8910" i="190"/>
  <c r="P8910" i="190"/>
  <c r="O8910" i="190"/>
  <c r="W8910" i="190" s="1"/>
  <c r="V8909" i="190"/>
  <c r="U8909" i="190"/>
  <c r="T8909" i="190"/>
  <c r="S8909" i="190"/>
  <c r="R8909" i="190"/>
  <c r="Q8909" i="190"/>
  <c r="P8909" i="190"/>
  <c r="O8909" i="190"/>
  <c r="V8908" i="190"/>
  <c r="U8908" i="190"/>
  <c r="T8908" i="190"/>
  <c r="S8908" i="190"/>
  <c r="R8908" i="190"/>
  <c r="Q8908" i="190"/>
  <c r="P8908" i="190"/>
  <c r="O8908" i="190"/>
  <c r="V8907" i="190"/>
  <c r="U8907" i="190"/>
  <c r="T8907" i="190"/>
  <c r="S8907" i="190"/>
  <c r="X8907" i="190" s="1"/>
  <c r="R8907" i="190"/>
  <c r="Q8907" i="190"/>
  <c r="P8907" i="190"/>
  <c r="O8907" i="190"/>
  <c r="W8907" i="190" s="1"/>
  <c r="V8906" i="190"/>
  <c r="U8906" i="190"/>
  <c r="T8906" i="190"/>
  <c r="S8906" i="190"/>
  <c r="X8906" i="190" s="1"/>
  <c r="R8906" i="190"/>
  <c r="Q8906" i="190"/>
  <c r="P8906" i="190"/>
  <c r="O8906" i="190"/>
  <c r="W8906" i="190" s="1"/>
  <c r="V8905" i="190"/>
  <c r="U8905" i="190"/>
  <c r="T8905" i="190"/>
  <c r="S8905" i="190"/>
  <c r="R8905" i="190"/>
  <c r="Q8905" i="190"/>
  <c r="P8905" i="190"/>
  <c r="O8905" i="190"/>
  <c r="V8904" i="190"/>
  <c r="U8904" i="190"/>
  <c r="T8904" i="190"/>
  <c r="S8904" i="190"/>
  <c r="R8904" i="190"/>
  <c r="Q8904" i="190"/>
  <c r="P8904" i="190"/>
  <c r="O8904" i="190"/>
  <c r="V8903" i="190"/>
  <c r="U8903" i="190"/>
  <c r="T8903" i="190"/>
  <c r="S8903" i="190"/>
  <c r="X8903" i="190" s="1"/>
  <c r="R8903" i="190"/>
  <c r="Q8903" i="190"/>
  <c r="P8903" i="190"/>
  <c r="O8903" i="190"/>
  <c r="W8903" i="190" s="1"/>
  <c r="V8902" i="190"/>
  <c r="U8902" i="190"/>
  <c r="T8902" i="190"/>
  <c r="S8902" i="190"/>
  <c r="X8902" i="190" s="1"/>
  <c r="R8902" i="190"/>
  <c r="Q8902" i="190"/>
  <c r="P8902" i="190"/>
  <c r="O8902" i="190"/>
  <c r="W8902" i="190" s="1"/>
  <c r="V8901" i="190"/>
  <c r="U8901" i="190"/>
  <c r="T8901" i="190"/>
  <c r="S8901" i="190"/>
  <c r="R8901" i="190"/>
  <c r="Q8901" i="190"/>
  <c r="P8901" i="190"/>
  <c r="O8901" i="190"/>
  <c r="V8900" i="190"/>
  <c r="U8900" i="190"/>
  <c r="T8900" i="190"/>
  <c r="S8900" i="190"/>
  <c r="R8900" i="190"/>
  <c r="Q8900" i="190"/>
  <c r="P8900" i="190"/>
  <c r="O8900" i="190"/>
  <c r="V8899" i="190"/>
  <c r="U8899" i="190"/>
  <c r="T8899" i="190"/>
  <c r="S8899" i="190"/>
  <c r="X8899" i="190" s="1"/>
  <c r="R8899" i="190"/>
  <c r="Q8899" i="190"/>
  <c r="P8899" i="190"/>
  <c r="O8899" i="190"/>
  <c r="W8899" i="190" s="1"/>
  <c r="V8898" i="190"/>
  <c r="U8898" i="190"/>
  <c r="T8898" i="190"/>
  <c r="S8898" i="190"/>
  <c r="X8898" i="190" s="1"/>
  <c r="R8898" i="190"/>
  <c r="Q8898" i="190"/>
  <c r="P8898" i="190"/>
  <c r="O8898" i="190"/>
  <c r="W8898" i="190" s="1"/>
  <c r="V8897" i="190"/>
  <c r="U8897" i="190"/>
  <c r="T8897" i="190"/>
  <c r="S8897" i="190"/>
  <c r="R8897" i="190"/>
  <c r="Q8897" i="190"/>
  <c r="P8897" i="190"/>
  <c r="O8897" i="190"/>
  <c r="V8896" i="190"/>
  <c r="U8896" i="190"/>
  <c r="T8896" i="190"/>
  <c r="S8896" i="190"/>
  <c r="R8896" i="190"/>
  <c r="Q8896" i="190"/>
  <c r="P8896" i="190"/>
  <c r="O8896" i="190"/>
  <c r="V8895" i="190"/>
  <c r="U8895" i="190"/>
  <c r="T8895" i="190"/>
  <c r="S8895" i="190"/>
  <c r="X8895" i="190" s="1"/>
  <c r="R8895" i="190"/>
  <c r="Q8895" i="190"/>
  <c r="P8895" i="190"/>
  <c r="O8895" i="190"/>
  <c r="W8895" i="190" s="1"/>
  <c r="V8894" i="190"/>
  <c r="U8894" i="190"/>
  <c r="T8894" i="190"/>
  <c r="S8894" i="190"/>
  <c r="X8894" i="190" s="1"/>
  <c r="R8894" i="190"/>
  <c r="Q8894" i="190"/>
  <c r="P8894" i="190"/>
  <c r="O8894" i="190"/>
  <c r="W8894" i="190" s="1"/>
  <c r="V8893" i="190"/>
  <c r="U8893" i="190"/>
  <c r="T8893" i="190"/>
  <c r="S8893" i="190"/>
  <c r="R8893" i="190"/>
  <c r="Q8893" i="190"/>
  <c r="P8893" i="190"/>
  <c r="O8893" i="190"/>
  <c r="V8892" i="190"/>
  <c r="U8892" i="190"/>
  <c r="T8892" i="190"/>
  <c r="S8892" i="190"/>
  <c r="R8892" i="190"/>
  <c r="Q8892" i="190"/>
  <c r="P8892" i="190"/>
  <c r="O8892" i="190"/>
  <c r="V8891" i="190"/>
  <c r="U8891" i="190"/>
  <c r="T8891" i="190"/>
  <c r="S8891" i="190"/>
  <c r="X8891" i="190" s="1"/>
  <c r="R8891" i="190"/>
  <c r="Q8891" i="190"/>
  <c r="P8891" i="190"/>
  <c r="O8891" i="190"/>
  <c r="W8891" i="190" s="1"/>
  <c r="V8890" i="190"/>
  <c r="U8890" i="190"/>
  <c r="T8890" i="190"/>
  <c r="S8890" i="190"/>
  <c r="X8890" i="190" s="1"/>
  <c r="R8890" i="190"/>
  <c r="Q8890" i="190"/>
  <c r="P8890" i="190"/>
  <c r="O8890" i="190"/>
  <c r="W8890" i="190" s="1"/>
  <c r="V8889" i="190"/>
  <c r="U8889" i="190"/>
  <c r="T8889" i="190"/>
  <c r="S8889" i="190"/>
  <c r="R8889" i="190"/>
  <c r="Q8889" i="190"/>
  <c r="P8889" i="190"/>
  <c r="O8889" i="190"/>
  <c r="V8888" i="190"/>
  <c r="U8888" i="190"/>
  <c r="T8888" i="190"/>
  <c r="S8888" i="190"/>
  <c r="R8888" i="190"/>
  <c r="Q8888" i="190"/>
  <c r="P8888" i="190"/>
  <c r="O8888" i="190"/>
  <c r="V8887" i="190"/>
  <c r="U8887" i="190"/>
  <c r="T8887" i="190"/>
  <c r="S8887" i="190"/>
  <c r="X8887" i="190" s="1"/>
  <c r="R8887" i="190"/>
  <c r="Q8887" i="190"/>
  <c r="P8887" i="190"/>
  <c r="O8887" i="190"/>
  <c r="W8887" i="190" s="1"/>
  <c r="V8886" i="190"/>
  <c r="U8886" i="190"/>
  <c r="T8886" i="190"/>
  <c r="S8886" i="190"/>
  <c r="X8886" i="190" s="1"/>
  <c r="R8886" i="190"/>
  <c r="Q8886" i="190"/>
  <c r="P8886" i="190"/>
  <c r="O8886" i="190"/>
  <c r="W8886" i="190" s="1"/>
  <c r="V8885" i="190"/>
  <c r="U8885" i="190"/>
  <c r="T8885" i="190"/>
  <c r="S8885" i="190"/>
  <c r="R8885" i="190"/>
  <c r="Q8885" i="190"/>
  <c r="P8885" i="190"/>
  <c r="O8885" i="190"/>
  <c r="V8884" i="190"/>
  <c r="U8884" i="190"/>
  <c r="T8884" i="190"/>
  <c r="S8884" i="190"/>
  <c r="R8884" i="190"/>
  <c r="Q8884" i="190"/>
  <c r="P8884" i="190"/>
  <c r="O8884" i="190"/>
  <c r="V8883" i="190"/>
  <c r="U8883" i="190"/>
  <c r="T8883" i="190"/>
  <c r="S8883" i="190"/>
  <c r="X8883" i="190" s="1"/>
  <c r="R8883" i="190"/>
  <c r="Q8883" i="190"/>
  <c r="P8883" i="190"/>
  <c r="O8883" i="190"/>
  <c r="W8883" i="190" s="1"/>
  <c r="V8882" i="190"/>
  <c r="U8882" i="190"/>
  <c r="T8882" i="190"/>
  <c r="S8882" i="190"/>
  <c r="X8882" i="190" s="1"/>
  <c r="R8882" i="190"/>
  <c r="Q8882" i="190"/>
  <c r="P8882" i="190"/>
  <c r="O8882" i="190"/>
  <c r="W8882" i="190" s="1"/>
  <c r="V8881" i="190"/>
  <c r="U8881" i="190"/>
  <c r="T8881" i="190"/>
  <c r="S8881" i="190"/>
  <c r="R8881" i="190"/>
  <c r="Q8881" i="190"/>
  <c r="P8881" i="190"/>
  <c r="O8881" i="190"/>
  <c r="V8880" i="190"/>
  <c r="U8880" i="190"/>
  <c r="T8880" i="190"/>
  <c r="S8880" i="190"/>
  <c r="R8880" i="190"/>
  <c r="Q8880" i="190"/>
  <c r="P8880" i="190"/>
  <c r="O8880" i="190"/>
  <c r="V8879" i="190"/>
  <c r="U8879" i="190"/>
  <c r="T8879" i="190"/>
  <c r="S8879" i="190"/>
  <c r="X8879" i="190" s="1"/>
  <c r="R8879" i="190"/>
  <c r="Q8879" i="190"/>
  <c r="P8879" i="190"/>
  <c r="O8879" i="190"/>
  <c r="W8879" i="190" s="1"/>
  <c r="V8878" i="190"/>
  <c r="U8878" i="190"/>
  <c r="T8878" i="190"/>
  <c r="S8878" i="190"/>
  <c r="X8878" i="190" s="1"/>
  <c r="R8878" i="190"/>
  <c r="Q8878" i="190"/>
  <c r="P8878" i="190"/>
  <c r="O8878" i="190"/>
  <c r="W8878" i="190" s="1"/>
  <c r="V8877" i="190"/>
  <c r="U8877" i="190"/>
  <c r="T8877" i="190"/>
  <c r="S8877" i="190"/>
  <c r="R8877" i="190"/>
  <c r="Q8877" i="190"/>
  <c r="P8877" i="190"/>
  <c r="O8877" i="190"/>
  <c r="V8876" i="190"/>
  <c r="U8876" i="190"/>
  <c r="T8876" i="190"/>
  <c r="S8876" i="190"/>
  <c r="R8876" i="190"/>
  <c r="Q8876" i="190"/>
  <c r="P8876" i="190"/>
  <c r="O8876" i="190"/>
  <c r="V8875" i="190"/>
  <c r="U8875" i="190"/>
  <c r="T8875" i="190"/>
  <c r="S8875" i="190"/>
  <c r="X8875" i="190" s="1"/>
  <c r="R8875" i="190"/>
  <c r="Q8875" i="190"/>
  <c r="P8875" i="190"/>
  <c r="O8875" i="190"/>
  <c r="W8875" i="190" s="1"/>
  <c r="V8874" i="190"/>
  <c r="U8874" i="190"/>
  <c r="T8874" i="190"/>
  <c r="S8874" i="190"/>
  <c r="X8874" i="190" s="1"/>
  <c r="R8874" i="190"/>
  <c r="Q8874" i="190"/>
  <c r="P8874" i="190"/>
  <c r="O8874" i="190"/>
  <c r="W8874" i="190" s="1"/>
  <c r="V8873" i="190"/>
  <c r="U8873" i="190"/>
  <c r="T8873" i="190"/>
  <c r="S8873" i="190"/>
  <c r="R8873" i="190"/>
  <c r="Q8873" i="190"/>
  <c r="P8873" i="190"/>
  <c r="O8873" i="190"/>
  <c r="V8872" i="190"/>
  <c r="U8872" i="190"/>
  <c r="T8872" i="190"/>
  <c r="S8872" i="190"/>
  <c r="R8872" i="190"/>
  <c r="Q8872" i="190"/>
  <c r="P8872" i="190"/>
  <c r="O8872" i="190"/>
  <c r="V8871" i="190"/>
  <c r="U8871" i="190"/>
  <c r="T8871" i="190"/>
  <c r="S8871" i="190"/>
  <c r="X8871" i="190" s="1"/>
  <c r="R8871" i="190"/>
  <c r="Q8871" i="190"/>
  <c r="P8871" i="190"/>
  <c r="O8871" i="190"/>
  <c r="W8871" i="190" s="1"/>
  <c r="V8870" i="190"/>
  <c r="U8870" i="190"/>
  <c r="T8870" i="190"/>
  <c r="S8870" i="190"/>
  <c r="X8870" i="190" s="1"/>
  <c r="R8870" i="190"/>
  <c r="Q8870" i="190"/>
  <c r="P8870" i="190"/>
  <c r="O8870" i="190"/>
  <c r="W8870" i="190" s="1"/>
  <c r="V8869" i="190"/>
  <c r="U8869" i="190"/>
  <c r="T8869" i="190"/>
  <c r="S8869" i="190"/>
  <c r="R8869" i="190"/>
  <c r="Q8869" i="190"/>
  <c r="P8869" i="190"/>
  <c r="O8869" i="190"/>
  <c r="V8868" i="190"/>
  <c r="U8868" i="190"/>
  <c r="T8868" i="190"/>
  <c r="S8868" i="190"/>
  <c r="R8868" i="190"/>
  <c r="Q8868" i="190"/>
  <c r="P8868" i="190"/>
  <c r="O8868" i="190"/>
  <c r="V8867" i="190"/>
  <c r="U8867" i="190"/>
  <c r="T8867" i="190"/>
  <c r="S8867" i="190"/>
  <c r="X8867" i="190" s="1"/>
  <c r="R8867" i="190"/>
  <c r="Q8867" i="190"/>
  <c r="P8867" i="190"/>
  <c r="O8867" i="190"/>
  <c r="W8867" i="190" s="1"/>
  <c r="V8866" i="190"/>
  <c r="U8866" i="190"/>
  <c r="T8866" i="190"/>
  <c r="S8866" i="190"/>
  <c r="X8866" i="190" s="1"/>
  <c r="R8866" i="190"/>
  <c r="Q8866" i="190"/>
  <c r="P8866" i="190"/>
  <c r="O8866" i="190"/>
  <c r="W8866" i="190" s="1"/>
  <c r="V8865" i="190"/>
  <c r="U8865" i="190"/>
  <c r="T8865" i="190"/>
  <c r="S8865" i="190"/>
  <c r="R8865" i="190"/>
  <c r="Q8865" i="190"/>
  <c r="P8865" i="190"/>
  <c r="O8865" i="190"/>
  <c r="V8864" i="190"/>
  <c r="U8864" i="190"/>
  <c r="T8864" i="190"/>
  <c r="S8864" i="190"/>
  <c r="R8864" i="190"/>
  <c r="Q8864" i="190"/>
  <c r="P8864" i="190"/>
  <c r="O8864" i="190"/>
  <c r="V8863" i="190"/>
  <c r="U8863" i="190"/>
  <c r="T8863" i="190"/>
  <c r="S8863" i="190"/>
  <c r="X8863" i="190" s="1"/>
  <c r="R8863" i="190"/>
  <c r="Q8863" i="190"/>
  <c r="P8863" i="190"/>
  <c r="O8863" i="190"/>
  <c r="W8863" i="190" s="1"/>
  <c r="V8862" i="190"/>
  <c r="U8862" i="190"/>
  <c r="T8862" i="190"/>
  <c r="S8862" i="190"/>
  <c r="X8862" i="190" s="1"/>
  <c r="R8862" i="190"/>
  <c r="Q8862" i="190"/>
  <c r="P8862" i="190"/>
  <c r="O8862" i="190"/>
  <c r="W8862" i="190" s="1"/>
  <c r="V8861" i="190"/>
  <c r="U8861" i="190"/>
  <c r="T8861" i="190"/>
  <c r="S8861" i="190"/>
  <c r="R8861" i="190"/>
  <c r="Q8861" i="190"/>
  <c r="P8861" i="190"/>
  <c r="O8861" i="190"/>
  <c r="V8860" i="190"/>
  <c r="U8860" i="190"/>
  <c r="T8860" i="190"/>
  <c r="S8860" i="190"/>
  <c r="R8860" i="190"/>
  <c r="Q8860" i="190"/>
  <c r="P8860" i="190"/>
  <c r="O8860" i="190"/>
  <c r="V8859" i="190"/>
  <c r="U8859" i="190"/>
  <c r="T8859" i="190"/>
  <c r="S8859" i="190"/>
  <c r="X8859" i="190" s="1"/>
  <c r="R8859" i="190"/>
  <c r="Q8859" i="190"/>
  <c r="P8859" i="190"/>
  <c r="O8859" i="190"/>
  <c r="V8858" i="190"/>
  <c r="U8858" i="190"/>
  <c r="T8858" i="190"/>
  <c r="S8858" i="190"/>
  <c r="X8858" i="190" s="1"/>
  <c r="R8858" i="190"/>
  <c r="Q8858" i="190"/>
  <c r="P8858" i="190"/>
  <c r="O8858" i="190"/>
  <c r="W8858" i="190" s="1"/>
  <c r="V8857" i="190"/>
  <c r="U8857" i="190"/>
  <c r="T8857" i="190"/>
  <c r="S8857" i="190"/>
  <c r="R8857" i="190"/>
  <c r="Q8857" i="190"/>
  <c r="P8857" i="190"/>
  <c r="O8857" i="190"/>
  <c r="V8856" i="190"/>
  <c r="U8856" i="190"/>
  <c r="T8856" i="190"/>
  <c r="S8856" i="190"/>
  <c r="R8856" i="190"/>
  <c r="Q8856" i="190"/>
  <c r="P8856" i="190"/>
  <c r="O8856" i="190"/>
  <c r="V8855" i="190"/>
  <c r="U8855" i="190"/>
  <c r="T8855" i="190"/>
  <c r="S8855" i="190"/>
  <c r="X8855" i="190" s="1"/>
  <c r="R8855" i="190"/>
  <c r="Q8855" i="190"/>
  <c r="P8855" i="190"/>
  <c r="O8855" i="190"/>
  <c r="W8855" i="190" s="1"/>
  <c r="V8854" i="190"/>
  <c r="U8854" i="190"/>
  <c r="T8854" i="190"/>
  <c r="S8854" i="190"/>
  <c r="R8854" i="190"/>
  <c r="Q8854" i="190"/>
  <c r="P8854" i="190"/>
  <c r="O8854" i="190"/>
  <c r="W8854" i="190" s="1"/>
  <c r="V8853" i="190"/>
  <c r="U8853" i="190"/>
  <c r="T8853" i="190"/>
  <c r="S8853" i="190"/>
  <c r="R8853" i="190"/>
  <c r="Q8853" i="190"/>
  <c r="P8853" i="190"/>
  <c r="O8853" i="190"/>
  <c r="V8852" i="190"/>
  <c r="U8852" i="190"/>
  <c r="T8852" i="190"/>
  <c r="S8852" i="190"/>
  <c r="R8852" i="190"/>
  <c r="Q8852" i="190"/>
  <c r="P8852" i="190"/>
  <c r="O8852" i="190"/>
  <c r="V8851" i="190"/>
  <c r="U8851" i="190"/>
  <c r="T8851" i="190"/>
  <c r="S8851" i="190"/>
  <c r="R8851" i="190"/>
  <c r="Q8851" i="190"/>
  <c r="P8851" i="190"/>
  <c r="O8851" i="190"/>
  <c r="W8851" i="190" s="1"/>
  <c r="V8850" i="190"/>
  <c r="U8850" i="190"/>
  <c r="T8850" i="190"/>
  <c r="S8850" i="190"/>
  <c r="X8850" i="190" s="1"/>
  <c r="R8850" i="190"/>
  <c r="Q8850" i="190"/>
  <c r="P8850" i="190"/>
  <c r="O8850" i="190"/>
  <c r="V8849" i="190"/>
  <c r="U8849" i="190"/>
  <c r="T8849" i="190"/>
  <c r="S8849" i="190"/>
  <c r="R8849" i="190"/>
  <c r="Q8849" i="190"/>
  <c r="P8849" i="190"/>
  <c r="O8849" i="190"/>
  <c r="V8848" i="190"/>
  <c r="U8848" i="190"/>
  <c r="T8848" i="190"/>
  <c r="S8848" i="190"/>
  <c r="R8848" i="190"/>
  <c r="Q8848" i="190"/>
  <c r="P8848" i="190"/>
  <c r="O8848" i="190"/>
  <c r="V8847" i="190"/>
  <c r="U8847" i="190"/>
  <c r="T8847" i="190"/>
  <c r="S8847" i="190"/>
  <c r="X8847" i="190" s="1"/>
  <c r="R8847" i="190"/>
  <c r="Q8847" i="190"/>
  <c r="P8847" i="190"/>
  <c r="O8847" i="190"/>
  <c r="V8846" i="190"/>
  <c r="U8846" i="190"/>
  <c r="T8846" i="190"/>
  <c r="S8846" i="190"/>
  <c r="X8846" i="190" s="1"/>
  <c r="R8846" i="190"/>
  <c r="Q8846" i="190"/>
  <c r="P8846" i="190"/>
  <c r="O8846" i="190"/>
  <c r="W8846" i="190" s="1"/>
  <c r="V8845" i="190"/>
  <c r="U8845" i="190"/>
  <c r="T8845" i="190"/>
  <c r="S8845" i="190"/>
  <c r="R8845" i="190"/>
  <c r="Q8845" i="190"/>
  <c r="P8845" i="190"/>
  <c r="O8845" i="190"/>
  <c r="V8844" i="190"/>
  <c r="U8844" i="190"/>
  <c r="T8844" i="190"/>
  <c r="S8844" i="190"/>
  <c r="R8844" i="190"/>
  <c r="Q8844" i="190"/>
  <c r="P8844" i="190"/>
  <c r="O8844" i="190"/>
  <c r="V8843" i="190"/>
  <c r="U8843" i="190"/>
  <c r="T8843" i="190"/>
  <c r="S8843" i="190"/>
  <c r="X8843" i="190" s="1"/>
  <c r="R8843" i="190"/>
  <c r="Q8843" i="190"/>
  <c r="P8843" i="190"/>
  <c r="O8843" i="190"/>
  <c r="W8843" i="190" s="1"/>
  <c r="V8842" i="190"/>
  <c r="U8842" i="190"/>
  <c r="T8842" i="190"/>
  <c r="S8842" i="190"/>
  <c r="R8842" i="190"/>
  <c r="Q8842" i="190"/>
  <c r="P8842" i="190"/>
  <c r="O8842" i="190"/>
  <c r="W8842" i="190" s="1"/>
  <c r="V8841" i="190"/>
  <c r="U8841" i="190"/>
  <c r="T8841" i="190"/>
  <c r="S8841" i="190"/>
  <c r="R8841" i="190"/>
  <c r="Q8841" i="190"/>
  <c r="P8841" i="190"/>
  <c r="O8841" i="190"/>
  <c r="V8840" i="190"/>
  <c r="U8840" i="190"/>
  <c r="T8840" i="190"/>
  <c r="S8840" i="190"/>
  <c r="R8840" i="190"/>
  <c r="Q8840" i="190"/>
  <c r="P8840" i="190"/>
  <c r="O8840" i="190"/>
  <c r="V8839" i="190"/>
  <c r="U8839" i="190"/>
  <c r="T8839" i="190"/>
  <c r="S8839" i="190"/>
  <c r="R8839" i="190"/>
  <c r="Q8839" i="190"/>
  <c r="P8839" i="190"/>
  <c r="O8839" i="190"/>
  <c r="W8839" i="190" s="1"/>
  <c r="V8838" i="190"/>
  <c r="U8838" i="190"/>
  <c r="T8838" i="190"/>
  <c r="S8838" i="190"/>
  <c r="X8838" i="190" s="1"/>
  <c r="R8838" i="190"/>
  <c r="Q8838" i="190"/>
  <c r="P8838" i="190"/>
  <c r="O8838" i="190"/>
  <c r="V8837" i="190"/>
  <c r="U8837" i="190"/>
  <c r="T8837" i="190"/>
  <c r="S8837" i="190"/>
  <c r="R8837" i="190"/>
  <c r="Q8837" i="190"/>
  <c r="P8837" i="190"/>
  <c r="O8837" i="190"/>
  <c r="V8836" i="190"/>
  <c r="U8836" i="190"/>
  <c r="T8836" i="190"/>
  <c r="S8836" i="190"/>
  <c r="R8836" i="190"/>
  <c r="Q8836" i="190"/>
  <c r="P8836" i="190"/>
  <c r="O8836" i="190"/>
  <c r="V8835" i="190"/>
  <c r="U8835" i="190"/>
  <c r="T8835" i="190"/>
  <c r="S8835" i="190"/>
  <c r="X8835" i="190" s="1"/>
  <c r="R8835" i="190"/>
  <c r="Q8835" i="190"/>
  <c r="P8835" i="190"/>
  <c r="O8835" i="190"/>
  <c r="V8834" i="190"/>
  <c r="U8834" i="190"/>
  <c r="T8834" i="190"/>
  <c r="S8834" i="190"/>
  <c r="X8834" i="190" s="1"/>
  <c r="R8834" i="190"/>
  <c r="Q8834" i="190"/>
  <c r="P8834" i="190"/>
  <c r="O8834" i="190"/>
  <c r="W8834" i="190" s="1"/>
  <c r="V8833" i="190"/>
  <c r="U8833" i="190"/>
  <c r="T8833" i="190"/>
  <c r="S8833" i="190"/>
  <c r="R8833" i="190"/>
  <c r="Q8833" i="190"/>
  <c r="P8833" i="190"/>
  <c r="O8833" i="190"/>
  <c r="V8832" i="190"/>
  <c r="U8832" i="190"/>
  <c r="T8832" i="190"/>
  <c r="S8832" i="190"/>
  <c r="R8832" i="190"/>
  <c r="Q8832" i="190"/>
  <c r="P8832" i="190"/>
  <c r="O8832" i="190"/>
  <c r="V8831" i="190"/>
  <c r="U8831" i="190"/>
  <c r="T8831" i="190"/>
  <c r="S8831" i="190"/>
  <c r="X8831" i="190" s="1"/>
  <c r="R8831" i="190"/>
  <c r="Q8831" i="190"/>
  <c r="P8831" i="190"/>
  <c r="O8831" i="190"/>
  <c r="W8831" i="190" s="1"/>
  <c r="V8830" i="190"/>
  <c r="U8830" i="190"/>
  <c r="T8830" i="190"/>
  <c r="S8830" i="190"/>
  <c r="R8830" i="190"/>
  <c r="Q8830" i="190"/>
  <c r="P8830" i="190"/>
  <c r="O8830" i="190"/>
  <c r="W8830" i="190" s="1"/>
  <c r="V8829" i="190"/>
  <c r="U8829" i="190"/>
  <c r="T8829" i="190"/>
  <c r="S8829" i="190"/>
  <c r="R8829" i="190"/>
  <c r="Q8829" i="190"/>
  <c r="P8829" i="190"/>
  <c r="O8829" i="190"/>
  <c r="V8828" i="190"/>
  <c r="U8828" i="190"/>
  <c r="T8828" i="190"/>
  <c r="S8828" i="190"/>
  <c r="R8828" i="190"/>
  <c r="Q8828" i="190"/>
  <c r="P8828" i="190"/>
  <c r="O8828" i="190"/>
  <c r="V8827" i="190"/>
  <c r="U8827" i="190"/>
  <c r="T8827" i="190"/>
  <c r="S8827" i="190"/>
  <c r="R8827" i="190"/>
  <c r="Q8827" i="190"/>
  <c r="P8827" i="190"/>
  <c r="O8827" i="190"/>
  <c r="W8827" i="190" s="1"/>
  <c r="V8826" i="190"/>
  <c r="U8826" i="190"/>
  <c r="T8826" i="190"/>
  <c r="S8826" i="190"/>
  <c r="X8826" i="190" s="1"/>
  <c r="R8826" i="190"/>
  <c r="Q8826" i="190"/>
  <c r="P8826" i="190"/>
  <c r="O8826" i="190"/>
  <c r="V8825" i="190"/>
  <c r="U8825" i="190"/>
  <c r="T8825" i="190"/>
  <c r="S8825" i="190"/>
  <c r="R8825" i="190"/>
  <c r="Q8825" i="190"/>
  <c r="P8825" i="190"/>
  <c r="O8825" i="190"/>
  <c r="V8824" i="190"/>
  <c r="U8824" i="190"/>
  <c r="T8824" i="190"/>
  <c r="S8824" i="190"/>
  <c r="R8824" i="190"/>
  <c r="Q8824" i="190"/>
  <c r="P8824" i="190"/>
  <c r="O8824" i="190"/>
  <c r="V8823" i="190"/>
  <c r="U8823" i="190"/>
  <c r="T8823" i="190"/>
  <c r="S8823" i="190"/>
  <c r="X8823" i="190" s="1"/>
  <c r="R8823" i="190"/>
  <c r="Q8823" i="190"/>
  <c r="P8823" i="190"/>
  <c r="O8823" i="190"/>
  <c r="V8822" i="190"/>
  <c r="U8822" i="190"/>
  <c r="T8822" i="190"/>
  <c r="S8822" i="190"/>
  <c r="X8822" i="190" s="1"/>
  <c r="R8822" i="190"/>
  <c r="Q8822" i="190"/>
  <c r="P8822" i="190"/>
  <c r="O8822" i="190"/>
  <c r="W8822" i="190" s="1"/>
  <c r="V8821" i="190"/>
  <c r="U8821" i="190"/>
  <c r="T8821" i="190"/>
  <c r="S8821" i="190"/>
  <c r="R8821" i="190"/>
  <c r="Q8821" i="190"/>
  <c r="P8821" i="190"/>
  <c r="O8821" i="190"/>
  <c r="V8820" i="190"/>
  <c r="U8820" i="190"/>
  <c r="T8820" i="190"/>
  <c r="S8820" i="190"/>
  <c r="R8820" i="190"/>
  <c r="Q8820" i="190"/>
  <c r="P8820" i="190"/>
  <c r="O8820" i="190"/>
  <c r="V8819" i="190"/>
  <c r="U8819" i="190"/>
  <c r="T8819" i="190"/>
  <c r="S8819" i="190"/>
  <c r="X8819" i="190" s="1"/>
  <c r="R8819" i="190"/>
  <c r="Q8819" i="190"/>
  <c r="P8819" i="190"/>
  <c r="O8819" i="190"/>
  <c r="W8819" i="190" s="1"/>
  <c r="V8818" i="190"/>
  <c r="U8818" i="190"/>
  <c r="T8818" i="190"/>
  <c r="S8818" i="190"/>
  <c r="R8818" i="190"/>
  <c r="Q8818" i="190"/>
  <c r="P8818" i="190"/>
  <c r="O8818" i="190"/>
  <c r="W8818" i="190" s="1"/>
  <c r="V8817" i="190"/>
  <c r="U8817" i="190"/>
  <c r="T8817" i="190"/>
  <c r="S8817" i="190"/>
  <c r="R8817" i="190"/>
  <c r="Q8817" i="190"/>
  <c r="P8817" i="190"/>
  <c r="O8817" i="190"/>
  <c r="V8816" i="190"/>
  <c r="U8816" i="190"/>
  <c r="T8816" i="190"/>
  <c r="S8816" i="190"/>
  <c r="R8816" i="190"/>
  <c r="Q8816" i="190"/>
  <c r="P8816" i="190"/>
  <c r="O8816" i="190"/>
  <c r="V8815" i="190"/>
  <c r="U8815" i="190"/>
  <c r="T8815" i="190"/>
  <c r="S8815" i="190"/>
  <c r="R8815" i="190"/>
  <c r="Q8815" i="190"/>
  <c r="P8815" i="190"/>
  <c r="O8815" i="190"/>
  <c r="W8815" i="190" s="1"/>
  <c r="V8814" i="190"/>
  <c r="U8814" i="190"/>
  <c r="T8814" i="190"/>
  <c r="S8814" i="190"/>
  <c r="X8814" i="190" s="1"/>
  <c r="R8814" i="190"/>
  <c r="Q8814" i="190"/>
  <c r="P8814" i="190"/>
  <c r="O8814" i="190"/>
  <c r="V8813" i="190"/>
  <c r="U8813" i="190"/>
  <c r="T8813" i="190"/>
  <c r="S8813" i="190"/>
  <c r="R8813" i="190"/>
  <c r="Q8813" i="190"/>
  <c r="P8813" i="190"/>
  <c r="O8813" i="190"/>
  <c r="V8812" i="190"/>
  <c r="U8812" i="190"/>
  <c r="T8812" i="190"/>
  <c r="S8812" i="190"/>
  <c r="R8812" i="190"/>
  <c r="Q8812" i="190"/>
  <c r="P8812" i="190"/>
  <c r="O8812" i="190"/>
  <c r="V8811" i="190"/>
  <c r="U8811" i="190"/>
  <c r="T8811" i="190"/>
  <c r="S8811" i="190"/>
  <c r="X8811" i="190" s="1"/>
  <c r="R8811" i="190"/>
  <c r="Q8811" i="190"/>
  <c r="P8811" i="190"/>
  <c r="O8811" i="190"/>
  <c r="V8810" i="190"/>
  <c r="U8810" i="190"/>
  <c r="T8810" i="190"/>
  <c r="S8810" i="190"/>
  <c r="X8810" i="190" s="1"/>
  <c r="R8810" i="190"/>
  <c r="Q8810" i="190"/>
  <c r="P8810" i="190"/>
  <c r="O8810" i="190"/>
  <c r="W8810" i="190" s="1"/>
  <c r="V8809" i="190"/>
  <c r="U8809" i="190"/>
  <c r="T8809" i="190"/>
  <c r="S8809" i="190"/>
  <c r="R8809" i="190"/>
  <c r="Q8809" i="190"/>
  <c r="P8809" i="190"/>
  <c r="O8809" i="190"/>
  <c r="V8808" i="190"/>
  <c r="U8808" i="190"/>
  <c r="T8808" i="190"/>
  <c r="S8808" i="190"/>
  <c r="R8808" i="190"/>
  <c r="Q8808" i="190"/>
  <c r="P8808" i="190"/>
  <c r="O8808" i="190"/>
  <c r="V8807" i="190"/>
  <c r="U8807" i="190"/>
  <c r="T8807" i="190"/>
  <c r="S8807" i="190"/>
  <c r="X8807" i="190" s="1"/>
  <c r="R8807" i="190"/>
  <c r="Q8807" i="190"/>
  <c r="P8807" i="190"/>
  <c r="O8807" i="190"/>
  <c r="W8807" i="190" s="1"/>
  <c r="V8806" i="190"/>
  <c r="U8806" i="190"/>
  <c r="T8806" i="190"/>
  <c r="S8806" i="190"/>
  <c r="R8806" i="190"/>
  <c r="Q8806" i="190"/>
  <c r="P8806" i="190"/>
  <c r="O8806" i="190"/>
  <c r="W8806" i="190" s="1"/>
  <c r="V8805" i="190"/>
  <c r="U8805" i="190"/>
  <c r="T8805" i="190"/>
  <c r="S8805" i="190"/>
  <c r="R8805" i="190"/>
  <c r="Q8805" i="190"/>
  <c r="P8805" i="190"/>
  <c r="O8805" i="190"/>
  <c r="V8804" i="190"/>
  <c r="U8804" i="190"/>
  <c r="T8804" i="190"/>
  <c r="S8804" i="190"/>
  <c r="R8804" i="190"/>
  <c r="Q8804" i="190"/>
  <c r="P8804" i="190"/>
  <c r="O8804" i="190"/>
  <c r="V8803" i="190"/>
  <c r="U8803" i="190"/>
  <c r="T8803" i="190"/>
  <c r="S8803" i="190"/>
  <c r="R8803" i="190"/>
  <c r="Q8803" i="190"/>
  <c r="P8803" i="190"/>
  <c r="O8803" i="190"/>
  <c r="W8803" i="190" s="1"/>
  <c r="V8802" i="190"/>
  <c r="U8802" i="190"/>
  <c r="T8802" i="190"/>
  <c r="S8802" i="190"/>
  <c r="X8802" i="190" s="1"/>
  <c r="R8802" i="190"/>
  <c r="Q8802" i="190"/>
  <c r="P8802" i="190"/>
  <c r="O8802" i="190"/>
  <c r="V8801" i="190"/>
  <c r="U8801" i="190"/>
  <c r="T8801" i="190"/>
  <c r="S8801" i="190"/>
  <c r="R8801" i="190"/>
  <c r="Q8801" i="190"/>
  <c r="P8801" i="190"/>
  <c r="O8801" i="190"/>
  <c r="V8800" i="190"/>
  <c r="U8800" i="190"/>
  <c r="T8800" i="190"/>
  <c r="S8800" i="190"/>
  <c r="R8800" i="190"/>
  <c r="Q8800" i="190"/>
  <c r="P8800" i="190"/>
  <c r="O8800" i="190"/>
  <c r="V8799" i="190"/>
  <c r="U8799" i="190"/>
  <c r="T8799" i="190"/>
  <c r="S8799" i="190"/>
  <c r="X8799" i="190" s="1"/>
  <c r="R8799" i="190"/>
  <c r="Q8799" i="190"/>
  <c r="P8799" i="190"/>
  <c r="O8799" i="190"/>
  <c r="V8798" i="190"/>
  <c r="U8798" i="190"/>
  <c r="T8798" i="190"/>
  <c r="S8798" i="190"/>
  <c r="X8798" i="190" s="1"/>
  <c r="R8798" i="190"/>
  <c r="Q8798" i="190"/>
  <c r="P8798" i="190"/>
  <c r="O8798" i="190"/>
  <c r="W8798" i="190" s="1"/>
  <c r="V8797" i="190"/>
  <c r="U8797" i="190"/>
  <c r="T8797" i="190"/>
  <c r="S8797" i="190"/>
  <c r="R8797" i="190"/>
  <c r="Q8797" i="190"/>
  <c r="P8797" i="190"/>
  <c r="O8797" i="190"/>
  <c r="V8796" i="190"/>
  <c r="U8796" i="190"/>
  <c r="T8796" i="190"/>
  <c r="S8796" i="190"/>
  <c r="R8796" i="190"/>
  <c r="Q8796" i="190"/>
  <c r="P8796" i="190"/>
  <c r="O8796" i="190"/>
  <c r="V8795" i="190"/>
  <c r="U8795" i="190"/>
  <c r="T8795" i="190"/>
  <c r="S8795" i="190"/>
  <c r="X8795" i="190" s="1"/>
  <c r="R8795" i="190"/>
  <c r="Q8795" i="190"/>
  <c r="P8795" i="190"/>
  <c r="O8795" i="190"/>
  <c r="W8795" i="190" s="1"/>
  <c r="V8794" i="190"/>
  <c r="U8794" i="190"/>
  <c r="T8794" i="190"/>
  <c r="S8794" i="190"/>
  <c r="R8794" i="190"/>
  <c r="Q8794" i="190"/>
  <c r="P8794" i="190"/>
  <c r="O8794" i="190"/>
  <c r="W8794" i="190" s="1"/>
  <c r="V8793" i="190"/>
  <c r="U8793" i="190"/>
  <c r="T8793" i="190"/>
  <c r="S8793" i="190"/>
  <c r="R8793" i="190"/>
  <c r="Q8793" i="190"/>
  <c r="P8793" i="190"/>
  <c r="O8793" i="190"/>
  <c r="V8792" i="190"/>
  <c r="U8792" i="190"/>
  <c r="T8792" i="190"/>
  <c r="S8792" i="190"/>
  <c r="R8792" i="190"/>
  <c r="Q8792" i="190"/>
  <c r="P8792" i="190"/>
  <c r="O8792" i="190"/>
  <c r="V8791" i="190"/>
  <c r="U8791" i="190"/>
  <c r="T8791" i="190"/>
  <c r="S8791" i="190"/>
  <c r="R8791" i="190"/>
  <c r="Q8791" i="190"/>
  <c r="P8791" i="190"/>
  <c r="O8791" i="190"/>
  <c r="W8791" i="190" s="1"/>
  <c r="V8790" i="190"/>
  <c r="U8790" i="190"/>
  <c r="T8790" i="190"/>
  <c r="S8790" i="190"/>
  <c r="X8790" i="190" s="1"/>
  <c r="R8790" i="190"/>
  <c r="Q8790" i="190"/>
  <c r="P8790" i="190"/>
  <c r="O8790" i="190"/>
  <c r="V8789" i="190"/>
  <c r="U8789" i="190"/>
  <c r="T8789" i="190"/>
  <c r="S8789" i="190"/>
  <c r="R8789" i="190"/>
  <c r="Q8789" i="190"/>
  <c r="P8789" i="190"/>
  <c r="O8789" i="190"/>
  <c r="V8788" i="190"/>
  <c r="U8788" i="190"/>
  <c r="T8788" i="190"/>
  <c r="S8788" i="190"/>
  <c r="R8788" i="190"/>
  <c r="Q8788" i="190"/>
  <c r="P8788" i="190"/>
  <c r="O8788" i="190"/>
  <c r="V8787" i="190"/>
  <c r="U8787" i="190"/>
  <c r="T8787" i="190"/>
  <c r="S8787" i="190"/>
  <c r="X8787" i="190" s="1"/>
  <c r="R8787" i="190"/>
  <c r="Q8787" i="190"/>
  <c r="P8787" i="190"/>
  <c r="O8787" i="190"/>
  <c r="V8786" i="190"/>
  <c r="U8786" i="190"/>
  <c r="T8786" i="190"/>
  <c r="S8786" i="190"/>
  <c r="X8786" i="190" s="1"/>
  <c r="R8786" i="190"/>
  <c r="Q8786" i="190"/>
  <c r="P8786" i="190"/>
  <c r="O8786" i="190"/>
  <c r="W8786" i="190" s="1"/>
  <c r="V8785" i="190"/>
  <c r="U8785" i="190"/>
  <c r="T8785" i="190"/>
  <c r="S8785" i="190"/>
  <c r="R8785" i="190"/>
  <c r="Q8785" i="190"/>
  <c r="P8785" i="190"/>
  <c r="O8785" i="190"/>
  <c r="V8784" i="190"/>
  <c r="U8784" i="190"/>
  <c r="T8784" i="190"/>
  <c r="S8784" i="190"/>
  <c r="R8784" i="190"/>
  <c r="Q8784" i="190"/>
  <c r="P8784" i="190"/>
  <c r="O8784" i="190"/>
  <c r="V8783" i="190"/>
  <c r="U8783" i="190"/>
  <c r="T8783" i="190"/>
  <c r="S8783" i="190"/>
  <c r="X8783" i="190" s="1"/>
  <c r="R8783" i="190"/>
  <c r="Q8783" i="190"/>
  <c r="P8783" i="190"/>
  <c r="O8783" i="190"/>
  <c r="W8783" i="190" s="1"/>
  <c r="V8782" i="190"/>
  <c r="U8782" i="190"/>
  <c r="T8782" i="190"/>
  <c r="S8782" i="190"/>
  <c r="R8782" i="190"/>
  <c r="Q8782" i="190"/>
  <c r="P8782" i="190"/>
  <c r="O8782" i="190"/>
  <c r="W8782" i="190" s="1"/>
  <c r="V8781" i="190"/>
  <c r="U8781" i="190"/>
  <c r="T8781" i="190"/>
  <c r="S8781" i="190"/>
  <c r="R8781" i="190"/>
  <c r="Q8781" i="190"/>
  <c r="P8781" i="190"/>
  <c r="O8781" i="190"/>
  <c r="V8780" i="190"/>
  <c r="U8780" i="190"/>
  <c r="T8780" i="190"/>
  <c r="S8780" i="190"/>
  <c r="R8780" i="190"/>
  <c r="Q8780" i="190"/>
  <c r="P8780" i="190"/>
  <c r="O8780" i="190"/>
  <c r="V8779" i="190"/>
  <c r="U8779" i="190"/>
  <c r="T8779" i="190"/>
  <c r="S8779" i="190"/>
  <c r="R8779" i="190"/>
  <c r="Q8779" i="190"/>
  <c r="P8779" i="190"/>
  <c r="O8779" i="190"/>
  <c r="W8779" i="190" s="1"/>
  <c r="V8778" i="190"/>
  <c r="U8778" i="190"/>
  <c r="T8778" i="190"/>
  <c r="S8778" i="190"/>
  <c r="X8778" i="190" s="1"/>
  <c r="R8778" i="190"/>
  <c r="Q8778" i="190"/>
  <c r="P8778" i="190"/>
  <c r="O8778" i="190"/>
  <c r="V8777" i="190"/>
  <c r="U8777" i="190"/>
  <c r="T8777" i="190"/>
  <c r="S8777" i="190"/>
  <c r="R8777" i="190"/>
  <c r="Q8777" i="190"/>
  <c r="P8777" i="190"/>
  <c r="O8777" i="190"/>
  <c r="V8776" i="190"/>
  <c r="U8776" i="190"/>
  <c r="T8776" i="190"/>
  <c r="S8776" i="190"/>
  <c r="R8776" i="190"/>
  <c r="Q8776" i="190"/>
  <c r="P8776" i="190"/>
  <c r="O8776" i="190"/>
  <c r="V8775" i="190"/>
  <c r="U8775" i="190"/>
  <c r="T8775" i="190"/>
  <c r="S8775" i="190"/>
  <c r="X8775" i="190" s="1"/>
  <c r="R8775" i="190"/>
  <c r="Q8775" i="190"/>
  <c r="P8775" i="190"/>
  <c r="O8775" i="190"/>
  <c r="V8774" i="190"/>
  <c r="U8774" i="190"/>
  <c r="T8774" i="190"/>
  <c r="S8774" i="190"/>
  <c r="X8774" i="190" s="1"/>
  <c r="R8774" i="190"/>
  <c r="Q8774" i="190"/>
  <c r="P8774" i="190"/>
  <c r="O8774" i="190"/>
  <c r="W8774" i="190" s="1"/>
  <c r="V8773" i="190"/>
  <c r="U8773" i="190"/>
  <c r="T8773" i="190"/>
  <c r="S8773" i="190"/>
  <c r="R8773" i="190"/>
  <c r="Q8773" i="190"/>
  <c r="P8773" i="190"/>
  <c r="O8773" i="190"/>
  <c r="V8772" i="190"/>
  <c r="U8772" i="190"/>
  <c r="T8772" i="190"/>
  <c r="S8772" i="190"/>
  <c r="R8772" i="190"/>
  <c r="Q8772" i="190"/>
  <c r="P8772" i="190"/>
  <c r="O8772" i="190"/>
  <c r="V8771" i="190"/>
  <c r="U8771" i="190"/>
  <c r="T8771" i="190"/>
  <c r="S8771" i="190"/>
  <c r="X8771" i="190" s="1"/>
  <c r="R8771" i="190"/>
  <c r="Q8771" i="190"/>
  <c r="P8771" i="190"/>
  <c r="O8771" i="190"/>
  <c r="W8771" i="190" s="1"/>
  <c r="V8770" i="190"/>
  <c r="U8770" i="190"/>
  <c r="T8770" i="190"/>
  <c r="S8770" i="190"/>
  <c r="R8770" i="190"/>
  <c r="Q8770" i="190"/>
  <c r="P8770" i="190"/>
  <c r="O8770" i="190"/>
  <c r="W8770" i="190" s="1"/>
  <c r="V8769" i="190"/>
  <c r="U8769" i="190"/>
  <c r="T8769" i="190"/>
  <c r="S8769" i="190"/>
  <c r="R8769" i="190"/>
  <c r="Q8769" i="190"/>
  <c r="P8769" i="190"/>
  <c r="O8769" i="190"/>
  <c r="V8768" i="190"/>
  <c r="U8768" i="190"/>
  <c r="T8768" i="190"/>
  <c r="S8768" i="190"/>
  <c r="R8768" i="190"/>
  <c r="Q8768" i="190"/>
  <c r="P8768" i="190"/>
  <c r="O8768" i="190"/>
  <c r="V8767" i="190"/>
  <c r="U8767" i="190"/>
  <c r="T8767" i="190"/>
  <c r="S8767" i="190"/>
  <c r="R8767" i="190"/>
  <c r="Q8767" i="190"/>
  <c r="P8767" i="190"/>
  <c r="O8767" i="190"/>
  <c r="W8767" i="190" s="1"/>
  <c r="V8766" i="190"/>
  <c r="U8766" i="190"/>
  <c r="T8766" i="190"/>
  <c r="S8766" i="190"/>
  <c r="X8766" i="190" s="1"/>
  <c r="R8766" i="190"/>
  <c r="Q8766" i="190"/>
  <c r="P8766" i="190"/>
  <c r="O8766" i="190"/>
  <c r="V8765" i="190"/>
  <c r="U8765" i="190"/>
  <c r="T8765" i="190"/>
  <c r="S8765" i="190"/>
  <c r="R8765" i="190"/>
  <c r="Q8765" i="190"/>
  <c r="P8765" i="190"/>
  <c r="O8765" i="190"/>
  <c r="V8764" i="190"/>
  <c r="U8764" i="190"/>
  <c r="T8764" i="190"/>
  <c r="S8764" i="190"/>
  <c r="R8764" i="190"/>
  <c r="Q8764" i="190"/>
  <c r="P8764" i="190"/>
  <c r="O8764" i="190"/>
  <c r="V8763" i="190"/>
  <c r="U8763" i="190"/>
  <c r="T8763" i="190"/>
  <c r="S8763" i="190"/>
  <c r="X8763" i="190" s="1"/>
  <c r="R8763" i="190"/>
  <c r="Q8763" i="190"/>
  <c r="P8763" i="190"/>
  <c r="O8763" i="190"/>
  <c r="V8762" i="190"/>
  <c r="U8762" i="190"/>
  <c r="T8762" i="190"/>
  <c r="S8762" i="190"/>
  <c r="X8762" i="190" s="1"/>
  <c r="R8762" i="190"/>
  <c r="Q8762" i="190"/>
  <c r="P8762" i="190"/>
  <c r="O8762" i="190"/>
  <c r="W8762" i="190" s="1"/>
  <c r="V8761" i="190"/>
  <c r="U8761" i="190"/>
  <c r="T8761" i="190"/>
  <c r="S8761" i="190"/>
  <c r="R8761" i="190"/>
  <c r="Q8761" i="190"/>
  <c r="P8761" i="190"/>
  <c r="O8761" i="190"/>
  <c r="V8760" i="190"/>
  <c r="U8760" i="190"/>
  <c r="T8760" i="190"/>
  <c r="S8760" i="190"/>
  <c r="R8760" i="190"/>
  <c r="Q8760" i="190"/>
  <c r="P8760" i="190"/>
  <c r="O8760" i="190"/>
  <c r="V8759" i="190"/>
  <c r="U8759" i="190"/>
  <c r="T8759" i="190"/>
  <c r="S8759" i="190"/>
  <c r="X8759" i="190" s="1"/>
  <c r="R8759" i="190"/>
  <c r="Q8759" i="190"/>
  <c r="P8759" i="190"/>
  <c r="O8759" i="190"/>
  <c r="W8759" i="190" s="1"/>
  <c r="V8758" i="190"/>
  <c r="U8758" i="190"/>
  <c r="T8758" i="190"/>
  <c r="S8758" i="190"/>
  <c r="R8758" i="190"/>
  <c r="Q8758" i="190"/>
  <c r="P8758" i="190"/>
  <c r="O8758" i="190"/>
  <c r="W8758" i="190" s="1"/>
  <c r="V8757" i="190"/>
  <c r="U8757" i="190"/>
  <c r="T8757" i="190"/>
  <c r="S8757" i="190"/>
  <c r="R8757" i="190"/>
  <c r="Q8757" i="190"/>
  <c r="P8757" i="190"/>
  <c r="O8757" i="190"/>
  <c r="V8756" i="190"/>
  <c r="U8756" i="190"/>
  <c r="T8756" i="190"/>
  <c r="S8756" i="190"/>
  <c r="R8756" i="190"/>
  <c r="Q8756" i="190"/>
  <c r="P8756" i="190"/>
  <c r="O8756" i="190"/>
  <c r="V8755" i="190"/>
  <c r="U8755" i="190"/>
  <c r="T8755" i="190"/>
  <c r="S8755" i="190"/>
  <c r="R8755" i="190"/>
  <c r="Q8755" i="190"/>
  <c r="P8755" i="190"/>
  <c r="O8755" i="190"/>
  <c r="W8755" i="190" s="1"/>
  <c r="V8754" i="190"/>
  <c r="U8754" i="190"/>
  <c r="T8754" i="190"/>
  <c r="S8754" i="190"/>
  <c r="X8754" i="190" s="1"/>
  <c r="R8754" i="190"/>
  <c r="Q8754" i="190"/>
  <c r="P8754" i="190"/>
  <c r="O8754" i="190"/>
  <c r="V8753" i="190"/>
  <c r="U8753" i="190"/>
  <c r="T8753" i="190"/>
  <c r="S8753" i="190"/>
  <c r="R8753" i="190"/>
  <c r="Q8753" i="190"/>
  <c r="P8753" i="190"/>
  <c r="O8753" i="190"/>
  <c r="V8752" i="190"/>
  <c r="U8752" i="190"/>
  <c r="T8752" i="190"/>
  <c r="S8752" i="190"/>
  <c r="R8752" i="190"/>
  <c r="Q8752" i="190"/>
  <c r="P8752" i="190"/>
  <c r="O8752" i="190"/>
  <c r="V8751" i="190"/>
  <c r="U8751" i="190"/>
  <c r="T8751" i="190"/>
  <c r="S8751" i="190"/>
  <c r="X8751" i="190" s="1"/>
  <c r="R8751" i="190"/>
  <c r="Q8751" i="190"/>
  <c r="P8751" i="190"/>
  <c r="O8751" i="190"/>
  <c r="V8750" i="190"/>
  <c r="U8750" i="190"/>
  <c r="T8750" i="190"/>
  <c r="S8750" i="190"/>
  <c r="X8750" i="190" s="1"/>
  <c r="R8750" i="190"/>
  <c r="Q8750" i="190"/>
  <c r="P8750" i="190"/>
  <c r="O8750" i="190"/>
  <c r="W8750" i="190" s="1"/>
  <c r="V8749" i="190"/>
  <c r="U8749" i="190"/>
  <c r="T8749" i="190"/>
  <c r="S8749" i="190"/>
  <c r="R8749" i="190"/>
  <c r="Q8749" i="190"/>
  <c r="P8749" i="190"/>
  <c r="O8749" i="190"/>
  <c r="V8748" i="190"/>
  <c r="U8748" i="190"/>
  <c r="T8748" i="190"/>
  <c r="S8748" i="190"/>
  <c r="R8748" i="190"/>
  <c r="Q8748" i="190"/>
  <c r="P8748" i="190"/>
  <c r="O8748" i="190"/>
  <c r="V8747" i="190"/>
  <c r="U8747" i="190"/>
  <c r="T8747" i="190"/>
  <c r="S8747" i="190"/>
  <c r="X8747" i="190" s="1"/>
  <c r="R8747" i="190"/>
  <c r="Q8747" i="190"/>
  <c r="P8747" i="190"/>
  <c r="O8747" i="190"/>
  <c r="W8747" i="190" s="1"/>
  <c r="V8746" i="190"/>
  <c r="U8746" i="190"/>
  <c r="T8746" i="190"/>
  <c r="S8746" i="190"/>
  <c r="R8746" i="190"/>
  <c r="Q8746" i="190"/>
  <c r="P8746" i="190"/>
  <c r="O8746" i="190"/>
  <c r="W8746" i="190" s="1"/>
  <c r="V8745" i="190"/>
  <c r="U8745" i="190"/>
  <c r="T8745" i="190"/>
  <c r="S8745" i="190"/>
  <c r="R8745" i="190"/>
  <c r="Q8745" i="190"/>
  <c r="P8745" i="190"/>
  <c r="O8745" i="190"/>
  <c r="V8744" i="190"/>
  <c r="U8744" i="190"/>
  <c r="T8744" i="190"/>
  <c r="S8744" i="190"/>
  <c r="R8744" i="190"/>
  <c r="Q8744" i="190"/>
  <c r="P8744" i="190"/>
  <c r="O8744" i="190"/>
  <c r="V8743" i="190"/>
  <c r="U8743" i="190"/>
  <c r="T8743" i="190"/>
  <c r="S8743" i="190"/>
  <c r="R8743" i="190"/>
  <c r="Q8743" i="190"/>
  <c r="P8743" i="190"/>
  <c r="O8743" i="190"/>
  <c r="W8743" i="190" s="1"/>
  <c r="V8742" i="190"/>
  <c r="U8742" i="190"/>
  <c r="T8742" i="190"/>
  <c r="S8742" i="190"/>
  <c r="X8742" i="190" s="1"/>
  <c r="R8742" i="190"/>
  <c r="Q8742" i="190"/>
  <c r="P8742" i="190"/>
  <c r="O8742" i="190"/>
  <c r="V8741" i="190"/>
  <c r="U8741" i="190"/>
  <c r="T8741" i="190"/>
  <c r="S8741" i="190"/>
  <c r="R8741" i="190"/>
  <c r="Q8741" i="190"/>
  <c r="P8741" i="190"/>
  <c r="O8741" i="190"/>
  <c r="V8740" i="190"/>
  <c r="U8740" i="190"/>
  <c r="T8740" i="190"/>
  <c r="S8740" i="190"/>
  <c r="R8740" i="190"/>
  <c r="Q8740" i="190"/>
  <c r="P8740" i="190"/>
  <c r="O8740" i="190"/>
  <c r="V8739" i="190"/>
  <c r="U8739" i="190"/>
  <c r="T8739" i="190"/>
  <c r="S8739" i="190"/>
  <c r="X8739" i="190" s="1"/>
  <c r="R8739" i="190"/>
  <c r="Q8739" i="190"/>
  <c r="P8739" i="190"/>
  <c r="O8739" i="190"/>
  <c r="V8738" i="190"/>
  <c r="U8738" i="190"/>
  <c r="T8738" i="190"/>
  <c r="S8738" i="190"/>
  <c r="X8738" i="190" s="1"/>
  <c r="R8738" i="190"/>
  <c r="Q8738" i="190"/>
  <c r="P8738" i="190"/>
  <c r="O8738" i="190"/>
  <c r="W8738" i="190" s="1"/>
  <c r="V8737" i="190"/>
  <c r="U8737" i="190"/>
  <c r="T8737" i="190"/>
  <c r="S8737" i="190"/>
  <c r="R8737" i="190"/>
  <c r="Q8737" i="190"/>
  <c r="P8737" i="190"/>
  <c r="O8737" i="190"/>
  <c r="V8736" i="190"/>
  <c r="U8736" i="190"/>
  <c r="T8736" i="190"/>
  <c r="S8736" i="190"/>
  <c r="R8736" i="190"/>
  <c r="Q8736" i="190"/>
  <c r="P8736" i="190"/>
  <c r="O8736" i="190"/>
  <c r="V8735" i="190"/>
  <c r="U8735" i="190"/>
  <c r="T8735" i="190"/>
  <c r="S8735" i="190"/>
  <c r="X8735" i="190" s="1"/>
  <c r="R8735" i="190"/>
  <c r="Q8735" i="190"/>
  <c r="P8735" i="190"/>
  <c r="O8735" i="190"/>
  <c r="W8735" i="190" s="1"/>
  <c r="V8734" i="190"/>
  <c r="U8734" i="190"/>
  <c r="T8734" i="190"/>
  <c r="S8734" i="190"/>
  <c r="R8734" i="190"/>
  <c r="Q8734" i="190"/>
  <c r="P8734" i="190"/>
  <c r="O8734" i="190"/>
  <c r="W8734" i="190" s="1"/>
  <c r="V8733" i="190"/>
  <c r="U8733" i="190"/>
  <c r="T8733" i="190"/>
  <c r="S8733" i="190"/>
  <c r="R8733" i="190"/>
  <c r="Q8733" i="190"/>
  <c r="P8733" i="190"/>
  <c r="O8733" i="190"/>
  <c r="V8732" i="190"/>
  <c r="U8732" i="190"/>
  <c r="T8732" i="190"/>
  <c r="S8732" i="190"/>
  <c r="R8732" i="190"/>
  <c r="Q8732" i="190"/>
  <c r="P8732" i="190"/>
  <c r="O8732" i="190"/>
  <c r="V8731" i="190"/>
  <c r="U8731" i="190"/>
  <c r="T8731" i="190"/>
  <c r="S8731" i="190"/>
  <c r="R8731" i="190"/>
  <c r="Q8731" i="190"/>
  <c r="P8731" i="190"/>
  <c r="O8731" i="190"/>
  <c r="W8731" i="190" s="1"/>
  <c r="V8730" i="190"/>
  <c r="U8730" i="190"/>
  <c r="T8730" i="190"/>
  <c r="S8730" i="190"/>
  <c r="X8730" i="190" s="1"/>
  <c r="R8730" i="190"/>
  <c r="Q8730" i="190"/>
  <c r="P8730" i="190"/>
  <c r="O8730" i="190"/>
  <c r="V8729" i="190"/>
  <c r="U8729" i="190"/>
  <c r="T8729" i="190"/>
  <c r="S8729" i="190"/>
  <c r="R8729" i="190"/>
  <c r="Q8729" i="190"/>
  <c r="P8729" i="190"/>
  <c r="O8729" i="190"/>
  <c r="V8728" i="190"/>
  <c r="U8728" i="190"/>
  <c r="T8728" i="190"/>
  <c r="S8728" i="190"/>
  <c r="R8728" i="190"/>
  <c r="Q8728" i="190"/>
  <c r="P8728" i="190"/>
  <c r="O8728" i="190"/>
  <c r="V8727" i="190"/>
  <c r="U8727" i="190"/>
  <c r="T8727" i="190"/>
  <c r="S8727" i="190"/>
  <c r="X8727" i="190" s="1"/>
  <c r="R8727" i="190"/>
  <c r="Q8727" i="190"/>
  <c r="P8727" i="190"/>
  <c r="O8727" i="190"/>
  <c r="V8726" i="190"/>
  <c r="U8726" i="190"/>
  <c r="T8726" i="190"/>
  <c r="S8726" i="190"/>
  <c r="X8726" i="190" s="1"/>
  <c r="R8726" i="190"/>
  <c r="Q8726" i="190"/>
  <c r="P8726" i="190"/>
  <c r="O8726" i="190"/>
  <c r="W8726" i="190" s="1"/>
  <c r="V8725" i="190"/>
  <c r="U8725" i="190"/>
  <c r="T8725" i="190"/>
  <c r="S8725" i="190"/>
  <c r="R8725" i="190"/>
  <c r="Q8725" i="190"/>
  <c r="P8725" i="190"/>
  <c r="O8725" i="190"/>
  <c r="V8724" i="190"/>
  <c r="U8724" i="190"/>
  <c r="T8724" i="190"/>
  <c r="S8724" i="190"/>
  <c r="R8724" i="190"/>
  <c r="Q8724" i="190"/>
  <c r="P8724" i="190"/>
  <c r="O8724" i="190"/>
  <c r="V8723" i="190"/>
  <c r="U8723" i="190"/>
  <c r="T8723" i="190"/>
  <c r="S8723" i="190"/>
  <c r="X8723" i="190" s="1"/>
  <c r="R8723" i="190"/>
  <c r="Q8723" i="190"/>
  <c r="P8723" i="190"/>
  <c r="O8723" i="190"/>
  <c r="W8723" i="190" s="1"/>
  <c r="V8722" i="190"/>
  <c r="U8722" i="190"/>
  <c r="T8722" i="190"/>
  <c r="S8722" i="190"/>
  <c r="R8722" i="190"/>
  <c r="Q8722" i="190"/>
  <c r="P8722" i="190"/>
  <c r="O8722" i="190"/>
  <c r="W8722" i="190" s="1"/>
  <c r="V8721" i="190"/>
  <c r="U8721" i="190"/>
  <c r="T8721" i="190"/>
  <c r="S8721" i="190"/>
  <c r="R8721" i="190"/>
  <c r="Q8721" i="190"/>
  <c r="P8721" i="190"/>
  <c r="O8721" i="190"/>
  <c r="V8720" i="190"/>
  <c r="U8720" i="190"/>
  <c r="T8720" i="190"/>
  <c r="S8720" i="190"/>
  <c r="R8720" i="190"/>
  <c r="Q8720" i="190"/>
  <c r="P8720" i="190"/>
  <c r="O8720" i="190"/>
  <c r="V8719" i="190"/>
  <c r="U8719" i="190"/>
  <c r="T8719" i="190"/>
  <c r="S8719" i="190"/>
  <c r="R8719" i="190"/>
  <c r="Q8719" i="190"/>
  <c r="P8719" i="190"/>
  <c r="O8719" i="190"/>
  <c r="W8719" i="190" s="1"/>
  <c r="V8718" i="190"/>
  <c r="U8718" i="190"/>
  <c r="T8718" i="190"/>
  <c r="S8718" i="190"/>
  <c r="X8718" i="190" s="1"/>
  <c r="R8718" i="190"/>
  <c r="Q8718" i="190"/>
  <c r="P8718" i="190"/>
  <c r="O8718" i="190"/>
  <c r="V8717" i="190"/>
  <c r="U8717" i="190"/>
  <c r="T8717" i="190"/>
  <c r="S8717" i="190"/>
  <c r="R8717" i="190"/>
  <c r="Q8717" i="190"/>
  <c r="P8717" i="190"/>
  <c r="O8717" i="190"/>
  <c r="V8716" i="190"/>
  <c r="U8716" i="190"/>
  <c r="T8716" i="190"/>
  <c r="S8716" i="190"/>
  <c r="R8716" i="190"/>
  <c r="Q8716" i="190"/>
  <c r="P8716" i="190"/>
  <c r="O8716" i="190"/>
  <c r="V8715" i="190"/>
  <c r="U8715" i="190"/>
  <c r="T8715" i="190"/>
  <c r="S8715" i="190"/>
  <c r="X8715" i="190" s="1"/>
  <c r="R8715" i="190"/>
  <c r="Q8715" i="190"/>
  <c r="P8715" i="190"/>
  <c r="O8715" i="190"/>
  <c r="V8714" i="190"/>
  <c r="U8714" i="190"/>
  <c r="T8714" i="190"/>
  <c r="S8714" i="190"/>
  <c r="X8714" i="190" s="1"/>
  <c r="R8714" i="190"/>
  <c r="Q8714" i="190"/>
  <c r="P8714" i="190"/>
  <c r="O8714" i="190"/>
  <c r="W8714" i="190" s="1"/>
  <c r="V8713" i="190"/>
  <c r="U8713" i="190"/>
  <c r="T8713" i="190"/>
  <c r="S8713" i="190"/>
  <c r="R8713" i="190"/>
  <c r="Q8713" i="190"/>
  <c r="P8713" i="190"/>
  <c r="O8713" i="190"/>
  <c r="V8712" i="190"/>
  <c r="U8712" i="190"/>
  <c r="T8712" i="190"/>
  <c r="S8712" i="190"/>
  <c r="R8712" i="190"/>
  <c r="Q8712" i="190"/>
  <c r="P8712" i="190"/>
  <c r="O8712" i="190"/>
  <c r="V8711" i="190"/>
  <c r="U8711" i="190"/>
  <c r="T8711" i="190"/>
  <c r="S8711" i="190"/>
  <c r="X8711" i="190" s="1"/>
  <c r="R8711" i="190"/>
  <c r="Q8711" i="190"/>
  <c r="P8711" i="190"/>
  <c r="O8711" i="190"/>
  <c r="W8711" i="190" s="1"/>
  <c r="V8710" i="190"/>
  <c r="U8710" i="190"/>
  <c r="T8710" i="190"/>
  <c r="S8710" i="190"/>
  <c r="R8710" i="190"/>
  <c r="Q8710" i="190"/>
  <c r="P8710" i="190"/>
  <c r="O8710" i="190"/>
  <c r="W8710" i="190" s="1"/>
  <c r="V8709" i="190"/>
  <c r="U8709" i="190"/>
  <c r="T8709" i="190"/>
  <c r="S8709" i="190"/>
  <c r="R8709" i="190"/>
  <c r="Q8709" i="190"/>
  <c r="P8709" i="190"/>
  <c r="O8709" i="190"/>
  <c r="V8708" i="190"/>
  <c r="U8708" i="190"/>
  <c r="T8708" i="190"/>
  <c r="S8708" i="190"/>
  <c r="R8708" i="190"/>
  <c r="Q8708" i="190"/>
  <c r="P8708" i="190"/>
  <c r="O8708" i="190"/>
  <c r="V8707" i="190"/>
  <c r="U8707" i="190"/>
  <c r="T8707" i="190"/>
  <c r="S8707" i="190"/>
  <c r="R8707" i="190"/>
  <c r="Q8707" i="190"/>
  <c r="P8707" i="190"/>
  <c r="O8707" i="190"/>
  <c r="W8707" i="190" s="1"/>
  <c r="V8706" i="190"/>
  <c r="U8706" i="190"/>
  <c r="T8706" i="190"/>
  <c r="S8706" i="190"/>
  <c r="X8706" i="190" s="1"/>
  <c r="R8706" i="190"/>
  <c r="Q8706" i="190"/>
  <c r="P8706" i="190"/>
  <c r="O8706" i="190"/>
  <c r="V8705" i="190"/>
  <c r="U8705" i="190"/>
  <c r="T8705" i="190"/>
  <c r="S8705" i="190"/>
  <c r="R8705" i="190"/>
  <c r="Q8705" i="190"/>
  <c r="P8705" i="190"/>
  <c r="O8705" i="190"/>
  <c r="V8704" i="190"/>
  <c r="U8704" i="190"/>
  <c r="T8704" i="190"/>
  <c r="S8704" i="190"/>
  <c r="R8704" i="190"/>
  <c r="Q8704" i="190"/>
  <c r="P8704" i="190"/>
  <c r="O8704" i="190"/>
  <c r="V8703" i="190"/>
  <c r="U8703" i="190"/>
  <c r="T8703" i="190"/>
  <c r="S8703" i="190"/>
  <c r="X8703" i="190" s="1"/>
  <c r="R8703" i="190"/>
  <c r="Q8703" i="190"/>
  <c r="P8703" i="190"/>
  <c r="O8703" i="190"/>
  <c r="V8702" i="190"/>
  <c r="U8702" i="190"/>
  <c r="T8702" i="190"/>
  <c r="S8702" i="190"/>
  <c r="X8702" i="190" s="1"/>
  <c r="R8702" i="190"/>
  <c r="Q8702" i="190"/>
  <c r="P8702" i="190"/>
  <c r="O8702" i="190"/>
  <c r="W8702" i="190" s="1"/>
  <c r="V8701" i="190"/>
  <c r="U8701" i="190"/>
  <c r="T8701" i="190"/>
  <c r="S8701" i="190"/>
  <c r="R8701" i="190"/>
  <c r="Q8701" i="190"/>
  <c r="P8701" i="190"/>
  <c r="O8701" i="190"/>
  <c r="V8700" i="190"/>
  <c r="U8700" i="190"/>
  <c r="T8700" i="190"/>
  <c r="S8700" i="190"/>
  <c r="R8700" i="190"/>
  <c r="Q8700" i="190"/>
  <c r="P8700" i="190"/>
  <c r="O8700" i="190"/>
  <c r="V8699" i="190"/>
  <c r="U8699" i="190"/>
  <c r="T8699" i="190"/>
  <c r="S8699" i="190"/>
  <c r="X8699" i="190" s="1"/>
  <c r="R8699" i="190"/>
  <c r="Q8699" i="190"/>
  <c r="P8699" i="190"/>
  <c r="O8699" i="190"/>
  <c r="W8699" i="190" s="1"/>
  <c r="V8698" i="190"/>
  <c r="U8698" i="190"/>
  <c r="T8698" i="190"/>
  <c r="S8698" i="190"/>
  <c r="R8698" i="190"/>
  <c r="Q8698" i="190"/>
  <c r="P8698" i="190"/>
  <c r="O8698" i="190"/>
  <c r="W8698" i="190" s="1"/>
  <c r="V8697" i="190"/>
  <c r="U8697" i="190"/>
  <c r="T8697" i="190"/>
  <c r="S8697" i="190"/>
  <c r="R8697" i="190"/>
  <c r="Q8697" i="190"/>
  <c r="P8697" i="190"/>
  <c r="O8697" i="190"/>
  <c r="V8696" i="190"/>
  <c r="U8696" i="190"/>
  <c r="T8696" i="190"/>
  <c r="S8696" i="190"/>
  <c r="R8696" i="190"/>
  <c r="Q8696" i="190"/>
  <c r="P8696" i="190"/>
  <c r="O8696" i="190"/>
  <c r="V8695" i="190"/>
  <c r="U8695" i="190"/>
  <c r="T8695" i="190"/>
  <c r="S8695" i="190"/>
  <c r="R8695" i="190"/>
  <c r="Q8695" i="190"/>
  <c r="P8695" i="190"/>
  <c r="O8695" i="190"/>
  <c r="W8695" i="190" s="1"/>
  <c r="V8694" i="190"/>
  <c r="U8694" i="190"/>
  <c r="T8694" i="190"/>
  <c r="S8694" i="190"/>
  <c r="X8694" i="190" s="1"/>
  <c r="R8694" i="190"/>
  <c r="Q8694" i="190"/>
  <c r="P8694" i="190"/>
  <c r="O8694" i="190"/>
  <c r="V8693" i="190"/>
  <c r="U8693" i="190"/>
  <c r="T8693" i="190"/>
  <c r="S8693" i="190"/>
  <c r="R8693" i="190"/>
  <c r="Q8693" i="190"/>
  <c r="P8693" i="190"/>
  <c r="O8693" i="190"/>
  <c r="V8692" i="190"/>
  <c r="U8692" i="190"/>
  <c r="T8692" i="190"/>
  <c r="S8692" i="190"/>
  <c r="R8692" i="190"/>
  <c r="Q8692" i="190"/>
  <c r="P8692" i="190"/>
  <c r="O8692" i="190"/>
  <c r="V8691" i="190"/>
  <c r="U8691" i="190"/>
  <c r="T8691" i="190"/>
  <c r="S8691" i="190"/>
  <c r="X8691" i="190" s="1"/>
  <c r="R8691" i="190"/>
  <c r="Q8691" i="190"/>
  <c r="P8691" i="190"/>
  <c r="O8691" i="190"/>
  <c r="V8690" i="190"/>
  <c r="U8690" i="190"/>
  <c r="T8690" i="190"/>
  <c r="S8690" i="190"/>
  <c r="X8690" i="190" s="1"/>
  <c r="R8690" i="190"/>
  <c r="Q8690" i="190"/>
  <c r="P8690" i="190"/>
  <c r="O8690" i="190"/>
  <c r="W8690" i="190" s="1"/>
  <c r="V8689" i="190"/>
  <c r="U8689" i="190"/>
  <c r="T8689" i="190"/>
  <c r="S8689" i="190"/>
  <c r="R8689" i="190"/>
  <c r="Q8689" i="190"/>
  <c r="P8689" i="190"/>
  <c r="O8689" i="190"/>
  <c r="V8688" i="190"/>
  <c r="U8688" i="190"/>
  <c r="T8688" i="190"/>
  <c r="S8688" i="190"/>
  <c r="R8688" i="190"/>
  <c r="Q8688" i="190"/>
  <c r="P8688" i="190"/>
  <c r="O8688" i="190"/>
  <c r="V8687" i="190"/>
  <c r="U8687" i="190"/>
  <c r="T8687" i="190"/>
  <c r="S8687" i="190"/>
  <c r="X8687" i="190" s="1"/>
  <c r="R8687" i="190"/>
  <c r="Q8687" i="190"/>
  <c r="P8687" i="190"/>
  <c r="O8687" i="190"/>
  <c r="W8687" i="190" s="1"/>
  <c r="V8686" i="190"/>
  <c r="U8686" i="190"/>
  <c r="T8686" i="190"/>
  <c r="S8686" i="190"/>
  <c r="R8686" i="190"/>
  <c r="Q8686" i="190"/>
  <c r="P8686" i="190"/>
  <c r="O8686" i="190"/>
  <c r="W8686" i="190" s="1"/>
  <c r="V8685" i="190"/>
  <c r="U8685" i="190"/>
  <c r="T8685" i="190"/>
  <c r="S8685" i="190"/>
  <c r="R8685" i="190"/>
  <c r="Q8685" i="190"/>
  <c r="P8685" i="190"/>
  <c r="O8685" i="190"/>
  <c r="V8684" i="190"/>
  <c r="U8684" i="190"/>
  <c r="T8684" i="190"/>
  <c r="S8684" i="190"/>
  <c r="R8684" i="190"/>
  <c r="Q8684" i="190"/>
  <c r="P8684" i="190"/>
  <c r="O8684" i="190"/>
  <c r="V8683" i="190"/>
  <c r="U8683" i="190"/>
  <c r="T8683" i="190"/>
  <c r="S8683" i="190"/>
  <c r="R8683" i="190"/>
  <c r="Q8683" i="190"/>
  <c r="P8683" i="190"/>
  <c r="O8683" i="190"/>
  <c r="W8683" i="190" s="1"/>
  <c r="V8682" i="190"/>
  <c r="U8682" i="190"/>
  <c r="T8682" i="190"/>
  <c r="S8682" i="190"/>
  <c r="X8682" i="190" s="1"/>
  <c r="R8682" i="190"/>
  <c r="Q8682" i="190"/>
  <c r="P8682" i="190"/>
  <c r="O8682" i="190"/>
  <c r="W8682" i="190" s="1"/>
  <c r="V8681" i="190"/>
  <c r="U8681" i="190"/>
  <c r="T8681" i="190"/>
  <c r="S8681" i="190"/>
  <c r="R8681" i="190"/>
  <c r="Q8681" i="190"/>
  <c r="P8681" i="190"/>
  <c r="O8681" i="190"/>
  <c r="V8680" i="190"/>
  <c r="U8680" i="190"/>
  <c r="T8680" i="190"/>
  <c r="S8680" i="190"/>
  <c r="R8680" i="190"/>
  <c r="Q8680" i="190"/>
  <c r="P8680" i="190"/>
  <c r="O8680" i="190"/>
  <c r="V8679" i="190"/>
  <c r="U8679" i="190"/>
  <c r="T8679" i="190"/>
  <c r="S8679" i="190"/>
  <c r="X8679" i="190" s="1"/>
  <c r="R8679" i="190"/>
  <c r="Q8679" i="190"/>
  <c r="P8679" i="190"/>
  <c r="O8679" i="190"/>
  <c r="W8679" i="190" s="1"/>
  <c r="V8678" i="190"/>
  <c r="U8678" i="190"/>
  <c r="T8678" i="190"/>
  <c r="S8678" i="190"/>
  <c r="X8678" i="190" s="1"/>
  <c r="R8678" i="190"/>
  <c r="Q8678" i="190"/>
  <c r="P8678" i="190"/>
  <c r="O8678" i="190"/>
  <c r="W8678" i="190" s="1"/>
  <c r="V8677" i="190"/>
  <c r="U8677" i="190"/>
  <c r="T8677" i="190"/>
  <c r="S8677" i="190"/>
  <c r="R8677" i="190"/>
  <c r="Q8677" i="190"/>
  <c r="P8677" i="190"/>
  <c r="O8677" i="190"/>
  <c r="V8676" i="190"/>
  <c r="U8676" i="190"/>
  <c r="T8676" i="190"/>
  <c r="S8676" i="190"/>
  <c r="R8676" i="190"/>
  <c r="Q8676" i="190"/>
  <c r="P8676" i="190"/>
  <c r="O8676" i="190"/>
  <c r="V8675" i="190"/>
  <c r="U8675" i="190"/>
  <c r="T8675" i="190"/>
  <c r="S8675" i="190"/>
  <c r="X8675" i="190" s="1"/>
  <c r="R8675" i="190"/>
  <c r="Q8675" i="190"/>
  <c r="P8675" i="190"/>
  <c r="O8675" i="190"/>
  <c r="W8675" i="190" s="1"/>
  <c r="V8674" i="190"/>
  <c r="U8674" i="190"/>
  <c r="T8674" i="190"/>
  <c r="S8674" i="190"/>
  <c r="X8674" i="190" s="1"/>
  <c r="R8674" i="190"/>
  <c r="Q8674" i="190"/>
  <c r="P8674" i="190"/>
  <c r="O8674" i="190"/>
  <c r="W8674" i="190" s="1"/>
  <c r="V8673" i="190"/>
  <c r="U8673" i="190"/>
  <c r="T8673" i="190"/>
  <c r="S8673" i="190"/>
  <c r="R8673" i="190"/>
  <c r="Q8673" i="190"/>
  <c r="P8673" i="190"/>
  <c r="O8673" i="190"/>
  <c r="W8673" i="190" s="1"/>
  <c r="V8672" i="190"/>
  <c r="U8672" i="190"/>
  <c r="T8672" i="190"/>
  <c r="S8672" i="190"/>
  <c r="X8672" i="190" s="1"/>
  <c r="R8672" i="190"/>
  <c r="Q8672" i="190"/>
  <c r="P8672" i="190"/>
  <c r="O8672" i="190"/>
  <c r="W8672" i="190" s="1"/>
  <c r="V8671" i="190"/>
  <c r="U8671" i="190"/>
  <c r="T8671" i="190"/>
  <c r="S8671" i="190"/>
  <c r="R8671" i="190"/>
  <c r="Q8671" i="190"/>
  <c r="P8671" i="190"/>
  <c r="O8671" i="190"/>
  <c r="V8670" i="190"/>
  <c r="U8670" i="190"/>
  <c r="T8670" i="190"/>
  <c r="S8670" i="190"/>
  <c r="R8670" i="190"/>
  <c r="Q8670" i="190"/>
  <c r="P8670" i="190"/>
  <c r="O8670" i="190"/>
  <c r="V8669" i="190"/>
  <c r="U8669" i="190"/>
  <c r="T8669" i="190"/>
  <c r="S8669" i="190"/>
  <c r="R8669" i="190"/>
  <c r="Q8669" i="190"/>
  <c r="P8669" i="190"/>
  <c r="O8669" i="190"/>
  <c r="W8669" i="190" s="1"/>
  <c r="V8668" i="190"/>
  <c r="U8668" i="190"/>
  <c r="T8668" i="190"/>
  <c r="S8668" i="190"/>
  <c r="R8668" i="190"/>
  <c r="Q8668" i="190"/>
  <c r="P8668" i="190"/>
  <c r="O8668" i="190"/>
  <c r="W8668" i="190" s="1"/>
  <c r="V8667" i="190"/>
  <c r="U8667" i="190"/>
  <c r="T8667" i="190"/>
  <c r="S8667" i="190"/>
  <c r="X8667" i="190" s="1"/>
  <c r="R8667" i="190"/>
  <c r="Q8667" i="190"/>
  <c r="P8667" i="190"/>
  <c r="O8667" i="190"/>
  <c r="W8667" i="190" s="1"/>
  <c r="V8666" i="190"/>
  <c r="U8666" i="190"/>
  <c r="T8666" i="190"/>
  <c r="S8666" i="190"/>
  <c r="X8666" i="190" s="1"/>
  <c r="R8666" i="190"/>
  <c r="Q8666" i="190"/>
  <c r="P8666" i="190"/>
  <c r="O8666" i="190"/>
  <c r="W8666" i="190" s="1"/>
  <c r="V8665" i="190"/>
  <c r="U8665" i="190"/>
  <c r="T8665" i="190"/>
  <c r="S8665" i="190"/>
  <c r="R8665" i="190"/>
  <c r="Q8665" i="190"/>
  <c r="P8665" i="190"/>
  <c r="O8665" i="190"/>
  <c r="V8664" i="190"/>
  <c r="U8664" i="190"/>
  <c r="T8664" i="190"/>
  <c r="S8664" i="190"/>
  <c r="X8664" i="190" s="1"/>
  <c r="R8664" i="190"/>
  <c r="Q8664" i="190"/>
  <c r="P8664" i="190"/>
  <c r="O8664" i="190"/>
  <c r="W8664" i="190" s="1"/>
  <c r="V8663" i="190"/>
  <c r="U8663" i="190"/>
  <c r="T8663" i="190"/>
  <c r="S8663" i="190"/>
  <c r="R8663" i="190"/>
  <c r="Q8663" i="190"/>
  <c r="P8663" i="190"/>
  <c r="O8663" i="190"/>
  <c r="V8662" i="190"/>
  <c r="U8662" i="190"/>
  <c r="T8662" i="190"/>
  <c r="S8662" i="190"/>
  <c r="R8662" i="190"/>
  <c r="Q8662" i="190"/>
  <c r="P8662" i="190"/>
  <c r="O8662" i="190"/>
  <c r="V8661" i="190"/>
  <c r="U8661" i="190"/>
  <c r="T8661" i="190"/>
  <c r="S8661" i="190"/>
  <c r="X8661" i="190" s="1"/>
  <c r="R8661" i="190"/>
  <c r="Q8661" i="190"/>
  <c r="P8661" i="190"/>
  <c r="O8661" i="190"/>
  <c r="W8661" i="190" s="1"/>
  <c r="V8660" i="190"/>
  <c r="U8660" i="190"/>
  <c r="T8660" i="190"/>
  <c r="S8660" i="190"/>
  <c r="R8660" i="190"/>
  <c r="Q8660" i="190"/>
  <c r="P8660" i="190"/>
  <c r="O8660" i="190"/>
  <c r="V8659" i="190"/>
  <c r="U8659" i="190"/>
  <c r="T8659" i="190"/>
  <c r="S8659" i="190"/>
  <c r="X8659" i="190" s="1"/>
  <c r="R8659" i="190"/>
  <c r="Q8659" i="190"/>
  <c r="P8659" i="190"/>
  <c r="O8659" i="190"/>
  <c r="V8658" i="190"/>
  <c r="U8658" i="190"/>
  <c r="T8658" i="190"/>
  <c r="S8658" i="190"/>
  <c r="X8658" i="190" s="1"/>
  <c r="R8658" i="190"/>
  <c r="Q8658" i="190"/>
  <c r="P8658" i="190"/>
  <c r="O8658" i="190"/>
  <c r="W8658" i="190" s="1"/>
  <c r="V8657" i="190"/>
  <c r="U8657" i="190"/>
  <c r="T8657" i="190"/>
  <c r="X8657" i="190" s="1"/>
  <c r="S8657" i="190"/>
  <c r="R8657" i="190"/>
  <c r="Q8657" i="190"/>
  <c r="P8657" i="190"/>
  <c r="O8657" i="190"/>
  <c r="W8657" i="190" s="1"/>
  <c r="V8656" i="190"/>
  <c r="U8656" i="190"/>
  <c r="T8656" i="190"/>
  <c r="S8656" i="190"/>
  <c r="X8656" i="190" s="1"/>
  <c r="R8656" i="190"/>
  <c r="Q8656" i="190"/>
  <c r="P8656" i="190"/>
  <c r="O8656" i="190"/>
  <c r="V8655" i="190"/>
  <c r="U8655" i="190"/>
  <c r="T8655" i="190"/>
  <c r="S8655" i="190"/>
  <c r="R8655" i="190"/>
  <c r="Q8655" i="190"/>
  <c r="P8655" i="190"/>
  <c r="O8655" i="190"/>
  <c r="V8654" i="190"/>
  <c r="U8654" i="190"/>
  <c r="T8654" i="190"/>
  <c r="S8654" i="190"/>
  <c r="R8654" i="190"/>
  <c r="Q8654" i="190"/>
  <c r="P8654" i="190"/>
  <c r="O8654" i="190"/>
  <c r="V8653" i="190"/>
  <c r="U8653" i="190"/>
  <c r="T8653" i="190"/>
  <c r="S8653" i="190"/>
  <c r="R8653" i="190"/>
  <c r="Q8653" i="190"/>
  <c r="P8653" i="190"/>
  <c r="O8653" i="190"/>
  <c r="V8652" i="190"/>
  <c r="U8652" i="190"/>
  <c r="T8652" i="190"/>
  <c r="S8652" i="190"/>
  <c r="R8652" i="190"/>
  <c r="Q8652" i="190"/>
  <c r="P8652" i="190"/>
  <c r="O8652" i="190"/>
  <c r="W8652" i="190" s="1"/>
  <c r="V8651" i="190"/>
  <c r="U8651" i="190"/>
  <c r="T8651" i="190"/>
  <c r="S8651" i="190"/>
  <c r="R8651" i="190"/>
  <c r="Q8651" i="190"/>
  <c r="P8651" i="190"/>
  <c r="O8651" i="190"/>
  <c r="W8651" i="190" s="1"/>
  <c r="V8650" i="190"/>
  <c r="U8650" i="190"/>
  <c r="T8650" i="190"/>
  <c r="S8650" i="190"/>
  <c r="X8650" i="190" s="1"/>
  <c r="R8650" i="190"/>
  <c r="Q8650" i="190"/>
  <c r="P8650" i="190"/>
  <c r="O8650" i="190"/>
  <c r="V8649" i="190"/>
  <c r="U8649" i="190"/>
  <c r="T8649" i="190"/>
  <c r="S8649" i="190"/>
  <c r="R8649" i="190"/>
  <c r="Q8649" i="190"/>
  <c r="P8649" i="190"/>
  <c r="O8649" i="190"/>
  <c r="V8648" i="190"/>
  <c r="U8648" i="190"/>
  <c r="T8648" i="190"/>
  <c r="S8648" i="190"/>
  <c r="R8648" i="190"/>
  <c r="Q8648" i="190"/>
  <c r="P8648" i="190"/>
  <c r="O8648" i="190"/>
  <c r="W8648" i="190" s="1"/>
  <c r="V8647" i="190"/>
  <c r="U8647" i="190"/>
  <c r="T8647" i="190"/>
  <c r="S8647" i="190"/>
  <c r="R8647" i="190"/>
  <c r="Q8647" i="190"/>
  <c r="P8647" i="190"/>
  <c r="O8647" i="190"/>
  <c r="V8646" i="190"/>
  <c r="U8646" i="190"/>
  <c r="T8646" i="190"/>
  <c r="S8646" i="190"/>
  <c r="R8646" i="190"/>
  <c r="Q8646" i="190"/>
  <c r="P8646" i="190"/>
  <c r="O8646" i="190"/>
  <c r="V8645" i="190"/>
  <c r="U8645" i="190"/>
  <c r="T8645" i="190"/>
  <c r="X8645" i="190" s="1"/>
  <c r="S8645" i="190"/>
  <c r="R8645" i="190"/>
  <c r="Q8645" i="190"/>
  <c r="P8645" i="190"/>
  <c r="O8645" i="190"/>
  <c r="V8644" i="190"/>
  <c r="U8644" i="190"/>
  <c r="T8644" i="190"/>
  <c r="S8644" i="190"/>
  <c r="R8644" i="190"/>
  <c r="Q8644" i="190"/>
  <c r="P8644" i="190"/>
  <c r="O8644" i="190"/>
  <c r="V8643" i="190"/>
  <c r="U8643" i="190"/>
  <c r="T8643" i="190"/>
  <c r="S8643" i="190"/>
  <c r="X8643" i="190" s="1"/>
  <c r="R8643" i="190"/>
  <c r="Q8643" i="190"/>
  <c r="P8643" i="190"/>
  <c r="O8643" i="190"/>
  <c r="W8643" i="190" s="1"/>
  <c r="V8642" i="190"/>
  <c r="U8642" i="190"/>
  <c r="T8642" i="190"/>
  <c r="S8642" i="190"/>
  <c r="R8642" i="190"/>
  <c r="Q8642" i="190"/>
  <c r="P8642" i="190"/>
  <c r="O8642" i="190"/>
  <c r="W8642" i="190" s="1"/>
  <c r="V8641" i="190"/>
  <c r="U8641" i="190"/>
  <c r="T8641" i="190"/>
  <c r="S8641" i="190"/>
  <c r="R8641" i="190"/>
  <c r="Q8641" i="190"/>
  <c r="P8641" i="190"/>
  <c r="O8641" i="190"/>
  <c r="V8640" i="190"/>
  <c r="U8640" i="190"/>
  <c r="T8640" i="190"/>
  <c r="S8640" i="190"/>
  <c r="X8640" i="190" s="1"/>
  <c r="R8640" i="190"/>
  <c r="Q8640" i="190"/>
  <c r="P8640" i="190"/>
  <c r="O8640" i="190"/>
  <c r="W8640" i="190" s="1"/>
  <c r="V8639" i="190"/>
  <c r="U8639" i="190"/>
  <c r="T8639" i="190"/>
  <c r="X8639" i="190" s="1"/>
  <c r="S8639" i="190"/>
  <c r="R8639" i="190"/>
  <c r="Q8639" i="190"/>
  <c r="P8639" i="190"/>
  <c r="O8639" i="190"/>
  <c r="V8638" i="190"/>
  <c r="U8638" i="190"/>
  <c r="T8638" i="190"/>
  <c r="S8638" i="190"/>
  <c r="R8638" i="190"/>
  <c r="Q8638" i="190"/>
  <c r="P8638" i="190"/>
  <c r="O8638" i="190"/>
  <c r="V8637" i="190"/>
  <c r="U8637" i="190"/>
  <c r="T8637" i="190"/>
  <c r="S8637" i="190"/>
  <c r="R8637" i="190"/>
  <c r="Q8637" i="190"/>
  <c r="P8637" i="190"/>
  <c r="O8637" i="190"/>
  <c r="W8637" i="190" s="1"/>
  <c r="V8636" i="190"/>
  <c r="U8636" i="190"/>
  <c r="T8636" i="190"/>
  <c r="S8636" i="190"/>
  <c r="R8636" i="190"/>
  <c r="Q8636" i="190"/>
  <c r="P8636" i="190"/>
  <c r="O8636" i="190"/>
  <c r="W8636" i="190" s="1"/>
  <c r="V8635" i="190"/>
  <c r="U8635" i="190"/>
  <c r="T8635" i="190"/>
  <c r="S8635" i="190"/>
  <c r="X8635" i="190" s="1"/>
  <c r="R8635" i="190"/>
  <c r="Q8635" i="190"/>
  <c r="P8635" i="190"/>
  <c r="O8635" i="190"/>
  <c r="V8634" i="190"/>
  <c r="U8634" i="190"/>
  <c r="T8634" i="190"/>
  <c r="S8634" i="190"/>
  <c r="X8634" i="190" s="1"/>
  <c r="R8634" i="190"/>
  <c r="Q8634" i="190"/>
  <c r="P8634" i="190"/>
  <c r="O8634" i="190"/>
  <c r="W8634" i="190" s="1"/>
  <c r="V8633" i="190"/>
  <c r="U8633" i="190"/>
  <c r="T8633" i="190"/>
  <c r="X8633" i="190" s="1"/>
  <c r="S8633" i="190"/>
  <c r="R8633" i="190"/>
  <c r="Q8633" i="190"/>
  <c r="P8633" i="190"/>
  <c r="O8633" i="190"/>
  <c r="V8632" i="190"/>
  <c r="U8632" i="190"/>
  <c r="T8632" i="190"/>
  <c r="S8632" i="190"/>
  <c r="X8632" i="190" s="1"/>
  <c r="R8632" i="190"/>
  <c r="Q8632" i="190"/>
  <c r="P8632" i="190"/>
  <c r="O8632" i="190"/>
  <c r="V8631" i="190"/>
  <c r="U8631" i="190"/>
  <c r="T8631" i="190"/>
  <c r="S8631" i="190"/>
  <c r="R8631" i="190"/>
  <c r="Q8631" i="190"/>
  <c r="P8631" i="190"/>
  <c r="O8631" i="190"/>
  <c r="V8630" i="190"/>
  <c r="U8630" i="190"/>
  <c r="T8630" i="190"/>
  <c r="S8630" i="190"/>
  <c r="R8630" i="190"/>
  <c r="Q8630" i="190"/>
  <c r="P8630" i="190"/>
  <c r="O8630" i="190"/>
  <c r="V8629" i="190"/>
  <c r="U8629" i="190"/>
  <c r="T8629" i="190"/>
  <c r="S8629" i="190"/>
  <c r="R8629" i="190"/>
  <c r="Q8629" i="190"/>
  <c r="P8629" i="190"/>
  <c r="O8629" i="190"/>
  <c r="V8628" i="190"/>
  <c r="U8628" i="190"/>
  <c r="T8628" i="190"/>
  <c r="S8628" i="190"/>
  <c r="R8628" i="190"/>
  <c r="Q8628" i="190"/>
  <c r="P8628" i="190"/>
  <c r="O8628" i="190"/>
  <c r="V8627" i="190"/>
  <c r="U8627" i="190"/>
  <c r="T8627" i="190"/>
  <c r="S8627" i="190"/>
  <c r="R8627" i="190"/>
  <c r="Q8627" i="190"/>
  <c r="P8627" i="190"/>
  <c r="O8627" i="190"/>
  <c r="W8627" i="190" s="1"/>
  <c r="V8626" i="190"/>
  <c r="U8626" i="190"/>
  <c r="T8626" i="190"/>
  <c r="S8626" i="190"/>
  <c r="X8626" i="190" s="1"/>
  <c r="R8626" i="190"/>
  <c r="Q8626" i="190"/>
  <c r="P8626" i="190"/>
  <c r="O8626" i="190"/>
  <c r="V8625" i="190"/>
  <c r="U8625" i="190"/>
  <c r="T8625" i="190"/>
  <c r="S8625" i="190"/>
  <c r="R8625" i="190"/>
  <c r="Q8625" i="190"/>
  <c r="P8625" i="190"/>
  <c r="O8625" i="190"/>
  <c r="W8625" i="190" s="1"/>
  <c r="V8624" i="190"/>
  <c r="U8624" i="190"/>
  <c r="T8624" i="190"/>
  <c r="S8624" i="190"/>
  <c r="R8624" i="190"/>
  <c r="Q8624" i="190"/>
  <c r="P8624" i="190"/>
  <c r="O8624" i="190"/>
  <c r="W8624" i="190" s="1"/>
  <c r="V8623" i="190"/>
  <c r="U8623" i="190"/>
  <c r="T8623" i="190"/>
  <c r="S8623" i="190"/>
  <c r="R8623" i="190"/>
  <c r="Q8623" i="190"/>
  <c r="P8623" i="190"/>
  <c r="O8623" i="190"/>
  <c r="V8622" i="190"/>
  <c r="U8622" i="190"/>
  <c r="T8622" i="190"/>
  <c r="S8622" i="190"/>
  <c r="R8622" i="190"/>
  <c r="Q8622" i="190"/>
  <c r="P8622" i="190"/>
  <c r="O8622" i="190"/>
  <c r="V8621" i="190"/>
  <c r="U8621" i="190"/>
  <c r="T8621" i="190"/>
  <c r="X8621" i="190" s="1"/>
  <c r="S8621" i="190"/>
  <c r="R8621" i="190"/>
  <c r="Q8621" i="190"/>
  <c r="P8621" i="190"/>
  <c r="O8621" i="190"/>
  <c r="W8621" i="190" s="1"/>
  <c r="V8620" i="190"/>
  <c r="U8620" i="190"/>
  <c r="T8620" i="190"/>
  <c r="S8620" i="190"/>
  <c r="R8620" i="190"/>
  <c r="Q8620" i="190"/>
  <c r="P8620" i="190"/>
  <c r="O8620" i="190"/>
  <c r="V8619" i="190"/>
  <c r="U8619" i="190"/>
  <c r="T8619" i="190"/>
  <c r="S8619" i="190"/>
  <c r="X8619" i="190" s="1"/>
  <c r="R8619" i="190"/>
  <c r="Q8619" i="190"/>
  <c r="P8619" i="190"/>
  <c r="O8619" i="190"/>
  <c r="W8619" i="190" s="1"/>
  <c r="V8618" i="190"/>
  <c r="U8618" i="190"/>
  <c r="T8618" i="190"/>
  <c r="X8618" i="190" s="1"/>
  <c r="S8618" i="190"/>
  <c r="R8618" i="190"/>
  <c r="Q8618" i="190"/>
  <c r="P8618" i="190"/>
  <c r="O8618" i="190"/>
  <c r="V8617" i="190"/>
  <c r="U8617" i="190"/>
  <c r="T8617" i="190"/>
  <c r="S8617" i="190"/>
  <c r="R8617" i="190"/>
  <c r="Q8617" i="190"/>
  <c r="P8617" i="190"/>
  <c r="O8617" i="190"/>
  <c r="V8616" i="190"/>
  <c r="U8616" i="190"/>
  <c r="T8616" i="190"/>
  <c r="S8616" i="190"/>
  <c r="R8616" i="190"/>
  <c r="Q8616" i="190"/>
  <c r="P8616" i="190"/>
  <c r="O8616" i="190"/>
  <c r="V8615" i="190"/>
  <c r="U8615" i="190"/>
  <c r="T8615" i="190"/>
  <c r="X8615" i="190" s="1"/>
  <c r="S8615" i="190"/>
  <c r="R8615" i="190"/>
  <c r="Q8615" i="190"/>
  <c r="P8615" i="190"/>
  <c r="O8615" i="190"/>
  <c r="V8614" i="190"/>
  <c r="U8614" i="190"/>
  <c r="T8614" i="190"/>
  <c r="S8614" i="190"/>
  <c r="R8614" i="190"/>
  <c r="Q8614" i="190"/>
  <c r="P8614" i="190"/>
  <c r="O8614" i="190"/>
  <c r="V8613" i="190"/>
  <c r="U8613" i="190"/>
  <c r="T8613" i="190"/>
  <c r="X8613" i="190" s="1"/>
  <c r="S8613" i="190"/>
  <c r="R8613" i="190"/>
  <c r="Q8613" i="190"/>
  <c r="P8613" i="190"/>
  <c r="O8613" i="190"/>
  <c r="W8613" i="190" s="1"/>
  <c r="V8612" i="190"/>
  <c r="U8612" i="190"/>
  <c r="T8612" i="190"/>
  <c r="S8612" i="190"/>
  <c r="R8612" i="190"/>
  <c r="Q8612" i="190"/>
  <c r="P8612" i="190"/>
  <c r="O8612" i="190"/>
  <c r="V8611" i="190"/>
  <c r="U8611" i="190"/>
  <c r="T8611" i="190"/>
  <c r="S8611" i="190"/>
  <c r="R8611" i="190"/>
  <c r="Q8611" i="190"/>
  <c r="P8611" i="190"/>
  <c r="O8611" i="190"/>
  <c r="V8610" i="190"/>
  <c r="U8610" i="190"/>
  <c r="T8610" i="190"/>
  <c r="X8610" i="190" s="1"/>
  <c r="S8610" i="190"/>
  <c r="R8610" i="190"/>
  <c r="Q8610" i="190"/>
  <c r="P8610" i="190"/>
  <c r="O8610" i="190"/>
  <c r="V8609" i="190"/>
  <c r="U8609" i="190"/>
  <c r="T8609" i="190"/>
  <c r="X8609" i="190" s="1"/>
  <c r="S8609" i="190"/>
  <c r="R8609" i="190"/>
  <c r="Q8609" i="190"/>
  <c r="P8609" i="190"/>
  <c r="O8609" i="190"/>
  <c r="V8608" i="190"/>
  <c r="U8608" i="190"/>
  <c r="T8608" i="190"/>
  <c r="S8608" i="190"/>
  <c r="R8608" i="190"/>
  <c r="Q8608" i="190"/>
  <c r="P8608" i="190"/>
  <c r="O8608" i="190"/>
  <c r="V8607" i="190"/>
  <c r="U8607" i="190"/>
  <c r="T8607" i="190"/>
  <c r="S8607" i="190"/>
  <c r="R8607" i="190"/>
  <c r="Q8607" i="190"/>
  <c r="P8607" i="190"/>
  <c r="O8607" i="190"/>
  <c r="W8607" i="190" s="1"/>
  <c r="V8606" i="190"/>
  <c r="U8606" i="190"/>
  <c r="T8606" i="190"/>
  <c r="S8606" i="190"/>
  <c r="R8606" i="190"/>
  <c r="Q8606" i="190"/>
  <c r="P8606" i="190"/>
  <c r="O8606" i="190"/>
  <c r="V8605" i="190"/>
  <c r="U8605" i="190"/>
  <c r="T8605" i="190"/>
  <c r="S8605" i="190"/>
  <c r="R8605" i="190"/>
  <c r="Q8605" i="190"/>
  <c r="P8605" i="190"/>
  <c r="O8605" i="190"/>
  <c r="V8604" i="190"/>
  <c r="U8604" i="190"/>
  <c r="T8604" i="190"/>
  <c r="S8604" i="190"/>
  <c r="R8604" i="190"/>
  <c r="Q8604" i="190"/>
  <c r="P8604" i="190"/>
  <c r="O8604" i="190"/>
  <c r="V8603" i="190"/>
  <c r="X8603" i="190" s="1"/>
  <c r="U8603" i="190"/>
  <c r="T8603" i="190"/>
  <c r="S8603" i="190"/>
  <c r="R8603" i="190"/>
  <c r="Q8603" i="190"/>
  <c r="P8603" i="190"/>
  <c r="O8603" i="190"/>
  <c r="W8603" i="190" s="1"/>
  <c r="V8602" i="190"/>
  <c r="U8602" i="190"/>
  <c r="T8602" i="190"/>
  <c r="S8602" i="190"/>
  <c r="R8602" i="190"/>
  <c r="Q8602" i="190"/>
  <c r="P8602" i="190"/>
  <c r="O8602" i="190"/>
  <c r="V8601" i="190"/>
  <c r="U8601" i="190"/>
  <c r="T8601" i="190"/>
  <c r="S8601" i="190"/>
  <c r="R8601" i="190"/>
  <c r="Q8601" i="190"/>
  <c r="P8601" i="190"/>
  <c r="O8601" i="190"/>
  <c r="W8601" i="190" s="1"/>
  <c r="V8600" i="190"/>
  <c r="U8600" i="190"/>
  <c r="T8600" i="190"/>
  <c r="S8600" i="190"/>
  <c r="R8600" i="190"/>
  <c r="Q8600" i="190"/>
  <c r="P8600" i="190"/>
  <c r="O8600" i="190"/>
  <c r="V8599" i="190"/>
  <c r="U8599" i="190"/>
  <c r="T8599" i="190"/>
  <c r="S8599" i="190"/>
  <c r="R8599" i="190"/>
  <c r="Q8599" i="190"/>
  <c r="P8599" i="190"/>
  <c r="O8599" i="190"/>
  <c r="V8598" i="190"/>
  <c r="U8598" i="190"/>
  <c r="T8598" i="190"/>
  <c r="S8598" i="190"/>
  <c r="R8598" i="190"/>
  <c r="Q8598" i="190"/>
  <c r="P8598" i="190"/>
  <c r="O8598" i="190"/>
  <c r="V8597" i="190"/>
  <c r="U8597" i="190"/>
  <c r="T8597" i="190"/>
  <c r="S8597" i="190"/>
  <c r="R8597" i="190"/>
  <c r="Q8597" i="190"/>
  <c r="P8597" i="190"/>
  <c r="O8597" i="190"/>
  <c r="W8597" i="190" s="1"/>
  <c r="V8596" i="190"/>
  <c r="U8596" i="190"/>
  <c r="T8596" i="190"/>
  <c r="S8596" i="190"/>
  <c r="R8596" i="190"/>
  <c r="Q8596" i="190"/>
  <c r="P8596" i="190"/>
  <c r="O8596" i="190"/>
  <c r="V8595" i="190"/>
  <c r="U8595" i="190"/>
  <c r="T8595" i="190"/>
  <c r="S8595" i="190"/>
  <c r="R8595" i="190"/>
  <c r="Q8595" i="190"/>
  <c r="P8595" i="190"/>
  <c r="O8595" i="190"/>
  <c r="V8594" i="190"/>
  <c r="U8594" i="190"/>
  <c r="T8594" i="190"/>
  <c r="S8594" i="190"/>
  <c r="R8594" i="190"/>
  <c r="Q8594" i="190"/>
  <c r="P8594" i="190"/>
  <c r="O8594" i="190"/>
  <c r="V8593" i="190"/>
  <c r="U8593" i="190"/>
  <c r="T8593" i="190"/>
  <c r="S8593" i="190"/>
  <c r="R8593" i="190"/>
  <c r="Q8593" i="190"/>
  <c r="P8593" i="190"/>
  <c r="O8593" i="190"/>
  <c r="V8592" i="190"/>
  <c r="U8592" i="190"/>
  <c r="T8592" i="190"/>
  <c r="S8592" i="190"/>
  <c r="R8592" i="190"/>
  <c r="Q8592" i="190"/>
  <c r="P8592" i="190"/>
  <c r="O8592" i="190"/>
  <c r="X8591" i="190"/>
  <c r="V8591" i="190"/>
  <c r="U8591" i="190"/>
  <c r="T8591" i="190"/>
  <c r="S8591" i="190"/>
  <c r="R8591" i="190"/>
  <c r="Q8591" i="190"/>
  <c r="P8591" i="190"/>
  <c r="O8591" i="190"/>
  <c r="V8590" i="190"/>
  <c r="U8590" i="190"/>
  <c r="T8590" i="190"/>
  <c r="S8590" i="190"/>
  <c r="R8590" i="190"/>
  <c r="Q8590" i="190"/>
  <c r="P8590" i="190"/>
  <c r="O8590" i="190"/>
  <c r="V8589" i="190"/>
  <c r="U8589" i="190"/>
  <c r="T8589" i="190"/>
  <c r="X8589" i="190" s="1"/>
  <c r="S8589" i="190"/>
  <c r="R8589" i="190"/>
  <c r="Q8589" i="190"/>
  <c r="P8589" i="190"/>
  <c r="O8589" i="190"/>
  <c r="W8589" i="190" s="1"/>
  <c r="V8588" i="190"/>
  <c r="U8588" i="190"/>
  <c r="T8588" i="190"/>
  <c r="S8588" i="190"/>
  <c r="R8588" i="190"/>
  <c r="Q8588" i="190"/>
  <c r="P8588" i="190"/>
  <c r="O8588" i="190"/>
  <c r="V8587" i="190"/>
  <c r="U8587" i="190"/>
  <c r="T8587" i="190"/>
  <c r="X8587" i="190" s="1"/>
  <c r="S8587" i="190"/>
  <c r="R8587" i="190"/>
  <c r="Q8587" i="190"/>
  <c r="P8587" i="190"/>
  <c r="O8587" i="190"/>
  <c r="V8586" i="190"/>
  <c r="U8586" i="190"/>
  <c r="T8586" i="190"/>
  <c r="S8586" i="190"/>
  <c r="R8586" i="190"/>
  <c r="Q8586" i="190"/>
  <c r="P8586" i="190"/>
  <c r="O8586" i="190"/>
  <c r="V8585" i="190"/>
  <c r="U8585" i="190"/>
  <c r="T8585" i="190"/>
  <c r="S8585" i="190"/>
  <c r="R8585" i="190"/>
  <c r="Q8585" i="190"/>
  <c r="P8585" i="190"/>
  <c r="O8585" i="190"/>
  <c r="W8585" i="190" s="1"/>
  <c r="V8584" i="190"/>
  <c r="U8584" i="190"/>
  <c r="T8584" i="190"/>
  <c r="S8584" i="190"/>
  <c r="R8584" i="190"/>
  <c r="Q8584" i="190"/>
  <c r="P8584" i="190"/>
  <c r="O8584" i="190"/>
  <c r="V8583" i="190"/>
  <c r="U8583" i="190"/>
  <c r="T8583" i="190"/>
  <c r="S8583" i="190"/>
  <c r="R8583" i="190"/>
  <c r="Q8583" i="190"/>
  <c r="P8583" i="190"/>
  <c r="O8583" i="190"/>
  <c r="V8582" i="190"/>
  <c r="U8582" i="190"/>
  <c r="T8582" i="190"/>
  <c r="S8582" i="190"/>
  <c r="R8582" i="190"/>
  <c r="Q8582" i="190"/>
  <c r="P8582" i="190"/>
  <c r="O8582" i="190"/>
  <c r="V8581" i="190"/>
  <c r="U8581" i="190"/>
  <c r="T8581" i="190"/>
  <c r="X8581" i="190" s="1"/>
  <c r="S8581" i="190"/>
  <c r="R8581" i="190"/>
  <c r="Q8581" i="190"/>
  <c r="P8581" i="190"/>
  <c r="O8581" i="190"/>
  <c r="V8580" i="190"/>
  <c r="U8580" i="190"/>
  <c r="T8580" i="190"/>
  <c r="S8580" i="190"/>
  <c r="R8580" i="190"/>
  <c r="Q8580" i="190"/>
  <c r="P8580" i="190"/>
  <c r="O8580" i="190"/>
  <c r="V8579" i="190"/>
  <c r="U8579" i="190"/>
  <c r="T8579" i="190"/>
  <c r="S8579" i="190"/>
  <c r="R8579" i="190"/>
  <c r="Q8579" i="190"/>
  <c r="P8579" i="190"/>
  <c r="O8579" i="190"/>
  <c r="V8578" i="190"/>
  <c r="U8578" i="190"/>
  <c r="T8578" i="190"/>
  <c r="X8578" i="190" s="1"/>
  <c r="S8578" i="190"/>
  <c r="R8578" i="190"/>
  <c r="Q8578" i="190"/>
  <c r="P8578" i="190"/>
  <c r="O8578" i="190"/>
  <c r="V8577" i="190"/>
  <c r="U8577" i="190"/>
  <c r="T8577" i="190"/>
  <c r="S8577" i="190"/>
  <c r="R8577" i="190"/>
  <c r="Q8577" i="190"/>
  <c r="P8577" i="190"/>
  <c r="O8577" i="190"/>
  <c r="V8576" i="190"/>
  <c r="U8576" i="190"/>
  <c r="T8576" i="190"/>
  <c r="S8576" i="190"/>
  <c r="R8576" i="190"/>
  <c r="Q8576" i="190"/>
  <c r="P8576" i="190"/>
  <c r="O8576" i="190"/>
  <c r="V8575" i="190"/>
  <c r="U8575" i="190"/>
  <c r="X8575" i="190" s="1"/>
  <c r="T8575" i="190"/>
  <c r="S8575" i="190"/>
  <c r="R8575" i="190"/>
  <c r="Q8575" i="190"/>
  <c r="P8575" i="190"/>
  <c r="O8575" i="190"/>
  <c r="V8574" i="190"/>
  <c r="U8574" i="190"/>
  <c r="T8574" i="190"/>
  <c r="S8574" i="190"/>
  <c r="R8574" i="190"/>
  <c r="Q8574" i="190"/>
  <c r="P8574" i="190"/>
  <c r="O8574" i="190"/>
  <c r="V8573" i="190"/>
  <c r="U8573" i="190"/>
  <c r="T8573" i="190"/>
  <c r="S8573" i="190"/>
  <c r="R8573" i="190"/>
  <c r="Q8573" i="190"/>
  <c r="P8573" i="190"/>
  <c r="O8573" i="190"/>
  <c r="W8573" i="190" s="1"/>
  <c r="V8572" i="190"/>
  <c r="U8572" i="190"/>
  <c r="T8572" i="190"/>
  <c r="S8572" i="190"/>
  <c r="R8572" i="190"/>
  <c r="Q8572" i="190"/>
  <c r="P8572" i="190"/>
  <c r="O8572" i="190"/>
  <c r="V8571" i="190"/>
  <c r="U8571" i="190"/>
  <c r="T8571" i="190"/>
  <c r="S8571" i="190"/>
  <c r="X8571" i="190" s="1"/>
  <c r="R8571" i="190"/>
  <c r="Q8571" i="190"/>
  <c r="P8571" i="190"/>
  <c r="O8571" i="190"/>
  <c r="W8571" i="190" s="1"/>
  <c r="V8570" i="190"/>
  <c r="U8570" i="190"/>
  <c r="T8570" i="190"/>
  <c r="S8570" i="190"/>
  <c r="R8570" i="190"/>
  <c r="Q8570" i="190"/>
  <c r="P8570" i="190"/>
  <c r="O8570" i="190"/>
  <c r="V8569" i="190"/>
  <c r="U8569" i="190"/>
  <c r="T8569" i="190"/>
  <c r="S8569" i="190"/>
  <c r="R8569" i="190"/>
  <c r="Q8569" i="190"/>
  <c r="P8569" i="190"/>
  <c r="O8569" i="190"/>
  <c r="W8569" i="190" s="1"/>
  <c r="V8568" i="190"/>
  <c r="U8568" i="190"/>
  <c r="T8568" i="190"/>
  <c r="S8568" i="190"/>
  <c r="R8568" i="190"/>
  <c r="Q8568" i="190"/>
  <c r="P8568" i="190"/>
  <c r="O8568" i="190"/>
  <c r="V8567" i="190"/>
  <c r="U8567" i="190"/>
  <c r="T8567" i="190"/>
  <c r="S8567" i="190"/>
  <c r="R8567" i="190"/>
  <c r="Q8567" i="190"/>
  <c r="P8567" i="190"/>
  <c r="O8567" i="190"/>
  <c r="V8566" i="190"/>
  <c r="U8566" i="190"/>
  <c r="T8566" i="190"/>
  <c r="S8566" i="190"/>
  <c r="R8566" i="190"/>
  <c r="Q8566" i="190"/>
  <c r="P8566" i="190"/>
  <c r="O8566" i="190"/>
  <c r="V8565" i="190"/>
  <c r="U8565" i="190"/>
  <c r="T8565" i="190"/>
  <c r="S8565" i="190"/>
  <c r="R8565" i="190"/>
  <c r="Q8565" i="190"/>
  <c r="P8565" i="190"/>
  <c r="O8565" i="190"/>
  <c r="W8565" i="190" s="1"/>
  <c r="V8564" i="190"/>
  <c r="U8564" i="190"/>
  <c r="T8564" i="190"/>
  <c r="S8564" i="190"/>
  <c r="R8564" i="190"/>
  <c r="Q8564" i="190"/>
  <c r="P8564" i="190"/>
  <c r="O8564" i="190"/>
  <c r="V8563" i="190"/>
  <c r="U8563" i="190"/>
  <c r="T8563" i="190"/>
  <c r="S8563" i="190"/>
  <c r="R8563" i="190"/>
  <c r="Q8563" i="190"/>
  <c r="P8563" i="190"/>
  <c r="O8563" i="190"/>
  <c r="V8562" i="190"/>
  <c r="U8562" i="190"/>
  <c r="T8562" i="190"/>
  <c r="S8562" i="190"/>
  <c r="R8562" i="190"/>
  <c r="Q8562" i="190"/>
  <c r="P8562" i="190"/>
  <c r="O8562" i="190"/>
  <c r="V8561" i="190"/>
  <c r="U8561" i="190"/>
  <c r="T8561" i="190"/>
  <c r="S8561" i="190"/>
  <c r="R8561" i="190"/>
  <c r="Q8561" i="190"/>
  <c r="P8561" i="190"/>
  <c r="O8561" i="190"/>
  <c r="W8561" i="190" s="1"/>
  <c r="V8560" i="190"/>
  <c r="U8560" i="190"/>
  <c r="T8560" i="190"/>
  <c r="S8560" i="190"/>
  <c r="R8560" i="190"/>
  <c r="Q8560" i="190"/>
  <c r="P8560" i="190"/>
  <c r="O8560" i="190"/>
  <c r="V8559" i="190"/>
  <c r="U8559" i="190"/>
  <c r="T8559" i="190"/>
  <c r="S8559" i="190"/>
  <c r="X8559" i="190" s="1"/>
  <c r="R8559" i="190"/>
  <c r="Q8559" i="190"/>
  <c r="P8559" i="190"/>
  <c r="O8559" i="190"/>
  <c r="V8558" i="190"/>
  <c r="U8558" i="190"/>
  <c r="T8558" i="190"/>
  <c r="X8558" i="190" s="1"/>
  <c r="S8558" i="190"/>
  <c r="R8558" i="190"/>
  <c r="Q8558" i="190"/>
  <c r="P8558" i="190"/>
  <c r="O8558" i="190"/>
  <c r="V8557" i="190"/>
  <c r="U8557" i="190"/>
  <c r="T8557" i="190"/>
  <c r="X8557" i="190" s="1"/>
  <c r="S8557" i="190"/>
  <c r="R8557" i="190"/>
  <c r="Q8557" i="190"/>
  <c r="P8557" i="190"/>
  <c r="O8557" i="190"/>
  <c r="V8556" i="190"/>
  <c r="U8556" i="190"/>
  <c r="T8556" i="190"/>
  <c r="S8556" i="190"/>
  <c r="R8556" i="190"/>
  <c r="Q8556" i="190"/>
  <c r="P8556" i="190"/>
  <c r="O8556" i="190"/>
  <c r="V8555" i="190"/>
  <c r="U8555" i="190"/>
  <c r="T8555" i="190"/>
  <c r="S8555" i="190"/>
  <c r="R8555" i="190"/>
  <c r="Q8555" i="190"/>
  <c r="P8555" i="190"/>
  <c r="O8555" i="190"/>
  <c r="V8554" i="190"/>
  <c r="U8554" i="190"/>
  <c r="T8554" i="190"/>
  <c r="X8554" i="190" s="1"/>
  <c r="S8554" i="190"/>
  <c r="R8554" i="190"/>
  <c r="Q8554" i="190"/>
  <c r="P8554" i="190"/>
  <c r="O8554" i="190"/>
  <c r="V8553" i="190"/>
  <c r="U8553" i="190"/>
  <c r="T8553" i="190"/>
  <c r="S8553" i="190"/>
  <c r="R8553" i="190"/>
  <c r="Q8553" i="190"/>
  <c r="P8553" i="190"/>
  <c r="O8553" i="190"/>
  <c r="V8552" i="190"/>
  <c r="U8552" i="190"/>
  <c r="T8552" i="190"/>
  <c r="S8552" i="190"/>
  <c r="R8552" i="190"/>
  <c r="Q8552" i="190"/>
  <c r="P8552" i="190"/>
  <c r="O8552" i="190"/>
  <c r="V8551" i="190"/>
  <c r="U8551" i="190"/>
  <c r="T8551" i="190"/>
  <c r="X8551" i="190" s="1"/>
  <c r="S8551" i="190"/>
  <c r="R8551" i="190"/>
  <c r="Q8551" i="190"/>
  <c r="P8551" i="190"/>
  <c r="O8551" i="190"/>
  <c r="V8550" i="190"/>
  <c r="U8550" i="190"/>
  <c r="T8550" i="190"/>
  <c r="S8550" i="190"/>
  <c r="R8550" i="190"/>
  <c r="Q8550" i="190"/>
  <c r="P8550" i="190"/>
  <c r="O8550" i="190"/>
  <c r="V8549" i="190"/>
  <c r="U8549" i="190"/>
  <c r="T8549" i="190"/>
  <c r="S8549" i="190"/>
  <c r="R8549" i="190"/>
  <c r="Q8549" i="190"/>
  <c r="P8549" i="190"/>
  <c r="O8549" i="190"/>
  <c r="V8548" i="190"/>
  <c r="U8548" i="190"/>
  <c r="T8548" i="190"/>
  <c r="S8548" i="190"/>
  <c r="R8548" i="190"/>
  <c r="Q8548" i="190"/>
  <c r="P8548" i="190"/>
  <c r="O8548" i="190"/>
  <c r="V8547" i="190"/>
  <c r="U8547" i="190"/>
  <c r="T8547" i="190"/>
  <c r="S8547" i="190"/>
  <c r="R8547" i="190"/>
  <c r="Q8547" i="190"/>
  <c r="P8547" i="190"/>
  <c r="O8547" i="190"/>
  <c r="V8546" i="190"/>
  <c r="U8546" i="190"/>
  <c r="T8546" i="190"/>
  <c r="S8546" i="190"/>
  <c r="R8546" i="190"/>
  <c r="Q8546" i="190"/>
  <c r="P8546" i="190"/>
  <c r="O8546" i="190"/>
  <c r="V8545" i="190"/>
  <c r="U8545" i="190"/>
  <c r="T8545" i="190"/>
  <c r="X8545" i="190" s="1"/>
  <c r="S8545" i="190"/>
  <c r="R8545" i="190"/>
  <c r="Q8545" i="190"/>
  <c r="P8545" i="190"/>
  <c r="O8545" i="190"/>
  <c r="V8544" i="190"/>
  <c r="U8544" i="190"/>
  <c r="T8544" i="190"/>
  <c r="S8544" i="190"/>
  <c r="R8544" i="190"/>
  <c r="Q8544" i="190"/>
  <c r="P8544" i="190"/>
  <c r="O8544" i="190"/>
  <c r="V8543" i="190"/>
  <c r="U8543" i="190"/>
  <c r="T8543" i="190"/>
  <c r="S8543" i="190"/>
  <c r="R8543" i="190"/>
  <c r="Q8543" i="190"/>
  <c r="P8543" i="190"/>
  <c r="O8543" i="190"/>
  <c r="V8542" i="190"/>
  <c r="U8542" i="190"/>
  <c r="T8542" i="190"/>
  <c r="S8542" i="190"/>
  <c r="R8542" i="190"/>
  <c r="Q8542" i="190"/>
  <c r="P8542" i="190"/>
  <c r="O8542" i="190"/>
  <c r="V8541" i="190"/>
  <c r="U8541" i="190"/>
  <c r="T8541" i="190"/>
  <c r="S8541" i="190"/>
  <c r="R8541" i="190"/>
  <c r="Q8541" i="190"/>
  <c r="P8541" i="190"/>
  <c r="O8541" i="190"/>
  <c r="V8540" i="190"/>
  <c r="U8540" i="190"/>
  <c r="T8540" i="190"/>
  <c r="S8540" i="190"/>
  <c r="R8540" i="190"/>
  <c r="Q8540" i="190"/>
  <c r="P8540" i="190"/>
  <c r="O8540" i="190"/>
  <c r="X8539" i="190"/>
  <c r="V8539" i="190"/>
  <c r="U8539" i="190"/>
  <c r="T8539" i="190"/>
  <c r="S8539" i="190"/>
  <c r="R8539" i="190"/>
  <c r="Q8539" i="190"/>
  <c r="P8539" i="190"/>
  <c r="O8539" i="190"/>
  <c r="W8539" i="190" s="1"/>
  <c r="V8538" i="190"/>
  <c r="U8538" i="190"/>
  <c r="T8538" i="190"/>
  <c r="S8538" i="190"/>
  <c r="R8538" i="190"/>
  <c r="Q8538" i="190"/>
  <c r="P8538" i="190"/>
  <c r="O8538" i="190"/>
  <c r="V8537" i="190"/>
  <c r="U8537" i="190"/>
  <c r="T8537" i="190"/>
  <c r="S8537" i="190"/>
  <c r="R8537" i="190"/>
  <c r="Q8537" i="190"/>
  <c r="P8537" i="190"/>
  <c r="O8537" i="190"/>
  <c r="V8536" i="190"/>
  <c r="U8536" i="190"/>
  <c r="T8536" i="190"/>
  <c r="S8536" i="190"/>
  <c r="R8536" i="190"/>
  <c r="Q8536" i="190"/>
  <c r="P8536" i="190"/>
  <c r="O8536" i="190"/>
  <c r="V8535" i="190"/>
  <c r="U8535" i="190"/>
  <c r="T8535" i="190"/>
  <c r="S8535" i="190"/>
  <c r="R8535" i="190"/>
  <c r="Q8535" i="190"/>
  <c r="P8535" i="190"/>
  <c r="O8535" i="190"/>
  <c r="V8534" i="190"/>
  <c r="U8534" i="190"/>
  <c r="T8534" i="190"/>
  <c r="S8534" i="190"/>
  <c r="R8534" i="190"/>
  <c r="Q8534" i="190"/>
  <c r="P8534" i="190"/>
  <c r="O8534" i="190"/>
  <c r="V8533" i="190"/>
  <c r="U8533" i="190"/>
  <c r="T8533" i="190"/>
  <c r="S8533" i="190"/>
  <c r="R8533" i="190"/>
  <c r="Q8533" i="190"/>
  <c r="P8533" i="190"/>
  <c r="O8533" i="190"/>
  <c r="W8533" i="190" s="1"/>
  <c r="V8532" i="190"/>
  <c r="U8532" i="190"/>
  <c r="T8532" i="190"/>
  <c r="S8532" i="190"/>
  <c r="R8532" i="190"/>
  <c r="Q8532" i="190"/>
  <c r="P8532" i="190"/>
  <c r="O8532" i="190"/>
  <c r="V8531" i="190"/>
  <c r="U8531" i="190"/>
  <c r="T8531" i="190"/>
  <c r="S8531" i="190"/>
  <c r="R8531" i="190"/>
  <c r="Q8531" i="190"/>
  <c r="P8531" i="190"/>
  <c r="O8531" i="190"/>
  <c r="V8530" i="190"/>
  <c r="U8530" i="190"/>
  <c r="T8530" i="190"/>
  <c r="S8530" i="190"/>
  <c r="R8530" i="190"/>
  <c r="Q8530" i="190"/>
  <c r="P8530" i="190"/>
  <c r="O8530" i="190"/>
  <c r="V8529" i="190"/>
  <c r="U8529" i="190"/>
  <c r="T8529" i="190"/>
  <c r="S8529" i="190"/>
  <c r="R8529" i="190"/>
  <c r="Q8529" i="190"/>
  <c r="P8529" i="190"/>
  <c r="O8529" i="190"/>
  <c r="W8529" i="190" s="1"/>
  <c r="V8528" i="190"/>
  <c r="U8528" i="190"/>
  <c r="T8528" i="190"/>
  <c r="S8528" i="190"/>
  <c r="R8528" i="190"/>
  <c r="Q8528" i="190"/>
  <c r="P8528" i="190"/>
  <c r="O8528" i="190"/>
  <c r="V8527" i="190"/>
  <c r="U8527" i="190"/>
  <c r="T8527" i="190"/>
  <c r="S8527" i="190"/>
  <c r="X8527" i="190" s="1"/>
  <c r="R8527" i="190"/>
  <c r="Q8527" i="190"/>
  <c r="P8527" i="190"/>
  <c r="O8527" i="190"/>
  <c r="W8527" i="190" s="1"/>
  <c r="V8526" i="190"/>
  <c r="U8526" i="190"/>
  <c r="T8526" i="190"/>
  <c r="X8526" i="190" s="1"/>
  <c r="S8526" i="190"/>
  <c r="R8526" i="190"/>
  <c r="Q8526" i="190"/>
  <c r="P8526" i="190"/>
  <c r="O8526" i="190"/>
  <c r="V8525" i="190"/>
  <c r="U8525" i="190"/>
  <c r="T8525" i="190"/>
  <c r="S8525" i="190"/>
  <c r="R8525" i="190"/>
  <c r="Q8525" i="190"/>
  <c r="P8525" i="190"/>
  <c r="O8525" i="190"/>
  <c r="V8524" i="190"/>
  <c r="U8524" i="190"/>
  <c r="T8524" i="190"/>
  <c r="S8524" i="190"/>
  <c r="R8524" i="190"/>
  <c r="Q8524" i="190"/>
  <c r="P8524" i="190"/>
  <c r="O8524" i="190"/>
  <c r="V8523" i="190"/>
  <c r="U8523" i="190"/>
  <c r="T8523" i="190"/>
  <c r="X8523" i="190" s="1"/>
  <c r="S8523" i="190"/>
  <c r="R8523" i="190"/>
  <c r="Q8523" i="190"/>
  <c r="P8523" i="190"/>
  <c r="O8523" i="190"/>
  <c r="W8523" i="190" s="1"/>
  <c r="V8522" i="190"/>
  <c r="U8522" i="190"/>
  <c r="T8522" i="190"/>
  <c r="X8522" i="190" s="1"/>
  <c r="S8522" i="190"/>
  <c r="R8522" i="190"/>
  <c r="Q8522" i="190"/>
  <c r="P8522" i="190"/>
  <c r="O8522" i="190"/>
  <c r="V8521" i="190"/>
  <c r="U8521" i="190"/>
  <c r="T8521" i="190"/>
  <c r="S8521" i="190"/>
  <c r="R8521" i="190"/>
  <c r="Q8521" i="190"/>
  <c r="P8521" i="190"/>
  <c r="O8521" i="190"/>
  <c r="V8520" i="190"/>
  <c r="U8520" i="190"/>
  <c r="T8520" i="190"/>
  <c r="S8520" i="190"/>
  <c r="R8520" i="190"/>
  <c r="Q8520" i="190"/>
  <c r="P8520" i="190"/>
  <c r="O8520" i="190"/>
  <c r="V8519" i="190"/>
  <c r="U8519" i="190"/>
  <c r="T8519" i="190"/>
  <c r="X8519" i="190" s="1"/>
  <c r="S8519" i="190"/>
  <c r="R8519" i="190"/>
  <c r="Q8519" i="190"/>
  <c r="P8519" i="190"/>
  <c r="O8519" i="190"/>
  <c r="V8518" i="190"/>
  <c r="U8518" i="190"/>
  <c r="T8518" i="190"/>
  <c r="S8518" i="190"/>
  <c r="R8518" i="190"/>
  <c r="Q8518" i="190"/>
  <c r="P8518" i="190"/>
  <c r="O8518" i="190"/>
  <c r="V8517" i="190"/>
  <c r="U8517" i="190"/>
  <c r="T8517" i="190"/>
  <c r="X8517" i="190" s="1"/>
  <c r="S8517" i="190"/>
  <c r="R8517" i="190"/>
  <c r="Q8517" i="190"/>
  <c r="P8517" i="190"/>
  <c r="O8517" i="190"/>
  <c r="W8517" i="190" s="1"/>
  <c r="V8516" i="190"/>
  <c r="U8516" i="190"/>
  <c r="T8516" i="190"/>
  <c r="S8516" i="190"/>
  <c r="R8516" i="190"/>
  <c r="Q8516" i="190"/>
  <c r="P8516" i="190"/>
  <c r="O8516" i="190"/>
  <c r="V8515" i="190"/>
  <c r="U8515" i="190"/>
  <c r="T8515" i="190"/>
  <c r="S8515" i="190"/>
  <c r="R8515" i="190"/>
  <c r="Q8515" i="190"/>
  <c r="P8515" i="190"/>
  <c r="O8515" i="190"/>
  <c r="V8514" i="190"/>
  <c r="U8514" i="190"/>
  <c r="T8514" i="190"/>
  <c r="X8514" i="190" s="1"/>
  <c r="S8514" i="190"/>
  <c r="R8514" i="190"/>
  <c r="Q8514" i="190"/>
  <c r="P8514" i="190"/>
  <c r="O8514" i="190"/>
  <c r="V8513" i="190"/>
  <c r="U8513" i="190"/>
  <c r="T8513" i="190"/>
  <c r="X8513" i="190" s="1"/>
  <c r="S8513" i="190"/>
  <c r="R8513" i="190"/>
  <c r="Q8513" i="190"/>
  <c r="P8513" i="190"/>
  <c r="O8513" i="190"/>
  <c r="V8512" i="190"/>
  <c r="U8512" i="190"/>
  <c r="T8512" i="190"/>
  <c r="S8512" i="190"/>
  <c r="R8512" i="190"/>
  <c r="Q8512" i="190"/>
  <c r="P8512" i="190"/>
  <c r="O8512" i="190"/>
  <c r="V8511" i="190"/>
  <c r="U8511" i="190"/>
  <c r="T8511" i="190"/>
  <c r="S8511" i="190"/>
  <c r="R8511" i="190"/>
  <c r="Q8511" i="190"/>
  <c r="P8511" i="190"/>
  <c r="O8511" i="190"/>
  <c r="V8510" i="190"/>
  <c r="U8510" i="190"/>
  <c r="T8510" i="190"/>
  <c r="S8510" i="190"/>
  <c r="R8510" i="190"/>
  <c r="Q8510" i="190"/>
  <c r="P8510" i="190"/>
  <c r="O8510" i="190"/>
  <c r="V8509" i="190"/>
  <c r="U8509" i="190"/>
  <c r="T8509" i="190"/>
  <c r="S8509" i="190"/>
  <c r="R8509" i="190"/>
  <c r="Q8509" i="190"/>
  <c r="P8509" i="190"/>
  <c r="O8509" i="190"/>
  <c r="V8508" i="190"/>
  <c r="U8508" i="190"/>
  <c r="T8508" i="190"/>
  <c r="S8508" i="190"/>
  <c r="R8508" i="190"/>
  <c r="Q8508" i="190"/>
  <c r="P8508" i="190"/>
  <c r="O8508" i="190"/>
  <c r="V8507" i="190"/>
  <c r="U8507" i="190"/>
  <c r="T8507" i="190"/>
  <c r="S8507" i="190"/>
  <c r="X8507" i="190" s="1"/>
  <c r="R8507" i="190"/>
  <c r="Q8507" i="190"/>
  <c r="P8507" i="190"/>
  <c r="O8507" i="190"/>
  <c r="V8506" i="190"/>
  <c r="U8506" i="190"/>
  <c r="T8506" i="190"/>
  <c r="X8506" i="190" s="1"/>
  <c r="S8506" i="190"/>
  <c r="R8506" i="190"/>
  <c r="Q8506" i="190"/>
  <c r="P8506" i="190"/>
  <c r="O8506" i="190"/>
  <c r="V8505" i="190"/>
  <c r="U8505" i="190"/>
  <c r="T8505" i="190"/>
  <c r="S8505" i="190"/>
  <c r="R8505" i="190"/>
  <c r="Q8505" i="190"/>
  <c r="P8505" i="190"/>
  <c r="O8505" i="190"/>
  <c r="V8504" i="190"/>
  <c r="U8504" i="190"/>
  <c r="T8504" i="190"/>
  <c r="S8504" i="190"/>
  <c r="R8504" i="190"/>
  <c r="Q8504" i="190"/>
  <c r="P8504" i="190"/>
  <c r="O8504" i="190"/>
  <c r="V8503" i="190"/>
  <c r="U8503" i="190"/>
  <c r="T8503" i="190"/>
  <c r="X8503" i="190" s="1"/>
  <c r="S8503" i="190"/>
  <c r="R8503" i="190"/>
  <c r="Q8503" i="190"/>
  <c r="P8503" i="190"/>
  <c r="O8503" i="190"/>
  <c r="V8502" i="190"/>
  <c r="U8502" i="190"/>
  <c r="T8502" i="190"/>
  <c r="S8502" i="190"/>
  <c r="R8502" i="190"/>
  <c r="Q8502" i="190"/>
  <c r="P8502" i="190"/>
  <c r="O8502" i="190"/>
  <c r="V8501" i="190"/>
  <c r="U8501" i="190"/>
  <c r="T8501" i="190"/>
  <c r="S8501" i="190"/>
  <c r="R8501" i="190"/>
  <c r="Q8501" i="190"/>
  <c r="P8501" i="190"/>
  <c r="O8501" i="190"/>
  <c r="V8500" i="190"/>
  <c r="U8500" i="190"/>
  <c r="T8500" i="190"/>
  <c r="S8500" i="190"/>
  <c r="R8500" i="190"/>
  <c r="Q8500" i="190"/>
  <c r="P8500" i="190"/>
  <c r="O8500" i="190"/>
  <c r="V8499" i="190"/>
  <c r="U8499" i="190"/>
  <c r="T8499" i="190"/>
  <c r="S8499" i="190"/>
  <c r="R8499" i="190"/>
  <c r="Q8499" i="190"/>
  <c r="P8499" i="190"/>
  <c r="O8499" i="190"/>
  <c r="V8498" i="190"/>
  <c r="U8498" i="190"/>
  <c r="T8498" i="190"/>
  <c r="S8498" i="190"/>
  <c r="R8498" i="190"/>
  <c r="Q8498" i="190"/>
  <c r="P8498" i="190"/>
  <c r="O8498" i="190"/>
  <c r="V8497" i="190"/>
  <c r="U8497" i="190"/>
  <c r="T8497" i="190"/>
  <c r="X8497" i="190" s="1"/>
  <c r="S8497" i="190"/>
  <c r="R8497" i="190"/>
  <c r="Q8497" i="190"/>
  <c r="P8497" i="190"/>
  <c r="O8497" i="190"/>
  <c r="W8497" i="190" s="1"/>
  <c r="V8496" i="190"/>
  <c r="U8496" i="190"/>
  <c r="T8496" i="190"/>
  <c r="S8496" i="190"/>
  <c r="R8496" i="190"/>
  <c r="Q8496" i="190"/>
  <c r="P8496" i="190"/>
  <c r="O8496" i="190"/>
  <c r="V8495" i="190"/>
  <c r="U8495" i="190"/>
  <c r="T8495" i="190"/>
  <c r="S8495" i="190"/>
  <c r="R8495" i="190"/>
  <c r="Q8495" i="190"/>
  <c r="P8495" i="190"/>
  <c r="O8495" i="190"/>
  <c r="V8494" i="190"/>
  <c r="U8494" i="190"/>
  <c r="T8494" i="190"/>
  <c r="S8494" i="190"/>
  <c r="R8494" i="190"/>
  <c r="Q8494" i="190"/>
  <c r="P8494" i="190"/>
  <c r="O8494" i="190"/>
  <c r="V8493" i="190"/>
  <c r="U8493" i="190"/>
  <c r="T8493" i="190"/>
  <c r="X8493" i="190" s="1"/>
  <c r="S8493" i="190"/>
  <c r="R8493" i="190"/>
  <c r="Q8493" i="190"/>
  <c r="P8493" i="190"/>
  <c r="O8493" i="190"/>
  <c r="V8492" i="190"/>
  <c r="U8492" i="190"/>
  <c r="T8492" i="190"/>
  <c r="S8492" i="190"/>
  <c r="R8492" i="190"/>
  <c r="Q8492" i="190"/>
  <c r="P8492" i="190"/>
  <c r="O8492" i="190"/>
  <c r="V8491" i="190"/>
  <c r="X8491" i="190" s="1"/>
  <c r="U8491" i="190"/>
  <c r="T8491" i="190"/>
  <c r="S8491" i="190"/>
  <c r="R8491" i="190"/>
  <c r="Q8491" i="190"/>
  <c r="P8491" i="190"/>
  <c r="O8491" i="190"/>
  <c r="V8490" i="190"/>
  <c r="U8490" i="190"/>
  <c r="T8490" i="190"/>
  <c r="S8490" i="190"/>
  <c r="R8490" i="190"/>
  <c r="Q8490" i="190"/>
  <c r="P8490" i="190"/>
  <c r="O8490" i="190"/>
  <c r="V8489" i="190"/>
  <c r="U8489" i="190"/>
  <c r="T8489" i="190"/>
  <c r="S8489" i="190"/>
  <c r="R8489" i="190"/>
  <c r="Q8489" i="190"/>
  <c r="P8489" i="190"/>
  <c r="O8489" i="190"/>
  <c r="V8488" i="190"/>
  <c r="U8488" i="190"/>
  <c r="T8488" i="190"/>
  <c r="S8488" i="190"/>
  <c r="R8488" i="190"/>
  <c r="Q8488" i="190"/>
  <c r="P8488" i="190"/>
  <c r="O8488" i="190"/>
  <c r="V8487" i="190"/>
  <c r="U8487" i="190"/>
  <c r="T8487" i="190"/>
  <c r="S8487" i="190"/>
  <c r="R8487" i="190"/>
  <c r="Q8487" i="190"/>
  <c r="P8487" i="190"/>
  <c r="O8487" i="190"/>
  <c r="V8486" i="190"/>
  <c r="U8486" i="190"/>
  <c r="T8486" i="190"/>
  <c r="S8486" i="190"/>
  <c r="R8486" i="190"/>
  <c r="Q8486" i="190"/>
  <c r="P8486" i="190"/>
  <c r="O8486" i="190"/>
  <c r="V8485" i="190"/>
  <c r="U8485" i="190"/>
  <c r="T8485" i="190"/>
  <c r="S8485" i="190"/>
  <c r="R8485" i="190"/>
  <c r="Q8485" i="190"/>
  <c r="P8485" i="190"/>
  <c r="O8485" i="190"/>
  <c r="V8484" i="190"/>
  <c r="U8484" i="190"/>
  <c r="T8484" i="190"/>
  <c r="S8484" i="190"/>
  <c r="R8484" i="190"/>
  <c r="Q8484" i="190"/>
  <c r="P8484" i="190"/>
  <c r="O8484" i="190"/>
  <c r="V8483" i="190"/>
  <c r="U8483" i="190"/>
  <c r="T8483" i="190"/>
  <c r="S8483" i="190"/>
  <c r="R8483" i="190"/>
  <c r="Q8483" i="190"/>
  <c r="P8483" i="190"/>
  <c r="O8483" i="190"/>
  <c r="V8482" i="190"/>
  <c r="U8482" i="190"/>
  <c r="T8482" i="190"/>
  <c r="S8482" i="190"/>
  <c r="R8482" i="190"/>
  <c r="Q8482" i="190"/>
  <c r="P8482" i="190"/>
  <c r="O8482" i="190"/>
  <c r="V8481" i="190"/>
  <c r="U8481" i="190"/>
  <c r="T8481" i="190"/>
  <c r="S8481" i="190"/>
  <c r="R8481" i="190"/>
  <c r="Q8481" i="190"/>
  <c r="P8481" i="190"/>
  <c r="O8481" i="190"/>
  <c r="V8480" i="190"/>
  <c r="U8480" i="190"/>
  <c r="T8480" i="190"/>
  <c r="S8480" i="190"/>
  <c r="R8480" i="190"/>
  <c r="Q8480" i="190"/>
  <c r="P8480" i="190"/>
  <c r="O8480" i="190"/>
  <c r="V8479" i="190"/>
  <c r="U8479" i="190"/>
  <c r="T8479" i="190"/>
  <c r="S8479" i="190"/>
  <c r="R8479" i="190"/>
  <c r="Q8479" i="190"/>
  <c r="P8479" i="190"/>
  <c r="O8479" i="190"/>
  <c r="V8478" i="190"/>
  <c r="U8478" i="190"/>
  <c r="T8478" i="190"/>
  <c r="S8478" i="190"/>
  <c r="R8478" i="190"/>
  <c r="Q8478" i="190"/>
  <c r="P8478" i="190"/>
  <c r="O8478" i="190"/>
  <c r="X8477" i="190"/>
  <c r="V8477" i="190"/>
  <c r="U8477" i="190"/>
  <c r="T8477" i="190"/>
  <c r="S8477" i="190"/>
  <c r="R8477" i="190"/>
  <c r="Q8477" i="190"/>
  <c r="P8477" i="190"/>
  <c r="O8477" i="190"/>
  <c r="V8476" i="190"/>
  <c r="U8476" i="190"/>
  <c r="T8476" i="190"/>
  <c r="S8476" i="190"/>
  <c r="R8476" i="190"/>
  <c r="Q8476" i="190"/>
  <c r="P8476" i="190"/>
  <c r="O8476" i="190"/>
  <c r="V8475" i="190"/>
  <c r="U8475" i="190"/>
  <c r="T8475" i="190"/>
  <c r="S8475" i="190"/>
  <c r="R8475" i="190"/>
  <c r="Q8475" i="190"/>
  <c r="P8475" i="190"/>
  <c r="O8475" i="190"/>
  <c r="W8475" i="190" s="1"/>
  <c r="V8474" i="190"/>
  <c r="U8474" i="190"/>
  <c r="T8474" i="190"/>
  <c r="S8474" i="190"/>
  <c r="R8474" i="190"/>
  <c r="Q8474" i="190"/>
  <c r="P8474" i="190"/>
  <c r="O8474" i="190"/>
  <c r="V8473" i="190"/>
  <c r="U8473" i="190"/>
  <c r="T8473" i="190"/>
  <c r="S8473" i="190"/>
  <c r="R8473" i="190"/>
  <c r="Q8473" i="190"/>
  <c r="P8473" i="190"/>
  <c r="O8473" i="190"/>
  <c r="X8472" i="190"/>
  <c r="V8472" i="190"/>
  <c r="U8472" i="190"/>
  <c r="T8472" i="190"/>
  <c r="S8472" i="190"/>
  <c r="R8472" i="190"/>
  <c r="Q8472" i="190"/>
  <c r="P8472" i="190"/>
  <c r="O8472" i="190"/>
  <c r="V8471" i="190"/>
  <c r="U8471" i="190"/>
  <c r="T8471" i="190"/>
  <c r="S8471" i="190"/>
  <c r="X8471" i="190" s="1"/>
  <c r="R8471" i="190"/>
  <c r="Q8471" i="190"/>
  <c r="P8471" i="190"/>
  <c r="O8471" i="190"/>
  <c r="V8470" i="190"/>
  <c r="U8470" i="190"/>
  <c r="T8470" i="190"/>
  <c r="X8470" i="190" s="1"/>
  <c r="S8470" i="190"/>
  <c r="R8470" i="190"/>
  <c r="Q8470" i="190"/>
  <c r="P8470" i="190"/>
  <c r="O8470" i="190"/>
  <c r="V8469" i="190"/>
  <c r="U8469" i="190"/>
  <c r="T8469" i="190"/>
  <c r="X8469" i="190" s="1"/>
  <c r="S8469" i="190"/>
  <c r="R8469" i="190"/>
  <c r="Q8469" i="190"/>
  <c r="P8469" i="190"/>
  <c r="O8469" i="190"/>
  <c r="V8468" i="190"/>
  <c r="U8468" i="190"/>
  <c r="T8468" i="190"/>
  <c r="S8468" i="190"/>
  <c r="R8468" i="190"/>
  <c r="Q8468" i="190"/>
  <c r="P8468" i="190"/>
  <c r="O8468" i="190"/>
  <c r="V8467" i="190"/>
  <c r="U8467" i="190"/>
  <c r="T8467" i="190"/>
  <c r="S8467" i="190"/>
  <c r="R8467" i="190"/>
  <c r="Q8467" i="190"/>
  <c r="P8467" i="190"/>
  <c r="O8467" i="190"/>
  <c r="V8466" i="190"/>
  <c r="U8466" i="190"/>
  <c r="T8466" i="190"/>
  <c r="S8466" i="190"/>
  <c r="R8466" i="190"/>
  <c r="Q8466" i="190"/>
  <c r="P8466" i="190"/>
  <c r="O8466" i="190"/>
  <c r="V8465" i="190"/>
  <c r="U8465" i="190"/>
  <c r="T8465" i="190"/>
  <c r="S8465" i="190"/>
  <c r="R8465" i="190"/>
  <c r="Q8465" i="190"/>
  <c r="P8465" i="190"/>
  <c r="O8465" i="190"/>
  <c r="V8464" i="190"/>
  <c r="U8464" i="190"/>
  <c r="T8464" i="190"/>
  <c r="S8464" i="190"/>
  <c r="R8464" i="190"/>
  <c r="Q8464" i="190"/>
  <c r="P8464" i="190"/>
  <c r="O8464" i="190"/>
  <c r="V8463" i="190"/>
  <c r="U8463" i="190"/>
  <c r="T8463" i="190"/>
  <c r="S8463" i="190"/>
  <c r="R8463" i="190"/>
  <c r="Q8463" i="190"/>
  <c r="P8463" i="190"/>
  <c r="O8463" i="190"/>
  <c r="V8462" i="190"/>
  <c r="U8462" i="190"/>
  <c r="T8462" i="190"/>
  <c r="X8462" i="190" s="1"/>
  <c r="S8462" i="190"/>
  <c r="R8462" i="190"/>
  <c r="Q8462" i="190"/>
  <c r="P8462" i="190"/>
  <c r="O8462" i="190"/>
  <c r="V8461" i="190"/>
  <c r="U8461" i="190"/>
  <c r="T8461" i="190"/>
  <c r="S8461" i="190"/>
  <c r="R8461" i="190"/>
  <c r="Q8461" i="190"/>
  <c r="P8461" i="190"/>
  <c r="O8461" i="190"/>
  <c r="V8460" i="190"/>
  <c r="U8460" i="190"/>
  <c r="X8460" i="190" s="1"/>
  <c r="T8460" i="190"/>
  <c r="S8460" i="190"/>
  <c r="R8460" i="190"/>
  <c r="Q8460" i="190"/>
  <c r="P8460" i="190"/>
  <c r="O8460" i="190"/>
  <c r="V8459" i="190"/>
  <c r="U8459" i="190"/>
  <c r="T8459" i="190"/>
  <c r="S8459" i="190"/>
  <c r="R8459" i="190"/>
  <c r="Q8459" i="190"/>
  <c r="P8459" i="190"/>
  <c r="O8459" i="190"/>
  <c r="V8458" i="190"/>
  <c r="U8458" i="190"/>
  <c r="T8458" i="190"/>
  <c r="S8458" i="190"/>
  <c r="R8458" i="190"/>
  <c r="Q8458" i="190"/>
  <c r="P8458" i="190"/>
  <c r="O8458" i="190"/>
  <c r="V8457" i="190"/>
  <c r="U8457" i="190"/>
  <c r="T8457" i="190"/>
  <c r="S8457" i="190"/>
  <c r="R8457" i="190"/>
  <c r="Q8457" i="190"/>
  <c r="P8457" i="190"/>
  <c r="O8457" i="190"/>
  <c r="V8456" i="190"/>
  <c r="U8456" i="190"/>
  <c r="X8456" i="190" s="1"/>
  <c r="T8456" i="190"/>
  <c r="S8456" i="190"/>
  <c r="R8456" i="190"/>
  <c r="Q8456" i="190"/>
  <c r="P8456" i="190"/>
  <c r="O8456" i="190"/>
  <c r="W8456" i="190" s="1"/>
  <c r="V8455" i="190"/>
  <c r="U8455" i="190"/>
  <c r="T8455" i="190"/>
  <c r="S8455" i="190"/>
  <c r="R8455" i="190"/>
  <c r="Q8455" i="190"/>
  <c r="P8455" i="190"/>
  <c r="O8455" i="190"/>
  <c r="V8454" i="190"/>
  <c r="U8454" i="190"/>
  <c r="T8454" i="190"/>
  <c r="S8454" i="190"/>
  <c r="R8454" i="190"/>
  <c r="Q8454" i="190"/>
  <c r="P8454" i="190"/>
  <c r="O8454" i="190"/>
  <c r="V8453" i="190"/>
  <c r="U8453" i="190"/>
  <c r="T8453" i="190"/>
  <c r="S8453" i="190"/>
  <c r="R8453" i="190"/>
  <c r="Q8453" i="190"/>
  <c r="P8453" i="190"/>
  <c r="O8453" i="190"/>
  <c r="V8452" i="190"/>
  <c r="U8452" i="190"/>
  <c r="T8452" i="190"/>
  <c r="S8452" i="190"/>
  <c r="R8452" i="190"/>
  <c r="Q8452" i="190"/>
  <c r="P8452" i="190"/>
  <c r="O8452" i="190"/>
  <c r="V8451" i="190"/>
  <c r="U8451" i="190"/>
  <c r="T8451" i="190"/>
  <c r="S8451" i="190"/>
  <c r="X8451" i="190" s="1"/>
  <c r="R8451" i="190"/>
  <c r="Q8451" i="190"/>
  <c r="P8451" i="190"/>
  <c r="O8451" i="190"/>
  <c r="V8450" i="190"/>
  <c r="U8450" i="190"/>
  <c r="T8450" i="190"/>
  <c r="S8450" i="190"/>
  <c r="R8450" i="190"/>
  <c r="Q8450" i="190"/>
  <c r="P8450" i="190"/>
  <c r="O8450" i="190"/>
  <c r="V8449" i="190"/>
  <c r="U8449" i="190"/>
  <c r="T8449" i="190"/>
  <c r="X8449" i="190" s="1"/>
  <c r="S8449" i="190"/>
  <c r="R8449" i="190"/>
  <c r="Q8449" i="190"/>
  <c r="P8449" i="190"/>
  <c r="O8449" i="190"/>
  <c r="V8448" i="190"/>
  <c r="U8448" i="190"/>
  <c r="T8448" i="190"/>
  <c r="S8448" i="190"/>
  <c r="X8448" i="190" s="1"/>
  <c r="R8448" i="190"/>
  <c r="Q8448" i="190"/>
  <c r="P8448" i="190"/>
  <c r="O8448" i="190"/>
  <c r="V8447" i="190"/>
  <c r="U8447" i="190"/>
  <c r="T8447" i="190"/>
  <c r="S8447" i="190"/>
  <c r="R8447" i="190"/>
  <c r="Q8447" i="190"/>
  <c r="P8447" i="190"/>
  <c r="O8447" i="190"/>
  <c r="W8447" i="190" s="1"/>
  <c r="V8446" i="190"/>
  <c r="U8446" i="190"/>
  <c r="T8446" i="190"/>
  <c r="S8446" i="190"/>
  <c r="R8446" i="190"/>
  <c r="Q8446" i="190"/>
  <c r="P8446" i="190"/>
  <c r="O8446" i="190"/>
  <c r="V8445" i="190"/>
  <c r="U8445" i="190"/>
  <c r="T8445" i="190"/>
  <c r="X8445" i="190" s="1"/>
  <c r="S8445" i="190"/>
  <c r="R8445" i="190"/>
  <c r="Q8445" i="190"/>
  <c r="P8445" i="190"/>
  <c r="O8445" i="190"/>
  <c r="V8444" i="190"/>
  <c r="U8444" i="190"/>
  <c r="T8444" i="190"/>
  <c r="S8444" i="190"/>
  <c r="R8444" i="190"/>
  <c r="Q8444" i="190"/>
  <c r="P8444" i="190"/>
  <c r="O8444" i="190"/>
  <c r="V8443" i="190"/>
  <c r="U8443" i="190"/>
  <c r="T8443" i="190"/>
  <c r="S8443" i="190"/>
  <c r="R8443" i="190"/>
  <c r="Q8443" i="190"/>
  <c r="P8443" i="190"/>
  <c r="O8443" i="190"/>
  <c r="V8442" i="190"/>
  <c r="U8442" i="190"/>
  <c r="T8442" i="190"/>
  <c r="X8442" i="190" s="1"/>
  <c r="S8442" i="190"/>
  <c r="R8442" i="190"/>
  <c r="Q8442" i="190"/>
  <c r="P8442" i="190"/>
  <c r="O8442" i="190"/>
  <c r="V8441" i="190"/>
  <c r="U8441" i="190"/>
  <c r="T8441" i="190"/>
  <c r="S8441" i="190"/>
  <c r="R8441" i="190"/>
  <c r="Q8441" i="190"/>
  <c r="P8441" i="190"/>
  <c r="O8441" i="190"/>
  <c r="V8440" i="190"/>
  <c r="U8440" i="190"/>
  <c r="X8440" i="190" s="1"/>
  <c r="T8440" i="190"/>
  <c r="S8440" i="190"/>
  <c r="R8440" i="190"/>
  <c r="Q8440" i="190"/>
  <c r="P8440" i="190"/>
  <c r="O8440" i="190"/>
  <c r="V8439" i="190"/>
  <c r="U8439" i="190"/>
  <c r="T8439" i="190"/>
  <c r="S8439" i="190"/>
  <c r="X8439" i="190" s="1"/>
  <c r="R8439" i="190"/>
  <c r="Q8439" i="190"/>
  <c r="P8439" i="190"/>
  <c r="O8439" i="190"/>
  <c r="V8438" i="190"/>
  <c r="U8438" i="190"/>
  <c r="T8438" i="190"/>
  <c r="S8438" i="190"/>
  <c r="R8438" i="190"/>
  <c r="Q8438" i="190"/>
  <c r="P8438" i="190"/>
  <c r="O8438" i="190"/>
  <c r="V8437" i="190"/>
  <c r="X8437" i="190" s="1"/>
  <c r="U8437" i="190"/>
  <c r="T8437" i="190"/>
  <c r="S8437" i="190"/>
  <c r="R8437" i="190"/>
  <c r="Q8437" i="190"/>
  <c r="P8437" i="190"/>
  <c r="O8437" i="190"/>
  <c r="V8436" i="190"/>
  <c r="U8436" i="190"/>
  <c r="T8436" i="190"/>
  <c r="S8436" i="190"/>
  <c r="R8436" i="190"/>
  <c r="Q8436" i="190"/>
  <c r="P8436" i="190"/>
  <c r="O8436" i="190"/>
  <c r="V8435" i="190"/>
  <c r="U8435" i="190"/>
  <c r="T8435" i="190"/>
  <c r="S8435" i="190"/>
  <c r="R8435" i="190"/>
  <c r="Q8435" i="190"/>
  <c r="P8435" i="190"/>
  <c r="O8435" i="190"/>
  <c r="W8435" i="190" s="1"/>
  <c r="V8434" i="190"/>
  <c r="U8434" i="190"/>
  <c r="T8434" i="190"/>
  <c r="S8434" i="190"/>
  <c r="R8434" i="190"/>
  <c r="Q8434" i="190"/>
  <c r="P8434" i="190"/>
  <c r="O8434" i="190"/>
  <c r="V8433" i="190"/>
  <c r="U8433" i="190"/>
  <c r="T8433" i="190"/>
  <c r="S8433" i="190"/>
  <c r="R8433" i="190"/>
  <c r="Q8433" i="190"/>
  <c r="P8433" i="190"/>
  <c r="O8433" i="190"/>
  <c r="V8432" i="190"/>
  <c r="U8432" i="190"/>
  <c r="T8432" i="190"/>
  <c r="S8432" i="190"/>
  <c r="X8432" i="190" s="1"/>
  <c r="R8432" i="190"/>
  <c r="Q8432" i="190"/>
  <c r="P8432" i="190"/>
  <c r="O8432" i="190"/>
  <c r="W8432" i="190" s="1"/>
  <c r="V8431" i="190"/>
  <c r="U8431" i="190"/>
  <c r="T8431" i="190"/>
  <c r="S8431" i="190"/>
  <c r="R8431" i="190"/>
  <c r="Q8431" i="190"/>
  <c r="P8431" i="190"/>
  <c r="O8431" i="190"/>
  <c r="W8431" i="190" s="1"/>
  <c r="V8430" i="190"/>
  <c r="U8430" i="190"/>
  <c r="T8430" i="190"/>
  <c r="S8430" i="190"/>
  <c r="R8430" i="190"/>
  <c r="Q8430" i="190"/>
  <c r="P8430" i="190"/>
  <c r="O8430" i="190"/>
  <c r="V8429" i="190"/>
  <c r="U8429" i="190"/>
  <c r="T8429" i="190"/>
  <c r="S8429" i="190"/>
  <c r="R8429" i="190"/>
  <c r="Q8429" i="190"/>
  <c r="P8429" i="190"/>
  <c r="O8429" i="190"/>
  <c r="V8428" i="190"/>
  <c r="U8428" i="190"/>
  <c r="X8428" i="190" s="1"/>
  <c r="T8428" i="190"/>
  <c r="S8428" i="190"/>
  <c r="R8428" i="190"/>
  <c r="Q8428" i="190"/>
  <c r="P8428" i="190"/>
  <c r="O8428" i="190"/>
  <c r="V8427" i="190"/>
  <c r="U8427" i="190"/>
  <c r="T8427" i="190"/>
  <c r="S8427" i="190"/>
  <c r="X8427" i="190" s="1"/>
  <c r="R8427" i="190"/>
  <c r="Q8427" i="190"/>
  <c r="P8427" i="190"/>
  <c r="O8427" i="190"/>
  <c r="V8426" i="190"/>
  <c r="U8426" i="190"/>
  <c r="T8426" i="190"/>
  <c r="S8426" i="190"/>
  <c r="R8426" i="190"/>
  <c r="Q8426" i="190"/>
  <c r="P8426" i="190"/>
  <c r="O8426" i="190"/>
  <c r="V8425" i="190"/>
  <c r="U8425" i="190"/>
  <c r="T8425" i="190"/>
  <c r="S8425" i="190"/>
  <c r="R8425" i="190"/>
  <c r="Q8425" i="190"/>
  <c r="P8425" i="190"/>
  <c r="O8425" i="190"/>
  <c r="V8424" i="190"/>
  <c r="U8424" i="190"/>
  <c r="T8424" i="190"/>
  <c r="S8424" i="190"/>
  <c r="X8424" i="190" s="1"/>
  <c r="R8424" i="190"/>
  <c r="Q8424" i="190"/>
  <c r="P8424" i="190"/>
  <c r="O8424" i="190"/>
  <c r="V8423" i="190"/>
  <c r="U8423" i="190"/>
  <c r="T8423" i="190"/>
  <c r="S8423" i="190"/>
  <c r="R8423" i="190"/>
  <c r="Q8423" i="190"/>
  <c r="P8423" i="190"/>
  <c r="O8423" i="190"/>
  <c r="W8423" i="190" s="1"/>
  <c r="V8422" i="190"/>
  <c r="U8422" i="190"/>
  <c r="T8422" i="190"/>
  <c r="S8422" i="190"/>
  <c r="R8422" i="190"/>
  <c r="Q8422" i="190"/>
  <c r="P8422" i="190"/>
  <c r="O8422" i="190"/>
  <c r="V8421" i="190"/>
  <c r="U8421" i="190"/>
  <c r="T8421" i="190"/>
  <c r="S8421" i="190"/>
  <c r="R8421" i="190"/>
  <c r="Q8421" i="190"/>
  <c r="P8421" i="190"/>
  <c r="O8421" i="190"/>
  <c r="V8420" i="190"/>
  <c r="U8420" i="190"/>
  <c r="X8420" i="190" s="1"/>
  <c r="T8420" i="190"/>
  <c r="S8420" i="190"/>
  <c r="R8420" i="190"/>
  <c r="Q8420" i="190"/>
  <c r="P8420" i="190"/>
  <c r="O8420" i="190"/>
  <c r="V8419" i="190"/>
  <c r="U8419" i="190"/>
  <c r="T8419" i="190"/>
  <c r="S8419" i="190"/>
  <c r="R8419" i="190"/>
  <c r="Q8419" i="190"/>
  <c r="P8419" i="190"/>
  <c r="O8419" i="190"/>
  <c r="V8418" i="190"/>
  <c r="U8418" i="190"/>
  <c r="T8418" i="190"/>
  <c r="S8418" i="190"/>
  <c r="R8418" i="190"/>
  <c r="Q8418" i="190"/>
  <c r="P8418" i="190"/>
  <c r="O8418" i="190"/>
  <c r="V8417" i="190"/>
  <c r="U8417" i="190"/>
  <c r="T8417" i="190"/>
  <c r="S8417" i="190"/>
  <c r="R8417" i="190"/>
  <c r="Q8417" i="190"/>
  <c r="P8417" i="190"/>
  <c r="O8417" i="190"/>
  <c r="V8416" i="190"/>
  <c r="X8416" i="190" s="1"/>
  <c r="U8416" i="190"/>
  <c r="T8416" i="190"/>
  <c r="S8416" i="190"/>
  <c r="R8416" i="190"/>
  <c r="Q8416" i="190"/>
  <c r="P8416" i="190"/>
  <c r="O8416" i="190"/>
  <c r="W8416" i="190" s="1"/>
  <c r="V8415" i="190"/>
  <c r="U8415" i="190"/>
  <c r="T8415" i="190"/>
  <c r="S8415" i="190"/>
  <c r="R8415" i="190"/>
  <c r="Q8415" i="190"/>
  <c r="P8415" i="190"/>
  <c r="O8415" i="190"/>
  <c r="V8414" i="190"/>
  <c r="U8414" i="190"/>
  <c r="T8414" i="190"/>
  <c r="S8414" i="190"/>
  <c r="R8414" i="190"/>
  <c r="Q8414" i="190"/>
  <c r="P8414" i="190"/>
  <c r="O8414" i="190"/>
  <c r="X8413" i="190"/>
  <c r="V8413" i="190"/>
  <c r="U8413" i="190"/>
  <c r="T8413" i="190"/>
  <c r="S8413" i="190"/>
  <c r="R8413" i="190"/>
  <c r="Q8413" i="190"/>
  <c r="P8413" i="190"/>
  <c r="O8413" i="190"/>
  <c r="W8413" i="190" s="1"/>
  <c r="V8412" i="190"/>
  <c r="U8412" i="190"/>
  <c r="T8412" i="190"/>
  <c r="S8412" i="190"/>
  <c r="R8412" i="190"/>
  <c r="Q8412" i="190"/>
  <c r="P8412" i="190"/>
  <c r="O8412" i="190"/>
  <c r="V8411" i="190"/>
  <c r="U8411" i="190"/>
  <c r="T8411" i="190"/>
  <c r="S8411" i="190"/>
  <c r="X8411" i="190" s="1"/>
  <c r="R8411" i="190"/>
  <c r="Q8411" i="190"/>
  <c r="P8411" i="190"/>
  <c r="O8411" i="190"/>
  <c r="W8411" i="190" s="1"/>
  <c r="V8410" i="190"/>
  <c r="U8410" i="190"/>
  <c r="T8410" i="190"/>
  <c r="S8410" i="190"/>
  <c r="R8410" i="190"/>
  <c r="Q8410" i="190"/>
  <c r="P8410" i="190"/>
  <c r="O8410" i="190"/>
  <c r="V8409" i="190"/>
  <c r="U8409" i="190"/>
  <c r="T8409" i="190"/>
  <c r="S8409" i="190"/>
  <c r="R8409" i="190"/>
  <c r="Q8409" i="190"/>
  <c r="P8409" i="190"/>
  <c r="O8409" i="190"/>
  <c r="W8409" i="190" s="1"/>
  <c r="V8408" i="190"/>
  <c r="U8408" i="190"/>
  <c r="T8408" i="190"/>
  <c r="S8408" i="190"/>
  <c r="X8408" i="190" s="1"/>
  <c r="R8408" i="190"/>
  <c r="Q8408" i="190"/>
  <c r="P8408" i="190"/>
  <c r="O8408" i="190"/>
  <c r="V8407" i="190"/>
  <c r="U8407" i="190"/>
  <c r="T8407" i="190"/>
  <c r="S8407" i="190"/>
  <c r="R8407" i="190"/>
  <c r="Q8407" i="190"/>
  <c r="P8407" i="190"/>
  <c r="O8407" i="190"/>
  <c r="W8407" i="190" s="1"/>
  <c r="V8406" i="190"/>
  <c r="U8406" i="190"/>
  <c r="T8406" i="190"/>
  <c r="X8406" i="190" s="1"/>
  <c r="S8406" i="190"/>
  <c r="R8406" i="190"/>
  <c r="Q8406" i="190"/>
  <c r="P8406" i="190"/>
  <c r="O8406" i="190"/>
  <c r="V8405" i="190"/>
  <c r="U8405" i="190"/>
  <c r="T8405" i="190"/>
  <c r="S8405" i="190"/>
  <c r="X8405" i="190" s="1"/>
  <c r="R8405" i="190"/>
  <c r="Q8405" i="190"/>
  <c r="P8405" i="190"/>
  <c r="O8405" i="190"/>
  <c r="V8404" i="190"/>
  <c r="U8404" i="190"/>
  <c r="X8404" i="190" s="1"/>
  <c r="T8404" i="190"/>
  <c r="S8404" i="190"/>
  <c r="R8404" i="190"/>
  <c r="Q8404" i="190"/>
  <c r="P8404" i="190"/>
  <c r="O8404" i="190"/>
  <c r="V8403" i="190"/>
  <c r="U8403" i="190"/>
  <c r="T8403" i="190"/>
  <c r="S8403" i="190"/>
  <c r="R8403" i="190"/>
  <c r="Q8403" i="190"/>
  <c r="P8403" i="190"/>
  <c r="O8403" i="190"/>
  <c r="V8402" i="190"/>
  <c r="U8402" i="190"/>
  <c r="T8402" i="190"/>
  <c r="S8402" i="190"/>
  <c r="R8402" i="190"/>
  <c r="Q8402" i="190"/>
  <c r="P8402" i="190"/>
  <c r="O8402" i="190"/>
  <c r="V8401" i="190"/>
  <c r="U8401" i="190"/>
  <c r="T8401" i="190"/>
  <c r="S8401" i="190"/>
  <c r="R8401" i="190"/>
  <c r="Q8401" i="190"/>
  <c r="P8401" i="190"/>
  <c r="O8401" i="190"/>
  <c r="W8401" i="190" s="1"/>
  <c r="V8400" i="190"/>
  <c r="U8400" i="190"/>
  <c r="X8400" i="190" s="1"/>
  <c r="T8400" i="190"/>
  <c r="S8400" i="190"/>
  <c r="R8400" i="190"/>
  <c r="Q8400" i="190"/>
  <c r="P8400" i="190"/>
  <c r="O8400" i="190"/>
  <c r="W8400" i="190" s="1"/>
  <c r="V8399" i="190"/>
  <c r="U8399" i="190"/>
  <c r="T8399" i="190"/>
  <c r="S8399" i="190"/>
  <c r="X8399" i="190" s="1"/>
  <c r="R8399" i="190"/>
  <c r="Q8399" i="190"/>
  <c r="P8399" i="190"/>
  <c r="O8399" i="190"/>
  <c r="V8398" i="190"/>
  <c r="U8398" i="190"/>
  <c r="T8398" i="190"/>
  <c r="S8398" i="190"/>
  <c r="R8398" i="190"/>
  <c r="Q8398" i="190"/>
  <c r="P8398" i="190"/>
  <c r="O8398" i="190"/>
  <c r="V8397" i="190"/>
  <c r="U8397" i="190"/>
  <c r="T8397" i="190"/>
  <c r="S8397" i="190"/>
  <c r="R8397" i="190"/>
  <c r="Q8397" i="190"/>
  <c r="P8397" i="190"/>
  <c r="O8397" i="190"/>
  <c r="V8396" i="190"/>
  <c r="U8396" i="190"/>
  <c r="T8396" i="190"/>
  <c r="S8396" i="190"/>
  <c r="R8396" i="190"/>
  <c r="Q8396" i="190"/>
  <c r="P8396" i="190"/>
  <c r="O8396" i="190"/>
  <c r="V8395" i="190"/>
  <c r="U8395" i="190"/>
  <c r="T8395" i="190"/>
  <c r="S8395" i="190"/>
  <c r="X8395" i="190" s="1"/>
  <c r="R8395" i="190"/>
  <c r="Q8395" i="190"/>
  <c r="P8395" i="190"/>
  <c r="O8395" i="190"/>
  <c r="W8395" i="190" s="1"/>
  <c r="V8394" i="190"/>
  <c r="U8394" i="190"/>
  <c r="T8394" i="190"/>
  <c r="S8394" i="190"/>
  <c r="R8394" i="190"/>
  <c r="Q8394" i="190"/>
  <c r="P8394" i="190"/>
  <c r="O8394" i="190"/>
  <c r="V8393" i="190"/>
  <c r="U8393" i="190"/>
  <c r="T8393" i="190"/>
  <c r="S8393" i="190"/>
  <c r="R8393" i="190"/>
  <c r="Q8393" i="190"/>
  <c r="P8393" i="190"/>
  <c r="O8393" i="190"/>
  <c r="V8392" i="190"/>
  <c r="U8392" i="190"/>
  <c r="T8392" i="190"/>
  <c r="S8392" i="190"/>
  <c r="X8392" i="190" s="1"/>
  <c r="R8392" i="190"/>
  <c r="Q8392" i="190"/>
  <c r="P8392" i="190"/>
  <c r="O8392" i="190"/>
  <c r="V8391" i="190"/>
  <c r="U8391" i="190"/>
  <c r="T8391" i="190"/>
  <c r="S8391" i="190"/>
  <c r="R8391" i="190"/>
  <c r="Q8391" i="190"/>
  <c r="P8391" i="190"/>
  <c r="O8391" i="190"/>
  <c r="W8391" i="190" s="1"/>
  <c r="V8390" i="190"/>
  <c r="U8390" i="190"/>
  <c r="T8390" i="190"/>
  <c r="S8390" i="190"/>
  <c r="R8390" i="190"/>
  <c r="Q8390" i="190"/>
  <c r="P8390" i="190"/>
  <c r="O8390" i="190"/>
  <c r="V8389" i="190"/>
  <c r="U8389" i="190"/>
  <c r="T8389" i="190"/>
  <c r="S8389" i="190"/>
  <c r="R8389" i="190"/>
  <c r="Q8389" i="190"/>
  <c r="P8389" i="190"/>
  <c r="O8389" i="190"/>
  <c r="V8388" i="190"/>
  <c r="U8388" i="190"/>
  <c r="T8388" i="190"/>
  <c r="S8388" i="190"/>
  <c r="R8388" i="190"/>
  <c r="Q8388" i="190"/>
  <c r="P8388" i="190"/>
  <c r="O8388" i="190"/>
  <c r="V8387" i="190"/>
  <c r="U8387" i="190"/>
  <c r="T8387" i="190"/>
  <c r="S8387" i="190"/>
  <c r="R8387" i="190"/>
  <c r="Q8387" i="190"/>
  <c r="P8387" i="190"/>
  <c r="O8387" i="190"/>
  <c r="V8386" i="190"/>
  <c r="U8386" i="190"/>
  <c r="T8386" i="190"/>
  <c r="S8386" i="190"/>
  <c r="R8386" i="190"/>
  <c r="Q8386" i="190"/>
  <c r="P8386" i="190"/>
  <c r="O8386" i="190"/>
  <c r="V8385" i="190"/>
  <c r="U8385" i="190"/>
  <c r="T8385" i="190"/>
  <c r="S8385" i="190"/>
  <c r="R8385" i="190"/>
  <c r="Q8385" i="190"/>
  <c r="P8385" i="190"/>
  <c r="O8385" i="190"/>
  <c r="V8384" i="190"/>
  <c r="U8384" i="190"/>
  <c r="T8384" i="190"/>
  <c r="S8384" i="190"/>
  <c r="R8384" i="190"/>
  <c r="Q8384" i="190"/>
  <c r="P8384" i="190"/>
  <c r="O8384" i="190"/>
  <c r="V8383" i="190"/>
  <c r="U8383" i="190"/>
  <c r="T8383" i="190"/>
  <c r="S8383" i="190"/>
  <c r="R8383" i="190"/>
  <c r="Q8383" i="190"/>
  <c r="P8383" i="190"/>
  <c r="O8383" i="190"/>
  <c r="V8382" i="190"/>
  <c r="U8382" i="190"/>
  <c r="T8382" i="190"/>
  <c r="S8382" i="190"/>
  <c r="R8382" i="190"/>
  <c r="Q8382" i="190"/>
  <c r="P8382" i="190"/>
  <c r="O8382" i="190"/>
  <c r="V8381" i="190"/>
  <c r="U8381" i="190"/>
  <c r="T8381" i="190"/>
  <c r="S8381" i="190"/>
  <c r="R8381" i="190"/>
  <c r="Q8381" i="190"/>
  <c r="P8381" i="190"/>
  <c r="O8381" i="190"/>
  <c r="V8380" i="190"/>
  <c r="U8380" i="190"/>
  <c r="X8380" i="190" s="1"/>
  <c r="T8380" i="190"/>
  <c r="S8380" i="190"/>
  <c r="R8380" i="190"/>
  <c r="Q8380" i="190"/>
  <c r="P8380" i="190"/>
  <c r="O8380" i="190"/>
  <c r="V8379" i="190"/>
  <c r="U8379" i="190"/>
  <c r="T8379" i="190"/>
  <c r="S8379" i="190"/>
  <c r="R8379" i="190"/>
  <c r="Q8379" i="190"/>
  <c r="P8379" i="190"/>
  <c r="O8379" i="190"/>
  <c r="V8378" i="190"/>
  <c r="U8378" i="190"/>
  <c r="T8378" i="190"/>
  <c r="S8378" i="190"/>
  <c r="R8378" i="190"/>
  <c r="Q8378" i="190"/>
  <c r="P8378" i="190"/>
  <c r="O8378" i="190"/>
  <c r="V8377" i="190"/>
  <c r="U8377" i="190"/>
  <c r="T8377" i="190"/>
  <c r="S8377" i="190"/>
  <c r="R8377" i="190"/>
  <c r="Q8377" i="190"/>
  <c r="P8377" i="190"/>
  <c r="O8377" i="190"/>
  <c r="V8376" i="190"/>
  <c r="U8376" i="190"/>
  <c r="T8376" i="190"/>
  <c r="S8376" i="190"/>
  <c r="R8376" i="190"/>
  <c r="Q8376" i="190"/>
  <c r="P8376" i="190"/>
  <c r="O8376" i="190"/>
  <c r="V8375" i="190"/>
  <c r="U8375" i="190"/>
  <c r="T8375" i="190"/>
  <c r="S8375" i="190"/>
  <c r="R8375" i="190"/>
  <c r="Q8375" i="190"/>
  <c r="P8375" i="190"/>
  <c r="O8375" i="190"/>
  <c r="V8374" i="190"/>
  <c r="U8374" i="190"/>
  <c r="T8374" i="190"/>
  <c r="S8374" i="190"/>
  <c r="R8374" i="190"/>
  <c r="Q8374" i="190"/>
  <c r="P8374" i="190"/>
  <c r="O8374" i="190"/>
  <c r="V8373" i="190"/>
  <c r="U8373" i="190"/>
  <c r="T8373" i="190"/>
  <c r="S8373" i="190"/>
  <c r="X8373" i="190" s="1"/>
  <c r="R8373" i="190"/>
  <c r="Q8373" i="190"/>
  <c r="P8373" i="190"/>
  <c r="O8373" i="190"/>
  <c r="V8372" i="190"/>
  <c r="U8372" i="190"/>
  <c r="T8372" i="190"/>
  <c r="S8372" i="190"/>
  <c r="R8372" i="190"/>
  <c r="Q8372" i="190"/>
  <c r="P8372" i="190"/>
  <c r="O8372" i="190"/>
  <c r="V8371" i="190"/>
  <c r="U8371" i="190"/>
  <c r="T8371" i="190"/>
  <c r="S8371" i="190"/>
  <c r="R8371" i="190"/>
  <c r="Q8371" i="190"/>
  <c r="P8371" i="190"/>
  <c r="O8371" i="190"/>
  <c r="W8371" i="190" s="1"/>
  <c r="V8370" i="190"/>
  <c r="U8370" i="190"/>
  <c r="T8370" i="190"/>
  <c r="S8370" i="190"/>
  <c r="R8370" i="190"/>
  <c r="Q8370" i="190"/>
  <c r="P8370" i="190"/>
  <c r="O8370" i="190"/>
  <c r="V8369" i="190"/>
  <c r="U8369" i="190"/>
  <c r="T8369" i="190"/>
  <c r="S8369" i="190"/>
  <c r="R8369" i="190"/>
  <c r="Q8369" i="190"/>
  <c r="P8369" i="190"/>
  <c r="O8369" i="190"/>
  <c r="W8369" i="190" s="1"/>
  <c r="V8368" i="190"/>
  <c r="U8368" i="190"/>
  <c r="T8368" i="190"/>
  <c r="S8368" i="190"/>
  <c r="R8368" i="190"/>
  <c r="Q8368" i="190"/>
  <c r="P8368" i="190"/>
  <c r="O8368" i="190"/>
  <c r="W8368" i="190" s="1"/>
  <c r="V8367" i="190"/>
  <c r="U8367" i="190"/>
  <c r="T8367" i="190"/>
  <c r="S8367" i="190"/>
  <c r="R8367" i="190"/>
  <c r="Q8367" i="190"/>
  <c r="P8367" i="190"/>
  <c r="O8367" i="190"/>
  <c r="V8366" i="190"/>
  <c r="U8366" i="190"/>
  <c r="T8366" i="190"/>
  <c r="S8366" i="190"/>
  <c r="R8366" i="190"/>
  <c r="Q8366" i="190"/>
  <c r="P8366" i="190"/>
  <c r="O8366" i="190"/>
  <c r="V8365" i="190"/>
  <c r="U8365" i="190"/>
  <c r="T8365" i="190"/>
  <c r="S8365" i="190"/>
  <c r="R8365" i="190"/>
  <c r="Q8365" i="190"/>
  <c r="P8365" i="190"/>
  <c r="O8365" i="190"/>
  <c r="V8364" i="190"/>
  <c r="U8364" i="190"/>
  <c r="T8364" i="190"/>
  <c r="S8364" i="190"/>
  <c r="R8364" i="190"/>
  <c r="Q8364" i="190"/>
  <c r="P8364" i="190"/>
  <c r="O8364" i="190"/>
  <c r="V8363" i="190"/>
  <c r="U8363" i="190"/>
  <c r="T8363" i="190"/>
  <c r="S8363" i="190"/>
  <c r="X8363" i="190" s="1"/>
  <c r="R8363" i="190"/>
  <c r="Q8363" i="190"/>
  <c r="P8363" i="190"/>
  <c r="O8363" i="190"/>
  <c r="V8362" i="190"/>
  <c r="U8362" i="190"/>
  <c r="T8362" i="190"/>
  <c r="S8362" i="190"/>
  <c r="R8362" i="190"/>
  <c r="Q8362" i="190"/>
  <c r="P8362" i="190"/>
  <c r="O8362" i="190"/>
  <c r="V8361" i="190"/>
  <c r="U8361" i="190"/>
  <c r="T8361" i="190"/>
  <c r="S8361" i="190"/>
  <c r="R8361" i="190"/>
  <c r="Q8361" i="190"/>
  <c r="P8361" i="190"/>
  <c r="O8361" i="190"/>
  <c r="V8360" i="190"/>
  <c r="U8360" i="190"/>
  <c r="T8360" i="190"/>
  <c r="X8360" i="190" s="1"/>
  <c r="S8360" i="190"/>
  <c r="R8360" i="190"/>
  <c r="Q8360" i="190"/>
  <c r="P8360" i="190"/>
  <c r="O8360" i="190"/>
  <c r="V8359" i="190"/>
  <c r="U8359" i="190"/>
  <c r="T8359" i="190"/>
  <c r="S8359" i="190"/>
  <c r="R8359" i="190"/>
  <c r="Q8359" i="190"/>
  <c r="P8359" i="190"/>
  <c r="O8359" i="190"/>
  <c r="V8358" i="190"/>
  <c r="U8358" i="190"/>
  <c r="T8358" i="190"/>
  <c r="S8358" i="190"/>
  <c r="R8358" i="190"/>
  <c r="Q8358" i="190"/>
  <c r="P8358" i="190"/>
  <c r="O8358" i="190"/>
  <c r="V8357" i="190"/>
  <c r="U8357" i="190"/>
  <c r="T8357" i="190"/>
  <c r="X8357" i="190" s="1"/>
  <c r="S8357" i="190"/>
  <c r="R8357" i="190"/>
  <c r="Q8357" i="190"/>
  <c r="P8357" i="190"/>
  <c r="O8357" i="190"/>
  <c r="V8356" i="190"/>
  <c r="U8356" i="190"/>
  <c r="T8356" i="190"/>
  <c r="S8356" i="190"/>
  <c r="R8356" i="190"/>
  <c r="Q8356" i="190"/>
  <c r="P8356" i="190"/>
  <c r="O8356" i="190"/>
  <c r="V8355" i="190"/>
  <c r="U8355" i="190"/>
  <c r="T8355" i="190"/>
  <c r="S8355" i="190"/>
  <c r="R8355" i="190"/>
  <c r="Q8355" i="190"/>
  <c r="P8355" i="190"/>
  <c r="O8355" i="190"/>
  <c r="V8354" i="190"/>
  <c r="U8354" i="190"/>
  <c r="T8354" i="190"/>
  <c r="X8354" i="190" s="1"/>
  <c r="S8354" i="190"/>
  <c r="R8354" i="190"/>
  <c r="Q8354" i="190"/>
  <c r="P8354" i="190"/>
  <c r="O8354" i="190"/>
  <c r="V8353" i="190"/>
  <c r="U8353" i="190"/>
  <c r="T8353" i="190"/>
  <c r="S8353" i="190"/>
  <c r="R8353" i="190"/>
  <c r="Q8353" i="190"/>
  <c r="P8353" i="190"/>
  <c r="O8353" i="190"/>
  <c r="V8352" i="190"/>
  <c r="U8352" i="190"/>
  <c r="T8352" i="190"/>
  <c r="S8352" i="190"/>
  <c r="R8352" i="190"/>
  <c r="Q8352" i="190"/>
  <c r="P8352" i="190"/>
  <c r="O8352" i="190"/>
  <c r="V8351" i="190"/>
  <c r="U8351" i="190"/>
  <c r="T8351" i="190"/>
  <c r="S8351" i="190"/>
  <c r="R8351" i="190"/>
  <c r="Q8351" i="190"/>
  <c r="P8351" i="190"/>
  <c r="O8351" i="190"/>
  <c r="V8350" i="190"/>
  <c r="U8350" i="190"/>
  <c r="T8350" i="190"/>
  <c r="S8350" i="190"/>
  <c r="R8350" i="190"/>
  <c r="Q8350" i="190"/>
  <c r="P8350" i="190"/>
  <c r="O8350" i="190"/>
  <c r="V8349" i="190"/>
  <c r="U8349" i="190"/>
  <c r="T8349" i="190"/>
  <c r="S8349" i="190"/>
  <c r="R8349" i="190"/>
  <c r="Q8349" i="190"/>
  <c r="P8349" i="190"/>
  <c r="O8349" i="190"/>
  <c r="V8348" i="190"/>
  <c r="U8348" i="190"/>
  <c r="T8348" i="190"/>
  <c r="S8348" i="190"/>
  <c r="R8348" i="190"/>
  <c r="Q8348" i="190"/>
  <c r="P8348" i="190"/>
  <c r="O8348" i="190"/>
  <c r="V8347" i="190"/>
  <c r="U8347" i="190"/>
  <c r="T8347" i="190"/>
  <c r="S8347" i="190"/>
  <c r="R8347" i="190"/>
  <c r="Q8347" i="190"/>
  <c r="P8347" i="190"/>
  <c r="O8347" i="190"/>
  <c r="V8346" i="190"/>
  <c r="U8346" i="190"/>
  <c r="T8346" i="190"/>
  <c r="X8346" i="190" s="1"/>
  <c r="S8346" i="190"/>
  <c r="R8346" i="190"/>
  <c r="Q8346" i="190"/>
  <c r="P8346" i="190"/>
  <c r="O8346" i="190"/>
  <c r="V8345" i="190"/>
  <c r="U8345" i="190"/>
  <c r="T8345" i="190"/>
  <c r="S8345" i="190"/>
  <c r="R8345" i="190"/>
  <c r="Q8345" i="190"/>
  <c r="P8345" i="190"/>
  <c r="O8345" i="190"/>
  <c r="X8344" i="190"/>
  <c r="V8344" i="190"/>
  <c r="U8344" i="190"/>
  <c r="T8344" i="190"/>
  <c r="S8344" i="190"/>
  <c r="R8344" i="190"/>
  <c r="Q8344" i="190"/>
  <c r="P8344" i="190"/>
  <c r="O8344" i="190"/>
  <c r="W8344" i="190" s="1"/>
  <c r="V8343" i="190"/>
  <c r="U8343" i="190"/>
  <c r="T8343" i="190"/>
  <c r="S8343" i="190"/>
  <c r="X8343" i="190" s="1"/>
  <c r="R8343" i="190"/>
  <c r="Q8343" i="190"/>
  <c r="P8343" i="190"/>
  <c r="O8343" i="190"/>
  <c r="W8343" i="190" s="1"/>
  <c r="V8342" i="190"/>
  <c r="U8342" i="190"/>
  <c r="T8342" i="190"/>
  <c r="S8342" i="190"/>
  <c r="R8342" i="190"/>
  <c r="Q8342" i="190"/>
  <c r="P8342" i="190"/>
  <c r="O8342" i="190"/>
  <c r="V8341" i="190"/>
  <c r="U8341" i="190"/>
  <c r="T8341" i="190"/>
  <c r="S8341" i="190"/>
  <c r="R8341" i="190"/>
  <c r="Q8341" i="190"/>
  <c r="P8341" i="190"/>
  <c r="O8341" i="190"/>
  <c r="W8341" i="190" s="1"/>
  <c r="V8340" i="190"/>
  <c r="U8340" i="190"/>
  <c r="X8340" i="190" s="1"/>
  <c r="T8340" i="190"/>
  <c r="S8340" i="190"/>
  <c r="R8340" i="190"/>
  <c r="Q8340" i="190"/>
  <c r="P8340" i="190"/>
  <c r="O8340" i="190"/>
  <c r="V8339" i="190"/>
  <c r="U8339" i="190"/>
  <c r="T8339" i="190"/>
  <c r="S8339" i="190"/>
  <c r="X8339" i="190" s="1"/>
  <c r="R8339" i="190"/>
  <c r="Q8339" i="190"/>
  <c r="P8339" i="190"/>
  <c r="O8339" i="190"/>
  <c r="V8338" i="190"/>
  <c r="U8338" i="190"/>
  <c r="T8338" i="190"/>
  <c r="S8338" i="190"/>
  <c r="R8338" i="190"/>
  <c r="Q8338" i="190"/>
  <c r="P8338" i="190"/>
  <c r="O8338" i="190"/>
  <c r="V8337" i="190"/>
  <c r="U8337" i="190"/>
  <c r="T8337" i="190"/>
  <c r="S8337" i="190"/>
  <c r="R8337" i="190"/>
  <c r="Q8337" i="190"/>
  <c r="P8337" i="190"/>
  <c r="O8337" i="190"/>
  <c r="V8336" i="190"/>
  <c r="U8336" i="190"/>
  <c r="T8336" i="190"/>
  <c r="S8336" i="190"/>
  <c r="R8336" i="190"/>
  <c r="Q8336" i="190"/>
  <c r="P8336" i="190"/>
  <c r="O8336" i="190"/>
  <c r="V8335" i="190"/>
  <c r="U8335" i="190"/>
  <c r="T8335" i="190"/>
  <c r="S8335" i="190"/>
  <c r="R8335" i="190"/>
  <c r="Q8335" i="190"/>
  <c r="P8335" i="190"/>
  <c r="O8335" i="190"/>
  <c r="V8334" i="190"/>
  <c r="U8334" i="190"/>
  <c r="T8334" i="190"/>
  <c r="S8334" i="190"/>
  <c r="R8334" i="190"/>
  <c r="Q8334" i="190"/>
  <c r="P8334" i="190"/>
  <c r="O8334" i="190"/>
  <c r="V8333" i="190"/>
  <c r="U8333" i="190"/>
  <c r="T8333" i="190"/>
  <c r="X8333" i="190" s="1"/>
  <c r="S8333" i="190"/>
  <c r="R8333" i="190"/>
  <c r="Q8333" i="190"/>
  <c r="P8333" i="190"/>
  <c r="O8333" i="190"/>
  <c r="V8332" i="190"/>
  <c r="U8332" i="190"/>
  <c r="T8332" i="190"/>
  <c r="S8332" i="190"/>
  <c r="R8332" i="190"/>
  <c r="Q8332" i="190"/>
  <c r="P8332" i="190"/>
  <c r="O8332" i="190"/>
  <c r="V8331" i="190"/>
  <c r="U8331" i="190"/>
  <c r="T8331" i="190"/>
  <c r="S8331" i="190"/>
  <c r="R8331" i="190"/>
  <c r="Q8331" i="190"/>
  <c r="P8331" i="190"/>
  <c r="O8331" i="190"/>
  <c r="V8330" i="190"/>
  <c r="U8330" i="190"/>
  <c r="T8330" i="190"/>
  <c r="X8330" i="190" s="1"/>
  <c r="S8330" i="190"/>
  <c r="R8330" i="190"/>
  <c r="Q8330" i="190"/>
  <c r="P8330" i="190"/>
  <c r="O8330" i="190"/>
  <c r="V8329" i="190"/>
  <c r="U8329" i="190"/>
  <c r="T8329" i="190"/>
  <c r="S8329" i="190"/>
  <c r="R8329" i="190"/>
  <c r="Q8329" i="190"/>
  <c r="P8329" i="190"/>
  <c r="O8329" i="190"/>
  <c r="V8328" i="190"/>
  <c r="U8328" i="190"/>
  <c r="T8328" i="190"/>
  <c r="S8328" i="190"/>
  <c r="X8328" i="190" s="1"/>
  <c r="R8328" i="190"/>
  <c r="Q8328" i="190"/>
  <c r="P8328" i="190"/>
  <c r="O8328" i="190"/>
  <c r="V8327" i="190"/>
  <c r="U8327" i="190"/>
  <c r="T8327" i="190"/>
  <c r="S8327" i="190"/>
  <c r="R8327" i="190"/>
  <c r="Q8327" i="190"/>
  <c r="P8327" i="190"/>
  <c r="O8327" i="190"/>
  <c r="W8327" i="190" s="1"/>
  <c r="V8326" i="190"/>
  <c r="U8326" i="190"/>
  <c r="T8326" i="190"/>
  <c r="S8326" i="190"/>
  <c r="R8326" i="190"/>
  <c r="Q8326" i="190"/>
  <c r="P8326" i="190"/>
  <c r="O8326" i="190"/>
  <c r="V8325" i="190"/>
  <c r="U8325" i="190"/>
  <c r="T8325" i="190"/>
  <c r="S8325" i="190"/>
  <c r="R8325" i="190"/>
  <c r="Q8325" i="190"/>
  <c r="P8325" i="190"/>
  <c r="O8325" i="190"/>
  <c r="V8324" i="190"/>
  <c r="U8324" i="190"/>
  <c r="T8324" i="190"/>
  <c r="S8324" i="190"/>
  <c r="R8324" i="190"/>
  <c r="Q8324" i="190"/>
  <c r="P8324" i="190"/>
  <c r="O8324" i="190"/>
  <c r="V8323" i="190"/>
  <c r="U8323" i="190"/>
  <c r="T8323" i="190"/>
  <c r="S8323" i="190"/>
  <c r="R8323" i="190"/>
  <c r="Q8323" i="190"/>
  <c r="P8323" i="190"/>
  <c r="O8323" i="190"/>
  <c r="V8322" i="190"/>
  <c r="U8322" i="190"/>
  <c r="T8322" i="190"/>
  <c r="S8322" i="190"/>
  <c r="R8322" i="190"/>
  <c r="Q8322" i="190"/>
  <c r="P8322" i="190"/>
  <c r="O8322" i="190"/>
  <c r="V8321" i="190"/>
  <c r="U8321" i="190"/>
  <c r="T8321" i="190"/>
  <c r="X8321" i="190" s="1"/>
  <c r="S8321" i="190"/>
  <c r="R8321" i="190"/>
  <c r="Q8321" i="190"/>
  <c r="P8321" i="190"/>
  <c r="O8321" i="190"/>
  <c r="V8320" i="190"/>
  <c r="U8320" i="190"/>
  <c r="T8320" i="190"/>
  <c r="X8320" i="190" s="1"/>
  <c r="S8320" i="190"/>
  <c r="R8320" i="190"/>
  <c r="Q8320" i="190"/>
  <c r="P8320" i="190"/>
  <c r="O8320" i="190"/>
  <c r="V8319" i="190"/>
  <c r="U8319" i="190"/>
  <c r="T8319" i="190"/>
  <c r="S8319" i="190"/>
  <c r="R8319" i="190"/>
  <c r="Q8319" i="190"/>
  <c r="P8319" i="190"/>
  <c r="O8319" i="190"/>
  <c r="V8318" i="190"/>
  <c r="U8318" i="190"/>
  <c r="T8318" i="190"/>
  <c r="S8318" i="190"/>
  <c r="R8318" i="190"/>
  <c r="Q8318" i="190"/>
  <c r="P8318" i="190"/>
  <c r="O8318" i="190"/>
  <c r="V8317" i="190"/>
  <c r="U8317" i="190"/>
  <c r="T8317" i="190"/>
  <c r="S8317" i="190"/>
  <c r="R8317" i="190"/>
  <c r="Q8317" i="190"/>
  <c r="P8317" i="190"/>
  <c r="O8317" i="190"/>
  <c r="V8316" i="190"/>
  <c r="U8316" i="190"/>
  <c r="T8316" i="190"/>
  <c r="S8316" i="190"/>
  <c r="R8316" i="190"/>
  <c r="Q8316" i="190"/>
  <c r="P8316" i="190"/>
  <c r="O8316" i="190"/>
  <c r="V8315" i="190"/>
  <c r="U8315" i="190"/>
  <c r="T8315" i="190"/>
  <c r="S8315" i="190"/>
  <c r="R8315" i="190"/>
  <c r="Q8315" i="190"/>
  <c r="P8315" i="190"/>
  <c r="O8315" i="190"/>
  <c r="V8314" i="190"/>
  <c r="U8314" i="190"/>
  <c r="T8314" i="190"/>
  <c r="S8314" i="190"/>
  <c r="R8314" i="190"/>
  <c r="Q8314" i="190"/>
  <c r="P8314" i="190"/>
  <c r="O8314" i="190"/>
  <c r="V8313" i="190"/>
  <c r="U8313" i="190"/>
  <c r="T8313" i="190"/>
  <c r="X8313" i="190" s="1"/>
  <c r="S8313" i="190"/>
  <c r="R8313" i="190"/>
  <c r="Q8313" i="190"/>
  <c r="P8313" i="190"/>
  <c r="O8313" i="190"/>
  <c r="X8312" i="190"/>
  <c r="V8312" i="190"/>
  <c r="U8312" i="190"/>
  <c r="T8312" i="190"/>
  <c r="S8312" i="190"/>
  <c r="R8312" i="190"/>
  <c r="Q8312" i="190"/>
  <c r="P8312" i="190"/>
  <c r="O8312" i="190"/>
  <c r="V8311" i="190"/>
  <c r="U8311" i="190"/>
  <c r="T8311" i="190"/>
  <c r="S8311" i="190"/>
  <c r="X8311" i="190" s="1"/>
  <c r="R8311" i="190"/>
  <c r="Q8311" i="190"/>
  <c r="P8311" i="190"/>
  <c r="O8311" i="190"/>
  <c r="V8310" i="190"/>
  <c r="U8310" i="190"/>
  <c r="T8310" i="190"/>
  <c r="S8310" i="190"/>
  <c r="R8310" i="190"/>
  <c r="Q8310" i="190"/>
  <c r="P8310" i="190"/>
  <c r="O8310" i="190"/>
  <c r="V8309" i="190"/>
  <c r="X8309" i="190" s="1"/>
  <c r="U8309" i="190"/>
  <c r="T8309" i="190"/>
  <c r="S8309" i="190"/>
  <c r="R8309" i="190"/>
  <c r="Q8309" i="190"/>
  <c r="P8309" i="190"/>
  <c r="O8309" i="190"/>
  <c r="V8308" i="190"/>
  <c r="U8308" i="190"/>
  <c r="T8308" i="190"/>
  <c r="S8308" i="190"/>
  <c r="R8308" i="190"/>
  <c r="Q8308" i="190"/>
  <c r="P8308" i="190"/>
  <c r="O8308" i="190"/>
  <c r="V8307" i="190"/>
  <c r="U8307" i="190"/>
  <c r="T8307" i="190"/>
  <c r="S8307" i="190"/>
  <c r="R8307" i="190"/>
  <c r="Q8307" i="190"/>
  <c r="P8307" i="190"/>
  <c r="O8307" i="190"/>
  <c r="V8306" i="190"/>
  <c r="U8306" i="190"/>
  <c r="T8306" i="190"/>
  <c r="S8306" i="190"/>
  <c r="R8306" i="190"/>
  <c r="Q8306" i="190"/>
  <c r="P8306" i="190"/>
  <c r="O8306" i="190"/>
  <c r="V8305" i="190"/>
  <c r="U8305" i="190"/>
  <c r="T8305" i="190"/>
  <c r="S8305" i="190"/>
  <c r="R8305" i="190"/>
  <c r="Q8305" i="190"/>
  <c r="P8305" i="190"/>
  <c r="O8305" i="190"/>
  <c r="X8304" i="190"/>
  <c r="V8304" i="190"/>
  <c r="U8304" i="190"/>
  <c r="T8304" i="190"/>
  <c r="S8304" i="190"/>
  <c r="R8304" i="190"/>
  <c r="Q8304" i="190"/>
  <c r="P8304" i="190"/>
  <c r="O8304" i="190"/>
  <c r="V8303" i="190"/>
  <c r="U8303" i="190"/>
  <c r="T8303" i="190"/>
  <c r="S8303" i="190"/>
  <c r="X8303" i="190" s="1"/>
  <c r="R8303" i="190"/>
  <c r="Q8303" i="190"/>
  <c r="P8303" i="190"/>
  <c r="O8303" i="190"/>
  <c r="V8302" i="190"/>
  <c r="U8302" i="190"/>
  <c r="T8302" i="190"/>
  <c r="S8302" i="190"/>
  <c r="R8302" i="190"/>
  <c r="Q8302" i="190"/>
  <c r="P8302" i="190"/>
  <c r="O8302" i="190"/>
  <c r="V8301" i="190"/>
  <c r="U8301" i="190"/>
  <c r="T8301" i="190"/>
  <c r="X8301" i="190" s="1"/>
  <c r="S8301" i="190"/>
  <c r="R8301" i="190"/>
  <c r="Q8301" i="190"/>
  <c r="P8301" i="190"/>
  <c r="O8301" i="190"/>
  <c r="V8300" i="190"/>
  <c r="U8300" i="190"/>
  <c r="T8300" i="190"/>
  <c r="S8300" i="190"/>
  <c r="R8300" i="190"/>
  <c r="Q8300" i="190"/>
  <c r="P8300" i="190"/>
  <c r="O8300" i="190"/>
  <c r="V8299" i="190"/>
  <c r="U8299" i="190"/>
  <c r="T8299" i="190"/>
  <c r="S8299" i="190"/>
  <c r="R8299" i="190"/>
  <c r="Q8299" i="190"/>
  <c r="P8299" i="190"/>
  <c r="O8299" i="190"/>
  <c r="V8298" i="190"/>
  <c r="U8298" i="190"/>
  <c r="T8298" i="190"/>
  <c r="X8298" i="190" s="1"/>
  <c r="S8298" i="190"/>
  <c r="R8298" i="190"/>
  <c r="Q8298" i="190"/>
  <c r="P8298" i="190"/>
  <c r="O8298" i="190"/>
  <c r="V8297" i="190"/>
  <c r="U8297" i="190"/>
  <c r="T8297" i="190"/>
  <c r="S8297" i="190"/>
  <c r="R8297" i="190"/>
  <c r="Q8297" i="190"/>
  <c r="P8297" i="190"/>
  <c r="O8297" i="190"/>
  <c r="V8296" i="190"/>
  <c r="U8296" i="190"/>
  <c r="T8296" i="190"/>
  <c r="S8296" i="190"/>
  <c r="R8296" i="190"/>
  <c r="Q8296" i="190"/>
  <c r="P8296" i="190"/>
  <c r="O8296" i="190"/>
  <c r="V8295" i="190"/>
  <c r="U8295" i="190"/>
  <c r="T8295" i="190"/>
  <c r="S8295" i="190"/>
  <c r="R8295" i="190"/>
  <c r="Q8295" i="190"/>
  <c r="P8295" i="190"/>
  <c r="O8295" i="190"/>
  <c r="V8294" i="190"/>
  <c r="U8294" i="190"/>
  <c r="T8294" i="190"/>
  <c r="S8294" i="190"/>
  <c r="R8294" i="190"/>
  <c r="Q8294" i="190"/>
  <c r="P8294" i="190"/>
  <c r="O8294" i="190"/>
  <c r="V8293" i="190"/>
  <c r="U8293" i="190"/>
  <c r="T8293" i="190"/>
  <c r="S8293" i="190"/>
  <c r="R8293" i="190"/>
  <c r="Q8293" i="190"/>
  <c r="P8293" i="190"/>
  <c r="O8293" i="190"/>
  <c r="V8292" i="190"/>
  <c r="U8292" i="190"/>
  <c r="X8292" i="190" s="1"/>
  <c r="T8292" i="190"/>
  <c r="S8292" i="190"/>
  <c r="R8292" i="190"/>
  <c r="Q8292" i="190"/>
  <c r="P8292" i="190"/>
  <c r="O8292" i="190"/>
  <c r="V8291" i="190"/>
  <c r="U8291" i="190"/>
  <c r="T8291" i="190"/>
  <c r="S8291" i="190"/>
  <c r="R8291" i="190"/>
  <c r="Q8291" i="190"/>
  <c r="P8291" i="190"/>
  <c r="O8291" i="190"/>
  <c r="V8290" i="190"/>
  <c r="U8290" i="190"/>
  <c r="T8290" i="190"/>
  <c r="S8290" i="190"/>
  <c r="R8290" i="190"/>
  <c r="Q8290" i="190"/>
  <c r="P8290" i="190"/>
  <c r="O8290" i="190"/>
  <c r="V8289" i="190"/>
  <c r="U8289" i="190"/>
  <c r="T8289" i="190"/>
  <c r="S8289" i="190"/>
  <c r="R8289" i="190"/>
  <c r="Q8289" i="190"/>
  <c r="P8289" i="190"/>
  <c r="O8289" i="190"/>
  <c r="V8288" i="190"/>
  <c r="U8288" i="190"/>
  <c r="X8288" i="190" s="1"/>
  <c r="T8288" i="190"/>
  <c r="S8288" i="190"/>
  <c r="R8288" i="190"/>
  <c r="Q8288" i="190"/>
  <c r="P8288" i="190"/>
  <c r="O8288" i="190"/>
  <c r="W8288" i="190" s="1"/>
  <c r="V8287" i="190"/>
  <c r="U8287" i="190"/>
  <c r="T8287" i="190"/>
  <c r="S8287" i="190"/>
  <c r="R8287" i="190"/>
  <c r="Q8287" i="190"/>
  <c r="P8287" i="190"/>
  <c r="O8287" i="190"/>
  <c r="V8286" i="190"/>
  <c r="U8286" i="190"/>
  <c r="T8286" i="190"/>
  <c r="S8286" i="190"/>
  <c r="R8286" i="190"/>
  <c r="Q8286" i="190"/>
  <c r="P8286" i="190"/>
  <c r="O8286" i="190"/>
  <c r="V8285" i="190"/>
  <c r="U8285" i="190"/>
  <c r="T8285" i="190"/>
  <c r="S8285" i="190"/>
  <c r="R8285" i="190"/>
  <c r="Q8285" i="190"/>
  <c r="P8285" i="190"/>
  <c r="O8285" i="190"/>
  <c r="W8285" i="190" s="1"/>
  <c r="V8284" i="190"/>
  <c r="U8284" i="190"/>
  <c r="X8284" i="190" s="1"/>
  <c r="T8284" i="190"/>
  <c r="S8284" i="190"/>
  <c r="R8284" i="190"/>
  <c r="Q8284" i="190"/>
  <c r="P8284" i="190"/>
  <c r="O8284" i="190"/>
  <c r="V8283" i="190"/>
  <c r="U8283" i="190"/>
  <c r="T8283" i="190"/>
  <c r="S8283" i="190"/>
  <c r="X8283" i="190" s="1"/>
  <c r="R8283" i="190"/>
  <c r="Q8283" i="190"/>
  <c r="P8283" i="190"/>
  <c r="O8283" i="190"/>
  <c r="V8282" i="190"/>
  <c r="U8282" i="190"/>
  <c r="T8282" i="190"/>
  <c r="S8282" i="190"/>
  <c r="R8282" i="190"/>
  <c r="Q8282" i="190"/>
  <c r="P8282" i="190"/>
  <c r="O8282" i="190"/>
  <c r="V8281" i="190"/>
  <c r="U8281" i="190"/>
  <c r="T8281" i="190"/>
  <c r="S8281" i="190"/>
  <c r="R8281" i="190"/>
  <c r="Q8281" i="190"/>
  <c r="P8281" i="190"/>
  <c r="O8281" i="190"/>
  <c r="V8280" i="190"/>
  <c r="U8280" i="190"/>
  <c r="T8280" i="190"/>
  <c r="S8280" i="190"/>
  <c r="X8280" i="190" s="1"/>
  <c r="R8280" i="190"/>
  <c r="Q8280" i="190"/>
  <c r="P8280" i="190"/>
  <c r="O8280" i="190"/>
  <c r="V8279" i="190"/>
  <c r="U8279" i="190"/>
  <c r="T8279" i="190"/>
  <c r="S8279" i="190"/>
  <c r="R8279" i="190"/>
  <c r="Q8279" i="190"/>
  <c r="P8279" i="190"/>
  <c r="O8279" i="190"/>
  <c r="W8279" i="190" s="1"/>
  <c r="V8278" i="190"/>
  <c r="U8278" i="190"/>
  <c r="T8278" i="190"/>
  <c r="S8278" i="190"/>
  <c r="R8278" i="190"/>
  <c r="Q8278" i="190"/>
  <c r="P8278" i="190"/>
  <c r="O8278" i="190"/>
  <c r="V8277" i="190"/>
  <c r="U8277" i="190"/>
  <c r="T8277" i="190"/>
  <c r="S8277" i="190"/>
  <c r="R8277" i="190"/>
  <c r="Q8277" i="190"/>
  <c r="P8277" i="190"/>
  <c r="O8277" i="190"/>
  <c r="V8276" i="190"/>
  <c r="U8276" i="190"/>
  <c r="T8276" i="190"/>
  <c r="S8276" i="190"/>
  <c r="R8276" i="190"/>
  <c r="Q8276" i="190"/>
  <c r="P8276" i="190"/>
  <c r="O8276" i="190"/>
  <c r="V8275" i="190"/>
  <c r="U8275" i="190"/>
  <c r="T8275" i="190"/>
  <c r="S8275" i="190"/>
  <c r="R8275" i="190"/>
  <c r="Q8275" i="190"/>
  <c r="P8275" i="190"/>
  <c r="O8275" i="190"/>
  <c r="V8274" i="190"/>
  <c r="U8274" i="190"/>
  <c r="T8274" i="190"/>
  <c r="S8274" i="190"/>
  <c r="R8274" i="190"/>
  <c r="Q8274" i="190"/>
  <c r="P8274" i="190"/>
  <c r="O8274" i="190"/>
  <c r="V8273" i="190"/>
  <c r="U8273" i="190"/>
  <c r="T8273" i="190"/>
  <c r="S8273" i="190"/>
  <c r="R8273" i="190"/>
  <c r="Q8273" i="190"/>
  <c r="P8273" i="190"/>
  <c r="O8273" i="190"/>
  <c r="V8272" i="190"/>
  <c r="U8272" i="190"/>
  <c r="T8272" i="190"/>
  <c r="S8272" i="190"/>
  <c r="R8272" i="190"/>
  <c r="Q8272" i="190"/>
  <c r="P8272" i="190"/>
  <c r="O8272" i="190"/>
  <c r="V8271" i="190"/>
  <c r="U8271" i="190"/>
  <c r="T8271" i="190"/>
  <c r="S8271" i="190"/>
  <c r="R8271" i="190"/>
  <c r="Q8271" i="190"/>
  <c r="P8271" i="190"/>
  <c r="O8271" i="190"/>
  <c r="V8270" i="190"/>
  <c r="U8270" i="190"/>
  <c r="T8270" i="190"/>
  <c r="S8270" i="190"/>
  <c r="R8270" i="190"/>
  <c r="Q8270" i="190"/>
  <c r="P8270" i="190"/>
  <c r="O8270" i="190"/>
  <c r="X8269" i="190"/>
  <c r="V8269" i="190"/>
  <c r="U8269" i="190"/>
  <c r="T8269" i="190"/>
  <c r="S8269" i="190"/>
  <c r="R8269" i="190"/>
  <c r="Q8269" i="190"/>
  <c r="P8269" i="190"/>
  <c r="O8269" i="190"/>
  <c r="W8269" i="190" s="1"/>
  <c r="V8268" i="190"/>
  <c r="U8268" i="190"/>
  <c r="T8268" i="190"/>
  <c r="S8268" i="190"/>
  <c r="R8268" i="190"/>
  <c r="Q8268" i="190"/>
  <c r="P8268" i="190"/>
  <c r="O8268" i="190"/>
  <c r="V8267" i="190"/>
  <c r="U8267" i="190"/>
  <c r="T8267" i="190"/>
  <c r="S8267" i="190"/>
  <c r="X8267" i="190" s="1"/>
  <c r="R8267" i="190"/>
  <c r="Q8267" i="190"/>
  <c r="P8267" i="190"/>
  <c r="O8267" i="190"/>
  <c r="W8267" i="190" s="1"/>
  <c r="V8266" i="190"/>
  <c r="U8266" i="190"/>
  <c r="T8266" i="190"/>
  <c r="S8266" i="190"/>
  <c r="R8266" i="190"/>
  <c r="Q8266" i="190"/>
  <c r="P8266" i="190"/>
  <c r="O8266" i="190"/>
  <c r="V8265" i="190"/>
  <c r="U8265" i="190"/>
  <c r="T8265" i="190"/>
  <c r="S8265" i="190"/>
  <c r="R8265" i="190"/>
  <c r="Q8265" i="190"/>
  <c r="P8265" i="190"/>
  <c r="O8265" i="190"/>
  <c r="V8264" i="190"/>
  <c r="U8264" i="190"/>
  <c r="T8264" i="190"/>
  <c r="S8264" i="190"/>
  <c r="X8264" i="190" s="1"/>
  <c r="R8264" i="190"/>
  <c r="Q8264" i="190"/>
  <c r="P8264" i="190"/>
  <c r="O8264" i="190"/>
  <c r="V8263" i="190"/>
  <c r="U8263" i="190"/>
  <c r="T8263" i="190"/>
  <c r="S8263" i="190"/>
  <c r="R8263" i="190"/>
  <c r="Q8263" i="190"/>
  <c r="P8263" i="190"/>
  <c r="O8263" i="190"/>
  <c r="W8263" i="190" s="1"/>
  <c r="V8262" i="190"/>
  <c r="U8262" i="190"/>
  <c r="T8262" i="190"/>
  <c r="X8262" i="190" s="1"/>
  <c r="S8262" i="190"/>
  <c r="R8262" i="190"/>
  <c r="Q8262" i="190"/>
  <c r="P8262" i="190"/>
  <c r="O8262" i="190"/>
  <c r="V8261" i="190"/>
  <c r="U8261" i="190"/>
  <c r="T8261" i="190"/>
  <c r="S8261" i="190"/>
  <c r="R8261" i="190"/>
  <c r="Q8261" i="190"/>
  <c r="P8261" i="190"/>
  <c r="O8261" i="190"/>
  <c r="X8260" i="190"/>
  <c r="V8260" i="190"/>
  <c r="U8260" i="190"/>
  <c r="T8260" i="190"/>
  <c r="S8260" i="190"/>
  <c r="R8260" i="190"/>
  <c r="Q8260" i="190"/>
  <c r="P8260" i="190"/>
  <c r="O8260" i="190"/>
  <c r="V8259" i="190"/>
  <c r="U8259" i="190"/>
  <c r="T8259" i="190"/>
  <c r="S8259" i="190"/>
  <c r="X8259" i="190" s="1"/>
  <c r="R8259" i="190"/>
  <c r="Q8259" i="190"/>
  <c r="P8259" i="190"/>
  <c r="O8259" i="190"/>
  <c r="V8258" i="190"/>
  <c r="U8258" i="190"/>
  <c r="T8258" i="190"/>
  <c r="X8258" i="190" s="1"/>
  <c r="S8258" i="190"/>
  <c r="R8258" i="190"/>
  <c r="Q8258" i="190"/>
  <c r="P8258" i="190"/>
  <c r="O8258" i="190"/>
  <c r="V8257" i="190"/>
  <c r="U8257" i="190"/>
  <c r="T8257" i="190"/>
  <c r="S8257" i="190"/>
  <c r="R8257" i="190"/>
  <c r="Q8257" i="190"/>
  <c r="P8257" i="190"/>
  <c r="O8257" i="190"/>
  <c r="V8256" i="190"/>
  <c r="U8256" i="190"/>
  <c r="T8256" i="190"/>
  <c r="S8256" i="190"/>
  <c r="R8256" i="190"/>
  <c r="Q8256" i="190"/>
  <c r="P8256" i="190"/>
  <c r="O8256" i="190"/>
  <c r="V8255" i="190"/>
  <c r="U8255" i="190"/>
  <c r="T8255" i="190"/>
  <c r="S8255" i="190"/>
  <c r="R8255" i="190"/>
  <c r="Q8255" i="190"/>
  <c r="P8255" i="190"/>
  <c r="O8255" i="190"/>
  <c r="W8255" i="190" s="1"/>
  <c r="V8254" i="190"/>
  <c r="U8254" i="190"/>
  <c r="T8254" i="190"/>
  <c r="S8254" i="190"/>
  <c r="R8254" i="190"/>
  <c r="Q8254" i="190"/>
  <c r="P8254" i="190"/>
  <c r="O8254" i="190"/>
  <c r="V8253" i="190"/>
  <c r="U8253" i="190"/>
  <c r="T8253" i="190"/>
  <c r="X8253" i="190" s="1"/>
  <c r="S8253" i="190"/>
  <c r="R8253" i="190"/>
  <c r="Q8253" i="190"/>
  <c r="P8253" i="190"/>
  <c r="O8253" i="190"/>
  <c r="V8252" i="190"/>
  <c r="U8252" i="190"/>
  <c r="X8252" i="190" s="1"/>
  <c r="T8252" i="190"/>
  <c r="S8252" i="190"/>
  <c r="R8252" i="190"/>
  <c r="Q8252" i="190"/>
  <c r="P8252" i="190"/>
  <c r="O8252" i="190"/>
  <c r="V8251" i="190"/>
  <c r="U8251" i="190"/>
  <c r="T8251" i="190"/>
  <c r="S8251" i="190"/>
  <c r="R8251" i="190"/>
  <c r="Q8251" i="190"/>
  <c r="P8251" i="190"/>
  <c r="O8251" i="190"/>
  <c r="V8250" i="190"/>
  <c r="U8250" i="190"/>
  <c r="T8250" i="190"/>
  <c r="S8250" i="190"/>
  <c r="R8250" i="190"/>
  <c r="Q8250" i="190"/>
  <c r="P8250" i="190"/>
  <c r="O8250" i="190"/>
  <c r="V8249" i="190"/>
  <c r="U8249" i="190"/>
  <c r="T8249" i="190"/>
  <c r="S8249" i="190"/>
  <c r="R8249" i="190"/>
  <c r="Q8249" i="190"/>
  <c r="P8249" i="190"/>
  <c r="O8249" i="190"/>
  <c r="V8248" i="190"/>
  <c r="U8248" i="190"/>
  <c r="T8248" i="190"/>
  <c r="S8248" i="190"/>
  <c r="X8248" i="190" s="1"/>
  <c r="R8248" i="190"/>
  <c r="Q8248" i="190"/>
  <c r="P8248" i="190"/>
  <c r="O8248" i="190"/>
  <c r="V8247" i="190"/>
  <c r="U8247" i="190"/>
  <c r="T8247" i="190"/>
  <c r="S8247" i="190"/>
  <c r="R8247" i="190"/>
  <c r="Q8247" i="190"/>
  <c r="P8247" i="190"/>
  <c r="O8247" i="190"/>
  <c r="W8247" i="190" s="1"/>
  <c r="V8246" i="190"/>
  <c r="U8246" i="190"/>
  <c r="T8246" i="190"/>
  <c r="S8246" i="190"/>
  <c r="R8246" i="190"/>
  <c r="Q8246" i="190"/>
  <c r="P8246" i="190"/>
  <c r="O8246" i="190"/>
  <c r="V8245" i="190"/>
  <c r="U8245" i="190"/>
  <c r="T8245" i="190"/>
  <c r="S8245" i="190"/>
  <c r="R8245" i="190"/>
  <c r="Q8245" i="190"/>
  <c r="P8245" i="190"/>
  <c r="O8245" i="190"/>
  <c r="V8244" i="190"/>
  <c r="U8244" i="190"/>
  <c r="T8244" i="190"/>
  <c r="S8244" i="190"/>
  <c r="R8244" i="190"/>
  <c r="Q8244" i="190"/>
  <c r="P8244" i="190"/>
  <c r="O8244" i="190"/>
  <c r="V8243" i="190"/>
  <c r="U8243" i="190"/>
  <c r="T8243" i="190"/>
  <c r="S8243" i="190"/>
  <c r="R8243" i="190"/>
  <c r="Q8243" i="190"/>
  <c r="P8243" i="190"/>
  <c r="O8243" i="190"/>
  <c r="V8242" i="190"/>
  <c r="U8242" i="190"/>
  <c r="T8242" i="190"/>
  <c r="X8242" i="190" s="1"/>
  <c r="S8242" i="190"/>
  <c r="R8242" i="190"/>
  <c r="Q8242" i="190"/>
  <c r="P8242" i="190"/>
  <c r="O8242" i="190"/>
  <c r="V8241" i="190"/>
  <c r="U8241" i="190"/>
  <c r="T8241" i="190"/>
  <c r="S8241" i="190"/>
  <c r="R8241" i="190"/>
  <c r="Q8241" i="190"/>
  <c r="P8241" i="190"/>
  <c r="O8241" i="190"/>
  <c r="V8240" i="190"/>
  <c r="X8240" i="190" s="1"/>
  <c r="U8240" i="190"/>
  <c r="T8240" i="190"/>
  <c r="S8240" i="190"/>
  <c r="R8240" i="190"/>
  <c r="Q8240" i="190"/>
  <c r="P8240" i="190"/>
  <c r="O8240" i="190"/>
  <c r="V8239" i="190"/>
  <c r="U8239" i="190"/>
  <c r="T8239" i="190"/>
  <c r="S8239" i="190"/>
  <c r="R8239" i="190"/>
  <c r="Q8239" i="190"/>
  <c r="P8239" i="190"/>
  <c r="O8239" i="190"/>
  <c r="W8239" i="190" s="1"/>
  <c r="V8238" i="190"/>
  <c r="U8238" i="190"/>
  <c r="T8238" i="190"/>
  <c r="S8238" i="190"/>
  <c r="R8238" i="190"/>
  <c r="Q8238" i="190"/>
  <c r="P8238" i="190"/>
  <c r="O8238" i="190"/>
  <c r="V8237" i="190"/>
  <c r="U8237" i="190"/>
  <c r="T8237" i="190"/>
  <c r="S8237" i="190"/>
  <c r="R8237" i="190"/>
  <c r="Q8237" i="190"/>
  <c r="P8237" i="190"/>
  <c r="O8237" i="190"/>
  <c r="V8236" i="190"/>
  <c r="U8236" i="190"/>
  <c r="T8236" i="190"/>
  <c r="S8236" i="190"/>
  <c r="R8236" i="190"/>
  <c r="Q8236" i="190"/>
  <c r="P8236" i="190"/>
  <c r="O8236" i="190"/>
  <c r="V8235" i="190"/>
  <c r="U8235" i="190"/>
  <c r="T8235" i="190"/>
  <c r="S8235" i="190"/>
  <c r="R8235" i="190"/>
  <c r="Q8235" i="190"/>
  <c r="P8235" i="190"/>
  <c r="O8235" i="190"/>
  <c r="V8234" i="190"/>
  <c r="U8234" i="190"/>
  <c r="T8234" i="190"/>
  <c r="S8234" i="190"/>
  <c r="R8234" i="190"/>
  <c r="Q8234" i="190"/>
  <c r="P8234" i="190"/>
  <c r="O8234" i="190"/>
  <c r="V8233" i="190"/>
  <c r="U8233" i="190"/>
  <c r="T8233" i="190"/>
  <c r="S8233" i="190"/>
  <c r="R8233" i="190"/>
  <c r="Q8233" i="190"/>
  <c r="P8233" i="190"/>
  <c r="O8233" i="190"/>
  <c r="V8232" i="190"/>
  <c r="U8232" i="190"/>
  <c r="T8232" i="190"/>
  <c r="S8232" i="190"/>
  <c r="R8232" i="190"/>
  <c r="Q8232" i="190"/>
  <c r="P8232" i="190"/>
  <c r="O8232" i="190"/>
  <c r="X8231" i="190"/>
  <c r="V8231" i="190"/>
  <c r="U8231" i="190"/>
  <c r="T8231" i="190"/>
  <c r="S8231" i="190"/>
  <c r="R8231" i="190"/>
  <c r="Q8231" i="190"/>
  <c r="P8231" i="190"/>
  <c r="O8231" i="190"/>
  <c r="V8230" i="190"/>
  <c r="U8230" i="190"/>
  <c r="T8230" i="190"/>
  <c r="S8230" i="190"/>
  <c r="R8230" i="190"/>
  <c r="Q8230" i="190"/>
  <c r="P8230" i="190"/>
  <c r="O8230" i="190"/>
  <c r="V8229" i="190"/>
  <c r="U8229" i="190"/>
  <c r="T8229" i="190"/>
  <c r="S8229" i="190"/>
  <c r="R8229" i="190"/>
  <c r="Q8229" i="190"/>
  <c r="P8229" i="190"/>
  <c r="O8229" i="190"/>
  <c r="V8228" i="190"/>
  <c r="X8228" i="190" s="1"/>
  <c r="U8228" i="190"/>
  <c r="T8228" i="190"/>
  <c r="S8228" i="190"/>
  <c r="R8228" i="190"/>
  <c r="Q8228" i="190"/>
  <c r="P8228" i="190"/>
  <c r="O8228" i="190"/>
  <c r="V8227" i="190"/>
  <c r="U8227" i="190"/>
  <c r="T8227" i="190"/>
  <c r="X8227" i="190" s="1"/>
  <c r="S8227" i="190"/>
  <c r="R8227" i="190"/>
  <c r="Q8227" i="190"/>
  <c r="P8227" i="190"/>
  <c r="O8227" i="190"/>
  <c r="W8227" i="190" s="1"/>
  <c r="V8226" i="190"/>
  <c r="U8226" i="190"/>
  <c r="T8226" i="190"/>
  <c r="S8226" i="190"/>
  <c r="R8226" i="190"/>
  <c r="Q8226" i="190"/>
  <c r="P8226" i="190"/>
  <c r="O8226" i="190"/>
  <c r="V8225" i="190"/>
  <c r="U8225" i="190"/>
  <c r="T8225" i="190"/>
  <c r="S8225" i="190"/>
  <c r="R8225" i="190"/>
  <c r="Q8225" i="190"/>
  <c r="P8225" i="190"/>
  <c r="O8225" i="190"/>
  <c r="V8224" i="190"/>
  <c r="U8224" i="190"/>
  <c r="T8224" i="190"/>
  <c r="S8224" i="190"/>
  <c r="R8224" i="190"/>
  <c r="Q8224" i="190"/>
  <c r="P8224" i="190"/>
  <c r="O8224" i="190"/>
  <c r="V8223" i="190"/>
  <c r="U8223" i="190"/>
  <c r="T8223" i="190"/>
  <c r="S8223" i="190"/>
  <c r="X8223" i="190" s="1"/>
  <c r="R8223" i="190"/>
  <c r="Q8223" i="190"/>
  <c r="P8223" i="190"/>
  <c r="O8223" i="190"/>
  <c r="V8222" i="190"/>
  <c r="U8222" i="190"/>
  <c r="T8222" i="190"/>
  <c r="X8222" i="190" s="1"/>
  <c r="S8222" i="190"/>
  <c r="R8222" i="190"/>
  <c r="Q8222" i="190"/>
  <c r="P8222" i="190"/>
  <c r="O8222" i="190"/>
  <c r="V8221" i="190"/>
  <c r="U8221" i="190"/>
  <c r="T8221" i="190"/>
  <c r="X8221" i="190" s="1"/>
  <c r="S8221" i="190"/>
  <c r="R8221" i="190"/>
  <c r="Q8221" i="190"/>
  <c r="P8221" i="190"/>
  <c r="O8221" i="190"/>
  <c r="V8220" i="190"/>
  <c r="U8220" i="190"/>
  <c r="T8220" i="190"/>
  <c r="S8220" i="190"/>
  <c r="R8220" i="190"/>
  <c r="Q8220" i="190"/>
  <c r="P8220" i="190"/>
  <c r="O8220" i="190"/>
  <c r="V8219" i="190"/>
  <c r="U8219" i="190"/>
  <c r="T8219" i="190"/>
  <c r="S8219" i="190"/>
  <c r="R8219" i="190"/>
  <c r="Q8219" i="190"/>
  <c r="P8219" i="190"/>
  <c r="O8219" i="190"/>
  <c r="W8219" i="190" s="1"/>
  <c r="V8218" i="190"/>
  <c r="U8218" i="190"/>
  <c r="T8218" i="190"/>
  <c r="X8218" i="190" s="1"/>
  <c r="S8218" i="190"/>
  <c r="R8218" i="190"/>
  <c r="Q8218" i="190"/>
  <c r="P8218" i="190"/>
  <c r="O8218" i="190"/>
  <c r="V8217" i="190"/>
  <c r="U8217" i="190"/>
  <c r="T8217" i="190"/>
  <c r="S8217" i="190"/>
  <c r="R8217" i="190"/>
  <c r="Q8217" i="190"/>
  <c r="P8217" i="190"/>
  <c r="O8217" i="190"/>
  <c r="V8216" i="190"/>
  <c r="U8216" i="190"/>
  <c r="T8216" i="190"/>
  <c r="S8216" i="190"/>
  <c r="R8216" i="190"/>
  <c r="Q8216" i="190"/>
  <c r="P8216" i="190"/>
  <c r="O8216" i="190"/>
  <c r="V8215" i="190"/>
  <c r="U8215" i="190"/>
  <c r="X8215" i="190" s="1"/>
  <c r="T8215" i="190"/>
  <c r="S8215" i="190"/>
  <c r="R8215" i="190"/>
  <c r="Q8215" i="190"/>
  <c r="P8215" i="190"/>
  <c r="O8215" i="190"/>
  <c r="V8214" i="190"/>
  <c r="U8214" i="190"/>
  <c r="T8214" i="190"/>
  <c r="X8214" i="190" s="1"/>
  <c r="S8214" i="190"/>
  <c r="R8214" i="190"/>
  <c r="Q8214" i="190"/>
  <c r="P8214" i="190"/>
  <c r="O8214" i="190"/>
  <c r="V8213" i="190"/>
  <c r="U8213" i="190"/>
  <c r="T8213" i="190"/>
  <c r="S8213" i="190"/>
  <c r="R8213" i="190"/>
  <c r="Q8213" i="190"/>
  <c r="P8213" i="190"/>
  <c r="O8213" i="190"/>
  <c r="V8212" i="190"/>
  <c r="U8212" i="190"/>
  <c r="T8212" i="190"/>
  <c r="S8212" i="190"/>
  <c r="R8212" i="190"/>
  <c r="Q8212" i="190"/>
  <c r="P8212" i="190"/>
  <c r="O8212" i="190"/>
  <c r="V8211" i="190"/>
  <c r="U8211" i="190"/>
  <c r="T8211" i="190"/>
  <c r="S8211" i="190"/>
  <c r="R8211" i="190"/>
  <c r="Q8211" i="190"/>
  <c r="P8211" i="190"/>
  <c r="O8211" i="190"/>
  <c r="V8210" i="190"/>
  <c r="U8210" i="190"/>
  <c r="T8210" i="190"/>
  <c r="S8210" i="190"/>
  <c r="R8210" i="190"/>
  <c r="Q8210" i="190"/>
  <c r="P8210" i="190"/>
  <c r="O8210" i="190"/>
  <c r="V8209" i="190"/>
  <c r="U8209" i="190"/>
  <c r="T8209" i="190"/>
  <c r="S8209" i="190"/>
  <c r="R8209" i="190"/>
  <c r="Q8209" i="190"/>
  <c r="P8209" i="190"/>
  <c r="O8209" i="190"/>
  <c r="V8208" i="190"/>
  <c r="X8208" i="190" s="1"/>
  <c r="U8208" i="190"/>
  <c r="T8208" i="190"/>
  <c r="S8208" i="190"/>
  <c r="R8208" i="190"/>
  <c r="Q8208" i="190"/>
  <c r="P8208" i="190"/>
  <c r="O8208" i="190"/>
  <c r="X8207" i="190"/>
  <c r="V8207" i="190"/>
  <c r="U8207" i="190"/>
  <c r="T8207" i="190"/>
  <c r="S8207" i="190"/>
  <c r="R8207" i="190"/>
  <c r="Q8207" i="190"/>
  <c r="P8207" i="190"/>
  <c r="O8207" i="190"/>
  <c r="V8206" i="190"/>
  <c r="U8206" i="190"/>
  <c r="T8206" i="190"/>
  <c r="S8206" i="190"/>
  <c r="R8206" i="190"/>
  <c r="Q8206" i="190"/>
  <c r="P8206" i="190"/>
  <c r="O8206" i="190"/>
  <c r="V8205" i="190"/>
  <c r="U8205" i="190"/>
  <c r="T8205" i="190"/>
  <c r="S8205" i="190"/>
  <c r="R8205" i="190"/>
  <c r="Q8205" i="190"/>
  <c r="P8205" i="190"/>
  <c r="O8205" i="190"/>
  <c r="V8204" i="190"/>
  <c r="X8204" i="190" s="1"/>
  <c r="U8204" i="190"/>
  <c r="T8204" i="190"/>
  <c r="S8204" i="190"/>
  <c r="R8204" i="190"/>
  <c r="Q8204" i="190"/>
  <c r="P8204" i="190"/>
  <c r="O8204" i="190"/>
  <c r="V8203" i="190"/>
  <c r="U8203" i="190"/>
  <c r="T8203" i="190"/>
  <c r="S8203" i="190"/>
  <c r="X8203" i="190" s="1"/>
  <c r="R8203" i="190"/>
  <c r="Q8203" i="190"/>
  <c r="P8203" i="190"/>
  <c r="O8203" i="190"/>
  <c r="V8202" i="190"/>
  <c r="U8202" i="190"/>
  <c r="T8202" i="190"/>
  <c r="S8202" i="190"/>
  <c r="R8202" i="190"/>
  <c r="Q8202" i="190"/>
  <c r="P8202" i="190"/>
  <c r="O8202" i="190"/>
  <c r="V8201" i="190"/>
  <c r="U8201" i="190"/>
  <c r="T8201" i="190"/>
  <c r="S8201" i="190"/>
  <c r="R8201" i="190"/>
  <c r="Q8201" i="190"/>
  <c r="P8201" i="190"/>
  <c r="O8201" i="190"/>
  <c r="V8200" i="190"/>
  <c r="U8200" i="190"/>
  <c r="T8200" i="190"/>
  <c r="S8200" i="190"/>
  <c r="R8200" i="190"/>
  <c r="Q8200" i="190"/>
  <c r="P8200" i="190"/>
  <c r="O8200" i="190"/>
  <c r="V8199" i="190"/>
  <c r="U8199" i="190"/>
  <c r="X8199" i="190" s="1"/>
  <c r="T8199" i="190"/>
  <c r="S8199" i="190"/>
  <c r="R8199" i="190"/>
  <c r="Q8199" i="190"/>
  <c r="P8199" i="190"/>
  <c r="O8199" i="190"/>
  <c r="V8198" i="190"/>
  <c r="U8198" i="190"/>
  <c r="T8198" i="190"/>
  <c r="X8198" i="190" s="1"/>
  <c r="S8198" i="190"/>
  <c r="R8198" i="190"/>
  <c r="Q8198" i="190"/>
  <c r="P8198" i="190"/>
  <c r="O8198" i="190"/>
  <c r="V8197" i="190"/>
  <c r="U8197" i="190"/>
  <c r="T8197" i="190"/>
  <c r="X8197" i="190" s="1"/>
  <c r="S8197" i="190"/>
  <c r="R8197" i="190"/>
  <c r="Q8197" i="190"/>
  <c r="P8197" i="190"/>
  <c r="O8197" i="190"/>
  <c r="V8196" i="190"/>
  <c r="X8196" i="190" s="1"/>
  <c r="U8196" i="190"/>
  <c r="T8196" i="190"/>
  <c r="S8196" i="190"/>
  <c r="R8196" i="190"/>
  <c r="Q8196" i="190"/>
  <c r="P8196" i="190"/>
  <c r="O8196" i="190"/>
  <c r="V8195" i="190"/>
  <c r="U8195" i="190"/>
  <c r="T8195" i="190"/>
  <c r="S8195" i="190"/>
  <c r="R8195" i="190"/>
  <c r="Q8195" i="190"/>
  <c r="P8195" i="190"/>
  <c r="O8195" i="190"/>
  <c r="W8195" i="190" s="1"/>
  <c r="V8194" i="190"/>
  <c r="U8194" i="190"/>
  <c r="T8194" i="190"/>
  <c r="X8194" i="190" s="1"/>
  <c r="S8194" i="190"/>
  <c r="R8194" i="190"/>
  <c r="Q8194" i="190"/>
  <c r="P8194" i="190"/>
  <c r="O8194" i="190"/>
  <c r="V8193" i="190"/>
  <c r="U8193" i="190"/>
  <c r="T8193" i="190"/>
  <c r="S8193" i="190"/>
  <c r="R8193" i="190"/>
  <c r="Q8193" i="190"/>
  <c r="P8193" i="190"/>
  <c r="O8193" i="190"/>
  <c r="V8192" i="190"/>
  <c r="U8192" i="190"/>
  <c r="T8192" i="190"/>
  <c r="S8192" i="190"/>
  <c r="R8192" i="190"/>
  <c r="Q8192" i="190"/>
  <c r="P8192" i="190"/>
  <c r="O8192" i="190"/>
  <c r="V8191" i="190"/>
  <c r="U8191" i="190"/>
  <c r="T8191" i="190"/>
  <c r="X8191" i="190" s="1"/>
  <c r="S8191" i="190"/>
  <c r="R8191" i="190"/>
  <c r="Q8191" i="190"/>
  <c r="P8191" i="190"/>
  <c r="O8191" i="190"/>
  <c r="V8190" i="190"/>
  <c r="U8190" i="190"/>
  <c r="T8190" i="190"/>
  <c r="X8190" i="190" s="1"/>
  <c r="S8190" i="190"/>
  <c r="R8190" i="190"/>
  <c r="Q8190" i="190"/>
  <c r="P8190" i="190"/>
  <c r="O8190" i="190"/>
  <c r="V8189" i="190"/>
  <c r="U8189" i="190"/>
  <c r="T8189" i="190"/>
  <c r="S8189" i="190"/>
  <c r="R8189" i="190"/>
  <c r="Q8189" i="190"/>
  <c r="P8189" i="190"/>
  <c r="O8189" i="190"/>
  <c r="V8188" i="190"/>
  <c r="U8188" i="190"/>
  <c r="T8188" i="190"/>
  <c r="S8188" i="190"/>
  <c r="R8188" i="190"/>
  <c r="Q8188" i="190"/>
  <c r="P8188" i="190"/>
  <c r="O8188" i="190"/>
  <c r="V8187" i="190"/>
  <c r="U8187" i="190"/>
  <c r="T8187" i="190"/>
  <c r="S8187" i="190"/>
  <c r="R8187" i="190"/>
  <c r="Q8187" i="190"/>
  <c r="P8187" i="190"/>
  <c r="O8187" i="190"/>
  <c r="V8186" i="190"/>
  <c r="U8186" i="190"/>
  <c r="T8186" i="190"/>
  <c r="S8186" i="190"/>
  <c r="R8186" i="190"/>
  <c r="Q8186" i="190"/>
  <c r="P8186" i="190"/>
  <c r="O8186" i="190"/>
  <c r="V8185" i="190"/>
  <c r="U8185" i="190"/>
  <c r="T8185" i="190"/>
  <c r="S8185" i="190"/>
  <c r="R8185" i="190"/>
  <c r="Q8185" i="190"/>
  <c r="P8185" i="190"/>
  <c r="O8185" i="190"/>
  <c r="V8184" i="190"/>
  <c r="X8184" i="190" s="1"/>
  <c r="U8184" i="190"/>
  <c r="T8184" i="190"/>
  <c r="S8184" i="190"/>
  <c r="R8184" i="190"/>
  <c r="Q8184" i="190"/>
  <c r="P8184" i="190"/>
  <c r="O8184" i="190"/>
  <c r="V8183" i="190"/>
  <c r="U8183" i="190"/>
  <c r="T8183" i="190"/>
  <c r="S8183" i="190"/>
  <c r="R8183" i="190"/>
  <c r="Q8183" i="190"/>
  <c r="P8183" i="190"/>
  <c r="O8183" i="190"/>
  <c r="W8183" i="190" s="1"/>
  <c r="V8182" i="190"/>
  <c r="U8182" i="190"/>
  <c r="T8182" i="190"/>
  <c r="S8182" i="190"/>
  <c r="R8182" i="190"/>
  <c r="Q8182" i="190"/>
  <c r="P8182" i="190"/>
  <c r="O8182" i="190"/>
  <c r="V8181" i="190"/>
  <c r="U8181" i="190"/>
  <c r="T8181" i="190"/>
  <c r="S8181" i="190"/>
  <c r="R8181" i="190"/>
  <c r="Q8181" i="190"/>
  <c r="P8181" i="190"/>
  <c r="O8181" i="190"/>
  <c r="V8180" i="190"/>
  <c r="U8180" i="190"/>
  <c r="T8180" i="190"/>
  <c r="S8180" i="190"/>
  <c r="R8180" i="190"/>
  <c r="Q8180" i="190"/>
  <c r="P8180" i="190"/>
  <c r="O8180" i="190"/>
  <c r="V8179" i="190"/>
  <c r="U8179" i="190"/>
  <c r="T8179" i="190"/>
  <c r="S8179" i="190"/>
  <c r="X8179" i="190" s="1"/>
  <c r="R8179" i="190"/>
  <c r="Q8179" i="190"/>
  <c r="P8179" i="190"/>
  <c r="O8179" i="190"/>
  <c r="V8178" i="190"/>
  <c r="U8178" i="190"/>
  <c r="T8178" i="190"/>
  <c r="X8178" i="190" s="1"/>
  <c r="S8178" i="190"/>
  <c r="R8178" i="190"/>
  <c r="Q8178" i="190"/>
  <c r="P8178" i="190"/>
  <c r="O8178" i="190"/>
  <c r="V8177" i="190"/>
  <c r="U8177" i="190"/>
  <c r="T8177" i="190"/>
  <c r="S8177" i="190"/>
  <c r="R8177" i="190"/>
  <c r="Q8177" i="190"/>
  <c r="P8177" i="190"/>
  <c r="O8177" i="190"/>
  <c r="V8176" i="190"/>
  <c r="U8176" i="190"/>
  <c r="T8176" i="190"/>
  <c r="S8176" i="190"/>
  <c r="R8176" i="190"/>
  <c r="Q8176" i="190"/>
  <c r="P8176" i="190"/>
  <c r="O8176" i="190"/>
  <c r="V8175" i="190"/>
  <c r="U8175" i="190"/>
  <c r="X8175" i="190" s="1"/>
  <c r="T8175" i="190"/>
  <c r="S8175" i="190"/>
  <c r="R8175" i="190"/>
  <c r="Q8175" i="190"/>
  <c r="P8175" i="190"/>
  <c r="O8175" i="190"/>
  <c r="V8174" i="190"/>
  <c r="U8174" i="190"/>
  <c r="T8174" i="190"/>
  <c r="S8174" i="190"/>
  <c r="R8174" i="190"/>
  <c r="Q8174" i="190"/>
  <c r="P8174" i="190"/>
  <c r="O8174" i="190"/>
  <c r="V8173" i="190"/>
  <c r="U8173" i="190"/>
  <c r="T8173" i="190"/>
  <c r="X8173" i="190" s="1"/>
  <c r="S8173" i="190"/>
  <c r="R8173" i="190"/>
  <c r="Q8173" i="190"/>
  <c r="P8173" i="190"/>
  <c r="O8173" i="190"/>
  <c r="V8172" i="190"/>
  <c r="U8172" i="190"/>
  <c r="T8172" i="190"/>
  <c r="S8172" i="190"/>
  <c r="R8172" i="190"/>
  <c r="Q8172" i="190"/>
  <c r="P8172" i="190"/>
  <c r="O8172" i="190"/>
  <c r="V8171" i="190"/>
  <c r="U8171" i="190"/>
  <c r="T8171" i="190"/>
  <c r="S8171" i="190"/>
  <c r="R8171" i="190"/>
  <c r="Q8171" i="190"/>
  <c r="P8171" i="190"/>
  <c r="O8171" i="190"/>
  <c r="V8170" i="190"/>
  <c r="U8170" i="190"/>
  <c r="T8170" i="190"/>
  <c r="X8170" i="190" s="1"/>
  <c r="S8170" i="190"/>
  <c r="R8170" i="190"/>
  <c r="Q8170" i="190"/>
  <c r="P8170" i="190"/>
  <c r="O8170" i="190"/>
  <c r="V8169" i="190"/>
  <c r="U8169" i="190"/>
  <c r="T8169" i="190"/>
  <c r="S8169" i="190"/>
  <c r="R8169" i="190"/>
  <c r="Q8169" i="190"/>
  <c r="P8169" i="190"/>
  <c r="O8169" i="190"/>
  <c r="V8168" i="190"/>
  <c r="X8168" i="190" s="1"/>
  <c r="U8168" i="190"/>
  <c r="T8168" i="190"/>
  <c r="S8168" i="190"/>
  <c r="R8168" i="190"/>
  <c r="Q8168" i="190"/>
  <c r="P8168" i="190"/>
  <c r="O8168" i="190"/>
  <c r="V8167" i="190"/>
  <c r="U8167" i="190"/>
  <c r="T8167" i="190"/>
  <c r="S8167" i="190"/>
  <c r="R8167" i="190"/>
  <c r="Q8167" i="190"/>
  <c r="P8167" i="190"/>
  <c r="O8167" i="190"/>
  <c r="V8166" i="190"/>
  <c r="U8166" i="190"/>
  <c r="T8166" i="190"/>
  <c r="S8166" i="190"/>
  <c r="R8166" i="190"/>
  <c r="Q8166" i="190"/>
  <c r="P8166" i="190"/>
  <c r="O8166" i="190"/>
  <c r="V8165" i="190"/>
  <c r="U8165" i="190"/>
  <c r="T8165" i="190"/>
  <c r="S8165" i="190"/>
  <c r="R8165" i="190"/>
  <c r="Q8165" i="190"/>
  <c r="P8165" i="190"/>
  <c r="O8165" i="190"/>
  <c r="V8164" i="190"/>
  <c r="X8164" i="190" s="1"/>
  <c r="U8164" i="190"/>
  <c r="T8164" i="190"/>
  <c r="S8164" i="190"/>
  <c r="R8164" i="190"/>
  <c r="Q8164" i="190"/>
  <c r="P8164" i="190"/>
  <c r="O8164" i="190"/>
  <c r="V8163" i="190"/>
  <c r="U8163" i="190"/>
  <c r="T8163" i="190"/>
  <c r="S8163" i="190"/>
  <c r="R8163" i="190"/>
  <c r="Q8163" i="190"/>
  <c r="P8163" i="190"/>
  <c r="O8163" i="190"/>
  <c r="V8162" i="190"/>
  <c r="U8162" i="190"/>
  <c r="T8162" i="190"/>
  <c r="S8162" i="190"/>
  <c r="R8162" i="190"/>
  <c r="Q8162" i="190"/>
  <c r="P8162" i="190"/>
  <c r="O8162" i="190"/>
  <c r="V8161" i="190"/>
  <c r="U8161" i="190"/>
  <c r="T8161" i="190"/>
  <c r="X8161" i="190" s="1"/>
  <c r="S8161" i="190"/>
  <c r="R8161" i="190"/>
  <c r="Q8161" i="190"/>
  <c r="P8161" i="190"/>
  <c r="O8161" i="190"/>
  <c r="V8160" i="190"/>
  <c r="X8160" i="190" s="1"/>
  <c r="U8160" i="190"/>
  <c r="T8160" i="190"/>
  <c r="S8160" i="190"/>
  <c r="R8160" i="190"/>
  <c r="Q8160" i="190"/>
  <c r="P8160" i="190"/>
  <c r="O8160" i="190"/>
  <c r="V8159" i="190"/>
  <c r="U8159" i="190"/>
  <c r="T8159" i="190"/>
  <c r="S8159" i="190"/>
  <c r="R8159" i="190"/>
  <c r="Q8159" i="190"/>
  <c r="P8159" i="190"/>
  <c r="O8159" i="190"/>
  <c r="W8159" i="190" s="1"/>
  <c r="V8158" i="190"/>
  <c r="U8158" i="190"/>
  <c r="T8158" i="190"/>
  <c r="X8158" i="190" s="1"/>
  <c r="S8158" i="190"/>
  <c r="R8158" i="190"/>
  <c r="Q8158" i="190"/>
  <c r="P8158" i="190"/>
  <c r="O8158" i="190"/>
  <c r="V8157" i="190"/>
  <c r="U8157" i="190"/>
  <c r="T8157" i="190"/>
  <c r="S8157" i="190"/>
  <c r="R8157" i="190"/>
  <c r="Q8157" i="190"/>
  <c r="P8157" i="190"/>
  <c r="O8157" i="190"/>
  <c r="V8156" i="190"/>
  <c r="U8156" i="190"/>
  <c r="T8156" i="190"/>
  <c r="S8156" i="190"/>
  <c r="R8156" i="190"/>
  <c r="Q8156" i="190"/>
  <c r="P8156" i="190"/>
  <c r="O8156" i="190"/>
  <c r="V8155" i="190"/>
  <c r="U8155" i="190"/>
  <c r="T8155" i="190"/>
  <c r="S8155" i="190"/>
  <c r="R8155" i="190"/>
  <c r="Q8155" i="190"/>
  <c r="P8155" i="190"/>
  <c r="O8155" i="190"/>
  <c r="V8154" i="190"/>
  <c r="U8154" i="190"/>
  <c r="T8154" i="190"/>
  <c r="X8154" i="190" s="1"/>
  <c r="S8154" i="190"/>
  <c r="R8154" i="190"/>
  <c r="Q8154" i="190"/>
  <c r="P8154" i="190"/>
  <c r="O8154" i="190"/>
  <c r="V8153" i="190"/>
  <c r="U8153" i="190"/>
  <c r="T8153" i="190"/>
  <c r="S8153" i="190"/>
  <c r="R8153" i="190"/>
  <c r="Q8153" i="190"/>
  <c r="P8153" i="190"/>
  <c r="O8153" i="190"/>
  <c r="V8152" i="190"/>
  <c r="U8152" i="190"/>
  <c r="T8152" i="190"/>
  <c r="S8152" i="190"/>
  <c r="R8152" i="190"/>
  <c r="Q8152" i="190"/>
  <c r="P8152" i="190"/>
  <c r="O8152" i="190"/>
  <c r="V8151" i="190"/>
  <c r="U8151" i="190"/>
  <c r="T8151" i="190"/>
  <c r="S8151" i="190"/>
  <c r="X8151" i="190" s="1"/>
  <c r="R8151" i="190"/>
  <c r="Q8151" i="190"/>
  <c r="P8151" i="190"/>
  <c r="O8151" i="190"/>
  <c r="V8150" i="190"/>
  <c r="U8150" i="190"/>
  <c r="T8150" i="190"/>
  <c r="S8150" i="190"/>
  <c r="R8150" i="190"/>
  <c r="Q8150" i="190"/>
  <c r="P8150" i="190"/>
  <c r="O8150" i="190"/>
  <c r="V8149" i="190"/>
  <c r="U8149" i="190"/>
  <c r="T8149" i="190"/>
  <c r="S8149" i="190"/>
  <c r="R8149" i="190"/>
  <c r="Q8149" i="190"/>
  <c r="P8149" i="190"/>
  <c r="O8149" i="190"/>
  <c r="V8148" i="190"/>
  <c r="U8148" i="190"/>
  <c r="T8148" i="190"/>
  <c r="S8148" i="190"/>
  <c r="R8148" i="190"/>
  <c r="Q8148" i="190"/>
  <c r="P8148" i="190"/>
  <c r="O8148" i="190"/>
  <c r="V8147" i="190"/>
  <c r="U8147" i="190"/>
  <c r="T8147" i="190"/>
  <c r="S8147" i="190"/>
  <c r="R8147" i="190"/>
  <c r="Q8147" i="190"/>
  <c r="P8147" i="190"/>
  <c r="O8147" i="190"/>
  <c r="V8146" i="190"/>
  <c r="U8146" i="190"/>
  <c r="T8146" i="190"/>
  <c r="X8146" i="190" s="1"/>
  <c r="S8146" i="190"/>
  <c r="R8146" i="190"/>
  <c r="Q8146" i="190"/>
  <c r="P8146" i="190"/>
  <c r="O8146" i="190"/>
  <c r="V8145" i="190"/>
  <c r="X8145" i="190" s="1"/>
  <c r="U8145" i="190"/>
  <c r="T8145" i="190"/>
  <c r="S8145" i="190"/>
  <c r="R8145" i="190"/>
  <c r="Q8145" i="190"/>
  <c r="P8145" i="190"/>
  <c r="O8145" i="190"/>
  <c r="V8144" i="190"/>
  <c r="U8144" i="190"/>
  <c r="T8144" i="190"/>
  <c r="S8144" i="190"/>
  <c r="R8144" i="190"/>
  <c r="Q8144" i="190"/>
  <c r="P8144" i="190"/>
  <c r="O8144" i="190"/>
  <c r="V8143" i="190"/>
  <c r="U8143" i="190"/>
  <c r="T8143" i="190"/>
  <c r="X8143" i="190" s="1"/>
  <c r="S8143" i="190"/>
  <c r="R8143" i="190"/>
  <c r="Q8143" i="190"/>
  <c r="P8143" i="190"/>
  <c r="O8143" i="190"/>
  <c r="V8142" i="190"/>
  <c r="U8142" i="190"/>
  <c r="T8142" i="190"/>
  <c r="S8142" i="190"/>
  <c r="R8142" i="190"/>
  <c r="Q8142" i="190"/>
  <c r="P8142" i="190"/>
  <c r="O8142" i="190"/>
  <c r="V8141" i="190"/>
  <c r="U8141" i="190"/>
  <c r="T8141" i="190"/>
  <c r="S8141" i="190"/>
  <c r="R8141" i="190"/>
  <c r="Q8141" i="190"/>
  <c r="P8141" i="190"/>
  <c r="O8141" i="190"/>
  <c r="V8140" i="190"/>
  <c r="U8140" i="190"/>
  <c r="T8140" i="190"/>
  <c r="X8140" i="190" s="1"/>
  <c r="S8140" i="190"/>
  <c r="R8140" i="190"/>
  <c r="Q8140" i="190"/>
  <c r="P8140" i="190"/>
  <c r="O8140" i="190"/>
  <c r="V8139" i="190"/>
  <c r="U8139" i="190"/>
  <c r="T8139" i="190"/>
  <c r="S8139" i="190"/>
  <c r="R8139" i="190"/>
  <c r="Q8139" i="190"/>
  <c r="P8139" i="190"/>
  <c r="O8139" i="190"/>
  <c r="V8138" i="190"/>
  <c r="U8138" i="190"/>
  <c r="T8138" i="190"/>
  <c r="S8138" i="190"/>
  <c r="X8138" i="190" s="1"/>
  <c r="R8138" i="190"/>
  <c r="Q8138" i="190"/>
  <c r="P8138" i="190"/>
  <c r="O8138" i="190"/>
  <c r="V8137" i="190"/>
  <c r="U8137" i="190"/>
  <c r="T8137" i="190"/>
  <c r="S8137" i="190"/>
  <c r="R8137" i="190"/>
  <c r="Q8137" i="190"/>
  <c r="P8137" i="190"/>
  <c r="O8137" i="190"/>
  <c r="W8137" i="190" s="1"/>
  <c r="V8136" i="190"/>
  <c r="U8136" i="190"/>
  <c r="T8136" i="190"/>
  <c r="S8136" i="190"/>
  <c r="R8136" i="190"/>
  <c r="Q8136" i="190"/>
  <c r="P8136" i="190"/>
  <c r="O8136" i="190"/>
  <c r="V8135" i="190"/>
  <c r="U8135" i="190"/>
  <c r="T8135" i="190"/>
  <c r="S8135" i="190"/>
  <c r="R8135" i="190"/>
  <c r="Q8135" i="190"/>
  <c r="P8135" i="190"/>
  <c r="O8135" i="190"/>
  <c r="V8134" i="190"/>
  <c r="U8134" i="190"/>
  <c r="X8134" i="190" s="1"/>
  <c r="T8134" i="190"/>
  <c r="S8134" i="190"/>
  <c r="R8134" i="190"/>
  <c r="Q8134" i="190"/>
  <c r="P8134" i="190"/>
  <c r="O8134" i="190"/>
  <c r="V8133" i="190"/>
  <c r="U8133" i="190"/>
  <c r="T8133" i="190"/>
  <c r="S8133" i="190"/>
  <c r="R8133" i="190"/>
  <c r="Q8133" i="190"/>
  <c r="P8133" i="190"/>
  <c r="O8133" i="190"/>
  <c r="V8132" i="190"/>
  <c r="U8132" i="190"/>
  <c r="T8132" i="190"/>
  <c r="S8132" i="190"/>
  <c r="R8132" i="190"/>
  <c r="Q8132" i="190"/>
  <c r="P8132" i="190"/>
  <c r="O8132" i="190"/>
  <c r="V8131" i="190"/>
  <c r="U8131" i="190"/>
  <c r="T8131" i="190"/>
  <c r="S8131" i="190"/>
  <c r="R8131" i="190"/>
  <c r="Q8131" i="190"/>
  <c r="P8131" i="190"/>
  <c r="O8131" i="190"/>
  <c r="V8130" i="190"/>
  <c r="U8130" i="190"/>
  <c r="T8130" i="190"/>
  <c r="S8130" i="190"/>
  <c r="R8130" i="190"/>
  <c r="Q8130" i="190"/>
  <c r="P8130" i="190"/>
  <c r="O8130" i="190"/>
  <c r="V8129" i="190"/>
  <c r="U8129" i="190"/>
  <c r="T8129" i="190"/>
  <c r="S8129" i="190"/>
  <c r="R8129" i="190"/>
  <c r="Q8129" i="190"/>
  <c r="P8129" i="190"/>
  <c r="O8129" i="190"/>
  <c r="V8128" i="190"/>
  <c r="U8128" i="190"/>
  <c r="T8128" i="190"/>
  <c r="S8128" i="190"/>
  <c r="R8128" i="190"/>
  <c r="Q8128" i="190"/>
  <c r="P8128" i="190"/>
  <c r="O8128" i="190"/>
  <c r="V8127" i="190"/>
  <c r="U8127" i="190"/>
  <c r="T8127" i="190"/>
  <c r="X8127" i="190" s="1"/>
  <c r="S8127" i="190"/>
  <c r="R8127" i="190"/>
  <c r="Q8127" i="190"/>
  <c r="P8127" i="190"/>
  <c r="O8127" i="190"/>
  <c r="V8126" i="190"/>
  <c r="U8126" i="190"/>
  <c r="T8126" i="190"/>
  <c r="S8126" i="190"/>
  <c r="R8126" i="190"/>
  <c r="Q8126" i="190"/>
  <c r="P8126" i="190"/>
  <c r="O8126" i="190"/>
  <c r="V8125" i="190"/>
  <c r="U8125" i="190"/>
  <c r="T8125" i="190"/>
  <c r="S8125" i="190"/>
  <c r="R8125" i="190"/>
  <c r="Q8125" i="190"/>
  <c r="P8125" i="190"/>
  <c r="O8125" i="190"/>
  <c r="V8124" i="190"/>
  <c r="U8124" i="190"/>
  <c r="T8124" i="190"/>
  <c r="X8124" i="190" s="1"/>
  <c r="S8124" i="190"/>
  <c r="R8124" i="190"/>
  <c r="Q8124" i="190"/>
  <c r="P8124" i="190"/>
  <c r="O8124" i="190"/>
  <c r="V8123" i="190"/>
  <c r="U8123" i="190"/>
  <c r="T8123" i="190"/>
  <c r="S8123" i="190"/>
  <c r="R8123" i="190"/>
  <c r="Q8123" i="190"/>
  <c r="P8123" i="190"/>
  <c r="O8123" i="190"/>
  <c r="V8122" i="190"/>
  <c r="U8122" i="190"/>
  <c r="T8122" i="190"/>
  <c r="S8122" i="190"/>
  <c r="R8122" i="190"/>
  <c r="Q8122" i="190"/>
  <c r="P8122" i="190"/>
  <c r="O8122" i="190"/>
  <c r="V8121" i="190"/>
  <c r="U8121" i="190"/>
  <c r="T8121" i="190"/>
  <c r="S8121" i="190"/>
  <c r="R8121" i="190"/>
  <c r="Q8121" i="190"/>
  <c r="P8121" i="190"/>
  <c r="O8121" i="190"/>
  <c r="V8120" i="190"/>
  <c r="X8120" i="190" s="1"/>
  <c r="U8120" i="190"/>
  <c r="T8120" i="190"/>
  <c r="S8120" i="190"/>
  <c r="R8120" i="190"/>
  <c r="Q8120" i="190"/>
  <c r="P8120" i="190"/>
  <c r="O8120" i="190"/>
  <c r="V8119" i="190"/>
  <c r="U8119" i="190"/>
  <c r="T8119" i="190"/>
  <c r="X8119" i="190" s="1"/>
  <c r="S8119" i="190"/>
  <c r="R8119" i="190"/>
  <c r="Q8119" i="190"/>
  <c r="P8119" i="190"/>
  <c r="O8119" i="190"/>
  <c r="V8118" i="190"/>
  <c r="U8118" i="190"/>
  <c r="T8118" i="190"/>
  <c r="S8118" i="190"/>
  <c r="R8118" i="190"/>
  <c r="Q8118" i="190"/>
  <c r="P8118" i="190"/>
  <c r="O8118" i="190"/>
  <c r="V8117" i="190"/>
  <c r="U8117" i="190"/>
  <c r="T8117" i="190"/>
  <c r="S8117" i="190"/>
  <c r="R8117" i="190"/>
  <c r="Q8117" i="190"/>
  <c r="P8117" i="190"/>
  <c r="O8117" i="190"/>
  <c r="V8116" i="190"/>
  <c r="U8116" i="190"/>
  <c r="T8116" i="190"/>
  <c r="S8116" i="190"/>
  <c r="R8116" i="190"/>
  <c r="Q8116" i="190"/>
  <c r="P8116" i="190"/>
  <c r="O8116" i="190"/>
  <c r="V8115" i="190"/>
  <c r="U8115" i="190"/>
  <c r="T8115" i="190"/>
  <c r="S8115" i="190"/>
  <c r="R8115" i="190"/>
  <c r="Q8115" i="190"/>
  <c r="P8115" i="190"/>
  <c r="O8115" i="190"/>
  <c r="V8114" i="190"/>
  <c r="U8114" i="190"/>
  <c r="T8114" i="190"/>
  <c r="S8114" i="190"/>
  <c r="R8114" i="190"/>
  <c r="Q8114" i="190"/>
  <c r="P8114" i="190"/>
  <c r="O8114" i="190"/>
  <c r="V8113" i="190"/>
  <c r="U8113" i="190"/>
  <c r="T8113" i="190"/>
  <c r="S8113" i="190"/>
  <c r="R8113" i="190"/>
  <c r="Q8113" i="190"/>
  <c r="P8113" i="190"/>
  <c r="O8113" i="190"/>
  <c r="V8112" i="190"/>
  <c r="U8112" i="190"/>
  <c r="T8112" i="190"/>
  <c r="S8112" i="190"/>
  <c r="R8112" i="190"/>
  <c r="Q8112" i="190"/>
  <c r="P8112" i="190"/>
  <c r="O8112" i="190"/>
  <c r="V8111" i="190"/>
  <c r="U8111" i="190"/>
  <c r="T8111" i="190"/>
  <c r="S8111" i="190"/>
  <c r="R8111" i="190"/>
  <c r="Q8111" i="190"/>
  <c r="P8111" i="190"/>
  <c r="O8111" i="190"/>
  <c r="V8110" i="190"/>
  <c r="U8110" i="190"/>
  <c r="T8110" i="190"/>
  <c r="S8110" i="190"/>
  <c r="R8110" i="190"/>
  <c r="Q8110" i="190"/>
  <c r="P8110" i="190"/>
  <c r="O8110" i="190"/>
  <c r="V8109" i="190"/>
  <c r="U8109" i="190"/>
  <c r="T8109" i="190"/>
  <c r="S8109" i="190"/>
  <c r="R8109" i="190"/>
  <c r="Q8109" i="190"/>
  <c r="P8109" i="190"/>
  <c r="O8109" i="190"/>
  <c r="V8108" i="190"/>
  <c r="U8108" i="190"/>
  <c r="T8108" i="190"/>
  <c r="S8108" i="190"/>
  <c r="R8108" i="190"/>
  <c r="Q8108" i="190"/>
  <c r="P8108" i="190"/>
  <c r="O8108" i="190"/>
  <c r="V8107" i="190"/>
  <c r="U8107" i="190"/>
  <c r="T8107" i="190"/>
  <c r="S8107" i="190"/>
  <c r="R8107" i="190"/>
  <c r="Q8107" i="190"/>
  <c r="P8107" i="190"/>
  <c r="O8107" i="190"/>
  <c r="V8106" i="190"/>
  <c r="U8106" i="190"/>
  <c r="T8106" i="190"/>
  <c r="S8106" i="190"/>
  <c r="R8106" i="190"/>
  <c r="Q8106" i="190"/>
  <c r="P8106" i="190"/>
  <c r="O8106" i="190"/>
  <c r="V8105" i="190"/>
  <c r="U8105" i="190"/>
  <c r="T8105" i="190"/>
  <c r="S8105" i="190"/>
  <c r="R8105" i="190"/>
  <c r="Q8105" i="190"/>
  <c r="P8105" i="190"/>
  <c r="O8105" i="190"/>
  <c r="V8104" i="190"/>
  <c r="U8104" i="190"/>
  <c r="T8104" i="190"/>
  <c r="S8104" i="190"/>
  <c r="R8104" i="190"/>
  <c r="Q8104" i="190"/>
  <c r="P8104" i="190"/>
  <c r="O8104" i="190"/>
  <c r="V8103" i="190"/>
  <c r="U8103" i="190"/>
  <c r="T8103" i="190"/>
  <c r="S8103" i="190"/>
  <c r="R8103" i="190"/>
  <c r="Q8103" i="190"/>
  <c r="P8103" i="190"/>
  <c r="O8103" i="190"/>
  <c r="V8102" i="190"/>
  <c r="U8102" i="190"/>
  <c r="T8102" i="190"/>
  <c r="S8102" i="190"/>
  <c r="R8102" i="190"/>
  <c r="Q8102" i="190"/>
  <c r="P8102" i="190"/>
  <c r="O8102" i="190"/>
  <c r="V8101" i="190"/>
  <c r="U8101" i="190"/>
  <c r="T8101" i="190"/>
  <c r="S8101" i="190"/>
  <c r="R8101" i="190"/>
  <c r="Q8101" i="190"/>
  <c r="P8101" i="190"/>
  <c r="O8101" i="190"/>
  <c r="V8100" i="190"/>
  <c r="U8100" i="190"/>
  <c r="T8100" i="190"/>
  <c r="S8100" i="190"/>
  <c r="R8100" i="190"/>
  <c r="Q8100" i="190"/>
  <c r="P8100" i="190"/>
  <c r="O8100" i="190"/>
  <c r="V8099" i="190"/>
  <c r="U8099" i="190"/>
  <c r="T8099" i="190"/>
  <c r="S8099" i="190"/>
  <c r="R8099" i="190"/>
  <c r="Q8099" i="190"/>
  <c r="P8099" i="190"/>
  <c r="O8099" i="190"/>
  <c r="V8098" i="190"/>
  <c r="U8098" i="190"/>
  <c r="T8098" i="190"/>
  <c r="S8098" i="190"/>
  <c r="R8098" i="190"/>
  <c r="Q8098" i="190"/>
  <c r="P8098" i="190"/>
  <c r="O8098" i="190"/>
  <c r="V8097" i="190"/>
  <c r="U8097" i="190"/>
  <c r="T8097" i="190"/>
  <c r="S8097" i="190"/>
  <c r="R8097" i="190"/>
  <c r="Q8097" i="190"/>
  <c r="P8097" i="190"/>
  <c r="O8097" i="190"/>
  <c r="V8096" i="190"/>
  <c r="U8096" i="190"/>
  <c r="T8096" i="190"/>
  <c r="S8096" i="190"/>
  <c r="R8096" i="190"/>
  <c r="Q8096" i="190"/>
  <c r="P8096" i="190"/>
  <c r="O8096" i="190"/>
  <c r="V8095" i="190"/>
  <c r="U8095" i="190"/>
  <c r="T8095" i="190"/>
  <c r="S8095" i="190"/>
  <c r="R8095" i="190"/>
  <c r="Q8095" i="190"/>
  <c r="P8095" i="190"/>
  <c r="O8095" i="190"/>
  <c r="V8094" i="190"/>
  <c r="U8094" i="190"/>
  <c r="T8094" i="190"/>
  <c r="S8094" i="190"/>
  <c r="R8094" i="190"/>
  <c r="Q8094" i="190"/>
  <c r="P8094" i="190"/>
  <c r="O8094" i="190"/>
  <c r="V8093" i="190"/>
  <c r="U8093" i="190"/>
  <c r="T8093" i="190"/>
  <c r="S8093" i="190"/>
  <c r="R8093" i="190"/>
  <c r="Q8093" i="190"/>
  <c r="P8093" i="190"/>
  <c r="O8093" i="190"/>
  <c r="V8092" i="190"/>
  <c r="U8092" i="190"/>
  <c r="T8092" i="190"/>
  <c r="S8092" i="190"/>
  <c r="R8092" i="190"/>
  <c r="Q8092" i="190"/>
  <c r="P8092" i="190"/>
  <c r="O8092" i="190"/>
  <c r="V8091" i="190"/>
  <c r="U8091" i="190"/>
  <c r="T8091" i="190"/>
  <c r="S8091" i="190"/>
  <c r="R8091" i="190"/>
  <c r="Q8091" i="190"/>
  <c r="P8091" i="190"/>
  <c r="O8091" i="190"/>
  <c r="V8090" i="190"/>
  <c r="U8090" i="190"/>
  <c r="T8090" i="190"/>
  <c r="S8090" i="190"/>
  <c r="R8090" i="190"/>
  <c r="Q8090" i="190"/>
  <c r="P8090" i="190"/>
  <c r="O8090" i="190"/>
  <c r="V8089" i="190"/>
  <c r="U8089" i="190"/>
  <c r="T8089" i="190"/>
  <c r="S8089" i="190"/>
  <c r="R8089" i="190"/>
  <c r="Q8089" i="190"/>
  <c r="P8089" i="190"/>
  <c r="O8089" i="190"/>
  <c r="V8088" i="190"/>
  <c r="U8088" i="190"/>
  <c r="T8088" i="190"/>
  <c r="S8088" i="190"/>
  <c r="R8088" i="190"/>
  <c r="Q8088" i="190"/>
  <c r="P8088" i="190"/>
  <c r="O8088" i="190"/>
  <c r="V8087" i="190"/>
  <c r="U8087" i="190"/>
  <c r="T8087" i="190"/>
  <c r="S8087" i="190"/>
  <c r="R8087" i="190"/>
  <c r="Q8087" i="190"/>
  <c r="P8087" i="190"/>
  <c r="O8087" i="190"/>
  <c r="V8086" i="190"/>
  <c r="U8086" i="190"/>
  <c r="T8086" i="190"/>
  <c r="S8086" i="190"/>
  <c r="R8086" i="190"/>
  <c r="Q8086" i="190"/>
  <c r="P8086" i="190"/>
  <c r="O8086" i="190"/>
  <c r="V8085" i="190"/>
  <c r="U8085" i="190"/>
  <c r="T8085" i="190"/>
  <c r="S8085" i="190"/>
  <c r="R8085" i="190"/>
  <c r="Q8085" i="190"/>
  <c r="P8085" i="190"/>
  <c r="O8085" i="190"/>
  <c r="V8084" i="190"/>
  <c r="U8084" i="190"/>
  <c r="T8084" i="190"/>
  <c r="S8084" i="190"/>
  <c r="R8084" i="190"/>
  <c r="Q8084" i="190"/>
  <c r="P8084" i="190"/>
  <c r="O8084" i="190"/>
  <c r="V8083" i="190"/>
  <c r="U8083" i="190"/>
  <c r="T8083" i="190"/>
  <c r="S8083" i="190"/>
  <c r="R8083" i="190"/>
  <c r="Q8083" i="190"/>
  <c r="P8083" i="190"/>
  <c r="O8083" i="190"/>
  <c r="V8082" i="190"/>
  <c r="U8082" i="190"/>
  <c r="T8082" i="190"/>
  <c r="S8082" i="190"/>
  <c r="R8082" i="190"/>
  <c r="Q8082" i="190"/>
  <c r="P8082" i="190"/>
  <c r="O8082" i="190"/>
  <c r="V8081" i="190"/>
  <c r="U8081" i="190"/>
  <c r="T8081" i="190"/>
  <c r="S8081" i="190"/>
  <c r="R8081" i="190"/>
  <c r="Q8081" i="190"/>
  <c r="P8081" i="190"/>
  <c r="O8081" i="190"/>
  <c r="V8080" i="190"/>
  <c r="U8080" i="190"/>
  <c r="T8080" i="190"/>
  <c r="S8080" i="190"/>
  <c r="R8080" i="190"/>
  <c r="Q8080" i="190"/>
  <c r="P8080" i="190"/>
  <c r="O8080" i="190"/>
  <c r="V8079" i="190"/>
  <c r="U8079" i="190"/>
  <c r="T8079" i="190"/>
  <c r="S8079" i="190"/>
  <c r="R8079" i="190"/>
  <c r="Q8079" i="190"/>
  <c r="P8079" i="190"/>
  <c r="O8079" i="190"/>
  <c r="V8078" i="190"/>
  <c r="U8078" i="190"/>
  <c r="T8078" i="190"/>
  <c r="S8078" i="190"/>
  <c r="R8078" i="190"/>
  <c r="Q8078" i="190"/>
  <c r="P8078" i="190"/>
  <c r="O8078" i="190"/>
  <c r="V8077" i="190"/>
  <c r="U8077" i="190"/>
  <c r="T8077" i="190"/>
  <c r="S8077" i="190"/>
  <c r="R8077" i="190"/>
  <c r="Q8077" i="190"/>
  <c r="P8077" i="190"/>
  <c r="O8077" i="190"/>
  <c r="V8076" i="190"/>
  <c r="U8076" i="190"/>
  <c r="T8076" i="190"/>
  <c r="S8076" i="190"/>
  <c r="R8076" i="190"/>
  <c r="Q8076" i="190"/>
  <c r="P8076" i="190"/>
  <c r="O8076" i="190"/>
  <c r="V8075" i="190"/>
  <c r="U8075" i="190"/>
  <c r="T8075" i="190"/>
  <c r="S8075" i="190"/>
  <c r="R8075" i="190"/>
  <c r="Q8075" i="190"/>
  <c r="P8075" i="190"/>
  <c r="O8075" i="190"/>
  <c r="V8074" i="190"/>
  <c r="U8074" i="190"/>
  <c r="T8074" i="190"/>
  <c r="S8074" i="190"/>
  <c r="R8074" i="190"/>
  <c r="Q8074" i="190"/>
  <c r="P8074" i="190"/>
  <c r="O8074" i="190"/>
  <c r="V8073" i="190"/>
  <c r="U8073" i="190"/>
  <c r="T8073" i="190"/>
  <c r="S8073" i="190"/>
  <c r="R8073" i="190"/>
  <c r="Q8073" i="190"/>
  <c r="P8073" i="190"/>
  <c r="O8073" i="190"/>
  <c r="V8072" i="190"/>
  <c r="U8072" i="190"/>
  <c r="T8072" i="190"/>
  <c r="S8072" i="190"/>
  <c r="R8072" i="190"/>
  <c r="Q8072" i="190"/>
  <c r="P8072" i="190"/>
  <c r="O8072" i="190"/>
  <c r="V8071" i="190"/>
  <c r="U8071" i="190"/>
  <c r="T8071" i="190"/>
  <c r="S8071" i="190"/>
  <c r="R8071" i="190"/>
  <c r="Q8071" i="190"/>
  <c r="P8071" i="190"/>
  <c r="O8071" i="190"/>
  <c r="V8070" i="190"/>
  <c r="U8070" i="190"/>
  <c r="T8070" i="190"/>
  <c r="S8070" i="190"/>
  <c r="R8070" i="190"/>
  <c r="Q8070" i="190"/>
  <c r="P8070" i="190"/>
  <c r="O8070" i="190"/>
  <c r="V8069" i="190"/>
  <c r="U8069" i="190"/>
  <c r="T8069" i="190"/>
  <c r="S8069" i="190"/>
  <c r="R8069" i="190"/>
  <c r="Q8069" i="190"/>
  <c r="P8069" i="190"/>
  <c r="O8069" i="190"/>
  <c r="V8068" i="190"/>
  <c r="U8068" i="190"/>
  <c r="T8068" i="190"/>
  <c r="S8068" i="190"/>
  <c r="R8068" i="190"/>
  <c r="Q8068" i="190"/>
  <c r="P8068" i="190"/>
  <c r="O8068" i="190"/>
  <c r="V8067" i="190"/>
  <c r="U8067" i="190"/>
  <c r="T8067" i="190"/>
  <c r="S8067" i="190"/>
  <c r="R8067" i="190"/>
  <c r="Q8067" i="190"/>
  <c r="P8067" i="190"/>
  <c r="O8067" i="190"/>
  <c r="V8066" i="190"/>
  <c r="U8066" i="190"/>
  <c r="T8066" i="190"/>
  <c r="S8066" i="190"/>
  <c r="R8066" i="190"/>
  <c r="Q8066" i="190"/>
  <c r="P8066" i="190"/>
  <c r="O8066" i="190"/>
  <c r="V8065" i="190"/>
  <c r="U8065" i="190"/>
  <c r="T8065" i="190"/>
  <c r="S8065" i="190"/>
  <c r="R8065" i="190"/>
  <c r="Q8065" i="190"/>
  <c r="P8065" i="190"/>
  <c r="O8065" i="190"/>
  <c r="V8064" i="190"/>
  <c r="U8064" i="190"/>
  <c r="T8064" i="190"/>
  <c r="S8064" i="190"/>
  <c r="R8064" i="190"/>
  <c r="Q8064" i="190"/>
  <c r="P8064" i="190"/>
  <c r="O8064" i="190"/>
  <c r="V8063" i="190"/>
  <c r="U8063" i="190"/>
  <c r="T8063" i="190"/>
  <c r="S8063" i="190"/>
  <c r="R8063" i="190"/>
  <c r="Q8063" i="190"/>
  <c r="P8063" i="190"/>
  <c r="O8063" i="190"/>
  <c r="V8062" i="190"/>
  <c r="U8062" i="190"/>
  <c r="T8062" i="190"/>
  <c r="S8062" i="190"/>
  <c r="R8062" i="190"/>
  <c r="Q8062" i="190"/>
  <c r="P8062" i="190"/>
  <c r="O8062" i="190"/>
  <c r="V8061" i="190"/>
  <c r="U8061" i="190"/>
  <c r="T8061" i="190"/>
  <c r="S8061" i="190"/>
  <c r="R8061" i="190"/>
  <c r="Q8061" i="190"/>
  <c r="P8061" i="190"/>
  <c r="O8061" i="190"/>
  <c r="V8060" i="190"/>
  <c r="U8060" i="190"/>
  <c r="T8060" i="190"/>
  <c r="S8060" i="190"/>
  <c r="R8060" i="190"/>
  <c r="Q8060" i="190"/>
  <c r="P8060" i="190"/>
  <c r="O8060" i="190"/>
  <c r="V8059" i="190"/>
  <c r="U8059" i="190"/>
  <c r="T8059" i="190"/>
  <c r="S8059" i="190"/>
  <c r="R8059" i="190"/>
  <c r="Q8059" i="190"/>
  <c r="P8059" i="190"/>
  <c r="O8059" i="190"/>
  <c r="V8058" i="190"/>
  <c r="U8058" i="190"/>
  <c r="T8058" i="190"/>
  <c r="S8058" i="190"/>
  <c r="R8058" i="190"/>
  <c r="Q8058" i="190"/>
  <c r="P8058" i="190"/>
  <c r="O8058" i="190"/>
  <c r="V8057" i="190"/>
  <c r="U8057" i="190"/>
  <c r="T8057" i="190"/>
  <c r="S8057" i="190"/>
  <c r="R8057" i="190"/>
  <c r="Q8057" i="190"/>
  <c r="P8057" i="190"/>
  <c r="O8057" i="190"/>
  <c r="V8056" i="190"/>
  <c r="U8056" i="190"/>
  <c r="T8056" i="190"/>
  <c r="S8056" i="190"/>
  <c r="R8056" i="190"/>
  <c r="Q8056" i="190"/>
  <c r="P8056" i="190"/>
  <c r="O8056" i="190"/>
  <c r="V8055" i="190"/>
  <c r="U8055" i="190"/>
  <c r="T8055" i="190"/>
  <c r="S8055" i="190"/>
  <c r="R8055" i="190"/>
  <c r="Q8055" i="190"/>
  <c r="P8055" i="190"/>
  <c r="O8055" i="190"/>
  <c r="V8054" i="190"/>
  <c r="U8054" i="190"/>
  <c r="T8054" i="190"/>
  <c r="S8054" i="190"/>
  <c r="R8054" i="190"/>
  <c r="Q8054" i="190"/>
  <c r="P8054" i="190"/>
  <c r="O8054" i="190"/>
  <c r="V8053" i="190"/>
  <c r="U8053" i="190"/>
  <c r="T8053" i="190"/>
  <c r="S8053" i="190"/>
  <c r="R8053" i="190"/>
  <c r="Q8053" i="190"/>
  <c r="P8053" i="190"/>
  <c r="O8053" i="190"/>
  <c r="V8052" i="190"/>
  <c r="U8052" i="190"/>
  <c r="T8052" i="190"/>
  <c r="S8052" i="190"/>
  <c r="R8052" i="190"/>
  <c r="Q8052" i="190"/>
  <c r="P8052" i="190"/>
  <c r="O8052" i="190"/>
  <c r="V8051" i="190"/>
  <c r="U8051" i="190"/>
  <c r="T8051" i="190"/>
  <c r="S8051" i="190"/>
  <c r="R8051" i="190"/>
  <c r="Q8051" i="190"/>
  <c r="P8051" i="190"/>
  <c r="O8051" i="190"/>
  <c r="V8050" i="190"/>
  <c r="U8050" i="190"/>
  <c r="T8050" i="190"/>
  <c r="S8050" i="190"/>
  <c r="R8050" i="190"/>
  <c r="Q8050" i="190"/>
  <c r="P8050" i="190"/>
  <c r="O8050" i="190"/>
  <c r="V8049" i="190"/>
  <c r="U8049" i="190"/>
  <c r="T8049" i="190"/>
  <c r="S8049" i="190"/>
  <c r="R8049" i="190"/>
  <c r="Q8049" i="190"/>
  <c r="P8049" i="190"/>
  <c r="O8049" i="190"/>
  <c r="V8048" i="190"/>
  <c r="U8048" i="190"/>
  <c r="T8048" i="190"/>
  <c r="S8048" i="190"/>
  <c r="R8048" i="190"/>
  <c r="Q8048" i="190"/>
  <c r="P8048" i="190"/>
  <c r="O8048" i="190"/>
  <c r="V8047" i="190"/>
  <c r="U8047" i="190"/>
  <c r="T8047" i="190"/>
  <c r="S8047" i="190"/>
  <c r="R8047" i="190"/>
  <c r="Q8047" i="190"/>
  <c r="P8047" i="190"/>
  <c r="O8047" i="190"/>
  <c r="V8046" i="190"/>
  <c r="U8046" i="190"/>
  <c r="T8046" i="190"/>
  <c r="S8046" i="190"/>
  <c r="R8046" i="190"/>
  <c r="Q8046" i="190"/>
  <c r="P8046" i="190"/>
  <c r="O8046" i="190"/>
  <c r="V8045" i="190"/>
  <c r="U8045" i="190"/>
  <c r="T8045" i="190"/>
  <c r="S8045" i="190"/>
  <c r="R8045" i="190"/>
  <c r="Q8045" i="190"/>
  <c r="P8045" i="190"/>
  <c r="O8045" i="190"/>
  <c r="V8044" i="190"/>
  <c r="U8044" i="190"/>
  <c r="T8044" i="190"/>
  <c r="S8044" i="190"/>
  <c r="R8044" i="190"/>
  <c r="Q8044" i="190"/>
  <c r="P8044" i="190"/>
  <c r="O8044" i="190"/>
  <c r="V8043" i="190"/>
  <c r="U8043" i="190"/>
  <c r="T8043" i="190"/>
  <c r="S8043" i="190"/>
  <c r="R8043" i="190"/>
  <c r="Q8043" i="190"/>
  <c r="P8043" i="190"/>
  <c r="O8043" i="190"/>
  <c r="V8042" i="190"/>
  <c r="U8042" i="190"/>
  <c r="T8042" i="190"/>
  <c r="S8042" i="190"/>
  <c r="R8042" i="190"/>
  <c r="Q8042" i="190"/>
  <c r="P8042" i="190"/>
  <c r="O8042" i="190"/>
  <c r="V8041" i="190"/>
  <c r="U8041" i="190"/>
  <c r="T8041" i="190"/>
  <c r="S8041" i="190"/>
  <c r="R8041" i="190"/>
  <c r="Q8041" i="190"/>
  <c r="P8041" i="190"/>
  <c r="O8041" i="190"/>
  <c r="V8040" i="190"/>
  <c r="U8040" i="190"/>
  <c r="T8040" i="190"/>
  <c r="S8040" i="190"/>
  <c r="R8040" i="190"/>
  <c r="Q8040" i="190"/>
  <c r="P8040" i="190"/>
  <c r="O8040" i="190"/>
  <c r="V8039" i="190"/>
  <c r="U8039" i="190"/>
  <c r="T8039" i="190"/>
  <c r="S8039" i="190"/>
  <c r="R8039" i="190"/>
  <c r="Q8039" i="190"/>
  <c r="P8039" i="190"/>
  <c r="O8039" i="190"/>
  <c r="V8038" i="190"/>
  <c r="U8038" i="190"/>
  <c r="T8038" i="190"/>
  <c r="S8038" i="190"/>
  <c r="R8038" i="190"/>
  <c r="Q8038" i="190"/>
  <c r="P8038" i="190"/>
  <c r="O8038" i="190"/>
  <c r="V8037" i="190"/>
  <c r="U8037" i="190"/>
  <c r="T8037" i="190"/>
  <c r="S8037" i="190"/>
  <c r="R8037" i="190"/>
  <c r="Q8037" i="190"/>
  <c r="P8037" i="190"/>
  <c r="O8037" i="190"/>
  <c r="V8036" i="190"/>
  <c r="U8036" i="190"/>
  <c r="T8036" i="190"/>
  <c r="S8036" i="190"/>
  <c r="R8036" i="190"/>
  <c r="Q8036" i="190"/>
  <c r="P8036" i="190"/>
  <c r="O8036" i="190"/>
  <c r="V8035" i="190"/>
  <c r="U8035" i="190"/>
  <c r="T8035" i="190"/>
  <c r="S8035" i="190"/>
  <c r="R8035" i="190"/>
  <c r="Q8035" i="190"/>
  <c r="P8035" i="190"/>
  <c r="O8035" i="190"/>
  <c r="V8034" i="190"/>
  <c r="U8034" i="190"/>
  <c r="T8034" i="190"/>
  <c r="S8034" i="190"/>
  <c r="R8034" i="190"/>
  <c r="Q8034" i="190"/>
  <c r="P8034" i="190"/>
  <c r="O8034" i="190"/>
  <c r="V8033" i="190"/>
  <c r="U8033" i="190"/>
  <c r="T8033" i="190"/>
  <c r="S8033" i="190"/>
  <c r="R8033" i="190"/>
  <c r="Q8033" i="190"/>
  <c r="P8033" i="190"/>
  <c r="O8033" i="190"/>
  <c r="V8032" i="190"/>
  <c r="U8032" i="190"/>
  <c r="T8032" i="190"/>
  <c r="S8032" i="190"/>
  <c r="R8032" i="190"/>
  <c r="Q8032" i="190"/>
  <c r="P8032" i="190"/>
  <c r="O8032" i="190"/>
  <c r="V8031" i="190"/>
  <c r="U8031" i="190"/>
  <c r="T8031" i="190"/>
  <c r="S8031" i="190"/>
  <c r="R8031" i="190"/>
  <c r="Q8031" i="190"/>
  <c r="P8031" i="190"/>
  <c r="O8031" i="190"/>
  <c r="V8030" i="190"/>
  <c r="U8030" i="190"/>
  <c r="T8030" i="190"/>
  <c r="S8030" i="190"/>
  <c r="R8030" i="190"/>
  <c r="Q8030" i="190"/>
  <c r="P8030" i="190"/>
  <c r="O8030" i="190"/>
  <c r="V8029" i="190"/>
  <c r="U8029" i="190"/>
  <c r="T8029" i="190"/>
  <c r="S8029" i="190"/>
  <c r="R8029" i="190"/>
  <c r="Q8029" i="190"/>
  <c r="P8029" i="190"/>
  <c r="O8029" i="190"/>
  <c r="V8028" i="190"/>
  <c r="U8028" i="190"/>
  <c r="T8028" i="190"/>
  <c r="S8028" i="190"/>
  <c r="R8028" i="190"/>
  <c r="Q8028" i="190"/>
  <c r="P8028" i="190"/>
  <c r="O8028" i="190"/>
  <c r="V8027" i="190"/>
  <c r="U8027" i="190"/>
  <c r="T8027" i="190"/>
  <c r="S8027" i="190"/>
  <c r="R8027" i="190"/>
  <c r="Q8027" i="190"/>
  <c r="P8027" i="190"/>
  <c r="O8027" i="190"/>
  <c r="V8026" i="190"/>
  <c r="U8026" i="190"/>
  <c r="T8026" i="190"/>
  <c r="S8026" i="190"/>
  <c r="R8026" i="190"/>
  <c r="Q8026" i="190"/>
  <c r="P8026" i="190"/>
  <c r="O8026" i="190"/>
  <c r="V8025" i="190"/>
  <c r="U8025" i="190"/>
  <c r="T8025" i="190"/>
  <c r="S8025" i="190"/>
  <c r="R8025" i="190"/>
  <c r="Q8025" i="190"/>
  <c r="P8025" i="190"/>
  <c r="O8025" i="190"/>
  <c r="V8024" i="190"/>
  <c r="U8024" i="190"/>
  <c r="T8024" i="190"/>
  <c r="S8024" i="190"/>
  <c r="R8024" i="190"/>
  <c r="Q8024" i="190"/>
  <c r="P8024" i="190"/>
  <c r="O8024" i="190"/>
  <c r="V8023" i="190"/>
  <c r="U8023" i="190"/>
  <c r="T8023" i="190"/>
  <c r="S8023" i="190"/>
  <c r="R8023" i="190"/>
  <c r="Q8023" i="190"/>
  <c r="P8023" i="190"/>
  <c r="O8023" i="190"/>
  <c r="V8022" i="190"/>
  <c r="U8022" i="190"/>
  <c r="T8022" i="190"/>
  <c r="S8022" i="190"/>
  <c r="R8022" i="190"/>
  <c r="Q8022" i="190"/>
  <c r="P8022" i="190"/>
  <c r="O8022" i="190"/>
  <c r="V8021" i="190"/>
  <c r="U8021" i="190"/>
  <c r="T8021" i="190"/>
  <c r="S8021" i="190"/>
  <c r="R8021" i="190"/>
  <c r="Q8021" i="190"/>
  <c r="P8021" i="190"/>
  <c r="O8021" i="190"/>
  <c r="V8020" i="190"/>
  <c r="U8020" i="190"/>
  <c r="T8020" i="190"/>
  <c r="S8020" i="190"/>
  <c r="R8020" i="190"/>
  <c r="Q8020" i="190"/>
  <c r="P8020" i="190"/>
  <c r="O8020" i="190"/>
  <c r="V8019" i="190"/>
  <c r="U8019" i="190"/>
  <c r="T8019" i="190"/>
  <c r="S8019" i="190"/>
  <c r="R8019" i="190"/>
  <c r="Q8019" i="190"/>
  <c r="P8019" i="190"/>
  <c r="O8019" i="190"/>
  <c r="V8018" i="190"/>
  <c r="U8018" i="190"/>
  <c r="T8018" i="190"/>
  <c r="S8018" i="190"/>
  <c r="R8018" i="190"/>
  <c r="Q8018" i="190"/>
  <c r="P8018" i="190"/>
  <c r="O8018" i="190"/>
  <c r="V8017" i="190"/>
  <c r="U8017" i="190"/>
  <c r="T8017" i="190"/>
  <c r="S8017" i="190"/>
  <c r="R8017" i="190"/>
  <c r="Q8017" i="190"/>
  <c r="P8017" i="190"/>
  <c r="O8017" i="190"/>
  <c r="V8016" i="190"/>
  <c r="U8016" i="190"/>
  <c r="T8016" i="190"/>
  <c r="S8016" i="190"/>
  <c r="R8016" i="190"/>
  <c r="Q8016" i="190"/>
  <c r="P8016" i="190"/>
  <c r="O8016" i="190"/>
  <c r="V8015" i="190"/>
  <c r="U8015" i="190"/>
  <c r="T8015" i="190"/>
  <c r="S8015" i="190"/>
  <c r="R8015" i="190"/>
  <c r="Q8015" i="190"/>
  <c r="P8015" i="190"/>
  <c r="O8015" i="190"/>
  <c r="V8014" i="190"/>
  <c r="U8014" i="190"/>
  <c r="T8014" i="190"/>
  <c r="S8014" i="190"/>
  <c r="R8014" i="190"/>
  <c r="Q8014" i="190"/>
  <c r="P8014" i="190"/>
  <c r="O8014" i="190"/>
  <c r="V8013" i="190"/>
  <c r="U8013" i="190"/>
  <c r="T8013" i="190"/>
  <c r="S8013" i="190"/>
  <c r="R8013" i="190"/>
  <c r="Q8013" i="190"/>
  <c r="P8013" i="190"/>
  <c r="O8013" i="190"/>
  <c r="V8012" i="190"/>
  <c r="U8012" i="190"/>
  <c r="T8012" i="190"/>
  <c r="S8012" i="190"/>
  <c r="R8012" i="190"/>
  <c r="Q8012" i="190"/>
  <c r="P8012" i="190"/>
  <c r="O8012" i="190"/>
  <c r="V8011" i="190"/>
  <c r="U8011" i="190"/>
  <c r="T8011" i="190"/>
  <c r="S8011" i="190"/>
  <c r="R8011" i="190"/>
  <c r="Q8011" i="190"/>
  <c r="P8011" i="190"/>
  <c r="O8011" i="190"/>
  <c r="V8010" i="190"/>
  <c r="U8010" i="190"/>
  <c r="T8010" i="190"/>
  <c r="S8010" i="190"/>
  <c r="R8010" i="190"/>
  <c r="Q8010" i="190"/>
  <c r="P8010" i="190"/>
  <c r="O8010" i="190"/>
  <c r="V8009" i="190"/>
  <c r="U8009" i="190"/>
  <c r="T8009" i="190"/>
  <c r="S8009" i="190"/>
  <c r="R8009" i="190"/>
  <c r="Q8009" i="190"/>
  <c r="P8009" i="190"/>
  <c r="O8009" i="190"/>
  <c r="V8008" i="190"/>
  <c r="U8008" i="190"/>
  <c r="T8008" i="190"/>
  <c r="S8008" i="190"/>
  <c r="R8008" i="190"/>
  <c r="Q8008" i="190"/>
  <c r="P8008" i="190"/>
  <c r="O8008" i="190"/>
  <c r="V8007" i="190"/>
  <c r="U8007" i="190"/>
  <c r="T8007" i="190"/>
  <c r="S8007" i="190"/>
  <c r="R8007" i="190"/>
  <c r="Q8007" i="190"/>
  <c r="P8007" i="190"/>
  <c r="O8007" i="190"/>
  <c r="V8006" i="190"/>
  <c r="U8006" i="190"/>
  <c r="T8006" i="190"/>
  <c r="S8006" i="190"/>
  <c r="R8006" i="190"/>
  <c r="Q8006" i="190"/>
  <c r="P8006" i="190"/>
  <c r="O8006" i="190"/>
  <c r="V8005" i="190"/>
  <c r="U8005" i="190"/>
  <c r="T8005" i="190"/>
  <c r="S8005" i="190"/>
  <c r="R8005" i="190"/>
  <c r="Q8005" i="190"/>
  <c r="P8005" i="190"/>
  <c r="O8005" i="190"/>
  <c r="V8004" i="190"/>
  <c r="U8004" i="190"/>
  <c r="T8004" i="190"/>
  <c r="S8004" i="190"/>
  <c r="R8004" i="190"/>
  <c r="Q8004" i="190"/>
  <c r="P8004" i="190"/>
  <c r="O8004" i="190"/>
  <c r="V8003" i="190"/>
  <c r="U8003" i="190"/>
  <c r="T8003" i="190"/>
  <c r="S8003" i="190"/>
  <c r="R8003" i="190"/>
  <c r="Q8003" i="190"/>
  <c r="P8003" i="190"/>
  <c r="O8003" i="190"/>
  <c r="V8002" i="190"/>
  <c r="U8002" i="190"/>
  <c r="T8002" i="190"/>
  <c r="S8002" i="190"/>
  <c r="R8002" i="190"/>
  <c r="Q8002" i="190"/>
  <c r="P8002" i="190"/>
  <c r="O8002" i="190"/>
  <c r="V8001" i="190"/>
  <c r="U8001" i="190"/>
  <c r="T8001" i="190"/>
  <c r="S8001" i="190"/>
  <c r="R8001" i="190"/>
  <c r="Q8001" i="190"/>
  <c r="P8001" i="190"/>
  <c r="O8001" i="190"/>
  <c r="V8000" i="190"/>
  <c r="U8000" i="190"/>
  <c r="T8000" i="190"/>
  <c r="S8000" i="190"/>
  <c r="R8000" i="190"/>
  <c r="Q8000" i="190"/>
  <c r="P8000" i="190"/>
  <c r="O8000" i="190"/>
  <c r="V7999" i="190"/>
  <c r="U7999" i="190"/>
  <c r="T7999" i="190"/>
  <c r="S7999" i="190"/>
  <c r="R7999" i="190"/>
  <c r="Q7999" i="190"/>
  <c r="P7999" i="190"/>
  <c r="O7999" i="190"/>
  <c r="V7998" i="190"/>
  <c r="U7998" i="190"/>
  <c r="T7998" i="190"/>
  <c r="S7998" i="190"/>
  <c r="R7998" i="190"/>
  <c r="Q7998" i="190"/>
  <c r="P7998" i="190"/>
  <c r="O7998" i="190"/>
  <c r="V7997" i="190"/>
  <c r="U7997" i="190"/>
  <c r="T7997" i="190"/>
  <c r="S7997" i="190"/>
  <c r="R7997" i="190"/>
  <c r="Q7997" i="190"/>
  <c r="P7997" i="190"/>
  <c r="O7997" i="190"/>
  <c r="V7996" i="190"/>
  <c r="U7996" i="190"/>
  <c r="T7996" i="190"/>
  <c r="S7996" i="190"/>
  <c r="R7996" i="190"/>
  <c r="Q7996" i="190"/>
  <c r="P7996" i="190"/>
  <c r="O7996" i="190"/>
  <c r="V7995" i="190"/>
  <c r="U7995" i="190"/>
  <c r="T7995" i="190"/>
  <c r="S7995" i="190"/>
  <c r="R7995" i="190"/>
  <c r="Q7995" i="190"/>
  <c r="P7995" i="190"/>
  <c r="O7995" i="190"/>
  <c r="V7994" i="190"/>
  <c r="U7994" i="190"/>
  <c r="T7994" i="190"/>
  <c r="S7994" i="190"/>
  <c r="R7994" i="190"/>
  <c r="Q7994" i="190"/>
  <c r="P7994" i="190"/>
  <c r="O7994" i="190"/>
  <c r="V7993" i="190"/>
  <c r="U7993" i="190"/>
  <c r="T7993" i="190"/>
  <c r="S7993" i="190"/>
  <c r="R7993" i="190"/>
  <c r="Q7993" i="190"/>
  <c r="P7993" i="190"/>
  <c r="O7993" i="190"/>
  <c r="V7992" i="190"/>
  <c r="U7992" i="190"/>
  <c r="T7992" i="190"/>
  <c r="S7992" i="190"/>
  <c r="R7992" i="190"/>
  <c r="Q7992" i="190"/>
  <c r="P7992" i="190"/>
  <c r="O7992" i="190"/>
  <c r="V7991" i="190"/>
  <c r="U7991" i="190"/>
  <c r="T7991" i="190"/>
  <c r="S7991" i="190"/>
  <c r="R7991" i="190"/>
  <c r="Q7991" i="190"/>
  <c r="P7991" i="190"/>
  <c r="O7991" i="190"/>
  <c r="V7990" i="190"/>
  <c r="U7990" i="190"/>
  <c r="T7990" i="190"/>
  <c r="S7990" i="190"/>
  <c r="R7990" i="190"/>
  <c r="Q7990" i="190"/>
  <c r="P7990" i="190"/>
  <c r="O7990" i="190"/>
  <c r="V7989" i="190"/>
  <c r="U7989" i="190"/>
  <c r="T7989" i="190"/>
  <c r="S7989" i="190"/>
  <c r="R7989" i="190"/>
  <c r="Q7989" i="190"/>
  <c r="P7989" i="190"/>
  <c r="O7989" i="190"/>
  <c r="V7988" i="190"/>
  <c r="U7988" i="190"/>
  <c r="T7988" i="190"/>
  <c r="S7988" i="190"/>
  <c r="R7988" i="190"/>
  <c r="Q7988" i="190"/>
  <c r="P7988" i="190"/>
  <c r="O7988" i="190"/>
  <c r="V7987" i="190"/>
  <c r="U7987" i="190"/>
  <c r="T7987" i="190"/>
  <c r="S7987" i="190"/>
  <c r="R7987" i="190"/>
  <c r="Q7987" i="190"/>
  <c r="P7987" i="190"/>
  <c r="O7987" i="190"/>
  <c r="V7986" i="190"/>
  <c r="U7986" i="190"/>
  <c r="T7986" i="190"/>
  <c r="S7986" i="190"/>
  <c r="R7986" i="190"/>
  <c r="Q7986" i="190"/>
  <c r="P7986" i="190"/>
  <c r="O7986" i="190"/>
  <c r="V7985" i="190"/>
  <c r="U7985" i="190"/>
  <c r="T7985" i="190"/>
  <c r="S7985" i="190"/>
  <c r="R7985" i="190"/>
  <c r="Q7985" i="190"/>
  <c r="P7985" i="190"/>
  <c r="O7985" i="190"/>
  <c r="V7984" i="190"/>
  <c r="U7984" i="190"/>
  <c r="T7984" i="190"/>
  <c r="S7984" i="190"/>
  <c r="R7984" i="190"/>
  <c r="Q7984" i="190"/>
  <c r="P7984" i="190"/>
  <c r="O7984" i="190"/>
  <c r="V7983" i="190"/>
  <c r="U7983" i="190"/>
  <c r="T7983" i="190"/>
  <c r="S7983" i="190"/>
  <c r="R7983" i="190"/>
  <c r="Q7983" i="190"/>
  <c r="P7983" i="190"/>
  <c r="O7983" i="190"/>
  <c r="V7982" i="190"/>
  <c r="U7982" i="190"/>
  <c r="T7982" i="190"/>
  <c r="S7982" i="190"/>
  <c r="R7982" i="190"/>
  <c r="Q7982" i="190"/>
  <c r="P7982" i="190"/>
  <c r="O7982" i="190"/>
  <c r="V7981" i="190"/>
  <c r="U7981" i="190"/>
  <c r="T7981" i="190"/>
  <c r="S7981" i="190"/>
  <c r="R7981" i="190"/>
  <c r="Q7981" i="190"/>
  <c r="P7981" i="190"/>
  <c r="O7981" i="190"/>
  <c r="V7980" i="190"/>
  <c r="U7980" i="190"/>
  <c r="T7980" i="190"/>
  <c r="S7980" i="190"/>
  <c r="R7980" i="190"/>
  <c r="Q7980" i="190"/>
  <c r="P7980" i="190"/>
  <c r="O7980" i="190"/>
  <c r="V7979" i="190"/>
  <c r="U7979" i="190"/>
  <c r="T7979" i="190"/>
  <c r="S7979" i="190"/>
  <c r="R7979" i="190"/>
  <c r="Q7979" i="190"/>
  <c r="P7979" i="190"/>
  <c r="O7979" i="190"/>
  <c r="V7978" i="190"/>
  <c r="U7978" i="190"/>
  <c r="T7978" i="190"/>
  <c r="S7978" i="190"/>
  <c r="R7978" i="190"/>
  <c r="Q7978" i="190"/>
  <c r="P7978" i="190"/>
  <c r="O7978" i="190"/>
  <c r="V7977" i="190"/>
  <c r="U7977" i="190"/>
  <c r="T7977" i="190"/>
  <c r="S7977" i="190"/>
  <c r="R7977" i="190"/>
  <c r="Q7977" i="190"/>
  <c r="P7977" i="190"/>
  <c r="O7977" i="190"/>
  <c r="V7976" i="190"/>
  <c r="U7976" i="190"/>
  <c r="T7976" i="190"/>
  <c r="S7976" i="190"/>
  <c r="R7976" i="190"/>
  <c r="Q7976" i="190"/>
  <c r="P7976" i="190"/>
  <c r="O7976" i="190"/>
  <c r="V7975" i="190"/>
  <c r="U7975" i="190"/>
  <c r="T7975" i="190"/>
  <c r="S7975" i="190"/>
  <c r="R7975" i="190"/>
  <c r="Q7975" i="190"/>
  <c r="P7975" i="190"/>
  <c r="O7975" i="190"/>
  <c r="V7974" i="190"/>
  <c r="U7974" i="190"/>
  <c r="T7974" i="190"/>
  <c r="S7974" i="190"/>
  <c r="R7974" i="190"/>
  <c r="Q7974" i="190"/>
  <c r="P7974" i="190"/>
  <c r="O7974" i="190"/>
  <c r="V7973" i="190"/>
  <c r="U7973" i="190"/>
  <c r="T7973" i="190"/>
  <c r="S7973" i="190"/>
  <c r="R7973" i="190"/>
  <c r="Q7973" i="190"/>
  <c r="P7973" i="190"/>
  <c r="O7973" i="190"/>
  <c r="V7972" i="190"/>
  <c r="U7972" i="190"/>
  <c r="T7972" i="190"/>
  <c r="S7972" i="190"/>
  <c r="R7972" i="190"/>
  <c r="Q7972" i="190"/>
  <c r="P7972" i="190"/>
  <c r="O7972" i="190"/>
  <c r="V7971" i="190"/>
  <c r="U7971" i="190"/>
  <c r="T7971" i="190"/>
  <c r="S7971" i="190"/>
  <c r="R7971" i="190"/>
  <c r="Q7971" i="190"/>
  <c r="P7971" i="190"/>
  <c r="O7971" i="190"/>
  <c r="V7970" i="190"/>
  <c r="U7970" i="190"/>
  <c r="T7970" i="190"/>
  <c r="S7970" i="190"/>
  <c r="R7970" i="190"/>
  <c r="Q7970" i="190"/>
  <c r="P7970" i="190"/>
  <c r="O7970" i="190"/>
  <c r="V7969" i="190"/>
  <c r="U7969" i="190"/>
  <c r="T7969" i="190"/>
  <c r="S7969" i="190"/>
  <c r="R7969" i="190"/>
  <c r="Q7969" i="190"/>
  <c r="P7969" i="190"/>
  <c r="O7969" i="190"/>
  <c r="V7968" i="190"/>
  <c r="U7968" i="190"/>
  <c r="T7968" i="190"/>
  <c r="S7968" i="190"/>
  <c r="R7968" i="190"/>
  <c r="Q7968" i="190"/>
  <c r="P7968" i="190"/>
  <c r="O7968" i="190"/>
  <c r="V7967" i="190"/>
  <c r="U7967" i="190"/>
  <c r="T7967" i="190"/>
  <c r="S7967" i="190"/>
  <c r="R7967" i="190"/>
  <c r="Q7967" i="190"/>
  <c r="P7967" i="190"/>
  <c r="O7967" i="190"/>
  <c r="V7966" i="190"/>
  <c r="U7966" i="190"/>
  <c r="T7966" i="190"/>
  <c r="S7966" i="190"/>
  <c r="R7966" i="190"/>
  <c r="Q7966" i="190"/>
  <c r="P7966" i="190"/>
  <c r="O7966" i="190"/>
  <c r="V7965" i="190"/>
  <c r="U7965" i="190"/>
  <c r="T7965" i="190"/>
  <c r="S7965" i="190"/>
  <c r="R7965" i="190"/>
  <c r="Q7965" i="190"/>
  <c r="P7965" i="190"/>
  <c r="O7965" i="190"/>
  <c r="V7964" i="190"/>
  <c r="U7964" i="190"/>
  <c r="T7964" i="190"/>
  <c r="S7964" i="190"/>
  <c r="R7964" i="190"/>
  <c r="Q7964" i="190"/>
  <c r="P7964" i="190"/>
  <c r="O7964" i="190"/>
  <c r="V7963" i="190"/>
  <c r="U7963" i="190"/>
  <c r="T7963" i="190"/>
  <c r="S7963" i="190"/>
  <c r="R7963" i="190"/>
  <c r="Q7963" i="190"/>
  <c r="P7963" i="190"/>
  <c r="O7963" i="190"/>
  <c r="V7962" i="190"/>
  <c r="U7962" i="190"/>
  <c r="T7962" i="190"/>
  <c r="S7962" i="190"/>
  <c r="R7962" i="190"/>
  <c r="Q7962" i="190"/>
  <c r="P7962" i="190"/>
  <c r="O7962" i="190"/>
  <c r="V7961" i="190"/>
  <c r="U7961" i="190"/>
  <c r="T7961" i="190"/>
  <c r="S7961" i="190"/>
  <c r="R7961" i="190"/>
  <c r="Q7961" i="190"/>
  <c r="P7961" i="190"/>
  <c r="O7961" i="190"/>
  <c r="V7960" i="190"/>
  <c r="U7960" i="190"/>
  <c r="T7960" i="190"/>
  <c r="S7960" i="190"/>
  <c r="R7960" i="190"/>
  <c r="Q7960" i="190"/>
  <c r="P7960" i="190"/>
  <c r="O7960" i="190"/>
  <c r="V7959" i="190"/>
  <c r="U7959" i="190"/>
  <c r="T7959" i="190"/>
  <c r="S7959" i="190"/>
  <c r="R7959" i="190"/>
  <c r="Q7959" i="190"/>
  <c r="P7959" i="190"/>
  <c r="O7959" i="190"/>
  <c r="V7958" i="190"/>
  <c r="U7958" i="190"/>
  <c r="T7958" i="190"/>
  <c r="S7958" i="190"/>
  <c r="R7958" i="190"/>
  <c r="Q7958" i="190"/>
  <c r="P7958" i="190"/>
  <c r="O7958" i="190"/>
  <c r="V7957" i="190"/>
  <c r="U7957" i="190"/>
  <c r="T7957" i="190"/>
  <c r="S7957" i="190"/>
  <c r="R7957" i="190"/>
  <c r="Q7957" i="190"/>
  <c r="P7957" i="190"/>
  <c r="O7957" i="190"/>
  <c r="V7956" i="190"/>
  <c r="U7956" i="190"/>
  <c r="T7956" i="190"/>
  <c r="S7956" i="190"/>
  <c r="R7956" i="190"/>
  <c r="Q7956" i="190"/>
  <c r="P7956" i="190"/>
  <c r="O7956" i="190"/>
  <c r="V7955" i="190"/>
  <c r="U7955" i="190"/>
  <c r="T7955" i="190"/>
  <c r="S7955" i="190"/>
  <c r="R7955" i="190"/>
  <c r="Q7955" i="190"/>
  <c r="P7955" i="190"/>
  <c r="O7955" i="190"/>
  <c r="V7954" i="190"/>
  <c r="U7954" i="190"/>
  <c r="T7954" i="190"/>
  <c r="S7954" i="190"/>
  <c r="R7954" i="190"/>
  <c r="Q7954" i="190"/>
  <c r="P7954" i="190"/>
  <c r="O7954" i="190"/>
  <c r="V7953" i="190"/>
  <c r="U7953" i="190"/>
  <c r="T7953" i="190"/>
  <c r="S7953" i="190"/>
  <c r="R7953" i="190"/>
  <c r="Q7953" i="190"/>
  <c r="P7953" i="190"/>
  <c r="O7953" i="190"/>
  <c r="V7952" i="190"/>
  <c r="U7952" i="190"/>
  <c r="T7952" i="190"/>
  <c r="S7952" i="190"/>
  <c r="R7952" i="190"/>
  <c r="Q7952" i="190"/>
  <c r="P7952" i="190"/>
  <c r="O7952" i="190"/>
  <c r="V7951" i="190"/>
  <c r="U7951" i="190"/>
  <c r="T7951" i="190"/>
  <c r="S7951" i="190"/>
  <c r="R7951" i="190"/>
  <c r="Q7951" i="190"/>
  <c r="P7951" i="190"/>
  <c r="O7951" i="190"/>
  <c r="V7950" i="190"/>
  <c r="U7950" i="190"/>
  <c r="T7950" i="190"/>
  <c r="S7950" i="190"/>
  <c r="R7950" i="190"/>
  <c r="Q7950" i="190"/>
  <c r="P7950" i="190"/>
  <c r="O7950" i="190"/>
  <c r="V7949" i="190"/>
  <c r="U7949" i="190"/>
  <c r="T7949" i="190"/>
  <c r="S7949" i="190"/>
  <c r="R7949" i="190"/>
  <c r="Q7949" i="190"/>
  <c r="P7949" i="190"/>
  <c r="O7949" i="190"/>
  <c r="V7948" i="190"/>
  <c r="U7948" i="190"/>
  <c r="T7948" i="190"/>
  <c r="S7948" i="190"/>
  <c r="R7948" i="190"/>
  <c r="Q7948" i="190"/>
  <c r="P7948" i="190"/>
  <c r="O7948" i="190"/>
  <c r="V7947" i="190"/>
  <c r="U7947" i="190"/>
  <c r="T7947" i="190"/>
  <c r="S7947" i="190"/>
  <c r="R7947" i="190"/>
  <c r="Q7947" i="190"/>
  <c r="P7947" i="190"/>
  <c r="O7947" i="190"/>
  <c r="V7946" i="190"/>
  <c r="U7946" i="190"/>
  <c r="T7946" i="190"/>
  <c r="S7946" i="190"/>
  <c r="R7946" i="190"/>
  <c r="Q7946" i="190"/>
  <c r="P7946" i="190"/>
  <c r="O7946" i="190"/>
  <c r="V7945" i="190"/>
  <c r="U7945" i="190"/>
  <c r="T7945" i="190"/>
  <c r="S7945" i="190"/>
  <c r="R7945" i="190"/>
  <c r="Q7945" i="190"/>
  <c r="P7945" i="190"/>
  <c r="O7945" i="190"/>
  <c r="V7944" i="190"/>
  <c r="U7944" i="190"/>
  <c r="T7944" i="190"/>
  <c r="S7944" i="190"/>
  <c r="R7944" i="190"/>
  <c r="Q7944" i="190"/>
  <c r="P7944" i="190"/>
  <c r="O7944" i="190"/>
  <c r="V7943" i="190"/>
  <c r="U7943" i="190"/>
  <c r="T7943" i="190"/>
  <c r="S7943" i="190"/>
  <c r="R7943" i="190"/>
  <c r="Q7943" i="190"/>
  <c r="P7943" i="190"/>
  <c r="O7943" i="190"/>
  <c r="V7942" i="190"/>
  <c r="U7942" i="190"/>
  <c r="T7942" i="190"/>
  <c r="S7942" i="190"/>
  <c r="R7942" i="190"/>
  <c r="Q7942" i="190"/>
  <c r="P7942" i="190"/>
  <c r="O7942" i="190"/>
  <c r="V7941" i="190"/>
  <c r="U7941" i="190"/>
  <c r="T7941" i="190"/>
  <c r="S7941" i="190"/>
  <c r="R7941" i="190"/>
  <c r="Q7941" i="190"/>
  <c r="P7941" i="190"/>
  <c r="O7941" i="190"/>
  <c r="V7940" i="190"/>
  <c r="U7940" i="190"/>
  <c r="T7940" i="190"/>
  <c r="S7940" i="190"/>
  <c r="R7940" i="190"/>
  <c r="Q7940" i="190"/>
  <c r="P7940" i="190"/>
  <c r="O7940" i="190"/>
  <c r="V7939" i="190"/>
  <c r="U7939" i="190"/>
  <c r="T7939" i="190"/>
  <c r="S7939" i="190"/>
  <c r="R7939" i="190"/>
  <c r="Q7939" i="190"/>
  <c r="P7939" i="190"/>
  <c r="O7939" i="190"/>
  <c r="V7938" i="190"/>
  <c r="U7938" i="190"/>
  <c r="T7938" i="190"/>
  <c r="S7938" i="190"/>
  <c r="R7938" i="190"/>
  <c r="Q7938" i="190"/>
  <c r="P7938" i="190"/>
  <c r="O7938" i="190"/>
  <c r="V7937" i="190"/>
  <c r="U7937" i="190"/>
  <c r="T7937" i="190"/>
  <c r="S7937" i="190"/>
  <c r="R7937" i="190"/>
  <c r="Q7937" i="190"/>
  <c r="P7937" i="190"/>
  <c r="O7937" i="190"/>
  <c r="V7936" i="190"/>
  <c r="U7936" i="190"/>
  <c r="T7936" i="190"/>
  <c r="S7936" i="190"/>
  <c r="R7936" i="190"/>
  <c r="Q7936" i="190"/>
  <c r="P7936" i="190"/>
  <c r="O7936" i="190"/>
  <c r="V7935" i="190"/>
  <c r="U7935" i="190"/>
  <c r="T7935" i="190"/>
  <c r="S7935" i="190"/>
  <c r="R7935" i="190"/>
  <c r="Q7935" i="190"/>
  <c r="P7935" i="190"/>
  <c r="O7935" i="190"/>
  <c r="V7934" i="190"/>
  <c r="U7934" i="190"/>
  <c r="T7934" i="190"/>
  <c r="S7934" i="190"/>
  <c r="R7934" i="190"/>
  <c r="Q7934" i="190"/>
  <c r="P7934" i="190"/>
  <c r="O7934" i="190"/>
  <c r="V7933" i="190"/>
  <c r="U7933" i="190"/>
  <c r="T7933" i="190"/>
  <c r="S7933" i="190"/>
  <c r="R7933" i="190"/>
  <c r="Q7933" i="190"/>
  <c r="P7933" i="190"/>
  <c r="O7933" i="190"/>
  <c r="V7932" i="190"/>
  <c r="U7932" i="190"/>
  <c r="T7932" i="190"/>
  <c r="S7932" i="190"/>
  <c r="R7932" i="190"/>
  <c r="Q7932" i="190"/>
  <c r="P7932" i="190"/>
  <c r="O7932" i="190"/>
  <c r="V7931" i="190"/>
  <c r="U7931" i="190"/>
  <c r="T7931" i="190"/>
  <c r="S7931" i="190"/>
  <c r="R7931" i="190"/>
  <c r="Q7931" i="190"/>
  <c r="P7931" i="190"/>
  <c r="O7931" i="190"/>
  <c r="V7930" i="190"/>
  <c r="U7930" i="190"/>
  <c r="T7930" i="190"/>
  <c r="S7930" i="190"/>
  <c r="R7930" i="190"/>
  <c r="Q7930" i="190"/>
  <c r="P7930" i="190"/>
  <c r="O7930" i="190"/>
  <c r="V7929" i="190"/>
  <c r="U7929" i="190"/>
  <c r="T7929" i="190"/>
  <c r="S7929" i="190"/>
  <c r="R7929" i="190"/>
  <c r="Q7929" i="190"/>
  <c r="P7929" i="190"/>
  <c r="O7929" i="190"/>
  <c r="V7928" i="190"/>
  <c r="U7928" i="190"/>
  <c r="T7928" i="190"/>
  <c r="S7928" i="190"/>
  <c r="R7928" i="190"/>
  <c r="Q7928" i="190"/>
  <c r="P7928" i="190"/>
  <c r="O7928" i="190"/>
  <c r="V7927" i="190"/>
  <c r="U7927" i="190"/>
  <c r="T7927" i="190"/>
  <c r="S7927" i="190"/>
  <c r="R7927" i="190"/>
  <c r="Q7927" i="190"/>
  <c r="P7927" i="190"/>
  <c r="O7927" i="190"/>
  <c r="V7926" i="190"/>
  <c r="U7926" i="190"/>
  <c r="T7926" i="190"/>
  <c r="S7926" i="190"/>
  <c r="R7926" i="190"/>
  <c r="Q7926" i="190"/>
  <c r="P7926" i="190"/>
  <c r="O7926" i="190"/>
  <c r="V7925" i="190"/>
  <c r="U7925" i="190"/>
  <c r="T7925" i="190"/>
  <c r="S7925" i="190"/>
  <c r="R7925" i="190"/>
  <c r="Q7925" i="190"/>
  <c r="P7925" i="190"/>
  <c r="O7925" i="190"/>
  <c r="V7924" i="190"/>
  <c r="U7924" i="190"/>
  <c r="T7924" i="190"/>
  <c r="S7924" i="190"/>
  <c r="R7924" i="190"/>
  <c r="Q7924" i="190"/>
  <c r="P7924" i="190"/>
  <c r="O7924" i="190"/>
  <c r="V7923" i="190"/>
  <c r="U7923" i="190"/>
  <c r="T7923" i="190"/>
  <c r="S7923" i="190"/>
  <c r="R7923" i="190"/>
  <c r="Q7923" i="190"/>
  <c r="P7923" i="190"/>
  <c r="O7923" i="190"/>
  <c r="V7922" i="190"/>
  <c r="U7922" i="190"/>
  <c r="T7922" i="190"/>
  <c r="S7922" i="190"/>
  <c r="R7922" i="190"/>
  <c r="Q7922" i="190"/>
  <c r="P7922" i="190"/>
  <c r="O7922" i="190"/>
  <c r="V7921" i="190"/>
  <c r="U7921" i="190"/>
  <c r="T7921" i="190"/>
  <c r="S7921" i="190"/>
  <c r="R7921" i="190"/>
  <c r="Q7921" i="190"/>
  <c r="P7921" i="190"/>
  <c r="O7921" i="190"/>
  <c r="V7920" i="190"/>
  <c r="U7920" i="190"/>
  <c r="T7920" i="190"/>
  <c r="S7920" i="190"/>
  <c r="R7920" i="190"/>
  <c r="Q7920" i="190"/>
  <c r="P7920" i="190"/>
  <c r="O7920" i="190"/>
  <c r="V7919" i="190"/>
  <c r="U7919" i="190"/>
  <c r="T7919" i="190"/>
  <c r="S7919" i="190"/>
  <c r="R7919" i="190"/>
  <c r="Q7919" i="190"/>
  <c r="P7919" i="190"/>
  <c r="O7919" i="190"/>
  <c r="V7918" i="190"/>
  <c r="U7918" i="190"/>
  <c r="T7918" i="190"/>
  <c r="S7918" i="190"/>
  <c r="R7918" i="190"/>
  <c r="Q7918" i="190"/>
  <c r="P7918" i="190"/>
  <c r="O7918" i="190"/>
  <c r="V7917" i="190"/>
  <c r="U7917" i="190"/>
  <c r="T7917" i="190"/>
  <c r="S7917" i="190"/>
  <c r="R7917" i="190"/>
  <c r="Q7917" i="190"/>
  <c r="P7917" i="190"/>
  <c r="O7917" i="190"/>
  <c r="V7916" i="190"/>
  <c r="U7916" i="190"/>
  <c r="T7916" i="190"/>
  <c r="S7916" i="190"/>
  <c r="R7916" i="190"/>
  <c r="Q7916" i="190"/>
  <c r="P7916" i="190"/>
  <c r="O7916" i="190"/>
  <c r="V7915" i="190"/>
  <c r="U7915" i="190"/>
  <c r="T7915" i="190"/>
  <c r="S7915" i="190"/>
  <c r="R7915" i="190"/>
  <c r="Q7915" i="190"/>
  <c r="P7915" i="190"/>
  <c r="O7915" i="190"/>
  <c r="V7914" i="190"/>
  <c r="U7914" i="190"/>
  <c r="T7914" i="190"/>
  <c r="S7914" i="190"/>
  <c r="R7914" i="190"/>
  <c r="Q7914" i="190"/>
  <c r="P7914" i="190"/>
  <c r="O7914" i="190"/>
  <c r="V7913" i="190"/>
  <c r="U7913" i="190"/>
  <c r="T7913" i="190"/>
  <c r="S7913" i="190"/>
  <c r="R7913" i="190"/>
  <c r="Q7913" i="190"/>
  <c r="P7913" i="190"/>
  <c r="O7913" i="190"/>
  <c r="V7912" i="190"/>
  <c r="U7912" i="190"/>
  <c r="T7912" i="190"/>
  <c r="S7912" i="190"/>
  <c r="R7912" i="190"/>
  <c r="Q7912" i="190"/>
  <c r="P7912" i="190"/>
  <c r="O7912" i="190"/>
  <c r="V7911" i="190"/>
  <c r="U7911" i="190"/>
  <c r="T7911" i="190"/>
  <c r="S7911" i="190"/>
  <c r="R7911" i="190"/>
  <c r="Q7911" i="190"/>
  <c r="P7911" i="190"/>
  <c r="O7911" i="190"/>
  <c r="V7910" i="190"/>
  <c r="U7910" i="190"/>
  <c r="T7910" i="190"/>
  <c r="S7910" i="190"/>
  <c r="R7910" i="190"/>
  <c r="Q7910" i="190"/>
  <c r="P7910" i="190"/>
  <c r="O7910" i="190"/>
  <c r="V7909" i="190"/>
  <c r="U7909" i="190"/>
  <c r="T7909" i="190"/>
  <c r="S7909" i="190"/>
  <c r="R7909" i="190"/>
  <c r="Q7909" i="190"/>
  <c r="P7909" i="190"/>
  <c r="O7909" i="190"/>
  <c r="V7908" i="190"/>
  <c r="U7908" i="190"/>
  <c r="T7908" i="190"/>
  <c r="S7908" i="190"/>
  <c r="R7908" i="190"/>
  <c r="Q7908" i="190"/>
  <c r="P7908" i="190"/>
  <c r="O7908" i="190"/>
  <c r="V7907" i="190"/>
  <c r="U7907" i="190"/>
  <c r="T7907" i="190"/>
  <c r="S7907" i="190"/>
  <c r="R7907" i="190"/>
  <c r="Q7907" i="190"/>
  <c r="P7907" i="190"/>
  <c r="O7907" i="190"/>
  <c r="V7906" i="190"/>
  <c r="U7906" i="190"/>
  <c r="T7906" i="190"/>
  <c r="S7906" i="190"/>
  <c r="R7906" i="190"/>
  <c r="Q7906" i="190"/>
  <c r="P7906" i="190"/>
  <c r="O7906" i="190"/>
  <c r="V7905" i="190"/>
  <c r="U7905" i="190"/>
  <c r="T7905" i="190"/>
  <c r="S7905" i="190"/>
  <c r="R7905" i="190"/>
  <c r="Q7905" i="190"/>
  <c r="P7905" i="190"/>
  <c r="O7905" i="190"/>
  <c r="V7904" i="190"/>
  <c r="U7904" i="190"/>
  <c r="T7904" i="190"/>
  <c r="S7904" i="190"/>
  <c r="R7904" i="190"/>
  <c r="Q7904" i="190"/>
  <c r="P7904" i="190"/>
  <c r="O7904" i="190"/>
  <c r="V7903" i="190"/>
  <c r="U7903" i="190"/>
  <c r="T7903" i="190"/>
  <c r="S7903" i="190"/>
  <c r="R7903" i="190"/>
  <c r="Q7903" i="190"/>
  <c r="P7903" i="190"/>
  <c r="O7903" i="190"/>
  <c r="V7902" i="190"/>
  <c r="U7902" i="190"/>
  <c r="T7902" i="190"/>
  <c r="S7902" i="190"/>
  <c r="R7902" i="190"/>
  <c r="Q7902" i="190"/>
  <c r="P7902" i="190"/>
  <c r="O7902" i="190"/>
  <c r="V7901" i="190"/>
  <c r="U7901" i="190"/>
  <c r="T7901" i="190"/>
  <c r="S7901" i="190"/>
  <c r="R7901" i="190"/>
  <c r="Q7901" i="190"/>
  <c r="P7901" i="190"/>
  <c r="O7901" i="190"/>
  <c r="V7900" i="190"/>
  <c r="U7900" i="190"/>
  <c r="T7900" i="190"/>
  <c r="S7900" i="190"/>
  <c r="R7900" i="190"/>
  <c r="Q7900" i="190"/>
  <c r="P7900" i="190"/>
  <c r="O7900" i="190"/>
  <c r="V7899" i="190"/>
  <c r="U7899" i="190"/>
  <c r="T7899" i="190"/>
  <c r="S7899" i="190"/>
  <c r="R7899" i="190"/>
  <c r="Q7899" i="190"/>
  <c r="P7899" i="190"/>
  <c r="O7899" i="190"/>
  <c r="V7898" i="190"/>
  <c r="U7898" i="190"/>
  <c r="T7898" i="190"/>
  <c r="S7898" i="190"/>
  <c r="R7898" i="190"/>
  <c r="Q7898" i="190"/>
  <c r="P7898" i="190"/>
  <c r="O7898" i="190"/>
  <c r="V7897" i="190"/>
  <c r="U7897" i="190"/>
  <c r="T7897" i="190"/>
  <c r="S7897" i="190"/>
  <c r="R7897" i="190"/>
  <c r="Q7897" i="190"/>
  <c r="P7897" i="190"/>
  <c r="O7897" i="190"/>
  <c r="V7896" i="190"/>
  <c r="U7896" i="190"/>
  <c r="T7896" i="190"/>
  <c r="S7896" i="190"/>
  <c r="R7896" i="190"/>
  <c r="Q7896" i="190"/>
  <c r="P7896" i="190"/>
  <c r="O7896" i="190"/>
  <c r="V7895" i="190"/>
  <c r="U7895" i="190"/>
  <c r="T7895" i="190"/>
  <c r="S7895" i="190"/>
  <c r="R7895" i="190"/>
  <c r="Q7895" i="190"/>
  <c r="P7895" i="190"/>
  <c r="O7895" i="190"/>
  <c r="V7894" i="190"/>
  <c r="U7894" i="190"/>
  <c r="T7894" i="190"/>
  <c r="S7894" i="190"/>
  <c r="R7894" i="190"/>
  <c r="Q7894" i="190"/>
  <c r="P7894" i="190"/>
  <c r="O7894" i="190"/>
  <c r="V7893" i="190"/>
  <c r="U7893" i="190"/>
  <c r="T7893" i="190"/>
  <c r="S7893" i="190"/>
  <c r="R7893" i="190"/>
  <c r="Q7893" i="190"/>
  <c r="P7893" i="190"/>
  <c r="O7893" i="190"/>
  <c r="V7892" i="190"/>
  <c r="U7892" i="190"/>
  <c r="T7892" i="190"/>
  <c r="S7892" i="190"/>
  <c r="R7892" i="190"/>
  <c r="Q7892" i="190"/>
  <c r="P7892" i="190"/>
  <c r="O7892" i="190"/>
  <c r="V7891" i="190"/>
  <c r="U7891" i="190"/>
  <c r="T7891" i="190"/>
  <c r="S7891" i="190"/>
  <c r="R7891" i="190"/>
  <c r="Q7891" i="190"/>
  <c r="P7891" i="190"/>
  <c r="O7891" i="190"/>
  <c r="V7890" i="190"/>
  <c r="U7890" i="190"/>
  <c r="T7890" i="190"/>
  <c r="S7890" i="190"/>
  <c r="R7890" i="190"/>
  <c r="Q7890" i="190"/>
  <c r="P7890" i="190"/>
  <c r="O7890" i="190"/>
  <c r="V7889" i="190"/>
  <c r="U7889" i="190"/>
  <c r="T7889" i="190"/>
  <c r="S7889" i="190"/>
  <c r="R7889" i="190"/>
  <c r="Q7889" i="190"/>
  <c r="P7889" i="190"/>
  <c r="O7889" i="190"/>
  <c r="V7888" i="190"/>
  <c r="U7888" i="190"/>
  <c r="T7888" i="190"/>
  <c r="S7888" i="190"/>
  <c r="R7888" i="190"/>
  <c r="Q7888" i="190"/>
  <c r="P7888" i="190"/>
  <c r="O7888" i="190"/>
  <c r="V7887" i="190"/>
  <c r="U7887" i="190"/>
  <c r="T7887" i="190"/>
  <c r="S7887" i="190"/>
  <c r="R7887" i="190"/>
  <c r="Q7887" i="190"/>
  <c r="P7887" i="190"/>
  <c r="O7887" i="190"/>
  <c r="V7886" i="190"/>
  <c r="U7886" i="190"/>
  <c r="T7886" i="190"/>
  <c r="S7886" i="190"/>
  <c r="R7886" i="190"/>
  <c r="Q7886" i="190"/>
  <c r="P7886" i="190"/>
  <c r="O7886" i="190"/>
  <c r="V7885" i="190"/>
  <c r="U7885" i="190"/>
  <c r="T7885" i="190"/>
  <c r="S7885" i="190"/>
  <c r="R7885" i="190"/>
  <c r="Q7885" i="190"/>
  <c r="P7885" i="190"/>
  <c r="O7885" i="190"/>
  <c r="V7884" i="190"/>
  <c r="U7884" i="190"/>
  <c r="T7884" i="190"/>
  <c r="S7884" i="190"/>
  <c r="R7884" i="190"/>
  <c r="Q7884" i="190"/>
  <c r="P7884" i="190"/>
  <c r="O7884" i="190"/>
  <c r="V7883" i="190"/>
  <c r="U7883" i="190"/>
  <c r="T7883" i="190"/>
  <c r="S7883" i="190"/>
  <c r="R7883" i="190"/>
  <c r="Q7883" i="190"/>
  <c r="P7883" i="190"/>
  <c r="O7883" i="190"/>
  <c r="V7882" i="190"/>
  <c r="U7882" i="190"/>
  <c r="T7882" i="190"/>
  <c r="S7882" i="190"/>
  <c r="R7882" i="190"/>
  <c r="Q7882" i="190"/>
  <c r="P7882" i="190"/>
  <c r="O7882" i="190"/>
  <c r="V7881" i="190"/>
  <c r="U7881" i="190"/>
  <c r="T7881" i="190"/>
  <c r="S7881" i="190"/>
  <c r="R7881" i="190"/>
  <c r="Q7881" i="190"/>
  <c r="P7881" i="190"/>
  <c r="O7881" i="190"/>
  <c r="V7880" i="190"/>
  <c r="U7880" i="190"/>
  <c r="T7880" i="190"/>
  <c r="S7880" i="190"/>
  <c r="R7880" i="190"/>
  <c r="Q7880" i="190"/>
  <c r="P7880" i="190"/>
  <c r="O7880" i="190"/>
  <c r="V7879" i="190"/>
  <c r="U7879" i="190"/>
  <c r="T7879" i="190"/>
  <c r="S7879" i="190"/>
  <c r="R7879" i="190"/>
  <c r="Q7879" i="190"/>
  <c r="P7879" i="190"/>
  <c r="O7879" i="190"/>
  <c r="V7878" i="190"/>
  <c r="U7878" i="190"/>
  <c r="T7878" i="190"/>
  <c r="S7878" i="190"/>
  <c r="R7878" i="190"/>
  <c r="Q7878" i="190"/>
  <c r="P7878" i="190"/>
  <c r="O7878" i="190"/>
  <c r="V7877" i="190"/>
  <c r="U7877" i="190"/>
  <c r="T7877" i="190"/>
  <c r="S7877" i="190"/>
  <c r="R7877" i="190"/>
  <c r="Q7877" i="190"/>
  <c r="P7877" i="190"/>
  <c r="O7877" i="190"/>
  <c r="V7876" i="190"/>
  <c r="U7876" i="190"/>
  <c r="T7876" i="190"/>
  <c r="S7876" i="190"/>
  <c r="R7876" i="190"/>
  <c r="Q7876" i="190"/>
  <c r="P7876" i="190"/>
  <c r="O7876" i="190"/>
  <c r="V7875" i="190"/>
  <c r="U7875" i="190"/>
  <c r="T7875" i="190"/>
  <c r="S7875" i="190"/>
  <c r="R7875" i="190"/>
  <c r="Q7875" i="190"/>
  <c r="P7875" i="190"/>
  <c r="O7875" i="190"/>
  <c r="V7874" i="190"/>
  <c r="U7874" i="190"/>
  <c r="T7874" i="190"/>
  <c r="S7874" i="190"/>
  <c r="R7874" i="190"/>
  <c r="Q7874" i="190"/>
  <c r="P7874" i="190"/>
  <c r="O7874" i="190"/>
  <c r="V7873" i="190"/>
  <c r="U7873" i="190"/>
  <c r="T7873" i="190"/>
  <c r="S7873" i="190"/>
  <c r="R7873" i="190"/>
  <c r="Q7873" i="190"/>
  <c r="P7873" i="190"/>
  <c r="O7873" i="190"/>
  <c r="V7872" i="190"/>
  <c r="U7872" i="190"/>
  <c r="T7872" i="190"/>
  <c r="S7872" i="190"/>
  <c r="R7872" i="190"/>
  <c r="Q7872" i="190"/>
  <c r="P7872" i="190"/>
  <c r="O7872" i="190"/>
  <c r="V7871" i="190"/>
  <c r="U7871" i="190"/>
  <c r="T7871" i="190"/>
  <c r="S7871" i="190"/>
  <c r="R7871" i="190"/>
  <c r="Q7871" i="190"/>
  <c r="P7871" i="190"/>
  <c r="O7871" i="190"/>
  <c r="V7870" i="190"/>
  <c r="U7870" i="190"/>
  <c r="T7870" i="190"/>
  <c r="S7870" i="190"/>
  <c r="R7870" i="190"/>
  <c r="Q7870" i="190"/>
  <c r="P7870" i="190"/>
  <c r="O7870" i="190"/>
  <c r="V7869" i="190"/>
  <c r="U7869" i="190"/>
  <c r="T7869" i="190"/>
  <c r="S7869" i="190"/>
  <c r="R7869" i="190"/>
  <c r="Q7869" i="190"/>
  <c r="P7869" i="190"/>
  <c r="O7869" i="190"/>
  <c r="V7868" i="190"/>
  <c r="U7868" i="190"/>
  <c r="T7868" i="190"/>
  <c r="S7868" i="190"/>
  <c r="R7868" i="190"/>
  <c r="Q7868" i="190"/>
  <c r="P7868" i="190"/>
  <c r="O7868" i="190"/>
  <c r="V7867" i="190"/>
  <c r="U7867" i="190"/>
  <c r="T7867" i="190"/>
  <c r="S7867" i="190"/>
  <c r="R7867" i="190"/>
  <c r="Q7867" i="190"/>
  <c r="P7867" i="190"/>
  <c r="O7867" i="190"/>
  <c r="V7866" i="190"/>
  <c r="U7866" i="190"/>
  <c r="T7866" i="190"/>
  <c r="S7866" i="190"/>
  <c r="R7866" i="190"/>
  <c r="Q7866" i="190"/>
  <c r="P7866" i="190"/>
  <c r="O7866" i="190"/>
  <c r="V7865" i="190"/>
  <c r="U7865" i="190"/>
  <c r="T7865" i="190"/>
  <c r="S7865" i="190"/>
  <c r="R7865" i="190"/>
  <c r="Q7865" i="190"/>
  <c r="P7865" i="190"/>
  <c r="O7865" i="190"/>
  <c r="V7864" i="190"/>
  <c r="U7864" i="190"/>
  <c r="T7864" i="190"/>
  <c r="S7864" i="190"/>
  <c r="R7864" i="190"/>
  <c r="Q7864" i="190"/>
  <c r="P7864" i="190"/>
  <c r="O7864" i="190"/>
  <c r="V7863" i="190"/>
  <c r="U7863" i="190"/>
  <c r="T7863" i="190"/>
  <c r="S7863" i="190"/>
  <c r="R7863" i="190"/>
  <c r="Q7863" i="190"/>
  <c r="P7863" i="190"/>
  <c r="O7863" i="190"/>
  <c r="V7862" i="190"/>
  <c r="U7862" i="190"/>
  <c r="T7862" i="190"/>
  <c r="S7862" i="190"/>
  <c r="R7862" i="190"/>
  <c r="Q7862" i="190"/>
  <c r="P7862" i="190"/>
  <c r="O7862" i="190"/>
  <c r="V7861" i="190"/>
  <c r="U7861" i="190"/>
  <c r="T7861" i="190"/>
  <c r="X7861" i="190" s="1"/>
  <c r="S7861" i="190"/>
  <c r="R7861" i="190"/>
  <c r="Q7861" i="190"/>
  <c r="P7861" i="190"/>
  <c r="O7861" i="190"/>
  <c r="V7860" i="190"/>
  <c r="U7860" i="190"/>
  <c r="T7860" i="190"/>
  <c r="S7860" i="190"/>
  <c r="R7860" i="190"/>
  <c r="Q7860" i="190"/>
  <c r="P7860" i="190"/>
  <c r="O7860" i="190"/>
  <c r="V7859" i="190"/>
  <c r="U7859" i="190"/>
  <c r="T7859" i="190"/>
  <c r="S7859" i="190"/>
  <c r="R7859" i="190"/>
  <c r="Q7859" i="190"/>
  <c r="P7859" i="190"/>
  <c r="O7859" i="190"/>
  <c r="V7858" i="190"/>
  <c r="U7858" i="190"/>
  <c r="T7858" i="190"/>
  <c r="S7858" i="190"/>
  <c r="R7858" i="190"/>
  <c r="Q7858" i="190"/>
  <c r="P7858" i="190"/>
  <c r="O7858" i="190"/>
  <c r="V7857" i="190"/>
  <c r="U7857" i="190"/>
  <c r="T7857" i="190"/>
  <c r="S7857" i="190"/>
  <c r="R7857" i="190"/>
  <c r="Q7857" i="190"/>
  <c r="P7857" i="190"/>
  <c r="O7857" i="190"/>
  <c r="V7856" i="190"/>
  <c r="U7856" i="190"/>
  <c r="T7856" i="190"/>
  <c r="S7856" i="190"/>
  <c r="R7856" i="190"/>
  <c r="Q7856" i="190"/>
  <c r="P7856" i="190"/>
  <c r="O7856" i="190"/>
  <c r="V7855" i="190"/>
  <c r="U7855" i="190"/>
  <c r="T7855" i="190"/>
  <c r="S7855" i="190"/>
  <c r="R7855" i="190"/>
  <c r="Q7855" i="190"/>
  <c r="P7855" i="190"/>
  <c r="O7855" i="190"/>
  <c r="V7854" i="190"/>
  <c r="U7854" i="190"/>
  <c r="T7854" i="190"/>
  <c r="S7854" i="190"/>
  <c r="R7854" i="190"/>
  <c r="Q7854" i="190"/>
  <c r="P7854" i="190"/>
  <c r="O7854" i="190"/>
  <c r="V7853" i="190"/>
  <c r="U7853" i="190"/>
  <c r="T7853" i="190"/>
  <c r="S7853" i="190"/>
  <c r="R7853" i="190"/>
  <c r="Q7853" i="190"/>
  <c r="P7853" i="190"/>
  <c r="O7853" i="190"/>
  <c r="V7852" i="190"/>
  <c r="U7852" i="190"/>
  <c r="T7852" i="190"/>
  <c r="S7852" i="190"/>
  <c r="R7852" i="190"/>
  <c r="Q7852" i="190"/>
  <c r="P7852" i="190"/>
  <c r="O7852" i="190"/>
  <c r="V7851" i="190"/>
  <c r="U7851" i="190"/>
  <c r="T7851" i="190"/>
  <c r="X7851" i="190" s="1"/>
  <c r="S7851" i="190"/>
  <c r="R7851" i="190"/>
  <c r="Q7851" i="190"/>
  <c r="P7851" i="190"/>
  <c r="O7851" i="190"/>
  <c r="V7850" i="190"/>
  <c r="U7850" i="190"/>
  <c r="T7850" i="190"/>
  <c r="S7850" i="190"/>
  <c r="R7850" i="190"/>
  <c r="Q7850" i="190"/>
  <c r="P7850" i="190"/>
  <c r="O7850" i="190"/>
  <c r="V7849" i="190"/>
  <c r="U7849" i="190"/>
  <c r="T7849" i="190"/>
  <c r="S7849" i="190"/>
  <c r="R7849" i="190"/>
  <c r="Q7849" i="190"/>
  <c r="P7849" i="190"/>
  <c r="O7849" i="190"/>
  <c r="V7848" i="190"/>
  <c r="U7848" i="190"/>
  <c r="T7848" i="190"/>
  <c r="S7848" i="190"/>
  <c r="R7848" i="190"/>
  <c r="Q7848" i="190"/>
  <c r="P7848" i="190"/>
  <c r="O7848" i="190"/>
  <c r="V7847" i="190"/>
  <c r="U7847" i="190"/>
  <c r="T7847" i="190"/>
  <c r="S7847" i="190"/>
  <c r="R7847" i="190"/>
  <c r="Q7847" i="190"/>
  <c r="P7847" i="190"/>
  <c r="O7847" i="190"/>
  <c r="V7846" i="190"/>
  <c r="U7846" i="190"/>
  <c r="T7846" i="190"/>
  <c r="S7846" i="190"/>
  <c r="R7846" i="190"/>
  <c r="Q7846" i="190"/>
  <c r="P7846" i="190"/>
  <c r="O7846" i="190"/>
  <c r="V7845" i="190"/>
  <c r="U7845" i="190"/>
  <c r="T7845" i="190"/>
  <c r="X7845" i="190" s="1"/>
  <c r="S7845" i="190"/>
  <c r="R7845" i="190"/>
  <c r="Q7845" i="190"/>
  <c r="P7845" i="190"/>
  <c r="O7845" i="190"/>
  <c r="V7844" i="190"/>
  <c r="U7844" i="190"/>
  <c r="T7844" i="190"/>
  <c r="S7844" i="190"/>
  <c r="R7844" i="190"/>
  <c r="Q7844" i="190"/>
  <c r="P7844" i="190"/>
  <c r="O7844" i="190"/>
  <c r="V7843" i="190"/>
  <c r="U7843" i="190"/>
  <c r="T7843" i="190"/>
  <c r="X7843" i="190" s="1"/>
  <c r="S7843" i="190"/>
  <c r="R7843" i="190"/>
  <c r="Q7843" i="190"/>
  <c r="P7843" i="190"/>
  <c r="O7843" i="190"/>
  <c r="V7842" i="190"/>
  <c r="U7842" i="190"/>
  <c r="T7842" i="190"/>
  <c r="S7842" i="190"/>
  <c r="R7842" i="190"/>
  <c r="Q7842" i="190"/>
  <c r="P7842" i="190"/>
  <c r="O7842" i="190"/>
  <c r="V7841" i="190"/>
  <c r="U7841" i="190"/>
  <c r="T7841" i="190"/>
  <c r="S7841" i="190"/>
  <c r="R7841" i="190"/>
  <c r="Q7841" i="190"/>
  <c r="P7841" i="190"/>
  <c r="O7841" i="190"/>
  <c r="V7840" i="190"/>
  <c r="U7840" i="190"/>
  <c r="T7840" i="190"/>
  <c r="S7840" i="190"/>
  <c r="R7840" i="190"/>
  <c r="Q7840" i="190"/>
  <c r="P7840" i="190"/>
  <c r="O7840" i="190"/>
  <c r="V7839" i="190"/>
  <c r="U7839" i="190"/>
  <c r="T7839" i="190"/>
  <c r="S7839" i="190"/>
  <c r="R7839" i="190"/>
  <c r="Q7839" i="190"/>
  <c r="P7839" i="190"/>
  <c r="O7839" i="190"/>
  <c r="V7838" i="190"/>
  <c r="U7838" i="190"/>
  <c r="T7838" i="190"/>
  <c r="S7838" i="190"/>
  <c r="R7838" i="190"/>
  <c r="Q7838" i="190"/>
  <c r="P7838" i="190"/>
  <c r="O7838" i="190"/>
  <c r="V7837" i="190"/>
  <c r="U7837" i="190"/>
  <c r="T7837" i="190"/>
  <c r="X7837" i="190" s="1"/>
  <c r="S7837" i="190"/>
  <c r="R7837" i="190"/>
  <c r="Q7837" i="190"/>
  <c r="P7837" i="190"/>
  <c r="O7837" i="190"/>
  <c r="V7836" i="190"/>
  <c r="U7836" i="190"/>
  <c r="T7836" i="190"/>
  <c r="S7836" i="190"/>
  <c r="R7836" i="190"/>
  <c r="Q7836" i="190"/>
  <c r="P7836" i="190"/>
  <c r="O7836" i="190"/>
  <c r="V7835" i="190"/>
  <c r="U7835" i="190"/>
  <c r="T7835" i="190"/>
  <c r="S7835" i="190"/>
  <c r="R7835" i="190"/>
  <c r="Q7835" i="190"/>
  <c r="P7835" i="190"/>
  <c r="O7835" i="190"/>
  <c r="V7834" i="190"/>
  <c r="U7834" i="190"/>
  <c r="T7834" i="190"/>
  <c r="S7834" i="190"/>
  <c r="R7834" i="190"/>
  <c r="Q7834" i="190"/>
  <c r="P7834" i="190"/>
  <c r="O7834" i="190"/>
  <c r="V7833" i="190"/>
  <c r="U7833" i="190"/>
  <c r="T7833" i="190"/>
  <c r="S7833" i="190"/>
  <c r="R7833" i="190"/>
  <c r="Q7833" i="190"/>
  <c r="P7833" i="190"/>
  <c r="O7833" i="190"/>
  <c r="V7832" i="190"/>
  <c r="U7832" i="190"/>
  <c r="T7832" i="190"/>
  <c r="S7832" i="190"/>
  <c r="R7832" i="190"/>
  <c r="Q7832" i="190"/>
  <c r="P7832" i="190"/>
  <c r="O7832" i="190"/>
  <c r="V7831" i="190"/>
  <c r="U7831" i="190"/>
  <c r="T7831" i="190"/>
  <c r="S7831" i="190"/>
  <c r="R7831" i="190"/>
  <c r="Q7831" i="190"/>
  <c r="P7831" i="190"/>
  <c r="O7831" i="190"/>
  <c r="V7830" i="190"/>
  <c r="U7830" i="190"/>
  <c r="T7830" i="190"/>
  <c r="S7830" i="190"/>
  <c r="R7830" i="190"/>
  <c r="Q7830" i="190"/>
  <c r="P7830" i="190"/>
  <c r="O7830" i="190"/>
  <c r="V7829" i="190"/>
  <c r="U7829" i="190"/>
  <c r="T7829" i="190"/>
  <c r="S7829" i="190"/>
  <c r="R7829" i="190"/>
  <c r="Q7829" i="190"/>
  <c r="P7829" i="190"/>
  <c r="O7829" i="190"/>
  <c r="V7828" i="190"/>
  <c r="U7828" i="190"/>
  <c r="T7828" i="190"/>
  <c r="S7828" i="190"/>
  <c r="R7828" i="190"/>
  <c r="Q7828" i="190"/>
  <c r="P7828" i="190"/>
  <c r="O7828" i="190"/>
  <c r="V7827" i="190"/>
  <c r="U7827" i="190"/>
  <c r="T7827" i="190"/>
  <c r="X7827" i="190" s="1"/>
  <c r="S7827" i="190"/>
  <c r="R7827" i="190"/>
  <c r="Q7827" i="190"/>
  <c r="P7827" i="190"/>
  <c r="O7827" i="190"/>
  <c r="V7826" i="190"/>
  <c r="U7826" i="190"/>
  <c r="T7826" i="190"/>
  <c r="S7826" i="190"/>
  <c r="R7826" i="190"/>
  <c r="Q7826" i="190"/>
  <c r="P7826" i="190"/>
  <c r="O7826" i="190"/>
  <c r="V7825" i="190"/>
  <c r="U7825" i="190"/>
  <c r="T7825" i="190"/>
  <c r="S7825" i="190"/>
  <c r="R7825" i="190"/>
  <c r="Q7825" i="190"/>
  <c r="P7825" i="190"/>
  <c r="O7825" i="190"/>
  <c r="V7824" i="190"/>
  <c r="U7824" i="190"/>
  <c r="T7824" i="190"/>
  <c r="S7824" i="190"/>
  <c r="R7824" i="190"/>
  <c r="Q7824" i="190"/>
  <c r="P7824" i="190"/>
  <c r="O7824" i="190"/>
  <c r="V7823" i="190"/>
  <c r="U7823" i="190"/>
  <c r="T7823" i="190"/>
  <c r="S7823" i="190"/>
  <c r="R7823" i="190"/>
  <c r="Q7823" i="190"/>
  <c r="P7823" i="190"/>
  <c r="O7823" i="190"/>
  <c r="V7822" i="190"/>
  <c r="U7822" i="190"/>
  <c r="T7822" i="190"/>
  <c r="S7822" i="190"/>
  <c r="R7822" i="190"/>
  <c r="Q7822" i="190"/>
  <c r="P7822" i="190"/>
  <c r="O7822" i="190"/>
  <c r="V7821" i="190"/>
  <c r="U7821" i="190"/>
  <c r="T7821" i="190"/>
  <c r="X7821" i="190" s="1"/>
  <c r="S7821" i="190"/>
  <c r="R7821" i="190"/>
  <c r="Q7821" i="190"/>
  <c r="P7821" i="190"/>
  <c r="O7821" i="190"/>
  <c r="V7820" i="190"/>
  <c r="U7820" i="190"/>
  <c r="T7820" i="190"/>
  <c r="S7820" i="190"/>
  <c r="R7820" i="190"/>
  <c r="Q7820" i="190"/>
  <c r="P7820" i="190"/>
  <c r="O7820" i="190"/>
  <c r="V7819" i="190"/>
  <c r="U7819" i="190"/>
  <c r="T7819" i="190"/>
  <c r="X7819" i="190" s="1"/>
  <c r="S7819" i="190"/>
  <c r="R7819" i="190"/>
  <c r="Q7819" i="190"/>
  <c r="P7819" i="190"/>
  <c r="O7819" i="190"/>
  <c r="V7818" i="190"/>
  <c r="U7818" i="190"/>
  <c r="T7818" i="190"/>
  <c r="S7818" i="190"/>
  <c r="R7818" i="190"/>
  <c r="Q7818" i="190"/>
  <c r="P7818" i="190"/>
  <c r="O7818" i="190"/>
  <c r="V7817" i="190"/>
  <c r="U7817" i="190"/>
  <c r="T7817" i="190"/>
  <c r="S7817" i="190"/>
  <c r="R7817" i="190"/>
  <c r="Q7817" i="190"/>
  <c r="P7817" i="190"/>
  <c r="O7817" i="190"/>
  <c r="V7816" i="190"/>
  <c r="U7816" i="190"/>
  <c r="T7816" i="190"/>
  <c r="S7816" i="190"/>
  <c r="R7816" i="190"/>
  <c r="Q7816" i="190"/>
  <c r="P7816" i="190"/>
  <c r="O7816" i="190"/>
  <c r="V7815" i="190"/>
  <c r="U7815" i="190"/>
  <c r="T7815" i="190"/>
  <c r="S7815" i="190"/>
  <c r="R7815" i="190"/>
  <c r="Q7815" i="190"/>
  <c r="P7815" i="190"/>
  <c r="O7815" i="190"/>
  <c r="V7814" i="190"/>
  <c r="U7814" i="190"/>
  <c r="T7814" i="190"/>
  <c r="S7814" i="190"/>
  <c r="R7814" i="190"/>
  <c r="Q7814" i="190"/>
  <c r="P7814" i="190"/>
  <c r="O7814" i="190"/>
  <c r="V7813" i="190"/>
  <c r="U7813" i="190"/>
  <c r="T7813" i="190"/>
  <c r="X7813" i="190" s="1"/>
  <c r="S7813" i="190"/>
  <c r="R7813" i="190"/>
  <c r="Q7813" i="190"/>
  <c r="P7813" i="190"/>
  <c r="O7813" i="190"/>
  <c r="V7812" i="190"/>
  <c r="U7812" i="190"/>
  <c r="T7812" i="190"/>
  <c r="S7812" i="190"/>
  <c r="R7812" i="190"/>
  <c r="Q7812" i="190"/>
  <c r="P7812" i="190"/>
  <c r="O7812" i="190"/>
  <c r="V7811" i="190"/>
  <c r="U7811" i="190"/>
  <c r="T7811" i="190"/>
  <c r="S7811" i="190"/>
  <c r="R7811" i="190"/>
  <c r="Q7811" i="190"/>
  <c r="P7811" i="190"/>
  <c r="O7811" i="190"/>
  <c r="V7810" i="190"/>
  <c r="U7810" i="190"/>
  <c r="T7810" i="190"/>
  <c r="S7810" i="190"/>
  <c r="R7810" i="190"/>
  <c r="Q7810" i="190"/>
  <c r="P7810" i="190"/>
  <c r="O7810" i="190"/>
  <c r="V7809" i="190"/>
  <c r="U7809" i="190"/>
  <c r="T7809" i="190"/>
  <c r="S7809" i="190"/>
  <c r="R7809" i="190"/>
  <c r="Q7809" i="190"/>
  <c r="P7809" i="190"/>
  <c r="O7809" i="190"/>
  <c r="V7808" i="190"/>
  <c r="U7808" i="190"/>
  <c r="T7808" i="190"/>
  <c r="S7808" i="190"/>
  <c r="R7808" i="190"/>
  <c r="Q7808" i="190"/>
  <c r="P7808" i="190"/>
  <c r="O7808" i="190"/>
  <c r="V7807" i="190"/>
  <c r="U7807" i="190"/>
  <c r="T7807" i="190"/>
  <c r="S7807" i="190"/>
  <c r="R7807" i="190"/>
  <c r="Q7807" i="190"/>
  <c r="P7807" i="190"/>
  <c r="O7807" i="190"/>
  <c r="V7806" i="190"/>
  <c r="U7806" i="190"/>
  <c r="T7806" i="190"/>
  <c r="S7806" i="190"/>
  <c r="R7806" i="190"/>
  <c r="Q7806" i="190"/>
  <c r="P7806" i="190"/>
  <c r="O7806" i="190"/>
  <c r="V7805" i="190"/>
  <c r="U7805" i="190"/>
  <c r="T7805" i="190"/>
  <c r="S7805" i="190"/>
  <c r="R7805" i="190"/>
  <c r="Q7805" i="190"/>
  <c r="P7805" i="190"/>
  <c r="O7805" i="190"/>
  <c r="V7804" i="190"/>
  <c r="U7804" i="190"/>
  <c r="T7804" i="190"/>
  <c r="S7804" i="190"/>
  <c r="R7804" i="190"/>
  <c r="Q7804" i="190"/>
  <c r="P7804" i="190"/>
  <c r="O7804" i="190"/>
  <c r="V7803" i="190"/>
  <c r="U7803" i="190"/>
  <c r="T7803" i="190"/>
  <c r="X7803" i="190" s="1"/>
  <c r="S7803" i="190"/>
  <c r="R7803" i="190"/>
  <c r="Q7803" i="190"/>
  <c r="P7803" i="190"/>
  <c r="O7803" i="190"/>
  <c r="V7802" i="190"/>
  <c r="U7802" i="190"/>
  <c r="T7802" i="190"/>
  <c r="S7802" i="190"/>
  <c r="R7802" i="190"/>
  <c r="Q7802" i="190"/>
  <c r="P7802" i="190"/>
  <c r="O7802" i="190"/>
  <c r="V7801" i="190"/>
  <c r="U7801" i="190"/>
  <c r="T7801" i="190"/>
  <c r="S7801" i="190"/>
  <c r="R7801" i="190"/>
  <c r="Q7801" i="190"/>
  <c r="P7801" i="190"/>
  <c r="O7801" i="190"/>
  <c r="V7800" i="190"/>
  <c r="U7800" i="190"/>
  <c r="T7800" i="190"/>
  <c r="S7800" i="190"/>
  <c r="R7800" i="190"/>
  <c r="Q7800" i="190"/>
  <c r="P7800" i="190"/>
  <c r="O7800" i="190"/>
  <c r="V7799" i="190"/>
  <c r="U7799" i="190"/>
  <c r="T7799" i="190"/>
  <c r="S7799" i="190"/>
  <c r="R7799" i="190"/>
  <c r="Q7799" i="190"/>
  <c r="P7799" i="190"/>
  <c r="O7799" i="190"/>
  <c r="V7798" i="190"/>
  <c r="U7798" i="190"/>
  <c r="T7798" i="190"/>
  <c r="S7798" i="190"/>
  <c r="R7798" i="190"/>
  <c r="Q7798" i="190"/>
  <c r="P7798" i="190"/>
  <c r="O7798" i="190"/>
  <c r="V7797" i="190"/>
  <c r="U7797" i="190"/>
  <c r="T7797" i="190"/>
  <c r="X7797" i="190" s="1"/>
  <c r="S7797" i="190"/>
  <c r="R7797" i="190"/>
  <c r="Q7797" i="190"/>
  <c r="P7797" i="190"/>
  <c r="O7797" i="190"/>
  <c r="V7796" i="190"/>
  <c r="U7796" i="190"/>
  <c r="T7796" i="190"/>
  <c r="S7796" i="190"/>
  <c r="R7796" i="190"/>
  <c r="Q7796" i="190"/>
  <c r="P7796" i="190"/>
  <c r="O7796" i="190"/>
  <c r="V7795" i="190"/>
  <c r="U7795" i="190"/>
  <c r="T7795" i="190"/>
  <c r="X7795" i="190" s="1"/>
  <c r="S7795" i="190"/>
  <c r="R7795" i="190"/>
  <c r="Q7795" i="190"/>
  <c r="P7795" i="190"/>
  <c r="O7795" i="190"/>
  <c r="V7794" i="190"/>
  <c r="U7794" i="190"/>
  <c r="T7794" i="190"/>
  <c r="S7794" i="190"/>
  <c r="R7794" i="190"/>
  <c r="Q7794" i="190"/>
  <c r="P7794" i="190"/>
  <c r="O7794" i="190"/>
  <c r="V7793" i="190"/>
  <c r="U7793" i="190"/>
  <c r="T7793" i="190"/>
  <c r="S7793" i="190"/>
  <c r="R7793" i="190"/>
  <c r="Q7793" i="190"/>
  <c r="P7793" i="190"/>
  <c r="O7793" i="190"/>
  <c r="V7792" i="190"/>
  <c r="U7792" i="190"/>
  <c r="T7792" i="190"/>
  <c r="S7792" i="190"/>
  <c r="R7792" i="190"/>
  <c r="Q7792" i="190"/>
  <c r="P7792" i="190"/>
  <c r="O7792" i="190"/>
  <c r="V7791" i="190"/>
  <c r="U7791" i="190"/>
  <c r="T7791" i="190"/>
  <c r="S7791" i="190"/>
  <c r="R7791" i="190"/>
  <c r="Q7791" i="190"/>
  <c r="P7791" i="190"/>
  <c r="O7791" i="190"/>
  <c r="V7790" i="190"/>
  <c r="U7790" i="190"/>
  <c r="T7790" i="190"/>
  <c r="S7790" i="190"/>
  <c r="R7790" i="190"/>
  <c r="Q7790" i="190"/>
  <c r="P7790" i="190"/>
  <c r="O7790" i="190"/>
  <c r="V7789" i="190"/>
  <c r="U7789" i="190"/>
  <c r="T7789" i="190"/>
  <c r="X7789" i="190" s="1"/>
  <c r="S7789" i="190"/>
  <c r="R7789" i="190"/>
  <c r="Q7789" i="190"/>
  <c r="P7789" i="190"/>
  <c r="O7789" i="190"/>
  <c r="V7788" i="190"/>
  <c r="U7788" i="190"/>
  <c r="T7788" i="190"/>
  <c r="S7788" i="190"/>
  <c r="R7788" i="190"/>
  <c r="Q7788" i="190"/>
  <c r="P7788" i="190"/>
  <c r="O7788" i="190"/>
  <c r="V7787" i="190"/>
  <c r="U7787" i="190"/>
  <c r="T7787" i="190"/>
  <c r="S7787" i="190"/>
  <c r="R7787" i="190"/>
  <c r="Q7787" i="190"/>
  <c r="P7787" i="190"/>
  <c r="O7787" i="190"/>
  <c r="V7786" i="190"/>
  <c r="U7786" i="190"/>
  <c r="T7786" i="190"/>
  <c r="S7786" i="190"/>
  <c r="R7786" i="190"/>
  <c r="Q7786" i="190"/>
  <c r="P7786" i="190"/>
  <c r="O7786" i="190"/>
  <c r="V7785" i="190"/>
  <c r="U7785" i="190"/>
  <c r="T7785" i="190"/>
  <c r="S7785" i="190"/>
  <c r="R7785" i="190"/>
  <c r="Q7785" i="190"/>
  <c r="P7785" i="190"/>
  <c r="O7785" i="190"/>
  <c r="V7784" i="190"/>
  <c r="U7784" i="190"/>
  <c r="T7784" i="190"/>
  <c r="S7784" i="190"/>
  <c r="R7784" i="190"/>
  <c r="Q7784" i="190"/>
  <c r="P7784" i="190"/>
  <c r="O7784" i="190"/>
  <c r="V7783" i="190"/>
  <c r="U7783" i="190"/>
  <c r="T7783" i="190"/>
  <c r="S7783" i="190"/>
  <c r="R7783" i="190"/>
  <c r="Q7783" i="190"/>
  <c r="P7783" i="190"/>
  <c r="O7783" i="190"/>
  <c r="V7782" i="190"/>
  <c r="U7782" i="190"/>
  <c r="T7782" i="190"/>
  <c r="S7782" i="190"/>
  <c r="R7782" i="190"/>
  <c r="Q7782" i="190"/>
  <c r="P7782" i="190"/>
  <c r="O7782" i="190"/>
  <c r="V7781" i="190"/>
  <c r="U7781" i="190"/>
  <c r="T7781" i="190"/>
  <c r="S7781" i="190"/>
  <c r="R7781" i="190"/>
  <c r="Q7781" i="190"/>
  <c r="P7781" i="190"/>
  <c r="O7781" i="190"/>
  <c r="V7780" i="190"/>
  <c r="U7780" i="190"/>
  <c r="T7780" i="190"/>
  <c r="S7780" i="190"/>
  <c r="R7780" i="190"/>
  <c r="Q7780" i="190"/>
  <c r="P7780" i="190"/>
  <c r="O7780" i="190"/>
  <c r="V7779" i="190"/>
  <c r="U7779" i="190"/>
  <c r="T7779" i="190"/>
  <c r="X7779" i="190" s="1"/>
  <c r="S7779" i="190"/>
  <c r="R7779" i="190"/>
  <c r="Q7779" i="190"/>
  <c r="P7779" i="190"/>
  <c r="O7779" i="190"/>
  <c r="V7778" i="190"/>
  <c r="U7778" i="190"/>
  <c r="T7778" i="190"/>
  <c r="S7778" i="190"/>
  <c r="R7778" i="190"/>
  <c r="Q7778" i="190"/>
  <c r="P7778" i="190"/>
  <c r="O7778" i="190"/>
  <c r="V7777" i="190"/>
  <c r="U7777" i="190"/>
  <c r="T7777" i="190"/>
  <c r="S7777" i="190"/>
  <c r="R7777" i="190"/>
  <c r="Q7777" i="190"/>
  <c r="P7777" i="190"/>
  <c r="O7777" i="190"/>
  <c r="V7776" i="190"/>
  <c r="U7776" i="190"/>
  <c r="T7776" i="190"/>
  <c r="S7776" i="190"/>
  <c r="R7776" i="190"/>
  <c r="Q7776" i="190"/>
  <c r="P7776" i="190"/>
  <c r="O7776" i="190"/>
  <c r="V7775" i="190"/>
  <c r="U7775" i="190"/>
  <c r="T7775" i="190"/>
  <c r="S7775" i="190"/>
  <c r="R7775" i="190"/>
  <c r="Q7775" i="190"/>
  <c r="P7775" i="190"/>
  <c r="O7775" i="190"/>
  <c r="V7774" i="190"/>
  <c r="U7774" i="190"/>
  <c r="T7774" i="190"/>
  <c r="S7774" i="190"/>
  <c r="R7774" i="190"/>
  <c r="Q7774" i="190"/>
  <c r="P7774" i="190"/>
  <c r="O7774" i="190"/>
  <c r="V7773" i="190"/>
  <c r="U7773" i="190"/>
  <c r="T7773" i="190"/>
  <c r="X7773" i="190" s="1"/>
  <c r="S7773" i="190"/>
  <c r="R7773" i="190"/>
  <c r="Q7773" i="190"/>
  <c r="P7773" i="190"/>
  <c r="O7773" i="190"/>
  <c r="V7772" i="190"/>
  <c r="U7772" i="190"/>
  <c r="T7772" i="190"/>
  <c r="S7772" i="190"/>
  <c r="R7772" i="190"/>
  <c r="Q7772" i="190"/>
  <c r="P7772" i="190"/>
  <c r="O7772" i="190"/>
  <c r="V7771" i="190"/>
  <c r="U7771" i="190"/>
  <c r="T7771" i="190"/>
  <c r="X7771" i="190" s="1"/>
  <c r="S7771" i="190"/>
  <c r="R7771" i="190"/>
  <c r="Q7771" i="190"/>
  <c r="P7771" i="190"/>
  <c r="O7771" i="190"/>
  <c r="V7770" i="190"/>
  <c r="U7770" i="190"/>
  <c r="T7770" i="190"/>
  <c r="S7770" i="190"/>
  <c r="R7770" i="190"/>
  <c r="Q7770" i="190"/>
  <c r="P7770" i="190"/>
  <c r="O7770" i="190"/>
  <c r="V7769" i="190"/>
  <c r="U7769" i="190"/>
  <c r="T7769" i="190"/>
  <c r="S7769" i="190"/>
  <c r="R7769" i="190"/>
  <c r="Q7769" i="190"/>
  <c r="P7769" i="190"/>
  <c r="O7769" i="190"/>
  <c r="V7768" i="190"/>
  <c r="U7768" i="190"/>
  <c r="T7768" i="190"/>
  <c r="S7768" i="190"/>
  <c r="R7768" i="190"/>
  <c r="Q7768" i="190"/>
  <c r="P7768" i="190"/>
  <c r="O7768" i="190"/>
  <c r="V7767" i="190"/>
  <c r="U7767" i="190"/>
  <c r="T7767" i="190"/>
  <c r="X7767" i="190" s="1"/>
  <c r="S7767" i="190"/>
  <c r="R7767" i="190"/>
  <c r="Q7767" i="190"/>
  <c r="P7767" i="190"/>
  <c r="O7767" i="190"/>
  <c r="V7766" i="190"/>
  <c r="U7766" i="190"/>
  <c r="T7766" i="190"/>
  <c r="S7766" i="190"/>
  <c r="R7766" i="190"/>
  <c r="Q7766" i="190"/>
  <c r="P7766" i="190"/>
  <c r="O7766" i="190"/>
  <c r="V7765" i="190"/>
  <c r="U7765" i="190"/>
  <c r="T7765" i="190"/>
  <c r="X7765" i="190" s="1"/>
  <c r="S7765" i="190"/>
  <c r="R7765" i="190"/>
  <c r="Q7765" i="190"/>
  <c r="P7765" i="190"/>
  <c r="O7765" i="190"/>
  <c r="V7764" i="190"/>
  <c r="U7764" i="190"/>
  <c r="T7764" i="190"/>
  <c r="S7764" i="190"/>
  <c r="R7764" i="190"/>
  <c r="Q7764" i="190"/>
  <c r="P7764" i="190"/>
  <c r="O7764" i="190"/>
  <c r="V7763" i="190"/>
  <c r="U7763" i="190"/>
  <c r="T7763" i="190"/>
  <c r="S7763" i="190"/>
  <c r="R7763" i="190"/>
  <c r="Q7763" i="190"/>
  <c r="P7763" i="190"/>
  <c r="O7763" i="190"/>
  <c r="V7762" i="190"/>
  <c r="U7762" i="190"/>
  <c r="T7762" i="190"/>
  <c r="S7762" i="190"/>
  <c r="R7762" i="190"/>
  <c r="Q7762" i="190"/>
  <c r="P7762" i="190"/>
  <c r="O7762" i="190"/>
  <c r="V7761" i="190"/>
  <c r="U7761" i="190"/>
  <c r="T7761" i="190"/>
  <c r="X7761" i="190" s="1"/>
  <c r="S7761" i="190"/>
  <c r="R7761" i="190"/>
  <c r="Q7761" i="190"/>
  <c r="P7761" i="190"/>
  <c r="O7761" i="190"/>
  <c r="V7760" i="190"/>
  <c r="U7760" i="190"/>
  <c r="T7760" i="190"/>
  <c r="S7760" i="190"/>
  <c r="R7760" i="190"/>
  <c r="Q7760" i="190"/>
  <c r="P7760" i="190"/>
  <c r="O7760" i="190"/>
  <c r="V7759" i="190"/>
  <c r="U7759" i="190"/>
  <c r="T7759" i="190"/>
  <c r="X7759" i="190" s="1"/>
  <c r="S7759" i="190"/>
  <c r="R7759" i="190"/>
  <c r="Q7759" i="190"/>
  <c r="P7759" i="190"/>
  <c r="O7759" i="190"/>
  <c r="V7758" i="190"/>
  <c r="U7758" i="190"/>
  <c r="T7758" i="190"/>
  <c r="S7758" i="190"/>
  <c r="R7758" i="190"/>
  <c r="Q7758" i="190"/>
  <c r="P7758" i="190"/>
  <c r="O7758" i="190"/>
  <c r="V7757" i="190"/>
  <c r="U7757" i="190"/>
  <c r="T7757" i="190"/>
  <c r="S7757" i="190"/>
  <c r="R7757" i="190"/>
  <c r="Q7757" i="190"/>
  <c r="P7757" i="190"/>
  <c r="O7757" i="190"/>
  <c r="V7756" i="190"/>
  <c r="U7756" i="190"/>
  <c r="T7756" i="190"/>
  <c r="S7756" i="190"/>
  <c r="R7756" i="190"/>
  <c r="Q7756" i="190"/>
  <c r="P7756" i="190"/>
  <c r="O7756" i="190"/>
  <c r="V7755" i="190"/>
  <c r="U7755" i="190"/>
  <c r="T7755" i="190"/>
  <c r="X7755" i="190" s="1"/>
  <c r="S7755" i="190"/>
  <c r="R7755" i="190"/>
  <c r="Q7755" i="190"/>
  <c r="P7755" i="190"/>
  <c r="O7755" i="190"/>
  <c r="V7754" i="190"/>
  <c r="U7754" i="190"/>
  <c r="T7754" i="190"/>
  <c r="S7754" i="190"/>
  <c r="R7754" i="190"/>
  <c r="Q7754" i="190"/>
  <c r="P7754" i="190"/>
  <c r="O7754" i="190"/>
  <c r="V7753" i="190"/>
  <c r="U7753" i="190"/>
  <c r="T7753" i="190"/>
  <c r="X7753" i="190" s="1"/>
  <c r="S7753" i="190"/>
  <c r="R7753" i="190"/>
  <c r="Q7753" i="190"/>
  <c r="P7753" i="190"/>
  <c r="O7753" i="190"/>
  <c r="V7752" i="190"/>
  <c r="U7752" i="190"/>
  <c r="T7752" i="190"/>
  <c r="S7752" i="190"/>
  <c r="R7752" i="190"/>
  <c r="Q7752" i="190"/>
  <c r="P7752" i="190"/>
  <c r="O7752" i="190"/>
  <c r="V7751" i="190"/>
  <c r="U7751" i="190"/>
  <c r="T7751" i="190"/>
  <c r="S7751" i="190"/>
  <c r="R7751" i="190"/>
  <c r="Q7751" i="190"/>
  <c r="P7751" i="190"/>
  <c r="O7751" i="190"/>
  <c r="V7750" i="190"/>
  <c r="U7750" i="190"/>
  <c r="T7750" i="190"/>
  <c r="S7750" i="190"/>
  <c r="R7750" i="190"/>
  <c r="Q7750" i="190"/>
  <c r="P7750" i="190"/>
  <c r="O7750" i="190"/>
  <c r="V7749" i="190"/>
  <c r="U7749" i="190"/>
  <c r="T7749" i="190"/>
  <c r="X7749" i="190" s="1"/>
  <c r="S7749" i="190"/>
  <c r="R7749" i="190"/>
  <c r="Q7749" i="190"/>
  <c r="P7749" i="190"/>
  <c r="O7749" i="190"/>
  <c r="V7748" i="190"/>
  <c r="U7748" i="190"/>
  <c r="T7748" i="190"/>
  <c r="S7748" i="190"/>
  <c r="R7748" i="190"/>
  <c r="Q7748" i="190"/>
  <c r="P7748" i="190"/>
  <c r="O7748" i="190"/>
  <c r="V7747" i="190"/>
  <c r="U7747" i="190"/>
  <c r="T7747" i="190"/>
  <c r="X7747" i="190" s="1"/>
  <c r="S7747" i="190"/>
  <c r="R7747" i="190"/>
  <c r="Q7747" i="190"/>
  <c r="P7747" i="190"/>
  <c r="O7747" i="190"/>
  <c r="V7746" i="190"/>
  <c r="U7746" i="190"/>
  <c r="T7746" i="190"/>
  <c r="S7746" i="190"/>
  <c r="R7746" i="190"/>
  <c r="Q7746" i="190"/>
  <c r="P7746" i="190"/>
  <c r="O7746" i="190"/>
  <c r="V7745" i="190"/>
  <c r="U7745" i="190"/>
  <c r="T7745" i="190"/>
  <c r="S7745" i="190"/>
  <c r="R7745" i="190"/>
  <c r="Q7745" i="190"/>
  <c r="P7745" i="190"/>
  <c r="O7745" i="190"/>
  <c r="V7744" i="190"/>
  <c r="U7744" i="190"/>
  <c r="T7744" i="190"/>
  <c r="S7744" i="190"/>
  <c r="R7744" i="190"/>
  <c r="Q7744" i="190"/>
  <c r="P7744" i="190"/>
  <c r="O7744" i="190"/>
  <c r="V7743" i="190"/>
  <c r="U7743" i="190"/>
  <c r="T7743" i="190"/>
  <c r="X7743" i="190" s="1"/>
  <c r="S7743" i="190"/>
  <c r="R7743" i="190"/>
  <c r="Q7743" i="190"/>
  <c r="P7743" i="190"/>
  <c r="O7743" i="190"/>
  <c r="V7742" i="190"/>
  <c r="U7742" i="190"/>
  <c r="T7742" i="190"/>
  <c r="S7742" i="190"/>
  <c r="R7742" i="190"/>
  <c r="Q7742" i="190"/>
  <c r="P7742" i="190"/>
  <c r="O7742" i="190"/>
  <c r="V7741" i="190"/>
  <c r="U7741" i="190"/>
  <c r="T7741" i="190"/>
  <c r="X7741" i="190" s="1"/>
  <c r="S7741" i="190"/>
  <c r="R7741" i="190"/>
  <c r="Q7741" i="190"/>
  <c r="P7741" i="190"/>
  <c r="O7741" i="190"/>
  <c r="V7740" i="190"/>
  <c r="U7740" i="190"/>
  <c r="T7740" i="190"/>
  <c r="S7740" i="190"/>
  <c r="R7740" i="190"/>
  <c r="Q7740" i="190"/>
  <c r="P7740" i="190"/>
  <c r="O7740" i="190"/>
  <c r="V7739" i="190"/>
  <c r="U7739" i="190"/>
  <c r="T7739" i="190"/>
  <c r="S7739" i="190"/>
  <c r="R7739" i="190"/>
  <c r="Q7739" i="190"/>
  <c r="P7739" i="190"/>
  <c r="O7739" i="190"/>
  <c r="V7738" i="190"/>
  <c r="U7738" i="190"/>
  <c r="T7738" i="190"/>
  <c r="S7738" i="190"/>
  <c r="R7738" i="190"/>
  <c r="Q7738" i="190"/>
  <c r="P7738" i="190"/>
  <c r="O7738" i="190"/>
  <c r="V7737" i="190"/>
  <c r="U7737" i="190"/>
  <c r="T7737" i="190"/>
  <c r="X7737" i="190" s="1"/>
  <c r="S7737" i="190"/>
  <c r="R7737" i="190"/>
  <c r="Q7737" i="190"/>
  <c r="P7737" i="190"/>
  <c r="O7737" i="190"/>
  <c r="V7736" i="190"/>
  <c r="U7736" i="190"/>
  <c r="T7736" i="190"/>
  <c r="S7736" i="190"/>
  <c r="R7736" i="190"/>
  <c r="Q7736" i="190"/>
  <c r="P7736" i="190"/>
  <c r="O7736" i="190"/>
  <c r="V7735" i="190"/>
  <c r="U7735" i="190"/>
  <c r="T7735" i="190"/>
  <c r="X7735" i="190" s="1"/>
  <c r="S7735" i="190"/>
  <c r="R7735" i="190"/>
  <c r="Q7735" i="190"/>
  <c r="P7735" i="190"/>
  <c r="O7735" i="190"/>
  <c r="V7734" i="190"/>
  <c r="U7734" i="190"/>
  <c r="T7734" i="190"/>
  <c r="S7734" i="190"/>
  <c r="R7734" i="190"/>
  <c r="Q7734" i="190"/>
  <c r="P7734" i="190"/>
  <c r="O7734" i="190"/>
  <c r="V7733" i="190"/>
  <c r="U7733" i="190"/>
  <c r="T7733" i="190"/>
  <c r="S7733" i="190"/>
  <c r="R7733" i="190"/>
  <c r="Q7733" i="190"/>
  <c r="P7733" i="190"/>
  <c r="O7733" i="190"/>
  <c r="V7732" i="190"/>
  <c r="U7732" i="190"/>
  <c r="T7732" i="190"/>
  <c r="S7732" i="190"/>
  <c r="R7732" i="190"/>
  <c r="Q7732" i="190"/>
  <c r="P7732" i="190"/>
  <c r="O7732" i="190"/>
  <c r="V7731" i="190"/>
  <c r="U7731" i="190"/>
  <c r="T7731" i="190"/>
  <c r="X7731" i="190" s="1"/>
  <c r="S7731" i="190"/>
  <c r="R7731" i="190"/>
  <c r="Q7731" i="190"/>
  <c r="P7731" i="190"/>
  <c r="O7731" i="190"/>
  <c r="V7730" i="190"/>
  <c r="U7730" i="190"/>
  <c r="T7730" i="190"/>
  <c r="S7730" i="190"/>
  <c r="R7730" i="190"/>
  <c r="Q7730" i="190"/>
  <c r="P7730" i="190"/>
  <c r="O7730" i="190"/>
  <c r="V7729" i="190"/>
  <c r="U7729" i="190"/>
  <c r="T7729" i="190"/>
  <c r="X7729" i="190" s="1"/>
  <c r="S7729" i="190"/>
  <c r="R7729" i="190"/>
  <c r="Q7729" i="190"/>
  <c r="P7729" i="190"/>
  <c r="O7729" i="190"/>
  <c r="V7728" i="190"/>
  <c r="U7728" i="190"/>
  <c r="T7728" i="190"/>
  <c r="S7728" i="190"/>
  <c r="R7728" i="190"/>
  <c r="Q7728" i="190"/>
  <c r="P7728" i="190"/>
  <c r="O7728" i="190"/>
  <c r="V7727" i="190"/>
  <c r="U7727" i="190"/>
  <c r="T7727" i="190"/>
  <c r="S7727" i="190"/>
  <c r="R7727" i="190"/>
  <c r="Q7727" i="190"/>
  <c r="P7727" i="190"/>
  <c r="O7727" i="190"/>
  <c r="V7726" i="190"/>
  <c r="U7726" i="190"/>
  <c r="T7726" i="190"/>
  <c r="S7726" i="190"/>
  <c r="R7726" i="190"/>
  <c r="Q7726" i="190"/>
  <c r="P7726" i="190"/>
  <c r="O7726" i="190"/>
  <c r="V7725" i="190"/>
  <c r="U7725" i="190"/>
  <c r="T7725" i="190"/>
  <c r="X7725" i="190" s="1"/>
  <c r="S7725" i="190"/>
  <c r="R7725" i="190"/>
  <c r="Q7725" i="190"/>
  <c r="P7725" i="190"/>
  <c r="O7725" i="190"/>
  <c r="V7724" i="190"/>
  <c r="U7724" i="190"/>
  <c r="T7724" i="190"/>
  <c r="S7724" i="190"/>
  <c r="R7724" i="190"/>
  <c r="Q7724" i="190"/>
  <c r="P7724" i="190"/>
  <c r="O7724" i="190"/>
  <c r="V7723" i="190"/>
  <c r="U7723" i="190"/>
  <c r="T7723" i="190"/>
  <c r="X7723" i="190" s="1"/>
  <c r="S7723" i="190"/>
  <c r="R7723" i="190"/>
  <c r="Q7723" i="190"/>
  <c r="P7723" i="190"/>
  <c r="O7723" i="190"/>
  <c r="V7722" i="190"/>
  <c r="U7722" i="190"/>
  <c r="T7722" i="190"/>
  <c r="S7722" i="190"/>
  <c r="R7722" i="190"/>
  <c r="Q7722" i="190"/>
  <c r="P7722" i="190"/>
  <c r="O7722" i="190"/>
  <c r="V7721" i="190"/>
  <c r="U7721" i="190"/>
  <c r="T7721" i="190"/>
  <c r="S7721" i="190"/>
  <c r="R7721" i="190"/>
  <c r="Q7721" i="190"/>
  <c r="P7721" i="190"/>
  <c r="O7721" i="190"/>
  <c r="V7720" i="190"/>
  <c r="U7720" i="190"/>
  <c r="T7720" i="190"/>
  <c r="S7720" i="190"/>
  <c r="R7720" i="190"/>
  <c r="Q7720" i="190"/>
  <c r="P7720" i="190"/>
  <c r="O7720" i="190"/>
  <c r="V7719" i="190"/>
  <c r="U7719" i="190"/>
  <c r="T7719" i="190"/>
  <c r="X7719" i="190" s="1"/>
  <c r="S7719" i="190"/>
  <c r="R7719" i="190"/>
  <c r="Q7719" i="190"/>
  <c r="P7719" i="190"/>
  <c r="O7719" i="190"/>
  <c r="V7718" i="190"/>
  <c r="U7718" i="190"/>
  <c r="T7718" i="190"/>
  <c r="S7718" i="190"/>
  <c r="R7718" i="190"/>
  <c r="Q7718" i="190"/>
  <c r="P7718" i="190"/>
  <c r="O7718" i="190"/>
  <c r="V7717" i="190"/>
  <c r="U7717" i="190"/>
  <c r="T7717" i="190"/>
  <c r="X7717" i="190" s="1"/>
  <c r="S7717" i="190"/>
  <c r="R7717" i="190"/>
  <c r="Q7717" i="190"/>
  <c r="P7717" i="190"/>
  <c r="O7717" i="190"/>
  <c r="V7716" i="190"/>
  <c r="U7716" i="190"/>
  <c r="T7716" i="190"/>
  <c r="S7716" i="190"/>
  <c r="R7716" i="190"/>
  <c r="Q7716" i="190"/>
  <c r="P7716" i="190"/>
  <c r="O7716" i="190"/>
  <c r="V7715" i="190"/>
  <c r="U7715" i="190"/>
  <c r="T7715" i="190"/>
  <c r="S7715" i="190"/>
  <c r="R7715" i="190"/>
  <c r="Q7715" i="190"/>
  <c r="P7715" i="190"/>
  <c r="O7715" i="190"/>
  <c r="V7714" i="190"/>
  <c r="U7714" i="190"/>
  <c r="T7714" i="190"/>
  <c r="S7714" i="190"/>
  <c r="R7714" i="190"/>
  <c r="Q7714" i="190"/>
  <c r="P7714" i="190"/>
  <c r="O7714" i="190"/>
  <c r="V7713" i="190"/>
  <c r="U7713" i="190"/>
  <c r="T7713" i="190"/>
  <c r="X7713" i="190" s="1"/>
  <c r="S7713" i="190"/>
  <c r="R7713" i="190"/>
  <c r="Q7713" i="190"/>
  <c r="P7713" i="190"/>
  <c r="O7713" i="190"/>
  <c r="V7712" i="190"/>
  <c r="U7712" i="190"/>
  <c r="T7712" i="190"/>
  <c r="S7712" i="190"/>
  <c r="R7712" i="190"/>
  <c r="Q7712" i="190"/>
  <c r="P7712" i="190"/>
  <c r="O7712" i="190"/>
  <c r="V7711" i="190"/>
  <c r="U7711" i="190"/>
  <c r="T7711" i="190"/>
  <c r="X7711" i="190" s="1"/>
  <c r="S7711" i="190"/>
  <c r="R7711" i="190"/>
  <c r="Q7711" i="190"/>
  <c r="P7711" i="190"/>
  <c r="O7711" i="190"/>
  <c r="V7710" i="190"/>
  <c r="U7710" i="190"/>
  <c r="T7710" i="190"/>
  <c r="S7710" i="190"/>
  <c r="R7710" i="190"/>
  <c r="Q7710" i="190"/>
  <c r="P7710" i="190"/>
  <c r="O7710" i="190"/>
  <c r="V7709" i="190"/>
  <c r="U7709" i="190"/>
  <c r="T7709" i="190"/>
  <c r="S7709" i="190"/>
  <c r="R7709" i="190"/>
  <c r="Q7709" i="190"/>
  <c r="P7709" i="190"/>
  <c r="O7709" i="190"/>
  <c r="V7708" i="190"/>
  <c r="U7708" i="190"/>
  <c r="T7708" i="190"/>
  <c r="S7708" i="190"/>
  <c r="R7708" i="190"/>
  <c r="Q7708" i="190"/>
  <c r="P7708" i="190"/>
  <c r="O7708" i="190"/>
  <c r="V7707" i="190"/>
  <c r="U7707" i="190"/>
  <c r="T7707" i="190"/>
  <c r="X7707" i="190" s="1"/>
  <c r="S7707" i="190"/>
  <c r="R7707" i="190"/>
  <c r="Q7707" i="190"/>
  <c r="P7707" i="190"/>
  <c r="O7707" i="190"/>
  <c r="V7706" i="190"/>
  <c r="U7706" i="190"/>
  <c r="T7706" i="190"/>
  <c r="S7706" i="190"/>
  <c r="R7706" i="190"/>
  <c r="Q7706" i="190"/>
  <c r="P7706" i="190"/>
  <c r="O7706" i="190"/>
  <c r="V7705" i="190"/>
  <c r="U7705" i="190"/>
  <c r="T7705" i="190"/>
  <c r="X7705" i="190" s="1"/>
  <c r="S7705" i="190"/>
  <c r="R7705" i="190"/>
  <c r="Q7705" i="190"/>
  <c r="P7705" i="190"/>
  <c r="O7705" i="190"/>
  <c r="V7704" i="190"/>
  <c r="U7704" i="190"/>
  <c r="T7704" i="190"/>
  <c r="S7704" i="190"/>
  <c r="R7704" i="190"/>
  <c r="Q7704" i="190"/>
  <c r="P7704" i="190"/>
  <c r="O7704" i="190"/>
  <c r="V7703" i="190"/>
  <c r="U7703" i="190"/>
  <c r="T7703" i="190"/>
  <c r="S7703" i="190"/>
  <c r="R7703" i="190"/>
  <c r="Q7703" i="190"/>
  <c r="P7703" i="190"/>
  <c r="O7703" i="190"/>
  <c r="V7702" i="190"/>
  <c r="U7702" i="190"/>
  <c r="T7702" i="190"/>
  <c r="S7702" i="190"/>
  <c r="R7702" i="190"/>
  <c r="Q7702" i="190"/>
  <c r="P7702" i="190"/>
  <c r="O7702" i="190"/>
  <c r="V7701" i="190"/>
  <c r="U7701" i="190"/>
  <c r="T7701" i="190"/>
  <c r="X7701" i="190" s="1"/>
  <c r="S7701" i="190"/>
  <c r="R7701" i="190"/>
  <c r="Q7701" i="190"/>
  <c r="P7701" i="190"/>
  <c r="O7701" i="190"/>
  <c r="V7700" i="190"/>
  <c r="U7700" i="190"/>
  <c r="T7700" i="190"/>
  <c r="S7700" i="190"/>
  <c r="R7700" i="190"/>
  <c r="Q7700" i="190"/>
  <c r="P7700" i="190"/>
  <c r="O7700" i="190"/>
  <c r="V7699" i="190"/>
  <c r="U7699" i="190"/>
  <c r="T7699" i="190"/>
  <c r="X7699" i="190" s="1"/>
  <c r="S7699" i="190"/>
  <c r="R7699" i="190"/>
  <c r="Q7699" i="190"/>
  <c r="P7699" i="190"/>
  <c r="O7699" i="190"/>
  <c r="V7698" i="190"/>
  <c r="U7698" i="190"/>
  <c r="T7698" i="190"/>
  <c r="S7698" i="190"/>
  <c r="R7698" i="190"/>
  <c r="Q7698" i="190"/>
  <c r="P7698" i="190"/>
  <c r="O7698" i="190"/>
  <c r="V7697" i="190"/>
  <c r="U7697" i="190"/>
  <c r="T7697" i="190"/>
  <c r="S7697" i="190"/>
  <c r="R7697" i="190"/>
  <c r="Q7697" i="190"/>
  <c r="P7697" i="190"/>
  <c r="O7697" i="190"/>
  <c r="V7696" i="190"/>
  <c r="U7696" i="190"/>
  <c r="T7696" i="190"/>
  <c r="S7696" i="190"/>
  <c r="R7696" i="190"/>
  <c r="Q7696" i="190"/>
  <c r="P7696" i="190"/>
  <c r="O7696" i="190"/>
  <c r="V7695" i="190"/>
  <c r="U7695" i="190"/>
  <c r="T7695" i="190"/>
  <c r="X7695" i="190" s="1"/>
  <c r="S7695" i="190"/>
  <c r="R7695" i="190"/>
  <c r="Q7695" i="190"/>
  <c r="P7695" i="190"/>
  <c r="O7695" i="190"/>
  <c r="V7694" i="190"/>
  <c r="U7694" i="190"/>
  <c r="T7694" i="190"/>
  <c r="S7694" i="190"/>
  <c r="R7694" i="190"/>
  <c r="Q7694" i="190"/>
  <c r="P7694" i="190"/>
  <c r="O7694" i="190"/>
  <c r="V7693" i="190"/>
  <c r="U7693" i="190"/>
  <c r="T7693" i="190"/>
  <c r="X7693" i="190" s="1"/>
  <c r="S7693" i="190"/>
  <c r="R7693" i="190"/>
  <c r="Q7693" i="190"/>
  <c r="P7693" i="190"/>
  <c r="O7693" i="190"/>
  <c r="V7692" i="190"/>
  <c r="U7692" i="190"/>
  <c r="T7692" i="190"/>
  <c r="S7692" i="190"/>
  <c r="R7692" i="190"/>
  <c r="Q7692" i="190"/>
  <c r="P7692" i="190"/>
  <c r="O7692" i="190"/>
  <c r="V7691" i="190"/>
  <c r="U7691" i="190"/>
  <c r="T7691" i="190"/>
  <c r="S7691" i="190"/>
  <c r="R7691" i="190"/>
  <c r="Q7691" i="190"/>
  <c r="P7691" i="190"/>
  <c r="O7691" i="190"/>
  <c r="V7690" i="190"/>
  <c r="U7690" i="190"/>
  <c r="T7690" i="190"/>
  <c r="S7690" i="190"/>
  <c r="R7690" i="190"/>
  <c r="Q7690" i="190"/>
  <c r="P7690" i="190"/>
  <c r="O7690" i="190"/>
  <c r="V7689" i="190"/>
  <c r="U7689" i="190"/>
  <c r="T7689" i="190"/>
  <c r="X7689" i="190" s="1"/>
  <c r="S7689" i="190"/>
  <c r="R7689" i="190"/>
  <c r="Q7689" i="190"/>
  <c r="P7689" i="190"/>
  <c r="O7689" i="190"/>
  <c r="V7688" i="190"/>
  <c r="U7688" i="190"/>
  <c r="T7688" i="190"/>
  <c r="S7688" i="190"/>
  <c r="R7688" i="190"/>
  <c r="Q7688" i="190"/>
  <c r="P7688" i="190"/>
  <c r="O7688" i="190"/>
  <c r="V7687" i="190"/>
  <c r="U7687" i="190"/>
  <c r="T7687" i="190"/>
  <c r="X7687" i="190" s="1"/>
  <c r="S7687" i="190"/>
  <c r="R7687" i="190"/>
  <c r="Q7687" i="190"/>
  <c r="P7687" i="190"/>
  <c r="O7687" i="190"/>
  <c r="V7686" i="190"/>
  <c r="U7686" i="190"/>
  <c r="T7686" i="190"/>
  <c r="S7686" i="190"/>
  <c r="R7686" i="190"/>
  <c r="Q7686" i="190"/>
  <c r="P7686" i="190"/>
  <c r="O7686" i="190"/>
  <c r="V7685" i="190"/>
  <c r="U7685" i="190"/>
  <c r="T7685" i="190"/>
  <c r="S7685" i="190"/>
  <c r="R7685" i="190"/>
  <c r="Q7685" i="190"/>
  <c r="P7685" i="190"/>
  <c r="O7685" i="190"/>
  <c r="V7684" i="190"/>
  <c r="U7684" i="190"/>
  <c r="T7684" i="190"/>
  <c r="S7684" i="190"/>
  <c r="R7684" i="190"/>
  <c r="Q7684" i="190"/>
  <c r="P7684" i="190"/>
  <c r="O7684" i="190"/>
  <c r="V7683" i="190"/>
  <c r="U7683" i="190"/>
  <c r="T7683" i="190"/>
  <c r="X7683" i="190" s="1"/>
  <c r="S7683" i="190"/>
  <c r="R7683" i="190"/>
  <c r="Q7683" i="190"/>
  <c r="P7683" i="190"/>
  <c r="O7683" i="190"/>
  <c r="V7682" i="190"/>
  <c r="U7682" i="190"/>
  <c r="T7682" i="190"/>
  <c r="S7682" i="190"/>
  <c r="R7682" i="190"/>
  <c r="Q7682" i="190"/>
  <c r="P7682" i="190"/>
  <c r="O7682" i="190"/>
  <c r="V7681" i="190"/>
  <c r="U7681" i="190"/>
  <c r="T7681" i="190"/>
  <c r="X7681" i="190" s="1"/>
  <c r="S7681" i="190"/>
  <c r="R7681" i="190"/>
  <c r="Q7681" i="190"/>
  <c r="P7681" i="190"/>
  <c r="O7681" i="190"/>
  <c r="V7680" i="190"/>
  <c r="U7680" i="190"/>
  <c r="T7680" i="190"/>
  <c r="S7680" i="190"/>
  <c r="R7680" i="190"/>
  <c r="Q7680" i="190"/>
  <c r="P7680" i="190"/>
  <c r="O7680" i="190"/>
  <c r="V7679" i="190"/>
  <c r="U7679" i="190"/>
  <c r="T7679" i="190"/>
  <c r="S7679" i="190"/>
  <c r="R7679" i="190"/>
  <c r="Q7679" i="190"/>
  <c r="P7679" i="190"/>
  <c r="O7679" i="190"/>
  <c r="V7678" i="190"/>
  <c r="U7678" i="190"/>
  <c r="T7678" i="190"/>
  <c r="S7678" i="190"/>
  <c r="R7678" i="190"/>
  <c r="Q7678" i="190"/>
  <c r="P7678" i="190"/>
  <c r="O7678" i="190"/>
  <c r="V7677" i="190"/>
  <c r="U7677" i="190"/>
  <c r="T7677" i="190"/>
  <c r="X7677" i="190" s="1"/>
  <c r="S7677" i="190"/>
  <c r="R7677" i="190"/>
  <c r="Q7677" i="190"/>
  <c r="P7677" i="190"/>
  <c r="O7677" i="190"/>
  <c r="V7676" i="190"/>
  <c r="U7676" i="190"/>
  <c r="T7676" i="190"/>
  <c r="S7676" i="190"/>
  <c r="R7676" i="190"/>
  <c r="Q7676" i="190"/>
  <c r="P7676" i="190"/>
  <c r="O7676" i="190"/>
  <c r="V7675" i="190"/>
  <c r="U7675" i="190"/>
  <c r="T7675" i="190"/>
  <c r="X7675" i="190" s="1"/>
  <c r="S7675" i="190"/>
  <c r="R7675" i="190"/>
  <c r="Q7675" i="190"/>
  <c r="P7675" i="190"/>
  <c r="O7675" i="190"/>
  <c r="V7674" i="190"/>
  <c r="U7674" i="190"/>
  <c r="T7674" i="190"/>
  <c r="S7674" i="190"/>
  <c r="R7674" i="190"/>
  <c r="Q7674" i="190"/>
  <c r="P7674" i="190"/>
  <c r="O7674" i="190"/>
  <c r="V7673" i="190"/>
  <c r="U7673" i="190"/>
  <c r="T7673" i="190"/>
  <c r="S7673" i="190"/>
  <c r="R7673" i="190"/>
  <c r="Q7673" i="190"/>
  <c r="P7673" i="190"/>
  <c r="O7673" i="190"/>
  <c r="V7672" i="190"/>
  <c r="U7672" i="190"/>
  <c r="T7672" i="190"/>
  <c r="S7672" i="190"/>
  <c r="R7672" i="190"/>
  <c r="Q7672" i="190"/>
  <c r="P7672" i="190"/>
  <c r="O7672" i="190"/>
  <c r="V7671" i="190"/>
  <c r="U7671" i="190"/>
  <c r="T7671" i="190"/>
  <c r="X7671" i="190" s="1"/>
  <c r="S7671" i="190"/>
  <c r="R7671" i="190"/>
  <c r="Q7671" i="190"/>
  <c r="P7671" i="190"/>
  <c r="O7671" i="190"/>
  <c r="V7670" i="190"/>
  <c r="U7670" i="190"/>
  <c r="T7670" i="190"/>
  <c r="S7670" i="190"/>
  <c r="R7670" i="190"/>
  <c r="Q7670" i="190"/>
  <c r="P7670" i="190"/>
  <c r="O7670" i="190"/>
  <c r="V7669" i="190"/>
  <c r="U7669" i="190"/>
  <c r="T7669" i="190"/>
  <c r="X7669" i="190" s="1"/>
  <c r="S7669" i="190"/>
  <c r="R7669" i="190"/>
  <c r="Q7669" i="190"/>
  <c r="P7669" i="190"/>
  <c r="O7669" i="190"/>
  <c r="V7668" i="190"/>
  <c r="U7668" i="190"/>
  <c r="T7668" i="190"/>
  <c r="S7668" i="190"/>
  <c r="R7668" i="190"/>
  <c r="Q7668" i="190"/>
  <c r="P7668" i="190"/>
  <c r="O7668" i="190"/>
  <c r="V7667" i="190"/>
  <c r="U7667" i="190"/>
  <c r="T7667" i="190"/>
  <c r="S7667" i="190"/>
  <c r="R7667" i="190"/>
  <c r="Q7667" i="190"/>
  <c r="P7667" i="190"/>
  <c r="O7667" i="190"/>
  <c r="V7666" i="190"/>
  <c r="U7666" i="190"/>
  <c r="T7666" i="190"/>
  <c r="S7666" i="190"/>
  <c r="R7666" i="190"/>
  <c r="Q7666" i="190"/>
  <c r="P7666" i="190"/>
  <c r="O7666" i="190"/>
  <c r="V7665" i="190"/>
  <c r="U7665" i="190"/>
  <c r="T7665" i="190"/>
  <c r="X7665" i="190" s="1"/>
  <c r="S7665" i="190"/>
  <c r="R7665" i="190"/>
  <c r="Q7665" i="190"/>
  <c r="P7665" i="190"/>
  <c r="O7665" i="190"/>
  <c r="V7664" i="190"/>
  <c r="U7664" i="190"/>
  <c r="T7664" i="190"/>
  <c r="S7664" i="190"/>
  <c r="R7664" i="190"/>
  <c r="Q7664" i="190"/>
  <c r="P7664" i="190"/>
  <c r="O7664" i="190"/>
  <c r="V7663" i="190"/>
  <c r="U7663" i="190"/>
  <c r="T7663" i="190"/>
  <c r="X7663" i="190" s="1"/>
  <c r="S7663" i="190"/>
  <c r="R7663" i="190"/>
  <c r="Q7663" i="190"/>
  <c r="P7663" i="190"/>
  <c r="O7663" i="190"/>
  <c r="V7662" i="190"/>
  <c r="U7662" i="190"/>
  <c r="T7662" i="190"/>
  <c r="S7662" i="190"/>
  <c r="R7662" i="190"/>
  <c r="Q7662" i="190"/>
  <c r="P7662" i="190"/>
  <c r="O7662" i="190"/>
  <c r="V7661" i="190"/>
  <c r="U7661" i="190"/>
  <c r="T7661" i="190"/>
  <c r="S7661" i="190"/>
  <c r="R7661" i="190"/>
  <c r="Q7661" i="190"/>
  <c r="P7661" i="190"/>
  <c r="O7661" i="190"/>
  <c r="V7660" i="190"/>
  <c r="U7660" i="190"/>
  <c r="T7660" i="190"/>
  <c r="S7660" i="190"/>
  <c r="R7660" i="190"/>
  <c r="Q7660" i="190"/>
  <c r="P7660" i="190"/>
  <c r="O7660" i="190"/>
  <c r="V7659" i="190"/>
  <c r="U7659" i="190"/>
  <c r="T7659" i="190"/>
  <c r="X7659" i="190" s="1"/>
  <c r="S7659" i="190"/>
  <c r="R7659" i="190"/>
  <c r="Q7659" i="190"/>
  <c r="P7659" i="190"/>
  <c r="O7659" i="190"/>
  <c r="V7658" i="190"/>
  <c r="U7658" i="190"/>
  <c r="T7658" i="190"/>
  <c r="S7658" i="190"/>
  <c r="R7658" i="190"/>
  <c r="Q7658" i="190"/>
  <c r="P7658" i="190"/>
  <c r="O7658" i="190"/>
  <c r="V7657" i="190"/>
  <c r="U7657" i="190"/>
  <c r="T7657" i="190"/>
  <c r="X7657" i="190" s="1"/>
  <c r="S7657" i="190"/>
  <c r="R7657" i="190"/>
  <c r="Q7657" i="190"/>
  <c r="P7657" i="190"/>
  <c r="O7657" i="190"/>
  <c r="V7656" i="190"/>
  <c r="U7656" i="190"/>
  <c r="T7656" i="190"/>
  <c r="S7656" i="190"/>
  <c r="R7656" i="190"/>
  <c r="Q7656" i="190"/>
  <c r="P7656" i="190"/>
  <c r="O7656" i="190"/>
  <c r="V7655" i="190"/>
  <c r="U7655" i="190"/>
  <c r="T7655" i="190"/>
  <c r="S7655" i="190"/>
  <c r="R7655" i="190"/>
  <c r="Q7655" i="190"/>
  <c r="P7655" i="190"/>
  <c r="O7655" i="190"/>
  <c r="V7654" i="190"/>
  <c r="U7654" i="190"/>
  <c r="T7654" i="190"/>
  <c r="S7654" i="190"/>
  <c r="R7654" i="190"/>
  <c r="Q7654" i="190"/>
  <c r="P7654" i="190"/>
  <c r="O7654" i="190"/>
  <c r="V7653" i="190"/>
  <c r="U7653" i="190"/>
  <c r="T7653" i="190"/>
  <c r="X7653" i="190" s="1"/>
  <c r="S7653" i="190"/>
  <c r="R7653" i="190"/>
  <c r="Q7653" i="190"/>
  <c r="P7653" i="190"/>
  <c r="O7653" i="190"/>
  <c r="V7652" i="190"/>
  <c r="U7652" i="190"/>
  <c r="T7652" i="190"/>
  <c r="S7652" i="190"/>
  <c r="R7652" i="190"/>
  <c r="Q7652" i="190"/>
  <c r="P7652" i="190"/>
  <c r="O7652" i="190"/>
  <c r="V7651" i="190"/>
  <c r="U7651" i="190"/>
  <c r="T7651" i="190"/>
  <c r="X7651" i="190" s="1"/>
  <c r="S7651" i="190"/>
  <c r="R7651" i="190"/>
  <c r="Q7651" i="190"/>
  <c r="P7651" i="190"/>
  <c r="O7651" i="190"/>
  <c r="V7650" i="190"/>
  <c r="U7650" i="190"/>
  <c r="T7650" i="190"/>
  <c r="S7650" i="190"/>
  <c r="R7650" i="190"/>
  <c r="Q7650" i="190"/>
  <c r="P7650" i="190"/>
  <c r="O7650" i="190"/>
  <c r="V7649" i="190"/>
  <c r="U7649" i="190"/>
  <c r="T7649" i="190"/>
  <c r="S7649" i="190"/>
  <c r="R7649" i="190"/>
  <c r="Q7649" i="190"/>
  <c r="P7649" i="190"/>
  <c r="O7649" i="190"/>
  <c r="V7648" i="190"/>
  <c r="U7648" i="190"/>
  <c r="T7648" i="190"/>
  <c r="S7648" i="190"/>
  <c r="R7648" i="190"/>
  <c r="Q7648" i="190"/>
  <c r="P7648" i="190"/>
  <c r="O7648" i="190"/>
  <c r="V7647" i="190"/>
  <c r="U7647" i="190"/>
  <c r="T7647" i="190"/>
  <c r="X7647" i="190" s="1"/>
  <c r="S7647" i="190"/>
  <c r="R7647" i="190"/>
  <c r="Q7647" i="190"/>
  <c r="P7647" i="190"/>
  <c r="O7647" i="190"/>
  <c r="V7646" i="190"/>
  <c r="U7646" i="190"/>
  <c r="T7646" i="190"/>
  <c r="S7646" i="190"/>
  <c r="R7646" i="190"/>
  <c r="Q7646" i="190"/>
  <c r="P7646" i="190"/>
  <c r="O7646" i="190"/>
  <c r="V7645" i="190"/>
  <c r="U7645" i="190"/>
  <c r="T7645" i="190"/>
  <c r="X7645" i="190" s="1"/>
  <c r="S7645" i="190"/>
  <c r="R7645" i="190"/>
  <c r="Q7645" i="190"/>
  <c r="P7645" i="190"/>
  <c r="O7645" i="190"/>
  <c r="V7644" i="190"/>
  <c r="U7644" i="190"/>
  <c r="T7644" i="190"/>
  <c r="S7644" i="190"/>
  <c r="R7644" i="190"/>
  <c r="Q7644" i="190"/>
  <c r="P7644" i="190"/>
  <c r="O7644" i="190"/>
  <c r="V7643" i="190"/>
  <c r="U7643" i="190"/>
  <c r="T7643" i="190"/>
  <c r="S7643" i="190"/>
  <c r="R7643" i="190"/>
  <c r="Q7643" i="190"/>
  <c r="P7643" i="190"/>
  <c r="O7643" i="190"/>
  <c r="V7642" i="190"/>
  <c r="U7642" i="190"/>
  <c r="T7642" i="190"/>
  <c r="S7642" i="190"/>
  <c r="R7642" i="190"/>
  <c r="Q7642" i="190"/>
  <c r="P7642" i="190"/>
  <c r="O7642" i="190"/>
  <c r="V7641" i="190"/>
  <c r="U7641" i="190"/>
  <c r="T7641" i="190"/>
  <c r="X7641" i="190" s="1"/>
  <c r="S7641" i="190"/>
  <c r="R7641" i="190"/>
  <c r="Q7641" i="190"/>
  <c r="P7641" i="190"/>
  <c r="O7641" i="190"/>
  <c r="V7640" i="190"/>
  <c r="U7640" i="190"/>
  <c r="T7640" i="190"/>
  <c r="S7640" i="190"/>
  <c r="R7640" i="190"/>
  <c r="Q7640" i="190"/>
  <c r="P7640" i="190"/>
  <c r="O7640" i="190"/>
  <c r="V7639" i="190"/>
  <c r="U7639" i="190"/>
  <c r="T7639" i="190"/>
  <c r="X7639" i="190" s="1"/>
  <c r="S7639" i="190"/>
  <c r="R7639" i="190"/>
  <c r="Q7639" i="190"/>
  <c r="P7639" i="190"/>
  <c r="O7639" i="190"/>
  <c r="V7638" i="190"/>
  <c r="U7638" i="190"/>
  <c r="T7638" i="190"/>
  <c r="S7638" i="190"/>
  <c r="R7638" i="190"/>
  <c r="Q7638" i="190"/>
  <c r="P7638" i="190"/>
  <c r="O7638" i="190"/>
  <c r="V7637" i="190"/>
  <c r="U7637" i="190"/>
  <c r="T7637" i="190"/>
  <c r="S7637" i="190"/>
  <c r="R7637" i="190"/>
  <c r="Q7637" i="190"/>
  <c r="P7637" i="190"/>
  <c r="O7637" i="190"/>
  <c r="V7636" i="190"/>
  <c r="U7636" i="190"/>
  <c r="T7636" i="190"/>
  <c r="S7636" i="190"/>
  <c r="R7636" i="190"/>
  <c r="Q7636" i="190"/>
  <c r="P7636" i="190"/>
  <c r="O7636" i="190"/>
  <c r="V7635" i="190"/>
  <c r="U7635" i="190"/>
  <c r="T7635" i="190"/>
  <c r="X7635" i="190" s="1"/>
  <c r="S7635" i="190"/>
  <c r="R7635" i="190"/>
  <c r="Q7635" i="190"/>
  <c r="P7635" i="190"/>
  <c r="O7635" i="190"/>
  <c r="V7634" i="190"/>
  <c r="U7634" i="190"/>
  <c r="T7634" i="190"/>
  <c r="S7634" i="190"/>
  <c r="R7634" i="190"/>
  <c r="Q7634" i="190"/>
  <c r="P7634" i="190"/>
  <c r="O7634" i="190"/>
  <c r="V7633" i="190"/>
  <c r="U7633" i="190"/>
  <c r="T7633" i="190"/>
  <c r="X7633" i="190" s="1"/>
  <c r="S7633" i="190"/>
  <c r="R7633" i="190"/>
  <c r="Q7633" i="190"/>
  <c r="P7633" i="190"/>
  <c r="O7633" i="190"/>
  <c r="V7632" i="190"/>
  <c r="U7632" i="190"/>
  <c r="T7632" i="190"/>
  <c r="S7632" i="190"/>
  <c r="R7632" i="190"/>
  <c r="Q7632" i="190"/>
  <c r="P7632" i="190"/>
  <c r="O7632" i="190"/>
  <c r="V7631" i="190"/>
  <c r="U7631" i="190"/>
  <c r="T7631" i="190"/>
  <c r="S7631" i="190"/>
  <c r="R7631" i="190"/>
  <c r="Q7631" i="190"/>
  <c r="P7631" i="190"/>
  <c r="O7631" i="190"/>
  <c r="V7630" i="190"/>
  <c r="U7630" i="190"/>
  <c r="T7630" i="190"/>
  <c r="S7630" i="190"/>
  <c r="R7630" i="190"/>
  <c r="Q7630" i="190"/>
  <c r="P7630" i="190"/>
  <c r="O7630" i="190"/>
  <c r="V7629" i="190"/>
  <c r="U7629" i="190"/>
  <c r="T7629" i="190"/>
  <c r="X7629" i="190" s="1"/>
  <c r="S7629" i="190"/>
  <c r="R7629" i="190"/>
  <c r="Q7629" i="190"/>
  <c r="P7629" i="190"/>
  <c r="O7629" i="190"/>
  <c r="V7628" i="190"/>
  <c r="U7628" i="190"/>
  <c r="T7628" i="190"/>
  <c r="S7628" i="190"/>
  <c r="R7628" i="190"/>
  <c r="Q7628" i="190"/>
  <c r="P7628" i="190"/>
  <c r="O7628" i="190"/>
  <c r="V7627" i="190"/>
  <c r="U7627" i="190"/>
  <c r="T7627" i="190"/>
  <c r="X7627" i="190" s="1"/>
  <c r="S7627" i="190"/>
  <c r="R7627" i="190"/>
  <c r="Q7627" i="190"/>
  <c r="P7627" i="190"/>
  <c r="O7627" i="190"/>
  <c r="V7626" i="190"/>
  <c r="U7626" i="190"/>
  <c r="T7626" i="190"/>
  <c r="S7626" i="190"/>
  <c r="R7626" i="190"/>
  <c r="Q7626" i="190"/>
  <c r="P7626" i="190"/>
  <c r="O7626" i="190"/>
  <c r="V7625" i="190"/>
  <c r="U7625" i="190"/>
  <c r="T7625" i="190"/>
  <c r="S7625" i="190"/>
  <c r="R7625" i="190"/>
  <c r="Q7625" i="190"/>
  <c r="P7625" i="190"/>
  <c r="O7625" i="190"/>
  <c r="V7624" i="190"/>
  <c r="U7624" i="190"/>
  <c r="T7624" i="190"/>
  <c r="S7624" i="190"/>
  <c r="R7624" i="190"/>
  <c r="Q7624" i="190"/>
  <c r="P7624" i="190"/>
  <c r="O7624" i="190"/>
  <c r="V7623" i="190"/>
  <c r="U7623" i="190"/>
  <c r="T7623" i="190"/>
  <c r="X7623" i="190" s="1"/>
  <c r="S7623" i="190"/>
  <c r="R7623" i="190"/>
  <c r="Q7623" i="190"/>
  <c r="P7623" i="190"/>
  <c r="O7623" i="190"/>
  <c r="V7622" i="190"/>
  <c r="U7622" i="190"/>
  <c r="T7622" i="190"/>
  <c r="S7622" i="190"/>
  <c r="R7622" i="190"/>
  <c r="Q7622" i="190"/>
  <c r="P7622" i="190"/>
  <c r="O7622" i="190"/>
  <c r="V7621" i="190"/>
  <c r="U7621" i="190"/>
  <c r="T7621" i="190"/>
  <c r="X7621" i="190" s="1"/>
  <c r="S7621" i="190"/>
  <c r="R7621" i="190"/>
  <c r="Q7621" i="190"/>
  <c r="P7621" i="190"/>
  <c r="O7621" i="190"/>
  <c r="V7620" i="190"/>
  <c r="U7620" i="190"/>
  <c r="T7620" i="190"/>
  <c r="S7620" i="190"/>
  <c r="R7620" i="190"/>
  <c r="Q7620" i="190"/>
  <c r="P7620" i="190"/>
  <c r="O7620" i="190"/>
  <c r="V7619" i="190"/>
  <c r="U7619" i="190"/>
  <c r="T7619" i="190"/>
  <c r="S7619" i="190"/>
  <c r="R7619" i="190"/>
  <c r="Q7619" i="190"/>
  <c r="P7619" i="190"/>
  <c r="O7619" i="190"/>
  <c r="V7618" i="190"/>
  <c r="U7618" i="190"/>
  <c r="T7618" i="190"/>
  <c r="S7618" i="190"/>
  <c r="R7618" i="190"/>
  <c r="Q7618" i="190"/>
  <c r="P7618" i="190"/>
  <c r="O7618" i="190"/>
  <c r="V7617" i="190"/>
  <c r="U7617" i="190"/>
  <c r="T7617" i="190"/>
  <c r="X7617" i="190" s="1"/>
  <c r="S7617" i="190"/>
  <c r="R7617" i="190"/>
  <c r="Q7617" i="190"/>
  <c r="P7617" i="190"/>
  <c r="O7617" i="190"/>
  <c r="V7616" i="190"/>
  <c r="U7616" i="190"/>
  <c r="T7616" i="190"/>
  <c r="S7616" i="190"/>
  <c r="R7616" i="190"/>
  <c r="Q7616" i="190"/>
  <c r="P7616" i="190"/>
  <c r="O7616" i="190"/>
  <c r="V7615" i="190"/>
  <c r="U7615" i="190"/>
  <c r="T7615" i="190"/>
  <c r="X7615" i="190" s="1"/>
  <c r="S7615" i="190"/>
  <c r="R7615" i="190"/>
  <c r="Q7615" i="190"/>
  <c r="P7615" i="190"/>
  <c r="O7615" i="190"/>
  <c r="V7614" i="190"/>
  <c r="U7614" i="190"/>
  <c r="T7614" i="190"/>
  <c r="S7614" i="190"/>
  <c r="R7614" i="190"/>
  <c r="Q7614" i="190"/>
  <c r="P7614" i="190"/>
  <c r="O7614" i="190"/>
  <c r="V7613" i="190"/>
  <c r="U7613" i="190"/>
  <c r="T7613" i="190"/>
  <c r="S7613" i="190"/>
  <c r="R7613" i="190"/>
  <c r="Q7613" i="190"/>
  <c r="P7613" i="190"/>
  <c r="O7613" i="190"/>
  <c r="V7612" i="190"/>
  <c r="U7612" i="190"/>
  <c r="T7612" i="190"/>
  <c r="S7612" i="190"/>
  <c r="R7612" i="190"/>
  <c r="Q7612" i="190"/>
  <c r="P7612" i="190"/>
  <c r="O7612" i="190"/>
  <c r="V7611" i="190"/>
  <c r="U7611" i="190"/>
  <c r="T7611" i="190"/>
  <c r="X7611" i="190" s="1"/>
  <c r="S7611" i="190"/>
  <c r="R7611" i="190"/>
  <c r="Q7611" i="190"/>
  <c r="P7611" i="190"/>
  <c r="O7611" i="190"/>
  <c r="V7610" i="190"/>
  <c r="U7610" i="190"/>
  <c r="T7610" i="190"/>
  <c r="S7610" i="190"/>
  <c r="R7610" i="190"/>
  <c r="Q7610" i="190"/>
  <c r="P7610" i="190"/>
  <c r="O7610" i="190"/>
  <c r="V7609" i="190"/>
  <c r="U7609" i="190"/>
  <c r="T7609" i="190"/>
  <c r="X7609" i="190" s="1"/>
  <c r="S7609" i="190"/>
  <c r="R7609" i="190"/>
  <c r="Q7609" i="190"/>
  <c r="P7609" i="190"/>
  <c r="O7609" i="190"/>
  <c r="V7608" i="190"/>
  <c r="U7608" i="190"/>
  <c r="T7608" i="190"/>
  <c r="S7608" i="190"/>
  <c r="R7608" i="190"/>
  <c r="Q7608" i="190"/>
  <c r="P7608" i="190"/>
  <c r="O7608" i="190"/>
  <c r="V7607" i="190"/>
  <c r="U7607" i="190"/>
  <c r="T7607" i="190"/>
  <c r="S7607" i="190"/>
  <c r="R7607" i="190"/>
  <c r="Q7607" i="190"/>
  <c r="P7607" i="190"/>
  <c r="O7607" i="190"/>
  <c r="V7606" i="190"/>
  <c r="U7606" i="190"/>
  <c r="T7606" i="190"/>
  <c r="S7606" i="190"/>
  <c r="R7606" i="190"/>
  <c r="Q7606" i="190"/>
  <c r="P7606" i="190"/>
  <c r="O7606" i="190"/>
  <c r="V7605" i="190"/>
  <c r="U7605" i="190"/>
  <c r="T7605" i="190"/>
  <c r="X7605" i="190" s="1"/>
  <c r="S7605" i="190"/>
  <c r="R7605" i="190"/>
  <c r="Q7605" i="190"/>
  <c r="P7605" i="190"/>
  <c r="O7605" i="190"/>
  <c r="V7604" i="190"/>
  <c r="U7604" i="190"/>
  <c r="T7604" i="190"/>
  <c r="S7604" i="190"/>
  <c r="R7604" i="190"/>
  <c r="Q7604" i="190"/>
  <c r="P7604" i="190"/>
  <c r="O7604" i="190"/>
  <c r="V7603" i="190"/>
  <c r="U7603" i="190"/>
  <c r="T7603" i="190"/>
  <c r="X7603" i="190" s="1"/>
  <c r="S7603" i="190"/>
  <c r="R7603" i="190"/>
  <c r="Q7603" i="190"/>
  <c r="P7603" i="190"/>
  <c r="O7603" i="190"/>
  <c r="V7602" i="190"/>
  <c r="U7602" i="190"/>
  <c r="T7602" i="190"/>
  <c r="S7602" i="190"/>
  <c r="R7602" i="190"/>
  <c r="Q7602" i="190"/>
  <c r="P7602" i="190"/>
  <c r="O7602" i="190"/>
  <c r="V7601" i="190"/>
  <c r="U7601" i="190"/>
  <c r="T7601" i="190"/>
  <c r="S7601" i="190"/>
  <c r="R7601" i="190"/>
  <c r="Q7601" i="190"/>
  <c r="P7601" i="190"/>
  <c r="O7601" i="190"/>
  <c r="V7600" i="190"/>
  <c r="U7600" i="190"/>
  <c r="T7600" i="190"/>
  <c r="S7600" i="190"/>
  <c r="R7600" i="190"/>
  <c r="Q7600" i="190"/>
  <c r="P7600" i="190"/>
  <c r="O7600" i="190"/>
  <c r="V7599" i="190"/>
  <c r="U7599" i="190"/>
  <c r="T7599" i="190"/>
  <c r="X7599" i="190" s="1"/>
  <c r="S7599" i="190"/>
  <c r="R7599" i="190"/>
  <c r="Q7599" i="190"/>
  <c r="P7599" i="190"/>
  <c r="O7599" i="190"/>
  <c r="V7598" i="190"/>
  <c r="U7598" i="190"/>
  <c r="T7598" i="190"/>
  <c r="S7598" i="190"/>
  <c r="R7598" i="190"/>
  <c r="Q7598" i="190"/>
  <c r="P7598" i="190"/>
  <c r="O7598" i="190"/>
  <c r="V7597" i="190"/>
  <c r="U7597" i="190"/>
  <c r="T7597" i="190"/>
  <c r="X7597" i="190" s="1"/>
  <c r="S7597" i="190"/>
  <c r="R7597" i="190"/>
  <c r="Q7597" i="190"/>
  <c r="P7597" i="190"/>
  <c r="O7597" i="190"/>
  <c r="V7596" i="190"/>
  <c r="U7596" i="190"/>
  <c r="T7596" i="190"/>
  <c r="S7596" i="190"/>
  <c r="R7596" i="190"/>
  <c r="Q7596" i="190"/>
  <c r="P7596" i="190"/>
  <c r="O7596" i="190"/>
  <c r="V7595" i="190"/>
  <c r="U7595" i="190"/>
  <c r="T7595" i="190"/>
  <c r="S7595" i="190"/>
  <c r="R7595" i="190"/>
  <c r="Q7595" i="190"/>
  <c r="P7595" i="190"/>
  <c r="O7595" i="190"/>
  <c r="V7594" i="190"/>
  <c r="U7594" i="190"/>
  <c r="T7594" i="190"/>
  <c r="S7594" i="190"/>
  <c r="R7594" i="190"/>
  <c r="Q7594" i="190"/>
  <c r="P7594" i="190"/>
  <c r="O7594" i="190"/>
  <c r="V7593" i="190"/>
  <c r="U7593" i="190"/>
  <c r="T7593" i="190"/>
  <c r="X7593" i="190" s="1"/>
  <c r="S7593" i="190"/>
  <c r="R7593" i="190"/>
  <c r="Q7593" i="190"/>
  <c r="P7593" i="190"/>
  <c r="O7593" i="190"/>
  <c r="V7592" i="190"/>
  <c r="U7592" i="190"/>
  <c r="T7592" i="190"/>
  <c r="S7592" i="190"/>
  <c r="R7592" i="190"/>
  <c r="Q7592" i="190"/>
  <c r="P7592" i="190"/>
  <c r="O7592" i="190"/>
  <c r="V7591" i="190"/>
  <c r="U7591" i="190"/>
  <c r="T7591" i="190"/>
  <c r="X7591" i="190" s="1"/>
  <c r="S7591" i="190"/>
  <c r="R7591" i="190"/>
  <c r="Q7591" i="190"/>
  <c r="P7591" i="190"/>
  <c r="O7591" i="190"/>
  <c r="V7590" i="190"/>
  <c r="U7590" i="190"/>
  <c r="T7590" i="190"/>
  <c r="S7590" i="190"/>
  <c r="R7590" i="190"/>
  <c r="Q7590" i="190"/>
  <c r="P7590" i="190"/>
  <c r="O7590" i="190"/>
  <c r="V7589" i="190"/>
  <c r="U7589" i="190"/>
  <c r="T7589" i="190"/>
  <c r="S7589" i="190"/>
  <c r="R7589" i="190"/>
  <c r="Q7589" i="190"/>
  <c r="P7589" i="190"/>
  <c r="O7589" i="190"/>
  <c r="V7588" i="190"/>
  <c r="U7588" i="190"/>
  <c r="T7588" i="190"/>
  <c r="S7588" i="190"/>
  <c r="R7588" i="190"/>
  <c r="Q7588" i="190"/>
  <c r="P7588" i="190"/>
  <c r="O7588" i="190"/>
  <c r="V7587" i="190"/>
  <c r="U7587" i="190"/>
  <c r="T7587" i="190"/>
  <c r="X7587" i="190" s="1"/>
  <c r="S7587" i="190"/>
  <c r="R7587" i="190"/>
  <c r="Q7587" i="190"/>
  <c r="P7587" i="190"/>
  <c r="O7587" i="190"/>
  <c r="V7586" i="190"/>
  <c r="U7586" i="190"/>
  <c r="T7586" i="190"/>
  <c r="S7586" i="190"/>
  <c r="R7586" i="190"/>
  <c r="Q7586" i="190"/>
  <c r="P7586" i="190"/>
  <c r="O7586" i="190"/>
  <c r="V7585" i="190"/>
  <c r="U7585" i="190"/>
  <c r="T7585" i="190"/>
  <c r="X7585" i="190" s="1"/>
  <c r="S7585" i="190"/>
  <c r="R7585" i="190"/>
  <c r="Q7585" i="190"/>
  <c r="P7585" i="190"/>
  <c r="O7585" i="190"/>
  <c r="V7584" i="190"/>
  <c r="U7584" i="190"/>
  <c r="T7584" i="190"/>
  <c r="S7584" i="190"/>
  <c r="R7584" i="190"/>
  <c r="Q7584" i="190"/>
  <c r="P7584" i="190"/>
  <c r="O7584" i="190"/>
  <c r="V7583" i="190"/>
  <c r="U7583" i="190"/>
  <c r="T7583" i="190"/>
  <c r="S7583" i="190"/>
  <c r="R7583" i="190"/>
  <c r="Q7583" i="190"/>
  <c r="P7583" i="190"/>
  <c r="O7583" i="190"/>
  <c r="V7582" i="190"/>
  <c r="U7582" i="190"/>
  <c r="T7582" i="190"/>
  <c r="S7582" i="190"/>
  <c r="R7582" i="190"/>
  <c r="Q7582" i="190"/>
  <c r="P7582" i="190"/>
  <c r="O7582" i="190"/>
  <c r="V7581" i="190"/>
  <c r="U7581" i="190"/>
  <c r="T7581" i="190"/>
  <c r="X7581" i="190" s="1"/>
  <c r="S7581" i="190"/>
  <c r="R7581" i="190"/>
  <c r="Q7581" i="190"/>
  <c r="P7581" i="190"/>
  <c r="O7581" i="190"/>
  <c r="V7580" i="190"/>
  <c r="U7580" i="190"/>
  <c r="T7580" i="190"/>
  <c r="S7580" i="190"/>
  <c r="R7580" i="190"/>
  <c r="Q7580" i="190"/>
  <c r="P7580" i="190"/>
  <c r="O7580" i="190"/>
  <c r="V7579" i="190"/>
  <c r="U7579" i="190"/>
  <c r="T7579" i="190"/>
  <c r="X7579" i="190" s="1"/>
  <c r="S7579" i="190"/>
  <c r="R7579" i="190"/>
  <c r="Q7579" i="190"/>
  <c r="P7579" i="190"/>
  <c r="O7579" i="190"/>
  <c r="V7578" i="190"/>
  <c r="U7578" i="190"/>
  <c r="T7578" i="190"/>
  <c r="S7578" i="190"/>
  <c r="R7578" i="190"/>
  <c r="Q7578" i="190"/>
  <c r="P7578" i="190"/>
  <c r="O7578" i="190"/>
  <c r="V7577" i="190"/>
  <c r="U7577" i="190"/>
  <c r="T7577" i="190"/>
  <c r="S7577" i="190"/>
  <c r="R7577" i="190"/>
  <c r="Q7577" i="190"/>
  <c r="P7577" i="190"/>
  <c r="O7577" i="190"/>
  <c r="V7576" i="190"/>
  <c r="U7576" i="190"/>
  <c r="T7576" i="190"/>
  <c r="S7576" i="190"/>
  <c r="R7576" i="190"/>
  <c r="Q7576" i="190"/>
  <c r="P7576" i="190"/>
  <c r="O7576" i="190"/>
  <c r="V7575" i="190"/>
  <c r="U7575" i="190"/>
  <c r="T7575" i="190"/>
  <c r="X7575" i="190" s="1"/>
  <c r="S7575" i="190"/>
  <c r="R7575" i="190"/>
  <c r="Q7575" i="190"/>
  <c r="P7575" i="190"/>
  <c r="O7575" i="190"/>
  <c r="V7574" i="190"/>
  <c r="U7574" i="190"/>
  <c r="T7574" i="190"/>
  <c r="S7574" i="190"/>
  <c r="R7574" i="190"/>
  <c r="Q7574" i="190"/>
  <c r="P7574" i="190"/>
  <c r="O7574" i="190"/>
  <c r="V7573" i="190"/>
  <c r="U7573" i="190"/>
  <c r="T7573" i="190"/>
  <c r="X7573" i="190" s="1"/>
  <c r="S7573" i="190"/>
  <c r="R7573" i="190"/>
  <c r="Q7573" i="190"/>
  <c r="P7573" i="190"/>
  <c r="O7573" i="190"/>
  <c r="V7572" i="190"/>
  <c r="U7572" i="190"/>
  <c r="T7572" i="190"/>
  <c r="S7572" i="190"/>
  <c r="R7572" i="190"/>
  <c r="Q7572" i="190"/>
  <c r="P7572" i="190"/>
  <c r="O7572" i="190"/>
  <c r="V7571" i="190"/>
  <c r="U7571" i="190"/>
  <c r="T7571" i="190"/>
  <c r="S7571" i="190"/>
  <c r="R7571" i="190"/>
  <c r="Q7571" i="190"/>
  <c r="P7571" i="190"/>
  <c r="O7571" i="190"/>
  <c r="V7570" i="190"/>
  <c r="U7570" i="190"/>
  <c r="T7570" i="190"/>
  <c r="S7570" i="190"/>
  <c r="R7570" i="190"/>
  <c r="Q7570" i="190"/>
  <c r="P7570" i="190"/>
  <c r="O7570" i="190"/>
  <c r="V7569" i="190"/>
  <c r="U7569" i="190"/>
  <c r="T7569" i="190"/>
  <c r="X7569" i="190" s="1"/>
  <c r="S7569" i="190"/>
  <c r="R7569" i="190"/>
  <c r="Q7569" i="190"/>
  <c r="P7569" i="190"/>
  <c r="O7569" i="190"/>
  <c r="V7568" i="190"/>
  <c r="U7568" i="190"/>
  <c r="T7568" i="190"/>
  <c r="S7568" i="190"/>
  <c r="R7568" i="190"/>
  <c r="Q7568" i="190"/>
  <c r="P7568" i="190"/>
  <c r="O7568" i="190"/>
  <c r="V7567" i="190"/>
  <c r="U7567" i="190"/>
  <c r="T7567" i="190"/>
  <c r="X7567" i="190" s="1"/>
  <c r="S7567" i="190"/>
  <c r="R7567" i="190"/>
  <c r="Q7567" i="190"/>
  <c r="P7567" i="190"/>
  <c r="O7567" i="190"/>
  <c r="V7566" i="190"/>
  <c r="U7566" i="190"/>
  <c r="T7566" i="190"/>
  <c r="S7566" i="190"/>
  <c r="R7566" i="190"/>
  <c r="Q7566" i="190"/>
  <c r="P7566" i="190"/>
  <c r="O7566" i="190"/>
  <c r="V7565" i="190"/>
  <c r="U7565" i="190"/>
  <c r="T7565" i="190"/>
  <c r="S7565" i="190"/>
  <c r="R7565" i="190"/>
  <c r="Q7565" i="190"/>
  <c r="P7565" i="190"/>
  <c r="O7565" i="190"/>
  <c r="V7564" i="190"/>
  <c r="U7564" i="190"/>
  <c r="T7564" i="190"/>
  <c r="S7564" i="190"/>
  <c r="R7564" i="190"/>
  <c r="Q7564" i="190"/>
  <c r="P7564" i="190"/>
  <c r="O7564" i="190"/>
  <c r="V7563" i="190"/>
  <c r="U7563" i="190"/>
  <c r="T7563" i="190"/>
  <c r="X7563" i="190" s="1"/>
  <c r="S7563" i="190"/>
  <c r="R7563" i="190"/>
  <c r="Q7563" i="190"/>
  <c r="P7563" i="190"/>
  <c r="O7563" i="190"/>
  <c r="V7562" i="190"/>
  <c r="U7562" i="190"/>
  <c r="T7562" i="190"/>
  <c r="S7562" i="190"/>
  <c r="R7562" i="190"/>
  <c r="Q7562" i="190"/>
  <c r="P7562" i="190"/>
  <c r="O7562" i="190"/>
  <c r="V7561" i="190"/>
  <c r="U7561" i="190"/>
  <c r="T7561" i="190"/>
  <c r="X7561" i="190" s="1"/>
  <c r="S7561" i="190"/>
  <c r="R7561" i="190"/>
  <c r="Q7561" i="190"/>
  <c r="P7561" i="190"/>
  <c r="O7561" i="190"/>
  <c r="V7560" i="190"/>
  <c r="U7560" i="190"/>
  <c r="T7560" i="190"/>
  <c r="S7560" i="190"/>
  <c r="R7560" i="190"/>
  <c r="Q7560" i="190"/>
  <c r="P7560" i="190"/>
  <c r="O7560" i="190"/>
  <c r="V7559" i="190"/>
  <c r="U7559" i="190"/>
  <c r="T7559" i="190"/>
  <c r="S7559" i="190"/>
  <c r="R7559" i="190"/>
  <c r="Q7559" i="190"/>
  <c r="P7559" i="190"/>
  <c r="O7559" i="190"/>
  <c r="V7558" i="190"/>
  <c r="U7558" i="190"/>
  <c r="T7558" i="190"/>
  <c r="S7558" i="190"/>
  <c r="R7558" i="190"/>
  <c r="Q7558" i="190"/>
  <c r="P7558" i="190"/>
  <c r="O7558" i="190"/>
  <c r="V7557" i="190"/>
  <c r="U7557" i="190"/>
  <c r="T7557" i="190"/>
  <c r="S7557" i="190"/>
  <c r="R7557" i="190"/>
  <c r="Q7557" i="190"/>
  <c r="P7557" i="190"/>
  <c r="O7557" i="190"/>
  <c r="V7556" i="190"/>
  <c r="U7556" i="190"/>
  <c r="T7556" i="190"/>
  <c r="S7556" i="190"/>
  <c r="R7556" i="190"/>
  <c r="Q7556" i="190"/>
  <c r="P7556" i="190"/>
  <c r="O7556" i="190"/>
  <c r="V7555" i="190"/>
  <c r="U7555" i="190"/>
  <c r="T7555" i="190"/>
  <c r="S7555" i="190"/>
  <c r="R7555" i="190"/>
  <c r="Q7555" i="190"/>
  <c r="P7555" i="190"/>
  <c r="O7555" i="190"/>
  <c r="V7554" i="190"/>
  <c r="U7554" i="190"/>
  <c r="T7554" i="190"/>
  <c r="S7554" i="190"/>
  <c r="R7554" i="190"/>
  <c r="Q7554" i="190"/>
  <c r="P7554" i="190"/>
  <c r="O7554" i="190"/>
  <c r="V7553" i="190"/>
  <c r="U7553" i="190"/>
  <c r="T7553" i="190"/>
  <c r="S7553" i="190"/>
  <c r="R7553" i="190"/>
  <c r="Q7553" i="190"/>
  <c r="P7553" i="190"/>
  <c r="O7553" i="190"/>
  <c r="V7552" i="190"/>
  <c r="U7552" i="190"/>
  <c r="T7552" i="190"/>
  <c r="S7552" i="190"/>
  <c r="R7552" i="190"/>
  <c r="Q7552" i="190"/>
  <c r="P7552" i="190"/>
  <c r="O7552" i="190"/>
  <c r="V7551" i="190"/>
  <c r="U7551" i="190"/>
  <c r="T7551" i="190"/>
  <c r="S7551" i="190"/>
  <c r="R7551" i="190"/>
  <c r="Q7551" i="190"/>
  <c r="P7551" i="190"/>
  <c r="O7551" i="190"/>
  <c r="V7550" i="190"/>
  <c r="U7550" i="190"/>
  <c r="T7550" i="190"/>
  <c r="S7550" i="190"/>
  <c r="R7550" i="190"/>
  <c r="Q7550" i="190"/>
  <c r="P7550" i="190"/>
  <c r="O7550" i="190"/>
  <c r="V7549" i="190"/>
  <c r="U7549" i="190"/>
  <c r="T7549" i="190"/>
  <c r="S7549" i="190"/>
  <c r="R7549" i="190"/>
  <c r="Q7549" i="190"/>
  <c r="P7549" i="190"/>
  <c r="O7549" i="190"/>
  <c r="V7548" i="190"/>
  <c r="U7548" i="190"/>
  <c r="T7548" i="190"/>
  <c r="S7548" i="190"/>
  <c r="R7548" i="190"/>
  <c r="Q7548" i="190"/>
  <c r="P7548" i="190"/>
  <c r="O7548" i="190"/>
  <c r="V7547" i="190"/>
  <c r="U7547" i="190"/>
  <c r="T7547" i="190"/>
  <c r="S7547" i="190"/>
  <c r="R7547" i="190"/>
  <c r="Q7547" i="190"/>
  <c r="P7547" i="190"/>
  <c r="O7547" i="190"/>
  <c r="V7546" i="190"/>
  <c r="U7546" i="190"/>
  <c r="T7546" i="190"/>
  <c r="S7546" i="190"/>
  <c r="R7546" i="190"/>
  <c r="Q7546" i="190"/>
  <c r="P7546" i="190"/>
  <c r="O7546" i="190"/>
  <c r="V7545" i="190"/>
  <c r="U7545" i="190"/>
  <c r="T7545" i="190"/>
  <c r="S7545" i="190"/>
  <c r="R7545" i="190"/>
  <c r="Q7545" i="190"/>
  <c r="P7545" i="190"/>
  <c r="O7545" i="190"/>
  <c r="V7544" i="190"/>
  <c r="U7544" i="190"/>
  <c r="T7544" i="190"/>
  <c r="S7544" i="190"/>
  <c r="R7544" i="190"/>
  <c r="Q7544" i="190"/>
  <c r="P7544" i="190"/>
  <c r="O7544" i="190"/>
  <c r="V7543" i="190"/>
  <c r="U7543" i="190"/>
  <c r="T7543" i="190"/>
  <c r="S7543" i="190"/>
  <c r="R7543" i="190"/>
  <c r="Q7543" i="190"/>
  <c r="P7543" i="190"/>
  <c r="O7543" i="190"/>
  <c r="V7542" i="190"/>
  <c r="U7542" i="190"/>
  <c r="T7542" i="190"/>
  <c r="S7542" i="190"/>
  <c r="R7542" i="190"/>
  <c r="Q7542" i="190"/>
  <c r="P7542" i="190"/>
  <c r="O7542" i="190"/>
  <c r="V7541" i="190"/>
  <c r="U7541" i="190"/>
  <c r="T7541" i="190"/>
  <c r="S7541" i="190"/>
  <c r="R7541" i="190"/>
  <c r="Q7541" i="190"/>
  <c r="P7541" i="190"/>
  <c r="O7541" i="190"/>
  <c r="V7540" i="190"/>
  <c r="U7540" i="190"/>
  <c r="T7540" i="190"/>
  <c r="S7540" i="190"/>
  <c r="R7540" i="190"/>
  <c r="Q7540" i="190"/>
  <c r="P7540" i="190"/>
  <c r="O7540" i="190"/>
  <c r="V7539" i="190"/>
  <c r="U7539" i="190"/>
  <c r="T7539" i="190"/>
  <c r="S7539" i="190"/>
  <c r="R7539" i="190"/>
  <c r="Q7539" i="190"/>
  <c r="P7539" i="190"/>
  <c r="O7539" i="190"/>
  <c r="V7538" i="190"/>
  <c r="U7538" i="190"/>
  <c r="T7538" i="190"/>
  <c r="S7538" i="190"/>
  <c r="R7538" i="190"/>
  <c r="Q7538" i="190"/>
  <c r="P7538" i="190"/>
  <c r="O7538" i="190"/>
  <c r="V7537" i="190"/>
  <c r="U7537" i="190"/>
  <c r="T7537" i="190"/>
  <c r="S7537" i="190"/>
  <c r="R7537" i="190"/>
  <c r="Q7537" i="190"/>
  <c r="P7537" i="190"/>
  <c r="O7537" i="190"/>
  <c r="V7536" i="190"/>
  <c r="U7536" i="190"/>
  <c r="T7536" i="190"/>
  <c r="S7536" i="190"/>
  <c r="R7536" i="190"/>
  <c r="Q7536" i="190"/>
  <c r="P7536" i="190"/>
  <c r="O7536" i="190"/>
  <c r="V7535" i="190"/>
  <c r="U7535" i="190"/>
  <c r="T7535" i="190"/>
  <c r="S7535" i="190"/>
  <c r="R7535" i="190"/>
  <c r="Q7535" i="190"/>
  <c r="P7535" i="190"/>
  <c r="O7535" i="190"/>
  <c r="V7534" i="190"/>
  <c r="U7534" i="190"/>
  <c r="T7534" i="190"/>
  <c r="S7534" i="190"/>
  <c r="R7534" i="190"/>
  <c r="Q7534" i="190"/>
  <c r="P7534" i="190"/>
  <c r="O7534" i="190"/>
  <c r="V7533" i="190"/>
  <c r="U7533" i="190"/>
  <c r="T7533" i="190"/>
  <c r="S7533" i="190"/>
  <c r="R7533" i="190"/>
  <c r="Q7533" i="190"/>
  <c r="P7533" i="190"/>
  <c r="O7533" i="190"/>
  <c r="V7532" i="190"/>
  <c r="U7532" i="190"/>
  <c r="T7532" i="190"/>
  <c r="S7532" i="190"/>
  <c r="R7532" i="190"/>
  <c r="Q7532" i="190"/>
  <c r="P7532" i="190"/>
  <c r="O7532" i="190"/>
  <c r="V7531" i="190"/>
  <c r="U7531" i="190"/>
  <c r="T7531" i="190"/>
  <c r="S7531" i="190"/>
  <c r="R7531" i="190"/>
  <c r="Q7531" i="190"/>
  <c r="P7531" i="190"/>
  <c r="O7531" i="190"/>
  <c r="V7530" i="190"/>
  <c r="U7530" i="190"/>
  <c r="T7530" i="190"/>
  <c r="S7530" i="190"/>
  <c r="R7530" i="190"/>
  <c r="Q7530" i="190"/>
  <c r="P7530" i="190"/>
  <c r="O7530" i="190"/>
  <c r="V7529" i="190"/>
  <c r="U7529" i="190"/>
  <c r="T7529" i="190"/>
  <c r="S7529" i="190"/>
  <c r="R7529" i="190"/>
  <c r="Q7529" i="190"/>
  <c r="P7529" i="190"/>
  <c r="O7529" i="190"/>
  <c r="V7528" i="190"/>
  <c r="U7528" i="190"/>
  <c r="T7528" i="190"/>
  <c r="S7528" i="190"/>
  <c r="R7528" i="190"/>
  <c r="Q7528" i="190"/>
  <c r="P7528" i="190"/>
  <c r="O7528" i="190"/>
  <c r="V7527" i="190"/>
  <c r="U7527" i="190"/>
  <c r="T7527" i="190"/>
  <c r="S7527" i="190"/>
  <c r="R7527" i="190"/>
  <c r="Q7527" i="190"/>
  <c r="P7527" i="190"/>
  <c r="O7527" i="190"/>
  <c r="V7526" i="190"/>
  <c r="U7526" i="190"/>
  <c r="T7526" i="190"/>
  <c r="S7526" i="190"/>
  <c r="R7526" i="190"/>
  <c r="Q7526" i="190"/>
  <c r="P7526" i="190"/>
  <c r="O7526" i="190"/>
  <c r="V7525" i="190"/>
  <c r="U7525" i="190"/>
  <c r="T7525" i="190"/>
  <c r="S7525" i="190"/>
  <c r="R7525" i="190"/>
  <c r="Q7525" i="190"/>
  <c r="P7525" i="190"/>
  <c r="O7525" i="190"/>
  <c r="V7524" i="190"/>
  <c r="U7524" i="190"/>
  <c r="T7524" i="190"/>
  <c r="S7524" i="190"/>
  <c r="R7524" i="190"/>
  <c r="Q7524" i="190"/>
  <c r="P7524" i="190"/>
  <c r="O7524" i="190"/>
  <c r="V7523" i="190"/>
  <c r="U7523" i="190"/>
  <c r="T7523" i="190"/>
  <c r="S7523" i="190"/>
  <c r="R7523" i="190"/>
  <c r="Q7523" i="190"/>
  <c r="P7523" i="190"/>
  <c r="O7523" i="190"/>
  <c r="V7522" i="190"/>
  <c r="U7522" i="190"/>
  <c r="T7522" i="190"/>
  <c r="S7522" i="190"/>
  <c r="R7522" i="190"/>
  <c r="Q7522" i="190"/>
  <c r="P7522" i="190"/>
  <c r="O7522" i="190"/>
  <c r="V7521" i="190"/>
  <c r="U7521" i="190"/>
  <c r="T7521" i="190"/>
  <c r="S7521" i="190"/>
  <c r="R7521" i="190"/>
  <c r="Q7521" i="190"/>
  <c r="P7521" i="190"/>
  <c r="O7521" i="190"/>
  <c r="V7520" i="190"/>
  <c r="U7520" i="190"/>
  <c r="T7520" i="190"/>
  <c r="S7520" i="190"/>
  <c r="R7520" i="190"/>
  <c r="Q7520" i="190"/>
  <c r="P7520" i="190"/>
  <c r="O7520" i="190"/>
  <c r="V7519" i="190"/>
  <c r="U7519" i="190"/>
  <c r="T7519" i="190"/>
  <c r="S7519" i="190"/>
  <c r="R7519" i="190"/>
  <c r="Q7519" i="190"/>
  <c r="P7519" i="190"/>
  <c r="O7519" i="190"/>
  <c r="V7518" i="190"/>
  <c r="U7518" i="190"/>
  <c r="T7518" i="190"/>
  <c r="S7518" i="190"/>
  <c r="R7518" i="190"/>
  <c r="Q7518" i="190"/>
  <c r="P7518" i="190"/>
  <c r="O7518" i="190"/>
  <c r="V7517" i="190"/>
  <c r="U7517" i="190"/>
  <c r="T7517" i="190"/>
  <c r="S7517" i="190"/>
  <c r="R7517" i="190"/>
  <c r="Q7517" i="190"/>
  <c r="P7517" i="190"/>
  <c r="O7517" i="190"/>
  <c r="V7516" i="190"/>
  <c r="U7516" i="190"/>
  <c r="T7516" i="190"/>
  <c r="S7516" i="190"/>
  <c r="R7516" i="190"/>
  <c r="Q7516" i="190"/>
  <c r="P7516" i="190"/>
  <c r="O7516" i="190"/>
  <c r="V7515" i="190"/>
  <c r="U7515" i="190"/>
  <c r="T7515" i="190"/>
  <c r="S7515" i="190"/>
  <c r="R7515" i="190"/>
  <c r="Q7515" i="190"/>
  <c r="P7515" i="190"/>
  <c r="O7515" i="190"/>
  <c r="V7514" i="190"/>
  <c r="U7514" i="190"/>
  <c r="T7514" i="190"/>
  <c r="S7514" i="190"/>
  <c r="R7514" i="190"/>
  <c r="Q7514" i="190"/>
  <c r="P7514" i="190"/>
  <c r="O7514" i="190"/>
  <c r="V7513" i="190"/>
  <c r="U7513" i="190"/>
  <c r="T7513" i="190"/>
  <c r="S7513" i="190"/>
  <c r="R7513" i="190"/>
  <c r="Q7513" i="190"/>
  <c r="P7513" i="190"/>
  <c r="O7513" i="190"/>
  <c r="V7512" i="190"/>
  <c r="U7512" i="190"/>
  <c r="T7512" i="190"/>
  <c r="S7512" i="190"/>
  <c r="R7512" i="190"/>
  <c r="Q7512" i="190"/>
  <c r="P7512" i="190"/>
  <c r="O7512" i="190"/>
  <c r="V7511" i="190"/>
  <c r="U7511" i="190"/>
  <c r="T7511" i="190"/>
  <c r="S7511" i="190"/>
  <c r="R7511" i="190"/>
  <c r="Q7511" i="190"/>
  <c r="P7511" i="190"/>
  <c r="O7511" i="190"/>
  <c r="V7510" i="190"/>
  <c r="U7510" i="190"/>
  <c r="T7510" i="190"/>
  <c r="S7510" i="190"/>
  <c r="R7510" i="190"/>
  <c r="Q7510" i="190"/>
  <c r="P7510" i="190"/>
  <c r="O7510" i="190"/>
  <c r="V7509" i="190"/>
  <c r="U7509" i="190"/>
  <c r="T7509" i="190"/>
  <c r="S7509" i="190"/>
  <c r="R7509" i="190"/>
  <c r="Q7509" i="190"/>
  <c r="P7509" i="190"/>
  <c r="O7509" i="190"/>
  <c r="V7508" i="190"/>
  <c r="U7508" i="190"/>
  <c r="T7508" i="190"/>
  <c r="S7508" i="190"/>
  <c r="R7508" i="190"/>
  <c r="Q7508" i="190"/>
  <c r="P7508" i="190"/>
  <c r="O7508" i="190"/>
  <c r="V7507" i="190"/>
  <c r="U7507" i="190"/>
  <c r="T7507" i="190"/>
  <c r="S7507" i="190"/>
  <c r="R7507" i="190"/>
  <c r="Q7507" i="190"/>
  <c r="P7507" i="190"/>
  <c r="O7507" i="190"/>
  <c r="V7506" i="190"/>
  <c r="U7506" i="190"/>
  <c r="T7506" i="190"/>
  <c r="S7506" i="190"/>
  <c r="R7506" i="190"/>
  <c r="Q7506" i="190"/>
  <c r="P7506" i="190"/>
  <c r="O7506" i="190"/>
  <c r="V7505" i="190"/>
  <c r="U7505" i="190"/>
  <c r="T7505" i="190"/>
  <c r="S7505" i="190"/>
  <c r="R7505" i="190"/>
  <c r="Q7505" i="190"/>
  <c r="P7505" i="190"/>
  <c r="O7505" i="190"/>
  <c r="V7504" i="190"/>
  <c r="U7504" i="190"/>
  <c r="T7504" i="190"/>
  <c r="S7504" i="190"/>
  <c r="R7504" i="190"/>
  <c r="Q7504" i="190"/>
  <c r="P7504" i="190"/>
  <c r="O7504" i="190"/>
  <c r="V7503" i="190"/>
  <c r="U7503" i="190"/>
  <c r="T7503" i="190"/>
  <c r="S7503" i="190"/>
  <c r="R7503" i="190"/>
  <c r="Q7503" i="190"/>
  <c r="P7503" i="190"/>
  <c r="O7503" i="190"/>
  <c r="V7502" i="190"/>
  <c r="U7502" i="190"/>
  <c r="T7502" i="190"/>
  <c r="S7502" i="190"/>
  <c r="R7502" i="190"/>
  <c r="Q7502" i="190"/>
  <c r="P7502" i="190"/>
  <c r="O7502" i="190"/>
  <c r="V7501" i="190"/>
  <c r="U7501" i="190"/>
  <c r="T7501" i="190"/>
  <c r="S7501" i="190"/>
  <c r="R7501" i="190"/>
  <c r="Q7501" i="190"/>
  <c r="P7501" i="190"/>
  <c r="O7501" i="190"/>
  <c r="V7500" i="190"/>
  <c r="U7500" i="190"/>
  <c r="T7500" i="190"/>
  <c r="S7500" i="190"/>
  <c r="R7500" i="190"/>
  <c r="Q7500" i="190"/>
  <c r="P7500" i="190"/>
  <c r="O7500" i="190"/>
  <c r="V7499" i="190"/>
  <c r="U7499" i="190"/>
  <c r="T7499" i="190"/>
  <c r="S7499" i="190"/>
  <c r="R7499" i="190"/>
  <c r="Q7499" i="190"/>
  <c r="P7499" i="190"/>
  <c r="O7499" i="190"/>
  <c r="V7498" i="190"/>
  <c r="U7498" i="190"/>
  <c r="T7498" i="190"/>
  <c r="S7498" i="190"/>
  <c r="R7498" i="190"/>
  <c r="Q7498" i="190"/>
  <c r="P7498" i="190"/>
  <c r="O7498" i="190"/>
  <c r="V7497" i="190"/>
  <c r="U7497" i="190"/>
  <c r="T7497" i="190"/>
  <c r="S7497" i="190"/>
  <c r="R7497" i="190"/>
  <c r="Q7497" i="190"/>
  <c r="P7497" i="190"/>
  <c r="O7497" i="190"/>
  <c r="V7496" i="190"/>
  <c r="U7496" i="190"/>
  <c r="T7496" i="190"/>
  <c r="S7496" i="190"/>
  <c r="R7496" i="190"/>
  <c r="Q7496" i="190"/>
  <c r="P7496" i="190"/>
  <c r="O7496" i="190"/>
  <c r="V7495" i="190"/>
  <c r="U7495" i="190"/>
  <c r="T7495" i="190"/>
  <c r="S7495" i="190"/>
  <c r="R7495" i="190"/>
  <c r="Q7495" i="190"/>
  <c r="P7495" i="190"/>
  <c r="O7495" i="190"/>
  <c r="V7494" i="190"/>
  <c r="U7494" i="190"/>
  <c r="T7494" i="190"/>
  <c r="S7494" i="190"/>
  <c r="R7494" i="190"/>
  <c r="Q7494" i="190"/>
  <c r="P7494" i="190"/>
  <c r="O7494" i="190"/>
  <c r="V7493" i="190"/>
  <c r="U7493" i="190"/>
  <c r="T7493" i="190"/>
  <c r="S7493" i="190"/>
  <c r="R7493" i="190"/>
  <c r="Q7493" i="190"/>
  <c r="P7493" i="190"/>
  <c r="O7493" i="190"/>
  <c r="V7492" i="190"/>
  <c r="U7492" i="190"/>
  <c r="T7492" i="190"/>
  <c r="S7492" i="190"/>
  <c r="R7492" i="190"/>
  <c r="Q7492" i="190"/>
  <c r="P7492" i="190"/>
  <c r="O7492" i="190"/>
  <c r="V7491" i="190"/>
  <c r="U7491" i="190"/>
  <c r="T7491" i="190"/>
  <c r="S7491" i="190"/>
  <c r="R7491" i="190"/>
  <c r="Q7491" i="190"/>
  <c r="P7491" i="190"/>
  <c r="O7491" i="190"/>
  <c r="V7490" i="190"/>
  <c r="U7490" i="190"/>
  <c r="T7490" i="190"/>
  <c r="S7490" i="190"/>
  <c r="R7490" i="190"/>
  <c r="Q7490" i="190"/>
  <c r="P7490" i="190"/>
  <c r="O7490" i="190"/>
  <c r="V7489" i="190"/>
  <c r="U7489" i="190"/>
  <c r="T7489" i="190"/>
  <c r="S7489" i="190"/>
  <c r="R7489" i="190"/>
  <c r="Q7489" i="190"/>
  <c r="P7489" i="190"/>
  <c r="O7489" i="190"/>
  <c r="V7488" i="190"/>
  <c r="U7488" i="190"/>
  <c r="T7488" i="190"/>
  <c r="S7488" i="190"/>
  <c r="R7488" i="190"/>
  <c r="Q7488" i="190"/>
  <c r="P7488" i="190"/>
  <c r="O7488" i="190"/>
  <c r="V7487" i="190"/>
  <c r="U7487" i="190"/>
  <c r="T7487" i="190"/>
  <c r="S7487" i="190"/>
  <c r="R7487" i="190"/>
  <c r="Q7487" i="190"/>
  <c r="P7487" i="190"/>
  <c r="O7487" i="190"/>
  <c r="V7486" i="190"/>
  <c r="U7486" i="190"/>
  <c r="T7486" i="190"/>
  <c r="S7486" i="190"/>
  <c r="R7486" i="190"/>
  <c r="Q7486" i="190"/>
  <c r="P7486" i="190"/>
  <c r="O7486" i="190"/>
  <c r="V7485" i="190"/>
  <c r="U7485" i="190"/>
  <c r="T7485" i="190"/>
  <c r="S7485" i="190"/>
  <c r="R7485" i="190"/>
  <c r="Q7485" i="190"/>
  <c r="P7485" i="190"/>
  <c r="O7485" i="190"/>
  <c r="V7484" i="190"/>
  <c r="U7484" i="190"/>
  <c r="T7484" i="190"/>
  <c r="S7484" i="190"/>
  <c r="R7484" i="190"/>
  <c r="Q7484" i="190"/>
  <c r="P7484" i="190"/>
  <c r="O7484" i="190"/>
  <c r="V7483" i="190"/>
  <c r="U7483" i="190"/>
  <c r="T7483" i="190"/>
  <c r="S7483" i="190"/>
  <c r="R7483" i="190"/>
  <c r="Q7483" i="190"/>
  <c r="P7483" i="190"/>
  <c r="O7483" i="190"/>
  <c r="V7482" i="190"/>
  <c r="U7482" i="190"/>
  <c r="T7482" i="190"/>
  <c r="S7482" i="190"/>
  <c r="R7482" i="190"/>
  <c r="Q7482" i="190"/>
  <c r="P7482" i="190"/>
  <c r="O7482" i="190"/>
  <c r="V7481" i="190"/>
  <c r="U7481" i="190"/>
  <c r="T7481" i="190"/>
  <c r="S7481" i="190"/>
  <c r="R7481" i="190"/>
  <c r="Q7481" i="190"/>
  <c r="P7481" i="190"/>
  <c r="O7481" i="190"/>
  <c r="V7480" i="190"/>
  <c r="U7480" i="190"/>
  <c r="T7480" i="190"/>
  <c r="S7480" i="190"/>
  <c r="R7480" i="190"/>
  <c r="Q7480" i="190"/>
  <c r="P7480" i="190"/>
  <c r="O7480" i="190"/>
  <c r="V7479" i="190"/>
  <c r="U7479" i="190"/>
  <c r="T7479" i="190"/>
  <c r="S7479" i="190"/>
  <c r="R7479" i="190"/>
  <c r="Q7479" i="190"/>
  <c r="P7479" i="190"/>
  <c r="O7479" i="190"/>
  <c r="V7478" i="190"/>
  <c r="U7478" i="190"/>
  <c r="T7478" i="190"/>
  <c r="S7478" i="190"/>
  <c r="R7478" i="190"/>
  <c r="Q7478" i="190"/>
  <c r="P7478" i="190"/>
  <c r="O7478" i="190"/>
  <c r="V7477" i="190"/>
  <c r="U7477" i="190"/>
  <c r="T7477" i="190"/>
  <c r="S7477" i="190"/>
  <c r="R7477" i="190"/>
  <c r="Q7477" i="190"/>
  <c r="P7477" i="190"/>
  <c r="O7477" i="190"/>
  <c r="V7476" i="190"/>
  <c r="U7476" i="190"/>
  <c r="T7476" i="190"/>
  <c r="S7476" i="190"/>
  <c r="R7476" i="190"/>
  <c r="Q7476" i="190"/>
  <c r="P7476" i="190"/>
  <c r="O7476" i="190"/>
  <c r="V7475" i="190"/>
  <c r="U7475" i="190"/>
  <c r="T7475" i="190"/>
  <c r="S7475" i="190"/>
  <c r="R7475" i="190"/>
  <c r="Q7475" i="190"/>
  <c r="P7475" i="190"/>
  <c r="O7475" i="190"/>
  <c r="V7474" i="190"/>
  <c r="U7474" i="190"/>
  <c r="T7474" i="190"/>
  <c r="S7474" i="190"/>
  <c r="R7474" i="190"/>
  <c r="Q7474" i="190"/>
  <c r="P7474" i="190"/>
  <c r="O7474" i="190"/>
  <c r="V7473" i="190"/>
  <c r="U7473" i="190"/>
  <c r="T7473" i="190"/>
  <c r="S7473" i="190"/>
  <c r="R7473" i="190"/>
  <c r="Q7473" i="190"/>
  <c r="P7473" i="190"/>
  <c r="O7473" i="190"/>
  <c r="V7472" i="190"/>
  <c r="U7472" i="190"/>
  <c r="T7472" i="190"/>
  <c r="S7472" i="190"/>
  <c r="R7472" i="190"/>
  <c r="Q7472" i="190"/>
  <c r="P7472" i="190"/>
  <c r="O7472" i="190"/>
  <c r="V7471" i="190"/>
  <c r="U7471" i="190"/>
  <c r="T7471" i="190"/>
  <c r="S7471" i="190"/>
  <c r="R7471" i="190"/>
  <c r="Q7471" i="190"/>
  <c r="P7471" i="190"/>
  <c r="O7471" i="190"/>
  <c r="V7470" i="190"/>
  <c r="U7470" i="190"/>
  <c r="T7470" i="190"/>
  <c r="S7470" i="190"/>
  <c r="R7470" i="190"/>
  <c r="Q7470" i="190"/>
  <c r="P7470" i="190"/>
  <c r="O7470" i="190"/>
  <c r="V7469" i="190"/>
  <c r="U7469" i="190"/>
  <c r="T7469" i="190"/>
  <c r="S7469" i="190"/>
  <c r="R7469" i="190"/>
  <c r="Q7469" i="190"/>
  <c r="P7469" i="190"/>
  <c r="O7469" i="190"/>
  <c r="V7468" i="190"/>
  <c r="U7468" i="190"/>
  <c r="T7468" i="190"/>
  <c r="S7468" i="190"/>
  <c r="R7468" i="190"/>
  <c r="Q7468" i="190"/>
  <c r="P7468" i="190"/>
  <c r="O7468" i="190"/>
  <c r="V7467" i="190"/>
  <c r="U7467" i="190"/>
  <c r="T7467" i="190"/>
  <c r="S7467" i="190"/>
  <c r="R7467" i="190"/>
  <c r="Q7467" i="190"/>
  <c r="P7467" i="190"/>
  <c r="O7467" i="190"/>
  <c r="V7466" i="190"/>
  <c r="U7466" i="190"/>
  <c r="T7466" i="190"/>
  <c r="S7466" i="190"/>
  <c r="R7466" i="190"/>
  <c r="Q7466" i="190"/>
  <c r="P7466" i="190"/>
  <c r="O7466" i="190"/>
  <c r="V7465" i="190"/>
  <c r="U7465" i="190"/>
  <c r="T7465" i="190"/>
  <c r="S7465" i="190"/>
  <c r="R7465" i="190"/>
  <c r="Q7465" i="190"/>
  <c r="P7465" i="190"/>
  <c r="O7465" i="190"/>
  <c r="V7464" i="190"/>
  <c r="U7464" i="190"/>
  <c r="T7464" i="190"/>
  <c r="S7464" i="190"/>
  <c r="R7464" i="190"/>
  <c r="Q7464" i="190"/>
  <c r="P7464" i="190"/>
  <c r="O7464" i="190"/>
  <c r="V7463" i="190"/>
  <c r="U7463" i="190"/>
  <c r="T7463" i="190"/>
  <c r="S7463" i="190"/>
  <c r="R7463" i="190"/>
  <c r="Q7463" i="190"/>
  <c r="P7463" i="190"/>
  <c r="O7463" i="190"/>
  <c r="V7462" i="190"/>
  <c r="U7462" i="190"/>
  <c r="T7462" i="190"/>
  <c r="S7462" i="190"/>
  <c r="R7462" i="190"/>
  <c r="Q7462" i="190"/>
  <c r="P7462" i="190"/>
  <c r="O7462" i="190"/>
  <c r="V7461" i="190"/>
  <c r="U7461" i="190"/>
  <c r="T7461" i="190"/>
  <c r="S7461" i="190"/>
  <c r="R7461" i="190"/>
  <c r="Q7461" i="190"/>
  <c r="P7461" i="190"/>
  <c r="O7461" i="190"/>
  <c r="V7460" i="190"/>
  <c r="U7460" i="190"/>
  <c r="T7460" i="190"/>
  <c r="S7460" i="190"/>
  <c r="R7460" i="190"/>
  <c r="Q7460" i="190"/>
  <c r="P7460" i="190"/>
  <c r="O7460" i="190"/>
  <c r="V7459" i="190"/>
  <c r="U7459" i="190"/>
  <c r="T7459" i="190"/>
  <c r="S7459" i="190"/>
  <c r="R7459" i="190"/>
  <c r="Q7459" i="190"/>
  <c r="P7459" i="190"/>
  <c r="O7459" i="190"/>
  <c r="V7458" i="190"/>
  <c r="U7458" i="190"/>
  <c r="T7458" i="190"/>
  <c r="S7458" i="190"/>
  <c r="R7458" i="190"/>
  <c r="Q7458" i="190"/>
  <c r="P7458" i="190"/>
  <c r="O7458" i="190"/>
  <c r="V7457" i="190"/>
  <c r="U7457" i="190"/>
  <c r="T7457" i="190"/>
  <c r="S7457" i="190"/>
  <c r="R7457" i="190"/>
  <c r="Q7457" i="190"/>
  <c r="P7457" i="190"/>
  <c r="O7457" i="190"/>
  <c r="V7456" i="190"/>
  <c r="U7456" i="190"/>
  <c r="T7456" i="190"/>
  <c r="S7456" i="190"/>
  <c r="R7456" i="190"/>
  <c r="Q7456" i="190"/>
  <c r="P7456" i="190"/>
  <c r="O7456" i="190"/>
  <c r="V7455" i="190"/>
  <c r="U7455" i="190"/>
  <c r="T7455" i="190"/>
  <c r="S7455" i="190"/>
  <c r="R7455" i="190"/>
  <c r="Q7455" i="190"/>
  <c r="P7455" i="190"/>
  <c r="O7455" i="190"/>
  <c r="V7454" i="190"/>
  <c r="U7454" i="190"/>
  <c r="T7454" i="190"/>
  <c r="S7454" i="190"/>
  <c r="R7454" i="190"/>
  <c r="Q7454" i="190"/>
  <c r="P7454" i="190"/>
  <c r="O7454" i="190"/>
  <c r="V7453" i="190"/>
  <c r="U7453" i="190"/>
  <c r="T7453" i="190"/>
  <c r="S7453" i="190"/>
  <c r="R7453" i="190"/>
  <c r="Q7453" i="190"/>
  <c r="P7453" i="190"/>
  <c r="O7453" i="190"/>
  <c r="V7452" i="190"/>
  <c r="U7452" i="190"/>
  <c r="T7452" i="190"/>
  <c r="S7452" i="190"/>
  <c r="R7452" i="190"/>
  <c r="Q7452" i="190"/>
  <c r="P7452" i="190"/>
  <c r="O7452" i="190"/>
  <c r="V7451" i="190"/>
  <c r="U7451" i="190"/>
  <c r="T7451" i="190"/>
  <c r="S7451" i="190"/>
  <c r="R7451" i="190"/>
  <c r="Q7451" i="190"/>
  <c r="P7451" i="190"/>
  <c r="O7451" i="190"/>
  <c r="V7450" i="190"/>
  <c r="U7450" i="190"/>
  <c r="T7450" i="190"/>
  <c r="S7450" i="190"/>
  <c r="R7450" i="190"/>
  <c r="Q7450" i="190"/>
  <c r="P7450" i="190"/>
  <c r="O7450" i="190"/>
  <c r="V7449" i="190"/>
  <c r="U7449" i="190"/>
  <c r="T7449" i="190"/>
  <c r="S7449" i="190"/>
  <c r="R7449" i="190"/>
  <c r="Q7449" i="190"/>
  <c r="P7449" i="190"/>
  <c r="O7449" i="190"/>
  <c r="V7448" i="190"/>
  <c r="U7448" i="190"/>
  <c r="T7448" i="190"/>
  <c r="S7448" i="190"/>
  <c r="R7448" i="190"/>
  <c r="Q7448" i="190"/>
  <c r="P7448" i="190"/>
  <c r="O7448" i="190"/>
  <c r="V7447" i="190"/>
  <c r="U7447" i="190"/>
  <c r="T7447" i="190"/>
  <c r="S7447" i="190"/>
  <c r="R7447" i="190"/>
  <c r="Q7447" i="190"/>
  <c r="P7447" i="190"/>
  <c r="O7447" i="190"/>
  <c r="V7446" i="190"/>
  <c r="U7446" i="190"/>
  <c r="T7446" i="190"/>
  <c r="S7446" i="190"/>
  <c r="R7446" i="190"/>
  <c r="Q7446" i="190"/>
  <c r="P7446" i="190"/>
  <c r="O7446" i="190"/>
  <c r="V7445" i="190"/>
  <c r="U7445" i="190"/>
  <c r="T7445" i="190"/>
  <c r="S7445" i="190"/>
  <c r="R7445" i="190"/>
  <c r="Q7445" i="190"/>
  <c r="P7445" i="190"/>
  <c r="O7445" i="190"/>
  <c r="V7444" i="190"/>
  <c r="U7444" i="190"/>
  <c r="T7444" i="190"/>
  <c r="S7444" i="190"/>
  <c r="R7444" i="190"/>
  <c r="Q7444" i="190"/>
  <c r="P7444" i="190"/>
  <c r="O7444" i="190"/>
  <c r="V7443" i="190"/>
  <c r="U7443" i="190"/>
  <c r="T7443" i="190"/>
  <c r="S7443" i="190"/>
  <c r="R7443" i="190"/>
  <c r="Q7443" i="190"/>
  <c r="P7443" i="190"/>
  <c r="O7443" i="190"/>
  <c r="V7442" i="190"/>
  <c r="U7442" i="190"/>
  <c r="T7442" i="190"/>
  <c r="S7442" i="190"/>
  <c r="R7442" i="190"/>
  <c r="Q7442" i="190"/>
  <c r="P7442" i="190"/>
  <c r="O7442" i="190"/>
  <c r="V7441" i="190"/>
  <c r="U7441" i="190"/>
  <c r="T7441" i="190"/>
  <c r="S7441" i="190"/>
  <c r="R7441" i="190"/>
  <c r="Q7441" i="190"/>
  <c r="P7441" i="190"/>
  <c r="O7441" i="190"/>
  <c r="V7440" i="190"/>
  <c r="U7440" i="190"/>
  <c r="T7440" i="190"/>
  <c r="S7440" i="190"/>
  <c r="R7440" i="190"/>
  <c r="Q7440" i="190"/>
  <c r="P7440" i="190"/>
  <c r="O7440" i="190"/>
  <c r="V7439" i="190"/>
  <c r="U7439" i="190"/>
  <c r="T7439" i="190"/>
  <c r="S7439" i="190"/>
  <c r="R7439" i="190"/>
  <c r="Q7439" i="190"/>
  <c r="P7439" i="190"/>
  <c r="O7439" i="190"/>
  <c r="V7438" i="190"/>
  <c r="U7438" i="190"/>
  <c r="T7438" i="190"/>
  <c r="S7438" i="190"/>
  <c r="R7438" i="190"/>
  <c r="Q7438" i="190"/>
  <c r="P7438" i="190"/>
  <c r="O7438" i="190"/>
  <c r="V7437" i="190"/>
  <c r="U7437" i="190"/>
  <c r="T7437" i="190"/>
  <c r="S7437" i="190"/>
  <c r="R7437" i="190"/>
  <c r="Q7437" i="190"/>
  <c r="P7437" i="190"/>
  <c r="O7437" i="190"/>
  <c r="V7436" i="190"/>
  <c r="U7436" i="190"/>
  <c r="T7436" i="190"/>
  <c r="S7436" i="190"/>
  <c r="R7436" i="190"/>
  <c r="Q7436" i="190"/>
  <c r="P7436" i="190"/>
  <c r="O7436" i="190"/>
  <c r="V7435" i="190"/>
  <c r="U7435" i="190"/>
  <c r="T7435" i="190"/>
  <c r="S7435" i="190"/>
  <c r="R7435" i="190"/>
  <c r="Q7435" i="190"/>
  <c r="P7435" i="190"/>
  <c r="O7435" i="190"/>
  <c r="V7434" i="190"/>
  <c r="U7434" i="190"/>
  <c r="T7434" i="190"/>
  <c r="S7434" i="190"/>
  <c r="R7434" i="190"/>
  <c r="Q7434" i="190"/>
  <c r="P7434" i="190"/>
  <c r="O7434" i="190"/>
  <c r="V7433" i="190"/>
  <c r="U7433" i="190"/>
  <c r="T7433" i="190"/>
  <c r="S7433" i="190"/>
  <c r="R7433" i="190"/>
  <c r="Q7433" i="190"/>
  <c r="P7433" i="190"/>
  <c r="O7433" i="190"/>
  <c r="V7432" i="190"/>
  <c r="U7432" i="190"/>
  <c r="T7432" i="190"/>
  <c r="S7432" i="190"/>
  <c r="R7432" i="190"/>
  <c r="Q7432" i="190"/>
  <c r="P7432" i="190"/>
  <c r="O7432" i="190"/>
  <c r="V7431" i="190"/>
  <c r="U7431" i="190"/>
  <c r="T7431" i="190"/>
  <c r="S7431" i="190"/>
  <c r="R7431" i="190"/>
  <c r="Q7431" i="190"/>
  <c r="P7431" i="190"/>
  <c r="O7431" i="190"/>
  <c r="V7430" i="190"/>
  <c r="U7430" i="190"/>
  <c r="T7430" i="190"/>
  <c r="S7430" i="190"/>
  <c r="R7430" i="190"/>
  <c r="Q7430" i="190"/>
  <c r="P7430" i="190"/>
  <c r="O7430" i="190"/>
  <c r="V7429" i="190"/>
  <c r="U7429" i="190"/>
  <c r="T7429" i="190"/>
  <c r="S7429" i="190"/>
  <c r="R7429" i="190"/>
  <c r="Q7429" i="190"/>
  <c r="P7429" i="190"/>
  <c r="O7429" i="190"/>
  <c r="V7428" i="190"/>
  <c r="U7428" i="190"/>
  <c r="T7428" i="190"/>
  <c r="S7428" i="190"/>
  <c r="R7428" i="190"/>
  <c r="Q7428" i="190"/>
  <c r="P7428" i="190"/>
  <c r="O7428" i="190"/>
  <c r="V7427" i="190"/>
  <c r="U7427" i="190"/>
  <c r="T7427" i="190"/>
  <c r="S7427" i="190"/>
  <c r="R7427" i="190"/>
  <c r="Q7427" i="190"/>
  <c r="P7427" i="190"/>
  <c r="O7427" i="190"/>
  <c r="V7426" i="190"/>
  <c r="U7426" i="190"/>
  <c r="T7426" i="190"/>
  <c r="S7426" i="190"/>
  <c r="R7426" i="190"/>
  <c r="Q7426" i="190"/>
  <c r="P7426" i="190"/>
  <c r="O7426" i="190"/>
  <c r="V7425" i="190"/>
  <c r="U7425" i="190"/>
  <c r="T7425" i="190"/>
  <c r="S7425" i="190"/>
  <c r="R7425" i="190"/>
  <c r="Q7425" i="190"/>
  <c r="P7425" i="190"/>
  <c r="O7425" i="190"/>
  <c r="V7424" i="190"/>
  <c r="U7424" i="190"/>
  <c r="T7424" i="190"/>
  <c r="S7424" i="190"/>
  <c r="R7424" i="190"/>
  <c r="Q7424" i="190"/>
  <c r="P7424" i="190"/>
  <c r="O7424" i="190"/>
  <c r="V7423" i="190"/>
  <c r="U7423" i="190"/>
  <c r="T7423" i="190"/>
  <c r="X7423" i="190" s="1"/>
  <c r="S7423" i="190"/>
  <c r="R7423" i="190"/>
  <c r="Q7423" i="190"/>
  <c r="P7423" i="190"/>
  <c r="O7423" i="190"/>
  <c r="V7422" i="190"/>
  <c r="U7422" i="190"/>
  <c r="T7422" i="190"/>
  <c r="S7422" i="190"/>
  <c r="R7422" i="190"/>
  <c r="Q7422" i="190"/>
  <c r="P7422" i="190"/>
  <c r="O7422" i="190"/>
  <c r="V7421" i="190"/>
  <c r="U7421" i="190"/>
  <c r="T7421" i="190"/>
  <c r="S7421" i="190"/>
  <c r="R7421" i="190"/>
  <c r="Q7421" i="190"/>
  <c r="P7421" i="190"/>
  <c r="O7421" i="190"/>
  <c r="V7420" i="190"/>
  <c r="U7420" i="190"/>
  <c r="T7420" i="190"/>
  <c r="S7420" i="190"/>
  <c r="R7420" i="190"/>
  <c r="Q7420" i="190"/>
  <c r="P7420" i="190"/>
  <c r="O7420" i="190"/>
  <c r="V7419" i="190"/>
  <c r="U7419" i="190"/>
  <c r="T7419" i="190"/>
  <c r="S7419" i="190"/>
  <c r="R7419" i="190"/>
  <c r="Q7419" i="190"/>
  <c r="P7419" i="190"/>
  <c r="O7419" i="190"/>
  <c r="V7418" i="190"/>
  <c r="U7418" i="190"/>
  <c r="T7418" i="190"/>
  <c r="S7418" i="190"/>
  <c r="R7418" i="190"/>
  <c r="Q7418" i="190"/>
  <c r="P7418" i="190"/>
  <c r="O7418" i="190"/>
  <c r="V7417" i="190"/>
  <c r="U7417" i="190"/>
  <c r="T7417" i="190"/>
  <c r="S7417" i="190"/>
  <c r="R7417" i="190"/>
  <c r="Q7417" i="190"/>
  <c r="P7417" i="190"/>
  <c r="O7417" i="190"/>
  <c r="V7416" i="190"/>
  <c r="U7416" i="190"/>
  <c r="T7416" i="190"/>
  <c r="S7416" i="190"/>
  <c r="R7416" i="190"/>
  <c r="Q7416" i="190"/>
  <c r="P7416" i="190"/>
  <c r="O7416" i="190"/>
  <c r="V7415" i="190"/>
  <c r="U7415" i="190"/>
  <c r="T7415" i="190"/>
  <c r="S7415" i="190"/>
  <c r="R7415" i="190"/>
  <c r="Q7415" i="190"/>
  <c r="P7415" i="190"/>
  <c r="O7415" i="190"/>
  <c r="V7414" i="190"/>
  <c r="U7414" i="190"/>
  <c r="T7414" i="190"/>
  <c r="S7414" i="190"/>
  <c r="R7414" i="190"/>
  <c r="Q7414" i="190"/>
  <c r="P7414" i="190"/>
  <c r="O7414" i="190"/>
  <c r="V7413" i="190"/>
  <c r="U7413" i="190"/>
  <c r="T7413" i="190"/>
  <c r="X7413" i="190" s="1"/>
  <c r="S7413" i="190"/>
  <c r="R7413" i="190"/>
  <c r="Q7413" i="190"/>
  <c r="P7413" i="190"/>
  <c r="O7413" i="190"/>
  <c r="V7412" i="190"/>
  <c r="U7412" i="190"/>
  <c r="T7412" i="190"/>
  <c r="S7412" i="190"/>
  <c r="R7412" i="190"/>
  <c r="Q7412" i="190"/>
  <c r="P7412" i="190"/>
  <c r="O7412" i="190"/>
  <c r="V7411" i="190"/>
  <c r="U7411" i="190"/>
  <c r="T7411" i="190"/>
  <c r="S7411" i="190"/>
  <c r="R7411" i="190"/>
  <c r="Q7411" i="190"/>
  <c r="P7411" i="190"/>
  <c r="O7411" i="190"/>
  <c r="V7410" i="190"/>
  <c r="U7410" i="190"/>
  <c r="T7410" i="190"/>
  <c r="S7410" i="190"/>
  <c r="R7410" i="190"/>
  <c r="Q7410" i="190"/>
  <c r="P7410" i="190"/>
  <c r="O7410" i="190"/>
  <c r="V7409" i="190"/>
  <c r="U7409" i="190"/>
  <c r="T7409" i="190"/>
  <c r="S7409" i="190"/>
  <c r="R7409" i="190"/>
  <c r="Q7409" i="190"/>
  <c r="P7409" i="190"/>
  <c r="O7409" i="190"/>
  <c r="V7408" i="190"/>
  <c r="U7408" i="190"/>
  <c r="T7408" i="190"/>
  <c r="S7408" i="190"/>
  <c r="R7408" i="190"/>
  <c r="Q7408" i="190"/>
  <c r="P7408" i="190"/>
  <c r="O7408" i="190"/>
  <c r="V7407" i="190"/>
  <c r="U7407" i="190"/>
  <c r="T7407" i="190"/>
  <c r="X7407" i="190" s="1"/>
  <c r="S7407" i="190"/>
  <c r="R7407" i="190"/>
  <c r="Q7407" i="190"/>
  <c r="P7407" i="190"/>
  <c r="O7407" i="190"/>
  <c r="V7406" i="190"/>
  <c r="U7406" i="190"/>
  <c r="T7406" i="190"/>
  <c r="S7406" i="190"/>
  <c r="R7406" i="190"/>
  <c r="Q7406" i="190"/>
  <c r="P7406" i="190"/>
  <c r="O7406" i="190"/>
  <c r="V7405" i="190"/>
  <c r="U7405" i="190"/>
  <c r="T7405" i="190"/>
  <c r="X7405" i="190" s="1"/>
  <c r="S7405" i="190"/>
  <c r="R7405" i="190"/>
  <c r="Q7405" i="190"/>
  <c r="P7405" i="190"/>
  <c r="O7405" i="190"/>
  <c r="V7404" i="190"/>
  <c r="U7404" i="190"/>
  <c r="T7404" i="190"/>
  <c r="S7404" i="190"/>
  <c r="R7404" i="190"/>
  <c r="Q7404" i="190"/>
  <c r="P7404" i="190"/>
  <c r="O7404" i="190"/>
  <c r="V7403" i="190"/>
  <c r="U7403" i="190"/>
  <c r="T7403" i="190"/>
  <c r="S7403" i="190"/>
  <c r="R7403" i="190"/>
  <c r="Q7403" i="190"/>
  <c r="P7403" i="190"/>
  <c r="O7403" i="190"/>
  <c r="V7402" i="190"/>
  <c r="U7402" i="190"/>
  <c r="T7402" i="190"/>
  <c r="S7402" i="190"/>
  <c r="R7402" i="190"/>
  <c r="Q7402" i="190"/>
  <c r="P7402" i="190"/>
  <c r="O7402" i="190"/>
  <c r="V7401" i="190"/>
  <c r="U7401" i="190"/>
  <c r="T7401" i="190"/>
  <c r="S7401" i="190"/>
  <c r="R7401" i="190"/>
  <c r="Q7401" i="190"/>
  <c r="P7401" i="190"/>
  <c r="O7401" i="190"/>
  <c r="V7400" i="190"/>
  <c r="U7400" i="190"/>
  <c r="T7400" i="190"/>
  <c r="S7400" i="190"/>
  <c r="R7400" i="190"/>
  <c r="Q7400" i="190"/>
  <c r="P7400" i="190"/>
  <c r="O7400" i="190"/>
  <c r="V7399" i="190"/>
  <c r="U7399" i="190"/>
  <c r="T7399" i="190"/>
  <c r="X7399" i="190" s="1"/>
  <c r="S7399" i="190"/>
  <c r="R7399" i="190"/>
  <c r="Q7399" i="190"/>
  <c r="P7399" i="190"/>
  <c r="O7399" i="190"/>
  <c r="V7398" i="190"/>
  <c r="U7398" i="190"/>
  <c r="T7398" i="190"/>
  <c r="S7398" i="190"/>
  <c r="R7398" i="190"/>
  <c r="Q7398" i="190"/>
  <c r="P7398" i="190"/>
  <c r="O7398" i="190"/>
  <c r="V7397" i="190"/>
  <c r="U7397" i="190"/>
  <c r="T7397" i="190"/>
  <c r="S7397" i="190"/>
  <c r="R7397" i="190"/>
  <c r="Q7397" i="190"/>
  <c r="P7397" i="190"/>
  <c r="O7397" i="190"/>
  <c r="V7396" i="190"/>
  <c r="U7396" i="190"/>
  <c r="T7396" i="190"/>
  <c r="S7396" i="190"/>
  <c r="R7396" i="190"/>
  <c r="Q7396" i="190"/>
  <c r="P7396" i="190"/>
  <c r="O7396" i="190"/>
  <c r="V7395" i="190"/>
  <c r="U7395" i="190"/>
  <c r="T7395" i="190"/>
  <c r="X7395" i="190" s="1"/>
  <c r="S7395" i="190"/>
  <c r="R7395" i="190"/>
  <c r="Q7395" i="190"/>
  <c r="P7395" i="190"/>
  <c r="O7395" i="190"/>
  <c r="V7394" i="190"/>
  <c r="U7394" i="190"/>
  <c r="T7394" i="190"/>
  <c r="S7394" i="190"/>
  <c r="R7394" i="190"/>
  <c r="Q7394" i="190"/>
  <c r="P7394" i="190"/>
  <c r="O7394" i="190"/>
  <c r="V7393" i="190"/>
  <c r="U7393" i="190"/>
  <c r="T7393" i="190"/>
  <c r="X7393" i="190" s="1"/>
  <c r="S7393" i="190"/>
  <c r="R7393" i="190"/>
  <c r="Q7393" i="190"/>
  <c r="P7393" i="190"/>
  <c r="O7393" i="190"/>
  <c r="V7392" i="190"/>
  <c r="U7392" i="190"/>
  <c r="T7392" i="190"/>
  <c r="S7392" i="190"/>
  <c r="R7392" i="190"/>
  <c r="Q7392" i="190"/>
  <c r="P7392" i="190"/>
  <c r="O7392" i="190"/>
  <c r="V7391" i="190"/>
  <c r="U7391" i="190"/>
  <c r="T7391" i="190"/>
  <c r="S7391" i="190"/>
  <c r="R7391" i="190"/>
  <c r="Q7391" i="190"/>
  <c r="P7391" i="190"/>
  <c r="O7391" i="190"/>
  <c r="V7390" i="190"/>
  <c r="U7390" i="190"/>
  <c r="T7390" i="190"/>
  <c r="S7390" i="190"/>
  <c r="R7390" i="190"/>
  <c r="Q7390" i="190"/>
  <c r="P7390" i="190"/>
  <c r="O7390" i="190"/>
  <c r="V7389" i="190"/>
  <c r="U7389" i="190"/>
  <c r="T7389" i="190"/>
  <c r="X7389" i="190" s="1"/>
  <c r="S7389" i="190"/>
  <c r="R7389" i="190"/>
  <c r="Q7389" i="190"/>
  <c r="P7389" i="190"/>
  <c r="O7389" i="190"/>
  <c r="V7388" i="190"/>
  <c r="U7388" i="190"/>
  <c r="T7388" i="190"/>
  <c r="S7388" i="190"/>
  <c r="R7388" i="190"/>
  <c r="Q7388" i="190"/>
  <c r="P7388" i="190"/>
  <c r="O7388" i="190"/>
  <c r="V7387" i="190"/>
  <c r="U7387" i="190"/>
  <c r="T7387" i="190"/>
  <c r="X7387" i="190" s="1"/>
  <c r="S7387" i="190"/>
  <c r="R7387" i="190"/>
  <c r="Q7387" i="190"/>
  <c r="P7387" i="190"/>
  <c r="O7387" i="190"/>
  <c r="V7386" i="190"/>
  <c r="U7386" i="190"/>
  <c r="T7386" i="190"/>
  <c r="S7386" i="190"/>
  <c r="R7386" i="190"/>
  <c r="Q7386" i="190"/>
  <c r="P7386" i="190"/>
  <c r="O7386" i="190"/>
  <c r="V7385" i="190"/>
  <c r="U7385" i="190"/>
  <c r="T7385" i="190"/>
  <c r="S7385" i="190"/>
  <c r="R7385" i="190"/>
  <c r="Q7385" i="190"/>
  <c r="P7385" i="190"/>
  <c r="O7385" i="190"/>
  <c r="V7384" i="190"/>
  <c r="U7384" i="190"/>
  <c r="T7384" i="190"/>
  <c r="S7384" i="190"/>
  <c r="R7384" i="190"/>
  <c r="Q7384" i="190"/>
  <c r="P7384" i="190"/>
  <c r="O7384" i="190"/>
  <c r="V7383" i="190"/>
  <c r="U7383" i="190"/>
  <c r="T7383" i="190"/>
  <c r="X7383" i="190" s="1"/>
  <c r="S7383" i="190"/>
  <c r="R7383" i="190"/>
  <c r="Q7383" i="190"/>
  <c r="P7383" i="190"/>
  <c r="O7383" i="190"/>
  <c r="V7382" i="190"/>
  <c r="U7382" i="190"/>
  <c r="T7382" i="190"/>
  <c r="S7382" i="190"/>
  <c r="R7382" i="190"/>
  <c r="Q7382" i="190"/>
  <c r="P7382" i="190"/>
  <c r="O7382" i="190"/>
  <c r="V7381" i="190"/>
  <c r="U7381" i="190"/>
  <c r="T7381" i="190"/>
  <c r="X7381" i="190" s="1"/>
  <c r="S7381" i="190"/>
  <c r="R7381" i="190"/>
  <c r="Q7381" i="190"/>
  <c r="P7381" i="190"/>
  <c r="O7381" i="190"/>
  <c r="V7380" i="190"/>
  <c r="U7380" i="190"/>
  <c r="T7380" i="190"/>
  <c r="S7380" i="190"/>
  <c r="R7380" i="190"/>
  <c r="Q7380" i="190"/>
  <c r="P7380" i="190"/>
  <c r="O7380" i="190"/>
  <c r="V7379" i="190"/>
  <c r="U7379" i="190"/>
  <c r="T7379" i="190"/>
  <c r="S7379" i="190"/>
  <c r="R7379" i="190"/>
  <c r="Q7379" i="190"/>
  <c r="P7379" i="190"/>
  <c r="O7379" i="190"/>
  <c r="V7378" i="190"/>
  <c r="U7378" i="190"/>
  <c r="T7378" i="190"/>
  <c r="S7378" i="190"/>
  <c r="R7378" i="190"/>
  <c r="Q7378" i="190"/>
  <c r="P7378" i="190"/>
  <c r="O7378" i="190"/>
  <c r="V7377" i="190"/>
  <c r="U7377" i="190"/>
  <c r="T7377" i="190"/>
  <c r="X7377" i="190" s="1"/>
  <c r="S7377" i="190"/>
  <c r="R7377" i="190"/>
  <c r="Q7377" i="190"/>
  <c r="P7377" i="190"/>
  <c r="O7377" i="190"/>
  <c r="V7376" i="190"/>
  <c r="U7376" i="190"/>
  <c r="T7376" i="190"/>
  <c r="S7376" i="190"/>
  <c r="R7376" i="190"/>
  <c r="Q7376" i="190"/>
  <c r="P7376" i="190"/>
  <c r="O7376" i="190"/>
  <c r="V7375" i="190"/>
  <c r="U7375" i="190"/>
  <c r="T7375" i="190"/>
  <c r="X7375" i="190" s="1"/>
  <c r="S7375" i="190"/>
  <c r="R7375" i="190"/>
  <c r="Q7375" i="190"/>
  <c r="P7375" i="190"/>
  <c r="O7375" i="190"/>
  <c r="V7374" i="190"/>
  <c r="U7374" i="190"/>
  <c r="T7374" i="190"/>
  <c r="S7374" i="190"/>
  <c r="R7374" i="190"/>
  <c r="Q7374" i="190"/>
  <c r="P7374" i="190"/>
  <c r="O7374" i="190"/>
  <c r="V7373" i="190"/>
  <c r="U7373" i="190"/>
  <c r="T7373" i="190"/>
  <c r="S7373" i="190"/>
  <c r="R7373" i="190"/>
  <c r="Q7373" i="190"/>
  <c r="P7373" i="190"/>
  <c r="O7373" i="190"/>
  <c r="V7372" i="190"/>
  <c r="U7372" i="190"/>
  <c r="T7372" i="190"/>
  <c r="S7372" i="190"/>
  <c r="R7372" i="190"/>
  <c r="Q7372" i="190"/>
  <c r="P7372" i="190"/>
  <c r="O7372" i="190"/>
  <c r="V7371" i="190"/>
  <c r="U7371" i="190"/>
  <c r="T7371" i="190"/>
  <c r="X7371" i="190" s="1"/>
  <c r="S7371" i="190"/>
  <c r="R7371" i="190"/>
  <c r="Q7371" i="190"/>
  <c r="P7371" i="190"/>
  <c r="O7371" i="190"/>
  <c r="V7370" i="190"/>
  <c r="U7370" i="190"/>
  <c r="T7370" i="190"/>
  <c r="S7370" i="190"/>
  <c r="R7370" i="190"/>
  <c r="Q7370" i="190"/>
  <c r="P7370" i="190"/>
  <c r="O7370" i="190"/>
  <c r="V7369" i="190"/>
  <c r="U7369" i="190"/>
  <c r="T7369" i="190"/>
  <c r="X7369" i="190" s="1"/>
  <c r="S7369" i="190"/>
  <c r="R7369" i="190"/>
  <c r="Q7369" i="190"/>
  <c r="P7369" i="190"/>
  <c r="O7369" i="190"/>
  <c r="V7368" i="190"/>
  <c r="U7368" i="190"/>
  <c r="T7368" i="190"/>
  <c r="S7368" i="190"/>
  <c r="R7368" i="190"/>
  <c r="Q7368" i="190"/>
  <c r="P7368" i="190"/>
  <c r="O7368" i="190"/>
  <c r="V7367" i="190"/>
  <c r="U7367" i="190"/>
  <c r="T7367" i="190"/>
  <c r="S7367" i="190"/>
  <c r="R7367" i="190"/>
  <c r="Q7367" i="190"/>
  <c r="P7367" i="190"/>
  <c r="O7367" i="190"/>
  <c r="V7366" i="190"/>
  <c r="U7366" i="190"/>
  <c r="T7366" i="190"/>
  <c r="S7366" i="190"/>
  <c r="R7366" i="190"/>
  <c r="Q7366" i="190"/>
  <c r="P7366" i="190"/>
  <c r="O7366" i="190"/>
  <c r="V7365" i="190"/>
  <c r="U7365" i="190"/>
  <c r="T7365" i="190"/>
  <c r="X7365" i="190" s="1"/>
  <c r="S7365" i="190"/>
  <c r="R7365" i="190"/>
  <c r="Q7365" i="190"/>
  <c r="P7365" i="190"/>
  <c r="O7365" i="190"/>
  <c r="V7364" i="190"/>
  <c r="U7364" i="190"/>
  <c r="T7364" i="190"/>
  <c r="S7364" i="190"/>
  <c r="R7364" i="190"/>
  <c r="Q7364" i="190"/>
  <c r="P7364" i="190"/>
  <c r="O7364" i="190"/>
  <c r="V7363" i="190"/>
  <c r="U7363" i="190"/>
  <c r="T7363" i="190"/>
  <c r="X7363" i="190" s="1"/>
  <c r="S7363" i="190"/>
  <c r="R7363" i="190"/>
  <c r="Q7363" i="190"/>
  <c r="P7363" i="190"/>
  <c r="O7363" i="190"/>
  <c r="V7362" i="190"/>
  <c r="U7362" i="190"/>
  <c r="T7362" i="190"/>
  <c r="S7362" i="190"/>
  <c r="R7362" i="190"/>
  <c r="Q7362" i="190"/>
  <c r="P7362" i="190"/>
  <c r="O7362" i="190"/>
  <c r="V7361" i="190"/>
  <c r="U7361" i="190"/>
  <c r="T7361" i="190"/>
  <c r="S7361" i="190"/>
  <c r="R7361" i="190"/>
  <c r="Q7361" i="190"/>
  <c r="P7361" i="190"/>
  <c r="O7361" i="190"/>
  <c r="V7360" i="190"/>
  <c r="U7360" i="190"/>
  <c r="T7360" i="190"/>
  <c r="S7360" i="190"/>
  <c r="R7360" i="190"/>
  <c r="Q7360" i="190"/>
  <c r="P7360" i="190"/>
  <c r="O7360" i="190"/>
  <c r="V7359" i="190"/>
  <c r="U7359" i="190"/>
  <c r="T7359" i="190"/>
  <c r="X7359" i="190" s="1"/>
  <c r="S7359" i="190"/>
  <c r="R7359" i="190"/>
  <c r="Q7359" i="190"/>
  <c r="P7359" i="190"/>
  <c r="O7359" i="190"/>
  <c r="V7358" i="190"/>
  <c r="U7358" i="190"/>
  <c r="T7358" i="190"/>
  <c r="S7358" i="190"/>
  <c r="R7358" i="190"/>
  <c r="Q7358" i="190"/>
  <c r="P7358" i="190"/>
  <c r="O7358" i="190"/>
  <c r="V7357" i="190"/>
  <c r="U7357" i="190"/>
  <c r="T7357" i="190"/>
  <c r="X7357" i="190" s="1"/>
  <c r="S7357" i="190"/>
  <c r="R7357" i="190"/>
  <c r="Q7357" i="190"/>
  <c r="P7357" i="190"/>
  <c r="O7357" i="190"/>
  <c r="V7356" i="190"/>
  <c r="U7356" i="190"/>
  <c r="T7356" i="190"/>
  <c r="S7356" i="190"/>
  <c r="R7356" i="190"/>
  <c r="Q7356" i="190"/>
  <c r="P7356" i="190"/>
  <c r="O7356" i="190"/>
  <c r="V7355" i="190"/>
  <c r="U7355" i="190"/>
  <c r="T7355" i="190"/>
  <c r="S7355" i="190"/>
  <c r="R7355" i="190"/>
  <c r="Q7355" i="190"/>
  <c r="P7355" i="190"/>
  <c r="O7355" i="190"/>
  <c r="V7354" i="190"/>
  <c r="U7354" i="190"/>
  <c r="T7354" i="190"/>
  <c r="S7354" i="190"/>
  <c r="R7354" i="190"/>
  <c r="Q7354" i="190"/>
  <c r="P7354" i="190"/>
  <c r="O7354" i="190"/>
  <c r="V7353" i="190"/>
  <c r="U7353" i="190"/>
  <c r="T7353" i="190"/>
  <c r="X7353" i="190" s="1"/>
  <c r="S7353" i="190"/>
  <c r="R7353" i="190"/>
  <c r="Q7353" i="190"/>
  <c r="P7353" i="190"/>
  <c r="O7353" i="190"/>
  <c r="V7352" i="190"/>
  <c r="U7352" i="190"/>
  <c r="T7352" i="190"/>
  <c r="S7352" i="190"/>
  <c r="R7352" i="190"/>
  <c r="Q7352" i="190"/>
  <c r="P7352" i="190"/>
  <c r="O7352" i="190"/>
  <c r="V7351" i="190"/>
  <c r="U7351" i="190"/>
  <c r="T7351" i="190"/>
  <c r="X7351" i="190" s="1"/>
  <c r="S7351" i="190"/>
  <c r="R7351" i="190"/>
  <c r="Q7351" i="190"/>
  <c r="P7351" i="190"/>
  <c r="O7351" i="190"/>
  <c r="V7350" i="190"/>
  <c r="U7350" i="190"/>
  <c r="T7350" i="190"/>
  <c r="S7350" i="190"/>
  <c r="R7350" i="190"/>
  <c r="Q7350" i="190"/>
  <c r="P7350" i="190"/>
  <c r="O7350" i="190"/>
  <c r="V7349" i="190"/>
  <c r="U7349" i="190"/>
  <c r="T7349" i="190"/>
  <c r="S7349" i="190"/>
  <c r="R7349" i="190"/>
  <c r="Q7349" i="190"/>
  <c r="P7349" i="190"/>
  <c r="O7349" i="190"/>
  <c r="V7348" i="190"/>
  <c r="U7348" i="190"/>
  <c r="T7348" i="190"/>
  <c r="S7348" i="190"/>
  <c r="R7348" i="190"/>
  <c r="Q7348" i="190"/>
  <c r="P7348" i="190"/>
  <c r="O7348" i="190"/>
  <c r="V7347" i="190"/>
  <c r="U7347" i="190"/>
  <c r="T7347" i="190"/>
  <c r="X7347" i="190" s="1"/>
  <c r="S7347" i="190"/>
  <c r="R7347" i="190"/>
  <c r="Q7347" i="190"/>
  <c r="P7347" i="190"/>
  <c r="O7347" i="190"/>
  <c r="V7346" i="190"/>
  <c r="U7346" i="190"/>
  <c r="T7346" i="190"/>
  <c r="S7346" i="190"/>
  <c r="R7346" i="190"/>
  <c r="Q7346" i="190"/>
  <c r="P7346" i="190"/>
  <c r="O7346" i="190"/>
  <c r="V7345" i="190"/>
  <c r="U7345" i="190"/>
  <c r="T7345" i="190"/>
  <c r="X7345" i="190" s="1"/>
  <c r="S7345" i="190"/>
  <c r="R7345" i="190"/>
  <c r="Q7345" i="190"/>
  <c r="P7345" i="190"/>
  <c r="O7345" i="190"/>
  <c r="V7344" i="190"/>
  <c r="U7344" i="190"/>
  <c r="T7344" i="190"/>
  <c r="S7344" i="190"/>
  <c r="R7344" i="190"/>
  <c r="Q7344" i="190"/>
  <c r="P7344" i="190"/>
  <c r="O7344" i="190"/>
  <c r="V7343" i="190"/>
  <c r="U7343" i="190"/>
  <c r="T7343" i="190"/>
  <c r="S7343" i="190"/>
  <c r="R7343" i="190"/>
  <c r="Q7343" i="190"/>
  <c r="P7343" i="190"/>
  <c r="O7343" i="190"/>
  <c r="V7342" i="190"/>
  <c r="U7342" i="190"/>
  <c r="T7342" i="190"/>
  <c r="S7342" i="190"/>
  <c r="R7342" i="190"/>
  <c r="Q7342" i="190"/>
  <c r="P7342" i="190"/>
  <c r="O7342" i="190"/>
  <c r="V7341" i="190"/>
  <c r="U7341" i="190"/>
  <c r="T7341" i="190"/>
  <c r="X7341" i="190" s="1"/>
  <c r="S7341" i="190"/>
  <c r="R7341" i="190"/>
  <c r="Q7341" i="190"/>
  <c r="P7341" i="190"/>
  <c r="O7341" i="190"/>
  <c r="V7340" i="190"/>
  <c r="U7340" i="190"/>
  <c r="T7340" i="190"/>
  <c r="S7340" i="190"/>
  <c r="R7340" i="190"/>
  <c r="Q7340" i="190"/>
  <c r="P7340" i="190"/>
  <c r="O7340" i="190"/>
  <c r="V7339" i="190"/>
  <c r="U7339" i="190"/>
  <c r="T7339" i="190"/>
  <c r="X7339" i="190" s="1"/>
  <c r="S7339" i="190"/>
  <c r="R7339" i="190"/>
  <c r="Q7339" i="190"/>
  <c r="P7339" i="190"/>
  <c r="O7339" i="190"/>
  <c r="V7338" i="190"/>
  <c r="U7338" i="190"/>
  <c r="T7338" i="190"/>
  <c r="S7338" i="190"/>
  <c r="R7338" i="190"/>
  <c r="Q7338" i="190"/>
  <c r="P7338" i="190"/>
  <c r="O7338" i="190"/>
  <c r="V7337" i="190"/>
  <c r="U7337" i="190"/>
  <c r="T7337" i="190"/>
  <c r="S7337" i="190"/>
  <c r="R7337" i="190"/>
  <c r="Q7337" i="190"/>
  <c r="P7337" i="190"/>
  <c r="O7337" i="190"/>
  <c r="V7336" i="190"/>
  <c r="U7336" i="190"/>
  <c r="T7336" i="190"/>
  <c r="S7336" i="190"/>
  <c r="R7336" i="190"/>
  <c r="Q7336" i="190"/>
  <c r="P7336" i="190"/>
  <c r="O7336" i="190"/>
  <c r="V7335" i="190"/>
  <c r="U7335" i="190"/>
  <c r="T7335" i="190"/>
  <c r="X7335" i="190" s="1"/>
  <c r="S7335" i="190"/>
  <c r="R7335" i="190"/>
  <c r="Q7335" i="190"/>
  <c r="P7335" i="190"/>
  <c r="O7335" i="190"/>
  <c r="V7334" i="190"/>
  <c r="U7334" i="190"/>
  <c r="T7334" i="190"/>
  <c r="S7334" i="190"/>
  <c r="R7334" i="190"/>
  <c r="Q7334" i="190"/>
  <c r="P7334" i="190"/>
  <c r="O7334" i="190"/>
  <c r="V7333" i="190"/>
  <c r="U7333" i="190"/>
  <c r="T7333" i="190"/>
  <c r="X7333" i="190" s="1"/>
  <c r="S7333" i="190"/>
  <c r="R7333" i="190"/>
  <c r="Q7333" i="190"/>
  <c r="P7333" i="190"/>
  <c r="O7333" i="190"/>
  <c r="V7332" i="190"/>
  <c r="U7332" i="190"/>
  <c r="T7332" i="190"/>
  <c r="S7332" i="190"/>
  <c r="R7332" i="190"/>
  <c r="Q7332" i="190"/>
  <c r="P7332" i="190"/>
  <c r="O7332" i="190"/>
  <c r="V7331" i="190"/>
  <c r="U7331" i="190"/>
  <c r="T7331" i="190"/>
  <c r="S7331" i="190"/>
  <c r="R7331" i="190"/>
  <c r="Q7331" i="190"/>
  <c r="P7331" i="190"/>
  <c r="O7331" i="190"/>
  <c r="V7330" i="190"/>
  <c r="U7330" i="190"/>
  <c r="T7330" i="190"/>
  <c r="S7330" i="190"/>
  <c r="R7330" i="190"/>
  <c r="Q7330" i="190"/>
  <c r="P7330" i="190"/>
  <c r="O7330" i="190"/>
  <c r="V7329" i="190"/>
  <c r="U7329" i="190"/>
  <c r="T7329" i="190"/>
  <c r="X7329" i="190" s="1"/>
  <c r="S7329" i="190"/>
  <c r="R7329" i="190"/>
  <c r="Q7329" i="190"/>
  <c r="P7329" i="190"/>
  <c r="O7329" i="190"/>
  <c r="V7328" i="190"/>
  <c r="U7328" i="190"/>
  <c r="T7328" i="190"/>
  <c r="S7328" i="190"/>
  <c r="R7328" i="190"/>
  <c r="Q7328" i="190"/>
  <c r="P7328" i="190"/>
  <c r="O7328" i="190"/>
  <c r="V7327" i="190"/>
  <c r="U7327" i="190"/>
  <c r="T7327" i="190"/>
  <c r="X7327" i="190" s="1"/>
  <c r="S7327" i="190"/>
  <c r="R7327" i="190"/>
  <c r="Q7327" i="190"/>
  <c r="P7327" i="190"/>
  <c r="O7327" i="190"/>
  <c r="V7326" i="190"/>
  <c r="U7326" i="190"/>
  <c r="T7326" i="190"/>
  <c r="S7326" i="190"/>
  <c r="R7326" i="190"/>
  <c r="Q7326" i="190"/>
  <c r="P7326" i="190"/>
  <c r="O7326" i="190"/>
  <c r="V7325" i="190"/>
  <c r="U7325" i="190"/>
  <c r="T7325" i="190"/>
  <c r="S7325" i="190"/>
  <c r="R7325" i="190"/>
  <c r="Q7325" i="190"/>
  <c r="P7325" i="190"/>
  <c r="O7325" i="190"/>
  <c r="V7324" i="190"/>
  <c r="U7324" i="190"/>
  <c r="T7324" i="190"/>
  <c r="S7324" i="190"/>
  <c r="R7324" i="190"/>
  <c r="Q7324" i="190"/>
  <c r="P7324" i="190"/>
  <c r="O7324" i="190"/>
  <c r="V7323" i="190"/>
  <c r="U7323" i="190"/>
  <c r="T7323" i="190"/>
  <c r="X7323" i="190" s="1"/>
  <c r="S7323" i="190"/>
  <c r="R7323" i="190"/>
  <c r="Q7323" i="190"/>
  <c r="P7323" i="190"/>
  <c r="O7323" i="190"/>
  <c r="V7322" i="190"/>
  <c r="U7322" i="190"/>
  <c r="T7322" i="190"/>
  <c r="S7322" i="190"/>
  <c r="R7322" i="190"/>
  <c r="Q7322" i="190"/>
  <c r="P7322" i="190"/>
  <c r="O7322" i="190"/>
  <c r="V7321" i="190"/>
  <c r="U7321" i="190"/>
  <c r="T7321" i="190"/>
  <c r="X7321" i="190" s="1"/>
  <c r="S7321" i="190"/>
  <c r="R7321" i="190"/>
  <c r="Q7321" i="190"/>
  <c r="P7321" i="190"/>
  <c r="O7321" i="190"/>
  <c r="V7320" i="190"/>
  <c r="U7320" i="190"/>
  <c r="T7320" i="190"/>
  <c r="S7320" i="190"/>
  <c r="R7320" i="190"/>
  <c r="Q7320" i="190"/>
  <c r="P7320" i="190"/>
  <c r="O7320" i="190"/>
  <c r="V7319" i="190"/>
  <c r="U7319" i="190"/>
  <c r="T7319" i="190"/>
  <c r="S7319" i="190"/>
  <c r="R7319" i="190"/>
  <c r="Q7319" i="190"/>
  <c r="P7319" i="190"/>
  <c r="O7319" i="190"/>
  <c r="V7318" i="190"/>
  <c r="U7318" i="190"/>
  <c r="T7318" i="190"/>
  <c r="S7318" i="190"/>
  <c r="R7318" i="190"/>
  <c r="Q7318" i="190"/>
  <c r="P7318" i="190"/>
  <c r="O7318" i="190"/>
  <c r="V7317" i="190"/>
  <c r="U7317" i="190"/>
  <c r="T7317" i="190"/>
  <c r="X7317" i="190" s="1"/>
  <c r="S7317" i="190"/>
  <c r="R7317" i="190"/>
  <c r="Q7317" i="190"/>
  <c r="P7317" i="190"/>
  <c r="O7317" i="190"/>
  <c r="V7316" i="190"/>
  <c r="U7316" i="190"/>
  <c r="T7316" i="190"/>
  <c r="S7316" i="190"/>
  <c r="R7316" i="190"/>
  <c r="Q7316" i="190"/>
  <c r="P7316" i="190"/>
  <c r="O7316" i="190"/>
  <c r="V7315" i="190"/>
  <c r="U7315" i="190"/>
  <c r="T7315" i="190"/>
  <c r="X7315" i="190" s="1"/>
  <c r="S7315" i="190"/>
  <c r="R7315" i="190"/>
  <c r="Q7315" i="190"/>
  <c r="P7315" i="190"/>
  <c r="O7315" i="190"/>
  <c r="V7314" i="190"/>
  <c r="U7314" i="190"/>
  <c r="T7314" i="190"/>
  <c r="S7314" i="190"/>
  <c r="R7314" i="190"/>
  <c r="Q7314" i="190"/>
  <c r="P7314" i="190"/>
  <c r="O7314" i="190"/>
  <c r="V7313" i="190"/>
  <c r="U7313" i="190"/>
  <c r="T7313" i="190"/>
  <c r="S7313" i="190"/>
  <c r="R7313" i="190"/>
  <c r="Q7313" i="190"/>
  <c r="P7313" i="190"/>
  <c r="O7313" i="190"/>
  <c r="V7312" i="190"/>
  <c r="U7312" i="190"/>
  <c r="T7312" i="190"/>
  <c r="S7312" i="190"/>
  <c r="R7312" i="190"/>
  <c r="Q7312" i="190"/>
  <c r="P7312" i="190"/>
  <c r="O7312" i="190"/>
  <c r="V7311" i="190"/>
  <c r="U7311" i="190"/>
  <c r="T7311" i="190"/>
  <c r="X7311" i="190" s="1"/>
  <c r="S7311" i="190"/>
  <c r="R7311" i="190"/>
  <c r="Q7311" i="190"/>
  <c r="P7311" i="190"/>
  <c r="O7311" i="190"/>
  <c r="V7310" i="190"/>
  <c r="U7310" i="190"/>
  <c r="T7310" i="190"/>
  <c r="S7310" i="190"/>
  <c r="R7310" i="190"/>
  <c r="Q7310" i="190"/>
  <c r="P7310" i="190"/>
  <c r="O7310" i="190"/>
  <c r="V7309" i="190"/>
  <c r="U7309" i="190"/>
  <c r="T7309" i="190"/>
  <c r="X7309" i="190" s="1"/>
  <c r="S7309" i="190"/>
  <c r="R7309" i="190"/>
  <c r="Q7309" i="190"/>
  <c r="P7309" i="190"/>
  <c r="O7309" i="190"/>
  <c r="V7308" i="190"/>
  <c r="U7308" i="190"/>
  <c r="T7308" i="190"/>
  <c r="S7308" i="190"/>
  <c r="R7308" i="190"/>
  <c r="Q7308" i="190"/>
  <c r="P7308" i="190"/>
  <c r="O7308" i="190"/>
  <c r="V7307" i="190"/>
  <c r="U7307" i="190"/>
  <c r="T7307" i="190"/>
  <c r="S7307" i="190"/>
  <c r="R7307" i="190"/>
  <c r="Q7307" i="190"/>
  <c r="P7307" i="190"/>
  <c r="O7307" i="190"/>
  <c r="V7306" i="190"/>
  <c r="U7306" i="190"/>
  <c r="T7306" i="190"/>
  <c r="S7306" i="190"/>
  <c r="R7306" i="190"/>
  <c r="Q7306" i="190"/>
  <c r="P7306" i="190"/>
  <c r="O7306" i="190"/>
  <c r="V7305" i="190"/>
  <c r="U7305" i="190"/>
  <c r="T7305" i="190"/>
  <c r="X7305" i="190" s="1"/>
  <c r="S7305" i="190"/>
  <c r="R7305" i="190"/>
  <c r="Q7305" i="190"/>
  <c r="P7305" i="190"/>
  <c r="O7305" i="190"/>
  <c r="V7304" i="190"/>
  <c r="U7304" i="190"/>
  <c r="T7304" i="190"/>
  <c r="S7304" i="190"/>
  <c r="R7304" i="190"/>
  <c r="Q7304" i="190"/>
  <c r="P7304" i="190"/>
  <c r="O7304" i="190"/>
  <c r="V7303" i="190"/>
  <c r="U7303" i="190"/>
  <c r="T7303" i="190"/>
  <c r="X7303" i="190" s="1"/>
  <c r="S7303" i="190"/>
  <c r="R7303" i="190"/>
  <c r="Q7303" i="190"/>
  <c r="P7303" i="190"/>
  <c r="O7303" i="190"/>
  <c r="V7302" i="190"/>
  <c r="U7302" i="190"/>
  <c r="T7302" i="190"/>
  <c r="S7302" i="190"/>
  <c r="R7302" i="190"/>
  <c r="Q7302" i="190"/>
  <c r="P7302" i="190"/>
  <c r="O7302" i="190"/>
  <c r="V7301" i="190"/>
  <c r="U7301" i="190"/>
  <c r="T7301" i="190"/>
  <c r="S7301" i="190"/>
  <c r="R7301" i="190"/>
  <c r="Q7301" i="190"/>
  <c r="P7301" i="190"/>
  <c r="O7301" i="190"/>
  <c r="V7300" i="190"/>
  <c r="U7300" i="190"/>
  <c r="T7300" i="190"/>
  <c r="S7300" i="190"/>
  <c r="R7300" i="190"/>
  <c r="Q7300" i="190"/>
  <c r="P7300" i="190"/>
  <c r="O7300" i="190"/>
  <c r="V7299" i="190"/>
  <c r="U7299" i="190"/>
  <c r="T7299" i="190"/>
  <c r="X7299" i="190" s="1"/>
  <c r="S7299" i="190"/>
  <c r="R7299" i="190"/>
  <c r="Q7299" i="190"/>
  <c r="P7299" i="190"/>
  <c r="O7299" i="190"/>
  <c r="V7298" i="190"/>
  <c r="U7298" i="190"/>
  <c r="T7298" i="190"/>
  <c r="S7298" i="190"/>
  <c r="R7298" i="190"/>
  <c r="Q7298" i="190"/>
  <c r="P7298" i="190"/>
  <c r="O7298" i="190"/>
  <c r="V7297" i="190"/>
  <c r="U7297" i="190"/>
  <c r="T7297" i="190"/>
  <c r="X7297" i="190" s="1"/>
  <c r="S7297" i="190"/>
  <c r="R7297" i="190"/>
  <c r="Q7297" i="190"/>
  <c r="P7297" i="190"/>
  <c r="O7297" i="190"/>
  <c r="V7296" i="190"/>
  <c r="U7296" i="190"/>
  <c r="T7296" i="190"/>
  <c r="S7296" i="190"/>
  <c r="R7296" i="190"/>
  <c r="Q7296" i="190"/>
  <c r="P7296" i="190"/>
  <c r="O7296" i="190"/>
  <c r="V7295" i="190"/>
  <c r="U7295" i="190"/>
  <c r="T7295" i="190"/>
  <c r="S7295" i="190"/>
  <c r="R7295" i="190"/>
  <c r="Q7295" i="190"/>
  <c r="P7295" i="190"/>
  <c r="O7295" i="190"/>
  <c r="V7294" i="190"/>
  <c r="U7294" i="190"/>
  <c r="T7294" i="190"/>
  <c r="S7294" i="190"/>
  <c r="R7294" i="190"/>
  <c r="Q7294" i="190"/>
  <c r="P7294" i="190"/>
  <c r="O7294" i="190"/>
  <c r="V7293" i="190"/>
  <c r="U7293" i="190"/>
  <c r="T7293" i="190"/>
  <c r="X7293" i="190" s="1"/>
  <c r="S7293" i="190"/>
  <c r="R7293" i="190"/>
  <c r="Q7293" i="190"/>
  <c r="P7293" i="190"/>
  <c r="O7293" i="190"/>
  <c r="V7292" i="190"/>
  <c r="U7292" i="190"/>
  <c r="T7292" i="190"/>
  <c r="S7292" i="190"/>
  <c r="R7292" i="190"/>
  <c r="Q7292" i="190"/>
  <c r="P7292" i="190"/>
  <c r="O7292" i="190"/>
  <c r="V7291" i="190"/>
  <c r="U7291" i="190"/>
  <c r="T7291" i="190"/>
  <c r="X7291" i="190" s="1"/>
  <c r="S7291" i="190"/>
  <c r="R7291" i="190"/>
  <c r="Q7291" i="190"/>
  <c r="P7291" i="190"/>
  <c r="O7291" i="190"/>
  <c r="V7290" i="190"/>
  <c r="U7290" i="190"/>
  <c r="T7290" i="190"/>
  <c r="S7290" i="190"/>
  <c r="R7290" i="190"/>
  <c r="Q7290" i="190"/>
  <c r="P7290" i="190"/>
  <c r="O7290" i="190"/>
  <c r="V7289" i="190"/>
  <c r="U7289" i="190"/>
  <c r="T7289" i="190"/>
  <c r="S7289" i="190"/>
  <c r="R7289" i="190"/>
  <c r="Q7289" i="190"/>
  <c r="P7289" i="190"/>
  <c r="O7289" i="190"/>
  <c r="V7288" i="190"/>
  <c r="U7288" i="190"/>
  <c r="T7288" i="190"/>
  <c r="S7288" i="190"/>
  <c r="R7288" i="190"/>
  <c r="Q7288" i="190"/>
  <c r="P7288" i="190"/>
  <c r="O7288" i="190"/>
  <c r="V7287" i="190"/>
  <c r="U7287" i="190"/>
  <c r="T7287" i="190"/>
  <c r="X7287" i="190" s="1"/>
  <c r="S7287" i="190"/>
  <c r="R7287" i="190"/>
  <c r="Q7287" i="190"/>
  <c r="P7287" i="190"/>
  <c r="O7287" i="190"/>
  <c r="V7286" i="190"/>
  <c r="U7286" i="190"/>
  <c r="T7286" i="190"/>
  <c r="S7286" i="190"/>
  <c r="R7286" i="190"/>
  <c r="Q7286" i="190"/>
  <c r="P7286" i="190"/>
  <c r="O7286" i="190"/>
  <c r="V7285" i="190"/>
  <c r="U7285" i="190"/>
  <c r="T7285" i="190"/>
  <c r="X7285" i="190" s="1"/>
  <c r="S7285" i="190"/>
  <c r="R7285" i="190"/>
  <c r="Q7285" i="190"/>
  <c r="P7285" i="190"/>
  <c r="O7285" i="190"/>
  <c r="V7284" i="190"/>
  <c r="U7284" i="190"/>
  <c r="T7284" i="190"/>
  <c r="S7284" i="190"/>
  <c r="R7284" i="190"/>
  <c r="Q7284" i="190"/>
  <c r="P7284" i="190"/>
  <c r="O7284" i="190"/>
  <c r="V7283" i="190"/>
  <c r="U7283" i="190"/>
  <c r="T7283" i="190"/>
  <c r="S7283" i="190"/>
  <c r="R7283" i="190"/>
  <c r="Q7283" i="190"/>
  <c r="P7283" i="190"/>
  <c r="O7283" i="190"/>
  <c r="V7282" i="190"/>
  <c r="U7282" i="190"/>
  <c r="T7282" i="190"/>
  <c r="S7282" i="190"/>
  <c r="R7282" i="190"/>
  <c r="Q7282" i="190"/>
  <c r="P7282" i="190"/>
  <c r="O7282" i="190"/>
  <c r="V7281" i="190"/>
  <c r="U7281" i="190"/>
  <c r="T7281" i="190"/>
  <c r="X7281" i="190" s="1"/>
  <c r="S7281" i="190"/>
  <c r="R7281" i="190"/>
  <c r="Q7281" i="190"/>
  <c r="P7281" i="190"/>
  <c r="O7281" i="190"/>
  <c r="V7280" i="190"/>
  <c r="U7280" i="190"/>
  <c r="T7280" i="190"/>
  <c r="S7280" i="190"/>
  <c r="R7280" i="190"/>
  <c r="Q7280" i="190"/>
  <c r="P7280" i="190"/>
  <c r="O7280" i="190"/>
  <c r="V7279" i="190"/>
  <c r="U7279" i="190"/>
  <c r="T7279" i="190"/>
  <c r="X7279" i="190" s="1"/>
  <c r="S7279" i="190"/>
  <c r="R7279" i="190"/>
  <c r="Q7279" i="190"/>
  <c r="P7279" i="190"/>
  <c r="O7279" i="190"/>
  <c r="V7278" i="190"/>
  <c r="U7278" i="190"/>
  <c r="T7278" i="190"/>
  <c r="S7278" i="190"/>
  <c r="R7278" i="190"/>
  <c r="Q7278" i="190"/>
  <c r="P7278" i="190"/>
  <c r="O7278" i="190"/>
  <c r="V7277" i="190"/>
  <c r="U7277" i="190"/>
  <c r="T7277" i="190"/>
  <c r="S7277" i="190"/>
  <c r="R7277" i="190"/>
  <c r="Q7277" i="190"/>
  <c r="P7277" i="190"/>
  <c r="O7277" i="190"/>
  <c r="V7276" i="190"/>
  <c r="U7276" i="190"/>
  <c r="T7276" i="190"/>
  <c r="S7276" i="190"/>
  <c r="R7276" i="190"/>
  <c r="Q7276" i="190"/>
  <c r="P7276" i="190"/>
  <c r="O7276" i="190"/>
  <c r="V7275" i="190"/>
  <c r="U7275" i="190"/>
  <c r="T7275" i="190"/>
  <c r="X7275" i="190" s="1"/>
  <c r="S7275" i="190"/>
  <c r="R7275" i="190"/>
  <c r="Q7275" i="190"/>
  <c r="P7275" i="190"/>
  <c r="O7275" i="190"/>
  <c r="V7274" i="190"/>
  <c r="U7274" i="190"/>
  <c r="T7274" i="190"/>
  <c r="S7274" i="190"/>
  <c r="R7274" i="190"/>
  <c r="Q7274" i="190"/>
  <c r="P7274" i="190"/>
  <c r="O7274" i="190"/>
  <c r="V7273" i="190"/>
  <c r="U7273" i="190"/>
  <c r="T7273" i="190"/>
  <c r="X7273" i="190" s="1"/>
  <c r="S7273" i="190"/>
  <c r="R7273" i="190"/>
  <c r="Q7273" i="190"/>
  <c r="P7273" i="190"/>
  <c r="O7273" i="190"/>
  <c r="V7272" i="190"/>
  <c r="U7272" i="190"/>
  <c r="T7272" i="190"/>
  <c r="S7272" i="190"/>
  <c r="R7272" i="190"/>
  <c r="Q7272" i="190"/>
  <c r="P7272" i="190"/>
  <c r="O7272" i="190"/>
  <c r="V7271" i="190"/>
  <c r="U7271" i="190"/>
  <c r="T7271" i="190"/>
  <c r="S7271" i="190"/>
  <c r="R7271" i="190"/>
  <c r="Q7271" i="190"/>
  <c r="P7271" i="190"/>
  <c r="O7271" i="190"/>
  <c r="V7270" i="190"/>
  <c r="U7270" i="190"/>
  <c r="T7270" i="190"/>
  <c r="S7270" i="190"/>
  <c r="R7270" i="190"/>
  <c r="Q7270" i="190"/>
  <c r="P7270" i="190"/>
  <c r="O7270" i="190"/>
  <c r="V7269" i="190"/>
  <c r="U7269" i="190"/>
  <c r="T7269" i="190"/>
  <c r="X7269" i="190" s="1"/>
  <c r="S7269" i="190"/>
  <c r="R7269" i="190"/>
  <c r="Q7269" i="190"/>
  <c r="P7269" i="190"/>
  <c r="O7269" i="190"/>
  <c r="V7268" i="190"/>
  <c r="U7268" i="190"/>
  <c r="T7268" i="190"/>
  <c r="S7268" i="190"/>
  <c r="R7268" i="190"/>
  <c r="Q7268" i="190"/>
  <c r="P7268" i="190"/>
  <c r="O7268" i="190"/>
  <c r="V7267" i="190"/>
  <c r="U7267" i="190"/>
  <c r="T7267" i="190"/>
  <c r="X7267" i="190" s="1"/>
  <c r="S7267" i="190"/>
  <c r="R7267" i="190"/>
  <c r="Q7267" i="190"/>
  <c r="P7267" i="190"/>
  <c r="O7267" i="190"/>
  <c r="V7266" i="190"/>
  <c r="U7266" i="190"/>
  <c r="T7266" i="190"/>
  <c r="S7266" i="190"/>
  <c r="R7266" i="190"/>
  <c r="Q7266" i="190"/>
  <c r="P7266" i="190"/>
  <c r="O7266" i="190"/>
  <c r="V7265" i="190"/>
  <c r="U7265" i="190"/>
  <c r="T7265" i="190"/>
  <c r="S7265" i="190"/>
  <c r="R7265" i="190"/>
  <c r="Q7265" i="190"/>
  <c r="P7265" i="190"/>
  <c r="O7265" i="190"/>
  <c r="V7264" i="190"/>
  <c r="U7264" i="190"/>
  <c r="T7264" i="190"/>
  <c r="S7264" i="190"/>
  <c r="R7264" i="190"/>
  <c r="Q7264" i="190"/>
  <c r="P7264" i="190"/>
  <c r="O7264" i="190"/>
  <c r="V7263" i="190"/>
  <c r="U7263" i="190"/>
  <c r="T7263" i="190"/>
  <c r="X7263" i="190" s="1"/>
  <c r="S7263" i="190"/>
  <c r="R7263" i="190"/>
  <c r="Q7263" i="190"/>
  <c r="P7263" i="190"/>
  <c r="O7263" i="190"/>
  <c r="V7262" i="190"/>
  <c r="U7262" i="190"/>
  <c r="T7262" i="190"/>
  <c r="S7262" i="190"/>
  <c r="R7262" i="190"/>
  <c r="Q7262" i="190"/>
  <c r="P7262" i="190"/>
  <c r="O7262" i="190"/>
  <c r="V7261" i="190"/>
  <c r="U7261" i="190"/>
  <c r="T7261" i="190"/>
  <c r="X7261" i="190" s="1"/>
  <c r="S7261" i="190"/>
  <c r="R7261" i="190"/>
  <c r="Q7261" i="190"/>
  <c r="P7261" i="190"/>
  <c r="O7261" i="190"/>
  <c r="V7260" i="190"/>
  <c r="U7260" i="190"/>
  <c r="T7260" i="190"/>
  <c r="S7260" i="190"/>
  <c r="R7260" i="190"/>
  <c r="Q7260" i="190"/>
  <c r="P7260" i="190"/>
  <c r="O7260" i="190"/>
  <c r="V7259" i="190"/>
  <c r="U7259" i="190"/>
  <c r="T7259" i="190"/>
  <c r="S7259" i="190"/>
  <c r="R7259" i="190"/>
  <c r="Q7259" i="190"/>
  <c r="P7259" i="190"/>
  <c r="O7259" i="190"/>
  <c r="V7258" i="190"/>
  <c r="U7258" i="190"/>
  <c r="T7258" i="190"/>
  <c r="S7258" i="190"/>
  <c r="R7258" i="190"/>
  <c r="Q7258" i="190"/>
  <c r="P7258" i="190"/>
  <c r="O7258" i="190"/>
  <c r="V7257" i="190"/>
  <c r="U7257" i="190"/>
  <c r="T7257" i="190"/>
  <c r="X7257" i="190" s="1"/>
  <c r="S7257" i="190"/>
  <c r="R7257" i="190"/>
  <c r="Q7257" i="190"/>
  <c r="P7257" i="190"/>
  <c r="O7257" i="190"/>
  <c r="V7256" i="190"/>
  <c r="U7256" i="190"/>
  <c r="T7256" i="190"/>
  <c r="S7256" i="190"/>
  <c r="R7256" i="190"/>
  <c r="Q7256" i="190"/>
  <c r="P7256" i="190"/>
  <c r="O7256" i="190"/>
  <c r="V7255" i="190"/>
  <c r="U7255" i="190"/>
  <c r="T7255" i="190"/>
  <c r="X7255" i="190" s="1"/>
  <c r="S7255" i="190"/>
  <c r="R7255" i="190"/>
  <c r="Q7255" i="190"/>
  <c r="P7255" i="190"/>
  <c r="O7255" i="190"/>
  <c r="V7254" i="190"/>
  <c r="U7254" i="190"/>
  <c r="T7254" i="190"/>
  <c r="S7254" i="190"/>
  <c r="R7254" i="190"/>
  <c r="Q7254" i="190"/>
  <c r="P7254" i="190"/>
  <c r="O7254" i="190"/>
  <c r="V7253" i="190"/>
  <c r="U7253" i="190"/>
  <c r="T7253" i="190"/>
  <c r="S7253" i="190"/>
  <c r="R7253" i="190"/>
  <c r="Q7253" i="190"/>
  <c r="P7253" i="190"/>
  <c r="O7253" i="190"/>
  <c r="V7252" i="190"/>
  <c r="U7252" i="190"/>
  <c r="T7252" i="190"/>
  <c r="S7252" i="190"/>
  <c r="R7252" i="190"/>
  <c r="Q7252" i="190"/>
  <c r="P7252" i="190"/>
  <c r="O7252" i="190"/>
  <c r="V7251" i="190"/>
  <c r="U7251" i="190"/>
  <c r="T7251" i="190"/>
  <c r="X7251" i="190" s="1"/>
  <c r="S7251" i="190"/>
  <c r="R7251" i="190"/>
  <c r="Q7251" i="190"/>
  <c r="P7251" i="190"/>
  <c r="O7251" i="190"/>
  <c r="V7250" i="190"/>
  <c r="U7250" i="190"/>
  <c r="T7250" i="190"/>
  <c r="S7250" i="190"/>
  <c r="R7250" i="190"/>
  <c r="Q7250" i="190"/>
  <c r="P7250" i="190"/>
  <c r="O7250" i="190"/>
  <c r="V7249" i="190"/>
  <c r="U7249" i="190"/>
  <c r="T7249" i="190"/>
  <c r="X7249" i="190" s="1"/>
  <c r="S7249" i="190"/>
  <c r="R7249" i="190"/>
  <c r="Q7249" i="190"/>
  <c r="P7249" i="190"/>
  <c r="O7249" i="190"/>
  <c r="V7248" i="190"/>
  <c r="U7248" i="190"/>
  <c r="T7248" i="190"/>
  <c r="S7248" i="190"/>
  <c r="R7248" i="190"/>
  <c r="Q7248" i="190"/>
  <c r="P7248" i="190"/>
  <c r="O7248" i="190"/>
  <c r="V7247" i="190"/>
  <c r="U7247" i="190"/>
  <c r="T7247" i="190"/>
  <c r="S7247" i="190"/>
  <c r="R7247" i="190"/>
  <c r="Q7247" i="190"/>
  <c r="P7247" i="190"/>
  <c r="O7247" i="190"/>
  <c r="V7246" i="190"/>
  <c r="U7246" i="190"/>
  <c r="T7246" i="190"/>
  <c r="S7246" i="190"/>
  <c r="R7246" i="190"/>
  <c r="Q7246" i="190"/>
  <c r="P7246" i="190"/>
  <c r="O7246" i="190"/>
  <c r="V7245" i="190"/>
  <c r="U7245" i="190"/>
  <c r="T7245" i="190"/>
  <c r="X7245" i="190" s="1"/>
  <c r="S7245" i="190"/>
  <c r="R7245" i="190"/>
  <c r="Q7245" i="190"/>
  <c r="P7245" i="190"/>
  <c r="O7245" i="190"/>
  <c r="V7244" i="190"/>
  <c r="U7244" i="190"/>
  <c r="T7244" i="190"/>
  <c r="S7244" i="190"/>
  <c r="R7244" i="190"/>
  <c r="Q7244" i="190"/>
  <c r="P7244" i="190"/>
  <c r="O7244" i="190"/>
  <c r="V7243" i="190"/>
  <c r="U7243" i="190"/>
  <c r="T7243" i="190"/>
  <c r="X7243" i="190" s="1"/>
  <c r="S7243" i="190"/>
  <c r="R7243" i="190"/>
  <c r="Q7243" i="190"/>
  <c r="P7243" i="190"/>
  <c r="O7243" i="190"/>
  <c r="V7242" i="190"/>
  <c r="U7242" i="190"/>
  <c r="T7242" i="190"/>
  <c r="S7242" i="190"/>
  <c r="R7242" i="190"/>
  <c r="Q7242" i="190"/>
  <c r="P7242" i="190"/>
  <c r="O7242" i="190"/>
  <c r="V7241" i="190"/>
  <c r="U7241" i="190"/>
  <c r="T7241" i="190"/>
  <c r="S7241" i="190"/>
  <c r="R7241" i="190"/>
  <c r="Q7241" i="190"/>
  <c r="P7241" i="190"/>
  <c r="O7241" i="190"/>
  <c r="V7240" i="190"/>
  <c r="U7240" i="190"/>
  <c r="T7240" i="190"/>
  <c r="S7240" i="190"/>
  <c r="R7240" i="190"/>
  <c r="Q7240" i="190"/>
  <c r="P7240" i="190"/>
  <c r="O7240" i="190"/>
  <c r="V7239" i="190"/>
  <c r="U7239" i="190"/>
  <c r="T7239" i="190"/>
  <c r="X7239" i="190" s="1"/>
  <c r="S7239" i="190"/>
  <c r="R7239" i="190"/>
  <c r="Q7239" i="190"/>
  <c r="P7239" i="190"/>
  <c r="O7239" i="190"/>
  <c r="V7238" i="190"/>
  <c r="U7238" i="190"/>
  <c r="T7238" i="190"/>
  <c r="S7238" i="190"/>
  <c r="R7238" i="190"/>
  <c r="Q7238" i="190"/>
  <c r="P7238" i="190"/>
  <c r="O7238" i="190"/>
  <c r="V7237" i="190"/>
  <c r="U7237" i="190"/>
  <c r="T7237" i="190"/>
  <c r="X7237" i="190" s="1"/>
  <c r="S7237" i="190"/>
  <c r="R7237" i="190"/>
  <c r="Q7237" i="190"/>
  <c r="P7237" i="190"/>
  <c r="O7237" i="190"/>
  <c r="V7236" i="190"/>
  <c r="U7236" i="190"/>
  <c r="T7236" i="190"/>
  <c r="S7236" i="190"/>
  <c r="R7236" i="190"/>
  <c r="Q7236" i="190"/>
  <c r="P7236" i="190"/>
  <c r="O7236" i="190"/>
  <c r="V7235" i="190"/>
  <c r="U7235" i="190"/>
  <c r="T7235" i="190"/>
  <c r="S7235" i="190"/>
  <c r="R7235" i="190"/>
  <c r="Q7235" i="190"/>
  <c r="P7235" i="190"/>
  <c r="O7235" i="190"/>
  <c r="V7234" i="190"/>
  <c r="U7234" i="190"/>
  <c r="T7234" i="190"/>
  <c r="S7234" i="190"/>
  <c r="R7234" i="190"/>
  <c r="Q7234" i="190"/>
  <c r="P7234" i="190"/>
  <c r="O7234" i="190"/>
  <c r="V7233" i="190"/>
  <c r="U7233" i="190"/>
  <c r="T7233" i="190"/>
  <c r="X7233" i="190" s="1"/>
  <c r="S7233" i="190"/>
  <c r="R7233" i="190"/>
  <c r="Q7233" i="190"/>
  <c r="P7233" i="190"/>
  <c r="O7233" i="190"/>
  <c r="V7232" i="190"/>
  <c r="U7232" i="190"/>
  <c r="T7232" i="190"/>
  <c r="S7232" i="190"/>
  <c r="R7232" i="190"/>
  <c r="Q7232" i="190"/>
  <c r="P7232" i="190"/>
  <c r="O7232" i="190"/>
  <c r="V7231" i="190"/>
  <c r="U7231" i="190"/>
  <c r="T7231" i="190"/>
  <c r="X7231" i="190" s="1"/>
  <c r="S7231" i="190"/>
  <c r="R7231" i="190"/>
  <c r="Q7231" i="190"/>
  <c r="P7231" i="190"/>
  <c r="O7231" i="190"/>
  <c r="V7230" i="190"/>
  <c r="U7230" i="190"/>
  <c r="T7230" i="190"/>
  <c r="S7230" i="190"/>
  <c r="R7230" i="190"/>
  <c r="Q7230" i="190"/>
  <c r="P7230" i="190"/>
  <c r="O7230" i="190"/>
  <c r="V7229" i="190"/>
  <c r="U7229" i="190"/>
  <c r="T7229" i="190"/>
  <c r="S7229" i="190"/>
  <c r="R7229" i="190"/>
  <c r="Q7229" i="190"/>
  <c r="P7229" i="190"/>
  <c r="O7229" i="190"/>
  <c r="V7228" i="190"/>
  <c r="U7228" i="190"/>
  <c r="T7228" i="190"/>
  <c r="S7228" i="190"/>
  <c r="R7228" i="190"/>
  <c r="Q7228" i="190"/>
  <c r="P7228" i="190"/>
  <c r="O7228" i="190"/>
  <c r="V7227" i="190"/>
  <c r="U7227" i="190"/>
  <c r="T7227" i="190"/>
  <c r="X7227" i="190" s="1"/>
  <c r="S7227" i="190"/>
  <c r="R7227" i="190"/>
  <c r="Q7227" i="190"/>
  <c r="P7227" i="190"/>
  <c r="O7227" i="190"/>
  <c r="V7226" i="190"/>
  <c r="U7226" i="190"/>
  <c r="T7226" i="190"/>
  <c r="S7226" i="190"/>
  <c r="R7226" i="190"/>
  <c r="Q7226" i="190"/>
  <c r="P7226" i="190"/>
  <c r="O7226" i="190"/>
  <c r="V7225" i="190"/>
  <c r="U7225" i="190"/>
  <c r="T7225" i="190"/>
  <c r="X7225" i="190" s="1"/>
  <c r="S7225" i="190"/>
  <c r="R7225" i="190"/>
  <c r="Q7225" i="190"/>
  <c r="P7225" i="190"/>
  <c r="O7225" i="190"/>
  <c r="V7224" i="190"/>
  <c r="U7224" i="190"/>
  <c r="T7224" i="190"/>
  <c r="S7224" i="190"/>
  <c r="R7224" i="190"/>
  <c r="Q7224" i="190"/>
  <c r="P7224" i="190"/>
  <c r="O7224" i="190"/>
  <c r="V7223" i="190"/>
  <c r="U7223" i="190"/>
  <c r="T7223" i="190"/>
  <c r="S7223" i="190"/>
  <c r="R7223" i="190"/>
  <c r="Q7223" i="190"/>
  <c r="P7223" i="190"/>
  <c r="O7223" i="190"/>
  <c r="V7222" i="190"/>
  <c r="U7222" i="190"/>
  <c r="T7222" i="190"/>
  <c r="S7222" i="190"/>
  <c r="R7222" i="190"/>
  <c r="Q7222" i="190"/>
  <c r="P7222" i="190"/>
  <c r="O7222" i="190"/>
  <c r="V7221" i="190"/>
  <c r="U7221" i="190"/>
  <c r="T7221" i="190"/>
  <c r="X7221" i="190" s="1"/>
  <c r="S7221" i="190"/>
  <c r="R7221" i="190"/>
  <c r="Q7221" i="190"/>
  <c r="P7221" i="190"/>
  <c r="O7221" i="190"/>
  <c r="V7220" i="190"/>
  <c r="U7220" i="190"/>
  <c r="T7220" i="190"/>
  <c r="S7220" i="190"/>
  <c r="R7220" i="190"/>
  <c r="Q7220" i="190"/>
  <c r="P7220" i="190"/>
  <c r="O7220" i="190"/>
  <c r="V7219" i="190"/>
  <c r="U7219" i="190"/>
  <c r="T7219" i="190"/>
  <c r="X7219" i="190" s="1"/>
  <c r="S7219" i="190"/>
  <c r="R7219" i="190"/>
  <c r="Q7219" i="190"/>
  <c r="P7219" i="190"/>
  <c r="O7219" i="190"/>
  <c r="V7218" i="190"/>
  <c r="U7218" i="190"/>
  <c r="T7218" i="190"/>
  <c r="S7218" i="190"/>
  <c r="R7218" i="190"/>
  <c r="Q7218" i="190"/>
  <c r="P7218" i="190"/>
  <c r="O7218" i="190"/>
  <c r="V7217" i="190"/>
  <c r="U7217" i="190"/>
  <c r="T7217" i="190"/>
  <c r="S7217" i="190"/>
  <c r="R7217" i="190"/>
  <c r="Q7217" i="190"/>
  <c r="P7217" i="190"/>
  <c r="O7217" i="190"/>
  <c r="V7216" i="190"/>
  <c r="U7216" i="190"/>
  <c r="T7216" i="190"/>
  <c r="S7216" i="190"/>
  <c r="R7216" i="190"/>
  <c r="Q7216" i="190"/>
  <c r="P7216" i="190"/>
  <c r="O7216" i="190"/>
  <c r="V7215" i="190"/>
  <c r="U7215" i="190"/>
  <c r="T7215" i="190"/>
  <c r="X7215" i="190" s="1"/>
  <c r="S7215" i="190"/>
  <c r="R7215" i="190"/>
  <c r="Q7215" i="190"/>
  <c r="P7215" i="190"/>
  <c r="O7215" i="190"/>
  <c r="V7214" i="190"/>
  <c r="U7214" i="190"/>
  <c r="T7214" i="190"/>
  <c r="S7214" i="190"/>
  <c r="R7214" i="190"/>
  <c r="Q7214" i="190"/>
  <c r="P7214" i="190"/>
  <c r="O7214" i="190"/>
  <c r="V7213" i="190"/>
  <c r="U7213" i="190"/>
  <c r="T7213" i="190"/>
  <c r="X7213" i="190" s="1"/>
  <c r="S7213" i="190"/>
  <c r="R7213" i="190"/>
  <c r="Q7213" i="190"/>
  <c r="P7213" i="190"/>
  <c r="O7213" i="190"/>
  <c r="V7212" i="190"/>
  <c r="U7212" i="190"/>
  <c r="T7212" i="190"/>
  <c r="S7212" i="190"/>
  <c r="R7212" i="190"/>
  <c r="Q7212" i="190"/>
  <c r="P7212" i="190"/>
  <c r="O7212" i="190"/>
  <c r="V7211" i="190"/>
  <c r="U7211" i="190"/>
  <c r="T7211" i="190"/>
  <c r="S7211" i="190"/>
  <c r="R7211" i="190"/>
  <c r="Q7211" i="190"/>
  <c r="P7211" i="190"/>
  <c r="O7211" i="190"/>
  <c r="V7210" i="190"/>
  <c r="U7210" i="190"/>
  <c r="T7210" i="190"/>
  <c r="S7210" i="190"/>
  <c r="R7210" i="190"/>
  <c r="Q7210" i="190"/>
  <c r="P7210" i="190"/>
  <c r="O7210" i="190"/>
  <c r="V7209" i="190"/>
  <c r="U7209" i="190"/>
  <c r="T7209" i="190"/>
  <c r="X7209" i="190" s="1"/>
  <c r="S7209" i="190"/>
  <c r="R7209" i="190"/>
  <c r="Q7209" i="190"/>
  <c r="P7209" i="190"/>
  <c r="O7209" i="190"/>
  <c r="V7208" i="190"/>
  <c r="U7208" i="190"/>
  <c r="T7208" i="190"/>
  <c r="S7208" i="190"/>
  <c r="R7208" i="190"/>
  <c r="Q7208" i="190"/>
  <c r="P7208" i="190"/>
  <c r="O7208" i="190"/>
  <c r="V7207" i="190"/>
  <c r="U7207" i="190"/>
  <c r="T7207" i="190"/>
  <c r="X7207" i="190" s="1"/>
  <c r="S7207" i="190"/>
  <c r="R7207" i="190"/>
  <c r="Q7207" i="190"/>
  <c r="P7207" i="190"/>
  <c r="O7207" i="190"/>
  <c r="V7206" i="190"/>
  <c r="U7206" i="190"/>
  <c r="T7206" i="190"/>
  <c r="S7206" i="190"/>
  <c r="R7206" i="190"/>
  <c r="Q7206" i="190"/>
  <c r="P7206" i="190"/>
  <c r="O7206" i="190"/>
  <c r="V7205" i="190"/>
  <c r="U7205" i="190"/>
  <c r="T7205" i="190"/>
  <c r="S7205" i="190"/>
  <c r="R7205" i="190"/>
  <c r="Q7205" i="190"/>
  <c r="P7205" i="190"/>
  <c r="O7205" i="190"/>
  <c r="V7204" i="190"/>
  <c r="U7204" i="190"/>
  <c r="T7204" i="190"/>
  <c r="S7204" i="190"/>
  <c r="R7204" i="190"/>
  <c r="Q7204" i="190"/>
  <c r="P7204" i="190"/>
  <c r="O7204" i="190"/>
  <c r="V7203" i="190"/>
  <c r="U7203" i="190"/>
  <c r="T7203" i="190"/>
  <c r="X7203" i="190" s="1"/>
  <c r="S7203" i="190"/>
  <c r="R7203" i="190"/>
  <c r="Q7203" i="190"/>
  <c r="P7203" i="190"/>
  <c r="O7203" i="190"/>
  <c r="V7202" i="190"/>
  <c r="U7202" i="190"/>
  <c r="T7202" i="190"/>
  <c r="S7202" i="190"/>
  <c r="R7202" i="190"/>
  <c r="Q7202" i="190"/>
  <c r="P7202" i="190"/>
  <c r="O7202" i="190"/>
  <c r="V7201" i="190"/>
  <c r="U7201" i="190"/>
  <c r="T7201" i="190"/>
  <c r="X7201" i="190" s="1"/>
  <c r="S7201" i="190"/>
  <c r="R7201" i="190"/>
  <c r="Q7201" i="190"/>
  <c r="P7201" i="190"/>
  <c r="O7201" i="190"/>
  <c r="V7200" i="190"/>
  <c r="U7200" i="190"/>
  <c r="T7200" i="190"/>
  <c r="S7200" i="190"/>
  <c r="R7200" i="190"/>
  <c r="Q7200" i="190"/>
  <c r="P7200" i="190"/>
  <c r="O7200" i="190"/>
  <c r="V7199" i="190"/>
  <c r="U7199" i="190"/>
  <c r="T7199" i="190"/>
  <c r="S7199" i="190"/>
  <c r="R7199" i="190"/>
  <c r="Q7199" i="190"/>
  <c r="P7199" i="190"/>
  <c r="O7199" i="190"/>
  <c r="V7198" i="190"/>
  <c r="U7198" i="190"/>
  <c r="T7198" i="190"/>
  <c r="S7198" i="190"/>
  <c r="R7198" i="190"/>
  <c r="Q7198" i="190"/>
  <c r="P7198" i="190"/>
  <c r="O7198" i="190"/>
  <c r="V7197" i="190"/>
  <c r="U7197" i="190"/>
  <c r="T7197" i="190"/>
  <c r="X7197" i="190" s="1"/>
  <c r="S7197" i="190"/>
  <c r="R7197" i="190"/>
  <c r="Q7197" i="190"/>
  <c r="P7197" i="190"/>
  <c r="O7197" i="190"/>
  <c r="V7196" i="190"/>
  <c r="U7196" i="190"/>
  <c r="T7196" i="190"/>
  <c r="S7196" i="190"/>
  <c r="R7196" i="190"/>
  <c r="Q7196" i="190"/>
  <c r="P7196" i="190"/>
  <c r="O7196" i="190"/>
  <c r="V7195" i="190"/>
  <c r="U7195" i="190"/>
  <c r="T7195" i="190"/>
  <c r="X7195" i="190" s="1"/>
  <c r="S7195" i="190"/>
  <c r="R7195" i="190"/>
  <c r="Q7195" i="190"/>
  <c r="P7195" i="190"/>
  <c r="O7195" i="190"/>
  <c r="V7194" i="190"/>
  <c r="U7194" i="190"/>
  <c r="T7194" i="190"/>
  <c r="S7194" i="190"/>
  <c r="R7194" i="190"/>
  <c r="Q7194" i="190"/>
  <c r="P7194" i="190"/>
  <c r="O7194" i="190"/>
  <c r="V7193" i="190"/>
  <c r="U7193" i="190"/>
  <c r="T7193" i="190"/>
  <c r="S7193" i="190"/>
  <c r="R7193" i="190"/>
  <c r="Q7193" i="190"/>
  <c r="P7193" i="190"/>
  <c r="O7193" i="190"/>
  <c r="V7192" i="190"/>
  <c r="U7192" i="190"/>
  <c r="T7192" i="190"/>
  <c r="S7192" i="190"/>
  <c r="R7192" i="190"/>
  <c r="Q7192" i="190"/>
  <c r="P7192" i="190"/>
  <c r="O7192" i="190"/>
  <c r="V7191" i="190"/>
  <c r="U7191" i="190"/>
  <c r="T7191" i="190"/>
  <c r="X7191" i="190" s="1"/>
  <c r="S7191" i="190"/>
  <c r="R7191" i="190"/>
  <c r="Q7191" i="190"/>
  <c r="P7191" i="190"/>
  <c r="O7191" i="190"/>
  <c r="V7190" i="190"/>
  <c r="U7190" i="190"/>
  <c r="T7190" i="190"/>
  <c r="S7190" i="190"/>
  <c r="R7190" i="190"/>
  <c r="Q7190" i="190"/>
  <c r="P7190" i="190"/>
  <c r="O7190" i="190"/>
  <c r="V7189" i="190"/>
  <c r="U7189" i="190"/>
  <c r="T7189" i="190"/>
  <c r="X7189" i="190" s="1"/>
  <c r="S7189" i="190"/>
  <c r="R7189" i="190"/>
  <c r="Q7189" i="190"/>
  <c r="P7189" i="190"/>
  <c r="O7189" i="190"/>
  <c r="V7188" i="190"/>
  <c r="U7188" i="190"/>
  <c r="T7188" i="190"/>
  <c r="S7188" i="190"/>
  <c r="R7188" i="190"/>
  <c r="Q7188" i="190"/>
  <c r="P7188" i="190"/>
  <c r="O7188" i="190"/>
  <c r="V7187" i="190"/>
  <c r="U7187" i="190"/>
  <c r="T7187" i="190"/>
  <c r="S7187" i="190"/>
  <c r="R7187" i="190"/>
  <c r="Q7187" i="190"/>
  <c r="P7187" i="190"/>
  <c r="O7187" i="190"/>
  <c r="V7186" i="190"/>
  <c r="U7186" i="190"/>
  <c r="T7186" i="190"/>
  <c r="S7186" i="190"/>
  <c r="R7186" i="190"/>
  <c r="Q7186" i="190"/>
  <c r="P7186" i="190"/>
  <c r="O7186" i="190"/>
  <c r="V7185" i="190"/>
  <c r="U7185" i="190"/>
  <c r="T7185" i="190"/>
  <c r="X7185" i="190" s="1"/>
  <c r="S7185" i="190"/>
  <c r="R7185" i="190"/>
  <c r="Q7185" i="190"/>
  <c r="P7185" i="190"/>
  <c r="O7185" i="190"/>
  <c r="V7184" i="190"/>
  <c r="U7184" i="190"/>
  <c r="T7184" i="190"/>
  <c r="S7184" i="190"/>
  <c r="R7184" i="190"/>
  <c r="Q7184" i="190"/>
  <c r="P7184" i="190"/>
  <c r="O7184" i="190"/>
  <c r="V7183" i="190"/>
  <c r="U7183" i="190"/>
  <c r="T7183" i="190"/>
  <c r="X7183" i="190" s="1"/>
  <c r="S7183" i="190"/>
  <c r="R7183" i="190"/>
  <c r="Q7183" i="190"/>
  <c r="P7183" i="190"/>
  <c r="O7183" i="190"/>
  <c r="V7182" i="190"/>
  <c r="U7182" i="190"/>
  <c r="T7182" i="190"/>
  <c r="S7182" i="190"/>
  <c r="R7182" i="190"/>
  <c r="Q7182" i="190"/>
  <c r="P7182" i="190"/>
  <c r="O7182" i="190"/>
  <c r="V7181" i="190"/>
  <c r="U7181" i="190"/>
  <c r="T7181" i="190"/>
  <c r="S7181" i="190"/>
  <c r="R7181" i="190"/>
  <c r="Q7181" i="190"/>
  <c r="P7181" i="190"/>
  <c r="O7181" i="190"/>
  <c r="V7180" i="190"/>
  <c r="U7180" i="190"/>
  <c r="T7180" i="190"/>
  <c r="S7180" i="190"/>
  <c r="R7180" i="190"/>
  <c r="Q7180" i="190"/>
  <c r="P7180" i="190"/>
  <c r="O7180" i="190"/>
  <c r="V7179" i="190"/>
  <c r="U7179" i="190"/>
  <c r="T7179" i="190"/>
  <c r="X7179" i="190" s="1"/>
  <c r="S7179" i="190"/>
  <c r="R7179" i="190"/>
  <c r="Q7179" i="190"/>
  <c r="P7179" i="190"/>
  <c r="O7179" i="190"/>
  <c r="V7178" i="190"/>
  <c r="U7178" i="190"/>
  <c r="T7178" i="190"/>
  <c r="S7178" i="190"/>
  <c r="R7178" i="190"/>
  <c r="Q7178" i="190"/>
  <c r="P7178" i="190"/>
  <c r="O7178" i="190"/>
  <c r="V7177" i="190"/>
  <c r="U7177" i="190"/>
  <c r="T7177" i="190"/>
  <c r="X7177" i="190" s="1"/>
  <c r="S7177" i="190"/>
  <c r="R7177" i="190"/>
  <c r="Q7177" i="190"/>
  <c r="P7177" i="190"/>
  <c r="O7177" i="190"/>
  <c r="V7176" i="190"/>
  <c r="U7176" i="190"/>
  <c r="T7176" i="190"/>
  <c r="S7176" i="190"/>
  <c r="R7176" i="190"/>
  <c r="Q7176" i="190"/>
  <c r="P7176" i="190"/>
  <c r="O7176" i="190"/>
  <c r="V7175" i="190"/>
  <c r="U7175" i="190"/>
  <c r="T7175" i="190"/>
  <c r="S7175" i="190"/>
  <c r="R7175" i="190"/>
  <c r="Q7175" i="190"/>
  <c r="P7175" i="190"/>
  <c r="O7175" i="190"/>
  <c r="V7174" i="190"/>
  <c r="U7174" i="190"/>
  <c r="T7174" i="190"/>
  <c r="S7174" i="190"/>
  <c r="R7174" i="190"/>
  <c r="Q7174" i="190"/>
  <c r="P7174" i="190"/>
  <c r="O7174" i="190"/>
  <c r="V7173" i="190"/>
  <c r="U7173" i="190"/>
  <c r="T7173" i="190"/>
  <c r="X7173" i="190" s="1"/>
  <c r="S7173" i="190"/>
  <c r="R7173" i="190"/>
  <c r="Q7173" i="190"/>
  <c r="P7173" i="190"/>
  <c r="O7173" i="190"/>
  <c r="V7172" i="190"/>
  <c r="U7172" i="190"/>
  <c r="T7172" i="190"/>
  <c r="S7172" i="190"/>
  <c r="R7172" i="190"/>
  <c r="Q7172" i="190"/>
  <c r="P7172" i="190"/>
  <c r="O7172" i="190"/>
  <c r="V7171" i="190"/>
  <c r="U7171" i="190"/>
  <c r="T7171" i="190"/>
  <c r="X7171" i="190" s="1"/>
  <c r="S7171" i="190"/>
  <c r="R7171" i="190"/>
  <c r="Q7171" i="190"/>
  <c r="P7171" i="190"/>
  <c r="O7171" i="190"/>
  <c r="V7170" i="190"/>
  <c r="U7170" i="190"/>
  <c r="T7170" i="190"/>
  <c r="S7170" i="190"/>
  <c r="R7170" i="190"/>
  <c r="Q7170" i="190"/>
  <c r="P7170" i="190"/>
  <c r="O7170" i="190"/>
  <c r="V7169" i="190"/>
  <c r="U7169" i="190"/>
  <c r="T7169" i="190"/>
  <c r="S7169" i="190"/>
  <c r="R7169" i="190"/>
  <c r="Q7169" i="190"/>
  <c r="P7169" i="190"/>
  <c r="O7169" i="190"/>
  <c r="V7168" i="190"/>
  <c r="U7168" i="190"/>
  <c r="T7168" i="190"/>
  <c r="S7168" i="190"/>
  <c r="R7168" i="190"/>
  <c r="Q7168" i="190"/>
  <c r="P7168" i="190"/>
  <c r="O7168" i="190"/>
  <c r="V7167" i="190"/>
  <c r="U7167" i="190"/>
  <c r="T7167" i="190"/>
  <c r="X7167" i="190" s="1"/>
  <c r="S7167" i="190"/>
  <c r="R7167" i="190"/>
  <c r="Q7167" i="190"/>
  <c r="P7167" i="190"/>
  <c r="O7167" i="190"/>
  <c r="V7166" i="190"/>
  <c r="U7166" i="190"/>
  <c r="T7166" i="190"/>
  <c r="S7166" i="190"/>
  <c r="R7166" i="190"/>
  <c r="Q7166" i="190"/>
  <c r="P7166" i="190"/>
  <c r="O7166" i="190"/>
  <c r="V7165" i="190"/>
  <c r="U7165" i="190"/>
  <c r="T7165" i="190"/>
  <c r="X7165" i="190" s="1"/>
  <c r="S7165" i="190"/>
  <c r="R7165" i="190"/>
  <c r="Q7165" i="190"/>
  <c r="P7165" i="190"/>
  <c r="O7165" i="190"/>
  <c r="V7164" i="190"/>
  <c r="U7164" i="190"/>
  <c r="T7164" i="190"/>
  <c r="S7164" i="190"/>
  <c r="R7164" i="190"/>
  <c r="Q7164" i="190"/>
  <c r="P7164" i="190"/>
  <c r="O7164" i="190"/>
  <c r="V7163" i="190"/>
  <c r="U7163" i="190"/>
  <c r="T7163" i="190"/>
  <c r="S7163" i="190"/>
  <c r="R7163" i="190"/>
  <c r="Q7163" i="190"/>
  <c r="P7163" i="190"/>
  <c r="O7163" i="190"/>
  <c r="V7162" i="190"/>
  <c r="U7162" i="190"/>
  <c r="T7162" i="190"/>
  <c r="S7162" i="190"/>
  <c r="R7162" i="190"/>
  <c r="Q7162" i="190"/>
  <c r="P7162" i="190"/>
  <c r="O7162" i="190"/>
  <c r="V7161" i="190"/>
  <c r="U7161" i="190"/>
  <c r="T7161" i="190"/>
  <c r="X7161" i="190" s="1"/>
  <c r="S7161" i="190"/>
  <c r="R7161" i="190"/>
  <c r="Q7161" i="190"/>
  <c r="P7161" i="190"/>
  <c r="O7161" i="190"/>
  <c r="V7160" i="190"/>
  <c r="U7160" i="190"/>
  <c r="T7160" i="190"/>
  <c r="S7160" i="190"/>
  <c r="R7160" i="190"/>
  <c r="Q7160" i="190"/>
  <c r="P7160" i="190"/>
  <c r="O7160" i="190"/>
  <c r="V7159" i="190"/>
  <c r="U7159" i="190"/>
  <c r="T7159" i="190"/>
  <c r="X7159" i="190" s="1"/>
  <c r="S7159" i="190"/>
  <c r="R7159" i="190"/>
  <c r="Q7159" i="190"/>
  <c r="P7159" i="190"/>
  <c r="O7159" i="190"/>
  <c r="V7158" i="190"/>
  <c r="U7158" i="190"/>
  <c r="T7158" i="190"/>
  <c r="S7158" i="190"/>
  <c r="R7158" i="190"/>
  <c r="Q7158" i="190"/>
  <c r="P7158" i="190"/>
  <c r="O7158" i="190"/>
  <c r="V7157" i="190"/>
  <c r="U7157" i="190"/>
  <c r="T7157" i="190"/>
  <c r="S7157" i="190"/>
  <c r="R7157" i="190"/>
  <c r="Q7157" i="190"/>
  <c r="P7157" i="190"/>
  <c r="O7157" i="190"/>
  <c r="V7156" i="190"/>
  <c r="U7156" i="190"/>
  <c r="T7156" i="190"/>
  <c r="S7156" i="190"/>
  <c r="R7156" i="190"/>
  <c r="Q7156" i="190"/>
  <c r="P7156" i="190"/>
  <c r="O7156" i="190"/>
  <c r="V7155" i="190"/>
  <c r="U7155" i="190"/>
  <c r="T7155" i="190"/>
  <c r="X7155" i="190" s="1"/>
  <c r="S7155" i="190"/>
  <c r="R7155" i="190"/>
  <c r="Q7155" i="190"/>
  <c r="P7155" i="190"/>
  <c r="O7155" i="190"/>
  <c r="V7154" i="190"/>
  <c r="U7154" i="190"/>
  <c r="T7154" i="190"/>
  <c r="S7154" i="190"/>
  <c r="R7154" i="190"/>
  <c r="Q7154" i="190"/>
  <c r="P7154" i="190"/>
  <c r="O7154" i="190"/>
  <c r="V7153" i="190"/>
  <c r="U7153" i="190"/>
  <c r="T7153" i="190"/>
  <c r="X7153" i="190" s="1"/>
  <c r="S7153" i="190"/>
  <c r="R7153" i="190"/>
  <c r="Q7153" i="190"/>
  <c r="P7153" i="190"/>
  <c r="O7153" i="190"/>
  <c r="V7152" i="190"/>
  <c r="U7152" i="190"/>
  <c r="T7152" i="190"/>
  <c r="S7152" i="190"/>
  <c r="R7152" i="190"/>
  <c r="Q7152" i="190"/>
  <c r="P7152" i="190"/>
  <c r="O7152" i="190"/>
  <c r="V7151" i="190"/>
  <c r="U7151" i="190"/>
  <c r="T7151" i="190"/>
  <c r="S7151" i="190"/>
  <c r="R7151" i="190"/>
  <c r="Q7151" i="190"/>
  <c r="P7151" i="190"/>
  <c r="O7151" i="190"/>
  <c r="V7150" i="190"/>
  <c r="U7150" i="190"/>
  <c r="T7150" i="190"/>
  <c r="S7150" i="190"/>
  <c r="R7150" i="190"/>
  <c r="Q7150" i="190"/>
  <c r="P7150" i="190"/>
  <c r="O7150" i="190"/>
  <c r="V7149" i="190"/>
  <c r="U7149" i="190"/>
  <c r="T7149" i="190"/>
  <c r="X7149" i="190" s="1"/>
  <c r="S7149" i="190"/>
  <c r="R7149" i="190"/>
  <c r="Q7149" i="190"/>
  <c r="P7149" i="190"/>
  <c r="O7149" i="190"/>
  <c r="V7148" i="190"/>
  <c r="U7148" i="190"/>
  <c r="T7148" i="190"/>
  <c r="S7148" i="190"/>
  <c r="R7148" i="190"/>
  <c r="Q7148" i="190"/>
  <c r="P7148" i="190"/>
  <c r="O7148" i="190"/>
  <c r="V7147" i="190"/>
  <c r="U7147" i="190"/>
  <c r="T7147" i="190"/>
  <c r="X7147" i="190" s="1"/>
  <c r="S7147" i="190"/>
  <c r="R7147" i="190"/>
  <c r="Q7147" i="190"/>
  <c r="P7147" i="190"/>
  <c r="O7147" i="190"/>
  <c r="V7146" i="190"/>
  <c r="U7146" i="190"/>
  <c r="T7146" i="190"/>
  <c r="S7146" i="190"/>
  <c r="R7146" i="190"/>
  <c r="Q7146" i="190"/>
  <c r="P7146" i="190"/>
  <c r="O7146" i="190"/>
  <c r="V7145" i="190"/>
  <c r="U7145" i="190"/>
  <c r="T7145" i="190"/>
  <c r="S7145" i="190"/>
  <c r="R7145" i="190"/>
  <c r="Q7145" i="190"/>
  <c r="P7145" i="190"/>
  <c r="O7145" i="190"/>
  <c r="V7144" i="190"/>
  <c r="U7144" i="190"/>
  <c r="T7144" i="190"/>
  <c r="S7144" i="190"/>
  <c r="R7144" i="190"/>
  <c r="Q7144" i="190"/>
  <c r="P7144" i="190"/>
  <c r="O7144" i="190"/>
  <c r="V7143" i="190"/>
  <c r="U7143" i="190"/>
  <c r="T7143" i="190"/>
  <c r="X7143" i="190" s="1"/>
  <c r="S7143" i="190"/>
  <c r="R7143" i="190"/>
  <c r="Q7143" i="190"/>
  <c r="P7143" i="190"/>
  <c r="O7143" i="190"/>
  <c r="V7142" i="190"/>
  <c r="U7142" i="190"/>
  <c r="T7142" i="190"/>
  <c r="S7142" i="190"/>
  <c r="R7142" i="190"/>
  <c r="Q7142" i="190"/>
  <c r="P7142" i="190"/>
  <c r="O7142" i="190"/>
  <c r="V7141" i="190"/>
  <c r="U7141" i="190"/>
  <c r="T7141" i="190"/>
  <c r="X7141" i="190" s="1"/>
  <c r="S7141" i="190"/>
  <c r="R7141" i="190"/>
  <c r="Q7141" i="190"/>
  <c r="P7141" i="190"/>
  <c r="O7141" i="190"/>
  <c r="V7140" i="190"/>
  <c r="U7140" i="190"/>
  <c r="T7140" i="190"/>
  <c r="S7140" i="190"/>
  <c r="R7140" i="190"/>
  <c r="Q7140" i="190"/>
  <c r="P7140" i="190"/>
  <c r="O7140" i="190"/>
  <c r="V7139" i="190"/>
  <c r="U7139" i="190"/>
  <c r="T7139" i="190"/>
  <c r="S7139" i="190"/>
  <c r="R7139" i="190"/>
  <c r="Q7139" i="190"/>
  <c r="P7139" i="190"/>
  <c r="O7139" i="190"/>
  <c r="V7138" i="190"/>
  <c r="U7138" i="190"/>
  <c r="T7138" i="190"/>
  <c r="S7138" i="190"/>
  <c r="R7138" i="190"/>
  <c r="Q7138" i="190"/>
  <c r="P7138" i="190"/>
  <c r="O7138" i="190"/>
  <c r="V7137" i="190"/>
  <c r="U7137" i="190"/>
  <c r="T7137" i="190"/>
  <c r="X7137" i="190" s="1"/>
  <c r="S7137" i="190"/>
  <c r="R7137" i="190"/>
  <c r="Q7137" i="190"/>
  <c r="P7137" i="190"/>
  <c r="O7137" i="190"/>
  <c r="V7136" i="190"/>
  <c r="U7136" i="190"/>
  <c r="T7136" i="190"/>
  <c r="S7136" i="190"/>
  <c r="R7136" i="190"/>
  <c r="Q7136" i="190"/>
  <c r="P7136" i="190"/>
  <c r="O7136" i="190"/>
  <c r="V7135" i="190"/>
  <c r="U7135" i="190"/>
  <c r="T7135" i="190"/>
  <c r="X7135" i="190" s="1"/>
  <c r="S7135" i="190"/>
  <c r="R7135" i="190"/>
  <c r="Q7135" i="190"/>
  <c r="P7135" i="190"/>
  <c r="O7135" i="190"/>
  <c r="V7134" i="190"/>
  <c r="U7134" i="190"/>
  <c r="T7134" i="190"/>
  <c r="S7134" i="190"/>
  <c r="R7134" i="190"/>
  <c r="Q7134" i="190"/>
  <c r="P7134" i="190"/>
  <c r="O7134" i="190"/>
  <c r="V7133" i="190"/>
  <c r="U7133" i="190"/>
  <c r="T7133" i="190"/>
  <c r="S7133" i="190"/>
  <c r="R7133" i="190"/>
  <c r="Q7133" i="190"/>
  <c r="P7133" i="190"/>
  <c r="O7133" i="190"/>
  <c r="V7132" i="190"/>
  <c r="U7132" i="190"/>
  <c r="T7132" i="190"/>
  <c r="S7132" i="190"/>
  <c r="R7132" i="190"/>
  <c r="Q7132" i="190"/>
  <c r="P7132" i="190"/>
  <c r="O7132" i="190"/>
  <c r="V7131" i="190"/>
  <c r="U7131" i="190"/>
  <c r="T7131" i="190"/>
  <c r="X7131" i="190" s="1"/>
  <c r="S7131" i="190"/>
  <c r="R7131" i="190"/>
  <c r="Q7131" i="190"/>
  <c r="P7131" i="190"/>
  <c r="O7131" i="190"/>
  <c r="V7130" i="190"/>
  <c r="U7130" i="190"/>
  <c r="T7130" i="190"/>
  <c r="S7130" i="190"/>
  <c r="R7130" i="190"/>
  <c r="Q7130" i="190"/>
  <c r="P7130" i="190"/>
  <c r="O7130" i="190"/>
  <c r="V7129" i="190"/>
  <c r="U7129" i="190"/>
  <c r="T7129" i="190"/>
  <c r="X7129" i="190" s="1"/>
  <c r="S7129" i="190"/>
  <c r="R7129" i="190"/>
  <c r="Q7129" i="190"/>
  <c r="P7129" i="190"/>
  <c r="O7129" i="190"/>
  <c r="V7128" i="190"/>
  <c r="U7128" i="190"/>
  <c r="T7128" i="190"/>
  <c r="S7128" i="190"/>
  <c r="R7128" i="190"/>
  <c r="Q7128" i="190"/>
  <c r="P7128" i="190"/>
  <c r="O7128" i="190"/>
  <c r="V7127" i="190"/>
  <c r="U7127" i="190"/>
  <c r="T7127" i="190"/>
  <c r="S7127" i="190"/>
  <c r="R7127" i="190"/>
  <c r="Q7127" i="190"/>
  <c r="P7127" i="190"/>
  <c r="O7127" i="190"/>
  <c r="V7126" i="190"/>
  <c r="U7126" i="190"/>
  <c r="T7126" i="190"/>
  <c r="S7126" i="190"/>
  <c r="R7126" i="190"/>
  <c r="Q7126" i="190"/>
  <c r="P7126" i="190"/>
  <c r="O7126" i="190"/>
  <c r="V7125" i="190"/>
  <c r="U7125" i="190"/>
  <c r="T7125" i="190"/>
  <c r="X7125" i="190" s="1"/>
  <c r="S7125" i="190"/>
  <c r="R7125" i="190"/>
  <c r="Q7125" i="190"/>
  <c r="P7125" i="190"/>
  <c r="O7125" i="190"/>
  <c r="V7124" i="190"/>
  <c r="U7124" i="190"/>
  <c r="T7124" i="190"/>
  <c r="S7124" i="190"/>
  <c r="R7124" i="190"/>
  <c r="Q7124" i="190"/>
  <c r="P7124" i="190"/>
  <c r="O7124" i="190"/>
  <c r="V7123" i="190"/>
  <c r="U7123" i="190"/>
  <c r="T7123" i="190"/>
  <c r="X7123" i="190" s="1"/>
  <c r="S7123" i="190"/>
  <c r="R7123" i="190"/>
  <c r="Q7123" i="190"/>
  <c r="P7123" i="190"/>
  <c r="O7123" i="190"/>
  <c r="V7122" i="190"/>
  <c r="U7122" i="190"/>
  <c r="T7122" i="190"/>
  <c r="S7122" i="190"/>
  <c r="R7122" i="190"/>
  <c r="Q7122" i="190"/>
  <c r="P7122" i="190"/>
  <c r="O7122" i="190"/>
  <c r="V7121" i="190"/>
  <c r="U7121" i="190"/>
  <c r="T7121" i="190"/>
  <c r="S7121" i="190"/>
  <c r="R7121" i="190"/>
  <c r="Q7121" i="190"/>
  <c r="P7121" i="190"/>
  <c r="O7121" i="190"/>
  <c r="V7120" i="190"/>
  <c r="U7120" i="190"/>
  <c r="T7120" i="190"/>
  <c r="S7120" i="190"/>
  <c r="R7120" i="190"/>
  <c r="Q7120" i="190"/>
  <c r="P7120" i="190"/>
  <c r="O7120" i="190"/>
  <c r="V7119" i="190"/>
  <c r="U7119" i="190"/>
  <c r="T7119" i="190"/>
  <c r="X7119" i="190" s="1"/>
  <c r="S7119" i="190"/>
  <c r="R7119" i="190"/>
  <c r="Q7119" i="190"/>
  <c r="P7119" i="190"/>
  <c r="O7119" i="190"/>
  <c r="V7118" i="190"/>
  <c r="U7118" i="190"/>
  <c r="T7118" i="190"/>
  <c r="S7118" i="190"/>
  <c r="R7118" i="190"/>
  <c r="Q7118" i="190"/>
  <c r="P7118" i="190"/>
  <c r="O7118" i="190"/>
  <c r="V7117" i="190"/>
  <c r="U7117" i="190"/>
  <c r="T7117" i="190"/>
  <c r="X7117" i="190" s="1"/>
  <c r="S7117" i="190"/>
  <c r="R7117" i="190"/>
  <c r="Q7117" i="190"/>
  <c r="P7117" i="190"/>
  <c r="O7117" i="190"/>
  <c r="V7116" i="190"/>
  <c r="U7116" i="190"/>
  <c r="T7116" i="190"/>
  <c r="S7116" i="190"/>
  <c r="R7116" i="190"/>
  <c r="Q7116" i="190"/>
  <c r="P7116" i="190"/>
  <c r="O7116" i="190"/>
  <c r="V7115" i="190"/>
  <c r="U7115" i="190"/>
  <c r="T7115" i="190"/>
  <c r="S7115" i="190"/>
  <c r="R7115" i="190"/>
  <c r="Q7115" i="190"/>
  <c r="P7115" i="190"/>
  <c r="O7115" i="190"/>
  <c r="V7114" i="190"/>
  <c r="U7114" i="190"/>
  <c r="T7114" i="190"/>
  <c r="S7114" i="190"/>
  <c r="R7114" i="190"/>
  <c r="Q7114" i="190"/>
  <c r="P7114" i="190"/>
  <c r="O7114" i="190"/>
  <c r="V7113" i="190"/>
  <c r="U7113" i="190"/>
  <c r="T7113" i="190"/>
  <c r="X7113" i="190" s="1"/>
  <c r="S7113" i="190"/>
  <c r="R7113" i="190"/>
  <c r="Q7113" i="190"/>
  <c r="P7113" i="190"/>
  <c r="O7113" i="190"/>
  <c r="V7112" i="190"/>
  <c r="U7112" i="190"/>
  <c r="T7112" i="190"/>
  <c r="S7112" i="190"/>
  <c r="R7112" i="190"/>
  <c r="Q7112" i="190"/>
  <c r="P7112" i="190"/>
  <c r="O7112" i="190"/>
  <c r="V7111" i="190"/>
  <c r="U7111" i="190"/>
  <c r="T7111" i="190"/>
  <c r="X7111" i="190" s="1"/>
  <c r="S7111" i="190"/>
  <c r="R7111" i="190"/>
  <c r="Q7111" i="190"/>
  <c r="P7111" i="190"/>
  <c r="O7111" i="190"/>
  <c r="V7110" i="190"/>
  <c r="U7110" i="190"/>
  <c r="T7110" i="190"/>
  <c r="S7110" i="190"/>
  <c r="R7110" i="190"/>
  <c r="Q7110" i="190"/>
  <c r="P7110" i="190"/>
  <c r="O7110" i="190"/>
  <c r="V7109" i="190"/>
  <c r="U7109" i="190"/>
  <c r="T7109" i="190"/>
  <c r="S7109" i="190"/>
  <c r="R7109" i="190"/>
  <c r="Q7109" i="190"/>
  <c r="P7109" i="190"/>
  <c r="O7109" i="190"/>
  <c r="V7108" i="190"/>
  <c r="U7108" i="190"/>
  <c r="T7108" i="190"/>
  <c r="S7108" i="190"/>
  <c r="R7108" i="190"/>
  <c r="Q7108" i="190"/>
  <c r="P7108" i="190"/>
  <c r="O7108" i="190"/>
  <c r="V7107" i="190"/>
  <c r="U7107" i="190"/>
  <c r="T7107" i="190"/>
  <c r="X7107" i="190" s="1"/>
  <c r="S7107" i="190"/>
  <c r="R7107" i="190"/>
  <c r="Q7107" i="190"/>
  <c r="P7107" i="190"/>
  <c r="O7107" i="190"/>
  <c r="V7106" i="190"/>
  <c r="U7106" i="190"/>
  <c r="T7106" i="190"/>
  <c r="S7106" i="190"/>
  <c r="R7106" i="190"/>
  <c r="Q7106" i="190"/>
  <c r="P7106" i="190"/>
  <c r="O7106" i="190"/>
  <c r="V7105" i="190"/>
  <c r="U7105" i="190"/>
  <c r="T7105" i="190"/>
  <c r="X7105" i="190" s="1"/>
  <c r="S7105" i="190"/>
  <c r="R7105" i="190"/>
  <c r="Q7105" i="190"/>
  <c r="P7105" i="190"/>
  <c r="O7105" i="190"/>
  <c r="V7104" i="190"/>
  <c r="U7104" i="190"/>
  <c r="T7104" i="190"/>
  <c r="S7104" i="190"/>
  <c r="R7104" i="190"/>
  <c r="Q7104" i="190"/>
  <c r="P7104" i="190"/>
  <c r="O7104" i="190"/>
  <c r="V7103" i="190"/>
  <c r="U7103" i="190"/>
  <c r="T7103" i="190"/>
  <c r="S7103" i="190"/>
  <c r="R7103" i="190"/>
  <c r="Q7103" i="190"/>
  <c r="P7103" i="190"/>
  <c r="O7103" i="190"/>
  <c r="V7102" i="190"/>
  <c r="U7102" i="190"/>
  <c r="T7102" i="190"/>
  <c r="S7102" i="190"/>
  <c r="R7102" i="190"/>
  <c r="Q7102" i="190"/>
  <c r="P7102" i="190"/>
  <c r="O7102" i="190"/>
  <c r="V7101" i="190"/>
  <c r="U7101" i="190"/>
  <c r="T7101" i="190"/>
  <c r="X7101" i="190" s="1"/>
  <c r="S7101" i="190"/>
  <c r="R7101" i="190"/>
  <c r="Q7101" i="190"/>
  <c r="P7101" i="190"/>
  <c r="O7101" i="190"/>
  <c r="V7100" i="190"/>
  <c r="U7100" i="190"/>
  <c r="T7100" i="190"/>
  <c r="S7100" i="190"/>
  <c r="R7100" i="190"/>
  <c r="Q7100" i="190"/>
  <c r="P7100" i="190"/>
  <c r="O7100" i="190"/>
  <c r="V7099" i="190"/>
  <c r="U7099" i="190"/>
  <c r="T7099" i="190"/>
  <c r="X7099" i="190" s="1"/>
  <c r="S7099" i="190"/>
  <c r="R7099" i="190"/>
  <c r="Q7099" i="190"/>
  <c r="P7099" i="190"/>
  <c r="O7099" i="190"/>
  <c r="V7098" i="190"/>
  <c r="U7098" i="190"/>
  <c r="T7098" i="190"/>
  <c r="S7098" i="190"/>
  <c r="R7098" i="190"/>
  <c r="Q7098" i="190"/>
  <c r="P7098" i="190"/>
  <c r="O7098" i="190"/>
  <c r="V7097" i="190"/>
  <c r="U7097" i="190"/>
  <c r="T7097" i="190"/>
  <c r="S7097" i="190"/>
  <c r="R7097" i="190"/>
  <c r="Q7097" i="190"/>
  <c r="P7097" i="190"/>
  <c r="O7097" i="190"/>
  <c r="V7096" i="190"/>
  <c r="U7096" i="190"/>
  <c r="T7096" i="190"/>
  <c r="S7096" i="190"/>
  <c r="R7096" i="190"/>
  <c r="Q7096" i="190"/>
  <c r="P7096" i="190"/>
  <c r="O7096" i="190"/>
  <c r="V7095" i="190"/>
  <c r="U7095" i="190"/>
  <c r="T7095" i="190"/>
  <c r="X7095" i="190" s="1"/>
  <c r="S7095" i="190"/>
  <c r="R7095" i="190"/>
  <c r="Q7095" i="190"/>
  <c r="P7095" i="190"/>
  <c r="O7095" i="190"/>
  <c r="V7094" i="190"/>
  <c r="U7094" i="190"/>
  <c r="T7094" i="190"/>
  <c r="S7094" i="190"/>
  <c r="R7094" i="190"/>
  <c r="Q7094" i="190"/>
  <c r="P7094" i="190"/>
  <c r="O7094" i="190"/>
  <c r="V7093" i="190"/>
  <c r="U7093" i="190"/>
  <c r="T7093" i="190"/>
  <c r="X7093" i="190" s="1"/>
  <c r="S7093" i="190"/>
  <c r="R7093" i="190"/>
  <c r="Q7093" i="190"/>
  <c r="P7093" i="190"/>
  <c r="O7093" i="190"/>
  <c r="V7092" i="190"/>
  <c r="U7092" i="190"/>
  <c r="T7092" i="190"/>
  <c r="S7092" i="190"/>
  <c r="R7092" i="190"/>
  <c r="Q7092" i="190"/>
  <c r="P7092" i="190"/>
  <c r="O7092" i="190"/>
  <c r="V7091" i="190"/>
  <c r="U7091" i="190"/>
  <c r="T7091" i="190"/>
  <c r="S7091" i="190"/>
  <c r="R7091" i="190"/>
  <c r="Q7091" i="190"/>
  <c r="P7091" i="190"/>
  <c r="O7091" i="190"/>
  <c r="V7090" i="190"/>
  <c r="U7090" i="190"/>
  <c r="T7090" i="190"/>
  <c r="S7090" i="190"/>
  <c r="R7090" i="190"/>
  <c r="Q7090" i="190"/>
  <c r="P7090" i="190"/>
  <c r="O7090" i="190"/>
  <c r="V7089" i="190"/>
  <c r="U7089" i="190"/>
  <c r="T7089" i="190"/>
  <c r="X7089" i="190" s="1"/>
  <c r="S7089" i="190"/>
  <c r="R7089" i="190"/>
  <c r="Q7089" i="190"/>
  <c r="P7089" i="190"/>
  <c r="O7089" i="190"/>
  <c r="V7088" i="190"/>
  <c r="U7088" i="190"/>
  <c r="T7088" i="190"/>
  <c r="S7088" i="190"/>
  <c r="R7088" i="190"/>
  <c r="Q7088" i="190"/>
  <c r="P7088" i="190"/>
  <c r="O7088" i="190"/>
  <c r="V7087" i="190"/>
  <c r="U7087" i="190"/>
  <c r="T7087" i="190"/>
  <c r="X7087" i="190" s="1"/>
  <c r="S7087" i="190"/>
  <c r="R7087" i="190"/>
  <c r="Q7087" i="190"/>
  <c r="P7087" i="190"/>
  <c r="O7087" i="190"/>
  <c r="V7086" i="190"/>
  <c r="U7086" i="190"/>
  <c r="T7086" i="190"/>
  <c r="S7086" i="190"/>
  <c r="R7086" i="190"/>
  <c r="Q7086" i="190"/>
  <c r="P7086" i="190"/>
  <c r="O7086" i="190"/>
  <c r="V7085" i="190"/>
  <c r="U7085" i="190"/>
  <c r="T7085" i="190"/>
  <c r="S7085" i="190"/>
  <c r="R7085" i="190"/>
  <c r="Q7085" i="190"/>
  <c r="P7085" i="190"/>
  <c r="O7085" i="190"/>
  <c r="V7084" i="190"/>
  <c r="U7084" i="190"/>
  <c r="T7084" i="190"/>
  <c r="S7084" i="190"/>
  <c r="R7084" i="190"/>
  <c r="Q7084" i="190"/>
  <c r="P7084" i="190"/>
  <c r="O7084" i="190"/>
  <c r="V7083" i="190"/>
  <c r="U7083" i="190"/>
  <c r="T7083" i="190"/>
  <c r="X7083" i="190" s="1"/>
  <c r="S7083" i="190"/>
  <c r="R7083" i="190"/>
  <c r="Q7083" i="190"/>
  <c r="P7083" i="190"/>
  <c r="O7083" i="190"/>
  <c r="V7082" i="190"/>
  <c r="U7082" i="190"/>
  <c r="T7082" i="190"/>
  <c r="S7082" i="190"/>
  <c r="R7082" i="190"/>
  <c r="Q7082" i="190"/>
  <c r="P7082" i="190"/>
  <c r="O7082" i="190"/>
  <c r="V7081" i="190"/>
  <c r="U7081" i="190"/>
  <c r="T7081" i="190"/>
  <c r="X7081" i="190" s="1"/>
  <c r="S7081" i="190"/>
  <c r="R7081" i="190"/>
  <c r="Q7081" i="190"/>
  <c r="P7081" i="190"/>
  <c r="O7081" i="190"/>
  <c r="V7080" i="190"/>
  <c r="U7080" i="190"/>
  <c r="T7080" i="190"/>
  <c r="S7080" i="190"/>
  <c r="R7080" i="190"/>
  <c r="Q7080" i="190"/>
  <c r="P7080" i="190"/>
  <c r="O7080" i="190"/>
  <c r="V7079" i="190"/>
  <c r="U7079" i="190"/>
  <c r="T7079" i="190"/>
  <c r="S7079" i="190"/>
  <c r="R7079" i="190"/>
  <c r="Q7079" i="190"/>
  <c r="P7079" i="190"/>
  <c r="O7079" i="190"/>
  <c r="V7078" i="190"/>
  <c r="U7078" i="190"/>
  <c r="T7078" i="190"/>
  <c r="S7078" i="190"/>
  <c r="R7078" i="190"/>
  <c r="Q7078" i="190"/>
  <c r="P7078" i="190"/>
  <c r="O7078" i="190"/>
  <c r="V7077" i="190"/>
  <c r="U7077" i="190"/>
  <c r="T7077" i="190"/>
  <c r="X7077" i="190" s="1"/>
  <c r="S7077" i="190"/>
  <c r="R7077" i="190"/>
  <c r="Q7077" i="190"/>
  <c r="P7077" i="190"/>
  <c r="O7077" i="190"/>
  <c r="V7076" i="190"/>
  <c r="U7076" i="190"/>
  <c r="T7076" i="190"/>
  <c r="S7076" i="190"/>
  <c r="R7076" i="190"/>
  <c r="Q7076" i="190"/>
  <c r="P7076" i="190"/>
  <c r="O7076" i="190"/>
  <c r="V7075" i="190"/>
  <c r="U7075" i="190"/>
  <c r="T7075" i="190"/>
  <c r="X7075" i="190" s="1"/>
  <c r="S7075" i="190"/>
  <c r="R7075" i="190"/>
  <c r="Q7075" i="190"/>
  <c r="P7075" i="190"/>
  <c r="O7075" i="190"/>
  <c r="V7074" i="190"/>
  <c r="U7074" i="190"/>
  <c r="T7074" i="190"/>
  <c r="S7074" i="190"/>
  <c r="R7074" i="190"/>
  <c r="Q7074" i="190"/>
  <c r="P7074" i="190"/>
  <c r="O7074" i="190"/>
  <c r="V7073" i="190"/>
  <c r="U7073" i="190"/>
  <c r="T7073" i="190"/>
  <c r="S7073" i="190"/>
  <c r="R7073" i="190"/>
  <c r="Q7073" i="190"/>
  <c r="P7073" i="190"/>
  <c r="O7073" i="190"/>
  <c r="V7072" i="190"/>
  <c r="U7072" i="190"/>
  <c r="T7072" i="190"/>
  <c r="S7072" i="190"/>
  <c r="R7072" i="190"/>
  <c r="Q7072" i="190"/>
  <c r="P7072" i="190"/>
  <c r="O7072" i="190"/>
  <c r="V7071" i="190"/>
  <c r="U7071" i="190"/>
  <c r="T7071" i="190"/>
  <c r="X7071" i="190" s="1"/>
  <c r="S7071" i="190"/>
  <c r="R7071" i="190"/>
  <c r="Q7071" i="190"/>
  <c r="P7071" i="190"/>
  <c r="O7071" i="190"/>
  <c r="V7070" i="190"/>
  <c r="U7070" i="190"/>
  <c r="T7070" i="190"/>
  <c r="S7070" i="190"/>
  <c r="R7070" i="190"/>
  <c r="Q7070" i="190"/>
  <c r="P7070" i="190"/>
  <c r="O7070" i="190"/>
  <c r="V7069" i="190"/>
  <c r="U7069" i="190"/>
  <c r="T7069" i="190"/>
  <c r="X7069" i="190" s="1"/>
  <c r="S7069" i="190"/>
  <c r="R7069" i="190"/>
  <c r="Q7069" i="190"/>
  <c r="P7069" i="190"/>
  <c r="O7069" i="190"/>
  <c r="V7068" i="190"/>
  <c r="U7068" i="190"/>
  <c r="T7068" i="190"/>
  <c r="S7068" i="190"/>
  <c r="R7068" i="190"/>
  <c r="Q7068" i="190"/>
  <c r="P7068" i="190"/>
  <c r="O7068" i="190"/>
  <c r="V7067" i="190"/>
  <c r="U7067" i="190"/>
  <c r="T7067" i="190"/>
  <c r="S7067" i="190"/>
  <c r="R7067" i="190"/>
  <c r="Q7067" i="190"/>
  <c r="P7067" i="190"/>
  <c r="O7067" i="190"/>
  <c r="V7066" i="190"/>
  <c r="U7066" i="190"/>
  <c r="T7066" i="190"/>
  <c r="S7066" i="190"/>
  <c r="R7066" i="190"/>
  <c r="Q7066" i="190"/>
  <c r="P7066" i="190"/>
  <c r="O7066" i="190"/>
  <c r="V7065" i="190"/>
  <c r="U7065" i="190"/>
  <c r="T7065" i="190"/>
  <c r="X7065" i="190" s="1"/>
  <c r="S7065" i="190"/>
  <c r="R7065" i="190"/>
  <c r="Q7065" i="190"/>
  <c r="P7065" i="190"/>
  <c r="O7065" i="190"/>
  <c r="V7064" i="190"/>
  <c r="U7064" i="190"/>
  <c r="T7064" i="190"/>
  <c r="S7064" i="190"/>
  <c r="R7064" i="190"/>
  <c r="Q7064" i="190"/>
  <c r="P7064" i="190"/>
  <c r="O7064" i="190"/>
  <c r="V7063" i="190"/>
  <c r="U7063" i="190"/>
  <c r="T7063" i="190"/>
  <c r="X7063" i="190" s="1"/>
  <c r="S7063" i="190"/>
  <c r="R7063" i="190"/>
  <c r="Q7063" i="190"/>
  <c r="P7063" i="190"/>
  <c r="O7063" i="190"/>
  <c r="V7062" i="190"/>
  <c r="U7062" i="190"/>
  <c r="T7062" i="190"/>
  <c r="S7062" i="190"/>
  <c r="R7062" i="190"/>
  <c r="Q7062" i="190"/>
  <c r="P7062" i="190"/>
  <c r="O7062" i="190"/>
  <c r="V7061" i="190"/>
  <c r="U7061" i="190"/>
  <c r="T7061" i="190"/>
  <c r="S7061" i="190"/>
  <c r="R7061" i="190"/>
  <c r="Q7061" i="190"/>
  <c r="P7061" i="190"/>
  <c r="O7061" i="190"/>
  <c r="V7060" i="190"/>
  <c r="U7060" i="190"/>
  <c r="T7060" i="190"/>
  <c r="S7060" i="190"/>
  <c r="R7060" i="190"/>
  <c r="Q7060" i="190"/>
  <c r="P7060" i="190"/>
  <c r="O7060" i="190"/>
  <c r="V7059" i="190"/>
  <c r="U7059" i="190"/>
  <c r="T7059" i="190"/>
  <c r="X7059" i="190" s="1"/>
  <c r="S7059" i="190"/>
  <c r="R7059" i="190"/>
  <c r="Q7059" i="190"/>
  <c r="P7059" i="190"/>
  <c r="O7059" i="190"/>
  <c r="V7058" i="190"/>
  <c r="U7058" i="190"/>
  <c r="T7058" i="190"/>
  <c r="S7058" i="190"/>
  <c r="R7058" i="190"/>
  <c r="Q7058" i="190"/>
  <c r="P7058" i="190"/>
  <c r="O7058" i="190"/>
  <c r="V7057" i="190"/>
  <c r="U7057" i="190"/>
  <c r="T7057" i="190"/>
  <c r="X7057" i="190" s="1"/>
  <c r="S7057" i="190"/>
  <c r="R7057" i="190"/>
  <c r="Q7057" i="190"/>
  <c r="P7057" i="190"/>
  <c r="O7057" i="190"/>
  <c r="V7056" i="190"/>
  <c r="U7056" i="190"/>
  <c r="T7056" i="190"/>
  <c r="S7056" i="190"/>
  <c r="R7056" i="190"/>
  <c r="Q7056" i="190"/>
  <c r="P7056" i="190"/>
  <c r="O7056" i="190"/>
  <c r="V7055" i="190"/>
  <c r="U7055" i="190"/>
  <c r="T7055" i="190"/>
  <c r="S7055" i="190"/>
  <c r="R7055" i="190"/>
  <c r="Q7055" i="190"/>
  <c r="P7055" i="190"/>
  <c r="O7055" i="190"/>
  <c r="V7054" i="190"/>
  <c r="U7054" i="190"/>
  <c r="T7054" i="190"/>
  <c r="S7054" i="190"/>
  <c r="R7054" i="190"/>
  <c r="Q7054" i="190"/>
  <c r="P7054" i="190"/>
  <c r="O7054" i="190"/>
  <c r="V7053" i="190"/>
  <c r="U7053" i="190"/>
  <c r="T7053" i="190"/>
  <c r="X7053" i="190" s="1"/>
  <c r="S7053" i="190"/>
  <c r="R7053" i="190"/>
  <c r="Q7053" i="190"/>
  <c r="P7053" i="190"/>
  <c r="O7053" i="190"/>
  <c r="V7052" i="190"/>
  <c r="U7052" i="190"/>
  <c r="T7052" i="190"/>
  <c r="S7052" i="190"/>
  <c r="R7052" i="190"/>
  <c r="Q7052" i="190"/>
  <c r="P7052" i="190"/>
  <c r="O7052" i="190"/>
  <c r="V7051" i="190"/>
  <c r="U7051" i="190"/>
  <c r="T7051" i="190"/>
  <c r="X7051" i="190" s="1"/>
  <c r="S7051" i="190"/>
  <c r="R7051" i="190"/>
  <c r="Q7051" i="190"/>
  <c r="P7051" i="190"/>
  <c r="O7051" i="190"/>
  <c r="V7050" i="190"/>
  <c r="U7050" i="190"/>
  <c r="T7050" i="190"/>
  <c r="S7050" i="190"/>
  <c r="R7050" i="190"/>
  <c r="Q7050" i="190"/>
  <c r="P7050" i="190"/>
  <c r="O7050" i="190"/>
  <c r="V7049" i="190"/>
  <c r="U7049" i="190"/>
  <c r="T7049" i="190"/>
  <c r="S7049" i="190"/>
  <c r="R7049" i="190"/>
  <c r="Q7049" i="190"/>
  <c r="P7049" i="190"/>
  <c r="O7049" i="190"/>
  <c r="V7048" i="190"/>
  <c r="U7048" i="190"/>
  <c r="T7048" i="190"/>
  <c r="S7048" i="190"/>
  <c r="R7048" i="190"/>
  <c r="Q7048" i="190"/>
  <c r="P7048" i="190"/>
  <c r="O7048" i="190"/>
  <c r="V7047" i="190"/>
  <c r="U7047" i="190"/>
  <c r="T7047" i="190"/>
  <c r="X7047" i="190" s="1"/>
  <c r="S7047" i="190"/>
  <c r="R7047" i="190"/>
  <c r="Q7047" i="190"/>
  <c r="P7047" i="190"/>
  <c r="O7047" i="190"/>
  <c r="V7046" i="190"/>
  <c r="U7046" i="190"/>
  <c r="T7046" i="190"/>
  <c r="S7046" i="190"/>
  <c r="R7046" i="190"/>
  <c r="Q7046" i="190"/>
  <c r="P7046" i="190"/>
  <c r="O7046" i="190"/>
  <c r="V7045" i="190"/>
  <c r="U7045" i="190"/>
  <c r="T7045" i="190"/>
  <c r="X7045" i="190" s="1"/>
  <c r="S7045" i="190"/>
  <c r="R7045" i="190"/>
  <c r="Q7045" i="190"/>
  <c r="P7045" i="190"/>
  <c r="O7045" i="190"/>
  <c r="V7044" i="190"/>
  <c r="U7044" i="190"/>
  <c r="T7044" i="190"/>
  <c r="S7044" i="190"/>
  <c r="R7044" i="190"/>
  <c r="Q7044" i="190"/>
  <c r="P7044" i="190"/>
  <c r="O7044" i="190"/>
  <c r="V7043" i="190"/>
  <c r="U7043" i="190"/>
  <c r="T7043" i="190"/>
  <c r="S7043" i="190"/>
  <c r="R7043" i="190"/>
  <c r="Q7043" i="190"/>
  <c r="P7043" i="190"/>
  <c r="O7043" i="190"/>
  <c r="V7042" i="190"/>
  <c r="U7042" i="190"/>
  <c r="T7042" i="190"/>
  <c r="S7042" i="190"/>
  <c r="R7042" i="190"/>
  <c r="Q7042" i="190"/>
  <c r="P7042" i="190"/>
  <c r="O7042" i="190"/>
  <c r="V7041" i="190"/>
  <c r="U7041" i="190"/>
  <c r="T7041" i="190"/>
  <c r="X7041" i="190" s="1"/>
  <c r="S7041" i="190"/>
  <c r="R7041" i="190"/>
  <c r="Q7041" i="190"/>
  <c r="P7041" i="190"/>
  <c r="O7041" i="190"/>
  <c r="V7040" i="190"/>
  <c r="U7040" i="190"/>
  <c r="T7040" i="190"/>
  <c r="S7040" i="190"/>
  <c r="R7040" i="190"/>
  <c r="Q7040" i="190"/>
  <c r="P7040" i="190"/>
  <c r="O7040" i="190"/>
  <c r="V7039" i="190"/>
  <c r="U7039" i="190"/>
  <c r="T7039" i="190"/>
  <c r="X7039" i="190" s="1"/>
  <c r="S7039" i="190"/>
  <c r="R7039" i="190"/>
  <c r="Q7039" i="190"/>
  <c r="P7039" i="190"/>
  <c r="O7039" i="190"/>
  <c r="V7038" i="190"/>
  <c r="U7038" i="190"/>
  <c r="T7038" i="190"/>
  <c r="S7038" i="190"/>
  <c r="R7038" i="190"/>
  <c r="Q7038" i="190"/>
  <c r="P7038" i="190"/>
  <c r="O7038" i="190"/>
  <c r="V7037" i="190"/>
  <c r="U7037" i="190"/>
  <c r="T7037" i="190"/>
  <c r="S7037" i="190"/>
  <c r="R7037" i="190"/>
  <c r="Q7037" i="190"/>
  <c r="P7037" i="190"/>
  <c r="O7037" i="190"/>
  <c r="V7036" i="190"/>
  <c r="U7036" i="190"/>
  <c r="T7036" i="190"/>
  <c r="S7036" i="190"/>
  <c r="R7036" i="190"/>
  <c r="Q7036" i="190"/>
  <c r="P7036" i="190"/>
  <c r="O7036" i="190"/>
  <c r="V7035" i="190"/>
  <c r="U7035" i="190"/>
  <c r="T7035" i="190"/>
  <c r="X7035" i="190" s="1"/>
  <c r="S7035" i="190"/>
  <c r="R7035" i="190"/>
  <c r="Q7035" i="190"/>
  <c r="P7035" i="190"/>
  <c r="O7035" i="190"/>
  <c r="V7034" i="190"/>
  <c r="U7034" i="190"/>
  <c r="T7034" i="190"/>
  <c r="S7034" i="190"/>
  <c r="R7034" i="190"/>
  <c r="Q7034" i="190"/>
  <c r="P7034" i="190"/>
  <c r="O7034" i="190"/>
  <c r="V7033" i="190"/>
  <c r="U7033" i="190"/>
  <c r="T7033" i="190"/>
  <c r="X7033" i="190" s="1"/>
  <c r="S7033" i="190"/>
  <c r="R7033" i="190"/>
  <c r="Q7033" i="190"/>
  <c r="P7033" i="190"/>
  <c r="O7033" i="190"/>
  <c r="W7033" i="190" s="1"/>
  <c r="V7032" i="190"/>
  <c r="U7032" i="190"/>
  <c r="T7032" i="190"/>
  <c r="S7032" i="190"/>
  <c r="R7032" i="190"/>
  <c r="Q7032" i="190"/>
  <c r="P7032" i="190"/>
  <c r="O7032" i="190"/>
  <c r="V7031" i="190"/>
  <c r="U7031" i="190"/>
  <c r="T7031" i="190"/>
  <c r="S7031" i="190"/>
  <c r="R7031" i="190"/>
  <c r="Q7031" i="190"/>
  <c r="P7031" i="190"/>
  <c r="O7031" i="190"/>
  <c r="V7030" i="190"/>
  <c r="U7030" i="190"/>
  <c r="T7030" i="190"/>
  <c r="S7030" i="190"/>
  <c r="R7030" i="190"/>
  <c r="Q7030" i="190"/>
  <c r="P7030" i="190"/>
  <c r="O7030" i="190"/>
  <c r="W7030" i="190" s="1"/>
  <c r="V7029" i="190"/>
  <c r="U7029" i="190"/>
  <c r="T7029" i="190"/>
  <c r="X7029" i="190" s="1"/>
  <c r="S7029" i="190"/>
  <c r="R7029" i="190"/>
  <c r="Q7029" i="190"/>
  <c r="P7029" i="190"/>
  <c r="O7029" i="190"/>
  <c r="V7028" i="190"/>
  <c r="U7028" i="190"/>
  <c r="T7028" i="190"/>
  <c r="S7028" i="190"/>
  <c r="X7028" i="190" s="1"/>
  <c r="R7028" i="190"/>
  <c r="Q7028" i="190"/>
  <c r="P7028" i="190"/>
  <c r="O7028" i="190"/>
  <c r="V7027" i="190"/>
  <c r="U7027" i="190"/>
  <c r="T7027" i="190"/>
  <c r="X7027" i="190" s="1"/>
  <c r="S7027" i="190"/>
  <c r="R7027" i="190"/>
  <c r="Q7027" i="190"/>
  <c r="P7027" i="190"/>
  <c r="O7027" i="190"/>
  <c r="W7027" i="190" s="1"/>
  <c r="V7026" i="190"/>
  <c r="U7026" i="190"/>
  <c r="T7026" i="190"/>
  <c r="S7026" i="190"/>
  <c r="R7026" i="190"/>
  <c r="Q7026" i="190"/>
  <c r="P7026" i="190"/>
  <c r="O7026" i="190"/>
  <c r="V7025" i="190"/>
  <c r="U7025" i="190"/>
  <c r="T7025" i="190"/>
  <c r="S7025" i="190"/>
  <c r="R7025" i="190"/>
  <c r="Q7025" i="190"/>
  <c r="P7025" i="190"/>
  <c r="O7025" i="190"/>
  <c r="V7024" i="190"/>
  <c r="U7024" i="190"/>
  <c r="T7024" i="190"/>
  <c r="S7024" i="190"/>
  <c r="R7024" i="190"/>
  <c r="Q7024" i="190"/>
  <c r="P7024" i="190"/>
  <c r="O7024" i="190"/>
  <c r="W7024" i="190" s="1"/>
  <c r="V7023" i="190"/>
  <c r="U7023" i="190"/>
  <c r="T7023" i="190"/>
  <c r="X7023" i="190" s="1"/>
  <c r="S7023" i="190"/>
  <c r="R7023" i="190"/>
  <c r="Q7023" i="190"/>
  <c r="P7023" i="190"/>
  <c r="O7023" i="190"/>
  <c r="V7022" i="190"/>
  <c r="U7022" i="190"/>
  <c r="T7022" i="190"/>
  <c r="S7022" i="190"/>
  <c r="X7022" i="190" s="1"/>
  <c r="R7022" i="190"/>
  <c r="Q7022" i="190"/>
  <c r="P7022" i="190"/>
  <c r="O7022" i="190"/>
  <c r="V7021" i="190"/>
  <c r="U7021" i="190"/>
  <c r="T7021" i="190"/>
  <c r="X7021" i="190" s="1"/>
  <c r="S7021" i="190"/>
  <c r="R7021" i="190"/>
  <c r="Q7021" i="190"/>
  <c r="P7021" i="190"/>
  <c r="O7021" i="190"/>
  <c r="W7021" i="190" s="1"/>
  <c r="V7020" i="190"/>
  <c r="U7020" i="190"/>
  <c r="T7020" i="190"/>
  <c r="S7020" i="190"/>
  <c r="R7020" i="190"/>
  <c r="Q7020" i="190"/>
  <c r="P7020" i="190"/>
  <c r="O7020" i="190"/>
  <c r="V7019" i="190"/>
  <c r="U7019" i="190"/>
  <c r="T7019" i="190"/>
  <c r="S7019" i="190"/>
  <c r="R7019" i="190"/>
  <c r="Q7019" i="190"/>
  <c r="P7019" i="190"/>
  <c r="O7019" i="190"/>
  <c r="V7018" i="190"/>
  <c r="U7018" i="190"/>
  <c r="T7018" i="190"/>
  <c r="S7018" i="190"/>
  <c r="R7018" i="190"/>
  <c r="Q7018" i="190"/>
  <c r="P7018" i="190"/>
  <c r="O7018" i="190"/>
  <c r="W7018" i="190" s="1"/>
  <c r="V7017" i="190"/>
  <c r="U7017" i="190"/>
  <c r="T7017" i="190"/>
  <c r="X7017" i="190" s="1"/>
  <c r="S7017" i="190"/>
  <c r="R7017" i="190"/>
  <c r="Q7017" i="190"/>
  <c r="P7017" i="190"/>
  <c r="O7017" i="190"/>
  <c r="V7016" i="190"/>
  <c r="U7016" i="190"/>
  <c r="T7016" i="190"/>
  <c r="S7016" i="190"/>
  <c r="X7016" i="190" s="1"/>
  <c r="R7016" i="190"/>
  <c r="Q7016" i="190"/>
  <c r="P7016" i="190"/>
  <c r="O7016" i="190"/>
  <c r="V7015" i="190"/>
  <c r="U7015" i="190"/>
  <c r="T7015" i="190"/>
  <c r="X7015" i="190" s="1"/>
  <c r="S7015" i="190"/>
  <c r="R7015" i="190"/>
  <c r="Q7015" i="190"/>
  <c r="P7015" i="190"/>
  <c r="O7015" i="190"/>
  <c r="W7015" i="190" s="1"/>
  <c r="V7014" i="190"/>
  <c r="U7014" i="190"/>
  <c r="T7014" i="190"/>
  <c r="S7014" i="190"/>
  <c r="R7014" i="190"/>
  <c r="Q7014" i="190"/>
  <c r="P7014" i="190"/>
  <c r="O7014" i="190"/>
  <c r="V7013" i="190"/>
  <c r="U7013" i="190"/>
  <c r="T7013" i="190"/>
  <c r="S7013" i="190"/>
  <c r="R7013" i="190"/>
  <c r="Q7013" i="190"/>
  <c r="P7013" i="190"/>
  <c r="O7013" i="190"/>
  <c r="V7012" i="190"/>
  <c r="U7012" i="190"/>
  <c r="T7012" i="190"/>
  <c r="S7012" i="190"/>
  <c r="R7012" i="190"/>
  <c r="Q7012" i="190"/>
  <c r="P7012" i="190"/>
  <c r="O7012" i="190"/>
  <c r="W7012" i="190" s="1"/>
  <c r="V7011" i="190"/>
  <c r="U7011" i="190"/>
  <c r="T7011" i="190"/>
  <c r="X7011" i="190" s="1"/>
  <c r="S7011" i="190"/>
  <c r="R7011" i="190"/>
  <c r="Q7011" i="190"/>
  <c r="P7011" i="190"/>
  <c r="O7011" i="190"/>
  <c r="V7010" i="190"/>
  <c r="U7010" i="190"/>
  <c r="T7010" i="190"/>
  <c r="S7010" i="190"/>
  <c r="X7010" i="190" s="1"/>
  <c r="R7010" i="190"/>
  <c r="Q7010" i="190"/>
  <c r="P7010" i="190"/>
  <c r="O7010" i="190"/>
  <c r="V7009" i="190"/>
  <c r="U7009" i="190"/>
  <c r="T7009" i="190"/>
  <c r="X7009" i="190" s="1"/>
  <c r="S7009" i="190"/>
  <c r="R7009" i="190"/>
  <c r="Q7009" i="190"/>
  <c r="P7009" i="190"/>
  <c r="O7009" i="190"/>
  <c r="W7009" i="190" s="1"/>
  <c r="V7008" i="190"/>
  <c r="U7008" i="190"/>
  <c r="T7008" i="190"/>
  <c r="S7008" i="190"/>
  <c r="R7008" i="190"/>
  <c r="Q7008" i="190"/>
  <c r="P7008" i="190"/>
  <c r="O7008" i="190"/>
  <c r="V7007" i="190"/>
  <c r="U7007" i="190"/>
  <c r="T7007" i="190"/>
  <c r="S7007" i="190"/>
  <c r="R7007" i="190"/>
  <c r="Q7007" i="190"/>
  <c r="P7007" i="190"/>
  <c r="O7007" i="190"/>
  <c r="V7006" i="190"/>
  <c r="U7006" i="190"/>
  <c r="T7006" i="190"/>
  <c r="S7006" i="190"/>
  <c r="R7006" i="190"/>
  <c r="Q7006" i="190"/>
  <c r="P7006" i="190"/>
  <c r="O7006" i="190"/>
  <c r="W7006" i="190" s="1"/>
  <c r="V7005" i="190"/>
  <c r="U7005" i="190"/>
  <c r="T7005" i="190"/>
  <c r="X7005" i="190" s="1"/>
  <c r="S7005" i="190"/>
  <c r="R7005" i="190"/>
  <c r="Q7005" i="190"/>
  <c r="P7005" i="190"/>
  <c r="O7005" i="190"/>
  <c r="V7004" i="190"/>
  <c r="U7004" i="190"/>
  <c r="T7004" i="190"/>
  <c r="S7004" i="190"/>
  <c r="X7004" i="190" s="1"/>
  <c r="R7004" i="190"/>
  <c r="Q7004" i="190"/>
  <c r="P7004" i="190"/>
  <c r="O7004" i="190"/>
  <c r="V7003" i="190"/>
  <c r="U7003" i="190"/>
  <c r="T7003" i="190"/>
  <c r="X7003" i="190" s="1"/>
  <c r="S7003" i="190"/>
  <c r="R7003" i="190"/>
  <c r="Q7003" i="190"/>
  <c r="P7003" i="190"/>
  <c r="O7003" i="190"/>
  <c r="W7003" i="190" s="1"/>
  <c r="V7002" i="190"/>
  <c r="U7002" i="190"/>
  <c r="T7002" i="190"/>
  <c r="S7002" i="190"/>
  <c r="R7002" i="190"/>
  <c r="Q7002" i="190"/>
  <c r="P7002" i="190"/>
  <c r="O7002" i="190"/>
  <c r="V7001" i="190"/>
  <c r="U7001" i="190"/>
  <c r="T7001" i="190"/>
  <c r="S7001" i="190"/>
  <c r="R7001" i="190"/>
  <c r="Q7001" i="190"/>
  <c r="P7001" i="190"/>
  <c r="O7001" i="190"/>
  <c r="V7000" i="190"/>
  <c r="U7000" i="190"/>
  <c r="T7000" i="190"/>
  <c r="S7000" i="190"/>
  <c r="R7000" i="190"/>
  <c r="Q7000" i="190"/>
  <c r="P7000" i="190"/>
  <c r="O7000" i="190"/>
  <c r="W7000" i="190" s="1"/>
  <c r="V6999" i="190"/>
  <c r="U6999" i="190"/>
  <c r="T6999" i="190"/>
  <c r="X6999" i="190" s="1"/>
  <c r="S6999" i="190"/>
  <c r="R6999" i="190"/>
  <c r="Q6999" i="190"/>
  <c r="P6999" i="190"/>
  <c r="O6999" i="190"/>
  <c r="V6998" i="190"/>
  <c r="U6998" i="190"/>
  <c r="T6998" i="190"/>
  <c r="S6998" i="190"/>
  <c r="X6998" i="190" s="1"/>
  <c r="R6998" i="190"/>
  <c r="Q6998" i="190"/>
  <c r="P6998" i="190"/>
  <c r="O6998" i="190"/>
  <c r="V6997" i="190"/>
  <c r="U6997" i="190"/>
  <c r="T6997" i="190"/>
  <c r="X6997" i="190" s="1"/>
  <c r="S6997" i="190"/>
  <c r="R6997" i="190"/>
  <c r="Q6997" i="190"/>
  <c r="P6997" i="190"/>
  <c r="O6997" i="190"/>
  <c r="W6997" i="190" s="1"/>
  <c r="V6996" i="190"/>
  <c r="U6996" i="190"/>
  <c r="T6996" i="190"/>
  <c r="S6996" i="190"/>
  <c r="R6996" i="190"/>
  <c r="Q6996" i="190"/>
  <c r="P6996" i="190"/>
  <c r="O6996" i="190"/>
  <c r="V6995" i="190"/>
  <c r="U6995" i="190"/>
  <c r="T6995" i="190"/>
  <c r="S6995" i="190"/>
  <c r="R6995" i="190"/>
  <c r="Q6995" i="190"/>
  <c r="P6995" i="190"/>
  <c r="O6995" i="190"/>
  <c r="V6994" i="190"/>
  <c r="U6994" i="190"/>
  <c r="T6994" i="190"/>
  <c r="S6994" i="190"/>
  <c r="R6994" i="190"/>
  <c r="Q6994" i="190"/>
  <c r="P6994" i="190"/>
  <c r="O6994" i="190"/>
  <c r="W6994" i="190" s="1"/>
  <c r="V6993" i="190"/>
  <c r="U6993" i="190"/>
  <c r="T6993" i="190"/>
  <c r="X6993" i="190" s="1"/>
  <c r="S6993" i="190"/>
  <c r="R6993" i="190"/>
  <c r="Q6993" i="190"/>
  <c r="P6993" i="190"/>
  <c r="O6993" i="190"/>
  <c r="V6992" i="190"/>
  <c r="U6992" i="190"/>
  <c r="T6992" i="190"/>
  <c r="S6992" i="190"/>
  <c r="X6992" i="190" s="1"/>
  <c r="R6992" i="190"/>
  <c r="Q6992" i="190"/>
  <c r="P6992" i="190"/>
  <c r="O6992" i="190"/>
  <c r="V6991" i="190"/>
  <c r="U6991" i="190"/>
  <c r="T6991" i="190"/>
  <c r="X6991" i="190" s="1"/>
  <c r="S6991" i="190"/>
  <c r="R6991" i="190"/>
  <c r="Q6991" i="190"/>
  <c r="P6991" i="190"/>
  <c r="O6991" i="190"/>
  <c r="W6991" i="190" s="1"/>
  <c r="V6990" i="190"/>
  <c r="U6990" i="190"/>
  <c r="T6990" i="190"/>
  <c r="S6990" i="190"/>
  <c r="R6990" i="190"/>
  <c r="Q6990" i="190"/>
  <c r="P6990" i="190"/>
  <c r="O6990" i="190"/>
  <c r="V6989" i="190"/>
  <c r="U6989" i="190"/>
  <c r="T6989" i="190"/>
  <c r="S6989" i="190"/>
  <c r="R6989" i="190"/>
  <c r="Q6989" i="190"/>
  <c r="P6989" i="190"/>
  <c r="O6989" i="190"/>
  <c r="V6988" i="190"/>
  <c r="U6988" i="190"/>
  <c r="T6988" i="190"/>
  <c r="S6988" i="190"/>
  <c r="R6988" i="190"/>
  <c r="Q6988" i="190"/>
  <c r="P6988" i="190"/>
  <c r="O6988" i="190"/>
  <c r="W6988" i="190" s="1"/>
  <c r="V6987" i="190"/>
  <c r="U6987" i="190"/>
  <c r="T6987" i="190"/>
  <c r="X6987" i="190" s="1"/>
  <c r="S6987" i="190"/>
  <c r="R6987" i="190"/>
  <c r="Q6987" i="190"/>
  <c r="P6987" i="190"/>
  <c r="O6987" i="190"/>
  <c r="V6986" i="190"/>
  <c r="U6986" i="190"/>
  <c r="T6986" i="190"/>
  <c r="S6986" i="190"/>
  <c r="X6986" i="190" s="1"/>
  <c r="R6986" i="190"/>
  <c r="Q6986" i="190"/>
  <c r="P6986" i="190"/>
  <c r="O6986" i="190"/>
  <c r="V6985" i="190"/>
  <c r="U6985" i="190"/>
  <c r="T6985" i="190"/>
  <c r="X6985" i="190" s="1"/>
  <c r="S6985" i="190"/>
  <c r="R6985" i="190"/>
  <c r="Q6985" i="190"/>
  <c r="P6985" i="190"/>
  <c r="O6985" i="190"/>
  <c r="W6985" i="190" s="1"/>
  <c r="V6984" i="190"/>
  <c r="U6984" i="190"/>
  <c r="T6984" i="190"/>
  <c r="S6984" i="190"/>
  <c r="R6984" i="190"/>
  <c r="Q6984" i="190"/>
  <c r="P6984" i="190"/>
  <c r="O6984" i="190"/>
  <c r="V6983" i="190"/>
  <c r="U6983" i="190"/>
  <c r="T6983" i="190"/>
  <c r="S6983" i="190"/>
  <c r="R6983" i="190"/>
  <c r="Q6983" i="190"/>
  <c r="P6983" i="190"/>
  <c r="O6983" i="190"/>
  <c r="V6982" i="190"/>
  <c r="U6982" i="190"/>
  <c r="T6982" i="190"/>
  <c r="S6982" i="190"/>
  <c r="R6982" i="190"/>
  <c r="Q6982" i="190"/>
  <c r="P6982" i="190"/>
  <c r="O6982" i="190"/>
  <c r="W6982" i="190" s="1"/>
  <c r="V6981" i="190"/>
  <c r="U6981" i="190"/>
  <c r="T6981" i="190"/>
  <c r="X6981" i="190" s="1"/>
  <c r="S6981" i="190"/>
  <c r="R6981" i="190"/>
  <c r="Q6981" i="190"/>
  <c r="P6981" i="190"/>
  <c r="O6981" i="190"/>
  <c r="V6980" i="190"/>
  <c r="U6980" i="190"/>
  <c r="T6980" i="190"/>
  <c r="S6980" i="190"/>
  <c r="X6980" i="190" s="1"/>
  <c r="R6980" i="190"/>
  <c r="Q6980" i="190"/>
  <c r="P6980" i="190"/>
  <c r="O6980" i="190"/>
  <c r="V6979" i="190"/>
  <c r="U6979" i="190"/>
  <c r="T6979" i="190"/>
  <c r="X6979" i="190" s="1"/>
  <c r="S6979" i="190"/>
  <c r="R6979" i="190"/>
  <c r="Q6979" i="190"/>
  <c r="P6979" i="190"/>
  <c r="O6979" i="190"/>
  <c r="W6979" i="190" s="1"/>
  <c r="V6978" i="190"/>
  <c r="U6978" i="190"/>
  <c r="T6978" i="190"/>
  <c r="S6978" i="190"/>
  <c r="R6978" i="190"/>
  <c r="Q6978" i="190"/>
  <c r="P6978" i="190"/>
  <c r="O6978" i="190"/>
  <c r="V6977" i="190"/>
  <c r="U6977" i="190"/>
  <c r="T6977" i="190"/>
  <c r="S6977" i="190"/>
  <c r="R6977" i="190"/>
  <c r="Q6977" i="190"/>
  <c r="P6977" i="190"/>
  <c r="O6977" i="190"/>
  <c r="V6976" i="190"/>
  <c r="U6976" i="190"/>
  <c r="T6976" i="190"/>
  <c r="S6976" i="190"/>
  <c r="R6976" i="190"/>
  <c r="Q6976" i="190"/>
  <c r="P6976" i="190"/>
  <c r="O6976" i="190"/>
  <c r="W6976" i="190" s="1"/>
  <c r="V6975" i="190"/>
  <c r="U6975" i="190"/>
  <c r="T6975" i="190"/>
  <c r="X6975" i="190" s="1"/>
  <c r="S6975" i="190"/>
  <c r="R6975" i="190"/>
  <c r="Q6975" i="190"/>
  <c r="P6975" i="190"/>
  <c r="O6975" i="190"/>
  <c r="V6974" i="190"/>
  <c r="U6974" i="190"/>
  <c r="T6974" i="190"/>
  <c r="S6974" i="190"/>
  <c r="X6974" i="190" s="1"/>
  <c r="R6974" i="190"/>
  <c r="Q6974" i="190"/>
  <c r="P6974" i="190"/>
  <c r="O6974" i="190"/>
  <c r="V6973" i="190"/>
  <c r="U6973" i="190"/>
  <c r="T6973" i="190"/>
  <c r="X6973" i="190" s="1"/>
  <c r="S6973" i="190"/>
  <c r="R6973" i="190"/>
  <c r="Q6973" i="190"/>
  <c r="P6973" i="190"/>
  <c r="O6973" i="190"/>
  <c r="W6973" i="190" s="1"/>
  <c r="V6972" i="190"/>
  <c r="U6972" i="190"/>
  <c r="T6972" i="190"/>
  <c r="S6972" i="190"/>
  <c r="R6972" i="190"/>
  <c r="Q6972" i="190"/>
  <c r="P6972" i="190"/>
  <c r="O6972" i="190"/>
  <c r="V6971" i="190"/>
  <c r="U6971" i="190"/>
  <c r="T6971" i="190"/>
  <c r="S6971" i="190"/>
  <c r="R6971" i="190"/>
  <c r="Q6971" i="190"/>
  <c r="P6971" i="190"/>
  <c r="O6971" i="190"/>
  <c r="V6970" i="190"/>
  <c r="U6970" i="190"/>
  <c r="T6970" i="190"/>
  <c r="S6970" i="190"/>
  <c r="R6970" i="190"/>
  <c r="Q6970" i="190"/>
  <c r="P6970" i="190"/>
  <c r="O6970" i="190"/>
  <c r="W6970" i="190" s="1"/>
  <c r="V6969" i="190"/>
  <c r="U6969" i="190"/>
  <c r="T6969" i="190"/>
  <c r="X6969" i="190" s="1"/>
  <c r="S6969" i="190"/>
  <c r="R6969" i="190"/>
  <c r="Q6969" i="190"/>
  <c r="P6969" i="190"/>
  <c r="O6969" i="190"/>
  <c r="V6968" i="190"/>
  <c r="U6968" i="190"/>
  <c r="T6968" i="190"/>
  <c r="S6968" i="190"/>
  <c r="X6968" i="190" s="1"/>
  <c r="R6968" i="190"/>
  <c r="Q6968" i="190"/>
  <c r="P6968" i="190"/>
  <c r="O6968" i="190"/>
  <c r="V6967" i="190"/>
  <c r="U6967" i="190"/>
  <c r="T6967" i="190"/>
  <c r="X6967" i="190" s="1"/>
  <c r="S6967" i="190"/>
  <c r="R6967" i="190"/>
  <c r="Q6967" i="190"/>
  <c r="P6967" i="190"/>
  <c r="O6967" i="190"/>
  <c r="W6967" i="190" s="1"/>
  <c r="V6966" i="190"/>
  <c r="U6966" i="190"/>
  <c r="T6966" i="190"/>
  <c r="S6966" i="190"/>
  <c r="R6966" i="190"/>
  <c r="Q6966" i="190"/>
  <c r="P6966" i="190"/>
  <c r="O6966" i="190"/>
  <c r="V6965" i="190"/>
  <c r="U6965" i="190"/>
  <c r="T6965" i="190"/>
  <c r="S6965" i="190"/>
  <c r="R6965" i="190"/>
  <c r="Q6965" i="190"/>
  <c r="P6965" i="190"/>
  <c r="O6965" i="190"/>
  <c r="V6964" i="190"/>
  <c r="U6964" i="190"/>
  <c r="T6964" i="190"/>
  <c r="S6964" i="190"/>
  <c r="R6964" i="190"/>
  <c r="Q6964" i="190"/>
  <c r="P6964" i="190"/>
  <c r="O6964" i="190"/>
  <c r="W6964" i="190" s="1"/>
  <c r="V6963" i="190"/>
  <c r="U6963" i="190"/>
  <c r="T6963" i="190"/>
  <c r="X6963" i="190" s="1"/>
  <c r="S6963" i="190"/>
  <c r="R6963" i="190"/>
  <c r="Q6963" i="190"/>
  <c r="P6963" i="190"/>
  <c r="O6963" i="190"/>
  <c r="V6962" i="190"/>
  <c r="U6962" i="190"/>
  <c r="T6962" i="190"/>
  <c r="S6962" i="190"/>
  <c r="X6962" i="190" s="1"/>
  <c r="R6962" i="190"/>
  <c r="Q6962" i="190"/>
  <c r="P6962" i="190"/>
  <c r="O6962" i="190"/>
  <c r="V6961" i="190"/>
  <c r="U6961" i="190"/>
  <c r="T6961" i="190"/>
  <c r="X6961" i="190" s="1"/>
  <c r="S6961" i="190"/>
  <c r="R6961" i="190"/>
  <c r="Q6961" i="190"/>
  <c r="P6961" i="190"/>
  <c r="O6961" i="190"/>
  <c r="W6961" i="190" s="1"/>
  <c r="V6960" i="190"/>
  <c r="U6960" i="190"/>
  <c r="T6960" i="190"/>
  <c r="S6960" i="190"/>
  <c r="R6960" i="190"/>
  <c r="Q6960" i="190"/>
  <c r="P6960" i="190"/>
  <c r="O6960" i="190"/>
  <c r="V6959" i="190"/>
  <c r="U6959" i="190"/>
  <c r="T6959" i="190"/>
  <c r="S6959" i="190"/>
  <c r="R6959" i="190"/>
  <c r="Q6959" i="190"/>
  <c r="P6959" i="190"/>
  <c r="O6959" i="190"/>
  <c r="V6958" i="190"/>
  <c r="U6958" i="190"/>
  <c r="T6958" i="190"/>
  <c r="S6958" i="190"/>
  <c r="R6958" i="190"/>
  <c r="Q6958" i="190"/>
  <c r="P6958" i="190"/>
  <c r="O6958" i="190"/>
  <c r="W6958" i="190" s="1"/>
  <c r="V6957" i="190"/>
  <c r="U6957" i="190"/>
  <c r="T6957" i="190"/>
  <c r="X6957" i="190" s="1"/>
  <c r="S6957" i="190"/>
  <c r="R6957" i="190"/>
  <c r="Q6957" i="190"/>
  <c r="P6957" i="190"/>
  <c r="O6957" i="190"/>
  <c r="V6956" i="190"/>
  <c r="U6956" i="190"/>
  <c r="T6956" i="190"/>
  <c r="S6956" i="190"/>
  <c r="X6956" i="190" s="1"/>
  <c r="R6956" i="190"/>
  <c r="Q6956" i="190"/>
  <c r="P6956" i="190"/>
  <c r="O6956" i="190"/>
  <c r="V6955" i="190"/>
  <c r="U6955" i="190"/>
  <c r="T6955" i="190"/>
  <c r="X6955" i="190" s="1"/>
  <c r="S6955" i="190"/>
  <c r="R6955" i="190"/>
  <c r="Q6955" i="190"/>
  <c r="P6955" i="190"/>
  <c r="O6955" i="190"/>
  <c r="W6955" i="190" s="1"/>
  <c r="V6954" i="190"/>
  <c r="U6954" i="190"/>
  <c r="T6954" i="190"/>
  <c r="S6954" i="190"/>
  <c r="R6954" i="190"/>
  <c r="Q6954" i="190"/>
  <c r="P6954" i="190"/>
  <c r="O6954" i="190"/>
  <c r="V6953" i="190"/>
  <c r="U6953" i="190"/>
  <c r="T6953" i="190"/>
  <c r="S6953" i="190"/>
  <c r="R6953" i="190"/>
  <c r="Q6953" i="190"/>
  <c r="P6953" i="190"/>
  <c r="O6953" i="190"/>
  <c r="V6952" i="190"/>
  <c r="U6952" i="190"/>
  <c r="T6952" i="190"/>
  <c r="S6952" i="190"/>
  <c r="R6952" i="190"/>
  <c r="Q6952" i="190"/>
  <c r="P6952" i="190"/>
  <c r="O6952" i="190"/>
  <c r="W6952" i="190" s="1"/>
  <c r="V6951" i="190"/>
  <c r="U6951" i="190"/>
  <c r="T6951" i="190"/>
  <c r="X6951" i="190" s="1"/>
  <c r="S6951" i="190"/>
  <c r="R6951" i="190"/>
  <c r="Q6951" i="190"/>
  <c r="P6951" i="190"/>
  <c r="O6951" i="190"/>
  <c r="V6950" i="190"/>
  <c r="U6950" i="190"/>
  <c r="T6950" i="190"/>
  <c r="S6950" i="190"/>
  <c r="X6950" i="190" s="1"/>
  <c r="R6950" i="190"/>
  <c r="Q6950" i="190"/>
  <c r="P6950" i="190"/>
  <c r="O6950" i="190"/>
  <c r="V6949" i="190"/>
  <c r="U6949" i="190"/>
  <c r="T6949" i="190"/>
  <c r="X6949" i="190" s="1"/>
  <c r="S6949" i="190"/>
  <c r="R6949" i="190"/>
  <c r="Q6949" i="190"/>
  <c r="P6949" i="190"/>
  <c r="O6949" i="190"/>
  <c r="W6949" i="190" s="1"/>
  <c r="V6948" i="190"/>
  <c r="U6948" i="190"/>
  <c r="T6948" i="190"/>
  <c r="S6948" i="190"/>
  <c r="R6948" i="190"/>
  <c r="Q6948" i="190"/>
  <c r="P6948" i="190"/>
  <c r="O6948" i="190"/>
  <c r="V6947" i="190"/>
  <c r="U6947" i="190"/>
  <c r="T6947" i="190"/>
  <c r="S6947" i="190"/>
  <c r="R6947" i="190"/>
  <c r="Q6947" i="190"/>
  <c r="P6947" i="190"/>
  <c r="O6947" i="190"/>
  <c r="V6946" i="190"/>
  <c r="U6946" i="190"/>
  <c r="T6946" i="190"/>
  <c r="S6946" i="190"/>
  <c r="R6946" i="190"/>
  <c r="Q6946" i="190"/>
  <c r="P6946" i="190"/>
  <c r="O6946" i="190"/>
  <c r="W6946" i="190" s="1"/>
  <c r="V6945" i="190"/>
  <c r="U6945" i="190"/>
  <c r="T6945" i="190"/>
  <c r="X6945" i="190" s="1"/>
  <c r="S6945" i="190"/>
  <c r="R6945" i="190"/>
  <c r="Q6945" i="190"/>
  <c r="P6945" i="190"/>
  <c r="O6945" i="190"/>
  <c r="W6945" i="190" s="1"/>
  <c r="V6944" i="190"/>
  <c r="U6944" i="190"/>
  <c r="T6944" i="190"/>
  <c r="S6944" i="190"/>
  <c r="X6944" i="190" s="1"/>
  <c r="R6944" i="190"/>
  <c r="Q6944" i="190"/>
  <c r="P6944" i="190"/>
  <c r="O6944" i="190"/>
  <c r="V6943" i="190"/>
  <c r="U6943" i="190"/>
  <c r="T6943" i="190"/>
  <c r="S6943" i="190"/>
  <c r="R6943" i="190"/>
  <c r="Q6943" i="190"/>
  <c r="P6943" i="190"/>
  <c r="O6943" i="190"/>
  <c r="W6943" i="190" s="1"/>
  <c r="V6942" i="190"/>
  <c r="U6942" i="190"/>
  <c r="T6942" i="190"/>
  <c r="S6942" i="190"/>
  <c r="R6942" i="190"/>
  <c r="Q6942" i="190"/>
  <c r="P6942" i="190"/>
  <c r="O6942" i="190"/>
  <c r="W6942" i="190" s="1"/>
  <c r="V6941" i="190"/>
  <c r="U6941" i="190"/>
  <c r="T6941" i="190"/>
  <c r="S6941" i="190"/>
  <c r="R6941" i="190"/>
  <c r="Q6941" i="190"/>
  <c r="P6941" i="190"/>
  <c r="O6941" i="190"/>
  <c r="V6940" i="190"/>
  <c r="U6940" i="190"/>
  <c r="T6940" i="190"/>
  <c r="S6940" i="190"/>
  <c r="X6940" i="190" s="1"/>
  <c r="R6940" i="190"/>
  <c r="Q6940" i="190"/>
  <c r="P6940" i="190"/>
  <c r="O6940" i="190"/>
  <c r="W6940" i="190" s="1"/>
  <c r="V6939" i="190"/>
  <c r="U6939" i="190"/>
  <c r="T6939" i="190"/>
  <c r="X6939" i="190" s="1"/>
  <c r="S6939" i="190"/>
  <c r="R6939" i="190"/>
  <c r="Q6939" i="190"/>
  <c r="P6939" i="190"/>
  <c r="O6939" i="190"/>
  <c r="W6939" i="190" s="1"/>
  <c r="V6938" i="190"/>
  <c r="U6938" i="190"/>
  <c r="T6938" i="190"/>
  <c r="S6938" i="190"/>
  <c r="X6938" i="190" s="1"/>
  <c r="R6938" i="190"/>
  <c r="Q6938" i="190"/>
  <c r="P6938" i="190"/>
  <c r="O6938" i="190"/>
  <c r="V6937" i="190"/>
  <c r="U6937" i="190"/>
  <c r="T6937" i="190"/>
  <c r="S6937" i="190"/>
  <c r="R6937" i="190"/>
  <c r="Q6937" i="190"/>
  <c r="P6937" i="190"/>
  <c r="O6937" i="190"/>
  <c r="W6937" i="190" s="1"/>
  <c r="V6936" i="190"/>
  <c r="U6936" i="190"/>
  <c r="T6936" i="190"/>
  <c r="S6936" i="190"/>
  <c r="R6936" i="190"/>
  <c r="Q6936" i="190"/>
  <c r="P6936" i="190"/>
  <c r="O6936" i="190"/>
  <c r="W6936" i="190" s="1"/>
  <c r="V6935" i="190"/>
  <c r="U6935" i="190"/>
  <c r="T6935" i="190"/>
  <c r="S6935" i="190"/>
  <c r="R6935" i="190"/>
  <c r="Q6935" i="190"/>
  <c r="P6935" i="190"/>
  <c r="O6935" i="190"/>
  <c r="V6934" i="190"/>
  <c r="U6934" i="190"/>
  <c r="T6934" i="190"/>
  <c r="S6934" i="190"/>
  <c r="X6934" i="190" s="1"/>
  <c r="R6934" i="190"/>
  <c r="Q6934" i="190"/>
  <c r="P6934" i="190"/>
  <c r="O6934" i="190"/>
  <c r="W6934" i="190" s="1"/>
  <c r="V6933" i="190"/>
  <c r="U6933" i="190"/>
  <c r="T6933" i="190"/>
  <c r="X6933" i="190" s="1"/>
  <c r="S6933" i="190"/>
  <c r="R6933" i="190"/>
  <c r="Q6933" i="190"/>
  <c r="P6933" i="190"/>
  <c r="O6933" i="190"/>
  <c r="W6933" i="190" s="1"/>
  <c r="V6932" i="190"/>
  <c r="U6932" i="190"/>
  <c r="T6932" i="190"/>
  <c r="S6932" i="190"/>
  <c r="X6932" i="190" s="1"/>
  <c r="R6932" i="190"/>
  <c r="Q6932" i="190"/>
  <c r="P6932" i="190"/>
  <c r="O6932" i="190"/>
  <c r="V6931" i="190"/>
  <c r="U6931" i="190"/>
  <c r="T6931" i="190"/>
  <c r="S6931" i="190"/>
  <c r="R6931" i="190"/>
  <c r="Q6931" i="190"/>
  <c r="P6931" i="190"/>
  <c r="O6931" i="190"/>
  <c r="W6931" i="190" s="1"/>
  <c r="V6930" i="190"/>
  <c r="U6930" i="190"/>
  <c r="T6930" i="190"/>
  <c r="S6930" i="190"/>
  <c r="R6930" i="190"/>
  <c r="Q6930" i="190"/>
  <c r="P6930" i="190"/>
  <c r="O6930" i="190"/>
  <c r="W6930" i="190" s="1"/>
  <c r="V6929" i="190"/>
  <c r="U6929" i="190"/>
  <c r="T6929" i="190"/>
  <c r="S6929" i="190"/>
  <c r="R6929" i="190"/>
  <c r="Q6929" i="190"/>
  <c r="P6929" i="190"/>
  <c r="O6929" i="190"/>
  <c r="V6928" i="190"/>
  <c r="U6928" i="190"/>
  <c r="T6928" i="190"/>
  <c r="S6928" i="190"/>
  <c r="X6928" i="190" s="1"/>
  <c r="R6928" i="190"/>
  <c r="Q6928" i="190"/>
  <c r="P6928" i="190"/>
  <c r="O6928" i="190"/>
  <c r="W6928" i="190" s="1"/>
  <c r="V6927" i="190"/>
  <c r="U6927" i="190"/>
  <c r="T6927" i="190"/>
  <c r="X6927" i="190" s="1"/>
  <c r="S6927" i="190"/>
  <c r="R6927" i="190"/>
  <c r="Q6927" i="190"/>
  <c r="P6927" i="190"/>
  <c r="O6927" i="190"/>
  <c r="W6927" i="190" s="1"/>
  <c r="V6926" i="190"/>
  <c r="U6926" i="190"/>
  <c r="T6926" i="190"/>
  <c r="S6926" i="190"/>
  <c r="X6926" i="190" s="1"/>
  <c r="R6926" i="190"/>
  <c r="Q6926" i="190"/>
  <c r="P6926" i="190"/>
  <c r="O6926" i="190"/>
  <c r="V6925" i="190"/>
  <c r="U6925" i="190"/>
  <c r="T6925" i="190"/>
  <c r="S6925" i="190"/>
  <c r="R6925" i="190"/>
  <c r="Q6925" i="190"/>
  <c r="P6925" i="190"/>
  <c r="O6925" i="190"/>
  <c r="W6925" i="190" s="1"/>
  <c r="V6924" i="190"/>
  <c r="U6924" i="190"/>
  <c r="T6924" i="190"/>
  <c r="S6924" i="190"/>
  <c r="R6924" i="190"/>
  <c r="Q6924" i="190"/>
  <c r="P6924" i="190"/>
  <c r="O6924" i="190"/>
  <c r="W6924" i="190" s="1"/>
  <c r="V6923" i="190"/>
  <c r="U6923" i="190"/>
  <c r="T6923" i="190"/>
  <c r="S6923" i="190"/>
  <c r="R6923" i="190"/>
  <c r="Q6923" i="190"/>
  <c r="P6923" i="190"/>
  <c r="O6923" i="190"/>
  <c r="V6922" i="190"/>
  <c r="U6922" i="190"/>
  <c r="T6922" i="190"/>
  <c r="S6922" i="190"/>
  <c r="X6922" i="190" s="1"/>
  <c r="R6922" i="190"/>
  <c r="Q6922" i="190"/>
  <c r="P6922" i="190"/>
  <c r="O6922" i="190"/>
  <c r="W6922" i="190" s="1"/>
  <c r="V6921" i="190"/>
  <c r="U6921" i="190"/>
  <c r="T6921" i="190"/>
  <c r="X6921" i="190" s="1"/>
  <c r="S6921" i="190"/>
  <c r="R6921" i="190"/>
  <c r="Q6921" i="190"/>
  <c r="P6921" i="190"/>
  <c r="O6921" i="190"/>
  <c r="W6921" i="190" s="1"/>
  <c r="V6920" i="190"/>
  <c r="U6920" i="190"/>
  <c r="T6920" i="190"/>
  <c r="S6920" i="190"/>
  <c r="X6920" i="190" s="1"/>
  <c r="R6920" i="190"/>
  <c r="Q6920" i="190"/>
  <c r="P6920" i="190"/>
  <c r="O6920" i="190"/>
  <c r="V6919" i="190"/>
  <c r="U6919" i="190"/>
  <c r="T6919" i="190"/>
  <c r="S6919" i="190"/>
  <c r="R6919" i="190"/>
  <c r="Q6919" i="190"/>
  <c r="P6919" i="190"/>
  <c r="O6919" i="190"/>
  <c r="W6919" i="190" s="1"/>
  <c r="V6918" i="190"/>
  <c r="U6918" i="190"/>
  <c r="T6918" i="190"/>
  <c r="S6918" i="190"/>
  <c r="R6918" i="190"/>
  <c r="Q6918" i="190"/>
  <c r="P6918" i="190"/>
  <c r="O6918" i="190"/>
  <c r="W6918" i="190" s="1"/>
  <c r="V6917" i="190"/>
  <c r="U6917" i="190"/>
  <c r="T6917" i="190"/>
  <c r="S6917" i="190"/>
  <c r="R6917" i="190"/>
  <c r="Q6917" i="190"/>
  <c r="P6917" i="190"/>
  <c r="O6917" i="190"/>
  <c r="V6916" i="190"/>
  <c r="U6916" i="190"/>
  <c r="T6916" i="190"/>
  <c r="S6916" i="190"/>
  <c r="X6916" i="190" s="1"/>
  <c r="R6916" i="190"/>
  <c r="Q6916" i="190"/>
  <c r="P6916" i="190"/>
  <c r="O6916" i="190"/>
  <c r="W6916" i="190" s="1"/>
  <c r="V6915" i="190"/>
  <c r="U6915" i="190"/>
  <c r="T6915" i="190"/>
  <c r="X6915" i="190" s="1"/>
  <c r="S6915" i="190"/>
  <c r="R6915" i="190"/>
  <c r="Q6915" i="190"/>
  <c r="P6915" i="190"/>
  <c r="O6915" i="190"/>
  <c r="W6915" i="190" s="1"/>
  <c r="V6914" i="190"/>
  <c r="U6914" i="190"/>
  <c r="T6914" i="190"/>
  <c r="S6914" i="190"/>
  <c r="X6914" i="190" s="1"/>
  <c r="R6914" i="190"/>
  <c r="Q6914" i="190"/>
  <c r="P6914" i="190"/>
  <c r="O6914" i="190"/>
  <c r="V6913" i="190"/>
  <c r="U6913" i="190"/>
  <c r="T6913" i="190"/>
  <c r="S6913" i="190"/>
  <c r="R6913" i="190"/>
  <c r="Q6913" i="190"/>
  <c r="P6913" i="190"/>
  <c r="O6913" i="190"/>
  <c r="W6913" i="190" s="1"/>
  <c r="V6912" i="190"/>
  <c r="U6912" i="190"/>
  <c r="T6912" i="190"/>
  <c r="S6912" i="190"/>
  <c r="R6912" i="190"/>
  <c r="Q6912" i="190"/>
  <c r="P6912" i="190"/>
  <c r="O6912" i="190"/>
  <c r="W6912" i="190" s="1"/>
  <c r="V6911" i="190"/>
  <c r="U6911" i="190"/>
  <c r="T6911" i="190"/>
  <c r="S6911" i="190"/>
  <c r="R6911" i="190"/>
  <c r="Q6911" i="190"/>
  <c r="P6911" i="190"/>
  <c r="O6911" i="190"/>
  <c r="V6910" i="190"/>
  <c r="U6910" i="190"/>
  <c r="T6910" i="190"/>
  <c r="S6910" i="190"/>
  <c r="X6910" i="190" s="1"/>
  <c r="R6910" i="190"/>
  <c r="Q6910" i="190"/>
  <c r="P6910" i="190"/>
  <c r="O6910" i="190"/>
  <c r="W6910" i="190" s="1"/>
  <c r="V6909" i="190"/>
  <c r="U6909" i="190"/>
  <c r="T6909" i="190"/>
  <c r="X6909" i="190" s="1"/>
  <c r="S6909" i="190"/>
  <c r="R6909" i="190"/>
  <c r="Q6909" i="190"/>
  <c r="P6909" i="190"/>
  <c r="O6909" i="190"/>
  <c r="W6909" i="190" s="1"/>
  <c r="V6908" i="190"/>
  <c r="U6908" i="190"/>
  <c r="T6908" i="190"/>
  <c r="S6908" i="190"/>
  <c r="X6908" i="190" s="1"/>
  <c r="R6908" i="190"/>
  <c r="Q6908" i="190"/>
  <c r="P6908" i="190"/>
  <c r="O6908" i="190"/>
  <c r="V6907" i="190"/>
  <c r="U6907" i="190"/>
  <c r="T6907" i="190"/>
  <c r="S6907" i="190"/>
  <c r="R6907" i="190"/>
  <c r="Q6907" i="190"/>
  <c r="P6907" i="190"/>
  <c r="O6907" i="190"/>
  <c r="W6907" i="190" s="1"/>
  <c r="V6906" i="190"/>
  <c r="U6906" i="190"/>
  <c r="T6906" i="190"/>
  <c r="S6906" i="190"/>
  <c r="R6906" i="190"/>
  <c r="Q6906" i="190"/>
  <c r="P6906" i="190"/>
  <c r="O6906" i="190"/>
  <c r="W6906" i="190" s="1"/>
  <c r="V6905" i="190"/>
  <c r="U6905" i="190"/>
  <c r="T6905" i="190"/>
  <c r="S6905" i="190"/>
  <c r="R6905" i="190"/>
  <c r="Q6905" i="190"/>
  <c r="P6905" i="190"/>
  <c r="O6905" i="190"/>
  <c r="V6904" i="190"/>
  <c r="U6904" i="190"/>
  <c r="T6904" i="190"/>
  <c r="S6904" i="190"/>
  <c r="X6904" i="190" s="1"/>
  <c r="R6904" i="190"/>
  <c r="Q6904" i="190"/>
  <c r="P6904" i="190"/>
  <c r="O6904" i="190"/>
  <c r="W6904" i="190" s="1"/>
  <c r="V6903" i="190"/>
  <c r="U6903" i="190"/>
  <c r="T6903" i="190"/>
  <c r="X6903" i="190" s="1"/>
  <c r="S6903" i="190"/>
  <c r="R6903" i="190"/>
  <c r="Q6903" i="190"/>
  <c r="P6903" i="190"/>
  <c r="O6903" i="190"/>
  <c r="W6903" i="190" s="1"/>
  <c r="V6902" i="190"/>
  <c r="U6902" i="190"/>
  <c r="T6902" i="190"/>
  <c r="S6902" i="190"/>
  <c r="X6902" i="190" s="1"/>
  <c r="R6902" i="190"/>
  <c r="Q6902" i="190"/>
  <c r="P6902" i="190"/>
  <c r="O6902" i="190"/>
  <c r="V6901" i="190"/>
  <c r="U6901" i="190"/>
  <c r="T6901" i="190"/>
  <c r="S6901" i="190"/>
  <c r="R6901" i="190"/>
  <c r="Q6901" i="190"/>
  <c r="P6901" i="190"/>
  <c r="O6901" i="190"/>
  <c r="W6901" i="190" s="1"/>
  <c r="V6900" i="190"/>
  <c r="U6900" i="190"/>
  <c r="T6900" i="190"/>
  <c r="S6900" i="190"/>
  <c r="R6900" i="190"/>
  <c r="Q6900" i="190"/>
  <c r="P6900" i="190"/>
  <c r="O6900" i="190"/>
  <c r="W6900" i="190" s="1"/>
  <c r="V6899" i="190"/>
  <c r="U6899" i="190"/>
  <c r="T6899" i="190"/>
  <c r="S6899" i="190"/>
  <c r="R6899" i="190"/>
  <c r="Q6899" i="190"/>
  <c r="P6899" i="190"/>
  <c r="O6899" i="190"/>
  <c r="V6898" i="190"/>
  <c r="U6898" i="190"/>
  <c r="T6898" i="190"/>
  <c r="S6898" i="190"/>
  <c r="X6898" i="190" s="1"/>
  <c r="R6898" i="190"/>
  <c r="Q6898" i="190"/>
  <c r="P6898" i="190"/>
  <c r="O6898" i="190"/>
  <c r="W6898" i="190" s="1"/>
  <c r="V6897" i="190"/>
  <c r="U6897" i="190"/>
  <c r="T6897" i="190"/>
  <c r="X6897" i="190" s="1"/>
  <c r="S6897" i="190"/>
  <c r="R6897" i="190"/>
  <c r="Q6897" i="190"/>
  <c r="P6897" i="190"/>
  <c r="O6897" i="190"/>
  <c r="W6897" i="190" s="1"/>
  <c r="V6896" i="190"/>
  <c r="U6896" i="190"/>
  <c r="T6896" i="190"/>
  <c r="S6896" i="190"/>
  <c r="X6896" i="190" s="1"/>
  <c r="R6896" i="190"/>
  <c r="Q6896" i="190"/>
  <c r="P6896" i="190"/>
  <c r="O6896" i="190"/>
  <c r="V6895" i="190"/>
  <c r="U6895" i="190"/>
  <c r="T6895" i="190"/>
  <c r="S6895" i="190"/>
  <c r="R6895" i="190"/>
  <c r="Q6895" i="190"/>
  <c r="P6895" i="190"/>
  <c r="O6895" i="190"/>
  <c r="W6895" i="190" s="1"/>
  <c r="V6894" i="190"/>
  <c r="U6894" i="190"/>
  <c r="T6894" i="190"/>
  <c r="S6894" i="190"/>
  <c r="R6894" i="190"/>
  <c r="Q6894" i="190"/>
  <c r="P6894" i="190"/>
  <c r="O6894" i="190"/>
  <c r="W6894" i="190" s="1"/>
  <c r="V6893" i="190"/>
  <c r="U6893" i="190"/>
  <c r="T6893" i="190"/>
  <c r="S6893" i="190"/>
  <c r="R6893" i="190"/>
  <c r="Q6893" i="190"/>
  <c r="P6893" i="190"/>
  <c r="O6893" i="190"/>
  <c r="V6892" i="190"/>
  <c r="U6892" i="190"/>
  <c r="T6892" i="190"/>
  <c r="S6892" i="190"/>
  <c r="X6892" i="190" s="1"/>
  <c r="R6892" i="190"/>
  <c r="Q6892" i="190"/>
  <c r="P6892" i="190"/>
  <c r="O6892" i="190"/>
  <c r="W6892" i="190" s="1"/>
  <c r="V6891" i="190"/>
  <c r="U6891" i="190"/>
  <c r="T6891" i="190"/>
  <c r="X6891" i="190" s="1"/>
  <c r="S6891" i="190"/>
  <c r="R6891" i="190"/>
  <c r="Q6891" i="190"/>
  <c r="P6891" i="190"/>
  <c r="O6891" i="190"/>
  <c r="W6891" i="190" s="1"/>
  <c r="V6890" i="190"/>
  <c r="U6890" i="190"/>
  <c r="T6890" i="190"/>
  <c r="S6890" i="190"/>
  <c r="X6890" i="190" s="1"/>
  <c r="R6890" i="190"/>
  <c r="Q6890" i="190"/>
  <c r="P6890" i="190"/>
  <c r="O6890" i="190"/>
  <c r="V6889" i="190"/>
  <c r="U6889" i="190"/>
  <c r="T6889" i="190"/>
  <c r="S6889" i="190"/>
  <c r="R6889" i="190"/>
  <c r="Q6889" i="190"/>
  <c r="P6889" i="190"/>
  <c r="O6889" i="190"/>
  <c r="W6889" i="190" s="1"/>
  <c r="V6888" i="190"/>
  <c r="U6888" i="190"/>
  <c r="T6888" i="190"/>
  <c r="S6888" i="190"/>
  <c r="R6888" i="190"/>
  <c r="Q6888" i="190"/>
  <c r="P6888" i="190"/>
  <c r="O6888" i="190"/>
  <c r="W6888" i="190" s="1"/>
  <c r="V6887" i="190"/>
  <c r="U6887" i="190"/>
  <c r="T6887" i="190"/>
  <c r="S6887" i="190"/>
  <c r="R6887" i="190"/>
  <c r="Q6887" i="190"/>
  <c r="P6887" i="190"/>
  <c r="O6887" i="190"/>
  <c r="V6886" i="190"/>
  <c r="U6886" i="190"/>
  <c r="T6886" i="190"/>
  <c r="S6886" i="190"/>
  <c r="X6886" i="190" s="1"/>
  <c r="R6886" i="190"/>
  <c r="Q6886" i="190"/>
  <c r="P6886" i="190"/>
  <c r="O6886" i="190"/>
  <c r="W6886" i="190" s="1"/>
  <c r="V6885" i="190"/>
  <c r="U6885" i="190"/>
  <c r="T6885" i="190"/>
  <c r="X6885" i="190" s="1"/>
  <c r="S6885" i="190"/>
  <c r="R6885" i="190"/>
  <c r="Q6885" i="190"/>
  <c r="P6885" i="190"/>
  <c r="O6885" i="190"/>
  <c r="W6885" i="190" s="1"/>
  <c r="V6884" i="190"/>
  <c r="U6884" i="190"/>
  <c r="T6884" i="190"/>
  <c r="S6884" i="190"/>
  <c r="X6884" i="190" s="1"/>
  <c r="R6884" i="190"/>
  <c r="Q6884" i="190"/>
  <c r="P6884" i="190"/>
  <c r="O6884" i="190"/>
  <c r="V6883" i="190"/>
  <c r="U6883" i="190"/>
  <c r="T6883" i="190"/>
  <c r="S6883" i="190"/>
  <c r="R6883" i="190"/>
  <c r="Q6883" i="190"/>
  <c r="P6883" i="190"/>
  <c r="O6883" i="190"/>
  <c r="W6883" i="190" s="1"/>
  <c r="V6882" i="190"/>
  <c r="U6882" i="190"/>
  <c r="T6882" i="190"/>
  <c r="S6882" i="190"/>
  <c r="R6882" i="190"/>
  <c r="Q6882" i="190"/>
  <c r="P6882" i="190"/>
  <c r="O6882" i="190"/>
  <c r="W6882" i="190" s="1"/>
  <c r="V6881" i="190"/>
  <c r="U6881" i="190"/>
  <c r="T6881" i="190"/>
  <c r="S6881" i="190"/>
  <c r="R6881" i="190"/>
  <c r="Q6881" i="190"/>
  <c r="P6881" i="190"/>
  <c r="O6881" i="190"/>
  <c r="V6880" i="190"/>
  <c r="U6880" i="190"/>
  <c r="T6880" i="190"/>
  <c r="S6880" i="190"/>
  <c r="X6880" i="190" s="1"/>
  <c r="R6880" i="190"/>
  <c r="Q6880" i="190"/>
  <c r="P6880" i="190"/>
  <c r="O6880" i="190"/>
  <c r="W6880" i="190" s="1"/>
  <c r="V6879" i="190"/>
  <c r="U6879" i="190"/>
  <c r="T6879" i="190"/>
  <c r="X6879" i="190" s="1"/>
  <c r="S6879" i="190"/>
  <c r="R6879" i="190"/>
  <c r="Q6879" i="190"/>
  <c r="P6879" i="190"/>
  <c r="O6879" i="190"/>
  <c r="W6879" i="190" s="1"/>
  <c r="V6878" i="190"/>
  <c r="U6878" i="190"/>
  <c r="T6878" i="190"/>
  <c r="S6878" i="190"/>
  <c r="X6878" i="190" s="1"/>
  <c r="R6878" i="190"/>
  <c r="Q6878" i="190"/>
  <c r="P6878" i="190"/>
  <c r="O6878" i="190"/>
  <c r="V6877" i="190"/>
  <c r="U6877" i="190"/>
  <c r="T6877" i="190"/>
  <c r="S6877" i="190"/>
  <c r="R6877" i="190"/>
  <c r="Q6877" i="190"/>
  <c r="P6877" i="190"/>
  <c r="O6877" i="190"/>
  <c r="W6877" i="190" s="1"/>
  <c r="V6876" i="190"/>
  <c r="U6876" i="190"/>
  <c r="T6876" i="190"/>
  <c r="S6876" i="190"/>
  <c r="R6876" i="190"/>
  <c r="Q6876" i="190"/>
  <c r="P6876" i="190"/>
  <c r="O6876" i="190"/>
  <c r="W6876" i="190" s="1"/>
  <c r="V6875" i="190"/>
  <c r="U6875" i="190"/>
  <c r="T6875" i="190"/>
  <c r="S6875" i="190"/>
  <c r="R6875" i="190"/>
  <c r="Q6875" i="190"/>
  <c r="P6875" i="190"/>
  <c r="O6875" i="190"/>
  <c r="V6874" i="190"/>
  <c r="U6874" i="190"/>
  <c r="T6874" i="190"/>
  <c r="S6874" i="190"/>
  <c r="X6874" i="190" s="1"/>
  <c r="R6874" i="190"/>
  <c r="Q6874" i="190"/>
  <c r="P6874" i="190"/>
  <c r="O6874" i="190"/>
  <c r="W6874" i="190" s="1"/>
  <c r="V6873" i="190"/>
  <c r="U6873" i="190"/>
  <c r="T6873" i="190"/>
  <c r="X6873" i="190" s="1"/>
  <c r="S6873" i="190"/>
  <c r="R6873" i="190"/>
  <c r="Q6873" i="190"/>
  <c r="P6873" i="190"/>
  <c r="O6873" i="190"/>
  <c r="W6873" i="190" s="1"/>
  <c r="V6872" i="190"/>
  <c r="U6872" i="190"/>
  <c r="T6872" i="190"/>
  <c r="S6872" i="190"/>
  <c r="X6872" i="190" s="1"/>
  <c r="R6872" i="190"/>
  <c r="Q6872" i="190"/>
  <c r="P6872" i="190"/>
  <c r="O6872" i="190"/>
  <c r="V6871" i="190"/>
  <c r="U6871" i="190"/>
  <c r="T6871" i="190"/>
  <c r="S6871" i="190"/>
  <c r="R6871" i="190"/>
  <c r="Q6871" i="190"/>
  <c r="P6871" i="190"/>
  <c r="O6871" i="190"/>
  <c r="W6871" i="190" s="1"/>
  <c r="V6870" i="190"/>
  <c r="U6870" i="190"/>
  <c r="T6870" i="190"/>
  <c r="S6870" i="190"/>
  <c r="R6870" i="190"/>
  <c r="Q6870" i="190"/>
  <c r="P6870" i="190"/>
  <c r="O6870" i="190"/>
  <c r="W6870" i="190" s="1"/>
  <c r="V6869" i="190"/>
  <c r="U6869" i="190"/>
  <c r="T6869" i="190"/>
  <c r="S6869" i="190"/>
  <c r="R6869" i="190"/>
  <c r="Q6869" i="190"/>
  <c r="P6869" i="190"/>
  <c r="O6869" i="190"/>
  <c r="V6868" i="190"/>
  <c r="U6868" i="190"/>
  <c r="T6868" i="190"/>
  <c r="S6868" i="190"/>
  <c r="X6868" i="190" s="1"/>
  <c r="R6868" i="190"/>
  <c r="Q6868" i="190"/>
  <c r="P6868" i="190"/>
  <c r="O6868" i="190"/>
  <c r="W6868" i="190" s="1"/>
  <c r="V6867" i="190"/>
  <c r="U6867" i="190"/>
  <c r="T6867" i="190"/>
  <c r="X6867" i="190" s="1"/>
  <c r="S6867" i="190"/>
  <c r="R6867" i="190"/>
  <c r="Q6867" i="190"/>
  <c r="P6867" i="190"/>
  <c r="O6867" i="190"/>
  <c r="W6867" i="190" s="1"/>
  <c r="V6866" i="190"/>
  <c r="U6866" i="190"/>
  <c r="T6866" i="190"/>
  <c r="S6866" i="190"/>
  <c r="X6866" i="190" s="1"/>
  <c r="R6866" i="190"/>
  <c r="Q6866" i="190"/>
  <c r="P6866" i="190"/>
  <c r="O6866" i="190"/>
  <c r="V6865" i="190"/>
  <c r="U6865" i="190"/>
  <c r="T6865" i="190"/>
  <c r="S6865" i="190"/>
  <c r="R6865" i="190"/>
  <c r="Q6865" i="190"/>
  <c r="P6865" i="190"/>
  <c r="O6865" i="190"/>
  <c r="W6865" i="190" s="1"/>
  <c r="V6864" i="190"/>
  <c r="U6864" i="190"/>
  <c r="T6864" i="190"/>
  <c r="S6864" i="190"/>
  <c r="R6864" i="190"/>
  <c r="Q6864" i="190"/>
  <c r="P6864" i="190"/>
  <c r="O6864" i="190"/>
  <c r="W6864" i="190" s="1"/>
  <c r="V6863" i="190"/>
  <c r="U6863" i="190"/>
  <c r="T6863" i="190"/>
  <c r="S6863" i="190"/>
  <c r="R6863" i="190"/>
  <c r="Q6863" i="190"/>
  <c r="P6863" i="190"/>
  <c r="O6863" i="190"/>
  <c r="V6862" i="190"/>
  <c r="U6862" i="190"/>
  <c r="T6862" i="190"/>
  <c r="S6862" i="190"/>
  <c r="X6862" i="190" s="1"/>
  <c r="R6862" i="190"/>
  <c r="Q6862" i="190"/>
  <c r="P6862" i="190"/>
  <c r="O6862" i="190"/>
  <c r="W6862" i="190" s="1"/>
  <c r="V6861" i="190"/>
  <c r="U6861" i="190"/>
  <c r="T6861" i="190"/>
  <c r="X6861" i="190" s="1"/>
  <c r="S6861" i="190"/>
  <c r="R6861" i="190"/>
  <c r="Q6861" i="190"/>
  <c r="P6861" i="190"/>
  <c r="O6861" i="190"/>
  <c r="W6861" i="190" s="1"/>
  <c r="V6860" i="190"/>
  <c r="U6860" i="190"/>
  <c r="T6860" i="190"/>
  <c r="S6860" i="190"/>
  <c r="X6860" i="190" s="1"/>
  <c r="R6860" i="190"/>
  <c r="Q6860" i="190"/>
  <c r="P6860" i="190"/>
  <c r="O6860" i="190"/>
  <c r="V6859" i="190"/>
  <c r="U6859" i="190"/>
  <c r="T6859" i="190"/>
  <c r="S6859" i="190"/>
  <c r="R6859" i="190"/>
  <c r="Q6859" i="190"/>
  <c r="P6859" i="190"/>
  <c r="O6859" i="190"/>
  <c r="W6859" i="190" s="1"/>
  <c r="V6858" i="190"/>
  <c r="U6858" i="190"/>
  <c r="T6858" i="190"/>
  <c r="S6858" i="190"/>
  <c r="R6858" i="190"/>
  <c r="Q6858" i="190"/>
  <c r="P6858" i="190"/>
  <c r="O6858" i="190"/>
  <c r="W6858" i="190" s="1"/>
  <c r="V6857" i="190"/>
  <c r="U6857" i="190"/>
  <c r="T6857" i="190"/>
  <c r="S6857" i="190"/>
  <c r="R6857" i="190"/>
  <c r="Q6857" i="190"/>
  <c r="P6857" i="190"/>
  <c r="O6857" i="190"/>
  <c r="V6856" i="190"/>
  <c r="U6856" i="190"/>
  <c r="T6856" i="190"/>
  <c r="S6856" i="190"/>
  <c r="X6856" i="190" s="1"/>
  <c r="R6856" i="190"/>
  <c r="Q6856" i="190"/>
  <c r="P6856" i="190"/>
  <c r="O6856" i="190"/>
  <c r="W6856" i="190" s="1"/>
  <c r="V6855" i="190"/>
  <c r="U6855" i="190"/>
  <c r="T6855" i="190"/>
  <c r="X6855" i="190" s="1"/>
  <c r="S6855" i="190"/>
  <c r="R6855" i="190"/>
  <c r="Q6855" i="190"/>
  <c r="P6855" i="190"/>
  <c r="O6855" i="190"/>
  <c r="W6855" i="190" s="1"/>
  <c r="V6854" i="190"/>
  <c r="U6854" i="190"/>
  <c r="T6854" i="190"/>
  <c r="S6854" i="190"/>
  <c r="X6854" i="190" s="1"/>
  <c r="R6854" i="190"/>
  <c r="Q6854" i="190"/>
  <c r="P6854" i="190"/>
  <c r="O6854" i="190"/>
  <c r="V6853" i="190"/>
  <c r="U6853" i="190"/>
  <c r="T6853" i="190"/>
  <c r="S6853" i="190"/>
  <c r="R6853" i="190"/>
  <c r="Q6853" i="190"/>
  <c r="P6853" i="190"/>
  <c r="O6853" i="190"/>
  <c r="W6853" i="190" s="1"/>
  <c r="V6852" i="190"/>
  <c r="U6852" i="190"/>
  <c r="T6852" i="190"/>
  <c r="S6852" i="190"/>
  <c r="R6852" i="190"/>
  <c r="Q6852" i="190"/>
  <c r="P6852" i="190"/>
  <c r="O6852" i="190"/>
  <c r="W6852" i="190" s="1"/>
  <c r="V6851" i="190"/>
  <c r="U6851" i="190"/>
  <c r="T6851" i="190"/>
  <c r="S6851" i="190"/>
  <c r="R6851" i="190"/>
  <c r="Q6851" i="190"/>
  <c r="P6851" i="190"/>
  <c r="O6851" i="190"/>
  <c r="V6850" i="190"/>
  <c r="U6850" i="190"/>
  <c r="T6850" i="190"/>
  <c r="S6850" i="190"/>
  <c r="X6850" i="190" s="1"/>
  <c r="R6850" i="190"/>
  <c r="Q6850" i="190"/>
  <c r="P6850" i="190"/>
  <c r="O6850" i="190"/>
  <c r="W6850" i="190" s="1"/>
  <c r="V6849" i="190"/>
  <c r="U6849" i="190"/>
  <c r="T6849" i="190"/>
  <c r="X6849" i="190" s="1"/>
  <c r="S6849" i="190"/>
  <c r="R6849" i="190"/>
  <c r="Q6849" i="190"/>
  <c r="P6849" i="190"/>
  <c r="O6849" i="190"/>
  <c r="W6849" i="190" s="1"/>
  <c r="V6848" i="190"/>
  <c r="U6848" i="190"/>
  <c r="T6848" i="190"/>
  <c r="S6848" i="190"/>
  <c r="X6848" i="190" s="1"/>
  <c r="R6848" i="190"/>
  <c r="Q6848" i="190"/>
  <c r="P6848" i="190"/>
  <c r="O6848" i="190"/>
  <c r="V6847" i="190"/>
  <c r="U6847" i="190"/>
  <c r="T6847" i="190"/>
  <c r="S6847" i="190"/>
  <c r="R6847" i="190"/>
  <c r="Q6847" i="190"/>
  <c r="P6847" i="190"/>
  <c r="O6847" i="190"/>
  <c r="W6847" i="190" s="1"/>
  <c r="V6846" i="190"/>
  <c r="U6846" i="190"/>
  <c r="T6846" i="190"/>
  <c r="S6846" i="190"/>
  <c r="R6846" i="190"/>
  <c r="Q6846" i="190"/>
  <c r="P6846" i="190"/>
  <c r="O6846" i="190"/>
  <c r="W6846" i="190" s="1"/>
  <c r="V6845" i="190"/>
  <c r="U6845" i="190"/>
  <c r="T6845" i="190"/>
  <c r="S6845" i="190"/>
  <c r="R6845" i="190"/>
  <c r="Q6845" i="190"/>
  <c r="P6845" i="190"/>
  <c r="O6845" i="190"/>
  <c r="V6844" i="190"/>
  <c r="U6844" i="190"/>
  <c r="T6844" i="190"/>
  <c r="S6844" i="190"/>
  <c r="X6844" i="190" s="1"/>
  <c r="R6844" i="190"/>
  <c r="Q6844" i="190"/>
  <c r="P6844" i="190"/>
  <c r="O6844" i="190"/>
  <c r="W6844" i="190" s="1"/>
  <c r="V6843" i="190"/>
  <c r="U6843" i="190"/>
  <c r="T6843" i="190"/>
  <c r="X6843" i="190" s="1"/>
  <c r="S6843" i="190"/>
  <c r="R6843" i="190"/>
  <c r="Q6843" i="190"/>
  <c r="P6843" i="190"/>
  <c r="O6843" i="190"/>
  <c r="W6843" i="190" s="1"/>
  <c r="V6842" i="190"/>
  <c r="U6842" i="190"/>
  <c r="T6842" i="190"/>
  <c r="S6842" i="190"/>
  <c r="X6842" i="190" s="1"/>
  <c r="R6842" i="190"/>
  <c r="Q6842" i="190"/>
  <c r="P6842" i="190"/>
  <c r="O6842" i="190"/>
  <c r="V6841" i="190"/>
  <c r="U6841" i="190"/>
  <c r="T6841" i="190"/>
  <c r="S6841" i="190"/>
  <c r="R6841" i="190"/>
  <c r="Q6841" i="190"/>
  <c r="P6841" i="190"/>
  <c r="O6841" i="190"/>
  <c r="W6841" i="190" s="1"/>
  <c r="V6840" i="190"/>
  <c r="U6840" i="190"/>
  <c r="T6840" i="190"/>
  <c r="S6840" i="190"/>
  <c r="R6840" i="190"/>
  <c r="Q6840" i="190"/>
  <c r="P6840" i="190"/>
  <c r="O6840" i="190"/>
  <c r="W6840" i="190" s="1"/>
  <c r="V6839" i="190"/>
  <c r="U6839" i="190"/>
  <c r="T6839" i="190"/>
  <c r="S6839" i="190"/>
  <c r="R6839" i="190"/>
  <c r="Q6839" i="190"/>
  <c r="P6839" i="190"/>
  <c r="O6839" i="190"/>
  <c r="V6838" i="190"/>
  <c r="U6838" i="190"/>
  <c r="T6838" i="190"/>
  <c r="S6838" i="190"/>
  <c r="X6838" i="190" s="1"/>
  <c r="R6838" i="190"/>
  <c r="Q6838" i="190"/>
  <c r="P6838" i="190"/>
  <c r="O6838" i="190"/>
  <c r="W6838" i="190" s="1"/>
  <c r="V6837" i="190"/>
  <c r="U6837" i="190"/>
  <c r="T6837" i="190"/>
  <c r="X6837" i="190" s="1"/>
  <c r="S6837" i="190"/>
  <c r="R6837" i="190"/>
  <c r="Q6837" i="190"/>
  <c r="P6837" i="190"/>
  <c r="O6837" i="190"/>
  <c r="W6837" i="190" s="1"/>
  <c r="V6836" i="190"/>
  <c r="U6836" i="190"/>
  <c r="T6836" i="190"/>
  <c r="S6836" i="190"/>
  <c r="X6836" i="190" s="1"/>
  <c r="R6836" i="190"/>
  <c r="Q6836" i="190"/>
  <c r="P6836" i="190"/>
  <c r="O6836" i="190"/>
  <c r="V6835" i="190"/>
  <c r="U6835" i="190"/>
  <c r="T6835" i="190"/>
  <c r="S6835" i="190"/>
  <c r="R6835" i="190"/>
  <c r="Q6835" i="190"/>
  <c r="P6835" i="190"/>
  <c r="O6835" i="190"/>
  <c r="W6835" i="190" s="1"/>
  <c r="V6834" i="190"/>
  <c r="U6834" i="190"/>
  <c r="T6834" i="190"/>
  <c r="S6834" i="190"/>
  <c r="R6834" i="190"/>
  <c r="Q6834" i="190"/>
  <c r="P6834" i="190"/>
  <c r="O6834" i="190"/>
  <c r="W6834" i="190" s="1"/>
  <c r="V6833" i="190"/>
  <c r="U6833" i="190"/>
  <c r="T6833" i="190"/>
  <c r="S6833" i="190"/>
  <c r="R6833" i="190"/>
  <c r="Q6833" i="190"/>
  <c r="P6833" i="190"/>
  <c r="O6833" i="190"/>
  <c r="V6832" i="190"/>
  <c r="U6832" i="190"/>
  <c r="T6832" i="190"/>
  <c r="S6832" i="190"/>
  <c r="X6832" i="190" s="1"/>
  <c r="R6832" i="190"/>
  <c r="Q6832" i="190"/>
  <c r="P6832" i="190"/>
  <c r="O6832" i="190"/>
  <c r="W6832" i="190" s="1"/>
  <c r="V6831" i="190"/>
  <c r="U6831" i="190"/>
  <c r="T6831" i="190"/>
  <c r="X6831" i="190" s="1"/>
  <c r="S6831" i="190"/>
  <c r="R6831" i="190"/>
  <c r="Q6831" i="190"/>
  <c r="P6831" i="190"/>
  <c r="O6831" i="190"/>
  <c r="W6831" i="190" s="1"/>
  <c r="V6830" i="190"/>
  <c r="U6830" i="190"/>
  <c r="T6830" i="190"/>
  <c r="S6830" i="190"/>
  <c r="X6830" i="190" s="1"/>
  <c r="R6830" i="190"/>
  <c r="Q6830" i="190"/>
  <c r="P6830" i="190"/>
  <c r="O6830" i="190"/>
  <c r="V6829" i="190"/>
  <c r="U6829" i="190"/>
  <c r="T6829" i="190"/>
  <c r="S6829" i="190"/>
  <c r="R6829" i="190"/>
  <c r="Q6829" i="190"/>
  <c r="P6829" i="190"/>
  <c r="O6829" i="190"/>
  <c r="W6829" i="190" s="1"/>
  <c r="V6828" i="190"/>
  <c r="U6828" i="190"/>
  <c r="T6828" i="190"/>
  <c r="S6828" i="190"/>
  <c r="R6828" i="190"/>
  <c r="Q6828" i="190"/>
  <c r="P6828" i="190"/>
  <c r="O6828" i="190"/>
  <c r="W6828" i="190" s="1"/>
  <c r="V6827" i="190"/>
  <c r="U6827" i="190"/>
  <c r="T6827" i="190"/>
  <c r="S6827" i="190"/>
  <c r="R6827" i="190"/>
  <c r="Q6827" i="190"/>
  <c r="P6827" i="190"/>
  <c r="O6827" i="190"/>
  <c r="V6826" i="190"/>
  <c r="U6826" i="190"/>
  <c r="T6826" i="190"/>
  <c r="S6826" i="190"/>
  <c r="X6826" i="190" s="1"/>
  <c r="R6826" i="190"/>
  <c r="Q6826" i="190"/>
  <c r="P6826" i="190"/>
  <c r="O6826" i="190"/>
  <c r="W6826" i="190" s="1"/>
  <c r="V6825" i="190"/>
  <c r="U6825" i="190"/>
  <c r="T6825" i="190"/>
  <c r="X6825" i="190" s="1"/>
  <c r="S6825" i="190"/>
  <c r="R6825" i="190"/>
  <c r="Q6825" i="190"/>
  <c r="P6825" i="190"/>
  <c r="O6825" i="190"/>
  <c r="W6825" i="190" s="1"/>
  <c r="V6824" i="190"/>
  <c r="U6824" i="190"/>
  <c r="T6824" i="190"/>
  <c r="S6824" i="190"/>
  <c r="X6824" i="190" s="1"/>
  <c r="R6824" i="190"/>
  <c r="Q6824" i="190"/>
  <c r="P6824" i="190"/>
  <c r="O6824" i="190"/>
  <c r="V6823" i="190"/>
  <c r="U6823" i="190"/>
  <c r="T6823" i="190"/>
  <c r="S6823" i="190"/>
  <c r="R6823" i="190"/>
  <c r="Q6823" i="190"/>
  <c r="P6823" i="190"/>
  <c r="O6823" i="190"/>
  <c r="W6823" i="190" s="1"/>
  <c r="V6822" i="190"/>
  <c r="U6822" i="190"/>
  <c r="T6822" i="190"/>
  <c r="S6822" i="190"/>
  <c r="R6822" i="190"/>
  <c r="Q6822" i="190"/>
  <c r="P6822" i="190"/>
  <c r="O6822" i="190"/>
  <c r="W6822" i="190" s="1"/>
  <c r="V6821" i="190"/>
  <c r="U6821" i="190"/>
  <c r="T6821" i="190"/>
  <c r="S6821" i="190"/>
  <c r="R6821" i="190"/>
  <c r="Q6821" i="190"/>
  <c r="P6821" i="190"/>
  <c r="O6821" i="190"/>
  <c r="V6820" i="190"/>
  <c r="U6820" i="190"/>
  <c r="T6820" i="190"/>
  <c r="S6820" i="190"/>
  <c r="X6820" i="190" s="1"/>
  <c r="R6820" i="190"/>
  <c r="Q6820" i="190"/>
  <c r="P6820" i="190"/>
  <c r="O6820" i="190"/>
  <c r="W6820" i="190" s="1"/>
  <c r="V6819" i="190"/>
  <c r="U6819" i="190"/>
  <c r="T6819" i="190"/>
  <c r="X6819" i="190" s="1"/>
  <c r="S6819" i="190"/>
  <c r="R6819" i="190"/>
  <c r="Q6819" i="190"/>
  <c r="P6819" i="190"/>
  <c r="O6819" i="190"/>
  <c r="W6819" i="190" s="1"/>
  <c r="V6818" i="190"/>
  <c r="U6818" i="190"/>
  <c r="T6818" i="190"/>
  <c r="S6818" i="190"/>
  <c r="X6818" i="190" s="1"/>
  <c r="R6818" i="190"/>
  <c r="Q6818" i="190"/>
  <c r="P6818" i="190"/>
  <c r="O6818" i="190"/>
  <c r="V6817" i="190"/>
  <c r="U6817" i="190"/>
  <c r="T6817" i="190"/>
  <c r="S6817" i="190"/>
  <c r="R6817" i="190"/>
  <c r="Q6817" i="190"/>
  <c r="P6817" i="190"/>
  <c r="O6817" i="190"/>
  <c r="W6817" i="190" s="1"/>
  <c r="V6816" i="190"/>
  <c r="U6816" i="190"/>
  <c r="T6816" i="190"/>
  <c r="S6816" i="190"/>
  <c r="R6816" i="190"/>
  <c r="Q6816" i="190"/>
  <c r="P6816" i="190"/>
  <c r="O6816" i="190"/>
  <c r="W6816" i="190" s="1"/>
  <c r="V6815" i="190"/>
  <c r="U6815" i="190"/>
  <c r="T6815" i="190"/>
  <c r="S6815" i="190"/>
  <c r="R6815" i="190"/>
  <c r="Q6815" i="190"/>
  <c r="P6815" i="190"/>
  <c r="O6815" i="190"/>
  <c r="V6814" i="190"/>
  <c r="U6814" i="190"/>
  <c r="T6814" i="190"/>
  <c r="S6814" i="190"/>
  <c r="X6814" i="190" s="1"/>
  <c r="R6814" i="190"/>
  <c r="Q6814" i="190"/>
  <c r="P6814" i="190"/>
  <c r="O6814" i="190"/>
  <c r="W6814" i="190" s="1"/>
  <c r="V6813" i="190"/>
  <c r="U6813" i="190"/>
  <c r="T6813" i="190"/>
  <c r="X6813" i="190" s="1"/>
  <c r="S6813" i="190"/>
  <c r="R6813" i="190"/>
  <c r="Q6813" i="190"/>
  <c r="P6813" i="190"/>
  <c r="O6813" i="190"/>
  <c r="W6813" i="190" s="1"/>
  <c r="V6812" i="190"/>
  <c r="U6812" i="190"/>
  <c r="T6812" i="190"/>
  <c r="S6812" i="190"/>
  <c r="X6812" i="190" s="1"/>
  <c r="R6812" i="190"/>
  <c r="Q6812" i="190"/>
  <c r="P6812" i="190"/>
  <c r="O6812" i="190"/>
  <c r="V6811" i="190"/>
  <c r="U6811" i="190"/>
  <c r="T6811" i="190"/>
  <c r="S6811" i="190"/>
  <c r="R6811" i="190"/>
  <c r="Q6811" i="190"/>
  <c r="P6811" i="190"/>
  <c r="O6811" i="190"/>
  <c r="W6811" i="190" s="1"/>
  <c r="V6810" i="190"/>
  <c r="U6810" i="190"/>
  <c r="T6810" i="190"/>
  <c r="S6810" i="190"/>
  <c r="R6810" i="190"/>
  <c r="Q6810" i="190"/>
  <c r="P6810" i="190"/>
  <c r="O6810" i="190"/>
  <c r="W6810" i="190" s="1"/>
  <c r="V6809" i="190"/>
  <c r="U6809" i="190"/>
  <c r="T6809" i="190"/>
  <c r="S6809" i="190"/>
  <c r="R6809" i="190"/>
  <c r="Q6809" i="190"/>
  <c r="P6809" i="190"/>
  <c r="O6809" i="190"/>
  <c r="V6808" i="190"/>
  <c r="U6808" i="190"/>
  <c r="T6808" i="190"/>
  <c r="S6808" i="190"/>
  <c r="X6808" i="190" s="1"/>
  <c r="R6808" i="190"/>
  <c r="Q6808" i="190"/>
  <c r="P6808" i="190"/>
  <c r="O6808" i="190"/>
  <c r="W6808" i="190" s="1"/>
  <c r="V6807" i="190"/>
  <c r="U6807" i="190"/>
  <c r="T6807" i="190"/>
  <c r="X6807" i="190" s="1"/>
  <c r="S6807" i="190"/>
  <c r="R6807" i="190"/>
  <c r="Q6807" i="190"/>
  <c r="P6807" i="190"/>
  <c r="O6807" i="190"/>
  <c r="W6807" i="190" s="1"/>
  <c r="V6806" i="190"/>
  <c r="U6806" i="190"/>
  <c r="T6806" i="190"/>
  <c r="S6806" i="190"/>
  <c r="X6806" i="190" s="1"/>
  <c r="R6806" i="190"/>
  <c r="Q6806" i="190"/>
  <c r="P6806" i="190"/>
  <c r="O6806" i="190"/>
  <c r="V6805" i="190"/>
  <c r="U6805" i="190"/>
  <c r="T6805" i="190"/>
  <c r="S6805" i="190"/>
  <c r="R6805" i="190"/>
  <c r="Q6805" i="190"/>
  <c r="P6805" i="190"/>
  <c r="O6805" i="190"/>
  <c r="W6805" i="190" s="1"/>
  <c r="V6804" i="190"/>
  <c r="U6804" i="190"/>
  <c r="T6804" i="190"/>
  <c r="S6804" i="190"/>
  <c r="R6804" i="190"/>
  <c r="Q6804" i="190"/>
  <c r="P6804" i="190"/>
  <c r="O6804" i="190"/>
  <c r="W6804" i="190" s="1"/>
  <c r="V6803" i="190"/>
  <c r="U6803" i="190"/>
  <c r="T6803" i="190"/>
  <c r="S6803" i="190"/>
  <c r="R6803" i="190"/>
  <c r="Q6803" i="190"/>
  <c r="P6803" i="190"/>
  <c r="O6803" i="190"/>
  <c r="V6802" i="190"/>
  <c r="U6802" i="190"/>
  <c r="T6802" i="190"/>
  <c r="S6802" i="190"/>
  <c r="X6802" i="190" s="1"/>
  <c r="R6802" i="190"/>
  <c r="Q6802" i="190"/>
  <c r="P6802" i="190"/>
  <c r="O6802" i="190"/>
  <c r="W6802" i="190" s="1"/>
  <c r="V6801" i="190"/>
  <c r="U6801" i="190"/>
  <c r="T6801" i="190"/>
  <c r="X6801" i="190" s="1"/>
  <c r="S6801" i="190"/>
  <c r="R6801" i="190"/>
  <c r="Q6801" i="190"/>
  <c r="P6801" i="190"/>
  <c r="O6801" i="190"/>
  <c r="W6801" i="190" s="1"/>
  <c r="V6800" i="190"/>
  <c r="U6800" i="190"/>
  <c r="T6800" i="190"/>
  <c r="S6800" i="190"/>
  <c r="X6800" i="190" s="1"/>
  <c r="R6800" i="190"/>
  <c r="Q6800" i="190"/>
  <c r="P6800" i="190"/>
  <c r="O6800" i="190"/>
  <c r="V6799" i="190"/>
  <c r="U6799" i="190"/>
  <c r="T6799" i="190"/>
  <c r="S6799" i="190"/>
  <c r="R6799" i="190"/>
  <c r="Q6799" i="190"/>
  <c r="P6799" i="190"/>
  <c r="O6799" i="190"/>
  <c r="W6799" i="190" s="1"/>
  <c r="V6798" i="190"/>
  <c r="U6798" i="190"/>
  <c r="T6798" i="190"/>
  <c r="S6798" i="190"/>
  <c r="R6798" i="190"/>
  <c r="Q6798" i="190"/>
  <c r="P6798" i="190"/>
  <c r="O6798" i="190"/>
  <c r="W6798" i="190" s="1"/>
  <c r="V6797" i="190"/>
  <c r="U6797" i="190"/>
  <c r="T6797" i="190"/>
  <c r="S6797" i="190"/>
  <c r="R6797" i="190"/>
  <c r="Q6797" i="190"/>
  <c r="P6797" i="190"/>
  <c r="O6797" i="190"/>
  <c r="V6796" i="190"/>
  <c r="U6796" i="190"/>
  <c r="T6796" i="190"/>
  <c r="S6796" i="190"/>
  <c r="X6796" i="190" s="1"/>
  <c r="R6796" i="190"/>
  <c r="Q6796" i="190"/>
  <c r="P6796" i="190"/>
  <c r="O6796" i="190"/>
  <c r="W6796" i="190" s="1"/>
  <c r="V6795" i="190"/>
  <c r="U6795" i="190"/>
  <c r="T6795" i="190"/>
  <c r="X6795" i="190" s="1"/>
  <c r="S6795" i="190"/>
  <c r="R6795" i="190"/>
  <c r="Q6795" i="190"/>
  <c r="P6795" i="190"/>
  <c r="O6795" i="190"/>
  <c r="W6795" i="190" s="1"/>
  <c r="V6794" i="190"/>
  <c r="U6794" i="190"/>
  <c r="T6794" i="190"/>
  <c r="S6794" i="190"/>
  <c r="X6794" i="190" s="1"/>
  <c r="R6794" i="190"/>
  <c r="Q6794" i="190"/>
  <c r="P6794" i="190"/>
  <c r="O6794" i="190"/>
  <c r="V6793" i="190"/>
  <c r="U6793" i="190"/>
  <c r="T6793" i="190"/>
  <c r="S6793" i="190"/>
  <c r="R6793" i="190"/>
  <c r="Q6793" i="190"/>
  <c r="P6793" i="190"/>
  <c r="O6793" i="190"/>
  <c r="W6793" i="190" s="1"/>
  <c r="V6792" i="190"/>
  <c r="U6792" i="190"/>
  <c r="T6792" i="190"/>
  <c r="S6792" i="190"/>
  <c r="R6792" i="190"/>
  <c r="Q6792" i="190"/>
  <c r="P6792" i="190"/>
  <c r="O6792" i="190"/>
  <c r="W6792" i="190" s="1"/>
  <c r="V6791" i="190"/>
  <c r="U6791" i="190"/>
  <c r="T6791" i="190"/>
  <c r="S6791" i="190"/>
  <c r="R6791" i="190"/>
  <c r="Q6791" i="190"/>
  <c r="P6791" i="190"/>
  <c r="O6791" i="190"/>
  <c r="V6790" i="190"/>
  <c r="U6790" i="190"/>
  <c r="T6790" i="190"/>
  <c r="S6790" i="190"/>
  <c r="X6790" i="190" s="1"/>
  <c r="R6790" i="190"/>
  <c r="Q6790" i="190"/>
  <c r="P6790" i="190"/>
  <c r="O6790" i="190"/>
  <c r="W6790" i="190" s="1"/>
  <c r="V6789" i="190"/>
  <c r="U6789" i="190"/>
  <c r="T6789" i="190"/>
  <c r="X6789" i="190" s="1"/>
  <c r="S6789" i="190"/>
  <c r="R6789" i="190"/>
  <c r="Q6789" i="190"/>
  <c r="P6789" i="190"/>
  <c r="O6789" i="190"/>
  <c r="W6789" i="190" s="1"/>
  <c r="V6788" i="190"/>
  <c r="U6788" i="190"/>
  <c r="T6788" i="190"/>
  <c r="S6788" i="190"/>
  <c r="X6788" i="190" s="1"/>
  <c r="R6788" i="190"/>
  <c r="Q6788" i="190"/>
  <c r="P6788" i="190"/>
  <c r="O6788" i="190"/>
  <c r="V6787" i="190"/>
  <c r="U6787" i="190"/>
  <c r="T6787" i="190"/>
  <c r="S6787" i="190"/>
  <c r="R6787" i="190"/>
  <c r="Q6787" i="190"/>
  <c r="P6787" i="190"/>
  <c r="O6787" i="190"/>
  <c r="W6787" i="190" s="1"/>
  <c r="V6786" i="190"/>
  <c r="U6786" i="190"/>
  <c r="T6786" i="190"/>
  <c r="S6786" i="190"/>
  <c r="R6786" i="190"/>
  <c r="Q6786" i="190"/>
  <c r="P6786" i="190"/>
  <c r="O6786" i="190"/>
  <c r="W6786" i="190" s="1"/>
  <c r="V6785" i="190"/>
  <c r="U6785" i="190"/>
  <c r="T6785" i="190"/>
  <c r="S6785" i="190"/>
  <c r="R6785" i="190"/>
  <c r="Q6785" i="190"/>
  <c r="P6785" i="190"/>
  <c r="O6785" i="190"/>
  <c r="V6784" i="190"/>
  <c r="U6784" i="190"/>
  <c r="T6784" i="190"/>
  <c r="S6784" i="190"/>
  <c r="X6784" i="190" s="1"/>
  <c r="R6784" i="190"/>
  <c r="Q6784" i="190"/>
  <c r="P6784" i="190"/>
  <c r="O6784" i="190"/>
  <c r="W6784" i="190" s="1"/>
  <c r="V6783" i="190"/>
  <c r="U6783" i="190"/>
  <c r="T6783" i="190"/>
  <c r="X6783" i="190" s="1"/>
  <c r="S6783" i="190"/>
  <c r="R6783" i="190"/>
  <c r="Q6783" i="190"/>
  <c r="P6783" i="190"/>
  <c r="O6783" i="190"/>
  <c r="W6783" i="190" s="1"/>
  <c r="V6782" i="190"/>
  <c r="U6782" i="190"/>
  <c r="T6782" i="190"/>
  <c r="S6782" i="190"/>
  <c r="X6782" i="190" s="1"/>
  <c r="R6782" i="190"/>
  <c r="Q6782" i="190"/>
  <c r="P6782" i="190"/>
  <c r="O6782" i="190"/>
  <c r="V6781" i="190"/>
  <c r="U6781" i="190"/>
  <c r="T6781" i="190"/>
  <c r="S6781" i="190"/>
  <c r="R6781" i="190"/>
  <c r="Q6781" i="190"/>
  <c r="P6781" i="190"/>
  <c r="O6781" i="190"/>
  <c r="W6781" i="190" s="1"/>
  <c r="V6780" i="190"/>
  <c r="U6780" i="190"/>
  <c r="T6780" i="190"/>
  <c r="S6780" i="190"/>
  <c r="R6780" i="190"/>
  <c r="Q6780" i="190"/>
  <c r="P6780" i="190"/>
  <c r="O6780" i="190"/>
  <c r="W6780" i="190" s="1"/>
  <c r="V6779" i="190"/>
  <c r="U6779" i="190"/>
  <c r="T6779" i="190"/>
  <c r="S6779" i="190"/>
  <c r="R6779" i="190"/>
  <c r="Q6779" i="190"/>
  <c r="P6779" i="190"/>
  <c r="O6779" i="190"/>
  <c r="W6779" i="190" s="1"/>
  <c r="V6778" i="190"/>
  <c r="U6778" i="190"/>
  <c r="T6778" i="190"/>
  <c r="S6778" i="190"/>
  <c r="X6778" i="190" s="1"/>
  <c r="R6778" i="190"/>
  <c r="Q6778" i="190"/>
  <c r="P6778" i="190"/>
  <c r="O6778" i="190"/>
  <c r="W6778" i="190" s="1"/>
  <c r="V6777" i="190"/>
  <c r="U6777" i="190"/>
  <c r="T6777" i="190"/>
  <c r="S6777" i="190"/>
  <c r="R6777" i="190"/>
  <c r="Q6777" i="190"/>
  <c r="P6777" i="190"/>
  <c r="O6777" i="190"/>
  <c r="W6777" i="190" s="1"/>
  <c r="V6776" i="190"/>
  <c r="U6776" i="190"/>
  <c r="T6776" i="190"/>
  <c r="S6776" i="190"/>
  <c r="X6776" i="190" s="1"/>
  <c r="R6776" i="190"/>
  <c r="Q6776" i="190"/>
  <c r="P6776" i="190"/>
  <c r="O6776" i="190"/>
  <c r="W6776" i="190" s="1"/>
  <c r="V6775" i="190"/>
  <c r="U6775" i="190"/>
  <c r="T6775" i="190"/>
  <c r="S6775" i="190"/>
  <c r="R6775" i="190"/>
  <c r="Q6775" i="190"/>
  <c r="P6775" i="190"/>
  <c r="O6775" i="190"/>
  <c r="W6775" i="190" s="1"/>
  <c r="V6774" i="190"/>
  <c r="U6774" i="190"/>
  <c r="T6774" i="190"/>
  <c r="S6774" i="190"/>
  <c r="X6774" i="190" s="1"/>
  <c r="R6774" i="190"/>
  <c r="Q6774" i="190"/>
  <c r="P6774" i="190"/>
  <c r="O6774" i="190"/>
  <c r="W6774" i="190" s="1"/>
  <c r="V6773" i="190"/>
  <c r="U6773" i="190"/>
  <c r="T6773" i="190"/>
  <c r="S6773" i="190"/>
  <c r="R6773" i="190"/>
  <c r="Q6773" i="190"/>
  <c r="P6773" i="190"/>
  <c r="O6773" i="190"/>
  <c r="W6773" i="190" s="1"/>
  <c r="V6772" i="190"/>
  <c r="U6772" i="190"/>
  <c r="T6772" i="190"/>
  <c r="S6772" i="190"/>
  <c r="X6772" i="190" s="1"/>
  <c r="R6772" i="190"/>
  <c r="Q6772" i="190"/>
  <c r="P6772" i="190"/>
  <c r="O6772" i="190"/>
  <c r="W6772" i="190" s="1"/>
  <c r="V6771" i="190"/>
  <c r="U6771" i="190"/>
  <c r="T6771" i="190"/>
  <c r="S6771" i="190"/>
  <c r="R6771" i="190"/>
  <c r="Q6771" i="190"/>
  <c r="P6771" i="190"/>
  <c r="O6771" i="190"/>
  <c r="W6771" i="190" s="1"/>
  <c r="V6770" i="190"/>
  <c r="U6770" i="190"/>
  <c r="T6770" i="190"/>
  <c r="S6770" i="190"/>
  <c r="X6770" i="190" s="1"/>
  <c r="R6770" i="190"/>
  <c r="Q6770" i="190"/>
  <c r="P6770" i="190"/>
  <c r="O6770" i="190"/>
  <c r="W6770" i="190" s="1"/>
  <c r="V6769" i="190"/>
  <c r="U6769" i="190"/>
  <c r="T6769" i="190"/>
  <c r="S6769" i="190"/>
  <c r="R6769" i="190"/>
  <c r="Q6769" i="190"/>
  <c r="P6769" i="190"/>
  <c r="O6769" i="190"/>
  <c r="W6769" i="190" s="1"/>
  <c r="V6768" i="190"/>
  <c r="U6768" i="190"/>
  <c r="T6768" i="190"/>
  <c r="S6768" i="190"/>
  <c r="X6768" i="190" s="1"/>
  <c r="R6768" i="190"/>
  <c r="Q6768" i="190"/>
  <c r="P6768" i="190"/>
  <c r="O6768" i="190"/>
  <c r="W6768" i="190" s="1"/>
  <c r="V6767" i="190"/>
  <c r="U6767" i="190"/>
  <c r="T6767" i="190"/>
  <c r="S6767" i="190"/>
  <c r="R6767" i="190"/>
  <c r="Q6767" i="190"/>
  <c r="P6767" i="190"/>
  <c r="O6767" i="190"/>
  <c r="W6767" i="190" s="1"/>
  <c r="V6766" i="190"/>
  <c r="U6766" i="190"/>
  <c r="T6766" i="190"/>
  <c r="S6766" i="190"/>
  <c r="X6766" i="190" s="1"/>
  <c r="R6766" i="190"/>
  <c r="Q6766" i="190"/>
  <c r="P6766" i="190"/>
  <c r="O6766" i="190"/>
  <c r="W6766" i="190" s="1"/>
  <c r="V6765" i="190"/>
  <c r="U6765" i="190"/>
  <c r="T6765" i="190"/>
  <c r="S6765" i="190"/>
  <c r="R6765" i="190"/>
  <c r="Q6765" i="190"/>
  <c r="P6765" i="190"/>
  <c r="O6765" i="190"/>
  <c r="W6765" i="190" s="1"/>
  <c r="V6764" i="190"/>
  <c r="U6764" i="190"/>
  <c r="T6764" i="190"/>
  <c r="S6764" i="190"/>
  <c r="X6764" i="190" s="1"/>
  <c r="R6764" i="190"/>
  <c r="Q6764" i="190"/>
  <c r="P6764" i="190"/>
  <c r="O6764" i="190"/>
  <c r="W6764" i="190" s="1"/>
  <c r="V6763" i="190"/>
  <c r="U6763" i="190"/>
  <c r="T6763" i="190"/>
  <c r="S6763" i="190"/>
  <c r="R6763" i="190"/>
  <c r="Q6763" i="190"/>
  <c r="P6763" i="190"/>
  <c r="O6763" i="190"/>
  <c r="V6762" i="190"/>
  <c r="U6762" i="190"/>
  <c r="T6762" i="190"/>
  <c r="S6762" i="190"/>
  <c r="X6762" i="190" s="1"/>
  <c r="R6762" i="190"/>
  <c r="Q6762" i="190"/>
  <c r="P6762" i="190"/>
  <c r="O6762" i="190"/>
  <c r="W6762" i="190" s="1"/>
  <c r="V6761" i="190"/>
  <c r="U6761" i="190"/>
  <c r="T6761" i="190"/>
  <c r="S6761" i="190"/>
  <c r="R6761" i="190"/>
  <c r="Q6761" i="190"/>
  <c r="P6761" i="190"/>
  <c r="O6761" i="190"/>
  <c r="V6760" i="190"/>
  <c r="U6760" i="190"/>
  <c r="T6760" i="190"/>
  <c r="S6760" i="190"/>
  <c r="R6760" i="190"/>
  <c r="Q6760" i="190"/>
  <c r="P6760" i="190"/>
  <c r="O6760" i="190"/>
  <c r="V6759" i="190"/>
  <c r="U6759" i="190"/>
  <c r="T6759" i="190"/>
  <c r="X6759" i="190" s="1"/>
  <c r="S6759" i="190"/>
  <c r="R6759" i="190"/>
  <c r="Q6759" i="190"/>
  <c r="P6759" i="190"/>
  <c r="O6759" i="190"/>
  <c r="W6759" i="190" s="1"/>
  <c r="V6758" i="190"/>
  <c r="U6758" i="190"/>
  <c r="T6758" i="190"/>
  <c r="S6758" i="190"/>
  <c r="R6758" i="190"/>
  <c r="Q6758" i="190"/>
  <c r="P6758" i="190"/>
  <c r="O6758" i="190"/>
  <c r="V6757" i="190"/>
  <c r="U6757" i="190"/>
  <c r="T6757" i="190"/>
  <c r="S6757" i="190"/>
  <c r="X6757" i="190" s="1"/>
  <c r="R6757" i="190"/>
  <c r="Q6757" i="190"/>
  <c r="P6757" i="190"/>
  <c r="O6757" i="190"/>
  <c r="V6756" i="190"/>
  <c r="U6756" i="190"/>
  <c r="T6756" i="190"/>
  <c r="S6756" i="190"/>
  <c r="R6756" i="190"/>
  <c r="Q6756" i="190"/>
  <c r="P6756" i="190"/>
  <c r="O6756" i="190"/>
  <c r="W6756" i="190" s="1"/>
  <c r="V6755" i="190"/>
  <c r="U6755" i="190"/>
  <c r="T6755" i="190"/>
  <c r="S6755" i="190"/>
  <c r="R6755" i="190"/>
  <c r="Q6755" i="190"/>
  <c r="P6755" i="190"/>
  <c r="O6755" i="190"/>
  <c r="V6754" i="190"/>
  <c r="U6754" i="190"/>
  <c r="T6754" i="190"/>
  <c r="S6754" i="190"/>
  <c r="X6754" i="190" s="1"/>
  <c r="R6754" i="190"/>
  <c r="Q6754" i="190"/>
  <c r="P6754" i="190"/>
  <c r="O6754" i="190"/>
  <c r="V6753" i="190"/>
  <c r="U6753" i="190"/>
  <c r="T6753" i="190"/>
  <c r="S6753" i="190"/>
  <c r="R6753" i="190"/>
  <c r="Q6753" i="190"/>
  <c r="P6753" i="190"/>
  <c r="O6753" i="190"/>
  <c r="V6752" i="190"/>
  <c r="U6752" i="190"/>
  <c r="T6752" i="190"/>
  <c r="S6752" i="190"/>
  <c r="R6752" i="190"/>
  <c r="Q6752" i="190"/>
  <c r="P6752" i="190"/>
  <c r="O6752" i="190"/>
  <c r="V6751" i="190"/>
  <c r="U6751" i="190"/>
  <c r="T6751" i="190"/>
  <c r="S6751" i="190"/>
  <c r="X6751" i="190" s="1"/>
  <c r="R6751" i="190"/>
  <c r="Q6751" i="190"/>
  <c r="P6751" i="190"/>
  <c r="O6751" i="190"/>
  <c r="V6750" i="190"/>
  <c r="U6750" i="190"/>
  <c r="T6750" i="190"/>
  <c r="S6750" i="190"/>
  <c r="R6750" i="190"/>
  <c r="Q6750" i="190"/>
  <c r="P6750" i="190"/>
  <c r="O6750" i="190"/>
  <c r="X6749" i="190"/>
  <c r="V6749" i="190"/>
  <c r="U6749" i="190"/>
  <c r="T6749" i="190"/>
  <c r="S6749" i="190"/>
  <c r="R6749" i="190"/>
  <c r="Q6749" i="190"/>
  <c r="P6749" i="190"/>
  <c r="O6749" i="190"/>
  <c r="W6749" i="190" s="1"/>
  <c r="V6748" i="190"/>
  <c r="U6748" i="190"/>
  <c r="T6748" i="190"/>
  <c r="S6748" i="190"/>
  <c r="R6748" i="190"/>
  <c r="Q6748" i="190"/>
  <c r="P6748" i="190"/>
  <c r="O6748" i="190"/>
  <c r="W6748" i="190" s="1"/>
  <c r="V6747" i="190"/>
  <c r="U6747" i="190"/>
  <c r="T6747" i="190"/>
  <c r="S6747" i="190"/>
  <c r="R6747" i="190"/>
  <c r="Q6747" i="190"/>
  <c r="P6747" i="190"/>
  <c r="O6747" i="190"/>
  <c r="V6746" i="190"/>
  <c r="U6746" i="190"/>
  <c r="T6746" i="190"/>
  <c r="S6746" i="190"/>
  <c r="X6746" i="190" s="1"/>
  <c r="R6746" i="190"/>
  <c r="Q6746" i="190"/>
  <c r="P6746" i="190"/>
  <c r="O6746" i="190"/>
  <c r="W6746" i="190" s="1"/>
  <c r="V6745" i="190"/>
  <c r="U6745" i="190"/>
  <c r="T6745" i="190"/>
  <c r="X6745" i="190" s="1"/>
  <c r="S6745" i="190"/>
  <c r="R6745" i="190"/>
  <c r="Q6745" i="190"/>
  <c r="P6745" i="190"/>
  <c r="O6745" i="190"/>
  <c r="V6744" i="190"/>
  <c r="U6744" i="190"/>
  <c r="T6744" i="190"/>
  <c r="S6744" i="190"/>
  <c r="R6744" i="190"/>
  <c r="Q6744" i="190"/>
  <c r="P6744" i="190"/>
  <c r="O6744" i="190"/>
  <c r="V6743" i="190"/>
  <c r="U6743" i="190"/>
  <c r="T6743" i="190"/>
  <c r="S6743" i="190"/>
  <c r="R6743" i="190"/>
  <c r="Q6743" i="190"/>
  <c r="P6743" i="190"/>
  <c r="O6743" i="190"/>
  <c r="V6742" i="190"/>
  <c r="U6742" i="190"/>
  <c r="T6742" i="190"/>
  <c r="S6742" i="190"/>
  <c r="R6742" i="190"/>
  <c r="Q6742" i="190"/>
  <c r="P6742" i="190"/>
  <c r="O6742" i="190"/>
  <c r="V6741" i="190"/>
  <c r="U6741" i="190"/>
  <c r="T6741" i="190"/>
  <c r="S6741" i="190"/>
  <c r="X6741" i="190" s="1"/>
  <c r="R6741" i="190"/>
  <c r="Q6741" i="190"/>
  <c r="P6741" i="190"/>
  <c r="O6741" i="190"/>
  <c r="W6741" i="190" s="1"/>
  <c r="V6740" i="190"/>
  <c r="U6740" i="190"/>
  <c r="T6740" i="190"/>
  <c r="S6740" i="190"/>
  <c r="X6740" i="190" s="1"/>
  <c r="R6740" i="190"/>
  <c r="Q6740" i="190"/>
  <c r="P6740" i="190"/>
  <c r="O6740" i="190"/>
  <c r="W6740" i="190" s="1"/>
  <c r="V6739" i="190"/>
  <c r="U6739" i="190"/>
  <c r="T6739" i="190"/>
  <c r="S6739" i="190"/>
  <c r="R6739" i="190"/>
  <c r="Q6739" i="190"/>
  <c r="P6739" i="190"/>
  <c r="O6739" i="190"/>
  <c r="V6738" i="190"/>
  <c r="U6738" i="190"/>
  <c r="T6738" i="190"/>
  <c r="S6738" i="190"/>
  <c r="X6738" i="190" s="1"/>
  <c r="R6738" i="190"/>
  <c r="Q6738" i="190"/>
  <c r="P6738" i="190"/>
  <c r="O6738" i="190"/>
  <c r="W6738" i="190" s="1"/>
  <c r="V6737" i="190"/>
  <c r="U6737" i="190"/>
  <c r="T6737" i="190"/>
  <c r="S6737" i="190"/>
  <c r="R6737" i="190"/>
  <c r="Q6737" i="190"/>
  <c r="P6737" i="190"/>
  <c r="O6737" i="190"/>
  <c r="V6736" i="190"/>
  <c r="U6736" i="190"/>
  <c r="T6736" i="190"/>
  <c r="S6736" i="190"/>
  <c r="R6736" i="190"/>
  <c r="Q6736" i="190"/>
  <c r="P6736" i="190"/>
  <c r="O6736" i="190"/>
  <c r="V6735" i="190"/>
  <c r="U6735" i="190"/>
  <c r="T6735" i="190"/>
  <c r="S6735" i="190"/>
  <c r="X6735" i="190" s="1"/>
  <c r="R6735" i="190"/>
  <c r="Q6735" i="190"/>
  <c r="P6735" i="190"/>
  <c r="O6735" i="190"/>
  <c r="V6734" i="190"/>
  <c r="U6734" i="190"/>
  <c r="T6734" i="190"/>
  <c r="S6734" i="190"/>
  <c r="R6734" i="190"/>
  <c r="Q6734" i="190"/>
  <c r="P6734" i="190"/>
  <c r="O6734" i="190"/>
  <c r="V6733" i="190"/>
  <c r="U6733" i="190"/>
  <c r="T6733" i="190"/>
  <c r="S6733" i="190"/>
  <c r="X6733" i="190" s="1"/>
  <c r="R6733" i="190"/>
  <c r="Q6733" i="190"/>
  <c r="P6733" i="190"/>
  <c r="O6733" i="190"/>
  <c r="V6732" i="190"/>
  <c r="U6732" i="190"/>
  <c r="T6732" i="190"/>
  <c r="S6732" i="190"/>
  <c r="X6732" i="190" s="1"/>
  <c r="R6732" i="190"/>
  <c r="Q6732" i="190"/>
  <c r="P6732" i="190"/>
  <c r="O6732" i="190"/>
  <c r="W6732" i="190" s="1"/>
  <c r="V6731" i="190"/>
  <c r="U6731" i="190"/>
  <c r="T6731" i="190"/>
  <c r="S6731" i="190"/>
  <c r="R6731" i="190"/>
  <c r="Q6731" i="190"/>
  <c r="P6731" i="190"/>
  <c r="O6731" i="190"/>
  <c r="V6730" i="190"/>
  <c r="U6730" i="190"/>
  <c r="T6730" i="190"/>
  <c r="S6730" i="190"/>
  <c r="X6730" i="190" s="1"/>
  <c r="R6730" i="190"/>
  <c r="Q6730" i="190"/>
  <c r="P6730" i="190"/>
  <c r="O6730" i="190"/>
  <c r="V6729" i="190"/>
  <c r="U6729" i="190"/>
  <c r="T6729" i="190"/>
  <c r="S6729" i="190"/>
  <c r="R6729" i="190"/>
  <c r="Q6729" i="190"/>
  <c r="P6729" i="190"/>
  <c r="O6729" i="190"/>
  <c r="V6728" i="190"/>
  <c r="U6728" i="190"/>
  <c r="T6728" i="190"/>
  <c r="S6728" i="190"/>
  <c r="R6728" i="190"/>
  <c r="Q6728" i="190"/>
  <c r="P6728" i="190"/>
  <c r="O6728" i="190"/>
  <c r="V6727" i="190"/>
  <c r="U6727" i="190"/>
  <c r="T6727" i="190"/>
  <c r="S6727" i="190"/>
  <c r="R6727" i="190"/>
  <c r="Q6727" i="190"/>
  <c r="P6727" i="190"/>
  <c r="O6727" i="190"/>
  <c r="V6726" i="190"/>
  <c r="U6726" i="190"/>
  <c r="T6726" i="190"/>
  <c r="S6726" i="190"/>
  <c r="R6726" i="190"/>
  <c r="Q6726" i="190"/>
  <c r="P6726" i="190"/>
  <c r="O6726" i="190"/>
  <c r="V6725" i="190"/>
  <c r="U6725" i="190"/>
  <c r="T6725" i="190"/>
  <c r="S6725" i="190"/>
  <c r="X6725" i="190" s="1"/>
  <c r="R6725" i="190"/>
  <c r="Q6725" i="190"/>
  <c r="P6725" i="190"/>
  <c r="O6725" i="190"/>
  <c r="V6724" i="190"/>
  <c r="U6724" i="190"/>
  <c r="T6724" i="190"/>
  <c r="S6724" i="190"/>
  <c r="R6724" i="190"/>
  <c r="Q6724" i="190"/>
  <c r="P6724" i="190"/>
  <c r="O6724" i="190"/>
  <c r="V6723" i="190"/>
  <c r="U6723" i="190"/>
  <c r="T6723" i="190"/>
  <c r="S6723" i="190"/>
  <c r="R6723" i="190"/>
  <c r="Q6723" i="190"/>
  <c r="P6723" i="190"/>
  <c r="O6723" i="190"/>
  <c r="V6722" i="190"/>
  <c r="U6722" i="190"/>
  <c r="T6722" i="190"/>
  <c r="S6722" i="190"/>
  <c r="R6722" i="190"/>
  <c r="Q6722" i="190"/>
  <c r="P6722" i="190"/>
  <c r="O6722" i="190"/>
  <c r="V6721" i="190"/>
  <c r="U6721" i="190"/>
  <c r="T6721" i="190"/>
  <c r="S6721" i="190"/>
  <c r="R6721" i="190"/>
  <c r="Q6721" i="190"/>
  <c r="P6721" i="190"/>
  <c r="O6721" i="190"/>
  <c r="V6720" i="190"/>
  <c r="U6720" i="190"/>
  <c r="T6720" i="190"/>
  <c r="S6720" i="190"/>
  <c r="R6720" i="190"/>
  <c r="Q6720" i="190"/>
  <c r="P6720" i="190"/>
  <c r="O6720" i="190"/>
  <c r="X6719" i="190"/>
  <c r="V6719" i="190"/>
  <c r="U6719" i="190"/>
  <c r="T6719" i="190"/>
  <c r="S6719" i="190"/>
  <c r="R6719" i="190"/>
  <c r="Q6719" i="190"/>
  <c r="P6719" i="190"/>
  <c r="O6719" i="190"/>
  <c r="W6719" i="190" s="1"/>
  <c r="V6718" i="190"/>
  <c r="U6718" i="190"/>
  <c r="T6718" i="190"/>
  <c r="S6718" i="190"/>
  <c r="R6718" i="190"/>
  <c r="Q6718" i="190"/>
  <c r="P6718" i="190"/>
  <c r="O6718" i="190"/>
  <c r="V6717" i="190"/>
  <c r="U6717" i="190"/>
  <c r="T6717" i="190"/>
  <c r="X6717" i="190" s="1"/>
  <c r="S6717" i="190"/>
  <c r="R6717" i="190"/>
  <c r="Q6717" i="190"/>
  <c r="P6717" i="190"/>
  <c r="O6717" i="190"/>
  <c r="V6716" i="190"/>
  <c r="U6716" i="190"/>
  <c r="T6716" i="190"/>
  <c r="S6716" i="190"/>
  <c r="X6716" i="190" s="1"/>
  <c r="R6716" i="190"/>
  <c r="Q6716" i="190"/>
  <c r="P6716" i="190"/>
  <c r="O6716" i="190"/>
  <c r="V6715" i="190"/>
  <c r="U6715" i="190"/>
  <c r="T6715" i="190"/>
  <c r="X6715" i="190" s="1"/>
  <c r="S6715" i="190"/>
  <c r="R6715" i="190"/>
  <c r="Q6715" i="190"/>
  <c r="P6715" i="190"/>
  <c r="O6715" i="190"/>
  <c r="V6714" i="190"/>
  <c r="U6714" i="190"/>
  <c r="T6714" i="190"/>
  <c r="S6714" i="190"/>
  <c r="R6714" i="190"/>
  <c r="Q6714" i="190"/>
  <c r="P6714" i="190"/>
  <c r="O6714" i="190"/>
  <c r="V6713" i="190"/>
  <c r="U6713" i="190"/>
  <c r="T6713" i="190"/>
  <c r="S6713" i="190"/>
  <c r="R6713" i="190"/>
  <c r="Q6713" i="190"/>
  <c r="P6713" i="190"/>
  <c r="O6713" i="190"/>
  <c r="V6712" i="190"/>
  <c r="U6712" i="190"/>
  <c r="T6712" i="190"/>
  <c r="S6712" i="190"/>
  <c r="R6712" i="190"/>
  <c r="Q6712" i="190"/>
  <c r="P6712" i="190"/>
  <c r="O6712" i="190"/>
  <c r="W6712" i="190" s="1"/>
  <c r="V6711" i="190"/>
  <c r="U6711" i="190"/>
  <c r="T6711" i="190"/>
  <c r="X6711" i="190" s="1"/>
  <c r="S6711" i="190"/>
  <c r="R6711" i="190"/>
  <c r="Q6711" i="190"/>
  <c r="P6711" i="190"/>
  <c r="O6711" i="190"/>
  <c r="V6710" i="190"/>
  <c r="U6710" i="190"/>
  <c r="T6710" i="190"/>
  <c r="S6710" i="190"/>
  <c r="R6710" i="190"/>
  <c r="Q6710" i="190"/>
  <c r="P6710" i="190"/>
  <c r="O6710" i="190"/>
  <c r="V6709" i="190"/>
  <c r="U6709" i="190"/>
  <c r="T6709" i="190"/>
  <c r="S6709" i="190"/>
  <c r="R6709" i="190"/>
  <c r="Q6709" i="190"/>
  <c r="P6709" i="190"/>
  <c r="O6709" i="190"/>
  <c r="V6708" i="190"/>
  <c r="U6708" i="190"/>
  <c r="T6708" i="190"/>
  <c r="S6708" i="190"/>
  <c r="R6708" i="190"/>
  <c r="Q6708" i="190"/>
  <c r="P6708" i="190"/>
  <c r="O6708" i="190"/>
  <c r="V6707" i="190"/>
  <c r="U6707" i="190"/>
  <c r="T6707" i="190"/>
  <c r="S6707" i="190"/>
  <c r="X6707" i="190" s="1"/>
  <c r="R6707" i="190"/>
  <c r="Q6707" i="190"/>
  <c r="P6707" i="190"/>
  <c r="O6707" i="190"/>
  <c r="W6707" i="190" s="1"/>
  <c r="V6706" i="190"/>
  <c r="U6706" i="190"/>
  <c r="T6706" i="190"/>
  <c r="S6706" i="190"/>
  <c r="R6706" i="190"/>
  <c r="Q6706" i="190"/>
  <c r="P6706" i="190"/>
  <c r="O6706" i="190"/>
  <c r="W6706" i="190" s="1"/>
  <c r="V6705" i="190"/>
  <c r="U6705" i="190"/>
  <c r="T6705" i="190"/>
  <c r="S6705" i="190"/>
  <c r="R6705" i="190"/>
  <c r="Q6705" i="190"/>
  <c r="P6705" i="190"/>
  <c r="O6705" i="190"/>
  <c r="V6704" i="190"/>
  <c r="U6704" i="190"/>
  <c r="T6704" i="190"/>
  <c r="S6704" i="190"/>
  <c r="R6704" i="190"/>
  <c r="Q6704" i="190"/>
  <c r="P6704" i="190"/>
  <c r="O6704" i="190"/>
  <c r="W6704" i="190" s="1"/>
  <c r="V6703" i="190"/>
  <c r="U6703" i="190"/>
  <c r="T6703" i="190"/>
  <c r="S6703" i="190"/>
  <c r="X6703" i="190" s="1"/>
  <c r="R6703" i="190"/>
  <c r="Q6703" i="190"/>
  <c r="P6703" i="190"/>
  <c r="O6703" i="190"/>
  <c r="W6703" i="190" s="1"/>
  <c r="V6702" i="190"/>
  <c r="U6702" i="190"/>
  <c r="T6702" i="190"/>
  <c r="S6702" i="190"/>
  <c r="R6702" i="190"/>
  <c r="Q6702" i="190"/>
  <c r="P6702" i="190"/>
  <c r="O6702" i="190"/>
  <c r="V6701" i="190"/>
  <c r="U6701" i="190"/>
  <c r="T6701" i="190"/>
  <c r="S6701" i="190"/>
  <c r="R6701" i="190"/>
  <c r="Q6701" i="190"/>
  <c r="P6701" i="190"/>
  <c r="O6701" i="190"/>
  <c r="V6700" i="190"/>
  <c r="U6700" i="190"/>
  <c r="T6700" i="190"/>
  <c r="S6700" i="190"/>
  <c r="R6700" i="190"/>
  <c r="Q6700" i="190"/>
  <c r="P6700" i="190"/>
  <c r="O6700" i="190"/>
  <c r="W6700" i="190" s="1"/>
  <c r="V6699" i="190"/>
  <c r="U6699" i="190"/>
  <c r="X6699" i="190" s="1"/>
  <c r="T6699" i="190"/>
  <c r="S6699" i="190"/>
  <c r="R6699" i="190"/>
  <c r="Q6699" i="190"/>
  <c r="P6699" i="190"/>
  <c r="O6699" i="190"/>
  <c r="V6698" i="190"/>
  <c r="U6698" i="190"/>
  <c r="T6698" i="190"/>
  <c r="S6698" i="190"/>
  <c r="R6698" i="190"/>
  <c r="Q6698" i="190"/>
  <c r="P6698" i="190"/>
  <c r="O6698" i="190"/>
  <c r="V6697" i="190"/>
  <c r="U6697" i="190"/>
  <c r="T6697" i="190"/>
  <c r="S6697" i="190"/>
  <c r="R6697" i="190"/>
  <c r="Q6697" i="190"/>
  <c r="P6697" i="190"/>
  <c r="O6697" i="190"/>
  <c r="V6696" i="190"/>
  <c r="U6696" i="190"/>
  <c r="T6696" i="190"/>
  <c r="S6696" i="190"/>
  <c r="R6696" i="190"/>
  <c r="Q6696" i="190"/>
  <c r="P6696" i="190"/>
  <c r="O6696" i="190"/>
  <c r="V6695" i="190"/>
  <c r="U6695" i="190"/>
  <c r="T6695" i="190"/>
  <c r="X6695" i="190" s="1"/>
  <c r="S6695" i="190"/>
  <c r="R6695" i="190"/>
  <c r="Q6695" i="190"/>
  <c r="P6695" i="190"/>
  <c r="O6695" i="190"/>
  <c r="V6694" i="190"/>
  <c r="U6694" i="190"/>
  <c r="T6694" i="190"/>
  <c r="S6694" i="190"/>
  <c r="R6694" i="190"/>
  <c r="Q6694" i="190"/>
  <c r="P6694" i="190"/>
  <c r="O6694" i="190"/>
  <c r="V6693" i="190"/>
  <c r="U6693" i="190"/>
  <c r="T6693" i="190"/>
  <c r="S6693" i="190"/>
  <c r="R6693" i="190"/>
  <c r="Q6693" i="190"/>
  <c r="P6693" i="190"/>
  <c r="O6693" i="190"/>
  <c r="V6692" i="190"/>
  <c r="U6692" i="190"/>
  <c r="T6692" i="190"/>
  <c r="S6692" i="190"/>
  <c r="R6692" i="190"/>
  <c r="Q6692" i="190"/>
  <c r="P6692" i="190"/>
  <c r="O6692" i="190"/>
  <c r="V6691" i="190"/>
  <c r="U6691" i="190"/>
  <c r="T6691" i="190"/>
  <c r="S6691" i="190"/>
  <c r="R6691" i="190"/>
  <c r="Q6691" i="190"/>
  <c r="P6691" i="190"/>
  <c r="O6691" i="190"/>
  <c r="V6690" i="190"/>
  <c r="U6690" i="190"/>
  <c r="T6690" i="190"/>
  <c r="S6690" i="190"/>
  <c r="R6690" i="190"/>
  <c r="Q6690" i="190"/>
  <c r="P6690" i="190"/>
  <c r="O6690" i="190"/>
  <c r="V6689" i="190"/>
  <c r="U6689" i="190"/>
  <c r="T6689" i="190"/>
  <c r="S6689" i="190"/>
  <c r="R6689" i="190"/>
  <c r="Q6689" i="190"/>
  <c r="P6689" i="190"/>
  <c r="O6689" i="190"/>
  <c r="V6688" i="190"/>
  <c r="U6688" i="190"/>
  <c r="T6688" i="190"/>
  <c r="S6688" i="190"/>
  <c r="R6688" i="190"/>
  <c r="Q6688" i="190"/>
  <c r="P6688" i="190"/>
  <c r="O6688" i="190"/>
  <c r="V6687" i="190"/>
  <c r="X6687" i="190" s="1"/>
  <c r="U6687" i="190"/>
  <c r="T6687" i="190"/>
  <c r="S6687" i="190"/>
  <c r="R6687" i="190"/>
  <c r="Q6687" i="190"/>
  <c r="P6687" i="190"/>
  <c r="O6687" i="190"/>
  <c r="W6687" i="190" s="1"/>
  <c r="V6686" i="190"/>
  <c r="U6686" i="190"/>
  <c r="T6686" i="190"/>
  <c r="S6686" i="190"/>
  <c r="R6686" i="190"/>
  <c r="Q6686" i="190"/>
  <c r="P6686" i="190"/>
  <c r="O6686" i="190"/>
  <c r="V6685" i="190"/>
  <c r="U6685" i="190"/>
  <c r="T6685" i="190"/>
  <c r="S6685" i="190"/>
  <c r="R6685" i="190"/>
  <c r="Q6685" i="190"/>
  <c r="P6685" i="190"/>
  <c r="O6685" i="190"/>
  <c r="V6684" i="190"/>
  <c r="U6684" i="190"/>
  <c r="T6684" i="190"/>
  <c r="S6684" i="190"/>
  <c r="R6684" i="190"/>
  <c r="Q6684" i="190"/>
  <c r="P6684" i="190"/>
  <c r="O6684" i="190"/>
  <c r="W6684" i="190" s="1"/>
  <c r="V6683" i="190"/>
  <c r="U6683" i="190"/>
  <c r="T6683" i="190"/>
  <c r="S6683" i="190"/>
  <c r="X6683" i="190" s="1"/>
  <c r="R6683" i="190"/>
  <c r="Q6683" i="190"/>
  <c r="P6683" i="190"/>
  <c r="O6683" i="190"/>
  <c r="W6683" i="190" s="1"/>
  <c r="V6682" i="190"/>
  <c r="U6682" i="190"/>
  <c r="T6682" i="190"/>
  <c r="S6682" i="190"/>
  <c r="X6682" i="190" s="1"/>
  <c r="R6682" i="190"/>
  <c r="Q6682" i="190"/>
  <c r="P6682" i="190"/>
  <c r="O6682" i="190"/>
  <c r="W6682" i="190" s="1"/>
  <c r="V6681" i="190"/>
  <c r="U6681" i="190"/>
  <c r="T6681" i="190"/>
  <c r="S6681" i="190"/>
  <c r="R6681" i="190"/>
  <c r="Q6681" i="190"/>
  <c r="P6681" i="190"/>
  <c r="O6681" i="190"/>
  <c r="V6680" i="190"/>
  <c r="U6680" i="190"/>
  <c r="T6680" i="190"/>
  <c r="S6680" i="190"/>
  <c r="R6680" i="190"/>
  <c r="Q6680" i="190"/>
  <c r="P6680" i="190"/>
  <c r="O6680" i="190"/>
  <c r="W6680" i="190" s="1"/>
  <c r="V6679" i="190"/>
  <c r="U6679" i="190"/>
  <c r="T6679" i="190"/>
  <c r="X6679" i="190" s="1"/>
  <c r="S6679" i="190"/>
  <c r="R6679" i="190"/>
  <c r="Q6679" i="190"/>
  <c r="P6679" i="190"/>
  <c r="O6679" i="190"/>
  <c r="W6679" i="190" s="1"/>
  <c r="V6678" i="190"/>
  <c r="U6678" i="190"/>
  <c r="T6678" i="190"/>
  <c r="S6678" i="190"/>
  <c r="R6678" i="190"/>
  <c r="Q6678" i="190"/>
  <c r="P6678" i="190"/>
  <c r="O6678" i="190"/>
  <c r="V6677" i="190"/>
  <c r="U6677" i="190"/>
  <c r="T6677" i="190"/>
  <c r="S6677" i="190"/>
  <c r="R6677" i="190"/>
  <c r="Q6677" i="190"/>
  <c r="P6677" i="190"/>
  <c r="O6677" i="190"/>
  <c r="V6676" i="190"/>
  <c r="U6676" i="190"/>
  <c r="T6676" i="190"/>
  <c r="S6676" i="190"/>
  <c r="R6676" i="190"/>
  <c r="Q6676" i="190"/>
  <c r="P6676" i="190"/>
  <c r="O6676" i="190"/>
  <c r="W6676" i="190" s="1"/>
  <c r="V6675" i="190"/>
  <c r="U6675" i="190"/>
  <c r="T6675" i="190"/>
  <c r="S6675" i="190"/>
  <c r="X6675" i="190" s="1"/>
  <c r="R6675" i="190"/>
  <c r="Q6675" i="190"/>
  <c r="P6675" i="190"/>
  <c r="O6675" i="190"/>
  <c r="W6675" i="190" s="1"/>
  <c r="V6674" i="190"/>
  <c r="U6674" i="190"/>
  <c r="T6674" i="190"/>
  <c r="S6674" i="190"/>
  <c r="R6674" i="190"/>
  <c r="Q6674" i="190"/>
  <c r="P6674" i="190"/>
  <c r="O6674" i="190"/>
  <c r="V6673" i="190"/>
  <c r="U6673" i="190"/>
  <c r="T6673" i="190"/>
  <c r="S6673" i="190"/>
  <c r="R6673" i="190"/>
  <c r="Q6673" i="190"/>
  <c r="P6673" i="190"/>
  <c r="O6673" i="190"/>
  <c r="V6672" i="190"/>
  <c r="U6672" i="190"/>
  <c r="T6672" i="190"/>
  <c r="S6672" i="190"/>
  <c r="R6672" i="190"/>
  <c r="Q6672" i="190"/>
  <c r="P6672" i="190"/>
  <c r="O6672" i="190"/>
  <c r="W6672" i="190" s="1"/>
  <c r="V6671" i="190"/>
  <c r="U6671" i="190"/>
  <c r="T6671" i="190"/>
  <c r="S6671" i="190"/>
  <c r="R6671" i="190"/>
  <c r="Q6671" i="190"/>
  <c r="P6671" i="190"/>
  <c r="O6671" i="190"/>
  <c r="V6670" i="190"/>
  <c r="U6670" i="190"/>
  <c r="T6670" i="190"/>
  <c r="S6670" i="190"/>
  <c r="R6670" i="190"/>
  <c r="Q6670" i="190"/>
  <c r="P6670" i="190"/>
  <c r="O6670" i="190"/>
  <c r="V6669" i="190"/>
  <c r="U6669" i="190"/>
  <c r="T6669" i="190"/>
  <c r="S6669" i="190"/>
  <c r="R6669" i="190"/>
  <c r="Q6669" i="190"/>
  <c r="P6669" i="190"/>
  <c r="O6669" i="190"/>
  <c r="V6668" i="190"/>
  <c r="U6668" i="190"/>
  <c r="T6668" i="190"/>
  <c r="S6668" i="190"/>
  <c r="R6668" i="190"/>
  <c r="Q6668" i="190"/>
  <c r="P6668" i="190"/>
  <c r="O6668" i="190"/>
  <c r="V6667" i="190"/>
  <c r="U6667" i="190"/>
  <c r="T6667" i="190"/>
  <c r="S6667" i="190"/>
  <c r="X6667" i="190" s="1"/>
  <c r="R6667" i="190"/>
  <c r="Q6667" i="190"/>
  <c r="P6667" i="190"/>
  <c r="O6667" i="190"/>
  <c r="V6666" i="190"/>
  <c r="U6666" i="190"/>
  <c r="T6666" i="190"/>
  <c r="S6666" i="190"/>
  <c r="R6666" i="190"/>
  <c r="Q6666" i="190"/>
  <c r="P6666" i="190"/>
  <c r="O6666" i="190"/>
  <c r="W6666" i="190" s="1"/>
  <c r="V6665" i="190"/>
  <c r="U6665" i="190"/>
  <c r="T6665" i="190"/>
  <c r="S6665" i="190"/>
  <c r="R6665" i="190"/>
  <c r="Q6665" i="190"/>
  <c r="P6665" i="190"/>
  <c r="O6665" i="190"/>
  <c r="V6664" i="190"/>
  <c r="U6664" i="190"/>
  <c r="T6664" i="190"/>
  <c r="S6664" i="190"/>
  <c r="R6664" i="190"/>
  <c r="Q6664" i="190"/>
  <c r="P6664" i="190"/>
  <c r="O6664" i="190"/>
  <c r="V6663" i="190"/>
  <c r="X6663" i="190" s="1"/>
  <c r="U6663" i="190"/>
  <c r="T6663" i="190"/>
  <c r="S6663" i="190"/>
  <c r="R6663" i="190"/>
  <c r="Q6663" i="190"/>
  <c r="P6663" i="190"/>
  <c r="O6663" i="190"/>
  <c r="V6662" i="190"/>
  <c r="U6662" i="190"/>
  <c r="T6662" i="190"/>
  <c r="S6662" i="190"/>
  <c r="R6662" i="190"/>
  <c r="Q6662" i="190"/>
  <c r="P6662" i="190"/>
  <c r="O6662" i="190"/>
  <c r="V6661" i="190"/>
  <c r="U6661" i="190"/>
  <c r="T6661" i="190"/>
  <c r="S6661" i="190"/>
  <c r="R6661" i="190"/>
  <c r="Q6661" i="190"/>
  <c r="P6661" i="190"/>
  <c r="O6661" i="190"/>
  <c r="V6660" i="190"/>
  <c r="U6660" i="190"/>
  <c r="T6660" i="190"/>
  <c r="S6660" i="190"/>
  <c r="R6660" i="190"/>
  <c r="Q6660" i="190"/>
  <c r="P6660" i="190"/>
  <c r="O6660" i="190"/>
  <c r="X6659" i="190"/>
  <c r="V6659" i="190"/>
  <c r="U6659" i="190"/>
  <c r="T6659" i="190"/>
  <c r="S6659" i="190"/>
  <c r="R6659" i="190"/>
  <c r="Q6659" i="190"/>
  <c r="P6659" i="190"/>
  <c r="O6659" i="190"/>
  <c r="W6659" i="190" s="1"/>
  <c r="V6658" i="190"/>
  <c r="U6658" i="190"/>
  <c r="T6658" i="190"/>
  <c r="S6658" i="190"/>
  <c r="X6658" i="190" s="1"/>
  <c r="R6658" i="190"/>
  <c r="Q6658" i="190"/>
  <c r="P6658" i="190"/>
  <c r="O6658" i="190"/>
  <c r="V6657" i="190"/>
  <c r="U6657" i="190"/>
  <c r="T6657" i="190"/>
  <c r="S6657" i="190"/>
  <c r="R6657" i="190"/>
  <c r="Q6657" i="190"/>
  <c r="P6657" i="190"/>
  <c r="O6657" i="190"/>
  <c r="V6656" i="190"/>
  <c r="U6656" i="190"/>
  <c r="T6656" i="190"/>
  <c r="S6656" i="190"/>
  <c r="R6656" i="190"/>
  <c r="Q6656" i="190"/>
  <c r="P6656" i="190"/>
  <c r="O6656" i="190"/>
  <c r="W6656" i="190" s="1"/>
  <c r="V6655" i="190"/>
  <c r="U6655" i="190"/>
  <c r="T6655" i="190"/>
  <c r="X6655" i="190" s="1"/>
  <c r="S6655" i="190"/>
  <c r="R6655" i="190"/>
  <c r="Q6655" i="190"/>
  <c r="P6655" i="190"/>
  <c r="O6655" i="190"/>
  <c r="V6654" i="190"/>
  <c r="U6654" i="190"/>
  <c r="T6654" i="190"/>
  <c r="S6654" i="190"/>
  <c r="R6654" i="190"/>
  <c r="Q6654" i="190"/>
  <c r="P6654" i="190"/>
  <c r="O6654" i="190"/>
  <c r="V6653" i="190"/>
  <c r="U6653" i="190"/>
  <c r="T6653" i="190"/>
  <c r="S6653" i="190"/>
  <c r="R6653" i="190"/>
  <c r="Q6653" i="190"/>
  <c r="P6653" i="190"/>
  <c r="O6653" i="190"/>
  <c r="V6652" i="190"/>
  <c r="U6652" i="190"/>
  <c r="T6652" i="190"/>
  <c r="S6652" i="190"/>
  <c r="R6652" i="190"/>
  <c r="Q6652" i="190"/>
  <c r="P6652" i="190"/>
  <c r="O6652" i="190"/>
  <c r="V6651" i="190"/>
  <c r="U6651" i="190"/>
  <c r="T6651" i="190"/>
  <c r="S6651" i="190"/>
  <c r="X6651" i="190" s="1"/>
  <c r="R6651" i="190"/>
  <c r="Q6651" i="190"/>
  <c r="P6651" i="190"/>
  <c r="O6651" i="190"/>
  <c r="V6650" i="190"/>
  <c r="U6650" i="190"/>
  <c r="T6650" i="190"/>
  <c r="S6650" i="190"/>
  <c r="R6650" i="190"/>
  <c r="Q6650" i="190"/>
  <c r="P6650" i="190"/>
  <c r="O6650" i="190"/>
  <c r="W6650" i="190" s="1"/>
  <c r="V6649" i="190"/>
  <c r="U6649" i="190"/>
  <c r="T6649" i="190"/>
  <c r="S6649" i="190"/>
  <c r="R6649" i="190"/>
  <c r="Q6649" i="190"/>
  <c r="P6649" i="190"/>
  <c r="O6649" i="190"/>
  <c r="V6648" i="190"/>
  <c r="U6648" i="190"/>
  <c r="T6648" i="190"/>
  <c r="S6648" i="190"/>
  <c r="R6648" i="190"/>
  <c r="Q6648" i="190"/>
  <c r="P6648" i="190"/>
  <c r="O6648" i="190"/>
  <c r="X6647" i="190"/>
  <c r="V6647" i="190"/>
  <c r="U6647" i="190"/>
  <c r="T6647" i="190"/>
  <c r="S6647" i="190"/>
  <c r="R6647" i="190"/>
  <c r="Q6647" i="190"/>
  <c r="P6647" i="190"/>
  <c r="O6647" i="190"/>
  <c r="V6646" i="190"/>
  <c r="U6646" i="190"/>
  <c r="T6646" i="190"/>
  <c r="S6646" i="190"/>
  <c r="R6646" i="190"/>
  <c r="Q6646" i="190"/>
  <c r="P6646" i="190"/>
  <c r="O6646" i="190"/>
  <c r="V6645" i="190"/>
  <c r="U6645" i="190"/>
  <c r="T6645" i="190"/>
  <c r="X6645" i="190" s="1"/>
  <c r="S6645" i="190"/>
  <c r="R6645" i="190"/>
  <c r="Q6645" i="190"/>
  <c r="P6645" i="190"/>
  <c r="O6645" i="190"/>
  <c r="V6644" i="190"/>
  <c r="U6644" i="190"/>
  <c r="T6644" i="190"/>
  <c r="S6644" i="190"/>
  <c r="R6644" i="190"/>
  <c r="Q6644" i="190"/>
  <c r="P6644" i="190"/>
  <c r="O6644" i="190"/>
  <c r="X6643" i="190"/>
  <c r="V6643" i="190"/>
  <c r="U6643" i="190"/>
  <c r="T6643" i="190"/>
  <c r="S6643" i="190"/>
  <c r="R6643" i="190"/>
  <c r="Q6643" i="190"/>
  <c r="P6643" i="190"/>
  <c r="O6643" i="190"/>
  <c r="W6643" i="190" s="1"/>
  <c r="V6642" i="190"/>
  <c r="U6642" i="190"/>
  <c r="T6642" i="190"/>
  <c r="S6642" i="190"/>
  <c r="R6642" i="190"/>
  <c r="Q6642" i="190"/>
  <c r="P6642" i="190"/>
  <c r="O6642" i="190"/>
  <c r="V6641" i="190"/>
  <c r="U6641" i="190"/>
  <c r="T6641" i="190"/>
  <c r="S6641" i="190"/>
  <c r="R6641" i="190"/>
  <c r="Q6641" i="190"/>
  <c r="P6641" i="190"/>
  <c r="O6641" i="190"/>
  <c r="V6640" i="190"/>
  <c r="U6640" i="190"/>
  <c r="T6640" i="190"/>
  <c r="S6640" i="190"/>
  <c r="R6640" i="190"/>
  <c r="Q6640" i="190"/>
  <c r="P6640" i="190"/>
  <c r="O6640" i="190"/>
  <c r="W6640" i="190" s="1"/>
  <c r="V6639" i="190"/>
  <c r="U6639" i="190"/>
  <c r="T6639" i="190"/>
  <c r="S6639" i="190"/>
  <c r="R6639" i="190"/>
  <c r="Q6639" i="190"/>
  <c r="P6639" i="190"/>
  <c r="O6639" i="190"/>
  <c r="V6638" i="190"/>
  <c r="U6638" i="190"/>
  <c r="T6638" i="190"/>
  <c r="S6638" i="190"/>
  <c r="R6638" i="190"/>
  <c r="Q6638" i="190"/>
  <c r="P6638" i="190"/>
  <c r="O6638" i="190"/>
  <c r="V6637" i="190"/>
  <c r="U6637" i="190"/>
  <c r="T6637" i="190"/>
  <c r="S6637" i="190"/>
  <c r="R6637" i="190"/>
  <c r="Q6637" i="190"/>
  <c r="P6637" i="190"/>
  <c r="O6637" i="190"/>
  <c r="V6636" i="190"/>
  <c r="U6636" i="190"/>
  <c r="T6636" i="190"/>
  <c r="S6636" i="190"/>
  <c r="R6636" i="190"/>
  <c r="Q6636" i="190"/>
  <c r="P6636" i="190"/>
  <c r="O6636" i="190"/>
  <c r="V6635" i="190"/>
  <c r="U6635" i="190"/>
  <c r="T6635" i="190"/>
  <c r="S6635" i="190"/>
  <c r="X6635" i="190" s="1"/>
  <c r="R6635" i="190"/>
  <c r="Q6635" i="190"/>
  <c r="P6635" i="190"/>
  <c r="O6635" i="190"/>
  <c r="V6634" i="190"/>
  <c r="U6634" i="190"/>
  <c r="T6634" i="190"/>
  <c r="S6634" i="190"/>
  <c r="R6634" i="190"/>
  <c r="Q6634" i="190"/>
  <c r="P6634" i="190"/>
  <c r="O6634" i="190"/>
  <c r="W6634" i="190" s="1"/>
  <c r="V6633" i="190"/>
  <c r="U6633" i="190"/>
  <c r="T6633" i="190"/>
  <c r="S6633" i="190"/>
  <c r="R6633" i="190"/>
  <c r="Q6633" i="190"/>
  <c r="P6633" i="190"/>
  <c r="O6633" i="190"/>
  <c r="V6632" i="190"/>
  <c r="U6632" i="190"/>
  <c r="T6632" i="190"/>
  <c r="S6632" i="190"/>
  <c r="R6632" i="190"/>
  <c r="Q6632" i="190"/>
  <c r="P6632" i="190"/>
  <c r="O6632" i="190"/>
  <c r="V6631" i="190"/>
  <c r="U6631" i="190"/>
  <c r="T6631" i="190"/>
  <c r="X6631" i="190" s="1"/>
  <c r="S6631" i="190"/>
  <c r="R6631" i="190"/>
  <c r="Q6631" i="190"/>
  <c r="P6631" i="190"/>
  <c r="O6631" i="190"/>
  <c r="W6631" i="190" s="1"/>
  <c r="V6630" i="190"/>
  <c r="U6630" i="190"/>
  <c r="T6630" i="190"/>
  <c r="S6630" i="190"/>
  <c r="R6630" i="190"/>
  <c r="Q6630" i="190"/>
  <c r="P6630" i="190"/>
  <c r="O6630" i="190"/>
  <c r="V6629" i="190"/>
  <c r="U6629" i="190"/>
  <c r="T6629" i="190"/>
  <c r="S6629" i="190"/>
  <c r="R6629" i="190"/>
  <c r="Q6629" i="190"/>
  <c r="P6629" i="190"/>
  <c r="O6629" i="190"/>
  <c r="V6628" i="190"/>
  <c r="U6628" i="190"/>
  <c r="T6628" i="190"/>
  <c r="S6628" i="190"/>
  <c r="R6628" i="190"/>
  <c r="Q6628" i="190"/>
  <c r="P6628" i="190"/>
  <c r="O6628" i="190"/>
  <c r="W6628" i="190" s="1"/>
  <c r="X6627" i="190"/>
  <c r="V6627" i="190"/>
  <c r="U6627" i="190"/>
  <c r="T6627" i="190"/>
  <c r="S6627" i="190"/>
  <c r="R6627" i="190"/>
  <c r="Q6627" i="190"/>
  <c r="P6627" i="190"/>
  <c r="O6627" i="190"/>
  <c r="V6626" i="190"/>
  <c r="U6626" i="190"/>
  <c r="T6626" i="190"/>
  <c r="S6626" i="190"/>
  <c r="X6626" i="190" s="1"/>
  <c r="R6626" i="190"/>
  <c r="Q6626" i="190"/>
  <c r="P6626" i="190"/>
  <c r="O6626" i="190"/>
  <c r="V6625" i="190"/>
  <c r="U6625" i="190"/>
  <c r="T6625" i="190"/>
  <c r="S6625" i="190"/>
  <c r="R6625" i="190"/>
  <c r="Q6625" i="190"/>
  <c r="P6625" i="190"/>
  <c r="O6625" i="190"/>
  <c r="V6624" i="190"/>
  <c r="U6624" i="190"/>
  <c r="T6624" i="190"/>
  <c r="S6624" i="190"/>
  <c r="R6624" i="190"/>
  <c r="Q6624" i="190"/>
  <c r="P6624" i="190"/>
  <c r="O6624" i="190"/>
  <c r="V6623" i="190"/>
  <c r="U6623" i="190"/>
  <c r="T6623" i="190"/>
  <c r="X6623" i="190" s="1"/>
  <c r="S6623" i="190"/>
  <c r="R6623" i="190"/>
  <c r="Q6623" i="190"/>
  <c r="P6623" i="190"/>
  <c r="O6623" i="190"/>
  <c r="V6622" i="190"/>
  <c r="U6622" i="190"/>
  <c r="T6622" i="190"/>
  <c r="S6622" i="190"/>
  <c r="R6622" i="190"/>
  <c r="Q6622" i="190"/>
  <c r="P6622" i="190"/>
  <c r="O6622" i="190"/>
  <c r="V6621" i="190"/>
  <c r="U6621" i="190"/>
  <c r="T6621" i="190"/>
  <c r="S6621" i="190"/>
  <c r="R6621" i="190"/>
  <c r="Q6621" i="190"/>
  <c r="P6621" i="190"/>
  <c r="O6621" i="190"/>
  <c r="V6620" i="190"/>
  <c r="U6620" i="190"/>
  <c r="T6620" i="190"/>
  <c r="S6620" i="190"/>
  <c r="R6620" i="190"/>
  <c r="Q6620" i="190"/>
  <c r="P6620" i="190"/>
  <c r="O6620" i="190"/>
  <c r="V6619" i="190"/>
  <c r="U6619" i="190"/>
  <c r="T6619" i="190"/>
  <c r="S6619" i="190"/>
  <c r="X6619" i="190" s="1"/>
  <c r="R6619" i="190"/>
  <c r="Q6619" i="190"/>
  <c r="P6619" i="190"/>
  <c r="O6619" i="190"/>
  <c r="W6619" i="190" s="1"/>
  <c r="V6618" i="190"/>
  <c r="U6618" i="190"/>
  <c r="T6618" i="190"/>
  <c r="S6618" i="190"/>
  <c r="R6618" i="190"/>
  <c r="Q6618" i="190"/>
  <c r="P6618" i="190"/>
  <c r="O6618" i="190"/>
  <c r="W6618" i="190" s="1"/>
  <c r="V6617" i="190"/>
  <c r="U6617" i="190"/>
  <c r="T6617" i="190"/>
  <c r="S6617" i="190"/>
  <c r="R6617" i="190"/>
  <c r="Q6617" i="190"/>
  <c r="P6617" i="190"/>
  <c r="O6617" i="190"/>
  <c r="V6616" i="190"/>
  <c r="U6616" i="190"/>
  <c r="T6616" i="190"/>
  <c r="S6616" i="190"/>
  <c r="R6616" i="190"/>
  <c r="Q6616" i="190"/>
  <c r="P6616" i="190"/>
  <c r="O6616" i="190"/>
  <c r="W6616" i="190" s="1"/>
  <c r="V6615" i="190"/>
  <c r="U6615" i="190"/>
  <c r="T6615" i="190"/>
  <c r="S6615" i="190"/>
  <c r="R6615" i="190"/>
  <c r="Q6615" i="190"/>
  <c r="P6615" i="190"/>
  <c r="O6615" i="190"/>
  <c r="W6615" i="190" s="1"/>
  <c r="V6614" i="190"/>
  <c r="U6614" i="190"/>
  <c r="T6614" i="190"/>
  <c r="S6614" i="190"/>
  <c r="R6614" i="190"/>
  <c r="Q6614" i="190"/>
  <c r="P6614" i="190"/>
  <c r="O6614" i="190"/>
  <c r="V6613" i="190"/>
  <c r="U6613" i="190"/>
  <c r="T6613" i="190"/>
  <c r="S6613" i="190"/>
  <c r="X6613" i="190" s="1"/>
  <c r="R6613" i="190"/>
  <c r="Q6613" i="190"/>
  <c r="P6613" i="190"/>
  <c r="O6613" i="190"/>
  <c r="W6613" i="190" s="1"/>
  <c r="V6612" i="190"/>
  <c r="U6612" i="190"/>
  <c r="T6612" i="190"/>
  <c r="S6612" i="190"/>
  <c r="R6612" i="190"/>
  <c r="Q6612" i="190"/>
  <c r="P6612" i="190"/>
  <c r="O6612" i="190"/>
  <c r="W6612" i="190" s="1"/>
  <c r="V6611" i="190"/>
  <c r="U6611" i="190"/>
  <c r="T6611" i="190"/>
  <c r="S6611" i="190"/>
  <c r="X6611" i="190" s="1"/>
  <c r="R6611" i="190"/>
  <c r="Q6611" i="190"/>
  <c r="P6611" i="190"/>
  <c r="O6611" i="190"/>
  <c r="V6610" i="190"/>
  <c r="U6610" i="190"/>
  <c r="T6610" i="190"/>
  <c r="S6610" i="190"/>
  <c r="X6610" i="190" s="1"/>
  <c r="R6610" i="190"/>
  <c r="Q6610" i="190"/>
  <c r="P6610" i="190"/>
  <c r="O6610" i="190"/>
  <c r="W6610" i="190" s="1"/>
  <c r="V6609" i="190"/>
  <c r="U6609" i="190"/>
  <c r="T6609" i="190"/>
  <c r="S6609" i="190"/>
  <c r="R6609" i="190"/>
  <c r="Q6609" i="190"/>
  <c r="P6609" i="190"/>
  <c r="O6609" i="190"/>
  <c r="W6609" i="190" s="1"/>
  <c r="V6608" i="190"/>
  <c r="U6608" i="190"/>
  <c r="T6608" i="190"/>
  <c r="S6608" i="190"/>
  <c r="R6608" i="190"/>
  <c r="Q6608" i="190"/>
  <c r="P6608" i="190"/>
  <c r="O6608" i="190"/>
  <c r="V6607" i="190"/>
  <c r="U6607" i="190"/>
  <c r="T6607" i="190"/>
  <c r="S6607" i="190"/>
  <c r="R6607" i="190"/>
  <c r="Q6607" i="190"/>
  <c r="P6607" i="190"/>
  <c r="O6607" i="190"/>
  <c r="W6607" i="190" s="1"/>
  <c r="V6606" i="190"/>
  <c r="U6606" i="190"/>
  <c r="T6606" i="190"/>
  <c r="S6606" i="190"/>
  <c r="R6606" i="190"/>
  <c r="Q6606" i="190"/>
  <c r="P6606" i="190"/>
  <c r="O6606" i="190"/>
  <c r="W6606" i="190" s="1"/>
  <c r="V6605" i="190"/>
  <c r="U6605" i="190"/>
  <c r="T6605" i="190"/>
  <c r="S6605" i="190"/>
  <c r="X6605" i="190" s="1"/>
  <c r="R6605" i="190"/>
  <c r="Q6605" i="190"/>
  <c r="P6605" i="190"/>
  <c r="O6605" i="190"/>
  <c r="V6604" i="190"/>
  <c r="U6604" i="190"/>
  <c r="T6604" i="190"/>
  <c r="S6604" i="190"/>
  <c r="R6604" i="190"/>
  <c r="Q6604" i="190"/>
  <c r="P6604" i="190"/>
  <c r="O6604" i="190"/>
  <c r="W6604" i="190" s="1"/>
  <c r="V6603" i="190"/>
  <c r="U6603" i="190"/>
  <c r="T6603" i="190"/>
  <c r="S6603" i="190"/>
  <c r="R6603" i="190"/>
  <c r="Q6603" i="190"/>
  <c r="P6603" i="190"/>
  <c r="O6603" i="190"/>
  <c r="W6603" i="190" s="1"/>
  <c r="V6602" i="190"/>
  <c r="U6602" i="190"/>
  <c r="T6602" i="190"/>
  <c r="S6602" i="190"/>
  <c r="X6602" i="190" s="1"/>
  <c r="R6602" i="190"/>
  <c r="Q6602" i="190"/>
  <c r="P6602" i="190"/>
  <c r="O6602" i="190"/>
  <c r="V6601" i="190"/>
  <c r="U6601" i="190"/>
  <c r="T6601" i="190"/>
  <c r="S6601" i="190"/>
  <c r="R6601" i="190"/>
  <c r="Q6601" i="190"/>
  <c r="P6601" i="190"/>
  <c r="O6601" i="190"/>
  <c r="W6601" i="190" s="1"/>
  <c r="V6600" i="190"/>
  <c r="U6600" i="190"/>
  <c r="T6600" i="190"/>
  <c r="S6600" i="190"/>
  <c r="R6600" i="190"/>
  <c r="Q6600" i="190"/>
  <c r="P6600" i="190"/>
  <c r="O6600" i="190"/>
  <c r="W6600" i="190" s="1"/>
  <c r="V6599" i="190"/>
  <c r="U6599" i="190"/>
  <c r="T6599" i="190"/>
  <c r="S6599" i="190"/>
  <c r="R6599" i="190"/>
  <c r="Q6599" i="190"/>
  <c r="P6599" i="190"/>
  <c r="O6599" i="190"/>
  <c r="V6598" i="190"/>
  <c r="U6598" i="190"/>
  <c r="T6598" i="190"/>
  <c r="S6598" i="190"/>
  <c r="R6598" i="190"/>
  <c r="Q6598" i="190"/>
  <c r="P6598" i="190"/>
  <c r="O6598" i="190"/>
  <c r="W6598" i="190" s="1"/>
  <c r="V6597" i="190"/>
  <c r="U6597" i="190"/>
  <c r="T6597" i="190"/>
  <c r="S6597" i="190"/>
  <c r="R6597" i="190"/>
  <c r="Q6597" i="190"/>
  <c r="P6597" i="190"/>
  <c r="O6597" i="190"/>
  <c r="W6597" i="190" s="1"/>
  <c r="V6596" i="190"/>
  <c r="U6596" i="190"/>
  <c r="T6596" i="190"/>
  <c r="S6596" i="190"/>
  <c r="R6596" i="190"/>
  <c r="Q6596" i="190"/>
  <c r="P6596" i="190"/>
  <c r="O6596" i="190"/>
  <c r="V6595" i="190"/>
  <c r="U6595" i="190"/>
  <c r="T6595" i="190"/>
  <c r="S6595" i="190"/>
  <c r="X6595" i="190" s="1"/>
  <c r="R6595" i="190"/>
  <c r="Q6595" i="190"/>
  <c r="P6595" i="190"/>
  <c r="O6595" i="190"/>
  <c r="W6595" i="190" s="1"/>
  <c r="V6594" i="190"/>
  <c r="U6594" i="190"/>
  <c r="T6594" i="190"/>
  <c r="S6594" i="190"/>
  <c r="R6594" i="190"/>
  <c r="Q6594" i="190"/>
  <c r="P6594" i="190"/>
  <c r="O6594" i="190"/>
  <c r="W6594" i="190" s="1"/>
  <c r="V6593" i="190"/>
  <c r="U6593" i="190"/>
  <c r="T6593" i="190"/>
  <c r="S6593" i="190"/>
  <c r="R6593" i="190"/>
  <c r="Q6593" i="190"/>
  <c r="P6593" i="190"/>
  <c r="O6593" i="190"/>
  <c r="V6592" i="190"/>
  <c r="U6592" i="190"/>
  <c r="T6592" i="190"/>
  <c r="S6592" i="190"/>
  <c r="R6592" i="190"/>
  <c r="Q6592" i="190"/>
  <c r="P6592" i="190"/>
  <c r="O6592" i="190"/>
  <c r="W6592" i="190" s="1"/>
  <c r="V6591" i="190"/>
  <c r="U6591" i="190"/>
  <c r="T6591" i="190"/>
  <c r="S6591" i="190"/>
  <c r="R6591" i="190"/>
  <c r="Q6591" i="190"/>
  <c r="P6591" i="190"/>
  <c r="O6591" i="190"/>
  <c r="W6591" i="190" s="1"/>
  <c r="V6590" i="190"/>
  <c r="U6590" i="190"/>
  <c r="T6590" i="190"/>
  <c r="S6590" i="190"/>
  <c r="R6590" i="190"/>
  <c r="Q6590" i="190"/>
  <c r="P6590" i="190"/>
  <c r="O6590" i="190"/>
  <c r="V6589" i="190"/>
  <c r="U6589" i="190"/>
  <c r="T6589" i="190"/>
  <c r="S6589" i="190"/>
  <c r="X6589" i="190" s="1"/>
  <c r="R6589" i="190"/>
  <c r="Q6589" i="190"/>
  <c r="P6589" i="190"/>
  <c r="O6589" i="190"/>
  <c r="W6589" i="190" s="1"/>
  <c r="V6588" i="190"/>
  <c r="U6588" i="190"/>
  <c r="T6588" i="190"/>
  <c r="S6588" i="190"/>
  <c r="R6588" i="190"/>
  <c r="Q6588" i="190"/>
  <c r="P6588" i="190"/>
  <c r="O6588" i="190"/>
  <c r="W6588" i="190" s="1"/>
  <c r="V6587" i="190"/>
  <c r="U6587" i="190"/>
  <c r="T6587" i="190"/>
  <c r="S6587" i="190"/>
  <c r="X6587" i="190" s="1"/>
  <c r="R6587" i="190"/>
  <c r="Q6587" i="190"/>
  <c r="P6587" i="190"/>
  <c r="O6587" i="190"/>
  <c r="V6586" i="190"/>
  <c r="U6586" i="190"/>
  <c r="T6586" i="190"/>
  <c r="S6586" i="190"/>
  <c r="X6586" i="190" s="1"/>
  <c r="R6586" i="190"/>
  <c r="Q6586" i="190"/>
  <c r="P6586" i="190"/>
  <c r="O6586" i="190"/>
  <c r="W6586" i="190" s="1"/>
  <c r="V6585" i="190"/>
  <c r="U6585" i="190"/>
  <c r="T6585" i="190"/>
  <c r="S6585" i="190"/>
  <c r="R6585" i="190"/>
  <c r="Q6585" i="190"/>
  <c r="P6585" i="190"/>
  <c r="O6585" i="190"/>
  <c r="W6585" i="190" s="1"/>
  <c r="V6584" i="190"/>
  <c r="U6584" i="190"/>
  <c r="T6584" i="190"/>
  <c r="S6584" i="190"/>
  <c r="R6584" i="190"/>
  <c r="Q6584" i="190"/>
  <c r="P6584" i="190"/>
  <c r="O6584" i="190"/>
  <c r="V6583" i="190"/>
  <c r="U6583" i="190"/>
  <c r="T6583" i="190"/>
  <c r="S6583" i="190"/>
  <c r="R6583" i="190"/>
  <c r="Q6583" i="190"/>
  <c r="P6583" i="190"/>
  <c r="O6583" i="190"/>
  <c r="W6583" i="190" s="1"/>
  <c r="V6582" i="190"/>
  <c r="U6582" i="190"/>
  <c r="T6582" i="190"/>
  <c r="S6582" i="190"/>
  <c r="R6582" i="190"/>
  <c r="Q6582" i="190"/>
  <c r="P6582" i="190"/>
  <c r="O6582" i="190"/>
  <c r="W6582" i="190" s="1"/>
  <c r="V6581" i="190"/>
  <c r="U6581" i="190"/>
  <c r="T6581" i="190"/>
  <c r="S6581" i="190"/>
  <c r="R6581" i="190"/>
  <c r="Q6581" i="190"/>
  <c r="P6581" i="190"/>
  <c r="O6581" i="190"/>
  <c r="V6580" i="190"/>
  <c r="U6580" i="190"/>
  <c r="T6580" i="190"/>
  <c r="S6580" i="190"/>
  <c r="X6580" i="190" s="1"/>
  <c r="R6580" i="190"/>
  <c r="Q6580" i="190"/>
  <c r="P6580" i="190"/>
  <c r="O6580" i="190"/>
  <c r="W6580" i="190" s="1"/>
  <c r="V6579" i="190"/>
  <c r="U6579" i="190"/>
  <c r="T6579" i="190"/>
  <c r="S6579" i="190"/>
  <c r="R6579" i="190"/>
  <c r="Q6579" i="190"/>
  <c r="P6579" i="190"/>
  <c r="O6579" i="190"/>
  <c r="W6579" i="190" s="1"/>
  <c r="V6578" i="190"/>
  <c r="U6578" i="190"/>
  <c r="T6578" i="190"/>
  <c r="S6578" i="190"/>
  <c r="X6578" i="190" s="1"/>
  <c r="R6578" i="190"/>
  <c r="Q6578" i="190"/>
  <c r="P6578" i="190"/>
  <c r="O6578" i="190"/>
  <c r="V6577" i="190"/>
  <c r="U6577" i="190"/>
  <c r="T6577" i="190"/>
  <c r="S6577" i="190"/>
  <c r="R6577" i="190"/>
  <c r="Q6577" i="190"/>
  <c r="P6577" i="190"/>
  <c r="O6577" i="190"/>
  <c r="W6577" i="190" s="1"/>
  <c r="V6576" i="190"/>
  <c r="U6576" i="190"/>
  <c r="T6576" i="190"/>
  <c r="S6576" i="190"/>
  <c r="R6576" i="190"/>
  <c r="Q6576" i="190"/>
  <c r="P6576" i="190"/>
  <c r="O6576" i="190"/>
  <c r="W6576" i="190" s="1"/>
  <c r="V6575" i="190"/>
  <c r="U6575" i="190"/>
  <c r="T6575" i="190"/>
  <c r="S6575" i="190"/>
  <c r="R6575" i="190"/>
  <c r="Q6575" i="190"/>
  <c r="P6575" i="190"/>
  <c r="O6575" i="190"/>
  <c r="V6574" i="190"/>
  <c r="U6574" i="190"/>
  <c r="T6574" i="190"/>
  <c r="S6574" i="190"/>
  <c r="X6574" i="190" s="1"/>
  <c r="R6574" i="190"/>
  <c r="Q6574" i="190"/>
  <c r="P6574" i="190"/>
  <c r="O6574" i="190"/>
  <c r="W6574" i="190" s="1"/>
  <c r="V6573" i="190"/>
  <c r="U6573" i="190"/>
  <c r="T6573" i="190"/>
  <c r="S6573" i="190"/>
  <c r="R6573" i="190"/>
  <c r="Q6573" i="190"/>
  <c r="P6573" i="190"/>
  <c r="O6573" i="190"/>
  <c r="W6573" i="190" s="1"/>
  <c r="V6572" i="190"/>
  <c r="U6572" i="190"/>
  <c r="T6572" i="190"/>
  <c r="S6572" i="190"/>
  <c r="X6572" i="190" s="1"/>
  <c r="R6572" i="190"/>
  <c r="Q6572" i="190"/>
  <c r="P6572" i="190"/>
  <c r="O6572" i="190"/>
  <c r="V6571" i="190"/>
  <c r="U6571" i="190"/>
  <c r="T6571" i="190"/>
  <c r="S6571" i="190"/>
  <c r="R6571" i="190"/>
  <c r="Q6571" i="190"/>
  <c r="P6571" i="190"/>
  <c r="O6571" i="190"/>
  <c r="W6571" i="190" s="1"/>
  <c r="V6570" i="190"/>
  <c r="U6570" i="190"/>
  <c r="T6570" i="190"/>
  <c r="S6570" i="190"/>
  <c r="R6570" i="190"/>
  <c r="Q6570" i="190"/>
  <c r="P6570" i="190"/>
  <c r="O6570" i="190"/>
  <c r="W6570" i="190" s="1"/>
  <c r="V6569" i="190"/>
  <c r="U6569" i="190"/>
  <c r="T6569" i="190"/>
  <c r="S6569" i="190"/>
  <c r="R6569" i="190"/>
  <c r="Q6569" i="190"/>
  <c r="P6569" i="190"/>
  <c r="O6569" i="190"/>
  <c r="V6568" i="190"/>
  <c r="U6568" i="190"/>
  <c r="T6568" i="190"/>
  <c r="S6568" i="190"/>
  <c r="X6568" i="190" s="1"/>
  <c r="R6568" i="190"/>
  <c r="Q6568" i="190"/>
  <c r="P6568" i="190"/>
  <c r="O6568" i="190"/>
  <c r="W6568" i="190" s="1"/>
  <c r="V6567" i="190"/>
  <c r="U6567" i="190"/>
  <c r="T6567" i="190"/>
  <c r="S6567" i="190"/>
  <c r="R6567" i="190"/>
  <c r="Q6567" i="190"/>
  <c r="P6567" i="190"/>
  <c r="O6567" i="190"/>
  <c r="W6567" i="190" s="1"/>
  <c r="V6566" i="190"/>
  <c r="U6566" i="190"/>
  <c r="T6566" i="190"/>
  <c r="S6566" i="190"/>
  <c r="X6566" i="190" s="1"/>
  <c r="R6566" i="190"/>
  <c r="Q6566" i="190"/>
  <c r="P6566" i="190"/>
  <c r="O6566" i="190"/>
  <c r="V6565" i="190"/>
  <c r="U6565" i="190"/>
  <c r="T6565" i="190"/>
  <c r="S6565" i="190"/>
  <c r="R6565" i="190"/>
  <c r="Q6565" i="190"/>
  <c r="P6565" i="190"/>
  <c r="O6565" i="190"/>
  <c r="W6565" i="190" s="1"/>
  <c r="V6564" i="190"/>
  <c r="U6564" i="190"/>
  <c r="T6564" i="190"/>
  <c r="S6564" i="190"/>
  <c r="R6564" i="190"/>
  <c r="Q6564" i="190"/>
  <c r="P6564" i="190"/>
  <c r="O6564" i="190"/>
  <c r="W6564" i="190" s="1"/>
  <c r="V6563" i="190"/>
  <c r="U6563" i="190"/>
  <c r="T6563" i="190"/>
  <c r="S6563" i="190"/>
  <c r="R6563" i="190"/>
  <c r="Q6563" i="190"/>
  <c r="P6563" i="190"/>
  <c r="O6563" i="190"/>
  <c r="V6562" i="190"/>
  <c r="U6562" i="190"/>
  <c r="T6562" i="190"/>
  <c r="S6562" i="190"/>
  <c r="X6562" i="190" s="1"/>
  <c r="R6562" i="190"/>
  <c r="Q6562" i="190"/>
  <c r="P6562" i="190"/>
  <c r="O6562" i="190"/>
  <c r="W6562" i="190" s="1"/>
  <c r="V6561" i="190"/>
  <c r="U6561" i="190"/>
  <c r="T6561" i="190"/>
  <c r="S6561" i="190"/>
  <c r="R6561" i="190"/>
  <c r="Q6561" i="190"/>
  <c r="P6561" i="190"/>
  <c r="O6561" i="190"/>
  <c r="W6561" i="190" s="1"/>
  <c r="V6560" i="190"/>
  <c r="U6560" i="190"/>
  <c r="T6560" i="190"/>
  <c r="S6560" i="190"/>
  <c r="X6560" i="190" s="1"/>
  <c r="R6560" i="190"/>
  <c r="Q6560" i="190"/>
  <c r="P6560" i="190"/>
  <c r="O6560" i="190"/>
  <c r="V6559" i="190"/>
  <c r="U6559" i="190"/>
  <c r="T6559" i="190"/>
  <c r="S6559" i="190"/>
  <c r="R6559" i="190"/>
  <c r="Q6559" i="190"/>
  <c r="P6559" i="190"/>
  <c r="O6559" i="190"/>
  <c r="W6559" i="190" s="1"/>
  <c r="V6558" i="190"/>
  <c r="U6558" i="190"/>
  <c r="T6558" i="190"/>
  <c r="S6558" i="190"/>
  <c r="R6558" i="190"/>
  <c r="Q6558" i="190"/>
  <c r="P6558" i="190"/>
  <c r="O6558" i="190"/>
  <c r="W6558" i="190" s="1"/>
  <c r="V6557" i="190"/>
  <c r="U6557" i="190"/>
  <c r="T6557" i="190"/>
  <c r="S6557" i="190"/>
  <c r="R6557" i="190"/>
  <c r="Q6557" i="190"/>
  <c r="P6557" i="190"/>
  <c r="O6557" i="190"/>
  <c r="V6556" i="190"/>
  <c r="U6556" i="190"/>
  <c r="T6556" i="190"/>
  <c r="S6556" i="190"/>
  <c r="X6556" i="190" s="1"/>
  <c r="R6556" i="190"/>
  <c r="Q6556" i="190"/>
  <c r="P6556" i="190"/>
  <c r="O6556" i="190"/>
  <c r="W6556" i="190" s="1"/>
  <c r="V6555" i="190"/>
  <c r="U6555" i="190"/>
  <c r="T6555" i="190"/>
  <c r="S6555" i="190"/>
  <c r="R6555" i="190"/>
  <c r="Q6555" i="190"/>
  <c r="P6555" i="190"/>
  <c r="O6555" i="190"/>
  <c r="W6555" i="190" s="1"/>
  <c r="V6554" i="190"/>
  <c r="U6554" i="190"/>
  <c r="T6554" i="190"/>
  <c r="S6554" i="190"/>
  <c r="X6554" i="190" s="1"/>
  <c r="R6554" i="190"/>
  <c r="Q6554" i="190"/>
  <c r="P6554" i="190"/>
  <c r="O6554" i="190"/>
  <c r="V6553" i="190"/>
  <c r="U6553" i="190"/>
  <c r="T6553" i="190"/>
  <c r="S6553" i="190"/>
  <c r="R6553" i="190"/>
  <c r="Q6553" i="190"/>
  <c r="P6553" i="190"/>
  <c r="O6553" i="190"/>
  <c r="W6553" i="190" s="1"/>
  <c r="V6552" i="190"/>
  <c r="U6552" i="190"/>
  <c r="T6552" i="190"/>
  <c r="S6552" i="190"/>
  <c r="R6552" i="190"/>
  <c r="Q6552" i="190"/>
  <c r="P6552" i="190"/>
  <c r="O6552" i="190"/>
  <c r="W6552" i="190" s="1"/>
  <c r="V6551" i="190"/>
  <c r="U6551" i="190"/>
  <c r="T6551" i="190"/>
  <c r="S6551" i="190"/>
  <c r="R6551" i="190"/>
  <c r="Q6551" i="190"/>
  <c r="P6551" i="190"/>
  <c r="O6551" i="190"/>
  <c r="V6550" i="190"/>
  <c r="U6550" i="190"/>
  <c r="T6550" i="190"/>
  <c r="S6550" i="190"/>
  <c r="X6550" i="190" s="1"/>
  <c r="R6550" i="190"/>
  <c r="Q6550" i="190"/>
  <c r="P6550" i="190"/>
  <c r="O6550" i="190"/>
  <c r="W6550" i="190" s="1"/>
  <c r="V6549" i="190"/>
  <c r="U6549" i="190"/>
  <c r="T6549" i="190"/>
  <c r="S6549" i="190"/>
  <c r="R6549" i="190"/>
  <c r="Q6549" i="190"/>
  <c r="P6549" i="190"/>
  <c r="O6549" i="190"/>
  <c r="W6549" i="190" s="1"/>
  <c r="V6548" i="190"/>
  <c r="U6548" i="190"/>
  <c r="T6548" i="190"/>
  <c r="S6548" i="190"/>
  <c r="X6548" i="190" s="1"/>
  <c r="R6548" i="190"/>
  <c r="Q6548" i="190"/>
  <c r="P6548" i="190"/>
  <c r="O6548" i="190"/>
  <c r="V6547" i="190"/>
  <c r="U6547" i="190"/>
  <c r="T6547" i="190"/>
  <c r="S6547" i="190"/>
  <c r="R6547" i="190"/>
  <c r="Q6547" i="190"/>
  <c r="P6547" i="190"/>
  <c r="O6547" i="190"/>
  <c r="W6547" i="190" s="1"/>
  <c r="V6546" i="190"/>
  <c r="U6546" i="190"/>
  <c r="T6546" i="190"/>
  <c r="S6546" i="190"/>
  <c r="R6546" i="190"/>
  <c r="Q6546" i="190"/>
  <c r="P6546" i="190"/>
  <c r="O6546" i="190"/>
  <c r="W6546" i="190" s="1"/>
  <c r="V6545" i="190"/>
  <c r="U6545" i="190"/>
  <c r="T6545" i="190"/>
  <c r="S6545" i="190"/>
  <c r="R6545" i="190"/>
  <c r="Q6545" i="190"/>
  <c r="P6545" i="190"/>
  <c r="O6545" i="190"/>
  <c r="V6544" i="190"/>
  <c r="U6544" i="190"/>
  <c r="T6544" i="190"/>
  <c r="S6544" i="190"/>
  <c r="X6544" i="190" s="1"/>
  <c r="R6544" i="190"/>
  <c r="Q6544" i="190"/>
  <c r="P6544" i="190"/>
  <c r="O6544" i="190"/>
  <c r="W6544" i="190" s="1"/>
  <c r="V6543" i="190"/>
  <c r="U6543" i="190"/>
  <c r="T6543" i="190"/>
  <c r="S6543" i="190"/>
  <c r="R6543" i="190"/>
  <c r="Q6543" i="190"/>
  <c r="P6543" i="190"/>
  <c r="O6543" i="190"/>
  <c r="W6543" i="190" s="1"/>
  <c r="V6542" i="190"/>
  <c r="U6542" i="190"/>
  <c r="T6542" i="190"/>
  <c r="S6542" i="190"/>
  <c r="X6542" i="190" s="1"/>
  <c r="R6542" i="190"/>
  <c r="Q6542" i="190"/>
  <c r="P6542" i="190"/>
  <c r="O6542" i="190"/>
  <c r="V6541" i="190"/>
  <c r="U6541" i="190"/>
  <c r="T6541" i="190"/>
  <c r="S6541" i="190"/>
  <c r="R6541" i="190"/>
  <c r="Q6541" i="190"/>
  <c r="P6541" i="190"/>
  <c r="O6541" i="190"/>
  <c r="W6541" i="190" s="1"/>
  <c r="V6540" i="190"/>
  <c r="U6540" i="190"/>
  <c r="T6540" i="190"/>
  <c r="S6540" i="190"/>
  <c r="R6540" i="190"/>
  <c r="Q6540" i="190"/>
  <c r="P6540" i="190"/>
  <c r="O6540" i="190"/>
  <c r="W6540" i="190" s="1"/>
  <c r="V6539" i="190"/>
  <c r="U6539" i="190"/>
  <c r="T6539" i="190"/>
  <c r="S6539" i="190"/>
  <c r="R6539" i="190"/>
  <c r="Q6539" i="190"/>
  <c r="P6539" i="190"/>
  <c r="O6539" i="190"/>
  <c r="V6538" i="190"/>
  <c r="U6538" i="190"/>
  <c r="T6538" i="190"/>
  <c r="S6538" i="190"/>
  <c r="X6538" i="190" s="1"/>
  <c r="R6538" i="190"/>
  <c r="Q6538" i="190"/>
  <c r="P6538" i="190"/>
  <c r="O6538" i="190"/>
  <c r="W6538" i="190" s="1"/>
  <c r="V6537" i="190"/>
  <c r="U6537" i="190"/>
  <c r="T6537" i="190"/>
  <c r="S6537" i="190"/>
  <c r="R6537" i="190"/>
  <c r="Q6537" i="190"/>
  <c r="P6537" i="190"/>
  <c r="O6537" i="190"/>
  <c r="W6537" i="190" s="1"/>
  <c r="V6536" i="190"/>
  <c r="U6536" i="190"/>
  <c r="T6536" i="190"/>
  <c r="S6536" i="190"/>
  <c r="X6536" i="190" s="1"/>
  <c r="R6536" i="190"/>
  <c r="Q6536" i="190"/>
  <c r="P6536" i="190"/>
  <c r="O6536" i="190"/>
  <c r="V6535" i="190"/>
  <c r="U6535" i="190"/>
  <c r="T6535" i="190"/>
  <c r="S6535" i="190"/>
  <c r="R6535" i="190"/>
  <c r="Q6535" i="190"/>
  <c r="P6535" i="190"/>
  <c r="O6535" i="190"/>
  <c r="W6535" i="190" s="1"/>
  <c r="V6534" i="190"/>
  <c r="U6534" i="190"/>
  <c r="T6534" i="190"/>
  <c r="S6534" i="190"/>
  <c r="R6534" i="190"/>
  <c r="Q6534" i="190"/>
  <c r="P6534" i="190"/>
  <c r="O6534" i="190"/>
  <c r="W6534" i="190" s="1"/>
  <c r="V6533" i="190"/>
  <c r="U6533" i="190"/>
  <c r="T6533" i="190"/>
  <c r="S6533" i="190"/>
  <c r="R6533" i="190"/>
  <c r="Q6533" i="190"/>
  <c r="P6533" i="190"/>
  <c r="O6533" i="190"/>
  <c r="V6532" i="190"/>
  <c r="U6532" i="190"/>
  <c r="T6532" i="190"/>
  <c r="S6532" i="190"/>
  <c r="X6532" i="190" s="1"/>
  <c r="R6532" i="190"/>
  <c r="Q6532" i="190"/>
  <c r="P6532" i="190"/>
  <c r="O6532" i="190"/>
  <c r="W6532" i="190" s="1"/>
  <c r="V6531" i="190"/>
  <c r="U6531" i="190"/>
  <c r="T6531" i="190"/>
  <c r="S6531" i="190"/>
  <c r="R6531" i="190"/>
  <c r="Q6531" i="190"/>
  <c r="P6531" i="190"/>
  <c r="O6531" i="190"/>
  <c r="W6531" i="190" s="1"/>
  <c r="V6530" i="190"/>
  <c r="U6530" i="190"/>
  <c r="T6530" i="190"/>
  <c r="S6530" i="190"/>
  <c r="X6530" i="190" s="1"/>
  <c r="R6530" i="190"/>
  <c r="Q6530" i="190"/>
  <c r="P6530" i="190"/>
  <c r="O6530" i="190"/>
  <c r="V6529" i="190"/>
  <c r="U6529" i="190"/>
  <c r="T6529" i="190"/>
  <c r="S6529" i="190"/>
  <c r="R6529" i="190"/>
  <c r="Q6529" i="190"/>
  <c r="P6529" i="190"/>
  <c r="O6529" i="190"/>
  <c r="W6529" i="190" s="1"/>
  <c r="V6528" i="190"/>
  <c r="U6528" i="190"/>
  <c r="T6528" i="190"/>
  <c r="S6528" i="190"/>
  <c r="R6528" i="190"/>
  <c r="Q6528" i="190"/>
  <c r="P6528" i="190"/>
  <c r="O6528" i="190"/>
  <c r="W6528" i="190" s="1"/>
  <c r="V6527" i="190"/>
  <c r="U6527" i="190"/>
  <c r="T6527" i="190"/>
  <c r="S6527" i="190"/>
  <c r="R6527" i="190"/>
  <c r="Q6527" i="190"/>
  <c r="P6527" i="190"/>
  <c r="O6527" i="190"/>
  <c r="V6526" i="190"/>
  <c r="U6526" i="190"/>
  <c r="T6526" i="190"/>
  <c r="S6526" i="190"/>
  <c r="X6526" i="190" s="1"/>
  <c r="R6526" i="190"/>
  <c r="Q6526" i="190"/>
  <c r="P6526" i="190"/>
  <c r="O6526" i="190"/>
  <c r="W6526" i="190" s="1"/>
  <c r="V6525" i="190"/>
  <c r="U6525" i="190"/>
  <c r="T6525" i="190"/>
  <c r="S6525" i="190"/>
  <c r="R6525" i="190"/>
  <c r="Q6525" i="190"/>
  <c r="P6525" i="190"/>
  <c r="O6525" i="190"/>
  <c r="W6525" i="190" s="1"/>
  <c r="V6524" i="190"/>
  <c r="U6524" i="190"/>
  <c r="T6524" i="190"/>
  <c r="S6524" i="190"/>
  <c r="X6524" i="190" s="1"/>
  <c r="R6524" i="190"/>
  <c r="Q6524" i="190"/>
  <c r="P6524" i="190"/>
  <c r="O6524" i="190"/>
  <c r="V6523" i="190"/>
  <c r="U6523" i="190"/>
  <c r="T6523" i="190"/>
  <c r="S6523" i="190"/>
  <c r="R6523" i="190"/>
  <c r="Q6523" i="190"/>
  <c r="P6523" i="190"/>
  <c r="O6523" i="190"/>
  <c r="W6523" i="190" s="1"/>
  <c r="V6522" i="190"/>
  <c r="U6522" i="190"/>
  <c r="T6522" i="190"/>
  <c r="S6522" i="190"/>
  <c r="R6522" i="190"/>
  <c r="Q6522" i="190"/>
  <c r="P6522" i="190"/>
  <c r="O6522" i="190"/>
  <c r="W6522" i="190" s="1"/>
  <c r="V6521" i="190"/>
  <c r="U6521" i="190"/>
  <c r="T6521" i="190"/>
  <c r="S6521" i="190"/>
  <c r="R6521" i="190"/>
  <c r="Q6521" i="190"/>
  <c r="P6521" i="190"/>
  <c r="O6521" i="190"/>
  <c r="V6520" i="190"/>
  <c r="U6520" i="190"/>
  <c r="T6520" i="190"/>
  <c r="S6520" i="190"/>
  <c r="X6520" i="190" s="1"/>
  <c r="R6520" i="190"/>
  <c r="Q6520" i="190"/>
  <c r="P6520" i="190"/>
  <c r="O6520" i="190"/>
  <c r="W6520" i="190" s="1"/>
  <c r="V6519" i="190"/>
  <c r="U6519" i="190"/>
  <c r="T6519" i="190"/>
  <c r="S6519" i="190"/>
  <c r="R6519" i="190"/>
  <c r="Q6519" i="190"/>
  <c r="P6519" i="190"/>
  <c r="O6519" i="190"/>
  <c r="W6519" i="190" s="1"/>
  <c r="V6518" i="190"/>
  <c r="U6518" i="190"/>
  <c r="T6518" i="190"/>
  <c r="S6518" i="190"/>
  <c r="X6518" i="190" s="1"/>
  <c r="R6518" i="190"/>
  <c r="Q6518" i="190"/>
  <c r="P6518" i="190"/>
  <c r="O6518" i="190"/>
  <c r="V6517" i="190"/>
  <c r="U6517" i="190"/>
  <c r="T6517" i="190"/>
  <c r="S6517" i="190"/>
  <c r="R6517" i="190"/>
  <c r="Q6517" i="190"/>
  <c r="P6517" i="190"/>
  <c r="O6517" i="190"/>
  <c r="W6517" i="190" s="1"/>
  <c r="V6516" i="190"/>
  <c r="U6516" i="190"/>
  <c r="T6516" i="190"/>
  <c r="S6516" i="190"/>
  <c r="R6516" i="190"/>
  <c r="Q6516" i="190"/>
  <c r="P6516" i="190"/>
  <c r="O6516" i="190"/>
  <c r="W6516" i="190" s="1"/>
  <c r="V6515" i="190"/>
  <c r="U6515" i="190"/>
  <c r="T6515" i="190"/>
  <c r="S6515" i="190"/>
  <c r="R6515" i="190"/>
  <c r="Q6515" i="190"/>
  <c r="P6515" i="190"/>
  <c r="O6515" i="190"/>
  <c r="V6514" i="190"/>
  <c r="U6514" i="190"/>
  <c r="T6514" i="190"/>
  <c r="S6514" i="190"/>
  <c r="X6514" i="190" s="1"/>
  <c r="R6514" i="190"/>
  <c r="Q6514" i="190"/>
  <c r="P6514" i="190"/>
  <c r="O6514" i="190"/>
  <c r="W6514" i="190" s="1"/>
  <c r="V6513" i="190"/>
  <c r="U6513" i="190"/>
  <c r="T6513" i="190"/>
  <c r="S6513" i="190"/>
  <c r="R6513" i="190"/>
  <c r="Q6513" i="190"/>
  <c r="P6513" i="190"/>
  <c r="O6513" i="190"/>
  <c r="W6513" i="190" s="1"/>
  <c r="V6512" i="190"/>
  <c r="U6512" i="190"/>
  <c r="T6512" i="190"/>
  <c r="S6512" i="190"/>
  <c r="X6512" i="190" s="1"/>
  <c r="R6512" i="190"/>
  <c r="Q6512" i="190"/>
  <c r="P6512" i="190"/>
  <c r="O6512" i="190"/>
  <c r="V6511" i="190"/>
  <c r="U6511" i="190"/>
  <c r="T6511" i="190"/>
  <c r="S6511" i="190"/>
  <c r="R6511" i="190"/>
  <c r="Q6511" i="190"/>
  <c r="P6511" i="190"/>
  <c r="O6511" i="190"/>
  <c r="W6511" i="190" s="1"/>
  <c r="V6510" i="190"/>
  <c r="U6510" i="190"/>
  <c r="T6510" i="190"/>
  <c r="S6510" i="190"/>
  <c r="R6510" i="190"/>
  <c r="Q6510" i="190"/>
  <c r="P6510" i="190"/>
  <c r="O6510" i="190"/>
  <c r="W6510" i="190" s="1"/>
  <c r="V6509" i="190"/>
  <c r="U6509" i="190"/>
  <c r="T6509" i="190"/>
  <c r="S6509" i="190"/>
  <c r="R6509" i="190"/>
  <c r="Q6509" i="190"/>
  <c r="P6509" i="190"/>
  <c r="O6509" i="190"/>
  <c r="V6508" i="190"/>
  <c r="U6508" i="190"/>
  <c r="T6508" i="190"/>
  <c r="S6508" i="190"/>
  <c r="X6508" i="190" s="1"/>
  <c r="R6508" i="190"/>
  <c r="Q6508" i="190"/>
  <c r="P6508" i="190"/>
  <c r="O6508" i="190"/>
  <c r="W6508" i="190" s="1"/>
  <c r="V6507" i="190"/>
  <c r="U6507" i="190"/>
  <c r="T6507" i="190"/>
  <c r="S6507" i="190"/>
  <c r="R6507" i="190"/>
  <c r="Q6507" i="190"/>
  <c r="P6507" i="190"/>
  <c r="O6507" i="190"/>
  <c r="W6507" i="190" s="1"/>
  <c r="V6506" i="190"/>
  <c r="U6506" i="190"/>
  <c r="T6506" i="190"/>
  <c r="S6506" i="190"/>
  <c r="X6506" i="190" s="1"/>
  <c r="R6506" i="190"/>
  <c r="Q6506" i="190"/>
  <c r="P6506" i="190"/>
  <c r="O6506" i="190"/>
  <c r="V6505" i="190"/>
  <c r="U6505" i="190"/>
  <c r="T6505" i="190"/>
  <c r="S6505" i="190"/>
  <c r="R6505" i="190"/>
  <c r="Q6505" i="190"/>
  <c r="P6505" i="190"/>
  <c r="O6505" i="190"/>
  <c r="W6505" i="190" s="1"/>
  <c r="V6504" i="190"/>
  <c r="U6504" i="190"/>
  <c r="T6504" i="190"/>
  <c r="S6504" i="190"/>
  <c r="R6504" i="190"/>
  <c r="Q6504" i="190"/>
  <c r="P6504" i="190"/>
  <c r="O6504" i="190"/>
  <c r="W6504" i="190" s="1"/>
  <c r="V6503" i="190"/>
  <c r="U6503" i="190"/>
  <c r="T6503" i="190"/>
  <c r="S6503" i="190"/>
  <c r="R6503" i="190"/>
  <c r="Q6503" i="190"/>
  <c r="P6503" i="190"/>
  <c r="O6503" i="190"/>
  <c r="V6502" i="190"/>
  <c r="U6502" i="190"/>
  <c r="T6502" i="190"/>
  <c r="S6502" i="190"/>
  <c r="X6502" i="190" s="1"/>
  <c r="R6502" i="190"/>
  <c r="Q6502" i="190"/>
  <c r="P6502" i="190"/>
  <c r="O6502" i="190"/>
  <c r="W6502" i="190" s="1"/>
  <c r="V6501" i="190"/>
  <c r="U6501" i="190"/>
  <c r="T6501" i="190"/>
  <c r="S6501" i="190"/>
  <c r="R6501" i="190"/>
  <c r="Q6501" i="190"/>
  <c r="P6501" i="190"/>
  <c r="O6501" i="190"/>
  <c r="W6501" i="190" s="1"/>
  <c r="V6500" i="190"/>
  <c r="U6500" i="190"/>
  <c r="T6500" i="190"/>
  <c r="S6500" i="190"/>
  <c r="X6500" i="190" s="1"/>
  <c r="R6500" i="190"/>
  <c r="Q6500" i="190"/>
  <c r="P6500" i="190"/>
  <c r="O6500" i="190"/>
  <c r="V6499" i="190"/>
  <c r="U6499" i="190"/>
  <c r="T6499" i="190"/>
  <c r="S6499" i="190"/>
  <c r="R6499" i="190"/>
  <c r="Q6499" i="190"/>
  <c r="P6499" i="190"/>
  <c r="O6499" i="190"/>
  <c r="W6499" i="190" s="1"/>
  <c r="V6498" i="190"/>
  <c r="U6498" i="190"/>
  <c r="T6498" i="190"/>
  <c r="S6498" i="190"/>
  <c r="R6498" i="190"/>
  <c r="Q6498" i="190"/>
  <c r="P6498" i="190"/>
  <c r="O6498" i="190"/>
  <c r="W6498" i="190" s="1"/>
  <c r="V6497" i="190"/>
  <c r="U6497" i="190"/>
  <c r="T6497" i="190"/>
  <c r="S6497" i="190"/>
  <c r="R6497" i="190"/>
  <c r="Q6497" i="190"/>
  <c r="P6497" i="190"/>
  <c r="O6497" i="190"/>
  <c r="V6496" i="190"/>
  <c r="U6496" i="190"/>
  <c r="T6496" i="190"/>
  <c r="S6496" i="190"/>
  <c r="X6496" i="190" s="1"/>
  <c r="R6496" i="190"/>
  <c r="Q6496" i="190"/>
  <c r="P6496" i="190"/>
  <c r="O6496" i="190"/>
  <c r="W6496" i="190" s="1"/>
  <c r="V6495" i="190"/>
  <c r="U6495" i="190"/>
  <c r="T6495" i="190"/>
  <c r="S6495" i="190"/>
  <c r="R6495" i="190"/>
  <c r="Q6495" i="190"/>
  <c r="P6495" i="190"/>
  <c r="O6495" i="190"/>
  <c r="W6495" i="190" s="1"/>
  <c r="V6494" i="190"/>
  <c r="U6494" i="190"/>
  <c r="T6494" i="190"/>
  <c r="S6494" i="190"/>
  <c r="X6494" i="190" s="1"/>
  <c r="R6494" i="190"/>
  <c r="Q6494" i="190"/>
  <c r="P6494" i="190"/>
  <c r="O6494" i="190"/>
  <c r="V6493" i="190"/>
  <c r="U6493" i="190"/>
  <c r="T6493" i="190"/>
  <c r="S6493" i="190"/>
  <c r="R6493" i="190"/>
  <c r="Q6493" i="190"/>
  <c r="P6493" i="190"/>
  <c r="O6493" i="190"/>
  <c r="W6493" i="190" s="1"/>
  <c r="V6492" i="190"/>
  <c r="U6492" i="190"/>
  <c r="T6492" i="190"/>
  <c r="S6492" i="190"/>
  <c r="R6492" i="190"/>
  <c r="Q6492" i="190"/>
  <c r="P6492" i="190"/>
  <c r="O6492" i="190"/>
  <c r="W6492" i="190" s="1"/>
  <c r="V6491" i="190"/>
  <c r="U6491" i="190"/>
  <c r="T6491" i="190"/>
  <c r="S6491" i="190"/>
  <c r="R6491" i="190"/>
  <c r="Q6491" i="190"/>
  <c r="P6491" i="190"/>
  <c r="O6491" i="190"/>
  <c r="V6490" i="190"/>
  <c r="U6490" i="190"/>
  <c r="T6490" i="190"/>
  <c r="S6490" i="190"/>
  <c r="X6490" i="190" s="1"/>
  <c r="R6490" i="190"/>
  <c r="Q6490" i="190"/>
  <c r="P6490" i="190"/>
  <c r="O6490" i="190"/>
  <c r="W6490" i="190" s="1"/>
  <c r="V6489" i="190"/>
  <c r="U6489" i="190"/>
  <c r="T6489" i="190"/>
  <c r="S6489" i="190"/>
  <c r="R6489" i="190"/>
  <c r="Q6489" i="190"/>
  <c r="P6489" i="190"/>
  <c r="O6489" i="190"/>
  <c r="W6489" i="190" s="1"/>
  <c r="V6488" i="190"/>
  <c r="U6488" i="190"/>
  <c r="T6488" i="190"/>
  <c r="S6488" i="190"/>
  <c r="X6488" i="190" s="1"/>
  <c r="R6488" i="190"/>
  <c r="Q6488" i="190"/>
  <c r="P6488" i="190"/>
  <c r="O6488" i="190"/>
  <c r="V6487" i="190"/>
  <c r="U6487" i="190"/>
  <c r="T6487" i="190"/>
  <c r="S6487" i="190"/>
  <c r="R6487" i="190"/>
  <c r="Q6487" i="190"/>
  <c r="P6487" i="190"/>
  <c r="O6487" i="190"/>
  <c r="W6487" i="190" s="1"/>
  <c r="V6486" i="190"/>
  <c r="U6486" i="190"/>
  <c r="T6486" i="190"/>
  <c r="S6486" i="190"/>
  <c r="R6486" i="190"/>
  <c r="Q6486" i="190"/>
  <c r="P6486" i="190"/>
  <c r="O6486" i="190"/>
  <c r="W6486" i="190" s="1"/>
  <c r="V6485" i="190"/>
  <c r="U6485" i="190"/>
  <c r="T6485" i="190"/>
  <c r="S6485" i="190"/>
  <c r="R6485" i="190"/>
  <c r="Q6485" i="190"/>
  <c r="P6485" i="190"/>
  <c r="O6485" i="190"/>
  <c r="V6484" i="190"/>
  <c r="U6484" i="190"/>
  <c r="T6484" i="190"/>
  <c r="S6484" i="190"/>
  <c r="X6484" i="190" s="1"/>
  <c r="R6484" i="190"/>
  <c r="Q6484" i="190"/>
  <c r="P6484" i="190"/>
  <c r="O6484" i="190"/>
  <c r="W6484" i="190" s="1"/>
  <c r="V6483" i="190"/>
  <c r="U6483" i="190"/>
  <c r="T6483" i="190"/>
  <c r="S6483" i="190"/>
  <c r="R6483" i="190"/>
  <c r="Q6483" i="190"/>
  <c r="P6483" i="190"/>
  <c r="O6483" i="190"/>
  <c r="W6483" i="190" s="1"/>
  <c r="V6482" i="190"/>
  <c r="U6482" i="190"/>
  <c r="T6482" i="190"/>
  <c r="S6482" i="190"/>
  <c r="X6482" i="190" s="1"/>
  <c r="R6482" i="190"/>
  <c r="Q6482" i="190"/>
  <c r="P6482" i="190"/>
  <c r="O6482" i="190"/>
  <c r="V6481" i="190"/>
  <c r="U6481" i="190"/>
  <c r="T6481" i="190"/>
  <c r="S6481" i="190"/>
  <c r="R6481" i="190"/>
  <c r="Q6481" i="190"/>
  <c r="P6481" i="190"/>
  <c r="O6481" i="190"/>
  <c r="W6481" i="190" s="1"/>
  <c r="V6480" i="190"/>
  <c r="U6480" i="190"/>
  <c r="T6480" i="190"/>
  <c r="S6480" i="190"/>
  <c r="R6480" i="190"/>
  <c r="Q6480" i="190"/>
  <c r="P6480" i="190"/>
  <c r="O6480" i="190"/>
  <c r="W6480" i="190" s="1"/>
  <c r="V6479" i="190"/>
  <c r="U6479" i="190"/>
  <c r="T6479" i="190"/>
  <c r="S6479" i="190"/>
  <c r="R6479" i="190"/>
  <c r="Q6479" i="190"/>
  <c r="P6479" i="190"/>
  <c r="O6479" i="190"/>
  <c r="V6478" i="190"/>
  <c r="U6478" i="190"/>
  <c r="T6478" i="190"/>
  <c r="S6478" i="190"/>
  <c r="X6478" i="190" s="1"/>
  <c r="R6478" i="190"/>
  <c r="Q6478" i="190"/>
  <c r="P6478" i="190"/>
  <c r="O6478" i="190"/>
  <c r="W6478" i="190" s="1"/>
  <c r="V6477" i="190"/>
  <c r="U6477" i="190"/>
  <c r="T6477" i="190"/>
  <c r="S6477" i="190"/>
  <c r="R6477" i="190"/>
  <c r="Q6477" i="190"/>
  <c r="P6477" i="190"/>
  <c r="O6477" i="190"/>
  <c r="W6477" i="190" s="1"/>
  <c r="V6476" i="190"/>
  <c r="U6476" i="190"/>
  <c r="T6476" i="190"/>
  <c r="S6476" i="190"/>
  <c r="X6476" i="190" s="1"/>
  <c r="R6476" i="190"/>
  <c r="Q6476" i="190"/>
  <c r="P6476" i="190"/>
  <c r="O6476" i="190"/>
  <c r="V6475" i="190"/>
  <c r="U6475" i="190"/>
  <c r="T6475" i="190"/>
  <c r="S6475" i="190"/>
  <c r="R6475" i="190"/>
  <c r="Q6475" i="190"/>
  <c r="P6475" i="190"/>
  <c r="O6475" i="190"/>
  <c r="W6475" i="190" s="1"/>
  <c r="V6474" i="190"/>
  <c r="U6474" i="190"/>
  <c r="T6474" i="190"/>
  <c r="S6474" i="190"/>
  <c r="R6474" i="190"/>
  <c r="Q6474" i="190"/>
  <c r="P6474" i="190"/>
  <c r="O6474" i="190"/>
  <c r="W6474" i="190" s="1"/>
  <c r="V6473" i="190"/>
  <c r="U6473" i="190"/>
  <c r="T6473" i="190"/>
  <c r="S6473" i="190"/>
  <c r="R6473" i="190"/>
  <c r="Q6473" i="190"/>
  <c r="P6473" i="190"/>
  <c r="O6473" i="190"/>
  <c r="V6472" i="190"/>
  <c r="U6472" i="190"/>
  <c r="T6472" i="190"/>
  <c r="S6472" i="190"/>
  <c r="X6472" i="190" s="1"/>
  <c r="R6472" i="190"/>
  <c r="Q6472" i="190"/>
  <c r="P6472" i="190"/>
  <c r="O6472" i="190"/>
  <c r="W6472" i="190" s="1"/>
  <c r="V6471" i="190"/>
  <c r="U6471" i="190"/>
  <c r="T6471" i="190"/>
  <c r="S6471" i="190"/>
  <c r="R6471" i="190"/>
  <c r="Q6471" i="190"/>
  <c r="P6471" i="190"/>
  <c r="O6471" i="190"/>
  <c r="W6471" i="190" s="1"/>
  <c r="V6470" i="190"/>
  <c r="U6470" i="190"/>
  <c r="T6470" i="190"/>
  <c r="S6470" i="190"/>
  <c r="X6470" i="190" s="1"/>
  <c r="R6470" i="190"/>
  <c r="Q6470" i="190"/>
  <c r="P6470" i="190"/>
  <c r="O6470" i="190"/>
  <c r="V6469" i="190"/>
  <c r="U6469" i="190"/>
  <c r="T6469" i="190"/>
  <c r="S6469" i="190"/>
  <c r="R6469" i="190"/>
  <c r="Q6469" i="190"/>
  <c r="P6469" i="190"/>
  <c r="O6469" i="190"/>
  <c r="V6468" i="190"/>
  <c r="U6468" i="190"/>
  <c r="T6468" i="190"/>
  <c r="S6468" i="190"/>
  <c r="R6468" i="190"/>
  <c r="Q6468" i="190"/>
  <c r="P6468" i="190"/>
  <c r="O6468" i="190"/>
  <c r="W6468" i="190" s="1"/>
  <c r="V6467" i="190"/>
  <c r="U6467" i="190"/>
  <c r="T6467" i="190"/>
  <c r="S6467" i="190"/>
  <c r="R6467" i="190"/>
  <c r="Q6467" i="190"/>
  <c r="P6467" i="190"/>
  <c r="O6467" i="190"/>
  <c r="V6466" i="190"/>
  <c r="U6466" i="190"/>
  <c r="T6466" i="190"/>
  <c r="S6466" i="190"/>
  <c r="R6466" i="190"/>
  <c r="Q6466" i="190"/>
  <c r="P6466" i="190"/>
  <c r="O6466" i="190"/>
  <c r="X6465" i="190"/>
  <c r="V6465" i="190"/>
  <c r="U6465" i="190"/>
  <c r="T6465" i="190"/>
  <c r="S6465" i="190"/>
  <c r="R6465" i="190"/>
  <c r="Q6465" i="190"/>
  <c r="P6465" i="190"/>
  <c r="O6465" i="190"/>
  <c r="W6465" i="190" s="1"/>
  <c r="V6464" i="190"/>
  <c r="U6464" i="190"/>
  <c r="T6464" i="190"/>
  <c r="S6464" i="190"/>
  <c r="R6464" i="190"/>
  <c r="Q6464" i="190"/>
  <c r="P6464" i="190"/>
  <c r="O6464" i="190"/>
  <c r="V6463" i="190"/>
  <c r="U6463" i="190"/>
  <c r="T6463" i="190"/>
  <c r="S6463" i="190"/>
  <c r="X6463" i="190" s="1"/>
  <c r="R6463" i="190"/>
  <c r="Q6463" i="190"/>
  <c r="P6463" i="190"/>
  <c r="O6463" i="190"/>
  <c r="V6462" i="190"/>
  <c r="U6462" i="190"/>
  <c r="T6462" i="190"/>
  <c r="S6462" i="190"/>
  <c r="R6462" i="190"/>
  <c r="Q6462" i="190"/>
  <c r="P6462" i="190"/>
  <c r="O6462" i="190"/>
  <c r="W6462" i="190" s="1"/>
  <c r="V6461" i="190"/>
  <c r="U6461" i="190"/>
  <c r="T6461" i="190"/>
  <c r="X6461" i="190" s="1"/>
  <c r="S6461" i="190"/>
  <c r="R6461" i="190"/>
  <c r="Q6461" i="190"/>
  <c r="P6461" i="190"/>
  <c r="O6461" i="190"/>
  <c r="V6460" i="190"/>
  <c r="U6460" i="190"/>
  <c r="T6460" i="190"/>
  <c r="S6460" i="190"/>
  <c r="X6460" i="190" s="1"/>
  <c r="R6460" i="190"/>
  <c r="Q6460" i="190"/>
  <c r="P6460" i="190"/>
  <c r="O6460" i="190"/>
  <c r="V6459" i="190"/>
  <c r="U6459" i="190"/>
  <c r="T6459" i="190"/>
  <c r="S6459" i="190"/>
  <c r="R6459" i="190"/>
  <c r="Q6459" i="190"/>
  <c r="P6459" i="190"/>
  <c r="O6459" i="190"/>
  <c r="V6458" i="190"/>
  <c r="U6458" i="190"/>
  <c r="T6458" i="190"/>
  <c r="S6458" i="190"/>
  <c r="R6458" i="190"/>
  <c r="Q6458" i="190"/>
  <c r="P6458" i="190"/>
  <c r="O6458" i="190"/>
  <c r="V6457" i="190"/>
  <c r="U6457" i="190"/>
  <c r="T6457" i="190"/>
  <c r="X6457" i="190" s="1"/>
  <c r="S6457" i="190"/>
  <c r="R6457" i="190"/>
  <c r="Q6457" i="190"/>
  <c r="P6457" i="190"/>
  <c r="O6457" i="190"/>
  <c r="W6457" i="190" s="1"/>
  <c r="V6456" i="190"/>
  <c r="U6456" i="190"/>
  <c r="T6456" i="190"/>
  <c r="S6456" i="190"/>
  <c r="R6456" i="190"/>
  <c r="Q6456" i="190"/>
  <c r="P6456" i="190"/>
  <c r="O6456" i="190"/>
  <c r="V6455" i="190"/>
  <c r="U6455" i="190"/>
  <c r="T6455" i="190"/>
  <c r="X6455" i="190" s="1"/>
  <c r="S6455" i="190"/>
  <c r="R6455" i="190"/>
  <c r="Q6455" i="190"/>
  <c r="P6455" i="190"/>
  <c r="O6455" i="190"/>
  <c r="W6455" i="190" s="1"/>
  <c r="V6454" i="190"/>
  <c r="U6454" i="190"/>
  <c r="T6454" i="190"/>
  <c r="S6454" i="190"/>
  <c r="X6454" i="190" s="1"/>
  <c r="R6454" i="190"/>
  <c r="Q6454" i="190"/>
  <c r="P6454" i="190"/>
  <c r="O6454" i="190"/>
  <c r="V6453" i="190"/>
  <c r="U6453" i="190"/>
  <c r="T6453" i="190"/>
  <c r="S6453" i="190"/>
  <c r="R6453" i="190"/>
  <c r="Q6453" i="190"/>
  <c r="P6453" i="190"/>
  <c r="O6453" i="190"/>
  <c r="V6452" i="190"/>
  <c r="U6452" i="190"/>
  <c r="T6452" i="190"/>
  <c r="S6452" i="190"/>
  <c r="R6452" i="190"/>
  <c r="Q6452" i="190"/>
  <c r="P6452" i="190"/>
  <c r="O6452" i="190"/>
  <c r="W6452" i="190" s="1"/>
  <c r="V6451" i="190"/>
  <c r="U6451" i="190"/>
  <c r="T6451" i="190"/>
  <c r="S6451" i="190"/>
  <c r="R6451" i="190"/>
  <c r="Q6451" i="190"/>
  <c r="P6451" i="190"/>
  <c r="O6451" i="190"/>
  <c r="V6450" i="190"/>
  <c r="U6450" i="190"/>
  <c r="T6450" i="190"/>
  <c r="S6450" i="190"/>
  <c r="R6450" i="190"/>
  <c r="Q6450" i="190"/>
  <c r="P6450" i="190"/>
  <c r="O6450" i="190"/>
  <c r="V6449" i="190"/>
  <c r="U6449" i="190"/>
  <c r="X6449" i="190" s="1"/>
  <c r="T6449" i="190"/>
  <c r="S6449" i="190"/>
  <c r="R6449" i="190"/>
  <c r="Q6449" i="190"/>
  <c r="P6449" i="190"/>
  <c r="O6449" i="190"/>
  <c r="W6449" i="190" s="1"/>
  <c r="V6448" i="190"/>
  <c r="U6448" i="190"/>
  <c r="T6448" i="190"/>
  <c r="S6448" i="190"/>
  <c r="R6448" i="190"/>
  <c r="Q6448" i="190"/>
  <c r="P6448" i="190"/>
  <c r="O6448" i="190"/>
  <c r="V6447" i="190"/>
  <c r="U6447" i="190"/>
  <c r="T6447" i="190"/>
  <c r="S6447" i="190"/>
  <c r="R6447" i="190"/>
  <c r="Q6447" i="190"/>
  <c r="P6447" i="190"/>
  <c r="O6447" i="190"/>
  <c r="V6446" i="190"/>
  <c r="U6446" i="190"/>
  <c r="T6446" i="190"/>
  <c r="S6446" i="190"/>
  <c r="R6446" i="190"/>
  <c r="Q6446" i="190"/>
  <c r="P6446" i="190"/>
  <c r="O6446" i="190"/>
  <c r="V6445" i="190"/>
  <c r="U6445" i="190"/>
  <c r="T6445" i="190"/>
  <c r="S6445" i="190"/>
  <c r="R6445" i="190"/>
  <c r="Q6445" i="190"/>
  <c r="P6445" i="190"/>
  <c r="O6445" i="190"/>
  <c r="V6444" i="190"/>
  <c r="U6444" i="190"/>
  <c r="T6444" i="190"/>
  <c r="S6444" i="190"/>
  <c r="R6444" i="190"/>
  <c r="Q6444" i="190"/>
  <c r="P6444" i="190"/>
  <c r="O6444" i="190"/>
  <c r="V6443" i="190"/>
  <c r="U6443" i="190"/>
  <c r="T6443" i="190"/>
  <c r="S6443" i="190"/>
  <c r="R6443" i="190"/>
  <c r="Q6443" i="190"/>
  <c r="P6443" i="190"/>
  <c r="O6443" i="190"/>
  <c r="V6442" i="190"/>
  <c r="U6442" i="190"/>
  <c r="T6442" i="190"/>
  <c r="S6442" i="190"/>
  <c r="R6442" i="190"/>
  <c r="Q6442" i="190"/>
  <c r="P6442" i="190"/>
  <c r="O6442" i="190"/>
  <c r="V6441" i="190"/>
  <c r="U6441" i="190"/>
  <c r="T6441" i="190"/>
  <c r="S6441" i="190"/>
  <c r="R6441" i="190"/>
  <c r="Q6441" i="190"/>
  <c r="P6441" i="190"/>
  <c r="O6441" i="190"/>
  <c r="V6440" i="190"/>
  <c r="U6440" i="190"/>
  <c r="T6440" i="190"/>
  <c r="S6440" i="190"/>
  <c r="R6440" i="190"/>
  <c r="Q6440" i="190"/>
  <c r="P6440" i="190"/>
  <c r="O6440" i="190"/>
  <c r="V6439" i="190"/>
  <c r="U6439" i="190"/>
  <c r="T6439" i="190"/>
  <c r="S6439" i="190"/>
  <c r="X6439" i="190" s="1"/>
  <c r="R6439" i="190"/>
  <c r="Q6439" i="190"/>
  <c r="P6439" i="190"/>
  <c r="O6439" i="190"/>
  <c r="W6439" i="190" s="1"/>
  <c r="V6438" i="190"/>
  <c r="U6438" i="190"/>
  <c r="T6438" i="190"/>
  <c r="S6438" i="190"/>
  <c r="X6438" i="190" s="1"/>
  <c r="R6438" i="190"/>
  <c r="Q6438" i="190"/>
  <c r="P6438" i="190"/>
  <c r="O6438" i="190"/>
  <c r="W6438" i="190" s="1"/>
  <c r="V6437" i="190"/>
  <c r="U6437" i="190"/>
  <c r="T6437" i="190"/>
  <c r="S6437" i="190"/>
  <c r="R6437" i="190"/>
  <c r="Q6437" i="190"/>
  <c r="P6437" i="190"/>
  <c r="O6437" i="190"/>
  <c r="V6436" i="190"/>
  <c r="U6436" i="190"/>
  <c r="T6436" i="190"/>
  <c r="S6436" i="190"/>
  <c r="X6436" i="190" s="1"/>
  <c r="R6436" i="190"/>
  <c r="Q6436" i="190"/>
  <c r="P6436" i="190"/>
  <c r="O6436" i="190"/>
  <c r="W6436" i="190" s="1"/>
  <c r="V6435" i="190"/>
  <c r="U6435" i="190"/>
  <c r="T6435" i="190"/>
  <c r="S6435" i="190"/>
  <c r="R6435" i="190"/>
  <c r="Q6435" i="190"/>
  <c r="P6435" i="190"/>
  <c r="O6435" i="190"/>
  <c r="V6434" i="190"/>
  <c r="U6434" i="190"/>
  <c r="T6434" i="190"/>
  <c r="S6434" i="190"/>
  <c r="R6434" i="190"/>
  <c r="Q6434" i="190"/>
  <c r="P6434" i="190"/>
  <c r="O6434" i="190"/>
  <c r="V6433" i="190"/>
  <c r="U6433" i="190"/>
  <c r="T6433" i="190"/>
  <c r="X6433" i="190" s="1"/>
  <c r="S6433" i="190"/>
  <c r="R6433" i="190"/>
  <c r="Q6433" i="190"/>
  <c r="P6433" i="190"/>
  <c r="O6433" i="190"/>
  <c r="V6432" i="190"/>
  <c r="U6432" i="190"/>
  <c r="T6432" i="190"/>
  <c r="S6432" i="190"/>
  <c r="R6432" i="190"/>
  <c r="Q6432" i="190"/>
  <c r="P6432" i="190"/>
  <c r="O6432" i="190"/>
  <c r="V6431" i="190"/>
  <c r="U6431" i="190"/>
  <c r="T6431" i="190"/>
  <c r="S6431" i="190"/>
  <c r="R6431" i="190"/>
  <c r="Q6431" i="190"/>
  <c r="P6431" i="190"/>
  <c r="O6431" i="190"/>
  <c r="V6430" i="190"/>
  <c r="U6430" i="190"/>
  <c r="T6430" i="190"/>
  <c r="S6430" i="190"/>
  <c r="R6430" i="190"/>
  <c r="Q6430" i="190"/>
  <c r="P6430" i="190"/>
  <c r="O6430" i="190"/>
  <c r="V6429" i="190"/>
  <c r="U6429" i="190"/>
  <c r="T6429" i="190"/>
  <c r="X6429" i="190" s="1"/>
  <c r="S6429" i="190"/>
  <c r="R6429" i="190"/>
  <c r="Q6429" i="190"/>
  <c r="P6429" i="190"/>
  <c r="O6429" i="190"/>
  <c r="V6428" i="190"/>
  <c r="U6428" i="190"/>
  <c r="T6428" i="190"/>
  <c r="S6428" i="190"/>
  <c r="R6428" i="190"/>
  <c r="Q6428" i="190"/>
  <c r="P6428" i="190"/>
  <c r="O6428" i="190"/>
  <c r="V6427" i="190"/>
  <c r="U6427" i="190"/>
  <c r="T6427" i="190"/>
  <c r="S6427" i="190"/>
  <c r="R6427" i="190"/>
  <c r="Q6427" i="190"/>
  <c r="P6427" i="190"/>
  <c r="O6427" i="190"/>
  <c r="V6426" i="190"/>
  <c r="U6426" i="190"/>
  <c r="T6426" i="190"/>
  <c r="S6426" i="190"/>
  <c r="R6426" i="190"/>
  <c r="Q6426" i="190"/>
  <c r="P6426" i="190"/>
  <c r="O6426" i="190"/>
  <c r="V6425" i="190"/>
  <c r="U6425" i="190"/>
  <c r="T6425" i="190"/>
  <c r="S6425" i="190"/>
  <c r="R6425" i="190"/>
  <c r="Q6425" i="190"/>
  <c r="P6425" i="190"/>
  <c r="O6425" i="190"/>
  <c r="W6425" i="190" s="1"/>
  <c r="V6424" i="190"/>
  <c r="U6424" i="190"/>
  <c r="T6424" i="190"/>
  <c r="S6424" i="190"/>
  <c r="R6424" i="190"/>
  <c r="Q6424" i="190"/>
  <c r="P6424" i="190"/>
  <c r="O6424" i="190"/>
  <c r="V6423" i="190"/>
  <c r="U6423" i="190"/>
  <c r="T6423" i="190"/>
  <c r="S6423" i="190"/>
  <c r="X6423" i="190" s="1"/>
  <c r="R6423" i="190"/>
  <c r="Q6423" i="190"/>
  <c r="P6423" i="190"/>
  <c r="O6423" i="190"/>
  <c r="W6423" i="190" s="1"/>
  <c r="V6422" i="190"/>
  <c r="U6422" i="190"/>
  <c r="T6422" i="190"/>
  <c r="S6422" i="190"/>
  <c r="R6422" i="190"/>
  <c r="Q6422" i="190"/>
  <c r="P6422" i="190"/>
  <c r="O6422" i="190"/>
  <c r="V6421" i="190"/>
  <c r="U6421" i="190"/>
  <c r="T6421" i="190"/>
  <c r="S6421" i="190"/>
  <c r="R6421" i="190"/>
  <c r="Q6421" i="190"/>
  <c r="P6421" i="190"/>
  <c r="O6421" i="190"/>
  <c r="V6420" i="190"/>
  <c r="U6420" i="190"/>
  <c r="T6420" i="190"/>
  <c r="S6420" i="190"/>
  <c r="R6420" i="190"/>
  <c r="Q6420" i="190"/>
  <c r="P6420" i="190"/>
  <c r="O6420" i="190"/>
  <c r="W6420" i="190" s="1"/>
  <c r="V6419" i="190"/>
  <c r="U6419" i="190"/>
  <c r="T6419" i="190"/>
  <c r="S6419" i="190"/>
  <c r="R6419" i="190"/>
  <c r="Q6419" i="190"/>
  <c r="P6419" i="190"/>
  <c r="O6419" i="190"/>
  <c r="V6418" i="190"/>
  <c r="U6418" i="190"/>
  <c r="T6418" i="190"/>
  <c r="S6418" i="190"/>
  <c r="R6418" i="190"/>
  <c r="Q6418" i="190"/>
  <c r="P6418" i="190"/>
  <c r="O6418" i="190"/>
  <c r="V6417" i="190"/>
  <c r="U6417" i="190"/>
  <c r="T6417" i="190"/>
  <c r="X6417" i="190" s="1"/>
  <c r="S6417" i="190"/>
  <c r="R6417" i="190"/>
  <c r="Q6417" i="190"/>
  <c r="P6417" i="190"/>
  <c r="O6417" i="190"/>
  <c r="W6417" i="190" s="1"/>
  <c r="V6416" i="190"/>
  <c r="U6416" i="190"/>
  <c r="T6416" i="190"/>
  <c r="S6416" i="190"/>
  <c r="R6416" i="190"/>
  <c r="Q6416" i="190"/>
  <c r="P6416" i="190"/>
  <c r="O6416" i="190"/>
  <c r="V6415" i="190"/>
  <c r="U6415" i="190"/>
  <c r="T6415" i="190"/>
  <c r="S6415" i="190"/>
  <c r="R6415" i="190"/>
  <c r="Q6415" i="190"/>
  <c r="P6415" i="190"/>
  <c r="O6415" i="190"/>
  <c r="V6414" i="190"/>
  <c r="U6414" i="190"/>
  <c r="T6414" i="190"/>
  <c r="S6414" i="190"/>
  <c r="R6414" i="190"/>
  <c r="Q6414" i="190"/>
  <c r="P6414" i="190"/>
  <c r="O6414" i="190"/>
  <c r="V6413" i="190"/>
  <c r="U6413" i="190"/>
  <c r="T6413" i="190"/>
  <c r="S6413" i="190"/>
  <c r="R6413" i="190"/>
  <c r="Q6413" i="190"/>
  <c r="P6413" i="190"/>
  <c r="O6413" i="190"/>
  <c r="V6412" i="190"/>
  <c r="U6412" i="190"/>
  <c r="T6412" i="190"/>
  <c r="S6412" i="190"/>
  <c r="R6412" i="190"/>
  <c r="Q6412" i="190"/>
  <c r="P6412" i="190"/>
  <c r="O6412" i="190"/>
  <c r="V6411" i="190"/>
  <c r="U6411" i="190"/>
  <c r="T6411" i="190"/>
  <c r="S6411" i="190"/>
  <c r="R6411" i="190"/>
  <c r="Q6411" i="190"/>
  <c r="P6411" i="190"/>
  <c r="O6411" i="190"/>
  <c r="V6410" i="190"/>
  <c r="U6410" i="190"/>
  <c r="T6410" i="190"/>
  <c r="S6410" i="190"/>
  <c r="R6410" i="190"/>
  <c r="Q6410" i="190"/>
  <c r="P6410" i="190"/>
  <c r="O6410" i="190"/>
  <c r="V6409" i="190"/>
  <c r="U6409" i="190"/>
  <c r="T6409" i="190"/>
  <c r="S6409" i="190"/>
  <c r="R6409" i="190"/>
  <c r="Q6409" i="190"/>
  <c r="P6409" i="190"/>
  <c r="O6409" i="190"/>
  <c r="V6408" i="190"/>
  <c r="U6408" i="190"/>
  <c r="T6408" i="190"/>
  <c r="S6408" i="190"/>
  <c r="R6408" i="190"/>
  <c r="Q6408" i="190"/>
  <c r="P6408" i="190"/>
  <c r="O6408" i="190"/>
  <c r="V6407" i="190"/>
  <c r="U6407" i="190"/>
  <c r="T6407" i="190"/>
  <c r="S6407" i="190"/>
  <c r="X6407" i="190" s="1"/>
  <c r="R6407" i="190"/>
  <c r="Q6407" i="190"/>
  <c r="P6407" i="190"/>
  <c r="O6407" i="190"/>
  <c r="W6407" i="190" s="1"/>
  <c r="V6406" i="190"/>
  <c r="U6406" i="190"/>
  <c r="T6406" i="190"/>
  <c r="S6406" i="190"/>
  <c r="R6406" i="190"/>
  <c r="Q6406" i="190"/>
  <c r="P6406" i="190"/>
  <c r="O6406" i="190"/>
  <c r="W6406" i="190" s="1"/>
  <c r="V6405" i="190"/>
  <c r="U6405" i="190"/>
  <c r="T6405" i="190"/>
  <c r="S6405" i="190"/>
  <c r="R6405" i="190"/>
  <c r="Q6405" i="190"/>
  <c r="P6405" i="190"/>
  <c r="O6405" i="190"/>
  <c r="V6404" i="190"/>
  <c r="U6404" i="190"/>
  <c r="T6404" i="190"/>
  <c r="S6404" i="190"/>
  <c r="X6404" i="190" s="1"/>
  <c r="R6404" i="190"/>
  <c r="Q6404" i="190"/>
  <c r="P6404" i="190"/>
  <c r="O6404" i="190"/>
  <c r="W6404" i="190" s="1"/>
  <c r="V6403" i="190"/>
  <c r="U6403" i="190"/>
  <c r="T6403" i="190"/>
  <c r="S6403" i="190"/>
  <c r="R6403" i="190"/>
  <c r="Q6403" i="190"/>
  <c r="P6403" i="190"/>
  <c r="O6403" i="190"/>
  <c r="V6402" i="190"/>
  <c r="U6402" i="190"/>
  <c r="T6402" i="190"/>
  <c r="S6402" i="190"/>
  <c r="R6402" i="190"/>
  <c r="Q6402" i="190"/>
  <c r="P6402" i="190"/>
  <c r="O6402" i="190"/>
  <c r="V6401" i="190"/>
  <c r="U6401" i="190"/>
  <c r="T6401" i="190"/>
  <c r="X6401" i="190" s="1"/>
  <c r="S6401" i="190"/>
  <c r="R6401" i="190"/>
  <c r="Q6401" i="190"/>
  <c r="P6401" i="190"/>
  <c r="O6401" i="190"/>
  <c r="W6401" i="190" s="1"/>
  <c r="V6400" i="190"/>
  <c r="U6400" i="190"/>
  <c r="T6400" i="190"/>
  <c r="S6400" i="190"/>
  <c r="R6400" i="190"/>
  <c r="Q6400" i="190"/>
  <c r="P6400" i="190"/>
  <c r="O6400" i="190"/>
  <c r="V6399" i="190"/>
  <c r="U6399" i="190"/>
  <c r="T6399" i="190"/>
  <c r="S6399" i="190"/>
  <c r="X6399" i="190" s="1"/>
  <c r="R6399" i="190"/>
  <c r="Q6399" i="190"/>
  <c r="P6399" i="190"/>
  <c r="O6399" i="190"/>
  <c r="V6398" i="190"/>
  <c r="U6398" i="190"/>
  <c r="T6398" i="190"/>
  <c r="S6398" i="190"/>
  <c r="R6398" i="190"/>
  <c r="Q6398" i="190"/>
  <c r="P6398" i="190"/>
  <c r="O6398" i="190"/>
  <c r="W6398" i="190" s="1"/>
  <c r="V6397" i="190"/>
  <c r="U6397" i="190"/>
  <c r="T6397" i="190"/>
  <c r="S6397" i="190"/>
  <c r="R6397" i="190"/>
  <c r="Q6397" i="190"/>
  <c r="P6397" i="190"/>
  <c r="O6397" i="190"/>
  <c r="V6396" i="190"/>
  <c r="U6396" i="190"/>
  <c r="T6396" i="190"/>
  <c r="S6396" i="190"/>
  <c r="X6396" i="190" s="1"/>
  <c r="R6396" i="190"/>
  <c r="Q6396" i="190"/>
  <c r="P6396" i="190"/>
  <c r="O6396" i="190"/>
  <c r="V6395" i="190"/>
  <c r="U6395" i="190"/>
  <c r="T6395" i="190"/>
  <c r="S6395" i="190"/>
  <c r="R6395" i="190"/>
  <c r="Q6395" i="190"/>
  <c r="P6395" i="190"/>
  <c r="O6395" i="190"/>
  <c r="V6394" i="190"/>
  <c r="U6394" i="190"/>
  <c r="T6394" i="190"/>
  <c r="S6394" i="190"/>
  <c r="R6394" i="190"/>
  <c r="Q6394" i="190"/>
  <c r="P6394" i="190"/>
  <c r="O6394" i="190"/>
  <c r="V6393" i="190"/>
  <c r="U6393" i="190"/>
  <c r="T6393" i="190"/>
  <c r="X6393" i="190" s="1"/>
  <c r="S6393" i="190"/>
  <c r="R6393" i="190"/>
  <c r="Q6393" i="190"/>
  <c r="P6393" i="190"/>
  <c r="O6393" i="190"/>
  <c r="V6392" i="190"/>
  <c r="U6392" i="190"/>
  <c r="T6392" i="190"/>
  <c r="S6392" i="190"/>
  <c r="R6392" i="190"/>
  <c r="Q6392" i="190"/>
  <c r="P6392" i="190"/>
  <c r="O6392" i="190"/>
  <c r="V6391" i="190"/>
  <c r="X6391" i="190" s="1"/>
  <c r="U6391" i="190"/>
  <c r="T6391" i="190"/>
  <c r="S6391" i="190"/>
  <c r="R6391" i="190"/>
  <c r="Q6391" i="190"/>
  <c r="P6391" i="190"/>
  <c r="O6391" i="190"/>
  <c r="W6391" i="190" s="1"/>
  <c r="V6390" i="190"/>
  <c r="U6390" i="190"/>
  <c r="T6390" i="190"/>
  <c r="S6390" i="190"/>
  <c r="R6390" i="190"/>
  <c r="Q6390" i="190"/>
  <c r="P6390" i="190"/>
  <c r="O6390" i="190"/>
  <c r="V6389" i="190"/>
  <c r="U6389" i="190"/>
  <c r="T6389" i="190"/>
  <c r="S6389" i="190"/>
  <c r="R6389" i="190"/>
  <c r="Q6389" i="190"/>
  <c r="P6389" i="190"/>
  <c r="O6389" i="190"/>
  <c r="V6388" i="190"/>
  <c r="U6388" i="190"/>
  <c r="T6388" i="190"/>
  <c r="S6388" i="190"/>
  <c r="R6388" i="190"/>
  <c r="Q6388" i="190"/>
  <c r="P6388" i="190"/>
  <c r="O6388" i="190"/>
  <c r="W6388" i="190" s="1"/>
  <c r="V6387" i="190"/>
  <c r="U6387" i="190"/>
  <c r="T6387" i="190"/>
  <c r="S6387" i="190"/>
  <c r="R6387" i="190"/>
  <c r="Q6387" i="190"/>
  <c r="P6387" i="190"/>
  <c r="O6387" i="190"/>
  <c r="V6386" i="190"/>
  <c r="U6386" i="190"/>
  <c r="T6386" i="190"/>
  <c r="S6386" i="190"/>
  <c r="R6386" i="190"/>
  <c r="Q6386" i="190"/>
  <c r="P6386" i="190"/>
  <c r="O6386" i="190"/>
  <c r="X6385" i="190"/>
  <c r="V6385" i="190"/>
  <c r="U6385" i="190"/>
  <c r="T6385" i="190"/>
  <c r="S6385" i="190"/>
  <c r="R6385" i="190"/>
  <c r="Q6385" i="190"/>
  <c r="P6385" i="190"/>
  <c r="O6385" i="190"/>
  <c r="V6384" i="190"/>
  <c r="U6384" i="190"/>
  <c r="T6384" i="190"/>
  <c r="S6384" i="190"/>
  <c r="R6384" i="190"/>
  <c r="Q6384" i="190"/>
  <c r="P6384" i="190"/>
  <c r="O6384" i="190"/>
  <c r="V6383" i="190"/>
  <c r="U6383" i="190"/>
  <c r="T6383" i="190"/>
  <c r="S6383" i="190"/>
  <c r="R6383" i="190"/>
  <c r="Q6383" i="190"/>
  <c r="P6383" i="190"/>
  <c r="O6383" i="190"/>
  <c r="V6382" i="190"/>
  <c r="U6382" i="190"/>
  <c r="T6382" i="190"/>
  <c r="S6382" i="190"/>
  <c r="R6382" i="190"/>
  <c r="Q6382" i="190"/>
  <c r="P6382" i="190"/>
  <c r="O6382" i="190"/>
  <c r="V6381" i="190"/>
  <c r="U6381" i="190"/>
  <c r="T6381" i="190"/>
  <c r="S6381" i="190"/>
  <c r="R6381" i="190"/>
  <c r="Q6381" i="190"/>
  <c r="P6381" i="190"/>
  <c r="O6381" i="190"/>
  <c r="V6380" i="190"/>
  <c r="U6380" i="190"/>
  <c r="T6380" i="190"/>
  <c r="S6380" i="190"/>
  <c r="R6380" i="190"/>
  <c r="Q6380" i="190"/>
  <c r="P6380" i="190"/>
  <c r="O6380" i="190"/>
  <c r="V6379" i="190"/>
  <c r="U6379" i="190"/>
  <c r="T6379" i="190"/>
  <c r="S6379" i="190"/>
  <c r="R6379" i="190"/>
  <c r="Q6379" i="190"/>
  <c r="P6379" i="190"/>
  <c r="O6379" i="190"/>
  <c r="V6378" i="190"/>
  <c r="U6378" i="190"/>
  <c r="T6378" i="190"/>
  <c r="S6378" i="190"/>
  <c r="R6378" i="190"/>
  <c r="Q6378" i="190"/>
  <c r="P6378" i="190"/>
  <c r="O6378" i="190"/>
  <c r="V6377" i="190"/>
  <c r="U6377" i="190"/>
  <c r="T6377" i="190"/>
  <c r="S6377" i="190"/>
  <c r="R6377" i="190"/>
  <c r="Q6377" i="190"/>
  <c r="P6377" i="190"/>
  <c r="O6377" i="190"/>
  <c r="V6376" i="190"/>
  <c r="U6376" i="190"/>
  <c r="T6376" i="190"/>
  <c r="S6376" i="190"/>
  <c r="R6376" i="190"/>
  <c r="Q6376" i="190"/>
  <c r="P6376" i="190"/>
  <c r="O6376" i="190"/>
  <c r="V6375" i="190"/>
  <c r="X6375" i="190" s="1"/>
  <c r="U6375" i="190"/>
  <c r="T6375" i="190"/>
  <c r="S6375" i="190"/>
  <c r="R6375" i="190"/>
  <c r="Q6375" i="190"/>
  <c r="P6375" i="190"/>
  <c r="O6375" i="190"/>
  <c r="W6375" i="190" s="1"/>
  <c r="V6374" i="190"/>
  <c r="U6374" i="190"/>
  <c r="T6374" i="190"/>
  <c r="S6374" i="190"/>
  <c r="X6374" i="190" s="1"/>
  <c r="R6374" i="190"/>
  <c r="Q6374" i="190"/>
  <c r="P6374" i="190"/>
  <c r="O6374" i="190"/>
  <c r="V6373" i="190"/>
  <c r="U6373" i="190"/>
  <c r="T6373" i="190"/>
  <c r="S6373" i="190"/>
  <c r="R6373" i="190"/>
  <c r="Q6373" i="190"/>
  <c r="P6373" i="190"/>
  <c r="O6373" i="190"/>
  <c r="V6372" i="190"/>
  <c r="U6372" i="190"/>
  <c r="T6372" i="190"/>
  <c r="S6372" i="190"/>
  <c r="R6372" i="190"/>
  <c r="Q6372" i="190"/>
  <c r="P6372" i="190"/>
  <c r="O6372" i="190"/>
  <c r="W6372" i="190" s="1"/>
  <c r="V6371" i="190"/>
  <c r="U6371" i="190"/>
  <c r="T6371" i="190"/>
  <c r="S6371" i="190"/>
  <c r="R6371" i="190"/>
  <c r="Q6371" i="190"/>
  <c r="P6371" i="190"/>
  <c r="O6371" i="190"/>
  <c r="V6370" i="190"/>
  <c r="U6370" i="190"/>
  <c r="T6370" i="190"/>
  <c r="S6370" i="190"/>
  <c r="R6370" i="190"/>
  <c r="Q6370" i="190"/>
  <c r="P6370" i="190"/>
  <c r="O6370" i="190"/>
  <c r="X6369" i="190"/>
  <c r="V6369" i="190"/>
  <c r="U6369" i="190"/>
  <c r="T6369" i="190"/>
  <c r="S6369" i="190"/>
  <c r="R6369" i="190"/>
  <c r="Q6369" i="190"/>
  <c r="P6369" i="190"/>
  <c r="O6369" i="190"/>
  <c r="W6369" i="190" s="1"/>
  <c r="V6368" i="190"/>
  <c r="U6368" i="190"/>
  <c r="T6368" i="190"/>
  <c r="S6368" i="190"/>
  <c r="R6368" i="190"/>
  <c r="Q6368" i="190"/>
  <c r="P6368" i="190"/>
  <c r="O6368" i="190"/>
  <c r="V6367" i="190"/>
  <c r="U6367" i="190"/>
  <c r="T6367" i="190"/>
  <c r="S6367" i="190"/>
  <c r="X6367" i="190" s="1"/>
  <c r="R6367" i="190"/>
  <c r="Q6367" i="190"/>
  <c r="P6367" i="190"/>
  <c r="O6367" i="190"/>
  <c r="V6366" i="190"/>
  <c r="U6366" i="190"/>
  <c r="T6366" i="190"/>
  <c r="S6366" i="190"/>
  <c r="R6366" i="190"/>
  <c r="Q6366" i="190"/>
  <c r="P6366" i="190"/>
  <c r="O6366" i="190"/>
  <c r="W6366" i="190" s="1"/>
  <c r="V6365" i="190"/>
  <c r="U6365" i="190"/>
  <c r="T6365" i="190"/>
  <c r="X6365" i="190" s="1"/>
  <c r="S6365" i="190"/>
  <c r="R6365" i="190"/>
  <c r="Q6365" i="190"/>
  <c r="P6365" i="190"/>
  <c r="O6365" i="190"/>
  <c r="V6364" i="190"/>
  <c r="U6364" i="190"/>
  <c r="T6364" i="190"/>
  <c r="S6364" i="190"/>
  <c r="X6364" i="190" s="1"/>
  <c r="R6364" i="190"/>
  <c r="Q6364" i="190"/>
  <c r="P6364" i="190"/>
  <c r="O6364" i="190"/>
  <c r="V6363" i="190"/>
  <c r="U6363" i="190"/>
  <c r="T6363" i="190"/>
  <c r="S6363" i="190"/>
  <c r="R6363" i="190"/>
  <c r="Q6363" i="190"/>
  <c r="P6363" i="190"/>
  <c r="O6363" i="190"/>
  <c r="V6362" i="190"/>
  <c r="U6362" i="190"/>
  <c r="T6362" i="190"/>
  <c r="S6362" i="190"/>
  <c r="R6362" i="190"/>
  <c r="Q6362" i="190"/>
  <c r="P6362" i="190"/>
  <c r="O6362" i="190"/>
  <c r="V6361" i="190"/>
  <c r="U6361" i="190"/>
  <c r="T6361" i="190"/>
  <c r="X6361" i="190" s="1"/>
  <c r="S6361" i="190"/>
  <c r="R6361" i="190"/>
  <c r="Q6361" i="190"/>
  <c r="P6361" i="190"/>
  <c r="O6361" i="190"/>
  <c r="W6361" i="190" s="1"/>
  <c r="V6360" i="190"/>
  <c r="U6360" i="190"/>
  <c r="T6360" i="190"/>
  <c r="S6360" i="190"/>
  <c r="R6360" i="190"/>
  <c r="Q6360" i="190"/>
  <c r="P6360" i="190"/>
  <c r="O6360" i="190"/>
  <c r="V6359" i="190"/>
  <c r="U6359" i="190"/>
  <c r="T6359" i="190"/>
  <c r="X6359" i="190" s="1"/>
  <c r="S6359" i="190"/>
  <c r="R6359" i="190"/>
  <c r="Q6359" i="190"/>
  <c r="P6359" i="190"/>
  <c r="O6359" i="190"/>
  <c r="W6359" i="190" s="1"/>
  <c r="V6358" i="190"/>
  <c r="U6358" i="190"/>
  <c r="T6358" i="190"/>
  <c r="S6358" i="190"/>
  <c r="X6358" i="190" s="1"/>
  <c r="R6358" i="190"/>
  <c r="Q6358" i="190"/>
  <c r="P6358" i="190"/>
  <c r="O6358" i="190"/>
  <c r="V6357" i="190"/>
  <c r="U6357" i="190"/>
  <c r="T6357" i="190"/>
  <c r="S6357" i="190"/>
  <c r="R6357" i="190"/>
  <c r="Q6357" i="190"/>
  <c r="P6357" i="190"/>
  <c r="O6357" i="190"/>
  <c r="V6356" i="190"/>
  <c r="U6356" i="190"/>
  <c r="T6356" i="190"/>
  <c r="S6356" i="190"/>
  <c r="R6356" i="190"/>
  <c r="Q6356" i="190"/>
  <c r="P6356" i="190"/>
  <c r="O6356" i="190"/>
  <c r="W6356" i="190" s="1"/>
  <c r="V6355" i="190"/>
  <c r="U6355" i="190"/>
  <c r="T6355" i="190"/>
  <c r="S6355" i="190"/>
  <c r="R6355" i="190"/>
  <c r="Q6355" i="190"/>
  <c r="P6355" i="190"/>
  <c r="O6355" i="190"/>
  <c r="V6354" i="190"/>
  <c r="U6354" i="190"/>
  <c r="T6354" i="190"/>
  <c r="S6354" i="190"/>
  <c r="R6354" i="190"/>
  <c r="Q6354" i="190"/>
  <c r="P6354" i="190"/>
  <c r="O6354" i="190"/>
  <c r="V6353" i="190"/>
  <c r="U6353" i="190"/>
  <c r="X6353" i="190" s="1"/>
  <c r="T6353" i="190"/>
  <c r="S6353" i="190"/>
  <c r="R6353" i="190"/>
  <c r="Q6353" i="190"/>
  <c r="P6353" i="190"/>
  <c r="O6353" i="190"/>
  <c r="W6353" i="190" s="1"/>
  <c r="V6352" i="190"/>
  <c r="U6352" i="190"/>
  <c r="T6352" i="190"/>
  <c r="S6352" i="190"/>
  <c r="R6352" i="190"/>
  <c r="Q6352" i="190"/>
  <c r="P6352" i="190"/>
  <c r="O6352" i="190"/>
  <c r="V6351" i="190"/>
  <c r="U6351" i="190"/>
  <c r="T6351" i="190"/>
  <c r="S6351" i="190"/>
  <c r="R6351" i="190"/>
  <c r="Q6351" i="190"/>
  <c r="P6351" i="190"/>
  <c r="O6351" i="190"/>
  <c r="V6350" i="190"/>
  <c r="U6350" i="190"/>
  <c r="T6350" i="190"/>
  <c r="S6350" i="190"/>
  <c r="R6350" i="190"/>
  <c r="Q6350" i="190"/>
  <c r="P6350" i="190"/>
  <c r="O6350" i="190"/>
  <c r="V6349" i="190"/>
  <c r="U6349" i="190"/>
  <c r="T6349" i="190"/>
  <c r="S6349" i="190"/>
  <c r="R6349" i="190"/>
  <c r="Q6349" i="190"/>
  <c r="P6349" i="190"/>
  <c r="O6349" i="190"/>
  <c r="V6348" i="190"/>
  <c r="U6348" i="190"/>
  <c r="T6348" i="190"/>
  <c r="S6348" i="190"/>
  <c r="R6348" i="190"/>
  <c r="Q6348" i="190"/>
  <c r="P6348" i="190"/>
  <c r="O6348" i="190"/>
  <c r="V6347" i="190"/>
  <c r="U6347" i="190"/>
  <c r="T6347" i="190"/>
  <c r="S6347" i="190"/>
  <c r="R6347" i="190"/>
  <c r="Q6347" i="190"/>
  <c r="P6347" i="190"/>
  <c r="O6347" i="190"/>
  <c r="V6346" i="190"/>
  <c r="U6346" i="190"/>
  <c r="T6346" i="190"/>
  <c r="S6346" i="190"/>
  <c r="R6346" i="190"/>
  <c r="Q6346" i="190"/>
  <c r="P6346" i="190"/>
  <c r="O6346" i="190"/>
  <c r="V6345" i="190"/>
  <c r="U6345" i="190"/>
  <c r="T6345" i="190"/>
  <c r="S6345" i="190"/>
  <c r="R6345" i="190"/>
  <c r="Q6345" i="190"/>
  <c r="P6345" i="190"/>
  <c r="O6345" i="190"/>
  <c r="V6344" i="190"/>
  <c r="U6344" i="190"/>
  <c r="T6344" i="190"/>
  <c r="S6344" i="190"/>
  <c r="R6344" i="190"/>
  <c r="Q6344" i="190"/>
  <c r="P6344" i="190"/>
  <c r="O6344" i="190"/>
  <c r="V6343" i="190"/>
  <c r="U6343" i="190"/>
  <c r="T6343" i="190"/>
  <c r="S6343" i="190"/>
  <c r="X6343" i="190" s="1"/>
  <c r="R6343" i="190"/>
  <c r="Q6343" i="190"/>
  <c r="P6343" i="190"/>
  <c r="O6343" i="190"/>
  <c r="W6343" i="190" s="1"/>
  <c r="V6342" i="190"/>
  <c r="U6342" i="190"/>
  <c r="T6342" i="190"/>
  <c r="S6342" i="190"/>
  <c r="X6342" i="190" s="1"/>
  <c r="R6342" i="190"/>
  <c r="Q6342" i="190"/>
  <c r="P6342" i="190"/>
  <c r="O6342" i="190"/>
  <c r="W6342" i="190" s="1"/>
  <c r="V6341" i="190"/>
  <c r="U6341" i="190"/>
  <c r="T6341" i="190"/>
  <c r="S6341" i="190"/>
  <c r="R6341" i="190"/>
  <c r="Q6341" i="190"/>
  <c r="P6341" i="190"/>
  <c r="O6341" i="190"/>
  <c r="V6340" i="190"/>
  <c r="U6340" i="190"/>
  <c r="T6340" i="190"/>
  <c r="S6340" i="190"/>
  <c r="X6340" i="190" s="1"/>
  <c r="R6340" i="190"/>
  <c r="Q6340" i="190"/>
  <c r="P6340" i="190"/>
  <c r="O6340" i="190"/>
  <c r="W6340" i="190" s="1"/>
  <c r="V6339" i="190"/>
  <c r="U6339" i="190"/>
  <c r="T6339" i="190"/>
  <c r="S6339" i="190"/>
  <c r="R6339" i="190"/>
  <c r="Q6339" i="190"/>
  <c r="P6339" i="190"/>
  <c r="O6339" i="190"/>
  <c r="V6338" i="190"/>
  <c r="U6338" i="190"/>
  <c r="T6338" i="190"/>
  <c r="S6338" i="190"/>
  <c r="R6338" i="190"/>
  <c r="Q6338" i="190"/>
  <c r="P6338" i="190"/>
  <c r="O6338" i="190"/>
  <c r="V6337" i="190"/>
  <c r="U6337" i="190"/>
  <c r="T6337" i="190"/>
  <c r="X6337" i="190" s="1"/>
  <c r="S6337" i="190"/>
  <c r="R6337" i="190"/>
  <c r="Q6337" i="190"/>
  <c r="P6337" i="190"/>
  <c r="O6337" i="190"/>
  <c r="V6336" i="190"/>
  <c r="U6336" i="190"/>
  <c r="T6336" i="190"/>
  <c r="S6336" i="190"/>
  <c r="R6336" i="190"/>
  <c r="Q6336" i="190"/>
  <c r="P6336" i="190"/>
  <c r="O6336" i="190"/>
  <c r="V6335" i="190"/>
  <c r="U6335" i="190"/>
  <c r="T6335" i="190"/>
  <c r="S6335" i="190"/>
  <c r="R6335" i="190"/>
  <c r="Q6335" i="190"/>
  <c r="P6335" i="190"/>
  <c r="O6335" i="190"/>
  <c r="V6334" i="190"/>
  <c r="U6334" i="190"/>
  <c r="T6334" i="190"/>
  <c r="S6334" i="190"/>
  <c r="R6334" i="190"/>
  <c r="Q6334" i="190"/>
  <c r="P6334" i="190"/>
  <c r="O6334" i="190"/>
  <c r="V6333" i="190"/>
  <c r="U6333" i="190"/>
  <c r="T6333" i="190"/>
  <c r="X6333" i="190" s="1"/>
  <c r="S6333" i="190"/>
  <c r="R6333" i="190"/>
  <c r="Q6333" i="190"/>
  <c r="P6333" i="190"/>
  <c r="O6333" i="190"/>
  <c r="V6332" i="190"/>
  <c r="U6332" i="190"/>
  <c r="T6332" i="190"/>
  <c r="S6332" i="190"/>
  <c r="R6332" i="190"/>
  <c r="Q6332" i="190"/>
  <c r="P6332" i="190"/>
  <c r="O6332" i="190"/>
  <c r="V6331" i="190"/>
  <c r="U6331" i="190"/>
  <c r="T6331" i="190"/>
  <c r="S6331" i="190"/>
  <c r="R6331" i="190"/>
  <c r="Q6331" i="190"/>
  <c r="P6331" i="190"/>
  <c r="O6331" i="190"/>
  <c r="V6330" i="190"/>
  <c r="U6330" i="190"/>
  <c r="T6330" i="190"/>
  <c r="S6330" i="190"/>
  <c r="R6330" i="190"/>
  <c r="Q6330" i="190"/>
  <c r="P6330" i="190"/>
  <c r="O6330" i="190"/>
  <c r="V6329" i="190"/>
  <c r="U6329" i="190"/>
  <c r="T6329" i="190"/>
  <c r="S6329" i="190"/>
  <c r="R6329" i="190"/>
  <c r="Q6329" i="190"/>
  <c r="P6329" i="190"/>
  <c r="O6329" i="190"/>
  <c r="W6329" i="190" s="1"/>
  <c r="V6328" i="190"/>
  <c r="U6328" i="190"/>
  <c r="T6328" i="190"/>
  <c r="S6328" i="190"/>
  <c r="R6328" i="190"/>
  <c r="Q6328" i="190"/>
  <c r="P6328" i="190"/>
  <c r="O6328" i="190"/>
  <c r="V6327" i="190"/>
  <c r="U6327" i="190"/>
  <c r="T6327" i="190"/>
  <c r="S6327" i="190"/>
  <c r="X6327" i="190" s="1"/>
  <c r="R6327" i="190"/>
  <c r="Q6327" i="190"/>
  <c r="P6327" i="190"/>
  <c r="O6327" i="190"/>
  <c r="W6327" i="190" s="1"/>
  <c r="V6326" i="190"/>
  <c r="U6326" i="190"/>
  <c r="T6326" i="190"/>
  <c r="S6326" i="190"/>
  <c r="R6326" i="190"/>
  <c r="Q6326" i="190"/>
  <c r="P6326" i="190"/>
  <c r="O6326" i="190"/>
  <c r="V6325" i="190"/>
  <c r="U6325" i="190"/>
  <c r="T6325" i="190"/>
  <c r="S6325" i="190"/>
  <c r="R6325" i="190"/>
  <c r="Q6325" i="190"/>
  <c r="P6325" i="190"/>
  <c r="O6325" i="190"/>
  <c r="V6324" i="190"/>
  <c r="U6324" i="190"/>
  <c r="T6324" i="190"/>
  <c r="S6324" i="190"/>
  <c r="R6324" i="190"/>
  <c r="Q6324" i="190"/>
  <c r="P6324" i="190"/>
  <c r="O6324" i="190"/>
  <c r="W6324" i="190" s="1"/>
  <c r="V6323" i="190"/>
  <c r="U6323" i="190"/>
  <c r="T6323" i="190"/>
  <c r="S6323" i="190"/>
  <c r="R6323" i="190"/>
  <c r="Q6323" i="190"/>
  <c r="P6323" i="190"/>
  <c r="O6323" i="190"/>
  <c r="V6322" i="190"/>
  <c r="U6322" i="190"/>
  <c r="T6322" i="190"/>
  <c r="S6322" i="190"/>
  <c r="R6322" i="190"/>
  <c r="Q6322" i="190"/>
  <c r="P6322" i="190"/>
  <c r="O6322" i="190"/>
  <c r="V6321" i="190"/>
  <c r="U6321" i="190"/>
  <c r="T6321" i="190"/>
  <c r="S6321" i="190"/>
  <c r="R6321" i="190"/>
  <c r="Q6321" i="190"/>
  <c r="P6321" i="190"/>
  <c r="O6321" i="190"/>
  <c r="W6321" i="190" s="1"/>
  <c r="V6320" i="190"/>
  <c r="U6320" i="190"/>
  <c r="T6320" i="190"/>
  <c r="S6320" i="190"/>
  <c r="R6320" i="190"/>
  <c r="Q6320" i="190"/>
  <c r="P6320" i="190"/>
  <c r="O6320" i="190"/>
  <c r="V6319" i="190"/>
  <c r="U6319" i="190"/>
  <c r="T6319" i="190"/>
  <c r="S6319" i="190"/>
  <c r="R6319" i="190"/>
  <c r="Q6319" i="190"/>
  <c r="P6319" i="190"/>
  <c r="O6319" i="190"/>
  <c r="V6318" i="190"/>
  <c r="U6318" i="190"/>
  <c r="T6318" i="190"/>
  <c r="S6318" i="190"/>
  <c r="R6318" i="190"/>
  <c r="Q6318" i="190"/>
  <c r="P6318" i="190"/>
  <c r="O6318" i="190"/>
  <c r="V6317" i="190"/>
  <c r="U6317" i="190"/>
  <c r="T6317" i="190"/>
  <c r="S6317" i="190"/>
  <c r="R6317" i="190"/>
  <c r="Q6317" i="190"/>
  <c r="P6317" i="190"/>
  <c r="O6317" i="190"/>
  <c r="V6316" i="190"/>
  <c r="U6316" i="190"/>
  <c r="T6316" i="190"/>
  <c r="S6316" i="190"/>
  <c r="R6316" i="190"/>
  <c r="Q6316" i="190"/>
  <c r="P6316" i="190"/>
  <c r="O6316" i="190"/>
  <c r="V6315" i="190"/>
  <c r="U6315" i="190"/>
  <c r="T6315" i="190"/>
  <c r="S6315" i="190"/>
  <c r="R6315" i="190"/>
  <c r="Q6315" i="190"/>
  <c r="P6315" i="190"/>
  <c r="O6315" i="190"/>
  <c r="V6314" i="190"/>
  <c r="U6314" i="190"/>
  <c r="T6314" i="190"/>
  <c r="S6314" i="190"/>
  <c r="R6314" i="190"/>
  <c r="Q6314" i="190"/>
  <c r="P6314" i="190"/>
  <c r="O6314" i="190"/>
  <c r="X6313" i="190"/>
  <c r="V6313" i="190"/>
  <c r="U6313" i="190"/>
  <c r="T6313" i="190"/>
  <c r="S6313" i="190"/>
  <c r="R6313" i="190"/>
  <c r="Q6313" i="190"/>
  <c r="P6313" i="190"/>
  <c r="O6313" i="190"/>
  <c r="W6313" i="190" s="1"/>
  <c r="V6312" i="190"/>
  <c r="U6312" i="190"/>
  <c r="T6312" i="190"/>
  <c r="S6312" i="190"/>
  <c r="R6312" i="190"/>
  <c r="Q6312" i="190"/>
  <c r="P6312" i="190"/>
  <c r="O6312" i="190"/>
  <c r="V6311" i="190"/>
  <c r="U6311" i="190"/>
  <c r="T6311" i="190"/>
  <c r="S6311" i="190"/>
  <c r="X6311" i="190" s="1"/>
  <c r="R6311" i="190"/>
  <c r="Q6311" i="190"/>
  <c r="P6311" i="190"/>
  <c r="O6311" i="190"/>
  <c r="V6310" i="190"/>
  <c r="U6310" i="190"/>
  <c r="T6310" i="190"/>
  <c r="S6310" i="190"/>
  <c r="R6310" i="190"/>
  <c r="Q6310" i="190"/>
  <c r="P6310" i="190"/>
  <c r="O6310" i="190"/>
  <c r="W6310" i="190" s="1"/>
  <c r="V6309" i="190"/>
  <c r="U6309" i="190"/>
  <c r="T6309" i="190"/>
  <c r="X6309" i="190" s="1"/>
  <c r="S6309" i="190"/>
  <c r="R6309" i="190"/>
  <c r="Q6309" i="190"/>
  <c r="P6309" i="190"/>
  <c r="O6309" i="190"/>
  <c r="V6308" i="190"/>
  <c r="U6308" i="190"/>
  <c r="T6308" i="190"/>
  <c r="S6308" i="190"/>
  <c r="X6308" i="190" s="1"/>
  <c r="R6308" i="190"/>
  <c r="Q6308" i="190"/>
  <c r="P6308" i="190"/>
  <c r="O6308" i="190"/>
  <c r="V6307" i="190"/>
  <c r="U6307" i="190"/>
  <c r="T6307" i="190"/>
  <c r="S6307" i="190"/>
  <c r="R6307" i="190"/>
  <c r="Q6307" i="190"/>
  <c r="P6307" i="190"/>
  <c r="O6307" i="190"/>
  <c r="V6306" i="190"/>
  <c r="U6306" i="190"/>
  <c r="T6306" i="190"/>
  <c r="S6306" i="190"/>
  <c r="R6306" i="190"/>
  <c r="Q6306" i="190"/>
  <c r="P6306" i="190"/>
  <c r="O6306" i="190"/>
  <c r="V6305" i="190"/>
  <c r="U6305" i="190"/>
  <c r="T6305" i="190"/>
  <c r="X6305" i="190" s="1"/>
  <c r="S6305" i="190"/>
  <c r="R6305" i="190"/>
  <c r="Q6305" i="190"/>
  <c r="P6305" i="190"/>
  <c r="O6305" i="190"/>
  <c r="V6304" i="190"/>
  <c r="U6304" i="190"/>
  <c r="T6304" i="190"/>
  <c r="S6304" i="190"/>
  <c r="R6304" i="190"/>
  <c r="Q6304" i="190"/>
  <c r="P6304" i="190"/>
  <c r="O6304" i="190"/>
  <c r="V6303" i="190"/>
  <c r="U6303" i="190"/>
  <c r="T6303" i="190"/>
  <c r="S6303" i="190"/>
  <c r="R6303" i="190"/>
  <c r="Q6303" i="190"/>
  <c r="P6303" i="190"/>
  <c r="O6303" i="190"/>
  <c r="V6302" i="190"/>
  <c r="U6302" i="190"/>
  <c r="T6302" i="190"/>
  <c r="S6302" i="190"/>
  <c r="R6302" i="190"/>
  <c r="Q6302" i="190"/>
  <c r="P6302" i="190"/>
  <c r="O6302" i="190"/>
  <c r="V6301" i="190"/>
  <c r="U6301" i="190"/>
  <c r="T6301" i="190"/>
  <c r="X6301" i="190" s="1"/>
  <c r="S6301" i="190"/>
  <c r="R6301" i="190"/>
  <c r="Q6301" i="190"/>
  <c r="P6301" i="190"/>
  <c r="O6301" i="190"/>
  <c r="V6300" i="190"/>
  <c r="U6300" i="190"/>
  <c r="T6300" i="190"/>
  <c r="S6300" i="190"/>
  <c r="R6300" i="190"/>
  <c r="Q6300" i="190"/>
  <c r="P6300" i="190"/>
  <c r="O6300" i="190"/>
  <c r="V6299" i="190"/>
  <c r="U6299" i="190"/>
  <c r="T6299" i="190"/>
  <c r="S6299" i="190"/>
  <c r="R6299" i="190"/>
  <c r="Q6299" i="190"/>
  <c r="P6299" i="190"/>
  <c r="O6299" i="190"/>
  <c r="V6298" i="190"/>
  <c r="U6298" i="190"/>
  <c r="T6298" i="190"/>
  <c r="S6298" i="190"/>
  <c r="R6298" i="190"/>
  <c r="Q6298" i="190"/>
  <c r="P6298" i="190"/>
  <c r="O6298" i="190"/>
  <c r="V6297" i="190"/>
  <c r="U6297" i="190"/>
  <c r="T6297" i="190"/>
  <c r="S6297" i="190"/>
  <c r="R6297" i="190"/>
  <c r="Q6297" i="190"/>
  <c r="P6297" i="190"/>
  <c r="O6297" i="190"/>
  <c r="V6296" i="190"/>
  <c r="U6296" i="190"/>
  <c r="T6296" i="190"/>
  <c r="S6296" i="190"/>
  <c r="R6296" i="190"/>
  <c r="Q6296" i="190"/>
  <c r="P6296" i="190"/>
  <c r="O6296" i="190"/>
  <c r="V6295" i="190"/>
  <c r="U6295" i="190"/>
  <c r="T6295" i="190"/>
  <c r="S6295" i="190"/>
  <c r="X6295" i="190" s="1"/>
  <c r="R6295" i="190"/>
  <c r="Q6295" i="190"/>
  <c r="P6295" i="190"/>
  <c r="O6295" i="190"/>
  <c r="W6295" i="190" s="1"/>
  <c r="V6294" i="190"/>
  <c r="U6294" i="190"/>
  <c r="T6294" i="190"/>
  <c r="S6294" i="190"/>
  <c r="R6294" i="190"/>
  <c r="Q6294" i="190"/>
  <c r="P6294" i="190"/>
  <c r="O6294" i="190"/>
  <c r="W6294" i="190" s="1"/>
  <c r="V6293" i="190"/>
  <c r="U6293" i="190"/>
  <c r="T6293" i="190"/>
  <c r="S6293" i="190"/>
  <c r="R6293" i="190"/>
  <c r="Q6293" i="190"/>
  <c r="P6293" i="190"/>
  <c r="O6293" i="190"/>
  <c r="V6292" i="190"/>
  <c r="U6292" i="190"/>
  <c r="T6292" i="190"/>
  <c r="S6292" i="190"/>
  <c r="X6292" i="190" s="1"/>
  <c r="R6292" i="190"/>
  <c r="Q6292" i="190"/>
  <c r="P6292" i="190"/>
  <c r="O6292" i="190"/>
  <c r="W6292" i="190" s="1"/>
  <c r="V6291" i="190"/>
  <c r="U6291" i="190"/>
  <c r="T6291" i="190"/>
  <c r="S6291" i="190"/>
  <c r="R6291" i="190"/>
  <c r="Q6291" i="190"/>
  <c r="P6291" i="190"/>
  <c r="O6291" i="190"/>
  <c r="V6290" i="190"/>
  <c r="U6290" i="190"/>
  <c r="T6290" i="190"/>
  <c r="S6290" i="190"/>
  <c r="R6290" i="190"/>
  <c r="Q6290" i="190"/>
  <c r="P6290" i="190"/>
  <c r="O6290" i="190"/>
  <c r="V6289" i="190"/>
  <c r="U6289" i="190"/>
  <c r="T6289" i="190"/>
  <c r="X6289" i="190" s="1"/>
  <c r="S6289" i="190"/>
  <c r="R6289" i="190"/>
  <c r="Q6289" i="190"/>
  <c r="P6289" i="190"/>
  <c r="O6289" i="190"/>
  <c r="W6289" i="190" s="1"/>
  <c r="V6288" i="190"/>
  <c r="U6288" i="190"/>
  <c r="T6288" i="190"/>
  <c r="S6288" i="190"/>
  <c r="R6288" i="190"/>
  <c r="Q6288" i="190"/>
  <c r="P6288" i="190"/>
  <c r="O6288" i="190"/>
  <c r="V6287" i="190"/>
  <c r="U6287" i="190"/>
  <c r="T6287" i="190"/>
  <c r="S6287" i="190"/>
  <c r="X6287" i="190" s="1"/>
  <c r="R6287" i="190"/>
  <c r="Q6287" i="190"/>
  <c r="P6287" i="190"/>
  <c r="O6287" i="190"/>
  <c r="V6286" i="190"/>
  <c r="U6286" i="190"/>
  <c r="T6286" i="190"/>
  <c r="S6286" i="190"/>
  <c r="R6286" i="190"/>
  <c r="Q6286" i="190"/>
  <c r="P6286" i="190"/>
  <c r="O6286" i="190"/>
  <c r="W6286" i="190" s="1"/>
  <c r="V6285" i="190"/>
  <c r="U6285" i="190"/>
  <c r="T6285" i="190"/>
  <c r="S6285" i="190"/>
  <c r="R6285" i="190"/>
  <c r="Q6285" i="190"/>
  <c r="P6285" i="190"/>
  <c r="O6285" i="190"/>
  <c r="V6284" i="190"/>
  <c r="U6284" i="190"/>
  <c r="T6284" i="190"/>
  <c r="S6284" i="190"/>
  <c r="X6284" i="190" s="1"/>
  <c r="R6284" i="190"/>
  <c r="Q6284" i="190"/>
  <c r="P6284" i="190"/>
  <c r="O6284" i="190"/>
  <c r="V6283" i="190"/>
  <c r="U6283" i="190"/>
  <c r="T6283" i="190"/>
  <c r="S6283" i="190"/>
  <c r="R6283" i="190"/>
  <c r="Q6283" i="190"/>
  <c r="P6283" i="190"/>
  <c r="O6283" i="190"/>
  <c r="V6282" i="190"/>
  <c r="U6282" i="190"/>
  <c r="T6282" i="190"/>
  <c r="S6282" i="190"/>
  <c r="R6282" i="190"/>
  <c r="Q6282" i="190"/>
  <c r="P6282" i="190"/>
  <c r="O6282" i="190"/>
  <c r="V6281" i="190"/>
  <c r="U6281" i="190"/>
  <c r="T6281" i="190"/>
  <c r="X6281" i="190" s="1"/>
  <c r="S6281" i="190"/>
  <c r="R6281" i="190"/>
  <c r="Q6281" i="190"/>
  <c r="P6281" i="190"/>
  <c r="O6281" i="190"/>
  <c r="V6280" i="190"/>
  <c r="U6280" i="190"/>
  <c r="T6280" i="190"/>
  <c r="S6280" i="190"/>
  <c r="R6280" i="190"/>
  <c r="Q6280" i="190"/>
  <c r="P6280" i="190"/>
  <c r="O6280" i="190"/>
  <c r="X6279" i="190"/>
  <c r="V6279" i="190"/>
  <c r="U6279" i="190"/>
  <c r="T6279" i="190"/>
  <c r="S6279" i="190"/>
  <c r="R6279" i="190"/>
  <c r="Q6279" i="190"/>
  <c r="P6279" i="190"/>
  <c r="O6279" i="190"/>
  <c r="V6278" i="190"/>
  <c r="U6278" i="190"/>
  <c r="T6278" i="190"/>
  <c r="S6278" i="190"/>
  <c r="R6278" i="190"/>
  <c r="Q6278" i="190"/>
  <c r="P6278" i="190"/>
  <c r="O6278" i="190"/>
  <c r="V6277" i="190"/>
  <c r="U6277" i="190"/>
  <c r="T6277" i="190"/>
  <c r="X6277" i="190" s="1"/>
  <c r="S6277" i="190"/>
  <c r="R6277" i="190"/>
  <c r="Q6277" i="190"/>
  <c r="P6277" i="190"/>
  <c r="O6277" i="190"/>
  <c r="V6276" i="190"/>
  <c r="U6276" i="190"/>
  <c r="T6276" i="190"/>
  <c r="S6276" i="190"/>
  <c r="R6276" i="190"/>
  <c r="Q6276" i="190"/>
  <c r="P6276" i="190"/>
  <c r="O6276" i="190"/>
  <c r="V6275" i="190"/>
  <c r="U6275" i="190"/>
  <c r="T6275" i="190"/>
  <c r="S6275" i="190"/>
  <c r="R6275" i="190"/>
  <c r="Q6275" i="190"/>
  <c r="P6275" i="190"/>
  <c r="O6275" i="190"/>
  <c r="V6274" i="190"/>
  <c r="U6274" i="190"/>
  <c r="T6274" i="190"/>
  <c r="S6274" i="190"/>
  <c r="R6274" i="190"/>
  <c r="Q6274" i="190"/>
  <c r="P6274" i="190"/>
  <c r="O6274" i="190"/>
  <c r="X6273" i="190"/>
  <c r="V6273" i="190"/>
  <c r="U6273" i="190"/>
  <c r="T6273" i="190"/>
  <c r="S6273" i="190"/>
  <c r="R6273" i="190"/>
  <c r="Q6273" i="190"/>
  <c r="P6273" i="190"/>
  <c r="O6273" i="190"/>
  <c r="W6273" i="190" s="1"/>
  <c r="V6272" i="190"/>
  <c r="U6272" i="190"/>
  <c r="T6272" i="190"/>
  <c r="S6272" i="190"/>
  <c r="R6272" i="190"/>
  <c r="Q6272" i="190"/>
  <c r="P6272" i="190"/>
  <c r="O6272" i="190"/>
  <c r="V6271" i="190"/>
  <c r="U6271" i="190"/>
  <c r="T6271" i="190"/>
  <c r="S6271" i="190"/>
  <c r="R6271" i="190"/>
  <c r="Q6271" i="190"/>
  <c r="P6271" i="190"/>
  <c r="O6271" i="190"/>
  <c r="V6270" i="190"/>
  <c r="U6270" i="190"/>
  <c r="T6270" i="190"/>
  <c r="S6270" i="190"/>
  <c r="R6270" i="190"/>
  <c r="Q6270" i="190"/>
  <c r="P6270" i="190"/>
  <c r="O6270" i="190"/>
  <c r="V6269" i="190"/>
  <c r="U6269" i="190"/>
  <c r="T6269" i="190"/>
  <c r="X6269" i="190" s="1"/>
  <c r="S6269" i="190"/>
  <c r="R6269" i="190"/>
  <c r="Q6269" i="190"/>
  <c r="P6269" i="190"/>
  <c r="O6269" i="190"/>
  <c r="V6268" i="190"/>
  <c r="U6268" i="190"/>
  <c r="T6268" i="190"/>
  <c r="S6268" i="190"/>
  <c r="R6268" i="190"/>
  <c r="Q6268" i="190"/>
  <c r="P6268" i="190"/>
  <c r="O6268" i="190"/>
  <c r="V6267" i="190"/>
  <c r="U6267" i="190"/>
  <c r="T6267" i="190"/>
  <c r="S6267" i="190"/>
  <c r="R6267" i="190"/>
  <c r="Q6267" i="190"/>
  <c r="P6267" i="190"/>
  <c r="O6267" i="190"/>
  <c r="V6266" i="190"/>
  <c r="U6266" i="190"/>
  <c r="T6266" i="190"/>
  <c r="S6266" i="190"/>
  <c r="R6266" i="190"/>
  <c r="Q6266" i="190"/>
  <c r="P6266" i="190"/>
  <c r="O6266" i="190"/>
  <c r="X6265" i="190"/>
  <c r="V6265" i="190"/>
  <c r="U6265" i="190"/>
  <c r="T6265" i="190"/>
  <c r="S6265" i="190"/>
  <c r="R6265" i="190"/>
  <c r="Q6265" i="190"/>
  <c r="P6265" i="190"/>
  <c r="O6265" i="190"/>
  <c r="V6264" i="190"/>
  <c r="U6264" i="190"/>
  <c r="T6264" i="190"/>
  <c r="S6264" i="190"/>
  <c r="R6264" i="190"/>
  <c r="Q6264" i="190"/>
  <c r="P6264" i="190"/>
  <c r="O6264" i="190"/>
  <c r="V6263" i="190"/>
  <c r="X6263" i="190" s="1"/>
  <c r="U6263" i="190"/>
  <c r="T6263" i="190"/>
  <c r="S6263" i="190"/>
  <c r="R6263" i="190"/>
  <c r="Q6263" i="190"/>
  <c r="P6263" i="190"/>
  <c r="O6263" i="190"/>
  <c r="W6263" i="190" s="1"/>
  <c r="V6262" i="190"/>
  <c r="U6262" i="190"/>
  <c r="T6262" i="190"/>
  <c r="S6262" i="190"/>
  <c r="R6262" i="190"/>
  <c r="Q6262" i="190"/>
  <c r="P6262" i="190"/>
  <c r="O6262" i="190"/>
  <c r="V6261" i="190"/>
  <c r="U6261" i="190"/>
  <c r="T6261" i="190"/>
  <c r="S6261" i="190"/>
  <c r="R6261" i="190"/>
  <c r="Q6261" i="190"/>
  <c r="P6261" i="190"/>
  <c r="O6261" i="190"/>
  <c r="V6260" i="190"/>
  <c r="U6260" i="190"/>
  <c r="T6260" i="190"/>
  <c r="S6260" i="190"/>
  <c r="R6260" i="190"/>
  <c r="Q6260" i="190"/>
  <c r="P6260" i="190"/>
  <c r="O6260" i="190"/>
  <c r="W6260" i="190" s="1"/>
  <c r="V6259" i="190"/>
  <c r="U6259" i="190"/>
  <c r="T6259" i="190"/>
  <c r="S6259" i="190"/>
  <c r="R6259" i="190"/>
  <c r="Q6259" i="190"/>
  <c r="P6259" i="190"/>
  <c r="O6259" i="190"/>
  <c r="V6258" i="190"/>
  <c r="U6258" i="190"/>
  <c r="T6258" i="190"/>
  <c r="S6258" i="190"/>
  <c r="R6258" i="190"/>
  <c r="Q6258" i="190"/>
  <c r="P6258" i="190"/>
  <c r="O6258" i="190"/>
  <c r="X6257" i="190"/>
  <c r="V6257" i="190"/>
  <c r="U6257" i="190"/>
  <c r="T6257" i="190"/>
  <c r="S6257" i="190"/>
  <c r="R6257" i="190"/>
  <c r="Q6257" i="190"/>
  <c r="P6257" i="190"/>
  <c r="O6257" i="190"/>
  <c r="V6256" i="190"/>
  <c r="U6256" i="190"/>
  <c r="T6256" i="190"/>
  <c r="S6256" i="190"/>
  <c r="R6256" i="190"/>
  <c r="Q6256" i="190"/>
  <c r="P6256" i="190"/>
  <c r="O6256" i="190"/>
  <c r="V6255" i="190"/>
  <c r="U6255" i="190"/>
  <c r="T6255" i="190"/>
  <c r="S6255" i="190"/>
  <c r="R6255" i="190"/>
  <c r="Q6255" i="190"/>
  <c r="P6255" i="190"/>
  <c r="O6255" i="190"/>
  <c r="V6254" i="190"/>
  <c r="U6254" i="190"/>
  <c r="T6254" i="190"/>
  <c r="S6254" i="190"/>
  <c r="R6254" i="190"/>
  <c r="Q6254" i="190"/>
  <c r="P6254" i="190"/>
  <c r="O6254" i="190"/>
  <c r="V6253" i="190"/>
  <c r="U6253" i="190"/>
  <c r="T6253" i="190"/>
  <c r="S6253" i="190"/>
  <c r="R6253" i="190"/>
  <c r="Q6253" i="190"/>
  <c r="P6253" i="190"/>
  <c r="O6253" i="190"/>
  <c r="V6252" i="190"/>
  <c r="U6252" i="190"/>
  <c r="T6252" i="190"/>
  <c r="S6252" i="190"/>
  <c r="R6252" i="190"/>
  <c r="Q6252" i="190"/>
  <c r="P6252" i="190"/>
  <c r="O6252" i="190"/>
  <c r="V6251" i="190"/>
  <c r="U6251" i="190"/>
  <c r="T6251" i="190"/>
  <c r="S6251" i="190"/>
  <c r="R6251" i="190"/>
  <c r="Q6251" i="190"/>
  <c r="P6251" i="190"/>
  <c r="O6251" i="190"/>
  <c r="V6250" i="190"/>
  <c r="U6250" i="190"/>
  <c r="T6250" i="190"/>
  <c r="S6250" i="190"/>
  <c r="R6250" i="190"/>
  <c r="Q6250" i="190"/>
  <c r="P6250" i="190"/>
  <c r="O6250" i="190"/>
  <c r="V6249" i="190"/>
  <c r="U6249" i="190"/>
  <c r="T6249" i="190"/>
  <c r="X6249" i="190" s="1"/>
  <c r="S6249" i="190"/>
  <c r="R6249" i="190"/>
  <c r="Q6249" i="190"/>
  <c r="P6249" i="190"/>
  <c r="O6249" i="190"/>
  <c r="V6248" i="190"/>
  <c r="U6248" i="190"/>
  <c r="T6248" i="190"/>
  <c r="S6248" i="190"/>
  <c r="R6248" i="190"/>
  <c r="Q6248" i="190"/>
  <c r="P6248" i="190"/>
  <c r="O6248" i="190"/>
  <c r="X6247" i="190"/>
  <c r="V6247" i="190"/>
  <c r="U6247" i="190"/>
  <c r="T6247" i="190"/>
  <c r="S6247" i="190"/>
  <c r="R6247" i="190"/>
  <c r="Q6247" i="190"/>
  <c r="P6247" i="190"/>
  <c r="O6247" i="190"/>
  <c r="W6247" i="190" s="1"/>
  <c r="V6246" i="190"/>
  <c r="U6246" i="190"/>
  <c r="T6246" i="190"/>
  <c r="S6246" i="190"/>
  <c r="R6246" i="190"/>
  <c r="Q6246" i="190"/>
  <c r="P6246" i="190"/>
  <c r="O6246" i="190"/>
  <c r="V6245" i="190"/>
  <c r="U6245" i="190"/>
  <c r="T6245" i="190"/>
  <c r="S6245" i="190"/>
  <c r="R6245" i="190"/>
  <c r="Q6245" i="190"/>
  <c r="P6245" i="190"/>
  <c r="O6245" i="190"/>
  <c r="V6244" i="190"/>
  <c r="U6244" i="190"/>
  <c r="T6244" i="190"/>
  <c r="S6244" i="190"/>
  <c r="R6244" i="190"/>
  <c r="Q6244" i="190"/>
  <c r="P6244" i="190"/>
  <c r="O6244" i="190"/>
  <c r="W6244" i="190" s="1"/>
  <c r="V6243" i="190"/>
  <c r="U6243" i="190"/>
  <c r="T6243" i="190"/>
  <c r="S6243" i="190"/>
  <c r="R6243" i="190"/>
  <c r="Q6243" i="190"/>
  <c r="P6243" i="190"/>
  <c r="O6243" i="190"/>
  <c r="V6242" i="190"/>
  <c r="U6242" i="190"/>
  <c r="T6242" i="190"/>
  <c r="S6242" i="190"/>
  <c r="R6242" i="190"/>
  <c r="Q6242" i="190"/>
  <c r="P6242" i="190"/>
  <c r="O6242" i="190"/>
  <c r="V6241" i="190"/>
  <c r="X6241" i="190" s="1"/>
  <c r="U6241" i="190"/>
  <c r="T6241" i="190"/>
  <c r="S6241" i="190"/>
  <c r="R6241" i="190"/>
  <c r="Q6241" i="190"/>
  <c r="P6241" i="190"/>
  <c r="O6241" i="190"/>
  <c r="V6240" i="190"/>
  <c r="U6240" i="190"/>
  <c r="T6240" i="190"/>
  <c r="S6240" i="190"/>
  <c r="R6240" i="190"/>
  <c r="Q6240" i="190"/>
  <c r="P6240" i="190"/>
  <c r="O6240" i="190"/>
  <c r="V6239" i="190"/>
  <c r="U6239" i="190"/>
  <c r="T6239" i="190"/>
  <c r="S6239" i="190"/>
  <c r="R6239" i="190"/>
  <c r="Q6239" i="190"/>
  <c r="P6239" i="190"/>
  <c r="O6239" i="190"/>
  <c r="V6238" i="190"/>
  <c r="U6238" i="190"/>
  <c r="T6238" i="190"/>
  <c r="S6238" i="190"/>
  <c r="R6238" i="190"/>
  <c r="Q6238" i="190"/>
  <c r="P6238" i="190"/>
  <c r="O6238" i="190"/>
  <c r="V6237" i="190"/>
  <c r="U6237" i="190"/>
  <c r="T6237" i="190"/>
  <c r="S6237" i="190"/>
  <c r="R6237" i="190"/>
  <c r="Q6237" i="190"/>
  <c r="P6237" i="190"/>
  <c r="O6237" i="190"/>
  <c r="V6236" i="190"/>
  <c r="U6236" i="190"/>
  <c r="T6236" i="190"/>
  <c r="S6236" i="190"/>
  <c r="R6236" i="190"/>
  <c r="Q6236" i="190"/>
  <c r="P6236" i="190"/>
  <c r="O6236" i="190"/>
  <c r="V6235" i="190"/>
  <c r="U6235" i="190"/>
  <c r="T6235" i="190"/>
  <c r="S6235" i="190"/>
  <c r="R6235" i="190"/>
  <c r="Q6235" i="190"/>
  <c r="P6235" i="190"/>
  <c r="O6235" i="190"/>
  <c r="V6234" i="190"/>
  <c r="U6234" i="190"/>
  <c r="T6234" i="190"/>
  <c r="S6234" i="190"/>
  <c r="R6234" i="190"/>
  <c r="Q6234" i="190"/>
  <c r="P6234" i="190"/>
  <c r="O6234" i="190"/>
  <c r="V6233" i="190"/>
  <c r="U6233" i="190"/>
  <c r="T6233" i="190"/>
  <c r="S6233" i="190"/>
  <c r="R6233" i="190"/>
  <c r="Q6233" i="190"/>
  <c r="P6233" i="190"/>
  <c r="O6233" i="190"/>
  <c r="V6232" i="190"/>
  <c r="U6232" i="190"/>
  <c r="T6232" i="190"/>
  <c r="S6232" i="190"/>
  <c r="R6232" i="190"/>
  <c r="Q6232" i="190"/>
  <c r="P6232" i="190"/>
  <c r="O6232" i="190"/>
  <c r="V6231" i="190"/>
  <c r="X6231" i="190" s="1"/>
  <c r="U6231" i="190"/>
  <c r="T6231" i="190"/>
  <c r="S6231" i="190"/>
  <c r="R6231" i="190"/>
  <c r="Q6231" i="190"/>
  <c r="P6231" i="190"/>
  <c r="O6231" i="190"/>
  <c r="W6231" i="190" s="1"/>
  <c r="V6230" i="190"/>
  <c r="U6230" i="190"/>
  <c r="T6230" i="190"/>
  <c r="S6230" i="190"/>
  <c r="X6230" i="190" s="1"/>
  <c r="R6230" i="190"/>
  <c r="Q6230" i="190"/>
  <c r="P6230" i="190"/>
  <c r="O6230" i="190"/>
  <c r="V6229" i="190"/>
  <c r="U6229" i="190"/>
  <c r="T6229" i="190"/>
  <c r="S6229" i="190"/>
  <c r="R6229" i="190"/>
  <c r="Q6229" i="190"/>
  <c r="P6229" i="190"/>
  <c r="O6229" i="190"/>
  <c r="V6228" i="190"/>
  <c r="U6228" i="190"/>
  <c r="T6228" i="190"/>
  <c r="S6228" i="190"/>
  <c r="R6228" i="190"/>
  <c r="Q6228" i="190"/>
  <c r="P6228" i="190"/>
  <c r="O6228" i="190"/>
  <c r="W6228" i="190" s="1"/>
  <c r="V6227" i="190"/>
  <c r="U6227" i="190"/>
  <c r="T6227" i="190"/>
  <c r="S6227" i="190"/>
  <c r="R6227" i="190"/>
  <c r="Q6227" i="190"/>
  <c r="P6227" i="190"/>
  <c r="O6227" i="190"/>
  <c r="V6226" i="190"/>
  <c r="U6226" i="190"/>
  <c r="T6226" i="190"/>
  <c r="S6226" i="190"/>
  <c r="R6226" i="190"/>
  <c r="Q6226" i="190"/>
  <c r="P6226" i="190"/>
  <c r="O6226" i="190"/>
  <c r="X6225" i="190"/>
  <c r="V6225" i="190"/>
  <c r="U6225" i="190"/>
  <c r="T6225" i="190"/>
  <c r="S6225" i="190"/>
  <c r="R6225" i="190"/>
  <c r="Q6225" i="190"/>
  <c r="P6225" i="190"/>
  <c r="O6225" i="190"/>
  <c r="W6225" i="190" s="1"/>
  <c r="V6224" i="190"/>
  <c r="U6224" i="190"/>
  <c r="T6224" i="190"/>
  <c r="S6224" i="190"/>
  <c r="R6224" i="190"/>
  <c r="Q6224" i="190"/>
  <c r="P6224" i="190"/>
  <c r="O6224" i="190"/>
  <c r="V6223" i="190"/>
  <c r="U6223" i="190"/>
  <c r="T6223" i="190"/>
  <c r="S6223" i="190"/>
  <c r="X6223" i="190" s="1"/>
  <c r="R6223" i="190"/>
  <c r="Q6223" i="190"/>
  <c r="P6223" i="190"/>
  <c r="O6223" i="190"/>
  <c r="W6223" i="190" s="1"/>
  <c r="V6222" i="190"/>
  <c r="U6222" i="190"/>
  <c r="T6222" i="190"/>
  <c r="S6222" i="190"/>
  <c r="R6222" i="190"/>
  <c r="Q6222" i="190"/>
  <c r="P6222" i="190"/>
  <c r="O6222" i="190"/>
  <c r="W6222" i="190" s="1"/>
  <c r="V6221" i="190"/>
  <c r="U6221" i="190"/>
  <c r="T6221" i="190"/>
  <c r="S6221" i="190"/>
  <c r="R6221" i="190"/>
  <c r="Q6221" i="190"/>
  <c r="P6221" i="190"/>
  <c r="O6221" i="190"/>
  <c r="V6220" i="190"/>
  <c r="U6220" i="190"/>
  <c r="T6220" i="190"/>
  <c r="S6220" i="190"/>
  <c r="X6220" i="190" s="1"/>
  <c r="R6220" i="190"/>
  <c r="Q6220" i="190"/>
  <c r="P6220" i="190"/>
  <c r="O6220" i="190"/>
  <c r="W6220" i="190" s="1"/>
  <c r="V6219" i="190"/>
  <c r="U6219" i="190"/>
  <c r="T6219" i="190"/>
  <c r="S6219" i="190"/>
  <c r="R6219" i="190"/>
  <c r="Q6219" i="190"/>
  <c r="P6219" i="190"/>
  <c r="O6219" i="190"/>
  <c r="V6218" i="190"/>
  <c r="U6218" i="190"/>
  <c r="T6218" i="190"/>
  <c r="S6218" i="190"/>
  <c r="R6218" i="190"/>
  <c r="Q6218" i="190"/>
  <c r="P6218" i="190"/>
  <c r="O6218" i="190"/>
  <c r="V6217" i="190"/>
  <c r="U6217" i="190"/>
  <c r="T6217" i="190"/>
  <c r="X6217" i="190" s="1"/>
  <c r="S6217" i="190"/>
  <c r="R6217" i="190"/>
  <c r="Q6217" i="190"/>
  <c r="P6217" i="190"/>
  <c r="O6217" i="190"/>
  <c r="V6216" i="190"/>
  <c r="U6216" i="190"/>
  <c r="T6216" i="190"/>
  <c r="S6216" i="190"/>
  <c r="R6216" i="190"/>
  <c r="Q6216" i="190"/>
  <c r="P6216" i="190"/>
  <c r="O6216" i="190"/>
  <c r="V6215" i="190"/>
  <c r="U6215" i="190"/>
  <c r="X6215" i="190" s="1"/>
  <c r="T6215" i="190"/>
  <c r="S6215" i="190"/>
  <c r="R6215" i="190"/>
  <c r="Q6215" i="190"/>
  <c r="P6215" i="190"/>
  <c r="O6215" i="190"/>
  <c r="V6214" i="190"/>
  <c r="U6214" i="190"/>
  <c r="T6214" i="190"/>
  <c r="S6214" i="190"/>
  <c r="R6214" i="190"/>
  <c r="Q6214" i="190"/>
  <c r="P6214" i="190"/>
  <c r="O6214" i="190"/>
  <c r="V6213" i="190"/>
  <c r="U6213" i="190"/>
  <c r="T6213" i="190"/>
  <c r="S6213" i="190"/>
  <c r="R6213" i="190"/>
  <c r="Q6213" i="190"/>
  <c r="P6213" i="190"/>
  <c r="O6213" i="190"/>
  <c r="V6212" i="190"/>
  <c r="U6212" i="190"/>
  <c r="T6212" i="190"/>
  <c r="S6212" i="190"/>
  <c r="R6212" i="190"/>
  <c r="Q6212" i="190"/>
  <c r="P6212" i="190"/>
  <c r="O6212" i="190"/>
  <c r="V6211" i="190"/>
  <c r="U6211" i="190"/>
  <c r="T6211" i="190"/>
  <c r="S6211" i="190"/>
  <c r="R6211" i="190"/>
  <c r="Q6211" i="190"/>
  <c r="P6211" i="190"/>
  <c r="O6211" i="190"/>
  <c r="V6210" i="190"/>
  <c r="U6210" i="190"/>
  <c r="T6210" i="190"/>
  <c r="S6210" i="190"/>
  <c r="R6210" i="190"/>
  <c r="Q6210" i="190"/>
  <c r="P6210" i="190"/>
  <c r="O6210" i="190"/>
  <c r="V6209" i="190"/>
  <c r="X6209" i="190" s="1"/>
  <c r="U6209" i="190"/>
  <c r="T6209" i="190"/>
  <c r="S6209" i="190"/>
  <c r="R6209" i="190"/>
  <c r="Q6209" i="190"/>
  <c r="P6209" i="190"/>
  <c r="O6209" i="190"/>
  <c r="W6209" i="190" s="1"/>
  <c r="V6208" i="190"/>
  <c r="U6208" i="190"/>
  <c r="T6208" i="190"/>
  <c r="S6208" i="190"/>
  <c r="R6208" i="190"/>
  <c r="Q6208" i="190"/>
  <c r="P6208" i="190"/>
  <c r="O6208" i="190"/>
  <c r="V6207" i="190"/>
  <c r="U6207" i="190"/>
  <c r="T6207" i="190"/>
  <c r="S6207" i="190"/>
  <c r="X6207" i="190" s="1"/>
  <c r="R6207" i="190"/>
  <c r="Q6207" i="190"/>
  <c r="P6207" i="190"/>
  <c r="O6207" i="190"/>
  <c r="V6206" i="190"/>
  <c r="U6206" i="190"/>
  <c r="T6206" i="190"/>
  <c r="S6206" i="190"/>
  <c r="R6206" i="190"/>
  <c r="Q6206" i="190"/>
  <c r="P6206" i="190"/>
  <c r="O6206" i="190"/>
  <c r="W6206" i="190" s="1"/>
  <c r="V6205" i="190"/>
  <c r="U6205" i="190"/>
  <c r="T6205" i="190"/>
  <c r="S6205" i="190"/>
  <c r="R6205" i="190"/>
  <c r="Q6205" i="190"/>
  <c r="P6205" i="190"/>
  <c r="O6205" i="190"/>
  <c r="V6204" i="190"/>
  <c r="U6204" i="190"/>
  <c r="T6204" i="190"/>
  <c r="S6204" i="190"/>
  <c r="X6204" i="190" s="1"/>
  <c r="R6204" i="190"/>
  <c r="Q6204" i="190"/>
  <c r="P6204" i="190"/>
  <c r="O6204" i="190"/>
  <c r="V6203" i="190"/>
  <c r="U6203" i="190"/>
  <c r="T6203" i="190"/>
  <c r="S6203" i="190"/>
  <c r="R6203" i="190"/>
  <c r="Q6203" i="190"/>
  <c r="P6203" i="190"/>
  <c r="O6203" i="190"/>
  <c r="V6202" i="190"/>
  <c r="U6202" i="190"/>
  <c r="T6202" i="190"/>
  <c r="S6202" i="190"/>
  <c r="R6202" i="190"/>
  <c r="Q6202" i="190"/>
  <c r="P6202" i="190"/>
  <c r="O6202" i="190"/>
  <c r="V6201" i="190"/>
  <c r="U6201" i="190"/>
  <c r="T6201" i="190"/>
  <c r="X6201" i="190" s="1"/>
  <c r="S6201" i="190"/>
  <c r="R6201" i="190"/>
  <c r="Q6201" i="190"/>
  <c r="P6201" i="190"/>
  <c r="O6201" i="190"/>
  <c r="V6200" i="190"/>
  <c r="U6200" i="190"/>
  <c r="T6200" i="190"/>
  <c r="S6200" i="190"/>
  <c r="R6200" i="190"/>
  <c r="Q6200" i="190"/>
  <c r="P6200" i="190"/>
  <c r="O6200" i="190"/>
  <c r="V6199" i="190"/>
  <c r="X6199" i="190" s="1"/>
  <c r="U6199" i="190"/>
  <c r="T6199" i="190"/>
  <c r="S6199" i="190"/>
  <c r="R6199" i="190"/>
  <c r="Q6199" i="190"/>
  <c r="P6199" i="190"/>
  <c r="O6199" i="190"/>
  <c r="V6198" i="190"/>
  <c r="U6198" i="190"/>
  <c r="T6198" i="190"/>
  <c r="S6198" i="190"/>
  <c r="X6198" i="190" s="1"/>
  <c r="R6198" i="190"/>
  <c r="Q6198" i="190"/>
  <c r="P6198" i="190"/>
  <c r="O6198" i="190"/>
  <c r="V6197" i="190"/>
  <c r="U6197" i="190"/>
  <c r="T6197" i="190"/>
  <c r="S6197" i="190"/>
  <c r="R6197" i="190"/>
  <c r="Q6197" i="190"/>
  <c r="P6197" i="190"/>
  <c r="O6197" i="190"/>
  <c r="V6196" i="190"/>
  <c r="U6196" i="190"/>
  <c r="T6196" i="190"/>
  <c r="S6196" i="190"/>
  <c r="R6196" i="190"/>
  <c r="Q6196" i="190"/>
  <c r="P6196" i="190"/>
  <c r="O6196" i="190"/>
  <c r="V6195" i="190"/>
  <c r="U6195" i="190"/>
  <c r="T6195" i="190"/>
  <c r="S6195" i="190"/>
  <c r="R6195" i="190"/>
  <c r="Q6195" i="190"/>
  <c r="P6195" i="190"/>
  <c r="O6195" i="190"/>
  <c r="V6194" i="190"/>
  <c r="U6194" i="190"/>
  <c r="T6194" i="190"/>
  <c r="S6194" i="190"/>
  <c r="R6194" i="190"/>
  <c r="Q6194" i="190"/>
  <c r="P6194" i="190"/>
  <c r="O6194" i="190"/>
  <c r="X6193" i="190"/>
  <c r="V6193" i="190"/>
  <c r="U6193" i="190"/>
  <c r="T6193" i="190"/>
  <c r="S6193" i="190"/>
  <c r="R6193" i="190"/>
  <c r="Q6193" i="190"/>
  <c r="P6193" i="190"/>
  <c r="O6193" i="190"/>
  <c r="W6193" i="190" s="1"/>
  <c r="V6192" i="190"/>
  <c r="U6192" i="190"/>
  <c r="T6192" i="190"/>
  <c r="S6192" i="190"/>
  <c r="R6192" i="190"/>
  <c r="Q6192" i="190"/>
  <c r="P6192" i="190"/>
  <c r="O6192" i="190"/>
  <c r="V6191" i="190"/>
  <c r="U6191" i="190"/>
  <c r="T6191" i="190"/>
  <c r="S6191" i="190"/>
  <c r="R6191" i="190"/>
  <c r="Q6191" i="190"/>
  <c r="P6191" i="190"/>
  <c r="O6191" i="190"/>
  <c r="W6191" i="190" s="1"/>
  <c r="V6190" i="190"/>
  <c r="U6190" i="190"/>
  <c r="T6190" i="190"/>
  <c r="S6190" i="190"/>
  <c r="R6190" i="190"/>
  <c r="Q6190" i="190"/>
  <c r="P6190" i="190"/>
  <c r="O6190" i="190"/>
  <c r="V6189" i="190"/>
  <c r="U6189" i="190"/>
  <c r="T6189" i="190"/>
  <c r="S6189" i="190"/>
  <c r="R6189" i="190"/>
  <c r="Q6189" i="190"/>
  <c r="P6189" i="190"/>
  <c r="O6189" i="190"/>
  <c r="V6188" i="190"/>
  <c r="U6188" i="190"/>
  <c r="T6188" i="190"/>
  <c r="S6188" i="190"/>
  <c r="R6188" i="190"/>
  <c r="Q6188" i="190"/>
  <c r="P6188" i="190"/>
  <c r="O6188" i="190"/>
  <c r="V6187" i="190"/>
  <c r="U6187" i="190"/>
  <c r="T6187" i="190"/>
  <c r="S6187" i="190"/>
  <c r="R6187" i="190"/>
  <c r="Q6187" i="190"/>
  <c r="P6187" i="190"/>
  <c r="O6187" i="190"/>
  <c r="V6186" i="190"/>
  <c r="U6186" i="190"/>
  <c r="T6186" i="190"/>
  <c r="S6186" i="190"/>
  <c r="R6186" i="190"/>
  <c r="Q6186" i="190"/>
  <c r="P6186" i="190"/>
  <c r="O6186" i="190"/>
  <c r="X6185" i="190"/>
  <c r="V6185" i="190"/>
  <c r="U6185" i="190"/>
  <c r="T6185" i="190"/>
  <c r="S6185" i="190"/>
  <c r="R6185" i="190"/>
  <c r="Q6185" i="190"/>
  <c r="P6185" i="190"/>
  <c r="O6185" i="190"/>
  <c r="V6184" i="190"/>
  <c r="U6184" i="190"/>
  <c r="T6184" i="190"/>
  <c r="S6184" i="190"/>
  <c r="R6184" i="190"/>
  <c r="Q6184" i="190"/>
  <c r="P6184" i="190"/>
  <c r="O6184" i="190"/>
  <c r="V6183" i="190"/>
  <c r="U6183" i="190"/>
  <c r="T6183" i="190"/>
  <c r="S6183" i="190"/>
  <c r="X6183" i="190" s="1"/>
  <c r="R6183" i="190"/>
  <c r="Q6183" i="190"/>
  <c r="P6183" i="190"/>
  <c r="O6183" i="190"/>
  <c r="V6182" i="190"/>
  <c r="U6182" i="190"/>
  <c r="T6182" i="190"/>
  <c r="S6182" i="190"/>
  <c r="X6182" i="190" s="1"/>
  <c r="R6182" i="190"/>
  <c r="Q6182" i="190"/>
  <c r="P6182" i="190"/>
  <c r="O6182" i="190"/>
  <c r="V6181" i="190"/>
  <c r="U6181" i="190"/>
  <c r="T6181" i="190"/>
  <c r="S6181" i="190"/>
  <c r="R6181" i="190"/>
  <c r="Q6181" i="190"/>
  <c r="P6181" i="190"/>
  <c r="O6181" i="190"/>
  <c r="V6180" i="190"/>
  <c r="U6180" i="190"/>
  <c r="T6180" i="190"/>
  <c r="S6180" i="190"/>
  <c r="R6180" i="190"/>
  <c r="Q6180" i="190"/>
  <c r="P6180" i="190"/>
  <c r="O6180" i="190"/>
  <c r="V6179" i="190"/>
  <c r="U6179" i="190"/>
  <c r="T6179" i="190"/>
  <c r="S6179" i="190"/>
  <c r="R6179" i="190"/>
  <c r="Q6179" i="190"/>
  <c r="P6179" i="190"/>
  <c r="O6179" i="190"/>
  <c r="V6178" i="190"/>
  <c r="U6178" i="190"/>
  <c r="T6178" i="190"/>
  <c r="S6178" i="190"/>
  <c r="R6178" i="190"/>
  <c r="Q6178" i="190"/>
  <c r="P6178" i="190"/>
  <c r="O6178" i="190"/>
  <c r="V6177" i="190"/>
  <c r="X6177" i="190" s="1"/>
  <c r="U6177" i="190"/>
  <c r="T6177" i="190"/>
  <c r="S6177" i="190"/>
  <c r="R6177" i="190"/>
  <c r="Q6177" i="190"/>
  <c r="P6177" i="190"/>
  <c r="O6177" i="190"/>
  <c r="V6176" i="190"/>
  <c r="U6176" i="190"/>
  <c r="T6176" i="190"/>
  <c r="S6176" i="190"/>
  <c r="R6176" i="190"/>
  <c r="Q6176" i="190"/>
  <c r="P6176" i="190"/>
  <c r="O6176" i="190"/>
  <c r="V6175" i="190"/>
  <c r="U6175" i="190"/>
  <c r="T6175" i="190"/>
  <c r="S6175" i="190"/>
  <c r="R6175" i="190"/>
  <c r="Q6175" i="190"/>
  <c r="P6175" i="190"/>
  <c r="O6175" i="190"/>
  <c r="W6175" i="190" s="1"/>
  <c r="V6174" i="190"/>
  <c r="U6174" i="190"/>
  <c r="T6174" i="190"/>
  <c r="S6174" i="190"/>
  <c r="R6174" i="190"/>
  <c r="Q6174" i="190"/>
  <c r="P6174" i="190"/>
  <c r="O6174" i="190"/>
  <c r="V6173" i="190"/>
  <c r="U6173" i="190"/>
  <c r="T6173" i="190"/>
  <c r="S6173" i="190"/>
  <c r="R6173" i="190"/>
  <c r="Q6173" i="190"/>
  <c r="P6173" i="190"/>
  <c r="O6173" i="190"/>
  <c r="V6172" i="190"/>
  <c r="U6172" i="190"/>
  <c r="T6172" i="190"/>
  <c r="S6172" i="190"/>
  <c r="R6172" i="190"/>
  <c r="Q6172" i="190"/>
  <c r="P6172" i="190"/>
  <c r="O6172" i="190"/>
  <c r="W6172" i="190" s="1"/>
  <c r="V6171" i="190"/>
  <c r="U6171" i="190"/>
  <c r="T6171" i="190"/>
  <c r="S6171" i="190"/>
  <c r="R6171" i="190"/>
  <c r="Q6171" i="190"/>
  <c r="P6171" i="190"/>
  <c r="O6171" i="190"/>
  <c r="V6170" i="190"/>
  <c r="U6170" i="190"/>
  <c r="T6170" i="190"/>
  <c r="S6170" i="190"/>
  <c r="R6170" i="190"/>
  <c r="Q6170" i="190"/>
  <c r="P6170" i="190"/>
  <c r="O6170" i="190"/>
  <c r="X6169" i="190"/>
  <c r="V6169" i="190"/>
  <c r="U6169" i="190"/>
  <c r="T6169" i="190"/>
  <c r="S6169" i="190"/>
  <c r="R6169" i="190"/>
  <c r="Q6169" i="190"/>
  <c r="P6169" i="190"/>
  <c r="O6169" i="190"/>
  <c r="V6168" i="190"/>
  <c r="U6168" i="190"/>
  <c r="T6168" i="190"/>
  <c r="S6168" i="190"/>
  <c r="R6168" i="190"/>
  <c r="Q6168" i="190"/>
  <c r="P6168" i="190"/>
  <c r="O6168" i="190"/>
  <c r="V6167" i="190"/>
  <c r="U6167" i="190"/>
  <c r="T6167" i="190"/>
  <c r="S6167" i="190"/>
  <c r="R6167" i="190"/>
  <c r="Q6167" i="190"/>
  <c r="P6167" i="190"/>
  <c r="O6167" i="190"/>
  <c r="V6166" i="190"/>
  <c r="U6166" i="190"/>
  <c r="T6166" i="190"/>
  <c r="S6166" i="190"/>
  <c r="X6166" i="190" s="1"/>
  <c r="R6166" i="190"/>
  <c r="Q6166" i="190"/>
  <c r="P6166" i="190"/>
  <c r="O6166" i="190"/>
  <c r="V6165" i="190"/>
  <c r="U6165" i="190"/>
  <c r="T6165" i="190"/>
  <c r="S6165" i="190"/>
  <c r="R6165" i="190"/>
  <c r="Q6165" i="190"/>
  <c r="P6165" i="190"/>
  <c r="O6165" i="190"/>
  <c r="V6164" i="190"/>
  <c r="U6164" i="190"/>
  <c r="T6164" i="190"/>
  <c r="S6164" i="190"/>
  <c r="R6164" i="190"/>
  <c r="Q6164" i="190"/>
  <c r="P6164" i="190"/>
  <c r="O6164" i="190"/>
  <c r="V6163" i="190"/>
  <c r="U6163" i="190"/>
  <c r="T6163" i="190"/>
  <c r="S6163" i="190"/>
  <c r="R6163" i="190"/>
  <c r="Q6163" i="190"/>
  <c r="P6163" i="190"/>
  <c r="O6163" i="190"/>
  <c r="V6162" i="190"/>
  <c r="U6162" i="190"/>
  <c r="T6162" i="190"/>
  <c r="S6162" i="190"/>
  <c r="R6162" i="190"/>
  <c r="Q6162" i="190"/>
  <c r="P6162" i="190"/>
  <c r="O6162" i="190"/>
  <c r="X6161" i="190"/>
  <c r="V6161" i="190"/>
  <c r="U6161" i="190"/>
  <c r="T6161" i="190"/>
  <c r="S6161" i="190"/>
  <c r="R6161" i="190"/>
  <c r="Q6161" i="190"/>
  <c r="P6161" i="190"/>
  <c r="O6161" i="190"/>
  <c r="V6160" i="190"/>
  <c r="U6160" i="190"/>
  <c r="T6160" i="190"/>
  <c r="S6160" i="190"/>
  <c r="R6160" i="190"/>
  <c r="Q6160" i="190"/>
  <c r="P6160" i="190"/>
  <c r="O6160" i="190"/>
  <c r="V6159" i="190"/>
  <c r="U6159" i="190"/>
  <c r="T6159" i="190"/>
  <c r="S6159" i="190"/>
  <c r="R6159" i="190"/>
  <c r="Q6159" i="190"/>
  <c r="P6159" i="190"/>
  <c r="O6159" i="190"/>
  <c r="W6159" i="190" s="1"/>
  <c r="V6158" i="190"/>
  <c r="U6158" i="190"/>
  <c r="T6158" i="190"/>
  <c r="S6158" i="190"/>
  <c r="R6158" i="190"/>
  <c r="Q6158" i="190"/>
  <c r="P6158" i="190"/>
  <c r="O6158" i="190"/>
  <c r="V6157" i="190"/>
  <c r="U6157" i="190"/>
  <c r="T6157" i="190"/>
  <c r="S6157" i="190"/>
  <c r="R6157" i="190"/>
  <c r="Q6157" i="190"/>
  <c r="P6157" i="190"/>
  <c r="O6157" i="190"/>
  <c r="V6156" i="190"/>
  <c r="U6156" i="190"/>
  <c r="T6156" i="190"/>
  <c r="S6156" i="190"/>
  <c r="R6156" i="190"/>
  <c r="Q6156" i="190"/>
  <c r="P6156" i="190"/>
  <c r="O6156" i="190"/>
  <c r="W6156" i="190" s="1"/>
  <c r="V6155" i="190"/>
  <c r="U6155" i="190"/>
  <c r="T6155" i="190"/>
  <c r="S6155" i="190"/>
  <c r="R6155" i="190"/>
  <c r="Q6155" i="190"/>
  <c r="P6155" i="190"/>
  <c r="O6155" i="190"/>
  <c r="V6154" i="190"/>
  <c r="U6154" i="190"/>
  <c r="T6154" i="190"/>
  <c r="S6154" i="190"/>
  <c r="R6154" i="190"/>
  <c r="Q6154" i="190"/>
  <c r="P6154" i="190"/>
  <c r="O6154" i="190"/>
  <c r="V6153" i="190"/>
  <c r="X6153" i="190" s="1"/>
  <c r="U6153" i="190"/>
  <c r="T6153" i="190"/>
  <c r="S6153" i="190"/>
  <c r="R6153" i="190"/>
  <c r="Q6153" i="190"/>
  <c r="P6153" i="190"/>
  <c r="O6153" i="190"/>
  <c r="W6153" i="190" s="1"/>
  <c r="V6152" i="190"/>
  <c r="U6152" i="190"/>
  <c r="T6152" i="190"/>
  <c r="S6152" i="190"/>
  <c r="R6152" i="190"/>
  <c r="Q6152" i="190"/>
  <c r="P6152" i="190"/>
  <c r="O6152" i="190"/>
  <c r="V6151" i="190"/>
  <c r="U6151" i="190"/>
  <c r="T6151" i="190"/>
  <c r="S6151" i="190"/>
  <c r="X6151" i="190" s="1"/>
  <c r="R6151" i="190"/>
  <c r="Q6151" i="190"/>
  <c r="P6151" i="190"/>
  <c r="O6151" i="190"/>
  <c r="V6150" i="190"/>
  <c r="U6150" i="190"/>
  <c r="T6150" i="190"/>
  <c r="S6150" i="190"/>
  <c r="R6150" i="190"/>
  <c r="Q6150" i="190"/>
  <c r="P6150" i="190"/>
  <c r="O6150" i="190"/>
  <c r="W6150" i="190" s="1"/>
  <c r="V6149" i="190"/>
  <c r="U6149" i="190"/>
  <c r="T6149" i="190"/>
  <c r="S6149" i="190"/>
  <c r="R6149" i="190"/>
  <c r="Q6149" i="190"/>
  <c r="P6149" i="190"/>
  <c r="O6149" i="190"/>
  <c r="V6148" i="190"/>
  <c r="U6148" i="190"/>
  <c r="T6148" i="190"/>
  <c r="S6148" i="190"/>
  <c r="X6148" i="190" s="1"/>
  <c r="R6148" i="190"/>
  <c r="Q6148" i="190"/>
  <c r="P6148" i="190"/>
  <c r="O6148" i="190"/>
  <c r="V6147" i="190"/>
  <c r="U6147" i="190"/>
  <c r="T6147" i="190"/>
  <c r="S6147" i="190"/>
  <c r="R6147" i="190"/>
  <c r="Q6147" i="190"/>
  <c r="P6147" i="190"/>
  <c r="O6147" i="190"/>
  <c r="V6146" i="190"/>
  <c r="U6146" i="190"/>
  <c r="T6146" i="190"/>
  <c r="S6146" i="190"/>
  <c r="R6146" i="190"/>
  <c r="Q6146" i="190"/>
  <c r="P6146" i="190"/>
  <c r="O6146" i="190"/>
  <c r="V6145" i="190"/>
  <c r="U6145" i="190"/>
  <c r="T6145" i="190"/>
  <c r="S6145" i="190"/>
  <c r="X6145" i="190" s="1"/>
  <c r="R6145" i="190"/>
  <c r="Q6145" i="190"/>
  <c r="P6145" i="190"/>
  <c r="O6145" i="190"/>
  <c r="V6144" i="190"/>
  <c r="U6144" i="190"/>
  <c r="T6144" i="190"/>
  <c r="S6144" i="190"/>
  <c r="R6144" i="190"/>
  <c r="Q6144" i="190"/>
  <c r="P6144" i="190"/>
  <c r="O6144" i="190"/>
  <c r="V6143" i="190"/>
  <c r="U6143" i="190"/>
  <c r="T6143" i="190"/>
  <c r="S6143" i="190"/>
  <c r="R6143" i="190"/>
  <c r="Q6143" i="190"/>
  <c r="P6143" i="190"/>
  <c r="O6143" i="190"/>
  <c r="W6143" i="190" s="1"/>
  <c r="V6142" i="190"/>
  <c r="U6142" i="190"/>
  <c r="T6142" i="190"/>
  <c r="S6142" i="190"/>
  <c r="R6142" i="190"/>
  <c r="Q6142" i="190"/>
  <c r="P6142" i="190"/>
  <c r="O6142" i="190"/>
  <c r="V6141" i="190"/>
  <c r="U6141" i="190"/>
  <c r="T6141" i="190"/>
  <c r="S6141" i="190"/>
  <c r="R6141" i="190"/>
  <c r="Q6141" i="190"/>
  <c r="P6141" i="190"/>
  <c r="O6141" i="190"/>
  <c r="V6140" i="190"/>
  <c r="U6140" i="190"/>
  <c r="T6140" i="190"/>
  <c r="S6140" i="190"/>
  <c r="R6140" i="190"/>
  <c r="Q6140" i="190"/>
  <c r="P6140" i="190"/>
  <c r="O6140" i="190"/>
  <c r="W6140" i="190" s="1"/>
  <c r="V6139" i="190"/>
  <c r="U6139" i="190"/>
  <c r="T6139" i="190"/>
  <c r="X6139" i="190" s="1"/>
  <c r="S6139" i="190"/>
  <c r="R6139" i="190"/>
  <c r="Q6139" i="190"/>
  <c r="P6139" i="190"/>
  <c r="O6139" i="190"/>
  <c r="V6138" i="190"/>
  <c r="U6138" i="190"/>
  <c r="T6138" i="190"/>
  <c r="S6138" i="190"/>
  <c r="R6138" i="190"/>
  <c r="Q6138" i="190"/>
  <c r="P6138" i="190"/>
  <c r="O6138" i="190"/>
  <c r="X6137" i="190"/>
  <c r="V6137" i="190"/>
  <c r="U6137" i="190"/>
  <c r="T6137" i="190"/>
  <c r="S6137" i="190"/>
  <c r="R6137" i="190"/>
  <c r="Q6137" i="190"/>
  <c r="P6137" i="190"/>
  <c r="O6137" i="190"/>
  <c r="W6137" i="190" s="1"/>
  <c r="V6136" i="190"/>
  <c r="U6136" i="190"/>
  <c r="T6136" i="190"/>
  <c r="S6136" i="190"/>
  <c r="R6136" i="190"/>
  <c r="Q6136" i="190"/>
  <c r="P6136" i="190"/>
  <c r="O6136" i="190"/>
  <c r="V6135" i="190"/>
  <c r="U6135" i="190"/>
  <c r="T6135" i="190"/>
  <c r="S6135" i="190"/>
  <c r="X6135" i="190" s="1"/>
  <c r="R6135" i="190"/>
  <c r="Q6135" i="190"/>
  <c r="P6135" i="190"/>
  <c r="O6135" i="190"/>
  <c r="V6134" i="190"/>
  <c r="U6134" i="190"/>
  <c r="T6134" i="190"/>
  <c r="S6134" i="190"/>
  <c r="R6134" i="190"/>
  <c r="Q6134" i="190"/>
  <c r="P6134" i="190"/>
  <c r="O6134" i="190"/>
  <c r="W6134" i="190" s="1"/>
  <c r="V6133" i="190"/>
  <c r="U6133" i="190"/>
  <c r="T6133" i="190"/>
  <c r="X6133" i="190" s="1"/>
  <c r="S6133" i="190"/>
  <c r="R6133" i="190"/>
  <c r="Q6133" i="190"/>
  <c r="P6133" i="190"/>
  <c r="O6133" i="190"/>
  <c r="V6132" i="190"/>
  <c r="U6132" i="190"/>
  <c r="T6132" i="190"/>
  <c r="S6132" i="190"/>
  <c r="X6132" i="190" s="1"/>
  <c r="R6132" i="190"/>
  <c r="Q6132" i="190"/>
  <c r="P6132" i="190"/>
  <c r="O6132" i="190"/>
  <c r="V6131" i="190"/>
  <c r="U6131" i="190"/>
  <c r="T6131" i="190"/>
  <c r="S6131" i="190"/>
  <c r="R6131" i="190"/>
  <c r="Q6131" i="190"/>
  <c r="P6131" i="190"/>
  <c r="O6131" i="190"/>
  <c r="V6130" i="190"/>
  <c r="U6130" i="190"/>
  <c r="T6130" i="190"/>
  <c r="S6130" i="190"/>
  <c r="R6130" i="190"/>
  <c r="Q6130" i="190"/>
  <c r="P6130" i="190"/>
  <c r="O6130" i="190"/>
  <c r="V6129" i="190"/>
  <c r="U6129" i="190"/>
  <c r="T6129" i="190"/>
  <c r="S6129" i="190"/>
  <c r="R6129" i="190"/>
  <c r="Q6129" i="190"/>
  <c r="P6129" i="190"/>
  <c r="O6129" i="190"/>
  <c r="V6128" i="190"/>
  <c r="U6128" i="190"/>
  <c r="T6128" i="190"/>
  <c r="S6128" i="190"/>
  <c r="R6128" i="190"/>
  <c r="Q6128" i="190"/>
  <c r="P6128" i="190"/>
  <c r="O6128" i="190"/>
  <c r="V6127" i="190"/>
  <c r="U6127" i="190"/>
  <c r="T6127" i="190"/>
  <c r="S6127" i="190"/>
  <c r="R6127" i="190"/>
  <c r="Q6127" i="190"/>
  <c r="P6127" i="190"/>
  <c r="O6127" i="190"/>
  <c r="W6127" i="190" s="1"/>
  <c r="V6126" i="190"/>
  <c r="U6126" i="190"/>
  <c r="T6126" i="190"/>
  <c r="S6126" i="190"/>
  <c r="R6126" i="190"/>
  <c r="Q6126" i="190"/>
  <c r="P6126" i="190"/>
  <c r="O6126" i="190"/>
  <c r="V6125" i="190"/>
  <c r="U6125" i="190"/>
  <c r="T6125" i="190"/>
  <c r="S6125" i="190"/>
  <c r="R6125" i="190"/>
  <c r="Q6125" i="190"/>
  <c r="P6125" i="190"/>
  <c r="O6125" i="190"/>
  <c r="V6124" i="190"/>
  <c r="U6124" i="190"/>
  <c r="T6124" i="190"/>
  <c r="S6124" i="190"/>
  <c r="R6124" i="190"/>
  <c r="Q6124" i="190"/>
  <c r="P6124" i="190"/>
  <c r="O6124" i="190"/>
  <c r="W6124" i="190" s="1"/>
  <c r="V6123" i="190"/>
  <c r="U6123" i="190"/>
  <c r="T6123" i="190"/>
  <c r="S6123" i="190"/>
  <c r="R6123" i="190"/>
  <c r="Q6123" i="190"/>
  <c r="P6123" i="190"/>
  <c r="O6123" i="190"/>
  <c r="V6122" i="190"/>
  <c r="U6122" i="190"/>
  <c r="T6122" i="190"/>
  <c r="S6122" i="190"/>
  <c r="R6122" i="190"/>
  <c r="Q6122" i="190"/>
  <c r="P6122" i="190"/>
  <c r="O6122" i="190"/>
  <c r="V6121" i="190"/>
  <c r="X6121" i="190" s="1"/>
  <c r="U6121" i="190"/>
  <c r="T6121" i="190"/>
  <c r="S6121" i="190"/>
  <c r="R6121" i="190"/>
  <c r="Q6121" i="190"/>
  <c r="P6121" i="190"/>
  <c r="O6121" i="190"/>
  <c r="W6121" i="190" s="1"/>
  <c r="V6120" i="190"/>
  <c r="U6120" i="190"/>
  <c r="T6120" i="190"/>
  <c r="S6120" i="190"/>
  <c r="R6120" i="190"/>
  <c r="Q6120" i="190"/>
  <c r="P6120" i="190"/>
  <c r="O6120" i="190"/>
  <c r="V6119" i="190"/>
  <c r="U6119" i="190"/>
  <c r="T6119" i="190"/>
  <c r="S6119" i="190"/>
  <c r="X6119" i="190" s="1"/>
  <c r="R6119" i="190"/>
  <c r="Q6119" i="190"/>
  <c r="P6119" i="190"/>
  <c r="O6119" i="190"/>
  <c r="V6118" i="190"/>
  <c r="U6118" i="190"/>
  <c r="T6118" i="190"/>
  <c r="S6118" i="190"/>
  <c r="R6118" i="190"/>
  <c r="Q6118" i="190"/>
  <c r="P6118" i="190"/>
  <c r="O6118" i="190"/>
  <c r="W6118" i="190" s="1"/>
  <c r="V6117" i="190"/>
  <c r="U6117" i="190"/>
  <c r="T6117" i="190"/>
  <c r="S6117" i="190"/>
  <c r="R6117" i="190"/>
  <c r="Q6117" i="190"/>
  <c r="P6117" i="190"/>
  <c r="O6117" i="190"/>
  <c r="V6116" i="190"/>
  <c r="U6116" i="190"/>
  <c r="T6116" i="190"/>
  <c r="S6116" i="190"/>
  <c r="X6116" i="190" s="1"/>
  <c r="R6116" i="190"/>
  <c r="Q6116" i="190"/>
  <c r="P6116" i="190"/>
  <c r="O6116" i="190"/>
  <c r="V6115" i="190"/>
  <c r="U6115" i="190"/>
  <c r="T6115" i="190"/>
  <c r="S6115" i="190"/>
  <c r="R6115" i="190"/>
  <c r="Q6115" i="190"/>
  <c r="P6115" i="190"/>
  <c r="O6115" i="190"/>
  <c r="V6114" i="190"/>
  <c r="U6114" i="190"/>
  <c r="T6114" i="190"/>
  <c r="S6114" i="190"/>
  <c r="R6114" i="190"/>
  <c r="Q6114" i="190"/>
  <c r="P6114" i="190"/>
  <c r="O6114" i="190"/>
  <c r="V6113" i="190"/>
  <c r="U6113" i="190"/>
  <c r="T6113" i="190"/>
  <c r="S6113" i="190"/>
  <c r="X6113" i="190" s="1"/>
  <c r="R6113" i="190"/>
  <c r="Q6113" i="190"/>
  <c r="P6113" i="190"/>
  <c r="O6113" i="190"/>
  <c r="V6112" i="190"/>
  <c r="U6112" i="190"/>
  <c r="T6112" i="190"/>
  <c r="S6112" i="190"/>
  <c r="R6112" i="190"/>
  <c r="Q6112" i="190"/>
  <c r="P6112" i="190"/>
  <c r="O6112" i="190"/>
  <c r="V6111" i="190"/>
  <c r="U6111" i="190"/>
  <c r="T6111" i="190"/>
  <c r="S6111" i="190"/>
  <c r="R6111" i="190"/>
  <c r="Q6111" i="190"/>
  <c r="P6111" i="190"/>
  <c r="O6111" i="190"/>
  <c r="V6110" i="190"/>
  <c r="U6110" i="190"/>
  <c r="T6110" i="190"/>
  <c r="S6110" i="190"/>
  <c r="R6110" i="190"/>
  <c r="Q6110" i="190"/>
  <c r="P6110" i="190"/>
  <c r="O6110" i="190"/>
  <c r="V6109" i="190"/>
  <c r="U6109" i="190"/>
  <c r="T6109" i="190"/>
  <c r="S6109" i="190"/>
  <c r="R6109" i="190"/>
  <c r="Q6109" i="190"/>
  <c r="P6109" i="190"/>
  <c r="O6109" i="190"/>
  <c r="V6108" i="190"/>
  <c r="U6108" i="190"/>
  <c r="T6108" i="190"/>
  <c r="S6108" i="190"/>
  <c r="R6108" i="190"/>
  <c r="Q6108" i="190"/>
  <c r="P6108" i="190"/>
  <c r="O6108" i="190"/>
  <c r="V6107" i="190"/>
  <c r="U6107" i="190"/>
  <c r="T6107" i="190"/>
  <c r="X6107" i="190" s="1"/>
  <c r="S6107" i="190"/>
  <c r="R6107" i="190"/>
  <c r="Q6107" i="190"/>
  <c r="P6107" i="190"/>
  <c r="O6107" i="190"/>
  <c r="V6106" i="190"/>
  <c r="U6106" i="190"/>
  <c r="T6106" i="190"/>
  <c r="S6106" i="190"/>
  <c r="R6106" i="190"/>
  <c r="Q6106" i="190"/>
  <c r="P6106" i="190"/>
  <c r="O6106" i="190"/>
  <c r="X6105" i="190"/>
  <c r="V6105" i="190"/>
  <c r="U6105" i="190"/>
  <c r="T6105" i="190"/>
  <c r="S6105" i="190"/>
  <c r="R6105" i="190"/>
  <c r="Q6105" i="190"/>
  <c r="P6105" i="190"/>
  <c r="O6105" i="190"/>
  <c r="V6104" i="190"/>
  <c r="U6104" i="190"/>
  <c r="T6104" i="190"/>
  <c r="S6104" i="190"/>
  <c r="R6104" i="190"/>
  <c r="Q6104" i="190"/>
  <c r="P6104" i="190"/>
  <c r="O6104" i="190"/>
  <c r="V6103" i="190"/>
  <c r="U6103" i="190"/>
  <c r="T6103" i="190"/>
  <c r="S6103" i="190"/>
  <c r="X6103" i="190" s="1"/>
  <c r="R6103" i="190"/>
  <c r="Q6103" i="190"/>
  <c r="P6103" i="190"/>
  <c r="O6103" i="190"/>
  <c r="W6103" i="190" s="1"/>
  <c r="V6102" i="190"/>
  <c r="U6102" i="190"/>
  <c r="T6102" i="190"/>
  <c r="S6102" i="190"/>
  <c r="R6102" i="190"/>
  <c r="Q6102" i="190"/>
  <c r="P6102" i="190"/>
  <c r="O6102" i="190"/>
  <c r="W6102" i="190" s="1"/>
  <c r="V6101" i="190"/>
  <c r="U6101" i="190"/>
  <c r="T6101" i="190"/>
  <c r="S6101" i="190"/>
  <c r="R6101" i="190"/>
  <c r="Q6101" i="190"/>
  <c r="P6101" i="190"/>
  <c r="O6101" i="190"/>
  <c r="V6100" i="190"/>
  <c r="U6100" i="190"/>
  <c r="T6100" i="190"/>
  <c r="S6100" i="190"/>
  <c r="X6100" i="190" s="1"/>
  <c r="R6100" i="190"/>
  <c r="Q6100" i="190"/>
  <c r="P6100" i="190"/>
  <c r="O6100" i="190"/>
  <c r="W6100" i="190" s="1"/>
  <c r="V6099" i="190"/>
  <c r="U6099" i="190"/>
  <c r="T6099" i="190"/>
  <c r="S6099" i="190"/>
  <c r="R6099" i="190"/>
  <c r="Q6099" i="190"/>
  <c r="P6099" i="190"/>
  <c r="O6099" i="190"/>
  <c r="V6098" i="190"/>
  <c r="U6098" i="190"/>
  <c r="T6098" i="190"/>
  <c r="S6098" i="190"/>
  <c r="R6098" i="190"/>
  <c r="Q6098" i="190"/>
  <c r="P6098" i="190"/>
  <c r="O6098" i="190"/>
  <c r="V6097" i="190"/>
  <c r="U6097" i="190"/>
  <c r="T6097" i="190"/>
  <c r="S6097" i="190"/>
  <c r="X6097" i="190" s="1"/>
  <c r="R6097" i="190"/>
  <c r="Q6097" i="190"/>
  <c r="P6097" i="190"/>
  <c r="O6097" i="190"/>
  <c r="W6097" i="190" s="1"/>
  <c r="V6096" i="190"/>
  <c r="U6096" i="190"/>
  <c r="T6096" i="190"/>
  <c r="S6096" i="190"/>
  <c r="R6096" i="190"/>
  <c r="Q6096" i="190"/>
  <c r="P6096" i="190"/>
  <c r="O6096" i="190"/>
  <c r="V6095" i="190"/>
  <c r="U6095" i="190"/>
  <c r="T6095" i="190"/>
  <c r="S6095" i="190"/>
  <c r="X6095" i="190" s="1"/>
  <c r="R6095" i="190"/>
  <c r="Q6095" i="190"/>
  <c r="P6095" i="190"/>
  <c r="O6095" i="190"/>
  <c r="V6094" i="190"/>
  <c r="U6094" i="190"/>
  <c r="T6094" i="190"/>
  <c r="S6094" i="190"/>
  <c r="R6094" i="190"/>
  <c r="Q6094" i="190"/>
  <c r="P6094" i="190"/>
  <c r="O6094" i="190"/>
  <c r="W6094" i="190" s="1"/>
  <c r="V6093" i="190"/>
  <c r="U6093" i="190"/>
  <c r="T6093" i="190"/>
  <c r="S6093" i="190"/>
  <c r="R6093" i="190"/>
  <c r="Q6093" i="190"/>
  <c r="P6093" i="190"/>
  <c r="O6093" i="190"/>
  <c r="V6092" i="190"/>
  <c r="U6092" i="190"/>
  <c r="T6092" i="190"/>
  <c r="S6092" i="190"/>
  <c r="X6092" i="190" s="1"/>
  <c r="R6092" i="190"/>
  <c r="Q6092" i="190"/>
  <c r="P6092" i="190"/>
  <c r="O6092" i="190"/>
  <c r="V6091" i="190"/>
  <c r="U6091" i="190"/>
  <c r="T6091" i="190"/>
  <c r="X6091" i="190" s="1"/>
  <c r="S6091" i="190"/>
  <c r="R6091" i="190"/>
  <c r="Q6091" i="190"/>
  <c r="P6091" i="190"/>
  <c r="O6091" i="190"/>
  <c r="V6090" i="190"/>
  <c r="U6090" i="190"/>
  <c r="T6090" i="190"/>
  <c r="S6090" i="190"/>
  <c r="R6090" i="190"/>
  <c r="Q6090" i="190"/>
  <c r="P6090" i="190"/>
  <c r="O6090" i="190"/>
  <c r="V6089" i="190"/>
  <c r="U6089" i="190"/>
  <c r="T6089" i="190"/>
  <c r="X6089" i="190" s="1"/>
  <c r="S6089" i="190"/>
  <c r="R6089" i="190"/>
  <c r="Q6089" i="190"/>
  <c r="P6089" i="190"/>
  <c r="O6089" i="190"/>
  <c r="V6088" i="190"/>
  <c r="U6088" i="190"/>
  <c r="T6088" i="190"/>
  <c r="S6088" i="190"/>
  <c r="R6088" i="190"/>
  <c r="Q6088" i="190"/>
  <c r="P6088" i="190"/>
  <c r="O6088" i="190"/>
  <c r="X6087" i="190"/>
  <c r="V6087" i="190"/>
  <c r="U6087" i="190"/>
  <c r="T6087" i="190"/>
  <c r="S6087" i="190"/>
  <c r="R6087" i="190"/>
  <c r="Q6087" i="190"/>
  <c r="P6087" i="190"/>
  <c r="O6087" i="190"/>
  <c r="V6086" i="190"/>
  <c r="U6086" i="190"/>
  <c r="T6086" i="190"/>
  <c r="S6086" i="190"/>
  <c r="R6086" i="190"/>
  <c r="Q6086" i="190"/>
  <c r="P6086" i="190"/>
  <c r="O6086" i="190"/>
  <c r="V6085" i="190"/>
  <c r="U6085" i="190"/>
  <c r="T6085" i="190"/>
  <c r="X6085" i="190" s="1"/>
  <c r="S6085" i="190"/>
  <c r="R6085" i="190"/>
  <c r="Q6085" i="190"/>
  <c r="P6085" i="190"/>
  <c r="O6085" i="190"/>
  <c r="V6084" i="190"/>
  <c r="U6084" i="190"/>
  <c r="T6084" i="190"/>
  <c r="S6084" i="190"/>
  <c r="R6084" i="190"/>
  <c r="Q6084" i="190"/>
  <c r="P6084" i="190"/>
  <c r="O6084" i="190"/>
  <c r="V6083" i="190"/>
  <c r="U6083" i="190"/>
  <c r="T6083" i="190"/>
  <c r="S6083" i="190"/>
  <c r="R6083" i="190"/>
  <c r="Q6083" i="190"/>
  <c r="P6083" i="190"/>
  <c r="O6083" i="190"/>
  <c r="V6082" i="190"/>
  <c r="U6082" i="190"/>
  <c r="T6082" i="190"/>
  <c r="S6082" i="190"/>
  <c r="R6082" i="190"/>
  <c r="Q6082" i="190"/>
  <c r="P6082" i="190"/>
  <c r="O6082" i="190"/>
  <c r="V6081" i="190"/>
  <c r="U6081" i="190"/>
  <c r="T6081" i="190"/>
  <c r="S6081" i="190"/>
  <c r="X6081" i="190" s="1"/>
  <c r="R6081" i="190"/>
  <c r="Q6081" i="190"/>
  <c r="P6081" i="190"/>
  <c r="O6081" i="190"/>
  <c r="V6080" i="190"/>
  <c r="U6080" i="190"/>
  <c r="T6080" i="190"/>
  <c r="S6080" i="190"/>
  <c r="R6080" i="190"/>
  <c r="Q6080" i="190"/>
  <c r="P6080" i="190"/>
  <c r="O6080" i="190"/>
  <c r="V6079" i="190"/>
  <c r="U6079" i="190"/>
  <c r="T6079" i="190"/>
  <c r="S6079" i="190"/>
  <c r="R6079" i="190"/>
  <c r="Q6079" i="190"/>
  <c r="P6079" i="190"/>
  <c r="O6079" i="190"/>
  <c r="V6078" i="190"/>
  <c r="U6078" i="190"/>
  <c r="T6078" i="190"/>
  <c r="S6078" i="190"/>
  <c r="R6078" i="190"/>
  <c r="Q6078" i="190"/>
  <c r="P6078" i="190"/>
  <c r="O6078" i="190"/>
  <c r="V6077" i="190"/>
  <c r="U6077" i="190"/>
  <c r="T6077" i="190"/>
  <c r="X6077" i="190" s="1"/>
  <c r="S6077" i="190"/>
  <c r="R6077" i="190"/>
  <c r="Q6077" i="190"/>
  <c r="P6077" i="190"/>
  <c r="O6077" i="190"/>
  <c r="V6076" i="190"/>
  <c r="U6076" i="190"/>
  <c r="T6076" i="190"/>
  <c r="S6076" i="190"/>
  <c r="R6076" i="190"/>
  <c r="Q6076" i="190"/>
  <c r="P6076" i="190"/>
  <c r="O6076" i="190"/>
  <c r="V6075" i="190"/>
  <c r="U6075" i="190"/>
  <c r="T6075" i="190"/>
  <c r="X6075" i="190" s="1"/>
  <c r="S6075" i="190"/>
  <c r="R6075" i="190"/>
  <c r="Q6075" i="190"/>
  <c r="P6075" i="190"/>
  <c r="O6075" i="190"/>
  <c r="V6074" i="190"/>
  <c r="U6074" i="190"/>
  <c r="T6074" i="190"/>
  <c r="S6074" i="190"/>
  <c r="R6074" i="190"/>
  <c r="Q6074" i="190"/>
  <c r="P6074" i="190"/>
  <c r="O6074" i="190"/>
  <c r="V6073" i="190"/>
  <c r="X6073" i="190" s="1"/>
  <c r="U6073" i="190"/>
  <c r="T6073" i="190"/>
  <c r="S6073" i="190"/>
  <c r="R6073" i="190"/>
  <c r="Q6073" i="190"/>
  <c r="P6073" i="190"/>
  <c r="O6073" i="190"/>
  <c r="V6072" i="190"/>
  <c r="U6072" i="190"/>
  <c r="T6072" i="190"/>
  <c r="S6072" i="190"/>
  <c r="R6072" i="190"/>
  <c r="Q6072" i="190"/>
  <c r="P6072" i="190"/>
  <c r="O6072" i="190"/>
  <c r="V6071" i="190"/>
  <c r="X6071" i="190" s="1"/>
  <c r="U6071" i="190"/>
  <c r="T6071" i="190"/>
  <c r="S6071" i="190"/>
  <c r="R6071" i="190"/>
  <c r="Q6071" i="190"/>
  <c r="P6071" i="190"/>
  <c r="O6071" i="190"/>
  <c r="W6071" i="190" s="1"/>
  <c r="V6070" i="190"/>
  <c r="U6070" i="190"/>
  <c r="T6070" i="190"/>
  <c r="S6070" i="190"/>
  <c r="R6070" i="190"/>
  <c r="Q6070" i="190"/>
  <c r="P6070" i="190"/>
  <c r="O6070" i="190"/>
  <c r="V6069" i="190"/>
  <c r="U6069" i="190"/>
  <c r="T6069" i="190"/>
  <c r="S6069" i="190"/>
  <c r="R6069" i="190"/>
  <c r="Q6069" i="190"/>
  <c r="P6069" i="190"/>
  <c r="O6069" i="190"/>
  <c r="V6068" i="190"/>
  <c r="U6068" i="190"/>
  <c r="T6068" i="190"/>
  <c r="S6068" i="190"/>
  <c r="R6068" i="190"/>
  <c r="Q6068" i="190"/>
  <c r="P6068" i="190"/>
  <c r="O6068" i="190"/>
  <c r="W6068" i="190" s="1"/>
  <c r="V6067" i="190"/>
  <c r="U6067" i="190"/>
  <c r="T6067" i="190"/>
  <c r="S6067" i="190"/>
  <c r="R6067" i="190"/>
  <c r="Q6067" i="190"/>
  <c r="P6067" i="190"/>
  <c r="O6067" i="190"/>
  <c r="V6066" i="190"/>
  <c r="U6066" i="190"/>
  <c r="T6066" i="190"/>
  <c r="S6066" i="190"/>
  <c r="R6066" i="190"/>
  <c r="Q6066" i="190"/>
  <c r="P6066" i="190"/>
  <c r="O6066" i="190"/>
  <c r="X6065" i="190"/>
  <c r="V6065" i="190"/>
  <c r="U6065" i="190"/>
  <c r="T6065" i="190"/>
  <c r="S6065" i="190"/>
  <c r="R6065" i="190"/>
  <c r="Q6065" i="190"/>
  <c r="P6065" i="190"/>
  <c r="O6065" i="190"/>
  <c r="W6065" i="190" s="1"/>
  <c r="V6064" i="190"/>
  <c r="U6064" i="190"/>
  <c r="T6064" i="190"/>
  <c r="S6064" i="190"/>
  <c r="R6064" i="190"/>
  <c r="Q6064" i="190"/>
  <c r="P6064" i="190"/>
  <c r="O6064" i="190"/>
  <c r="V6063" i="190"/>
  <c r="U6063" i="190"/>
  <c r="T6063" i="190"/>
  <c r="S6063" i="190"/>
  <c r="X6063" i="190" s="1"/>
  <c r="R6063" i="190"/>
  <c r="Q6063" i="190"/>
  <c r="P6063" i="190"/>
  <c r="O6063" i="190"/>
  <c r="V6062" i="190"/>
  <c r="U6062" i="190"/>
  <c r="T6062" i="190"/>
  <c r="S6062" i="190"/>
  <c r="R6062" i="190"/>
  <c r="Q6062" i="190"/>
  <c r="P6062" i="190"/>
  <c r="O6062" i="190"/>
  <c r="W6062" i="190" s="1"/>
  <c r="V6061" i="190"/>
  <c r="U6061" i="190"/>
  <c r="T6061" i="190"/>
  <c r="S6061" i="190"/>
  <c r="R6061" i="190"/>
  <c r="Q6061" i="190"/>
  <c r="P6061" i="190"/>
  <c r="O6061" i="190"/>
  <c r="V6060" i="190"/>
  <c r="U6060" i="190"/>
  <c r="T6060" i="190"/>
  <c r="S6060" i="190"/>
  <c r="X6060" i="190" s="1"/>
  <c r="R6060" i="190"/>
  <c r="Q6060" i="190"/>
  <c r="P6060" i="190"/>
  <c r="O6060" i="190"/>
  <c r="V6059" i="190"/>
  <c r="U6059" i="190"/>
  <c r="T6059" i="190"/>
  <c r="S6059" i="190"/>
  <c r="R6059" i="190"/>
  <c r="Q6059" i="190"/>
  <c r="P6059" i="190"/>
  <c r="O6059" i="190"/>
  <c r="V6058" i="190"/>
  <c r="U6058" i="190"/>
  <c r="T6058" i="190"/>
  <c r="S6058" i="190"/>
  <c r="R6058" i="190"/>
  <c r="Q6058" i="190"/>
  <c r="P6058" i="190"/>
  <c r="O6058" i="190"/>
  <c r="V6057" i="190"/>
  <c r="U6057" i="190"/>
  <c r="T6057" i="190"/>
  <c r="S6057" i="190"/>
  <c r="R6057" i="190"/>
  <c r="Q6057" i="190"/>
  <c r="P6057" i="190"/>
  <c r="O6057" i="190"/>
  <c r="V6056" i="190"/>
  <c r="U6056" i="190"/>
  <c r="T6056" i="190"/>
  <c r="S6056" i="190"/>
  <c r="R6056" i="190"/>
  <c r="Q6056" i="190"/>
  <c r="P6056" i="190"/>
  <c r="O6056" i="190"/>
  <c r="X6055" i="190"/>
  <c r="V6055" i="190"/>
  <c r="U6055" i="190"/>
  <c r="T6055" i="190"/>
  <c r="S6055" i="190"/>
  <c r="R6055" i="190"/>
  <c r="Q6055" i="190"/>
  <c r="P6055" i="190"/>
  <c r="O6055" i="190"/>
  <c r="W6055" i="190" s="1"/>
  <c r="V6054" i="190"/>
  <c r="U6054" i="190"/>
  <c r="T6054" i="190"/>
  <c r="S6054" i="190"/>
  <c r="R6054" i="190"/>
  <c r="Q6054" i="190"/>
  <c r="P6054" i="190"/>
  <c r="O6054" i="190"/>
  <c r="V6053" i="190"/>
  <c r="U6053" i="190"/>
  <c r="T6053" i="190"/>
  <c r="S6053" i="190"/>
  <c r="R6053" i="190"/>
  <c r="Q6053" i="190"/>
  <c r="P6053" i="190"/>
  <c r="O6053" i="190"/>
  <c r="V6052" i="190"/>
  <c r="U6052" i="190"/>
  <c r="T6052" i="190"/>
  <c r="S6052" i="190"/>
  <c r="R6052" i="190"/>
  <c r="Q6052" i="190"/>
  <c r="P6052" i="190"/>
  <c r="O6052" i="190"/>
  <c r="W6052" i="190" s="1"/>
  <c r="V6051" i="190"/>
  <c r="U6051" i="190"/>
  <c r="T6051" i="190"/>
  <c r="S6051" i="190"/>
  <c r="R6051" i="190"/>
  <c r="Q6051" i="190"/>
  <c r="P6051" i="190"/>
  <c r="O6051" i="190"/>
  <c r="V6050" i="190"/>
  <c r="U6050" i="190"/>
  <c r="T6050" i="190"/>
  <c r="S6050" i="190"/>
  <c r="R6050" i="190"/>
  <c r="Q6050" i="190"/>
  <c r="P6050" i="190"/>
  <c r="O6050" i="190"/>
  <c r="V6049" i="190"/>
  <c r="X6049" i="190" s="1"/>
  <c r="U6049" i="190"/>
  <c r="T6049" i="190"/>
  <c r="S6049" i="190"/>
  <c r="R6049" i="190"/>
  <c r="Q6049" i="190"/>
  <c r="P6049" i="190"/>
  <c r="O6049" i="190"/>
  <c r="W6049" i="190" s="1"/>
  <c r="V6048" i="190"/>
  <c r="U6048" i="190"/>
  <c r="T6048" i="190"/>
  <c r="S6048" i="190"/>
  <c r="R6048" i="190"/>
  <c r="Q6048" i="190"/>
  <c r="P6048" i="190"/>
  <c r="O6048" i="190"/>
  <c r="V6047" i="190"/>
  <c r="U6047" i="190"/>
  <c r="T6047" i="190"/>
  <c r="S6047" i="190"/>
  <c r="X6047" i="190" s="1"/>
  <c r="R6047" i="190"/>
  <c r="Q6047" i="190"/>
  <c r="P6047" i="190"/>
  <c r="O6047" i="190"/>
  <c r="V6046" i="190"/>
  <c r="U6046" i="190"/>
  <c r="T6046" i="190"/>
  <c r="S6046" i="190"/>
  <c r="R6046" i="190"/>
  <c r="Q6046" i="190"/>
  <c r="P6046" i="190"/>
  <c r="O6046" i="190"/>
  <c r="W6046" i="190" s="1"/>
  <c r="V6045" i="190"/>
  <c r="U6045" i="190"/>
  <c r="T6045" i="190"/>
  <c r="X6045" i="190" s="1"/>
  <c r="S6045" i="190"/>
  <c r="R6045" i="190"/>
  <c r="Q6045" i="190"/>
  <c r="P6045" i="190"/>
  <c r="O6045" i="190"/>
  <c r="V6044" i="190"/>
  <c r="U6044" i="190"/>
  <c r="T6044" i="190"/>
  <c r="S6044" i="190"/>
  <c r="X6044" i="190" s="1"/>
  <c r="R6044" i="190"/>
  <c r="Q6044" i="190"/>
  <c r="P6044" i="190"/>
  <c r="O6044" i="190"/>
  <c r="V6043" i="190"/>
  <c r="U6043" i="190"/>
  <c r="T6043" i="190"/>
  <c r="S6043" i="190"/>
  <c r="R6043" i="190"/>
  <c r="Q6043" i="190"/>
  <c r="P6043" i="190"/>
  <c r="O6043" i="190"/>
  <c r="V6042" i="190"/>
  <c r="U6042" i="190"/>
  <c r="T6042" i="190"/>
  <c r="S6042" i="190"/>
  <c r="R6042" i="190"/>
  <c r="Q6042" i="190"/>
  <c r="P6042" i="190"/>
  <c r="O6042" i="190"/>
  <c r="V6041" i="190"/>
  <c r="U6041" i="190"/>
  <c r="T6041" i="190"/>
  <c r="X6041" i="190" s="1"/>
  <c r="S6041" i="190"/>
  <c r="R6041" i="190"/>
  <c r="Q6041" i="190"/>
  <c r="P6041" i="190"/>
  <c r="O6041" i="190"/>
  <c r="V6040" i="190"/>
  <c r="U6040" i="190"/>
  <c r="T6040" i="190"/>
  <c r="S6040" i="190"/>
  <c r="R6040" i="190"/>
  <c r="Q6040" i="190"/>
  <c r="P6040" i="190"/>
  <c r="O6040" i="190"/>
  <c r="V6039" i="190"/>
  <c r="X6039" i="190" s="1"/>
  <c r="U6039" i="190"/>
  <c r="T6039" i="190"/>
  <c r="S6039" i="190"/>
  <c r="R6039" i="190"/>
  <c r="Q6039" i="190"/>
  <c r="P6039" i="190"/>
  <c r="O6039" i="190"/>
  <c r="W6039" i="190" s="1"/>
  <c r="V6038" i="190"/>
  <c r="U6038" i="190"/>
  <c r="T6038" i="190"/>
  <c r="S6038" i="190"/>
  <c r="R6038" i="190"/>
  <c r="Q6038" i="190"/>
  <c r="P6038" i="190"/>
  <c r="O6038" i="190"/>
  <c r="V6037" i="190"/>
  <c r="U6037" i="190"/>
  <c r="T6037" i="190"/>
  <c r="S6037" i="190"/>
  <c r="R6037" i="190"/>
  <c r="Q6037" i="190"/>
  <c r="P6037" i="190"/>
  <c r="O6037" i="190"/>
  <c r="V6036" i="190"/>
  <c r="U6036" i="190"/>
  <c r="T6036" i="190"/>
  <c r="S6036" i="190"/>
  <c r="R6036" i="190"/>
  <c r="Q6036" i="190"/>
  <c r="P6036" i="190"/>
  <c r="O6036" i="190"/>
  <c r="W6036" i="190" s="1"/>
  <c r="V6035" i="190"/>
  <c r="U6035" i="190"/>
  <c r="T6035" i="190"/>
  <c r="S6035" i="190"/>
  <c r="R6035" i="190"/>
  <c r="Q6035" i="190"/>
  <c r="P6035" i="190"/>
  <c r="O6035" i="190"/>
  <c r="V6034" i="190"/>
  <c r="U6034" i="190"/>
  <c r="T6034" i="190"/>
  <c r="S6034" i="190"/>
  <c r="R6034" i="190"/>
  <c r="Q6034" i="190"/>
  <c r="P6034" i="190"/>
  <c r="O6034" i="190"/>
  <c r="X6033" i="190"/>
  <c r="V6033" i="190"/>
  <c r="U6033" i="190"/>
  <c r="T6033" i="190"/>
  <c r="S6033" i="190"/>
  <c r="R6033" i="190"/>
  <c r="Q6033" i="190"/>
  <c r="P6033" i="190"/>
  <c r="O6033" i="190"/>
  <c r="W6033" i="190" s="1"/>
  <c r="V6032" i="190"/>
  <c r="U6032" i="190"/>
  <c r="T6032" i="190"/>
  <c r="S6032" i="190"/>
  <c r="R6032" i="190"/>
  <c r="Q6032" i="190"/>
  <c r="P6032" i="190"/>
  <c r="O6032" i="190"/>
  <c r="V6031" i="190"/>
  <c r="U6031" i="190"/>
  <c r="T6031" i="190"/>
  <c r="S6031" i="190"/>
  <c r="X6031" i="190" s="1"/>
  <c r="R6031" i="190"/>
  <c r="Q6031" i="190"/>
  <c r="P6031" i="190"/>
  <c r="O6031" i="190"/>
  <c r="V6030" i="190"/>
  <c r="U6030" i="190"/>
  <c r="T6030" i="190"/>
  <c r="S6030" i="190"/>
  <c r="R6030" i="190"/>
  <c r="Q6030" i="190"/>
  <c r="P6030" i="190"/>
  <c r="O6030" i="190"/>
  <c r="W6030" i="190" s="1"/>
  <c r="V6029" i="190"/>
  <c r="U6029" i="190"/>
  <c r="T6029" i="190"/>
  <c r="S6029" i="190"/>
  <c r="R6029" i="190"/>
  <c r="Q6029" i="190"/>
  <c r="P6029" i="190"/>
  <c r="O6029" i="190"/>
  <c r="V6028" i="190"/>
  <c r="U6028" i="190"/>
  <c r="T6028" i="190"/>
  <c r="S6028" i="190"/>
  <c r="X6028" i="190" s="1"/>
  <c r="R6028" i="190"/>
  <c r="Q6028" i="190"/>
  <c r="P6028" i="190"/>
  <c r="O6028" i="190"/>
  <c r="V6027" i="190"/>
  <c r="U6027" i="190"/>
  <c r="T6027" i="190"/>
  <c r="S6027" i="190"/>
  <c r="R6027" i="190"/>
  <c r="Q6027" i="190"/>
  <c r="P6027" i="190"/>
  <c r="O6027" i="190"/>
  <c r="V6026" i="190"/>
  <c r="U6026" i="190"/>
  <c r="T6026" i="190"/>
  <c r="S6026" i="190"/>
  <c r="R6026" i="190"/>
  <c r="Q6026" i="190"/>
  <c r="P6026" i="190"/>
  <c r="O6026" i="190"/>
  <c r="V6025" i="190"/>
  <c r="U6025" i="190"/>
  <c r="T6025" i="190"/>
  <c r="X6025" i="190" s="1"/>
  <c r="S6025" i="190"/>
  <c r="R6025" i="190"/>
  <c r="Q6025" i="190"/>
  <c r="P6025" i="190"/>
  <c r="O6025" i="190"/>
  <c r="V6024" i="190"/>
  <c r="U6024" i="190"/>
  <c r="T6024" i="190"/>
  <c r="S6024" i="190"/>
  <c r="R6024" i="190"/>
  <c r="Q6024" i="190"/>
  <c r="P6024" i="190"/>
  <c r="O6024" i="190"/>
  <c r="V6023" i="190"/>
  <c r="X6023" i="190" s="1"/>
  <c r="U6023" i="190"/>
  <c r="T6023" i="190"/>
  <c r="S6023" i="190"/>
  <c r="R6023" i="190"/>
  <c r="Q6023" i="190"/>
  <c r="P6023" i="190"/>
  <c r="O6023" i="190"/>
  <c r="V6022" i="190"/>
  <c r="U6022" i="190"/>
  <c r="T6022" i="190"/>
  <c r="S6022" i="190"/>
  <c r="X6022" i="190" s="1"/>
  <c r="R6022" i="190"/>
  <c r="Q6022" i="190"/>
  <c r="P6022" i="190"/>
  <c r="O6022" i="190"/>
  <c r="V6021" i="190"/>
  <c r="U6021" i="190"/>
  <c r="T6021" i="190"/>
  <c r="S6021" i="190"/>
  <c r="R6021" i="190"/>
  <c r="Q6021" i="190"/>
  <c r="P6021" i="190"/>
  <c r="O6021" i="190"/>
  <c r="V6020" i="190"/>
  <c r="U6020" i="190"/>
  <c r="T6020" i="190"/>
  <c r="S6020" i="190"/>
  <c r="R6020" i="190"/>
  <c r="Q6020" i="190"/>
  <c r="P6020" i="190"/>
  <c r="O6020" i="190"/>
  <c r="V6019" i="190"/>
  <c r="U6019" i="190"/>
  <c r="T6019" i="190"/>
  <c r="S6019" i="190"/>
  <c r="R6019" i="190"/>
  <c r="Q6019" i="190"/>
  <c r="P6019" i="190"/>
  <c r="O6019" i="190"/>
  <c r="V6018" i="190"/>
  <c r="U6018" i="190"/>
  <c r="T6018" i="190"/>
  <c r="S6018" i="190"/>
  <c r="R6018" i="190"/>
  <c r="Q6018" i="190"/>
  <c r="P6018" i="190"/>
  <c r="O6018" i="190"/>
  <c r="X6017" i="190"/>
  <c r="V6017" i="190"/>
  <c r="U6017" i="190"/>
  <c r="T6017" i="190"/>
  <c r="S6017" i="190"/>
  <c r="R6017" i="190"/>
  <c r="Q6017" i="190"/>
  <c r="P6017" i="190"/>
  <c r="O6017" i="190"/>
  <c r="W6017" i="190" s="1"/>
  <c r="V6016" i="190"/>
  <c r="U6016" i="190"/>
  <c r="T6016" i="190"/>
  <c r="S6016" i="190"/>
  <c r="R6016" i="190"/>
  <c r="Q6016" i="190"/>
  <c r="P6016" i="190"/>
  <c r="O6016" i="190"/>
  <c r="V6015" i="190"/>
  <c r="U6015" i="190"/>
  <c r="T6015" i="190"/>
  <c r="S6015" i="190"/>
  <c r="X6015" i="190" s="1"/>
  <c r="R6015" i="190"/>
  <c r="Q6015" i="190"/>
  <c r="P6015" i="190"/>
  <c r="O6015" i="190"/>
  <c r="W6015" i="190" s="1"/>
  <c r="V6014" i="190"/>
  <c r="U6014" i="190"/>
  <c r="T6014" i="190"/>
  <c r="S6014" i="190"/>
  <c r="R6014" i="190"/>
  <c r="Q6014" i="190"/>
  <c r="P6014" i="190"/>
  <c r="O6014" i="190"/>
  <c r="W6014" i="190" s="1"/>
  <c r="V6013" i="190"/>
  <c r="U6013" i="190"/>
  <c r="T6013" i="190"/>
  <c r="S6013" i="190"/>
  <c r="R6013" i="190"/>
  <c r="Q6013" i="190"/>
  <c r="P6013" i="190"/>
  <c r="O6013" i="190"/>
  <c r="V6012" i="190"/>
  <c r="U6012" i="190"/>
  <c r="T6012" i="190"/>
  <c r="S6012" i="190"/>
  <c r="X6012" i="190" s="1"/>
  <c r="R6012" i="190"/>
  <c r="Q6012" i="190"/>
  <c r="P6012" i="190"/>
  <c r="O6012" i="190"/>
  <c r="W6012" i="190" s="1"/>
  <c r="V6011" i="190"/>
  <c r="U6011" i="190"/>
  <c r="T6011" i="190"/>
  <c r="S6011" i="190"/>
  <c r="R6011" i="190"/>
  <c r="Q6011" i="190"/>
  <c r="P6011" i="190"/>
  <c r="O6011" i="190"/>
  <c r="V6010" i="190"/>
  <c r="U6010" i="190"/>
  <c r="T6010" i="190"/>
  <c r="S6010" i="190"/>
  <c r="R6010" i="190"/>
  <c r="Q6010" i="190"/>
  <c r="P6010" i="190"/>
  <c r="O6010" i="190"/>
  <c r="V6009" i="190"/>
  <c r="U6009" i="190"/>
  <c r="T6009" i="190"/>
  <c r="X6009" i="190" s="1"/>
  <c r="S6009" i="190"/>
  <c r="R6009" i="190"/>
  <c r="Q6009" i="190"/>
  <c r="P6009" i="190"/>
  <c r="O6009" i="190"/>
  <c r="W6009" i="190" s="1"/>
  <c r="V6008" i="190"/>
  <c r="U6008" i="190"/>
  <c r="T6008" i="190"/>
  <c r="S6008" i="190"/>
  <c r="R6008" i="190"/>
  <c r="Q6008" i="190"/>
  <c r="P6008" i="190"/>
  <c r="O6008" i="190"/>
  <c r="V6007" i="190"/>
  <c r="U6007" i="190"/>
  <c r="T6007" i="190"/>
  <c r="S6007" i="190"/>
  <c r="R6007" i="190"/>
  <c r="Q6007" i="190"/>
  <c r="P6007" i="190"/>
  <c r="O6007" i="190"/>
  <c r="V6006" i="190"/>
  <c r="U6006" i="190"/>
  <c r="T6006" i="190"/>
  <c r="S6006" i="190"/>
  <c r="X6006" i="190" s="1"/>
  <c r="R6006" i="190"/>
  <c r="Q6006" i="190"/>
  <c r="P6006" i="190"/>
  <c r="O6006" i="190"/>
  <c r="V6005" i="190"/>
  <c r="U6005" i="190"/>
  <c r="T6005" i="190"/>
  <c r="S6005" i="190"/>
  <c r="R6005" i="190"/>
  <c r="Q6005" i="190"/>
  <c r="P6005" i="190"/>
  <c r="O6005" i="190"/>
  <c r="V6004" i="190"/>
  <c r="U6004" i="190"/>
  <c r="T6004" i="190"/>
  <c r="S6004" i="190"/>
  <c r="R6004" i="190"/>
  <c r="Q6004" i="190"/>
  <c r="P6004" i="190"/>
  <c r="O6004" i="190"/>
  <c r="V6003" i="190"/>
  <c r="U6003" i="190"/>
  <c r="T6003" i="190"/>
  <c r="S6003" i="190"/>
  <c r="R6003" i="190"/>
  <c r="Q6003" i="190"/>
  <c r="P6003" i="190"/>
  <c r="O6003" i="190"/>
  <c r="V6002" i="190"/>
  <c r="U6002" i="190"/>
  <c r="T6002" i="190"/>
  <c r="S6002" i="190"/>
  <c r="R6002" i="190"/>
  <c r="Q6002" i="190"/>
  <c r="P6002" i="190"/>
  <c r="O6002" i="190"/>
  <c r="V6001" i="190"/>
  <c r="U6001" i="190"/>
  <c r="X6001" i="190" s="1"/>
  <c r="T6001" i="190"/>
  <c r="S6001" i="190"/>
  <c r="R6001" i="190"/>
  <c r="Q6001" i="190"/>
  <c r="P6001" i="190"/>
  <c r="O6001" i="190"/>
  <c r="W6001" i="190" s="1"/>
  <c r="V6000" i="190"/>
  <c r="U6000" i="190"/>
  <c r="T6000" i="190"/>
  <c r="S6000" i="190"/>
  <c r="R6000" i="190"/>
  <c r="Q6000" i="190"/>
  <c r="P6000" i="190"/>
  <c r="O6000" i="190"/>
  <c r="V5999" i="190"/>
  <c r="U5999" i="190"/>
  <c r="T5999" i="190"/>
  <c r="S5999" i="190"/>
  <c r="R5999" i="190"/>
  <c r="Q5999" i="190"/>
  <c r="P5999" i="190"/>
  <c r="O5999" i="190"/>
  <c r="W5999" i="190" s="1"/>
  <c r="V5998" i="190"/>
  <c r="U5998" i="190"/>
  <c r="T5998" i="190"/>
  <c r="S5998" i="190"/>
  <c r="R5998" i="190"/>
  <c r="Q5998" i="190"/>
  <c r="P5998" i="190"/>
  <c r="O5998" i="190"/>
  <c r="V5997" i="190"/>
  <c r="U5997" i="190"/>
  <c r="T5997" i="190"/>
  <c r="S5997" i="190"/>
  <c r="R5997" i="190"/>
  <c r="Q5997" i="190"/>
  <c r="P5997" i="190"/>
  <c r="O5997" i="190"/>
  <c r="V5996" i="190"/>
  <c r="U5996" i="190"/>
  <c r="T5996" i="190"/>
  <c r="S5996" i="190"/>
  <c r="R5996" i="190"/>
  <c r="Q5996" i="190"/>
  <c r="P5996" i="190"/>
  <c r="O5996" i="190"/>
  <c r="W5996" i="190" s="1"/>
  <c r="V5995" i="190"/>
  <c r="U5995" i="190"/>
  <c r="T5995" i="190"/>
  <c r="S5995" i="190"/>
  <c r="R5995" i="190"/>
  <c r="Q5995" i="190"/>
  <c r="P5995" i="190"/>
  <c r="O5995" i="190"/>
  <c r="V5994" i="190"/>
  <c r="U5994" i="190"/>
  <c r="T5994" i="190"/>
  <c r="S5994" i="190"/>
  <c r="R5994" i="190"/>
  <c r="Q5994" i="190"/>
  <c r="P5994" i="190"/>
  <c r="O5994" i="190"/>
  <c r="X5993" i="190"/>
  <c r="V5993" i="190"/>
  <c r="U5993" i="190"/>
  <c r="T5993" i="190"/>
  <c r="S5993" i="190"/>
  <c r="R5993" i="190"/>
  <c r="Q5993" i="190"/>
  <c r="P5993" i="190"/>
  <c r="O5993" i="190"/>
  <c r="W5993" i="190" s="1"/>
  <c r="V5992" i="190"/>
  <c r="U5992" i="190"/>
  <c r="T5992" i="190"/>
  <c r="S5992" i="190"/>
  <c r="R5992" i="190"/>
  <c r="Q5992" i="190"/>
  <c r="P5992" i="190"/>
  <c r="O5992" i="190"/>
  <c r="V5991" i="190"/>
  <c r="U5991" i="190"/>
  <c r="T5991" i="190"/>
  <c r="S5991" i="190"/>
  <c r="R5991" i="190"/>
  <c r="Q5991" i="190"/>
  <c r="P5991" i="190"/>
  <c r="O5991" i="190"/>
  <c r="V5990" i="190"/>
  <c r="U5990" i="190"/>
  <c r="T5990" i="190"/>
  <c r="S5990" i="190"/>
  <c r="X5990" i="190" s="1"/>
  <c r="R5990" i="190"/>
  <c r="Q5990" i="190"/>
  <c r="P5990" i="190"/>
  <c r="O5990" i="190"/>
  <c r="V5989" i="190"/>
  <c r="U5989" i="190"/>
  <c r="T5989" i="190"/>
  <c r="S5989" i="190"/>
  <c r="R5989" i="190"/>
  <c r="Q5989" i="190"/>
  <c r="P5989" i="190"/>
  <c r="O5989" i="190"/>
  <c r="V5988" i="190"/>
  <c r="U5988" i="190"/>
  <c r="T5988" i="190"/>
  <c r="S5988" i="190"/>
  <c r="R5988" i="190"/>
  <c r="Q5988" i="190"/>
  <c r="P5988" i="190"/>
  <c r="O5988" i="190"/>
  <c r="V5987" i="190"/>
  <c r="U5987" i="190"/>
  <c r="T5987" i="190"/>
  <c r="S5987" i="190"/>
  <c r="R5987" i="190"/>
  <c r="Q5987" i="190"/>
  <c r="P5987" i="190"/>
  <c r="O5987" i="190"/>
  <c r="V5986" i="190"/>
  <c r="U5986" i="190"/>
  <c r="T5986" i="190"/>
  <c r="S5986" i="190"/>
  <c r="R5986" i="190"/>
  <c r="Q5986" i="190"/>
  <c r="P5986" i="190"/>
  <c r="O5986" i="190"/>
  <c r="V5985" i="190"/>
  <c r="U5985" i="190"/>
  <c r="T5985" i="190"/>
  <c r="X5985" i="190" s="1"/>
  <c r="S5985" i="190"/>
  <c r="R5985" i="190"/>
  <c r="Q5985" i="190"/>
  <c r="P5985" i="190"/>
  <c r="O5985" i="190"/>
  <c r="V5984" i="190"/>
  <c r="U5984" i="190"/>
  <c r="T5984" i="190"/>
  <c r="S5984" i="190"/>
  <c r="R5984" i="190"/>
  <c r="Q5984" i="190"/>
  <c r="P5984" i="190"/>
  <c r="O5984" i="190"/>
  <c r="V5983" i="190"/>
  <c r="U5983" i="190"/>
  <c r="T5983" i="190"/>
  <c r="S5983" i="190"/>
  <c r="R5983" i="190"/>
  <c r="Q5983" i="190"/>
  <c r="P5983" i="190"/>
  <c r="O5983" i="190"/>
  <c r="W5983" i="190" s="1"/>
  <c r="V5982" i="190"/>
  <c r="U5982" i="190"/>
  <c r="T5982" i="190"/>
  <c r="S5982" i="190"/>
  <c r="R5982" i="190"/>
  <c r="Q5982" i="190"/>
  <c r="P5982" i="190"/>
  <c r="O5982" i="190"/>
  <c r="V5981" i="190"/>
  <c r="U5981" i="190"/>
  <c r="T5981" i="190"/>
  <c r="S5981" i="190"/>
  <c r="R5981" i="190"/>
  <c r="Q5981" i="190"/>
  <c r="P5981" i="190"/>
  <c r="O5981" i="190"/>
  <c r="V5980" i="190"/>
  <c r="U5980" i="190"/>
  <c r="T5980" i="190"/>
  <c r="S5980" i="190"/>
  <c r="R5980" i="190"/>
  <c r="Q5980" i="190"/>
  <c r="P5980" i="190"/>
  <c r="O5980" i="190"/>
  <c r="W5980" i="190" s="1"/>
  <c r="V5979" i="190"/>
  <c r="U5979" i="190"/>
  <c r="T5979" i="190"/>
  <c r="X5979" i="190" s="1"/>
  <c r="S5979" i="190"/>
  <c r="R5979" i="190"/>
  <c r="Q5979" i="190"/>
  <c r="P5979" i="190"/>
  <c r="O5979" i="190"/>
  <c r="V5978" i="190"/>
  <c r="U5978" i="190"/>
  <c r="T5978" i="190"/>
  <c r="S5978" i="190"/>
  <c r="R5978" i="190"/>
  <c r="Q5978" i="190"/>
  <c r="P5978" i="190"/>
  <c r="O5978" i="190"/>
  <c r="X5977" i="190"/>
  <c r="V5977" i="190"/>
  <c r="U5977" i="190"/>
  <c r="T5977" i="190"/>
  <c r="S5977" i="190"/>
  <c r="R5977" i="190"/>
  <c r="Q5977" i="190"/>
  <c r="P5977" i="190"/>
  <c r="O5977" i="190"/>
  <c r="W5977" i="190" s="1"/>
  <c r="V5976" i="190"/>
  <c r="U5976" i="190"/>
  <c r="T5976" i="190"/>
  <c r="S5976" i="190"/>
  <c r="R5976" i="190"/>
  <c r="Q5976" i="190"/>
  <c r="P5976" i="190"/>
  <c r="O5976" i="190"/>
  <c r="V5975" i="190"/>
  <c r="U5975" i="190"/>
  <c r="T5975" i="190"/>
  <c r="S5975" i="190"/>
  <c r="R5975" i="190"/>
  <c r="Q5975" i="190"/>
  <c r="P5975" i="190"/>
  <c r="O5975" i="190"/>
  <c r="V5974" i="190"/>
  <c r="U5974" i="190"/>
  <c r="T5974" i="190"/>
  <c r="S5974" i="190"/>
  <c r="X5974" i="190" s="1"/>
  <c r="R5974" i="190"/>
  <c r="Q5974" i="190"/>
  <c r="P5974" i="190"/>
  <c r="O5974" i="190"/>
  <c r="V5973" i="190"/>
  <c r="U5973" i="190"/>
  <c r="T5973" i="190"/>
  <c r="S5973" i="190"/>
  <c r="R5973" i="190"/>
  <c r="Q5973" i="190"/>
  <c r="P5973" i="190"/>
  <c r="O5973" i="190"/>
  <c r="V5972" i="190"/>
  <c r="U5972" i="190"/>
  <c r="T5972" i="190"/>
  <c r="S5972" i="190"/>
  <c r="R5972" i="190"/>
  <c r="Q5972" i="190"/>
  <c r="P5972" i="190"/>
  <c r="O5972" i="190"/>
  <c r="V5971" i="190"/>
  <c r="U5971" i="190"/>
  <c r="T5971" i="190"/>
  <c r="S5971" i="190"/>
  <c r="R5971" i="190"/>
  <c r="Q5971" i="190"/>
  <c r="P5971" i="190"/>
  <c r="O5971" i="190"/>
  <c r="V5970" i="190"/>
  <c r="U5970" i="190"/>
  <c r="T5970" i="190"/>
  <c r="S5970" i="190"/>
  <c r="R5970" i="190"/>
  <c r="Q5970" i="190"/>
  <c r="P5970" i="190"/>
  <c r="O5970" i="190"/>
  <c r="X5969" i="190"/>
  <c r="V5969" i="190"/>
  <c r="U5969" i="190"/>
  <c r="T5969" i="190"/>
  <c r="S5969" i="190"/>
  <c r="R5969" i="190"/>
  <c r="Q5969" i="190"/>
  <c r="P5969" i="190"/>
  <c r="O5969" i="190"/>
  <c r="V5968" i="190"/>
  <c r="U5968" i="190"/>
  <c r="T5968" i="190"/>
  <c r="S5968" i="190"/>
  <c r="R5968" i="190"/>
  <c r="Q5968" i="190"/>
  <c r="P5968" i="190"/>
  <c r="O5968" i="190"/>
  <c r="V5967" i="190"/>
  <c r="U5967" i="190"/>
  <c r="T5967" i="190"/>
  <c r="S5967" i="190"/>
  <c r="R5967" i="190"/>
  <c r="Q5967" i="190"/>
  <c r="P5967" i="190"/>
  <c r="O5967" i="190"/>
  <c r="W5967" i="190" s="1"/>
  <c r="V5966" i="190"/>
  <c r="U5966" i="190"/>
  <c r="T5966" i="190"/>
  <c r="S5966" i="190"/>
  <c r="R5966" i="190"/>
  <c r="Q5966" i="190"/>
  <c r="P5966" i="190"/>
  <c r="O5966" i="190"/>
  <c r="V5965" i="190"/>
  <c r="U5965" i="190"/>
  <c r="T5965" i="190"/>
  <c r="S5965" i="190"/>
  <c r="R5965" i="190"/>
  <c r="Q5965" i="190"/>
  <c r="P5965" i="190"/>
  <c r="O5965" i="190"/>
  <c r="V5964" i="190"/>
  <c r="U5964" i="190"/>
  <c r="T5964" i="190"/>
  <c r="S5964" i="190"/>
  <c r="R5964" i="190"/>
  <c r="Q5964" i="190"/>
  <c r="P5964" i="190"/>
  <c r="O5964" i="190"/>
  <c r="W5964" i="190" s="1"/>
  <c r="V5963" i="190"/>
  <c r="U5963" i="190"/>
  <c r="T5963" i="190"/>
  <c r="S5963" i="190"/>
  <c r="R5963" i="190"/>
  <c r="Q5963" i="190"/>
  <c r="P5963" i="190"/>
  <c r="O5963" i="190"/>
  <c r="V5962" i="190"/>
  <c r="U5962" i="190"/>
  <c r="T5962" i="190"/>
  <c r="S5962" i="190"/>
  <c r="R5962" i="190"/>
  <c r="Q5962" i="190"/>
  <c r="P5962" i="190"/>
  <c r="O5962" i="190"/>
  <c r="V5961" i="190"/>
  <c r="U5961" i="190"/>
  <c r="T5961" i="190"/>
  <c r="S5961" i="190"/>
  <c r="R5961" i="190"/>
  <c r="Q5961" i="190"/>
  <c r="P5961" i="190"/>
  <c r="O5961" i="190"/>
  <c r="W5961" i="190" s="1"/>
  <c r="V5960" i="190"/>
  <c r="U5960" i="190"/>
  <c r="T5960" i="190"/>
  <c r="S5960" i="190"/>
  <c r="R5960" i="190"/>
  <c r="Q5960" i="190"/>
  <c r="P5960" i="190"/>
  <c r="O5960" i="190"/>
  <c r="V5959" i="190"/>
  <c r="U5959" i="190"/>
  <c r="T5959" i="190"/>
  <c r="S5959" i="190"/>
  <c r="X5959" i="190" s="1"/>
  <c r="R5959" i="190"/>
  <c r="Q5959" i="190"/>
  <c r="P5959" i="190"/>
  <c r="O5959" i="190"/>
  <c r="V5958" i="190"/>
  <c r="U5958" i="190"/>
  <c r="T5958" i="190"/>
  <c r="S5958" i="190"/>
  <c r="R5958" i="190"/>
  <c r="Q5958" i="190"/>
  <c r="P5958" i="190"/>
  <c r="O5958" i="190"/>
  <c r="V5957" i="190"/>
  <c r="U5957" i="190"/>
  <c r="T5957" i="190"/>
  <c r="X5957" i="190" s="1"/>
  <c r="S5957" i="190"/>
  <c r="R5957" i="190"/>
  <c r="Q5957" i="190"/>
  <c r="P5957" i="190"/>
  <c r="O5957" i="190"/>
  <c r="V5956" i="190"/>
  <c r="U5956" i="190"/>
  <c r="T5956" i="190"/>
  <c r="S5956" i="190"/>
  <c r="X5956" i="190" s="1"/>
  <c r="R5956" i="190"/>
  <c r="Q5956" i="190"/>
  <c r="P5956" i="190"/>
  <c r="O5956" i="190"/>
  <c r="V5955" i="190"/>
  <c r="U5955" i="190"/>
  <c r="T5955" i="190"/>
  <c r="S5955" i="190"/>
  <c r="R5955" i="190"/>
  <c r="Q5955" i="190"/>
  <c r="P5955" i="190"/>
  <c r="O5955" i="190"/>
  <c r="W5955" i="190" s="1"/>
  <c r="V5954" i="190"/>
  <c r="U5954" i="190"/>
  <c r="T5954" i="190"/>
  <c r="S5954" i="190"/>
  <c r="R5954" i="190"/>
  <c r="Q5954" i="190"/>
  <c r="P5954" i="190"/>
  <c r="O5954" i="190"/>
  <c r="V5953" i="190"/>
  <c r="U5953" i="190"/>
  <c r="T5953" i="190"/>
  <c r="S5953" i="190"/>
  <c r="R5953" i="190"/>
  <c r="Q5953" i="190"/>
  <c r="P5953" i="190"/>
  <c r="O5953" i="190"/>
  <c r="V5952" i="190"/>
  <c r="U5952" i="190"/>
  <c r="T5952" i="190"/>
  <c r="S5952" i="190"/>
  <c r="R5952" i="190"/>
  <c r="Q5952" i="190"/>
  <c r="P5952" i="190"/>
  <c r="O5952" i="190"/>
  <c r="W5952" i="190" s="1"/>
  <c r="V5951" i="190"/>
  <c r="U5951" i="190"/>
  <c r="T5951" i="190"/>
  <c r="S5951" i="190"/>
  <c r="R5951" i="190"/>
  <c r="Q5951" i="190"/>
  <c r="P5951" i="190"/>
  <c r="O5951" i="190"/>
  <c r="V5950" i="190"/>
  <c r="U5950" i="190"/>
  <c r="T5950" i="190"/>
  <c r="S5950" i="190"/>
  <c r="R5950" i="190"/>
  <c r="Q5950" i="190"/>
  <c r="P5950" i="190"/>
  <c r="O5950" i="190"/>
  <c r="V5949" i="190"/>
  <c r="U5949" i="190"/>
  <c r="T5949" i="190"/>
  <c r="S5949" i="190"/>
  <c r="R5949" i="190"/>
  <c r="Q5949" i="190"/>
  <c r="P5949" i="190"/>
  <c r="O5949" i="190"/>
  <c r="W5949" i="190" s="1"/>
  <c r="V5948" i="190"/>
  <c r="U5948" i="190"/>
  <c r="T5948" i="190"/>
  <c r="S5948" i="190"/>
  <c r="R5948" i="190"/>
  <c r="Q5948" i="190"/>
  <c r="P5948" i="190"/>
  <c r="O5948" i="190"/>
  <c r="V5947" i="190"/>
  <c r="U5947" i="190"/>
  <c r="T5947" i="190"/>
  <c r="S5947" i="190"/>
  <c r="X5947" i="190" s="1"/>
  <c r="R5947" i="190"/>
  <c r="Q5947" i="190"/>
  <c r="P5947" i="190"/>
  <c r="O5947" i="190"/>
  <c r="V5946" i="190"/>
  <c r="U5946" i="190"/>
  <c r="T5946" i="190"/>
  <c r="S5946" i="190"/>
  <c r="R5946" i="190"/>
  <c r="Q5946" i="190"/>
  <c r="P5946" i="190"/>
  <c r="O5946" i="190"/>
  <c r="V5945" i="190"/>
  <c r="U5945" i="190"/>
  <c r="T5945" i="190"/>
  <c r="X5945" i="190" s="1"/>
  <c r="S5945" i="190"/>
  <c r="R5945" i="190"/>
  <c r="Q5945" i="190"/>
  <c r="P5945" i="190"/>
  <c r="O5945" i="190"/>
  <c r="V5944" i="190"/>
  <c r="U5944" i="190"/>
  <c r="T5944" i="190"/>
  <c r="S5944" i="190"/>
  <c r="X5944" i="190" s="1"/>
  <c r="R5944" i="190"/>
  <c r="Q5944" i="190"/>
  <c r="P5944" i="190"/>
  <c r="O5944" i="190"/>
  <c r="V5943" i="190"/>
  <c r="U5943" i="190"/>
  <c r="T5943" i="190"/>
  <c r="S5943" i="190"/>
  <c r="R5943" i="190"/>
  <c r="Q5943" i="190"/>
  <c r="P5943" i="190"/>
  <c r="O5943" i="190"/>
  <c r="W5943" i="190" s="1"/>
  <c r="V5942" i="190"/>
  <c r="U5942" i="190"/>
  <c r="T5942" i="190"/>
  <c r="S5942" i="190"/>
  <c r="R5942" i="190"/>
  <c r="Q5942" i="190"/>
  <c r="P5942" i="190"/>
  <c r="O5942" i="190"/>
  <c r="V5941" i="190"/>
  <c r="U5941" i="190"/>
  <c r="T5941" i="190"/>
  <c r="S5941" i="190"/>
  <c r="R5941" i="190"/>
  <c r="Q5941" i="190"/>
  <c r="P5941" i="190"/>
  <c r="O5941" i="190"/>
  <c r="V5940" i="190"/>
  <c r="U5940" i="190"/>
  <c r="T5940" i="190"/>
  <c r="S5940" i="190"/>
  <c r="R5940" i="190"/>
  <c r="Q5940" i="190"/>
  <c r="P5940" i="190"/>
  <c r="O5940" i="190"/>
  <c r="W5940" i="190" s="1"/>
  <c r="V5939" i="190"/>
  <c r="U5939" i="190"/>
  <c r="T5939" i="190"/>
  <c r="X5939" i="190" s="1"/>
  <c r="S5939" i="190"/>
  <c r="R5939" i="190"/>
  <c r="Q5939" i="190"/>
  <c r="P5939" i="190"/>
  <c r="O5939" i="190"/>
  <c r="V5938" i="190"/>
  <c r="U5938" i="190"/>
  <c r="T5938" i="190"/>
  <c r="S5938" i="190"/>
  <c r="R5938" i="190"/>
  <c r="Q5938" i="190"/>
  <c r="P5938" i="190"/>
  <c r="O5938" i="190"/>
  <c r="V5937" i="190"/>
  <c r="U5937" i="190"/>
  <c r="T5937" i="190"/>
  <c r="S5937" i="190"/>
  <c r="R5937" i="190"/>
  <c r="Q5937" i="190"/>
  <c r="P5937" i="190"/>
  <c r="O5937" i="190"/>
  <c r="W5937" i="190" s="1"/>
  <c r="V5936" i="190"/>
  <c r="U5936" i="190"/>
  <c r="T5936" i="190"/>
  <c r="S5936" i="190"/>
  <c r="R5936" i="190"/>
  <c r="Q5936" i="190"/>
  <c r="P5936" i="190"/>
  <c r="O5936" i="190"/>
  <c r="V5935" i="190"/>
  <c r="U5935" i="190"/>
  <c r="T5935" i="190"/>
  <c r="S5935" i="190"/>
  <c r="X5935" i="190" s="1"/>
  <c r="R5935" i="190"/>
  <c r="Q5935" i="190"/>
  <c r="P5935" i="190"/>
  <c r="O5935" i="190"/>
  <c r="V5934" i="190"/>
  <c r="U5934" i="190"/>
  <c r="T5934" i="190"/>
  <c r="S5934" i="190"/>
  <c r="R5934" i="190"/>
  <c r="Q5934" i="190"/>
  <c r="P5934" i="190"/>
  <c r="O5934" i="190"/>
  <c r="W5934" i="190" s="1"/>
  <c r="V5933" i="190"/>
  <c r="U5933" i="190"/>
  <c r="T5933" i="190"/>
  <c r="X5933" i="190" s="1"/>
  <c r="S5933" i="190"/>
  <c r="R5933" i="190"/>
  <c r="Q5933" i="190"/>
  <c r="P5933" i="190"/>
  <c r="O5933" i="190"/>
  <c r="V5932" i="190"/>
  <c r="U5932" i="190"/>
  <c r="T5932" i="190"/>
  <c r="S5932" i="190"/>
  <c r="R5932" i="190"/>
  <c r="Q5932" i="190"/>
  <c r="P5932" i="190"/>
  <c r="O5932" i="190"/>
  <c r="V5931" i="190"/>
  <c r="U5931" i="190"/>
  <c r="T5931" i="190"/>
  <c r="S5931" i="190"/>
  <c r="R5931" i="190"/>
  <c r="Q5931" i="190"/>
  <c r="P5931" i="190"/>
  <c r="O5931" i="190"/>
  <c r="W5931" i="190" s="1"/>
  <c r="V5930" i="190"/>
  <c r="U5930" i="190"/>
  <c r="T5930" i="190"/>
  <c r="S5930" i="190"/>
  <c r="R5930" i="190"/>
  <c r="Q5930" i="190"/>
  <c r="P5930" i="190"/>
  <c r="O5930" i="190"/>
  <c r="V5929" i="190"/>
  <c r="U5929" i="190"/>
  <c r="T5929" i="190"/>
  <c r="S5929" i="190"/>
  <c r="X5929" i="190" s="1"/>
  <c r="R5929" i="190"/>
  <c r="Q5929" i="190"/>
  <c r="P5929" i="190"/>
  <c r="O5929" i="190"/>
  <c r="V5928" i="190"/>
  <c r="U5928" i="190"/>
  <c r="T5928" i="190"/>
  <c r="S5928" i="190"/>
  <c r="R5928" i="190"/>
  <c r="Q5928" i="190"/>
  <c r="P5928" i="190"/>
  <c r="O5928" i="190"/>
  <c r="W5928" i="190" s="1"/>
  <c r="V5927" i="190"/>
  <c r="U5927" i="190"/>
  <c r="T5927" i="190"/>
  <c r="S5927" i="190"/>
  <c r="R5927" i="190"/>
  <c r="Q5927" i="190"/>
  <c r="P5927" i="190"/>
  <c r="O5927" i="190"/>
  <c r="V5926" i="190"/>
  <c r="U5926" i="190"/>
  <c r="T5926" i="190"/>
  <c r="S5926" i="190"/>
  <c r="X5926" i="190" s="1"/>
  <c r="R5926" i="190"/>
  <c r="Q5926" i="190"/>
  <c r="P5926" i="190"/>
  <c r="O5926" i="190"/>
  <c r="V5925" i="190"/>
  <c r="U5925" i="190"/>
  <c r="T5925" i="190"/>
  <c r="S5925" i="190"/>
  <c r="R5925" i="190"/>
  <c r="Q5925" i="190"/>
  <c r="P5925" i="190"/>
  <c r="O5925" i="190"/>
  <c r="W5925" i="190" s="1"/>
  <c r="V5924" i="190"/>
  <c r="U5924" i="190"/>
  <c r="T5924" i="190"/>
  <c r="S5924" i="190"/>
  <c r="R5924" i="190"/>
  <c r="Q5924" i="190"/>
  <c r="P5924" i="190"/>
  <c r="O5924" i="190"/>
  <c r="V5923" i="190"/>
  <c r="U5923" i="190"/>
  <c r="T5923" i="190"/>
  <c r="S5923" i="190"/>
  <c r="R5923" i="190"/>
  <c r="Q5923" i="190"/>
  <c r="P5923" i="190"/>
  <c r="O5923" i="190"/>
  <c r="V5922" i="190"/>
  <c r="U5922" i="190"/>
  <c r="T5922" i="190"/>
  <c r="S5922" i="190"/>
  <c r="R5922" i="190"/>
  <c r="Q5922" i="190"/>
  <c r="P5922" i="190"/>
  <c r="O5922" i="190"/>
  <c r="W5922" i="190" s="1"/>
  <c r="V5921" i="190"/>
  <c r="U5921" i="190"/>
  <c r="T5921" i="190"/>
  <c r="S5921" i="190"/>
  <c r="R5921" i="190"/>
  <c r="Q5921" i="190"/>
  <c r="P5921" i="190"/>
  <c r="O5921" i="190"/>
  <c r="V5920" i="190"/>
  <c r="U5920" i="190"/>
  <c r="T5920" i="190"/>
  <c r="S5920" i="190"/>
  <c r="X5920" i="190" s="1"/>
  <c r="R5920" i="190"/>
  <c r="Q5920" i="190"/>
  <c r="P5920" i="190"/>
  <c r="O5920" i="190"/>
  <c r="V5919" i="190"/>
  <c r="U5919" i="190"/>
  <c r="T5919" i="190"/>
  <c r="S5919" i="190"/>
  <c r="R5919" i="190"/>
  <c r="Q5919" i="190"/>
  <c r="P5919" i="190"/>
  <c r="O5919" i="190"/>
  <c r="W5919" i="190" s="1"/>
  <c r="V5918" i="190"/>
  <c r="U5918" i="190"/>
  <c r="T5918" i="190"/>
  <c r="S5918" i="190"/>
  <c r="R5918" i="190"/>
  <c r="Q5918" i="190"/>
  <c r="P5918" i="190"/>
  <c r="O5918" i="190"/>
  <c r="V5917" i="190"/>
  <c r="U5917" i="190"/>
  <c r="T5917" i="190"/>
  <c r="S5917" i="190"/>
  <c r="R5917" i="190"/>
  <c r="Q5917" i="190"/>
  <c r="P5917" i="190"/>
  <c r="O5917" i="190"/>
  <c r="V5916" i="190"/>
  <c r="U5916" i="190"/>
  <c r="T5916" i="190"/>
  <c r="S5916" i="190"/>
  <c r="R5916" i="190"/>
  <c r="Q5916" i="190"/>
  <c r="P5916" i="190"/>
  <c r="O5916" i="190"/>
  <c r="W5916" i="190" s="1"/>
  <c r="V5915" i="190"/>
  <c r="U5915" i="190"/>
  <c r="T5915" i="190"/>
  <c r="X5915" i="190" s="1"/>
  <c r="S5915" i="190"/>
  <c r="R5915" i="190"/>
  <c r="Q5915" i="190"/>
  <c r="P5915" i="190"/>
  <c r="O5915" i="190"/>
  <c r="V5914" i="190"/>
  <c r="U5914" i="190"/>
  <c r="T5914" i="190"/>
  <c r="S5914" i="190"/>
  <c r="R5914" i="190"/>
  <c r="Q5914" i="190"/>
  <c r="P5914" i="190"/>
  <c r="O5914" i="190"/>
  <c r="V5913" i="190"/>
  <c r="U5913" i="190"/>
  <c r="T5913" i="190"/>
  <c r="S5913" i="190"/>
  <c r="R5913" i="190"/>
  <c r="Q5913" i="190"/>
  <c r="P5913" i="190"/>
  <c r="O5913" i="190"/>
  <c r="W5913" i="190" s="1"/>
  <c r="V5912" i="190"/>
  <c r="U5912" i="190"/>
  <c r="T5912" i="190"/>
  <c r="S5912" i="190"/>
  <c r="R5912" i="190"/>
  <c r="Q5912" i="190"/>
  <c r="P5912" i="190"/>
  <c r="O5912" i="190"/>
  <c r="V5911" i="190"/>
  <c r="U5911" i="190"/>
  <c r="T5911" i="190"/>
  <c r="S5911" i="190"/>
  <c r="X5911" i="190" s="1"/>
  <c r="R5911" i="190"/>
  <c r="Q5911" i="190"/>
  <c r="P5911" i="190"/>
  <c r="O5911" i="190"/>
  <c r="V5910" i="190"/>
  <c r="U5910" i="190"/>
  <c r="T5910" i="190"/>
  <c r="S5910" i="190"/>
  <c r="R5910" i="190"/>
  <c r="Q5910" i="190"/>
  <c r="P5910" i="190"/>
  <c r="O5910" i="190"/>
  <c r="W5910" i="190" s="1"/>
  <c r="V5909" i="190"/>
  <c r="U5909" i="190"/>
  <c r="T5909" i="190"/>
  <c r="X5909" i="190" s="1"/>
  <c r="S5909" i="190"/>
  <c r="R5909" i="190"/>
  <c r="Q5909" i="190"/>
  <c r="P5909" i="190"/>
  <c r="O5909" i="190"/>
  <c r="V5908" i="190"/>
  <c r="U5908" i="190"/>
  <c r="T5908" i="190"/>
  <c r="S5908" i="190"/>
  <c r="R5908" i="190"/>
  <c r="Q5908" i="190"/>
  <c r="P5908" i="190"/>
  <c r="O5908" i="190"/>
  <c r="V5907" i="190"/>
  <c r="U5907" i="190"/>
  <c r="T5907" i="190"/>
  <c r="S5907" i="190"/>
  <c r="R5907" i="190"/>
  <c r="Q5907" i="190"/>
  <c r="P5907" i="190"/>
  <c r="O5907" i="190"/>
  <c r="W5907" i="190" s="1"/>
  <c r="V5906" i="190"/>
  <c r="U5906" i="190"/>
  <c r="T5906" i="190"/>
  <c r="S5906" i="190"/>
  <c r="R5906" i="190"/>
  <c r="Q5906" i="190"/>
  <c r="P5906" i="190"/>
  <c r="O5906" i="190"/>
  <c r="V5905" i="190"/>
  <c r="U5905" i="190"/>
  <c r="T5905" i="190"/>
  <c r="S5905" i="190"/>
  <c r="X5905" i="190" s="1"/>
  <c r="R5905" i="190"/>
  <c r="Q5905" i="190"/>
  <c r="P5905" i="190"/>
  <c r="O5905" i="190"/>
  <c r="V5904" i="190"/>
  <c r="U5904" i="190"/>
  <c r="T5904" i="190"/>
  <c r="S5904" i="190"/>
  <c r="R5904" i="190"/>
  <c r="Q5904" i="190"/>
  <c r="P5904" i="190"/>
  <c r="O5904" i="190"/>
  <c r="W5904" i="190" s="1"/>
  <c r="V5903" i="190"/>
  <c r="U5903" i="190"/>
  <c r="T5903" i="190"/>
  <c r="S5903" i="190"/>
  <c r="R5903" i="190"/>
  <c r="Q5903" i="190"/>
  <c r="P5903" i="190"/>
  <c r="O5903" i="190"/>
  <c r="V5902" i="190"/>
  <c r="U5902" i="190"/>
  <c r="T5902" i="190"/>
  <c r="S5902" i="190"/>
  <c r="X5902" i="190" s="1"/>
  <c r="R5902" i="190"/>
  <c r="Q5902" i="190"/>
  <c r="P5902" i="190"/>
  <c r="O5902" i="190"/>
  <c r="V5901" i="190"/>
  <c r="U5901" i="190"/>
  <c r="T5901" i="190"/>
  <c r="S5901" i="190"/>
  <c r="R5901" i="190"/>
  <c r="Q5901" i="190"/>
  <c r="P5901" i="190"/>
  <c r="O5901" i="190"/>
  <c r="W5901" i="190" s="1"/>
  <c r="V5900" i="190"/>
  <c r="U5900" i="190"/>
  <c r="T5900" i="190"/>
  <c r="S5900" i="190"/>
  <c r="R5900" i="190"/>
  <c r="Q5900" i="190"/>
  <c r="P5900" i="190"/>
  <c r="O5900" i="190"/>
  <c r="V5899" i="190"/>
  <c r="U5899" i="190"/>
  <c r="T5899" i="190"/>
  <c r="S5899" i="190"/>
  <c r="R5899" i="190"/>
  <c r="Q5899" i="190"/>
  <c r="P5899" i="190"/>
  <c r="O5899" i="190"/>
  <c r="V5898" i="190"/>
  <c r="U5898" i="190"/>
  <c r="T5898" i="190"/>
  <c r="S5898" i="190"/>
  <c r="R5898" i="190"/>
  <c r="Q5898" i="190"/>
  <c r="P5898" i="190"/>
  <c r="O5898" i="190"/>
  <c r="W5898" i="190" s="1"/>
  <c r="V5897" i="190"/>
  <c r="U5897" i="190"/>
  <c r="T5897" i="190"/>
  <c r="S5897" i="190"/>
  <c r="R5897" i="190"/>
  <c r="Q5897" i="190"/>
  <c r="P5897" i="190"/>
  <c r="O5897" i="190"/>
  <c r="V5896" i="190"/>
  <c r="U5896" i="190"/>
  <c r="T5896" i="190"/>
  <c r="S5896" i="190"/>
  <c r="X5896" i="190" s="1"/>
  <c r="R5896" i="190"/>
  <c r="Q5896" i="190"/>
  <c r="P5896" i="190"/>
  <c r="O5896" i="190"/>
  <c r="V5895" i="190"/>
  <c r="U5895" i="190"/>
  <c r="T5895" i="190"/>
  <c r="S5895" i="190"/>
  <c r="R5895" i="190"/>
  <c r="Q5895" i="190"/>
  <c r="P5895" i="190"/>
  <c r="O5895" i="190"/>
  <c r="W5895" i="190" s="1"/>
  <c r="V5894" i="190"/>
  <c r="U5894" i="190"/>
  <c r="T5894" i="190"/>
  <c r="S5894" i="190"/>
  <c r="R5894" i="190"/>
  <c r="Q5894" i="190"/>
  <c r="P5894" i="190"/>
  <c r="O5894" i="190"/>
  <c r="V5893" i="190"/>
  <c r="U5893" i="190"/>
  <c r="T5893" i="190"/>
  <c r="S5893" i="190"/>
  <c r="R5893" i="190"/>
  <c r="Q5893" i="190"/>
  <c r="P5893" i="190"/>
  <c r="O5893" i="190"/>
  <c r="V5892" i="190"/>
  <c r="U5892" i="190"/>
  <c r="T5892" i="190"/>
  <c r="S5892" i="190"/>
  <c r="R5892" i="190"/>
  <c r="Q5892" i="190"/>
  <c r="P5892" i="190"/>
  <c r="O5892" i="190"/>
  <c r="W5892" i="190" s="1"/>
  <c r="V5891" i="190"/>
  <c r="U5891" i="190"/>
  <c r="T5891" i="190"/>
  <c r="X5891" i="190" s="1"/>
  <c r="S5891" i="190"/>
  <c r="R5891" i="190"/>
  <c r="Q5891" i="190"/>
  <c r="P5891" i="190"/>
  <c r="O5891" i="190"/>
  <c r="V5890" i="190"/>
  <c r="U5890" i="190"/>
  <c r="T5890" i="190"/>
  <c r="S5890" i="190"/>
  <c r="R5890" i="190"/>
  <c r="Q5890" i="190"/>
  <c r="P5890" i="190"/>
  <c r="O5890" i="190"/>
  <c r="V5889" i="190"/>
  <c r="U5889" i="190"/>
  <c r="T5889" i="190"/>
  <c r="S5889" i="190"/>
  <c r="R5889" i="190"/>
  <c r="Q5889" i="190"/>
  <c r="P5889" i="190"/>
  <c r="O5889" i="190"/>
  <c r="W5889" i="190" s="1"/>
  <c r="V5888" i="190"/>
  <c r="U5888" i="190"/>
  <c r="T5888" i="190"/>
  <c r="S5888" i="190"/>
  <c r="R5888" i="190"/>
  <c r="Q5888" i="190"/>
  <c r="P5888" i="190"/>
  <c r="O5888" i="190"/>
  <c r="V5887" i="190"/>
  <c r="U5887" i="190"/>
  <c r="T5887" i="190"/>
  <c r="S5887" i="190"/>
  <c r="X5887" i="190" s="1"/>
  <c r="R5887" i="190"/>
  <c r="Q5887" i="190"/>
  <c r="P5887" i="190"/>
  <c r="O5887" i="190"/>
  <c r="V5886" i="190"/>
  <c r="U5886" i="190"/>
  <c r="T5886" i="190"/>
  <c r="S5886" i="190"/>
  <c r="R5886" i="190"/>
  <c r="Q5886" i="190"/>
  <c r="P5886" i="190"/>
  <c r="O5886" i="190"/>
  <c r="W5886" i="190" s="1"/>
  <c r="V5885" i="190"/>
  <c r="U5885" i="190"/>
  <c r="T5885" i="190"/>
  <c r="X5885" i="190" s="1"/>
  <c r="S5885" i="190"/>
  <c r="R5885" i="190"/>
  <c r="Q5885" i="190"/>
  <c r="P5885" i="190"/>
  <c r="O5885" i="190"/>
  <c r="V5884" i="190"/>
  <c r="U5884" i="190"/>
  <c r="T5884" i="190"/>
  <c r="S5884" i="190"/>
  <c r="R5884" i="190"/>
  <c r="Q5884" i="190"/>
  <c r="P5884" i="190"/>
  <c r="O5884" i="190"/>
  <c r="V5883" i="190"/>
  <c r="U5883" i="190"/>
  <c r="T5883" i="190"/>
  <c r="S5883" i="190"/>
  <c r="R5883" i="190"/>
  <c r="Q5883" i="190"/>
  <c r="P5883" i="190"/>
  <c r="O5883" i="190"/>
  <c r="W5883" i="190" s="1"/>
  <c r="V5882" i="190"/>
  <c r="U5882" i="190"/>
  <c r="T5882" i="190"/>
  <c r="S5882" i="190"/>
  <c r="R5882" i="190"/>
  <c r="Q5882" i="190"/>
  <c r="P5882" i="190"/>
  <c r="O5882" i="190"/>
  <c r="V5881" i="190"/>
  <c r="U5881" i="190"/>
  <c r="T5881" i="190"/>
  <c r="S5881" i="190"/>
  <c r="X5881" i="190" s="1"/>
  <c r="R5881" i="190"/>
  <c r="Q5881" i="190"/>
  <c r="P5881" i="190"/>
  <c r="O5881" i="190"/>
  <c r="V5880" i="190"/>
  <c r="U5880" i="190"/>
  <c r="T5880" i="190"/>
  <c r="S5880" i="190"/>
  <c r="R5880" i="190"/>
  <c r="Q5880" i="190"/>
  <c r="P5880" i="190"/>
  <c r="O5880" i="190"/>
  <c r="W5880" i="190" s="1"/>
  <c r="V5879" i="190"/>
  <c r="U5879" i="190"/>
  <c r="T5879" i="190"/>
  <c r="S5879" i="190"/>
  <c r="X5879" i="190" s="1"/>
  <c r="R5879" i="190"/>
  <c r="Q5879" i="190"/>
  <c r="P5879" i="190"/>
  <c r="O5879" i="190"/>
  <c r="V5878" i="190"/>
  <c r="U5878" i="190"/>
  <c r="T5878" i="190"/>
  <c r="S5878" i="190"/>
  <c r="X5878" i="190" s="1"/>
  <c r="R5878" i="190"/>
  <c r="Q5878" i="190"/>
  <c r="P5878" i="190"/>
  <c r="O5878" i="190"/>
  <c r="W5878" i="190" s="1"/>
  <c r="V5877" i="190"/>
  <c r="U5877" i="190"/>
  <c r="T5877" i="190"/>
  <c r="S5877" i="190"/>
  <c r="R5877" i="190"/>
  <c r="Q5877" i="190"/>
  <c r="P5877" i="190"/>
  <c r="O5877" i="190"/>
  <c r="W5877" i="190" s="1"/>
  <c r="V5876" i="190"/>
  <c r="U5876" i="190"/>
  <c r="T5876" i="190"/>
  <c r="S5876" i="190"/>
  <c r="R5876" i="190"/>
  <c r="Q5876" i="190"/>
  <c r="P5876" i="190"/>
  <c r="O5876" i="190"/>
  <c r="V5875" i="190"/>
  <c r="U5875" i="190"/>
  <c r="T5875" i="190"/>
  <c r="S5875" i="190"/>
  <c r="R5875" i="190"/>
  <c r="Q5875" i="190"/>
  <c r="P5875" i="190"/>
  <c r="O5875" i="190"/>
  <c r="W5875" i="190" s="1"/>
  <c r="V5874" i="190"/>
  <c r="U5874" i="190"/>
  <c r="T5874" i="190"/>
  <c r="S5874" i="190"/>
  <c r="R5874" i="190"/>
  <c r="Q5874" i="190"/>
  <c r="P5874" i="190"/>
  <c r="O5874" i="190"/>
  <c r="W5874" i="190" s="1"/>
  <c r="V5873" i="190"/>
  <c r="U5873" i="190"/>
  <c r="T5873" i="190"/>
  <c r="S5873" i="190"/>
  <c r="X5873" i="190" s="1"/>
  <c r="R5873" i="190"/>
  <c r="Q5873" i="190"/>
  <c r="P5873" i="190"/>
  <c r="O5873" i="190"/>
  <c r="V5872" i="190"/>
  <c r="U5872" i="190"/>
  <c r="T5872" i="190"/>
  <c r="S5872" i="190"/>
  <c r="X5872" i="190" s="1"/>
  <c r="R5872" i="190"/>
  <c r="Q5872" i="190"/>
  <c r="P5872" i="190"/>
  <c r="O5872" i="190"/>
  <c r="W5872" i="190" s="1"/>
  <c r="V5871" i="190"/>
  <c r="U5871" i="190"/>
  <c r="T5871" i="190"/>
  <c r="S5871" i="190"/>
  <c r="R5871" i="190"/>
  <c r="Q5871" i="190"/>
  <c r="P5871" i="190"/>
  <c r="O5871" i="190"/>
  <c r="W5871" i="190" s="1"/>
  <c r="V5870" i="190"/>
  <c r="U5870" i="190"/>
  <c r="T5870" i="190"/>
  <c r="S5870" i="190"/>
  <c r="X5870" i="190" s="1"/>
  <c r="R5870" i="190"/>
  <c r="Q5870" i="190"/>
  <c r="P5870" i="190"/>
  <c r="O5870" i="190"/>
  <c r="V5869" i="190"/>
  <c r="U5869" i="190"/>
  <c r="T5869" i="190"/>
  <c r="S5869" i="190"/>
  <c r="R5869" i="190"/>
  <c r="Q5869" i="190"/>
  <c r="P5869" i="190"/>
  <c r="O5869" i="190"/>
  <c r="W5869" i="190" s="1"/>
  <c r="V5868" i="190"/>
  <c r="U5868" i="190"/>
  <c r="T5868" i="190"/>
  <c r="S5868" i="190"/>
  <c r="R5868" i="190"/>
  <c r="Q5868" i="190"/>
  <c r="P5868" i="190"/>
  <c r="O5868" i="190"/>
  <c r="W5868" i="190" s="1"/>
  <c r="V5867" i="190"/>
  <c r="U5867" i="190"/>
  <c r="T5867" i="190"/>
  <c r="S5867" i="190"/>
  <c r="R5867" i="190"/>
  <c r="Q5867" i="190"/>
  <c r="P5867" i="190"/>
  <c r="O5867" i="190"/>
  <c r="V5866" i="190"/>
  <c r="U5866" i="190"/>
  <c r="T5866" i="190"/>
  <c r="S5866" i="190"/>
  <c r="R5866" i="190"/>
  <c r="Q5866" i="190"/>
  <c r="P5866" i="190"/>
  <c r="O5866" i="190"/>
  <c r="W5866" i="190" s="1"/>
  <c r="V5865" i="190"/>
  <c r="U5865" i="190"/>
  <c r="T5865" i="190"/>
  <c r="S5865" i="190"/>
  <c r="R5865" i="190"/>
  <c r="Q5865" i="190"/>
  <c r="P5865" i="190"/>
  <c r="O5865" i="190"/>
  <c r="W5865" i="190" s="1"/>
  <c r="V5864" i="190"/>
  <c r="U5864" i="190"/>
  <c r="T5864" i="190"/>
  <c r="S5864" i="190"/>
  <c r="X5864" i="190" s="1"/>
  <c r="R5864" i="190"/>
  <c r="Q5864" i="190"/>
  <c r="P5864" i="190"/>
  <c r="O5864" i="190"/>
  <c r="V5863" i="190"/>
  <c r="U5863" i="190"/>
  <c r="T5863" i="190"/>
  <c r="S5863" i="190"/>
  <c r="X5863" i="190" s="1"/>
  <c r="R5863" i="190"/>
  <c r="Q5863" i="190"/>
  <c r="P5863" i="190"/>
  <c r="O5863" i="190"/>
  <c r="W5863" i="190" s="1"/>
  <c r="V5862" i="190"/>
  <c r="U5862" i="190"/>
  <c r="T5862" i="190"/>
  <c r="S5862" i="190"/>
  <c r="R5862" i="190"/>
  <c r="Q5862" i="190"/>
  <c r="P5862" i="190"/>
  <c r="O5862" i="190"/>
  <c r="W5862" i="190" s="1"/>
  <c r="V5861" i="190"/>
  <c r="U5861" i="190"/>
  <c r="T5861" i="190"/>
  <c r="S5861" i="190"/>
  <c r="R5861" i="190"/>
  <c r="Q5861" i="190"/>
  <c r="P5861" i="190"/>
  <c r="O5861" i="190"/>
  <c r="V5860" i="190"/>
  <c r="U5860" i="190"/>
  <c r="T5860" i="190"/>
  <c r="S5860" i="190"/>
  <c r="R5860" i="190"/>
  <c r="Q5860" i="190"/>
  <c r="P5860" i="190"/>
  <c r="O5860" i="190"/>
  <c r="W5860" i="190" s="1"/>
  <c r="V5859" i="190"/>
  <c r="U5859" i="190"/>
  <c r="T5859" i="190"/>
  <c r="S5859" i="190"/>
  <c r="R5859" i="190"/>
  <c r="Q5859" i="190"/>
  <c r="P5859" i="190"/>
  <c r="O5859" i="190"/>
  <c r="W5859" i="190" s="1"/>
  <c r="V5858" i="190"/>
  <c r="U5858" i="190"/>
  <c r="T5858" i="190"/>
  <c r="S5858" i="190"/>
  <c r="R5858" i="190"/>
  <c r="Q5858" i="190"/>
  <c r="P5858" i="190"/>
  <c r="O5858" i="190"/>
  <c r="V5857" i="190"/>
  <c r="U5857" i="190"/>
  <c r="T5857" i="190"/>
  <c r="S5857" i="190"/>
  <c r="X5857" i="190" s="1"/>
  <c r="R5857" i="190"/>
  <c r="Q5857" i="190"/>
  <c r="P5857" i="190"/>
  <c r="O5857" i="190"/>
  <c r="W5857" i="190" s="1"/>
  <c r="V5856" i="190"/>
  <c r="U5856" i="190"/>
  <c r="T5856" i="190"/>
  <c r="S5856" i="190"/>
  <c r="R5856" i="190"/>
  <c r="Q5856" i="190"/>
  <c r="P5856" i="190"/>
  <c r="O5856" i="190"/>
  <c r="W5856" i="190" s="1"/>
  <c r="V5855" i="190"/>
  <c r="U5855" i="190"/>
  <c r="T5855" i="190"/>
  <c r="S5855" i="190"/>
  <c r="X5855" i="190" s="1"/>
  <c r="R5855" i="190"/>
  <c r="Q5855" i="190"/>
  <c r="P5855" i="190"/>
  <c r="O5855" i="190"/>
  <c r="V5854" i="190"/>
  <c r="U5854" i="190"/>
  <c r="T5854" i="190"/>
  <c r="S5854" i="190"/>
  <c r="X5854" i="190" s="1"/>
  <c r="R5854" i="190"/>
  <c r="Q5854" i="190"/>
  <c r="P5854" i="190"/>
  <c r="O5854" i="190"/>
  <c r="W5854" i="190" s="1"/>
  <c r="V5853" i="190"/>
  <c r="U5853" i="190"/>
  <c r="T5853" i="190"/>
  <c r="S5853" i="190"/>
  <c r="R5853" i="190"/>
  <c r="Q5853" i="190"/>
  <c r="P5853" i="190"/>
  <c r="O5853" i="190"/>
  <c r="W5853" i="190" s="1"/>
  <c r="V5852" i="190"/>
  <c r="U5852" i="190"/>
  <c r="T5852" i="190"/>
  <c r="S5852" i="190"/>
  <c r="R5852" i="190"/>
  <c r="Q5852" i="190"/>
  <c r="P5852" i="190"/>
  <c r="O5852" i="190"/>
  <c r="V5851" i="190"/>
  <c r="U5851" i="190"/>
  <c r="T5851" i="190"/>
  <c r="S5851" i="190"/>
  <c r="R5851" i="190"/>
  <c r="Q5851" i="190"/>
  <c r="P5851" i="190"/>
  <c r="O5851" i="190"/>
  <c r="W5851" i="190" s="1"/>
  <c r="V5850" i="190"/>
  <c r="U5850" i="190"/>
  <c r="T5850" i="190"/>
  <c r="S5850" i="190"/>
  <c r="R5850" i="190"/>
  <c r="Q5850" i="190"/>
  <c r="P5850" i="190"/>
  <c r="O5850" i="190"/>
  <c r="W5850" i="190" s="1"/>
  <c r="V5849" i="190"/>
  <c r="U5849" i="190"/>
  <c r="T5849" i="190"/>
  <c r="S5849" i="190"/>
  <c r="X5849" i="190" s="1"/>
  <c r="R5849" i="190"/>
  <c r="Q5849" i="190"/>
  <c r="P5849" i="190"/>
  <c r="O5849" i="190"/>
  <c r="V5848" i="190"/>
  <c r="U5848" i="190"/>
  <c r="T5848" i="190"/>
  <c r="S5848" i="190"/>
  <c r="X5848" i="190" s="1"/>
  <c r="R5848" i="190"/>
  <c r="Q5848" i="190"/>
  <c r="P5848" i="190"/>
  <c r="O5848" i="190"/>
  <c r="W5848" i="190" s="1"/>
  <c r="V5847" i="190"/>
  <c r="U5847" i="190"/>
  <c r="T5847" i="190"/>
  <c r="S5847" i="190"/>
  <c r="R5847" i="190"/>
  <c r="Q5847" i="190"/>
  <c r="P5847" i="190"/>
  <c r="O5847" i="190"/>
  <c r="W5847" i="190" s="1"/>
  <c r="V5846" i="190"/>
  <c r="U5846" i="190"/>
  <c r="T5846" i="190"/>
  <c r="S5846" i="190"/>
  <c r="X5846" i="190" s="1"/>
  <c r="R5846" i="190"/>
  <c r="Q5846" i="190"/>
  <c r="P5846" i="190"/>
  <c r="O5846" i="190"/>
  <c r="V5845" i="190"/>
  <c r="U5845" i="190"/>
  <c r="T5845" i="190"/>
  <c r="S5845" i="190"/>
  <c r="R5845" i="190"/>
  <c r="Q5845" i="190"/>
  <c r="P5845" i="190"/>
  <c r="O5845" i="190"/>
  <c r="W5845" i="190" s="1"/>
  <c r="V5844" i="190"/>
  <c r="U5844" i="190"/>
  <c r="T5844" i="190"/>
  <c r="S5844" i="190"/>
  <c r="R5844" i="190"/>
  <c r="Q5844" i="190"/>
  <c r="P5844" i="190"/>
  <c r="O5844" i="190"/>
  <c r="W5844" i="190" s="1"/>
  <c r="V5843" i="190"/>
  <c r="U5843" i="190"/>
  <c r="T5843" i="190"/>
  <c r="S5843" i="190"/>
  <c r="R5843" i="190"/>
  <c r="Q5843" i="190"/>
  <c r="P5843" i="190"/>
  <c r="O5843" i="190"/>
  <c r="V5842" i="190"/>
  <c r="U5842" i="190"/>
  <c r="T5842" i="190"/>
  <c r="S5842" i="190"/>
  <c r="R5842" i="190"/>
  <c r="Q5842" i="190"/>
  <c r="P5842" i="190"/>
  <c r="O5842" i="190"/>
  <c r="W5842" i="190" s="1"/>
  <c r="V5841" i="190"/>
  <c r="U5841" i="190"/>
  <c r="T5841" i="190"/>
  <c r="S5841" i="190"/>
  <c r="R5841" i="190"/>
  <c r="Q5841" i="190"/>
  <c r="P5841" i="190"/>
  <c r="O5841" i="190"/>
  <c r="W5841" i="190" s="1"/>
  <c r="V5840" i="190"/>
  <c r="U5840" i="190"/>
  <c r="T5840" i="190"/>
  <c r="S5840" i="190"/>
  <c r="X5840" i="190" s="1"/>
  <c r="R5840" i="190"/>
  <c r="Q5840" i="190"/>
  <c r="P5840" i="190"/>
  <c r="O5840" i="190"/>
  <c r="V5839" i="190"/>
  <c r="U5839" i="190"/>
  <c r="T5839" i="190"/>
  <c r="S5839" i="190"/>
  <c r="X5839" i="190" s="1"/>
  <c r="R5839" i="190"/>
  <c r="Q5839" i="190"/>
  <c r="P5839" i="190"/>
  <c r="O5839" i="190"/>
  <c r="W5839" i="190" s="1"/>
  <c r="V5838" i="190"/>
  <c r="U5838" i="190"/>
  <c r="T5838" i="190"/>
  <c r="S5838" i="190"/>
  <c r="R5838" i="190"/>
  <c r="Q5838" i="190"/>
  <c r="P5838" i="190"/>
  <c r="O5838" i="190"/>
  <c r="W5838" i="190" s="1"/>
  <c r="V5837" i="190"/>
  <c r="U5837" i="190"/>
  <c r="T5837" i="190"/>
  <c r="S5837" i="190"/>
  <c r="R5837" i="190"/>
  <c r="Q5837" i="190"/>
  <c r="P5837" i="190"/>
  <c r="O5837" i="190"/>
  <c r="V5836" i="190"/>
  <c r="U5836" i="190"/>
  <c r="T5836" i="190"/>
  <c r="S5836" i="190"/>
  <c r="R5836" i="190"/>
  <c r="Q5836" i="190"/>
  <c r="P5836" i="190"/>
  <c r="O5836" i="190"/>
  <c r="W5836" i="190" s="1"/>
  <c r="V5835" i="190"/>
  <c r="U5835" i="190"/>
  <c r="T5835" i="190"/>
  <c r="S5835" i="190"/>
  <c r="R5835" i="190"/>
  <c r="Q5835" i="190"/>
  <c r="P5835" i="190"/>
  <c r="O5835" i="190"/>
  <c r="W5835" i="190" s="1"/>
  <c r="V5834" i="190"/>
  <c r="U5834" i="190"/>
  <c r="T5834" i="190"/>
  <c r="S5834" i="190"/>
  <c r="R5834" i="190"/>
  <c r="Q5834" i="190"/>
  <c r="P5834" i="190"/>
  <c r="O5834" i="190"/>
  <c r="V5833" i="190"/>
  <c r="U5833" i="190"/>
  <c r="T5833" i="190"/>
  <c r="S5833" i="190"/>
  <c r="X5833" i="190" s="1"/>
  <c r="R5833" i="190"/>
  <c r="Q5833" i="190"/>
  <c r="P5833" i="190"/>
  <c r="O5833" i="190"/>
  <c r="W5833" i="190" s="1"/>
  <c r="V5832" i="190"/>
  <c r="U5832" i="190"/>
  <c r="T5832" i="190"/>
  <c r="S5832" i="190"/>
  <c r="R5832" i="190"/>
  <c r="Q5832" i="190"/>
  <c r="P5832" i="190"/>
  <c r="O5832" i="190"/>
  <c r="W5832" i="190" s="1"/>
  <c r="V5831" i="190"/>
  <c r="U5831" i="190"/>
  <c r="T5831" i="190"/>
  <c r="S5831" i="190"/>
  <c r="X5831" i="190" s="1"/>
  <c r="R5831" i="190"/>
  <c r="Q5831" i="190"/>
  <c r="P5831" i="190"/>
  <c r="O5831" i="190"/>
  <c r="V5830" i="190"/>
  <c r="U5830" i="190"/>
  <c r="T5830" i="190"/>
  <c r="S5830" i="190"/>
  <c r="X5830" i="190" s="1"/>
  <c r="R5830" i="190"/>
  <c r="Q5830" i="190"/>
  <c r="P5830" i="190"/>
  <c r="O5830" i="190"/>
  <c r="W5830" i="190" s="1"/>
  <c r="V5829" i="190"/>
  <c r="U5829" i="190"/>
  <c r="T5829" i="190"/>
  <c r="S5829" i="190"/>
  <c r="R5829" i="190"/>
  <c r="Q5829" i="190"/>
  <c r="P5829" i="190"/>
  <c r="O5829" i="190"/>
  <c r="W5829" i="190" s="1"/>
  <c r="V5828" i="190"/>
  <c r="U5828" i="190"/>
  <c r="T5828" i="190"/>
  <c r="S5828" i="190"/>
  <c r="R5828" i="190"/>
  <c r="Q5828" i="190"/>
  <c r="P5828" i="190"/>
  <c r="O5828" i="190"/>
  <c r="V5827" i="190"/>
  <c r="U5827" i="190"/>
  <c r="T5827" i="190"/>
  <c r="S5827" i="190"/>
  <c r="R5827" i="190"/>
  <c r="Q5827" i="190"/>
  <c r="P5827" i="190"/>
  <c r="O5827" i="190"/>
  <c r="W5827" i="190" s="1"/>
  <c r="V5826" i="190"/>
  <c r="U5826" i="190"/>
  <c r="T5826" i="190"/>
  <c r="S5826" i="190"/>
  <c r="R5826" i="190"/>
  <c r="Q5826" i="190"/>
  <c r="P5826" i="190"/>
  <c r="O5826" i="190"/>
  <c r="W5826" i="190" s="1"/>
  <c r="V5825" i="190"/>
  <c r="U5825" i="190"/>
  <c r="T5825" i="190"/>
  <c r="S5825" i="190"/>
  <c r="X5825" i="190" s="1"/>
  <c r="R5825" i="190"/>
  <c r="Q5825" i="190"/>
  <c r="P5825" i="190"/>
  <c r="O5825" i="190"/>
  <c r="V5824" i="190"/>
  <c r="U5824" i="190"/>
  <c r="T5824" i="190"/>
  <c r="S5824" i="190"/>
  <c r="X5824" i="190" s="1"/>
  <c r="R5824" i="190"/>
  <c r="Q5824" i="190"/>
  <c r="P5824" i="190"/>
  <c r="O5824" i="190"/>
  <c r="W5824" i="190" s="1"/>
  <c r="V5823" i="190"/>
  <c r="U5823" i="190"/>
  <c r="T5823" i="190"/>
  <c r="S5823" i="190"/>
  <c r="R5823" i="190"/>
  <c r="Q5823" i="190"/>
  <c r="P5823" i="190"/>
  <c r="O5823" i="190"/>
  <c r="W5823" i="190" s="1"/>
  <c r="V5822" i="190"/>
  <c r="U5822" i="190"/>
  <c r="T5822" i="190"/>
  <c r="S5822" i="190"/>
  <c r="X5822" i="190" s="1"/>
  <c r="R5822" i="190"/>
  <c r="Q5822" i="190"/>
  <c r="P5822" i="190"/>
  <c r="O5822" i="190"/>
  <c r="V5821" i="190"/>
  <c r="U5821" i="190"/>
  <c r="T5821" i="190"/>
  <c r="S5821" i="190"/>
  <c r="R5821" i="190"/>
  <c r="Q5821" i="190"/>
  <c r="P5821" i="190"/>
  <c r="O5821" i="190"/>
  <c r="W5821" i="190" s="1"/>
  <c r="V5820" i="190"/>
  <c r="U5820" i="190"/>
  <c r="T5820" i="190"/>
  <c r="S5820" i="190"/>
  <c r="R5820" i="190"/>
  <c r="Q5820" i="190"/>
  <c r="P5820" i="190"/>
  <c r="O5820" i="190"/>
  <c r="W5820" i="190" s="1"/>
  <c r="V5819" i="190"/>
  <c r="U5819" i="190"/>
  <c r="T5819" i="190"/>
  <c r="S5819" i="190"/>
  <c r="R5819" i="190"/>
  <c r="Q5819" i="190"/>
  <c r="P5819" i="190"/>
  <c r="O5819" i="190"/>
  <c r="V5818" i="190"/>
  <c r="U5818" i="190"/>
  <c r="T5818" i="190"/>
  <c r="S5818" i="190"/>
  <c r="R5818" i="190"/>
  <c r="Q5818" i="190"/>
  <c r="P5818" i="190"/>
  <c r="O5818" i="190"/>
  <c r="W5818" i="190" s="1"/>
  <c r="V5817" i="190"/>
  <c r="U5817" i="190"/>
  <c r="T5817" i="190"/>
  <c r="S5817" i="190"/>
  <c r="R5817" i="190"/>
  <c r="Q5817" i="190"/>
  <c r="P5817" i="190"/>
  <c r="O5817" i="190"/>
  <c r="W5817" i="190" s="1"/>
  <c r="V5816" i="190"/>
  <c r="U5816" i="190"/>
  <c r="T5816" i="190"/>
  <c r="S5816" i="190"/>
  <c r="X5816" i="190" s="1"/>
  <c r="R5816" i="190"/>
  <c r="Q5816" i="190"/>
  <c r="P5816" i="190"/>
  <c r="O5816" i="190"/>
  <c r="V5815" i="190"/>
  <c r="U5815" i="190"/>
  <c r="T5815" i="190"/>
  <c r="S5815" i="190"/>
  <c r="X5815" i="190" s="1"/>
  <c r="R5815" i="190"/>
  <c r="Q5815" i="190"/>
  <c r="P5815" i="190"/>
  <c r="O5815" i="190"/>
  <c r="W5815" i="190" s="1"/>
  <c r="V5814" i="190"/>
  <c r="U5814" i="190"/>
  <c r="T5814" i="190"/>
  <c r="S5814" i="190"/>
  <c r="R5814" i="190"/>
  <c r="Q5814" i="190"/>
  <c r="P5814" i="190"/>
  <c r="O5814" i="190"/>
  <c r="W5814" i="190" s="1"/>
  <c r="V5813" i="190"/>
  <c r="U5813" i="190"/>
  <c r="T5813" i="190"/>
  <c r="S5813" i="190"/>
  <c r="R5813" i="190"/>
  <c r="Q5813" i="190"/>
  <c r="P5813" i="190"/>
  <c r="O5813" i="190"/>
  <c r="V5812" i="190"/>
  <c r="U5812" i="190"/>
  <c r="T5812" i="190"/>
  <c r="S5812" i="190"/>
  <c r="R5812" i="190"/>
  <c r="Q5812" i="190"/>
  <c r="P5812" i="190"/>
  <c r="O5812" i="190"/>
  <c r="W5812" i="190" s="1"/>
  <c r="V5811" i="190"/>
  <c r="U5811" i="190"/>
  <c r="T5811" i="190"/>
  <c r="S5811" i="190"/>
  <c r="R5811" i="190"/>
  <c r="Q5811" i="190"/>
  <c r="P5811" i="190"/>
  <c r="O5811" i="190"/>
  <c r="W5811" i="190" s="1"/>
  <c r="V5810" i="190"/>
  <c r="U5810" i="190"/>
  <c r="T5810" i="190"/>
  <c r="S5810" i="190"/>
  <c r="R5810" i="190"/>
  <c r="Q5810" i="190"/>
  <c r="P5810" i="190"/>
  <c r="O5810" i="190"/>
  <c r="V5809" i="190"/>
  <c r="U5809" i="190"/>
  <c r="T5809" i="190"/>
  <c r="S5809" i="190"/>
  <c r="X5809" i="190" s="1"/>
  <c r="R5809" i="190"/>
  <c r="Q5809" i="190"/>
  <c r="P5809" i="190"/>
  <c r="O5809" i="190"/>
  <c r="W5809" i="190" s="1"/>
  <c r="V5808" i="190"/>
  <c r="U5808" i="190"/>
  <c r="T5808" i="190"/>
  <c r="S5808" i="190"/>
  <c r="R5808" i="190"/>
  <c r="Q5808" i="190"/>
  <c r="P5808" i="190"/>
  <c r="O5808" i="190"/>
  <c r="W5808" i="190" s="1"/>
  <c r="V5807" i="190"/>
  <c r="U5807" i="190"/>
  <c r="T5807" i="190"/>
  <c r="S5807" i="190"/>
  <c r="X5807" i="190" s="1"/>
  <c r="R5807" i="190"/>
  <c r="Q5807" i="190"/>
  <c r="P5807" i="190"/>
  <c r="O5807" i="190"/>
  <c r="V5806" i="190"/>
  <c r="U5806" i="190"/>
  <c r="T5806" i="190"/>
  <c r="S5806" i="190"/>
  <c r="X5806" i="190" s="1"/>
  <c r="R5806" i="190"/>
  <c r="Q5806" i="190"/>
  <c r="P5806" i="190"/>
  <c r="O5806" i="190"/>
  <c r="W5806" i="190" s="1"/>
  <c r="V5805" i="190"/>
  <c r="U5805" i="190"/>
  <c r="T5805" i="190"/>
  <c r="S5805" i="190"/>
  <c r="R5805" i="190"/>
  <c r="Q5805" i="190"/>
  <c r="P5805" i="190"/>
  <c r="O5805" i="190"/>
  <c r="W5805" i="190" s="1"/>
  <c r="V5804" i="190"/>
  <c r="U5804" i="190"/>
  <c r="T5804" i="190"/>
  <c r="S5804" i="190"/>
  <c r="R5804" i="190"/>
  <c r="Q5804" i="190"/>
  <c r="P5804" i="190"/>
  <c r="O5804" i="190"/>
  <c r="V5803" i="190"/>
  <c r="U5803" i="190"/>
  <c r="T5803" i="190"/>
  <c r="S5803" i="190"/>
  <c r="R5803" i="190"/>
  <c r="Q5803" i="190"/>
  <c r="P5803" i="190"/>
  <c r="O5803" i="190"/>
  <c r="W5803" i="190" s="1"/>
  <c r="V5802" i="190"/>
  <c r="U5802" i="190"/>
  <c r="T5802" i="190"/>
  <c r="S5802" i="190"/>
  <c r="R5802" i="190"/>
  <c r="Q5802" i="190"/>
  <c r="P5802" i="190"/>
  <c r="O5802" i="190"/>
  <c r="W5802" i="190" s="1"/>
  <c r="V5801" i="190"/>
  <c r="U5801" i="190"/>
  <c r="T5801" i="190"/>
  <c r="S5801" i="190"/>
  <c r="X5801" i="190" s="1"/>
  <c r="R5801" i="190"/>
  <c r="Q5801" i="190"/>
  <c r="P5801" i="190"/>
  <c r="O5801" i="190"/>
  <c r="V5800" i="190"/>
  <c r="U5800" i="190"/>
  <c r="T5800" i="190"/>
  <c r="S5800" i="190"/>
  <c r="X5800" i="190" s="1"/>
  <c r="R5800" i="190"/>
  <c r="Q5800" i="190"/>
  <c r="P5800" i="190"/>
  <c r="O5800" i="190"/>
  <c r="W5800" i="190" s="1"/>
  <c r="V5799" i="190"/>
  <c r="U5799" i="190"/>
  <c r="T5799" i="190"/>
  <c r="S5799" i="190"/>
  <c r="R5799" i="190"/>
  <c r="Q5799" i="190"/>
  <c r="P5799" i="190"/>
  <c r="O5799" i="190"/>
  <c r="W5799" i="190" s="1"/>
  <c r="V5798" i="190"/>
  <c r="U5798" i="190"/>
  <c r="T5798" i="190"/>
  <c r="S5798" i="190"/>
  <c r="X5798" i="190" s="1"/>
  <c r="R5798" i="190"/>
  <c r="Q5798" i="190"/>
  <c r="P5798" i="190"/>
  <c r="O5798" i="190"/>
  <c r="V5797" i="190"/>
  <c r="U5797" i="190"/>
  <c r="T5797" i="190"/>
  <c r="S5797" i="190"/>
  <c r="R5797" i="190"/>
  <c r="Q5797" i="190"/>
  <c r="P5797" i="190"/>
  <c r="O5797" i="190"/>
  <c r="W5797" i="190" s="1"/>
  <c r="V5796" i="190"/>
  <c r="U5796" i="190"/>
  <c r="T5796" i="190"/>
  <c r="S5796" i="190"/>
  <c r="R5796" i="190"/>
  <c r="Q5796" i="190"/>
  <c r="P5796" i="190"/>
  <c r="O5796" i="190"/>
  <c r="W5796" i="190" s="1"/>
  <c r="V5795" i="190"/>
  <c r="U5795" i="190"/>
  <c r="T5795" i="190"/>
  <c r="S5795" i="190"/>
  <c r="R5795" i="190"/>
  <c r="Q5795" i="190"/>
  <c r="P5795" i="190"/>
  <c r="O5795" i="190"/>
  <c r="V5794" i="190"/>
  <c r="U5794" i="190"/>
  <c r="T5794" i="190"/>
  <c r="S5794" i="190"/>
  <c r="R5794" i="190"/>
  <c r="Q5794" i="190"/>
  <c r="P5794" i="190"/>
  <c r="O5794" i="190"/>
  <c r="W5794" i="190" s="1"/>
  <c r="V5793" i="190"/>
  <c r="U5793" i="190"/>
  <c r="T5793" i="190"/>
  <c r="S5793" i="190"/>
  <c r="R5793" i="190"/>
  <c r="Q5793" i="190"/>
  <c r="P5793" i="190"/>
  <c r="O5793" i="190"/>
  <c r="W5793" i="190" s="1"/>
  <c r="V5792" i="190"/>
  <c r="U5792" i="190"/>
  <c r="T5792" i="190"/>
  <c r="S5792" i="190"/>
  <c r="X5792" i="190" s="1"/>
  <c r="R5792" i="190"/>
  <c r="Q5792" i="190"/>
  <c r="P5792" i="190"/>
  <c r="O5792" i="190"/>
  <c r="V5791" i="190"/>
  <c r="U5791" i="190"/>
  <c r="T5791" i="190"/>
  <c r="S5791" i="190"/>
  <c r="X5791" i="190" s="1"/>
  <c r="R5791" i="190"/>
  <c r="Q5791" i="190"/>
  <c r="P5791" i="190"/>
  <c r="O5791" i="190"/>
  <c r="W5791" i="190" s="1"/>
  <c r="V5790" i="190"/>
  <c r="U5790" i="190"/>
  <c r="T5790" i="190"/>
  <c r="S5790" i="190"/>
  <c r="R5790" i="190"/>
  <c r="Q5790" i="190"/>
  <c r="P5790" i="190"/>
  <c r="O5790" i="190"/>
  <c r="W5790" i="190" s="1"/>
  <c r="V5789" i="190"/>
  <c r="U5789" i="190"/>
  <c r="T5789" i="190"/>
  <c r="S5789" i="190"/>
  <c r="R5789" i="190"/>
  <c r="Q5789" i="190"/>
  <c r="P5789" i="190"/>
  <c r="O5789" i="190"/>
  <c r="V5788" i="190"/>
  <c r="U5788" i="190"/>
  <c r="T5788" i="190"/>
  <c r="S5788" i="190"/>
  <c r="R5788" i="190"/>
  <c r="Q5788" i="190"/>
  <c r="P5788" i="190"/>
  <c r="O5788" i="190"/>
  <c r="W5788" i="190" s="1"/>
  <c r="V5787" i="190"/>
  <c r="U5787" i="190"/>
  <c r="T5787" i="190"/>
  <c r="S5787" i="190"/>
  <c r="R5787" i="190"/>
  <c r="Q5787" i="190"/>
  <c r="P5787" i="190"/>
  <c r="O5787" i="190"/>
  <c r="W5787" i="190" s="1"/>
  <c r="V5786" i="190"/>
  <c r="U5786" i="190"/>
  <c r="T5786" i="190"/>
  <c r="S5786" i="190"/>
  <c r="R5786" i="190"/>
  <c r="Q5786" i="190"/>
  <c r="P5786" i="190"/>
  <c r="O5786" i="190"/>
  <c r="V5785" i="190"/>
  <c r="U5785" i="190"/>
  <c r="T5785" i="190"/>
  <c r="S5785" i="190"/>
  <c r="X5785" i="190" s="1"/>
  <c r="R5785" i="190"/>
  <c r="Q5785" i="190"/>
  <c r="P5785" i="190"/>
  <c r="O5785" i="190"/>
  <c r="W5785" i="190" s="1"/>
  <c r="V5784" i="190"/>
  <c r="U5784" i="190"/>
  <c r="T5784" i="190"/>
  <c r="S5784" i="190"/>
  <c r="R5784" i="190"/>
  <c r="Q5784" i="190"/>
  <c r="P5784" i="190"/>
  <c r="O5784" i="190"/>
  <c r="W5784" i="190" s="1"/>
  <c r="V5783" i="190"/>
  <c r="U5783" i="190"/>
  <c r="T5783" i="190"/>
  <c r="S5783" i="190"/>
  <c r="X5783" i="190" s="1"/>
  <c r="R5783" i="190"/>
  <c r="Q5783" i="190"/>
  <c r="P5783" i="190"/>
  <c r="O5783" i="190"/>
  <c r="V5782" i="190"/>
  <c r="U5782" i="190"/>
  <c r="T5782" i="190"/>
  <c r="S5782" i="190"/>
  <c r="X5782" i="190" s="1"/>
  <c r="R5782" i="190"/>
  <c r="Q5782" i="190"/>
  <c r="P5782" i="190"/>
  <c r="O5782" i="190"/>
  <c r="W5782" i="190" s="1"/>
  <c r="V5781" i="190"/>
  <c r="U5781" i="190"/>
  <c r="T5781" i="190"/>
  <c r="S5781" i="190"/>
  <c r="R5781" i="190"/>
  <c r="Q5781" i="190"/>
  <c r="P5781" i="190"/>
  <c r="O5781" i="190"/>
  <c r="W5781" i="190" s="1"/>
  <c r="V5780" i="190"/>
  <c r="U5780" i="190"/>
  <c r="T5780" i="190"/>
  <c r="S5780" i="190"/>
  <c r="R5780" i="190"/>
  <c r="Q5780" i="190"/>
  <c r="P5780" i="190"/>
  <c r="O5780" i="190"/>
  <c r="V5779" i="190"/>
  <c r="U5779" i="190"/>
  <c r="T5779" i="190"/>
  <c r="S5779" i="190"/>
  <c r="R5779" i="190"/>
  <c r="Q5779" i="190"/>
  <c r="P5779" i="190"/>
  <c r="O5779" i="190"/>
  <c r="W5779" i="190" s="1"/>
  <c r="V5778" i="190"/>
  <c r="U5778" i="190"/>
  <c r="T5778" i="190"/>
  <c r="S5778" i="190"/>
  <c r="R5778" i="190"/>
  <c r="Q5778" i="190"/>
  <c r="P5778" i="190"/>
  <c r="O5778" i="190"/>
  <c r="W5778" i="190" s="1"/>
  <c r="V5777" i="190"/>
  <c r="U5777" i="190"/>
  <c r="T5777" i="190"/>
  <c r="S5777" i="190"/>
  <c r="X5777" i="190" s="1"/>
  <c r="R5777" i="190"/>
  <c r="Q5777" i="190"/>
  <c r="P5777" i="190"/>
  <c r="O5777" i="190"/>
  <c r="V5776" i="190"/>
  <c r="U5776" i="190"/>
  <c r="T5776" i="190"/>
  <c r="S5776" i="190"/>
  <c r="X5776" i="190" s="1"/>
  <c r="R5776" i="190"/>
  <c r="Q5776" i="190"/>
  <c r="P5776" i="190"/>
  <c r="O5776" i="190"/>
  <c r="W5776" i="190" s="1"/>
  <c r="V5775" i="190"/>
  <c r="U5775" i="190"/>
  <c r="T5775" i="190"/>
  <c r="S5775" i="190"/>
  <c r="R5775" i="190"/>
  <c r="Q5775" i="190"/>
  <c r="P5775" i="190"/>
  <c r="O5775" i="190"/>
  <c r="W5775" i="190" s="1"/>
  <c r="V5774" i="190"/>
  <c r="U5774" i="190"/>
  <c r="T5774" i="190"/>
  <c r="S5774" i="190"/>
  <c r="X5774" i="190" s="1"/>
  <c r="R5774" i="190"/>
  <c r="Q5774" i="190"/>
  <c r="P5774" i="190"/>
  <c r="O5774" i="190"/>
  <c r="V5773" i="190"/>
  <c r="U5773" i="190"/>
  <c r="T5773" i="190"/>
  <c r="S5773" i="190"/>
  <c r="R5773" i="190"/>
  <c r="Q5773" i="190"/>
  <c r="P5773" i="190"/>
  <c r="O5773" i="190"/>
  <c r="W5773" i="190" s="1"/>
  <c r="V5772" i="190"/>
  <c r="U5772" i="190"/>
  <c r="T5772" i="190"/>
  <c r="S5772" i="190"/>
  <c r="R5772" i="190"/>
  <c r="Q5772" i="190"/>
  <c r="P5772" i="190"/>
  <c r="O5772" i="190"/>
  <c r="W5772" i="190" s="1"/>
  <c r="V5771" i="190"/>
  <c r="U5771" i="190"/>
  <c r="T5771" i="190"/>
  <c r="S5771" i="190"/>
  <c r="R5771" i="190"/>
  <c r="Q5771" i="190"/>
  <c r="P5771" i="190"/>
  <c r="O5771" i="190"/>
  <c r="V5770" i="190"/>
  <c r="U5770" i="190"/>
  <c r="T5770" i="190"/>
  <c r="S5770" i="190"/>
  <c r="R5770" i="190"/>
  <c r="Q5770" i="190"/>
  <c r="P5770" i="190"/>
  <c r="O5770" i="190"/>
  <c r="W5770" i="190" s="1"/>
  <c r="V5769" i="190"/>
  <c r="U5769" i="190"/>
  <c r="T5769" i="190"/>
  <c r="S5769" i="190"/>
  <c r="R5769" i="190"/>
  <c r="Q5769" i="190"/>
  <c r="P5769" i="190"/>
  <c r="O5769" i="190"/>
  <c r="W5769" i="190" s="1"/>
  <c r="V5768" i="190"/>
  <c r="U5768" i="190"/>
  <c r="T5768" i="190"/>
  <c r="S5768" i="190"/>
  <c r="X5768" i="190" s="1"/>
  <c r="R5768" i="190"/>
  <c r="Q5768" i="190"/>
  <c r="P5768" i="190"/>
  <c r="O5768" i="190"/>
  <c r="V5767" i="190"/>
  <c r="U5767" i="190"/>
  <c r="T5767" i="190"/>
  <c r="S5767" i="190"/>
  <c r="X5767" i="190" s="1"/>
  <c r="R5767" i="190"/>
  <c r="Q5767" i="190"/>
  <c r="P5767" i="190"/>
  <c r="O5767" i="190"/>
  <c r="W5767" i="190" s="1"/>
  <c r="V5766" i="190"/>
  <c r="U5766" i="190"/>
  <c r="T5766" i="190"/>
  <c r="S5766" i="190"/>
  <c r="R5766" i="190"/>
  <c r="Q5766" i="190"/>
  <c r="P5766" i="190"/>
  <c r="O5766" i="190"/>
  <c r="W5766" i="190" s="1"/>
  <c r="V5765" i="190"/>
  <c r="U5765" i="190"/>
  <c r="T5765" i="190"/>
  <c r="S5765" i="190"/>
  <c r="R5765" i="190"/>
  <c r="Q5765" i="190"/>
  <c r="P5765" i="190"/>
  <c r="O5765" i="190"/>
  <c r="V5764" i="190"/>
  <c r="U5764" i="190"/>
  <c r="T5764" i="190"/>
  <c r="S5764" i="190"/>
  <c r="R5764" i="190"/>
  <c r="Q5764" i="190"/>
  <c r="P5764" i="190"/>
  <c r="O5764" i="190"/>
  <c r="W5764" i="190" s="1"/>
  <c r="V5763" i="190"/>
  <c r="U5763" i="190"/>
  <c r="T5763" i="190"/>
  <c r="S5763" i="190"/>
  <c r="R5763" i="190"/>
  <c r="Q5763" i="190"/>
  <c r="P5763" i="190"/>
  <c r="O5763" i="190"/>
  <c r="W5763" i="190" s="1"/>
  <c r="V5762" i="190"/>
  <c r="U5762" i="190"/>
  <c r="T5762" i="190"/>
  <c r="S5762" i="190"/>
  <c r="R5762" i="190"/>
  <c r="Q5762" i="190"/>
  <c r="P5762" i="190"/>
  <c r="O5762" i="190"/>
  <c r="V5761" i="190"/>
  <c r="U5761" i="190"/>
  <c r="T5761" i="190"/>
  <c r="S5761" i="190"/>
  <c r="X5761" i="190" s="1"/>
  <c r="R5761" i="190"/>
  <c r="Q5761" i="190"/>
  <c r="P5761" i="190"/>
  <c r="O5761" i="190"/>
  <c r="W5761" i="190" s="1"/>
  <c r="V5760" i="190"/>
  <c r="U5760" i="190"/>
  <c r="T5760" i="190"/>
  <c r="S5760" i="190"/>
  <c r="R5760" i="190"/>
  <c r="Q5760" i="190"/>
  <c r="P5760" i="190"/>
  <c r="O5760" i="190"/>
  <c r="W5760" i="190" s="1"/>
  <c r="V5759" i="190"/>
  <c r="U5759" i="190"/>
  <c r="T5759" i="190"/>
  <c r="S5759" i="190"/>
  <c r="X5759" i="190" s="1"/>
  <c r="R5759" i="190"/>
  <c r="Q5759" i="190"/>
  <c r="P5759" i="190"/>
  <c r="O5759" i="190"/>
  <c r="V5758" i="190"/>
  <c r="U5758" i="190"/>
  <c r="T5758" i="190"/>
  <c r="S5758" i="190"/>
  <c r="X5758" i="190" s="1"/>
  <c r="R5758" i="190"/>
  <c r="Q5758" i="190"/>
  <c r="P5758" i="190"/>
  <c r="O5758" i="190"/>
  <c r="W5758" i="190" s="1"/>
  <c r="V5757" i="190"/>
  <c r="U5757" i="190"/>
  <c r="T5757" i="190"/>
  <c r="S5757" i="190"/>
  <c r="R5757" i="190"/>
  <c r="Q5757" i="190"/>
  <c r="P5757" i="190"/>
  <c r="O5757" i="190"/>
  <c r="W5757" i="190" s="1"/>
  <c r="V5756" i="190"/>
  <c r="U5756" i="190"/>
  <c r="T5756" i="190"/>
  <c r="S5756" i="190"/>
  <c r="R5756" i="190"/>
  <c r="Q5756" i="190"/>
  <c r="P5756" i="190"/>
  <c r="O5756" i="190"/>
  <c r="V5755" i="190"/>
  <c r="U5755" i="190"/>
  <c r="T5755" i="190"/>
  <c r="S5755" i="190"/>
  <c r="R5755" i="190"/>
  <c r="Q5755" i="190"/>
  <c r="P5755" i="190"/>
  <c r="O5755" i="190"/>
  <c r="W5755" i="190" s="1"/>
  <c r="V5754" i="190"/>
  <c r="U5754" i="190"/>
  <c r="T5754" i="190"/>
  <c r="S5754" i="190"/>
  <c r="R5754" i="190"/>
  <c r="Q5754" i="190"/>
  <c r="P5754" i="190"/>
  <c r="O5754" i="190"/>
  <c r="W5754" i="190" s="1"/>
  <c r="V5753" i="190"/>
  <c r="U5753" i="190"/>
  <c r="T5753" i="190"/>
  <c r="S5753" i="190"/>
  <c r="X5753" i="190" s="1"/>
  <c r="R5753" i="190"/>
  <c r="Q5753" i="190"/>
  <c r="P5753" i="190"/>
  <c r="O5753" i="190"/>
  <c r="V5752" i="190"/>
  <c r="U5752" i="190"/>
  <c r="T5752" i="190"/>
  <c r="S5752" i="190"/>
  <c r="X5752" i="190" s="1"/>
  <c r="R5752" i="190"/>
  <c r="Q5752" i="190"/>
  <c r="P5752" i="190"/>
  <c r="O5752" i="190"/>
  <c r="W5752" i="190" s="1"/>
  <c r="V5751" i="190"/>
  <c r="U5751" i="190"/>
  <c r="T5751" i="190"/>
  <c r="S5751" i="190"/>
  <c r="R5751" i="190"/>
  <c r="Q5751" i="190"/>
  <c r="P5751" i="190"/>
  <c r="O5751" i="190"/>
  <c r="W5751" i="190" s="1"/>
  <c r="V5750" i="190"/>
  <c r="U5750" i="190"/>
  <c r="T5750" i="190"/>
  <c r="S5750" i="190"/>
  <c r="X5750" i="190" s="1"/>
  <c r="R5750" i="190"/>
  <c r="Q5750" i="190"/>
  <c r="P5750" i="190"/>
  <c r="O5750" i="190"/>
  <c r="V5749" i="190"/>
  <c r="U5749" i="190"/>
  <c r="T5749" i="190"/>
  <c r="S5749" i="190"/>
  <c r="R5749" i="190"/>
  <c r="Q5749" i="190"/>
  <c r="P5749" i="190"/>
  <c r="O5749" i="190"/>
  <c r="W5749" i="190" s="1"/>
  <c r="V5748" i="190"/>
  <c r="U5748" i="190"/>
  <c r="T5748" i="190"/>
  <c r="S5748" i="190"/>
  <c r="R5748" i="190"/>
  <c r="Q5748" i="190"/>
  <c r="P5748" i="190"/>
  <c r="O5748" i="190"/>
  <c r="W5748" i="190" s="1"/>
  <c r="V5747" i="190"/>
  <c r="U5747" i="190"/>
  <c r="T5747" i="190"/>
  <c r="S5747" i="190"/>
  <c r="R5747" i="190"/>
  <c r="Q5747" i="190"/>
  <c r="P5747" i="190"/>
  <c r="O5747" i="190"/>
  <c r="V5746" i="190"/>
  <c r="U5746" i="190"/>
  <c r="T5746" i="190"/>
  <c r="S5746" i="190"/>
  <c r="R5746" i="190"/>
  <c r="Q5746" i="190"/>
  <c r="P5746" i="190"/>
  <c r="O5746" i="190"/>
  <c r="W5746" i="190" s="1"/>
  <c r="V5745" i="190"/>
  <c r="U5745" i="190"/>
  <c r="T5745" i="190"/>
  <c r="S5745" i="190"/>
  <c r="R5745" i="190"/>
  <c r="Q5745" i="190"/>
  <c r="P5745" i="190"/>
  <c r="O5745" i="190"/>
  <c r="W5745" i="190" s="1"/>
  <c r="V5744" i="190"/>
  <c r="U5744" i="190"/>
  <c r="T5744" i="190"/>
  <c r="S5744" i="190"/>
  <c r="X5744" i="190" s="1"/>
  <c r="R5744" i="190"/>
  <c r="Q5744" i="190"/>
  <c r="P5744" i="190"/>
  <c r="O5744" i="190"/>
  <c r="W5744" i="190" s="1"/>
  <c r="V5743" i="190"/>
  <c r="U5743" i="190"/>
  <c r="T5743" i="190"/>
  <c r="S5743" i="190"/>
  <c r="X5743" i="190" s="1"/>
  <c r="R5743" i="190"/>
  <c r="Q5743" i="190"/>
  <c r="P5743" i="190"/>
  <c r="O5743" i="190"/>
  <c r="W5743" i="190" s="1"/>
  <c r="V5742" i="190"/>
  <c r="U5742" i="190"/>
  <c r="T5742" i="190"/>
  <c r="S5742" i="190"/>
  <c r="X5742" i="190" s="1"/>
  <c r="R5742" i="190"/>
  <c r="Q5742" i="190"/>
  <c r="P5742" i="190"/>
  <c r="O5742" i="190"/>
  <c r="W5742" i="190" s="1"/>
  <c r="V5741" i="190"/>
  <c r="U5741" i="190"/>
  <c r="T5741" i="190"/>
  <c r="S5741" i="190"/>
  <c r="R5741" i="190"/>
  <c r="Q5741" i="190"/>
  <c r="P5741" i="190"/>
  <c r="O5741" i="190"/>
  <c r="W5741" i="190" s="1"/>
  <c r="V5740" i="190"/>
  <c r="U5740" i="190"/>
  <c r="T5740" i="190"/>
  <c r="S5740" i="190"/>
  <c r="R5740" i="190"/>
  <c r="Q5740" i="190"/>
  <c r="P5740" i="190"/>
  <c r="O5740" i="190"/>
  <c r="W5740" i="190" s="1"/>
  <c r="V5739" i="190"/>
  <c r="U5739" i="190"/>
  <c r="T5739" i="190"/>
  <c r="S5739" i="190"/>
  <c r="R5739" i="190"/>
  <c r="Q5739" i="190"/>
  <c r="P5739" i="190"/>
  <c r="O5739" i="190"/>
  <c r="W5739" i="190" s="1"/>
  <c r="V5738" i="190"/>
  <c r="U5738" i="190"/>
  <c r="T5738" i="190"/>
  <c r="S5738" i="190"/>
  <c r="R5738" i="190"/>
  <c r="Q5738" i="190"/>
  <c r="P5738" i="190"/>
  <c r="O5738" i="190"/>
  <c r="W5738" i="190" s="1"/>
  <c r="V5737" i="190"/>
  <c r="U5737" i="190"/>
  <c r="T5737" i="190"/>
  <c r="S5737" i="190"/>
  <c r="X5737" i="190" s="1"/>
  <c r="R5737" i="190"/>
  <c r="Q5737" i="190"/>
  <c r="P5737" i="190"/>
  <c r="O5737" i="190"/>
  <c r="W5737" i="190" s="1"/>
  <c r="V5736" i="190"/>
  <c r="U5736" i="190"/>
  <c r="T5736" i="190"/>
  <c r="S5736" i="190"/>
  <c r="X5736" i="190" s="1"/>
  <c r="R5736" i="190"/>
  <c r="Q5736" i="190"/>
  <c r="P5736" i="190"/>
  <c r="O5736" i="190"/>
  <c r="W5736" i="190" s="1"/>
  <c r="V5735" i="190"/>
  <c r="U5735" i="190"/>
  <c r="T5735" i="190"/>
  <c r="S5735" i="190"/>
  <c r="X5735" i="190" s="1"/>
  <c r="R5735" i="190"/>
  <c r="Q5735" i="190"/>
  <c r="P5735" i="190"/>
  <c r="O5735" i="190"/>
  <c r="W5735" i="190" s="1"/>
  <c r="V5734" i="190"/>
  <c r="U5734" i="190"/>
  <c r="T5734" i="190"/>
  <c r="S5734" i="190"/>
  <c r="X5734" i="190" s="1"/>
  <c r="R5734" i="190"/>
  <c r="Q5734" i="190"/>
  <c r="P5734" i="190"/>
  <c r="O5734" i="190"/>
  <c r="W5734" i="190" s="1"/>
  <c r="V5733" i="190"/>
  <c r="U5733" i="190"/>
  <c r="T5733" i="190"/>
  <c r="S5733" i="190"/>
  <c r="R5733" i="190"/>
  <c r="Q5733" i="190"/>
  <c r="P5733" i="190"/>
  <c r="O5733" i="190"/>
  <c r="W5733" i="190" s="1"/>
  <c r="V5732" i="190"/>
  <c r="U5732" i="190"/>
  <c r="T5732" i="190"/>
  <c r="S5732" i="190"/>
  <c r="R5732" i="190"/>
  <c r="Q5732" i="190"/>
  <c r="P5732" i="190"/>
  <c r="O5732" i="190"/>
  <c r="W5732" i="190" s="1"/>
  <c r="V5731" i="190"/>
  <c r="U5731" i="190"/>
  <c r="T5731" i="190"/>
  <c r="S5731" i="190"/>
  <c r="R5731" i="190"/>
  <c r="Q5731" i="190"/>
  <c r="P5731" i="190"/>
  <c r="O5731" i="190"/>
  <c r="W5731" i="190" s="1"/>
  <c r="V5730" i="190"/>
  <c r="U5730" i="190"/>
  <c r="T5730" i="190"/>
  <c r="S5730" i="190"/>
  <c r="R5730" i="190"/>
  <c r="Q5730" i="190"/>
  <c r="P5730" i="190"/>
  <c r="O5730" i="190"/>
  <c r="W5730" i="190" s="1"/>
  <c r="V5729" i="190"/>
  <c r="U5729" i="190"/>
  <c r="T5729" i="190"/>
  <c r="S5729" i="190"/>
  <c r="X5729" i="190" s="1"/>
  <c r="R5729" i="190"/>
  <c r="Q5729" i="190"/>
  <c r="P5729" i="190"/>
  <c r="O5729" i="190"/>
  <c r="W5729" i="190" s="1"/>
  <c r="V5728" i="190"/>
  <c r="U5728" i="190"/>
  <c r="T5728" i="190"/>
  <c r="S5728" i="190"/>
  <c r="X5728" i="190" s="1"/>
  <c r="R5728" i="190"/>
  <c r="Q5728" i="190"/>
  <c r="P5728" i="190"/>
  <c r="O5728" i="190"/>
  <c r="W5728" i="190" s="1"/>
  <c r="V5727" i="190"/>
  <c r="U5727" i="190"/>
  <c r="T5727" i="190"/>
  <c r="S5727" i="190"/>
  <c r="X5727" i="190" s="1"/>
  <c r="R5727" i="190"/>
  <c r="Q5727" i="190"/>
  <c r="P5727" i="190"/>
  <c r="O5727" i="190"/>
  <c r="W5727" i="190" s="1"/>
  <c r="V5726" i="190"/>
  <c r="U5726" i="190"/>
  <c r="T5726" i="190"/>
  <c r="S5726" i="190"/>
  <c r="X5726" i="190" s="1"/>
  <c r="R5726" i="190"/>
  <c r="Q5726" i="190"/>
  <c r="P5726" i="190"/>
  <c r="O5726" i="190"/>
  <c r="W5726" i="190" s="1"/>
  <c r="V5725" i="190"/>
  <c r="U5725" i="190"/>
  <c r="T5725" i="190"/>
  <c r="S5725" i="190"/>
  <c r="R5725" i="190"/>
  <c r="Q5725" i="190"/>
  <c r="P5725" i="190"/>
  <c r="O5725" i="190"/>
  <c r="W5725" i="190" s="1"/>
  <c r="V5724" i="190"/>
  <c r="U5724" i="190"/>
  <c r="T5724" i="190"/>
  <c r="S5724" i="190"/>
  <c r="R5724" i="190"/>
  <c r="Q5724" i="190"/>
  <c r="P5724" i="190"/>
  <c r="O5724" i="190"/>
  <c r="W5724" i="190" s="1"/>
  <c r="V5723" i="190"/>
  <c r="U5723" i="190"/>
  <c r="T5723" i="190"/>
  <c r="S5723" i="190"/>
  <c r="R5723" i="190"/>
  <c r="Q5723" i="190"/>
  <c r="P5723" i="190"/>
  <c r="O5723" i="190"/>
  <c r="W5723" i="190" s="1"/>
  <c r="V5722" i="190"/>
  <c r="U5722" i="190"/>
  <c r="T5722" i="190"/>
  <c r="S5722" i="190"/>
  <c r="R5722" i="190"/>
  <c r="Q5722" i="190"/>
  <c r="P5722" i="190"/>
  <c r="O5722" i="190"/>
  <c r="W5722" i="190" s="1"/>
  <c r="V5721" i="190"/>
  <c r="U5721" i="190"/>
  <c r="T5721" i="190"/>
  <c r="S5721" i="190"/>
  <c r="X5721" i="190" s="1"/>
  <c r="R5721" i="190"/>
  <c r="Q5721" i="190"/>
  <c r="P5721" i="190"/>
  <c r="O5721" i="190"/>
  <c r="W5721" i="190" s="1"/>
  <c r="V5720" i="190"/>
  <c r="U5720" i="190"/>
  <c r="T5720" i="190"/>
  <c r="S5720" i="190"/>
  <c r="X5720" i="190" s="1"/>
  <c r="R5720" i="190"/>
  <c r="Q5720" i="190"/>
  <c r="P5720" i="190"/>
  <c r="O5720" i="190"/>
  <c r="W5720" i="190" s="1"/>
  <c r="V5719" i="190"/>
  <c r="U5719" i="190"/>
  <c r="T5719" i="190"/>
  <c r="S5719" i="190"/>
  <c r="X5719" i="190" s="1"/>
  <c r="R5719" i="190"/>
  <c r="Q5719" i="190"/>
  <c r="P5719" i="190"/>
  <c r="O5719" i="190"/>
  <c r="W5719" i="190" s="1"/>
  <c r="V5718" i="190"/>
  <c r="U5718" i="190"/>
  <c r="T5718" i="190"/>
  <c r="S5718" i="190"/>
  <c r="X5718" i="190" s="1"/>
  <c r="R5718" i="190"/>
  <c r="Q5718" i="190"/>
  <c r="P5718" i="190"/>
  <c r="O5718" i="190"/>
  <c r="W5718" i="190" s="1"/>
  <c r="V5717" i="190"/>
  <c r="U5717" i="190"/>
  <c r="T5717" i="190"/>
  <c r="S5717" i="190"/>
  <c r="R5717" i="190"/>
  <c r="Q5717" i="190"/>
  <c r="P5717" i="190"/>
  <c r="O5717" i="190"/>
  <c r="W5717" i="190" s="1"/>
  <c r="V5716" i="190"/>
  <c r="U5716" i="190"/>
  <c r="T5716" i="190"/>
  <c r="S5716" i="190"/>
  <c r="R5716" i="190"/>
  <c r="Q5716" i="190"/>
  <c r="P5716" i="190"/>
  <c r="O5716" i="190"/>
  <c r="W5716" i="190" s="1"/>
  <c r="V5715" i="190"/>
  <c r="U5715" i="190"/>
  <c r="T5715" i="190"/>
  <c r="S5715" i="190"/>
  <c r="R5715" i="190"/>
  <c r="Q5715" i="190"/>
  <c r="P5715" i="190"/>
  <c r="O5715" i="190"/>
  <c r="W5715" i="190" s="1"/>
  <c r="V5714" i="190"/>
  <c r="U5714" i="190"/>
  <c r="T5714" i="190"/>
  <c r="S5714" i="190"/>
  <c r="R5714" i="190"/>
  <c r="Q5714" i="190"/>
  <c r="P5714" i="190"/>
  <c r="O5714" i="190"/>
  <c r="W5714" i="190" s="1"/>
  <c r="V5713" i="190"/>
  <c r="U5713" i="190"/>
  <c r="T5713" i="190"/>
  <c r="S5713" i="190"/>
  <c r="X5713" i="190" s="1"/>
  <c r="R5713" i="190"/>
  <c r="Q5713" i="190"/>
  <c r="P5713" i="190"/>
  <c r="O5713" i="190"/>
  <c r="W5713" i="190" s="1"/>
  <c r="V5712" i="190"/>
  <c r="U5712" i="190"/>
  <c r="T5712" i="190"/>
  <c r="S5712" i="190"/>
  <c r="X5712" i="190" s="1"/>
  <c r="R5712" i="190"/>
  <c r="Q5712" i="190"/>
  <c r="P5712" i="190"/>
  <c r="O5712" i="190"/>
  <c r="W5712" i="190" s="1"/>
  <c r="V5711" i="190"/>
  <c r="U5711" i="190"/>
  <c r="T5711" i="190"/>
  <c r="S5711" i="190"/>
  <c r="X5711" i="190" s="1"/>
  <c r="R5711" i="190"/>
  <c r="Q5711" i="190"/>
  <c r="P5711" i="190"/>
  <c r="O5711" i="190"/>
  <c r="W5711" i="190" s="1"/>
  <c r="V5710" i="190"/>
  <c r="U5710" i="190"/>
  <c r="T5710" i="190"/>
  <c r="S5710" i="190"/>
  <c r="X5710" i="190" s="1"/>
  <c r="R5710" i="190"/>
  <c r="Q5710" i="190"/>
  <c r="P5710" i="190"/>
  <c r="O5710" i="190"/>
  <c r="W5710" i="190" s="1"/>
  <c r="V5709" i="190"/>
  <c r="U5709" i="190"/>
  <c r="T5709" i="190"/>
  <c r="S5709" i="190"/>
  <c r="R5709" i="190"/>
  <c r="Q5709" i="190"/>
  <c r="P5709" i="190"/>
  <c r="O5709" i="190"/>
  <c r="W5709" i="190" s="1"/>
  <c r="V5708" i="190"/>
  <c r="U5708" i="190"/>
  <c r="T5708" i="190"/>
  <c r="S5708" i="190"/>
  <c r="R5708" i="190"/>
  <c r="Q5708" i="190"/>
  <c r="P5708" i="190"/>
  <c r="O5708" i="190"/>
  <c r="W5708" i="190" s="1"/>
  <c r="V5707" i="190"/>
  <c r="U5707" i="190"/>
  <c r="T5707" i="190"/>
  <c r="S5707" i="190"/>
  <c r="R5707" i="190"/>
  <c r="Q5707" i="190"/>
  <c r="P5707" i="190"/>
  <c r="O5707" i="190"/>
  <c r="W5707" i="190" s="1"/>
  <c r="V5706" i="190"/>
  <c r="U5706" i="190"/>
  <c r="T5706" i="190"/>
  <c r="S5706" i="190"/>
  <c r="R5706" i="190"/>
  <c r="Q5706" i="190"/>
  <c r="P5706" i="190"/>
  <c r="O5706" i="190"/>
  <c r="W5706" i="190" s="1"/>
  <c r="V5705" i="190"/>
  <c r="U5705" i="190"/>
  <c r="T5705" i="190"/>
  <c r="S5705" i="190"/>
  <c r="R5705" i="190"/>
  <c r="Q5705" i="190"/>
  <c r="P5705" i="190"/>
  <c r="O5705" i="190"/>
  <c r="W5705" i="190" s="1"/>
  <c r="V5704" i="190"/>
  <c r="U5704" i="190"/>
  <c r="T5704" i="190"/>
  <c r="S5704" i="190"/>
  <c r="X5704" i="190" s="1"/>
  <c r="R5704" i="190"/>
  <c r="Q5704" i="190"/>
  <c r="P5704" i="190"/>
  <c r="O5704" i="190"/>
  <c r="V5703" i="190"/>
  <c r="U5703" i="190"/>
  <c r="T5703" i="190"/>
  <c r="S5703" i="190"/>
  <c r="X5703" i="190" s="1"/>
  <c r="R5703" i="190"/>
  <c r="Q5703" i="190"/>
  <c r="P5703" i="190"/>
  <c r="O5703" i="190"/>
  <c r="W5703" i="190" s="1"/>
  <c r="V5702" i="190"/>
  <c r="U5702" i="190"/>
  <c r="T5702" i="190"/>
  <c r="S5702" i="190"/>
  <c r="R5702" i="190"/>
  <c r="Q5702" i="190"/>
  <c r="P5702" i="190"/>
  <c r="O5702" i="190"/>
  <c r="W5702" i="190" s="1"/>
  <c r="V5701" i="190"/>
  <c r="U5701" i="190"/>
  <c r="T5701" i="190"/>
  <c r="S5701" i="190"/>
  <c r="R5701" i="190"/>
  <c r="Q5701" i="190"/>
  <c r="P5701" i="190"/>
  <c r="O5701" i="190"/>
  <c r="V5700" i="190"/>
  <c r="U5700" i="190"/>
  <c r="T5700" i="190"/>
  <c r="S5700" i="190"/>
  <c r="R5700" i="190"/>
  <c r="Q5700" i="190"/>
  <c r="P5700" i="190"/>
  <c r="O5700" i="190"/>
  <c r="W5700" i="190" s="1"/>
  <c r="V5699" i="190"/>
  <c r="U5699" i="190"/>
  <c r="T5699" i="190"/>
  <c r="X5699" i="190" s="1"/>
  <c r="S5699" i="190"/>
  <c r="R5699" i="190"/>
  <c r="Q5699" i="190"/>
  <c r="P5699" i="190"/>
  <c r="O5699" i="190"/>
  <c r="W5699" i="190" s="1"/>
  <c r="V5698" i="190"/>
  <c r="U5698" i="190"/>
  <c r="T5698" i="190"/>
  <c r="S5698" i="190"/>
  <c r="R5698" i="190"/>
  <c r="Q5698" i="190"/>
  <c r="P5698" i="190"/>
  <c r="O5698" i="190"/>
  <c r="V5697" i="190"/>
  <c r="U5697" i="190"/>
  <c r="T5697" i="190"/>
  <c r="S5697" i="190"/>
  <c r="X5697" i="190" s="1"/>
  <c r="R5697" i="190"/>
  <c r="Q5697" i="190"/>
  <c r="P5697" i="190"/>
  <c r="O5697" i="190"/>
  <c r="W5697" i="190" s="1"/>
  <c r="V5696" i="190"/>
  <c r="U5696" i="190"/>
  <c r="T5696" i="190"/>
  <c r="S5696" i="190"/>
  <c r="R5696" i="190"/>
  <c r="Q5696" i="190"/>
  <c r="P5696" i="190"/>
  <c r="O5696" i="190"/>
  <c r="W5696" i="190" s="1"/>
  <c r="V5695" i="190"/>
  <c r="U5695" i="190"/>
  <c r="T5695" i="190"/>
  <c r="S5695" i="190"/>
  <c r="X5695" i="190" s="1"/>
  <c r="R5695" i="190"/>
  <c r="Q5695" i="190"/>
  <c r="P5695" i="190"/>
  <c r="O5695" i="190"/>
  <c r="V5694" i="190"/>
  <c r="U5694" i="190"/>
  <c r="T5694" i="190"/>
  <c r="S5694" i="190"/>
  <c r="X5694" i="190" s="1"/>
  <c r="R5694" i="190"/>
  <c r="Q5694" i="190"/>
  <c r="P5694" i="190"/>
  <c r="O5694" i="190"/>
  <c r="W5694" i="190" s="1"/>
  <c r="V5693" i="190"/>
  <c r="U5693" i="190"/>
  <c r="T5693" i="190"/>
  <c r="X5693" i="190" s="1"/>
  <c r="S5693" i="190"/>
  <c r="R5693" i="190"/>
  <c r="Q5693" i="190"/>
  <c r="P5693" i="190"/>
  <c r="O5693" i="190"/>
  <c r="W5693" i="190" s="1"/>
  <c r="V5692" i="190"/>
  <c r="U5692" i="190"/>
  <c r="T5692" i="190"/>
  <c r="S5692" i="190"/>
  <c r="R5692" i="190"/>
  <c r="Q5692" i="190"/>
  <c r="P5692" i="190"/>
  <c r="O5692" i="190"/>
  <c r="V5691" i="190"/>
  <c r="U5691" i="190"/>
  <c r="T5691" i="190"/>
  <c r="S5691" i="190"/>
  <c r="R5691" i="190"/>
  <c r="Q5691" i="190"/>
  <c r="P5691" i="190"/>
  <c r="O5691" i="190"/>
  <c r="W5691" i="190" s="1"/>
  <c r="V5690" i="190"/>
  <c r="U5690" i="190"/>
  <c r="T5690" i="190"/>
  <c r="S5690" i="190"/>
  <c r="R5690" i="190"/>
  <c r="Q5690" i="190"/>
  <c r="P5690" i="190"/>
  <c r="O5690" i="190"/>
  <c r="W5690" i="190" s="1"/>
  <c r="V5689" i="190"/>
  <c r="U5689" i="190"/>
  <c r="T5689" i="190"/>
  <c r="S5689" i="190"/>
  <c r="X5689" i="190" s="1"/>
  <c r="R5689" i="190"/>
  <c r="Q5689" i="190"/>
  <c r="P5689" i="190"/>
  <c r="O5689" i="190"/>
  <c r="V5688" i="190"/>
  <c r="U5688" i="190"/>
  <c r="T5688" i="190"/>
  <c r="S5688" i="190"/>
  <c r="X5688" i="190" s="1"/>
  <c r="R5688" i="190"/>
  <c r="Q5688" i="190"/>
  <c r="P5688" i="190"/>
  <c r="O5688" i="190"/>
  <c r="W5688" i="190" s="1"/>
  <c r="V5687" i="190"/>
  <c r="U5687" i="190"/>
  <c r="T5687" i="190"/>
  <c r="S5687" i="190"/>
  <c r="R5687" i="190"/>
  <c r="Q5687" i="190"/>
  <c r="P5687" i="190"/>
  <c r="O5687" i="190"/>
  <c r="W5687" i="190" s="1"/>
  <c r="V5686" i="190"/>
  <c r="U5686" i="190"/>
  <c r="T5686" i="190"/>
  <c r="S5686" i="190"/>
  <c r="X5686" i="190" s="1"/>
  <c r="R5686" i="190"/>
  <c r="Q5686" i="190"/>
  <c r="P5686" i="190"/>
  <c r="O5686" i="190"/>
  <c r="V5685" i="190"/>
  <c r="U5685" i="190"/>
  <c r="T5685" i="190"/>
  <c r="S5685" i="190"/>
  <c r="R5685" i="190"/>
  <c r="Q5685" i="190"/>
  <c r="P5685" i="190"/>
  <c r="O5685" i="190"/>
  <c r="W5685" i="190" s="1"/>
  <c r="V5684" i="190"/>
  <c r="U5684" i="190"/>
  <c r="T5684" i="190"/>
  <c r="S5684" i="190"/>
  <c r="R5684" i="190"/>
  <c r="Q5684" i="190"/>
  <c r="P5684" i="190"/>
  <c r="O5684" i="190"/>
  <c r="W5684" i="190" s="1"/>
  <c r="V5683" i="190"/>
  <c r="U5683" i="190"/>
  <c r="T5683" i="190"/>
  <c r="S5683" i="190"/>
  <c r="R5683" i="190"/>
  <c r="Q5683" i="190"/>
  <c r="P5683" i="190"/>
  <c r="O5683" i="190"/>
  <c r="V5682" i="190"/>
  <c r="U5682" i="190"/>
  <c r="T5682" i="190"/>
  <c r="S5682" i="190"/>
  <c r="R5682" i="190"/>
  <c r="Q5682" i="190"/>
  <c r="P5682" i="190"/>
  <c r="O5682" i="190"/>
  <c r="W5682" i="190" s="1"/>
  <c r="V5681" i="190"/>
  <c r="U5681" i="190"/>
  <c r="T5681" i="190"/>
  <c r="S5681" i="190"/>
  <c r="R5681" i="190"/>
  <c r="Q5681" i="190"/>
  <c r="P5681" i="190"/>
  <c r="O5681" i="190"/>
  <c r="W5681" i="190" s="1"/>
  <c r="V5680" i="190"/>
  <c r="U5680" i="190"/>
  <c r="T5680" i="190"/>
  <c r="S5680" i="190"/>
  <c r="X5680" i="190" s="1"/>
  <c r="R5680" i="190"/>
  <c r="Q5680" i="190"/>
  <c r="P5680" i="190"/>
  <c r="O5680" i="190"/>
  <c r="V5679" i="190"/>
  <c r="U5679" i="190"/>
  <c r="T5679" i="190"/>
  <c r="S5679" i="190"/>
  <c r="X5679" i="190" s="1"/>
  <c r="R5679" i="190"/>
  <c r="Q5679" i="190"/>
  <c r="P5679" i="190"/>
  <c r="O5679" i="190"/>
  <c r="W5679" i="190" s="1"/>
  <c r="V5678" i="190"/>
  <c r="U5678" i="190"/>
  <c r="T5678" i="190"/>
  <c r="S5678" i="190"/>
  <c r="R5678" i="190"/>
  <c r="Q5678" i="190"/>
  <c r="P5678" i="190"/>
  <c r="O5678" i="190"/>
  <c r="W5678" i="190" s="1"/>
  <c r="V5677" i="190"/>
  <c r="U5677" i="190"/>
  <c r="T5677" i="190"/>
  <c r="S5677" i="190"/>
  <c r="R5677" i="190"/>
  <c r="Q5677" i="190"/>
  <c r="P5677" i="190"/>
  <c r="O5677" i="190"/>
  <c r="V5676" i="190"/>
  <c r="U5676" i="190"/>
  <c r="T5676" i="190"/>
  <c r="S5676" i="190"/>
  <c r="R5676" i="190"/>
  <c r="Q5676" i="190"/>
  <c r="P5676" i="190"/>
  <c r="O5676" i="190"/>
  <c r="W5676" i="190" s="1"/>
  <c r="V5675" i="190"/>
  <c r="U5675" i="190"/>
  <c r="T5675" i="190"/>
  <c r="X5675" i="190" s="1"/>
  <c r="S5675" i="190"/>
  <c r="R5675" i="190"/>
  <c r="Q5675" i="190"/>
  <c r="P5675" i="190"/>
  <c r="O5675" i="190"/>
  <c r="W5675" i="190" s="1"/>
  <c r="V5674" i="190"/>
  <c r="U5674" i="190"/>
  <c r="T5674" i="190"/>
  <c r="S5674" i="190"/>
  <c r="R5674" i="190"/>
  <c r="Q5674" i="190"/>
  <c r="P5674" i="190"/>
  <c r="O5674" i="190"/>
  <c r="V5673" i="190"/>
  <c r="U5673" i="190"/>
  <c r="T5673" i="190"/>
  <c r="S5673" i="190"/>
  <c r="X5673" i="190" s="1"/>
  <c r="R5673" i="190"/>
  <c r="Q5673" i="190"/>
  <c r="P5673" i="190"/>
  <c r="O5673" i="190"/>
  <c r="W5673" i="190" s="1"/>
  <c r="V5672" i="190"/>
  <c r="U5672" i="190"/>
  <c r="T5672" i="190"/>
  <c r="S5672" i="190"/>
  <c r="R5672" i="190"/>
  <c r="Q5672" i="190"/>
  <c r="P5672" i="190"/>
  <c r="O5672" i="190"/>
  <c r="W5672" i="190" s="1"/>
  <c r="V5671" i="190"/>
  <c r="U5671" i="190"/>
  <c r="T5671" i="190"/>
  <c r="S5671" i="190"/>
  <c r="X5671" i="190" s="1"/>
  <c r="R5671" i="190"/>
  <c r="Q5671" i="190"/>
  <c r="P5671" i="190"/>
  <c r="O5671" i="190"/>
  <c r="V5670" i="190"/>
  <c r="U5670" i="190"/>
  <c r="T5670" i="190"/>
  <c r="S5670" i="190"/>
  <c r="X5670" i="190" s="1"/>
  <c r="R5670" i="190"/>
  <c r="Q5670" i="190"/>
  <c r="P5670" i="190"/>
  <c r="O5670" i="190"/>
  <c r="W5670" i="190" s="1"/>
  <c r="V5669" i="190"/>
  <c r="U5669" i="190"/>
  <c r="T5669" i="190"/>
  <c r="X5669" i="190" s="1"/>
  <c r="S5669" i="190"/>
  <c r="R5669" i="190"/>
  <c r="Q5669" i="190"/>
  <c r="P5669" i="190"/>
  <c r="O5669" i="190"/>
  <c r="W5669" i="190" s="1"/>
  <c r="V5668" i="190"/>
  <c r="U5668" i="190"/>
  <c r="T5668" i="190"/>
  <c r="S5668" i="190"/>
  <c r="R5668" i="190"/>
  <c r="Q5668" i="190"/>
  <c r="P5668" i="190"/>
  <c r="O5668" i="190"/>
  <c r="V5667" i="190"/>
  <c r="U5667" i="190"/>
  <c r="T5667" i="190"/>
  <c r="S5667" i="190"/>
  <c r="R5667" i="190"/>
  <c r="Q5667" i="190"/>
  <c r="P5667" i="190"/>
  <c r="O5667" i="190"/>
  <c r="W5667" i="190" s="1"/>
  <c r="V5666" i="190"/>
  <c r="U5666" i="190"/>
  <c r="T5666" i="190"/>
  <c r="S5666" i="190"/>
  <c r="R5666" i="190"/>
  <c r="Q5666" i="190"/>
  <c r="P5666" i="190"/>
  <c r="O5666" i="190"/>
  <c r="W5666" i="190" s="1"/>
  <c r="V5665" i="190"/>
  <c r="U5665" i="190"/>
  <c r="T5665" i="190"/>
  <c r="S5665" i="190"/>
  <c r="X5665" i="190" s="1"/>
  <c r="R5665" i="190"/>
  <c r="Q5665" i="190"/>
  <c r="P5665" i="190"/>
  <c r="O5665" i="190"/>
  <c r="V5664" i="190"/>
  <c r="U5664" i="190"/>
  <c r="T5664" i="190"/>
  <c r="S5664" i="190"/>
  <c r="X5664" i="190" s="1"/>
  <c r="R5664" i="190"/>
  <c r="Q5664" i="190"/>
  <c r="P5664" i="190"/>
  <c r="O5664" i="190"/>
  <c r="W5664" i="190" s="1"/>
  <c r="V5663" i="190"/>
  <c r="U5663" i="190"/>
  <c r="T5663" i="190"/>
  <c r="S5663" i="190"/>
  <c r="R5663" i="190"/>
  <c r="Q5663" i="190"/>
  <c r="P5663" i="190"/>
  <c r="O5663" i="190"/>
  <c r="W5663" i="190" s="1"/>
  <c r="V5662" i="190"/>
  <c r="U5662" i="190"/>
  <c r="T5662" i="190"/>
  <c r="S5662" i="190"/>
  <c r="X5662" i="190" s="1"/>
  <c r="R5662" i="190"/>
  <c r="Q5662" i="190"/>
  <c r="P5662" i="190"/>
  <c r="O5662" i="190"/>
  <c r="V5661" i="190"/>
  <c r="U5661" i="190"/>
  <c r="T5661" i="190"/>
  <c r="S5661" i="190"/>
  <c r="R5661" i="190"/>
  <c r="Q5661" i="190"/>
  <c r="P5661" i="190"/>
  <c r="O5661" i="190"/>
  <c r="W5661" i="190" s="1"/>
  <c r="V5660" i="190"/>
  <c r="U5660" i="190"/>
  <c r="T5660" i="190"/>
  <c r="S5660" i="190"/>
  <c r="R5660" i="190"/>
  <c r="Q5660" i="190"/>
  <c r="P5660" i="190"/>
  <c r="O5660" i="190"/>
  <c r="W5660" i="190" s="1"/>
  <c r="V5659" i="190"/>
  <c r="U5659" i="190"/>
  <c r="T5659" i="190"/>
  <c r="S5659" i="190"/>
  <c r="R5659" i="190"/>
  <c r="Q5659" i="190"/>
  <c r="P5659" i="190"/>
  <c r="O5659" i="190"/>
  <c r="V5658" i="190"/>
  <c r="U5658" i="190"/>
  <c r="T5658" i="190"/>
  <c r="S5658" i="190"/>
  <c r="R5658" i="190"/>
  <c r="Q5658" i="190"/>
  <c r="P5658" i="190"/>
  <c r="O5658" i="190"/>
  <c r="W5658" i="190" s="1"/>
  <c r="V5657" i="190"/>
  <c r="U5657" i="190"/>
  <c r="T5657" i="190"/>
  <c r="S5657" i="190"/>
  <c r="R5657" i="190"/>
  <c r="Q5657" i="190"/>
  <c r="P5657" i="190"/>
  <c r="O5657" i="190"/>
  <c r="W5657" i="190" s="1"/>
  <c r="V5656" i="190"/>
  <c r="U5656" i="190"/>
  <c r="T5656" i="190"/>
  <c r="S5656" i="190"/>
  <c r="X5656" i="190" s="1"/>
  <c r="R5656" i="190"/>
  <c r="Q5656" i="190"/>
  <c r="P5656" i="190"/>
  <c r="O5656" i="190"/>
  <c r="V5655" i="190"/>
  <c r="U5655" i="190"/>
  <c r="T5655" i="190"/>
  <c r="S5655" i="190"/>
  <c r="X5655" i="190" s="1"/>
  <c r="R5655" i="190"/>
  <c r="Q5655" i="190"/>
  <c r="P5655" i="190"/>
  <c r="O5655" i="190"/>
  <c r="W5655" i="190" s="1"/>
  <c r="V5654" i="190"/>
  <c r="U5654" i="190"/>
  <c r="T5654" i="190"/>
  <c r="S5654" i="190"/>
  <c r="R5654" i="190"/>
  <c r="Q5654" i="190"/>
  <c r="P5654" i="190"/>
  <c r="O5654" i="190"/>
  <c r="W5654" i="190" s="1"/>
  <c r="V5653" i="190"/>
  <c r="U5653" i="190"/>
  <c r="T5653" i="190"/>
  <c r="S5653" i="190"/>
  <c r="R5653" i="190"/>
  <c r="Q5653" i="190"/>
  <c r="P5653" i="190"/>
  <c r="O5653" i="190"/>
  <c r="V5652" i="190"/>
  <c r="U5652" i="190"/>
  <c r="T5652" i="190"/>
  <c r="S5652" i="190"/>
  <c r="R5652" i="190"/>
  <c r="Q5652" i="190"/>
  <c r="P5652" i="190"/>
  <c r="O5652" i="190"/>
  <c r="W5652" i="190" s="1"/>
  <c r="V5651" i="190"/>
  <c r="U5651" i="190"/>
  <c r="T5651" i="190"/>
  <c r="X5651" i="190" s="1"/>
  <c r="S5651" i="190"/>
  <c r="R5651" i="190"/>
  <c r="Q5651" i="190"/>
  <c r="P5651" i="190"/>
  <c r="O5651" i="190"/>
  <c r="W5651" i="190" s="1"/>
  <c r="V5650" i="190"/>
  <c r="U5650" i="190"/>
  <c r="T5650" i="190"/>
  <c r="S5650" i="190"/>
  <c r="R5650" i="190"/>
  <c r="Q5650" i="190"/>
  <c r="P5650" i="190"/>
  <c r="O5650" i="190"/>
  <c r="V5649" i="190"/>
  <c r="U5649" i="190"/>
  <c r="T5649" i="190"/>
  <c r="S5649" i="190"/>
  <c r="X5649" i="190" s="1"/>
  <c r="R5649" i="190"/>
  <c r="Q5649" i="190"/>
  <c r="P5649" i="190"/>
  <c r="O5649" i="190"/>
  <c r="W5649" i="190" s="1"/>
  <c r="V5648" i="190"/>
  <c r="U5648" i="190"/>
  <c r="T5648" i="190"/>
  <c r="S5648" i="190"/>
  <c r="R5648" i="190"/>
  <c r="Q5648" i="190"/>
  <c r="P5648" i="190"/>
  <c r="O5648" i="190"/>
  <c r="W5648" i="190" s="1"/>
  <c r="V5647" i="190"/>
  <c r="U5647" i="190"/>
  <c r="T5647" i="190"/>
  <c r="S5647" i="190"/>
  <c r="X5647" i="190" s="1"/>
  <c r="R5647" i="190"/>
  <c r="Q5647" i="190"/>
  <c r="P5647" i="190"/>
  <c r="O5647" i="190"/>
  <c r="V5646" i="190"/>
  <c r="U5646" i="190"/>
  <c r="T5646" i="190"/>
  <c r="S5646" i="190"/>
  <c r="X5646" i="190" s="1"/>
  <c r="R5646" i="190"/>
  <c r="Q5646" i="190"/>
  <c r="P5646" i="190"/>
  <c r="O5646" i="190"/>
  <c r="W5646" i="190" s="1"/>
  <c r="V5645" i="190"/>
  <c r="U5645" i="190"/>
  <c r="T5645" i="190"/>
  <c r="X5645" i="190" s="1"/>
  <c r="S5645" i="190"/>
  <c r="R5645" i="190"/>
  <c r="Q5645" i="190"/>
  <c r="P5645" i="190"/>
  <c r="O5645" i="190"/>
  <c r="W5645" i="190" s="1"/>
  <c r="V5644" i="190"/>
  <c r="U5644" i="190"/>
  <c r="T5644" i="190"/>
  <c r="S5644" i="190"/>
  <c r="R5644" i="190"/>
  <c r="Q5644" i="190"/>
  <c r="P5644" i="190"/>
  <c r="O5644" i="190"/>
  <c r="V5643" i="190"/>
  <c r="U5643" i="190"/>
  <c r="T5643" i="190"/>
  <c r="S5643" i="190"/>
  <c r="R5643" i="190"/>
  <c r="Q5643" i="190"/>
  <c r="P5643" i="190"/>
  <c r="O5643" i="190"/>
  <c r="W5643" i="190" s="1"/>
  <c r="V5642" i="190"/>
  <c r="U5642" i="190"/>
  <c r="T5642" i="190"/>
  <c r="S5642" i="190"/>
  <c r="R5642" i="190"/>
  <c r="Q5642" i="190"/>
  <c r="P5642" i="190"/>
  <c r="O5642" i="190"/>
  <c r="W5642" i="190" s="1"/>
  <c r="V5641" i="190"/>
  <c r="U5641" i="190"/>
  <c r="T5641" i="190"/>
  <c r="S5641" i="190"/>
  <c r="X5641" i="190" s="1"/>
  <c r="R5641" i="190"/>
  <c r="Q5641" i="190"/>
  <c r="P5641" i="190"/>
  <c r="O5641" i="190"/>
  <c r="V5640" i="190"/>
  <c r="U5640" i="190"/>
  <c r="T5640" i="190"/>
  <c r="S5640" i="190"/>
  <c r="X5640" i="190" s="1"/>
  <c r="R5640" i="190"/>
  <c r="Q5640" i="190"/>
  <c r="P5640" i="190"/>
  <c r="O5640" i="190"/>
  <c r="W5640" i="190" s="1"/>
  <c r="V5639" i="190"/>
  <c r="U5639" i="190"/>
  <c r="T5639" i="190"/>
  <c r="S5639" i="190"/>
  <c r="R5639" i="190"/>
  <c r="Q5639" i="190"/>
  <c r="P5639" i="190"/>
  <c r="O5639" i="190"/>
  <c r="W5639" i="190" s="1"/>
  <c r="V5638" i="190"/>
  <c r="U5638" i="190"/>
  <c r="T5638" i="190"/>
  <c r="S5638" i="190"/>
  <c r="X5638" i="190" s="1"/>
  <c r="R5638" i="190"/>
  <c r="Q5638" i="190"/>
  <c r="P5638" i="190"/>
  <c r="O5638" i="190"/>
  <c r="V5637" i="190"/>
  <c r="U5637" i="190"/>
  <c r="T5637" i="190"/>
  <c r="S5637" i="190"/>
  <c r="R5637" i="190"/>
  <c r="Q5637" i="190"/>
  <c r="P5637" i="190"/>
  <c r="O5637" i="190"/>
  <c r="W5637" i="190" s="1"/>
  <c r="V5636" i="190"/>
  <c r="U5636" i="190"/>
  <c r="T5636" i="190"/>
  <c r="S5636" i="190"/>
  <c r="R5636" i="190"/>
  <c r="Q5636" i="190"/>
  <c r="P5636" i="190"/>
  <c r="O5636" i="190"/>
  <c r="W5636" i="190" s="1"/>
  <c r="V5635" i="190"/>
  <c r="U5635" i="190"/>
  <c r="T5635" i="190"/>
  <c r="S5635" i="190"/>
  <c r="R5635" i="190"/>
  <c r="Q5635" i="190"/>
  <c r="P5635" i="190"/>
  <c r="O5635" i="190"/>
  <c r="V5634" i="190"/>
  <c r="U5634" i="190"/>
  <c r="T5634" i="190"/>
  <c r="S5634" i="190"/>
  <c r="R5634" i="190"/>
  <c r="Q5634" i="190"/>
  <c r="P5634" i="190"/>
  <c r="O5634" i="190"/>
  <c r="W5634" i="190" s="1"/>
  <c r="V5633" i="190"/>
  <c r="U5633" i="190"/>
  <c r="T5633" i="190"/>
  <c r="S5633" i="190"/>
  <c r="R5633" i="190"/>
  <c r="Q5633" i="190"/>
  <c r="P5633" i="190"/>
  <c r="O5633" i="190"/>
  <c r="W5633" i="190" s="1"/>
  <c r="V5632" i="190"/>
  <c r="U5632" i="190"/>
  <c r="T5632" i="190"/>
  <c r="S5632" i="190"/>
  <c r="X5632" i="190" s="1"/>
  <c r="R5632" i="190"/>
  <c r="Q5632" i="190"/>
  <c r="P5632" i="190"/>
  <c r="O5632" i="190"/>
  <c r="V5631" i="190"/>
  <c r="U5631" i="190"/>
  <c r="T5631" i="190"/>
  <c r="S5631" i="190"/>
  <c r="X5631" i="190" s="1"/>
  <c r="R5631" i="190"/>
  <c r="Q5631" i="190"/>
  <c r="P5631" i="190"/>
  <c r="O5631" i="190"/>
  <c r="W5631" i="190" s="1"/>
  <c r="V5630" i="190"/>
  <c r="U5630" i="190"/>
  <c r="T5630" i="190"/>
  <c r="S5630" i="190"/>
  <c r="R5630" i="190"/>
  <c r="Q5630" i="190"/>
  <c r="P5630" i="190"/>
  <c r="O5630" i="190"/>
  <c r="W5630" i="190" s="1"/>
  <c r="V5629" i="190"/>
  <c r="U5629" i="190"/>
  <c r="T5629" i="190"/>
  <c r="S5629" i="190"/>
  <c r="R5629" i="190"/>
  <c r="Q5629" i="190"/>
  <c r="P5629" i="190"/>
  <c r="O5629" i="190"/>
  <c r="V5628" i="190"/>
  <c r="U5628" i="190"/>
  <c r="T5628" i="190"/>
  <c r="S5628" i="190"/>
  <c r="R5628" i="190"/>
  <c r="Q5628" i="190"/>
  <c r="P5628" i="190"/>
  <c r="O5628" i="190"/>
  <c r="W5628" i="190" s="1"/>
  <c r="V5627" i="190"/>
  <c r="U5627" i="190"/>
  <c r="T5627" i="190"/>
  <c r="X5627" i="190" s="1"/>
  <c r="S5627" i="190"/>
  <c r="R5627" i="190"/>
  <c r="Q5627" i="190"/>
  <c r="P5627" i="190"/>
  <c r="O5627" i="190"/>
  <c r="W5627" i="190" s="1"/>
  <c r="V5626" i="190"/>
  <c r="U5626" i="190"/>
  <c r="T5626" i="190"/>
  <c r="S5626" i="190"/>
  <c r="R5626" i="190"/>
  <c r="Q5626" i="190"/>
  <c r="P5626" i="190"/>
  <c r="O5626" i="190"/>
  <c r="V5625" i="190"/>
  <c r="U5625" i="190"/>
  <c r="T5625" i="190"/>
  <c r="S5625" i="190"/>
  <c r="X5625" i="190" s="1"/>
  <c r="R5625" i="190"/>
  <c r="Q5625" i="190"/>
  <c r="P5625" i="190"/>
  <c r="O5625" i="190"/>
  <c r="W5625" i="190" s="1"/>
  <c r="V5624" i="190"/>
  <c r="U5624" i="190"/>
  <c r="T5624" i="190"/>
  <c r="S5624" i="190"/>
  <c r="R5624" i="190"/>
  <c r="Q5624" i="190"/>
  <c r="P5624" i="190"/>
  <c r="O5624" i="190"/>
  <c r="W5624" i="190" s="1"/>
  <c r="V5623" i="190"/>
  <c r="U5623" i="190"/>
  <c r="T5623" i="190"/>
  <c r="S5623" i="190"/>
  <c r="X5623" i="190" s="1"/>
  <c r="R5623" i="190"/>
  <c r="Q5623" i="190"/>
  <c r="P5623" i="190"/>
  <c r="O5623" i="190"/>
  <c r="V5622" i="190"/>
  <c r="U5622" i="190"/>
  <c r="T5622" i="190"/>
  <c r="S5622" i="190"/>
  <c r="X5622" i="190" s="1"/>
  <c r="R5622" i="190"/>
  <c r="Q5622" i="190"/>
  <c r="P5622" i="190"/>
  <c r="O5622" i="190"/>
  <c r="W5622" i="190" s="1"/>
  <c r="V5621" i="190"/>
  <c r="U5621" i="190"/>
  <c r="T5621" i="190"/>
  <c r="X5621" i="190" s="1"/>
  <c r="S5621" i="190"/>
  <c r="R5621" i="190"/>
  <c r="Q5621" i="190"/>
  <c r="P5621" i="190"/>
  <c r="O5621" i="190"/>
  <c r="W5621" i="190" s="1"/>
  <c r="V5620" i="190"/>
  <c r="U5620" i="190"/>
  <c r="T5620" i="190"/>
  <c r="S5620" i="190"/>
  <c r="R5620" i="190"/>
  <c r="Q5620" i="190"/>
  <c r="P5620" i="190"/>
  <c r="O5620" i="190"/>
  <c r="V5619" i="190"/>
  <c r="U5619" i="190"/>
  <c r="T5619" i="190"/>
  <c r="S5619" i="190"/>
  <c r="R5619" i="190"/>
  <c r="Q5619" i="190"/>
  <c r="P5619" i="190"/>
  <c r="O5619" i="190"/>
  <c r="W5619" i="190" s="1"/>
  <c r="V5618" i="190"/>
  <c r="U5618" i="190"/>
  <c r="T5618" i="190"/>
  <c r="S5618" i="190"/>
  <c r="R5618" i="190"/>
  <c r="Q5618" i="190"/>
  <c r="P5618" i="190"/>
  <c r="O5618" i="190"/>
  <c r="W5618" i="190" s="1"/>
  <c r="V5617" i="190"/>
  <c r="U5617" i="190"/>
  <c r="T5617" i="190"/>
  <c r="S5617" i="190"/>
  <c r="X5617" i="190" s="1"/>
  <c r="R5617" i="190"/>
  <c r="Q5617" i="190"/>
  <c r="P5617" i="190"/>
  <c r="O5617" i="190"/>
  <c r="V5616" i="190"/>
  <c r="U5616" i="190"/>
  <c r="T5616" i="190"/>
  <c r="S5616" i="190"/>
  <c r="X5616" i="190" s="1"/>
  <c r="R5616" i="190"/>
  <c r="Q5616" i="190"/>
  <c r="P5616" i="190"/>
  <c r="O5616" i="190"/>
  <c r="W5616" i="190" s="1"/>
  <c r="V5615" i="190"/>
  <c r="U5615" i="190"/>
  <c r="T5615" i="190"/>
  <c r="S5615" i="190"/>
  <c r="R5615" i="190"/>
  <c r="Q5615" i="190"/>
  <c r="P5615" i="190"/>
  <c r="O5615" i="190"/>
  <c r="W5615" i="190" s="1"/>
  <c r="V5614" i="190"/>
  <c r="U5614" i="190"/>
  <c r="T5614" i="190"/>
  <c r="S5614" i="190"/>
  <c r="X5614" i="190" s="1"/>
  <c r="R5614" i="190"/>
  <c r="Q5614" i="190"/>
  <c r="P5614" i="190"/>
  <c r="O5614" i="190"/>
  <c r="V5613" i="190"/>
  <c r="U5613" i="190"/>
  <c r="T5613" i="190"/>
  <c r="S5613" i="190"/>
  <c r="R5613" i="190"/>
  <c r="Q5613" i="190"/>
  <c r="P5613" i="190"/>
  <c r="O5613" i="190"/>
  <c r="W5613" i="190" s="1"/>
  <c r="V5612" i="190"/>
  <c r="U5612" i="190"/>
  <c r="T5612" i="190"/>
  <c r="S5612" i="190"/>
  <c r="R5612" i="190"/>
  <c r="Q5612" i="190"/>
  <c r="P5612" i="190"/>
  <c r="O5612" i="190"/>
  <c r="W5612" i="190" s="1"/>
  <c r="V5611" i="190"/>
  <c r="U5611" i="190"/>
  <c r="T5611" i="190"/>
  <c r="S5611" i="190"/>
  <c r="R5611" i="190"/>
  <c r="Q5611" i="190"/>
  <c r="P5611" i="190"/>
  <c r="O5611" i="190"/>
  <c r="V5610" i="190"/>
  <c r="U5610" i="190"/>
  <c r="T5610" i="190"/>
  <c r="S5610" i="190"/>
  <c r="R5610" i="190"/>
  <c r="Q5610" i="190"/>
  <c r="P5610" i="190"/>
  <c r="O5610" i="190"/>
  <c r="W5610" i="190" s="1"/>
  <c r="V5609" i="190"/>
  <c r="U5609" i="190"/>
  <c r="T5609" i="190"/>
  <c r="S5609" i="190"/>
  <c r="R5609" i="190"/>
  <c r="Q5609" i="190"/>
  <c r="P5609" i="190"/>
  <c r="O5609" i="190"/>
  <c r="W5609" i="190" s="1"/>
  <c r="V5608" i="190"/>
  <c r="U5608" i="190"/>
  <c r="T5608" i="190"/>
  <c r="S5608" i="190"/>
  <c r="X5608" i="190" s="1"/>
  <c r="R5608" i="190"/>
  <c r="Q5608" i="190"/>
  <c r="P5608" i="190"/>
  <c r="O5608" i="190"/>
  <c r="V5607" i="190"/>
  <c r="U5607" i="190"/>
  <c r="T5607" i="190"/>
  <c r="S5607" i="190"/>
  <c r="X5607" i="190" s="1"/>
  <c r="R5607" i="190"/>
  <c r="Q5607" i="190"/>
  <c r="P5607" i="190"/>
  <c r="O5607" i="190"/>
  <c r="W5607" i="190" s="1"/>
  <c r="V5606" i="190"/>
  <c r="U5606" i="190"/>
  <c r="T5606" i="190"/>
  <c r="S5606" i="190"/>
  <c r="R5606" i="190"/>
  <c r="Q5606" i="190"/>
  <c r="P5606" i="190"/>
  <c r="O5606" i="190"/>
  <c r="W5606" i="190" s="1"/>
  <c r="V5605" i="190"/>
  <c r="U5605" i="190"/>
  <c r="T5605" i="190"/>
  <c r="S5605" i="190"/>
  <c r="R5605" i="190"/>
  <c r="Q5605" i="190"/>
  <c r="P5605" i="190"/>
  <c r="O5605" i="190"/>
  <c r="V5604" i="190"/>
  <c r="U5604" i="190"/>
  <c r="T5604" i="190"/>
  <c r="S5604" i="190"/>
  <c r="R5604" i="190"/>
  <c r="Q5604" i="190"/>
  <c r="P5604" i="190"/>
  <c r="O5604" i="190"/>
  <c r="W5604" i="190" s="1"/>
  <c r="V5603" i="190"/>
  <c r="U5603" i="190"/>
  <c r="T5603" i="190"/>
  <c r="X5603" i="190" s="1"/>
  <c r="S5603" i="190"/>
  <c r="R5603" i="190"/>
  <c r="Q5603" i="190"/>
  <c r="P5603" i="190"/>
  <c r="O5603" i="190"/>
  <c r="W5603" i="190" s="1"/>
  <c r="V5602" i="190"/>
  <c r="U5602" i="190"/>
  <c r="T5602" i="190"/>
  <c r="S5602" i="190"/>
  <c r="R5602" i="190"/>
  <c r="Q5602" i="190"/>
  <c r="P5602" i="190"/>
  <c r="O5602" i="190"/>
  <c r="V5601" i="190"/>
  <c r="U5601" i="190"/>
  <c r="T5601" i="190"/>
  <c r="S5601" i="190"/>
  <c r="X5601" i="190" s="1"/>
  <c r="R5601" i="190"/>
  <c r="Q5601" i="190"/>
  <c r="P5601" i="190"/>
  <c r="O5601" i="190"/>
  <c r="W5601" i="190" s="1"/>
  <c r="V5600" i="190"/>
  <c r="U5600" i="190"/>
  <c r="T5600" i="190"/>
  <c r="S5600" i="190"/>
  <c r="R5600" i="190"/>
  <c r="Q5600" i="190"/>
  <c r="P5600" i="190"/>
  <c r="O5600" i="190"/>
  <c r="W5600" i="190" s="1"/>
  <c r="V5599" i="190"/>
  <c r="U5599" i="190"/>
  <c r="T5599" i="190"/>
  <c r="S5599" i="190"/>
  <c r="X5599" i="190" s="1"/>
  <c r="R5599" i="190"/>
  <c r="Q5599" i="190"/>
  <c r="P5599" i="190"/>
  <c r="O5599" i="190"/>
  <c r="V5598" i="190"/>
  <c r="U5598" i="190"/>
  <c r="T5598" i="190"/>
  <c r="S5598" i="190"/>
  <c r="X5598" i="190" s="1"/>
  <c r="R5598" i="190"/>
  <c r="Q5598" i="190"/>
  <c r="P5598" i="190"/>
  <c r="O5598" i="190"/>
  <c r="W5598" i="190" s="1"/>
  <c r="V5597" i="190"/>
  <c r="U5597" i="190"/>
  <c r="T5597" i="190"/>
  <c r="X5597" i="190" s="1"/>
  <c r="S5597" i="190"/>
  <c r="R5597" i="190"/>
  <c r="Q5597" i="190"/>
  <c r="P5597" i="190"/>
  <c r="O5597" i="190"/>
  <c r="W5597" i="190" s="1"/>
  <c r="V5596" i="190"/>
  <c r="U5596" i="190"/>
  <c r="T5596" i="190"/>
  <c r="S5596" i="190"/>
  <c r="R5596" i="190"/>
  <c r="Q5596" i="190"/>
  <c r="P5596" i="190"/>
  <c r="O5596" i="190"/>
  <c r="V5595" i="190"/>
  <c r="U5595" i="190"/>
  <c r="T5595" i="190"/>
  <c r="S5595" i="190"/>
  <c r="R5595" i="190"/>
  <c r="Q5595" i="190"/>
  <c r="P5595" i="190"/>
  <c r="O5595" i="190"/>
  <c r="W5595" i="190" s="1"/>
  <c r="V5594" i="190"/>
  <c r="U5594" i="190"/>
  <c r="T5594" i="190"/>
  <c r="S5594" i="190"/>
  <c r="R5594" i="190"/>
  <c r="Q5594" i="190"/>
  <c r="P5594" i="190"/>
  <c r="O5594" i="190"/>
  <c r="W5594" i="190" s="1"/>
  <c r="V5593" i="190"/>
  <c r="U5593" i="190"/>
  <c r="T5593" i="190"/>
  <c r="S5593" i="190"/>
  <c r="X5593" i="190" s="1"/>
  <c r="R5593" i="190"/>
  <c r="Q5593" i="190"/>
  <c r="P5593" i="190"/>
  <c r="O5593" i="190"/>
  <c r="V5592" i="190"/>
  <c r="U5592" i="190"/>
  <c r="T5592" i="190"/>
  <c r="S5592" i="190"/>
  <c r="X5592" i="190" s="1"/>
  <c r="R5592" i="190"/>
  <c r="Q5592" i="190"/>
  <c r="P5592" i="190"/>
  <c r="O5592" i="190"/>
  <c r="W5592" i="190" s="1"/>
  <c r="V5591" i="190"/>
  <c r="U5591" i="190"/>
  <c r="T5591" i="190"/>
  <c r="S5591" i="190"/>
  <c r="R5591" i="190"/>
  <c r="Q5591" i="190"/>
  <c r="P5591" i="190"/>
  <c r="O5591" i="190"/>
  <c r="W5591" i="190" s="1"/>
  <c r="V5590" i="190"/>
  <c r="U5590" i="190"/>
  <c r="T5590" i="190"/>
  <c r="S5590" i="190"/>
  <c r="X5590" i="190" s="1"/>
  <c r="R5590" i="190"/>
  <c r="Q5590" i="190"/>
  <c r="P5590" i="190"/>
  <c r="O5590" i="190"/>
  <c r="V5589" i="190"/>
  <c r="U5589" i="190"/>
  <c r="T5589" i="190"/>
  <c r="S5589" i="190"/>
  <c r="R5589" i="190"/>
  <c r="Q5589" i="190"/>
  <c r="P5589" i="190"/>
  <c r="O5589" i="190"/>
  <c r="W5589" i="190" s="1"/>
  <c r="V5588" i="190"/>
  <c r="U5588" i="190"/>
  <c r="T5588" i="190"/>
  <c r="S5588" i="190"/>
  <c r="R5588" i="190"/>
  <c r="Q5588" i="190"/>
  <c r="P5588" i="190"/>
  <c r="O5588" i="190"/>
  <c r="V5587" i="190"/>
  <c r="U5587" i="190"/>
  <c r="T5587" i="190"/>
  <c r="S5587" i="190"/>
  <c r="R5587" i="190"/>
  <c r="Q5587" i="190"/>
  <c r="P5587" i="190"/>
  <c r="O5587" i="190"/>
  <c r="V5586" i="190"/>
  <c r="U5586" i="190"/>
  <c r="T5586" i="190"/>
  <c r="S5586" i="190"/>
  <c r="R5586" i="190"/>
  <c r="Q5586" i="190"/>
  <c r="P5586" i="190"/>
  <c r="O5586" i="190"/>
  <c r="W5586" i="190" s="1"/>
  <c r="V5585" i="190"/>
  <c r="U5585" i="190"/>
  <c r="T5585" i="190"/>
  <c r="S5585" i="190"/>
  <c r="R5585" i="190"/>
  <c r="Q5585" i="190"/>
  <c r="P5585" i="190"/>
  <c r="O5585" i="190"/>
  <c r="V5584" i="190"/>
  <c r="U5584" i="190"/>
  <c r="T5584" i="190"/>
  <c r="S5584" i="190"/>
  <c r="X5584" i="190" s="1"/>
  <c r="R5584" i="190"/>
  <c r="Q5584" i="190"/>
  <c r="P5584" i="190"/>
  <c r="O5584" i="190"/>
  <c r="V5583" i="190"/>
  <c r="U5583" i="190"/>
  <c r="T5583" i="190"/>
  <c r="S5583" i="190"/>
  <c r="R5583" i="190"/>
  <c r="Q5583" i="190"/>
  <c r="P5583" i="190"/>
  <c r="O5583" i="190"/>
  <c r="W5583" i="190" s="1"/>
  <c r="V5582" i="190"/>
  <c r="U5582" i="190"/>
  <c r="T5582" i="190"/>
  <c r="S5582" i="190"/>
  <c r="R5582" i="190"/>
  <c r="Q5582" i="190"/>
  <c r="P5582" i="190"/>
  <c r="O5582" i="190"/>
  <c r="V5581" i="190"/>
  <c r="U5581" i="190"/>
  <c r="T5581" i="190"/>
  <c r="S5581" i="190"/>
  <c r="R5581" i="190"/>
  <c r="Q5581" i="190"/>
  <c r="P5581" i="190"/>
  <c r="O5581" i="190"/>
  <c r="V5580" i="190"/>
  <c r="U5580" i="190"/>
  <c r="T5580" i="190"/>
  <c r="S5580" i="190"/>
  <c r="R5580" i="190"/>
  <c r="Q5580" i="190"/>
  <c r="P5580" i="190"/>
  <c r="O5580" i="190"/>
  <c r="W5580" i="190" s="1"/>
  <c r="V5579" i="190"/>
  <c r="U5579" i="190"/>
  <c r="T5579" i="190"/>
  <c r="X5579" i="190" s="1"/>
  <c r="S5579" i="190"/>
  <c r="R5579" i="190"/>
  <c r="Q5579" i="190"/>
  <c r="P5579" i="190"/>
  <c r="O5579" i="190"/>
  <c r="V5578" i="190"/>
  <c r="U5578" i="190"/>
  <c r="T5578" i="190"/>
  <c r="S5578" i="190"/>
  <c r="R5578" i="190"/>
  <c r="Q5578" i="190"/>
  <c r="P5578" i="190"/>
  <c r="O5578" i="190"/>
  <c r="V5577" i="190"/>
  <c r="U5577" i="190"/>
  <c r="T5577" i="190"/>
  <c r="S5577" i="190"/>
  <c r="R5577" i="190"/>
  <c r="Q5577" i="190"/>
  <c r="P5577" i="190"/>
  <c r="O5577" i="190"/>
  <c r="W5577" i="190" s="1"/>
  <c r="V5576" i="190"/>
  <c r="U5576" i="190"/>
  <c r="T5576" i="190"/>
  <c r="S5576" i="190"/>
  <c r="R5576" i="190"/>
  <c r="Q5576" i="190"/>
  <c r="P5576" i="190"/>
  <c r="O5576" i="190"/>
  <c r="V5575" i="190"/>
  <c r="U5575" i="190"/>
  <c r="T5575" i="190"/>
  <c r="S5575" i="190"/>
  <c r="X5575" i="190" s="1"/>
  <c r="R5575" i="190"/>
  <c r="Q5575" i="190"/>
  <c r="P5575" i="190"/>
  <c r="O5575" i="190"/>
  <c r="V5574" i="190"/>
  <c r="U5574" i="190"/>
  <c r="T5574" i="190"/>
  <c r="S5574" i="190"/>
  <c r="R5574" i="190"/>
  <c r="Q5574" i="190"/>
  <c r="P5574" i="190"/>
  <c r="O5574" i="190"/>
  <c r="W5574" i="190" s="1"/>
  <c r="V5573" i="190"/>
  <c r="U5573" i="190"/>
  <c r="T5573" i="190"/>
  <c r="X5573" i="190" s="1"/>
  <c r="S5573" i="190"/>
  <c r="R5573" i="190"/>
  <c r="Q5573" i="190"/>
  <c r="P5573" i="190"/>
  <c r="O5573" i="190"/>
  <c r="V5572" i="190"/>
  <c r="U5572" i="190"/>
  <c r="T5572" i="190"/>
  <c r="S5572" i="190"/>
  <c r="R5572" i="190"/>
  <c r="Q5572" i="190"/>
  <c r="P5572" i="190"/>
  <c r="O5572" i="190"/>
  <c r="V5571" i="190"/>
  <c r="U5571" i="190"/>
  <c r="T5571" i="190"/>
  <c r="S5571" i="190"/>
  <c r="R5571" i="190"/>
  <c r="Q5571" i="190"/>
  <c r="P5571" i="190"/>
  <c r="O5571" i="190"/>
  <c r="W5571" i="190" s="1"/>
  <c r="V5570" i="190"/>
  <c r="U5570" i="190"/>
  <c r="T5570" i="190"/>
  <c r="S5570" i="190"/>
  <c r="R5570" i="190"/>
  <c r="Q5570" i="190"/>
  <c r="P5570" i="190"/>
  <c r="O5570" i="190"/>
  <c r="V5569" i="190"/>
  <c r="U5569" i="190"/>
  <c r="T5569" i="190"/>
  <c r="S5569" i="190"/>
  <c r="X5569" i="190" s="1"/>
  <c r="R5569" i="190"/>
  <c r="Q5569" i="190"/>
  <c r="P5569" i="190"/>
  <c r="O5569" i="190"/>
  <c r="V5568" i="190"/>
  <c r="U5568" i="190"/>
  <c r="T5568" i="190"/>
  <c r="S5568" i="190"/>
  <c r="R5568" i="190"/>
  <c r="Q5568" i="190"/>
  <c r="P5568" i="190"/>
  <c r="O5568" i="190"/>
  <c r="W5568" i="190" s="1"/>
  <c r="V5567" i="190"/>
  <c r="U5567" i="190"/>
  <c r="T5567" i="190"/>
  <c r="S5567" i="190"/>
  <c r="R5567" i="190"/>
  <c r="Q5567" i="190"/>
  <c r="P5567" i="190"/>
  <c r="O5567" i="190"/>
  <c r="V5566" i="190"/>
  <c r="U5566" i="190"/>
  <c r="T5566" i="190"/>
  <c r="S5566" i="190"/>
  <c r="X5566" i="190" s="1"/>
  <c r="R5566" i="190"/>
  <c r="Q5566" i="190"/>
  <c r="P5566" i="190"/>
  <c r="O5566" i="190"/>
  <c r="V5565" i="190"/>
  <c r="U5565" i="190"/>
  <c r="T5565" i="190"/>
  <c r="S5565" i="190"/>
  <c r="R5565" i="190"/>
  <c r="Q5565" i="190"/>
  <c r="P5565" i="190"/>
  <c r="O5565" i="190"/>
  <c r="W5565" i="190" s="1"/>
  <c r="V5564" i="190"/>
  <c r="U5564" i="190"/>
  <c r="T5564" i="190"/>
  <c r="S5564" i="190"/>
  <c r="R5564" i="190"/>
  <c r="Q5564" i="190"/>
  <c r="P5564" i="190"/>
  <c r="O5564" i="190"/>
  <c r="V5563" i="190"/>
  <c r="U5563" i="190"/>
  <c r="T5563" i="190"/>
  <c r="S5563" i="190"/>
  <c r="R5563" i="190"/>
  <c r="Q5563" i="190"/>
  <c r="P5563" i="190"/>
  <c r="O5563" i="190"/>
  <c r="V5562" i="190"/>
  <c r="U5562" i="190"/>
  <c r="T5562" i="190"/>
  <c r="S5562" i="190"/>
  <c r="R5562" i="190"/>
  <c r="Q5562" i="190"/>
  <c r="P5562" i="190"/>
  <c r="O5562" i="190"/>
  <c r="W5562" i="190" s="1"/>
  <c r="V5561" i="190"/>
  <c r="U5561" i="190"/>
  <c r="T5561" i="190"/>
  <c r="S5561" i="190"/>
  <c r="R5561" i="190"/>
  <c r="Q5561" i="190"/>
  <c r="P5561" i="190"/>
  <c r="O5561" i="190"/>
  <c r="V5560" i="190"/>
  <c r="U5560" i="190"/>
  <c r="T5560" i="190"/>
  <c r="S5560" i="190"/>
  <c r="X5560" i="190" s="1"/>
  <c r="R5560" i="190"/>
  <c r="Q5560" i="190"/>
  <c r="P5560" i="190"/>
  <c r="O5560" i="190"/>
  <c r="V5559" i="190"/>
  <c r="U5559" i="190"/>
  <c r="T5559" i="190"/>
  <c r="S5559" i="190"/>
  <c r="R5559" i="190"/>
  <c r="Q5559" i="190"/>
  <c r="P5559" i="190"/>
  <c r="O5559" i="190"/>
  <c r="W5559" i="190" s="1"/>
  <c r="V5558" i="190"/>
  <c r="U5558" i="190"/>
  <c r="T5558" i="190"/>
  <c r="S5558" i="190"/>
  <c r="R5558" i="190"/>
  <c r="Q5558" i="190"/>
  <c r="P5558" i="190"/>
  <c r="O5558" i="190"/>
  <c r="V5557" i="190"/>
  <c r="U5557" i="190"/>
  <c r="T5557" i="190"/>
  <c r="S5557" i="190"/>
  <c r="R5557" i="190"/>
  <c r="Q5557" i="190"/>
  <c r="P5557" i="190"/>
  <c r="O5557" i="190"/>
  <c r="V5556" i="190"/>
  <c r="U5556" i="190"/>
  <c r="T5556" i="190"/>
  <c r="S5556" i="190"/>
  <c r="R5556" i="190"/>
  <c r="Q5556" i="190"/>
  <c r="P5556" i="190"/>
  <c r="O5556" i="190"/>
  <c r="W5556" i="190" s="1"/>
  <c r="V5555" i="190"/>
  <c r="U5555" i="190"/>
  <c r="T5555" i="190"/>
  <c r="X5555" i="190" s="1"/>
  <c r="S5555" i="190"/>
  <c r="R5555" i="190"/>
  <c r="Q5555" i="190"/>
  <c r="P5555" i="190"/>
  <c r="O5555" i="190"/>
  <c r="V5554" i="190"/>
  <c r="U5554" i="190"/>
  <c r="T5554" i="190"/>
  <c r="S5554" i="190"/>
  <c r="R5554" i="190"/>
  <c r="Q5554" i="190"/>
  <c r="P5554" i="190"/>
  <c r="O5554" i="190"/>
  <c r="V5553" i="190"/>
  <c r="U5553" i="190"/>
  <c r="T5553" i="190"/>
  <c r="S5553" i="190"/>
  <c r="R5553" i="190"/>
  <c r="Q5553" i="190"/>
  <c r="P5553" i="190"/>
  <c r="O5553" i="190"/>
  <c r="W5553" i="190" s="1"/>
  <c r="V5552" i="190"/>
  <c r="U5552" i="190"/>
  <c r="T5552" i="190"/>
  <c r="S5552" i="190"/>
  <c r="R5552" i="190"/>
  <c r="Q5552" i="190"/>
  <c r="P5552" i="190"/>
  <c r="O5552" i="190"/>
  <c r="V5551" i="190"/>
  <c r="U5551" i="190"/>
  <c r="T5551" i="190"/>
  <c r="S5551" i="190"/>
  <c r="X5551" i="190" s="1"/>
  <c r="R5551" i="190"/>
  <c r="Q5551" i="190"/>
  <c r="P5551" i="190"/>
  <c r="O5551" i="190"/>
  <c r="V5550" i="190"/>
  <c r="U5550" i="190"/>
  <c r="T5550" i="190"/>
  <c r="S5550" i="190"/>
  <c r="R5550" i="190"/>
  <c r="Q5550" i="190"/>
  <c r="P5550" i="190"/>
  <c r="O5550" i="190"/>
  <c r="W5550" i="190" s="1"/>
  <c r="V5549" i="190"/>
  <c r="U5549" i="190"/>
  <c r="T5549" i="190"/>
  <c r="X5549" i="190" s="1"/>
  <c r="S5549" i="190"/>
  <c r="R5549" i="190"/>
  <c r="Q5549" i="190"/>
  <c r="P5549" i="190"/>
  <c r="O5549" i="190"/>
  <c r="V5548" i="190"/>
  <c r="U5548" i="190"/>
  <c r="T5548" i="190"/>
  <c r="S5548" i="190"/>
  <c r="R5548" i="190"/>
  <c r="Q5548" i="190"/>
  <c r="P5548" i="190"/>
  <c r="O5548" i="190"/>
  <c r="V5547" i="190"/>
  <c r="U5547" i="190"/>
  <c r="T5547" i="190"/>
  <c r="S5547" i="190"/>
  <c r="R5547" i="190"/>
  <c r="Q5547" i="190"/>
  <c r="P5547" i="190"/>
  <c r="O5547" i="190"/>
  <c r="W5547" i="190" s="1"/>
  <c r="V5546" i="190"/>
  <c r="U5546" i="190"/>
  <c r="T5546" i="190"/>
  <c r="S5546" i="190"/>
  <c r="R5546" i="190"/>
  <c r="Q5546" i="190"/>
  <c r="P5546" i="190"/>
  <c r="O5546" i="190"/>
  <c r="V5545" i="190"/>
  <c r="U5545" i="190"/>
  <c r="T5545" i="190"/>
  <c r="S5545" i="190"/>
  <c r="X5545" i="190" s="1"/>
  <c r="R5545" i="190"/>
  <c r="Q5545" i="190"/>
  <c r="P5545" i="190"/>
  <c r="O5545" i="190"/>
  <c r="V5544" i="190"/>
  <c r="U5544" i="190"/>
  <c r="T5544" i="190"/>
  <c r="S5544" i="190"/>
  <c r="R5544" i="190"/>
  <c r="Q5544" i="190"/>
  <c r="P5544" i="190"/>
  <c r="O5544" i="190"/>
  <c r="W5544" i="190" s="1"/>
  <c r="V5543" i="190"/>
  <c r="U5543" i="190"/>
  <c r="T5543" i="190"/>
  <c r="S5543" i="190"/>
  <c r="R5543" i="190"/>
  <c r="Q5543" i="190"/>
  <c r="P5543" i="190"/>
  <c r="O5543" i="190"/>
  <c r="V5542" i="190"/>
  <c r="U5542" i="190"/>
  <c r="T5542" i="190"/>
  <c r="S5542" i="190"/>
  <c r="X5542" i="190" s="1"/>
  <c r="R5542" i="190"/>
  <c r="Q5542" i="190"/>
  <c r="P5542" i="190"/>
  <c r="O5542" i="190"/>
  <c r="V5541" i="190"/>
  <c r="U5541" i="190"/>
  <c r="T5541" i="190"/>
  <c r="S5541" i="190"/>
  <c r="R5541" i="190"/>
  <c r="Q5541" i="190"/>
  <c r="P5541" i="190"/>
  <c r="O5541" i="190"/>
  <c r="W5541" i="190" s="1"/>
  <c r="V5540" i="190"/>
  <c r="U5540" i="190"/>
  <c r="T5540" i="190"/>
  <c r="S5540" i="190"/>
  <c r="R5540" i="190"/>
  <c r="Q5540" i="190"/>
  <c r="P5540" i="190"/>
  <c r="O5540" i="190"/>
  <c r="V5539" i="190"/>
  <c r="U5539" i="190"/>
  <c r="T5539" i="190"/>
  <c r="S5539" i="190"/>
  <c r="R5539" i="190"/>
  <c r="Q5539" i="190"/>
  <c r="P5539" i="190"/>
  <c r="O5539" i="190"/>
  <c r="V5538" i="190"/>
  <c r="U5538" i="190"/>
  <c r="T5538" i="190"/>
  <c r="S5538" i="190"/>
  <c r="R5538" i="190"/>
  <c r="Q5538" i="190"/>
  <c r="P5538" i="190"/>
  <c r="O5538" i="190"/>
  <c r="W5538" i="190" s="1"/>
  <c r="V5537" i="190"/>
  <c r="U5537" i="190"/>
  <c r="T5537" i="190"/>
  <c r="S5537" i="190"/>
  <c r="R5537" i="190"/>
  <c r="Q5537" i="190"/>
  <c r="P5537" i="190"/>
  <c r="O5537" i="190"/>
  <c r="V5536" i="190"/>
  <c r="U5536" i="190"/>
  <c r="T5536" i="190"/>
  <c r="S5536" i="190"/>
  <c r="X5536" i="190" s="1"/>
  <c r="R5536" i="190"/>
  <c r="Q5536" i="190"/>
  <c r="P5536" i="190"/>
  <c r="O5536" i="190"/>
  <c r="V5535" i="190"/>
  <c r="U5535" i="190"/>
  <c r="T5535" i="190"/>
  <c r="S5535" i="190"/>
  <c r="R5535" i="190"/>
  <c r="Q5535" i="190"/>
  <c r="P5535" i="190"/>
  <c r="O5535" i="190"/>
  <c r="W5535" i="190" s="1"/>
  <c r="V5534" i="190"/>
  <c r="U5534" i="190"/>
  <c r="T5534" i="190"/>
  <c r="S5534" i="190"/>
  <c r="R5534" i="190"/>
  <c r="Q5534" i="190"/>
  <c r="P5534" i="190"/>
  <c r="O5534" i="190"/>
  <c r="V5533" i="190"/>
  <c r="U5533" i="190"/>
  <c r="T5533" i="190"/>
  <c r="S5533" i="190"/>
  <c r="R5533" i="190"/>
  <c r="Q5533" i="190"/>
  <c r="P5533" i="190"/>
  <c r="O5533" i="190"/>
  <c r="V5532" i="190"/>
  <c r="U5532" i="190"/>
  <c r="T5532" i="190"/>
  <c r="S5532" i="190"/>
  <c r="R5532" i="190"/>
  <c r="Q5532" i="190"/>
  <c r="P5532" i="190"/>
  <c r="O5532" i="190"/>
  <c r="W5532" i="190" s="1"/>
  <c r="V5531" i="190"/>
  <c r="U5531" i="190"/>
  <c r="T5531" i="190"/>
  <c r="X5531" i="190" s="1"/>
  <c r="S5531" i="190"/>
  <c r="R5531" i="190"/>
  <c r="Q5531" i="190"/>
  <c r="P5531" i="190"/>
  <c r="O5531" i="190"/>
  <c r="V5530" i="190"/>
  <c r="U5530" i="190"/>
  <c r="T5530" i="190"/>
  <c r="S5530" i="190"/>
  <c r="R5530" i="190"/>
  <c r="Q5530" i="190"/>
  <c r="P5530" i="190"/>
  <c r="O5530" i="190"/>
  <c r="V5529" i="190"/>
  <c r="U5529" i="190"/>
  <c r="T5529" i="190"/>
  <c r="S5529" i="190"/>
  <c r="R5529" i="190"/>
  <c r="Q5529" i="190"/>
  <c r="P5529" i="190"/>
  <c r="O5529" i="190"/>
  <c r="W5529" i="190" s="1"/>
  <c r="V5528" i="190"/>
  <c r="U5528" i="190"/>
  <c r="T5528" i="190"/>
  <c r="S5528" i="190"/>
  <c r="R5528" i="190"/>
  <c r="Q5528" i="190"/>
  <c r="P5528" i="190"/>
  <c r="O5528" i="190"/>
  <c r="V5527" i="190"/>
  <c r="U5527" i="190"/>
  <c r="T5527" i="190"/>
  <c r="S5527" i="190"/>
  <c r="X5527" i="190" s="1"/>
  <c r="R5527" i="190"/>
  <c r="Q5527" i="190"/>
  <c r="P5527" i="190"/>
  <c r="O5527" i="190"/>
  <c r="V5526" i="190"/>
  <c r="U5526" i="190"/>
  <c r="T5526" i="190"/>
  <c r="S5526" i="190"/>
  <c r="R5526" i="190"/>
  <c r="Q5526" i="190"/>
  <c r="P5526" i="190"/>
  <c r="O5526" i="190"/>
  <c r="W5526" i="190" s="1"/>
  <c r="V5525" i="190"/>
  <c r="U5525" i="190"/>
  <c r="T5525" i="190"/>
  <c r="X5525" i="190" s="1"/>
  <c r="S5525" i="190"/>
  <c r="R5525" i="190"/>
  <c r="Q5525" i="190"/>
  <c r="P5525" i="190"/>
  <c r="O5525" i="190"/>
  <c r="V5524" i="190"/>
  <c r="U5524" i="190"/>
  <c r="T5524" i="190"/>
  <c r="S5524" i="190"/>
  <c r="R5524" i="190"/>
  <c r="Q5524" i="190"/>
  <c r="P5524" i="190"/>
  <c r="O5524" i="190"/>
  <c r="V5523" i="190"/>
  <c r="U5523" i="190"/>
  <c r="T5523" i="190"/>
  <c r="S5523" i="190"/>
  <c r="R5523" i="190"/>
  <c r="Q5523" i="190"/>
  <c r="P5523" i="190"/>
  <c r="O5523" i="190"/>
  <c r="W5523" i="190" s="1"/>
  <c r="V5522" i="190"/>
  <c r="U5522" i="190"/>
  <c r="T5522" i="190"/>
  <c r="S5522" i="190"/>
  <c r="R5522" i="190"/>
  <c r="Q5522" i="190"/>
  <c r="P5522" i="190"/>
  <c r="O5522" i="190"/>
  <c r="V5521" i="190"/>
  <c r="U5521" i="190"/>
  <c r="T5521" i="190"/>
  <c r="S5521" i="190"/>
  <c r="X5521" i="190" s="1"/>
  <c r="R5521" i="190"/>
  <c r="Q5521" i="190"/>
  <c r="P5521" i="190"/>
  <c r="O5521" i="190"/>
  <c r="V5520" i="190"/>
  <c r="U5520" i="190"/>
  <c r="T5520" i="190"/>
  <c r="S5520" i="190"/>
  <c r="R5520" i="190"/>
  <c r="Q5520" i="190"/>
  <c r="P5520" i="190"/>
  <c r="O5520" i="190"/>
  <c r="W5520" i="190" s="1"/>
  <c r="V5519" i="190"/>
  <c r="U5519" i="190"/>
  <c r="T5519" i="190"/>
  <c r="S5519" i="190"/>
  <c r="R5519" i="190"/>
  <c r="Q5519" i="190"/>
  <c r="P5519" i="190"/>
  <c r="O5519" i="190"/>
  <c r="V5518" i="190"/>
  <c r="U5518" i="190"/>
  <c r="T5518" i="190"/>
  <c r="S5518" i="190"/>
  <c r="X5518" i="190" s="1"/>
  <c r="R5518" i="190"/>
  <c r="Q5518" i="190"/>
  <c r="P5518" i="190"/>
  <c r="O5518" i="190"/>
  <c r="V5517" i="190"/>
  <c r="U5517" i="190"/>
  <c r="T5517" i="190"/>
  <c r="S5517" i="190"/>
  <c r="R5517" i="190"/>
  <c r="Q5517" i="190"/>
  <c r="P5517" i="190"/>
  <c r="O5517" i="190"/>
  <c r="W5517" i="190" s="1"/>
  <c r="V5516" i="190"/>
  <c r="U5516" i="190"/>
  <c r="T5516" i="190"/>
  <c r="S5516" i="190"/>
  <c r="R5516" i="190"/>
  <c r="Q5516" i="190"/>
  <c r="P5516" i="190"/>
  <c r="O5516" i="190"/>
  <c r="V5515" i="190"/>
  <c r="U5515" i="190"/>
  <c r="T5515" i="190"/>
  <c r="S5515" i="190"/>
  <c r="R5515" i="190"/>
  <c r="Q5515" i="190"/>
  <c r="P5515" i="190"/>
  <c r="O5515" i="190"/>
  <c r="V5514" i="190"/>
  <c r="U5514" i="190"/>
  <c r="T5514" i="190"/>
  <c r="S5514" i="190"/>
  <c r="R5514" i="190"/>
  <c r="Q5514" i="190"/>
  <c r="P5514" i="190"/>
  <c r="O5514" i="190"/>
  <c r="W5514" i="190" s="1"/>
  <c r="V5513" i="190"/>
  <c r="U5513" i="190"/>
  <c r="T5513" i="190"/>
  <c r="S5513" i="190"/>
  <c r="R5513" i="190"/>
  <c r="Q5513" i="190"/>
  <c r="P5513" i="190"/>
  <c r="O5513" i="190"/>
  <c r="V5512" i="190"/>
  <c r="U5512" i="190"/>
  <c r="T5512" i="190"/>
  <c r="S5512" i="190"/>
  <c r="X5512" i="190" s="1"/>
  <c r="R5512" i="190"/>
  <c r="Q5512" i="190"/>
  <c r="P5512" i="190"/>
  <c r="O5512" i="190"/>
  <c r="V5511" i="190"/>
  <c r="U5511" i="190"/>
  <c r="T5511" i="190"/>
  <c r="S5511" i="190"/>
  <c r="R5511" i="190"/>
  <c r="Q5511" i="190"/>
  <c r="P5511" i="190"/>
  <c r="O5511" i="190"/>
  <c r="W5511" i="190" s="1"/>
  <c r="V5510" i="190"/>
  <c r="U5510" i="190"/>
  <c r="T5510" i="190"/>
  <c r="S5510" i="190"/>
  <c r="R5510" i="190"/>
  <c r="Q5510" i="190"/>
  <c r="P5510" i="190"/>
  <c r="O5510" i="190"/>
  <c r="V5509" i="190"/>
  <c r="U5509" i="190"/>
  <c r="T5509" i="190"/>
  <c r="S5509" i="190"/>
  <c r="R5509" i="190"/>
  <c r="Q5509" i="190"/>
  <c r="P5509" i="190"/>
  <c r="O5509" i="190"/>
  <c r="V5508" i="190"/>
  <c r="U5508" i="190"/>
  <c r="T5508" i="190"/>
  <c r="S5508" i="190"/>
  <c r="R5508" i="190"/>
  <c r="Q5508" i="190"/>
  <c r="P5508" i="190"/>
  <c r="O5508" i="190"/>
  <c r="W5508" i="190" s="1"/>
  <c r="V5507" i="190"/>
  <c r="U5507" i="190"/>
  <c r="T5507" i="190"/>
  <c r="X5507" i="190" s="1"/>
  <c r="S5507" i="190"/>
  <c r="R5507" i="190"/>
  <c r="Q5507" i="190"/>
  <c r="P5507" i="190"/>
  <c r="O5507" i="190"/>
  <c r="V5506" i="190"/>
  <c r="U5506" i="190"/>
  <c r="T5506" i="190"/>
  <c r="S5506" i="190"/>
  <c r="R5506" i="190"/>
  <c r="Q5506" i="190"/>
  <c r="P5506" i="190"/>
  <c r="O5506" i="190"/>
  <c r="V5505" i="190"/>
  <c r="U5505" i="190"/>
  <c r="T5505" i="190"/>
  <c r="S5505" i="190"/>
  <c r="R5505" i="190"/>
  <c r="Q5505" i="190"/>
  <c r="P5505" i="190"/>
  <c r="O5505" i="190"/>
  <c r="W5505" i="190" s="1"/>
  <c r="V5504" i="190"/>
  <c r="U5504" i="190"/>
  <c r="T5504" i="190"/>
  <c r="S5504" i="190"/>
  <c r="R5504" i="190"/>
  <c r="Q5504" i="190"/>
  <c r="P5504" i="190"/>
  <c r="O5504" i="190"/>
  <c r="V5503" i="190"/>
  <c r="U5503" i="190"/>
  <c r="T5503" i="190"/>
  <c r="S5503" i="190"/>
  <c r="X5503" i="190" s="1"/>
  <c r="R5503" i="190"/>
  <c r="Q5503" i="190"/>
  <c r="P5503" i="190"/>
  <c r="O5503" i="190"/>
  <c r="V5502" i="190"/>
  <c r="U5502" i="190"/>
  <c r="T5502" i="190"/>
  <c r="S5502" i="190"/>
  <c r="R5502" i="190"/>
  <c r="Q5502" i="190"/>
  <c r="P5502" i="190"/>
  <c r="O5502" i="190"/>
  <c r="W5502" i="190" s="1"/>
  <c r="V5501" i="190"/>
  <c r="U5501" i="190"/>
  <c r="T5501" i="190"/>
  <c r="X5501" i="190" s="1"/>
  <c r="S5501" i="190"/>
  <c r="R5501" i="190"/>
  <c r="Q5501" i="190"/>
  <c r="P5501" i="190"/>
  <c r="O5501" i="190"/>
  <c r="V5500" i="190"/>
  <c r="U5500" i="190"/>
  <c r="T5500" i="190"/>
  <c r="S5500" i="190"/>
  <c r="R5500" i="190"/>
  <c r="Q5500" i="190"/>
  <c r="P5500" i="190"/>
  <c r="O5500" i="190"/>
  <c r="V5499" i="190"/>
  <c r="U5499" i="190"/>
  <c r="T5499" i="190"/>
  <c r="S5499" i="190"/>
  <c r="R5499" i="190"/>
  <c r="Q5499" i="190"/>
  <c r="P5499" i="190"/>
  <c r="O5499" i="190"/>
  <c r="W5499" i="190" s="1"/>
  <c r="V5498" i="190"/>
  <c r="U5498" i="190"/>
  <c r="T5498" i="190"/>
  <c r="S5498" i="190"/>
  <c r="R5498" i="190"/>
  <c r="Q5498" i="190"/>
  <c r="P5498" i="190"/>
  <c r="O5498" i="190"/>
  <c r="V5497" i="190"/>
  <c r="U5497" i="190"/>
  <c r="T5497" i="190"/>
  <c r="S5497" i="190"/>
  <c r="X5497" i="190" s="1"/>
  <c r="R5497" i="190"/>
  <c r="Q5497" i="190"/>
  <c r="P5497" i="190"/>
  <c r="O5497" i="190"/>
  <c r="V5496" i="190"/>
  <c r="U5496" i="190"/>
  <c r="T5496" i="190"/>
  <c r="S5496" i="190"/>
  <c r="R5496" i="190"/>
  <c r="Q5496" i="190"/>
  <c r="P5496" i="190"/>
  <c r="O5496" i="190"/>
  <c r="W5496" i="190" s="1"/>
  <c r="V5495" i="190"/>
  <c r="U5495" i="190"/>
  <c r="T5495" i="190"/>
  <c r="S5495" i="190"/>
  <c r="R5495" i="190"/>
  <c r="Q5495" i="190"/>
  <c r="P5495" i="190"/>
  <c r="O5495" i="190"/>
  <c r="V5494" i="190"/>
  <c r="U5494" i="190"/>
  <c r="T5494" i="190"/>
  <c r="S5494" i="190"/>
  <c r="X5494" i="190" s="1"/>
  <c r="R5494" i="190"/>
  <c r="Q5494" i="190"/>
  <c r="P5494" i="190"/>
  <c r="O5494" i="190"/>
  <c r="V5493" i="190"/>
  <c r="U5493" i="190"/>
  <c r="T5493" i="190"/>
  <c r="S5493" i="190"/>
  <c r="R5493" i="190"/>
  <c r="Q5493" i="190"/>
  <c r="P5493" i="190"/>
  <c r="O5493" i="190"/>
  <c r="W5493" i="190" s="1"/>
  <c r="V5492" i="190"/>
  <c r="U5492" i="190"/>
  <c r="T5492" i="190"/>
  <c r="S5492" i="190"/>
  <c r="R5492" i="190"/>
  <c r="Q5492" i="190"/>
  <c r="P5492" i="190"/>
  <c r="O5492" i="190"/>
  <c r="V5491" i="190"/>
  <c r="U5491" i="190"/>
  <c r="T5491" i="190"/>
  <c r="S5491" i="190"/>
  <c r="R5491" i="190"/>
  <c r="Q5491" i="190"/>
  <c r="P5491" i="190"/>
  <c r="O5491" i="190"/>
  <c r="V5490" i="190"/>
  <c r="U5490" i="190"/>
  <c r="T5490" i="190"/>
  <c r="S5490" i="190"/>
  <c r="R5490" i="190"/>
  <c r="Q5490" i="190"/>
  <c r="P5490" i="190"/>
  <c r="O5490" i="190"/>
  <c r="W5490" i="190" s="1"/>
  <c r="V5489" i="190"/>
  <c r="U5489" i="190"/>
  <c r="T5489" i="190"/>
  <c r="S5489" i="190"/>
  <c r="R5489" i="190"/>
  <c r="Q5489" i="190"/>
  <c r="P5489" i="190"/>
  <c r="O5489" i="190"/>
  <c r="V5488" i="190"/>
  <c r="U5488" i="190"/>
  <c r="T5488" i="190"/>
  <c r="S5488" i="190"/>
  <c r="X5488" i="190" s="1"/>
  <c r="R5488" i="190"/>
  <c r="Q5488" i="190"/>
  <c r="P5488" i="190"/>
  <c r="O5488" i="190"/>
  <c r="V5487" i="190"/>
  <c r="U5487" i="190"/>
  <c r="T5487" i="190"/>
  <c r="S5487" i="190"/>
  <c r="R5487" i="190"/>
  <c r="Q5487" i="190"/>
  <c r="P5487" i="190"/>
  <c r="O5487" i="190"/>
  <c r="W5487" i="190" s="1"/>
  <c r="V5486" i="190"/>
  <c r="U5486" i="190"/>
  <c r="T5486" i="190"/>
  <c r="S5486" i="190"/>
  <c r="R5486" i="190"/>
  <c r="Q5486" i="190"/>
  <c r="P5486" i="190"/>
  <c r="O5486" i="190"/>
  <c r="V5485" i="190"/>
  <c r="U5485" i="190"/>
  <c r="T5485" i="190"/>
  <c r="S5485" i="190"/>
  <c r="R5485" i="190"/>
  <c r="Q5485" i="190"/>
  <c r="P5485" i="190"/>
  <c r="O5485" i="190"/>
  <c r="V5484" i="190"/>
  <c r="U5484" i="190"/>
  <c r="T5484" i="190"/>
  <c r="S5484" i="190"/>
  <c r="R5484" i="190"/>
  <c r="Q5484" i="190"/>
  <c r="P5484" i="190"/>
  <c r="O5484" i="190"/>
  <c r="W5484" i="190" s="1"/>
  <c r="V5483" i="190"/>
  <c r="U5483" i="190"/>
  <c r="T5483" i="190"/>
  <c r="X5483" i="190" s="1"/>
  <c r="S5483" i="190"/>
  <c r="R5483" i="190"/>
  <c r="Q5483" i="190"/>
  <c r="P5483" i="190"/>
  <c r="O5483" i="190"/>
  <c r="V5482" i="190"/>
  <c r="U5482" i="190"/>
  <c r="T5482" i="190"/>
  <c r="S5482" i="190"/>
  <c r="R5482" i="190"/>
  <c r="Q5482" i="190"/>
  <c r="P5482" i="190"/>
  <c r="O5482" i="190"/>
  <c r="V5481" i="190"/>
  <c r="U5481" i="190"/>
  <c r="T5481" i="190"/>
  <c r="S5481" i="190"/>
  <c r="R5481" i="190"/>
  <c r="Q5481" i="190"/>
  <c r="P5481" i="190"/>
  <c r="O5481" i="190"/>
  <c r="W5481" i="190" s="1"/>
  <c r="V5480" i="190"/>
  <c r="U5480" i="190"/>
  <c r="T5480" i="190"/>
  <c r="S5480" i="190"/>
  <c r="R5480" i="190"/>
  <c r="Q5480" i="190"/>
  <c r="P5480" i="190"/>
  <c r="O5480" i="190"/>
  <c r="V5479" i="190"/>
  <c r="U5479" i="190"/>
  <c r="T5479" i="190"/>
  <c r="S5479" i="190"/>
  <c r="X5479" i="190" s="1"/>
  <c r="R5479" i="190"/>
  <c r="Q5479" i="190"/>
  <c r="P5479" i="190"/>
  <c r="O5479" i="190"/>
  <c r="V5478" i="190"/>
  <c r="U5478" i="190"/>
  <c r="T5478" i="190"/>
  <c r="S5478" i="190"/>
  <c r="R5478" i="190"/>
  <c r="Q5478" i="190"/>
  <c r="P5478" i="190"/>
  <c r="O5478" i="190"/>
  <c r="W5478" i="190" s="1"/>
  <c r="V5477" i="190"/>
  <c r="U5477" i="190"/>
  <c r="T5477" i="190"/>
  <c r="X5477" i="190" s="1"/>
  <c r="S5477" i="190"/>
  <c r="R5477" i="190"/>
  <c r="Q5477" i="190"/>
  <c r="P5477" i="190"/>
  <c r="O5477" i="190"/>
  <c r="V5476" i="190"/>
  <c r="U5476" i="190"/>
  <c r="T5476" i="190"/>
  <c r="S5476" i="190"/>
  <c r="R5476" i="190"/>
  <c r="Q5476" i="190"/>
  <c r="P5476" i="190"/>
  <c r="O5476" i="190"/>
  <c r="V5475" i="190"/>
  <c r="U5475" i="190"/>
  <c r="T5475" i="190"/>
  <c r="S5475" i="190"/>
  <c r="R5475" i="190"/>
  <c r="Q5475" i="190"/>
  <c r="P5475" i="190"/>
  <c r="O5475" i="190"/>
  <c r="W5475" i="190" s="1"/>
  <c r="V5474" i="190"/>
  <c r="U5474" i="190"/>
  <c r="T5474" i="190"/>
  <c r="S5474" i="190"/>
  <c r="R5474" i="190"/>
  <c r="Q5474" i="190"/>
  <c r="P5474" i="190"/>
  <c r="O5474" i="190"/>
  <c r="V5473" i="190"/>
  <c r="U5473" i="190"/>
  <c r="T5473" i="190"/>
  <c r="S5473" i="190"/>
  <c r="X5473" i="190" s="1"/>
  <c r="R5473" i="190"/>
  <c r="Q5473" i="190"/>
  <c r="P5473" i="190"/>
  <c r="O5473" i="190"/>
  <c r="V5472" i="190"/>
  <c r="U5472" i="190"/>
  <c r="T5472" i="190"/>
  <c r="S5472" i="190"/>
  <c r="R5472" i="190"/>
  <c r="Q5472" i="190"/>
  <c r="P5472" i="190"/>
  <c r="O5472" i="190"/>
  <c r="W5472" i="190" s="1"/>
  <c r="V5471" i="190"/>
  <c r="U5471" i="190"/>
  <c r="T5471" i="190"/>
  <c r="S5471" i="190"/>
  <c r="R5471" i="190"/>
  <c r="Q5471" i="190"/>
  <c r="P5471" i="190"/>
  <c r="O5471" i="190"/>
  <c r="V5470" i="190"/>
  <c r="U5470" i="190"/>
  <c r="T5470" i="190"/>
  <c r="S5470" i="190"/>
  <c r="X5470" i="190" s="1"/>
  <c r="R5470" i="190"/>
  <c r="Q5470" i="190"/>
  <c r="P5470" i="190"/>
  <c r="O5470" i="190"/>
  <c r="V5469" i="190"/>
  <c r="U5469" i="190"/>
  <c r="T5469" i="190"/>
  <c r="S5469" i="190"/>
  <c r="R5469" i="190"/>
  <c r="Q5469" i="190"/>
  <c r="P5469" i="190"/>
  <c r="O5469" i="190"/>
  <c r="W5469" i="190" s="1"/>
  <c r="V5468" i="190"/>
  <c r="U5468" i="190"/>
  <c r="T5468" i="190"/>
  <c r="S5468" i="190"/>
  <c r="R5468" i="190"/>
  <c r="Q5468" i="190"/>
  <c r="P5468" i="190"/>
  <c r="O5468" i="190"/>
  <c r="V5467" i="190"/>
  <c r="U5467" i="190"/>
  <c r="T5467" i="190"/>
  <c r="S5467" i="190"/>
  <c r="R5467" i="190"/>
  <c r="Q5467" i="190"/>
  <c r="P5467" i="190"/>
  <c r="O5467" i="190"/>
  <c r="V5466" i="190"/>
  <c r="U5466" i="190"/>
  <c r="T5466" i="190"/>
  <c r="S5466" i="190"/>
  <c r="R5466" i="190"/>
  <c r="Q5466" i="190"/>
  <c r="P5466" i="190"/>
  <c r="O5466" i="190"/>
  <c r="W5466" i="190" s="1"/>
  <c r="V5465" i="190"/>
  <c r="U5465" i="190"/>
  <c r="T5465" i="190"/>
  <c r="S5465" i="190"/>
  <c r="R5465" i="190"/>
  <c r="Q5465" i="190"/>
  <c r="P5465" i="190"/>
  <c r="O5465" i="190"/>
  <c r="V5464" i="190"/>
  <c r="U5464" i="190"/>
  <c r="T5464" i="190"/>
  <c r="S5464" i="190"/>
  <c r="X5464" i="190" s="1"/>
  <c r="R5464" i="190"/>
  <c r="Q5464" i="190"/>
  <c r="P5464" i="190"/>
  <c r="O5464" i="190"/>
  <c r="V5463" i="190"/>
  <c r="U5463" i="190"/>
  <c r="T5463" i="190"/>
  <c r="S5463" i="190"/>
  <c r="R5463" i="190"/>
  <c r="Q5463" i="190"/>
  <c r="P5463" i="190"/>
  <c r="O5463" i="190"/>
  <c r="W5463" i="190" s="1"/>
  <c r="V5462" i="190"/>
  <c r="U5462" i="190"/>
  <c r="T5462" i="190"/>
  <c r="S5462" i="190"/>
  <c r="R5462" i="190"/>
  <c r="Q5462" i="190"/>
  <c r="P5462" i="190"/>
  <c r="O5462" i="190"/>
  <c r="V5461" i="190"/>
  <c r="U5461" i="190"/>
  <c r="T5461" i="190"/>
  <c r="S5461" i="190"/>
  <c r="R5461" i="190"/>
  <c r="Q5461" i="190"/>
  <c r="P5461" i="190"/>
  <c r="O5461" i="190"/>
  <c r="V5460" i="190"/>
  <c r="U5460" i="190"/>
  <c r="T5460" i="190"/>
  <c r="S5460" i="190"/>
  <c r="R5460" i="190"/>
  <c r="Q5460" i="190"/>
  <c r="P5460" i="190"/>
  <c r="O5460" i="190"/>
  <c r="W5460" i="190" s="1"/>
  <c r="V5459" i="190"/>
  <c r="U5459" i="190"/>
  <c r="T5459" i="190"/>
  <c r="X5459" i="190" s="1"/>
  <c r="S5459" i="190"/>
  <c r="R5459" i="190"/>
  <c r="Q5459" i="190"/>
  <c r="P5459" i="190"/>
  <c r="O5459" i="190"/>
  <c r="V5458" i="190"/>
  <c r="U5458" i="190"/>
  <c r="T5458" i="190"/>
  <c r="S5458" i="190"/>
  <c r="R5458" i="190"/>
  <c r="Q5458" i="190"/>
  <c r="P5458" i="190"/>
  <c r="O5458" i="190"/>
  <c r="V5457" i="190"/>
  <c r="U5457" i="190"/>
  <c r="T5457" i="190"/>
  <c r="S5457" i="190"/>
  <c r="R5457" i="190"/>
  <c r="Q5457" i="190"/>
  <c r="P5457" i="190"/>
  <c r="O5457" i="190"/>
  <c r="W5457" i="190" s="1"/>
  <c r="V5456" i="190"/>
  <c r="U5456" i="190"/>
  <c r="T5456" i="190"/>
  <c r="S5456" i="190"/>
  <c r="R5456" i="190"/>
  <c r="Q5456" i="190"/>
  <c r="P5456" i="190"/>
  <c r="O5456" i="190"/>
  <c r="V5455" i="190"/>
  <c r="U5455" i="190"/>
  <c r="T5455" i="190"/>
  <c r="S5455" i="190"/>
  <c r="X5455" i="190" s="1"/>
  <c r="R5455" i="190"/>
  <c r="Q5455" i="190"/>
  <c r="P5455" i="190"/>
  <c r="O5455" i="190"/>
  <c r="V5454" i="190"/>
  <c r="U5454" i="190"/>
  <c r="T5454" i="190"/>
  <c r="S5454" i="190"/>
  <c r="R5454" i="190"/>
  <c r="Q5454" i="190"/>
  <c r="P5454" i="190"/>
  <c r="O5454" i="190"/>
  <c r="W5454" i="190" s="1"/>
  <c r="V5453" i="190"/>
  <c r="U5453" i="190"/>
  <c r="T5453" i="190"/>
  <c r="X5453" i="190" s="1"/>
  <c r="S5453" i="190"/>
  <c r="R5453" i="190"/>
  <c r="Q5453" i="190"/>
  <c r="P5453" i="190"/>
  <c r="O5453" i="190"/>
  <c r="V5452" i="190"/>
  <c r="U5452" i="190"/>
  <c r="T5452" i="190"/>
  <c r="S5452" i="190"/>
  <c r="R5452" i="190"/>
  <c r="Q5452" i="190"/>
  <c r="P5452" i="190"/>
  <c r="O5452" i="190"/>
  <c r="V5451" i="190"/>
  <c r="U5451" i="190"/>
  <c r="T5451" i="190"/>
  <c r="S5451" i="190"/>
  <c r="R5451" i="190"/>
  <c r="Q5451" i="190"/>
  <c r="P5451" i="190"/>
  <c r="O5451" i="190"/>
  <c r="W5451" i="190" s="1"/>
  <c r="V5450" i="190"/>
  <c r="U5450" i="190"/>
  <c r="T5450" i="190"/>
  <c r="S5450" i="190"/>
  <c r="R5450" i="190"/>
  <c r="Q5450" i="190"/>
  <c r="P5450" i="190"/>
  <c r="O5450" i="190"/>
  <c r="V5449" i="190"/>
  <c r="U5449" i="190"/>
  <c r="T5449" i="190"/>
  <c r="S5449" i="190"/>
  <c r="X5449" i="190" s="1"/>
  <c r="R5449" i="190"/>
  <c r="Q5449" i="190"/>
  <c r="P5449" i="190"/>
  <c r="O5449" i="190"/>
  <c r="V5448" i="190"/>
  <c r="U5448" i="190"/>
  <c r="T5448" i="190"/>
  <c r="S5448" i="190"/>
  <c r="R5448" i="190"/>
  <c r="Q5448" i="190"/>
  <c r="P5448" i="190"/>
  <c r="O5448" i="190"/>
  <c r="W5448" i="190" s="1"/>
  <c r="V5447" i="190"/>
  <c r="U5447" i="190"/>
  <c r="T5447" i="190"/>
  <c r="S5447" i="190"/>
  <c r="R5447" i="190"/>
  <c r="Q5447" i="190"/>
  <c r="P5447" i="190"/>
  <c r="O5447" i="190"/>
  <c r="V5446" i="190"/>
  <c r="U5446" i="190"/>
  <c r="T5446" i="190"/>
  <c r="S5446" i="190"/>
  <c r="X5446" i="190" s="1"/>
  <c r="R5446" i="190"/>
  <c r="Q5446" i="190"/>
  <c r="P5446" i="190"/>
  <c r="O5446" i="190"/>
  <c r="V5445" i="190"/>
  <c r="U5445" i="190"/>
  <c r="T5445" i="190"/>
  <c r="S5445" i="190"/>
  <c r="R5445" i="190"/>
  <c r="Q5445" i="190"/>
  <c r="P5445" i="190"/>
  <c r="O5445" i="190"/>
  <c r="W5445" i="190" s="1"/>
  <c r="V5444" i="190"/>
  <c r="U5444" i="190"/>
  <c r="T5444" i="190"/>
  <c r="S5444" i="190"/>
  <c r="R5444" i="190"/>
  <c r="Q5444" i="190"/>
  <c r="P5444" i="190"/>
  <c r="O5444" i="190"/>
  <c r="V5443" i="190"/>
  <c r="U5443" i="190"/>
  <c r="T5443" i="190"/>
  <c r="S5443" i="190"/>
  <c r="R5443" i="190"/>
  <c r="Q5443" i="190"/>
  <c r="P5443" i="190"/>
  <c r="O5443" i="190"/>
  <c r="V5442" i="190"/>
  <c r="U5442" i="190"/>
  <c r="T5442" i="190"/>
  <c r="S5442" i="190"/>
  <c r="R5442" i="190"/>
  <c r="Q5442" i="190"/>
  <c r="P5442" i="190"/>
  <c r="O5442" i="190"/>
  <c r="W5442" i="190" s="1"/>
  <c r="V5441" i="190"/>
  <c r="U5441" i="190"/>
  <c r="T5441" i="190"/>
  <c r="S5441" i="190"/>
  <c r="R5441" i="190"/>
  <c r="Q5441" i="190"/>
  <c r="P5441" i="190"/>
  <c r="O5441" i="190"/>
  <c r="V5440" i="190"/>
  <c r="U5440" i="190"/>
  <c r="T5440" i="190"/>
  <c r="S5440" i="190"/>
  <c r="X5440" i="190" s="1"/>
  <c r="R5440" i="190"/>
  <c r="Q5440" i="190"/>
  <c r="P5440" i="190"/>
  <c r="O5440" i="190"/>
  <c r="V5439" i="190"/>
  <c r="U5439" i="190"/>
  <c r="T5439" i="190"/>
  <c r="S5439" i="190"/>
  <c r="R5439" i="190"/>
  <c r="Q5439" i="190"/>
  <c r="P5439" i="190"/>
  <c r="O5439" i="190"/>
  <c r="W5439" i="190" s="1"/>
  <c r="V5438" i="190"/>
  <c r="U5438" i="190"/>
  <c r="T5438" i="190"/>
  <c r="S5438" i="190"/>
  <c r="R5438" i="190"/>
  <c r="Q5438" i="190"/>
  <c r="P5438" i="190"/>
  <c r="O5438" i="190"/>
  <c r="V5437" i="190"/>
  <c r="U5437" i="190"/>
  <c r="T5437" i="190"/>
  <c r="S5437" i="190"/>
  <c r="R5437" i="190"/>
  <c r="Q5437" i="190"/>
  <c r="P5437" i="190"/>
  <c r="O5437" i="190"/>
  <c r="V5436" i="190"/>
  <c r="U5436" i="190"/>
  <c r="T5436" i="190"/>
  <c r="S5436" i="190"/>
  <c r="R5436" i="190"/>
  <c r="Q5436" i="190"/>
  <c r="P5436" i="190"/>
  <c r="O5436" i="190"/>
  <c r="W5436" i="190" s="1"/>
  <c r="V5435" i="190"/>
  <c r="U5435" i="190"/>
  <c r="T5435" i="190"/>
  <c r="X5435" i="190" s="1"/>
  <c r="S5435" i="190"/>
  <c r="R5435" i="190"/>
  <c r="Q5435" i="190"/>
  <c r="P5435" i="190"/>
  <c r="O5435" i="190"/>
  <c r="V5434" i="190"/>
  <c r="U5434" i="190"/>
  <c r="T5434" i="190"/>
  <c r="S5434" i="190"/>
  <c r="R5434" i="190"/>
  <c r="Q5434" i="190"/>
  <c r="P5434" i="190"/>
  <c r="O5434" i="190"/>
  <c r="V5433" i="190"/>
  <c r="U5433" i="190"/>
  <c r="T5433" i="190"/>
  <c r="S5433" i="190"/>
  <c r="R5433" i="190"/>
  <c r="Q5433" i="190"/>
  <c r="P5433" i="190"/>
  <c r="O5433" i="190"/>
  <c r="W5433" i="190" s="1"/>
  <c r="V5432" i="190"/>
  <c r="U5432" i="190"/>
  <c r="T5432" i="190"/>
  <c r="S5432" i="190"/>
  <c r="R5432" i="190"/>
  <c r="Q5432" i="190"/>
  <c r="P5432" i="190"/>
  <c r="O5432" i="190"/>
  <c r="V5431" i="190"/>
  <c r="U5431" i="190"/>
  <c r="T5431" i="190"/>
  <c r="S5431" i="190"/>
  <c r="X5431" i="190" s="1"/>
  <c r="R5431" i="190"/>
  <c r="Q5431" i="190"/>
  <c r="P5431" i="190"/>
  <c r="O5431" i="190"/>
  <c r="V5430" i="190"/>
  <c r="U5430" i="190"/>
  <c r="T5430" i="190"/>
  <c r="S5430" i="190"/>
  <c r="R5430" i="190"/>
  <c r="Q5430" i="190"/>
  <c r="P5430" i="190"/>
  <c r="O5430" i="190"/>
  <c r="W5430" i="190" s="1"/>
  <c r="V5429" i="190"/>
  <c r="U5429" i="190"/>
  <c r="T5429" i="190"/>
  <c r="X5429" i="190" s="1"/>
  <c r="S5429" i="190"/>
  <c r="R5429" i="190"/>
  <c r="Q5429" i="190"/>
  <c r="P5429" i="190"/>
  <c r="O5429" i="190"/>
  <c r="V5428" i="190"/>
  <c r="U5428" i="190"/>
  <c r="T5428" i="190"/>
  <c r="S5428" i="190"/>
  <c r="R5428" i="190"/>
  <c r="Q5428" i="190"/>
  <c r="P5428" i="190"/>
  <c r="O5428" i="190"/>
  <c r="V5427" i="190"/>
  <c r="U5427" i="190"/>
  <c r="T5427" i="190"/>
  <c r="S5427" i="190"/>
  <c r="R5427" i="190"/>
  <c r="Q5427" i="190"/>
  <c r="P5427" i="190"/>
  <c r="O5427" i="190"/>
  <c r="W5427" i="190" s="1"/>
  <c r="V5426" i="190"/>
  <c r="U5426" i="190"/>
  <c r="T5426" i="190"/>
  <c r="S5426" i="190"/>
  <c r="R5426" i="190"/>
  <c r="Q5426" i="190"/>
  <c r="P5426" i="190"/>
  <c r="O5426" i="190"/>
  <c r="V5425" i="190"/>
  <c r="U5425" i="190"/>
  <c r="T5425" i="190"/>
  <c r="S5425" i="190"/>
  <c r="X5425" i="190" s="1"/>
  <c r="R5425" i="190"/>
  <c r="Q5425" i="190"/>
  <c r="P5425" i="190"/>
  <c r="O5425" i="190"/>
  <c r="V5424" i="190"/>
  <c r="U5424" i="190"/>
  <c r="T5424" i="190"/>
  <c r="S5424" i="190"/>
  <c r="R5424" i="190"/>
  <c r="Q5424" i="190"/>
  <c r="P5424" i="190"/>
  <c r="O5424" i="190"/>
  <c r="W5424" i="190" s="1"/>
  <c r="V5423" i="190"/>
  <c r="U5423" i="190"/>
  <c r="T5423" i="190"/>
  <c r="S5423" i="190"/>
  <c r="R5423" i="190"/>
  <c r="Q5423" i="190"/>
  <c r="P5423" i="190"/>
  <c r="O5423" i="190"/>
  <c r="V5422" i="190"/>
  <c r="U5422" i="190"/>
  <c r="T5422" i="190"/>
  <c r="S5422" i="190"/>
  <c r="X5422" i="190" s="1"/>
  <c r="R5422" i="190"/>
  <c r="Q5422" i="190"/>
  <c r="P5422" i="190"/>
  <c r="O5422" i="190"/>
  <c r="V5421" i="190"/>
  <c r="U5421" i="190"/>
  <c r="T5421" i="190"/>
  <c r="S5421" i="190"/>
  <c r="R5421" i="190"/>
  <c r="Q5421" i="190"/>
  <c r="P5421" i="190"/>
  <c r="O5421" i="190"/>
  <c r="W5421" i="190" s="1"/>
  <c r="V5420" i="190"/>
  <c r="U5420" i="190"/>
  <c r="T5420" i="190"/>
  <c r="S5420" i="190"/>
  <c r="R5420" i="190"/>
  <c r="Q5420" i="190"/>
  <c r="P5420" i="190"/>
  <c r="O5420" i="190"/>
  <c r="V5419" i="190"/>
  <c r="U5419" i="190"/>
  <c r="T5419" i="190"/>
  <c r="S5419" i="190"/>
  <c r="R5419" i="190"/>
  <c r="Q5419" i="190"/>
  <c r="P5419" i="190"/>
  <c r="O5419" i="190"/>
  <c r="V5418" i="190"/>
  <c r="U5418" i="190"/>
  <c r="T5418" i="190"/>
  <c r="S5418" i="190"/>
  <c r="R5418" i="190"/>
  <c r="Q5418" i="190"/>
  <c r="P5418" i="190"/>
  <c r="O5418" i="190"/>
  <c r="W5418" i="190" s="1"/>
  <c r="V5417" i="190"/>
  <c r="U5417" i="190"/>
  <c r="T5417" i="190"/>
  <c r="S5417" i="190"/>
  <c r="R5417" i="190"/>
  <c r="Q5417" i="190"/>
  <c r="P5417" i="190"/>
  <c r="O5417" i="190"/>
  <c r="V5416" i="190"/>
  <c r="U5416" i="190"/>
  <c r="T5416" i="190"/>
  <c r="S5416" i="190"/>
  <c r="X5416" i="190" s="1"/>
  <c r="R5416" i="190"/>
  <c r="Q5416" i="190"/>
  <c r="P5416" i="190"/>
  <c r="O5416" i="190"/>
  <c r="V5415" i="190"/>
  <c r="U5415" i="190"/>
  <c r="T5415" i="190"/>
  <c r="S5415" i="190"/>
  <c r="R5415" i="190"/>
  <c r="Q5415" i="190"/>
  <c r="P5415" i="190"/>
  <c r="O5415" i="190"/>
  <c r="W5415" i="190" s="1"/>
  <c r="V5414" i="190"/>
  <c r="U5414" i="190"/>
  <c r="T5414" i="190"/>
  <c r="S5414" i="190"/>
  <c r="R5414" i="190"/>
  <c r="Q5414" i="190"/>
  <c r="P5414" i="190"/>
  <c r="O5414" i="190"/>
  <c r="V5413" i="190"/>
  <c r="U5413" i="190"/>
  <c r="T5413" i="190"/>
  <c r="S5413" i="190"/>
  <c r="R5413" i="190"/>
  <c r="Q5413" i="190"/>
  <c r="P5413" i="190"/>
  <c r="O5413" i="190"/>
  <c r="V5412" i="190"/>
  <c r="U5412" i="190"/>
  <c r="T5412" i="190"/>
  <c r="S5412" i="190"/>
  <c r="R5412" i="190"/>
  <c r="Q5412" i="190"/>
  <c r="P5412" i="190"/>
  <c r="O5412" i="190"/>
  <c r="W5412" i="190" s="1"/>
  <c r="V5411" i="190"/>
  <c r="U5411" i="190"/>
  <c r="T5411" i="190"/>
  <c r="X5411" i="190" s="1"/>
  <c r="S5411" i="190"/>
  <c r="R5411" i="190"/>
  <c r="Q5411" i="190"/>
  <c r="P5411" i="190"/>
  <c r="O5411" i="190"/>
  <c r="V5410" i="190"/>
  <c r="U5410" i="190"/>
  <c r="T5410" i="190"/>
  <c r="S5410" i="190"/>
  <c r="R5410" i="190"/>
  <c r="Q5410" i="190"/>
  <c r="P5410" i="190"/>
  <c r="O5410" i="190"/>
  <c r="V5409" i="190"/>
  <c r="U5409" i="190"/>
  <c r="T5409" i="190"/>
  <c r="S5409" i="190"/>
  <c r="R5409" i="190"/>
  <c r="Q5409" i="190"/>
  <c r="P5409" i="190"/>
  <c r="O5409" i="190"/>
  <c r="W5409" i="190" s="1"/>
  <c r="V5408" i="190"/>
  <c r="U5408" i="190"/>
  <c r="T5408" i="190"/>
  <c r="S5408" i="190"/>
  <c r="R5408" i="190"/>
  <c r="Q5408" i="190"/>
  <c r="P5408" i="190"/>
  <c r="O5408" i="190"/>
  <c r="V5407" i="190"/>
  <c r="U5407" i="190"/>
  <c r="T5407" i="190"/>
  <c r="S5407" i="190"/>
  <c r="R5407" i="190"/>
  <c r="Q5407" i="190"/>
  <c r="P5407" i="190"/>
  <c r="O5407" i="190"/>
  <c r="V5406" i="190"/>
  <c r="U5406" i="190"/>
  <c r="T5406" i="190"/>
  <c r="S5406" i="190"/>
  <c r="R5406" i="190"/>
  <c r="Q5406" i="190"/>
  <c r="P5406" i="190"/>
  <c r="O5406" i="190"/>
  <c r="W5406" i="190" s="1"/>
  <c r="V5405" i="190"/>
  <c r="U5405" i="190"/>
  <c r="T5405" i="190"/>
  <c r="X5405" i="190" s="1"/>
  <c r="S5405" i="190"/>
  <c r="R5405" i="190"/>
  <c r="Q5405" i="190"/>
  <c r="P5405" i="190"/>
  <c r="O5405" i="190"/>
  <c r="V5404" i="190"/>
  <c r="U5404" i="190"/>
  <c r="T5404" i="190"/>
  <c r="S5404" i="190"/>
  <c r="R5404" i="190"/>
  <c r="Q5404" i="190"/>
  <c r="P5404" i="190"/>
  <c r="O5404" i="190"/>
  <c r="V5403" i="190"/>
  <c r="U5403" i="190"/>
  <c r="T5403" i="190"/>
  <c r="S5403" i="190"/>
  <c r="R5403" i="190"/>
  <c r="Q5403" i="190"/>
  <c r="P5403" i="190"/>
  <c r="O5403" i="190"/>
  <c r="W5403" i="190" s="1"/>
  <c r="V5402" i="190"/>
  <c r="U5402" i="190"/>
  <c r="T5402" i="190"/>
  <c r="S5402" i="190"/>
  <c r="R5402" i="190"/>
  <c r="Q5402" i="190"/>
  <c r="P5402" i="190"/>
  <c r="O5402" i="190"/>
  <c r="V5401" i="190"/>
  <c r="U5401" i="190"/>
  <c r="T5401" i="190"/>
  <c r="S5401" i="190"/>
  <c r="X5401" i="190" s="1"/>
  <c r="R5401" i="190"/>
  <c r="Q5401" i="190"/>
  <c r="P5401" i="190"/>
  <c r="O5401" i="190"/>
  <c r="V5400" i="190"/>
  <c r="U5400" i="190"/>
  <c r="T5400" i="190"/>
  <c r="S5400" i="190"/>
  <c r="R5400" i="190"/>
  <c r="Q5400" i="190"/>
  <c r="P5400" i="190"/>
  <c r="O5400" i="190"/>
  <c r="W5400" i="190" s="1"/>
  <c r="V5399" i="190"/>
  <c r="U5399" i="190"/>
  <c r="T5399" i="190"/>
  <c r="X5399" i="190" s="1"/>
  <c r="S5399" i="190"/>
  <c r="R5399" i="190"/>
  <c r="Q5399" i="190"/>
  <c r="P5399" i="190"/>
  <c r="O5399" i="190"/>
  <c r="V5398" i="190"/>
  <c r="U5398" i="190"/>
  <c r="T5398" i="190"/>
  <c r="S5398" i="190"/>
  <c r="R5398" i="190"/>
  <c r="Q5398" i="190"/>
  <c r="P5398" i="190"/>
  <c r="O5398" i="190"/>
  <c r="V5397" i="190"/>
  <c r="U5397" i="190"/>
  <c r="T5397" i="190"/>
  <c r="S5397" i="190"/>
  <c r="R5397" i="190"/>
  <c r="Q5397" i="190"/>
  <c r="P5397" i="190"/>
  <c r="O5397" i="190"/>
  <c r="W5397" i="190" s="1"/>
  <c r="V5396" i="190"/>
  <c r="U5396" i="190"/>
  <c r="T5396" i="190"/>
  <c r="X5396" i="190" s="1"/>
  <c r="S5396" i="190"/>
  <c r="R5396" i="190"/>
  <c r="Q5396" i="190"/>
  <c r="P5396" i="190"/>
  <c r="O5396" i="190"/>
  <c r="V5395" i="190"/>
  <c r="U5395" i="190"/>
  <c r="T5395" i="190"/>
  <c r="S5395" i="190"/>
  <c r="R5395" i="190"/>
  <c r="Q5395" i="190"/>
  <c r="P5395" i="190"/>
  <c r="O5395" i="190"/>
  <c r="V5394" i="190"/>
  <c r="U5394" i="190"/>
  <c r="T5394" i="190"/>
  <c r="S5394" i="190"/>
  <c r="R5394" i="190"/>
  <c r="Q5394" i="190"/>
  <c r="P5394" i="190"/>
  <c r="O5394" i="190"/>
  <c r="W5394" i="190" s="1"/>
  <c r="V5393" i="190"/>
  <c r="U5393" i="190"/>
  <c r="T5393" i="190"/>
  <c r="X5393" i="190" s="1"/>
  <c r="S5393" i="190"/>
  <c r="R5393" i="190"/>
  <c r="Q5393" i="190"/>
  <c r="P5393" i="190"/>
  <c r="O5393" i="190"/>
  <c r="V5392" i="190"/>
  <c r="U5392" i="190"/>
  <c r="T5392" i="190"/>
  <c r="S5392" i="190"/>
  <c r="R5392" i="190"/>
  <c r="Q5392" i="190"/>
  <c r="P5392" i="190"/>
  <c r="O5392" i="190"/>
  <c r="V5391" i="190"/>
  <c r="U5391" i="190"/>
  <c r="T5391" i="190"/>
  <c r="S5391" i="190"/>
  <c r="R5391" i="190"/>
  <c r="Q5391" i="190"/>
  <c r="P5391" i="190"/>
  <c r="O5391" i="190"/>
  <c r="W5391" i="190" s="1"/>
  <c r="V5390" i="190"/>
  <c r="U5390" i="190"/>
  <c r="T5390" i="190"/>
  <c r="X5390" i="190" s="1"/>
  <c r="S5390" i="190"/>
  <c r="R5390" i="190"/>
  <c r="Q5390" i="190"/>
  <c r="P5390" i="190"/>
  <c r="O5390" i="190"/>
  <c r="V5389" i="190"/>
  <c r="U5389" i="190"/>
  <c r="T5389" i="190"/>
  <c r="S5389" i="190"/>
  <c r="R5389" i="190"/>
  <c r="Q5389" i="190"/>
  <c r="P5389" i="190"/>
  <c r="O5389" i="190"/>
  <c r="V5388" i="190"/>
  <c r="U5388" i="190"/>
  <c r="T5388" i="190"/>
  <c r="S5388" i="190"/>
  <c r="R5388" i="190"/>
  <c r="Q5388" i="190"/>
  <c r="P5388" i="190"/>
  <c r="O5388" i="190"/>
  <c r="W5388" i="190" s="1"/>
  <c r="V5387" i="190"/>
  <c r="U5387" i="190"/>
  <c r="T5387" i="190"/>
  <c r="X5387" i="190" s="1"/>
  <c r="S5387" i="190"/>
  <c r="R5387" i="190"/>
  <c r="Q5387" i="190"/>
  <c r="P5387" i="190"/>
  <c r="O5387" i="190"/>
  <c r="V5386" i="190"/>
  <c r="U5386" i="190"/>
  <c r="T5386" i="190"/>
  <c r="S5386" i="190"/>
  <c r="R5386" i="190"/>
  <c r="Q5386" i="190"/>
  <c r="P5386" i="190"/>
  <c r="O5386" i="190"/>
  <c r="V5385" i="190"/>
  <c r="U5385" i="190"/>
  <c r="T5385" i="190"/>
  <c r="S5385" i="190"/>
  <c r="R5385" i="190"/>
  <c r="Q5385" i="190"/>
  <c r="P5385" i="190"/>
  <c r="O5385" i="190"/>
  <c r="W5385" i="190" s="1"/>
  <c r="V5384" i="190"/>
  <c r="U5384" i="190"/>
  <c r="T5384" i="190"/>
  <c r="X5384" i="190" s="1"/>
  <c r="S5384" i="190"/>
  <c r="R5384" i="190"/>
  <c r="Q5384" i="190"/>
  <c r="P5384" i="190"/>
  <c r="O5384" i="190"/>
  <c r="V5383" i="190"/>
  <c r="U5383" i="190"/>
  <c r="T5383" i="190"/>
  <c r="S5383" i="190"/>
  <c r="R5383" i="190"/>
  <c r="Q5383" i="190"/>
  <c r="P5383" i="190"/>
  <c r="O5383" i="190"/>
  <c r="V5382" i="190"/>
  <c r="U5382" i="190"/>
  <c r="T5382" i="190"/>
  <c r="S5382" i="190"/>
  <c r="R5382" i="190"/>
  <c r="Q5382" i="190"/>
  <c r="P5382" i="190"/>
  <c r="O5382" i="190"/>
  <c r="W5382" i="190" s="1"/>
  <c r="V5381" i="190"/>
  <c r="U5381" i="190"/>
  <c r="T5381" i="190"/>
  <c r="X5381" i="190" s="1"/>
  <c r="S5381" i="190"/>
  <c r="R5381" i="190"/>
  <c r="Q5381" i="190"/>
  <c r="P5381" i="190"/>
  <c r="O5381" i="190"/>
  <c r="V5380" i="190"/>
  <c r="U5380" i="190"/>
  <c r="T5380" i="190"/>
  <c r="S5380" i="190"/>
  <c r="R5380" i="190"/>
  <c r="Q5380" i="190"/>
  <c r="P5380" i="190"/>
  <c r="O5380" i="190"/>
  <c r="V5379" i="190"/>
  <c r="U5379" i="190"/>
  <c r="T5379" i="190"/>
  <c r="S5379" i="190"/>
  <c r="R5379" i="190"/>
  <c r="Q5379" i="190"/>
  <c r="P5379" i="190"/>
  <c r="O5379" i="190"/>
  <c r="W5379" i="190" s="1"/>
  <c r="V5378" i="190"/>
  <c r="U5378" i="190"/>
  <c r="T5378" i="190"/>
  <c r="X5378" i="190" s="1"/>
  <c r="S5378" i="190"/>
  <c r="R5378" i="190"/>
  <c r="Q5378" i="190"/>
  <c r="P5378" i="190"/>
  <c r="O5378" i="190"/>
  <c r="V5377" i="190"/>
  <c r="U5377" i="190"/>
  <c r="T5377" i="190"/>
  <c r="S5377" i="190"/>
  <c r="R5377" i="190"/>
  <c r="Q5377" i="190"/>
  <c r="P5377" i="190"/>
  <c r="O5377" i="190"/>
  <c r="V5376" i="190"/>
  <c r="U5376" i="190"/>
  <c r="T5376" i="190"/>
  <c r="S5376" i="190"/>
  <c r="R5376" i="190"/>
  <c r="Q5376" i="190"/>
  <c r="P5376" i="190"/>
  <c r="O5376" i="190"/>
  <c r="W5376" i="190" s="1"/>
  <c r="V5375" i="190"/>
  <c r="U5375" i="190"/>
  <c r="T5375" i="190"/>
  <c r="X5375" i="190" s="1"/>
  <c r="S5375" i="190"/>
  <c r="R5375" i="190"/>
  <c r="Q5375" i="190"/>
  <c r="P5375" i="190"/>
  <c r="O5375" i="190"/>
  <c r="V5374" i="190"/>
  <c r="U5374" i="190"/>
  <c r="T5374" i="190"/>
  <c r="S5374" i="190"/>
  <c r="R5374" i="190"/>
  <c r="Q5374" i="190"/>
  <c r="P5374" i="190"/>
  <c r="O5374" i="190"/>
  <c r="V5373" i="190"/>
  <c r="U5373" i="190"/>
  <c r="T5373" i="190"/>
  <c r="S5373" i="190"/>
  <c r="R5373" i="190"/>
  <c r="Q5373" i="190"/>
  <c r="P5373" i="190"/>
  <c r="O5373" i="190"/>
  <c r="W5373" i="190" s="1"/>
  <c r="V5372" i="190"/>
  <c r="U5372" i="190"/>
  <c r="T5372" i="190"/>
  <c r="X5372" i="190" s="1"/>
  <c r="S5372" i="190"/>
  <c r="R5372" i="190"/>
  <c r="Q5372" i="190"/>
  <c r="P5372" i="190"/>
  <c r="O5372" i="190"/>
  <c r="V5371" i="190"/>
  <c r="U5371" i="190"/>
  <c r="T5371" i="190"/>
  <c r="S5371" i="190"/>
  <c r="R5371" i="190"/>
  <c r="Q5371" i="190"/>
  <c r="P5371" i="190"/>
  <c r="O5371" i="190"/>
  <c r="V5370" i="190"/>
  <c r="U5370" i="190"/>
  <c r="T5370" i="190"/>
  <c r="S5370" i="190"/>
  <c r="R5370" i="190"/>
  <c r="Q5370" i="190"/>
  <c r="P5370" i="190"/>
  <c r="O5370" i="190"/>
  <c r="W5370" i="190" s="1"/>
  <c r="V5369" i="190"/>
  <c r="U5369" i="190"/>
  <c r="T5369" i="190"/>
  <c r="X5369" i="190" s="1"/>
  <c r="S5369" i="190"/>
  <c r="R5369" i="190"/>
  <c r="Q5369" i="190"/>
  <c r="P5369" i="190"/>
  <c r="O5369" i="190"/>
  <c r="V5368" i="190"/>
  <c r="U5368" i="190"/>
  <c r="T5368" i="190"/>
  <c r="S5368" i="190"/>
  <c r="R5368" i="190"/>
  <c r="Q5368" i="190"/>
  <c r="P5368" i="190"/>
  <c r="O5368" i="190"/>
  <c r="V5367" i="190"/>
  <c r="U5367" i="190"/>
  <c r="T5367" i="190"/>
  <c r="S5367" i="190"/>
  <c r="R5367" i="190"/>
  <c r="Q5367" i="190"/>
  <c r="P5367" i="190"/>
  <c r="O5367" i="190"/>
  <c r="W5367" i="190" s="1"/>
  <c r="V5366" i="190"/>
  <c r="U5366" i="190"/>
  <c r="T5366" i="190"/>
  <c r="X5366" i="190" s="1"/>
  <c r="S5366" i="190"/>
  <c r="R5366" i="190"/>
  <c r="Q5366" i="190"/>
  <c r="P5366" i="190"/>
  <c r="O5366" i="190"/>
  <c r="V5365" i="190"/>
  <c r="U5365" i="190"/>
  <c r="T5365" i="190"/>
  <c r="S5365" i="190"/>
  <c r="R5365" i="190"/>
  <c r="Q5365" i="190"/>
  <c r="P5365" i="190"/>
  <c r="O5365" i="190"/>
  <c r="V5364" i="190"/>
  <c r="U5364" i="190"/>
  <c r="T5364" i="190"/>
  <c r="S5364" i="190"/>
  <c r="R5364" i="190"/>
  <c r="Q5364" i="190"/>
  <c r="P5364" i="190"/>
  <c r="O5364" i="190"/>
  <c r="W5364" i="190" s="1"/>
  <c r="V5363" i="190"/>
  <c r="U5363" i="190"/>
  <c r="T5363" i="190"/>
  <c r="X5363" i="190" s="1"/>
  <c r="S5363" i="190"/>
  <c r="R5363" i="190"/>
  <c r="Q5363" i="190"/>
  <c r="P5363" i="190"/>
  <c r="O5363" i="190"/>
  <c r="V5362" i="190"/>
  <c r="U5362" i="190"/>
  <c r="T5362" i="190"/>
  <c r="S5362" i="190"/>
  <c r="R5362" i="190"/>
  <c r="Q5362" i="190"/>
  <c r="P5362" i="190"/>
  <c r="O5362" i="190"/>
  <c r="V5361" i="190"/>
  <c r="U5361" i="190"/>
  <c r="T5361" i="190"/>
  <c r="S5361" i="190"/>
  <c r="R5361" i="190"/>
  <c r="Q5361" i="190"/>
  <c r="P5361" i="190"/>
  <c r="O5361" i="190"/>
  <c r="W5361" i="190" s="1"/>
  <c r="V5360" i="190"/>
  <c r="U5360" i="190"/>
  <c r="T5360" i="190"/>
  <c r="X5360" i="190" s="1"/>
  <c r="S5360" i="190"/>
  <c r="R5360" i="190"/>
  <c r="Q5360" i="190"/>
  <c r="P5360" i="190"/>
  <c r="O5360" i="190"/>
  <c r="V5359" i="190"/>
  <c r="U5359" i="190"/>
  <c r="T5359" i="190"/>
  <c r="S5359" i="190"/>
  <c r="R5359" i="190"/>
  <c r="Q5359" i="190"/>
  <c r="P5359" i="190"/>
  <c r="O5359" i="190"/>
  <c r="V5358" i="190"/>
  <c r="U5358" i="190"/>
  <c r="T5358" i="190"/>
  <c r="S5358" i="190"/>
  <c r="R5358" i="190"/>
  <c r="Q5358" i="190"/>
  <c r="P5358" i="190"/>
  <c r="O5358" i="190"/>
  <c r="W5358" i="190" s="1"/>
  <c r="V5357" i="190"/>
  <c r="U5357" i="190"/>
  <c r="T5357" i="190"/>
  <c r="X5357" i="190" s="1"/>
  <c r="S5357" i="190"/>
  <c r="R5357" i="190"/>
  <c r="Q5357" i="190"/>
  <c r="P5357" i="190"/>
  <c r="O5357" i="190"/>
  <c r="V5356" i="190"/>
  <c r="U5356" i="190"/>
  <c r="T5356" i="190"/>
  <c r="S5356" i="190"/>
  <c r="R5356" i="190"/>
  <c r="Q5356" i="190"/>
  <c r="P5356" i="190"/>
  <c r="O5356" i="190"/>
  <c r="V5355" i="190"/>
  <c r="U5355" i="190"/>
  <c r="T5355" i="190"/>
  <c r="S5355" i="190"/>
  <c r="R5355" i="190"/>
  <c r="Q5355" i="190"/>
  <c r="P5355" i="190"/>
  <c r="O5355" i="190"/>
  <c r="W5355" i="190" s="1"/>
  <c r="V5354" i="190"/>
  <c r="U5354" i="190"/>
  <c r="T5354" i="190"/>
  <c r="X5354" i="190" s="1"/>
  <c r="S5354" i="190"/>
  <c r="R5354" i="190"/>
  <c r="Q5354" i="190"/>
  <c r="P5354" i="190"/>
  <c r="O5354" i="190"/>
  <c r="V5353" i="190"/>
  <c r="U5353" i="190"/>
  <c r="T5353" i="190"/>
  <c r="S5353" i="190"/>
  <c r="R5353" i="190"/>
  <c r="Q5353" i="190"/>
  <c r="P5353" i="190"/>
  <c r="O5353" i="190"/>
  <c r="V5352" i="190"/>
  <c r="U5352" i="190"/>
  <c r="T5352" i="190"/>
  <c r="S5352" i="190"/>
  <c r="R5352" i="190"/>
  <c r="Q5352" i="190"/>
  <c r="P5352" i="190"/>
  <c r="O5352" i="190"/>
  <c r="W5352" i="190" s="1"/>
  <c r="V5351" i="190"/>
  <c r="U5351" i="190"/>
  <c r="T5351" i="190"/>
  <c r="X5351" i="190" s="1"/>
  <c r="S5351" i="190"/>
  <c r="R5351" i="190"/>
  <c r="Q5351" i="190"/>
  <c r="P5351" i="190"/>
  <c r="O5351" i="190"/>
  <c r="V5350" i="190"/>
  <c r="U5350" i="190"/>
  <c r="T5350" i="190"/>
  <c r="S5350" i="190"/>
  <c r="R5350" i="190"/>
  <c r="Q5350" i="190"/>
  <c r="P5350" i="190"/>
  <c r="O5350" i="190"/>
  <c r="V5349" i="190"/>
  <c r="U5349" i="190"/>
  <c r="T5349" i="190"/>
  <c r="S5349" i="190"/>
  <c r="R5349" i="190"/>
  <c r="Q5349" i="190"/>
  <c r="P5349" i="190"/>
  <c r="O5349" i="190"/>
  <c r="W5349" i="190" s="1"/>
  <c r="V5348" i="190"/>
  <c r="U5348" i="190"/>
  <c r="T5348" i="190"/>
  <c r="X5348" i="190" s="1"/>
  <c r="S5348" i="190"/>
  <c r="R5348" i="190"/>
  <c r="Q5348" i="190"/>
  <c r="P5348" i="190"/>
  <c r="O5348" i="190"/>
  <c r="V5347" i="190"/>
  <c r="U5347" i="190"/>
  <c r="T5347" i="190"/>
  <c r="S5347" i="190"/>
  <c r="R5347" i="190"/>
  <c r="Q5347" i="190"/>
  <c r="P5347" i="190"/>
  <c r="O5347" i="190"/>
  <c r="V5346" i="190"/>
  <c r="U5346" i="190"/>
  <c r="T5346" i="190"/>
  <c r="X5346" i="190" s="1"/>
  <c r="S5346" i="190"/>
  <c r="R5346" i="190"/>
  <c r="Q5346" i="190"/>
  <c r="P5346" i="190"/>
  <c r="O5346" i="190"/>
  <c r="W5346" i="190" s="1"/>
  <c r="V5345" i="190"/>
  <c r="U5345" i="190"/>
  <c r="T5345" i="190"/>
  <c r="X5345" i="190" s="1"/>
  <c r="S5345" i="190"/>
  <c r="R5345" i="190"/>
  <c r="Q5345" i="190"/>
  <c r="P5345" i="190"/>
  <c r="O5345" i="190"/>
  <c r="V5344" i="190"/>
  <c r="U5344" i="190"/>
  <c r="T5344" i="190"/>
  <c r="S5344" i="190"/>
  <c r="R5344" i="190"/>
  <c r="Q5344" i="190"/>
  <c r="P5344" i="190"/>
  <c r="O5344" i="190"/>
  <c r="V5343" i="190"/>
  <c r="U5343" i="190"/>
  <c r="T5343" i="190"/>
  <c r="X5343" i="190" s="1"/>
  <c r="S5343" i="190"/>
  <c r="R5343" i="190"/>
  <c r="Q5343" i="190"/>
  <c r="P5343" i="190"/>
  <c r="O5343" i="190"/>
  <c r="W5343" i="190" s="1"/>
  <c r="V5342" i="190"/>
  <c r="U5342" i="190"/>
  <c r="T5342" i="190"/>
  <c r="X5342" i="190" s="1"/>
  <c r="S5342" i="190"/>
  <c r="R5342" i="190"/>
  <c r="Q5342" i="190"/>
  <c r="P5342" i="190"/>
  <c r="O5342" i="190"/>
  <c r="V5341" i="190"/>
  <c r="U5341" i="190"/>
  <c r="T5341" i="190"/>
  <c r="S5341" i="190"/>
  <c r="R5341" i="190"/>
  <c r="Q5341" i="190"/>
  <c r="P5341" i="190"/>
  <c r="O5341" i="190"/>
  <c r="V5340" i="190"/>
  <c r="U5340" i="190"/>
  <c r="T5340" i="190"/>
  <c r="X5340" i="190" s="1"/>
  <c r="S5340" i="190"/>
  <c r="R5340" i="190"/>
  <c r="Q5340" i="190"/>
  <c r="P5340" i="190"/>
  <c r="O5340" i="190"/>
  <c r="W5340" i="190" s="1"/>
  <c r="V5339" i="190"/>
  <c r="U5339" i="190"/>
  <c r="T5339" i="190"/>
  <c r="X5339" i="190" s="1"/>
  <c r="S5339" i="190"/>
  <c r="R5339" i="190"/>
  <c r="Q5339" i="190"/>
  <c r="P5339" i="190"/>
  <c r="O5339" i="190"/>
  <c r="V5338" i="190"/>
  <c r="U5338" i="190"/>
  <c r="T5338" i="190"/>
  <c r="S5338" i="190"/>
  <c r="R5338" i="190"/>
  <c r="Q5338" i="190"/>
  <c r="P5338" i="190"/>
  <c r="O5338" i="190"/>
  <c r="V5337" i="190"/>
  <c r="U5337" i="190"/>
  <c r="T5337" i="190"/>
  <c r="X5337" i="190" s="1"/>
  <c r="S5337" i="190"/>
  <c r="R5337" i="190"/>
  <c r="Q5337" i="190"/>
  <c r="P5337" i="190"/>
  <c r="O5337" i="190"/>
  <c r="W5337" i="190" s="1"/>
  <c r="V5336" i="190"/>
  <c r="U5336" i="190"/>
  <c r="T5336" i="190"/>
  <c r="X5336" i="190" s="1"/>
  <c r="S5336" i="190"/>
  <c r="R5336" i="190"/>
  <c r="Q5336" i="190"/>
  <c r="P5336" i="190"/>
  <c r="O5336" i="190"/>
  <c r="V5335" i="190"/>
  <c r="U5335" i="190"/>
  <c r="T5335" i="190"/>
  <c r="S5335" i="190"/>
  <c r="R5335" i="190"/>
  <c r="Q5335" i="190"/>
  <c r="P5335" i="190"/>
  <c r="O5335" i="190"/>
  <c r="V5334" i="190"/>
  <c r="U5334" i="190"/>
  <c r="T5334" i="190"/>
  <c r="X5334" i="190" s="1"/>
  <c r="S5334" i="190"/>
  <c r="R5334" i="190"/>
  <c r="Q5334" i="190"/>
  <c r="P5334" i="190"/>
  <c r="O5334" i="190"/>
  <c r="W5334" i="190" s="1"/>
  <c r="V5333" i="190"/>
  <c r="U5333" i="190"/>
  <c r="T5333" i="190"/>
  <c r="X5333" i="190" s="1"/>
  <c r="S5333" i="190"/>
  <c r="R5333" i="190"/>
  <c r="Q5333" i="190"/>
  <c r="P5333" i="190"/>
  <c r="O5333" i="190"/>
  <c r="W5333" i="190" s="1"/>
  <c r="V5332" i="190"/>
  <c r="U5332" i="190"/>
  <c r="T5332" i="190"/>
  <c r="S5332" i="190"/>
  <c r="R5332" i="190"/>
  <c r="Q5332" i="190"/>
  <c r="P5332" i="190"/>
  <c r="O5332" i="190"/>
  <c r="V5331" i="190"/>
  <c r="U5331" i="190"/>
  <c r="T5331" i="190"/>
  <c r="S5331" i="190"/>
  <c r="R5331" i="190"/>
  <c r="Q5331" i="190"/>
  <c r="P5331" i="190"/>
  <c r="O5331" i="190"/>
  <c r="W5331" i="190" s="1"/>
  <c r="V5330" i="190"/>
  <c r="U5330" i="190"/>
  <c r="T5330" i="190"/>
  <c r="X5330" i="190" s="1"/>
  <c r="S5330" i="190"/>
  <c r="R5330" i="190"/>
  <c r="Q5330" i="190"/>
  <c r="P5330" i="190"/>
  <c r="O5330" i="190"/>
  <c r="W5330" i="190" s="1"/>
  <c r="V5329" i="190"/>
  <c r="U5329" i="190"/>
  <c r="T5329" i="190"/>
  <c r="S5329" i="190"/>
  <c r="R5329" i="190"/>
  <c r="Q5329" i="190"/>
  <c r="P5329" i="190"/>
  <c r="O5329" i="190"/>
  <c r="V5328" i="190"/>
  <c r="U5328" i="190"/>
  <c r="T5328" i="190"/>
  <c r="S5328" i="190"/>
  <c r="R5328" i="190"/>
  <c r="Q5328" i="190"/>
  <c r="P5328" i="190"/>
  <c r="O5328" i="190"/>
  <c r="W5328" i="190" s="1"/>
  <c r="V5327" i="190"/>
  <c r="U5327" i="190"/>
  <c r="T5327" i="190"/>
  <c r="X5327" i="190" s="1"/>
  <c r="S5327" i="190"/>
  <c r="R5327" i="190"/>
  <c r="Q5327" i="190"/>
  <c r="P5327" i="190"/>
  <c r="O5327" i="190"/>
  <c r="W5327" i="190" s="1"/>
  <c r="V5326" i="190"/>
  <c r="U5326" i="190"/>
  <c r="T5326" i="190"/>
  <c r="S5326" i="190"/>
  <c r="R5326" i="190"/>
  <c r="Q5326" i="190"/>
  <c r="P5326" i="190"/>
  <c r="O5326" i="190"/>
  <c r="V5325" i="190"/>
  <c r="U5325" i="190"/>
  <c r="T5325" i="190"/>
  <c r="S5325" i="190"/>
  <c r="R5325" i="190"/>
  <c r="Q5325" i="190"/>
  <c r="P5325" i="190"/>
  <c r="O5325" i="190"/>
  <c r="W5325" i="190" s="1"/>
  <c r="V5324" i="190"/>
  <c r="U5324" i="190"/>
  <c r="T5324" i="190"/>
  <c r="X5324" i="190" s="1"/>
  <c r="S5324" i="190"/>
  <c r="R5324" i="190"/>
  <c r="Q5324" i="190"/>
  <c r="P5324" i="190"/>
  <c r="O5324" i="190"/>
  <c r="V5323" i="190"/>
  <c r="U5323" i="190"/>
  <c r="T5323" i="190"/>
  <c r="S5323" i="190"/>
  <c r="R5323" i="190"/>
  <c r="Q5323" i="190"/>
  <c r="P5323" i="190"/>
  <c r="O5323" i="190"/>
  <c r="V5322" i="190"/>
  <c r="U5322" i="190"/>
  <c r="T5322" i="190"/>
  <c r="S5322" i="190"/>
  <c r="R5322" i="190"/>
  <c r="Q5322" i="190"/>
  <c r="P5322" i="190"/>
  <c r="O5322" i="190"/>
  <c r="V5321" i="190"/>
  <c r="U5321" i="190"/>
  <c r="T5321" i="190"/>
  <c r="S5321" i="190"/>
  <c r="R5321" i="190"/>
  <c r="Q5321" i="190"/>
  <c r="P5321" i="190"/>
  <c r="O5321" i="190"/>
  <c r="V5320" i="190"/>
  <c r="U5320" i="190"/>
  <c r="T5320" i="190"/>
  <c r="S5320" i="190"/>
  <c r="X5320" i="190" s="1"/>
  <c r="R5320" i="190"/>
  <c r="Q5320" i="190"/>
  <c r="P5320" i="190"/>
  <c r="O5320" i="190"/>
  <c r="V5319" i="190"/>
  <c r="U5319" i="190"/>
  <c r="T5319" i="190"/>
  <c r="S5319" i="190"/>
  <c r="R5319" i="190"/>
  <c r="Q5319" i="190"/>
  <c r="P5319" i="190"/>
  <c r="O5319" i="190"/>
  <c r="V5318" i="190"/>
  <c r="U5318" i="190"/>
  <c r="T5318" i="190"/>
  <c r="S5318" i="190"/>
  <c r="R5318" i="190"/>
  <c r="Q5318" i="190"/>
  <c r="P5318" i="190"/>
  <c r="O5318" i="190"/>
  <c r="V5317" i="190"/>
  <c r="U5317" i="190"/>
  <c r="T5317" i="190"/>
  <c r="X5317" i="190" s="1"/>
  <c r="S5317" i="190"/>
  <c r="R5317" i="190"/>
  <c r="Q5317" i="190"/>
  <c r="P5317" i="190"/>
  <c r="O5317" i="190"/>
  <c r="V5316" i="190"/>
  <c r="U5316" i="190"/>
  <c r="T5316" i="190"/>
  <c r="S5316" i="190"/>
  <c r="R5316" i="190"/>
  <c r="Q5316" i="190"/>
  <c r="P5316" i="190"/>
  <c r="O5316" i="190"/>
  <c r="V5315" i="190"/>
  <c r="U5315" i="190"/>
  <c r="T5315" i="190"/>
  <c r="S5315" i="190"/>
  <c r="R5315" i="190"/>
  <c r="Q5315" i="190"/>
  <c r="P5315" i="190"/>
  <c r="O5315" i="190"/>
  <c r="V5314" i="190"/>
  <c r="U5314" i="190"/>
  <c r="T5314" i="190"/>
  <c r="X5314" i="190" s="1"/>
  <c r="S5314" i="190"/>
  <c r="R5314" i="190"/>
  <c r="Q5314" i="190"/>
  <c r="P5314" i="190"/>
  <c r="O5314" i="190"/>
  <c r="V5313" i="190"/>
  <c r="U5313" i="190"/>
  <c r="T5313" i="190"/>
  <c r="S5313" i="190"/>
  <c r="R5313" i="190"/>
  <c r="Q5313" i="190"/>
  <c r="P5313" i="190"/>
  <c r="O5313" i="190"/>
  <c r="X5312" i="190"/>
  <c r="V5312" i="190"/>
  <c r="U5312" i="190"/>
  <c r="T5312" i="190"/>
  <c r="S5312" i="190"/>
  <c r="R5312" i="190"/>
  <c r="Q5312" i="190"/>
  <c r="P5312" i="190"/>
  <c r="O5312" i="190"/>
  <c r="V5311" i="190"/>
  <c r="U5311" i="190"/>
  <c r="T5311" i="190"/>
  <c r="S5311" i="190"/>
  <c r="R5311" i="190"/>
  <c r="Q5311" i="190"/>
  <c r="P5311" i="190"/>
  <c r="O5311" i="190"/>
  <c r="V5310" i="190"/>
  <c r="U5310" i="190"/>
  <c r="T5310" i="190"/>
  <c r="S5310" i="190"/>
  <c r="X5310" i="190" s="1"/>
  <c r="R5310" i="190"/>
  <c r="Q5310" i="190"/>
  <c r="P5310" i="190"/>
  <c r="O5310" i="190"/>
  <c r="V5309" i="190"/>
  <c r="U5309" i="190"/>
  <c r="T5309" i="190"/>
  <c r="S5309" i="190"/>
  <c r="R5309" i="190"/>
  <c r="Q5309" i="190"/>
  <c r="P5309" i="190"/>
  <c r="O5309" i="190"/>
  <c r="W5309" i="190" s="1"/>
  <c r="V5308" i="190"/>
  <c r="U5308" i="190"/>
  <c r="T5308" i="190"/>
  <c r="S5308" i="190"/>
  <c r="R5308" i="190"/>
  <c r="Q5308" i="190"/>
  <c r="P5308" i="190"/>
  <c r="O5308" i="190"/>
  <c r="V5307" i="190"/>
  <c r="U5307" i="190"/>
  <c r="T5307" i="190"/>
  <c r="S5307" i="190"/>
  <c r="R5307" i="190"/>
  <c r="Q5307" i="190"/>
  <c r="P5307" i="190"/>
  <c r="O5307" i="190"/>
  <c r="V5306" i="190"/>
  <c r="U5306" i="190"/>
  <c r="T5306" i="190"/>
  <c r="S5306" i="190"/>
  <c r="R5306" i="190"/>
  <c r="Q5306" i="190"/>
  <c r="P5306" i="190"/>
  <c r="O5306" i="190"/>
  <c r="V5305" i="190"/>
  <c r="U5305" i="190"/>
  <c r="T5305" i="190"/>
  <c r="S5305" i="190"/>
  <c r="R5305" i="190"/>
  <c r="Q5305" i="190"/>
  <c r="P5305" i="190"/>
  <c r="O5305" i="190"/>
  <c r="V5304" i="190"/>
  <c r="U5304" i="190"/>
  <c r="T5304" i="190"/>
  <c r="S5304" i="190"/>
  <c r="X5304" i="190" s="1"/>
  <c r="R5304" i="190"/>
  <c r="Q5304" i="190"/>
  <c r="P5304" i="190"/>
  <c r="O5304" i="190"/>
  <c r="V5303" i="190"/>
  <c r="U5303" i="190"/>
  <c r="T5303" i="190"/>
  <c r="S5303" i="190"/>
  <c r="R5303" i="190"/>
  <c r="Q5303" i="190"/>
  <c r="P5303" i="190"/>
  <c r="O5303" i="190"/>
  <c r="X5302" i="190"/>
  <c r="V5302" i="190"/>
  <c r="U5302" i="190"/>
  <c r="T5302" i="190"/>
  <c r="S5302" i="190"/>
  <c r="R5302" i="190"/>
  <c r="Q5302" i="190"/>
  <c r="P5302" i="190"/>
  <c r="O5302" i="190"/>
  <c r="V5301" i="190"/>
  <c r="U5301" i="190"/>
  <c r="T5301" i="190"/>
  <c r="S5301" i="190"/>
  <c r="R5301" i="190"/>
  <c r="Q5301" i="190"/>
  <c r="P5301" i="190"/>
  <c r="O5301" i="190"/>
  <c r="V5300" i="190"/>
  <c r="U5300" i="190"/>
  <c r="T5300" i="190"/>
  <c r="S5300" i="190"/>
  <c r="R5300" i="190"/>
  <c r="Q5300" i="190"/>
  <c r="P5300" i="190"/>
  <c r="O5300" i="190"/>
  <c r="V5299" i="190"/>
  <c r="U5299" i="190"/>
  <c r="T5299" i="190"/>
  <c r="S5299" i="190"/>
  <c r="R5299" i="190"/>
  <c r="Q5299" i="190"/>
  <c r="P5299" i="190"/>
  <c r="O5299" i="190"/>
  <c r="V5298" i="190"/>
  <c r="U5298" i="190"/>
  <c r="T5298" i="190"/>
  <c r="S5298" i="190"/>
  <c r="R5298" i="190"/>
  <c r="Q5298" i="190"/>
  <c r="P5298" i="190"/>
  <c r="O5298" i="190"/>
  <c r="V5297" i="190"/>
  <c r="U5297" i="190"/>
  <c r="T5297" i="190"/>
  <c r="S5297" i="190"/>
  <c r="R5297" i="190"/>
  <c r="Q5297" i="190"/>
  <c r="P5297" i="190"/>
  <c r="O5297" i="190"/>
  <c r="V5296" i="190"/>
  <c r="U5296" i="190"/>
  <c r="T5296" i="190"/>
  <c r="S5296" i="190"/>
  <c r="R5296" i="190"/>
  <c r="Q5296" i="190"/>
  <c r="P5296" i="190"/>
  <c r="O5296" i="190"/>
  <c r="V5295" i="190"/>
  <c r="U5295" i="190"/>
  <c r="T5295" i="190"/>
  <c r="S5295" i="190"/>
  <c r="R5295" i="190"/>
  <c r="Q5295" i="190"/>
  <c r="P5295" i="190"/>
  <c r="O5295" i="190"/>
  <c r="V5294" i="190"/>
  <c r="U5294" i="190"/>
  <c r="T5294" i="190"/>
  <c r="S5294" i="190"/>
  <c r="X5294" i="190" s="1"/>
  <c r="R5294" i="190"/>
  <c r="Q5294" i="190"/>
  <c r="P5294" i="190"/>
  <c r="O5294" i="190"/>
  <c r="V5293" i="190"/>
  <c r="U5293" i="190"/>
  <c r="T5293" i="190"/>
  <c r="S5293" i="190"/>
  <c r="R5293" i="190"/>
  <c r="Q5293" i="190"/>
  <c r="P5293" i="190"/>
  <c r="O5293" i="190"/>
  <c r="V5292" i="190"/>
  <c r="U5292" i="190"/>
  <c r="T5292" i="190"/>
  <c r="X5292" i="190" s="1"/>
  <c r="S5292" i="190"/>
  <c r="R5292" i="190"/>
  <c r="Q5292" i="190"/>
  <c r="P5292" i="190"/>
  <c r="O5292" i="190"/>
  <c r="V5291" i="190"/>
  <c r="U5291" i="190"/>
  <c r="T5291" i="190"/>
  <c r="S5291" i="190"/>
  <c r="R5291" i="190"/>
  <c r="Q5291" i="190"/>
  <c r="P5291" i="190"/>
  <c r="O5291" i="190"/>
  <c r="V5290" i="190"/>
  <c r="U5290" i="190"/>
  <c r="T5290" i="190"/>
  <c r="S5290" i="190"/>
  <c r="R5290" i="190"/>
  <c r="Q5290" i="190"/>
  <c r="P5290" i="190"/>
  <c r="O5290" i="190"/>
  <c r="V5289" i="190"/>
  <c r="U5289" i="190"/>
  <c r="T5289" i="190"/>
  <c r="S5289" i="190"/>
  <c r="R5289" i="190"/>
  <c r="Q5289" i="190"/>
  <c r="P5289" i="190"/>
  <c r="O5289" i="190"/>
  <c r="V5288" i="190"/>
  <c r="U5288" i="190"/>
  <c r="T5288" i="190"/>
  <c r="S5288" i="190"/>
  <c r="R5288" i="190"/>
  <c r="Q5288" i="190"/>
  <c r="P5288" i="190"/>
  <c r="O5288" i="190"/>
  <c r="V5287" i="190"/>
  <c r="U5287" i="190"/>
  <c r="T5287" i="190"/>
  <c r="S5287" i="190"/>
  <c r="R5287" i="190"/>
  <c r="Q5287" i="190"/>
  <c r="P5287" i="190"/>
  <c r="O5287" i="190"/>
  <c r="V5286" i="190"/>
  <c r="U5286" i="190"/>
  <c r="T5286" i="190"/>
  <c r="S5286" i="190"/>
  <c r="X5286" i="190" s="1"/>
  <c r="R5286" i="190"/>
  <c r="Q5286" i="190"/>
  <c r="P5286" i="190"/>
  <c r="O5286" i="190"/>
  <c r="V5285" i="190"/>
  <c r="U5285" i="190"/>
  <c r="T5285" i="190"/>
  <c r="S5285" i="190"/>
  <c r="R5285" i="190"/>
  <c r="Q5285" i="190"/>
  <c r="P5285" i="190"/>
  <c r="O5285" i="190"/>
  <c r="W5285" i="190" s="1"/>
  <c r="V5284" i="190"/>
  <c r="U5284" i="190"/>
  <c r="T5284" i="190"/>
  <c r="S5284" i="190"/>
  <c r="R5284" i="190"/>
  <c r="Q5284" i="190"/>
  <c r="P5284" i="190"/>
  <c r="O5284" i="190"/>
  <c r="V5283" i="190"/>
  <c r="U5283" i="190"/>
  <c r="T5283" i="190"/>
  <c r="S5283" i="190"/>
  <c r="R5283" i="190"/>
  <c r="Q5283" i="190"/>
  <c r="P5283" i="190"/>
  <c r="O5283" i="190"/>
  <c r="V5282" i="190"/>
  <c r="U5282" i="190"/>
  <c r="T5282" i="190"/>
  <c r="S5282" i="190"/>
  <c r="R5282" i="190"/>
  <c r="Q5282" i="190"/>
  <c r="P5282" i="190"/>
  <c r="O5282" i="190"/>
  <c r="V5281" i="190"/>
  <c r="U5281" i="190"/>
  <c r="T5281" i="190"/>
  <c r="S5281" i="190"/>
  <c r="R5281" i="190"/>
  <c r="Q5281" i="190"/>
  <c r="P5281" i="190"/>
  <c r="O5281" i="190"/>
  <c r="V5280" i="190"/>
  <c r="U5280" i="190"/>
  <c r="T5280" i="190"/>
  <c r="S5280" i="190"/>
  <c r="X5280" i="190" s="1"/>
  <c r="R5280" i="190"/>
  <c r="Q5280" i="190"/>
  <c r="P5280" i="190"/>
  <c r="O5280" i="190"/>
  <c r="W5280" i="190" s="1"/>
  <c r="V5279" i="190"/>
  <c r="U5279" i="190"/>
  <c r="T5279" i="190"/>
  <c r="S5279" i="190"/>
  <c r="R5279" i="190"/>
  <c r="Q5279" i="190"/>
  <c r="P5279" i="190"/>
  <c r="O5279" i="190"/>
  <c r="V5278" i="190"/>
  <c r="U5278" i="190"/>
  <c r="T5278" i="190"/>
  <c r="X5278" i="190" s="1"/>
  <c r="S5278" i="190"/>
  <c r="R5278" i="190"/>
  <c r="Q5278" i="190"/>
  <c r="P5278" i="190"/>
  <c r="O5278" i="190"/>
  <c r="W5278" i="190" s="1"/>
  <c r="V5277" i="190"/>
  <c r="U5277" i="190"/>
  <c r="T5277" i="190"/>
  <c r="X5277" i="190" s="1"/>
  <c r="S5277" i="190"/>
  <c r="R5277" i="190"/>
  <c r="Q5277" i="190"/>
  <c r="P5277" i="190"/>
  <c r="O5277" i="190"/>
  <c r="V5276" i="190"/>
  <c r="U5276" i="190"/>
  <c r="T5276" i="190"/>
  <c r="S5276" i="190"/>
  <c r="R5276" i="190"/>
  <c r="Q5276" i="190"/>
  <c r="P5276" i="190"/>
  <c r="O5276" i="190"/>
  <c r="V5275" i="190"/>
  <c r="U5275" i="190"/>
  <c r="T5275" i="190"/>
  <c r="X5275" i="190" s="1"/>
  <c r="S5275" i="190"/>
  <c r="R5275" i="190"/>
  <c r="Q5275" i="190"/>
  <c r="P5275" i="190"/>
  <c r="O5275" i="190"/>
  <c r="W5275" i="190" s="1"/>
  <c r="V5274" i="190"/>
  <c r="U5274" i="190"/>
  <c r="T5274" i="190"/>
  <c r="X5274" i="190" s="1"/>
  <c r="S5274" i="190"/>
  <c r="R5274" i="190"/>
  <c r="Q5274" i="190"/>
  <c r="P5274" i="190"/>
  <c r="O5274" i="190"/>
  <c r="V5273" i="190"/>
  <c r="U5273" i="190"/>
  <c r="T5273" i="190"/>
  <c r="S5273" i="190"/>
  <c r="R5273" i="190"/>
  <c r="Q5273" i="190"/>
  <c r="P5273" i="190"/>
  <c r="O5273" i="190"/>
  <c r="V5272" i="190"/>
  <c r="U5272" i="190"/>
  <c r="T5272" i="190"/>
  <c r="S5272" i="190"/>
  <c r="R5272" i="190"/>
  <c r="Q5272" i="190"/>
  <c r="P5272" i="190"/>
  <c r="O5272" i="190"/>
  <c r="W5272" i="190" s="1"/>
  <c r="V5271" i="190"/>
  <c r="U5271" i="190"/>
  <c r="T5271" i="190"/>
  <c r="S5271" i="190"/>
  <c r="R5271" i="190"/>
  <c r="Q5271" i="190"/>
  <c r="P5271" i="190"/>
  <c r="O5271" i="190"/>
  <c r="V5270" i="190"/>
  <c r="U5270" i="190"/>
  <c r="T5270" i="190"/>
  <c r="S5270" i="190"/>
  <c r="R5270" i="190"/>
  <c r="Q5270" i="190"/>
  <c r="P5270" i="190"/>
  <c r="O5270" i="190"/>
  <c r="V5269" i="190"/>
  <c r="U5269" i="190"/>
  <c r="T5269" i="190"/>
  <c r="S5269" i="190"/>
  <c r="R5269" i="190"/>
  <c r="Q5269" i="190"/>
  <c r="P5269" i="190"/>
  <c r="O5269" i="190"/>
  <c r="V5268" i="190"/>
  <c r="U5268" i="190"/>
  <c r="T5268" i="190"/>
  <c r="S5268" i="190"/>
  <c r="R5268" i="190"/>
  <c r="Q5268" i="190"/>
  <c r="P5268" i="190"/>
  <c r="O5268" i="190"/>
  <c r="V5267" i="190"/>
  <c r="U5267" i="190"/>
  <c r="T5267" i="190"/>
  <c r="S5267" i="190"/>
  <c r="R5267" i="190"/>
  <c r="Q5267" i="190"/>
  <c r="P5267" i="190"/>
  <c r="O5267" i="190"/>
  <c r="V5266" i="190"/>
  <c r="U5266" i="190"/>
  <c r="T5266" i="190"/>
  <c r="S5266" i="190"/>
  <c r="R5266" i="190"/>
  <c r="Q5266" i="190"/>
  <c r="P5266" i="190"/>
  <c r="O5266" i="190"/>
  <c r="V5265" i="190"/>
  <c r="U5265" i="190"/>
  <c r="T5265" i="190"/>
  <c r="S5265" i="190"/>
  <c r="R5265" i="190"/>
  <c r="Q5265" i="190"/>
  <c r="P5265" i="190"/>
  <c r="O5265" i="190"/>
  <c r="V5264" i="190"/>
  <c r="U5264" i="190"/>
  <c r="T5264" i="190"/>
  <c r="S5264" i="190"/>
  <c r="X5264" i="190" s="1"/>
  <c r="R5264" i="190"/>
  <c r="Q5264" i="190"/>
  <c r="P5264" i="190"/>
  <c r="O5264" i="190"/>
  <c r="V5263" i="190"/>
  <c r="U5263" i="190"/>
  <c r="T5263" i="190"/>
  <c r="S5263" i="190"/>
  <c r="R5263" i="190"/>
  <c r="Q5263" i="190"/>
  <c r="P5263" i="190"/>
  <c r="O5263" i="190"/>
  <c r="X5262" i="190"/>
  <c r="V5262" i="190"/>
  <c r="U5262" i="190"/>
  <c r="T5262" i="190"/>
  <c r="S5262" i="190"/>
  <c r="R5262" i="190"/>
  <c r="Q5262" i="190"/>
  <c r="P5262" i="190"/>
  <c r="O5262" i="190"/>
  <c r="V5261" i="190"/>
  <c r="U5261" i="190"/>
  <c r="T5261" i="190"/>
  <c r="X5261" i="190" s="1"/>
  <c r="S5261" i="190"/>
  <c r="R5261" i="190"/>
  <c r="Q5261" i="190"/>
  <c r="P5261" i="190"/>
  <c r="O5261" i="190"/>
  <c r="V5260" i="190"/>
  <c r="U5260" i="190"/>
  <c r="T5260" i="190"/>
  <c r="X5260" i="190" s="1"/>
  <c r="S5260" i="190"/>
  <c r="R5260" i="190"/>
  <c r="Q5260" i="190"/>
  <c r="P5260" i="190"/>
  <c r="O5260" i="190"/>
  <c r="V5259" i="190"/>
  <c r="U5259" i="190"/>
  <c r="T5259" i="190"/>
  <c r="X5259" i="190" s="1"/>
  <c r="S5259" i="190"/>
  <c r="R5259" i="190"/>
  <c r="Q5259" i="190"/>
  <c r="P5259" i="190"/>
  <c r="O5259" i="190"/>
  <c r="V5258" i="190"/>
  <c r="U5258" i="190"/>
  <c r="T5258" i="190"/>
  <c r="X5258" i="190" s="1"/>
  <c r="S5258" i="190"/>
  <c r="R5258" i="190"/>
  <c r="Q5258" i="190"/>
  <c r="P5258" i="190"/>
  <c r="O5258" i="190"/>
  <c r="V5257" i="190"/>
  <c r="U5257" i="190"/>
  <c r="T5257" i="190"/>
  <c r="S5257" i="190"/>
  <c r="R5257" i="190"/>
  <c r="Q5257" i="190"/>
  <c r="P5257" i="190"/>
  <c r="O5257" i="190"/>
  <c r="V5256" i="190"/>
  <c r="U5256" i="190"/>
  <c r="T5256" i="190"/>
  <c r="S5256" i="190"/>
  <c r="R5256" i="190"/>
  <c r="Q5256" i="190"/>
  <c r="P5256" i="190"/>
  <c r="O5256" i="190"/>
  <c r="V5255" i="190"/>
  <c r="U5255" i="190"/>
  <c r="T5255" i="190"/>
  <c r="S5255" i="190"/>
  <c r="R5255" i="190"/>
  <c r="Q5255" i="190"/>
  <c r="P5255" i="190"/>
  <c r="O5255" i="190"/>
  <c r="V5254" i="190"/>
  <c r="U5254" i="190"/>
  <c r="T5254" i="190"/>
  <c r="S5254" i="190"/>
  <c r="R5254" i="190"/>
  <c r="Q5254" i="190"/>
  <c r="P5254" i="190"/>
  <c r="O5254" i="190"/>
  <c r="W5254" i="190" s="1"/>
  <c r="V5253" i="190"/>
  <c r="U5253" i="190"/>
  <c r="T5253" i="190"/>
  <c r="X5253" i="190" s="1"/>
  <c r="S5253" i="190"/>
  <c r="R5253" i="190"/>
  <c r="Q5253" i="190"/>
  <c r="P5253" i="190"/>
  <c r="O5253" i="190"/>
  <c r="V5252" i="190"/>
  <c r="U5252" i="190"/>
  <c r="T5252" i="190"/>
  <c r="S5252" i="190"/>
  <c r="R5252" i="190"/>
  <c r="Q5252" i="190"/>
  <c r="P5252" i="190"/>
  <c r="O5252" i="190"/>
  <c r="V5251" i="190"/>
  <c r="U5251" i="190"/>
  <c r="T5251" i="190"/>
  <c r="X5251" i="190" s="1"/>
  <c r="S5251" i="190"/>
  <c r="R5251" i="190"/>
  <c r="Q5251" i="190"/>
  <c r="P5251" i="190"/>
  <c r="O5251" i="190"/>
  <c r="W5251" i="190" s="1"/>
  <c r="V5250" i="190"/>
  <c r="U5250" i="190"/>
  <c r="T5250" i="190"/>
  <c r="X5250" i="190" s="1"/>
  <c r="S5250" i="190"/>
  <c r="R5250" i="190"/>
  <c r="Q5250" i="190"/>
  <c r="P5250" i="190"/>
  <c r="O5250" i="190"/>
  <c r="V5249" i="190"/>
  <c r="U5249" i="190"/>
  <c r="T5249" i="190"/>
  <c r="S5249" i="190"/>
  <c r="R5249" i="190"/>
  <c r="Q5249" i="190"/>
  <c r="P5249" i="190"/>
  <c r="O5249" i="190"/>
  <c r="V5248" i="190"/>
  <c r="U5248" i="190"/>
  <c r="T5248" i="190"/>
  <c r="S5248" i="190"/>
  <c r="R5248" i="190"/>
  <c r="Q5248" i="190"/>
  <c r="P5248" i="190"/>
  <c r="O5248" i="190"/>
  <c r="V5247" i="190"/>
  <c r="U5247" i="190"/>
  <c r="T5247" i="190"/>
  <c r="S5247" i="190"/>
  <c r="R5247" i="190"/>
  <c r="Q5247" i="190"/>
  <c r="P5247" i="190"/>
  <c r="O5247" i="190"/>
  <c r="V5246" i="190"/>
  <c r="U5246" i="190"/>
  <c r="T5246" i="190"/>
  <c r="S5246" i="190"/>
  <c r="X5246" i="190" s="1"/>
  <c r="R5246" i="190"/>
  <c r="Q5246" i="190"/>
  <c r="P5246" i="190"/>
  <c r="O5246" i="190"/>
  <c r="W5246" i="190" s="1"/>
  <c r="V5245" i="190"/>
  <c r="U5245" i="190"/>
  <c r="T5245" i="190"/>
  <c r="S5245" i="190"/>
  <c r="R5245" i="190"/>
  <c r="Q5245" i="190"/>
  <c r="P5245" i="190"/>
  <c r="O5245" i="190"/>
  <c r="W5245" i="190" s="1"/>
  <c r="V5244" i="190"/>
  <c r="U5244" i="190"/>
  <c r="T5244" i="190"/>
  <c r="S5244" i="190"/>
  <c r="R5244" i="190"/>
  <c r="Q5244" i="190"/>
  <c r="P5244" i="190"/>
  <c r="O5244" i="190"/>
  <c r="V5243" i="190"/>
  <c r="U5243" i="190"/>
  <c r="T5243" i="190"/>
  <c r="S5243" i="190"/>
  <c r="R5243" i="190"/>
  <c r="Q5243" i="190"/>
  <c r="P5243" i="190"/>
  <c r="O5243" i="190"/>
  <c r="W5243" i="190" s="1"/>
  <c r="V5242" i="190"/>
  <c r="U5242" i="190"/>
  <c r="T5242" i="190"/>
  <c r="S5242" i="190"/>
  <c r="R5242" i="190"/>
  <c r="Q5242" i="190"/>
  <c r="P5242" i="190"/>
  <c r="O5242" i="190"/>
  <c r="V5241" i="190"/>
  <c r="U5241" i="190"/>
  <c r="T5241" i="190"/>
  <c r="S5241" i="190"/>
  <c r="R5241" i="190"/>
  <c r="Q5241" i="190"/>
  <c r="P5241" i="190"/>
  <c r="O5241" i="190"/>
  <c r="V5240" i="190"/>
  <c r="U5240" i="190"/>
  <c r="T5240" i="190"/>
  <c r="S5240" i="190"/>
  <c r="X5240" i="190" s="1"/>
  <c r="R5240" i="190"/>
  <c r="Q5240" i="190"/>
  <c r="P5240" i="190"/>
  <c r="O5240" i="190"/>
  <c r="W5240" i="190" s="1"/>
  <c r="V5239" i="190"/>
  <c r="U5239" i="190"/>
  <c r="T5239" i="190"/>
  <c r="S5239" i="190"/>
  <c r="R5239" i="190"/>
  <c r="Q5239" i="190"/>
  <c r="P5239" i="190"/>
  <c r="O5239" i="190"/>
  <c r="V5238" i="190"/>
  <c r="U5238" i="190"/>
  <c r="T5238" i="190"/>
  <c r="S5238" i="190"/>
  <c r="R5238" i="190"/>
  <c r="Q5238" i="190"/>
  <c r="P5238" i="190"/>
  <c r="O5238" i="190"/>
  <c r="V5237" i="190"/>
  <c r="U5237" i="190"/>
  <c r="T5237" i="190"/>
  <c r="X5237" i="190" s="1"/>
  <c r="S5237" i="190"/>
  <c r="R5237" i="190"/>
  <c r="Q5237" i="190"/>
  <c r="P5237" i="190"/>
  <c r="O5237" i="190"/>
  <c r="V5236" i="190"/>
  <c r="U5236" i="190"/>
  <c r="T5236" i="190"/>
  <c r="S5236" i="190"/>
  <c r="R5236" i="190"/>
  <c r="Q5236" i="190"/>
  <c r="P5236" i="190"/>
  <c r="O5236" i="190"/>
  <c r="V5235" i="190"/>
  <c r="U5235" i="190"/>
  <c r="T5235" i="190"/>
  <c r="X5235" i="190" s="1"/>
  <c r="S5235" i="190"/>
  <c r="R5235" i="190"/>
  <c r="Q5235" i="190"/>
  <c r="P5235" i="190"/>
  <c r="O5235" i="190"/>
  <c r="V5234" i="190"/>
  <c r="U5234" i="190"/>
  <c r="T5234" i="190"/>
  <c r="X5234" i="190" s="1"/>
  <c r="S5234" i="190"/>
  <c r="R5234" i="190"/>
  <c r="Q5234" i="190"/>
  <c r="P5234" i="190"/>
  <c r="O5234" i="190"/>
  <c r="V5233" i="190"/>
  <c r="U5233" i="190"/>
  <c r="T5233" i="190"/>
  <c r="S5233" i="190"/>
  <c r="R5233" i="190"/>
  <c r="Q5233" i="190"/>
  <c r="P5233" i="190"/>
  <c r="O5233" i="190"/>
  <c r="V5232" i="190"/>
  <c r="U5232" i="190"/>
  <c r="T5232" i="190"/>
  <c r="S5232" i="190"/>
  <c r="R5232" i="190"/>
  <c r="Q5232" i="190"/>
  <c r="P5232" i="190"/>
  <c r="O5232" i="190"/>
  <c r="W5232" i="190" s="1"/>
  <c r="V5231" i="190"/>
  <c r="U5231" i="190"/>
  <c r="T5231" i="190"/>
  <c r="S5231" i="190"/>
  <c r="R5231" i="190"/>
  <c r="Q5231" i="190"/>
  <c r="P5231" i="190"/>
  <c r="O5231" i="190"/>
  <c r="V5230" i="190"/>
  <c r="U5230" i="190"/>
  <c r="T5230" i="190"/>
  <c r="X5230" i="190" s="1"/>
  <c r="S5230" i="190"/>
  <c r="R5230" i="190"/>
  <c r="Q5230" i="190"/>
  <c r="P5230" i="190"/>
  <c r="O5230" i="190"/>
  <c r="V5229" i="190"/>
  <c r="U5229" i="190"/>
  <c r="T5229" i="190"/>
  <c r="S5229" i="190"/>
  <c r="R5229" i="190"/>
  <c r="Q5229" i="190"/>
  <c r="P5229" i="190"/>
  <c r="O5229" i="190"/>
  <c r="V5228" i="190"/>
  <c r="U5228" i="190"/>
  <c r="T5228" i="190"/>
  <c r="S5228" i="190"/>
  <c r="R5228" i="190"/>
  <c r="Q5228" i="190"/>
  <c r="P5228" i="190"/>
  <c r="O5228" i="190"/>
  <c r="V5227" i="190"/>
  <c r="U5227" i="190"/>
  <c r="T5227" i="190"/>
  <c r="X5227" i="190" s="1"/>
  <c r="S5227" i="190"/>
  <c r="R5227" i="190"/>
  <c r="Q5227" i="190"/>
  <c r="P5227" i="190"/>
  <c r="O5227" i="190"/>
  <c r="V5226" i="190"/>
  <c r="U5226" i="190"/>
  <c r="T5226" i="190"/>
  <c r="S5226" i="190"/>
  <c r="R5226" i="190"/>
  <c r="Q5226" i="190"/>
  <c r="P5226" i="190"/>
  <c r="O5226" i="190"/>
  <c r="V5225" i="190"/>
  <c r="U5225" i="190"/>
  <c r="T5225" i="190"/>
  <c r="S5225" i="190"/>
  <c r="R5225" i="190"/>
  <c r="Q5225" i="190"/>
  <c r="P5225" i="190"/>
  <c r="O5225" i="190"/>
  <c r="V5224" i="190"/>
  <c r="U5224" i="190"/>
  <c r="T5224" i="190"/>
  <c r="S5224" i="190"/>
  <c r="R5224" i="190"/>
  <c r="Q5224" i="190"/>
  <c r="P5224" i="190"/>
  <c r="O5224" i="190"/>
  <c r="V5223" i="190"/>
  <c r="U5223" i="190"/>
  <c r="T5223" i="190"/>
  <c r="S5223" i="190"/>
  <c r="R5223" i="190"/>
  <c r="Q5223" i="190"/>
  <c r="P5223" i="190"/>
  <c r="O5223" i="190"/>
  <c r="X5222" i="190"/>
  <c r="V5222" i="190"/>
  <c r="U5222" i="190"/>
  <c r="T5222" i="190"/>
  <c r="S5222" i="190"/>
  <c r="R5222" i="190"/>
  <c r="Q5222" i="190"/>
  <c r="P5222" i="190"/>
  <c r="O5222" i="190"/>
  <c r="W5222" i="190" s="1"/>
  <c r="V5221" i="190"/>
  <c r="U5221" i="190"/>
  <c r="T5221" i="190"/>
  <c r="S5221" i="190"/>
  <c r="R5221" i="190"/>
  <c r="Q5221" i="190"/>
  <c r="P5221" i="190"/>
  <c r="O5221" i="190"/>
  <c r="V5220" i="190"/>
  <c r="U5220" i="190"/>
  <c r="T5220" i="190"/>
  <c r="S5220" i="190"/>
  <c r="R5220" i="190"/>
  <c r="Q5220" i="190"/>
  <c r="P5220" i="190"/>
  <c r="O5220" i="190"/>
  <c r="V5219" i="190"/>
  <c r="U5219" i="190"/>
  <c r="T5219" i="190"/>
  <c r="S5219" i="190"/>
  <c r="R5219" i="190"/>
  <c r="Q5219" i="190"/>
  <c r="P5219" i="190"/>
  <c r="O5219" i="190"/>
  <c r="W5219" i="190" s="1"/>
  <c r="V5218" i="190"/>
  <c r="U5218" i="190"/>
  <c r="T5218" i="190"/>
  <c r="S5218" i="190"/>
  <c r="R5218" i="190"/>
  <c r="Q5218" i="190"/>
  <c r="P5218" i="190"/>
  <c r="O5218" i="190"/>
  <c r="V5217" i="190"/>
  <c r="U5217" i="190"/>
  <c r="T5217" i="190"/>
  <c r="S5217" i="190"/>
  <c r="R5217" i="190"/>
  <c r="Q5217" i="190"/>
  <c r="P5217" i="190"/>
  <c r="O5217" i="190"/>
  <c r="X5216" i="190"/>
  <c r="V5216" i="190"/>
  <c r="U5216" i="190"/>
  <c r="T5216" i="190"/>
  <c r="S5216" i="190"/>
  <c r="R5216" i="190"/>
  <c r="Q5216" i="190"/>
  <c r="P5216" i="190"/>
  <c r="O5216" i="190"/>
  <c r="V5215" i="190"/>
  <c r="U5215" i="190"/>
  <c r="T5215" i="190"/>
  <c r="S5215" i="190"/>
  <c r="R5215" i="190"/>
  <c r="Q5215" i="190"/>
  <c r="P5215" i="190"/>
  <c r="O5215" i="190"/>
  <c r="V5214" i="190"/>
  <c r="U5214" i="190"/>
  <c r="T5214" i="190"/>
  <c r="S5214" i="190"/>
  <c r="X5214" i="190" s="1"/>
  <c r="R5214" i="190"/>
  <c r="Q5214" i="190"/>
  <c r="P5214" i="190"/>
  <c r="O5214" i="190"/>
  <c r="V5213" i="190"/>
  <c r="U5213" i="190"/>
  <c r="T5213" i="190"/>
  <c r="X5213" i="190" s="1"/>
  <c r="S5213" i="190"/>
  <c r="R5213" i="190"/>
  <c r="Q5213" i="190"/>
  <c r="P5213" i="190"/>
  <c r="O5213" i="190"/>
  <c r="V5212" i="190"/>
  <c r="U5212" i="190"/>
  <c r="T5212" i="190"/>
  <c r="S5212" i="190"/>
  <c r="R5212" i="190"/>
  <c r="Q5212" i="190"/>
  <c r="P5212" i="190"/>
  <c r="O5212" i="190"/>
  <c r="V5211" i="190"/>
  <c r="U5211" i="190"/>
  <c r="T5211" i="190"/>
  <c r="S5211" i="190"/>
  <c r="R5211" i="190"/>
  <c r="Q5211" i="190"/>
  <c r="P5211" i="190"/>
  <c r="O5211" i="190"/>
  <c r="V5210" i="190"/>
  <c r="U5210" i="190"/>
  <c r="T5210" i="190"/>
  <c r="X5210" i="190" s="1"/>
  <c r="S5210" i="190"/>
  <c r="R5210" i="190"/>
  <c r="Q5210" i="190"/>
  <c r="P5210" i="190"/>
  <c r="O5210" i="190"/>
  <c r="V5209" i="190"/>
  <c r="U5209" i="190"/>
  <c r="T5209" i="190"/>
  <c r="S5209" i="190"/>
  <c r="R5209" i="190"/>
  <c r="Q5209" i="190"/>
  <c r="P5209" i="190"/>
  <c r="O5209" i="190"/>
  <c r="V5208" i="190"/>
  <c r="U5208" i="190"/>
  <c r="T5208" i="190"/>
  <c r="S5208" i="190"/>
  <c r="R5208" i="190"/>
  <c r="Q5208" i="190"/>
  <c r="P5208" i="190"/>
  <c r="O5208" i="190"/>
  <c r="V5207" i="190"/>
  <c r="U5207" i="190"/>
  <c r="T5207" i="190"/>
  <c r="S5207" i="190"/>
  <c r="R5207" i="190"/>
  <c r="Q5207" i="190"/>
  <c r="P5207" i="190"/>
  <c r="O5207" i="190"/>
  <c r="V5206" i="190"/>
  <c r="U5206" i="190"/>
  <c r="T5206" i="190"/>
  <c r="S5206" i="190"/>
  <c r="R5206" i="190"/>
  <c r="Q5206" i="190"/>
  <c r="P5206" i="190"/>
  <c r="O5206" i="190"/>
  <c r="V5205" i="190"/>
  <c r="U5205" i="190"/>
  <c r="T5205" i="190"/>
  <c r="S5205" i="190"/>
  <c r="R5205" i="190"/>
  <c r="Q5205" i="190"/>
  <c r="P5205" i="190"/>
  <c r="O5205" i="190"/>
  <c r="V5204" i="190"/>
  <c r="U5204" i="190"/>
  <c r="T5204" i="190"/>
  <c r="S5204" i="190"/>
  <c r="R5204" i="190"/>
  <c r="Q5204" i="190"/>
  <c r="P5204" i="190"/>
  <c r="O5204" i="190"/>
  <c r="V5203" i="190"/>
  <c r="U5203" i="190"/>
  <c r="T5203" i="190"/>
  <c r="S5203" i="190"/>
  <c r="R5203" i="190"/>
  <c r="Q5203" i="190"/>
  <c r="P5203" i="190"/>
  <c r="O5203" i="190"/>
  <c r="V5202" i="190"/>
  <c r="U5202" i="190"/>
  <c r="T5202" i="190"/>
  <c r="S5202" i="190"/>
  <c r="R5202" i="190"/>
  <c r="Q5202" i="190"/>
  <c r="P5202" i="190"/>
  <c r="O5202" i="190"/>
  <c r="V5201" i="190"/>
  <c r="U5201" i="190"/>
  <c r="T5201" i="190"/>
  <c r="S5201" i="190"/>
  <c r="R5201" i="190"/>
  <c r="Q5201" i="190"/>
  <c r="P5201" i="190"/>
  <c r="O5201" i="190"/>
  <c r="V5200" i="190"/>
  <c r="U5200" i="190"/>
  <c r="T5200" i="190"/>
  <c r="S5200" i="190"/>
  <c r="R5200" i="190"/>
  <c r="Q5200" i="190"/>
  <c r="P5200" i="190"/>
  <c r="O5200" i="190"/>
  <c r="V5199" i="190"/>
  <c r="U5199" i="190"/>
  <c r="T5199" i="190"/>
  <c r="S5199" i="190"/>
  <c r="R5199" i="190"/>
  <c r="Q5199" i="190"/>
  <c r="P5199" i="190"/>
  <c r="O5199" i="190"/>
  <c r="V5198" i="190"/>
  <c r="U5198" i="190"/>
  <c r="T5198" i="190"/>
  <c r="S5198" i="190"/>
  <c r="R5198" i="190"/>
  <c r="Q5198" i="190"/>
  <c r="P5198" i="190"/>
  <c r="O5198" i="190"/>
  <c r="V5197" i="190"/>
  <c r="U5197" i="190"/>
  <c r="T5197" i="190"/>
  <c r="X5197" i="190" s="1"/>
  <c r="S5197" i="190"/>
  <c r="R5197" i="190"/>
  <c r="Q5197" i="190"/>
  <c r="P5197" i="190"/>
  <c r="O5197" i="190"/>
  <c r="V5196" i="190"/>
  <c r="U5196" i="190"/>
  <c r="T5196" i="190"/>
  <c r="S5196" i="190"/>
  <c r="R5196" i="190"/>
  <c r="Q5196" i="190"/>
  <c r="P5196" i="190"/>
  <c r="O5196" i="190"/>
  <c r="V5195" i="190"/>
  <c r="U5195" i="190"/>
  <c r="T5195" i="190"/>
  <c r="S5195" i="190"/>
  <c r="R5195" i="190"/>
  <c r="Q5195" i="190"/>
  <c r="P5195" i="190"/>
  <c r="O5195" i="190"/>
  <c r="V5194" i="190"/>
  <c r="U5194" i="190"/>
  <c r="T5194" i="190"/>
  <c r="X5194" i="190" s="1"/>
  <c r="S5194" i="190"/>
  <c r="R5194" i="190"/>
  <c r="Q5194" i="190"/>
  <c r="P5194" i="190"/>
  <c r="O5194" i="190"/>
  <c r="V5193" i="190"/>
  <c r="U5193" i="190"/>
  <c r="T5193" i="190"/>
  <c r="S5193" i="190"/>
  <c r="R5193" i="190"/>
  <c r="Q5193" i="190"/>
  <c r="P5193" i="190"/>
  <c r="O5193" i="190"/>
  <c r="V5192" i="190"/>
  <c r="U5192" i="190"/>
  <c r="T5192" i="190"/>
  <c r="S5192" i="190"/>
  <c r="R5192" i="190"/>
  <c r="Q5192" i="190"/>
  <c r="P5192" i="190"/>
  <c r="O5192" i="190"/>
  <c r="V5191" i="190"/>
  <c r="U5191" i="190"/>
  <c r="T5191" i="190"/>
  <c r="S5191" i="190"/>
  <c r="R5191" i="190"/>
  <c r="Q5191" i="190"/>
  <c r="P5191" i="190"/>
  <c r="O5191" i="190"/>
  <c r="X5190" i="190"/>
  <c r="V5190" i="190"/>
  <c r="U5190" i="190"/>
  <c r="T5190" i="190"/>
  <c r="S5190" i="190"/>
  <c r="R5190" i="190"/>
  <c r="Q5190" i="190"/>
  <c r="P5190" i="190"/>
  <c r="O5190" i="190"/>
  <c r="V5189" i="190"/>
  <c r="U5189" i="190"/>
  <c r="T5189" i="190"/>
  <c r="S5189" i="190"/>
  <c r="R5189" i="190"/>
  <c r="Q5189" i="190"/>
  <c r="P5189" i="190"/>
  <c r="O5189" i="190"/>
  <c r="V5188" i="190"/>
  <c r="U5188" i="190"/>
  <c r="T5188" i="190"/>
  <c r="S5188" i="190"/>
  <c r="R5188" i="190"/>
  <c r="Q5188" i="190"/>
  <c r="P5188" i="190"/>
  <c r="O5188" i="190"/>
  <c r="V5187" i="190"/>
  <c r="U5187" i="190"/>
  <c r="T5187" i="190"/>
  <c r="S5187" i="190"/>
  <c r="R5187" i="190"/>
  <c r="Q5187" i="190"/>
  <c r="P5187" i="190"/>
  <c r="O5187" i="190"/>
  <c r="V5186" i="190"/>
  <c r="U5186" i="190"/>
  <c r="T5186" i="190"/>
  <c r="S5186" i="190"/>
  <c r="R5186" i="190"/>
  <c r="Q5186" i="190"/>
  <c r="P5186" i="190"/>
  <c r="O5186" i="190"/>
  <c r="V5185" i="190"/>
  <c r="U5185" i="190"/>
  <c r="T5185" i="190"/>
  <c r="S5185" i="190"/>
  <c r="R5185" i="190"/>
  <c r="Q5185" i="190"/>
  <c r="P5185" i="190"/>
  <c r="O5185" i="190"/>
  <c r="V5184" i="190"/>
  <c r="U5184" i="190"/>
  <c r="T5184" i="190"/>
  <c r="S5184" i="190"/>
  <c r="X5184" i="190" s="1"/>
  <c r="R5184" i="190"/>
  <c r="Q5184" i="190"/>
  <c r="P5184" i="190"/>
  <c r="O5184" i="190"/>
  <c r="W5184" i="190" s="1"/>
  <c r="V5183" i="190"/>
  <c r="U5183" i="190"/>
  <c r="T5183" i="190"/>
  <c r="S5183" i="190"/>
  <c r="R5183" i="190"/>
  <c r="Q5183" i="190"/>
  <c r="P5183" i="190"/>
  <c r="O5183" i="190"/>
  <c r="V5182" i="190"/>
  <c r="U5182" i="190"/>
  <c r="T5182" i="190"/>
  <c r="S5182" i="190"/>
  <c r="R5182" i="190"/>
  <c r="Q5182" i="190"/>
  <c r="P5182" i="190"/>
  <c r="O5182" i="190"/>
  <c r="W5182" i="190" s="1"/>
  <c r="V5181" i="190"/>
  <c r="U5181" i="190"/>
  <c r="T5181" i="190"/>
  <c r="S5181" i="190"/>
  <c r="R5181" i="190"/>
  <c r="Q5181" i="190"/>
  <c r="P5181" i="190"/>
  <c r="O5181" i="190"/>
  <c r="V5180" i="190"/>
  <c r="U5180" i="190"/>
  <c r="T5180" i="190"/>
  <c r="S5180" i="190"/>
  <c r="R5180" i="190"/>
  <c r="Q5180" i="190"/>
  <c r="P5180" i="190"/>
  <c r="O5180" i="190"/>
  <c r="V5179" i="190"/>
  <c r="U5179" i="190"/>
  <c r="T5179" i="190"/>
  <c r="X5179" i="190" s="1"/>
  <c r="S5179" i="190"/>
  <c r="R5179" i="190"/>
  <c r="Q5179" i="190"/>
  <c r="P5179" i="190"/>
  <c r="O5179" i="190"/>
  <c r="W5179" i="190" s="1"/>
  <c r="V5178" i="190"/>
  <c r="U5178" i="190"/>
  <c r="T5178" i="190"/>
  <c r="S5178" i="190"/>
  <c r="R5178" i="190"/>
  <c r="Q5178" i="190"/>
  <c r="P5178" i="190"/>
  <c r="O5178" i="190"/>
  <c r="V5177" i="190"/>
  <c r="U5177" i="190"/>
  <c r="T5177" i="190"/>
  <c r="S5177" i="190"/>
  <c r="R5177" i="190"/>
  <c r="Q5177" i="190"/>
  <c r="P5177" i="190"/>
  <c r="O5177" i="190"/>
  <c r="V5176" i="190"/>
  <c r="U5176" i="190"/>
  <c r="T5176" i="190"/>
  <c r="S5176" i="190"/>
  <c r="R5176" i="190"/>
  <c r="Q5176" i="190"/>
  <c r="P5176" i="190"/>
  <c r="O5176" i="190"/>
  <c r="W5176" i="190" s="1"/>
  <c r="V5175" i="190"/>
  <c r="U5175" i="190"/>
  <c r="T5175" i="190"/>
  <c r="S5175" i="190"/>
  <c r="R5175" i="190"/>
  <c r="Q5175" i="190"/>
  <c r="P5175" i="190"/>
  <c r="O5175" i="190"/>
  <c r="V5174" i="190"/>
  <c r="U5174" i="190"/>
  <c r="T5174" i="190"/>
  <c r="X5174" i="190" s="1"/>
  <c r="S5174" i="190"/>
  <c r="R5174" i="190"/>
  <c r="Q5174" i="190"/>
  <c r="P5174" i="190"/>
  <c r="O5174" i="190"/>
  <c r="W5174" i="190" s="1"/>
  <c r="V5173" i="190"/>
  <c r="U5173" i="190"/>
  <c r="T5173" i="190"/>
  <c r="S5173" i="190"/>
  <c r="R5173" i="190"/>
  <c r="Q5173" i="190"/>
  <c r="P5173" i="190"/>
  <c r="O5173" i="190"/>
  <c r="V5172" i="190"/>
  <c r="U5172" i="190"/>
  <c r="T5172" i="190"/>
  <c r="S5172" i="190"/>
  <c r="R5172" i="190"/>
  <c r="Q5172" i="190"/>
  <c r="P5172" i="190"/>
  <c r="O5172" i="190"/>
  <c r="V5171" i="190"/>
  <c r="U5171" i="190"/>
  <c r="T5171" i="190"/>
  <c r="X5171" i="190" s="1"/>
  <c r="S5171" i="190"/>
  <c r="R5171" i="190"/>
  <c r="Q5171" i="190"/>
  <c r="P5171" i="190"/>
  <c r="O5171" i="190"/>
  <c r="W5171" i="190" s="1"/>
  <c r="V5170" i="190"/>
  <c r="U5170" i="190"/>
  <c r="T5170" i="190"/>
  <c r="S5170" i="190"/>
  <c r="R5170" i="190"/>
  <c r="Q5170" i="190"/>
  <c r="P5170" i="190"/>
  <c r="O5170" i="190"/>
  <c r="V5169" i="190"/>
  <c r="U5169" i="190"/>
  <c r="T5169" i="190"/>
  <c r="S5169" i="190"/>
  <c r="R5169" i="190"/>
  <c r="Q5169" i="190"/>
  <c r="P5169" i="190"/>
  <c r="O5169" i="190"/>
  <c r="V5168" i="190"/>
  <c r="U5168" i="190"/>
  <c r="X5168" i="190" s="1"/>
  <c r="T5168" i="190"/>
  <c r="S5168" i="190"/>
  <c r="R5168" i="190"/>
  <c r="Q5168" i="190"/>
  <c r="P5168" i="190"/>
  <c r="O5168" i="190"/>
  <c r="V5167" i="190"/>
  <c r="U5167" i="190"/>
  <c r="T5167" i="190"/>
  <c r="S5167" i="190"/>
  <c r="R5167" i="190"/>
  <c r="Q5167" i="190"/>
  <c r="P5167" i="190"/>
  <c r="O5167" i="190"/>
  <c r="V5166" i="190"/>
  <c r="U5166" i="190"/>
  <c r="T5166" i="190"/>
  <c r="S5166" i="190"/>
  <c r="R5166" i="190"/>
  <c r="Q5166" i="190"/>
  <c r="P5166" i="190"/>
  <c r="O5166" i="190"/>
  <c r="V5165" i="190"/>
  <c r="U5165" i="190"/>
  <c r="T5165" i="190"/>
  <c r="S5165" i="190"/>
  <c r="R5165" i="190"/>
  <c r="Q5165" i="190"/>
  <c r="P5165" i="190"/>
  <c r="O5165" i="190"/>
  <c r="V5164" i="190"/>
  <c r="U5164" i="190"/>
  <c r="T5164" i="190"/>
  <c r="S5164" i="190"/>
  <c r="R5164" i="190"/>
  <c r="Q5164" i="190"/>
  <c r="P5164" i="190"/>
  <c r="O5164" i="190"/>
  <c r="V5163" i="190"/>
  <c r="U5163" i="190"/>
  <c r="T5163" i="190"/>
  <c r="X5163" i="190" s="1"/>
  <c r="S5163" i="190"/>
  <c r="R5163" i="190"/>
  <c r="Q5163" i="190"/>
  <c r="P5163" i="190"/>
  <c r="O5163" i="190"/>
  <c r="V5162" i="190"/>
  <c r="U5162" i="190"/>
  <c r="T5162" i="190"/>
  <c r="S5162" i="190"/>
  <c r="R5162" i="190"/>
  <c r="Q5162" i="190"/>
  <c r="P5162" i="190"/>
  <c r="O5162" i="190"/>
  <c r="V5161" i="190"/>
  <c r="U5161" i="190"/>
  <c r="T5161" i="190"/>
  <c r="S5161" i="190"/>
  <c r="R5161" i="190"/>
  <c r="Q5161" i="190"/>
  <c r="P5161" i="190"/>
  <c r="O5161" i="190"/>
  <c r="V5160" i="190"/>
  <c r="U5160" i="190"/>
  <c r="T5160" i="190"/>
  <c r="S5160" i="190"/>
  <c r="R5160" i="190"/>
  <c r="Q5160" i="190"/>
  <c r="P5160" i="190"/>
  <c r="O5160" i="190"/>
  <c r="V5159" i="190"/>
  <c r="U5159" i="190"/>
  <c r="T5159" i="190"/>
  <c r="S5159" i="190"/>
  <c r="R5159" i="190"/>
  <c r="Q5159" i="190"/>
  <c r="P5159" i="190"/>
  <c r="O5159" i="190"/>
  <c r="X5158" i="190"/>
  <c r="V5158" i="190"/>
  <c r="U5158" i="190"/>
  <c r="T5158" i="190"/>
  <c r="S5158" i="190"/>
  <c r="R5158" i="190"/>
  <c r="Q5158" i="190"/>
  <c r="P5158" i="190"/>
  <c r="O5158" i="190"/>
  <c r="V5157" i="190"/>
  <c r="U5157" i="190"/>
  <c r="T5157" i="190"/>
  <c r="S5157" i="190"/>
  <c r="R5157" i="190"/>
  <c r="Q5157" i="190"/>
  <c r="P5157" i="190"/>
  <c r="O5157" i="190"/>
  <c r="V5156" i="190"/>
  <c r="U5156" i="190"/>
  <c r="T5156" i="190"/>
  <c r="S5156" i="190"/>
  <c r="R5156" i="190"/>
  <c r="Q5156" i="190"/>
  <c r="P5156" i="190"/>
  <c r="O5156" i="190"/>
  <c r="V5155" i="190"/>
  <c r="U5155" i="190"/>
  <c r="T5155" i="190"/>
  <c r="S5155" i="190"/>
  <c r="R5155" i="190"/>
  <c r="Q5155" i="190"/>
  <c r="P5155" i="190"/>
  <c r="O5155" i="190"/>
  <c r="V5154" i="190"/>
  <c r="U5154" i="190"/>
  <c r="T5154" i="190"/>
  <c r="S5154" i="190"/>
  <c r="R5154" i="190"/>
  <c r="Q5154" i="190"/>
  <c r="P5154" i="190"/>
  <c r="O5154" i="190"/>
  <c r="V5153" i="190"/>
  <c r="U5153" i="190"/>
  <c r="T5153" i="190"/>
  <c r="S5153" i="190"/>
  <c r="R5153" i="190"/>
  <c r="Q5153" i="190"/>
  <c r="P5153" i="190"/>
  <c r="O5153" i="190"/>
  <c r="V5152" i="190"/>
  <c r="U5152" i="190"/>
  <c r="T5152" i="190"/>
  <c r="S5152" i="190"/>
  <c r="X5152" i="190" s="1"/>
  <c r="R5152" i="190"/>
  <c r="Q5152" i="190"/>
  <c r="P5152" i="190"/>
  <c r="O5152" i="190"/>
  <c r="V5151" i="190"/>
  <c r="U5151" i="190"/>
  <c r="T5151" i="190"/>
  <c r="S5151" i="190"/>
  <c r="R5151" i="190"/>
  <c r="Q5151" i="190"/>
  <c r="P5151" i="190"/>
  <c r="O5151" i="190"/>
  <c r="V5150" i="190"/>
  <c r="U5150" i="190"/>
  <c r="T5150" i="190"/>
  <c r="S5150" i="190"/>
  <c r="R5150" i="190"/>
  <c r="Q5150" i="190"/>
  <c r="P5150" i="190"/>
  <c r="O5150" i="190"/>
  <c r="V5149" i="190"/>
  <c r="U5149" i="190"/>
  <c r="T5149" i="190"/>
  <c r="S5149" i="190"/>
  <c r="R5149" i="190"/>
  <c r="Q5149" i="190"/>
  <c r="P5149" i="190"/>
  <c r="O5149" i="190"/>
  <c r="V5148" i="190"/>
  <c r="U5148" i="190"/>
  <c r="T5148" i="190"/>
  <c r="S5148" i="190"/>
  <c r="R5148" i="190"/>
  <c r="Q5148" i="190"/>
  <c r="P5148" i="190"/>
  <c r="O5148" i="190"/>
  <c r="V5147" i="190"/>
  <c r="U5147" i="190"/>
  <c r="T5147" i="190"/>
  <c r="S5147" i="190"/>
  <c r="R5147" i="190"/>
  <c r="Q5147" i="190"/>
  <c r="P5147" i="190"/>
  <c r="O5147" i="190"/>
  <c r="V5146" i="190"/>
  <c r="U5146" i="190"/>
  <c r="T5146" i="190"/>
  <c r="S5146" i="190"/>
  <c r="R5146" i="190"/>
  <c r="Q5146" i="190"/>
  <c r="P5146" i="190"/>
  <c r="O5146" i="190"/>
  <c r="V5145" i="190"/>
  <c r="U5145" i="190"/>
  <c r="T5145" i="190"/>
  <c r="S5145" i="190"/>
  <c r="R5145" i="190"/>
  <c r="Q5145" i="190"/>
  <c r="P5145" i="190"/>
  <c r="O5145" i="190"/>
  <c r="V5144" i="190"/>
  <c r="U5144" i="190"/>
  <c r="T5144" i="190"/>
  <c r="S5144" i="190"/>
  <c r="R5144" i="190"/>
  <c r="Q5144" i="190"/>
  <c r="P5144" i="190"/>
  <c r="O5144" i="190"/>
  <c r="V5143" i="190"/>
  <c r="U5143" i="190"/>
  <c r="T5143" i="190"/>
  <c r="S5143" i="190"/>
  <c r="R5143" i="190"/>
  <c r="Q5143" i="190"/>
  <c r="P5143" i="190"/>
  <c r="O5143" i="190"/>
  <c r="X5142" i="190"/>
  <c r="V5142" i="190"/>
  <c r="U5142" i="190"/>
  <c r="T5142" i="190"/>
  <c r="S5142" i="190"/>
  <c r="R5142" i="190"/>
  <c r="Q5142" i="190"/>
  <c r="P5142" i="190"/>
  <c r="O5142" i="190"/>
  <c r="V5141" i="190"/>
  <c r="U5141" i="190"/>
  <c r="T5141" i="190"/>
  <c r="S5141" i="190"/>
  <c r="R5141" i="190"/>
  <c r="Q5141" i="190"/>
  <c r="P5141" i="190"/>
  <c r="O5141" i="190"/>
  <c r="V5140" i="190"/>
  <c r="U5140" i="190"/>
  <c r="T5140" i="190"/>
  <c r="S5140" i="190"/>
  <c r="R5140" i="190"/>
  <c r="Q5140" i="190"/>
  <c r="P5140" i="190"/>
  <c r="O5140" i="190"/>
  <c r="V5139" i="190"/>
  <c r="U5139" i="190"/>
  <c r="T5139" i="190"/>
  <c r="S5139" i="190"/>
  <c r="R5139" i="190"/>
  <c r="Q5139" i="190"/>
  <c r="P5139" i="190"/>
  <c r="O5139" i="190"/>
  <c r="V5138" i="190"/>
  <c r="U5138" i="190"/>
  <c r="T5138" i="190"/>
  <c r="S5138" i="190"/>
  <c r="R5138" i="190"/>
  <c r="Q5138" i="190"/>
  <c r="P5138" i="190"/>
  <c r="O5138" i="190"/>
  <c r="V5137" i="190"/>
  <c r="U5137" i="190"/>
  <c r="T5137" i="190"/>
  <c r="S5137" i="190"/>
  <c r="R5137" i="190"/>
  <c r="Q5137" i="190"/>
  <c r="P5137" i="190"/>
  <c r="O5137" i="190"/>
  <c r="V5136" i="190"/>
  <c r="U5136" i="190"/>
  <c r="T5136" i="190"/>
  <c r="S5136" i="190"/>
  <c r="R5136" i="190"/>
  <c r="Q5136" i="190"/>
  <c r="P5136" i="190"/>
  <c r="O5136" i="190"/>
  <c r="V5135" i="190"/>
  <c r="U5135" i="190"/>
  <c r="T5135" i="190"/>
  <c r="S5135" i="190"/>
  <c r="R5135" i="190"/>
  <c r="Q5135" i="190"/>
  <c r="P5135" i="190"/>
  <c r="O5135" i="190"/>
  <c r="V5134" i="190"/>
  <c r="U5134" i="190"/>
  <c r="T5134" i="190"/>
  <c r="S5134" i="190"/>
  <c r="X5134" i="190" s="1"/>
  <c r="R5134" i="190"/>
  <c r="Q5134" i="190"/>
  <c r="P5134" i="190"/>
  <c r="O5134" i="190"/>
  <c r="W5134" i="190" s="1"/>
  <c r="V5133" i="190"/>
  <c r="U5133" i="190"/>
  <c r="T5133" i="190"/>
  <c r="S5133" i="190"/>
  <c r="R5133" i="190"/>
  <c r="Q5133" i="190"/>
  <c r="P5133" i="190"/>
  <c r="O5133" i="190"/>
  <c r="W5133" i="190" s="1"/>
  <c r="V5132" i="190"/>
  <c r="U5132" i="190"/>
  <c r="T5132" i="190"/>
  <c r="S5132" i="190"/>
  <c r="R5132" i="190"/>
  <c r="Q5132" i="190"/>
  <c r="P5132" i="190"/>
  <c r="O5132" i="190"/>
  <c r="V5131" i="190"/>
  <c r="U5131" i="190"/>
  <c r="T5131" i="190"/>
  <c r="S5131" i="190"/>
  <c r="R5131" i="190"/>
  <c r="Q5131" i="190"/>
  <c r="P5131" i="190"/>
  <c r="O5131" i="190"/>
  <c r="W5131" i="190" s="1"/>
  <c r="V5130" i="190"/>
  <c r="U5130" i="190"/>
  <c r="T5130" i="190"/>
  <c r="S5130" i="190"/>
  <c r="R5130" i="190"/>
  <c r="Q5130" i="190"/>
  <c r="P5130" i="190"/>
  <c r="O5130" i="190"/>
  <c r="V5129" i="190"/>
  <c r="U5129" i="190"/>
  <c r="T5129" i="190"/>
  <c r="S5129" i="190"/>
  <c r="R5129" i="190"/>
  <c r="Q5129" i="190"/>
  <c r="P5129" i="190"/>
  <c r="O5129" i="190"/>
  <c r="V5128" i="190"/>
  <c r="U5128" i="190"/>
  <c r="T5128" i="190"/>
  <c r="S5128" i="190"/>
  <c r="X5128" i="190" s="1"/>
  <c r="R5128" i="190"/>
  <c r="Q5128" i="190"/>
  <c r="P5128" i="190"/>
  <c r="O5128" i="190"/>
  <c r="W5128" i="190" s="1"/>
  <c r="V5127" i="190"/>
  <c r="U5127" i="190"/>
  <c r="T5127" i="190"/>
  <c r="S5127" i="190"/>
  <c r="R5127" i="190"/>
  <c r="Q5127" i="190"/>
  <c r="P5127" i="190"/>
  <c r="O5127" i="190"/>
  <c r="V5126" i="190"/>
  <c r="U5126" i="190"/>
  <c r="T5126" i="190"/>
  <c r="S5126" i="190"/>
  <c r="X5126" i="190" s="1"/>
  <c r="R5126" i="190"/>
  <c r="Q5126" i="190"/>
  <c r="P5126" i="190"/>
  <c r="O5126" i="190"/>
  <c r="V5125" i="190"/>
  <c r="U5125" i="190"/>
  <c r="T5125" i="190"/>
  <c r="S5125" i="190"/>
  <c r="R5125" i="190"/>
  <c r="Q5125" i="190"/>
  <c r="P5125" i="190"/>
  <c r="O5125" i="190"/>
  <c r="W5125" i="190" s="1"/>
  <c r="V5124" i="190"/>
  <c r="U5124" i="190"/>
  <c r="T5124" i="190"/>
  <c r="S5124" i="190"/>
  <c r="R5124" i="190"/>
  <c r="Q5124" i="190"/>
  <c r="P5124" i="190"/>
  <c r="O5124" i="190"/>
  <c r="V5123" i="190"/>
  <c r="U5123" i="190"/>
  <c r="T5123" i="190"/>
  <c r="S5123" i="190"/>
  <c r="R5123" i="190"/>
  <c r="Q5123" i="190"/>
  <c r="P5123" i="190"/>
  <c r="O5123" i="190"/>
  <c r="V5122" i="190"/>
  <c r="U5122" i="190"/>
  <c r="T5122" i="190"/>
  <c r="S5122" i="190"/>
  <c r="R5122" i="190"/>
  <c r="Q5122" i="190"/>
  <c r="P5122" i="190"/>
  <c r="O5122" i="190"/>
  <c r="W5122" i="190" s="1"/>
  <c r="V5121" i="190"/>
  <c r="U5121" i="190"/>
  <c r="T5121" i="190"/>
  <c r="S5121" i="190"/>
  <c r="R5121" i="190"/>
  <c r="Q5121" i="190"/>
  <c r="P5121" i="190"/>
  <c r="O5121" i="190"/>
  <c r="V5120" i="190"/>
  <c r="U5120" i="190"/>
  <c r="T5120" i="190"/>
  <c r="S5120" i="190"/>
  <c r="R5120" i="190"/>
  <c r="Q5120" i="190"/>
  <c r="P5120" i="190"/>
  <c r="O5120" i="190"/>
  <c r="V5119" i="190"/>
  <c r="U5119" i="190"/>
  <c r="T5119" i="190"/>
  <c r="S5119" i="190"/>
  <c r="R5119" i="190"/>
  <c r="Q5119" i="190"/>
  <c r="P5119" i="190"/>
  <c r="O5119" i="190"/>
  <c r="V5118" i="190"/>
  <c r="U5118" i="190"/>
  <c r="T5118" i="190"/>
  <c r="S5118" i="190"/>
  <c r="R5118" i="190"/>
  <c r="Q5118" i="190"/>
  <c r="P5118" i="190"/>
  <c r="O5118" i="190"/>
  <c r="V5117" i="190"/>
  <c r="U5117" i="190"/>
  <c r="T5117" i="190"/>
  <c r="S5117" i="190"/>
  <c r="R5117" i="190"/>
  <c r="Q5117" i="190"/>
  <c r="P5117" i="190"/>
  <c r="O5117" i="190"/>
  <c r="V5116" i="190"/>
  <c r="U5116" i="190"/>
  <c r="T5116" i="190"/>
  <c r="S5116" i="190"/>
  <c r="R5116" i="190"/>
  <c r="Q5116" i="190"/>
  <c r="P5116" i="190"/>
  <c r="O5116" i="190"/>
  <c r="W5116" i="190" s="1"/>
  <c r="V5115" i="190"/>
  <c r="U5115" i="190"/>
  <c r="T5115" i="190"/>
  <c r="S5115" i="190"/>
  <c r="R5115" i="190"/>
  <c r="Q5115" i="190"/>
  <c r="P5115" i="190"/>
  <c r="O5115" i="190"/>
  <c r="V5114" i="190"/>
  <c r="U5114" i="190"/>
  <c r="T5114" i="190"/>
  <c r="S5114" i="190"/>
  <c r="X5114" i="190" s="1"/>
  <c r="R5114" i="190"/>
  <c r="Q5114" i="190"/>
  <c r="P5114" i="190"/>
  <c r="O5114" i="190"/>
  <c r="V5113" i="190"/>
  <c r="U5113" i="190"/>
  <c r="T5113" i="190"/>
  <c r="S5113" i="190"/>
  <c r="R5113" i="190"/>
  <c r="Q5113" i="190"/>
  <c r="P5113" i="190"/>
  <c r="O5113" i="190"/>
  <c r="W5113" i="190" s="1"/>
  <c r="V5112" i="190"/>
  <c r="U5112" i="190"/>
  <c r="T5112" i="190"/>
  <c r="S5112" i="190"/>
  <c r="R5112" i="190"/>
  <c r="Q5112" i="190"/>
  <c r="P5112" i="190"/>
  <c r="O5112" i="190"/>
  <c r="V5111" i="190"/>
  <c r="U5111" i="190"/>
  <c r="T5111" i="190"/>
  <c r="S5111" i="190"/>
  <c r="R5111" i="190"/>
  <c r="Q5111" i="190"/>
  <c r="P5111" i="190"/>
  <c r="O5111" i="190"/>
  <c r="V5110" i="190"/>
  <c r="U5110" i="190"/>
  <c r="T5110" i="190"/>
  <c r="S5110" i="190"/>
  <c r="R5110" i="190"/>
  <c r="Q5110" i="190"/>
  <c r="P5110" i="190"/>
  <c r="O5110" i="190"/>
  <c r="W5110" i="190" s="1"/>
  <c r="V5109" i="190"/>
  <c r="U5109" i="190"/>
  <c r="T5109" i="190"/>
  <c r="S5109" i="190"/>
  <c r="R5109" i="190"/>
  <c r="Q5109" i="190"/>
  <c r="P5109" i="190"/>
  <c r="O5109" i="190"/>
  <c r="V5108" i="190"/>
  <c r="U5108" i="190"/>
  <c r="T5108" i="190"/>
  <c r="S5108" i="190"/>
  <c r="R5108" i="190"/>
  <c r="Q5108" i="190"/>
  <c r="P5108" i="190"/>
  <c r="O5108" i="190"/>
  <c r="V5107" i="190"/>
  <c r="U5107" i="190"/>
  <c r="T5107" i="190"/>
  <c r="S5107" i="190"/>
  <c r="R5107" i="190"/>
  <c r="Q5107" i="190"/>
  <c r="P5107" i="190"/>
  <c r="O5107" i="190"/>
  <c r="V5106" i="190"/>
  <c r="U5106" i="190"/>
  <c r="T5106" i="190"/>
  <c r="S5106" i="190"/>
  <c r="R5106" i="190"/>
  <c r="Q5106" i="190"/>
  <c r="P5106" i="190"/>
  <c r="O5106" i="190"/>
  <c r="V5105" i="190"/>
  <c r="U5105" i="190"/>
  <c r="T5105" i="190"/>
  <c r="S5105" i="190"/>
  <c r="R5105" i="190"/>
  <c r="Q5105" i="190"/>
  <c r="P5105" i="190"/>
  <c r="O5105" i="190"/>
  <c r="V5104" i="190"/>
  <c r="U5104" i="190"/>
  <c r="T5104" i="190"/>
  <c r="S5104" i="190"/>
  <c r="R5104" i="190"/>
  <c r="Q5104" i="190"/>
  <c r="P5104" i="190"/>
  <c r="O5104" i="190"/>
  <c r="W5104" i="190" s="1"/>
  <c r="V5103" i="190"/>
  <c r="U5103" i="190"/>
  <c r="T5103" i="190"/>
  <c r="S5103" i="190"/>
  <c r="R5103" i="190"/>
  <c r="Q5103" i="190"/>
  <c r="P5103" i="190"/>
  <c r="O5103" i="190"/>
  <c r="V5102" i="190"/>
  <c r="U5102" i="190"/>
  <c r="T5102" i="190"/>
  <c r="S5102" i="190"/>
  <c r="X5102" i="190" s="1"/>
  <c r="R5102" i="190"/>
  <c r="Q5102" i="190"/>
  <c r="P5102" i="190"/>
  <c r="O5102" i="190"/>
  <c r="V5101" i="190"/>
  <c r="U5101" i="190"/>
  <c r="T5101" i="190"/>
  <c r="S5101" i="190"/>
  <c r="R5101" i="190"/>
  <c r="Q5101" i="190"/>
  <c r="P5101" i="190"/>
  <c r="O5101" i="190"/>
  <c r="W5101" i="190" s="1"/>
  <c r="V5100" i="190"/>
  <c r="U5100" i="190"/>
  <c r="T5100" i="190"/>
  <c r="S5100" i="190"/>
  <c r="R5100" i="190"/>
  <c r="Q5100" i="190"/>
  <c r="P5100" i="190"/>
  <c r="O5100" i="190"/>
  <c r="V5099" i="190"/>
  <c r="U5099" i="190"/>
  <c r="T5099" i="190"/>
  <c r="S5099" i="190"/>
  <c r="R5099" i="190"/>
  <c r="Q5099" i="190"/>
  <c r="P5099" i="190"/>
  <c r="O5099" i="190"/>
  <c r="V5098" i="190"/>
  <c r="U5098" i="190"/>
  <c r="T5098" i="190"/>
  <c r="S5098" i="190"/>
  <c r="R5098" i="190"/>
  <c r="Q5098" i="190"/>
  <c r="P5098" i="190"/>
  <c r="O5098" i="190"/>
  <c r="W5098" i="190" s="1"/>
  <c r="V5097" i="190"/>
  <c r="U5097" i="190"/>
  <c r="T5097" i="190"/>
  <c r="S5097" i="190"/>
  <c r="R5097" i="190"/>
  <c r="Q5097" i="190"/>
  <c r="P5097" i="190"/>
  <c r="O5097" i="190"/>
  <c r="V5096" i="190"/>
  <c r="U5096" i="190"/>
  <c r="T5096" i="190"/>
  <c r="S5096" i="190"/>
  <c r="R5096" i="190"/>
  <c r="Q5096" i="190"/>
  <c r="P5096" i="190"/>
  <c r="O5096" i="190"/>
  <c r="V5095" i="190"/>
  <c r="U5095" i="190"/>
  <c r="T5095" i="190"/>
  <c r="S5095" i="190"/>
  <c r="R5095" i="190"/>
  <c r="Q5095" i="190"/>
  <c r="P5095" i="190"/>
  <c r="O5095" i="190"/>
  <c r="V5094" i="190"/>
  <c r="U5094" i="190"/>
  <c r="T5094" i="190"/>
  <c r="S5094" i="190"/>
  <c r="R5094" i="190"/>
  <c r="Q5094" i="190"/>
  <c r="P5094" i="190"/>
  <c r="O5094" i="190"/>
  <c r="V5093" i="190"/>
  <c r="U5093" i="190"/>
  <c r="T5093" i="190"/>
  <c r="S5093" i="190"/>
  <c r="R5093" i="190"/>
  <c r="Q5093" i="190"/>
  <c r="P5093" i="190"/>
  <c r="O5093" i="190"/>
  <c r="V5092" i="190"/>
  <c r="U5092" i="190"/>
  <c r="T5092" i="190"/>
  <c r="S5092" i="190"/>
  <c r="R5092" i="190"/>
  <c r="Q5092" i="190"/>
  <c r="P5092" i="190"/>
  <c r="O5092" i="190"/>
  <c r="W5092" i="190" s="1"/>
  <c r="V5091" i="190"/>
  <c r="U5091" i="190"/>
  <c r="T5091" i="190"/>
  <c r="S5091" i="190"/>
  <c r="R5091" i="190"/>
  <c r="Q5091" i="190"/>
  <c r="P5091" i="190"/>
  <c r="O5091" i="190"/>
  <c r="V5090" i="190"/>
  <c r="U5090" i="190"/>
  <c r="T5090" i="190"/>
  <c r="S5090" i="190"/>
  <c r="X5090" i="190" s="1"/>
  <c r="R5090" i="190"/>
  <c r="Q5090" i="190"/>
  <c r="P5090" i="190"/>
  <c r="O5090" i="190"/>
  <c r="V5089" i="190"/>
  <c r="U5089" i="190"/>
  <c r="T5089" i="190"/>
  <c r="S5089" i="190"/>
  <c r="R5089" i="190"/>
  <c r="Q5089" i="190"/>
  <c r="P5089" i="190"/>
  <c r="O5089" i="190"/>
  <c r="W5089" i="190" s="1"/>
  <c r="V5088" i="190"/>
  <c r="U5088" i="190"/>
  <c r="T5088" i="190"/>
  <c r="S5088" i="190"/>
  <c r="R5088" i="190"/>
  <c r="Q5088" i="190"/>
  <c r="P5088" i="190"/>
  <c r="O5088" i="190"/>
  <c r="V5087" i="190"/>
  <c r="U5087" i="190"/>
  <c r="T5087" i="190"/>
  <c r="S5087" i="190"/>
  <c r="R5087" i="190"/>
  <c r="Q5087" i="190"/>
  <c r="P5087" i="190"/>
  <c r="O5087" i="190"/>
  <c r="V5086" i="190"/>
  <c r="U5086" i="190"/>
  <c r="T5086" i="190"/>
  <c r="S5086" i="190"/>
  <c r="R5086" i="190"/>
  <c r="Q5086" i="190"/>
  <c r="P5086" i="190"/>
  <c r="O5086" i="190"/>
  <c r="W5086" i="190" s="1"/>
  <c r="V5085" i="190"/>
  <c r="U5085" i="190"/>
  <c r="T5085" i="190"/>
  <c r="S5085" i="190"/>
  <c r="R5085" i="190"/>
  <c r="Q5085" i="190"/>
  <c r="P5085" i="190"/>
  <c r="O5085" i="190"/>
  <c r="V5084" i="190"/>
  <c r="U5084" i="190"/>
  <c r="T5084" i="190"/>
  <c r="S5084" i="190"/>
  <c r="R5084" i="190"/>
  <c r="Q5084" i="190"/>
  <c r="P5084" i="190"/>
  <c r="O5084" i="190"/>
  <c r="V5083" i="190"/>
  <c r="U5083" i="190"/>
  <c r="T5083" i="190"/>
  <c r="S5083" i="190"/>
  <c r="R5083" i="190"/>
  <c r="Q5083" i="190"/>
  <c r="P5083" i="190"/>
  <c r="O5083" i="190"/>
  <c r="V5082" i="190"/>
  <c r="U5082" i="190"/>
  <c r="T5082" i="190"/>
  <c r="S5082" i="190"/>
  <c r="R5082" i="190"/>
  <c r="Q5082" i="190"/>
  <c r="P5082" i="190"/>
  <c r="O5082" i="190"/>
  <c r="V5081" i="190"/>
  <c r="U5081" i="190"/>
  <c r="T5081" i="190"/>
  <c r="S5081" i="190"/>
  <c r="R5081" i="190"/>
  <c r="Q5081" i="190"/>
  <c r="P5081" i="190"/>
  <c r="O5081" i="190"/>
  <c r="V5080" i="190"/>
  <c r="U5080" i="190"/>
  <c r="T5080" i="190"/>
  <c r="S5080" i="190"/>
  <c r="R5080" i="190"/>
  <c r="Q5080" i="190"/>
  <c r="P5080" i="190"/>
  <c r="O5080" i="190"/>
  <c r="W5080" i="190" s="1"/>
  <c r="V5079" i="190"/>
  <c r="U5079" i="190"/>
  <c r="T5079" i="190"/>
  <c r="S5079" i="190"/>
  <c r="R5079" i="190"/>
  <c r="Q5079" i="190"/>
  <c r="P5079" i="190"/>
  <c r="O5079" i="190"/>
  <c r="V5078" i="190"/>
  <c r="U5078" i="190"/>
  <c r="T5078" i="190"/>
  <c r="S5078" i="190"/>
  <c r="X5078" i="190" s="1"/>
  <c r="R5078" i="190"/>
  <c r="Q5078" i="190"/>
  <c r="P5078" i="190"/>
  <c r="O5078" i="190"/>
  <c r="V5077" i="190"/>
  <c r="U5077" i="190"/>
  <c r="T5077" i="190"/>
  <c r="S5077" i="190"/>
  <c r="R5077" i="190"/>
  <c r="Q5077" i="190"/>
  <c r="P5077" i="190"/>
  <c r="O5077" i="190"/>
  <c r="W5077" i="190" s="1"/>
  <c r="V5076" i="190"/>
  <c r="U5076" i="190"/>
  <c r="T5076" i="190"/>
  <c r="S5076" i="190"/>
  <c r="R5076" i="190"/>
  <c r="Q5076" i="190"/>
  <c r="P5076" i="190"/>
  <c r="O5076" i="190"/>
  <c r="V5075" i="190"/>
  <c r="U5075" i="190"/>
  <c r="T5075" i="190"/>
  <c r="S5075" i="190"/>
  <c r="R5075" i="190"/>
  <c r="Q5075" i="190"/>
  <c r="P5075" i="190"/>
  <c r="O5075" i="190"/>
  <c r="V5074" i="190"/>
  <c r="U5074" i="190"/>
  <c r="T5074" i="190"/>
  <c r="S5074" i="190"/>
  <c r="R5074" i="190"/>
  <c r="Q5074" i="190"/>
  <c r="P5074" i="190"/>
  <c r="O5074" i="190"/>
  <c r="W5074" i="190" s="1"/>
  <c r="V5073" i="190"/>
  <c r="U5073" i="190"/>
  <c r="T5073" i="190"/>
  <c r="S5073" i="190"/>
  <c r="R5073" i="190"/>
  <c r="Q5073" i="190"/>
  <c r="P5073" i="190"/>
  <c r="O5073" i="190"/>
  <c r="V5072" i="190"/>
  <c r="U5072" i="190"/>
  <c r="T5072" i="190"/>
  <c r="S5072" i="190"/>
  <c r="R5072" i="190"/>
  <c r="Q5072" i="190"/>
  <c r="P5072" i="190"/>
  <c r="O5072" i="190"/>
  <c r="V5071" i="190"/>
  <c r="U5071" i="190"/>
  <c r="T5071" i="190"/>
  <c r="S5071" i="190"/>
  <c r="R5071" i="190"/>
  <c r="Q5071" i="190"/>
  <c r="P5071" i="190"/>
  <c r="O5071" i="190"/>
  <c r="V5070" i="190"/>
  <c r="U5070" i="190"/>
  <c r="T5070" i="190"/>
  <c r="S5070" i="190"/>
  <c r="R5070" i="190"/>
  <c r="Q5070" i="190"/>
  <c r="P5070" i="190"/>
  <c r="O5070" i="190"/>
  <c r="V5069" i="190"/>
  <c r="U5069" i="190"/>
  <c r="T5069" i="190"/>
  <c r="S5069" i="190"/>
  <c r="R5069" i="190"/>
  <c r="Q5069" i="190"/>
  <c r="P5069" i="190"/>
  <c r="O5069" i="190"/>
  <c r="V5068" i="190"/>
  <c r="U5068" i="190"/>
  <c r="T5068" i="190"/>
  <c r="S5068" i="190"/>
  <c r="R5068" i="190"/>
  <c r="Q5068" i="190"/>
  <c r="P5068" i="190"/>
  <c r="O5068" i="190"/>
  <c r="W5068" i="190" s="1"/>
  <c r="V5067" i="190"/>
  <c r="U5067" i="190"/>
  <c r="T5067" i="190"/>
  <c r="S5067" i="190"/>
  <c r="R5067" i="190"/>
  <c r="Q5067" i="190"/>
  <c r="P5067" i="190"/>
  <c r="O5067" i="190"/>
  <c r="V5066" i="190"/>
  <c r="U5066" i="190"/>
  <c r="T5066" i="190"/>
  <c r="S5066" i="190"/>
  <c r="X5066" i="190" s="1"/>
  <c r="R5066" i="190"/>
  <c r="Q5066" i="190"/>
  <c r="P5066" i="190"/>
  <c r="O5066" i="190"/>
  <c r="V5065" i="190"/>
  <c r="U5065" i="190"/>
  <c r="T5065" i="190"/>
  <c r="S5065" i="190"/>
  <c r="R5065" i="190"/>
  <c r="Q5065" i="190"/>
  <c r="P5065" i="190"/>
  <c r="O5065" i="190"/>
  <c r="W5065" i="190" s="1"/>
  <c r="V5064" i="190"/>
  <c r="U5064" i="190"/>
  <c r="T5064" i="190"/>
  <c r="S5064" i="190"/>
  <c r="R5064" i="190"/>
  <c r="Q5064" i="190"/>
  <c r="P5064" i="190"/>
  <c r="O5064" i="190"/>
  <c r="V5063" i="190"/>
  <c r="U5063" i="190"/>
  <c r="T5063" i="190"/>
  <c r="S5063" i="190"/>
  <c r="R5063" i="190"/>
  <c r="Q5063" i="190"/>
  <c r="P5063" i="190"/>
  <c r="O5063" i="190"/>
  <c r="V5062" i="190"/>
  <c r="U5062" i="190"/>
  <c r="T5062" i="190"/>
  <c r="S5062" i="190"/>
  <c r="R5062" i="190"/>
  <c r="Q5062" i="190"/>
  <c r="P5062" i="190"/>
  <c r="O5062" i="190"/>
  <c r="W5062" i="190" s="1"/>
  <c r="V5061" i="190"/>
  <c r="U5061" i="190"/>
  <c r="T5061" i="190"/>
  <c r="S5061" i="190"/>
  <c r="R5061" i="190"/>
  <c r="Q5061" i="190"/>
  <c r="P5061" i="190"/>
  <c r="O5061" i="190"/>
  <c r="V5060" i="190"/>
  <c r="U5060" i="190"/>
  <c r="T5060" i="190"/>
  <c r="S5060" i="190"/>
  <c r="R5060" i="190"/>
  <c r="Q5060" i="190"/>
  <c r="P5060" i="190"/>
  <c r="O5060" i="190"/>
  <c r="V5059" i="190"/>
  <c r="U5059" i="190"/>
  <c r="T5059" i="190"/>
  <c r="S5059" i="190"/>
  <c r="R5059" i="190"/>
  <c r="Q5059" i="190"/>
  <c r="P5059" i="190"/>
  <c r="O5059" i="190"/>
  <c r="V5058" i="190"/>
  <c r="U5058" i="190"/>
  <c r="T5058" i="190"/>
  <c r="S5058" i="190"/>
  <c r="R5058" i="190"/>
  <c r="Q5058" i="190"/>
  <c r="P5058" i="190"/>
  <c r="O5058" i="190"/>
  <c r="V5057" i="190"/>
  <c r="U5057" i="190"/>
  <c r="T5057" i="190"/>
  <c r="S5057" i="190"/>
  <c r="R5057" i="190"/>
  <c r="Q5057" i="190"/>
  <c r="P5057" i="190"/>
  <c r="O5057" i="190"/>
  <c r="V5056" i="190"/>
  <c r="U5056" i="190"/>
  <c r="T5056" i="190"/>
  <c r="S5056" i="190"/>
  <c r="R5056" i="190"/>
  <c r="Q5056" i="190"/>
  <c r="P5056" i="190"/>
  <c r="O5056" i="190"/>
  <c r="W5056" i="190" s="1"/>
  <c r="V5055" i="190"/>
  <c r="U5055" i="190"/>
  <c r="T5055" i="190"/>
  <c r="S5055" i="190"/>
  <c r="R5055" i="190"/>
  <c r="Q5055" i="190"/>
  <c r="P5055" i="190"/>
  <c r="O5055" i="190"/>
  <c r="V5054" i="190"/>
  <c r="U5054" i="190"/>
  <c r="T5054" i="190"/>
  <c r="S5054" i="190"/>
  <c r="X5054" i="190" s="1"/>
  <c r="R5054" i="190"/>
  <c r="Q5054" i="190"/>
  <c r="P5054" i="190"/>
  <c r="O5054" i="190"/>
  <c r="V5053" i="190"/>
  <c r="U5053" i="190"/>
  <c r="T5053" i="190"/>
  <c r="S5053" i="190"/>
  <c r="R5053" i="190"/>
  <c r="Q5053" i="190"/>
  <c r="P5053" i="190"/>
  <c r="O5053" i="190"/>
  <c r="W5053" i="190" s="1"/>
  <c r="V5052" i="190"/>
  <c r="U5052" i="190"/>
  <c r="T5052" i="190"/>
  <c r="S5052" i="190"/>
  <c r="R5052" i="190"/>
  <c r="Q5052" i="190"/>
  <c r="P5052" i="190"/>
  <c r="O5052" i="190"/>
  <c r="V5051" i="190"/>
  <c r="U5051" i="190"/>
  <c r="T5051" i="190"/>
  <c r="S5051" i="190"/>
  <c r="R5051" i="190"/>
  <c r="Q5051" i="190"/>
  <c r="P5051" i="190"/>
  <c r="O5051" i="190"/>
  <c r="V5050" i="190"/>
  <c r="U5050" i="190"/>
  <c r="T5050" i="190"/>
  <c r="S5050" i="190"/>
  <c r="R5050" i="190"/>
  <c r="Q5050" i="190"/>
  <c r="P5050" i="190"/>
  <c r="O5050" i="190"/>
  <c r="W5050" i="190" s="1"/>
  <c r="V5049" i="190"/>
  <c r="U5049" i="190"/>
  <c r="T5049" i="190"/>
  <c r="S5049" i="190"/>
  <c r="R5049" i="190"/>
  <c r="Q5049" i="190"/>
  <c r="P5049" i="190"/>
  <c r="O5049" i="190"/>
  <c r="V5048" i="190"/>
  <c r="U5048" i="190"/>
  <c r="T5048" i="190"/>
  <c r="S5048" i="190"/>
  <c r="R5048" i="190"/>
  <c r="Q5048" i="190"/>
  <c r="P5048" i="190"/>
  <c r="O5048" i="190"/>
  <c r="V5047" i="190"/>
  <c r="U5047" i="190"/>
  <c r="T5047" i="190"/>
  <c r="S5047" i="190"/>
  <c r="R5047" i="190"/>
  <c r="Q5047" i="190"/>
  <c r="P5047" i="190"/>
  <c r="O5047" i="190"/>
  <c r="V5046" i="190"/>
  <c r="U5046" i="190"/>
  <c r="T5046" i="190"/>
  <c r="S5046" i="190"/>
  <c r="R5046" i="190"/>
  <c r="Q5046" i="190"/>
  <c r="P5046" i="190"/>
  <c r="O5046" i="190"/>
  <c r="V5045" i="190"/>
  <c r="U5045" i="190"/>
  <c r="T5045" i="190"/>
  <c r="S5045" i="190"/>
  <c r="R5045" i="190"/>
  <c r="Q5045" i="190"/>
  <c r="P5045" i="190"/>
  <c r="O5045" i="190"/>
  <c r="V5044" i="190"/>
  <c r="U5044" i="190"/>
  <c r="T5044" i="190"/>
  <c r="S5044" i="190"/>
  <c r="R5044" i="190"/>
  <c r="Q5044" i="190"/>
  <c r="P5044" i="190"/>
  <c r="O5044" i="190"/>
  <c r="W5044" i="190" s="1"/>
  <c r="V5043" i="190"/>
  <c r="U5043" i="190"/>
  <c r="T5043" i="190"/>
  <c r="S5043" i="190"/>
  <c r="R5043" i="190"/>
  <c r="Q5043" i="190"/>
  <c r="P5043" i="190"/>
  <c r="O5043" i="190"/>
  <c r="V5042" i="190"/>
  <c r="U5042" i="190"/>
  <c r="T5042" i="190"/>
  <c r="S5042" i="190"/>
  <c r="X5042" i="190" s="1"/>
  <c r="R5042" i="190"/>
  <c r="Q5042" i="190"/>
  <c r="P5042" i="190"/>
  <c r="O5042" i="190"/>
  <c r="V5041" i="190"/>
  <c r="U5041" i="190"/>
  <c r="T5041" i="190"/>
  <c r="S5041" i="190"/>
  <c r="R5041" i="190"/>
  <c r="Q5041" i="190"/>
  <c r="P5041" i="190"/>
  <c r="O5041" i="190"/>
  <c r="W5041" i="190" s="1"/>
  <c r="V5040" i="190"/>
  <c r="U5040" i="190"/>
  <c r="T5040" i="190"/>
  <c r="S5040" i="190"/>
  <c r="R5040" i="190"/>
  <c r="Q5040" i="190"/>
  <c r="P5040" i="190"/>
  <c r="O5040" i="190"/>
  <c r="V5039" i="190"/>
  <c r="U5039" i="190"/>
  <c r="T5039" i="190"/>
  <c r="S5039" i="190"/>
  <c r="R5039" i="190"/>
  <c r="Q5039" i="190"/>
  <c r="P5039" i="190"/>
  <c r="O5039" i="190"/>
  <c r="V5038" i="190"/>
  <c r="U5038" i="190"/>
  <c r="T5038" i="190"/>
  <c r="S5038" i="190"/>
  <c r="R5038" i="190"/>
  <c r="Q5038" i="190"/>
  <c r="P5038" i="190"/>
  <c r="O5038" i="190"/>
  <c r="W5038" i="190" s="1"/>
  <c r="V5037" i="190"/>
  <c r="U5037" i="190"/>
  <c r="T5037" i="190"/>
  <c r="S5037" i="190"/>
  <c r="R5037" i="190"/>
  <c r="Q5037" i="190"/>
  <c r="P5037" i="190"/>
  <c r="O5037" i="190"/>
  <c r="V5036" i="190"/>
  <c r="U5036" i="190"/>
  <c r="T5036" i="190"/>
  <c r="S5036" i="190"/>
  <c r="R5036" i="190"/>
  <c r="Q5036" i="190"/>
  <c r="P5036" i="190"/>
  <c r="O5036" i="190"/>
  <c r="V5035" i="190"/>
  <c r="U5035" i="190"/>
  <c r="T5035" i="190"/>
  <c r="S5035" i="190"/>
  <c r="R5035" i="190"/>
  <c r="Q5035" i="190"/>
  <c r="P5035" i="190"/>
  <c r="O5035" i="190"/>
  <c r="V5034" i="190"/>
  <c r="U5034" i="190"/>
  <c r="T5034" i="190"/>
  <c r="S5034" i="190"/>
  <c r="R5034" i="190"/>
  <c r="Q5034" i="190"/>
  <c r="P5034" i="190"/>
  <c r="O5034" i="190"/>
  <c r="V5033" i="190"/>
  <c r="U5033" i="190"/>
  <c r="T5033" i="190"/>
  <c r="S5033" i="190"/>
  <c r="R5033" i="190"/>
  <c r="Q5033" i="190"/>
  <c r="P5033" i="190"/>
  <c r="O5033" i="190"/>
  <c r="V5032" i="190"/>
  <c r="U5032" i="190"/>
  <c r="T5032" i="190"/>
  <c r="S5032" i="190"/>
  <c r="R5032" i="190"/>
  <c r="Q5032" i="190"/>
  <c r="P5032" i="190"/>
  <c r="O5032" i="190"/>
  <c r="W5032" i="190" s="1"/>
  <c r="V5031" i="190"/>
  <c r="U5031" i="190"/>
  <c r="T5031" i="190"/>
  <c r="S5031" i="190"/>
  <c r="R5031" i="190"/>
  <c r="Q5031" i="190"/>
  <c r="P5031" i="190"/>
  <c r="O5031" i="190"/>
  <c r="V5030" i="190"/>
  <c r="U5030" i="190"/>
  <c r="T5030" i="190"/>
  <c r="S5030" i="190"/>
  <c r="X5030" i="190" s="1"/>
  <c r="R5030" i="190"/>
  <c r="Q5030" i="190"/>
  <c r="P5030" i="190"/>
  <c r="O5030" i="190"/>
  <c r="V5029" i="190"/>
  <c r="U5029" i="190"/>
  <c r="T5029" i="190"/>
  <c r="S5029" i="190"/>
  <c r="R5029" i="190"/>
  <c r="Q5029" i="190"/>
  <c r="P5029" i="190"/>
  <c r="O5029" i="190"/>
  <c r="W5029" i="190" s="1"/>
  <c r="V5028" i="190"/>
  <c r="U5028" i="190"/>
  <c r="T5028" i="190"/>
  <c r="S5028" i="190"/>
  <c r="R5028" i="190"/>
  <c r="Q5028" i="190"/>
  <c r="P5028" i="190"/>
  <c r="O5028" i="190"/>
  <c r="V5027" i="190"/>
  <c r="U5027" i="190"/>
  <c r="T5027" i="190"/>
  <c r="S5027" i="190"/>
  <c r="R5027" i="190"/>
  <c r="Q5027" i="190"/>
  <c r="P5027" i="190"/>
  <c r="O5027" i="190"/>
  <c r="V5026" i="190"/>
  <c r="U5026" i="190"/>
  <c r="T5026" i="190"/>
  <c r="S5026" i="190"/>
  <c r="R5026" i="190"/>
  <c r="Q5026" i="190"/>
  <c r="P5026" i="190"/>
  <c r="O5026" i="190"/>
  <c r="W5026" i="190" s="1"/>
  <c r="V5025" i="190"/>
  <c r="U5025" i="190"/>
  <c r="T5025" i="190"/>
  <c r="S5025" i="190"/>
  <c r="R5025" i="190"/>
  <c r="Q5025" i="190"/>
  <c r="P5025" i="190"/>
  <c r="O5025" i="190"/>
  <c r="V5024" i="190"/>
  <c r="U5024" i="190"/>
  <c r="T5024" i="190"/>
  <c r="S5024" i="190"/>
  <c r="R5024" i="190"/>
  <c r="Q5024" i="190"/>
  <c r="P5024" i="190"/>
  <c r="O5024" i="190"/>
  <c r="V5023" i="190"/>
  <c r="U5023" i="190"/>
  <c r="T5023" i="190"/>
  <c r="S5023" i="190"/>
  <c r="R5023" i="190"/>
  <c r="Q5023" i="190"/>
  <c r="P5023" i="190"/>
  <c r="O5023" i="190"/>
  <c r="V5022" i="190"/>
  <c r="U5022" i="190"/>
  <c r="T5022" i="190"/>
  <c r="S5022" i="190"/>
  <c r="R5022" i="190"/>
  <c r="Q5022" i="190"/>
  <c r="P5022" i="190"/>
  <c r="O5022" i="190"/>
  <c r="V5021" i="190"/>
  <c r="U5021" i="190"/>
  <c r="T5021" i="190"/>
  <c r="S5021" i="190"/>
  <c r="R5021" i="190"/>
  <c r="Q5021" i="190"/>
  <c r="P5021" i="190"/>
  <c r="O5021" i="190"/>
  <c r="V5020" i="190"/>
  <c r="U5020" i="190"/>
  <c r="T5020" i="190"/>
  <c r="S5020" i="190"/>
  <c r="R5020" i="190"/>
  <c r="Q5020" i="190"/>
  <c r="P5020" i="190"/>
  <c r="O5020" i="190"/>
  <c r="W5020" i="190" s="1"/>
  <c r="V5019" i="190"/>
  <c r="U5019" i="190"/>
  <c r="T5019" i="190"/>
  <c r="S5019" i="190"/>
  <c r="R5019" i="190"/>
  <c r="Q5019" i="190"/>
  <c r="P5019" i="190"/>
  <c r="O5019" i="190"/>
  <c r="V5018" i="190"/>
  <c r="U5018" i="190"/>
  <c r="T5018" i="190"/>
  <c r="S5018" i="190"/>
  <c r="X5018" i="190" s="1"/>
  <c r="R5018" i="190"/>
  <c r="Q5018" i="190"/>
  <c r="P5018" i="190"/>
  <c r="O5018" i="190"/>
  <c r="V5017" i="190"/>
  <c r="U5017" i="190"/>
  <c r="T5017" i="190"/>
  <c r="S5017" i="190"/>
  <c r="R5017" i="190"/>
  <c r="Q5017" i="190"/>
  <c r="P5017" i="190"/>
  <c r="O5017" i="190"/>
  <c r="W5017" i="190" s="1"/>
  <c r="V5016" i="190"/>
  <c r="U5016" i="190"/>
  <c r="T5016" i="190"/>
  <c r="S5016" i="190"/>
  <c r="R5016" i="190"/>
  <c r="Q5016" i="190"/>
  <c r="P5016" i="190"/>
  <c r="O5016" i="190"/>
  <c r="V5015" i="190"/>
  <c r="U5015" i="190"/>
  <c r="T5015" i="190"/>
  <c r="S5015" i="190"/>
  <c r="R5015" i="190"/>
  <c r="Q5015" i="190"/>
  <c r="P5015" i="190"/>
  <c r="O5015" i="190"/>
  <c r="V5014" i="190"/>
  <c r="U5014" i="190"/>
  <c r="T5014" i="190"/>
  <c r="S5014" i="190"/>
  <c r="R5014" i="190"/>
  <c r="Q5014" i="190"/>
  <c r="P5014" i="190"/>
  <c r="O5014" i="190"/>
  <c r="W5014" i="190" s="1"/>
  <c r="V5013" i="190"/>
  <c r="U5013" i="190"/>
  <c r="T5013" i="190"/>
  <c r="S5013" i="190"/>
  <c r="R5013" i="190"/>
  <c r="Q5013" i="190"/>
  <c r="P5013" i="190"/>
  <c r="O5013" i="190"/>
  <c r="V5012" i="190"/>
  <c r="U5012" i="190"/>
  <c r="T5012" i="190"/>
  <c r="S5012" i="190"/>
  <c r="R5012" i="190"/>
  <c r="Q5012" i="190"/>
  <c r="P5012" i="190"/>
  <c r="O5012" i="190"/>
  <c r="V5011" i="190"/>
  <c r="U5011" i="190"/>
  <c r="T5011" i="190"/>
  <c r="S5011" i="190"/>
  <c r="R5011" i="190"/>
  <c r="Q5011" i="190"/>
  <c r="P5011" i="190"/>
  <c r="O5011" i="190"/>
  <c r="V5010" i="190"/>
  <c r="U5010" i="190"/>
  <c r="T5010" i="190"/>
  <c r="S5010" i="190"/>
  <c r="R5010" i="190"/>
  <c r="Q5010" i="190"/>
  <c r="P5010" i="190"/>
  <c r="O5010" i="190"/>
  <c r="V5009" i="190"/>
  <c r="U5009" i="190"/>
  <c r="T5009" i="190"/>
  <c r="S5009" i="190"/>
  <c r="R5009" i="190"/>
  <c r="Q5009" i="190"/>
  <c r="P5009" i="190"/>
  <c r="O5009" i="190"/>
  <c r="V5008" i="190"/>
  <c r="U5008" i="190"/>
  <c r="T5008" i="190"/>
  <c r="S5008" i="190"/>
  <c r="R5008" i="190"/>
  <c r="Q5008" i="190"/>
  <c r="P5008" i="190"/>
  <c r="O5008" i="190"/>
  <c r="W5008" i="190" s="1"/>
  <c r="V5007" i="190"/>
  <c r="U5007" i="190"/>
  <c r="T5007" i="190"/>
  <c r="S5007" i="190"/>
  <c r="R5007" i="190"/>
  <c r="Q5007" i="190"/>
  <c r="P5007" i="190"/>
  <c r="O5007" i="190"/>
  <c r="V5006" i="190"/>
  <c r="U5006" i="190"/>
  <c r="T5006" i="190"/>
  <c r="S5006" i="190"/>
  <c r="X5006" i="190" s="1"/>
  <c r="R5006" i="190"/>
  <c r="Q5006" i="190"/>
  <c r="P5006" i="190"/>
  <c r="O5006" i="190"/>
  <c r="V5005" i="190"/>
  <c r="U5005" i="190"/>
  <c r="T5005" i="190"/>
  <c r="S5005" i="190"/>
  <c r="R5005" i="190"/>
  <c r="Q5005" i="190"/>
  <c r="P5005" i="190"/>
  <c r="O5005" i="190"/>
  <c r="W5005" i="190" s="1"/>
  <c r="V5004" i="190"/>
  <c r="U5004" i="190"/>
  <c r="T5004" i="190"/>
  <c r="S5004" i="190"/>
  <c r="R5004" i="190"/>
  <c r="Q5004" i="190"/>
  <c r="P5004" i="190"/>
  <c r="O5004" i="190"/>
  <c r="V5003" i="190"/>
  <c r="U5003" i="190"/>
  <c r="T5003" i="190"/>
  <c r="S5003" i="190"/>
  <c r="R5003" i="190"/>
  <c r="Q5003" i="190"/>
  <c r="P5003" i="190"/>
  <c r="O5003" i="190"/>
  <c r="V5002" i="190"/>
  <c r="U5002" i="190"/>
  <c r="T5002" i="190"/>
  <c r="S5002" i="190"/>
  <c r="R5002" i="190"/>
  <c r="Q5002" i="190"/>
  <c r="P5002" i="190"/>
  <c r="O5002" i="190"/>
  <c r="W5002" i="190" s="1"/>
  <c r="V5001" i="190"/>
  <c r="U5001" i="190"/>
  <c r="T5001" i="190"/>
  <c r="S5001" i="190"/>
  <c r="R5001" i="190"/>
  <c r="Q5001" i="190"/>
  <c r="P5001" i="190"/>
  <c r="O5001" i="190"/>
  <c r="V5000" i="190"/>
  <c r="U5000" i="190"/>
  <c r="T5000" i="190"/>
  <c r="S5000" i="190"/>
  <c r="R5000" i="190"/>
  <c r="Q5000" i="190"/>
  <c r="P5000" i="190"/>
  <c r="O5000" i="190"/>
  <c r="V4999" i="190"/>
  <c r="U4999" i="190"/>
  <c r="T4999" i="190"/>
  <c r="S4999" i="190"/>
  <c r="R4999" i="190"/>
  <c r="Q4999" i="190"/>
  <c r="P4999" i="190"/>
  <c r="O4999" i="190"/>
  <c r="V4998" i="190"/>
  <c r="U4998" i="190"/>
  <c r="T4998" i="190"/>
  <c r="S4998" i="190"/>
  <c r="R4998" i="190"/>
  <c r="Q4998" i="190"/>
  <c r="P4998" i="190"/>
  <c r="O4998" i="190"/>
  <c r="V4997" i="190"/>
  <c r="U4997" i="190"/>
  <c r="T4997" i="190"/>
  <c r="S4997" i="190"/>
  <c r="R4997" i="190"/>
  <c r="Q4997" i="190"/>
  <c r="P4997" i="190"/>
  <c r="O4997" i="190"/>
  <c r="V4996" i="190"/>
  <c r="U4996" i="190"/>
  <c r="T4996" i="190"/>
  <c r="S4996" i="190"/>
  <c r="R4996" i="190"/>
  <c r="Q4996" i="190"/>
  <c r="P4996" i="190"/>
  <c r="O4996" i="190"/>
  <c r="W4996" i="190" s="1"/>
  <c r="V4995" i="190"/>
  <c r="U4995" i="190"/>
  <c r="T4995" i="190"/>
  <c r="S4995" i="190"/>
  <c r="R4995" i="190"/>
  <c r="Q4995" i="190"/>
  <c r="P4995" i="190"/>
  <c r="O4995" i="190"/>
  <c r="V4994" i="190"/>
  <c r="U4994" i="190"/>
  <c r="T4994" i="190"/>
  <c r="S4994" i="190"/>
  <c r="X4994" i="190" s="1"/>
  <c r="R4994" i="190"/>
  <c r="Q4994" i="190"/>
  <c r="P4994" i="190"/>
  <c r="O4994" i="190"/>
  <c r="V4993" i="190"/>
  <c r="U4993" i="190"/>
  <c r="T4993" i="190"/>
  <c r="S4993" i="190"/>
  <c r="R4993" i="190"/>
  <c r="Q4993" i="190"/>
  <c r="P4993" i="190"/>
  <c r="O4993" i="190"/>
  <c r="W4993" i="190" s="1"/>
  <c r="V4992" i="190"/>
  <c r="U4992" i="190"/>
  <c r="T4992" i="190"/>
  <c r="S4992" i="190"/>
  <c r="R4992" i="190"/>
  <c r="Q4992" i="190"/>
  <c r="P4992" i="190"/>
  <c r="O4992" i="190"/>
  <c r="V4991" i="190"/>
  <c r="U4991" i="190"/>
  <c r="T4991" i="190"/>
  <c r="S4991" i="190"/>
  <c r="R4991" i="190"/>
  <c r="Q4991" i="190"/>
  <c r="P4991" i="190"/>
  <c r="O4991" i="190"/>
  <c r="V4990" i="190"/>
  <c r="U4990" i="190"/>
  <c r="T4990" i="190"/>
  <c r="S4990" i="190"/>
  <c r="R4990" i="190"/>
  <c r="Q4990" i="190"/>
  <c r="P4990" i="190"/>
  <c r="O4990" i="190"/>
  <c r="W4990" i="190" s="1"/>
  <c r="V4989" i="190"/>
  <c r="U4989" i="190"/>
  <c r="T4989" i="190"/>
  <c r="S4989" i="190"/>
  <c r="R4989" i="190"/>
  <c r="Q4989" i="190"/>
  <c r="P4989" i="190"/>
  <c r="O4989" i="190"/>
  <c r="V4988" i="190"/>
  <c r="U4988" i="190"/>
  <c r="T4988" i="190"/>
  <c r="S4988" i="190"/>
  <c r="X4988" i="190" s="1"/>
  <c r="R4988" i="190"/>
  <c r="Q4988" i="190"/>
  <c r="P4988" i="190"/>
  <c r="O4988" i="190"/>
  <c r="V4987" i="190"/>
  <c r="U4987" i="190"/>
  <c r="T4987" i="190"/>
  <c r="S4987" i="190"/>
  <c r="R4987" i="190"/>
  <c r="Q4987" i="190"/>
  <c r="P4987" i="190"/>
  <c r="O4987" i="190"/>
  <c r="V4986" i="190"/>
  <c r="U4986" i="190"/>
  <c r="T4986" i="190"/>
  <c r="S4986" i="190"/>
  <c r="R4986" i="190"/>
  <c r="Q4986" i="190"/>
  <c r="P4986" i="190"/>
  <c r="O4986" i="190"/>
  <c r="V4985" i="190"/>
  <c r="U4985" i="190"/>
  <c r="T4985" i="190"/>
  <c r="S4985" i="190"/>
  <c r="R4985" i="190"/>
  <c r="Q4985" i="190"/>
  <c r="P4985" i="190"/>
  <c r="O4985" i="190"/>
  <c r="V4984" i="190"/>
  <c r="U4984" i="190"/>
  <c r="T4984" i="190"/>
  <c r="S4984" i="190"/>
  <c r="R4984" i="190"/>
  <c r="Q4984" i="190"/>
  <c r="P4984" i="190"/>
  <c r="O4984" i="190"/>
  <c r="W4984" i="190" s="1"/>
  <c r="V4983" i="190"/>
  <c r="U4983" i="190"/>
  <c r="T4983" i="190"/>
  <c r="S4983" i="190"/>
  <c r="R4983" i="190"/>
  <c r="Q4983" i="190"/>
  <c r="P4983" i="190"/>
  <c r="O4983" i="190"/>
  <c r="V4982" i="190"/>
  <c r="U4982" i="190"/>
  <c r="T4982" i="190"/>
  <c r="S4982" i="190"/>
  <c r="X4982" i="190" s="1"/>
  <c r="R4982" i="190"/>
  <c r="Q4982" i="190"/>
  <c r="P4982" i="190"/>
  <c r="O4982" i="190"/>
  <c r="V4981" i="190"/>
  <c r="U4981" i="190"/>
  <c r="T4981" i="190"/>
  <c r="S4981" i="190"/>
  <c r="R4981" i="190"/>
  <c r="Q4981" i="190"/>
  <c r="P4981" i="190"/>
  <c r="O4981" i="190"/>
  <c r="W4981" i="190" s="1"/>
  <c r="V4980" i="190"/>
  <c r="U4980" i="190"/>
  <c r="T4980" i="190"/>
  <c r="S4980" i="190"/>
  <c r="R4980" i="190"/>
  <c r="Q4980" i="190"/>
  <c r="P4980" i="190"/>
  <c r="O4980" i="190"/>
  <c r="V4979" i="190"/>
  <c r="U4979" i="190"/>
  <c r="T4979" i="190"/>
  <c r="S4979" i="190"/>
  <c r="R4979" i="190"/>
  <c r="Q4979" i="190"/>
  <c r="P4979" i="190"/>
  <c r="O4979" i="190"/>
  <c r="V4978" i="190"/>
  <c r="U4978" i="190"/>
  <c r="T4978" i="190"/>
  <c r="S4978" i="190"/>
  <c r="R4978" i="190"/>
  <c r="Q4978" i="190"/>
  <c r="P4978" i="190"/>
  <c r="O4978" i="190"/>
  <c r="W4978" i="190" s="1"/>
  <c r="V4977" i="190"/>
  <c r="U4977" i="190"/>
  <c r="T4977" i="190"/>
  <c r="S4977" i="190"/>
  <c r="R4977" i="190"/>
  <c r="Q4977" i="190"/>
  <c r="P4977" i="190"/>
  <c r="O4977" i="190"/>
  <c r="V4976" i="190"/>
  <c r="U4976" i="190"/>
  <c r="T4976" i="190"/>
  <c r="S4976" i="190"/>
  <c r="X4976" i="190" s="1"/>
  <c r="R4976" i="190"/>
  <c r="Q4976" i="190"/>
  <c r="P4976" i="190"/>
  <c r="O4976" i="190"/>
  <c r="V4975" i="190"/>
  <c r="U4975" i="190"/>
  <c r="T4975" i="190"/>
  <c r="S4975" i="190"/>
  <c r="R4975" i="190"/>
  <c r="Q4975" i="190"/>
  <c r="P4975" i="190"/>
  <c r="O4975" i="190"/>
  <c r="V4974" i="190"/>
  <c r="U4974" i="190"/>
  <c r="T4974" i="190"/>
  <c r="S4974" i="190"/>
  <c r="R4974" i="190"/>
  <c r="Q4974" i="190"/>
  <c r="P4974" i="190"/>
  <c r="O4974" i="190"/>
  <c r="V4973" i="190"/>
  <c r="U4973" i="190"/>
  <c r="T4973" i="190"/>
  <c r="S4973" i="190"/>
  <c r="R4973" i="190"/>
  <c r="Q4973" i="190"/>
  <c r="P4973" i="190"/>
  <c r="O4973" i="190"/>
  <c r="V4972" i="190"/>
  <c r="U4972" i="190"/>
  <c r="T4972" i="190"/>
  <c r="S4972" i="190"/>
  <c r="R4972" i="190"/>
  <c r="Q4972" i="190"/>
  <c r="P4972" i="190"/>
  <c r="O4972" i="190"/>
  <c r="W4972" i="190" s="1"/>
  <c r="V4971" i="190"/>
  <c r="U4971" i="190"/>
  <c r="T4971" i="190"/>
  <c r="S4971" i="190"/>
  <c r="R4971" i="190"/>
  <c r="Q4971" i="190"/>
  <c r="P4971" i="190"/>
  <c r="O4971" i="190"/>
  <c r="V4970" i="190"/>
  <c r="U4970" i="190"/>
  <c r="T4970" i="190"/>
  <c r="S4970" i="190"/>
  <c r="X4970" i="190" s="1"/>
  <c r="R4970" i="190"/>
  <c r="Q4970" i="190"/>
  <c r="P4970" i="190"/>
  <c r="O4970" i="190"/>
  <c r="V4969" i="190"/>
  <c r="U4969" i="190"/>
  <c r="T4969" i="190"/>
  <c r="S4969" i="190"/>
  <c r="R4969" i="190"/>
  <c r="Q4969" i="190"/>
  <c r="P4969" i="190"/>
  <c r="O4969" i="190"/>
  <c r="W4969" i="190" s="1"/>
  <c r="V4968" i="190"/>
  <c r="U4968" i="190"/>
  <c r="T4968" i="190"/>
  <c r="S4968" i="190"/>
  <c r="R4968" i="190"/>
  <c r="Q4968" i="190"/>
  <c r="P4968" i="190"/>
  <c r="O4968" i="190"/>
  <c r="V4967" i="190"/>
  <c r="U4967" i="190"/>
  <c r="T4967" i="190"/>
  <c r="S4967" i="190"/>
  <c r="R4967" i="190"/>
  <c r="Q4967" i="190"/>
  <c r="P4967" i="190"/>
  <c r="O4967" i="190"/>
  <c r="V4966" i="190"/>
  <c r="U4966" i="190"/>
  <c r="T4966" i="190"/>
  <c r="S4966" i="190"/>
  <c r="R4966" i="190"/>
  <c r="Q4966" i="190"/>
  <c r="P4966" i="190"/>
  <c r="O4966" i="190"/>
  <c r="W4966" i="190" s="1"/>
  <c r="V4965" i="190"/>
  <c r="U4965" i="190"/>
  <c r="T4965" i="190"/>
  <c r="S4965" i="190"/>
  <c r="R4965" i="190"/>
  <c r="Q4965" i="190"/>
  <c r="P4965" i="190"/>
  <c r="O4965" i="190"/>
  <c r="V4964" i="190"/>
  <c r="U4964" i="190"/>
  <c r="T4964" i="190"/>
  <c r="S4964" i="190"/>
  <c r="X4964" i="190" s="1"/>
  <c r="R4964" i="190"/>
  <c r="Q4964" i="190"/>
  <c r="P4964" i="190"/>
  <c r="O4964" i="190"/>
  <c r="V4963" i="190"/>
  <c r="U4963" i="190"/>
  <c r="T4963" i="190"/>
  <c r="S4963" i="190"/>
  <c r="R4963" i="190"/>
  <c r="Q4963" i="190"/>
  <c r="P4963" i="190"/>
  <c r="O4963" i="190"/>
  <c r="V4962" i="190"/>
  <c r="U4962" i="190"/>
  <c r="T4962" i="190"/>
  <c r="S4962" i="190"/>
  <c r="R4962" i="190"/>
  <c r="Q4962" i="190"/>
  <c r="P4962" i="190"/>
  <c r="O4962" i="190"/>
  <c r="V4961" i="190"/>
  <c r="U4961" i="190"/>
  <c r="T4961" i="190"/>
  <c r="S4961" i="190"/>
  <c r="R4961" i="190"/>
  <c r="Q4961" i="190"/>
  <c r="P4961" i="190"/>
  <c r="O4961" i="190"/>
  <c r="V4960" i="190"/>
  <c r="U4960" i="190"/>
  <c r="T4960" i="190"/>
  <c r="S4960" i="190"/>
  <c r="R4960" i="190"/>
  <c r="Q4960" i="190"/>
  <c r="P4960" i="190"/>
  <c r="O4960" i="190"/>
  <c r="W4960" i="190" s="1"/>
  <c r="V4959" i="190"/>
  <c r="U4959" i="190"/>
  <c r="T4959" i="190"/>
  <c r="S4959" i="190"/>
  <c r="R4959" i="190"/>
  <c r="Q4959" i="190"/>
  <c r="P4959" i="190"/>
  <c r="O4959" i="190"/>
  <c r="V4958" i="190"/>
  <c r="U4958" i="190"/>
  <c r="T4958" i="190"/>
  <c r="S4958" i="190"/>
  <c r="X4958" i="190" s="1"/>
  <c r="R4958" i="190"/>
  <c r="Q4958" i="190"/>
  <c r="P4958" i="190"/>
  <c r="O4958" i="190"/>
  <c r="V4957" i="190"/>
  <c r="U4957" i="190"/>
  <c r="T4957" i="190"/>
  <c r="S4957" i="190"/>
  <c r="R4957" i="190"/>
  <c r="Q4957" i="190"/>
  <c r="P4957" i="190"/>
  <c r="O4957" i="190"/>
  <c r="W4957" i="190" s="1"/>
  <c r="V4956" i="190"/>
  <c r="U4956" i="190"/>
  <c r="T4956" i="190"/>
  <c r="S4956" i="190"/>
  <c r="R4956" i="190"/>
  <c r="Q4956" i="190"/>
  <c r="P4956" i="190"/>
  <c r="O4956" i="190"/>
  <c r="V4955" i="190"/>
  <c r="U4955" i="190"/>
  <c r="T4955" i="190"/>
  <c r="S4955" i="190"/>
  <c r="R4955" i="190"/>
  <c r="Q4955" i="190"/>
  <c r="P4955" i="190"/>
  <c r="O4955" i="190"/>
  <c r="V4954" i="190"/>
  <c r="U4954" i="190"/>
  <c r="T4954" i="190"/>
  <c r="S4954" i="190"/>
  <c r="R4954" i="190"/>
  <c r="Q4954" i="190"/>
  <c r="P4954" i="190"/>
  <c r="O4954" i="190"/>
  <c r="W4954" i="190" s="1"/>
  <c r="V4953" i="190"/>
  <c r="U4953" i="190"/>
  <c r="T4953" i="190"/>
  <c r="S4953" i="190"/>
  <c r="R4953" i="190"/>
  <c r="Q4953" i="190"/>
  <c r="P4953" i="190"/>
  <c r="O4953" i="190"/>
  <c r="V4952" i="190"/>
  <c r="U4952" i="190"/>
  <c r="T4952" i="190"/>
  <c r="S4952" i="190"/>
  <c r="X4952" i="190" s="1"/>
  <c r="R4952" i="190"/>
  <c r="Q4952" i="190"/>
  <c r="P4952" i="190"/>
  <c r="O4952" i="190"/>
  <c r="V4951" i="190"/>
  <c r="U4951" i="190"/>
  <c r="T4951" i="190"/>
  <c r="S4951" i="190"/>
  <c r="R4951" i="190"/>
  <c r="Q4951" i="190"/>
  <c r="P4951" i="190"/>
  <c r="O4951" i="190"/>
  <c r="V4950" i="190"/>
  <c r="U4950" i="190"/>
  <c r="T4950" i="190"/>
  <c r="S4950" i="190"/>
  <c r="R4950" i="190"/>
  <c r="Q4950" i="190"/>
  <c r="P4950" i="190"/>
  <c r="O4950" i="190"/>
  <c r="V4949" i="190"/>
  <c r="U4949" i="190"/>
  <c r="T4949" i="190"/>
  <c r="S4949" i="190"/>
  <c r="R4949" i="190"/>
  <c r="Q4949" i="190"/>
  <c r="P4949" i="190"/>
  <c r="O4949" i="190"/>
  <c r="V4948" i="190"/>
  <c r="U4948" i="190"/>
  <c r="T4948" i="190"/>
  <c r="S4948" i="190"/>
  <c r="R4948" i="190"/>
  <c r="Q4948" i="190"/>
  <c r="P4948" i="190"/>
  <c r="O4948" i="190"/>
  <c r="W4948" i="190" s="1"/>
  <c r="V4947" i="190"/>
  <c r="U4947" i="190"/>
  <c r="T4947" i="190"/>
  <c r="S4947" i="190"/>
  <c r="R4947" i="190"/>
  <c r="Q4947" i="190"/>
  <c r="P4947" i="190"/>
  <c r="O4947" i="190"/>
  <c r="V4946" i="190"/>
  <c r="U4946" i="190"/>
  <c r="T4946" i="190"/>
  <c r="S4946" i="190"/>
  <c r="X4946" i="190" s="1"/>
  <c r="R4946" i="190"/>
  <c r="Q4946" i="190"/>
  <c r="P4946" i="190"/>
  <c r="O4946" i="190"/>
  <c r="V4945" i="190"/>
  <c r="U4945" i="190"/>
  <c r="T4945" i="190"/>
  <c r="S4945" i="190"/>
  <c r="R4945" i="190"/>
  <c r="Q4945" i="190"/>
  <c r="P4945" i="190"/>
  <c r="O4945" i="190"/>
  <c r="W4945" i="190" s="1"/>
  <c r="V4944" i="190"/>
  <c r="U4944" i="190"/>
  <c r="T4944" i="190"/>
  <c r="S4944" i="190"/>
  <c r="R4944" i="190"/>
  <c r="Q4944" i="190"/>
  <c r="P4944" i="190"/>
  <c r="O4944" i="190"/>
  <c r="V4943" i="190"/>
  <c r="U4943" i="190"/>
  <c r="T4943" i="190"/>
  <c r="S4943" i="190"/>
  <c r="R4943" i="190"/>
  <c r="Q4943" i="190"/>
  <c r="P4943" i="190"/>
  <c r="O4943" i="190"/>
  <c r="V4942" i="190"/>
  <c r="U4942" i="190"/>
  <c r="T4942" i="190"/>
  <c r="S4942" i="190"/>
  <c r="R4942" i="190"/>
  <c r="Q4942" i="190"/>
  <c r="P4942" i="190"/>
  <c r="O4942" i="190"/>
  <c r="W4942" i="190" s="1"/>
  <c r="V4941" i="190"/>
  <c r="U4941" i="190"/>
  <c r="T4941" i="190"/>
  <c r="S4941" i="190"/>
  <c r="R4941" i="190"/>
  <c r="Q4941" i="190"/>
  <c r="P4941" i="190"/>
  <c r="O4941" i="190"/>
  <c r="V4940" i="190"/>
  <c r="U4940" i="190"/>
  <c r="T4940" i="190"/>
  <c r="S4940" i="190"/>
  <c r="X4940" i="190" s="1"/>
  <c r="R4940" i="190"/>
  <c r="Q4940" i="190"/>
  <c r="P4940" i="190"/>
  <c r="O4940" i="190"/>
  <c r="V4939" i="190"/>
  <c r="U4939" i="190"/>
  <c r="T4939" i="190"/>
  <c r="S4939" i="190"/>
  <c r="R4939" i="190"/>
  <c r="Q4939" i="190"/>
  <c r="P4939" i="190"/>
  <c r="O4939" i="190"/>
  <c r="V4938" i="190"/>
  <c r="U4938" i="190"/>
  <c r="T4938" i="190"/>
  <c r="S4938" i="190"/>
  <c r="R4938" i="190"/>
  <c r="Q4938" i="190"/>
  <c r="P4938" i="190"/>
  <c r="O4938" i="190"/>
  <c r="V4937" i="190"/>
  <c r="U4937" i="190"/>
  <c r="T4937" i="190"/>
  <c r="S4937" i="190"/>
  <c r="R4937" i="190"/>
  <c r="Q4937" i="190"/>
  <c r="P4937" i="190"/>
  <c r="O4937" i="190"/>
  <c r="V4936" i="190"/>
  <c r="U4936" i="190"/>
  <c r="T4936" i="190"/>
  <c r="S4936" i="190"/>
  <c r="R4936" i="190"/>
  <c r="Q4936" i="190"/>
  <c r="P4936" i="190"/>
  <c r="O4936" i="190"/>
  <c r="W4936" i="190" s="1"/>
  <c r="V4935" i="190"/>
  <c r="U4935" i="190"/>
  <c r="T4935" i="190"/>
  <c r="S4935" i="190"/>
  <c r="R4935" i="190"/>
  <c r="Q4935" i="190"/>
  <c r="P4935" i="190"/>
  <c r="O4935" i="190"/>
  <c r="V4934" i="190"/>
  <c r="U4934" i="190"/>
  <c r="T4934" i="190"/>
  <c r="S4934" i="190"/>
  <c r="X4934" i="190" s="1"/>
  <c r="R4934" i="190"/>
  <c r="Q4934" i="190"/>
  <c r="P4934" i="190"/>
  <c r="O4934" i="190"/>
  <c r="V4933" i="190"/>
  <c r="U4933" i="190"/>
  <c r="T4933" i="190"/>
  <c r="S4933" i="190"/>
  <c r="R4933" i="190"/>
  <c r="Q4933" i="190"/>
  <c r="P4933" i="190"/>
  <c r="O4933" i="190"/>
  <c r="W4933" i="190" s="1"/>
  <c r="V4932" i="190"/>
  <c r="U4932" i="190"/>
  <c r="T4932" i="190"/>
  <c r="S4932" i="190"/>
  <c r="R4932" i="190"/>
  <c r="Q4932" i="190"/>
  <c r="P4932" i="190"/>
  <c r="O4932" i="190"/>
  <c r="V4931" i="190"/>
  <c r="U4931" i="190"/>
  <c r="T4931" i="190"/>
  <c r="S4931" i="190"/>
  <c r="R4931" i="190"/>
  <c r="Q4931" i="190"/>
  <c r="P4931" i="190"/>
  <c r="O4931" i="190"/>
  <c r="V4930" i="190"/>
  <c r="U4930" i="190"/>
  <c r="T4930" i="190"/>
  <c r="S4930" i="190"/>
  <c r="R4930" i="190"/>
  <c r="Q4930" i="190"/>
  <c r="P4930" i="190"/>
  <c r="O4930" i="190"/>
  <c r="W4930" i="190" s="1"/>
  <c r="V4929" i="190"/>
  <c r="U4929" i="190"/>
  <c r="T4929" i="190"/>
  <c r="S4929" i="190"/>
  <c r="R4929" i="190"/>
  <c r="Q4929" i="190"/>
  <c r="P4929" i="190"/>
  <c r="O4929" i="190"/>
  <c r="V4928" i="190"/>
  <c r="U4928" i="190"/>
  <c r="T4928" i="190"/>
  <c r="S4928" i="190"/>
  <c r="X4928" i="190" s="1"/>
  <c r="R4928" i="190"/>
  <c r="Q4928" i="190"/>
  <c r="P4928" i="190"/>
  <c r="O4928" i="190"/>
  <c r="V4927" i="190"/>
  <c r="U4927" i="190"/>
  <c r="T4927" i="190"/>
  <c r="S4927" i="190"/>
  <c r="R4927" i="190"/>
  <c r="Q4927" i="190"/>
  <c r="P4927" i="190"/>
  <c r="O4927" i="190"/>
  <c r="V4926" i="190"/>
  <c r="U4926" i="190"/>
  <c r="T4926" i="190"/>
  <c r="S4926" i="190"/>
  <c r="R4926" i="190"/>
  <c r="Q4926" i="190"/>
  <c r="P4926" i="190"/>
  <c r="O4926" i="190"/>
  <c r="V4925" i="190"/>
  <c r="U4925" i="190"/>
  <c r="T4925" i="190"/>
  <c r="S4925" i="190"/>
  <c r="R4925" i="190"/>
  <c r="Q4925" i="190"/>
  <c r="P4925" i="190"/>
  <c r="O4925" i="190"/>
  <c r="V4924" i="190"/>
  <c r="U4924" i="190"/>
  <c r="T4924" i="190"/>
  <c r="S4924" i="190"/>
  <c r="R4924" i="190"/>
  <c r="Q4924" i="190"/>
  <c r="P4924" i="190"/>
  <c r="O4924" i="190"/>
  <c r="W4924" i="190" s="1"/>
  <c r="V4923" i="190"/>
  <c r="U4923" i="190"/>
  <c r="T4923" i="190"/>
  <c r="S4923" i="190"/>
  <c r="R4923" i="190"/>
  <c r="Q4923" i="190"/>
  <c r="P4923" i="190"/>
  <c r="O4923" i="190"/>
  <c r="V4922" i="190"/>
  <c r="U4922" i="190"/>
  <c r="T4922" i="190"/>
  <c r="S4922" i="190"/>
  <c r="R4922" i="190"/>
  <c r="Q4922" i="190"/>
  <c r="P4922" i="190"/>
  <c r="O4922" i="190"/>
  <c r="V4921" i="190"/>
  <c r="U4921" i="190"/>
  <c r="X4921" i="190" s="1"/>
  <c r="T4921" i="190"/>
  <c r="S4921" i="190"/>
  <c r="R4921" i="190"/>
  <c r="Q4921" i="190"/>
  <c r="P4921" i="190"/>
  <c r="O4921" i="190"/>
  <c r="V4920" i="190"/>
  <c r="U4920" i="190"/>
  <c r="T4920" i="190"/>
  <c r="S4920" i="190"/>
  <c r="R4920" i="190"/>
  <c r="Q4920" i="190"/>
  <c r="P4920" i="190"/>
  <c r="O4920" i="190"/>
  <c r="V4919" i="190"/>
  <c r="U4919" i="190"/>
  <c r="T4919" i="190"/>
  <c r="S4919" i="190"/>
  <c r="R4919" i="190"/>
  <c r="Q4919" i="190"/>
  <c r="P4919" i="190"/>
  <c r="O4919" i="190"/>
  <c r="V4918" i="190"/>
  <c r="U4918" i="190"/>
  <c r="T4918" i="190"/>
  <c r="S4918" i="190"/>
  <c r="R4918" i="190"/>
  <c r="Q4918" i="190"/>
  <c r="P4918" i="190"/>
  <c r="O4918" i="190"/>
  <c r="W4918" i="190" s="1"/>
  <c r="V4917" i="190"/>
  <c r="U4917" i="190"/>
  <c r="T4917" i="190"/>
  <c r="S4917" i="190"/>
  <c r="R4917" i="190"/>
  <c r="Q4917" i="190"/>
  <c r="P4917" i="190"/>
  <c r="O4917" i="190"/>
  <c r="V4916" i="190"/>
  <c r="U4916" i="190"/>
  <c r="T4916" i="190"/>
  <c r="S4916" i="190"/>
  <c r="R4916" i="190"/>
  <c r="Q4916" i="190"/>
  <c r="P4916" i="190"/>
  <c r="O4916" i="190"/>
  <c r="V4915" i="190"/>
  <c r="U4915" i="190"/>
  <c r="T4915" i="190"/>
  <c r="S4915" i="190"/>
  <c r="R4915" i="190"/>
  <c r="Q4915" i="190"/>
  <c r="P4915" i="190"/>
  <c r="O4915" i="190"/>
  <c r="V4914" i="190"/>
  <c r="U4914" i="190"/>
  <c r="T4914" i="190"/>
  <c r="S4914" i="190"/>
  <c r="R4914" i="190"/>
  <c r="Q4914" i="190"/>
  <c r="P4914" i="190"/>
  <c r="O4914" i="190"/>
  <c r="V4913" i="190"/>
  <c r="U4913" i="190"/>
  <c r="T4913" i="190"/>
  <c r="S4913" i="190"/>
  <c r="R4913" i="190"/>
  <c r="Q4913" i="190"/>
  <c r="P4913" i="190"/>
  <c r="O4913" i="190"/>
  <c r="V4912" i="190"/>
  <c r="U4912" i="190"/>
  <c r="T4912" i="190"/>
  <c r="S4912" i="190"/>
  <c r="R4912" i="190"/>
  <c r="Q4912" i="190"/>
  <c r="P4912" i="190"/>
  <c r="O4912" i="190"/>
  <c r="V4911" i="190"/>
  <c r="U4911" i="190"/>
  <c r="T4911" i="190"/>
  <c r="S4911" i="190"/>
  <c r="R4911" i="190"/>
  <c r="Q4911" i="190"/>
  <c r="P4911" i="190"/>
  <c r="O4911" i="190"/>
  <c r="V4910" i="190"/>
  <c r="U4910" i="190"/>
  <c r="T4910" i="190"/>
  <c r="S4910" i="190"/>
  <c r="R4910" i="190"/>
  <c r="Q4910" i="190"/>
  <c r="P4910" i="190"/>
  <c r="O4910" i="190"/>
  <c r="V4909" i="190"/>
  <c r="U4909" i="190"/>
  <c r="T4909" i="190"/>
  <c r="S4909" i="190"/>
  <c r="X4909" i="190" s="1"/>
  <c r="R4909" i="190"/>
  <c r="Q4909" i="190"/>
  <c r="P4909" i="190"/>
  <c r="O4909" i="190"/>
  <c r="V4908" i="190"/>
  <c r="U4908" i="190"/>
  <c r="T4908" i="190"/>
  <c r="S4908" i="190"/>
  <c r="R4908" i="190"/>
  <c r="Q4908" i="190"/>
  <c r="P4908" i="190"/>
  <c r="O4908" i="190"/>
  <c r="V4907" i="190"/>
  <c r="U4907" i="190"/>
  <c r="T4907" i="190"/>
  <c r="S4907" i="190"/>
  <c r="R4907" i="190"/>
  <c r="Q4907" i="190"/>
  <c r="P4907" i="190"/>
  <c r="O4907" i="190"/>
  <c r="V4906" i="190"/>
  <c r="U4906" i="190"/>
  <c r="T4906" i="190"/>
  <c r="S4906" i="190"/>
  <c r="R4906" i="190"/>
  <c r="Q4906" i="190"/>
  <c r="P4906" i="190"/>
  <c r="O4906" i="190"/>
  <c r="V4905" i="190"/>
  <c r="U4905" i="190"/>
  <c r="X4905" i="190" s="1"/>
  <c r="T4905" i="190"/>
  <c r="S4905" i="190"/>
  <c r="R4905" i="190"/>
  <c r="Q4905" i="190"/>
  <c r="P4905" i="190"/>
  <c r="O4905" i="190"/>
  <c r="V4904" i="190"/>
  <c r="U4904" i="190"/>
  <c r="T4904" i="190"/>
  <c r="S4904" i="190"/>
  <c r="R4904" i="190"/>
  <c r="Q4904" i="190"/>
  <c r="P4904" i="190"/>
  <c r="O4904" i="190"/>
  <c r="V4903" i="190"/>
  <c r="U4903" i="190"/>
  <c r="T4903" i="190"/>
  <c r="S4903" i="190"/>
  <c r="R4903" i="190"/>
  <c r="Q4903" i="190"/>
  <c r="P4903" i="190"/>
  <c r="O4903" i="190"/>
  <c r="V4902" i="190"/>
  <c r="U4902" i="190"/>
  <c r="T4902" i="190"/>
  <c r="S4902" i="190"/>
  <c r="R4902" i="190"/>
  <c r="Q4902" i="190"/>
  <c r="P4902" i="190"/>
  <c r="O4902" i="190"/>
  <c r="V4901" i="190"/>
  <c r="U4901" i="190"/>
  <c r="T4901" i="190"/>
  <c r="X4901" i="190" s="1"/>
  <c r="S4901" i="190"/>
  <c r="R4901" i="190"/>
  <c r="Q4901" i="190"/>
  <c r="P4901" i="190"/>
  <c r="O4901" i="190"/>
  <c r="V4900" i="190"/>
  <c r="U4900" i="190"/>
  <c r="T4900" i="190"/>
  <c r="S4900" i="190"/>
  <c r="R4900" i="190"/>
  <c r="Q4900" i="190"/>
  <c r="P4900" i="190"/>
  <c r="O4900" i="190"/>
  <c r="V4899" i="190"/>
  <c r="X4899" i="190" s="1"/>
  <c r="U4899" i="190"/>
  <c r="T4899" i="190"/>
  <c r="S4899" i="190"/>
  <c r="R4899" i="190"/>
  <c r="Q4899" i="190"/>
  <c r="P4899" i="190"/>
  <c r="O4899" i="190"/>
  <c r="V4898" i="190"/>
  <c r="U4898" i="190"/>
  <c r="T4898" i="190"/>
  <c r="X4898" i="190" s="1"/>
  <c r="S4898" i="190"/>
  <c r="R4898" i="190"/>
  <c r="Q4898" i="190"/>
  <c r="P4898" i="190"/>
  <c r="O4898" i="190"/>
  <c r="V4897" i="190"/>
  <c r="U4897" i="190"/>
  <c r="T4897" i="190"/>
  <c r="S4897" i="190"/>
  <c r="R4897" i="190"/>
  <c r="Q4897" i="190"/>
  <c r="P4897" i="190"/>
  <c r="O4897" i="190"/>
  <c r="V4896" i="190"/>
  <c r="U4896" i="190"/>
  <c r="T4896" i="190"/>
  <c r="S4896" i="190"/>
  <c r="R4896" i="190"/>
  <c r="Q4896" i="190"/>
  <c r="P4896" i="190"/>
  <c r="O4896" i="190"/>
  <c r="V4895" i="190"/>
  <c r="U4895" i="190"/>
  <c r="T4895" i="190"/>
  <c r="X4895" i="190" s="1"/>
  <c r="S4895" i="190"/>
  <c r="R4895" i="190"/>
  <c r="Q4895" i="190"/>
  <c r="P4895" i="190"/>
  <c r="O4895" i="190"/>
  <c r="V4894" i="190"/>
  <c r="U4894" i="190"/>
  <c r="T4894" i="190"/>
  <c r="S4894" i="190"/>
  <c r="R4894" i="190"/>
  <c r="Q4894" i="190"/>
  <c r="P4894" i="190"/>
  <c r="O4894" i="190"/>
  <c r="V4893" i="190"/>
  <c r="U4893" i="190"/>
  <c r="T4893" i="190"/>
  <c r="S4893" i="190"/>
  <c r="X4893" i="190" s="1"/>
  <c r="R4893" i="190"/>
  <c r="Q4893" i="190"/>
  <c r="P4893" i="190"/>
  <c r="O4893" i="190"/>
  <c r="W4893" i="190" s="1"/>
  <c r="V4892" i="190"/>
  <c r="U4892" i="190"/>
  <c r="T4892" i="190"/>
  <c r="S4892" i="190"/>
  <c r="R4892" i="190"/>
  <c r="Q4892" i="190"/>
  <c r="P4892" i="190"/>
  <c r="O4892" i="190"/>
  <c r="W4892" i="190" s="1"/>
  <c r="V4891" i="190"/>
  <c r="U4891" i="190"/>
  <c r="T4891" i="190"/>
  <c r="S4891" i="190"/>
  <c r="R4891" i="190"/>
  <c r="Q4891" i="190"/>
  <c r="P4891" i="190"/>
  <c r="O4891" i="190"/>
  <c r="V4890" i="190"/>
  <c r="U4890" i="190"/>
  <c r="T4890" i="190"/>
  <c r="S4890" i="190"/>
  <c r="R4890" i="190"/>
  <c r="Q4890" i="190"/>
  <c r="P4890" i="190"/>
  <c r="O4890" i="190"/>
  <c r="W4890" i="190" s="1"/>
  <c r="V4889" i="190"/>
  <c r="U4889" i="190"/>
  <c r="X4889" i="190" s="1"/>
  <c r="T4889" i="190"/>
  <c r="S4889" i="190"/>
  <c r="R4889" i="190"/>
  <c r="Q4889" i="190"/>
  <c r="P4889" i="190"/>
  <c r="O4889" i="190"/>
  <c r="V4888" i="190"/>
  <c r="U4888" i="190"/>
  <c r="T4888" i="190"/>
  <c r="S4888" i="190"/>
  <c r="X4888" i="190" s="1"/>
  <c r="R4888" i="190"/>
  <c r="Q4888" i="190"/>
  <c r="P4888" i="190"/>
  <c r="O4888" i="190"/>
  <c r="V4887" i="190"/>
  <c r="U4887" i="190"/>
  <c r="T4887" i="190"/>
  <c r="S4887" i="190"/>
  <c r="R4887" i="190"/>
  <c r="Q4887" i="190"/>
  <c r="P4887" i="190"/>
  <c r="O4887" i="190"/>
  <c r="V4886" i="190"/>
  <c r="U4886" i="190"/>
  <c r="T4886" i="190"/>
  <c r="S4886" i="190"/>
  <c r="R4886" i="190"/>
  <c r="Q4886" i="190"/>
  <c r="P4886" i="190"/>
  <c r="O4886" i="190"/>
  <c r="W4886" i="190" s="1"/>
  <c r="V4885" i="190"/>
  <c r="U4885" i="190"/>
  <c r="T4885" i="190"/>
  <c r="X4885" i="190" s="1"/>
  <c r="S4885" i="190"/>
  <c r="R4885" i="190"/>
  <c r="Q4885" i="190"/>
  <c r="P4885" i="190"/>
  <c r="O4885" i="190"/>
  <c r="V4884" i="190"/>
  <c r="U4884" i="190"/>
  <c r="T4884" i="190"/>
  <c r="S4884" i="190"/>
  <c r="R4884" i="190"/>
  <c r="Q4884" i="190"/>
  <c r="P4884" i="190"/>
  <c r="O4884" i="190"/>
  <c r="V4883" i="190"/>
  <c r="X4883" i="190" s="1"/>
  <c r="U4883" i="190"/>
  <c r="T4883" i="190"/>
  <c r="S4883" i="190"/>
  <c r="R4883" i="190"/>
  <c r="Q4883" i="190"/>
  <c r="P4883" i="190"/>
  <c r="O4883" i="190"/>
  <c r="V4882" i="190"/>
  <c r="U4882" i="190"/>
  <c r="T4882" i="190"/>
  <c r="X4882" i="190" s="1"/>
  <c r="S4882" i="190"/>
  <c r="R4882" i="190"/>
  <c r="Q4882" i="190"/>
  <c r="P4882" i="190"/>
  <c r="O4882" i="190"/>
  <c r="V4881" i="190"/>
  <c r="U4881" i="190"/>
  <c r="X4881" i="190" s="1"/>
  <c r="T4881" i="190"/>
  <c r="S4881" i="190"/>
  <c r="R4881" i="190"/>
  <c r="Q4881" i="190"/>
  <c r="P4881" i="190"/>
  <c r="O4881" i="190"/>
  <c r="V4880" i="190"/>
  <c r="U4880" i="190"/>
  <c r="T4880" i="190"/>
  <c r="S4880" i="190"/>
  <c r="R4880" i="190"/>
  <c r="Q4880" i="190"/>
  <c r="P4880" i="190"/>
  <c r="O4880" i="190"/>
  <c r="V4879" i="190"/>
  <c r="U4879" i="190"/>
  <c r="T4879" i="190"/>
  <c r="X4879" i="190" s="1"/>
  <c r="S4879" i="190"/>
  <c r="R4879" i="190"/>
  <c r="Q4879" i="190"/>
  <c r="P4879" i="190"/>
  <c r="O4879" i="190"/>
  <c r="V4878" i="190"/>
  <c r="U4878" i="190"/>
  <c r="T4878" i="190"/>
  <c r="S4878" i="190"/>
  <c r="R4878" i="190"/>
  <c r="Q4878" i="190"/>
  <c r="P4878" i="190"/>
  <c r="O4878" i="190"/>
  <c r="X4877" i="190"/>
  <c r="V4877" i="190"/>
  <c r="U4877" i="190"/>
  <c r="T4877" i="190"/>
  <c r="S4877" i="190"/>
  <c r="R4877" i="190"/>
  <c r="Q4877" i="190"/>
  <c r="P4877" i="190"/>
  <c r="O4877" i="190"/>
  <c r="V4876" i="190"/>
  <c r="U4876" i="190"/>
  <c r="T4876" i="190"/>
  <c r="S4876" i="190"/>
  <c r="X4876" i="190" s="1"/>
  <c r="R4876" i="190"/>
  <c r="Q4876" i="190"/>
  <c r="P4876" i="190"/>
  <c r="O4876" i="190"/>
  <c r="V4875" i="190"/>
  <c r="X4875" i="190" s="1"/>
  <c r="U4875" i="190"/>
  <c r="T4875" i="190"/>
  <c r="S4875" i="190"/>
  <c r="R4875" i="190"/>
  <c r="Q4875" i="190"/>
  <c r="P4875" i="190"/>
  <c r="O4875" i="190"/>
  <c r="V4874" i="190"/>
  <c r="U4874" i="190"/>
  <c r="T4874" i="190"/>
  <c r="S4874" i="190"/>
  <c r="R4874" i="190"/>
  <c r="Q4874" i="190"/>
  <c r="P4874" i="190"/>
  <c r="O4874" i="190"/>
  <c r="V4873" i="190"/>
  <c r="U4873" i="190"/>
  <c r="T4873" i="190"/>
  <c r="S4873" i="190"/>
  <c r="R4873" i="190"/>
  <c r="Q4873" i="190"/>
  <c r="P4873" i="190"/>
  <c r="O4873" i="190"/>
  <c r="V4872" i="190"/>
  <c r="U4872" i="190"/>
  <c r="T4872" i="190"/>
  <c r="S4872" i="190"/>
  <c r="R4872" i="190"/>
  <c r="Q4872" i="190"/>
  <c r="P4872" i="190"/>
  <c r="O4872" i="190"/>
  <c r="W4872" i="190" s="1"/>
  <c r="V4871" i="190"/>
  <c r="U4871" i="190"/>
  <c r="T4871" i="190"/>
  <c r="S4871" i="190"/>
  <c r="R4871" i="190"/>
  <c r="Q4871" i="190"/>
  <c r="P4871" i="190"/>
  <c r="O4871" i="190"/>
  <c r="V4870" i="190"/>
  <c r="U4870" i="190"/>
  <c r="T4870" i="190"/>
  <c r="S4870" i="190"/>
  <c r="X4870" i="190" s="1"/>
  <c r="R4870" i="190"/>
  <c r="Q4870" i="190"/>
  <c r="P4870" i="190"/>
  <c r="O4870" i="190"/>
  <c r="X4869" i="190"/>
  <c r="V4869" i="190"/>
  <c r="U4869" i="190"/>
  <c r="T4869" i="190"/>
  <c r="S4869" i="190"/>
  <c r="R4869" i="190"/>
  <c r="Q4869" i="190"/>
  <c r="P4869" i="190"/>
  <c r="O4869" i="190"/>
  <c r="V4868" i="190"/>
  <c r="U4868" i="190"/>
  <c r="T4868" i="190"/>
  <c r="S4868" i="190"/>
  <c r="R4868" i="190"/>
  <c r="Q4868" i="190"/>
  <c r="P4868" i="190"/>
  <c r="O4868" i="190"/>
  <c r="V4867" i="190"/>
  <c r="U4867" i="190"/>
  <c r="T4867" i="190"/>
  <c r="S4867" i="190"/>
  <c r="R4867" i="190"/>
  <c r="Q4867" i="190"/>
  <c r="P4867" i="190"/>
  <c r="O4867" i="190"/>
  <c r="V4866" i="190"/>
  <c r="U4866" i="190"/>
  <c r="T4866" i="190"/>
  <c r="X4866" i="190" s="1"/>
  <c r="S4866" i="190"/>
  <c r="R4866" i="190"/>
  <c r="Q4866" i="190"/>
  <c r="P4866" i="190"/>
  <c r="O4866" i="190"/>
  <c r="V4865" i="190"/>
  <c r="U4865" i="190"/>
  <c r="T4865" i="190"/>
  <c r="S4865" i="190"/>
  <c r="R4865" i="190"/>
  <c r="Q4865" i="190"/>
  <c r="P4865" i="190"/>
  <c r="O4865" i="190"/>
  <c r="V4864" i="190"/>
  <c r="U4864" i="190"/>
  <c r="T4864" i="190"/>
  <c r="S4864" i="190"/>
  <c r="R4864" i="190"/>
  <c r="Q4864" i="190"/>
  <c r="P4864" i="190"/>
  <c r="O4864" i="190"/>
  <c r="V4863" i="190"/>
  <c r="U4863" i="190"/>
  <c r="T4863" i="190"/>
  <c r="S4863" i="190"/>
  <c r="R4863" i="190"/>
  <c r="Q4863" i="190"/>
  <c r="P4863" i="190"/>
  <c r="O4863" i="190"/>
  <c r="V4862" i="190"/>
  <c r="U4862" i="190"/>
  <c r="T4862" i="190"/>
  <c r="S4862" i="190"/>
  <c r="R4862" i="190"/>
  <c r="Q4862" i="190"/>
  <c r="P4862" i="190"/>
  <c r="O4862" i="190"/>
  <c r="V4861" i="190"/>
  <c r="U4861" i="190"/>
  <c r="T4861" i="190"/>
  <c r="X4861" i="190" s="1"/>
  <c r="S4861" i="190"/>
  <c r="R4861" i="190"/>
  <c r="Q4861" i="190"/>
  <c r="P4861" i="190"/>
  <c r="O4861" i="190"/>
  <c r="V4860" i="190"/>
  <c r="U4860" i="190"/>
  <c r="T4860" i="190"/>
  <c r="S4860" i="190"/>
  <c r="R4860" i="190"/>
  <c r="Q4860" i="190"/>
  <c r="P4860" i="190"/>
  <c r="O4860" i="190"/>
  <c r="V4859" i="190"/>
  <c r="U4859" i="190"/>
  <c r="T4859" i="190"/>
  <c r="S4859" i="190"/>
  <c r="R4859" i="190"/>
  <c r="Q4859" i="190"/>
  <c r="P4859" i="190"/>
  <c r="O4859" i="190"/>
  <c r="V4858" i="190"/>
  <c r="U4858" i="190"/>
  <c r="T4858" i="190"/>
  <c r="S4858" i="190"/>
  <c r="R4858" i="190"/>
  <c r="Q4858" i="190"/>
  <c r="P4858" i="190"/>
  <c r="O4858" i="190"/>
  <c r="V4857" i="190"/>
  <c r="U4857" i="190"/>
  <c r="T4857" i="190"/>
  <c r="X4857" i="190" s="1"/>
  <c r="S4857" i="190"/>
  <c r="R4857" i="190"/>
  <c r="Q4857" i="190"/>
  <c r="P4857" i="190"/>
  <c r="O4857" i="190"/>
  <c r="V4856" i="190"/>
  <c r="U4856" i="190"/>
  <c r="T4856" i="190"/>
  <c r="S4856" i="190"/>
  <c r="R4856" i="190"/>
  <c r="Q4856" i="190"/>
  <c r="P4856" i="190"/>
  <c r="O4856" i="190"/>
  <c r="V4855" i="190"/>
  <c r="U4855" i="190"/>
  <c r="T4855" i="190"/>
  <c r="X4855" i="190" s="1"/>
  <c r="S4855" i="190"/>
  <c r="R4855" i="190"/>
  <c r="Q4855" i="190"/>
  <c r="P4855" i="190"/>
  <c r="O4855" i="190"/>
  <c r="V4854" i="190"/>
  <c r="U4854" i="190"/>
  <c r="T4854" i="190"/>
  <c r="S4854" i="190"/>
  <c r="R4854" i="190"/>
  <c r="Q4854" i="190"/>
  <c r="P4854" i="190"/>
  <c r="O4854" i="190"/>
  <c r="V4853" i="190"/>
  <c r="U4853" i="190"/>
  <c r="T4853" i="190"/>
  <c r="S4853" i="190"/>
  <c r="R4853" i="190"/>
  <c r="Q4853" i="190"/>
  <c r="P4853" i="190"/>
  <c r="O4853" i="190"/>
  <c r="V4852" i="190"/>
  <c r="U4852" i="190"/>
  <c r="T4852" i="190"/>
  <c r="S4852" i="190"/>
  <c r="R4852" i="190"/>
  <c r="Q4852" i="190"/>
  <c r="P4852" i="190"/>
  <c r="O4852" i="190"/>
  <c r="V4851" i="190"/>
  <c r="U4851" i="190"/>
  <c r="T4851" i="190"/>
  <c r="X4851" i="190" s="1"/>
  <c r="S4851" i="190"/>
  <c r="R4851" i="190"/>
  <c r="Q4851" i="190"/>
  <c r="P4851" i="190"/>
  <c r="O4851" i="190"/>
  <c r="V4850" i="190"/>
  <c r="U4850" i="190"/>
  <c r="T4850" i="190"/>
  <c r="S4850" i="190"/>
  <c r="R4850" i="190"/>
  <c r="Q4850" i="190"/>
  <c r="P4850" i="190"/>
  <c r="O4850" i="190"/>
  <c r="V4849" i="190"/>
  <c r="U4849" i="190"/>
  <c r="T4849" i="190"/>
  <c r="X4849" i="190" s="1"/>
  <c r="S4849" i="190"/>
  <c r="R4849" i="190"/>
  <c r="Q4849" i="190"/>
  <c r="P4849" i="190"/>
  <c r="O4849" i="190"/>
  <c r="V4848" i="190"/>
  <c r="U4848" i="190"/>
  <c r="T4848" i="190"/>
  <c r="S4848" i="190"/>
  <c r="R4848" i="190"/>
  <c r="Q4848" i="190"/>
  <c r="P4848" i="190"/>
  <c r="O4848" i="190"/>
  <c r="V4847" i="190"/>
  <c r="U4847" i="190"/>
  <c r="T4847" i="190"/>
  <c r="S4847" i="190"/>
  <c r="R4847" i="190"/>
  <c r="Q4847" i="190"/>
  <c r="P4847" i="190"/>
  <c r="O4847" i="190"/>
  <c r="V4846" i="190"/>
  <c r="U4846" i="190"/>
  <c r="T4846" i="190"/>
  <c r="S4846" i="190"/>
  <c r="R4846" i="190"/>
  <c r="Q4846" i="190"/>
  <c r="P4846" i="190"/>
  <c r="O4846" i="190"/>
  <c r="V4845" i="190"/>
  <c r="U4845" i="190"/>
  <c r="T4845" i="190"/>
  <c r="X4845" i="190" s="1"/>
  <c r="S4845" i="190"/>
  <c r="R4845" i="190"/>
  <c r="Q4845" i="190"/>
  <c r="P4845" i="190"/>
  <c r="O4845" i="190"/>
  <c r="V4844" i="190"/>
  <c r="U4844" i="190"/>
  <c r="T4844" i="190"/>
  <c r="S4844" i="190"/>
  <c r="R4844" i="190"/>
  <c r="Q4844" i="190"/>
  <c r="P4844" i="190"/>
  <c r="O4844" i="190"/>
  <c r="V4843" i="190"/>
  <c r="U4843" i="190"/>
  <c r="T4843" i="190"/>
  <c r="X4843" i="190" s="1"/>
  <c r="S4843" i="190"/>
  <c r="R4843" i="190"/>
  <c r="Q4843" i="190"/>
  <c r="P4843" i="190"/>
  <c r="O4843" i="190"/>
  <c r="V4842" i="190"/>
  <c r="U4842" i="190"/>
  <c r="T4842" i="190"/>
  <c r="S4842" i="190"/>
  <c r="R4842" i="190"/>
  <c r="Q4842" i="190"/>
  <c r="P4842" i="190"/>
  <c r="O4842" i="190"/>
  <c r="V4841" i="190"/>
  <c r="U4841" i="190"/>
  <c r="T4841" i="190"/>
  <c r="S4841" i="190"/>
  <c r="R4841" i="190"/>
  <c r="Q4841" i="190"/>
  <c r="P4841" i="190"/>
  <c r="O4841" i="190"/>
  <c r="V4840" i="190"/>
  <c r="U4840" i="190"/>
  <c r="T4840" i="190"/>
  <c r="S4840" i="190"/>
  <c r="R4840" i="190"/>
  <c r="Q4840" i="190"/>
  <c r="P4840" i="190"/>
  <c r="O4840" i="190"/>
  <c r="V4839" i="190"/>
  <c r="U4839" i="190"/>
  <c r="T4839" i="190"/>
  <c r="X4839" i="190" s="1"/>
  <c r="S4839" i="190"/>
  <c r="R4839" i="190"/>
  <c r="Q4839" i="190"/>
  <c r="P4839" i="190"/>
  <c r="O4839" i="190"/>
  <c r="V4838" i="190"/>
  <c r="U4838" i="190"/>
  <c r="T4838" i="190"/>
  <c r="S4838" i="190"/>
  <c r="R4838" i="190"/>
  <c r="Q4838" i="190"/>
  <c r="P4838" i="190"/>
  <c r="O4838" i="190"/>
  <c r="V4837" i="190"/>
  <c r="U4837" i="190"/>
  <c r="T4837" i="190"/>
  <c r="X4837" i="190" s="1"/>
  <c r="S4837" i="190"/>
  <c r="R4837" i="190"/>
  <c r="Q4837" i="190"/>
  <c r="P4837" i="190"/>
  <c r="O4837" i="190"/>
  <c r="V4836" i="190"/>
  <c r="U4836" i="190"/>
  <c r="T4836" i="190"/>
  <c r="S4836" i="190"/>
  <c r="R4836" i="190"/>
  <c r="Q4836" i="190"/>
  <c r="P4836" i="190"/>
  <c r="O4836" i="190"/>
  <c r="V4835" i="190"/>
  <c r="U4835" i="190"/>
  <c r="T4835" i="190"/>
  <c r="S4835" i="190"/>
  <c r="R4835" i="190"/>
  <c r="Q4835" i="190"/>
  <c r="P4835" i="190"/>
  <c r="O4835" i="190"/>
  <c r="V4834" i="190"/>
  <c r="U4834" i="190"/>
  <c r="T4834" i="190"/>
  <c r="S4834" i="190"/>
  <c r="R4834" i="190"/>
  <c r="Q4834" i="190"/>
  <c r="P4834" i="190"/>
  <c r="O4834" i="190"/>
  <c r="V4833" i="190"/>
  <c r="U4833" i="190"/>
  <c r="T4833" i="190"/>
  <c r="X4833" i="190" s="1"/>
  <c r="S4833" i="190"/>
  <c r="R4833" i="190"/>
  <c r="Q4833" i="190"/>
  <c r="P4833" i="190"/>
  <c r="O4833" i="190"/>
  <c r="V4832" i="190"/>
  <c r="U4832" i="190"/>
  <c r="T4832" i="190"/>
  <c r="S4832" i="190"/>
  <c r="R4832" i="190"/>
  <c r="Q4832" i="190"/>
  <c r="P4832" i="190"/>
  <c r="O4832" i="190"/>
  <c r="V4831" i="190"/>
  <c r="U4831" i="190"/>
  <c r="T4831" i="190"/>
  <c r="X4831" i="190" s="1"/>
  <c r="S4831" i="190"/>
  <c r="R4831" i="190"/>
  <c r="Q4831" i="190"/>
  <c r="P4831" i="190"/>
  <c r="O4831" i="190"/>
  <c r="V4830" i="190"/>
  <c r="U4830" i="190"/>
  <c r="T4830" i="190"/>
  <c r="S4830" i="190"/>
  <c r="R4830" i="190"/>
  <c r="Q4830" i="190"/>
  <c r="P4830" i="190"/>
  <c r="O4830" i="190"/>
  <c r="V4829" i="190"/>
  <c r="U4829" i="190"/>
  <c r="T4829" i="190"/>
  <c r="S4829" i="190"/>
  <c r="R4829" i="190"/>
  <c r="Q4829" i="190"/>
  <c r="P4829" i="190"/>
  <c r="O4829" i="190"/>
  <c r="V4828" i="190"/>
  <c r="U4828" i="190"/>
  <c r="T4828" i="190"/>
  <c r="S4828" i="190"/>
  <c r="R4828" i="190"/>
  <c r="Q4828" i="190"/>
  <c r="P4828" i="190"/>
  <c r="O4828" i="190"/>
  <c r="V4827" i="190"/>
  <c r="U4827" i="190"/>
  <c r="T4827" i="190"/>
  <c r="X4827" i="190" s="1"/>
  <c r="S4827" i="190"/>
  <c r="R4827" i="190"/>
  <c r="Q4827" i="190"/>
  <c r="P4827" i="190"/>
  <c r="O4827" i="190"/>
  <c r="V4826" i="190"/>
  <c r="U4826" i="190"/>
  <c r="T4826" i="190"/>
  <c r="S4826" i="190"/>
  <c r="R4826" i="190"/>
  <c r="Q4826" i="190"/>
  <c r="P4826" i="190"/>
  <c r="O4826" i="190"/>
  <c r="V4825" i="190"/>
  <c r="U4825" i="190"/>
  <c r="T4825" i="190"/>
  <c r="X4825" i="190" s="1"/>
  <c r="S4825" i="190"/>
  <c r="R4825" i="190"/>
  <c r="Q4825" i="190"/>
  <c r="P4825" i="190"/>
  <c r="O4825" i="190"/>
  <c r="V4824" i="190"/>
  <c r="U4824" i="190"/>
  <c r="T4824" i="190"/>
  <c r="S4824" i="190"/>
  <c r="R4824" i="190"/>
  <c r="Q4824" i="190"/>
  <c r="P4824" i="190"/>
  <c r="O4824" i="190"/>
  <c r="V4823" i="190"/>
  <c r="U4823" i="190"/>
  <c r="T4823" i="190"/>
  <c r="S4823" i="190"/>
  <c r="R4823" i="190"/>
  <c r="Q4823" i="190"/>
  <c r="P4823" i="190"/>
  <c r="O4823" i="190"/>
  <c r="V4822" i="190"/>
  <c r="U4822" i="190"/>
  <c r="T4822" i="190"/>
  <c r="S4822" i="190"/>
  <c r="R4822" i="190"/>
  <c r="Q4822" i="190"/>
  <c r="P4822" i="190"/>
  <c r="O4822" i="190"/>
  <c r="V4821" i="190"/>
  <c r="U4821" i="190"/>
  <c r="T4821" i="190"/>
  <c r="X4821" i="190" s="1"/>
  <c r="S4821" i="190"/>
  <c r="R4821" i="190"/>
  <c r="Q4821" i="190"/>
  <c r="P4821" i="190"/>
  <c r="O4821" i="190"/>
  <c r="V4820" i="190"/>
  <c r="U4820" i="190"/>
  <c r="T4820" i="190"/>
  <c r="S4820" i="190"/>
  <c r="R4820" i="190"/>
  <c r="Q4820" i="190"/>
  <c r="P4820" i="190"/>
  <c r="O4820" i="190"/>
  <c r="V4819" i="190"/>
  <c r="U4819" i="190"/>
  <c r="T4819" i="190"/>
  <c r="X4819" i="190" s="1"/>
  <c r="S4819" i="190"/>
  <c r="R4819" i="190"/>
  <c r="Q4819" i="190"/>
  <c r="P4819" i="190"/>
  <c r="O4819" i="190"/>
  <c r="V4818" i="190"/>
  <c r="U4818" i="190"/>
  <c r="T4818" i="190"/>
  <c r="S4818" i="190"/>
  <c r="R4818" i="190"/>
  <c r="Q4818" i="190"/>
  <c r="P4818" i="190"/>
  <c r="O4818" i="190"/>
  <c r="V4817" i="190"/>
  <c r="U4817" i="190"/>
  <c r="T4817" i="190"/>
  <c r="S4817" i="190"/>
  <c r="R4817" i="190"/>
  <c r="Q4817" i="190"/>
  <c r="P4817" i="190"/>
  <c r="O4817" i="190"/>
  <c r="V4816" i="190"/>
  <c r="U4816" i="190"/>
  <c r="T4816" i="190"/>
  <c r="S4816" i="190"/>
  <c r="R4816" i="190"/>
  <c r="Q4816" i="190"/>
  <c r="P4816" i="190"/>
  <c r="O4816" i="190"/>
  <c r="V4815" i="190"/>
  <c r="U4815" i="190"/>
  <c r="T4815" i="190"/>
  <c r="X4815" i="190" s="1"/>
  <c r="S4815" i="190"/>
  <c r="R4815" i="190"/>
  <c r="Q4815" i="190"/>
  <c r="P4815" i="190"/>
  <c r="O4815" i="190"/>
  <c r="V4814" i="190"/>
  <c r="U4814" i="190"/>
  <c r="T4814" i="190"/>
  <c r="S4814" i="190"/>
  <c r="R4814" i="190"/>
  <c r="Q4814" i="190"/>
  <c r="P4814" i="190"/>
  <c r="O4814" i="190"/>
  <c r="V4813" i="190"/>
  <c r="U4813" i="190"/>
  <c r="T4813" i="190"/>
  <c r="X4813" i="190" s="1"/>
  <c r="S4813" i="190"/>
  <c r="R4813" i="190"/>
  <c r="Q4813" i="190"/>
  <c r="P4813" i="190"/>
  <c r="O4813" i="190"/>
  <c r="V4812" i="190"/>
  <c r="U4812" i="190"/>
  <c r="T4812" i="190"/>
  <c r="S4812" i="190"/>
  <c r="R4812" i="190"/>
  <c r="Q4812" i="190"/>
  <c r="P4812" i="190"/>
  <c r="O4812" i="190"/>
  <c r="V4811" i="190"/>
  <c r="U4811" i="190"/>
  <c r="T4811" i="190"/>
  <c r="S4811" i="190"/>
  <c r="R4811" i="190"/>
  <c r="Q4811" i="190"/>
  <c r="P4811" i="190"/>
  <c r="O4811" i="190"/>
  <c r="V4810" i="190"/>
  <c r="U4810" i="190"/>
  <c r="T4810" i="190"/>
  <c r="S4810" i="190"/>
  <c r="R4810" i="190"/>
  <c r="Q4810" i="190"/>
  <c r="P4810" i="190"/>
  <c r="O4810" i="190"/>
  <c r="V4809" i="190"/>
  <c r="U4809" i="190"/>
  <c r="T4809" i="190"/>
  <c r="X4809" i="190" s="1"/>
  <c r="S4809" i="190"/>
  <c r="R4809" i="190"/>
  <c r="Q4809" i="190"/>
  <c r="P4809" i="190"/>
  <c r="O4809" i="190"/>
  <c r="V4808" i="190"/>
  <c r="U4808" i="190"/>
  <c r="T4808" i="190"/>
  <c r="S4808" i="190"/>
  <c r="R4808" i="190"/>
  <c r="Q4808" i="190"/>
  <c r="P4808" i="190"/>
  <c r="O4808" i="190"/>
  <c r="V4807" i="190"/>
  <c r="U4807" i="190"/>
  <c r="T4807" i="190"/>
  <c r="X4807" i="190" s="1"/>
  <c r="S4807" i="190"/>
  <c r="R4807" i="190"/>
  <c r="Q4807" i="190"/>
  <c r="P4807" i="190"/>
  <c r="O4807" i="190"/>
  <c r="V4806" i="190"/>
  <c r="U4806" i="190"/>
  <c r="T4806" i="190"/>
  <c r="S4806" i="190"/>
  <c r="R4806" i="190"/>
  <c r="Q4806" i="190"/>
  <c r="P4806" i="190"/>
  <c r="O4806" i="190"/>
  <c r="V4805" i="190"/>
  <c r="U4805" i="190"/>
  <c r="T4805" i="190"/>
  <c r="S4805" i="190"/>
  <c r="R4805" i="190"/>
  <c r="Q4805" i="190"/>
  <c r="P4805" i="190"/>
  <c r="O4805" i="190"/>
  <c r="V4804" i="190"/>
  <c r="U4804" i="190"/>
  <c r="T4804" i="190"/>
  <c r="S4804" i="190"/>
  <c r="R4804" i="190"/>
  <c r="Q4804" i="190"/>
  <c r="P4804" i="190"/>
  <c r="O4804" i="190"/>
  <c r="V4803" i="190"/>
  <c r="U4803" i="190"/>
  <c r="T4803" i="190"/>
  <c r="X4803" i="190" s="1"/>
  <c r="S4803" i="190"/>
  <c r="R4803" i="190"/>
  <c r="Q4803" i="190"/>
  <c r="P4803" i="190"/>
  <c r="O4803" i="190"/>
  <c r="V4802" i="190"/>
  <c r="U4802" i="190"/>
  <c r="T4802" i="190"/>
  <c r="S4802" i="190"/>
  <c r="R4802" i="190"/>
  <c r="Q4802" i="190"/>
  <c r="P4802" i="190"/>
  <c r="O4802" i="190"/>
  <c r="V4801" i="190"/>
  <c r="U4801" i="190"/>
  <c r="T4801" i="190"/>
  <c r="X4801" i="190" s="1"/>
  <c r="S4801" i="190"/>
  <c r="R4801" i="190"/>
  <c r="Q4801" i="190"/>
  <c r="P4801" i="190"/>
  <c r="O4801" i="190"/>
  <c r="V4800" i="190"/>
  <c r="U4800" i="190"/>
  <c r="T4800" i="190"/>
  <c r="S4800" i="190"/>
  <c r="R4800" i="190"/>
  <c r="Q4800" i="190"/>
  <c r="P4800" i="190"/>
  <c r="O4800" i="190"/>
  <c r="V4799" i="190"/>
  <c r="U4799" i="190"/>
  <c r="T4799" i="190"/>
  <c r="S4799" i="190"/>
  <c r="R4799" i="190"/>
  <c r="Q4799" i="190"/>
  <c r="P4799" i="190"/>
  <c r="O4799" i="190"/>
  <c r="V4798" i="190"/>
  <c r="U4798" i="190"/>
  <c r="T4798" i="190"/>
  <c r="S4798" i="190"/>
  <c r="R4798" i="190"/>
  <c r="Q4798" i="190"/>
  <c r="P4798" i="190"/>
  <c r="O4798" i="190"/>
  <c r="V4797" i="190"/>
  <c r="U4797" i="190"/>
  <c r="T4797" i="190"/>
  <c r="X4797" i="190" s="1"/>
  <c r="S4797" i="190"/>
  <c r="R4797" i="190"/>
  <c r="Q4797" i="190"/>
  <c r="P4797" i="190"/>
  <c r="O4797" i="190"/>
  <c r="V4796" i="190"/>
  <c r="U4796" i="190"/>
  <c r="T4796" i="190"/>
  <c r="S4796" i="190"/>
  <c r="R4796" i="190"/>
  <c r="Q4796" i="190"/>
  <c r="P4796" i="190"/>
  <c r="O4796" i="190"/>
  <c r="V4795" i="190"/>
  <c r="U4795" i="190"/>
  <c r="T4795" i="190"/>
  <c r="X4795" i="190" s="1"/>
  <c r="S4795" i="190"/>
  <c r="R4795" i="190"/>
  <c r="Q4795" i="190"/>
  <c r="P4795" i="190"/>
  <c r="O4795" i="190"/>
  <c r="V4794" i="190"/>
  <c r="U4794" i="190"/>
  <c r="T4794" i="190"/>
  <c r="S4794" i="190"/>
  <c r="R4794" i="190"/>
  <c r="Q4794" i="190"/>
  <c r="P4794" i="190"/>
  <c r="O4794" i="190"/>
  <c r="V4793" i="190"/>
  <c r="U4793" i="190"/>
  <c r="T4793" i="190"/>
  <c r="S4793" i="190"/>
  <c r="R4793" i="190"/>
  <c r="Q4793" i="190"/>
  <c r="P4793" i="190"/>
  <c r="O4793" i="190"/>
  <c r="V4792" i="190"/>
  <c r="U4792" i="190"/>
  <c r="T4792" i="190"/>
  <c r="S4792" i="190"/>
  <c r="R4792" i="190"/>
  <c r="Q4792" i="190"/>
  <c r="P4792" i="190"/>
  <c r="O4792" i="190"/>
  <c r="V4791" i="190"/>
  <c r="U4791" i="190"/>
  <c r="T4791" i="190"/>
  <c r="X4791" i="190" s="1"/>
  <c r="S4791" i="190"/>
  <c r="R4791" i="190"/>
  <c r="Q4791" i="190"/>
  <c r="P4791" i="190"/>
  <c r="O4791" i="190"/>
  <c r="V4790" i="190"/>
  <c r="U4790" i="190"/>
  <c r="T4790" i="190"/>
  <c r="S4790" i="190"/>
  <c r="R4790" i="190"/>
  <c r="Q4790" i="190"/>
  <c r="P4790" i="190"/>
  <c r="O4790" i="190"/>
  <c r="V4789" i="190"/>
  <c r="U4789" i="190"/>
  <c r="T4789" i="190"/>
  <c r="X4789" i="190" s="1"/>
  <c r="S4789" i="190"/>
  <c r="R4789" i="190"/>
  <c r="Q4789" i="190"/>
  <c r="P4789" i="190"/>
  <c r="O4789" i="190"/>
  <c r="V4788" i="190"/>
  <c r="U4788" i="190"/>
  <c r="T4788" i="190"/>
  <c r="S4788" i="190"/>
  <c r="R4788" i="190"/>
  <c r="Q4788" i="190"/>
  <c r="P4788" i="190"/>
  <c r="O4788" i="190"/>
  <c r="V4787" i="190"/>
  <c r="U4787" i="190"/>
  <c r="T4787" i="190"/>
  <c r="S4787" i="190"/>
  <c r="R4787" i="190"/>
  <c r="Q4787" i="190"/>
  <c r="P4787" i="190"/>
  <c r="O4787" i="190"/>
  <c r="V4786" i="190"/>
  <c r="U4786" i="190"/>
  <c r="T4786" i="190"/>
  <c r="S4786" i="190"/>
  <c r="R4786" i="190"/>
  <c r="Q4786" i="190"/>
  <c r="P4786" i="190"/>
  <c r="O4786" i="190"/>
  <c r="V4785" i="190"/>
  <c r="U4785" i="190"/>
  <c r="T4785" i="190"/>
  <c r="X4785" i="190" s="1"/>
  <c r="S4785" i="190"/>
  <c r="R4785" i="190"/>
  <c r="Q4785" i="190"/>
  <c r="P4785" i="190"/>
  <c r="O4785" i="190"/>
  <c r="V4784" i="190"/>
  <c r="U4784" i="190"/>
  <c r="T4784" i="190"/>
  <c r="S4784" i="190"/>
  <c r="R4784" i="190"/>
  <c r="Q4784" i="190"/>
  <c r="P4784" i="190"/>
  <c r="O4784" i="190"/>
  <c r="V4783" i="190"/>
  <c r="U4783" i="190"/>
  <c r="T4783" i="190"/>
  <c r="X4783" i="190" s="1"/>
  <c r="S4783" i="190"/>
  <c r="R4783" i="190"/>
  <c r="Q4783" i="190"/>
  <c r="P4783" i="190"/>
  <c r="O4783" i="190"/>
  <c r="V4782" i="190"/>
  <c r="U4782" i="190"/>
  <c r="T4782" i="190"/>
  <c r="S4782" i="190"/>
  <c r="R4782" i="190"/>
  <c r="Q4782" i="190"/>
  <c r="P4782" i="190"/>
  <c r="O4782" i="190"/>
  <c r="V4781" i="190"/>
  <c r="U4781" i="190"/>
  <c r="T4781" i="190"/>
  <c r="S4781" i="190"/>
  <c r="R4781" i="190"/>
  <c r="Q4781" i="190"/>
  <c r="P4781" i="190"/>
  <c r="O4781" i="190"/>
  <c r="V4780" i="190"/>
  <c r="U4780" i="190"/>
  <c r="T4780" i="190"/>
  <c r="S4780" i="190"/>
  <c r="R4780" i="190"/>
  <c r="Q4780" i="190"/>
  <c r="P4780" i="190"/>
  <c r="O4780" i="190"/>
  <c r="V4779" i="190"/>
  <c r="U4779" i="190"/>
  <c r="T4779" i="190"/>
  <c r="X4779" i="190" s="1"/>
  <c r="S4779" i="190"/>
  <c r="R4779" i="190"/>
  <c r="Q4779" i="190"/>
  <c r="P4779" i="190"/>
  <c r="O4779" i="190"/>
  <c r="V4778" i="190"/>
  <c r="U4778" i="190"/>
  <c r="T4778" i="190"/>
  <c r="S4778" i="190"/>
  <c r="R4778" i="190"/>
  <c r="Q4778" i="190"/>
  <c r="P4778" i="190"/>
  <c r="O4778" i="190"/>
  <c r="V4777" i="190"/>
  <c r="U4777" i="190"/>
  <c r="T4777" i="190"/>
  <c r="X4777" i="190" s="1"/>
  <c r="S4777" i="190"/>
  <c r="R4777" i="190"/>
  <c r="Q4777" i="190"/>
  <c r="P4777" i="190"/>
  <c r="O4777" i="190"/>
  <c r="V4776" i="190"/>
  <c r="U4776" i="190"/>
  <c r="T4776" i="190"/>
  <c r="S4776" i="190"/>
  <c r="R4776" i="190"/>
  <c r="Q4776" i="190"/>
  <c r="P4776" i="190"/>
  <c r="O4776" i="190"/>
  <c r="V4775" i="190"/>
  <c r="U4775" i="190"/>
  <c r="T4775" i="190"/>
  <c r="S4775" i="190"/>
  <c r="R4775" i="190"/>
  <c r="Q4775" i="190"/>
  <c r="P4775" i="190"/>
  <c r="O4775" i="190"/>
  <c r="V4774" i="190"/>
  <c r="U4774" i="190"/>
  <c r="T4774" i="190"/>
  <c r="S4774" i="190"/>
  <c r="R4774" i="190"/>
  <c r="Q4774" i="190"/>
  <c r="P4774" i="190"/>
  <c r="O4774" i="190"/>
  <c r="V4773" i="190"/>
  <c r="U4773" i="190"/>
  <c r="T4773" i="190"/>
  <c r="X4773" i="190" s="1"/>
  <c r="S4773" i="190"/>
  <c r="R4773" i="190"/>
  <c r="Q4773" i="190"/>
  <c r="P4773" i="190"/>
  <c r="O4773" i="190"/>
  <c r="V4772" i="190"/>
  <c r="U4772" i="190"/>
  <c r="T4772" i="190"/>
  <c r="S4772" i="190"/>
  <c r="R4772" i="190"/>
  <c r="Q4772" i="190"/>
  <c r="P4772" i="190"/>
  <c r="O4772" i="190"/>
  <c r="V4771" i="190"/>
  <c r="U4771" i="190"/>
  <c r="T4771" i="190"/>
  <c r="X4771" i="190" s="1"/>
  <c r="S4771" i="190"/>
  <c r="R4771" i="190"/>
  <c r="Q4771" i="190"/>
  <c r="P4771" i="190"/>
  <c r="O4771" i="190"/>
  <c r="V4770" i="190"/>
  <c r="U4770" i="190"/>
  <c r="T4770" i="190"/>
  <c r="S4770" i="190"/>
  <c r="R4770" i="190"/>
  <c r="Q4770" i="190"/>
  <c r="P4770" i="190"/>
  <c r="O4770" i="190"/>
  <c r="V4769" i="190"/>
  <c r="U4769" i="190"/>
  <c r="T4769" i="190"/>
  <c r="S4769" i="190"/>
  <c r="R4769" i="190"/>
  <c r="Q4769" i="190"/>
  <c r="P4769" i="190"/>
  <c r="O4769" i="190"/>
  <c r="V4768" i="190"/>
  <c r="U4768" i="190"/>
  <c r="T4768" i="190"/>
  <c r="S4768" i="190"/>
  <c r="R4768" i="190"/>
  <c r="Q4768" i="190"/>
  <c r="P4768" i="190"/>
  <c r="O4768" i="190"/>
  <c r="V4767" i="190"/>
  <c r="U4767" i="190"/>
  <c r="T4767" i="190"/>
  <c r="X4767" i="190" s="1"/>
  <c r="S4767" i="190"/>
  <c r="R4767" i="190"/>
  <c r="Q4767" i="190"/>
  <c r="P4767" i="190"/>
  <c r="O4767" i="190"/>
  <c r="V4766" i="190"/>
  <c r="U4766" i="190"/>
  <c r="T4766" i="190"/>
  <c r="S4766" i="190"/>
  <c r="R4766" i="190"/>
  <c r="Q4766" i="190"/>
  <c r="P4766" i="190"/>
  <c r="O4766" i="190"/>
  <c r="V4765" i="190"/>
  <c r="U4765" i="190"/>
  <c r="T4765" i="190"/>
  <c r="X4765" i="190" s="1"/>
  <c r="S4765" i="190"/>
  <c r="R4765" i="190"/>
  <c r="Q4765" i="190"/>
  <c r="P4765" i="190"/>
  <c r="O4765" i="190"/>
  <c r="V4764" i="190"/>
  <c r="U4764" i="190"/>
  <c r="T4764" i="190"/>
  <c r="S4764" i="190"/>
  <c r="R4764" i="190"/>
  <c r="Q4764" i="190"/>
  <c r="P4764" i="190"/>
  <c r="O4764" i="190"/>
  <c r="V4763" i="190"/>
  <c r="U4763" i="190"/>
  <c r="T4763" i="190"/>
  <c r="S4763" i="190"/>
  <c r="R4763" i="190"/>
  <c r="Q4763" i="190"/>
  <c r="P4763" i="190"/>
  <c r="O4763" i="190"/>
  <c r="V4762" i="190"/>
  <c r="U4762" i="190"/>
  <c r="T4762" i="190"/>
  <c r="S4762" i="190"/>
  <c r="R4762" i="190"/>
  <c r="Q4762" i="190"/>
  <c r="P4762" i="190"/>
  <c r="O4762" i="190"/>
  <c r="V4761" i="190"/>
  <c r="U4761" i="190"/>
  <c r="T4761" i="190"/>
  <c r="X4761" i="190" s="1"/>
  <c r="S4761" i="190"/>
  <c r="R4761" i="190"/>
  <c r="Q4761" i="190"/>
  <c r="P4761" i="190"/>
  <c r="O4761" i="190"/>
  <c r="V4760" i="190"/>
  <c r="U4760" i="190"/>
  <c r="T4760" i="190"/>
  <c r="S4760" i="190"/>
  <c r="R4760" i="190"/>
  <c r="Q4760" i="190"/>
  <c r="P4760" i="190"/>
  <c r="O4760" i="190"/>
  <c r="V4759" i="190"/>
  <c r="U4759" i="190"/>
  <c r="T4759" i="190"/>
  <c r="X4759" i="190" s="1"/>
  <c r="S4759" i="190"/>
  <c r="R4759" i="190"/>
  <c r="Q4759" i="190"/>
  <c r="P4759" i="190"/>
  <c r="O4759" i="190"/>
  <c r="V4758" i="190"/>
  <c r="U4758" i="190"/>
  <c r="T4758" i="190"/>
  <c r="S4758" i="190"/>
  <c r="R4758" i="190"/>
  <c r="Q4758" i="190"/>
  <c r="P4758" i="190"/>
  <c r="O4758" i="190"/>
  <c r="V4757" i="190"/>
  <c r="U4757" i="190"/>
  <c r="T4757" i="190"/>
  <c r="S4757" i="190"/>
  <c r="R4757" i="190"/>
  <c r="Q4757" i="190"/>
  <c r="P4757" i="190"/>
  <c r="O4757" i="190"/>
  <c r="V4756" i="190"/>
  <c r="U4756" i="190"/>
  <c r="T4756" i="190"/>
  <c r="S4756" i="190"/>
  <c r="R4756" i="190"/>
  <c r="Q4756" i="190"/>
  <c r="P4756" i="190"/>
  <c r="O4756" i="190"/>
  <c r="V4755" i="190"/>
  <c r="U4755" i="190"/>
  <c r="T4755" i="190"/>
  <c r="X4755" i="190" s="1"/>
  <c r="S4755" i="190"/>
  <c r="R4755" i="190"/>
  <c r="Q4755" i="190"/>
  <c r="P4755" i="190"/>
  <c r="O4755" i="190"/>
  <c r="V4754" i="190"/>
  <c r="U4754" i="190"/>
  <c r="T4754" i="190"/>
  <c r="S4754" i="190"/>
  <c r="R4754" i="190"/>
  <c r="Q4754" i="190"/>
  <c r="P4754" i="190"/>
  <c r="O4754" i="190"/>
  <c r="V4753" i="190"/>
  <c r="U4753" i="190"/>
  <c r="T4753" i="190"/>
  <c r="X4753" i="190" s="1"/>
  <c r="S4753" i="190"/>
  <c r="R4753" i="190"/>
  <c r="Q4753" i="190"/>
  <c r="P4753" i="190"/>
  <c r="O4753" i="190"/>
  <c r="V4752" i="190"/>
  <c r="U4752" i="190"/>
  <c r="T4752" i="190"/>
  <c r="S4752" i="190"/>
  <c r="R4752" i="190"/>
  <c r="Q4752" i="190"/>
  <c r="P4752" i="190"/>
  <c r="O4752" i="190"/>
  <c r="V4751" i="190"/>
  <c r="U4751" i="190"/>
  <c r="T4751" i="190"/>
  <c r="S4751" i="190"/>
  <c r="R4751" i="190"/>
  <c r="Q4751" i="190"/>
  <c r="P4751" i="190"/>
  <c r="O4751" i="190"/>
  <c r="V4750" i="190"/>
  <c r="U4750" i="190"/>
  <c r="T4750" i="190"/>
  <c r="S4750" i="190"/>
  <c r="R4750" i="190"/>
  <c r="Q4750" i="190"/>
  <c r="P4750" i="190"/>
  <c r="O4750" i="190"/>
  <c r="V4749" i="190"/>
  <c r="U4749" i="190"/>
  <c r="T4749" i="190"/>
  <c r="X4749" i="190" s="1"/>
  <c r="S4749" i="190"/>
  <c r="R4749" i="190"/>
  <c r="Q4749" i="190"/>
  <c r="P4749" i="190"/>
  <c r="O4749" i="190"/>
  <c r="V4748" i="190"/>
  <c r="U4748" i="190"/>
  <c r="T4748" i="190"/>
  <c r="S4748" i="190"/>
  <c r="R4748" i="190"/>
  <c r="Q4748" i="190"/>
  <c r="P4748" i="190"/>
  <c r="O4748" i="190"/>
  <c r="V4747" i="190"/>
  <c r="U4747" i="190"/>
  <c r="T4747" i="190"/>
  <c r="X4747" i="190" s="1"/>
  <c r="S4747" i="190"/>
  <c r="R4747" i="190"/>
  <c r="Q4747" i="190"/>
  <c r="P4747" i="190"/>
  <c r="O4747" i="190"/>
  <c r="V4746" i="190"/>
  <c r="U4746" i="190"/>
  <c r="T4746" i="190"/>
  <c r="S4746" i="190"/>
  <c r="R4746" i="190"/>
  <c r="Q4746" i="190"/>
  <c r="P4746" i="190"/>
  <c r="O4746" i="190"/>
  <c r="V4745" i="190"/>
  <c r="U4745" i="190"/>
  <c r="T4745" i="190"/>
  <c r="S4745" i="190"/>
  <c r="R4745" i="190"/>
  <c r="Q4745" i="190"/>
  <c r="P4745" i="190"/>
  <c r="O4745" i="190"/>
  <c r="V4744" i="190"/>
  <c r="U4744" i="190"/>
  <c r="T4744" i="190"/>
  <c r="S4744" i="190"/>
  <c r="R4744" i="190"/>
  <c r="Q4744" i="190"/>
  <c r="P4744" i="190"/>
  <c r="O4744" i="190"/>
  <c r="V4743" i="190"/>
  <c r="U4743" i="190"/>
  <c r="T4743" i="190"/>
  <c r="X4743" i="190" s="1"/>
  <c r="S4743" i="190"/>
  <c r="R4743" i="190"/>
  <c r="Q4743" i="190"/>
  <c r="P4743" i="190"/>
  <c r="O4743" i="190"/>
  <c r="V4742" i="190"/>
  <c r="U4742" i="190"/>
  <c r="T4742" i="190"/>
  <c r="S4742" i="190"/>
  <c r="R4742" i="190"/>
  <c r="Q4742" i="190"/>
  <c r="P4742" i="190"/>
  <c r="O4742" i="190"/>
  <c r="V4741" i="190"/>
  <c r="U4741" i="190"/>
  <c r="T4741" i="190"/>
  <c r="X4741" i="190" s="1"/>
  <c r="S4741" i="190"/>
  <c r="R4741" i="190"/>
  <c r="Q4741" i="190"/>
  <c r="P4741" i="190"/>
  <c r="O4741" i="190"/>
  <c r="V4740" i="190"/>
  <c r="U4740" i="190"/>
  <c r="T4740" i="190"/>
  <c r="S4740" i="190"/>
  <c r="R4740" i="190"/>
  <c r="Q4740" i="190"/>
  <c r="P4740" i="190"/>
  <c r="O4740" i="190"/>
  <c r="V4739" i="190"/>
  <c r="U4739" i="190"/>
  <c r="T4739" i="190"/>
  <c r="S4739" i="190"/>
  <c r="R4739" i="190"/>
  <c r="Q4739" i="190"/>
  <c r="P4739" i="190"/>
  <c r="O4739" i="190"/>
  <c r="V4738" i="190"/>
  <c r="U4738" i="190"/>
  <c r="T4738" i="190"/>
  <c r="S4738" i="190"/>
  <c r="R4738" i="190"/>
  <c r="Q4738" i="190"/>
  <c r="P4738" i="190"/>
  <c r="O4738" i="190"/>
  <c r="V4737" i="190"/>
  <c r="U4737" i="190"/>
  <c r="T4737" i="190"/>
  <c r="X4737" i="190" s="1"/>
  <c r="S4737" i="190"/>
  <c r="R4737" i="190"/>
  <c r="Q4737" i="190"/>
  <c r="P4737" i="190"/>
  <c r="O4737" i="190"/>
  <c r="V4736" i="190"/>
  <c r="U4736" i="190"/>
  <c r="T4736" i="190"/>
  <c r="S4736" i="190"/>
  <c r="R4736" i="190"/>
  <c r="Q4736" i="190"/>
  <c r="P4736" i="190"/>
  <c r="O4736" i="190"/>
  <c r="V4735" i="190"/>
  <c r="U4735" i="190"/>
  <c r="T4735" i="190"/>
  <c r="X4735" i="190" s="1"/>
  <c r="S4735" i="190"/>
  <c r="R4735" i="190"/>
  <c r="Q4735" i="190"/>
  <c r="P4735" i="190"/>
  <c r="O4735" i="190"/>
  <c r="V4734" i="190"/>
  <c r="U4734" i="190"/>
  <c r="T4734" i="190"/>
  <c r="S4734" i="190"/>
  <c r="R4734" i="190"/>
  <c r="Q4734" i="190"/>
  <c r="P4734" i="190"/>
  <c r="O4734" i="190"/>
  <c r="V4733" i="190"/>
  <c r="U4733" i="190"/>
  <c r="T4733" i="190"/>
  <c r="S4733" i="190"/>
  <c r="R4733" i="190"/>
  <c r="Q4733" i="190"/>
  <c r="P4733" i="190"/>
  <c r="O4733" i="190"/>
  <c r="V4732" i="190"/>
  <c r="U4732" i="190"/>
  <c r="T4732" i="190"/>
  <c r="S4732" i="190"/>
  <c r="R4732" i="190"/>
  <c r="Q4732" i="190"/>
  <c r="P4732" i="190"/>
  <c r="O4732" i="190"/>
  <c r="V4731" i="190"/>
  <c r="U4731" i="190"/>
  <c r="T4731" i="190"/>
  <c r="X4731" i="190" s="1"/>
  <c r="S4731" i="190"/>
  <c r="R4731" i="190"/>
  <c r="Q4731" i="190"/>
  <c r="P4731" i="190"/>
  <c r="O4731" i="190"/>
  <c r="V4730" i="190"/>
  <c r="U4730" i="190"/>
  <c r="T4730" i="190"/>
  <c r="S4730" i="190"/>
  <c r="R4730" i="190"/>
  <c r="Q4730" i="190"/>
  <c r="P4730" i="190"/>
  <c r="O4730" i="190"/>
  <c r="V4729" i="190"/>
  <c r="U4729" i="190"/>
  <c r="T4729" i="190"/>
  <c r="X4729" i="190" s="1"/>
  <c r="S4729" i="190"/>
  <c r="R4729" i="190"/>
  <c r="Q4729" i="190"/>
  <c r="P4729" i="190"/>
  <c r="O4729" i="190"/>
  <c r="V4728" i="190"/>
  <c r="U4728" i="190"/>
  <c r="T4728" i="190"/>
  <c r="S4728" i="190"/>
  <c r="R4728" i="190"/>
  <c r="Q4728" i="190"/>
  <c r="P4728" i="190"/>
  <c r="O4728" i="190"/>
  <c r="V4727" i="190"/>
  <c r="U4727" i="190"/>
  <c r="T4727" i="190"/>
  <c r="S4727" i="190"/>
  <c r="R4727" i="190"/>
  <c r="Q4727" i="190"/>
  <c r="P4727" i="190"/>
  <c r="O4727" i="190"/>
  <c r="V4726" i="190"/>
  <c r="U4726" i="190"/>
  <c r="T4726" i="190"/>
  <c r="S4726" i="190"/>
  <c r="R4726" i="190"/>
  <c r="Q4726" i="190"/>
  <c r="P4726" i="190"/>
  <c r="O4726" i="190"/>
  <c r="V4725" i="190"/>
  <c r="U4725" i="190"/>
  <c r="T4725" i="190"/>
  <c r="X4725" i="190" s="1"/>
  <c r="S4725" i="190"/>
  <c r="R4725" i="190"/>
  <c r="Q4725" i="190"/>
  <c r="P4725" i="190"/>
  <c r="O4725" i="190"/>
  <c r="V4724" i="190"/>
  <c r="U4724" i="190"/>
  <c r="T4724" i="190"/>
  <c r="S4724" i="190"/>
  <c r="R4724" i="190"/>
  <c r="Q4724" i="190"/>
  <c r="P4724" i="190"/>
  <c r="O4724" i="190"/>
  <c r="V4723" i="190"/>
  <c r="U4723" i="190"/>
  <c r="T4723" i="190"/>
  <c r="X4723" i="190" s="1"/>
  <c r="S4723" i="190"/>
  <c r="R4723" i="190"/>
  <c r="Q4723" i="190"/>
  <c r="P4723" i="190"/>
  <c r="O4723" i="190"/>
  <c r="V4722" i="190"/>
  <c r="U4722" i="190"/>
  <c r="T4722" i="190"/>
  <c r="S4722" i="190"/>
  <c r="R4722" i="190"/>
  <c r="Q4722" i="190"/>
  <c r="P4722" i="190"/>
  <c r="O4722" i="190"/>
  <c r="V4721" i="190"/>
  <c r="U4721" i="190"/>
  <c r="T4721" i="190"/>
  <c r="S4721" i="190"/>
  <c r="R4721" i="190"/>
  <c r="Q4721" i="190"/>
  <c r="P4721" i="190"/>
  <c r="O4721" i="190"/>
  <c r="V4720" i="190"/>
  <c r="U4720" i="190"/>
  <c r="T4720" i="190"/>
  <c r="S4720" i="190"/>
  <c r="R4720" i="190"/>
  <c r="Q4720" i="190"/>
  <c r="P4720" i="190"/>
  <c r="O4720" i="190"/>
  <c r="V4719" i="190"/>
  <c r="U4719" i="190"/>
  <c r="T4719" i="190"/>
  <c r="X4719" i="190" s="1"/>
  <c r="S4719" i="190"/>
  <c r="R4719" i="190"/>
  <c r="Q4719" i="190"/>
  <c r="P4719" i="190"/>
  <c r="O4719" i="190"/>
  <c r="V4718" i="190"/>
  <c r="U4718" i="190"/>
  <c r="T4718" i="190"/>
  <c r="S4718" i="190"/>
  <c r="R4718" i="190"/>
  <c r="Q4718" i="190"/>
  <c r="P4718" i="190"/>
  <c r="O4718" i="190"/>
  <c r="V4717" i="190"/>
  <c r="U4717" i="190"/>
  <c r="T4717" i="190"/>
  <c r="X4717" i="190" s="1"/>
  <c r="S4717" i="190"/>
  <c r="R4717" i="190"/>
  <c r="Q4717" i="190"/>
  <c r="P4717" i="190"/>
  <c r="O4717" i="190"/>
  <c r="V4716" i="190"/>
  <c r="U4716" i="190"/>
  <c r="T4716" i="190"/>
  <c r="S4716" i="190"/>
  <c r="R4716" i="190"/>
  <c r="Q4716" i="190"/>
  <c r="P4716" i="190"/>
  <c r="O4716" i="190"/>
  <c r="V4715" i="190"/>
  <c r="U4715" i="190"/>
  <c r="T4715" i="190"/>
  <c r="S4715" i="190"/>
  <c r="R4715" i="190"/>
  <c r="Q4715" i="190"/>
  <c r="P4715" i="190"/>
  <c r="O4715" i="190"/>
  <c r="V4714" i="190"/>
  <c r="U4714" i="190"/>
  <c r="T4714" i="190"/>
  <c r="S4714" i="190"/>
  <c r="R4714" i="190"/>
  <c r="Q4714" i="190"/>
  <c r="P4714" i="190"/>
  <c r="O4714" i="190"/>
  <c r="V4713" i="190"/>
  <c r="U4713" i="190"/>
  <c r="T4713" i="190"/>
  <c r="X4713" i="190" s="1"/>
  <c r="S4713" i="190"/>
  <c r="R4713" i="190"/>
  <c r="Q4713" i="190"/>
  <c r="P4713" i="190"/>
  <c r="O4713" i="190"/>
  <c r="V4712" i="190"/>
  <c r="U4712" i="190"/>
  <c r="T4712" i="190"/>
  <c r="S4712" i="190"/>
  <c r="R4712" i="190"/>
  <c r="Q4712" i="190"/>
  <c r="P4712" i="190"/>
  <c r="O4712" i="190"/>
  <c r="V4711" i="190"/>
  <c r="U4711" i="190"/>
  <c r="T4711" i="190"/>
  <c r="X4711" i="190" s="1"/>
  <c r="S4711" i="190"/>
  <c r="R4711" i="190"/>
  <c r="Q4711" i="190"/>
  <c r="P4711" i="190"/>
  <c r="O4711" i="190"/>
  <c r="V4710" i="190"/>
  <c r="U4710" i="190"/>
  <c r="T4710" i="190"/>
  <c r="S4710" i="190"/>
  <c r="R4710" i="190"/>
  <c r="Q4710" i="190"/>
  <c r="P4710" i="190"/>
  <c r="O4710" i="190"/>
  <c r="V4709" i="190"/>
  <c r="U4709" i="190"/>
  <c r="T4709" i="190"/>
  <c r="S4709" i="190"/>
  <c r="R4709" i="190"/>
  <c r="Q4709" i="190"/>
  <c r="P4709" i="190"/>
  <c r="O4709" i="190"/>
  <c r="V4708" i="190"/>
  <c r="U4708" i="190"/>
  <c r="T4708" i="190"/>
  <c r="S4708" i="190"/>
  <c r="R4708" i="190"/>
  <c r="Q4708" i="190"/>
  <c r="P4708" i="190"/>
  <c r="O4708" i="190"/>
  <c r="V4707" i="190"/>
  <c r="U4707" i="190"/>
  <c r="T4707" i="190"/>
  <c r="X4707" i="190" s="1"/>
  <c r="S4707" i="190"/>
  <c r="R4707" i="190"/>
  <c r="Q4707" i="190"/>
  <c r="P4707" i="190"/>
  <c r="O4707" i="190"/>
  <c r="V4706" i="190"/>
  <c r="U4706" i="190"/>
  <c r="T4706" i="190"/>
  <c r="S4706" i="190"/>
  <c r="R4706" i="190"/>
  <c r="Q4706" i="190"/>
  <c r="P4706" i="190"/>
  <c r="O4706" i="190"/>
  <c r="V4705" i="190"/>
  <c r="U4705" i="190"/>
  <c r="T4705" i="190"/>
  <c r="X4705" i="190" s="1"/>
  <c r="S4705" i="190"/>
  <c r="R4705" i="190"/>
  <c r="Q4705" i="190"/>
  <c r="P4705" i="190"/>
  <c r="O4705" i="190"/>
  <c r="V4704" i="190"/>
  <c r="U4704" i="190"/>
  <c r="T4704" i="190"/>
  <c r="S4704" i="190"/>
  <c r="R4704" i="190"/>
  <c r="Q4704" i="190"/>
  <c r="P4704" i="190"/>
  <c r="O4704" i="190"/>
  <c r="V4703" i="190"/>
  <c r="U4703" i="190"/>
  <c r="T4703" i="190"/>
  <c r="S4703" i="190"/>
  <c r="R4703" i="190"/>
  <c r="Q4703" i="190"/>
  <c r="P4703" i="190"/>
  <c r="O4703" i="190"/>
  <c r="V4702" i="190"/>
  <c r="U4702" i="190"/>
  <c r="T4702" i="190"/>
  <c r="S4702" i="190"/>
  <c r="R4702" i="190"/>
  <c r="Q4702" i="190"/>
  <c r="P4702" i="190"/>
  <c r="O4702" i="190"/>
  <c r="V4701" i="190"/>
  <c r="U4701" i="190"/>
  <c r="T4701" i="190"/>
  <c r="X4701" i="190" s="1"/>
  <c r="S4701" i="190"/>
  <c r="R4701" i="190"/>
  <c r="Q4701" i="190"/>
  <c r="P4701" i="190"/>
  <c r="O4701" i="190"/>
  <c r="V4700" i="190"/>
  <c r="U4700" i="190"/>
  <c r="T4700" i="190"/>
  <c r="S4700" i="190"/>
  <c r="R4700" i="190"/>
  <c r="Q4700" i="190"/>
  <c r="P4700" i="190"/>
  <c r="O4700" i="190"/>
  <c r="V4699" i="190"/>
  <c r="U4699" i="190"/>
  <c r="T4699" i="190"/>
  <c r="X4699" i="190" s="1"/>
  <c r="S4699" i="190"/>
  <c r="R4699" i="190"/>
  <c r="Q4699" i="190"/>
  <c r="P4699" i="190"/>
  <c r="O4699" i="190"/>
  <c r="V4698" i="190"/>
  <c r="U4698" i="190"/>
  <c r="T4698" i="190"/>
  <c r="S4698" i="190"/>
  <c r="R4698" i="190"/>
  <c r="Q4698" i="190"/>
  <c r="P4698" i="190"/>
  <c r="O4698" i="190"/>
  <c r="V4697" i="190"/>
  <c r="U4697" i="190"/>
  <c r="T4697" i="190"/>
  <c r="S4697" i="190"/>
  <c r="R4697" i="190"/>
  <c r="Q4697" i="190"/>
  <c r="P4697" i="190"/>
  <c r="O4697" i="190"/>
  <c r="V4696" i="190"/>
  <c r="U4696" i="190"/>
  <c r="T4696" i="190"/>
  <c r="S4696" i="190"/>
  <c r="R4696" i="190"/>
  <c r="Q4696" i="190"/>
  <c r="P4696" i="190"/>
  <c r="O4696" i="190"/>
  <c r="V4695" i="190"/>
  <c r="U4695" i="190"/>
  <c r="T4695" i="190"/>
  <c r="X4695" i="190" s="1"/>
  <c r="S4695" i="190"/>
  <c r="R4695" i="190"/>
  <c r="Q4695" i="190"/>
  <c r="P4695" i="190"/>
  <c r="O4695" i="190"/>
  <c r="V4694" i="190"/>
  <c r="U4694" i="190"/>
  <c r="T4694" i="190"/>
  <c r="S4694" i="190"/>
  <c r="R4694" i="190"/>
  <c r="Q4694" i="190"/>
  <c r="P4694" i="190"/>
  <c r="O4694" i="190"/>
  <c r="V4693" i="190"/>
  <c r="U4693" i="190"/>
  <c r="T4693" i="190"/>
  <c r="X4693" i="190" s="1"/>
  <c r="S4693" i="190"/>
  <c r="R4693" i="190"/>
  <c r="Q4693" i="190"/>
  <c r="P4693" i="190"/>
  <c r="O4693" i="190"/>
  <c r="V4692" i="190"/>
  <c r="U4692" i="190"/>
  <c r="T4692" i="190"/>
  <c r="S4692" i="190"/>
  <c r="R4692" i="190"/>
  <c r="Q4692" i="190"/>
  <c r="P4692" i="190"/>
  <c r="O4692" i="190"/>
  <c r="V4691" i="190"/>
  <c r="U4691" i="190"/>
  <c r="T4691" i="190"/>
  <c r="S4691" i="190"/>
  <c r="R4691" i="190"/>
  <c r="Q4691" i="190"/>
  <c r="P4691" i="190"/>
  <c r="O4691" i="190"/>
  <c r="V4690" i="190"/>
  <c r="U4690" i="190"/>
  <c r="T4690" i="190"/>
  <c r="S4690" i="190"/>
  <c r="R4690" i="190"/>
  <c r="Q4690" i="190"/>
  <c r="P4690" i="190"/>
  <c r="O4690" i="190"/>
  <c r="V4689" i="190"/>
  <c r="U4689" i="190"/>
  <c r="T4689" i="190"/>
  <c r="X4689" i="190" s="1"/>
  <c r="S4689" i="190"/>
  <c r="R4689" i="190"/>
  <c r="Q4689" i="190"/>
  <c r="P4689" i="190"/>
  <c r="O4689" i="190"/>
  <c r="V4688" i="190"/>
  <c r="U4688" i="190"/>
  <c r="T4688" i="190"/>
  <c r="S4688" i="190"/>
  <c r="R4688" i="190"/>
  <c r="Q4688" i="190"/>
  <c r="P4688" i="190"/>
  <c r="O4688" i="190"/>
  <c r="V4687" i="190"/>
  <c r="U4687" i="190"/>
  <c r="T4687" i="190"/>
  <c r="X4687" i="190" s="1"/>
  <c r="S4687" i="190"/>
  <c r="R4687" i="190"/>
  <c r="Q4687" i="190"/>
  <c r="P4687" i="190"/>
  <c r="O4687" i="190"/>
  <c r="V4686" i="190"/>
  <c r="U4686" i="190"/>
  <c r="T4686" i="190"/>
  <c r="S4686" i="190"/>
  <c r="R4686" i="190"/>
  <c r="Q4686" i="190"/>
  <c r="P4686" i="190"/>
  <c r="O4686" i="190"/>
  <c r="V4685" i="190"/>
  <c r="U4685" i="190"/>
  <c r="T4685" i="190"/>
  <c r="S4685" i="190"/>
  <c r="R4685" i="190"/>
  <c r="Q4685" i="190"/>
  <c r="P4685" i="190"/>
  <c r="O4685" i="190"/>
  <c r="V4684" i="190"/>
  <c r="U4684" i="190"/>
  <c r="T4684" i="190"/>
  <c r="S4684" i="190"/>
  <c r="R4684" i="190"/>
  <c r="Q4684" i="190"/>
  <c r="P4684" i="190"/>
  <c r="O4684" i="190"/>
  <c r="V4683" i="190"/>
  <c r="U4683" i="190"/>
  <c r="T4683" i="190"/>
  <c r="X4683" i="190" s="1"/>
  <c r="S4683" i="190"/>
  <c r="R4683" i="190"/>
  <c r="Q4683" i="190"/>
  <c r="P4683" i="190"/>
  <c r="O4683" i="190"/>
  <c r="V4682" i="190"/>
  <c r="U4682" i="190"/>
  <c r="T4682" i="190"/>
  <c r="S4682" i="190"/>
  <c r="R4682" i="190"/>
  <c r="Q4682" i="190"/>
  <c r="P4682" i="190"/>
  <c r="O4682" i="190"/>
  <c r="V4681" i="190"/>
  <c r="U4681" i="190"/>
  <c r="T4681" i="190"/>
  <c r="X4681" i="190" s="1"/>
  <c r="S4681" i="190"/>
  <c r="R4681" i="190"/>
  <c r="Q4681" i="190"/>
  <c r="P4681" i="190"/>
  <c r="O4681" i="190"/>
  <c r="V4680" i="190"/>
  <c r="U4680" i="190"/>
  <c r="T4680" i="190"/>
  <c r="S4680" i="190"/>
  <c r="R4680" i="190"/>
  <c r="Q4680" i="190"/>
  <c r="P4680" i="190"/>
  <c r="O4680" i="190"/>
  <c r="V4679" i="190"/>
  <c r="U4679" i="190"/>
  <c r="T4679" i="190"/>
  <c r="S4679" i="190"/>
  <c r="R4679" i="190"/>
  <c r="Q4679" i="190"/>
  <c r="P4679" i="190"/>
  <c r="O4679" i="190"/>
  <c r="V4678" i="190"/>
  <c r="U4678" i="190"/>
  <c r="T4678" i="190"/>
  <c r="S4678" i="190"/>
  <c r="R4678" i="190"/>
  <c r="Q4678" i="190"/>
  <c r="P4678" i="190"/>
  <c r="O4678" i="190"/>
  <c r="V4677" i="190"/>
  <c r="U4677" i="190"/>
  <c r="T4677" i="190"/>
  <c r="X4677" i="190" s="1"/>
  <c r="S4677" i="190"/>
  <c r="R4677" i="190"/>
  <c r="Q4677" i="190"/>
  <c r="P4677" i="190"/>
  <c r="O4677" i="190"/>
  <c r="V4676" i="190"/>
  <c r="U4676" i="190"/>
  <c r="T4676" i="190"/>
  <c r="S4676" i="190"/>
  <c r="R4676" i="190"/>
  <c r="Q4676" i="190"/>
  <c r="P4676" i="190"/>
  <c r="O4676" i="190"/>
  <c r="V4675" i="190"/>
  <c r="U4675" i="190"/>
  <c r="T4675" i="190"/>
  <c r="X4675" i="190" s="1"/>
  <c r="S4675" i="190"/>
  <c r="R4675" i="190"/>
  <c r="Q4675" i="190"/>
  <c r="P4675" i="190"/>
  <c r="O4675" i="190"/>
  <c r="V4674" i="190"/>
  <c r="U4674" i="190"/>
  <c r="T4674" i="190"/>
  <c r="S4674" i="190"/>
  <c r="R4674" i="190"/>
  <c r="Q4674" i="190"/>
  <c r="P4674" i="190"/>
  <c r="O4674" i="190"/>
  <c r="V4673" i="190"/>
  <c r="U4673" i="190"/>
  <c r="T4673" i="190"/>
  <c r="S4673" i="190"/>
  <c r="R4673" i="190"/>
  <c r="Q4673" i="190"/>
  <c r="P4673" i="190"/>
  <c r="O4673" i="190"/>
  <c r="V4672" i="190"/>
  <c r="U4672" i="190"/>
  <c r="T4672" i="190"/>
  <c r="S4672" i="190"/>
  <c r="R4672" i="190"/>
  <c r="Q4672" i="190"/>
  <c r="P4672" i="190"/>
  <c r="O4672" i="190"/>
  <c r="V4671" i="190"/>
  <c r="U4671" i="190"/>
  <c r="T4671" i="190"/>
  <c r="X4671" i="190" s="1"/>
  <c r="S4671" i="190"/>
  <c r="R4671" i="190"/>
  <c r="Q4671" i="190"/>
  <c r="P4671" i="190"/>
  <c r="O4671" i="190"/>
  <c r="V4670" i="190"/>
  <c r="U4670" i="190"/>
  <c r="T4670" i="190"/>
  <c r="S4670" i="190"/>
  <c r="R4670" i="190"/>
  <c r="Q4670" i="190"/>
  <c r="P4670" i="190"/>
  <c r="O4670" i="190"/>
  <c r="V4669" i="190"/>
  <c r="U4669" i="190"/>
  <c r="T4669" i="190"/>
  <c r="X4669" i="190" s="1"/>
  <c r="S4669" i="190"/>
  <c r="R4669" i="190"/>
  <c r="Q4669" i="190"/>
  <c r="P4669" i="190"/>
  <c r="O4669" i="190"/>
  <c r="V4668" i="190"/>
  <c r="U4668" i="190"/>
  <c r="T4668" i="190"/>
  <c r="S4668" i="190"/>
  <c r="R4668" i="190"/>
  <c r="Q4668" i="190"/>
  <c r="P4668" i="190"/>
  <c r="O4668" i="190"/>
  <c r="V4667" i="190"/>
  <c r="U4667" i="190"/>
  <c r="T4667" i="190"/>
  <c r="S4667" i="190"/>
  <c r="R4667" i="190"/>
  <c r="Q4667" i="190"/>
  <c r="P4667" i="190"/>
  <c r="O4667" i="190"/>
  <c r="V4666" i="190"/>
  <c r="U4666" i="190"/>
  <c r="T4666" i="190"/>
  <c r="S4666" i="190"/>
  <c r="R4666" i="190"/>
  <c r="Q4666" i="190"/>
  <c r="P4666" i="190"/>
  <c r="O4666" i="190"/>
  <c r="V4665" i="190"/>
  <c r="U4665" i="190"/>
  <c r="T4665" i="190"/>
  <c r="X4665" i="190" s="1"/>
  <c r="S4665" i="190"/>
  <c r="R4665" i="190"/>
  <c r="Q4665" i="190"/>
  <c r="P4665" i="190"/>
  <c r="O4665" i="190"/>
  <c r="V4664" i="190"/>
  <c r="U4664" i="190"/>
  <c r="T4664" i="190"/>
  <c r="S4664" i="190"/>
  <c r="R4664" i="190"/>
  <c r="Q4664" i="190"/>
  <c r="P4664" i="190"/>
  <c r="O4664" i="190"/>
  <c r="V4663" i="190"/>
  <c r="U4663" i="190"/>
  <c r="T4663" i="190"/>
  <c r="X4663" i="190" s="1"/>
  <c r="S4663" i="190"/>
  <c r="R4663" i="190"/>
  <c r="Q4663" i="190"/>
  <c r="P4663" i="190"/>
  <c r="O4663" i="190"/>
  <c r="V4662" i="190"/>
  <c r="U4662" i="190"/>
  <c r="T4662" i="190"/>
  <c r="S4662" i="190"/>
  <c r="R4662" i="190"/>
  <c r="Q4662" i="190"/>
  <c r="P4662" i="190"/>
  <c r="O4662" i="190"/>
  <c r="V4661" i="190"/>
  <c r="U4661" i="190"/>
  <c r="T4661" i="190"/>
  <c r="S4661" i="190"/>
  <c r="R4661" i="190"/>
  <c r="Q4661" i="190"/>
  <c r="P4661" i="190"/>
  <c r="O4661" i="190"/>
  <c r="V4660" i="190"/>
  <c r="U4660" i="190"/>
  <c r="T4660" i="190"/>
  <c r="S4660" i="190"/>
  <c r="R4660" i="190"/>
  <c r="Q4660" i="190"/>
  <c r="P4660" i="190"/>
  <c r="O4660" i="190"/>
  <c r="V4659" i="190"/>
  <c r="U4659" i="190"/>
  <c r="T4659" i="190"/>
  <c r="X4659" i="190" s="1"/>
  <c r="S4659" i="190"/>
  <c r="R4659" i="190"/>
  <c r="Q4659" i="190"/>
  <c r="P4659" i="190"/>
  <c r="O4659" i="190"/>
  <c r="V4658" i="190"/>
  <c r="U4658" i="190"/>
  <c r="T4658" i="190"/>
  <c r="S4658" i="190"/>
  <c r="R4658" i="190"/>
  <c r="Q4658" i="190"/>
  <c r="P4658" i="190"/>
  <c r="O4658" i="190"/>
  <c r="V4657" i="190"/>
  <c r="U4657" i="190"/>
  <c r="T4657" i="190"/>
  <c r="X4657" i="190" s="1"/>
  <c r="S4657" i="190"/>
  <c r="R4657" i="190"/>
  <c r="Q4657" i="190"/>
  <c r="P4657" i="190"/>
  <c r="O4657" i="190"/>
  <c r="V4656" i="190"/>
  <c r="U4656" i="190"/>
  <c r="T4656" i="190"/>
  <c r="S4656" i="190"/>
  <c r="R4656" i="190"/>
  <c r="Q4656" i="190"/>
  <c r="P4656" i="190"/>
  <c r="O4656" i="190"/>
  <c r="V4655" i="190"/>
  <c r="U4655" i="190"/>
  <c r="T4655" i="190"/>
  <c r="S4655" i="190"/>
  <c r="R4655" i="190"/>
  <c r="Q4655" i="190"/>
  <c r="P4655" i="190"/>
  <c r="O4655" i="190"/>
  <c r="V4654" i="190"/>
  <c r="U4654" i="190"/>
  <c r="T4654" i="190"/>
  <c r="S4654" i="190"/>
  <c r="R4654" i="190"/>
  <c r="Q4654" i="190"/>
  <c r="P4654" i="190"/>
  <c r="O4654" i="190"/>
  <c r="V4653" i="190"/>
  <c r="U4653" i="190"/>
  <c r="T4653" i="190"/>
  <c r="X4653" i="190" s="1"/>
  <c r="S4653" i="190"/>
  <c r="R4653" i="190"/>
  <c r="Q4653" i="190"/>
  <c r="P4653" i="190"/>
  <c r="O4653" i="190"/>
  <c r="V4652" i="190"/>
  <c r="U4652" i="190"/>
  <c r="T4652" i="190"/>
  <c r="S4652" i="190"/>
  <c r="R4652" i="190"/>
  <c r="Q4652" i="190"/>
  <c r="P4652" i="190"/>
  <c r="O4652" i="190"/>
  <c r="V4651" i="190"/>
  <c r="U4651" i="190"/>
  <c r="T4651" i="190"/>
  <c r="X4651" i="190" s="1"/>
  <c r="S4651" i="190"/>
  <c r="R4651" i="190"/>
  <c r="Q4651" i="190"/>
  <c r="P4651" i="190"/>
  <c r="O4651" i="190"/>
  <c r="V4650" i="190"/>
  <c r="U4650" i="190"/>
  <c r="T4650" i="190"/>
  <c r="S4650" i="190"/>
  <c r="R4650" i="190"/>
  <c r="Q4650" i="190"/>
  <c r="P4650" i="190"/>
  <c r="O4650" i="190"/>
  <c r="V4649" i="190"/>
  <c r="U4649" i="190"/>
  <c r="T4649" i="190"/>
  <c r="S4649" i="190"/>
  <c r="R4649" i="190"/>
  <c r="Q4649" i="190"/>
  <c r="P4649" i="190"/>
  <c r="O4649" i="190"/>
  <c r="V4648" i="190"/>
  <c r="U4648" i="190"/>
  <c r="T4648" i="190"/>
  <c r="S4648" i="190"/>
  <c r="R4648" i="190"/>
  <c r="Q4648" i="190"/>
  <c r="P4648" i="190"/>
  <c r="O4648" i="190"/>
  <c r="V4647" i="190"/>
  <c r="U4647" i="190"/>
  <c r="T4647" i="190"/>
  <c r="X4647" i="190" s="1"/>
  <c r="S4647" i="190"/>
  <c r="R4647" i="190"/>
  <c r="Q4647" i="190"/>
  <c r="P4647" i="190"/>
  <c r="O4647" i="190"/>
  <c r="V4646" i="190"/>
  <c r="U4646" i="190"/>
  <c r="T4646" i="190"/>
  <c r="S4646" i="190"/>
  <c r="R4646" i="190"/>
  <c r="Q4646" i="190"/>
  <c r="P4646" i="190"/>
  <c r="O4646" i="190"/>
  <c r="V4645" i="190"/>
  <c r="U4645" i="190"/>
  <c r="T4645" i="190"/>
  <c r="X4645" i="190" s="1"/>
  <c r="S4645" i="190"/>
  <c r="R4645" i="190"/>
  <c r="Q4645" i="190"/>
  <c r="P4645" i="190"/>
  <c r="O4645" i="190"/>
  <c r="V4644" i="190"/>
  <c r="U4644" i="190"/>
  <c r="T4644" i="190"/>
  <c r="S4644" i="190"/>
  <c r="R4644" i="190"/>
  <c r="Q4644" i="190"/>
  <c r="P4644" i="190"/>
  <c r="O4644" i="190"/>
  <c r="V4643" i="190"/>
  <c r="U4643" i="190"/>
  <c r="T4643" i="190"/>
  <c r="S4643" i="190"/>
  <c r="R4643" i="190"/>
  <c r="Q4643" i="190"/>
  <c r="P4643" i="190"/>
  <c r="O4643" i="190"/>
  <c r="V4642" i="190"/>
  <c r="U4642" i="190"/>
  <c r="T4642" i="190"/>
  <c r="S4642" i="190"/>
  <c r="R4642" i="190"/>
  <c r="Q4642" i="190"/>
  <c r="P4642" i="190"/>
  <c r="O4642" i="190"/>
  <c r="V4641" i="190"/>
  <c r="U4641" i="190"/>
  <c r="T4641" i="190"/>
  <c r="X4641" i="190" s="1"/>
  <c r="S4641" i="190"/>
  <c r="R4641" i="190"/>
  <c r="Q4641" i="190"/>
  <c r="P4641" i="190"/>
  <c r="O4641" i="190"/>
  <c r="V4640" i="190"/>
  <c r="U4640" i="190"/>
  <c r="T4640" i="190"/>
  <c r="S4640" i="190"/>
  <c r="R4640" i="190"/>
  <c r="Q4640" i="190"/>
  <c r="P4640" i="190"/>
  <c r="O4640" i="190"/>
  <c r="V4639" i="190"/>
  <c r="U4639" i="190"/>
  <c r="T4639" i="190"/>
  <c r="X4639" i="190" s="1"/>
  <c r="S4639" i="190"/>
  <c r="R4639" i="190"/>
  <c r="Q4639" i="190"/>
  <c r="P4639" i="190"/>
  <c r="O4639" i="190"/>
  <c r="V4638" i="190"/>
  <c r="U4638" i="190"/>
  <c r="T4638" i="190"/>
  <c r="S4638" i="190"/>
  <c r="R4638" i="190"/>
  <c r="Q4638" i="190"/>
  <c r="P4638" i="190"/>
  <c r="O4638" i="190"/>
  <c r="V4637" i="190"/>
  <c r="U4637" i="190"/>
  <c r="T4637" i="190"/>
  <c r="S4637" i="190"/>
  <c r="R4637" i="190"/>
  <c r="Q4637" i="190"/>
  <c r="P4637" i="190"/>
  <c r="O4637" i="190"/>
  <c r="V4636" i="190"/>
  <c r="U4636" i="190"/>
  <c r="T4636" i="190"/>
  <c r="S4636" i="190"/>
  <c r="R4636" i="190"/>
  <c r="Q4636" i="190"/>
  <c r="P4636" i="190"/>
  <c r="O4636" i="190"/>
  <c r="V4635" i="190"/>
  <c r="U4635" i="190"/>
  <c r="T4635" i="190"/>
  <c r="X4635" i="190" s="1"/>
  <c r="S4635" i="190"/>
  <c r="R4635" i="190"/>
  <c r="Q4635" i="190"/>
  <c r="P4635" i="190"/>
  <c r="O4635" i="190"/>
  <c r="V4634" i="190"/>
  <c r="U4634" i="190"/>
  <c r="T4634" i="190"/>
  <c r="S4634" i="190"/>
  <c r="R4634" i="190"/>
  <c r="Q4634" i="190"/>
  <c r="P4634" i="190"/>
  <c r="O4634" i="190"/>
  <c r="V4633" i="190"/>
  <c r="U4633" i="190"/>
  <c r="T4633" i="190"/>
  <c r="X4633" i="190" s="1"/>
  <c r="S4633" i="190"/>
  <c r="R4633" i="190"/>
  <c r="Q4633" i="190"/>
  <c r="P4633" i="190"/>
  <c r="O4633" i="190"/>
  <c r="V4632" i="190"/>
  <c r="U4632" i="190"/>
  <c r="T4632" i="190"/>
  <c r="S4632" i="190"/>
  <c r="R4632" i="190"/>
  <c r="Q4632" i="190"/>
  <c r="P4632" i="190"/>
  <c r="O4632" i="190"/>
  <c r="V4631" i="190"/>
  <c r="U4631" i="190"/>
  <c r="T4631" i="190"/>
  <c r="S4631" i="190"/>
  <c r="R4631" i="190"/>
  <c r="Q4631" i="190"/>
  <c r="P4631" i="190"/>
  <c r="O4631" i="190"/>
  <c r="V4630" i="190"/>
  <c r="U4630" i="190"/>
  <c r="T4630" i="190"/>
  <c r="S4630" i="190"/>
  <c r="R4630" i="190"/>
  <c r="Q4630" i="190"/>
  <c r="P4630" i="190"/>
  <c r="O4630" i="190"/>
  <c r="V4629" i="190"/>
  <c r="U4629" i="190"/>
  <c r="T4629" i="190"/>
  <c r="X4629" i="190" s="1"/>
  <c r="S4629" i="190"/>
  <c r="R4629" i="190"/>
  <c r="Q4629" i="190"/>
  <c r="P4629" i="190"/>
  <c r="O4629" i="190"/>
  <c r="V4628" i="190"/>
  <c r="U4628" i="190"/>
  <c r="T4628" i="190"/>
  <c r="S4628" i="190"/>
  <c r="R4628" i="190"/>
  <c r="Q4628" i="190"/>
  <c r="P4628" i="190"/>
  <c r="O4628" i="190"/>
  <c r="V4627" i="190"/>
  <c r="U4627" i="190"/>
  <c r="T4627" i="190"/>
  <c r="X4627" i="190" s="1"/>
  <c r="S4627" i="190"/>
  <c r="R4627" i="190"/>
  <c r="Q4627" i="190"/>
  <c r="P4627" i="190"/>
  <c r="O4627" i="190"/>
  <c r="V4626" i="190"/>
  <c r="U4626" i="190"/>
  <c r="T4626" i="190"/>
  <c r="S4626" i="190"/>
  <c r="R4626" i="190"/>
  <c r="Q4626" i="190"/>
  <c r="P4626" i="190"/>
  <c r="O4626" i="190"/>
  <c r="V4625" i="190"/>
  <c r="U4625" i="190"/>
  <c r="T4625" i="190"/>
  <c r="S4625" i="190"/>
  <c r="R4625" i="190"/>
  <c r="Q4625" i="190"/>
  <c r="P4625" i="190"/>
  <c r="O4625" i="190"/>
  <c r="V4624" i="190"/>
  <c r="U4624" i="190"/>
  <c r="T4624" i="190"/>
  <c r="S4624" i="190"/>
  <c r="R4624" i="190"/>
  <c r="Q4624" i="190"/>
  <c r="P4624" i="190"/>
  <c r="O4624" i="190"/>
  <c r="V4623" i="190"/>
  <c r="U4623" i="190"/>
  <c r="T4623" i="190"/>
  <c r="X4623" i="190" s="1"/>
  <c r="S4623" i="190"/>
  <c r="R4623" i="190"/>
  <c r="Q4623" i="190"/>
  <c r="P4623" i="190"/>
  <c r="O4623" i="190"/>
  <c r="V4622" i="190"/>
  <c r="U4622" i="190"/>
  <c r="T4622" i="190"/>
  <c r="S4622" i="190"/>
  <c r="R4622" i="190"/>
  <c r="Q4622" i="190"/>
  <c r="P4622" i="190"/>
  <c r="O4622" i="190"/>
  <c r="V4621" i="190"/>
  <c r="U4621" i="190"/>
  <c r="T4621" i="190"/>
  <c r="X4621" i="190" s="1"/>
  <c r="S4621" i="190"/>
  <c r="R4621" i="190"/>
  <c r="Q4621" i="190"/>
  <c r="P4621" i="190"/>
  <c r="O4621" i="190"/>
  <c r="V4620" i="190"/>
  <c r="U4620" i="190"/>
  <c r="T4620" i="190"/>
  <c r="S4620" i="190"/>
  <c r="R4620" i="190"/>
  <c r="Q4620" i="190"/>
  <c r="P4620" i="190"/>
  <c r="O4620" i="190"/>
  <c r="V4619" i="190"/>
  <c r="U4619" i="190"/>
  <c r="T4619" i="190"/>
  <c r="S4619" i="190"/>
  <c r="R4619" i="190"/>
  <c r="Q4619" i="190"/>
  <c r="P4619" i="190"/>
  <c r="O4619" i="190"/>
  <c r="V4618" i="190"/>
  <c r="U4618" i="190"/>
  <c r="T4618" i="190"/>
  <c r="S4618" i="190"/>
  <c r="R4618" i="190"/>
  <c r="Q4618" i="190"/>
  <c r="P4618" i="190"/>
  <c r="O4618" i="190"/>
  <c r="V4617" i="190"/>
  <c r="U4617" i="190"/>
  <c r="T4617" i="190"/>
  <c r="X4617" i="190" s="1"/>
  <c r="S4617" i="190"/>
  <c r="R4617" i="190"/>
  <c r="Q4617" i="190"/>
  <c r="P4617" i="190"/>
  <c r="O4617" i="190"/>
  <c r="V4616" i="190"/>
  <c r="U4616" i="190"/>
  <c r="T4616" i="190"/>
  <c r="S4616" i="190"/>
  <c r="R4616" i="190"/>
  <c r="Q4616" i="190"/>
  <c r="P4616" i="190"/>
  <c r="O4616" i="190"/>
  <c r="V4615" i="190"/>
  <c r="U4615" i="190"/>
  <c r="T4615" i="190"/>
  <c r="X4615" i="190" s="1"/>
  <c r="S4615" i="190"/>
  <c r="R4615" i="190"/>
  <c r="Q4615" i="190"/>
  <c r="P4615" i="190"/>
  <c r="O4615" i="190"/>
  <c r="V4614" i="190"/>
  <c r="U4614" i="190"/>
  <c r="T4614" i="190"/>
  <c r="S4614" i="190"/>
  <c r="R4614" i="190"/>
  <c r="Q4614" i="190"/>
  <c r="P4614" i="190"/>
  <c r="O4614" i="190"/>
  <c r="V4613" i="190"/>
  <c r="U4613" i="190"/>
  <c r="T4613" i="190"/>
  <c r="S4613" i="190"/>
  <c r="R4613" i="190"/>
  <c r="Q4613" i="190"/>
  <c r="P4613" i="190"/>
  <c r="O4613" i="190"/>
  <c r="V4612" i="190"/>
  <c r="U4612" i="190"/>
  <c r="T4612" i="190"/>
  <c r="S4612" i="190"/>
  <c r="R4612" i="190"/>
  <c r="Q4612" i="190"/>
  <c r="P4612" i="190"/>
  <c r="O4612" i="190"/>
  <c r="V4611" i="190"/>
  <c r="U4611" i="190"/>
  <c r="T4611" i="190"/>
  <c r="X4611" i="190" s="1"/>
  <c r="S4611" i="190"/>
  <c r="R4611" i="190"/>
  <c r="Q4611" i="190"/>
  <c r="P4611" i="190"/>
  <c r="O4611" i="190"/>
  <c r="V4610" i="190"/>
  <c r="U4610" i="190"/>
  <c r="T4610" i="190"/>
  <c r="S4610" i="190"/>
  <c r="R4610" i="190"/>
  <c r="Q4610" i="190"/>
  <c r="P4610" i="190"/>
  <c r="O4610" i="190"/>
  <c r="V4609" i="190"/>
  <c r="U4609" i="190"/>
  <c r="T4609" i="190"/>
  <c r="X4609" i="190" s="1"/>
  <c r="S4609" i="190"/>
  <c r="R4609" i="190"/>
  <c r="Q4609" i="190"/>
  <c r="P4609" i="190"/>
  <c r="O4609" i="190"/>
  <c r="V4608" i="190"/>
  <c r="U4608" i="190"/>
  <c r="T4608" i="190"/>
  <c r="S4608" i="190"/>
  <c r="R4608" i="190"/>
  <c r="Q4608" i="190"/>
  <c r="P4608" i="190"/>
  <c r="O4608" i="190"/>
  <c r="V4607" i="190"/>
  <c r="U4607" i="190"/>
  <c r="T4607" i="190"/>
  <c r="S4607" i="190"/>
  <c r="R4607" i="190"/>
  <c r="Q4607" i="190"/>
  <c r="P4607" i="190"/>
  <c r="O4607" i="190"/>
  <c r="V4606" i="190"/>
  <c r="U4606" i="190"/>
  <c r="T4606" i="190"/>
  <c r="S4606" i="190"/>
  <c r="R4606" i="190"/>
  <c r="Q4606" i="190"/>
  <c r="P4606" i="190"/>
  <c r="O4606" i="190"/>
  <c r="V4605" i="190"/>
  <c r="U4605" i="190"/>
  <c r="T4605" i="190"/>
  <c r="X4605" i="190" s="1"/>
  <c r="S4605" i="190"/>
  <c r="R4605" i="190"/>
  <c r="Q4605" i="190"/>
  <c r="P4605" i="190"/>
  <c r="O4605" i="190"/>
  <c r="V4604" i="190"/>
  <c r="U4604" i="190"/>
  <c r="T4604" i="190"/>
  <c r="S4604" i="190"/>
  <c r="R4604" i="190"/>
  <c r="Q4604" i="190"/>
  <c r="P4604" i="190"/>
  <c r="O4604" i="190"/>
  <c r="V4603" i="190"/>
  <c r="U4603" i="190"/>
  <c r="T4603" i="190"/>
  <c r="X4603" i="190" s="1"/>
  <c r="S4603" i="190"/>
  <c r="R4603" i="190"/>
  <c r="Q4603" i="190"/>
  <c r="P4603" i="190"/>
  <c r="O4603" i="190"/>
  <c r="V4602" i="190"/>
  <c r="U4602" i="190"/>
  <c r="T4602" i="190"/>
  <c r="S4602" i="190"/>
  <c r="R4602" i="190"/>
  <c r="Q4602" i="190"/>
  <c r="P4602" i="190"/>
  <c r="O4602" i="190"/>
  <c r="V4601" i="190"/>
  <c r="U4601" i="190"/>
  <c r="T4601" i="190"/>
  <c r="S4601" i="190"/>
  <c r="R4601" i="190"/>
  <c r="Q4601" i="190"/>
  <c r="P4601" i="190"/>
  <c r="O4601" i="190"/>
  <c r="V4600" i="190"/>
  <c r="U4600" i="190"/>
  <c r="T4600" i="190"/>
  <c r="S4600" i="190"/>
  <c r="R4600" i="190"/>
  <c r="Q4600" i="190"/>
  <c r="P4600" i="190"/>
  <c r="O4600" i="190"/>
  <c r="V4599" i="190"/>
  <c r="U4599" i="190"/>
  <c r="T4599" i="190"/>
  <c r="X4599" i="190" s="1"/>
  <c r="S4599" i="190"/>
  <c r="R4599" i="190"/>
  <c r="Q4599" i="190"/>
  <c r="P4599" i="190"/>
  <c r="O4599" i="190"/>
  <c r="V4598" i="190"/>
  <c r="U4598" i="190"/>
  <c r="T4598" i="190"/>
  <c r="S4598" i="190"/>
  <c r="R4598" i="190"/>
  <c r="Q4598" i="190"/>
  <c r="P4598" i="190"/>
  <c r="O4598" i="190"/>
  <c r="V4597" i="190"/>
  <c r="U4597" i="190"/>
  <c r="T4597" i="190"/>
  <c r="X4597" i="190" s="1"/>
  <c r="S4597" i="190"/>
  <c r="R4597" i="190"/>
  <c r="Q4597" i="190"/>
  <c r="P4597" i="190"/>
  <c r="O4597" i="190"/>
  <c r="V4596" i="190"/>
  <c r="U4596" i="190"/>
  <c r="T4596" i="190"/>
  <c r="S4596" i="190"/>
  <c r="R4596" i="190"/>
  <c r="Q4596" i="190"/>
  <c r="P4596" i="190"/>
  <c r="O4596" i="190"/>
  <c r="V4595" i="190"/>
  <c r="U4595" i="190"/>
  <c r="T4595" i="190"/>
  <c r="S4595" i="190"/>
  <c r="R4595" i="190"/>
  <c r="Q4595" i="190"/>
  <c r="P4595" i="190"/>
  <c r="O4595" i="190"/>
  <c r="V4594" i="190"/>
  <c r="U4594" i="190"/>
  <c r="T4594" i="190"/>
  <c r="S4594" i="190"/>
  <c r="R4594" i="190"/>
  <c r="Q4594" i="190"/>
  <c r="P4594" i="190"/>
  <c r="O4594" i="190"/>
  <c r="V4593" i="190"/>
  <c r="U4593" i="190"/>
  <c r="T4593" i="190"/>
  <c r="X4593" i="190" s="1"/>
  <c r="S4593" i="190"/>
  <c r="R4593" i="190"/>
  <c r="Q4593" i="190"/>
  <c r="P4593" i="190"/>
  <c r="O4593" i="190"/>
  <c r="V4592" i="190"/>
  <c r="U4592" i="190"/>
  <c r="T4592" i="190"/>
  <c r="S4592" i="190"/>
  <c r="R4592" i="190"/>
  <c r="Q4592" i="190"/>
  <c r="P4592" i="190"/>
  <c r="O4592" i="190"/>
  <c r="V4591" i="190"/>
  <c r="U4591" i="190"/>
  <c r="T4591" i="190"/>
  <c r="X4591" i="190" s="1"/>
  <c r="S4591" i="190"/>
  <c r="R4591" i="190"/>
  <c r="Q4591" i="190"/>
  <c r="P4591" i="190"/>
  <c r="O4591" i="190"/>
  <c r="V4590" i="190"/>
  <c r="U4590" i="190"/>
  <c r="T4590" i="190"/>
  <c r="S4590" i="190"/>
  <c r="R4590" i="190"/>
  <c r="Q4590" i="190"/>
  <c r="P4590" i="190"/>
  <c r="O4590" i="190"/>
  <c r="V4589" i="190"/>
  <c r="U4589" i="190"/>
  <c r="T4589" i="190"/>
  <c r="S4589" i="190"/>
  <c r="R4589" i="190"/>
  <c r="Q4589" i="190"/>
  <c r="P4589" i="190"/>
  <c r="O4589" i="190"/>
  <c r="V4588" i="190"/>
  <c r="U4588" i="190"/>
  <c r="T4588" i="190"/>
  <c r="S4588" i="190"/>
  <c r="R4588" i="190"/>
  <c r="Q4588" i="190"/>
  <c r="P4588" i="190"/>
  <c r="O4588" i="190"/>
  <c r="V4587" i="190"/>
  <c r="U4587" i="190"/>
  <c r="T4587" i="190"/>
  <c r="X4587" i="190" s="1"/>
  <c r="S4587" i="190"/>
  <c r="R4587" i="190"/>
  <c r="Q4587" i="190"/>
  <c r="P4587" i="190"/>
  <c r="O4587" i="190"/>
  <c r="V4586" i="190"/>
  <c r="U4586" i="190"/>
  <c r="T4586" i="190"/>
  <c r="S4586" i="190"/>
  <c r="R4586" i="190"/>
  <c r="Q4586" i="190"/>
  <c r="P4586" i="190"/>
  <c r="O4586" i="190"/>
  <c r="V4585" i="190"/>
  <c r="U4585" i="190"/>
  <c r="T4585" i="190"/>
  <c r="X4585" i="190" s="1"/>
  <c r="S4585" i="190"/>
  <c r="R4585" i="190"/>
  <c r="Q4585" i="190"/>
  <c r="P4585" i="190"/>
  <c r="O4585" i="190"/>
  <c r="V4584" i="190"/>
  <c r="U4584" i="190"/>
  <c r="T4584" i="190"/>
  <c r="S4584" i="190"/>
  <c r="R4584" i="190"/>
  <c r="Q4584" i="190"/>
  <c r="P4584" i="190"/>
  <c r="O4584" i="190"/>
  <c r="X4583" i="190"/>
  <c r="V4583" i="190"/>
  <c r="U4583" i="190"/>
  <c r="T4583" i="190"/>
  <c r="S4583" i="190"/>
  <c r="R4583" i="190"/>
  <c r="Q4583" i="190"/>
  <c r="P4583" i="190"/>
  <c r="O4583" i="190"/>
  <c r="W4583" i="190" s="1"/>
  <c r="V4582" i="190"/>
  <c r="U4582" i="190"/>
  <c r="T4582" i="190"/>
  <c r="S4582" i="190"/>
  <c r="R4582" i="190"/>
  <c r="Q4582" i="190"/>
  <c r="P4582" i="190"/>
  <c r="O4582" i="190"/>
  <c r="V4581" i="190"/>
  <c r="U4581" i="190"/>
  <c r="T4581" i="190"/>
  <c r="S4581" i="190"/>
  <c r="R4581" i="190"/>
  <c r="Q4581" i="190"/>
  <c r="P4581" i="190"/>
  <c r="O4581" i="190"/>
  <c r="V4580" i="190"/>
  <c r="U4580" i="190"/>
  <c r="T4580" i="190"/>
  <c r="S4580" i="190"/>
  <c r="R4580" i="190"/>
  <c r="Q4580" i="190"/>
  <c r="P4580" i="190"/>
  <c r="O4580" i="190"/>
  <c r="W4580" i="190" s="1"/>
  <c r="V4579" i="190"/>
  <c r="U4579" i="190"/>
  <c r="T4579" i="190"/>
  <c r="S4579" i="190"/>
  <c r="R4579" i="190"/>
  <c r="Q4579" i="190"/>
  <c r="P4579" i="190"/>
  <c r="O4579" i="190"/>
  <c r="V4578" i="190"/>
  <c r="U4578" i="190"/>
  <c r="T4578" i="190"/>
  <c r="S4578" i="190"/>
  <c r="X4578" i="190" s="1"/>
  <c r="R4578" i="190"/>
  <c r="Q4578" i="190"/>
  <c r="P4578" i="190"/>
  <c r="O4578" i="190"/>
  <c r="V4577" i="190"/>
  <c r="U4577" i="190"/>
  <c r="T4577" i="190"/>
  <c r="X4577" i="190" s="1"/>
  <c r="S4577" i="190"/>
  <c r="R4577" i="190"/>
  <c r="Q4577" i="190"/>
  <c r="P4577" i="190"/>
  <c r="O4577" i="190"/>
  <c r="V4576" i="190"/>
  <c r="U4576" i="190"/>
  <c r="T4576" i="190"/>
  <c r="S4576" i="190"/>
  <c r="R4576" i="190"/>
  <c r="Q4576" i="190"/>
  <c r="P4576" i="190"/>
  <c r="O4576" i="190"/>
  <c r="V4575" i="190"/>
  <c r="U4575" i="190"/>
  <c r="T4575" i="190"/>
  <c r="S4575" i="190"/>
  <c r="R4575" i="190"/>
  <c r="Q4575" i="190"/>
  <c r="P4575" i="190"/>
  <c r="O4575" i="190"/>
  <c r="V4574" i="190"/>
  <c r="U4574" i="190"/>
  <c r="T4574" i="190"/>
  <c r="S4574" i="190"/>
  <c r="R4574" i="190"/>
  <c r="Q4574" i="190"/>
  <c r="P4574" i="190"/>
  <c r="O4574" i="190"/>
  <c r="V4573" i="190"/>
  <c r="U4573" i="190"/>
  <c r="T4573" i="190"/>
  <c r="X4573" i="190" s="1"/>
  <c r="S4573" i="190"/>
  <c r="R4573" i="190"/>
  <c r="Q4573" i="190"/>
  <c r="P4573" i="190"/>
  <c r="O4573" i="190"/>
  <c r="V4572" i="190"/>
  <c r="U4572" i="190"/>
  <c r="T4572" i="190"/>
  <c r="S4572" i="190"/>
  <c r="R4572" i="190"/>
  <c r="Q4572" i="190"/>
  <c r="P4572" i="190"/>
  <c r="O4572" i="190"/>
  <c r="V4571" i="190"/>
  <c r="U4571" i="190"/>
  <c r="T4571" i="190"/>
  <c r="X4571" i="190" s="1"/>
  <c r="S4571" i="190"/>
  <c r="R4571" i="190"/>
  <c r="Q4571" i="190"/>
  <c r="P4571" i="190"/>
  <c r="O4571" i="190"/>
  <c r="V4570" i="190"/>
  <c r="U4570" i="190"/>
  <c r="T4570" i="190"/>
  <c r="S4570" i="190"/>
  <c r="R4570" i="190"/>
  <c r="Q4570" i="190"/>
  <c r="P4570" i="190"/>
  <c r="O4570" i="190"/>
  <c r="V4569" i="190"/>
  <c r="U4569" i="190"/>
  <c r="T4569" i="190"/>
  <c r="S4569" i="190"/>
  <c r="R4569" i="190"/>
  <c r="Q4569" i="190"/>
  <c r="P4569" i="190"/>
  <c r="O4569" i="190"/>
  <c r="V4568" i="190"/>
  <c r="U4568" i="190"/>
  <c r="T4568" i="190"/>
  <c r="S4568" i="190"/>
  <c r="R4568" i="190"/>
  <c r="Q4568" i="190"/>
  <c r="P4568" i="190"/>
  <c r="O4568" i="190"/>
  <c r="V4567" i="190"/>
  <c r="U4567" i="190"/>
  <c r="X4567" i="190" s="1"/>
  <c r="T4567" i="190"/>
  <c r="S4567" i="190"/>
  <c r="R4567" i="190"/>
  <c r="Q4567" i="190"/>
  <c r="P4567" i="190"/>
  <c r="O4567" i="190"/>
  <c r="W4567" i="190" s="1"/>
  <c r="V4566" i="190"/>
  <c r="U4566" i="190"/>
  <c r="T4566" i="190"/>
  <c r="S4566" i="190"/>
  <c r="X4566" i="190" s="1"/>
  <c r="R4566" i="190"/>
  <c r="Q4566" i="190"/>
  <c r="P4566" i="190"/>
  <c r="O4566" i="190"/>
  <c r="V4565" i="190"/>
  <c r="U4565" i="190"/>
  <c r="T4565" i="190"/>
  <c r="S4565" i="190"/>
  <c r="R4565" i="190"/>
  <c r="Q4565" i="190"/>
  <c r="P4565" i="190"/>
  <c r="O4565" i="190"/>
  <c r="V4564" i="190"/>
  <c r="U4564" i="190"/>
  <c r="T4564" i="190"/>
  <c r="S4564" i="190"/>
  <c r="R4564" i="190"/>
  <c r="Q4564" i="190"/>
  <c r="P4564" i="190"/>
  <c r="O4564" i="190"/>
  <c r="W4564" i="190" s="1"/>
  <c r="V4563" i="190"/>
  <c r="U4563" i="190"/>
  <c r="T4563" i="190"/>
  <c r="S4563" i="190"/>
  <c r="R4563" i="190"/>
  <c r="Q4563" i="190"/>
  <c r="P4563" i="190"/>
  <c r="O4563" i="190"/>
  <c r="V4562" i="190"/>
  <c r="U4562" i="190"/>
  <c r="T4562" i="190"/>
  <c r="S4562" i="190"/>
  <c r="X4562" i="190" s="1"/>
  <c r="R4562" i="190"/>
  <c r="Q4562" i="190"/>
  <c r="P4562" i="190"/>
  <c r="O4562" i="190"/>
  <c r="W4562" i="190" s="1"/>
  <c r="V4561" i="190"/>
  <c r="U4561" i="190"/>
  <c r="T4561" i="190"/>
  <c r="S4561" i="190"/>
  <c r="R4561" i="190"/>
  <c r="Q4561" i="190"/>
  <c r="P4561" i="190"/>
  <c r="O4561" i="190"/>
  <c r="V4560" i="190"/>
  <c r="U4560" i="190"/>
  <c r="T4560" i="190"/>
  <c r="S4560" i="190"/>
  <c r="R4560" i="190"/>
  <c r="Q4560" i="190"/>
  <c r="P4560" i="190"/>
  <c r="O4560" i="190"/>
  <c r="V4559" i="190"/>
  <c r="U4559" i="190"/>
  <c r="T4559" i="190"/>
  <c r="X4559" i="190" s="1"/>
  <c r="S4559" i="190"/>
  <c r="R4559" i="190"/>
  <c r="Q4559" i="190"/>
  <c r="P4559" i="190"/>
  <c r="O4559" i="190"/>
  <c r="V4558" i="190"/>
  <c r="U4558" i="190"/>
  <c r="T4558" i="190"/>
  <c r="S4558" i="190"/>
  <c r="R4558" i="190"/>
  <c r="Q4558" i="190"/>
  <c r="P4558" i="190"/>
  <c r="O4558" i="190"/>
  <c r="V4557" i="190"/>
  <c r="U4557" i="190"/>
  <c r="T4557" i="190"/>
  <c r="X4557" i="190" s="1"/>
  <c r="S4557" i="190"/>
  <c r="R4557" i="190"/>
  <c r="Q4557" i="190"/>
  <c r="P4557" i="190"/>
  <c r="O4557" i="190"/>
  <c r="V4556" i="190"/>
  <c r="U4556" i="190"/>
  <c r="T4556" i="190"/>
  <c r="S4556" i="190"/>
  <c r="R4556" i="190"/>
  <c r="Q4556" i="190"/>
  <c r="P4556" i="190"/>
  <c r="O4556" i="190"/>
  <c r="V4555" i="190"/>
  <c r="U4555" i="190"/>
  <c r="T4555" i="190"/>
  <c r="S4555" i="190"/>
  <c r="R4555" i="190"/>
  <c r="Q4555" i="190"/>
  <c r="P4555" i="190"/>
  <c r="O4555" i="190"/>
  <c r="V4554" i="190"/>
  <c r="U4554" i="190"/>
  <c r="T4554" i="190"/>
  <c r="S4554" i="190"/>
  <c r="R4554" i="190"/>
  <c r="Q4554" i="190"/>
  <c r="P4554" i="190"/>
  <c r="O4554" i="190"/>
  <c r="V4553" i="190"/>
  <c r="U4553" i="190"/>
  <c r="T4553" i="190"/>
  <c r="X4553" i="190" s="1"/>
  <c r="S4553" i="190"/>
  <c r="R4553" i="190"/>
  <c r="Q4553" i="190"/>
  <c r="P4553" i="190"/>
  <c r="O4553" i="190"/>
  <c r="V4552" i="190"/>
  <c r="U4552" i="190"/>
  <c r="T4552" i="190"/>
  <c r="S4552" i="190"/>
  <c r="R4552" i="190"/>
  <c r="Q4552" i="190"/>
  <c r="P4552" i="190"/>
  <c r="O4552" i="190"/>
  <c r="V4551" i="190"/>
  <c r="U4551" i="190"/>
  <c r="T4551" i="190"/>
  <c r="S4551" i="190"/>
  <c r="X4551" i="190" s="1"/>
  <c r="R4551" i="190"/>
  <c r="Q4551" i="190"/>
  <c r="P4551" i="190"/>
  <c r="O4551" i="190"/>
  <c r="W4551" i="190" s="1"/>
  <c r="V4550" i="190"/>
  <c r="U4550" i="190"/>
  <c r="T4550" i="190"/>
  <c r="S4550" i="190"/>
  <c r="R4550" i="190"/>
  <c r="Q4550" i="190"/>
  <c r="P4550" i="190"/>
  <c r="O4550" i="190"/>
  <c r="W4550" i="190" s="1"/>
  <c r="V4549" i="190"/>
  <c r="U4549" i="190"/>
  <c r="T4549" i="190"/>
  <c r="S4549" i="190"/>
  <c r="R4549" i="190"/>
  <c r="Q4549" i="190"/>
  <c r="P4549" i="190"/>
  <c r="O4549" i="190"/>
  <c r="V4548" i="190"/>
  <c r="U4548" i="190"/>
  <c r="T4548" i="190"/>
  <c r="S4548" i="190"/>
  <c r="X4548" i="190" s="1"/>
  <c r="R4548" i="190"/>
  <c r="Q4548" i="190"/>
  <c r="P4548" i="190"/>
  <c r="O4548" i="190"/>
  <c r="W4548" i="190" s="1"/>
  <c r="V4547" i="190"/>
  <c r="U4547" i="190"/>
  <c r="T4547" i="190"/>
  <c r="S4547" i="190"/>
  <c r="R4547" i="190"/>
  <c r="Q4547" i="190"/>
  <c r="P4547" i="190"/>
  <c r="O4547" i="190"/>
  <c r="V4546" i="190"/>
  <c r="U4546" i="190"/>
  <c r="T4546" i="190"/>
  <c r="S4546" i="190"/>
  <c r="X4546" i="190" s="1"/>
  <c r="R4546" i="190"/>
  <c r="Q4546" i="190"/>
  <c r="P4546" i="190"/>
  <c r="O4546" i="190"/>
  <c r="V4545" i="190"/>
  <c r="U4545" i="190"/>
  <c r="T4545" i="190"/>
  <c r="S4545" i="190"/>
  <c r="R4545" i="190"/>
  <c r="Q4545" i="190"/>
  <c r="P4545" i="190"/>
  <c r="O4545" i="190"/>
  <c r="V4544" i="190"/>
  <c r="U4544" i="190"/>
  <c r="T4544" i="190"/>
  <c r="S4544" i="190"/>
  <c r="R4544" i="190"/>
  <c r="Q4544" i="190"/>
  <c r="P4544" i="190"/>
  <c r="O4544" i="190"/>
  <c r="V4543" i="190"/>
  <c r="U4543" i="190"/>
  <c r="T4543" i="190"/>
  <c r="S4543" i="190"/>
  <c r="R4543" i="190"/>
  <c r="Q4543" i="190"/>
  <c r="P4543" i="190"/>
  <c r="O4543" i="190"/>
  <c r="V4542" i="190"/>
  <c r="U4542" i="190"/>
  <c r="T4542" i="190"/>
  <c r="S4542" i="190"/>
  <c r="R4542" i="190"/>
  <c r="Q4542" i="190"/>
  <c r="P4542" i="190"/>
  <c r="O4542" i="190"/>
  <c r="V4541" i="190"/>
  <c r="U4541" i="190"/>
  <c r="T4541" i="190"/>
  <c r="S4541" i="190"/>
  <c r="R4541" i="190"/>
  <c r="Q4541" i="190"/>
  <c r="P4541" i="190"/>
  <c r="O4541" i="190"/>
  <c r="V4540" i="190"/>
  <c r="U4540" i="190"/>
  <c r="T4540" i="190"/>
  <c r="S4540" i="190"/>
  <c r="R4540" i="190"/>
  <c r="Q4540" i="190"/>
  <c r="P4540" i="190"/>
  <c r="O4540" i="190"/>
  <c r="V4539" i="190"/>
  <c r="U4539" i="190"/>
  <c r="T4539" i="190"/>
  <c r="X4539" i="190" s="1"/>
  <c r="S4539" i="190"/>
  <c r="R4539" i="190"/>
  <c r="Q4539" i="190"/>
  <c r="P4539" i="190"/>
  <c r="O4539" i="190"/>
  <c r="V4538" i="190"/>
  <c r="U4538" i="190"/>
  <c r="T4538" i="190"/>
  <c r="S4538" i="190"/>
  <c r="R4538" i="190"/>
  <c r="Q4538" i="190"/>
  <c r="P4538" i="190"/>
  <c r="O4538" i="190"/>
  <c r="V4537" i="190"/>
  <c r="U4537" i="190"/>
  <c r="T4537" i="190"/>
  <c r="S4537" i="190"/>
  <c r="R4537" i="190"/>
  <c r="Q4537" i="190"/>
  <c r="P4537" i="190"/>
  <c r="O4537" i="190"/>
  <c r="V4536" i="190"/>
  <c r="U4536" i="190"/>
  <c r="T4536" i="190"/>
  <c r="S4536" i="190"/>
  <c r="R4536" i="190"/>
  <c r="Q4536" i="190"/>
  <c r="P4536" i="190"/>
  <c r="O4536" i="190"/>
  <c r="V4535" i="190"/>
  <c r="U4535" i="190"/>
  <c r="T4535" i="190"/>
  <c r="S4535" i="190"/>
  <c r="X4535" i="190" s="1"/>
  <c r="R4535" i="190"/>
  <c r="Q4535" i="190"/>
  <c r="P4535" i="190"/>
  <c r="O4535" i="190"/>
  <c r="W4535" i="190" s="1"/>
  <c r="V4534" i="190"/>
  <c r="U4534" i="190"/>
  <c r="T4534" i="190"/>
  <c r="S4534" i="190"/>
  <c r="R4534" i="190"/>
  <c r="Q4534" i="190"/>
  <c r="P4534" i="190"/>
  <c r="O4534" i="190"/>
  <c r="W4534" i="190" s="1"/>
  <c r="V4533" i="190"/>
  <c r="U4533" i="190"/>
  <c r="T4533" i="190"/>
  <c r="S4533" i="190"/>
  <c r="R4533" i="190"/>
  <c r="Q4533" i="190"/>
  <c r="P4533" i="190"/>
  <c r="O4533" i="190"/>
  <c r="V4532" i="190"/>
  <c r="U4532" i="190"/>
  <c r="T4532" i="190"/>
  <c r="S4532" i="190"/>
  <c r="X4532" i="190" s="1"/>
  <c r="R4532" i="190"/>
  <c r="Q4532" i="190"/>
  <c r="P4532" i="190"/>
  <c r="O4532" i="190"/>
  <c r="W4532" i="190" s="1"/>
  <c r="V4531" i="190"/>
  <c r="U4531" i="190"/>
  <c r="T4531" i="190"/>
  <c r="S4531" i="190"/>
  <c r="R4531" i="190"/>
  <c r="Q4531" i="190"/>
  <c r="P4531" i="190"/>
  <c r="O4531" i="190"/>
  <c r="V4530" i="190"/>
  <c r="U4530" i="190"/>
  <c r="T4530" i="190"/>
  <c r="S4530" i="190"/>
  <c r="X4530" i="190" s="1"/>
  <c r="R4530" i="190"/>
  <c r="Q4530" i="190"/>
  <c r="P4530" i="190"/>
  <c r="O4530" i="190"/>
  <c r="V4529" i="190"/>
  <c r="U4529" i="190"/>
  <c r="T4529" i="190"/>
  <c r="S4529" i="190"/>
  <c r="R4529" i="190"/>
  <c r="Q4529" i="190"/>
  <c r="P4529" i="190"/>
  <c r="O4529" i="190"/>
  <c r="V4528" i="190"/>
  <c r="U4528" i="190"/>
  <c r="T4528" i="190"/>
  <c r="S4528" i="190"/>
  <c r="R4528" i="190"/>
  <c r="Q4528" i="190"/>
  <c r="P4528" i="190"/>
  <c r="O4528" i="190"/>
  <c r="V4527" i="190"/>
  <c r="U4527" i="190"/>
  <c r="T4527" i="190"/>
  <c r="S4527" i="190"/>
  <c r="X4527" i="190" s="1"/>
  <c r="R4527" i="190"/>
  <c r="Q4527" i="190"/>
  <c r="P4527" i="190"/>
  <c r="O4527" i="190"/>
  <c r="V4526" i="190"/>
  <c r="U4526" i="190"/>
  <c r="T4526" i="190"/>
  <c r="S4526" i="190"/>
  <c r="R4526" i="190"/>
  <c r="Q4526" i="190"/>
  <c r="P4526" i="190"/>
  <c r="O4526" i="190"/>
  <c r="W4526" i="190" s="1"/>
  <c r="V4525" i="190"/>
  <c r="U4525" i="190"/>
  <c r="T4525" i="190"/>
  <c r="S4525" i="190"/>
  <c r="R4525" i="190"/>
  <c r="Q4525" i="190"/>
  <c r="P4525" i="190"/>
  <c r="O4525" i="190"/>
  <c r="V4524" i="190"/>
  <c r="U4524" i="190"/>
  <c r="T4524" i="190"/>
  <c r="S4524" i="190"/>
  <c r="X4524" i="190" s="1"/>
  <c r="R4524" i="190"/>
  <c r="Q4524" i="190"/>
  <c r="P4524" i="190"/>
  <c r="O4524" i="190"/>
  <c r="V4523" i="190"/>
  <c r="U4523" i="190"/>
  <c r="T4523" i="190"/>
  <c r="S4523" i="190"/>
  <c r="R4523" i="190"/>
  <c r="Q4523" i="190"/>
  <c r="P4523" i="190"/>
  <c r="O4523" i="190"/>
  <c r="V4522" i="190"/>
  <c r="U4522" i="190"/>
  <c r="T4522" i="190"/>
  <c r="S4522" i="190"/>
  <c r="R4522" i="190"/>
  <c r="Q4522" i="190"/>
  <c r="P4522" i="190"/>
  <c r="O4522" i="190"/>
  <c r="V4521" i="190"/>
  <c r="U4521" i="190"/>
  <c r="T4521" i="190"/>
  <c r="S4521" i="190"/>
  <c r="R4521" i="190"/>
  <c r="Q4521" i="190"/>
  <c r="P4521" i="190"/>
  <c r="O4521" i="190"/>
  <c r="V4520" i="190"/>
  <c r="U4520" i="190"/>
  <c r="T4520" i="190"/>
  <c r="S4520" i="190"/>
  <c r="R4520" i="190"/>
  <c r="Q4520" i="190"/>
  <c r="P4520" i="190"/>
  <c r="O4520" i="190"/>
  <c r="X4519" i="190"/>
  <c r="V4519" i="190"/>
  <c r="U4519" i="190"/>
  <c r="T4519" i="190"/>
  <c r="S4519" i="190"/>
  <c r="R4519" i="190"/>
  <c r="Q4519" i="190"/>
  <c r="P4519" i="190"/>
  <c r="O4519" i="190"/>
  <c r="W4519" i="190" s="1"/>
  <c r="V4518" i="190"/>
  <c r="U4518" i="190"/>
  <c r="T4518" i="190"/>
  <c r="S4518" i="190"/>
  <c r="R4518" i="190"/>
  <c r="Q4518" i="190"/>
  <c r="P4518" i="190"/>
  <c r="O4518" i="190"/>
  <c r="V4517" i="190"/>
  <c r="U4517" i="190"/>
  <c r="T4517" i="190"/>
  <c r="S4517" i="190"/>
  <c r="R4517" i="190"/>
  <c r="Q4517" i="190"/>
  <c r="P4517" i="190"/>
  <c r="O4517" i="190"/>
  <c r="V4516" i="190"/>
  <c r="U4516" i="190"/>
  <c r="T4516" i="190"/>
  <c r="S4516" i="190"/>
  <c r="R4516" i="190"/>
  <c r="Q4516" i="190"/>
  <c r="P4516" i="190"/>
  <c r="O4516" i="190"/>
  <c r="W4516" i="190" s="1"/>
  <c r="V4515" i="190"/>
  <c r="U4515" i="190"/>
  <c r="T4515" i="190"/>
  <c r="X4515" i="190" s="1"/>
  <c r="S4515" i="190"/>
  <c r="R4515" i="190"/>
  <c r="Q4515" i="190"/>
  <c r="P4515" i="190"/>
  <c r="O4515" i="190"/>
  <c r="V4514" i="190"/>
  <c r="U4514" i="190"/>
  <c r="T4514" i="190"/>
  <c r="S4514" i="190"/>
  <c r="X4514" i="190" s="1"/>
  <c r="R4514" i="190"/>
  <c r="Q4514" i="190"/>
  <c r="P4514" i="190"/>
  <c r="O4514" i="190"/>
  <c r="V4513" i="190"/>
  <c r="U4513" i="190"/>
  <c r="T4513" i="190"/>
  <c r="S4513" i="190"/>
  <c r="R4513" i="190"/>
  <c r="Q4513" i="190"/>
  <c r="P4513" i="190"/>
  <c r="O4513" i="190"/>
  <c r="V4512" i="190"/>
  <c r="U4512" i="190"/>
  <c r="T4512" i="190"/>
  <c r="S4512" i="190"/>
  <c r="R4512" i="190"/>
  <c r="Q4512" i="190"/>
  <c r="P4512" i="190"/>
  <c r="O4512" i="190"/>
  <c r="V4511" i="190"/>
  <c r="U4511" i="190"/>
  <c r="T4511" i="190"/>
  <c r="S4511" i="190"/>
  <c r="X4511" i="190" s="1"/>
  <c r="R4511" i="190"/>
  <c r="Q4511" i="190"/>
  <c r="P4511" i="190"/>
  <c r="O4511" i="190"/>
  <c r="V4510" i="190"/>
  <c r="U4510" i="190"/>
  <c r="T4510" i="190"/>
  <c r="S4510" i="190"/>
  <c r="R4510" i="190"/>
  <c r="Q4510" i="190"/>
  <c r="P4510" i="190"/>
  <c r="O4510" i="190"/>
  <c r="W4510" i="190" s="1"/>
  <c r="V4509" i="190"/>
  <c r="U4509" i="190"/>
  <c r="T4509" i="190"/>
  <c r="X4509" i="190" s="1"/>
  <c r="S4509" i="190"/>
  <c r="R4509" i="190"/>
  <c r="Q4509" i="190"/>
  <c r="P4509" i="190"/>
  <c r="O4509" i="190"/>
  <c r="V4508" i="190"/>
  <c r="U4508" i="190"/>
  <c r="T4508" i="190"/>
  <c r="S4508" i="190"/>
  <c r="X4508" i="190" s="1"/>
  <c r="R4508" i="190"/>
  <c r="Q4508" i="190"/>
  <c r="P4508" i="190"/>
  <c r="O4508" i="190"/>
  <c r="V4507" i="190"/>
  <c r="U4507" i="190"/>
  <c r="T4507" i="190"/>
  <c r="X4507" i="190" s="1"/>
  <c r="S4507" i="190"/>
  <c r="R4507" i="190"/>
  <c r="Q4507" i="190"/>
  <c r="P4507" i="190"/>
  <c r="O4507" i="190"/>
  <c r="V4506" i="190"/>
  <c r="U4506" i="190"/>
  <c r="T4506" i="190"/>
  <c r="S4506" i="190"/>
  <c r="R4506" i="190"/>
  <c r="Q4506" i="190"/>
  <c r="P4506" i="190"/>
  <c r="O4506" i="190"/>
  <c r="V4505" i="190"/>
  <c r="U4505" i="190"/>
  <c r="T4505" i="190"/>
  <c r="S4505" i="190"/>
  <c r="R4505" i="190"/>
  <c r="Q4505" i="190"/>
  <c r="P4505" i="190"/>
  <c r="O4505" i="190"/>
  <c r="V4504" i="190"/>
  <c r="U4504" i="190"/>
  <c r="T4504" i="190"/>
  <c r="S4504" i="190"/>
  <c r="R4504" i="190"/>
  <c r="Q4504" i="190"/>
  <c r="P4504" i="190"/>
  <c r="O4504" i="190"/>
  <c r="V4503" i="190"/>
  <c r="U4503" i="190"/>
  <c r="T4503" i="190"/>
  <c r="S4503" i="190"/>
  <c r="R4503" i="190"/>
  <c r="Q4503" i="190"/>
  <c r="P4503" i="190"/>
  <c r="O4503" i="190"/>
  <c r="V4502" i="190"/>
  <c r="U4502" i="190"/>
  <c r="T4502" i="190"/>
  <c r="S4502" i="190"/>
  <c r="R4502" i="190"/>
  <c r="Q4502" i="190"/>
  <c r="P4502" i="190"/>
  <c r="O4502" i="190"/>
  <c r="V4501" i="190"/>
  <c r="U4501" i="190"/>
  <c r="T4501" i="190"/>
  <c r="X4501" i="190" s="1"/>
  <c r="S4501" i="190"/>
  <c r="R4501" i="190"/>
  <c r="Q4501" i="190"/>
  <c r="P4501" i="190"/>
  <c r="O4501" i="190"/>
  <c r="V4500" i="190"/>
  <c r="U4500" i="190"/>
  <c r="T4500" i="190"/>
  <c r="S4500" i="190"/>
  <c r="R4500" i="190"/>
  <c r="Q4500" i="190"/>
  <c r="P4500" i="190"/>
  <c r="O4500" i="190"/>
  <c r="V4499" i="190"/>
  <c r="U4499" i="190"/>
  <c r="T4499" i="190"/>
  <c r="X4499" i="190" s="1"/>
  <c r="S4499" i="190"/>
  <c r="R4499" i="190"/>
  <c r="Q4499" i="190"/>
  <c r="P4499" i="190"/>
  <c r="O4499" i="190"/>
  <c r="V4498" i="190"/>
  <c r="U4498" i="190"/>
  <c r="T4498" i="190"/>
  <c r="S4498" i="190"/>
  <c r="R4498" i="190"/>
  <c r="Q4498" i="190"/>
  <c r="P4498" i="190"/>
  <c r="O4498" i="190"/>
  <c r="V4497" i="190"/>
  <c r="U4497" i="190"/>
  <c r="T4497" i="190"/>
  <c r="X4497" i="190" s="1"/>
  <c r="S4497" i="190"/>
  <c r="R4497" i="190"/>
  <c r="Q4497" i="190"/>
  <c r="P4497" i="190"/>
  <c r="O4497" i="190"/>
  <c r="V4496" i="190"/>
  <c r="U4496" i="190"/>
  <c r="T4496" i="190"/>
  <c r="S4496" i="190"/>
  <c r="R4496" i="190"/>
  <c r="Q4496" i="190"/>
  <c r="P4496" i="190"/>
  <c r="O4496" i="190"/>
  <c r="V4495" i="190"/>
  <c r="U4495" i="190"/>
  <c r="X4495" i="190" s="1"/>
  <c r="T4495" i="190"/>
  <c r="S4495" i="190"/>
  <c r="R4495" i="190"/>
  <c r="Q4495" i="190"/>
  <c r="P4495" i="190"/>
  <c r="O4495" i="190"/>
  <c r="W4495" i="190" s="1"/>
  <c r="V4494" i="190"/>
  <c r="U4494" i="190"/>
  <c r="T4494" i="190"/>
  <c r="S4494" i="190"/>
  <c r="R4494" i="190"/>
  <c r="Q4494" i="190"/>
  <c r="P4494" i="190"/>
  <c r="O4494" i="190"/>
  <c r="V4493" i="190"/>
  <c r="U4493" i="190"/>
  <c r="T4493" i="190"/>
  <c r="S4493" i="190"/>
  <c r="R4493" i="190"/>
  <c r="Q4493" i="190"/>
  <c r="P4493" i="190"/>
  <c r="O4493" i="190"/>
  <c r="V4492" i="190"/>
  <c r="U4492" i="190"/>
  <c r="T4492" i="190"/>
  <c r="S4492" i="190"/>
  <c r="R4492" i="190"/>
  <c r="Q4492" i="190"/>
  <c r="P4492" i="190"/>
  <c r="O4492" i="190"/>
  <c r="W4492" i="190" s="1"/>
  <c r="V4491" i="190"/>
  <c r="U4491" i="190"/>
  <c r="T4491" i="190"/>
  <c r="S4491" i="190"/>
  <c r="R4491" i="190"/>
  <c r="Q4491" i="190"/>
  <c r="P4491" i="190"/>
  <c r="O4491" i="190"/>
  <c r="V4490" i="190"/>
  <c r="U4490" i="190"/>
  <c r="T4490" i="190"/>
  <c r="S4490" i="190"/>
  <c r="X4490" i="190" s="1"/>
  <c r="R4490" i="190"/>
  <c r="Q4490" i="190"/>
  <c r="P4490" i="190"/>
  <c r="O4490" i="190"/>
  <c r="V4489" i="190"/>
  <c r="U4489" i="190"/>
  <c r="T4489" i="190"/>
  <c r="S4489" i="190"/>
  <c r="R4489" i="190"/>
  <c r="Q4489" i="190"/>
  <c r="P4489" i="190"/>
  <c r="O4489" i="190"/>
  <c r="V4488" i="190"/>
  <c r="U4488" i="190"/>
  <c r="T4488" i="190"/>
  <c r="S4488" i="190"/>
  <c r="R4488" i="190"/>
  <c r="Q4488" i="190"/>
  <c r="P4488" i="190"/>
  <c r="O4488" i="190"/>
  <c r="V4487" i="190"/>
  <c r="U4487" i="190"/>
  <c r="T4487" i="190"/>
  <c r="S4487" i="190"/>
  <c r="R4487" i="190"/>
  <c r="Q4487" i="190"/>
  <c r="P4487" i="190"/>
  <c r="O4487" i="190"/>
  <c r="V4486" i="190"/>
  <c r="U4486" i="190"/>
  <c r="T4486" i="190"/>
  <c r="S4486" i="190"/>
  <c r="R4486" i="190"/>
  <c r="Q4486" i="190"/>
  <c r="P4486" i="190"/>
  <c r="O4486" i="190"/>
  <c r="V4485" i="190"/>
  <c r="U4485" i="190"/>
  <c r="T4485" i="190"/>
  <c r="S4485" i="190"/>
  <c r="R4485" i="190"/>
  <c r="Q4485" i="190"/>
  <c r="P4485" i="190"/>
  <c r="O4485" i="190"/>
  <c r="V4484" i="190"/>
  <c r="U4484" i="190"/>
  <c r="T4484" i="190"/>
  <c r="S4484" i="190"/>
  <c r="R4484" i="190"/>
  <c r="Q4484" i="190"/>
  <c r="P4484" i="190"/>
  <c r="O4484" i="190"/>
  <c r="V4483" i="190"/>
  <c r="U4483" i="190"/>
  <c r="T4483" i="190"/>
  <c r="S4483" i="190"/>
  <c r="R4483" i="190"/>
  <c r="Q4483" i="190"/>
  <c r="P4483" i="190"/>
  <c r="O4483" i="190"/>
  <c r="V4482" i="190"/>
  <c r="U4482" i="190"/>
  <c r="T4482" i="190"/>
  <c r="S4482" i="190"/>
  <c r="R4482" i="190"/>
  <c r="Q4482" i="190"/>
  <c r="P4482" i="190"/>
  <c r="O4482" i="190"/>
  <c r="V4481" i="190"/>
  <c r="U4481" i="190"/>
  <c r="T4481" i="190"/>
  <c r="X4481" i="190" s="1"/>
  <c r="S4481" i="190"/>
  <c r="R4481" i="190"/>
  <c r="Q4481" i="190"/>
  <c r="P4481" i="190"/>
  <c r="O4481" i="190"/>
  <c r="V4480" i="190"/>
  <c r="U4480" i="190"/>
  <c r="T4480" i="190"/>
  <c r="S4480" i="190"/>
  <c r="R4480" i="190"/>
  <c r="Q4480" i="190"/>
  <c r="P4480" i="190"/>
  <c r="O4480" i="190"/>
  <c r="X4479" i="190"/>
  <c r="V4479" i="190"/>
  <c r="U4479" i="190"/>
  <c r="T4479" i="190"/>
  <c r="S4479" i="190"/>
  <c r="R4479" i="190"/>
  <c r="Q4479" i="190"/>
  <c r="P4479" i="190"/>
  <c r="O4479" i="190"/>
  <c r="W4479" i="190" s="1"/>
  <c r="V4478" i="190"/>
  <c r="U4478" i="190"/>
  <c r="T4478" i="190"/>
  <c r="S4478" i="190"/>
  <c r="X4478" i="190" s="1"/>
  <c r="R4478" i="190"/>
  <c r="Q4478" i="190"/>
  <c r="P4478" i="190"/>
  <c r="O4478" i="190"/>
  <c r="V4477" i="190"/>
  <c r="U4477" i="190"/>
  <c r="T4477" i="190"/>
  <c r="S4477" i="190"/>
  <c r="R4477" i="190"/>
  <c r="Q4477" i="190"/>
  <c r="P4477" i="190"/>
  <c r="O4477" i="190"/>
  <c r="V4476" i="190"/>
  <c r="U4476" i="190"/>
  <c r="T4476" i="190"/>
  <c r="S4476" i="190"/>
  <c r="R4476" i="190"/>
  <c r="Q4476" i="190"/>
  <c r="P4476" i="190"/>
  <c r="O4476" i="190"/>
  <c r="W4476" i="190" s="1"/>
  <c r="V4475" i="190"/>
  <c r="U4475" i="190"/>
  <c r="T4475" i="190"/>
  <c r="S4475" i="190"/>
  <c r="R4475" i="190"/>
  <c r="Q4475" i="190"/>
  <c r="P4475" i="190"/>
  <c r="O4475" i="190"/>
  <c r="V4474" i="190"/>
  <c r="U4474" i="190"/>
  <c r="T4474" i="190"/>
  <c r="S4474" i="190"/>
  <c r="X4474" i="190" s="1"/>
  <c r="R4474" i="190"/>
  <c r="Q4474" i="190"/>
  <c r="P4474" i="190"/>
  <c r="O4474" i="190"/>
  <c r="W4474" i="190" s="1"/>
  <c r="V4473" i="190"/>
  <c r="U4473" i="190"/>
  <c r="T4473" i="190"/>
  <c r="S4473" i="190"/>
  <c r="R4473" i="190"/>
  <c r="Q4473" i="190"/>
  <c r="P4473" i="190"/>
  <c r="O4473" i="190"/>
  <c r="V4472" i="190"/>
  <c r="U4472" i="190"/>
  <c r="T4472" i="190"/>
  <c r="S4472" i="190"/>
  <c r="R4472" i="190"/>
  <c r="Q4472" i="190"/>
  <c r="P4472" i="190"/>
  <c r="O4472" i="190"/>
  <c r="V4471" i="190"/>
  <c r="U4471" i="190"/>
  <c r="T4471" i="190"/>
  <c r="S4471" i="190"/>
  <c r="R4471" i="190"/>
  <c r="Q4471" i="190"/>
  <c r="P4471" i="190"/>
  <c r="O4471" i="190"/>
  <c r="W4471" i="190" s="1"/>
  <c r="V4470" i="190"/>
  <c r="U4470" i="190"/>
  <c r="T4470" i="190"/>
  <c r="S4470" i="190"/>
  <c r="R4470" i="190"/>
  <c r="Q4470" i="190"/>
  <c r="P4470" i="190"/>
  <c r="O4470" i="190"/>
  <c r="V4469" i="190"/>
  <c r="U4469" i="190"/>
  <c r="T4469" i="190"/>
  <c r="S4469" i="190"/>
  <c r="R4469" i="190"/>
  <c r="Q4469" i="190"/>
  <c r="P4469" i="190"/>
  <c r="O4469" i="190"/>
  <c r="V4468" i="190"/>
  <c r="U4468" i="190"/>
  <c r="T4468" i="190"/>
  <c r="S4468" i="190"/>
  <c r="R4468" i="190"/>
  <c r="Q4468" i="190"/>
  <c r="P4468" i="190"/>
  <c r="O4468" i="190"/>
  <c r="W4468" i="190" s="1"/>
  <c r="V4467" i="190"/>
  <c r="U4467" i="190"/>
  <c r="T4467" i="190"/>
  <c r="S4467" i="190"/>
  <c r="R4467" i="190"/>
  <c r="Q4467" i="190"/>
  <c r="P4467" i="190"/>
  <c r="O4467" i="190"/>
  <c r="V4466" i="190"/>
  <c r="U4466" i="190"/>
  <c r="T4466" i="190"/>
  <c r="S4466" i="190"/>
  <c r="X4466" i="190" s="1"/>
  <c r="R4466" i="190"/>
  <c r="Q4466" i="190"/>
  <c r="P4466" i="190"/>
  <c r="O4466" i="190"/>
  <c r="V4465" i="190"/>
  <c r="U4465" i="190"/>
  <c r="T4465" i="190"/>
  <c r="S4465" i="190"/>
  <c r="R4465" i="190"/>
  <c r="Q4465" i="190"/>
  <c r="P4465" i="190"/>
  <c r="O4465" i="190"/>
  <c r="V4464" i="190"/>
  <c r="U4464" i="190"/>
  <c r="T4464" i="190"/>
  <c r="S4464" i="190"/>
  <c r="R4464" i="190"/>
  <c r="Q4464" i="190"/>
  <c r="P4464" i="190"/>
  <c r="O4464" i="190"/>
  <c r="V4463" i="190"/>
  <c r="U4463" i="190"/>
  <c r="T4463" i="190"/>
  <c r="S4463" i="190"/>
  <c r="X4463" i="190" s="1"/>
  <c r="R4463" i="190"/>
  <c r="Q4463" i="190"/>
  <c r="P4463" i="190"/>
  <c r="O4463" i="190"/>
  <c r="V4462" i="190"/>
  <c r="U4462" i="190"/>
  <c r="T4462" i="190"/>
  <c r="S4462" i="190"/>
  <c r="R4462" i="190"/>
  <c r="Q4462" i="190"/>
  <c r="P4462" i="190"/>
  <c r="O4462" i="190"/>
  <c r="V4461" i="190"/>
  <c r="U4461" i="190"/>
  <c r="T4461" i="190"/>
  <c r="S4461" i="190"/>
  <c r="R4461" i="190"/>
  <c r="Q4461" i="190"/>
  <c r="P4461" i="190"/>
  <c r="O4461" i="190"/>
  <c r="V4460" i="190"/>
  <c r="U4460" i="190"/>
  <c r="T4460" i="190"/>
  <c r="S4460" i="190"/>
  <c r="R4460" i="190"/>
  <c r="Q4460" i="190"/>
  <c r="P4460" i="190"/>
  <c r="O4460" i="190"/>
  <c r="V4459" i="190"/>
  <c r="U4459" i="190"/>
  <c r="T4459" i="190"/>
  <c r="S4459" i="190"/>
  <c r="R4459" i="190"/>
  <c r="Q4459" i="190"/>
  <c r="P4459" i="190"/>
  <c r="O4459" i="190"/>
  <c r="V4458" i="190"/>
  <c r="U4458" i="190"/>
  <c r="T4458" i="190"/>
  <c r="S4458" i="190"/>
  <c r="R4458" i="190"/>
  <c r="Q4458" i="190"/>
  <c r="P4458" i="190"/>
  <c r="O4458" i="190"/>
  <c r="V4457" i="190"/>
  <c r="U4457" i="190"/>
  <c r="T4457" i="190"/>
  <c r="S4457" i="190"/>
  <c r="R4457" i="190"/>
  <c r="Q4457" i="190"/>
  <c r="P4457" i="190"/>
  <c r="O4457" i="190"/>
  <c r="V4456" i="190"/>
  <c r="U4456" i="190"/>
  <c r="T4456" i="190"/>
  <c r="S4456" i="190"/>
  <c r="R4456" i="190"/>
  <c r="Q4456" i="190"/>
  <c r="P4456" i="190"/>
  <c r="O4456" i="190"/>
  <c r="V4455" i="190"/>
  <c r="U4455" i="190"/>
  <c r="T4455" i="190"/>
  <c r="S4455" i="190"/>
  <c r="X4455" i="190" s="1"/>
  <c r="R4455" i="190"/>
  <c r="Q4455" i="190"/>
  <c r="P4455" i="190"/>
  <c r="O4455" i="190"/>
  <c r="W4455" i="190" s="1"/>
  <c r="V4454" i="190"/>
  <c r="U4454" i="190"/>
  <c r="T4454" i="190"/>
  <c r="S4454" i="190"/>
  <c r="R4454" i="190"/>
  <c r="Q4454" i="190"/>
  <c r="P4454" i="190"/>
  <c r="O4454" i="190"/>
  <c r="W4454" i="190" s="1"/>
  <c r="V4453" i="190"/>
  <c r="U4453" i="190"/>
  <c r="T4453" i="190"/>
  <c r="S4453" i="190"/>
  <c r="R4453" i="190"/>
  <c r="Q4453" i="190"/>
  <c r="P4453" i="190"/>
  <c r="O4453" i="190"/>
  <c r="V4452" i="190"/>
  <c r="U4452" i="190"/>
  <c r="T4452" i="190"/>
  <c r="S4452" i="190"/>
  <c r="X4452" i="190" s="1"/>
  <c r="R4452" i="190"/>
  <c r="Q4452" i="190"/>
  <c r="P4452" i="190"/>
  <c r="O4452" i="190"/>
  <c r="W4452" i="190" s="1"/>
  <c r="V4451" i="190"/>
  <c r="U4451" i="190"/>
  <c r="T4451" i="190"/>
  <c r="S4451" i="190"/>
  <c r="R4451" i="190"/>
  <c r="Q4451" i="190"/>
  <c r="P4451" i="190"/>
  <c r="O4451" i="190"/>
  <c r="V4450" i="190"/>
  <c r="U4450" i="190"/>
  <c r="T4450" i="190"/>
  <c r="S4450" i="190"/>
  <c r="X4450" i="190" s="1"/>
  <c r="R4450" i="190"/>
  <c r="Q4450" i="190"/>
  <c r="P4450" i="190"/>
  <c r="O4450" i="190"/>
  <c r="V4449" i="190"/>
  <c r="U4449" i="190"/>
  <c r="T4449" i="190"/>
  <c r="S4449" i="190"/>
  <c r="R4449" i="190"/>
  <c r="Q4449" i="190"/>
  <c r="P4449" i="190"/>
  <c r="O4449" i="190"/>
  <c r="V4448" i="190"/>
  <c r="U4448" i="190"/>
  <c r="T4448" i="190"/>
  <c r="S4448" i="190"/>
  <c r="R4448" i="190"/>
  <c r="Q4448" i="190"/>
  <c r="P4448" i="190"/>
  <c r="O4448" i="190"/>
  <c r="V4447" i="190"/>
  <c r="U4447" i="190"/>
  <c r="T4447" i="190"/>
  <c r="S4447" i="190"/>
  <c r="R4447" i="190"/>
  <c r="Q4447" i="190"/>
  <c r="P4447" i="190"/>
  <c r="O4447" i="190"/>
  <c r="V4446" i="190"/>
  <c r="U4446" i="190"/>
  <c r="T4446" i="190"/>
  <c r="S4446" i="190"/>
  <c r="R4446" i="190"/>
  <c r="Q4446" i="190"/>
  <c r="P4446" i="190"/>
  <c r="O4446" i="190"/>
  <c r="V4445" i="190"/>
  <c r="U4445" i="190"/>
  <c r="T4445" i="190"/>
  <c r="S4445" i="190"/>
  <c r="R4445" i="190"/>
  <c r="Q4445" i="190"/>
  <c r="P4445" i="190"/>
  <c r="O4445" i="190"/>
  <c r="V4444" i="190"/>
  <c r="U4444" i="190"/>
  <c r="T4444" i="190"/>
  <c r="S4444" i="190"/>
  <c r="R4444" i="190"/>
  <c r="Q4444" i="190"/>
  <c r="P4444" i="190"/>
  <c r="O4444" i="190"/>
  <c r="V4443" i="190"/>
  <c r="U4443" i="190"/>
  <c r="T4443" i="190"/>
  <c r="X4443" i="190" s="1"/>
  <c r="S4443" i="190"/>
  <c r="R4443" i="190"/>
  <c r="Q4443" i="190"/>
  <c r="P4443" i="190"/>
  <c r="O4443" i="190"/>
  <c r="V4442" i="190"/>
  <c r="U4442" i="190"/>
  <c r="T4442" i="190"/>
  <c r="S4442" i="190"/>
  <c r="R4442" i="190"/>
  <c r="Q4442" i="190"/>
  <c r="P4442" i="190"/>
  <c r="O4442" i="190"/>
  <c r="V4441" i="190"/>
  <c r="U4441" i="190"/>
  <c r="T4441" i="190"/>
  <c r="X4441" i="190" s="1"/>
  <c r="S4441" i="190"/>
  <c r="R4441" i="190"/>
  <c r="Q4441" i="190"/>
  <c r="P4441" i="190"/>
  <c r="O4441" i="190"/>
  <c r="V4440" i="190"/>
  <c r="U4440" i="190"/>
  <c r="T4440" i="190"/>
  <c r="S4440" i="190"/>
  <c r="R4440" i="190"/>
  <c r="Q4440" i="190"/>
  <c r="P4440" i="190"/>
  <c r="O4440" i="190"/>
  <c r="X4439" i="190"/>
  <c r="V4439" i="190"/>
  <c r="U4439" i="190"/>
  <c r="T4439" i="190"/>
  <c r="S4439" i="190"/>
  <c r="R4439" i="190"/>
  <c r="Q4439" i="190"/>
  <c r="P4439" i="190"/>
  <c r="O4439" i="190"/>
  <c r="V4438" i="190"/>
  <c r="U4438" i="190"/>
  <c r="T4438" i="190"/>
  <c r="S4438" i="190"/>
  <c r="X4438" i="190" s="1"/>
  <c r="R4438" i="190"/>
  <c r="Q4438" i="190"/>
  <c r="P4438" i="190"/>
  <c r="O4438" i="190"/>
  <c r="V4437" i="190"/>
  <c r="U4437" i="190"/>
  <c r="T4437" i="190"/>
  <c r="S4437" i="190"/>
  <c r="R4437" i="190"/>
  <c r="Q4437" i="190"/>
  <c r="P4437" i="190"/>
  <c r="O4437" i="190"/>
  <c r="V4436" i="190"/>
  <c r="U4436" i="190"/>
  <c r="T4436" i="190"/>
  <c r="S4436" i="190"/>
  <c r="R4436" i="190"/>
  <c r="Q4436" i="190"/>
  <c r="P4436" i="190"/>
  <c r="O4436" i="190"/>
  <c r="V4435" i="190"/>
  <c r="U4435" i="190"/>
  <c r="T4435" i="190"/>
  <c r="S4435" i="190"/>
  <c r="R4435" i="190"/>
  <c r="Q4435" i="190"/>
  <c r="P4435" i="190"/>
  <c r="O4435" i="190"/>
  <c r="V4434" i="190"/>
  <c r="U4434" i="190"/>
  <c r="T4434" i="190"/>
  <c r="S4434" i="190"/>
  <c r="R4434" i="190"/>
  <c r="Q4434" i="190"/>
  <c r="P4434" i="190"/>
  <c r="O4434" i="190"/>
  <c r="W4434" i="190" s="1"/>
  <c r="V4433" i="190"/>
  <c r="U4433" i="190"/>
  <c r="T4433" i="190"/>
  <c r="S4433" i="190"/>
  <c r="R4433" i="190"/>
  <c r="Q4433" i="190"/>
  <c r="P4433" i="190"/>
  <c r="O4433" i="190"/>
  <c r="V4432" i="190"/>
  <c r="U4432" i="190"/>
  <c r="T4432" i="190"/>
  <c r="S4432" i="190"/>
  <c r="R4432" i="190"/>
  <c r="Q4432" i="190"/>
  <c r="P4432" i="190"/>
  <c r="O4432" i="190"/>
  <c r="V4431" i="190"/>
  <c r="U4431" i="190"/>
  <c r="T4431" i="190"/>
  <c r="S4431" i="190"/>
  <c r="R4431" i="190"/>
  <c r="Q4431" i="190"/>
  <c r="P4431" i="190"/>
  <c r="O4431" i="190"/>
  <c r="W4431" i="190" s="1"/>
  <c r="V4430" i="190"/>
  <c r="U4430" i="190"/>
  <c r="T4430" i="190"/>
  <c r="S4430" i="190"/>
  <c r="R4430" i="190"/>
  <c r="Q4430" i="190"/>
  <c r="P4430" i="190"/>
  <c r="O4430" i="190"/>
  <c r="V4429" i="190"/>
  <c r="U4429" i="190"/>
  <c r="T4429" i="190"/>
  <c r="S4429" i="190"/>
  <c r="R4429" i="190"/>
  <c r="Q4429" i="190"/>
  <c r="P4429" i="190"/>
  <c r="O4429" i="190"/>
  <c r="V4428" i="190"/>
  <c r="U4428" i="190"/>
  <c r="T4428" i="190"/>
  <c r="S4428" i="190"/>
  <c r="R4428" i="190"/>
  <c r="Q4428" i="190"/>
  <c r="P4428" i="190"/>
  <c r="O4428" i="190"/>
  <c r="W4428" i="190" s="1"/>
  <c r="V4427" i="190"/>
  <c r="U4427" i="190"/>
  <c r="T4427" i="190"/>
  <c r="S4427" i="190"/>
  <c r="R4427" i="190"/>
  <c r="Q4427" i="190"/>
  <c r="P4427" i="190"/>
  <c r="O4427" i="190"/>
  <c r="V4426" i="190"/>
  <c r="U4426" i="190"/>
  <c r="T4426" i="190"/>
  <c r="S4426" i="190"/>
  <c r="X4426" i="190" s="1"/>
  <c r="R4426" i="190"/>
  <c r="Q4426" i="190"/>
  <c r="P4426" i="190"/>
  <c r="O4426" i="190"/>
  <c r="V4425" i="190"/>
  <c r="U4425" i="190"/>
  <c r="T4425" i="190"/>
  <c r="S4425" i="190"/>
  <c r="R4425" i="190"/>
  <c r="Q4425" i="190"/>
  <c r="P4425" i="190"/>
  <c r="O4425" i="190"/>
  <c r="V4424" i="190"/>
  <c r="U4424" i="190"/>
  <c r="T4424" i="190"/>
  <c r="S4424" i="190"/>
  <c r="R4424" i="190"/>
  <c r="Q4424" i="190"/>
  <c r="P4424" i="190"/>
  <c r="O4424" i="190"/>
  <c r="V4423" i="190"/>
  <c r="U4423" i="190"/>
  <c r="T4423" i="190"/>
  <c r="S4423" i="190"/>
  <c r="R4423" i="190"/>
  <c r="Q4423" i="190"/>
  <c r="P4423" i="190"/>
  <c r="O4423" i="190"/>
  <c r="V4422" i="190"/>
  <c r="U4422" i="190"/>
  <c r="T4422" i="190"/>
  <c r="S4422" i="190"/>
  <c r="R4422" i="190"/>
  <c r="Q4422" i="190"/>
  <c r="P4422" i="190"/>
  <c r="O4422" i="190"/>
  <c r="V4421" i="190"/>
  <c r="U4421" i="190"/>
  <c r="T4421" i="190"/>
  <c r="S4421" i="190"/>
  <c r="R4421" i="190"/>
  <c r="Q4421" i="190"/>
  <c r="P4421" i="190"/>
  <c r="O4421" i="190"/>
  <c r="V4420" i="190"/>
  <c r="U4420" i="190"/>
  <c r="T4420" i="190"/>
  <c r="S4420" i="190"/>
  <c r="R4420" i="190"/>
  <c r="Q4420" i="190"/>
  <c r="P4420" i="190"/>
  <c r="O4420" i="190"/>
  <c r="V4419" i="190"/>
  <c r="U4419" i="190"/>
  <c r="T4419" i="190"/>
  <c r="S4419" i="190"/>
  <c r="R4419" i="190"/>
  <c r="Q4419" i="190"/>
  <c r="P4419" i="190"/>
  <c r="O4419" i="190"/>
  <c r="V4418" i="190"/>
  <c r="U4418" i="190"/>
  <c r="T4418" i="190"/>
  <c r="S4418" i="190"/>
  <c r="R4418" i="190"/>
  <c r="Q4418" i="190"/>
  <c r="P4418" i="190"/>
  <c r="O4418" i="190"/>
  <c r="V4417" i="190"/>
  <c r="U4417" i="190"/>
  <c r="T4417" i="190"/>
  <c r="S4417" i="190"/>
  <c r="R4417" i="190"/>
  <c r="Q4417" i="190"/>
  <c r="P4417" i="190"/>
  <c r="O4417" i="190"/>
  <c r="V4416" i="190"/>
  <c r="U4416" i="190"/>
  <c r="T4416" i="190"/>
  <c r="S4416" i="190"/>
  <c r="R4416" i="190"/>
  <c r="Q4416" i="190"/>
  <c r="P4416" i="190"/>
  <c r="O4416" i="190"/>
  <c r="V4415" i="190"/>
  <c r="U4415" i="190"/>
  <c r="T4415" i="190"/>
  <c r="S4415" i="190"/>
  <c r="X4415" i="190" s="1"/>
  <c r="R4415" i="190"/>
  <c r="Q4415" i="190"/>
  <c r="P4415" i="190"/>
  <c r="O4415" i="190"/>
  <c r="W4415" i="190" s="1"/>
  <c r="V4414" i="190"/>
  <c r="U4414" i="190"/>
  <c r="T4414" i="190"/>
  <c r="S4414" i="190"/>
  <c r="R4414" i="190"/>
  <c r="Q4414" i="190"/>
  <c r="P4414" i="190"/>
  <c r="O4414" i="190"/>
  <c r="W4414" i="190" s="1"/>
  <c r="V4413" i="190"/>
  <c r="U4413" i="190"/>
  <c r="T4413" i="190"/>
  <c r="S4413" i="190"/>
  <c r="R4413" i="190"/>
  <c r="Q4413" i="190"/>
  <c r="P4413" i="190"/>
  <c r="O4413" i="190"/>
  <c r="V4412" i="190"/>
  <c r="U4412" i="190"/>
  <c r="T4412" i="190"/>
  <c r="S4412" i="190"/>
  <c r="X4412" i="190" s="1"/>
  <c r="R4412" i="190"/>
  <c r="Q4412" i="190"/>
  <c r="P4412" i="190"/>
  <c r="O4412" i="190"/>
  <c r="W4412" i="190" s="1"/>
  <c r="V4411" i="190"/>
  <c r="U4411" i="190"/>
  <c r="T4411" i="190"/>
  <c r="S4411" i="190"/>
  <c r="R4411" i="190"/>
  <c r="Q4411" i="190"/>
  <c r="P4411" i="190"/>
  <c r="O4411" i="190"/>
  <c r="V4410" i="190"/>
  <c r="U4410" i="190"/>
  <c r="T4410" i="190"/>
  <c r="S4410" i="190"/>
  <c r="X4410" i="190" s="1"/>
  <c r="R4410" i="190"/>
  <c r="Q4410" i="190"/>
  <c r="P4410" i="190"/>
  <c r="O4410" i="190"/>
  <c r="V4409" i="190"/>
  <c r="U4409" i="190"/>
  <c r="T4409" i="190"/>
  <c r="S4409" i="190"/>
  <c r="R4409" i="190"/>
  <c r="Q4409" i="190"/>
  <c r="P4409" i="190"/>
  <c r="O4409" i="190"/>
  <c r="V4408" i="190"/>
  <c r="U4408" i="190"/>
  <c r="T4408" i="190"/>
  <c r="S4408" i="190"/>
  <c r="R4408" i="190"/>
  <c r="Q4408" i="190"/>
  <c r="P4408" i="190"/>
  <c r="O4408" i="190"/>
  <c r="V4407" i="190"/>
  <c r="U4407" i="190"/>
  <c r="T4407" i="190"/>
  <c r="S4407" i="190"/>
  <c r="X4407" i="190" s="1"/>
  <c r="R4407" i="190"/>
  <c r="Q4407" i="190"/>
  <c r="P4407" i="190"/>
  <c r="O4407" i="190"/>
  <c r="V4406" i="190"/>
  <c r="U4406" i="190"/>
  <c r="T4406" i="190"/>
  <c r="S4406" i="190"/>
  <c r="R4406" i="190"/>
  <c r="Q4406" i="190"/>
  <c r="P4406" i="190"/>
  <c r="O4406" i="190"/>
  <c r="W4406" i="190" s="1"/>
  <c r="V4405" i="190"/>
  <c r="U4405" i="190"/>
  <c r="T4405" i="190"/>
  <c r="S4405" i="190"/>
  <c r="R4405" i="190"/>
  <c r="Q4405" i="190"/>
  <c r="P4405" i="190"/>
  <c r="O4405" i="190"/>
  <c r="V4404" i="190"/>
  <c r="U4404" i="190"/>
  <c r="T4404" i="190"/>
  <c r="S4404" i="190"/>
  <c r="X4404" i="190" s="1"/>
  <c r="R4404" i="190"/>
  <c r="Q4404" i="190"/>
  <c r="P4404" i="190"/>
  <c r="O4404" i="190"/>
  <c r="V4403" i="190"/>
  <c r="U4403" i="190"/>
  <c r="T4403" i="190"/>
  <c r="X4403" i="190" s="1"/>
  <c r="S4403" i="190"/>
  <c r="R4403" i="190"/>
  <c r="Q4403" i="190"/>
  <c r="P4403" i="190"/>
  <c r="O4403" i="190"/>
  <c r="V4402" i="190"/>
  <c r="U4402" i="190"/>
  <c r="T4402" i="190"/>
  <c r="S4402" i="190"/>
  <c r="R4402" i="190"/>
  <c r="Q4402" i="190"/>
  <c r="P4402" i="190"/>
  <c r="O4402" i="190"/>
  <c r="V4401" i="190"/>
  <c r="U4401" i="190"/>
  <c r="T4401" i="190"/>
  <c r="S4401" i="190"/>
  <c r="R4401" i="190"/>
  <c r="Q4401" i="190"/>
  <c r="P4401" i="190"/>
  <c r="O4401" i="190"/>
  <c r="V4400" i="190"/>
  <c r="U4400" i="190"/>
  <c r="T4400" i="190"/>
  <c r="S4400" i="190"/>
  <c r="R4400" i="190"/>
  <c r="Q4400" i="190"/>
  <c r="P4400" i="190"/>
  <c r="O4400" i="190"/>
  <c r="X4399" i="190"/>
  <c r="V4399" i="190"/>
  <c r="U4399" i="190"/>
  <c r="T4399" i="190"/>
  <c r="S4399" i="190"/>
  <c r="R4399" i="190"/>
  <c r="Q4399" i="190"/>
  <c r="P4399" i="190"/>
  <c r="O4399" i="190"/>
  <c r="V4398" i="190"/>
  <c r="U4398" i="190"/>
  <c r="T4398" i="190"/>
  <c r="S4398" i="190"/>
  <c r="X4398" i="190" s="1"/>
  <c r="R4398" i="190"/>
  <c r="Q4398" i="190"/>
  <c r="P4398" i="190"/>
  <c r="O4398" i="190"/>
  <c r="V4397" i="190"/>
  <c r="U4397" i="190"/>
  <c r="T4397" i="190"/>
  <c r="S4397" i="190"/>
  <c r="R4397" i="190"/>
  <c r="Q4397" i="190"/>
  <c r="P4397" i="190"/>
  <c r="O4397" i="190"/>
  <c r="V4396" i="190"/>
  <c r="U4396" i="190"/>
  <c r="T4396" i="190"/>
  <c r="S4396" i="190"/>
  <c r="R4396" i="190"/>
  <c r="Q4396" i="190"/>
  <c r="P4396" i="190"/>
  <c r="O4396" i="190"/>
  <c r="V4395" i="190"/>
  <c r="U4395" i="190"/>
  <c r="T4395" i="190"/>
  <c r="S4395" i="190"/>
  <c r="R4395" i="190"/>
  <c r="Q4395" i="190"/>
  <c r="P4395" i="190"/>
  <c r="O4395" i="190"/>
  <c r="V4394" i="190"/>
  <c r="U4394" i="190"/>
  <c r="T4394" i="190"/>
  <c r="S4394" i="190"/>
  <c r="R4394" i="190"/>
  <c r="Q4394" i="190"/>
  <c r="P4394" i="190"/>
  <c r="O4394" i="190"/>
  <c r="W4394" i="190" s="1"/>
  <c r="V4393" i="190"/>
  <c r="U4393" i="190"/>
  <c r="T4393" i="190"/>
  <c r="S4393" i="190"/>
  <c r="R4393" i="190"/>
  <c r="Q4393" i="190"/>
  <c r="P4393" i="190"/>
  <c r="O4393" i="190"/>
  <c r="V4392" i="190"/>
  <c r="U4392" i="190"/>
  <c r="T4392" i="190"/>
  <c r="S4392" i="190"/>
  <c r="R4392" i="190"/>
  <c r="Q4392" i="190"/>
  <c r="P4392" i="190"/>
  <c r="O4392" i="190"/>
  <c r="V4391" i="190"/>
  <c r="U4391" i="190"/>
  <c r="T4391" i="190"/>
  <c r="S4391" i="190"/>
  <c r="X4391" i="190" s="1"/>
  <c r="R4391" i="190"/>
  <c r="Q4391" i="190"/>
  <c r="P4391" i="190"/>
  <c r="O4391" i="190"/>
  <c r="V4390" i="190"/>
  <c r="U4390" i="190"/>
  <c r="T4390" i="190"/>
  <c r="S4390" i="190"/>
  <c r="R4390" i="190"/>
  <c r="Q4390" i="190"/>
  <c r="P4390" i="190"/>
  <c r="O4390" i="190"/>
  <c r="V4389" i="190"/>
  <c r="U4389" i="190"/>
  <c r="T4389" i="190"/>
  <c r="X4389" i="190" s="1"/>
  <c r="S4389" i="190"/>
  <c r="R4389" i="190"/>
  <c r="Q4389" i="190"/>
  <c r="P4389" i="190"/>
  <c r="O4389" i="190"/>
  <c r="V4388" i="190"/>
  <c r="U4388" i="190"/>
  <c r="T4388" i="190"/>
  <c r="S4388" i="190"/>
  <c r="R4388" i="190"/>
  <c r="Q4388" i="190"/>
  <c r="P4388" i="190"/>
  <c r="O4388" i="190"/>
  <c r="V4387" i="190"/>
  <c r="U4387" i="190"/>
  <c r="T4387" i="190"/>
  <c r="S4387" i="190"/>
  <c r="R4387" i="190"/>
  <c r="Q4387" i="190"/>
  <c r="P4387" i="190"/>
  <c r="O4387" i="190"/>
  <c r="V4386" i="190"/>
  <c r="U4386" i="190"/>
  <c r="T4386" i="190"/>
  <c r="S4386" i="190"/>
  <c r="R4386" i="190"/>
  <c r="Q4386" i="190"/>
  <c r="P4386" i="190"/>
  <c r="O4386" i="190"/>
  <c r="V4385" i="190"/>
  <c r="U4385" i="190"/>
  <c r="T4385" i="190"/>
  <c r="S4385" i="190"/>
  <c r="R4385" i="190"/>
  <c r="Q4385" i="190"/>
  <c r="P4385" i="190"/>
  <c r="O4385" i="190"/>
  <c r="V4384" i="190"/>
  <c r="U4384" i="190"/>
  <c r="T4384" i="190"/>
  <c r="S4384" i="190"/>
  <c r="R4384" i="190"/>
  <c r="Q4384" i="190"/>
  <c r="P4384" i="190"/>
  <c r="O4384" i="190"/>
  <c r="V4383" i="190"/>
  <c r="U4383" i="190"/>
  <c r="X4383" i="190" s="1"/>
  <c r="T4383" i="190"/>
  <c r="S4383" i="190"/>
  <c r="R4383" i="190"/>
  <c r="Q4383" i="190"/>
  <c r="P4383" i="190"/>
  <c r="O4383" i="190"/>
  <c r="W4383" i="190" s="1"/>
  <c r="V4382" i="190"/>
  <c r="U4382" i="190"/>
  <c r="T4382" i="190"/>
  <c r="S4382" i="190"/>
  <c r="X4382" i="190" s="1"/>
  <c r="R4382" i="190"/>
  <c r="Q4382" i="190"/>
  <c r="P4382" i="190"/>
  <c r="O4382" i="190"/>
  <c r="V4381" i="190"/>
  <c r="U4381" i="190"/>
  <c r="T4381" i="190"/>
  <c r="S4381" i="190"/>
  <c r="R4381" i="190"/>
  <c r="Q4381" i="190"/>
  <c r="P4381" i="190"/>
  <c r="O4381" i="190"/>
  <c r="V4380" i="190"/>
  <c r="U4380" i="190"/>
  <c r="T4380" i="190"/>
  <c r="S4380" i="190"/>
  <c r="R4380" i="190"/>
  <c r="Q4380" i="190"/>
  <c r="P4380" i="190"/>
  <c r="O4380" i="190"/>
  <c r="W4380" i="190" s="1"/>
  <c r="V4379" i="190"/>
  <c r="U4379" i="190"/>
  <c r="T4379" i="190"/>
  <c r="S4379" i="190"/>
  <c r="R4379" i="190"/>
  <c r="Q4379" i="190"/>
  <c r="P4379" i="190"/>
  <c r="O4379" i="190"/>
  <c r="V4378" i="190"/>
  <c r="U4378" i="190"/>
  <c r="T4378" i="190"/>
  <c r="S4378" i="190"/>
  <c r="X4378" i="190" s="1"/>
  <c r="R4378" i="190"/>
  <c r="Q4378" i="190"/>
  <c r="P4378" i="190"/>
  <c r="O4378" i="190"/>
  <c r="W4378" i="190" s="1"/>
  <c r="V4377" i="190"/>
  <c r="U4377" i="190"/>
  <c r="T4377" i="190"/>
  <c r="S4377" i="190"/>
  <c r="R4377" i="190"/>
  <c r="Q4377" i="190"/>
  <c r="P4377" i="190"/>
  <c r="O4377" i="190"/>
  <c r="V4376" i="190"/>
  <c r="U4376" i="190"/>
  <c r="T4376" i="190"/>
  <c r="S4376" i="190"/>
  <c r="R4376" i="190"/>
  <c r="Q4376" i="190"/>
  <c r="P4376" i="190"/>
  <c r="O4376" i="190"/>
  <c r="V4375" i="190"/>
  <c r="U4375" i="190"/>
  <c r="T4375" i="190"/>
  <c r="S4375" i="190"/>
  <c r="X4375" i="190" s="1"/>
  <c r="R4375" i="190"/>
  <c r="Q4375" i="190"/>
  <c r="P4375" i="190"/>
  <c r="O4375" i="190"/>
  <c r="W4375" i="190" s="1"/>
  <c r="V4374" i="190"/>
  <c r="U4374" i="190"/>
  <c r="T4374" i="190"/>
  <c r="S4374" i="190"/>
  <c r="R4374" i="190"/>
  <c r="Q4374" i="190"/>
  <c r="P4374" i="190"/>
  <c r="O4374" i="190"/>
  <c r="W4374" i="190" s="1"/>
  <c r="V4373" i="190"/>
  <c r="U4373" i="190"/>
  <c r="T4373" i="190"/>
  <c r="S4373" i="190"/>
  <c r="R4373" i="190"/>
  <c r="Q4373" i="190"/>
  <c r="P4373" i="190"/>
  <c r="O4373" i="190"/>
  <c r="V4372" i="190"/>
  <c r="U4372" i="190"/>
  <c r="T4372" i="190"/>
  <c r="S4372" i="190"/>
  <c r="X4372" i="190" s="1"/>
  <c r="R4372" i="190"/>
  <c r="Q4372" i="190"/>
  <c r="P4372" i="190"/>
  <c r="O4372" i="190"/>
  <c r="W4372" i="190" s="1"/>
  <c r="V4371" i="190"/>
  <c r="U4371" i="190"/>
  <c r="T4371" i="190"/>
  <c r="S4371" i="190"/>
  <c r="R4371" i="190"/>
  <c r="Q4371" i="190"/>
  <c r="P4371" i="190"/>
  <c r="O4371" i="190"/>
  <c r="V4370" i="190"/>
  <c r="U4370" i="190"/>
  <c r="T4370" i="190"/>
  <c r="S4370" i="190"/>
  <c r="X4370" i="190" s="1"/>
  <c r="R4370" i="190"/>
  <c r="Q4370" i="190"/>
  <c r="P4370" i="190"/>
  <c r="O4370" i="190"/>
  <c r="V4369" i="190"/>
  <c r="U4369" i="190"/>
  <c r="T4369" i="190"/>
  <c r="S4369" i="190"/>
  <c r="R4369" i="190"/>
  <c r="Q4369" i="190"/>
  <c r="P4369" i="190"/>
  <c r="O4369" i="190"/>
  <c r="V4368" i="190"/>
  <c r="U4368" i="190"/>
  <c r="T4368" i="190"/>
  <c r="S4368" i="190"/>
  <c r="R4368" i="190"/>
  <c r="Q4368" i="190"/>
  <c r="P4368" i="190"/>
  <c r="O4368" i="190"/>
  <c r="V4367" i="190"/>
  <c r="U4367" i="190"/>
  <c r="T4367" i="190"/>
  <c r="S4367" i="190"/>
  <c r="X4367" i="190" s="1"/>
  <c r="R4367" i="190"/>
  <c r="Q4367" i="190"/>
  <c r="P4367" i="190"/>
  <c r="O4367" i="190"/>
  <c r="V4366" i="190"/>
  <c r="U4366" i="190"/>
  <c r="T4366" i="190"/>
  <c r="S4366" i="190"/>
  <c r="R4366" i="190"/>
  <c r="Q4366" i="190"/>
  <c r="P4366" i="190"/>
  <c r="O4366" i="190"/>
  <c r="W4366" i="190" s="1"/>
  <c r="V4365" i="190"/>
  <c r="U4365" i="190"/>
  <c r="T4365" i="190"/>
  <c r="S4365" i="190"/>
  <c r="R4365" i="190"/>
  <c r="Q4365" i="190"/>
  <c r="P4365" i="190"/>
  <c r="O4365" i="190"/>
  <c r="V4364" i="190"/>
  <c r="U4364" i="190"/>
  <c r="T4364" i="190"/>
  <c r="S4364" i="190"/>
  <c r="X4364" i="190" s="1"/>
  <c r="R4364" i="190"/>
  <c r="Q4364" i="190"/>
  <c r="P4364" i="190"/>
  <c r="O4364" i="190"/>
  <c r="V4363" i="190"/>
  <c r="U4363" i="190"/>
  <c r="T4363" i="190"/>
  <c r="S4363" i="190"/>
  <c r="R4363" i="190"/>
  <c r="Q4363" i="190"/>
  <c r="P4363" i="190"/>
  <c r="O4363" i="190"/>
  <c r="V4362" i="190"/>
  <c r="U4362" i="190"/>
  <c r="T4362" i="190"/>
  <c r="S4362" i="190"/>
  <c r="R4362" i="190"/>
  <c r="Q4362" i="190"/>
  <c r="P4362" i="190"/>
  <c r="O4362" i="190"/>
  <c r="V4361" i="190"/>
  <c r="U4361" i="190"/>
  <c r="T4361" i="190"/>
  <c r="S4361" i="190"/>
  <c r="R4361" i="190"/>
  <c r="Q4361" i="190"/>
  <c r="P4361" i="190"/>
  <c r="O4361" i="190"/>
  <c r="V4360" i="190"/>
  <c r="U4360" i="190"/>
  <c r="T4360" i="190"/>
  <c r="S4360" i="190"/>
  <c r="R4360" i="190"/>
  <c r="Q4360" i="190"/>
  <c r="P4360" i="190"/>
  <c r="O4360" i="190"/>
  <c r="V4359" i="190"/>
  <c r="X4359" i="190" s="1"/>
  <c r="U4359" i="190"/>
  <c r="T4359" i="190"/>
  <c r="S4359" i="190"/>
  <c r="R4359" i="190"/>
  <c r="Q4359" i="190"/>
  <c r="P4359" i="190"/>
  <c r="O4359" i="190"/>
  <c r="V4358" i="190"/>
  <c r="U4358" i="190"/>
  <c r="T4358" i="190"/>
  <c r="S4358" i="190"/>
  <c r="X4358" i="190" s="1"/>
  <c r="R4358" i="190"/>
  <c r="Q4358" i="190"/>
  <c r="P4358" i="190"/>
  <c r="O4358" i="190"/>
  <c r="V4357" i="190"/>
  <c r="U4357" i="190"/>
  <c r="T4357" i="190"/>
  <c r="S4357" i="190"/>
  <c r="R4357" i="190"/>
  <c r="Q4357" i="190"/>
  <c r="P4357" i="190"/>
  <c r="O4357" i="190"/>
  <c r="V4356" i="190"/>
  <c r="U4356" i="190"/>
  <c r="T4356" i="190"/>
  <c r="S4356" i="190"/>
  <c r="R4356" i="190"/>
  <c r="Q4356" i="190"/>
  <c r="P4356" i="190"/>
  <c r="O4356" i="190"/>
  <c r="V4355" i="190"/>
  <c r="U4355" i="190"/>
  <c r="T4355" i="190"/>
  <c r="S4355" i="190"/>
  <c r="R4355" i="190"/>
  <c r="Q4355" i="190"/>
  <c r="P4355" i="190"/>
  <c r="O4355" i="190"/>
  <c r="V4354" i="190"/>
  <c r="U4354" i="190"/>
  <c r="T4354" i="190"/>
  <c r="S4354" i="190"/>
  <c r="R4354" i="190"/>
  <c r="Q4354" i="190"/>
  <c r="P4354" i="190"/>
  <c r="O4354" i="190"/>
  <c r="W4354" i="190" s="1"/>
  <c r="V4353" i="190"/>
  <c r="U4353" i="190"/>
  <c r="T4353" i="190"/>
  <c r="S4353" i="190"/>
  <c r="R4353" i="190"/>
  <c r="Q4353" i="190"/>
  <c r="P4353" i="190"/>
  <c r="O4353" i="190"/>
  <c r="V4352" i="190"/>
  <c r="U4352" i="190"/>
  <c r="T4352" i="190"/>
  <c r="S4352" i="190"/>
  <c r="R4352" i="190"/>
  <c r="Q4352" i="190"/>
  <c r="P4352" i="190"/>
  <c r="O4352" i="190"/>
  <c r="X4351" i="190"/>
  <c r="V4351" i="190"/>
  <c r="U4351" i="190"/>
  <c r="T4351" i="190"/>
  <c r="S4351" i="190"/>
  <c r="R4351" i="190"/>
  <c r="Q4351" i="190"/>
  <c r="P4351" i="190"/>
  <c r="O4351" i="190"/>
  <c r="W4351" i="190" s="1"/>
  <c r="V4350" i="190"/>
  <c r="U4350" i="190"/>
  <c r="T4350" i="190"/>
  <c r="S4350" i="190"/>
  <c r="R4350" i="190"/>
  <c r="Q4350" i="190"/>
  <c r="P4350" i="190"/>
  <c r="O4350" i="190"/>
  <c r="W4350" i="190" s="1"/>
  <c r="V4349" i="190"/>
  <c r="U4349" i="190"/>
  <c r="T4349" i="190"/>
  <c r="S4349" i="190"/>
  <c r="R4349" i="190"/>
  <c r="Q4349" i="190"/>
  <c r="P4349" i="190"/>
  <c r="O4349" i="190"/>
  <c r="V4348" i="190"/>
  <c r="U4348" i="190"/>
  <c r="T4348" i="190"/>
  <c r="S4348" i="190"/>
  <c r="X4348" i="190" s="1"/>
  <c r="R4348" i="190"/>
  <c r="Q4348" i="190"/>
  <c r="P4348" i="190"/>
  <c r="O4348" i="190"/>
  <c r="W4348" i="190" s="1"/>
  <c r="V4347" i="190"/>
  <c r="U4347" i="190"/>
  <c r="T4347" i="190"/>
  <c r="S4347" i="190"/>
  <c r="R4347" i="190"/>
  <c r="Q4347" i="190"/>
  <c r="P4347" i="190"/>
  <c r="O4347" i="190"/>
  <c r="V4346" i="190"/>
  <c r="U4346" i="190"/>
  <c r="T4346" i="190"/>
  <c r="S4346" i="190"/>
  <c r="X4346" i="190" s="1"/>
  <c r="R4346" i="190"/>
  <c r="Q4346" i="190"/>
  <c r="P4346" i="190"/>
  <c r="O4346" i="190"/>
  <c r="V4345" i="190"/>
  <c r="U4345" i="190"/>
  <c r="T4345" i="190"/>
  <c r="S4345" i="190"/>
  <c r="R4345" i="190"/>
  <c r="Q4345" i="190"/>
  <c r="P4345" i="190"/>
  <c r="O4345" i="190"/>
  <c r="V4344" i="190"/>
  <c r="U4344" i="190"/>
  <c r="T4344" i="190"/>
  <c r="S4344" i="190"/>
  <c r="R4344" i="190"/>
  <c r="Q4344" i="190"/>
  <c r="P4344" i="190"/>
  <c r="O4344" i="190"/>
  <c r="V4343" i="190"/>
  <c r="U4343" i="190"/>
  <c r="T4343" i="190"/>
  <c r="S4343" i="190"/>
  <c r="X4343" i="190" s="1"/>
  <c r="R4343" i="190"/>
  <c r="Q4343" i="190"/>
  <c r="P4343" i="190"/>
  <c r="O4343" i="190"/>
  <c r="V4342" i="190"/>
  <c r="U4342" i="190"/>
  <c r="T4342" i="190"/>
  <c r="S4342" i="190"/>
  <c r="X4342" i="190" s="1"/>
  <c r="R4342" i="190"/>
  <c r="Q4342" i="190"/>
  <c r="P4342" i="190"/>
  <c r="O4342" i="190"/>
  <c r="V4341" i="190"/>
  <c r="U4341" i="190"/>
  <c r="T4341" i="190"/>
  <c r="X4341" i="190" s="1"/>
  <c r="S4341" i="190"/>
  <c r="R4341" i="190"/>
  <c r="Q4341" i="190"/>
  <c r="P4341" i="190"/>
  <c r="O4341" i="190"/>
  <c r="V4340" i="190"/>
  <c r="U4340" i="190"/>
  <c r="T4340" i="190"/>
  <c r="S4340" i="190"/>
  <c r="R4340" i="190"/>
  <c r="Q4340" i="190"/>
  <c r="P4340" i="190"/>
  <c r="O4340" i="190"/>
  <c r="V4339" i="190"/>
  <c r="U4339" i="190"/>
  <c r="T4339" i="190"/>
  <c r="S4339" i="190"/>
  <c r="R4339" i="190"/>
  <c r="Q4339" i="190"/>
  <c r="P4339" i="190"/>
  <c r="O4339" i="190"/>
  <c r="V4338" i="190"/>
  <c r="U4338" i="190"/>
  <c r="T4338" i="190"/>
  <c r="S4338" i="190"/>
  <c r="R4338" i="190"/>
  <c r="Q4338" i="190"/>
  <c r="P4338" i="190"/>
  <c r="O4338" i="190"/>
  <c r="W4338" i="190" s="1"/>
  <c r="V4337" i="190"/>
  <c r="U4337" i="190"/>
  <c r="T4337" i="190"/>
  <c r="X4337" i="190" s="1"/>
  <c r="S4337" i="190"/>
  <c r="R4337" i="190"/>
  <c r="Q4337" i="190"/>
  <c r="P4337" i="190"/>
  <c r="O4337" i="190"/>
  <c r="V4336" i="190"/>
  <c r="U4336" i="190"/>
  <c r="T4336" i="190"/>
  <c r="S4336" i="190"/>
  <c r="R4336" i="190"/>
  <c r="Q4336" i="190"/>
  <c r="P4336" i="190"/>
  <c r="O4336" i="190"/>
  <c r="V4335" i="190"/>
  <c r="U4335" i="190"/>
  <c r="T4335" i="190"/>
  <c r="S4335" i="190"/>
  <c r="R4335" i="190"/>
  <c r="Q4335" i="190"/>
  <c r="P4335" i="190"/>
  <c r="O4335" i="190"/>
  <c r="W4335" i="190" s="1"/>
  <c r="V4334" i="190"/>
  <c r="U4334" i="190"/>
  <c r="T4334" i="190"/>
  <c r="S4334" i="190"/>
  <c r="R4334" i="190"/>
  <c r="Q4334" i="190"/>
  <c r="P4334" i="190"/>
  <c r="O4334" i="190"/>
  <c r="V4333" i="190"/>
  <c r="U4333" i="190"/>
  <c r="T4333" i="190"/>
  <c r="S4333" i="190"/>
  <c r="R4333" i="190"/>
  <c r="Q4333" i="190"/>
  <c r="P4333" i="190"/>
  <c r="O4333" i="190"/>
  <c r="V4332" i="190"/>
  <c r="U4332" i="190"/>
  <c r="T4332" i="190"/>
  <c r="S4332" i="190"/>
  <c r="R4332" i="190"/>
  <c r="Q4332" i="190"/>
  <c r="P4332" i="190"/>
  <c r="O4332" i="190"/>
  <c r="W4332" i="190" s="1"/>
  <c r="V4331" i="190"/>
  <c r="U4331" i="190"/>
  <c r="T4331" i="190"/>
  <c r="X4331" i="190" s="1"/>
  <c r="S4331" i="190"/>
  <c r="R4331" i="190"/>
  <c r="Q4331" i="190"/>
  <c r="P4331" i="190"/>
  <c r="O4331" i="190"/>
  <c r="V4330" i="190"/>
  <c r="U4330" i="190"/>
  <c r="T4330" i="190"/>
  <c r="S4330" i="190"/>
  <c r="X4330" i="190" s="1"/>
  <c r="R4330" i="190"/>
  <c r="Q4330" i="190"/>
  <c r="P4330" i="190"/>
  <c r="O4330" i="190"/>
  <c r="V4329" i="190"/>
  <c r="U4329" i="190"/>
  <c r="T4329" i="190"/>
  <c r="X4329" i="190" s="1"/>
  <c r="S4329" i="190"/>
  <c r="R4329" i="190"/>
  <c r="Q4329" i="190"/>
  <c r="P4329" i="190"/>
  <c r="O4329" i="190"/>
  <c r="V4328" i="190"/>
  <c r="U4328" i="190"/>
  <c r="T4328" i="190"/>
  <c r="S4328" i="190"/>
  <c r="R4328" i="190"/>
  <c r="Q4328" i="190"/>
  <c r="P4328" i="190"/>
  <c r="O4328" i="190"/>
  <c r="V4327" i="190"/>
  <c r="U4327" i="190"/>
  <c r="T4327" i="190"/>
  <c r="S4327" i="190"/>
  <c r="R4327" i="190"/>
  <c r="Q4327" i="190"/>
  <c r="P4327" i="190"/>
  <c r="O4327" i="190"/>
  <c r="V4326" i="190"/>
  <c r="U4326" i="190"/>
  <c r="T4326" i="190"/>
  <c r="S4326" i="190"/>
  <c r="R4326" i="190"/>
  <c r="Q4326" i="190"/>
  <c r="P4326" i="190"/>
  <c r="O4326" i="190"/>
  <c r="V4325" i="190"/>
  <c r="U4325" i="190"/>
  <c r="T4325" i="190"/>
  <c r="S4325" i="190"/>
  <c r="R4325" i="190"/>
  <c r="Q4325" i="190"/>
  <c r="P4325" i="190"/>
  <c r="O4325" i="190"/>
  <c r="V4324" i="190"/>
  <c r="U4324" i="190"/>
  <c r="T4324" i="190"/>
  <c r="S4324" i="190"/>
  <c r="R4324" i="190"/>
  <c r="Q4324" i="190"/>
  <c r="P4324" i="190"/>
  <c r="O4324" i="190"/>
  <c r="V4323" i="190"/>
  <c r="U4323" i="190"/>
  <c r="T4323" i="190"/>
  <c r="X4323" i="190" s="1"/>
  <c r="S4323" i="190"/>
  <c r="R4323" i="190"/>
  <c r="Q4323" i="190"/>
  <c r="P4323" i="190"/>
  <c r="O4323" i="190"/>
  <c r="V4322" i="190"/>
  <c r="U4322" i="190"/>
  <c r="T4322" i="190"/>
  <c r="S4322" i="190"/>
  <c r="R4322" i="190"/>
  <c r="Q4322" i="190"/>
  <c r="P4322" i="190"/>
  <c r="O4322" i="190"/>
  <c r="V4321" i="190"/>
  <c r="U4321" i="190"/>
  <c r="T4321" i="190"/>
  <c r="S4321" i="190"/>
  <c r="R4321" i="190"/>
  <c r="Q4321" i="190"/>
  <c r="P4321" i="190"/>
  <c r="O4321" i="190"/>
  <c r="V4320" i="190"/>
  <c r="U4320" i="190"/>
  <c r="T4320" i="190"/>
  <c r="S4320" i="190"/>
  <c r="R4320" i="190"/>
  <c r="Q4320" i="190"/>
  <c r="P4320" i="190"/>
  <c r="O4320" i="190"/>
  <c r="V4319" i="190"/>
  <c r="X4319" i="190" s="1"/>
  <c r="U4319" i="190"/>
  <c r="T4319" i="190"/>
  <c r="S4319" i="190"/>
  <c r="R4319" i="190"/>
  <c r="Q4319" i="190"/>
  <c r="P4319" i="190"/>
  <c r="O4319" i="190"/>
  <c r="W4319" i="190" s="1"/>
  <c r="V4318" i="190"/>
  <c r="U4318" i="190"/>
  <c r="T4318" i="190"/>
  <c r="S4318" i="190"/>
  <c r="X4318" i="190" s="1"/>
  <c r="R4318" i="190"/>
  <c r="Q4318" i="190"/>
  <c r="P4318" i="190"/>
  <c r="O4318" i="190"/>
  <c r="V4317" i="190"/>
  <c r="U4317" i="190"/>
  <c r="T4317" i="190"/>
  <c r="S4317" i="190"/>
  <c r="R4317" i="190"/>
  <c r="Q4317" i="190"/>
  <c r="P4317" i="190"/>
  <c r="O4317" i="190"/>
  <c r="V4316" i="190"/>
  <c r="U4316" i="190"/>
  <c r="T4316" i="190"/>
  <c r="S4316" i="190"/>
  <c r="R4316" i="190"/>
  <c r="Q4316" i="190"/>
  <c r="P4316" i="190"/>
  <c r="O4316" i="190"/>
  <c r="W4316" i="190" s="1"/>
  <c r="V4315" i="190"/>
  <c r="U4315" i="190"/>
  <c r="T4315" i="190"/>
  <c r="S4315" i="190"/>
  <c r="R4315" i="190"/>
  <c r="Q4315" i="190"/>
  <c r="P4315" i="190"/>
  <c r="O4315" i="190"/>
  <c r="V4314" i="190"/>
  <c r="U4314" i="190"/>
  <c r="T4314" i="190"/>
  <c r="S4314" i="190"/>
  <c r="X4314" i="190" s="1"/>
  <c r="R4314" i="190"/>
  <c r="Q4314" i="190"/>
  <c r="P4314" i="190"/>
  <c r="O4314" i="190"/>
  <c r="W4314" i="190" s="1"/>
  <c r="V4313" i="190"/>
  <c r="U4313" i="190"/>
  <c r="T4313" i="190"/>
  <c r="S4313" i="190"/>
  <c r="R4313" i="190"/>
  <c r="Q4313" i="190"/>
  <c r="P4313" i="190"/>
  <c r="O4313" i="190"/>
  <c r="V4312" i="190"/>
  <c r="U4312" i="190"/>
  <c r="T4312" i="190"/>
  <c r="S4312" i="190"/>
  <c r="R4312" i="190"/>
  <c r="Q4312" i="190"/>
  <c r="P4312" i="190"/>
  <c r="O4312" i="190"/>
  <c r="V4311" i="190"/>
  <c r="U4311" i="190"/>
  <c r="T4311" i="190"/>
  <c r="X4311" i="190" s="1"/>
  <c r="S4311" i="190"/>
  <c r="R4311" i="190"/>
  <c r="Q4311" i="190"/>
  <c r="P4311" i="190"/>
  <c r="O4311" i="190"/>
  <c r="W4311" i="190" s="1"/>
  <c r="V4310" i="190"/>
  <c r="U4310" i="190"/>
  <c r="T4310" i="190"/>
  <c r="S4310" i="190"/>
  <c r="X4310" i="190" s="1"/>
  <c r="R4310" i="190"/>
  <c r="Q4310" i="190"/>
  <c r="P4310" i="190"/>
  <c r="O4310" i="190"/>
  <c r="V4309" i="190"/>
  <c r="U4309" i="190"/>
  <c r="T4309" i="190"/>
  <c r="S4309" i="190"/>
  <c r="R4309" i="190"/>
  <c r="Q4309" i="190"/>
  <c r="P4309" i="190"/>
  <c r="O4309" i="190"/>
  <c r="V4308" i="190"/>
  <c r="U4308" i="190"/>
  <c r="T4308" i="190"/>
  <c r="S4308" i="190"/>
  <c r="R4308" i="190"/>
  <c r="Q4308" i="190"/>
  <c r="P4308" i="190"/>
  <c r="O4308" i="190"/>
  <c r="W4308" i="190" s="1"/>
  <c r="V4307" i="190"/>
  <c r="U4307" i="190"/>
  <c r="T4307" i="190"/>
  <c r="S4307" i="190"/>
  <c r="R4307" i="190"/>
  <c r="Q4307" i="190"/>
  <c r="P4307" i="190"/>
  <c r="O4307" i="190"/>
  <c r="V4306" i="190"/>
  <c r="U4306" i="190"/>
  <c r="T4306" i="190"/>
  <c r="S4306" i="190"/>
  <c r="X4306" i="190" s="1"/>
  <c r="R4306" i="190"/>
  <c r="Q4306" i="190"/>
  <c r="P4306" i="190"/>
  <c r="O4306" i="190"/>
  <c r="W4306" i="190" s="1"/>
  <c r="V4305" i="190"/>
  <c r="U4305" i="190"/>
  <c r="T4305" i="190"/>
  <c r="X4305" i="190" s="1"/>
  <c r="S4305" i="190"/>
  <c r="R4305" i="190"/>
  <c r="Q4305" i="190"/>
  <c r="P4305" i="190"/>
  <c r="O4305" i="190"/>
  <c r="V4304" i="190"/>
  <c r="U4304" i="190"/>
  <c r="T4304" i="190"/>
  <c r="S4304" i="190"/>
  <c r="R4304" i="190"/>
  <c r="Q4304" i="190"/>
  <c r="P4304" i="190"/>
  <c r="O4304" i="190"/>
  <c r="V4303" i="190"/>
  <c r="U4303" i="190"/>
  <c r="T4303" i="190"/>
  <c r="S4303" i="190"/>
  <c r="R4303" i="190"/>
  <c r="Q4303" i="190"/>
  <c r="P4303" i="190"/>
  <c r="O4303" i="190"/>
  <c r="W4303" i="190" s="1"/>
  <c r="V4302" i="190"/>
  <c r="U4302" i="190"/>
  <c r="T4302" i="190"/>
  <c r="S4302" i="190"/>
  <c r="R4302" i="190"/>
  <c r="Q4302" i="190"/>
  <c r="P4302" i="190"/>
  <c r="O4302" i="190"/>
  <c r="V4301" i="190"/>
  <c r="U4301" i="190"/>
  <c r="T4301" i="190"/>
  <c r="S4301" i="190"/>
  <c r="R4301" i="190"/>
  <c r="Q4301" i="190"/>
  <c r="P4301" i="190"/>
  <c r="O4301" i="190"/>
  <c r="V4300" i="190"/>
  <c r="U4300" i="190"/>
  <c r="T4300" i="190"/>
  <c r="S4300" i="190"/>
  <c r="R4300" i="190"/>
  <c r="Q4300" i="190"/>
  <c r="P4300" i="190"/>
  <c r="O4300" i="190"/>
  <c r="W4300" i="190" s="1"/>
  <c r="V4299" i="190"/>
  <c r="U4299" i="190"/>
  <c r="T4299" i="190"/>
  <c r="S4299" i="190"/>
  <c r="R4299" i="190"/>
  <c r="Q4299" i="190"/>
  <c r="P4299" i="190"/>
  <c r="O4299" i="190"/>
  <c r="V4298" i="190"/>
  <c r="U4298" i="190"/>
  <c r="T4298" i="190"/>
  <c r="S4298" i="190"/>
  <c r="X4298" i="190" s="1"/>
  <c r="R4298" i="190"/>
  <c r="Q4298" i="190"/>
  <c r="P4298" i="190"/>
  <c r="O4298" i="190"/>
  <c r="V4297" i="190"/>
  <c r="U4297" i="190"/>
  <c r="T4297" i="190"/>
  <c r="S4297" i="190"/>
  <c r="R4297" i="190"/>
  <c r="Q4297" i="190"/>
  <c r="P4297" i="190"/>
  <c r="O4297" i="190"/>
  <c r="V4296" i="190"/>
  <c r="U4296" i="190"/>
  <c r="T4296" i="190"/>
  <c r="S4296" i="190"/>
  <c r="R4296" i="190"/>
  <c r="Q4296" i="190"/>
  <c r="P4296" i="190"/>
  <c r="O4296" i="190"/>
  <c r="V4295" i="190"/>
  <c r="U4295" i="190"/>
  <c r="T4295" i="190"/>
  <c r="S4295" i="190"/>
  <c r="R4295" i="190"/>
  <c r="Q4295" i="190"/>
  <c r="P4295" i="190"/>
  <c r="O4295" i="190"/>
  <c r="V4294" i="190"/>
  <c r="U4294" i="190"/>
  <c r="T4294" i="190"/>
  <c r="S4294" i="190"/>
  <c r="R4294" i="190"/>
  <c r="Q4294" i="190"/>
  <c r="P4294" i="190"/>
  <c r="O4294" i="190"/>
  <c r="V4293" i="190"/>
  <c r="U4293" i="190"/>
  <c r="T4293" i="190"/>
  <c r="S4293" i="190"/>
  <c r="R4293" i="190"/>
  <c r="Q4293" i="190"/>
  <c r="P4293" i="190"/>
  <c r="O4293" i="190"/>
  <c r="V4292" i="190"/>
  <c r="U4292" i="190"/>
  <c r="T4292" i="190"/>
  <c r="S4292" i="190"/>
  <c r="R4292" i="190"/>
  <c r="Q4292" i="190"/>
  <c r="P4292" i="190"/>
  <c r="O4292" i="190"/>
  <c r="V4291" i="190"/>
  <c r="U4291" i="190"/>
  <c r="T4291" i="190"/>
  <c r="S4291" i="190"/>
  <c r="R4291" i="190"/>
  <c r="Q4291" i="190"/>
  <c r="P4291" i="190"/>
  <c r="O4291" i="190"/>
  <c r="V4290" i="190"/>
  <c r="U4290" i="190"/>
  <c r="T4290" i="190"/>
  <c r="S4290" i="190"/>
  <c r="R4290" i="190"/>
  <c r="Q4290" i="190"/>
  <c r="P4290" i="190"/>
  <c r="O4290" i="190"/>
  <c r="V4289" i="190"/>
  <c r="U4289" i="190"/>
  <c r="T4289" i="190"/>
  <c r="S4289" i="190"/>
  <c r="R4289" i="190"/>
  <c r="Q4289" i="190"/>
  <c r="P4289" i="190"/>
  <c r="O4289" i="190"/>
  <c r="V4288" i="190"/>
  <c r="U4288" i="190"/>
  <c r="T4288" i="190"/>
  <c r="S4288" i="190"/>
  <c r="R4288" i="190"/>
  <c r="Q4288" i="190"/>
  <c r="P4288" i="190"/>
  <c r="O4288" i="190"/>
  <c r="V4287" i="190"/>
  <c r="U4287" i="190"/>
  <c r="T4287" i="190"/>
  <c r="S4287" i="190"/>
  <c r="X4287" i="190" s="1"/>
  <c r="R4287" i="190"/>
  <c r="Q4287" i="190"/>
  <c r="P4287" i="190"/>
  <c r="O4287" i="190"/>
  <c r="V4286" i="190"/>
  <c r="U4286" i="190"/>
  <c r="T4286" i="190"/>
  <c r="S4286" i="190"/>
  <c r="R4286" i="190"/>
  <c r="Q4286" i="190"/>
  <c r="P4286" i="190"/>
  <c r="O4286" i="190"/>
  <c r="V4285" i="190"/>
  <c r="U4285" i="190"/>
  <c r="T4285" i="190"/>
  <c r="S4285" i="190"/>
  <c r="R4285" i="190"/>
  <c r="Q4285" i="190"/>
  <c r="P4285" i="190"/>
  <c r="O4285" i="190"/>
  <c r="V4284" i="190"/>
  <c r="U4284" i="190"/>
  <c r="T4284" i="190"/>
  <c r="S4284" i="190"/>
  <c r="R4284" i="190"/>
  <c r="Q4284" i="190"/>
  <c r="P4284" i="190"/>
  <c r="O4284" i="190"/>
  <c r="V4283" i="190"/>
  <c r="U4283" i="190"/>
  <c r="T4283" i="190"/>
  <c r="S4283" i="190"/>
  <c r="R4283" i="190"/>
  <c r="Q4283" i="190"/>
  <c r="P4283" i="190"/>
  <c r="O4283" i="190"/>
  <c r="V4282" i="190"/>
  <c r="U4282" i="190"/>
  <c r="T4282" i="190"/>
  <c r="S4282" i="190"/>
  <c r="R4282" i="190"/>
  <c r="Q4282" i="190"/>
  <c r="P4282" i="190"/>
  <c r="O4282" i="190"/>
  <c r="V4281" i="190"/>
  <c r="U4281" i="190"/>
  <c r="T4281" i="190"/>
  <c r="S4281" i="190"/>
  <c r="R4281" i="190"/>
  <c r="Q4281" i="190"/>
  <c r="P4281" i="190"/>
  <c r="O4281" i="190"/>
  <c r="V4280" i="190"/>
  <c r="U4280" i="190"/>
  <c r="T4280" i="190"/>
  <c r="S4280" i="190"/>
  <c r="R4280" i="190"/>
  <c r="Q4280" i="190"/>
  <c r="P4280" i="190"/>
  <c r="O4280" i="190"/>
  <c r="X4279" i="190"/>
  <c r="V4279" i="190"/>
  <c r="U4279" i="190"/>
  <c r="T4279" i="190"/>
  <c r="S4279" i="190"/>
  <c r="R4279" i="190"/>
  <c r="Q4279" i="190"/>
  <c r="P4279" i="190"/>
  <c r="O4279" i="190"/>
  <c r="W4279" i="190" s="1"/>
  <c r="V4278" i="190"/>
  <c r="U4278" i="190"/>
  <c r="T4278" i="190"/>
  <c r="S4278" i="190"/>
  <c r="X4278" i="190" s="1"/>
  <c r="R4278" i="190"/>
  <c r="Q4278" i="190"/>
  <c r="P4278" i="190"/>
  <c r="O4278" i="190"/>
  <c r="V4277" i="190"/>
  <c r="U4277" i="190"/>
  <c r="T4277" i="190"/>
  <c r="S4277" i="190"/>
  <c r="R4277" i="190"/>
  <c r="Q4277" i="190"/>
  <c r="P4277" i="190"/>
  <c r="O4277" i="190"/>
  <c r="V4276" i="190"/>
  <c r="U4276" i="190"/>
  <c r="T4276" i="190"/>
  <c r="S4276" i="190"/>
  <c r="R4276" i="190"/>
  <c r="Q4276" i="190"/>
  <c r="P4276" i="190"/>
  <c r="O4276" i="190"/>
  <c r="W4276" i="190" s="1"/>
  <c r="V4275" i="190"/>
  <c r="U4275" i="190"/>
  <c r="T4275" i="190"/>
  <c r="S4275" i="190"/>
  <c r="R4275" i="190"/>
  <c r="Q4275" i="190"/>
  <c r="P4275" i="190"/>
  <c r="O4275" i="190"/>
  <c r="V4274" i="190"/>
  <c r="U4274" i="190"/>
  <c r="T4274" i="190"/>
  <c r="S4274" i="190"/>
  <c r="X4274" i="190" s="1"/>
  <c r="R4274" i="190"/>
  <c r="Q4274" i="190"/>
  <c r="P4274" i="190"/>
  <c r="O4274" i="190"/>
  <c r="W4274" i="190" s="1"/>
  <c r="V4273" i="190"/>
  <c r="U4273" i="190"/>
  <c r="T4273" i="190"/>
  <c r="X4273" i="190" s="1"/>
  <c r="S4273" i="190"/>
  <c r="R4273" i="190"/>
  <c r="Q4273" i="190"/>
  <c r="P4273" i="190"/>
  <c r="O4273" i="190"/>
  <c r="V4272" i="190"/>
  <c r="U4272" i="190"/>
  <c r="T4272" i="190"/>
  <c r="S4272" i="190"/>
  <c r="R4272" i="190"/>
  <c r="Q4272" i="190"/>
  <c r="P4272" i="190"/>
  <c r="O4272" i="190"/>
  <c r="V4271" i="190"/>
  <c r="U4271" i="190"/>
  <c r="T4271" i="190"/>
  <c r="X4271" i="190" s="1"/>
  <c r="S4271" i="190"/>
  <c r="R4271" i="190"/>
  <c r="Q4271" i="190"/>
  <c r="P4271" i="190"/>
  <c r="O4271" i="190"/>
  <c r="V4270" i="190"/>
  <c r="U4270" i="190"/>
  <c r="T4270" i="190"/>
  <c r="S4270" i="190"/>
  <c r="R4270" i="190"/>
  <c r="Q4270" i="190"/>
  <c r="P4270" i="190"/>
  <c r="O4270" i="190"/>
  <c r="V4269" i="190"/>
  <c r="U4269" i="190"/>
  <c r="T4269" i="190"/>
  <c r="X4269" i="190" s="1"/>
  <c r="S4269" i="190"/>
  <c r="R4269" i="190"/>
  <c r="Q4269" i="190"/>
  <c r="P4269" i="190"/>
  <c r="O4269" i="190"/>
  <c r="V4268" i="190"/>
  <c r="U4268" i="190"/>
  <c r="T4268" i="190"/>
  <c r="S4268" i="190"/>
  <c r="R4268" i="190"/>
  <c r="Q4268" i="190"/>
  <c r="P4268" i="190"/>
  <c r="O4268" i="190"/>
  <c r="V4267" i="190"/>
  <c r="U4267" i="190"/>
  <c r="T4267" i="190"/>
  <c r="S4267" i="190"/>
  <c r="R4267" i="190"/>
  <c r="Q4267" i="190"/>
  <c r="P4267" i="190"/>
  <c r="O4267" i="190"/>
  <c r="V4266" i="190"/>
  <c r="U4266" i="190"/>
  <c r="T4266" i="190"/>
  <c r="S4266" i="190"/>
  <c r="R4266" i="190"/>
  <c r="Q4266" i="190"/>
  <c r="P4266" i="190"/>
  <c r="O4266" i="190"/>
  <c r="V4265" i="190"/>
  <c r="U4265" i="190"/>
  <c r="T4265" i="190"/>
  <c r="X4265" i="190" s="1"/>
  <c r="S4265" i="190"/>
  <c r="R4265" i="190"/>
  <c r="Q4265" i="190"/>
  <c r="P4265" i="190"/>
  <c r="O4265" i="190"/>
  <c r="V4264" i="190"/>
  <c r="U4264" i="190"/>
  <c r="T4264" i="190"/>
  <c r="S4264" i="190"/>
  <c r="R4264" i="190"/>
  <c r="Q4264" i="190"/>
  <c r="P4264" i="190"/>
  <c r="O4264" i="190"/>
  <c r="V4263" i="190"/>
  <c r="U4263" i="190"/>
  <c r="T4263" i="190"/>
  <c r="S4263" i="190"/>
  <c r="X4263" i="190" s="1"/>
  <c r="R4263" i="190"/>
  <c r="Q4263" i="190"/>
  <c r="P4263" i="190"/>
  <c r="O4263" i="190"/>
  <c r="V4262" i="190"/>
  <c r="U4262" i="190"/>
  <c r="T4262" i="190"/>
  <c r="S4262" i="190"/>
  <c r="R4262" i="190"/>
  <c r="Q4262" i="190"/>
  <c r="P4262" i="190"/>
  <c r="O4262" i="190"/>
  <c r="W4262" i="190" s="1"/>
  <c r="V4261" i="190"/>
  <c r="U4261" i="190"/>
  <c r="T4261" i="190"/>
  <c r="S4261" i="190"/>
  <c r="R4261" i="190"/>
  <c r="Q4261" i="190"/>
  <c r="P4261" i="190"/>
  <c r="O4261" i="190"/>
  <c r="V4260" i="190"/>
  <c r="U4260" i="190"/>
  <c r="T4260" i="190"/>
  <c r="S4260" i="190"/>
  <c r="R4260" i="190"/>
  <c r="Q4260" i="190"/>
  <c r="P4260" i="190"/>
  <c r="O4260" i="190"/>
  <c r="V4259" i="190"/>
  <c r="U4259" i="190"/>
  <c r="T4259" i="190"/>
  <c r="S4259" i="190"/>
  <c r="X4259" i="190" s="1"/>
  <c r="R4259" i="190"/>
  <c r="Q4259" i="190"/>
  <c r="P4259" i="190"/>
  <c r="O4259" i="190"/>
  <c r="V4258" i="190"/>
  <c r="U4258" i="190"/>
  <c r="T4258" i="190"/>
  <c r="S4258" i="190"/>
  <c r="R4258" i="190"/>
  <c r="Q4258" i="190"/>
  <c r="P4258" i="190"/>
  <c r="O4258" i="190"/>
  <c r="V4257" i="190"/>
  <c r="U4257" i="190"/>
  <c r="T4257" i="190"/>
  <c r="X4257" i="190" s="1"/>
  <c r="S4257" i="190"/>
  <c r="R4257" i="190"/>
  <c r="Q4257" i="190"/>
  <c r="P4257" i="190"/>
  <c r="O4257" i="190"/>
  <c r="V4256" i="190"/>
  <c r="U4256" i="190"/>
  <c r="T4256" i="190"/>
  <c r="S4256" i="190"/>
  <c r="R4256" i="190"/>
  <c r="Q4256" i="190"/>
  <c r="P4256" i="190"/>
  <c r="O4256" i="190"/>
  <c r="V4255" i="190"/>
  <c r="U4255" i="190"/>
  <c r="T4255" i="190"/>
  <c r="S4255" i="190"/>
  <c r="X4255" i="190" s="1"/>
  <c r="R4255" i="190"/>
  <c r="Q4255" i="190"/>
  <c r="P4255" i="190"/>
  <c r="O4255" i="190"/>
  <c r="V4254" i="190"/>
  <c r="U4254" i="190"/>
  <c r="T4254" i="190"/>
  <c r="S4254" i="190"/>
  <c r="R4254" i="190"/>
  <c r="Q4254" i="190"/>
  <c r="P4254" i="190"/>
  <c r="O4254" i="190"/>
  <c r="W4254" i="190" s="1"/>
  <c r="V4253" i="190"/>
  <c r="U4253" i="190"/>
  <c r="T4253" i="190"/>
  <c r="X4253" i="190" s="1"/>
  <c r="S4253" i="190"/>
  <c r="R4253" i="190"/>
  <c r="Q4253" i="190"/>
  <c r="P4253" i="190"/>
  <c r="O4253" i="190"/>
  <c r="V4252" i="190"/>
  <c r="U4252" i="190"/>
  <c r="T4252" i="190"/>
  <c r="S4252" i="190"/>
  <c r="R4252" i="190"/>
  <c r="Q4252" i="190"/>
  <c r="P4252" i="190"/>
  <c r="O4252" i="190"/>
  <c r="V4251" i="190"/>
  <c r="U4251" i="190"/>
  <c r="T4251" i="190"/>
  <c r="S4251" i="190"/>
  <c r="R4251" i="190"/>
  <c r="Q4251" i="190"/>
  <c r="P4251" i="190"/>
  <c r="O4251" i="190"/>
  <c r="W4251" i="190" s="1"/>
  <c r="V4250" i="190"/>
  <c r="U4250" i="190"/>
  <c r="T4250" i="190"/>
  <c r="S4250" i="190"/>
  <c r="R4250" i="190"/>
  <c r="Q4250" i="190"/>
  <c r="P4250" i="190"/>
  <c r="O4250" i="190"/>
  <c r="V4249" i="190"/>
  <c r="U4249" i="190"/>
  <c r="T4249" i="190"/>
  <c r="S4249" i="190"/>
  <c r="R4249" i="190"/>
  <c r="Q4249" i="190"/>
  <c r="P4249" i="190"/>
  <c r="O4249" i="190"/>
  <c r="V4248" i="190"/>
  <c r="U4248" i="190"/>
  <c r="T4248" i="190"/>
  <c r="S4248" i="190"/>
  <c r="R4248" i="190"/>
  <c r="Q4248" i="190"/>
  <c r="P4248" i="190"/>
  <c r="O4248" i="190"/>
  <c r="W4248" i="190" s="1"/>
  <c r="V4247" i="190"/>
  <c r="U4247" i="190"/>
  <c r="T4247" i="190"/>
  <c r="S4247" i="190"/>
  <c r="X4247" i="190" s="1"/>
  <c r="R4247" i="190"/>
  <c r="Q4247" i="190"/>
  <c r="P4247" i="190"/>
  <c r="O4247" i="190"/>
  <c r="V4246" i="190"/>
  <c r="U4246" i="190"/>
  <c r="T4246" i="190"/>
  <c r="S4246" i="190"/>
  <c r="R4246" i="190"/>
  <c r="Q4246" i="190"/>
  <c r="P4246" i="190"/>
  <c r="O4246" i="190"/>
  <c r="W4246" i="190" s="1"/>
  <c r="V4245" i="190"/>
  <c r="U4245" i="190"/>
  <c r="T4245" i="190"/>
  <c r="S4245" i="190"/>
  <c r="R4245" i="190"/>
  <c r="Q4245" i="190"/>
  <c r="P4245" i="190"/>
  <c r="O4245" i="190"/>
  <c r="V4244" i="190"/>
  <c r="U4244" i="190"/>
  <c r="T4244" i="190"/>
  <c r="S4244" i="190"/>
  <c r="R4244" i="190"/>
  <c r="Q4244" i="190"/>
  <c r="P4244" i="190"/>
  <c r="O4244" i="190"/>
  <c r="V4243" i="190"/>
  <c r="U4243" i="190"/>
  <c r="X4243" i="190" s="1"/>
  <c r="T4243" i="190"/>
  <c r="S4243" i="190"/>
  <c r="R4243" i="190"/>
  <c r="Q4243" i="190"/>
  <c r="P4243" i="190"/>
  <c r="O4243" i="190"/>
  <c r="V4242" i="190"/>
  <c r="U4242" i="190"/>
  <c r="T4242" i="190"/>
  <c r="S4242" i="190"/>
  <c r="R4242" i="190"/>
  <c r="Q4242" i="190"/>
  <c r="P4242" i="190"/>
  <c r="O4242" i="190"/>
  <c r="V4241" i="190"/>
  <c r="U4241" i="190"/>
  <c r="T4241" i="190"/>
  <c r="X4241" i="190" s="1"/>
  <c r="S4241" i="190"/>
  <c r="R4241" i="190"/>
  <c r="Q4241" i="190"/>
  <c r="P4241" i="190"/>
  <c r="O4241" i="190"/>
  <c r="V4240" i="190"/>
  <c r="U4240" i="190"/>
  <c r="T4240" i="190"/>
  <c r="S4240" i="190"/>
  <c r="R4240" i="190"/>
  <c r="Q4240" i="190"/>
  <c r="P4240" i="190"/>
  <c r="O4240" i="190"/>
  <c r="X4239" i="190"/>
  <c r="V4239" i="190"/>
  <c r="U4239" i="190"/>
  <c r="T4239" i="190"/>
  <c r="S4239" i="190"/>
  <c r="R4239" i="190"/>
  <c r="Q4239" i="190"/>
  <c r="P4239" i="190"/>
  <c r="O4239" i="190"/>
  <c r="V4238" i="190"/>
  <c r="U4238" i="190"/>
  <c r="T4238" i="190"/>
  <c r="S4238" i="190"/>
  <c r="R4238" i="190"/>
  <c r="Q4238" i="190"/>
  <c r="P4238" i="190"/>
  <c r="O4238" i="190"/>
  <c r="V4237" i="190"/>
  <c r="U4237" i="190"/>
  <c r="T4237" i="190"/>
  <c r="S4237" i="190"/>
  <c r="R4237" i="190"/>
  <c r="Q4237" i="190"/>
  <c r="P4237" i="190"/>
  <c r="O4237" i="190"/>
  <c r="V4236" i="190"/>
  <c r="U4236" i="190"/>
  <c r="T4236" i="190"/>
  <c r="S4236" i="190"/>
  <c r="R4236" i="190"/>
  <c r="Q4236" i="190"/>
  <c r="P4236" i="190"/>
  <c r="O4236" i="190"/>
  <c r="V4235" i="190"/>
  <c r="U4235" i="190"/>
  <c r="T4235" i="190"/>
  <c r="S4235" i="190"/>
  <c r="R4235" i="190"/>
  <c r="Q4235" i="190"/>
  <c r="P4235" i="190"/>
  <c r="O4235" i="190"/>
  <c r="V4234" i="190"/>
  <c r="U4234" i="190"/>
  <c r="T4234" i="190"/>
  <c r="S4234" i="190"/>
  <c r="R4234" i="190"/>
  <c r="Q4234" i="190"/>
  <c r="P4234" i="190"/>
  <c r="O4234" i="190"/>
  <c r="V4233" i="190"/>
  <c r="U4233" i="190"/>
  <c r="T4233" i="190"/>
  <c r="X4233" i="190" s="1"/>
  <c r="S4233" i="190"/>
  <c r="R4233" i="190"/>
  <c r="Q4233" i="190"/>
  <c r="P4233" i="190"/>
  <c r="O4233" i="190"/>
  <c r="V4232" i="190"/>
  <c r="U4232" i="190"/>
  <c r="T4232" i="190"/>
  <c r="S4232" i="190"/>
  <c r="R4232" i="190"/>
  <c r="Q4232" i="190"/>
  <c r="P4232" i="190"/>
  <c r="O4232" i="190"/>
  <c r="V4231" i="190"/>
  <c r="U4231" i="190"/>
  <c r="T4231" i="190"/>
  <c r="S4231" i="190"/>
  <c r="X4231" i="190" s="1"/>
  <c r="R4231" i="190"/>
  <c r="Q4231" i="190"/>
  <c r="P4231" i="190"/>
  <c r="O4231" i="190"/>
  <c r="V4230" i="190"/>
  <c r="U4230" i="190"/>
  <c r="T4230" i="190"/>
  <c r="S4230" i="190"/>
  <c r="X4230" i="190" s="1"/>
  <c r="R4230" i="190"/>
  <c r="Q4230" i="190"/>
  <c r="P4230" i="190"/>
  <c r="O4230" i="190"/>
  <c r="W4230" i="190" s="1"/>
  <c r="V4229" i="190"/>
  <c r="U4229" i="190"/>
  <c r="T4229" i="190"/>
  <c r="S4229" i="190"/>
  <c r="R4229" i="190"/>
  <c r="Q4229" i="190"/>
  <c r="P4229" i="190"/>
  <c r="O4229" i="190"/>
  <c r="V4228" i="190"/>
  <c r="U4228" i="190"/>
  <c r="T4228" i="190"/>
  <c r="S4228" i="190"/>
  <c r="R4228" i="190"/>
  <c r="Q4228" i="190"/>
  <c r="P4228" i="190"/>
  <c r="O4228" i="190"/>
  <c r="V4227" i="190"/>
  <c r="U4227" i="190"/>
  <c r="T4227" i="190"/>
  <c r="X4227" i="190" s="1"/>
  <c r="S4227" i="190"/>
  <c r="R4227" i="190"/>
  <c r="Q4227" i="190"/>
  <c r="P4227" i="190"/>
  <c r="O4227" i="190"/>
  <c r="W4227" i="190" s="1"/>
  <c r="V4226" i="190"/>
  <c r="U4226" i="190"/>
  <c r="T4226" i="190"/>
  <c r="S4226" i="190"/>
  <c r="R4226" i="190"/>
  <c r="Q4226" i="190"/>
  <c r="P4226" i="190"/>
  <c r="O4226" i="190"/>
  <c r="V4225" i="190"/>
  <c r="U4225" i="190"/>
  <c r="T4225" i="190"/>
  <c r="S4225" i="190"/>
  <c r="R4225" i="190"/>
  <c r="Q4225" i="190"/>
  <c r="P4225" i="190"/>
  <c r="O4225" i="190"/>
  <c r="V4224" i="190"/>
  <c r="U4224" i="190"/>
  <c r="T4224" i="190"/>
  <c r="S4224" i="190"/>
  <c r="R4224" i="190"/>
  <c r="Q4224" i="190"/>
  <c r="P4224" i="190"/>
  <c r="O4224" i="190"/>
  <c r="W4224" i="190" s="1"/>
  <c r="X4223" i="190"/>
  <c r="V4223" i="190"/>
  <c r="U4223" i="190"/>
  <c r="T4223" i="190"/>
  <c r="S4223" i="190"/>
  <c r="R4223" i="190"/>
  <c r="Q4223" i="190"/>
  <c r="P4223" i="190"/>
  <c r="O4223" i="190"/>
  <c r="V4222" i="190"/>
  <c r="U4222" i="190"/>
  <c r="T4222" i="190"/>
  <c r="S4222" i="190"/>
  <c r="X4222" i="190" s="1"/>
  <c r="R4222" i="190"/>
  <c r="Q4222" i="190"/>
  <c r="P4222" i="190"/>
  <c r="O4222" i="190"/>
  <c r="W4222" i="190" s="1"/>
  <c r="V4221" i="190"/>
  <c r="U4221" i="190"/>
  <c r="T4221" i="190"/>
  <c r="S4221" i="190"/>
  <c r="R4221" i="190"/>
  <c r="Q4221" i="190"/>
  <c r="P4221" i="190"/>
  <c r="O4221" i="190"/>
  <c r="V4220" i="190"/>
  <c r="U4220" i="190"/>
  <c r="T4220" i="190"/>
  <c r="S4220" i="190"/>
  <c r="R4220" i="190"/>
  <c r="Q4220" i="190"/>
  <c r="P4220" i="190"/>
  <c r="O4220" i="190"/>
  <c r="V4219" i="190"/>
  <c r="U4219" i="190"/>
  <c r="T4219" i="190"/>
  <c r="S4219" i="190"/>
  <c r="X4219" i="190" s="1"/>
  <c r="R4219" i="190"/>
  <c r="Q4219" i="190"/>
  <c r="P4219" i="190"/>
  <c r="O4219" i="190"/>
  <c r="V4218" i="190"/>
  <c r="U4218" i="190"/>
  <c r="T4218" i="190"/>
  <c r="S4218" i="190"/>
  <c r="R4218" i="190"/>
  <c r="Q4218" i="190"/>
  <c r="P4218" i="190"/>
  <c r="O4218" i="190"/>
  <c r="V4217" i="190"/>
  <c r="U4217" i="190"/>
  <c r="T4217" i="190"/>
  <c r="S4217" i="190"/>
  <c r="R4217" i="190"/>
  <c r="Q4217" i="190"/>
  <c r="P4217" i="190"/>
  <c r="O4217" i="190"/>
  <c r="V4216" i="190"/>
  <c r="U4216" i="190"/>
  <c r="T4216" i="190"/>
  <c r="S4216" i="190"/>
  <c r="R4216" i="190"/>
  <c r="Q4216" i="190"/>
  <c r="P4216" i="190"/>
  <c r="O4216" i="190"/>
  <c r="V4215" i="190"/>
  <c r="U4215" i="190"/>
  <c r="T4215" i="190"/>
  <c r="S4215" i="190"/>
  <c r="X4215" i="190" s="1"/>
  <c r="R4215" i="190"/>
  <c r="Q4215" i="190"/>
  <c r="P4215" i="190"/>
  <c r="O4215" i="190"/>
  <c r="V4214" i="190"/>
  <c r="U4214" i="190"/>
  <c r="T4214" i="190"/>
  <c r="S4214" i="190"/>
  <c r="R4214" i="190"/>
  <c r="Q4214" i="190"/>
  <c r="P4214" i="190"/>
  <c r="O4214" i="190"/>
  <c r="V4213" i="190"/>
  <c r="U4213" i="190"/>
  <c r="T4213" i="190"/>
  <c r="S4213" i="190"/>
  <c r="R4213" i="190"/>
  <c r="Q4213" i="190"/>
  <c r="P4213" i="190"/>
  <c r="O4213" i="190"/>
  <c r="V4212" i="190"/>
  <c r="U4212" i="190"/>
  <c r="T4212" i="190"/>
  <c r="S4212" i="190"/>
  <c r="R4212" i="190"/>
  <c r="Q4212" i="190"/>
  <c r="P4212" i="190"/>
  <c r="O4212" i="190"/>
  <c r="V4211" i="190"/>
  <c r="U4211" i="190"/>
  <c r="T4211" i="190"/>
  <c r="S4211" i="190"/>
  <c r="X4211" i="190" s="1"/>
  <c r="R4211" i="190"/>
  <c r="Q4211" i="190"/>
  <c r="P4211" i="190"/>
  <c r="O4211" i="190"/>
  <c r="W4211" i="190" s="1"/>
  <c r="V4210" i="190"/>
  <c r="U4210" i="190"/>
  <c r="T4210" i="190"/>
  <c r="S4210" i="190"/>
  <c r="R4210" i="190"/>
  <c r="Q4210" i="190"/>
  <c r="P4210" i="190"/>
  <c r="O4210" i="190"/>
  <c r="W4210" i="190" s="1"/>
  <c r="V4209" i="190"/>
  <c r="U4209" i="190"/>
  <c r="T4209" i="190"/>
  <c r="S4209" i="190"/>
  <c r="R4209" i="190"/>
  <c r="Q4209" i="190"/>
  <c r="P4209" i="190"/>
  <c r="O4209" i="190"/>
  <c r="V4208" i="190"/>
  <c r="U4208" i="190"/>
  <c r="T4208" i="190"/>
  <c r="S4208" i="190"/>
  <c r="R4208" i="190"/>
  <c r="Q4208" i="190"/>
  <c r="P4208" i="190"/>
  <c r="O4208" i="190"/>
  <c r="W4208" i="190" s="1"/>
  <c r="X4207" i="190"/>
  <c r="V4207" i="190"/>
  <c r="U4207" i="190"/>
  <c r="T4207" i="190"/>
  <c r="S4207" i="190"/>
  <c r="R4207" i="190"/>
  <c r="Q4207" i="190"/>
  <c r="P4207" i="190"/>
  <c r="O4207" i="190"/>
  <c r="V4206" i="190"/>
  <c r="U4206" i="190"/>
  <c r="T4206" i="190"/>
  <c r="S4206" i="190"/>
  <c r="X4206" i="190" s="1"/>
  <c r="R4206" i="190"/>
  <c r="Q4206" i="190"/>
  <c r="P4206" i="190"/>
  <c r="O4206" i="190"/>
  <c r="V4205" i="190"/>
  <c r="U4205" i="190"/>
  <c r="T4205" i="190"/>
  <c r="X4205" i="190" s="1"/>
  <c r="S4205" i="190"/>
  <c r="R4205" i="190"/>
  <c r="Q4205" i="190"/>
  <c r="P4205" i="190"/>
  <c r="O4205" i="190"/>
  <c r="V4204" i="190"/>
  <c r="U4204" i="190"/>
  <c r="T4204" i="190"/>
  <c r="S4204" i="190"/>
  <c r="R4204" i="190"/>
  <c r="Q4204" i="190"/>
  <c r="P4204" i="190"/>
  <c r="O4204" i="190"/>
  <c r="V4203" i="190"/>
  <c r="U4203" i="190"/>
  <c r="T4203" i="190"/>
  <c r="S4203" i="190"/>
  <c r="X4203" i="190" s="1"/>
  <c r="R4203" i="190"/>
  <c r="Q4203" i="190"/>
  <c r="P4203" i="190"/>
  <c r="O4203" i="190"/>
  <c r="V4202" i="190"/>
  <c r="U4202" i="190"/>
  <c r="T4202" i="190"/>
  <c r="S4202" i="190"/>
  <c r="R4202" i="190"/>
  <c r="Q4202" i="190"/>
  <c r="P4202" i="190"/>
  <c r="O4202" i="190"/>
  <c r="V4201" i="190"/>
  <c r="U4201" i="190"/>
  <c r="T4201" i="190"/>
  <c r="S4201" i="190"/>
  <c r="R4201" i="190"/>
  <c r="Q4201" i="190"/>
  <c r="P4201" i="190"/>
  <c r="O4201" i="190"/>
  <c r="V4200" i="190"/>
  <c r="U4200" i="190"/>
  <c r="T4200" i="190"/>
  <c r="S4200" i="190"/>
  <c r="R4200" i="190"/>
  <c r="Q4200" i="190"/>
  <c r="P4200" i="190"/>
  <c r="O4200" i="190"/>
  <c r="X4199" i="190"/>
  <c r="V4199" i="190"/>
  <c r="U4199" i="190"/>
  <c r="T4199" i="190"/>
  <c r="S4199" i="190"/>
  <c r="R4199" i="190"/>
  <c r="Q4199" i="190"/>
  <c r="P4199" i="190"/>
  <c r="O4199" i="190"/>
  <c r="W4199" i="190" s="1"/>
  <c r="V4198" i="190"/>
  <c r="U4198" i="190"/>
  <c r="T4198" i="190"/>
  <c r="S4198" i="190"/>
  <c r="R4198" i="190"/>
  <c r="Q4198" i="190"/>
  <c r="P4198" i="190"/>
  <c r="O4198" i="190"/>
  <c r="W4198" i="190" s="1"/>
  <c r="V4197" i="190"/>
  <c r="U4197" i="190"/>
  <c r="T4197" i="190"/>
  <c r="S4197" i="190"/>
  <c r="R4197" i="190"/>
  <c r="Q4197" i="190"/>
  <c r="P4197" i="190"/>
  <c r="O4197" i="190"/>
  <c r="V4196" i="190"/>
  <c r="U4196" i="190"/>
  <c r="T4196" i="190"/>
  <c r="S4196" i="190"/>
  <c r="R4196" i="190"/>
  <c r="Q4196" i="190"/>
  <c r="P4196" i="190"/>
  <c r="O4196" i="190"/>
  <c r="W4196" i="190" s="1"/>
  <c r="X4195" i="190"/>
  <c r="V4195" i="190"/>
  <c r="U4195" i="190"/>
  <c r="T4195" i="190"/>
  <c r="S4195" i="190"/>
  <c r="R4195" i="190"/>
  <c r="Q4195" i="190"/>
  <c r="P4195" i="190"/>
  <c r="O4195" i="190"/>
  <c r="W4195" i="190" s="1"/>
  <c r="V4194" i="190"/>
  <c r="U4194" i="190"/>
  <c r="T4194" i="190"/>
  <c r="S4194" i="190"/>
  <c r="R4194" i="190"/>
  <c r="Q4194" i="190"/>
  <c r="P4194" i="190"/>
  <c r="O4194" i="190"/>
  <c r="V4193" i="190"/>
  <c r="U4193" i="190"/>
  <c r="T4193" i="190"/>
  <c r="S4193" i="190"/>
  <c r="R4193" i="190"/>
  <c r="Q4193" i="190"/>
  <c r="P4193" i="190"/>
  <c r="O4193" i="190"/>
  <c r="V4192" i="190"/>
  <c r="U4192" i="190"/>
  <c r="T4192" i="190"/>
  <c r="S4192" i="190"/>
  <c r="R4192" i="190"/>
  <c r="Q4192" i="190"/>
  <c r="P4192" i="190"/>
  <c r="O4192" i="190"/>
  <c r="W4192" i="190" s="1"/>
  <c r="V4191" i="190"/>
  <c r="U4191" i="190"/>
  <c r="X4191" i="190" s="1"/>
  <c r="T4191" i="190"/>
  <c r="S4191" i="190"/>
  <c r="R4191" i="190"/>
  <c r="Q4191" i="190"/>
  <c r="P4191" i="190"/>
  <c r="O4191" i="190"/>
  <c r="V4190" i="190"/>
  <c r="U4190" i="190"/>
  <c r="T4190" i="190"/>
  <c r="S4190" i="190"/>
  <c r="X4190" i="190" s="1"/>
  <c r="R4190" i="190"/>
  <c r="Q4190" i="190"/>
  <c r="P4190" i="190"/>
  <c r="O4190" i="190"/>
  <c r="V4189" i="190"/>
  <c r="U4189" i="190"/>
  <c r="T4189" i="190"/>
  <c r="S4189" i="190"/>
  <c r="R4189" i="190"/>
  <c r="Q4189" i="190"/>
  <c r="P4189" i="190"/>
  <c r="O4189" i="190"/>
  <c r="V4188" i="190"/>
  <c r="U4188" i="190"/>
  <c r="T4188" i="190"/>
  <c r="S4188" i="190"/>
  <c r="R4188" i="190"/>
  <c r="Q4188" i="190"/>
  <c r="P4188" i="190"/>
  <c r="O4188" i="190"/>
  <c r="V4187" i="190"/>
  <c r="U4187" i="190"/>
  <c r="T4187" i="190"/>
  <c r="S4187" i="190"/>
  <c r="X4187" i="190" s="1"/>
  <c r="R4187" i="190"/>
  <c r="Q4187" i="190"/>
  <c r="P4187" i="190"/>
  <c r="O4187" i="190"/>
  <c r="V4186" i="190"/>
  <c r="U4186" i="190"/>
  <c r="T4186" i="190"/>
  <c r="S4186" i="190"/>
  <c r="R4186" i="190"/>
  <c r="Q4186" i="190"/>
  <c r="P4186" i="190"/>
  <c r="O4186" i="190"/>
  <c r="V4185" i="190"/>
  <c r="U4185" i="190"/>
  <c r="T4185" i="190"/>
  <c r="S4185" i="190"/>
  <c r="R4185" i="190"/>
  <c r="Q4185" i="190"/>
  <c r="P4185" i="190"/>
  <c r="O4185" i="190"/>
  <c r="V4184" i="190"/>
  <c r="U4184" i="190"/>
  <c r="T4184" i="190"/>
  <c r="S4184" i="190"/>
  <c r="R4184" i="190"/>
  <c r="Q4184" i="190"/>
  <c r="P4184" i="190"/>
  <c r="O4184" i="190"/>
  <c r="V4183" i="190"/>
  <c r="X4183" i="190" s="1"/>
  <c r="U4183" i="190"/>
  <c r="T4183" i="190"/>
  <c r="S4183" i="190"/>
  <c r="R4183" i="190"/>
  <c r="Q4183" i="190"/>
  <c r="P4183" i="190"/>
  <c r="O4183" i="190"/>
  <c r="W4183" i="190" s="1"/>
  <c r="V4182" i="190"/>
  <c r="U4182" i="190"/>
  <c r="T4182" i="190"/>
  <c r="S4182" i="190"/>
  <c r="R4182" i="190"/>
  <c r="Q4182" i="190"/>
  <c r="P4182" i="190"/>
  <c r="O4182" i="190"/>
  <c r="V4181" i="190"/>
  <c r="U4181" i="190"/>
  <c r="T4181" i="190"/>
  <c r="S4181" i="190"/>
  <c r="R4181" i="190"/>
  <c r="Q4181" i="190"/>
  <c r="P4181" i="190"/>
  <c r="O4181" i="190"/>
  <c r="V4180" i="190"/>
  <c r="U4180" i="190"/>
  <c r="T4180" i="190"/>
  <c r="S4180" i="190"/>
  <c r="R4180" i="190"/>
  <c r="Q4180" i="190"/>
  <c r="P4180" i="190"/>
  <c r="O4180" i="190"/>
  <c r="W4180" i="190" s="1"/>
  <c r="X4179" i="190"/>
  <c r="V4179" i="190"/>
  <c r="U4179" i="190"/>
  <c r="T4179" i="190"/>
  <c r="S4179" i="190"/>
  <c r="R4179" i="190"/>
  <c r="Q4179" i="190"/>
  <c r="P4179" i="190"/>
  <c r="O4179" i="190"/>
  <c r="W4179" i="190" s="1"/>
  <c r="V4178" i="190"/>
  <c r="U4178" i="190"/>
  <c r="T4178" i="190"/>
  <c r="S4178" i="190"/>
  <c r="X4178" i="190" s="1"/>
  <c r="R4178" i="190"/>
  <c r="Q4178" i="190"/>
  <c r="P4178" i="190"/>
  <c r="O4178" i="190"/>
  <c r="V4177" i="190"/>
  <c r="U4177" i="190"/>
  <c r="T4177" i="190"/>
  <c r="S4177" i="190"/>
  <c r="R4177" i="190"/>
  <c r="Q4177" i="190"/>
  <c r="P4177" i="190"/>
  <c r="O4177" i="190"/>
  <c r="V4176" i="190"/>
  <c r="U4176" i="190"/>
  <c r="T4176" i="190"/>
  <c r="S4176" i="190"/>
  <c r="R4176" i="190"/>
  <c r="Q4176" i="190"/>
  <c r="P4176" i="190"/>
  <c r="O4176" i="190"/>
  <c r="W4176" i="190" s="1"/>
  <c r="V4175" i="190"/>
  <c r="U4175" i="190"/>
  <c r="T4175" i="190"/>
  <c r="S4175" i="190"/>
  <c r="X4175" i="190" s="1"/>
  <c r="R4175" i="190"/>
  <c r="Q4175" i="190"/>
  <c r="P4175" i="190"/>
  <c r="O4175" i="190"/>
  <c r="V4174" i="190"/>
  <c r="U4174" i="190"/>
  <c r="T4174" i="190"/>
  <c r="S4174" i="190"/>
  <c r="X4174" i="190" s="1"/>
  <c r="R4174" i="190"/>
  <c r="Q4174" i="190"/>
  <c r="P4174" i="190"/>
  <c r="O4174" i="190"/>
  <c r="V4173" i="190"/>
  <c r="U4173" i="190"/>
  <c r="T4173" i="190"/>
  <c r="X4173" i="190" s="1"/>
  <c r="S4173" i="190"/>
  <c r="R4173" i="190"/>
  <c r="Q4173" i="190"/>
  <c r="P4173" i="190"/>
  <c r="O4173" i="190"/>
  <c r="V4172" i="190"/>
  <c r="U4172" i="190"/>
  <c r="T4172" i="190"/>
  <c r="S4172" i="190"/>
  <c r="R4172" i="190"/>
  <c r="Q4172" i="190"/>
  <c r="P4172" i="190"/>
  <c r="O4172" i="190"/>
  <c r="V4171" i="190"/>
  <c r="U4171" i="190"/>
  <c r="T4171" i="190"/>
  <c r="S4171" i="190"/>
  <c r="R4171" i="190"/>
  <c r="Q4171" i="190"/>
  <c r="P4171" i="190"/>
  <c r="O4171" i="190"/>
  <c r="V4170" i="190"/>
  <c r="U4170" i="190"/>
  <c r="T4170" i="190"/>
  <c r="S4170" i="190"/>
  <c r="R4170" i="190"/>
  <c r="Q4170" i="190"/>
  <c r="P4170" i="190"/>
  <c r="O4170" i="190"/>
  <c r="V4169" i="190"/>
  <c r="U4169" i="190"/>
  <c r="T4169" i="190"/>
  <c r="S4169" i="190"/>
  <c r="R4169" i="190"/>
  <c r="Q4169" i="190"/>
  <c r="P4169" i="190"/>
  <c r="O4169" i="190"/>
  <c r="V4168" i="190"/>
  <c r="U4168" i="190"/>
  <c r="T4168" i="190"/>
  <c r="S4168" i="190"/>
  <c r="R4168" i="190"/>
  <c r="Q4168" i="190"/>
  <c r="P4168" i="190"/>
  <c r="O4168" i="190"/>
  <c r="V4167" i="190"/>
  <c r="U4167" i="190"/>
  <c r="T4167" i="190"/>
  <c r="S4167" i="190"/>
  <c r="X4167" i="190" s="1"/>
  <c r="R4167" i="190"/>
  <c r="Q4167" i="190"/>
  <c r="P4167" i="190"/>
  <c r="O4167" i="190"/>
  <c r="W4167" i="190" s="1"/>
  <c r="V4166" i="190"/>
  <c r="U4166" i="190"/>
  <c r="T4166" i="190"/>
  <c r="S4166" i="190"/>
  <c r="R4166" i="190"/>
  <c r="Q4166" i="190"/>
  <c r="P4166" i="190"/>
  <c r="O4166" i="190"/>
  <c r="W4166" i="190" s="1"/>
  <c r="V4165" i="190"/>
  <c r="U4165" i="190"/>
  <c r="T4165" i="190"/>
  <c r="S4165" i="190"/>
  <c r="R4165" i="190"/>
  <c r="Q4165" i="190"/>
  <c r="P4165" i="190"/>
  <c r="O4165" i="190"/>
  <c r="V4164" i="190"/>
  <c r="U4164" i="190"/>
  <c r="T4164" i="190"/>
  <c r="S4164" i="190"/>
  <c r="R4164" i="190"/>
  <c r="Q4164" i="190"/>
  <c r="P4164" i="190"/>
  <c r="O4164" i="190"/>
  <c r="W4164" i="190" s="1"/>
  <c r="V4163" i="190"/>
  <c r="X4163" i="190" s="1"/>
  <c r="U4163" i="190"/>
  <c r="T4163" i="190"/>
  <c r="S4163" i="190"/>
  <c r="R4163" i="190"/>
  <c r="Q4163" i="190"/>
  <c r="P4163" i="190"/>
  <c r="O4163" i="190"/>
  <c r="V4162" i="190"/>
  <c r="U4162" i="190"/>
  <c r="T4162" i="190"/>
  <c r="S4162" i="190"/>
  <c r="R4162" i="190"/>
  <c r="Q4162" i="190"/>
  <c r="P4162" i="190"/>
  <c r="O4162" i="190"/>
  <c r="V4161" i="190"/>
  <c r="U4161" i="190"/>
  <c r="T4161" i="190"/>
  <c r="X4161" i="190" s="1"/>
  <c r="S4161" i="190"/>
  <c r="R4161" i="190"/>
  <c r="Q4161" i="190"/>
  <c r="P4161" i="190"/>
  <c r="O4161" i="190"/>
  <c r="V4160" i="190"/>
  <c r="U4160" i="190"/>
  <c r="T4160" i="190"/>
  <c r="S4160" i="190"/>
  <c r="R4160" i="190"/>
  <c r="Q4160" i="190"/>
  <c r="P4160" i="190"/>
  <c r="O4160" i="190"/>
  <c r="V4159" i="190"/>
  <c r="U4159" i="190"/>
  <c r="T4159" i="190"/>
  <c r="S4159" i="190"/>
  <c r="R4159" i="190"/>
  <c r="Q4159" i="190"/>
  <c r="P4159" i="190"/>
  <c r="O4159" i="190"/>
  <c r="V4158" i="190"/>
  <c r="U4158" i="190"/>
  <c r="T4158" i="190"/>
  <c r="S4158" i="190"/>
  <c r="R4158" i="190"/>
  <c r="Q4158" i="190"/>
  <c r="P4158" i="190"/>
  <c r="O4158" i="190"/>
  <c r="V4157" i="190"/>
  <c r="U4157" i="190"/>
  <c r="T4157" i="190"/>
  <c r="S4157" i="190"/>
  <c r="R4157" i="190"/>
  <c r="Q4157" i="190"/>
  <c r="P4157" i="190"/>
  <c r="O4157" i="190"/>
  <c r="V4156" i="190"/>
  <c r="U4156" i="190"/>
  <c r="T4156" i="190"/>
  <c r="S4156" i="190"/>
  <c r="R4156" i="190"/>
  <c r="Q4156" i="190"/>
  <c r="P4156" i="190"/>
  <c r="O4156" i="190"/>
  <c r="V4155" i="190"/>
  <c r="U4155" i="190"/>
  <c r="T4155" i="190"/>
  <c r="S4155" i="190"/>
  <c r="R4155" i="190"/>
  <c r="Q4155" i="190"/>
  <c r="P4155" i="190"/>
  <c r="O4155" i="190"/>
  <c r="V4154" i="190"/>
  <c r="U4154" i="190"/>
  <c r="T4154" i="190"/>
  <c r="S4154" i="190"/>
  <c r="R4154" i="190"/>
  <c r="Q4154" i="190"/>
  <c r="P4154" i="190"/>
  <c r="O4154" i="190"/>
  <c r="V4153" i="190"/>
  <c r="U4153" i="190"/>
  <c r="T4153" i="190"/>
  <c r="S4153" i="190"/>
  <c r="R4153" i="190"/>
  <c r="Q4153" i="190"/>
  <c r="P4153" i="190"/>
  <c r="O4153" i="190"/>
  <c r="V4152" i="190"/>
  <c r="U4152" i="190"/>
  <c r="T4152" i="190"/>
  <c r="S4152" i="190"/>
  <c r="R4152" i="190"/>
  <c r="Q4152" i="190"/>
  <c r="P4152" i="190"/>
  <c r="O4152" i="190"/>
  <c r="X4151" i="190"/>
  <c r="V4151" i="190"/>
  <c r="U4151" i="190"/>
  <c r="T4151" i="190"/>
  <c r="S4151" i="190"/>
  <c r="R4151" i="190"/>
  <c r="Q4151" i="190"/>
  <c r="P4151" i="190"/>
  <c r="O4151" i="190"/>
  <c r="V4150" i="190"/>
  <c r="U4150" i="190"/>
  <c r="T4150" i="190"/>
  <c r="S4150" i="190"/>
  <c r="R4150" i="190"/>
  <c r="Q4150" i="190"/>
  <c r="P4150" i="190"/>
  <c r="O4150" i="190"/>
  <c r="V4149" i="190"/>
  <c r="U4149" i="190"/>
  <c r="T4149" i="190"/>
  <c r="S4149" i="190"/>
  <c r="R4149" i="190"/>
  <c r="Q4149" i="190"/>
  <c r="P4149" i="190"/>
  <c r="O4149" i="190"/>
  <c r="V4148" i="190"/>
  <c r="U4148" i="190"/>
  <c r="T4148" i="190"/>
  <c r="S4148" i="190"/>
  <c r="R4148" i="190"/>
  <c r="Q4148" i="190"/>
  <c r="P4148" i="190"/>
  <c r="O4148" i="190"/>
  <c r="X4147" i="190"/>
  <c r="V4147" i="190"/>
  <c r="U4147" i="190"/>
  <c r="T4147" i="190"/>
  <c r="S4147" i="190"/>
  <c r="R4147" i="190"/>
  <c r="Q4147" i="190"/>
  <c r="P4147" i="190"/>
  <c r="O4147" i="190"/>
  <c r="W4147" i="190" s="1"/>
  <c r="V4146" i="190"/>
  <c r="U4146" i="190"/>
  <c r="T4146" i="190"/>
  <c r="S4146" i="190"/>
  <c r="X4146" i="190" s="1"/>
  <c r="R4146" i="190"/>
  <c r="Q4146" i="190"/>
  <c r="P4146" i="190"/>
  <c r="O4146" i="190"/>
  <c r="V4145" i="190"/>
  <c r="U4145" i="190"/>
  <c r="T4145" i="190"/>
  <c r="S4145" i="190"/>
  <c r="R4145" i="190"/>
  <c r="Q4145" i="190"/>
  <c r="P4145" i="190"/>
  <c r="O4145" i="190"/>
  <c r="V4144" i="190"/>
  <c r="U4144" i="190"/>
  <c r="T4144" i="190"/>
  <c r="S4144" i="190"/>
  <c r="R4144" i="190"/>
  <c r="Q4144" i="190"/>
  <c r="P4144" i="190"/>
  <c r="O4144" i="190"/>
  <c r="W4144" i="190" s="1"/>
  <c r="V4143" i="190"/>
  <c r="U4143" i="190"/>
  <c r="T4143" i="190"/>
  <c r="S4143" i="190"/>
  <c r="X4143" i="190" s="1"/>
  <c r="R4143" i="190"/>
  <c r="Q4143" i="190"/>
  <c r="P4143" i="190"/>
  <c r="O4143" i="190"/>
  <c r="V4142" i="190"/>
  <c r="U4142" i="190"/>
  <c r="T4142" i="190"/>
  <c r="S4142" i="190"/>
  <c r="R4142" i="190"/>
  <c r="Q4142" i="190"/>
  <c r="P4142" i="190"/>
  <c r="O4142" i="190"/>
  <c r="W4142" i="190" s="1"/>
  <c r="V4141" i="190"/>
  <c r="U4141" i="190"/>
  <c r="T4141" i="190"/>
  <c r="S4141" i="190"/>
  <c r="R4141" i="190"/>
  <c r="Q4141" i="190"/>
  <c r="P4141" i="190"/>
  <c r="O4141" i="190"/>
  <c r="V4140" i="190"/>
  <c r="U4140" i="190"/>
  <c r="T4140" i="190"/>
  <c r="S4140" i="190"/>
  <c r="R4140" i="190"/>
  <c r="Q4140" i="190"/>
  <c r="P4140" i="190"/>
  <c r="O4140" i="190"/>
  <c r="V4139" i="190"/>
  <c r="U4139" i="190"/>
  <c r="T4139" i="190"/>
  <c r="S4139" i="190"/>
  <c r="R4139" i="190"/>
  <c r="Q4139" i="190"/>
  <c r="P4139" i="190"/>
  <c r="O4139" i="190"/>
  <c r="W4139" i="190" s="1"/>
  <c r="V4138" i="190"/>
  <c r="U4138" i="190"/>
  <c r="T4138" i="190"/>
  <c r="S4138" i="190"/>
  <c r="R4138" i="190"/>
  <c r="Q4138" i="190"/>
  <c r="P4138" i="190"/>
  <c r="O4138" i="190"/>
  <c r="V4137" i="190"/>
  <c r="U4137" i="190"/>
  <c r="T4137" i="190"/>
  <c r="S4137" i="190"/>
  <c r="R4137" i="190"/>
  <c r="Q4137" i="190"/>
  <c r="P4137" i="190"/>
  <c r="O4137" i="190"/>
  <c r="V4136" i="190"/>
  <c r="U4136" i="190"/>
  <c r="T4136" i="190"/>
  <c r="S4136" i="190"/>
  <c r="R4136" i="190"/>
  <c r="Q4136" i="190"/>
  <c r="P4136" i="190"/>
  <c r="O4136" i="190"/>
  <c r="W4136" i="190" s="1"/>
  <c r="X4135" i="190"/>
  <c r="V4135" i="190"/>
  <c r="U4135" i="190"/>
  <c r="T4135" i="190"/>
  <c r="S4135" i="190"/>
  <c r="R4135" i="190"/>
  <c r="Q4135" i="190"/>
  <c r="P4135" i="190"/>
  <c r="O4135" i="190"/>
  <c r="V4134" i="190"/>
  <c r="U4134" i="190"/>
  <c r="T4134" i="190"/>
  <c r="S4134" i="190"/>
  <c r="R4134" i="190"/>
  <c r="Q4134" i="190"/>
  <c r="P4134" i="190"/>
  <c r="O4134" i="190"/>
  <c r="V4133" i="190"/>
  <c r="U4133" i="190"/>
  <c r="T4133" i="190"/>
  <c r="S4133" i="190"/>
  <c r="R4133" i="190"/>
  <c r="Q4133" i="190"/>
  <c r="P4133" i="190"/>
  <c r="O4133" i="190"/>
  <c r="V4132" i="190"/>
  <c r="U4132" i="190"/>
  <c r="T4132" i="190"/>
  <c r="S4132" i="190"/>
  <c r="R4132" i="190"/>
  <c r="Q4132" i="190"/>
  <c r="P4132" i="190"/>
  <c r="O4132" i="190"/>
  <c r="V4131" i="190"/>
  <c r="U4131" i="190"/>
  <c r="T4131" i="190"/>
  <c r="S4131" i="190"/>
  <c r="R4131" i="190"/>
  <c r="Q4131" i="190"/>
  <c r="P4131" i="190"/>
  <c r="O4131" i="190"/>
  <c r="V4130" i="190"/>
  <c r="U4130" i="190"/>
  <c r="T4130" i="190"/>
  <c r="S4130" i="190"/>
  <c r="R4130" i="190"/>
  <c r="Q4130" i="190"/>
  <c r="P4130" i="190"/>
  <c r="O4130" i="190"/>
  <c r="V4129" i="190"/>
  <c r="U4129" i="190"/>
  <c r="T4129" i="190"/>
  <c r="X4129" i="190" s="1"/>
  <c r="S4129" i="190"/>
  <c r="R4129" i="190"/>
  <c r="Q4129" i="190"/>
  <c r="P4129" i="190"/>
  <c r="O4129" i="190"/>
  <c r="V4128" i="190"/>
  <c r="U4128" i="190"/>
  <c r="T4128" i="190"/>
  <c r="S4128" i="190"/>
  <c r="R4128" i="190"/>
  <c r="Q4128" i="190"/>
  <c r="P4128" i="190"/>
  <c r="O4128" i="190"/>
  <c r="V4127" i="190"/>
  <c r="U4127" i="190"/>
  <c r="T4127" i="190"/>
  <c r="S4127" i="190"/>
  <c r="X4127" i="190" s="1"/>
  <c r="R4127" i="190"/>
  <c r="Q4127" i="190"/>
  <c r="P4127" i="190"/>
  <c r="O4127" i="190"/>
  <c r="V4126" i="190"/>
  <c r="U4126" i="190"/>
  <c r="T4126" i="190"/>
  <c r="S4126" i="190"/>
  <c r="X4126" i="190" s="1"/>
  <c r="R4126" i="190"/>
  <c r="Q4126" i="190"/>
  <c r="P4126" i="190"/>
  <c r="O4126" i="190"/>
  <c r="W4126" i="190" s="1"/>
  <c r="V4125" i="190"/>
  <c r="U4125" i="190"/>
  <c r="T4125" i="190"/>
  <c r="S4125" i="190"/>
  <c r="R4125" i="190"/>
  <c r="Q4125" i="190"/>
  <c r="P4125" i="190"/>
  <c r="O4125" i="190"/>
  <c r="V4124" i="190"/>
  <c r="U4124" i="190"/>
  <c r="T4124" i="190"/>
  <c r="S4124" i="190"/>
  <c r="R4124" i="190"/>
  <c r="Q4124" i="190"/>
  <c r="P4124" i="190"/>
  <c r="O4124" i="190"/>
  <c r="V4123" i="190"/>
  <c r="U4123" i="190"/>
  <c r="T4123" i="190"/>
  <c r="S4123" i="190"/>
  <c r="X4123" i="190" s="1"/>
  <c r="R4123" i="190"/>
  <c r="Q4123" i="190"/>
  <c r="P4123" i="190"/>
  <c r="O4123" i="190"/>
  <c r="W4123" i="190" s="1"/>
  <c r="V4122" i="190"/>
  <c r="U4122" i="190"/>
  <c r="T4122" i="190"/>
  <c r="S4122" i="190"/>
  <c r="R4122" i="190"/>
  <c r="Q4122" i="190"/>
  <c r="P4122" i="190"/>
  <c r="O4122" i="190"/>
  <c r="V4121" i="190"/>
  <c r="U4121" i="190"/>
  <c r="T4121" i="190"/>
  <c r="S4121" i="190"/>
  <c r="R4121" i="190"/>
  <c r="Q4121" i="190"/>
  <c r="P4121" i="190"/>
  <c r="O4121" i="190"/>
  <c r="V4120" i="190"/>
  <c r="U4120" i="190"/>
  <c r="T4120" i="190"/>
  <c r="S4120" i="190"/>
  <c r="R4120" i="190"/>
  <c r="Q4120" i="190"/>
  <c r="P4120" i="190"/>
  <c r="O4120" i="190"/>
  <c r="W4120" i="190" s="1"/>
  <c r="X4119" i="190"/>
  <c r="V4119" i="190"/>
  <c r="U4119" i="190"/>
  <c r="T4119" i="190"/>
  <c r="S4119" i="190"/>
  <c r="R4119" i="190"/>
  <c r="Q4119" i="190"/>
  <c r="P4119" i="190"/>
  <c r="O4119" i="190"/>
  <c r="V4118" i="190"/>
  <c r="U4118" i="190"/>
  <c r="T4118" i="190"/>
  <c r="S4118" i="190"/>
  <c r="R4118" i="190"/>
  <c r="Q4118" i="190"/>
  <c r="P4118" i="190"/>
  <c r="O4118" i="190"/>
  <c r="V4117" i="190"/>
  <c r="U4117" i="190"/>
  <c r="T4117" i="190"/>
  <c r="S4117" i="190"/>
  <c r="R4117" i="190"/>
  <c r="Q4117" i="190"/>
  <c r="P4117" i="190"/>
  <c r="O4117" i="190"/>
  <c r="V4116" i="190"/>
  <c r="U4116" i="190"/>
  <c r="T4116" i="190"/>
  <c r="S4116" i="190"/>
  <c r="R4116" i="190"/>
  <c r="Q4116" i="190"/>
  <c r="P4116" i="190"/>
  <c r="O4116" i="190"/>
  <c r="V4115" i="190"/>
  <c r="U4115" i="190"/>
  <c r="T4115" i="190"/>
  <c r="S4115" i="190"/>
  <c r="R4115" i="190"/>
  <c r="Q4115" i="190"/>
  <c r="P4115" i="190"/>
  <c r="O4115" i="190"/>
  <c r="W4115" i="190" s="1"/>
  <c r="V4114" i="190"/>
  <c r="U4114" i="190"/>
  <c r="T4114" i="190"/>
  <c r="S4114" i="190"/>
  <c r="X4114" i="190" s="1"/>
  <c r="R4114" i="190"/>
  <c r="Q4114" i="190"/>
  <c r="P4114" i="190"/>
  <c r="O4114" i="190"/>
  <c r="V4113" i="190"/>
  <c r="U4113" i="190"/>
  <c r="T4113" i="190"/>
  <c r="S4113" i="190"/>
  <c r="R4113" i="190"/>
  <c r="Q4113" i="190"/>
  <c r="P4113" i="190"/>
  <c r="O4113" i="190"/>
  <c r="V4112" i="190"/>
  <c r="U4112" i="190"/>
  <c r="T4112" i="190"/>
  <c r="S4112" i="190"/>
  <c r="R4112" i="190"/>
  <c r="Q4112" i="190"/>
  <c r="P4112" i="190"/>
  <c r="O4112" i="190"/>
  <c r="W4112" i="190" s="1"/>
  <c r="V4111" i="190"/>
  <c r="U4111" i="190"/>
  <c r="T4111" i="190"/>
  <c r="S4111" i="190"/>
  <c r="X4111" i="190" s="1"/>
  <c r="R4111" i="190"/>
  <c r="Q4111" i="190"/>
  <c r="P4111" i="190"/>
  <c r="O4111" i="190"/>
  <c r="V4110" i="190"/>
  <c r="U4110" i="190"/>
  <c r="T4110" i="190"/>
  <c r="S4110" i="190"/>
  <c r="R4110" i="190"/>
  <c r="Q4110" i="190"/>
  <c r="P4110" i="190"/>
  <c r="O4110" i="190"/>
  <c r="W4110" i="190" s="1"/>
  <c r="V4109" i="190"/>
  <c r="U4109" i="190"/>
  <c r="T4109" i="190"/>
  <c r="S4109" i="190"/>
  <c r="R4109" i="190"/>
  <c r="Q4109" i="190"/>
  <c r="P4109" i="190"/>
  <c r="O4109" i="190"/>
  <c r="V4108" i="190"/>
  <c r="U4108" i="190"/>
  <c r="T4108" i="190"/>
  <c r="S4108" i="190"/>
  <c r="R4108" i="190"/>
  <c r="Q4108" i="190"/>
  <c r="P4108" i="190"/>
  <c r="O4108" i="190"/>
  <c r="V4107" i="190"/>
  <c r="U4107" i="190"/>
  <c r="T4107" i="190"/>
  <c r="S4107" i="190"/>
  <c r="R4107" i="190"/>
  <c r="Q4107" i="190"/>
  <c r="P4107" i="190"/>
  <c r="O4107" i="190"/>
  <c r="V4106" i="190"/>
  <c r="U4106" i="190"/>
  <c r="T4106" i="190"/>
  <c r="S4106" i="190"/>
  <c r="R4106" i="190"/>
  <c r="Q4106" i="190"/>
  <c r="P4106" i="190"/>
  <c r="O4106" i="190"/>
  <c r="V4105" i="190"/>
  <c r="U4105" i="190"/>
  <c r="T4105" i="190"/>
  <c r="S4105" i="190"/>
  <c r="R4105" i="190"/>
  <c r="Q4105" i="190"/>
  <c r="P4105" i="190"/>
  <c r="O4105" i="190"/>
  <c r="V4104" i="190"/>
  <c r="U4104" i="190"/>
  <c r="T4104" i="190"/>
  <c r="S4104" i="190"/>
  <c r="R4104" i="190"/>
  <c r="Q4104" i="190"/>
  <c r="P4104" i="190"/>
  <c r="O4104" i="190"/>
  <c r="V4103" i="190"/>
  <c r="X4103" i="190" s="1"/>
  <c r="U4103" i="190"/>
  <c r="T4103" i="190"/>
  <c r="S4103" i="190"/>
  <c r="R4103" i="190"/>
  <c r="Q4103" i="190"/>
  <c r="P4103" i="190"/>
  <c r="O4103" i="190"/>
  <c r="W4103" i="190" s="1"/>
  <c r="V4102" i="190"/>
  <c r="U4102" i="190"/>
  <c r="T4102" i="190"/>
  <c r="S4102" i="190"/>
  <c r="X4102" i="190" s="1"/>
  <c r="R4102" i="190"/>
  <c r="Q4102" i="190"/>
  <c r="P4102" i="190"/>
  <c r="O4102" i="190"/>
  <c r="V4101" i="190"/>
  <c r="U4101" i="190"/>
  <c r="T4101" i="190"/>
  <c r="S4101" i="190"/>
  <c r="R4101" i="190"/>
  <c r="Q4101" i="190"/>
  <c r="P4101" i="190"/>
  <c r="O4101" i="190"/>
  <c r="V4100" i="190"/>
  <c r="U4100" i="190"/>
  <c r="T4100" i="190"/>
  <c r="S4100" i="190"/>
  <c r="R4100" i="190"/>
  <c r="Q4100" i="190"/>
  <c r="P4100" i="190"/>
  <c r="O4100" i="190"/>
  <c r="W4100" i="190" s="1"/>
  <c r="V4099" i="190"/>
  <c r="U4099" i="190"/>
  <c r="T4099" i="190"/>
  <c r="S4099" i="190"/>
  <c r="R4099" i="190"/>
  <c r="Q4099" i="190"/>
  <c r="P4099" i="190"/>
  <c r="O4099" i="190"/>
  <c r="W4099" i="190" s="1"/>
  <c r="V4098" i="190"/>
  <c r="U4098" i="190"/>
  <c r="T4098" i="190"/>
  <c r="S4098" i="190"/>
  <c r="R4098" i="190"/>
  <c r="Q4098" i="190"/>
  <c r="P4098" i="190"/>
  <c r="O4098" i="190"/>
  <c r="V4097" i="190"/>
  <c r="U4097" i="190"/>
  <c r="T4097" i="190"/>
  <c r="S4097" i="190"/>
  <c r="R4097" i="190"/>
  <c r="Q4097" i="190"/>
  <c r="P4097" i="190"/>
  <c r="O4097" i="190"/>
  <c r="V4096" i="190"/>
  <c r="U4096" i="190"/>
  <c r="T4096" i="190"/>
  <c r="S4096" i="190"/>
  <c r="R4096" i="190"/>
  <c r="Q4096" i="190"/>
  <c r="P4096" i="190"/>
  <c r="O4096" i="190"/>
  <c r="W4096" i="190" s="1"/>
  <c r="V4095" i="190"/>
  <c r="U4095" i="190"/>
  <c r="X4095" i="190" s="1"/>
  <c r="T4095" i="190"/>
  <c r="S4095" i="190"/>
  <c r="R4095" i="190"/>
  <c r="Q4095" i="190"/>
  <c r="P4095" i="190"/>
  <c r="O4095" i="190"/>
  <c r="V4094" i="190"/>
  <c r="U4094" i="190"/>
  <c r="T4094" i="190"/>
  <c r="S4094" i="190"/>
  <c r="X4094" i="190" s="1"/>
  <c r="R4094" i="190"/>
  <c r="Q4094" i="190"/>
  <c r="P4094" i="190"/>
  <c r="O4094" i="190"/>
  <c r="V4093" i="190"/>
  <c r="U4093" i="190"/>
  <c r="T4093" i="190"/>
  <c r="X4093" i="190" s="1"/>
  <c r="S4093" i="190"/>
  <c r="R4093" i="190"/>
  <c r="Q4093" i="190"/>
  <c r="P4093" i="190"/>
  <c r="O4093" i="190"/>
  <c r="V4092" i="190"/>
  <c r="U4092" i="190"/>
  <c r="T4092" i="190"/>
  <c r="S4092" i="190"/>
  <c r="R4092" i="190"/>
  <c r="Q4092" i="190"/>
  <c r="P4092" i="190"/>
  <c r="O4092" i="190"/>
  <c r="V4091" i="190"/>
  <c r="U4091" i="190"/>
  <c r="T4091" i="190"/>
  <c r="S4091" i="190"/>
  <c r="R4091" i="190"/>
  <c r="Q4091" i="190"/>
  <c r="P4091" i="190"/>
  <c r="O4091" i="190"/>
  <c r="V4090" i="190"/>
  <c r="U4090" i="190"/>
  <c r="T4090" i="190"/>
  <c r="S4090" i="190"/>
  <c r="R4090" i="190"/>
  <c r="Q4090" i="190"/>
  <c r="P4090" i="190"/>
  <c r="O4090" i="190"/>
  <c r="V4089" i="190"/>
  <c r="U4089" i="190"/>
  <c r="T4089" i="190"/>
  <c r="S4089" i="190"/>
  <c r="R4089" i="190"/>
  <c r="Q4089" i="190"/>
  <c r="P4089" i="190"/>
  <c r="O4089" i="190"/>
  <c r="V4088" i="190"/>
  <c r="U4088" i="190"/>
  <c r="T4088" i="190"/>
  <c r="S4088" i="190"/>
  <c r="R4088" i="190"/>
  <c r="Q4088" i="190"/>
  <c r="P4088" i="190"/>
  <c r="O4088" i="190"/>
  <c r="V4087" i="190"/>
  <c r="U4087" i="190"/>
  <c r="T4087" i="190"/>
  <c r="S4087" i="190"/>
  <c r="X4087" i="190" s="1"/>
  <c r="R4087" i="190"/>
  <c r="Q4087" i="190"/>
  <c r="P4087" i="190"/>
  <c r="O4087" i="190"/>
  <c r="V4086" i="190"/>
  <c r="U4086" i="190"/>
  <c r="T4086" i="190"/>
  <c r="S4086" i="190"/>
  <c r="R4086" i="190"/>
  <c r="Q4086" i="190"/>
  <c r="P4086" i="190"/>
  <c r="O4086" i="190"/>
  <c r="V4085" i="190"/>
  <c r="U4085" i="190"/>
  <c r="T4085" i="190"/>
  <c r="S4085" i="190"/>
  <c r="R4085" i="190"/>
  <c r="Q4085" i="190"/>
  <c r="P4085" i="190"/>
  <c r="O4085" i="190"/>
  <c r="V4084" i="190"/>
  <c r="U4084" i="190"/>
  <c r="T4084" i="190"/>
  <c r="S4084" i="190"/>
  <c r="R4084" i="190"/>
  <c r="Q4084" i="190"/>
  <c r="P4084" i="190"/>
  <c r="O4084" i="190"/>
  <c r="V4083" i="190"/>
  <c r="U4083" i="190"/>
  <c r="T4083" i="190"/>
  <c r="S4083" i="190"/>
  <c r="X4083" i="190" s="1"/>
  <c r="R4083" i="190"/>
  <c r="Q4083" i="190"/>
  <c r="P4083" i="190"/>
  <c r="O4083" i="190"/>
  <c r="V4082" i="190"/>
  <c r="U4082" i="190"/>
  <c r="T4082" i="190"/>
  <c r="S4082" i="190"/>
  <c r="X4082" i="190" s="1"/>
  <c r="R4082" i="190"/>
  <c r="Q4082" i="190"/>
  <c r="P4082" i="190"/>
  <c r="O4082" i="190"/>
  <c r="W4082" i="190" s="1"/>
  <c r="V4081" i="190"/>
  <c r="U4081" i="190"/>
  <c r="T4081" i="190"/>
  <c r="X4081" i="190" s="1"/>
  <c r="S4081" i="190"/>
  <c r="R4081" i="190"/>
  <c r="Q4081" i="190"/>
  <c r="P4081" i="190"/>
  <c r="O4081" i="190"/>
  <c r="V4080" i="190"/>
  <c r="U4080" i="190"/>
  <c r="T4080" i="190"/>
  <c r="S4080" i="190"/>
  <c r="R4080" i="190"/>
  <c r="Q4080" i="190"/>
  <c r="P4080" i="190"/>
  <c r="O4080" i="190"/>
  <c r="V4079" i="190"/>
  <c r="U4079" i="190"/>
  <c r="T4079" i="190"/>
  <c r="X4079" i="190" s="1"/>
  <c r="S4079" i="190"/>
  <c r="R4079" i="190"/>
  <c r="Q4079" i="190"/>
  <c r="P4079" i="190"/>
  <c r="O4079" i="190"/>
  <c r="V4078" i="190"/>
  <c r="U4078" i="190"/>
  <c r="T4078" i="190"/>
  <c r="S4078" i="190"/>
  <c r="R4078" i="190"/>
  <c r="Q4078" i="190"/>
  <c r="P4078" i="190"/>
  <c r="O4078" i="190"/>
  <c r="V4077" i="190"/>
  <c r="U4077" i="190"/>
  <c r="T4077" i="190"/>
  <c r="X4077" i="190" s="1"/>
  <c r="S4077" i="190"/>
  <c r="R4077" i="190"/>
  <c r="Q4077" i="190"/>
  <c r="P4077" i="190"/>
  <c r="O4077" i="190"/>
  <c r="V4076" i="190"/>
  <c r="U4076" i="190"/>
  <c r="T4076" i="190"/>
  <c r="S4076" i="190"/>
  <c r="R4076" i="190"/>
  <c r="Q4076" i="190"/>
  <c r="P4076" i="190"/>
  <c r="O4076" i="190"/>
  <c r="V4075" i="190"/>
  <c r="U4075" i="190"/>
  <c r="T4075" i="190"/>
  <c r="S4075" i="190"/>
  <c r="R4075" i="190"/>
  <c r="Q4075" i="190"/>
  <c r="P4075" i="190"/>
  <c r="O4075" i="190"/>
  <c r="V4074" i="190"/>
  <c r="U4074" i="190"/>
  <c r="T4074" i="190"/>
  <c r="S4074" i="190"/>
  <c r="R4074" i="190"/>
  <c r="Q4074" i="190"/>
  <c r="P4074" i="190"/>
  <c r="O4074" i="190"/>
  <c r="V4073" i="190"/>
  <c r="U4073" i="190"/>
  <c r="T4073" i="190"/>
  <c r="X4073" i="190" s="1"/>
  <c r="S4073" i="190"/>
  <c r="R4073" i="190"/>
  <c r="Q4073" i="190"/>
  <c r="P4073" i="190"/>
  <c r="O4073" i="190"/>
  <c r="V4072" i="190"/>
  <c r="U4072" i="190"/>
  <c r="T4072" i="190"/>
  <c r="S4072" i="190"/>
  <c r="R4072" i="190"/>
  <c r="Q4072" i="190"/>
  <c r="P4072" i="190"/>
  <c r="O4072" i="190"/>
  <c r="V4071" i="190"/>
  <c r="U4071" i="190"/>
  <c r="T4071" i="190"/>
  <c r="S4071" i="190"/>
  <c r="X4071" i="190" s="1"/>
  <c r="R4071" i="190"/>
  <c r="Q4071" i="190"/>
  <c r="P4071" i="190"/>
  <c r="O4071" i="190"/>
  <c r="V4070" i="190"/>
  <c r="U4070" i="190"/>
  <c r="T4070" i="190"/>
  <c r="S4070" i="190"/>
  <c r="R4070" i="190"/>
  <c r="Q4070" i="190"/>
  <c r="P4070" i="190"/>
  <c r="O4070" i="190"/>
  <c r="W4070" i="190" s="1"/>
  <c r="V4069" i="190"/>
  <c r="U4069" i="190"/>
  <c r="T4069" i="190"/>
  <c r="S4069" i="190"/>
  <c r="R4069" i="190"/>
  <c r="Q4069" i="190"/>
  <c r="P4069" i="190"/>
  <c r="O4069" i="190"/>
  <c r="V4068" i="190"/>
  <c r="U4068" i="190"/>
  <c r="T4068" i="190"/>
  <c r="S4068" i="190"/>
  <c r="R4068" i="190"/>
  <c r="Q4068" i="190"/>
  <c r="P4068" i="190"/>
  <c r="O4068" i="190"/>
  <c r="V4067" i="190"/>
  <c r="U4067" i="190"/>
  <c r="T4067" i="190"/>
  <c r="S4067" i="190"/>
  <c r="X4067" i="190" s="1"/>
  <c r="R4067" i="190"/>
  <c r="Q4067" i="190"/>
  <c r="P4067" i="190"/>
  <c r="O4067" i="190"/>
  <c r="V4066" i="190"/>
  <c r="U4066" i="190"/>
  <c r="T4066" i="190"/>
  <c r="S4066" i="190"/>
  <c r="R4066" i="190"/>
  <c r="Q4066" i="190"/>
  <c r="P4066" i="190"/>
  <c r="O4066" i="190"/>
  <c r="V4065" i="190"/>
  <c r="U4065" i="190"/>
  <c r="T4065" i="190"/>
  <c r="X4065" i="190" s="1"/>
  <c r="S4065" i="190"/>
  <c r="R4065" i="190"/>
  <c r="Q4065" i="190"/>
  <c r="P4065" i="190"/>
  <c r="O4065" i="190"/>
  <c r="V4064" i="190"/>
  <c r="U4064" i="190"/>
  <c r="T4064" i="190"/>
  <c r="S4064" i="190"/>
  <c r="R4064" i="190"/>
  <c r="Q4064" i="190"/>
  <c r="P4064" i="190"/>
  <c r="O4064" i="190"/>
  <c r="W4064" i="190" s="1"/>
  <c r="V4063" i="190"/>
  <c r="U4063" i="190"/>
  <c r="T4063" i="190"/>
  <c r="S4063" i="190"/>
  <c r="X4063" i="190" s="1"/>
  <c r="R4063" i="190"/>
  <c r="Q4063" i="190"/>
  <c r="P4063" i="190"/>
  <c r="O4063" i="190"/>
  <c r="V4062" i="190"/>
  <c r="U4062" i="190"/>
  <c r="T4062" i="190"/>
  <c r="S4062" i="190"/>
  <c r="R4062" i="190"/>
  <c r="Q4062" i="190"/>
  <c r="P4062" i="190"/>
  <c r="O4062" i="190"/>
  <c r="W4062" i="190" s="1"/>
  <c r="V4061" i="190"/>
  <c r="U4061" i="190"/>
  <c r="T4061" i="190"/>
  <c r="X4061" i="190" s="1"/>
  <c r="S4061" i="190"/>
  <c r="R4061" i="190"/>
  <c r="Q4061" i="190"/>
  <c r="P4061" i="190"/>
  <c r="O4061" i="190"/>
  <c r="V4060" i="190"/>
  <c r="U4060" i="190"/>
  <c r="T4060" i="190"/>
  <c r="S4060" i="190"/>
  <c r="R4060" i="190"/>
  <c r="Q4060" i="190"/>
  <c r="P4060" i="190"/>
  <c r="O4060" i="190"/>
  <c r="V4059" i="190"/>
  <c r="U4059" i="190"/>
  <c r="T4059" i="190"/>
  <c r="S4059" i="190"/>
  <c r="R4059" i="190"/>
  <c r="Q4059" i="190"/>
  <c r="P4059" i="190"/>
  <c r="O4059" i="190"/>
  <c r="W4059" i="190" s="1"/>
  <c r="V4058" i="190"/>
  <c r="U4058" i="190"/>
  <c r="T4058" i="190"/>
  <c r="S4058" i="190"/>
  <c r="R4058" i="190"/>
  <c r="Q4058" i="190"/>
  <c r="P4058" i="190"/>
  <c r="O4058" i="190"/>
  <c r="V4057" i="190"/>
  <c r="U4057" i="190"/>
  <c r="T4057" i="190"/>
  <c r="S4057" i="190"/>
  <c r="R4057" i="190"/>
  <c r="Q4057" i="190"/>
  <c r="P4057" i="190"/>
  <c r="O4057" i="190"/>
  <c r="V4056" i="190"/>
  <c r="U4056" i="190"/>
  <c r="T4056" i="190"/>
  <c r="S4056" i="190"/>
  <c r="R4056" i="190"/>
  <c r="Q4056" i="190"/>
  <c r="P4056" i="190"/>
  <c r="O4056" i="190"/>
  <c r="W4056" i="190" s="1"/>
  <c r="V4055" i="190"/>
  <c r="U4055" i="190"/>
  <c r="T4055" i="190"/>
  <c r="S4055" i="190"/>
  <c r="X4055" i="190" s="1"/>
  <c r="R4055" i="190"/>
  <c r="Q4055" i="190"/>
  <c r="P4055" i="190"/>
  <c r="O4055" i="190"/>
  <c r="V4054" i="190"/>
  <c r="U4054" i="190"/>
  <c r="T4054" i="190"/>
  <c r="S4054" i="190"/>
  <c r="R4054" i="190"/>
  <c r="Q4054" i="190"/>
  <c r="P4054" i="190"/>
  <c r="O4054" i="190"/>
  <c r="W4054" i="190" s="1"/>
  <c r="V4053" i="190"/>
  <c r="U4053" i="190"/>
  <c r="T4053" i="190"/>
  <c r="S4053" i="190"/>
  <c r="R4053" i="190"/>
  <c r="Q4053" i="190"/>
  <c r="P4053" i="190"/>
  <c r="O4053" i="190"/>
  <c r="V4052" i="190"/>
  <c r="U4052" i="190"/>
  <c r="T4052" i="190"/>
  <c r="S4052" i="190"/>
  <c r="R4052" i="190"/>
  <c r="Q4052" i="190"/>
  <c r="P4052" i="190"/>
  <c r="O4052" i="190"/>
  <c r="V4051" i="190"/>
  <c r="U4051" i="190"/>
  <c r="X4051" i="190" s="1"/>
  <c r="T4051" i="190"/>
  <c r="S4051" i="190"/>
  <c r="R4051" i="190"/>
  <c r="Q4051" i="190"/>
  <c r="P4051" i="190"/>
  <c r="O4051" i="190"/>
  <c r="V4050" i="190"/>
  <c r="U4050" i="190"/>
  <c r="T4050" i="190"/>
  <c r="S4050" i="190"/>
  <c r="R4050" i="190"/>
  <c r="Q4050" i="190"/>
  <c r="P4050" i="190"/>
  <c r="O4050" i="190"/>
  <c r="V4049" i="190"/>
  <c r="U4049" i="190"/>
  <c r="T4049" i="190"/>
  <c r="X4049" i="190" s="1"/>
  <c r="S4049" i="190"/>
  <c r="R4049" i="190"/>
  <c r="Q4049" i="190"/>
  <c r="P4049" i="190"/>
  <c r="O4049" i="190"/>
  <c r="V4048" i="190"/>
  <c r="U4048" i="190"/>
  <c r="T4048" i="190"/>
  <c r="S4048" i="190"/>
  <c r="R4048" i="190"/>
  <c r="Q4048" i="190"/>
  <c r="P4048" i="190"/>
  <c r="O4048" i="190"/>
  <c r="X4047" i="190"/>
  <c r="V4047" i="190"/>
  <c r="U4047" i="190"/>
  <c r="T4047" i="190"/>
  <c r="S4047" i="190"/>
  <c r="R4047" i="190"/>
  <c r="Q4047" i="190"/>
  <c r="P4047" i="190"/>
  <c r="O4047" i="190"/>
  <c r="V4046" i="190"/>
  <c r="U4046" i="190"/>
  <c r="T4046" i="190"/>
  <c r="S4046" i="190"/>
  <c r="X4046" i="190" s="1"/>
  <c r="R4046" i="190"/>
  <c r="Q4046" i="190"/>
  <c r="P4046" i="190"/>
  <c r="O4046" i="190"/>
  <c r="V4045" i="190"/>
  <c r="U4045" i="190"/>
  <c r="T4045" i="190"/>
  <c r="S4045" i="190"/>
  <c r="R4045" i="190"/>
  <c r="Q4045" i="190"/>
  <c r="P4045" i="190"/>
  <c r="O4045" i="190"/>
  <c r="V4044" i="190"/>
  <c r="U4044" i="190"/>
  <c r="T4044" i="190"/>
  <c r="S4044" i="190"/>
  <c r="R4044" i="190"/>
  <c r="Q4044" i="190"/>
  <c r="P4044" i="190"/>
  <c r="O4044" i="190"/>
  <c r="V4043" i="190"/>
  <c r="U4043" i="190"/>
  <c r="T4043" i="190"/>
  <c r="S4043" i="190"/>
  <c r="R4043" i="190"/>
  <c r="Q4043" i="190"/>
  <c r="P4043" i="190"/>
  <c r="O4043" i="190"/>
  <c r="V4042" i="190"/>
  <c r="U4042" i="190"/>
  <c r="T4042" i="190"/>
  <c r="S4042" i="190"/>
  <c r="R4042" i="190"/>
  <c r="Q4042" i="190"/>
  <c r="P4042" i="190"/>
  <c r="O4042" i="190"/>
  <c r="V4041" i="190"/>
  <c r="U4041" i="190"/>
  <c r="T4041" i="190"/>
  <c r="X4041" i="190" s="1"/>
  <c r="S4041" i="190"/>
  <c r="R4041" i="190"/>
  <c r="Q4041" i="190"/>
  <c r="P4041" i="190"/>
  <c r="O4041" i="190"/>
  <c r="V4040" i="190"/>
  <c r="U4040" i="190"/>
  <c r="T4040" i="190"/>
  <c r="S4040" i="190"/>
  <c r="R4040" i="190"/>
  <c r="Q4040" i="190"/>
  <c r="P4040" i="190"/>
  <c r="O4040" i="190"/>
  <c r="V4039" i="190"/>
  <c r="U4039" i="190"/>
  <c r="T4039" i="190"/>
  <c r="S4039" i="190"/>
  <c r="X4039" i="190" s="1"/>
  <c r="R4039" i="190"/>
  <c r="Q4039" i="190"/>
  <c r="P4039" i="190"/>
  <c r="O4039" i="190"/>
  <c r="V4038" i="190"/>
  <c r="U4038" i="190"/>
  <c r="T4038" i="190"/>
  <c r="S4038" i="190"/>
  <c r="X4038" i="190" s="1"/>
  <c r="R4038" i="190"/>
  <c r="Q4038" i="190"/>
  <c r="P4038" i="190"/>
  <c r="O4038" i="190"/>
  <c r="W4038" i="190" s="1"/>
  <c r="V4037" i="190"/>
  <c r="U4037" i="190"/>
  <c r="T4037" i="190"/>
  <c r="S4037" i="190"/>
  <c r="R4037" i="190"/>
  <c r="Q4037" i="190"/>
  <c r="P4037" i="190"/>
  <c r="O4037" i="190"/>
  <c r="V4036" i="190"/>
  <c r="U4036" i="190"/>
  <c r="T4036" i="190"/>
  <c r="S4036" i="190"/>
  <c r="R4036" i="190"/>
  <c r="Q4036" i="190"/>
  <c r="P4036" i="190"/>
  <c r="O4036" i="190"/>
  <c r="V4035" i="190"/>
  <c r="U4035" i="190"/>
  <c r="T4035" i="190"/>
  <c r="X4035" i="190" s="1"/>
  <c r="S4035" i="190"/>
  <c r="R4035" i="190"/>
  <c r="Q4035" i="190"/>
  <c r="P4035" i="190"/>
  <c r="O4035" i="190"/>
  <c r="W4035" i="190" s="1"/>
  <c r="V4034" i="190"/>
  <c r="U4034" i="190"/>
  <c r="T4034" i="190"/>
  <c r="S4034" i="190"/>
  <c r="R4034" i="190"/>
  <c r="Q4034" i="190"/>
  <c r="P4034" i="190"/>
  <c r="O4034" i="190"/>
  <c r="V4033" i="190"/>
  <c r="U4033" i="190"/>
  <c r="T4033" i="190"/>
  <c r="S4033" i="190"/>
  <c r="R4033" i="190"/>
  <c r="Q4033" i="190"/>
  <c r="P4033" i="190"/>
  <c r="O4033" i="190"/>
  <c r="V4032" i="190"/>
  <c r="U4032" i="190"/>
  <c r="T4032" i="190"/>
  <c r="S4032" i="190"/>
  <c r="R4032" i="190"/>
  <c r="Q4032" i="190"/>
  <c r="P4032" i="190"/>
  <c r="O4032" i="190"/>
  <c r="W4032" i="190" s="1"/>
  <c r="X4031" i="190"/>
  <c r="V4031" i="190"/>
  <c r="U4031" i="190"/>
  <c r="T4031" i="190"/>
  <c r="S4031" i="190"/>
  <c r="R4031" i="190"/>
  <c r="Q4031" i="190"/>
  <c r="P4031" i="190"/>
  <c r="O4031" i="190"/>
  <c r="V4030" i="190"/>
  <c r="U4030" i="190"/>
  <c r="T4030" i="190"/>
  <c r="S4030" i="190"/>
  <c r="R4030" i="190"/>
  <c r="Q4030" i="190"/>
  <c r="P4030" i="190"/>
  <c r="O4030" i="190"/>
  <c r="V4029" i="190"/>
  <c r="U4029" i="190"/>
  <c r="T4029" i="190"/>
  <c r="S4029" i="190"/>
  <c r="R4029" i="190"/>
  <c r="Q4029" i="190"/>
  <c r="P4029" i="190"/>
  <c r="O4029" i="190"/>
  <c r="V4028" i="190"/>
  <c r="U4028" i="190"/>
  <c r="T4028" i="190"/>
  <c r="S4028" i="190"/>
  <c r="R4028" i="190"/>
  <c r="Q4028" i="190"/>
  <c r="P4028" i="190"/>
  <c r="O4028" i="190"/>
  <c r="V4027" i="190"/>
  <c r="U4027" i="190"/>
  <c r="T4027" i="190"/>
  <c r="S4027" i="190"/>
  <c r="R4027" i="190"/>
  <c r="Q4027" i="190"/>
  <c r="P4027" i="190"/>
  <c r="O4027" i="190"/>
  <c r="V4026" i="190"/>
  <c r="U4026" i="190"/>
  <c r="T4026" i="190"/>
  <c r="S4026" i="190"/>
  <c r="R4026" i="190"/>
  <c r="Q4026" i="190"/>
  <c r="P4026" i="190"/>
  <c r="O4026" i="190"/>
  <c r="V4025" i="190"/>
  <c r="U4025" i="190"/>
  <c r="T4025" i="190"/>
  <c r="S4025" i="190"/>
  <c r="R4025" i="190"/>
  <c r="Q4025" i="190"/>
  <c r="P4025" i="190"/>
  <c r="O4025" i="190"/>
  <c r="V4024" i="190"/>
  <c r="U4024" i="190"/>
  <c r="T4024" i="190"/>
  <c r="S4024" i="190"/>
  <c r="R4024" i="190"/>
  <c r="Q4024" i="190"/>
  <c r="P4024" i="190"/>
  <c r="O4024" i="190"/>
  <c r="V4023" i="190"/>
  <c r="U4023" i="190"/>
  <c r="T4023" i="190"/>
  <c r="S4023" i="190"/>
  <c r="X4023" i="190" s="1"/>
  <c r="R4023" i="190"/>
  <c r="Q4023" i="190"/>
  <c r="P4023" i="190"/>
  <c r="O4023" i="190"/>
  <c r="V4022" i="190"/>
  <c r="U4022" i="190"/>
  <c r="T4022" i="190"/>
  <c r="S4022" i="190"/>
  <c r="R4022" i="190"/>
  <c r="Q4022" i="190"/>
  <c r="P4022" i="190"/>
  <c r="O4022" i="190"/>
  <c r="V4021" i="190"/>
  <c r="U4021" i="190"/>
  <c r="T4021" i="190"/>
  <c r="X4021" i="190" s="1"/>
  <c r="S4021" i="190"/>
  <c r="R4021" i="190"/>
  <c r="Q4021" i="190"/>
  <c r="P4021" i="190"/>
  <c r="O4021" i="190"/>
  <c r="V4020" i="190"/>
  <c r="U4020" i="190"/>
  <c r="T4020" i="190"/>
  <c r="S4020" i="190"/>
  <c r="R4020" i="190"/>
  <c r="Q4020" i="190"/>
  <c r="P4020" i="190"/>
  <c r="O4020" i="190"/>
  <c r="V4019" i="190"/>
  <c r="U4019" i="190"/>
  <c r="T4019" i="190"/>
  <c r="S4019" i="190"/>
  <c r="X4019" i="190" s="1"/>
  <c r="R4019" i="190"/>
  <c r="Q4019" i="190"/>
  <c r="P4019" i="190"/>
  <c r="O4019" i="190"/>
  <c r="W4019" i="190" s="1"/>
  <c r="V4018" i="190"/>
  <c r="U4018" i="190"/>
  <c r="T4018" i="190"/>
  <c r="S4018" i="190"/>
  <c r="R4018" i="190"/>
  <c r="Q4018" i="190"/>
  <c r="P4018" i="190"/>
  <c r="O4018" i="190"/>
  <c r="W4018" i="190" s="1"/>
  <c r="V4017" i="190"/>
  <c r="U4017" i="190"/>
  <c r="T4017" i="190"/>
  <c r="S4017" i="190"/>
  <c r="R4017" i="190"/>
  <c r="Q4017" i="190"/>
  <c r="P4017" i="190"/>
  <c r="O4017" i="190"/>
  <c r="V4016" i="190"/>
  <c r="U4016" i="190"/>
  <c r="T4016" i="190"/>
  <c r="S4016" i="190"/>
  <c r="R4016" i="190"/>
  <c r="Q4016" i="190"/>
  <c r="P4016" i="190"/>
  <c r="O4016" i="190"/>
  <c r="W4016" i="190" s="1"/>
  <c r="V4015" i="190"/>
  <c r="U4015" i="190"/>
  <c r="X4015" i="190" s="1"/>
  <c r="T4015" i="190"/>
  <c r="S4015" i="190"/>
  <c r="R4015" i="190"/>
  <c r="Q4015" i="190"/>
  <c r="P4015" i="190"/>
  <c r="O4015" i="190"/>
  <c r="V4014" i="190"/>
  <c r="U4014" i="190"/>
  <c r="T4014" i="190"/>
  <c r="S4014" i="190"/>
  <c r="X4014" i="190" s="1"/>
  <c r="R4014" i="190"/>
  <c r="Q4014" i="190"/>
  <c r="P4014" i="190"/>
  <c r="O4014" i="190"/>
  <c r="V4013" i="190"/>
  <c r="U4013" i="190"/>
  <c r="T4013" i="190"/>
  <c r="X4013" i="190" s="1"/>
  <c r="S4013" i="190"/>
  <c r="R4013" i="190"/>
  <c r="Q4013" i="190"/>
  <c r="P4013" i="190"/>
  <c r="O4013" i="190"/>
  <c r="V4012" i="190"/>
  <c r="U4012" i="190"/>
  <c r="T4012" i="190"/>
  <c r="S4012" i="190"/>
  <c r="R4012" i="190"/>
  <c r="Q4012" i="190"/>
  <c r="P4012" i="190"/>
  <c r="O4012" i="190"/>
  <c r="V4011" i="190"/>
  <c r="U4011" i="190"/>
  <c r="T4011" i="190"/>
  <c r="S4011" i="190"/>
  <c r="X4011" i="190" s="1"/>
  <c r="R4011" i="190"/>
  <c r="Q4011" i="190"/>
  <c r="P4011" i="190"/>
  <c r="O4011" i="190"/>
  <c r="V4010" i="190"/>
  <c r="U4010" i="190"/>
  <c r="T4010" i="190"/>
  <c r="S4010" i="190"/>
  <c r="R4010" i="190"/>
  <c r="Q4010" i="190"/>
  <c r="P4010" i="190"/>
  <c r="O4010" i="190"/>
  <c r="W4010" i="190" s="1"/>
  <c r="V4009" i="190"/>
  <c r="U4009" i="190"/>
  <c r="T4009" i="190"/>
  <c r="S4009" i="190"/>
  <c r="R4009" i="190"/>
  <c r="Q4009" i="190"/>
  <c r="P4009" i="190"/>
  <c r="O4009" i="190"/>
  <c r="V4008" i="190"/>
  <c r="U4008" i="190"/>
  <c r="T4008" i="190"/>
  <c r="S4008" i="190"/>
  <c r="R4008" i="190"/>
  <c r="Q4008" i="190"/>
  <c r="P4008" i="190"/>
  <c r="O4008" i="190"/>
  <c r="X4007" i="190"/>
  <c r="V4007" i="190"/>
  <c r="U4007" i="190"/>
  <c r="T4007" i="190"/>
  <c r="S4007" i="190"/>
  <c r="R4007" i="190"/>
  <c r="Q4007" i="190"/>
  <c r="P4007" i="190"/>
  <c r="O4007" i="190"/>
  <c r="V4006" i="190"/>
  <c r="U4006" i="190"/>
  <c r="T4006" i="190"/>
  <c r="S4006" i="190"/>
  <c r="R4006" i="190"/>
  <c r="Q4006" i="190"/>
  <c r="P4006" i="190"/>
  <c r="O4006" i="190"/>
  <c r="W4006" i="190" s="1"/>
  <c r="V4005" i="190"/>
  <c r="U4005" i="190"/>
  <c r="T4005" i="190"/>
  <c r="X4005" i="190" s="1"/>
  <c r="S4005" i="190"/>
  <c r="R4005" i="190"/>
  <c r="Q4005" i="190"/>
  <c r="P4005" i="190"/>
  <c r="O4005" i="190"/>
  <c r="V4004" i="190"/>
  <c r="U4004" i="190"/>
  <c r="T4004" i="190"/>
  <c r="S4004" i="190"/>
  <c r="R4004" i="190"/>
  <c r="Q4004" i="190"/>
  <c r="P4004" i="190"/>
  <c r="O4004" i="190"/>
  <c r="X4003" i="190"/>
  <c r="V4003" i="190"/>
  <c r="U4003" i="190"/>
  <c r="T4003" i="190"/>
  <c r="S4003" i="190"/>
  <c r="R4003" i="190"/>
  <c r="Q4003" i="190"/>
  <c r="P4003" i="190"/>
  <c r="O4003" i="190"/>
  <c r="W4003" i="190" s="1"/>
  <c r="V4002" i="190"/>
  <c r="U4002" i="190"/>
  <c r="T4002" i="190"/>
  <c r="S4002" i="190"/>
  <c r="X4002" i="190" s="1"/>
  <c r="R4002" i="190"/>
  <c r="Q4002" i="190"/>
  <c r="P4002" i="190"/>
  <c r="O4002" i="190"/>
  <c r="V4001" i="190"/>
  <c r="U4001" i="190"/>
  <c r="T4001" i="190"/>
  <c r="S4001" i="190"/>
  <c r="R4001" i="190"/>
  <c r="Q4001" i="190"/>
  <c r="P4001" i="190"/>
  <c r="O4001" i="190"/>
  <c r="V4000" i="190"/>
  <c r="U4000" i="190"/>
  <c r="T4000" i="190"/>
  <c r="S4000" i="190"/>
  <c r="R4000" i="190"/>
  <c r="Q4000" i="190"/>
  <c r="P4000" i="190"/>
  <c r="O4000" i="190"/>
  <c r="W4000" i="190" s="1"/>
  <c r="V3999" i="190"/>
  <c r="U3999" i="190"/>
  <c r="T3999" i="190"/>
  <c r="S3999" i="190"/>
  <c r="R3999" i="190"/>
  <c r="Q3999" i="190"/>
  <c r="P3999" i="190"/>
  <c r="O3999" i="190"/>
  <c r="V3998" i="190"/>
  <c r="U3998" i="190"/>
  <c r="T3998" i="190"/>
  <c r="S3998" i="190"/>
  <c r="X3998" i="190" s="1"/>
  <c r="R3998" i="190"/>
  <c r="Q3998" i="190"/>
  <c r="P3998" i="190"/>
  <c r="O3998" i="190"/>
  <c r="V3997" i="190"/>
  <c r="U3997" i="190"/>
  <c r="T3997" i="190"/>
  <c r="S3997" i="190"/>
  <c r="R3997" i="190"/>
  <c r="Q3997" i="190"/>
  <c r="P3997" i="190"/>
  <c r="O3997" i="190"/>
  <c r="V3996" i="190"/>
  <c r="U3996" i="190"/>
  <c r="T3996" i="190"/>
  <c r="S3996" i="190"/>
  <c r="R3996" i="190"/>
  <c r="Q3996" i="190"/>
  <c r="P3996" i="190"/>
  <c r="O3996" i="190"/>
  <c r="V3995" i="190"/>
  <c r="U3995" i="190"/>
  <c r="T3995" i="190"/>
  <c r="S3995" i="190"/>
  <c r="X3995" i="190" s="1"/>
  <c r="R3995" i="190"/>
  <c r="Q3995" i="190"/>
  <c r="P3995" i="190"/>
  <c r="O3995" i="190"/>
  <c r="V3994" i="190"/>
  <c r="U3994" i="190"/>
  <c r="T3994" i="190"/>
  <c r="S3994" i="190"/>
  <c r="R3994" i="190"/>
  <c r="Q3994" i="190"/>
  <c r="P3994" i="190"/>
  <c r="O3994" i="190"/>
  <c r="W3994" i="190" s="1"/>
  <c r="V3993" i="190"/>
  <c r="U3993" i="190"/>
  <c r="T3993" i="190"/>
  <c r="S3993" i="190"/>
  <c r="R3993" i="190"/>
  <c r="Q3993" i="190"/>
  <c r="P3993" i="190"/>
  <c r="O3993" i="190"/>
  <c r="V3992" i="190"/>
  <c r="U3992" i="190"/>
  <c r="T3992" i="190"/>
  <c r="S3992" i="190"/>
  <c r="R3992" i="190"/>
  <c r="Q3992" i="190"/>
  <c r="P3992" i="190"/>
  <c r="O3992" i="190"/>
  <c r="V3991" i="190"/>
  <c r="X3991" i="190" s="1"/>
  <c r="U3991" i="190"/>
  <c r="T3991" i="190"/>
  <c r="S3991" i="190"/>
  <c r="R3991" i="190"/>
  <c r="Q3991" i="190"/>
  <c r="P3991" i="190"/>
  <c r="O3991" i="190"/>
  <c r="W3991" i="190" s="1"/>
  <c r="V3990" i="190"/>
  <c r="U3990" i="190"/>
  <c r="T3990" i="190"/>
  <c r="S3990" i="190"/>
  <c r="R3990" i="190"/>
  <c r="Q3990" i="190"/>
  <c r="P3990" i="190"/>
  <c r="O3990" i="190"/>
  <c r="V3989" i="190"/>
  <c r="U3989" i="190"/>
  <c r="T3989" i="190"/>
  <c r="S3989" i="190"/>
  <c r="R3989" i="190"/>
  <c r="Q3989" i="190"/>
  <c r="P3989" i="190"/>
  <c r="O3989" i="190"/>
  <c r="V3988" i="190"/>
  <c r="U3988" i="190"/>
  <c r="T3988" i="190"/>
  <c r="S3988" i="190"/>
  <c r="R3988" i="190"/>
  <c r="Q3988" i="190"/>
  <c r="P3988" i="190"/>
  <c r="O3988" i="190"/>
  <c r="W3988" i="190" s="1"/>
  <c r="V3987" i="190"/>
  <c r="X3987" i="190" s="1"/>
  <c r="U3987" i="190"/>
  <c r="T3987" i="190"/>
  <c r="S3987" i="190"/>
  <c r="R3987" i="190"/>
  <c r="Q3987" i="190"/>
  <c r="P3987" i="190"/>
  <c r="O3987" i="190"/>
  <c r="W3987" i="190" s="1"/>
  <c r="V3986" i="190"/>
  <c r="U3986" i="190"/>
  <c r="T3986" i="190"/>
  <c r="S3986" i="190"/>
  <c r="X3986" i="190" s="1"/>
  <c r="R3986" i="190"/>
  <c r="Q3986" i="190"/>
  <c r="P3986" i="190"/>
  <c r="O3986" i="190"/>
  <c r="V3985" i="190"/>
  <c r="U3985" i="190"/>
  <c r="T3985" i="190"/>
  <c r="S3985" i="190"/>
  <c r="R3985" i="190"/>
  <c r="Q3985" i="190"/>
  <c r="P3985" i="190"/>
  <c r="O3985" i="190"/>
  <c r="V3984" i="190"/>
  <c r="U3984" i="190"/>
  <c r="T3984" i="190"/>
  <c r="S3984" i="190"/>
  <c r="R3984" i="190"/>
  <c r="Q3984" i="190"/>
  <c r="P3984" i="190"/>
  <c r="O3984" i="190"/>
  <c r="W3984" i="190" s="1"/>
  <c r="V3983" i="190"/>
  <c r="U3983" i="190"/>
  <c r="T3983" i="190"/>
  <c r="S3983" i="190"/>
  <c r="X3983" i="190" s="1"/>
  <c r="R3983" i="190"/>
  <c r="Q3983" i="190"/>
  <c r="P3983" i="190"/>
  <c r="O3983" i="190"/>
  <c r="V3982" i="190"/>
  <c r="U3982" i="190"/>
  <c r="T3982" i="190"/>
  <c r="S3982" i="190"/>
  <c r="X3982" i="190" s="1"/>
  <c r="R3982" i="190"/>
  <c r="Q3982" i="190"/>
  <c r="P3982" i="190"/>
  <c r="O3982" i="190"/>
  <c r="W3982" i="190" s="1"/>
  <c r="V3981" i="190"/>
  <c r="U3981" i="190"/>
  <c r="T3981" i="190"/>
  <c r="X3981" i="190" s="1"/>
  <c r="S3981" i="190"/>
  <c r="R3981" i="190"/>
  <c r="Q3981" i="190"/>
  <c r="P3981" i="190"/>
  <c r="O3981" i="190"/>
  <c r="V3980" i="190"/>
  <c r="U3980" i="190"/>
  <c r="T3980" i="190"/>
  <c r="S3980" i="190"/>
  <c r="R3980" i="190"/>
  <c r="Q3980" i="190"/>
  <c r="P3980" i="190"/>
  <c r="O3980" i="190"/>
  <c r="V3979" i="190"/>
  <c r="U3979" i="190"/>
  <c r="T3979" i="190"/>
  <c r="S3979" i="190"/>
  <c r="R3979" i="190"/>
  <c r="Q3979" i="190"/>
  <c r="P3979" i="190"/>
  <c r="O3979" i="190"/>
  <c r="W3979" i="190" s="1"/>
  <c r="V3978" i="190"/>
  <c r="U3978" i="190"/>
  <c r="T3978" i="190"/>
  <c r="S3978" i="190"/>
  <c r="R3978" i="190"/>
  <c r="Q3978" i="190"/>
  <c r="P3978" i="190"/>
  <c r="O3978" i="190"/>
  <c r="V3977" i="190"/>
  <c r="U3977" i="190"/>
  <c r="T3977" i="190"/>
  <c r="S3977" i="190"/>
  <c r="R3977" i="190"/>
  <c r="Q3977" i="190"/>
  <c r="P3977" i="190"/>
  <c r="O3977" i="190"/>
  <c r="V3976" i="190"/>
  <c r="U3976" i="190"/>
  <c r="T3976" i="190"/>
  <c r="S3976" i="190"/>
  <c r="R3976" i="190"/>
  <c r="Q3976" i="190"/>
  <c r="P3976" i="190"/>
  <c r="O3976" i="190"/>
  <c r="W3976" i="190" s="1"/>
  <c r="V3975" i="190"/>
  <c r="U3975" i="190"/>
  <c r="T3975" i="190"/>
  <c r="S3975" i="190"/>
  <c r="X3975" i="190" s="1"/>
  <c r="R3975" i="190"/>
  <c r="Q3975" i="190"/>
  <c r="P3975" i="190"/>
  <c r="O3975" i="190"/>
  <c r="W3975" i="190" s="1"/>
  <c r="V3974" i="190"/>
  <c r="U3974" i="190"/>
  <c r="T3974" i="190"/>
  <c r="S3974" i="190"/>
  <c r="R3974" i="190"/>
  <c r="Q3974" i="190"/>
  <c r="P3974" i="190"/>
  <c r="O3974" i="190"/>
  <c r="W3974" i="190" s="1"/>
  <c r="V3973" i="190"/>
  <c r="U3973" i="190"/>
  <c r="T3973" i="190"/>
  <c r="S3973" i="190"/>
  <c r="R3973" i="190"/>
  <c r="Q3973" i="190"/>
  <c r="P3973" i="190"/>
  <c r="O3973" i="190"/>
  <c r="V3972" i="190"/>
  <c r="U3972" i="190"/>
  <c r="T3972" i="190"/>
  <c r="S3972" i="190"/>
  <c r="R3972" i="190"/>
  <c r="Q3972" i="190"/>
  <c r="P3972" i="190"/>
  <c r="O3972" i="190"/>
  <c r="W3972" i="190" s="1"/>
  <c r="V3971" i="190"/>
  <c r="U3971" i="190"/>
  <c r="X3971" i="190" s="1"/>
  <c r="T3971" i="190"/>
  <c r="S3971" i="190"/>
  <c r="R3971" i="190"/>
  <c r="Q3971" i="190"/>
  <c r="P3971" i="190"/>
  <c r="O3971" i="190"/>
  <c r="V3970" i="190"/>
  <c r="U3970" i="190"/>
  <c r="T3970" i="190"/>
  <c r="S3970" i="190"/>
  <c r="X3970" i="190" s="1"/>
  <c r="R3970" i="190"/>
  <c r="Q3970" i="190"/>
  <c r="P3970" i="190"/>
  <c r="O3970" i="190"/>
  <c r="V3969" i="190"/>
  <c r="U3969" i="190"/>
  <c r="T3969" i="190"/>
  <c r="X3969" i="190" s="1"/>
  <c r="S3969" i="190"/>
  <c r="R3969" i="190"/>
  <c r="Q3969" i="190"/>
  <c r="P3969" i="190"/>
  <c r="O3969" i="190"/>
  <c r="V3968" i="190"/>
  <c r="U3968" i="190"/>
  <c r="T3968" i="190"/>
  <c r="S3968" i="190"/>
  <c r="R3968" i="190"/>
  <c r="Q3968" i="190"/>
  <c r="P3968" i="190"/>
  <c r="O3968" i="190"/>
  <c r="V3967" i="190"/>
  <c r="U3967" i="190"/>
  <c r="T3967" i="190"/>
  <c r="S3967" i="190"/>
  <c r="X3967" i="190" s="1"/>
  <c r="R3967" i="190"/>
  <c r="Q3967" i="190"/>
  <c r="P3967" i="190"/>
  <c r="O3967" i="190"/>
  <c r="V3966" i="190"/>
  <c r="U3966" i="190"/>
  <c r="T3966" i="190"/>
  <c r="S3966" i="190"/>
  <c r="R3966" i="190"/>
  <c r="Q3966" i="190"/>
  <c r="P3966" i="190"/>
  <c r="O3966" i="190"/>
  <c r="W3966" i="190" s="1"/>
  <c r="V3965" i="190"/>
  <c r="U3965" i="190"/>
  <c r="T3965" i="190"/>
  <c r="S3965" i="190"/>
  <c r="R3965" i="190"/>
  <c r="Q3965" i="190"/>
  <c r="P3965" i="190"/>
  <c r="O3965" i="190"/>
  <c r="V3964" i="190"/>
  <c r="U3964" i="190"/>
  <c r="T3964" i="190"/>
  <c r="S3964" i="190"/>
  <c r="R3964" i="190"/>
  <c r="Q3964" i="190"/>
  <c r="P3964" i="190"/>
  <c r="O3964" i="190"/>
  <c r="V3963" i="190"/>
  <c r="U3963" i="190"/>
  <c r="T3963" i="190"/>
  <c r="S3963" i="190"/>
  <c r="R3963" i="190"/>
  <c r="Q3963" i="190"/>
  <c r="P3963" i="190"/>
  <c r="O3963" i="190"/>
  <c r="W3963" i="190" s="1"/>
  <c r="V3962" i="190"/>
  <c r="U3962" i="190"/>
  <c r="T3962" i="190"/>
  <c r="S3962" i="190"/>
  <c r="R3962" i="190"/>
  <c r="Q3962" i="190"/>
  <c r="P3962" i="190"/>
  <c r="O3962" i="190"/>
  <c r="V3961" i="190"/>
  <c r="U3961" i="190"/>
  <c r="T3961" i="190"/>
  <c r="S3961" i="190"/>
  <c r="R3961" i="190"/>
  <c r="Q3961" i="190"/>
  <c r="P3961" i="190"/>
  <c r="O3961" i="190"/>
  <c r="V3960" i="190"/>
  <c r="U3960" i="190"/>
  <c r="T3960" i="190"/>
  <c r="S3960" i="190"/>
  <c r="R3960" i="190"/>
  <c r="Q3960" i="190"/>
  <c r="P3960" i="190"/>
  <c r="O3960" i="190"/>
  <c r="W3960" i="190" s="1"/>
  <c r="V3959" i="190"/>
  <c r="U3959" i="190"/>
  <c r="T3959" i="190"/>
  <c r="S3959" i="190"/>
  <c r="R3959" i="190"/>
  <c r="Q3959" i="190"/>
  <c r="P3959" i="190"/>
  <c r="O3959" i="190"/>
  <c r="V3958" i="190"/>
  <c r="U3958" i="190"/>
  <c r="T3958" i="190"/>
  <c r="S3958" i="190"/>
  <c r="R3958" i="190"/>
  <c r="Q3958" i="190"/>
  <c r="P3958" i="190"/>
  <c r="O3958" i="190"/>
  <c r="V3957" i="190"/>
  <c r="U3957" i="190"/>
  <c r="T3957" i="190"/>
  <c r="S3957" i="190"/>
  <c r="R3957" i="190"/>
  <c r="Q3957" i="190"/>
  <c r="P3957" i="190"/>
  <c r="O3957" i="190"/>
  <c r="W3957" i="190" s="1"/>
  <c r="V3956" i="190"/>
  <c r="U3956" i="190"/>
  <c r="T3956" i="190"/>
  <c r="S3956" i="190"/>
  <c r="R3956" i="190"/>
  <c r="Q3956" i="190"/>
  <c r="P3956" i="190"/>
  <c r="O3956" i="190"/>
  <c r="V3955" i="190"/>
  <c r="U3955" i="190"/>
  <c r="T3955" i="190"/>
  <c r="S3955" i="190"/>
  <c r="R3955" i="190"/>
  <c r="Q3955" i="190"/>
  <c r="P3955" i="190"/>
  <c r="O3955" i="190"/>
  <c r="V3954" i="190"/>
  <c r="U3954" i="190"/>
  <c r="T3954" i="190"/>
  <c r="S3954" i="190"/>
  <c r="R3954" i="190"/>
  <c r="Q3954" i="190"/>
  <c r="P3954" i="190"/>
  <c r="O3954" i="190"/>
  <c r="W3954" i="190" s="1"/>
  <c r="V3953" i="190"/>
  <c r="U3953" i="190"/>
  <c r="T3953" i="190"/>
  <c r="S3953" i="190"/>
  <c r="R3953" i="190"/>
  <c r="Q3953" i="190"/>
  <c r="P3953" i="190"/>
  <c r="O3953" i="190"/>
  <c r="V3952" i="190"/>
  <c r="U3952" i="190"/>
  <c r="T3952" i="190"/>
  <c r="S3952" i="190"/>
  <c r="X3952" i="190" s="1"/>
  <c r="R3952" i="190"/>
  <c r="Q3952" i="190"/>
  <c r="P3952" i="190"/>
  <c r="O3952" i="190"/>
  <c r="V3951" i="190"/>
  <c r="U3951" i="190"/>
  <c r="T3951" i="190"/>
  <c r="S3951" i="190"/>
  <c r="R3951" i="190"/>
  <c r="Q3951" i="190"/>
  <c r="P3951" i="190"/>
  <c r="O3951" i="190"/>
  <c r="V3950" i="190"/>
  <c r="U3950" i="190"/>
  <c r="T3950" i="190"/>
  <c r="S3950" i="190"/>
  <c r="R3950" i="190"/>
  <c r="Q3950" i="190"/>
  <c r="P3950" i="190"/>
  <c r="O3950" i="190"/>
  <c r="V3949" i="190"/>
  <c r="U3949" i="190"/>
  <c r="T3949" i="190"/>
  <c r="X3949" i="190" s="1"/>
  <c r="S3949" i="190"/>
  <c r="R3949" i="190"/>
  <c r="Q3949" i="190"/>
  <c r="P3949" i="190"/>
  <c r="O3949" i="190"/>
  <c r="W3949" i="190" s="1"/>
  <c r="V3948" i="190"/>
  <c r="U3948" i="190"/>
  <c r="T3948" i="190"/>
  <c r="S3948" i="190"/>
  <c r="R3948" i="190"/>
  <c r="Q3948" i="190"/>
  <c r="P3948" i="190"/>
  <c r="O3948" i="190"/>
  <c r="V3947" i="190"/>
  <c r="U3947" i="190"/>
  <c r="T3947" i="190"/>
  <c r="S3947" i="190"/>
  <c r="R3947" i="190"/>
  <c r="Q3947" i="190"/>
  <c r="P3947" i="190"/>
  <c r="O3947" i="190"/>
  <c r="V3946" i="190"/>
  <c r="U3946" i="190"/>
  <c r="T3946" i="190"/>
  <c r="X3946" i="190" s="1"/>
  <c r="S3946" i="190"/>
  <c r="R3946" i="190"/>
  <c r="Q3946" i="190"/>
  <c r="P3946" i="190"/>
  <c r="O3946" i="190"/>
  <c r="W3946" i="190" s="1"/>
  <c r="V3945" i="190"/>
  <c r="U3945" i="190"/>
  <c r="T3945" i="190"/>
  <c r="S3945" i="190"/>
  <c r="R3945" i="190"/>
  <c r="Q3945" i="190"/>
  <c r="P3945" i="190"/>
  <c r="O3945" i="190"/>
  <c r="V3944" i="190"/>
  <c r="U3944" i="190"/>
  <c r="T3944" i="190"/>
  <c r="S3944" i="190"/>
  <c r="X3944" i="190" s="1"/>
  <c r="R3944" i="190"/>
  <c r="Q3944" i="190"/>
  <c r="P3944" i="190"/>
  <c r="O3944" i="190"/>
  <c r="W3944" i="190" s="1"/>
  <c r="V3943" i="190"/>
  <c r="U3943" i="190"/>
  <c r="T3943" i="190"/>
  <c r="X3943" i="190" s="1"/>
  <c r="S3943" i="190"/>
  <c r="R3943" i="190"/>
  <c r="Q3943" i="190"/>
  <c r="P3943" i="190"/>
  <c r="O3943" i="190"/>
  <c r="V3942" i="190"/>
  <c r="U3942" i="190"/>
  <c r="T3942" i="190"/>
  <c r="S3942" i="190"/>
  <c r="R3942" i="190"/>
  <c r="Q3942" i="190"/>
  <c r="P3942" i="190"/>
  <c r="O3942" i="190"/>
  <c r="V3941" i="190"/>
  <c r="U3941" i="190"/>
  <c r="T3941" i="190"/>
  <c r="S3941" i="190"/>
  <c r="X3941" i="190" s="1"/>
  <c r="R3941" i="190"/>
  <c r="Q3941" i="190"/>
  <c r="P3941" i="190"/>
  <c r="O3941" i="190"/>
  <c r="W3941" i="190" s="1"/>
  <c r="V3940" i="190"/>
  <c r="U3940" i="190"/>
  <c r="T3940" i="190"/>
  <c r="X3940" i="190" s="1"/>
  <c r="S3940" i="190"/>
  <c r="R3940" i="190"/>
  <c r="Q3940" i="190"/>
  <c r="P3940" i="190"/>
  <c r="O3940" i="190"/>
  <c r="W3940" i="190" s="1"/>
  <c r="V3939" i="190"/>
  <c r="U3939" i="190"/>
  <c r="T3939" i="190"/>
  <c r="S3939" i="190"/>
  <c r="R3939" i="190"/>
  <c r="Q3939" i="190"/>
  <c r="P3939" i="190"/>
  <c r="O3939" i="190"/>
  <c r="V3938" i="190"/>
  <c r="U3938" i="190"/>
  <c r="T3938" i="190"/>
  <c r="S3938" i="190"/>
  <c r="R3938" i="190"/>
  <c r="Q3938" i="190"/>
  <c r="P3938" i="190"/>
  <c r="O3938" i="190"/>
  <c r="W3938" i="190" s="1"/>
  <c r="V3937" i="190"/>
  <c r="U3937" i="190"/>
  <c r="T3937" i="190"/>
  <c r="X3937" i="190" s="1"/>
  <c r="S3937" i="190"/>
  <c r="R3937" i="190"/>
  <c r="Q3937" i="190"/>
  <c r="P3937" i="190"/>
  <c r="O3937" i="190"/>
  <c r="V3936" i="190"/>
  <c r="U3936" i="190"/>
  <c r="T3936" i="190"/>
  <c r="S3936" i="190"/>
  <c r="X3936" i="190" s="1"/>
  <c r="R3936" i="190"/>
  <c r="Q3936" i="190"/>
  <c r="P3936" i="190"/>
  <c r="O3936" i="190"/>
  <c r="V3935" i="190"/>
  <c r="U3935" i="190"/>
  <c r="T3935" i="190"/>
  <c r="S3935" i="190"/>
  <c r="R3935" i="190"/>
  <c r="Q3935" i="190"/>
  <c r="P3935" i="190"/>
  <c r="O3935" i="190"/>
  <c r="V3934" i="190"/>
  <c r="U3934" i="190"/>
  <c r="T3934" i="190"/>
  <c r="X3934" i="190" s="1"/>
  <c r="S3934" i="190"/>
  <c r="R3934" i="190"/>
  <c r="Q3934" i="190"/>
  <c r="P3934" i="190"/>
  <c r="O3934" i="190"/>
  <c r="W3934" i="190" s="1"/>
  <c r="V3933" i="190"/>
  <c r="U3933" i="190"/>
  <c r="T3933" i="190"/>
  <c r="S3933" i="190"/>
  <c r="X3933" i="190" s="1"/>
  <c r="R3933" i="190"/>
  <c r="Q3933" i="190"/>
  <c r="P3933" i="190"/>
  <c r="O3933" i="190"/>
  <c r="V3932" i="190"/>
  <c r="U3932" i="190"/>
  <c r="T3932" i="190"/>
  <c r="X3932" i="190" s="1"/>
  <c r="S3932" i="190"/>
  <c r="R3932" i="190"/>
  <c r="Q3932" i="190"/>
  <c r="P3932" i="190"/>
  <c r="O3932" i="190"/>
  <c r="W3932" i="190" s="1"/>
  <c r="V3931" i="190"/>
  <c r="U3931" i="190"/>
  <c r="T3931" i="190"/>
  <c r="S3931" i="190"/>
  <c r="R3931" i="190"/>
  <c r="Q3931" i="190"/>
  <c r="P3931" i="190"/>
  <c r="O3931" i="190"/>
  <c r="V3930" i="190"/>
  <c r="U3930" i="190"/>
  <c r="T3930" i="190"/>
  <c r="S3930" i="190"/>
  <c r="R3930" i="190"/>
  <c r="Q3930" i="190"/>
  <c r="P3930" i="190"/>
  <c r="O3930" i="190"/>
  <c r="V3929" i="190"/>
  <c r="U3929" i="190"/>
  <c r="T3929" i="190"/>
  <c r="X3929" i="190" s="1"/>
  <c r="S3929" i="190"/>
  <c r="R3929" i="190"/>
  <c r="Q3929" i="190"/>
  <c r="P3929" i="190"/>
  <c r="O3929" i="190"/>
  <c r="V3928" i="190"/>
  <c r="U3928" i="190"/>
  <c r="T3928" i="190"/>
  <c r="S3928" i="190"/>
  <c r="R3928" i="190"/>
  <c r="Q3928" i="190"/>
  <c r="P3928" i="190"/>
  <c r="O3928" i="190"/>
  <c r="V3927" i="190"/>
  <c r="U3927" i="190"/>
  <c r="T3927" i="190"/>
  <c r="S3927" i="190"/>
  <c r="R3927" i="190"/>
  <c r="Q3927" i="190"/>
  <c r="P3927" i="190"/>
  <c r="O3927" i="190"/>
  <c r="V3926" i="190"/>
  <c r="U3926" i="190"/>
  <c r="T3926" i="190"/>
  <c r="X3926" i="190" s="1"/>
  <c r="S3926" i="190"/>
  <c r="R3926" i="190"/>
  <c r="Q3926" i="190"/>
  <c r="P3926" i="190"/>
  <c r="O3926" i="190"/>
  <c r="W3926" i="190" s="1"/>
  <c r="X3925" i="190"/>
  <c r="V3925" i="190"/>
  <c r="U3925" i="190"/>
  <c r="T3925" i="190"/>
  <c r="S3925" i="190"/>
  <c r="R3925" i="190"/>
  <c r="Q3925" i="190"/>
  <c r="P3925" i="190"/>
  <c r="O3925" i="190"/>
  <c r="V3924" i="190"/>
  <c r="U3924" i="190"/>
  <c r="T3924" i="190"/>
  <c r="X3924" i="190" s="1"/>
  <c r="S3924" i="190"/>
  <c r="R3924" i="190"/>
  <c r="Q3924" i="190"/>
  <c r="P3924" i="190"/>
  <c r="O3924" i="190"/>
  <c r="V3923" i="190"/>
  <c r="U3923" i="190"/>
  <c r="T3923" i="190"/>
  <c r="S3923" i="190"/>
  <c r="R3923" i="190"/>
  <c r="Q3923" i="190"/>
  <c r="P3923" i="190"/>
  <c r="O3923" i="190"/>
  <c r="V3922" i="190"/>
  <c r="U3922" i="190"/>
  <c r="T3922" i="190"/>
  <c r="S3922" i="190"/>
  <c r="R3922" i="190"/>
  <c r="Q3922" i="190"/>
  <c r="P3922" i="190"/>
  <c r="O3922" i="190"/>
  <c r="V3921" i="190"/>
  <c r="U3921" i="190"/>
  <c r="T3921" i="190"/>
  <c r="X3921" i="190" s="1"/>
  <c r="S3921" i="190"/>
  <c r="R3921" i="190"/>
  <c r="Q3921" i="190"/>
  <c r="P3921" i="190"/>
  <c r="O3921" i="190"/>
  <c r="V3920" i="190"/>
  <c r="U3920" i="190"/>
  <c r="T3920" i="190"/>
  <c r="S3920" i="190"/>
  <c r="R3920" i="190"/>
  <c r="Q3920" i="190"/>
  <c r="P3920" i="190"/>
  <c r="O3920" i="190"/>
  <c r="V3919" i="190"/>
  <c r="U3919" i="190"/>
  <c r="T3919" i="190"/>
  <c r="S3919" i="190"/>
  <c r="R3919" i="190"/>
  <c r="Q3919" i="190"/>
  <c r="P3919" i="190"/>
  <c r="O3919" i="190"/>
  <c r="V3918" i="190"/>
  <c r="U3918" i="190"/>
  <c r="T3918" i="190"/>
  <c r="X3918" i="190" s="1"/>
  <c r="S3918" i="190"/>
  <c r="R3918" i="190"/>
  <c r="Q3918" i="190"/>
  <c r="P3918" i="190"/>
  <c r="O3918" i="190"/>
  <c r="V3917" i="190"/>
  <c r="U3917" i="190"/>
  <c r="T3917" i="190"/>
  <c r="S3917" i="190"/>
  <c r="X3917" i="190" s="1"/>
  <c r="R3917" i="190"/>
  <c r="Q3917" i="190"/>
  <c r="P3917" i="190"/>
  <c r="O3917" i="190"/>
  <c r="V3916" i="190"/>
  <c r="U3916" i="190"/>
  <c r="T3916" i="190"/>
  <c r="S3916" i="190"/>
  <c r="R3916" i="190"/>
  <c r="Q3916" i="190"/>
  <c r="P3916" i="190"/>
  <c r="O3916" i="190"/>
  <c r="V3915" i="190"/>
  <c r="U3915" i="190"/>
  <c r="T3915" i="190"/>
  <c r="X3915" i="190" s="1"/>
  <c r="S3915" i="190"/>
  <c r="R3915" i="190"/>
  <c r="Q3915" i="190"/>
  <c r="P3915" i="190"/>
  <c r="O3915" i="190"/>
  <c r="V3914" i="190"/>
  <c r="U3914" i="190"/>
  <c r="T3914" i="190"/>
  <c r="S3914" i="190"/>
  <c r="R3914" i="190"/>
  <c r="Q3914" i="190"/>
  <c r="P3914" i="190"/>
  <c r="O3914" i="190"/>
  <c r="V3913" i="190"/>
  <c r="U3913" i="190"/>
  <c r="T3913" i="190"/>
  <c r="S3913" i="190"/>
  <c r="R3913" i="190"/>
  <c r="Q3913" i="190"/>
  <c r="P3913" i="190"/>
  <c r="O3913" i="190"/>
  <c r="V3912" i="190"/>
  <c r="U3912" i="190"/>
  <c r="T3912" i="190"/>
  <c r="S3912" i="190"/>
  <c r="R3912" i="190"/>
  <c r="Q3912" i="190"/>
  <c r="P3912" i="190"/>
  <c r="O3912" i="190"/>
  <c r="V3911" i="190"/>
  <c r="U3911" i="190"/>
  <c r="T3911" i="190"/>
  <c r="S3911" i="190"/>
  <c r="R3911" i="190"/>
  <c r="Q3911" i="190"/>
  <c r="P3911" i="190"/>
  <c r="O3911" i="190"/>
  <c r="V3910" i="190"/>
  <c r="U3910" i="190"/>
  <c r="T3910" i="190"/>
  <c r="S3910" i="190"/>
  <c r="R3910" i="190"/>
  <c r="Q3910" i="190"/>
  <c r="P3910" i="190"/>
  <c r="O3910" i="190"/>
  <c r="V3909" i="190"/>
  <c r="U3909" i="190"/>
  <c r="X3909" i="190" s="1"/>
  <c r="T3909" i="190"/>
  <c r="S3909" i="190"/>
  <c r="R3909" i="190"/>
  <c r="Q3909" i="190"/>
  <c r="P3909" i="190"/>
  <c r="O3909" i="190"/>
  <c r="W3909" i="190" s="1"/>
  <c r="V3908" i="190"/>
  <c r="U3908" i="190"/>
  <c r="T3908" i="190"/>
  <c r="S3908" i="190"/>
  <c r="R3908" i="190"/>
  <c r="Q3908" i="190"/>
  <c r="P3908" i="190"/>
  <c r="O3908" i="190"/>
  <c r="V3907" i="190"/>
  <c r="U3907" i="190"/>
  <c r="T3907" i="190"/>
  <c r="S3907" i="190"/>
  <c r="R3907" i="190"/>
  <c r="Q3907" i="190"/>
  <c r="P3907" i="190"/>
  <c r="O3907" i="190"/>
  <c r="V3906" i="190"/>
  <c r="U3906" i="190"/>
  <c r="T3906" i="190"/>
  <c r="S3906" i="190"/>
  <c r="R3906" i="190"/>
  <c r="Q3906" i="190"/>
  <c r="P3906" i="190"/>
  <c r="O3906" i="190"/>
  <c r="W3906" i="190" s="1"/>
  <c r="V3905" i="190"/>
  <c r="U3905" i="190"/>
  <c r="T3905" i="190"/>
  <c r="S3905" i="190"/>
  <c r="R3905" i="190"/>
  <c r="Q3905" i="190"/>
  <c r="P3905" i="190"/>
  <c r="O3905" i="190"/>
  <c r="V3904" i="190"/>
  <c r="U3904" i="190"/>
  <c r="T3904" i="190"/>
  <c r="S3904" i="190"/>
  <c r="X3904" i="190" s="1"/>
  <c r="R3904" i="190"/>
  <c r="Q3904" i="190"/>
  <c r="P3904" i="190"/>
  <c r="O3904" i="190"/>
  <c r="W3904" i="190" s="1"/>
  <c r="V3903" i="190"/>
  <c r="U3903" i="190"/>
  <c r="T3903" i="190"/>
  <c r="S3903" i="190"/>
  <c r="R3903" i="190"/>
  <c r="Q3903" i="190"/>
  <c r="P3903" i="190"/>
  <c r="O3903" i="190"/>
  <c r="V3902" i="190"/>
  <c r="U3902" i="190"/>
  <c r="T3902" i="190"/>
  <c r="S3902" i="190"/>
  <c r="R3902" i="190"/>
  <c r="Q3902" i="190"/>
  <c r="P3902" i="190"/>
  <c r="O3902" i="190"/>
  <c r="V3901" i="190"/>
  <c r="U3901" i="190"/>
  <c r="T3901" i="190"/>
  <c r="X3901" i="190" s="1"/>
  <c r="S3901" i="190"/>
  <c r="R3901" i="190"/>
  <c r="Q3901" i="190"/>
  <c r="P3901" i="190"/>
  <c r="O3901" i="190"/>
  <c r="V3900" i="190"/>
  <c r="U3900" i="190"/>
  <c r="T3900" i="190"/>
  <c r="S3900" i="190"/>
  <c r="R3900" i="190"/>
  <c r="Q3900" i="190"/>
  <c r="P3900" i="190"/>
  <c r="O3900" i="190"/>
  <c r="V3899" i="190"/>
  <c r="U3899" i="190"/>
  <c r="T3899" i="190"/>
  <c r="X3899" i="190" s="1"/>
  <c r="S3899" i="190"/>
  <c r="R3899" i="190"/>
  <c r="Q3899" i="190"/>
  <c r="P3899" i="190"/>
  <c r="O3899" i="190"/>
  <c r="V3898" i="190"/>
  <c r="U3898" i="190"/>
  <c r="T3898" i="190"/>
  <c r="X3898" i="190" s="1"/>
  <c r="S3898" i="190"/>
  <c r="R3898" i="190"/>
  <c r="Q3898" i="190"/>
  <c r="P3898" i="190"/>
  <c r="O3898" i="190"/>
  <c r="V3897" i="190"/>
  <c r="U3897" i="190"/>
  <c r="T3897" i="190"/>
  <c r="S3897" i="190"/>
  <c r="R3897" i="190"/>
  <c r="Q3897" i="190"/>
  <c r="P3897" i="190"/>
  <c r="O3897" i="190"/>
  <c r="V3896" i="190"/>
  <c r="U3896" i="190"/>
  <c r="T3896" i="190"/>
  <c r="S3896" i="190"/>
  <c r="R3896" i="190"/>
  <c r="Q3896" i="190"/>
  <c r="P3896" i="190"/>
  <c r="O3896" i="190"/>
  <c r="V3895" i="190"/>
  <c r="U3895" i="190"/>
  <c r="T3895" i="190"/>
  <c r="X3895" i="190" s="1"/>
  <c r="S3895" i="190"/>
  <c r="R3895" i="190"/>
  <c r="Q3895" i="190"/>
  <c r="P3895" i="190"/>
  <c r="O3895" i="190"/>
  <c r="V3894" i="190"/>
  <c r="U3894" i="190"/>
  <c r="T3894" i="190"/>
  <c r="S3894" i="190"/>
  <c r="R3894" i="190"/>
  <c r="Q3894" i="190"/>
  <c r="P3894" i="190"/>
  <c r="O3894" i="190"/>
  <c r="V3893" i="190"/>
  <c r="U3893" i="190"/>
  <c r="T3893" i="190"/>
  <c r="S3893" i="190"/>
  <c r="R3893" i="190"/>
  <c r="Q3893" i="190"/>
  <c r="P3893" i="190"/>
  <c r="O3893" i="190"/>
  <c r="V3892" i="190"/>
  <c r="U3892" i="190"/>
  <c r="T3892" i="190"/>
  <c r="S3892" i="190"/>
  <c r="R3892" i="190"/>
  <c r="Q3892" i="190"/>
  <c r="P3892" i="190"/>
  <c r="O3892" i="190"/>
  <c r="V3891" i="190"/>
  <c r="U3891" i="190"/>
  <c r="T3891" i="190"/>
  <c r="S3891" i="190"/>
  <c r="R3891" i="190"/>
  <c r="Q3891" i="190"/>
  <c r="P3891" i="190"/>
  <c r="O3891" i="190"/>
  <c r="V3890" i="190"/>
  <c r="U3890" i="190"/>
  <c r="T3890" i="190"/>
  <c r="X3890" i="190" s="1"/>
  <c r="S3890" i="190"/>
  <c r="R3890" i="190"/>
  <c r="Q3890" i="190"/>
  <c r="P3890" i="190"/>
  <c r="O3890" i="190"/>
  <c r="V3889" i="190"/>
  <c r="U3889" i="190"/>
  <c r="T3889" i="190"/>
  <c r="S3889" i="190"/>
  <c r="R3889" i="190"/>
  <c r="Q3889" i="190"/>
  <c r="P3889" i="190"/>
  <c r="O3889" i="190"/>
  <c r="V3888" i="190"/>
  <c r="U3888" i="190"/>
  <c r="T3888" i="190"/>
  <c r="S3888" i="190"/>
  <c r="R3888" i="190"/>
  <c r="Q3888" i="190"/>
  <c r="P3888" i="190"/>
  <c r="O3888" i="190"/>
  <c r="V3887" i="190"/>
  <c r="U3887" i="190"/>
  <c r="T3887" i="190"/>
  <c r="X3887" i="190" s="1"/>
  <c r="S3887" i="190"/>
  <c r="R3887" i="190"/>
  <c r="Q3887" i="190"/>
  <c r="P3887" i="190"/>
  <c r="O3887" i="190"/>
  <c r="V3886" i="190"/>
  <c r="U3886" i="190"/>
  <c r="T3886" i="190"/>
  <c r="S3886" i="190"/>
  <c r="R3886" i="190"/>
  <c r="Q3886" i="190"/>
  <c r="P3886" i="190"/>
  <c r="O3886" i="190"/>
  <c r="X3885" i="190"/>
  <c r="V3885" i="190"/>
  <c r="U3885" i="190"/>
  <c r="T3885" i="190"/>
  <c r="S3885" i="190"/>
  <c r="R3885" i="190"/>
  <c r="Q3885" i="190"/>
  <c r="P3885" i="190"/>
  <c r="O3885" i="190"/>
  <c r="V3884" i="190"/>
  <c r="U3884" i="190"/>
  <c r="T3884" i="190"/>
  <c r="S3884" i="190"/>
  <c r="R3884" i="190"/>
  <c r="Q3884" i="190"/>
  <c r="P3884" i="190"/>
  <c r="O3884" i="190"/>
  <c r="V3883" i="190"/>
  <c r="U3883" i="190"/>
  <c r="T3883" i="190"/>
  <c r="S3883" i="190"/>
  <c r="R3883" i="190"/>
  <c r="Q3883" i="190"/>
  <c r="P3883" i="190"/>
  <c r="O3883" i="190"/>
  <c r="V3882" i="190"/>
  <c r="U3882" i="190"/>
  <c r="T3882" i="190"/>
  <c r="S3882" i="190"/>
  <c r="R3882" i="190"/>
  <c r="Q3882" i="190"/>
  <c r="P3882" i="190"/>
  <c r="O3882" i="190"/>
  <c r="V3881" i="190"/>
  <c r="U3881" i="190"/>
  <c r="T3881" i="190"/>
  <c r="S3881" i="190"/>
  <c r="R3881" i="190"/>
  <c r="Q3881" i="190"/>
  <c r="P3881" i="190"/>
  <c r="O3881" i="190"/>
  <c r="V3880" i="190"/>
  <c r="U3880" i="190"/>
  <c r="T3880" i="190"/>
  <c r="S3880" i="190"/>
  <c r="R3880" i="190"/>
  <c r="Q3880" i="190"/>
  <c r="P3880" i="190"/>
  <c r="O3880" i="190"/>
  <c r="V3879" i="190"/>
  <c r="U3879" i="190"/>
  <c r="T3879" i="190"/>
  <c r="S3879" i="190"/>
  <c r="R3879" i="190"/>
  <c r="Q3879" i="190"/>
  <c r="P3879" i="190"/>
  <c r="O3879" i="190"/>
  <c r="V3878" i="190"/>
  <c r="U3878" i="190"/>
  <c r="T3878" i="190"/>
  <c r="S3878" i="190"/>
  <c r="R3878" i="190"/>
  <c r="Q3878" i="190"/>
  <c r="P3878" i="190"/>
  <c r="O3878" i="190"/>
  <c r="V3877" i="190"/>
  <c r="U3877" i="190"/>
  <c r="T3877" i="190"/>
  <c r="S3877" i="190"/>
  <c r="X3877" i="190" s="1"/>
  <c r="R3877" i="190"/>
  <c r="Q3877" i="190"/>
  <c r="P3877" i="190"/>
  <c r="O3877" i="190"/>
  <c r="V3876" i="190"/>
  <c r="U3876" i="190"/>
  <c r="T3876" i="190"/>
  <c r="S3876" i="190"/>
  <c r="R3876" i="190"/>
  <c r="Q3876" i="190"/>
  <c r="P3876" i="190"/>
  <c r="O3876" i="190"/>
  <c r="W3876" i="190" s="1"/>
  <c r="V3875" i="190"/>
  <c r="U3875" i="190"/>
  <c r="T3875" i="190"/>
  <c r="S3875" i="190"/>
  <c r="R3875" i="190"/>
  <c r="Q3875" i="190"/>
  <c r="P3875" i="190"/>
  <c r="O3875" i="190"/>
  <c r="V3874" i="190"/>
  <c r="U3874" i="190"/>
  <c r="T3874" i="190"/>
  <c r="S3874" i="190"/>
  <c r="R3874" i="190"/>
  <c r="Q3874" i="190"/>
  <c r="P3874" i="190"/>
  <c r="O3874" i="190"/>
  <c r="V3873" i="190"/>
  <c r="U3873" i="190"/>
  <c r="T3873" i="190"/>
  <c r="S3873" i="190"/>
  <c r="R3873" i="190"/>
  <c r="Q3873" i="190"/>
  <c r="P3873" i="190"/>
  <c r="O3873" i="190"/>
  <c r="V3872" i="190"/>
  <c r="U3872" i="190"/>
  <c r="T3872" i="190"/>
  <c r="S3872" i="190"/>
  <c r="R3872" i="190"/>
  <c r="Q3872" i="190"/>
  <c r="P3872" i="190"/>
  <c r="O3872" i="190"/>
  <c r="W3872" i="190" s="1"/>
  <c r="V3871" i="190"/>
  <c r="U3871" i="190"/>
  <c r="T3871" i="190"/>
  <c r="S3871" i="190"/>
  <c r="R3871" i="190"/>
  <c r="Q3871" i="190"/>
  <c r="P3871" i="190"/>
  <c r="O3871" i="190"/>
  <c r="V3870" i="190"/>
  <c r="U3870" i="190"/>
  <c r="T3870" i="190"/>
  <c r="S3870" i="190"/>
  <c r="R3870" i="190"/>
  <c r="Q3870" i="190"/>
  <c r="P3870" i="190"/>
  <c r="O3870" i="190"/>
  <c r="W3870" i="190" s="1"/>
  <c r="X3869" i="190"/>
  <c r="V3869" i="190"/>
  <c r="U3869" i="190"/>
  <c r="T3869" i="190"/>
  <c r="S3869" i="190"/>
  <c r="R3869" i="190"/>
  <c r="Q3869" i="190"/>
  <c r="P3869" i="190"/>
  <c r="O3869" i="190"/>
  <c r="V3868" i="190"/>
  <c r="U3868" i="190"/>
  <c r="T3868" i="190"/>
  <c r="S3868" i="190"/>
  <c r="R3868" i="190"/>
  <c r="Q3868" i="190"/>
  <c r="P3868" i="190"/>
  <c r="O3868" i="190"/>
  <c r="V3867" i="190"/>
  <c r="U3867" i="190"/>
  <c r="T3867" i="190"/>
  <c r="X3867" i="190" s="1"/>
  <c r="S3867" i="190"/>
  <c r="R3867" i="190"/>
  <c r="Q3867" i="190"/>
  <c r="P3867" i="190"/>
  <c r="O3867" i="190"/>
  <c r="V3866" i="190"/>
  <c r="U3866" i="190"/>
  <c r="T3866" i="190"/>
  <c r="S3866" i="190"/>
  <c r="R3866" i="190"/>
  <c r="Q3866" i="190"/>
  <c r="P3866" i="190"/>
  <c r="O3866" i="190"/>
  <c r="V3865" i="190"/>
  <c r="U3865" i="190"/>
  <c r="T3865" i="190"/>
  <c r="S3865" i="190"/>
  <c r="R3865" i="190"/>
  <c r="Q3865" i="190"/>
  <c r="P3865" i="190"/>
  <c r="O3865" i="190"/>
  <c r="V3864" i="190"/>
  <c r="U3864" i="190"/>
  <c r="T3864" i="190"/>
  <c r="S3864" i="190"/>
  <c r="R3864" i="190"/>
  <c r="Q3864" i="190"/>
  <c r="P3864" i="190"/>
  <c r="O3864" i="190"/>
  <c r="W3864" i="190" s="1"/>
  <c r="V3863" i="190"/>
  <c r="U3863" i="190"/>
  <c r="T3863" i="190"/>
  <c r="S3863" i="190"/>
  <c r="R3863" i="190"/>
  <c r="Q3863" i="190"/>
  <c r="P3863" i="190"/>
  <c r="O3863" i="190"/>
  <c r="V3862" i="190"/>
  <c r="U3862" i="190"/>
  <c r="T3862" i="190"/>
  <c r="S3862" i="190"/>
  <c r="R3862" i="190"/>
  <c r="Q3862" i="190"/>
  <c r="P3862" i="190"/>
  <c r="O3862" i="190"/>
  <c r="V3861" i="190"/>
  <c r="U3861" i="190"/>
  <c r="T3861" i="190"/>
  <c r="S3861" i="190"/>
  <c r="R3861" i="190"/>
  <c r="Q3861" i="190"/>
  <c r="P3861" i="190"/>
  <c r="O3861" i="190"/>
  <c r="W3861" i="190" s="1"/>
  <c r="V3860" i="190"/>
  <c r="U3860" i="190"/>
  <c r="T3860" i="190"/>
  <c r="S3860" i="190"/>
  <c r="R3860" i="190"/>
  <c r="Q3860" i="190"/>
  <c r="P3860" i="190"/>
  <c r="O3860" i="190"/>
  <c r="V3859" i="190"/>
  <c r="U3859" i="190"/>
  <c r="T3859" i="190"/>
  <c r="S3859" i="190"/>
  <c r="R3859" i="190"/>
  <c r="Q3859" i="190"/>
  <c r="P3859" i="190"/>
  <c r="O3859" i="190"/>
  <c r="V3858" i="190"/>
  <c r="U3858" i="190"/>
  <c r="T3858" i="190"/>
  <c r="X3858" i="190" s="1"/>
  <c r="S3858" i="190"/>
  <c r="R3858" i="190"/>
  <c r="Q3858" i="190"/>
  <c r="P3858" i="190"/>
  <c r="O3858" i="190"/>
  <c r="W3858" i="190" s="1"/>
  <c r="V3857" i="190"/>
  <c r="U3857" i="190"/>
  <c r="T3857" i="190"/>
  <c r="S3857" i="190"/>
  <c r="R3857" i="190"/>
  <c r="Q3857" i="190"/>
  <c r="P3857" i="190"/>
  <c r="O3857" i="190"/>
  <c r="V3856" i="190"/>
  <c r="U3856" i="190"/>
  <c r="T3856" i="190"/>
  <c r="S3856" i="190"/>
  <c r="X3856" i="190" s="1"/>
  <c r="R3856" i="190"/>
  <c r="Q3856" i="190"/>
  <c r="P3856" i="190"/>
  <c r="O3856" i="190"/>
  <c r="V3855" i="190"/>
  <c r="U3855" i="190"/>
  <c r="T3855" i="190"/>
  <c r="X3855" i="190" s="1"/>
  <c r="S3855" i="190"/>
  <c r="R3855" i="190"/>
  <c r="Q3855" i="190"/>
  <c r="P3855" i="190"/>
  <c r="O3855" i="190"/>
  <c r="V3854" i="190"/>
  <c r="U3854" i="190"/>
  <c r="T3854" i="190"/>
  <c r="S3854" i="190"/>
  <c r="R3854" i="190"/>
  <c r="Q3854" i="190"/>
  <c r="P3854" i="190"/>
  <c r="O3854" i="190"/>
  <c r="V3853" i="190"/>
  <c r="U3853" i="190"/>
  <c r="T3853" i="190"/>
  <c r="S3853" i="190"/>
  <c r="R3853" i="190"/>
  <c r="Q3853" i="190"/>
  <c r="P3853" i="190"/>
  <c r="O3853" i="190"/>
  <c r="W3853" i="190" s="1"/>
  <c r="V3852" i="190"/>
  <c r="U3852" i="190"/>
  <c r="T3852" i="190"/>
  <c r="S3852" i="190"/>
  <c r="R3852" i="190"/>
  <c r="Q3852" i="190"/>
  <c r="P3852" i="190"/>
  <c r="O3852" i="190"/>
  <c r="V3851" i="190"/>
  <c r="U3851" i="190"/>
  <c r="T3851" i="190"/>
  <c r="S3851" i="190"/>
  <c r="R3851" i="190"/>
  <c r="Q3851" i="190"/>
  <c r="P3851" i="190"/>
  <c r="O3851" i="190"/>
  <c r="V3850" i="190"/>
  <c r="U3850" i="190"/>
  <c r="T3850" i="190"/>
  <c r="S3850" i="190"/>
  <c r="R3850" i="190"/>
  <c r="Q3850" i="190"/>
  <c r="P3850" i="190"/>
  <c r="O3850" i="190"/>
  <c r="W3850" i="190" s="1"/>
  <c r="V3849" i="190"/>
  <c r="U3849" i="190"/>
  <c r="T3849" i="190"/>
  <c r="S3849" i="190"/>
  <c r="R3849" i="190"/>
  <c r="Q3849" i="190"/>
  <c r="P3849" i="190"/>
  <c r="O3849" i="190"/>
  <c r="V3848" i="190"/>
  <c r="U3848" i="190"/>
  <c r="T3848" i="190"/>
  <c r="S3848" i="190"/>
  <c r="X3848" i="190" s="1"/>
  <c r="R3848" i="190"/>
  <c r="Q3848" i="190"/>
  <c r="P3848" i="190"/>
  <c r="O3848" i="190"/>
  <c r="V3847" i="190"/>
  <c r="U3847" i="190"/>
  <c r="T3847" i="190"/>
  <c r="S3847" i="190"/>
  <c r="R3847" i="190"/>
  <c r="Q3847" i="190"/>
  <c r="P3847" i="190"/>
  <c r="O3847" i="190"/>
  <c r="V3846" i="190"/>
  <c r="U3846" i="190"/>
  <c r="T3846" i="190"/>
  <c r="S3846" i="190"/>
  <c r="R3846" i="190"/>
  <c r="Q3846" i="190"/>
  <c r="P3846" i="190"/>
  <c r="O3846" i="190"/>
  <c r="V3845" i="190"/>
  <c r="U3845" i="190"/>
  <c r="T3845" i="190"/>
  <c r="S3845" i="190"/>
  <c r="R3845" i="190"/>
  <c r="Q3845" i="190"/>
  <c r="P3845" i="190"/>
  <c r="O3845" i="190"/>
  <c r="V3844" i="190"/>
  <c r="U3844" i="190"/>
  <c r="T3844" i="190"/>
  <c r="S3844" i="190"/>
  <c r="R3844" i="190"/>
  <c r="Q3844" i="190"/>
  <c r="P3844" i="190"/>
  <c r="O3844" i="190"/>
  <c r="V3843" i="190"/>
  <c r="U3843" i="190"/>
  <c r="T3843" i="190"/>
  <c r="S3843" i="190"/>
  <c r="R3843" i="190"/>
  <c r="Q3843" i="190"/>
  <c r="P3843" i="190"/>
  <c r="O3843" i="190"/>
  <c r="V3842" i="190"/>
  <c r="U3842" i="190"/>
  <c r="T3842" i="190"/>
  <c r="S3842" i="190"/>
  <c r="R3842" i="190"/>
  <c r="Q3842" i="190"/>
  <c r="P3842" i="190"/>
  <c r="O3842" i="190"/>
  <c r="V3841" i="190"/>
  <c r="U3841" i="190"/>
  <c r="T3841" i="190"/>
  <c r="S3841" i="190"/>
  <c r="R3841" i="190"/>
  <c r="Q3841" i="190"/>
  <c r="P3841" i="190"/>
  <c r="O3841" i="190"/>
  <c r="V3840" i="190"/>
  <c r="U3840" i="190"/>
  <c r="T3840" i="190"/>
  <c r="S3840" i="190"/>
  <c r="R3840" i="190"/>
  <c r="Q3840" i="190"/>
  <c r="P3840" i="190"/>
  <c r="O3840" i="190"/>
  <c r="V3839" i="190"/>
  <c r="U3839" i="190"/>
  <c r="T3839" i="190"/>
  <c r="S3839" i="190"/>
  <c r="R3839" i="190"/>
  <c r="Q3839" i="190"/>
  <c r="P3839" i="190"/>
  <c r="O3839" i="190"/>
  <c r="V3838" i="190"/>
  <c r="U3838" i="190"/>
  <c r="T3838" i="190"/>
  <c r="S3838" i="190"/>
  <c r="R3838" i="190"/>
  <c r="Q3838" i="190"/>
  <c r="P3838" i="190"/>
  <c r="O3838" i="190"/>
  <c r="V3837" i="190"/>
  <c r="U3837" i="190"/>
  <c r="T3837" i="190"/>
  <c r="S3837" i="190"/>
  <c r="X3837" i="190" s="1"/>
  <c r="R3837" i="190"/>
  <c r="Q3837" i="190"/>
  <c r="P3837" i="190"/>
  <c r="O3837" i="190"/>
  <c r="V3836" i="190"/>
  <c r="U3836" i="190"/>
  <c r="T3836" i="190"/>
  <c r="X3836" i="190" s="1"/>
  <c r="S3836" i="190"/>
  <c r="R3836" i="190"/>
  <c r="Q3836" i="190"/>
  <c r="P3836" i="190"/>
  <c r="O3836" i="190"/>
  <c r="V3835" i="190"/>
  <c r="U3835" i="190"/>
  <c r="T3835" i="190"/>
  <c r="S3835" i="190"/>
  <c r="R3835" i="190"/>
  <c r="Q3835" i="190"/>
  <c r="P3835" i="190"/>
  <c r="O3835" i="190"/>
  <c r="V3834" i="190"/>
  <c r="U3834" i="190"/>
  <c r="T3834" i="190"/>
  <c r="S3834" i="190"/>
  <c r="R3834" i="190"/>
  <c r="Q3834" i="190"/>
  <c r="P3834" i="190"/>
  <c r="O3834" i="190"/>
  <c r="V3833" i="190"/>
  <c r="U3833" i="190"/>
  <c r="T3833" i="190"/>
  <c r="X3833" i="190" s="1"/>
  <c r="S3833" i="190"/>
  <c r="R3833" i="190"/>
  <c r="Q3833" i="190"/>
  <c r="P3833" i="190"/>
  <c r="O3833" i="190"/>
  <c r="V3832" i="190"/>
  <c r="U3832" i="190"/>
  <c r="T3832" i="190"/>
  <c r="S3832" i="190"/>
  <c r="R3832" i="190"/>
  <c r="Q3832" i="190"/>
  <c r="P3832" i="190"/>
  <c r="O3832" i="190"/>
  <c r="V3831" i="190"/>
  <c r="U3831" i="190"/>
  <c r="T3831" i="190"/>
  <c r="S3831" i="190"/>
  <c r="R3831" i="190"/>
  <c r="Q3831" i="190"/>
  <c r="P3831" i="190"/>
  <c r="O3831" i="190"/>
  <c r="V3830" i="190"/>
  <c r="U3830" i="190"/>
  <c r="T3830" i="190"/>
  <c r="X3830" i="190" s="1"/>
  <c r="S3830" i="190"/>
  <c r="R3830" i="190"/>
  <c r="Q3830" i="190"/>
  <c r="P3830" i="190"/>
  <c r="O3830" i="190"/>
  <c r="X3829" i="190"/>
  <c r="V3829" i="190"/>
  <c r="U3829" i="190"/>
  <c r="T3829" i="190"/>
  <c r="S3829" i="190"/>
  <c r="R3829" i="190"/>
  <c r="Q3829" i="190"/>
  <c r="P3829" i="190"/>
  <c r="O3829" i="190"/>
  <c r="W3829" i="190" s="1"/>
  <c r="V3828" i="190"/>
  <c r="U3828" i="190"/>
  <c r="T3828" i="190"/>
  <c r="S3828" i="190"/>
  <c r="R3828" i="190"/>
  <c r="Q3828" i="190"/>
  <c r="P3828" i="190"/>
  <c r="O3828" i="190"/>
  <c r="V3827" i="190"/>
  <c r="U3827" i="190"/>
  <c r="T3827" i="190"/>
  <c r="S3827" i="190"/>
  <c r="R3827" i="190"/>
  <c r="Q3827" i="190"/>
  <c r="P3827" i="190"/>
  <c r="O3827" i="190"/>
  <c r="V3826" i="190"/>
  <c r="U3826" i="190"/>
  <c r="T3826" i="190"/>
  <c r="S3826" i="190"/>
  <c r="R3826" i="190"/>
  <c r="Q3826" i="190"/>
  <c r="P3826" i="190"/>
  <c r="O3826" i="190"/>
  <c r="W3826" i="190" s="1"/>
  <c r="V3825" i="190"/>
  <c r="U3825" i="190"/>
  <c r="T3825" i="190"/>
  <c r="S3825" i="190"/>
  <c r="R3825" i="190"/>
  <c r="Q3825" i="190"/>
  <c r="P3825" i="190"/>
  <c r="O3825" i="190"/>
  <c r="V3824" i="190"/>
  <c r="U3824" i="190"/>
  <c r="T3824" i="190"/>
  <c r="S3824" i="190"/>
  <c r="X3824" i="190" s="1"/>
  <c r="R3824" i="190"/>
  <c r="Q3824" i="190"/>
  <c r="P3824" i="190"/>
  <c r="O3824" i="190"/>
  <c r="W3824" i="190" s="1"/>
  <c r="V3823" i="190"/>
  <c r="U3823" i="190"/>
  <c r="T3823" i="190"/>
  <c r="S3823" i="190"/>
  <c r="R3823" i="190"/>
  <c r="Q3823" i="190"/>
  <c r="P3823" i="190"/>
  <c r="O3823" i="190"/>
  <c r="V3822" i="190"/>
  <c r="U3822" i="190"/>
  <c r="T3822" i="190"/>
  <c r="S3822" i="190"/>
  <c r="R3822" i="190"/>
  <c r="Q3822" i="190"/>
  <c r="P3822" i="190"/>
  <c r="O3822" i="190"/>
  <c r="V3821" i="190"/>
  <c r="U3821" i="190"/>
  <c r="T3821" i="190"/>
  <c r="S3821" i="190"/>
  <c r="X3821" i="190" s="1"/>
  <c r="R3821" i="190"/>
  <c r="Q3821" i="190"/>
  <c r="P3821" i="190"/>
  <c r="O3821" i="190"/>
  <c r="W3821" i="190" s="1"/>
  <c r="V3820" i="190"/>
  <c r="U3820" i="190"/>
  <c r="T3820" i="190"/>
  <c r="X3820" i="190" s="1"/>
  <c r="S3820" i="190"/>
  <c r="R3820" i="190"/>
  <c r="Q3820" i="190"/>
  <c r="P3820" i="190"/>
  <c r="O3820" i="190"/>
  <c r="W3820" i="190" s="1"/>
  <c r="V3819" i="190"/>
  <c r="U3819" i="190"/>
  <c r="T3819" i="190"/>
  <c r="S3819" i="190"/>
  <c r="R3819" i="190"/>
  <c r="Q3819" i="190"/>
  <c r="P3819" i="190"/>
  <c r="O3819" i="190"/>
  <c r="V3818" i="190"/>
  <c r="U3818" i="190"/>
  <c r="T3818" i="190"/>
  <c r="S3818" i="190"/>
  <c r="R3818" i="190"/>
  <c r="Q3818" i="190"/>
  <c r="P3818" i="190"/>
  <c r="O3818" i="190"/>
  <c r="W3818" i="190" s="1"/>
  <c r="V3817" i="190"/>
  <c r="U3817" i="190"/>
  <c r="T3817" i="190"/>
  <c r="X3817" i="190" s="1"/>
  <c r="S3817" i="190"/>
  <c r="R3817" i="190"/>
  <c r="Q3817" i="190"/>
  <c r="P3817" i="190"/>
  <c r="O3817" i="190"/>
  <c r="V3816" i="190"/>
  <c r="U3816" i="190"/>
  <c r="T3816" i="190"/>
  <c r="S3816" i="190"/>
  <c r="X3816" i="190" s="1"/>
  <c r="R3816" i="190"/>
  <c r="Q3816" i="190"/>
  <c r="P3816" i="190"/>
  <c r="O3816" i="190"/>
  <c r="V3815" i="190"/>
  <c r="U3815" i="190"/>
  <c r="T3815" i="190"/>
  <c r="S3815" i="190"/>
  <c r="R3815" i="190"/>
  <c r="Q3815" i="190"/>
  <c r="P3815" i="190"/>
  <c r="O3815" i="190"/>
  <c r="V3814" i="190"/>
  <c r="U3814" i="190"/>
  <c r="T3814" i="190"/>
  <c r="X3814" i="190" s="1"/>
  <c r="S3814" i="190"/>
  <c r="R3814" i="190"/>
  <c r="Q3814" i="190"/>
  <c r="P3814" i="190"/>
  <c r="O3814" i="190"/>
  <c r="W3814" i="190" s="1"/>
  <c r="V3813" i="190"/>
  <c r="U3813" i="190"/>
  <c r="T3813" i="190"/>
  <c r="X3813" i="190" s="1"/>
  <c r="S3813" i="190"/>
  <c r="R3813" i="190"/>
  <c r="Q3813" i="190"/>
  <c r="P3813" i="190"/>
  <c r="O3813" i="190"/>
  <c r="V3812" i="190"/>
  <c r="U3812" i="190"/>
  <c r="T3812" i="190"/>
  <c r="X3812" i="190" s="1"/>
  <c r="S3812" i="190"/>
  <c r="R3812" i="190"/>
  <c r="Q3812" i="190"/>
  <c r="P3812" i="190"/>
  <c r="O3812" i="190"/>
  <c r="V3811" i="190"/>
  <c r="U3811" i="190"/>
  <c r="T3811" i="190"/>
  <c r="S3811" i="190"/>
  <c r="R3811" i="190"/>
  <c r="Q3811" i="190"/>
  <c r="P3811" i="190"/>
  <c r="O3811" i="190"/>
  <c r="V3810" i="190"/>
  <c r="U3810" i="190"/>
  <c r="T3810" i="190"/>
  <c r="X3810" i="190" s="1"/>
  <c r="S3810" i="190"/>
  <c r="R3810" i="190"/>
  <c r="Q3810" i="190"/>
  <c r="P3810" i="190"/>
  <c r="O3810" i="190"/>
  <c r="V3809" i="190"/>
  <c r="U3809" i="190"/>
  <c r="T3809" i="190"/>
  <c r="X3809" i="190" s="1"/>
  <c r="S3809" i="190"/>
  <c r="R3809" i="190"/>
  <c r="Q3809" i="190"/>
  <c r="P3809" i="190"/>
  <c r="O3809" i="190"/>
  <c r="V3808" i="190"/>
  <c r="U3808" i="190"/>
  <c r="T3808" i="190"/>
  <c r="S3808" i="190"/>
  <c r="R3808" i="190"/>
  <c r="Q3808" i="190"/>
  <c r="P3808" i="190"/>
  <c r="O3808" i="190"/>
  <c r="V3807" i="190"/>
  <c r="U3807" i="190"/>
  <c r="T3807" i="190"/>
  <c r="X3807" i="190" s="1"/>
  <c r="S3807" i="190"/>
  <c r="R3807" i="190"/>
  <c r="Q3807" i="190"/>
  <c r="P3807" i="190"/>
  <c r="O3807" i="190"/>
  <c r="V3806" i="190"/>
  <c r="U3806" i="190"/>
  <c r="T3806" i="190"/>
  <c r="X3806" i="190" s="1"/>
  <c r="S3806" i="190"/>
  <c r="R3806" i="190"/>
  <c r="Q3806" i="190"/>
  <c r="P3806" i="190"/>
  <c r="O3806" i="190"/>
  <c r="V3805" i="190"/>
  <c r="U3805" i="190"/>
  <c r="T3805" i="190"/>
  <c r="S3805" i="190"/>
  <c r="R3805" i="190"/>
  <c r="Q3805" i="190"/>
  <c r="P3805" i="190"/>
  <c r="O3805" i="190"/>
  <c r="V3804" i="190"/>
  <c r="U3804" i="190"/>
  <c r="T3804" i="190"/>
  <c r="X3804" i="190" s="1"/>
  <c r="S3804" i="190"/>
  <c r="R3804" i="190"/>
  <c r="Q3804" i="190"/>
  <c r="P3804" i="190"/>
  <c r="O3804" i="190"/>
  <c r="V3803" i="190"/>
  <c r="U3803" i="190"/>
  <c r="T3803" i="190"/>
  <c r="X3803" i="190" s="1"/>
  <c r="S3803" i="190"/>
  <c r="R3803" i="190"/>
  <c r="Q3803" i="190"/>
  <c r="P3803" i="190"/>
  <c r="O3803" i="190"/>
  <c r="V3802" i="190"/>
  <c r="U3802" i="190"/>
  <c r="T3802" i="190"/>
  <c r="S3802" i="190"/>
  <c r="R3802" i="190"/>
  <c r="Q3802" i="190"/>
  <c r="P3802" i="190"/>
  <c r="O3802" i="190"/>
  <c r="V3801" i="190"/>
  <c r="U3801" i="190"/>
  <c r="T3801" i="190"/>
  <c r="X3801" i="190" s="1"/>
  <c r="S3801" i="190"/>
  <c r="R3801" i="190"/>
  <c r="Q3801" i="190"/>
  <c r="P3801" i="190"/>
  <c r="O3801" i="190"/>
  <c r="V3800" i="190"/>
  <c r="U3800" i="190"/>
  <c r="T3800" i="190"/>
  <c r="X3800" i="190" s="1"/>
  <c r="S3800" i="190"/>
  <c r="R3800" i="190"/>
  <c r="Q3800" i="190"/>
  <c r="P3800" i="190"/>
  <c r="O3800" i="190"/>
  <c r="V3799" i="190"/>
  <c r="U3799" i="190"/>
  <c r="T3799" i="190"/>
  <c r="S3799" i="190"/>
  <c r="R3799" i="190"/>
  <c r="Q3799" i="190"/>
  <c r="P3799" i="190"/>
  <c r="O3799" i="190"/>
  <c r="V3798" i="190"/>
  <c r="U3798" i="190"/>
  <c r="T3798" i="190"/>
  <c r="X3798" i="190" s="1"/>
  <c r="S3798" i="190"/>
  <c r="R3798" i="190"/>
  <c r="Q3798" i="190"/>
  <c r="P3798" i="190"/>
  <c r="O3798" i="190"/>
  <c r="V3797" i="190"/>
  <c r="U3797" i="190"/>
  <c r="T3797" i="190"/>
  <c r="X3797" i="190" s="1"/>
  <c r="S3797" i="190"/>
  <c r="R3797" i="190"/>
  <c r="Q3797" i="190"/>
  <c r="P3797" i="190"/>
  <c r="O3797" i="190"/>
  <c r="V3796" i="190"/>
  <c r="U3796" i="190"/>
  <c r="T3796" i="190"/>
  <c r="S3796" i="190"/>
  <c r="R3796" i="190"/>
  <c r="Q3796" i="190"/>
  <c r="P3796" i="190"/>
  <c r="O3796" i="190"/>
  <c r="V3795" i="190"/>
  <c r="U3795" i="190"/>
  <c r="T3795" i="190"/>
  <c r="X3795" i="190" s="1"/>
  <c r="S3795" i="190"/>
  <c r="R3795" i="190"/>
  <c r="Q3795" i="190"/>
  <c r="P3795" i="190"/>
  <c r="O3795" i="190"/>
  <c r="V3794" i="190"/>
  <c r="U3794" i="190"/>
  <c r="T3794" i="190"/>
  <c r="X3794" i="190" s="1"/>
  <c r="S3794" i="190"/>
  <c r="R3794" i="190"/>
  <c r="Q3794" i="190"/>
  <c r="P3794" i="190"/>
  <c r="O3794" i="190"/>
  <c r="V3793" i="190"/>
  <c r="U3793" i="190"/>
  <c r="T3793" i="190"/>
  <c r="S3793" i="190"/>
  <c r="R3793" i="190"/>
  <c r="Q3793" i="190"/>
  <c r="P3793" i="190"/>
  <c r="O3793" i="190"/>
  <c r="V3792" i="190"/>
  <c r="U3792" i="190"/>
  <c r="T3792" i="190"/>
  <c r="X3792" i="190" s="1"/>
  <c r="S3792" i="190"/>
  <c r="R3792" i="190"/>
  <c r="Q3792" i="190"/>
  <c r="P3792" i="190"/>
  <c r="O3792" i="190"/>
  <c r="V3791" i="190"/>
  <c r="U3791" i="190"/>
  <c r="T3791" i="190"/>
  <c r="X3791" i="190" s="1"/>
  <c r="S3791" i="190"/>
  <c r="R3791" i="190"/>
  <c r="Q3791" i="190"/>
  <c r="P3791" i="190"/>
  <c r="O3791" i="190"/>
  <c r="V3790" i="190"/>
  <c r="U3790" i="190"/>
  <c r="T3790" i="190"/>
  <c r="S3790" i="190"/>
  <c r="R3790" i="190"/>
  <c r="Q3790" i="190"/>
  <c r="P3790" i="190"/>
  <c r="O3790" i="190"/>
  <c r="V3789" i="190"/>
  <c r="U3789" i="190"/>
  <c r="T3789" i="190"/>
  <c r="X3789" i="190" s="1"/>
  <c r="S3789" i="190"/>
  <c r="R3789" i="190"/>
  <c r="Q3789" i="190"/>
  <c r="P3789" i="190"/>
  <c r="O3789" i="190"/>
  <c r="V3788" i="190"/>
  <c r="U3788" i="190"/>
  <c r="T3788" i="190"/>
  <c r="X3788" i="190" s="1"/>
  <c r="S3788" i="190"/>
  <c r="R3788" i="190"/>
  <c r="Q3788" i="190"/>
  <c r="P3788" i="190"/>
  <c r="O3788" i="190"/>
  <c r="V3787" i="190"/>
  <c r="U3787" i="190"/>
  <c r="T3787" i="190"/>
  <c r="S3787" i="190"/>
  <c r="R3787" i="190"/>
  <c r="Q3787" i="190"/>
  <c r="P3787" i="190"/>
  <c r="O3787" i="190"/>
  <c r="V3786" i="190"/>
  <c r="U3786" i="190"/>
  <c r="T3786" i="190"/>
  <c r="X3786" i="190" s="1"/>
  <c r="S3786" i="190"/>
  <c r="R3786" i="190"/>
  <c r="Q3786" i="190"/>
  <c r="P3786" i="190"/>
  <c r="O3786" i="190"/>
  <c r="V3785" i="190"/>
  <c r="U3785" i="190"/>
  <c r="T3785" i="190"/>
  <c r="X3785" i="190" s="1"/>
  <c r="S3785" i="190"/>
  <c r="R3785" i="190"/>
  <c r="Q3785" i="190"/>
  <c r="P3785" i="190"/>
  <c r="O3785" i="190"/>
  <c r="V3784" i="190"/>
  <c r="U3784" i="190"/>
  <c r="T3784" i="190"/>
  <c r="S3784" i="190"/>
  <c r="R3784" i="190"/>
  <c r="Q3784" i="190"/>
  <c r="P3784" i="190"/>
  <c r="O3784" i="190"/>
  <c r="V3783" i="190"/>
  <c r="U3783" i="190"/>
  <c r="T3783" i="190"/>
  <c r="X3783" i="190" s="1"/>
  <c r="S3783" i="190"/>
  <c r="R3783" i="190"/>
  <c r="Q3783" i="190"/>
  <c r="P3783" i="190"/>
  <c r="O3783" i="190"/>
  <c r="V3782" i="190"/>
  <c r="U3782" i="190"/>
  <c r="T3782" i="190"/>
  <c r="X3782" i="190" s="1"/>
  <c r="S3782" i="190"/>
  <c r="R3782" i="190"/>
  <c r="Q3782" i="190"/>
  <c r="P3782" i="190"/>
  <c r="O3782" i="190"/>
  <c r="V3781" i="190"/>
  <c r="U3781" i="190"/>
  <c r="T3781" i="190"/>
  <c r="S3781" i="190"/>
  <c r="R3781" i="190"/>
  <c r="Q3781" i="190"/>
  <c r="P3781" i="190"/>
  <c r="O3781" i="190"/>
  <c r="V3780" i="190"/>
  <c r="U3780" i="190"/>
  <c r="T3780" i="190"/>
  <c r="X3780" i="190" s="1"/>
  <c r="S3780" i="190"/>
  <c r="R3780" i="190"/>
  <c r="Q3780" i="190"/>
  <c r="P3780" i="190"/>
  <c r="O3780" i="190"/>
  <c r="V3779" i="190"/>
  <c r="U3779" i="190"/>
  <c r="T3779" i="190"/>
  <c r="X3779" i="190" s="1"/>
  <c r="S3779" i="190"/>
  <c r="R3779" i="190"/>
  <c r="Q3779" i="190"/>
  <c r="P3779" i="190"/>
  <c r="O3779" i="190"/>
  <c r="V3778" i="190"/>
  <c r="U3778" i="190"/>
  <c r="T3778" i="190"/>
  <c r="S3778" i="190"/>
  <c r="R3778" i="190"/>
  <c r="Q3778" i="190"/>
  <c r="P3778" i="190"/>
  <c r="O3778" i="190"/>
  <c r="V3777" i="190"/>
  <c r="U3777" i="190"/>
  <c r="T3777" i="190"/>
  <c r="X3777" i="190" s="1"/>
  <c r="S3777" i="190"/>
  <c r="R3777" i="190"/>
  <c r="Q3777" i="190"/>
  <c r="P3777" i="190"/>
  <c r="O3777" i="190"/>
  <c r="V3776" i="190"/>
  <c r="U3776" i="190"/>
  <c r="T3776" i="190"/>
  <c r="X3776" i="190" s="1"/>
  <c r="S3776" i="190"/>
  <c r="R3776" i="190"/>
  <c r="Q3776" i="190"/>
  <c r="P3776" i="190"/>
  <c r="O3776" i="190"/>
  <c r="V3775" i="190"/>
  <c r="U3775" i="190"/>
  <c r="T3775" i="190"/>
  <c r="S3775" i="190"/>
  <c r="R3775" i="190"/>
  <c r="Q3775" i="190"/>
  <c r="P3775" i="190"/>
  <c r="O3775" i="190"/>
  <c r="V3774" i="190"/>
  <c r="U3774" i="190"/>
  <c r="T3774" i="190"/>
  <c r="X3774" i="190" s="1"/>
  <c r="S3774" i="190"/>
  <c r="R3774" i="190"/>
  <c r="Q3774" i="190"/>
  <c r="P3774" i="190"/>
  <c r="O3774" i="190"/>
  <c r="V3773" i="190"/>
  <c r="U3773" i="190"/>
  <c r="T3773" i="190"/>
  <c r="X3773" i="190" s="1"/>
  <c r="S3773" i="190"/>
  <c r="R3773" i="190"/>
  <c r="Q3773" i="190"/>
  <c r="P3773" i="190"/>
  <c r="O3773" i="190"/>
  <c r="V3772" i="190"/>
  <c r="U3772" i="190"/>
  <c r="T3772" i="190"/>
  <c r="S3772" i="190"/>
  <c r="R3772" i="190"/>
  <c r="Q3772" i="190"/>
  <c r="P3772" i="190"/>
  <c r="O3772" i="190"/>
  <c r="V3771" i="190"/>
  <c r="U3771" i="190"/>
  <c r="T3771" i="190"/>
  <c r="X3771" i="190" s="1"/>
  <c r="S3771" i="190"/>
  <c r="R3771" i="190"/>
  <c r="Q3771" i="190"/>
  <c r="P3771" i="190"/>
  <c r="O3771" i="190"/>
  <c r="V3770" i="190"/>
  <c r="U3770" i="190"/>
  <c r="T3770" i="190"/>
  <c r="X3770" i="190" s="1"/>
  <c r="S3770" i="190"/>
  <c r="R3770" i="190"/>
  <c r="Q3770" i="190"/>
  <c r="P3770" i="190"/>
  <c r="O3770" i="190"/>
  <c r="V3769" i="190"/>
  <c r="U3769" i="190"/>
  <c r="T3769" i="190"/>
  <c r="S3769" i="190"/>
  <c r="R3769" i="190"/>
  <c r="Q3769" i="190"/>
  <c r="P3769" i="190"/>
  <c r="O3769" i="190"/>
  <c r="V3768" i="190"/>
  <c r="U3768" i="190"/>
  <c r="T3768" i="190"/>
  <c r="X3768" i="190" s="1"/>
  <c r="S3768" i="190"/>
  <c r="R3768" i="190"/>
  <c r="Q3768" i="190"/>
  <c r="P3768" i="190"/>
  <c r="O3768" i="190"/>
  <c r="V3767" i="190"/>
  <c r="U3767" i="190"/>
  <c r="T3767" i="190"/>
  <c r="X3767" i="190" s="1"/>
  <c r="S3767" i="190"/>
  <c r="R3767" i="190"/>
  <c r="Q3767" i="190"/>
  <c r="P3767" i="190"/>
  <c r="O3767" i="190"/>
  <c r="V3766" i="190"/>
  <c r="U3766" i="190"/>
  <c r="T3766" i="190"/>
  <c r="S3766" i="190"/>
  <c r="R3766" i="190"/>
  <c r="Q3766" i="190"/>
  <c r="P3766" i="190"/>
  <c r="O3766" i="190"/>
  <c r="V3765" i="190"/>
  <c r="U3765" i="190"/>
  <c r="T3765" i="190"/>
  <c r="X3765" i="190" s="1"/>
  <c r="S3765" i="190"/>
  <c r="R3765" i="190"/>
  <c r="Q3765" i="190"/>
  <c r="P3765" i="190"/>
  <c r="O3765" i="190"/>
  <c r="V3764" i="190"/>
  <c r="U3764" i="190"/>
  <c r="T3764" i="190"/>
  <c r="X3764" i="190" s="1"/>
  <c r="S3764" i="190"/>
  <c r="R3764" i="190"/>
  <c r="Q3764" i="190"/>
  <c r="P3764" i="190"/>
  <c r="O3764" i="190"/>
  <c r="V3763" i="190"/>
  <c r="U3763" i="190"/>
  <c r="T3763" i="190"/>
  <c r="S3763" i="190"/>
  <c r="R3763" i="190"/>
  <c r="Q3763" i="190"/>
  <c r="P3763" i="190"/>
  <c r="O3763" i="190"/>
  <c r="V3762" i="190"/>
  <c r="U3762" i="190"/>
  <c r="T3762" i="190"/>
  <c r="X3762" i="190" s="1"/>
  <c r="S3762" i="190"/>
  <c r="R3762" i="190"/>
  <c r="Q3762" i="190"/>
  <c r="P3762" i="190"/>
  <c r="O3762" i="190"/>
  <c r="V3761" i="190"/>
  <c r="U3761" i="190"/>
  <c r="T3761" i="190"/>
  <c r="X3761" i="190" s="1"/>
  <c r="S3761" i="190"/>
  <c r="R3761" i="190"/>
  <c r="Q3761" i="190"/>
  <c r="P3761" i="190"/>
  <c r="O3761" i="190"/>
  <c r="V3760" i="190"/>
  <c r="U3760" i="190"/>
  <c r="T3760" i="190"/>
  <c r="S3760" i="190"/>
  <c r="R3760" i="190"/>
  <c r="Q3760" i="190"/>
  <c r="P3760" i="190"/>
  <c r="O3760" i="190"/>
  <c r="V3759" i="190"/>
  <c r="U3759" i="190"/>
  <c r="T3759" i="190"/>
  <c r="X3759" i="190" s="1"/>
  <c r="S3759" i="190"/>
  <c r="R3759" i="190"/>
  <c r="Q3759" i="190"/>
  <c r="P3759" i="190"/>
  <c r="O3759" i="190"/>
  <c r="V3758" i="190"/>
  <c r="U3758" i="190"/>
  <c r="T3758" i="190"/>
  <c r="X3758" i="190" s="1"/>
  <c r="S3758" i="190"/>
  <c r="R3758" i="190"/>
  <c r="Q3758" i="190"/>
  <c r="P3758" i="190"/>
  <c r="O3758" i="190"/>
  <c r="V3757" i="190"/>
  <c r="U3757" i="190"/>
  <c r="T3757" i="190"/>
  <c r="S3757" i="190"/>
  <c r="R3757" i="190"/>
  <c r="Q3757" i="190"/>
  <c r="P3757" i="190"/>
  <c r="O3757" i="190"/>
  <c r="V3756" i="190"/>
  <c r="U3756" i="190"/>
  <c r="T3756" i="190"/>
  <c r="X3756" i="190" s="1"/>
  <c r="S3756" i="190"/>
  <c r="R3756" i="190"/>
  <c r="Q3756" i="190"/>
  <c r="P3756" i="190"/>
  <c r="O3756" i="190"/>
  <c r="V3755" i="190"/>
  <c r="U3755" i="190"/>
  <c r="T3755" i="190"/>
  <c r="X3755" i="190" s="1"/>
  <c r="S3755" i="190"/>
  <c r="R3755" i="190"/>
  <c r="Q3755" i="190"/>
  <c r="P3755" i="190"/>
  <c r="O3755" i="190"/>
  <c r="V3754" i="190"/>
  <c r="U3754" i="190"/>
  <c r="T3754" i="190"/>
  <c r="S3754" i="190"/>
  <c r="R3754" i="190"/>
  <c r="Q3754" i="190"/>
  <c r="P3754" i="190"/>
  <c r="O3754" i="190"/>
  <c r="V3753" i="190"/>
  <c r="U3753" i="190"/>
  <c r="T3753" i="190"/>
  <c r="X3753" i="190" s="1"/>
  <c r="S3753" i="190"/>
  <c r="R3753" i="190"/>
  <c r="Q3753" i="190"/>
  <c r="P3753" i="190"/>
  <c r="O3753" i="190"/>
  <c r="V3752" i="190"/>
  <c r="U3752" i="190"/>
  <c r="T3752" i="190"/>
  <c r="X3752" i="190" s="1"/>
  <c r="S3752" i="190"/>
  <c r="R3752" i="190"/>
  <c r="Q3752" i="190"/>
  <c r="P3752" i="190"/>
  <c r="O3752" i="190"/>
  <c r="V3751" i="190"/>
  <c r="U3751" i="190"/>
  <c r="T3751" i="190"/>
  <c r="S3751" i="190"/>
  <c r="R3751" i="190"/>
  <c r="Q3751" i="190"/>
  <c r="P3751" i="190"/>
  <c r="O3751" i="190"/>
  <c r="V3750" i="190"/>
  <c r="U3750" i="190"/>
  <c r="T3750" i="190"/>
  <c r="X3750" i="190" s="1"/>
  <c r="S3750" i="190"/>
  <c r="R3750" i="190"/>
  <c r="Q3750" i="190"/>
  <c r="P3750" i="190"/>
  <c r="O3750" i="190"/>
  <c r="V3749" i="190"/>
  <c r="U3749" i="190"/>
  <c r="T3749" i="190"/>
  <c r="X3749" i="190" s="1"/>
  <c r="S3749" i="190"/>
  <c r="R3749" i="190"/>
  <c r="Q3749" i="190"/>
  <c r="P3749" i="190"/>
  <c r="O3749" i="190"/>
  <c r="V3748" i="190"/>
  <c r="U3748" i="190"/>
  <c r="T3748" i="190"/>
  <c r="S3748" i="190"/>
  <c r="R3748" i="190"/>
  <c r="Q3748" i="190"/>
  <c r="P3748" i="190"/>
  <c r="O3748" i="190"/>
  <c r="V3747" i="190"/>
  <c r="U3747" i="190"/>
  <c r="T3747" i="190"/>
  <c r="X3747" i="190" s="1"/>
  <c r="S3747" i="190"/>
  <c r="R3747" i="190"/>
  <c r="Q3747" i="190"/>
  <c r="P3747" i="190"/>
  <c r="O3747" i="190"/>
  <c r="V3746" i="190"/>
  <c r="U3746" i="190"/>
  <c r="T3746" i="190"/>
  <c r="X3746" i="190" s="1"/>
  <c r="S3746" i="190"/>
  <c r="R3746" i="190"/>
  <c r="Q3746" i="190"/>
  <c r="P3746" i="190"/>
  <c r="O3746" i="190"/>
  <c r="V3745" i="190"/>
  <c r="U3745" i="190"/>
  <c r="T3745" i="190"/>
  <c r="S3745" i="190"/>
  <c r="R3745" i="190"/>
  <c r="Q3745" i="190"/>
  <c r="P3745" i="190"/>
  <c r="O3745" i="190"/>
  <c r="V3744" i="190"/>
  <c r="U3744" i="190"/>
  <c r="T3744" i="190"/>
  <c r="X3744" i="190" s="1"/>
  <c r="S3744" i="190"/>
  <c r="R3744" i="190"/>
  <c r="Q3744" i="190"/>
  <c r="P3744" i="190"/>
  <c r="O3744" i="190"/>
  <c r="V3743" i="190"/>
  <c r="U3743" i="190"/>
  <c r="T3743" i="190"/>
  <c r="X3743" i="190" s="1"/>
  <c r="S3743" i="190"/>
  <c r="R3743" i="190"/>
  <c r="Q3743" i="190"/>
  <c r="P3743" i="190"/>
  <c r="O3743" i="190"/>
  <c r="V3742" i="190"/>
  <c r="U3742" i="190"/>
  <c r="T3742" i="190"/>
  <c r="S3742" i="190"/>
  <c r="R3742" i="190"/>
  <c r="Q3742" i="190"/>
  <c r="P3742" i="190"/>
  <c r="O3742" i="190"/>
  <c r="V3741" i="190"/>
  <c r="U3741" i="190"/>
  <c r="T3741" i="190"/>
  <c r="X3741" i="190" s="1"/>
  <c r="S3741" i="190"/>
  <c r="R3741" i="190"/>
  <c r="Q3741" i="190"/>
  <c r="P3741" i="190"/>
  <c r="O3741" i="190"/>
  <c r="V3740" i="190"/>
  <c r="U3740" i="190"/>
  <c r="T3740" i="190"/>
  <c r="X3740" i="190" s="1"/>
  <c r="S3740" i="190"/>
  <c r="R3740" i="190"/>
  <c r="Q3740" i="190"/>
  <c r="P3740" i="190"/>
  <c r="O3740" i="190"/>
  <c r="V3739" i="190"/>
  <c r="U3739" i="190"/>
  <c r="T3739" i="190"/>
  <c r="S3739" i="190"/>
  <c r="R3739" i="190"/>
  <c r="Q3739" i="190"/>
  <c r="P3739" i="190"/>
  <c r="O3739" i="190"/>
  <c r="V3738" i="190"/>
  <c r="U3738" i="190"/>
  <c r="T3738" i="190"/>
  <c r="X3738" i="190" s="1"/>
  <c r="S3738" i="190"/>
  <c r="R3738" i="190"/>
  <c r="Q3738" i="190"/>
  <c r="P3738" i="190"/>
  <c r="O3738" i="190"/>
  <c r="V3737" i="190"/>
  <c r="U3737" i="190"/>
  <c r="T3737" i="190"/>
  <c r="X3737" i="190" s="1"/>
  <c r="S3737" i="190"/>
  <c r="R3737" i="190"/>
  <c r="Q3737" i="190"/>
  <c r="P3737" i="190"/>
  <c r="O3737" i="190"/>
  <c r="V3736" i="190"/>
  <c r="U3736" i="190"/>
  <c r="T3736" i="190"/>
  <c r="S3736" i="190"/>
  <c r="R3736" i="190"/>
  <c r="Q3736" i="190"/>
  <c r="P3736" i="190"/>
  <c r="O3736" i="190"/>
  <c r="V3735" i="190"/>
  <c r="U3735" i="190"/>
  <c r="T3735" i="190"/>
  <c r="X3735" i="190" s="1"/>
  <c r="S3735" i="190"/>
  <c r="R3735" i="190"/>
  <c r="Q3735" i="190"/>
  <c r="P3735" i="190"/>
  <c r="O3735" i="190"/>
  <c r="V3734" i="190"/>
  <c r="U3734" i="190"/>
  <c r="T3734" i="190"/>
  <c r="X3734" i="190" s="1"/>
  <c r="S3734" i="190"/>
  <c r="R3734" i="190"/>
  <c r="Q3734" i="190"/>
  <c r="P3734" i="190"/>
  <c r="O3734" i="190"/>
  <c r="V3733" i="190"/>
  <c r="U3733" i="190"/>
  <c r="T3733" i="190"/>
  <c r="S3733" i="190"/>
  <c r="R3733" i="190"/>
  <c r="Q3733" i="190"/>
  <c r="P3733" i="190"/>
  <c r="O3733" i="190"/>
  <c r="V3732" i="190"/>
  <c r="U3732" i="190"/>
  <c r="T3732" i="190"/>
  <c r="X3732" i="190" s="1"/>
  <c r="S3732" i="190"/>
  <c r="R3732" i="190"/>
  <c r="Q3732" i="190"/>
  <c r="P3732" i="190"/>
  <c r="O3732" i="190"/>
  <c r="V3731" i="190"/>
  <c r="U3731" i="190"/>
  <c r="T3731" i="190"/>
  <c r="X3731" i="190" s="1"/>
  <c r="S3731" i="190"/>
  <c r="R3731" i="190"/>
  <c r="Q3731" i="190"/>
  <c r="P3731" i="190"/>
  <c r="O3731" i="190"/>
  <c r="V3730" i="190"/>
  <c r="U3730" i="190"/>
  <c r="T3730" i="190"/>
  <c r="S3730" i="190"/>
  <c r="R3730" i="190"/>
  <c r="Q3730" i="190"/>
  <c r="P3730" i="190"/>
  <c r="O3730" i="190"/>
  <c r="V3729" i="190"/>
  <c r="U3729" i="190"/>
  <c r="T3729" i="190"/>
  <c r="X3729" i="190" s="1"/>
  <c r="S3729" i="190"/>
  <c r="R3729" i="190"/>
  <c r="Q3729" i="190"/>
  <c r="P3729" i="190"/>
  <c r="O3729" i="190"/>
  <c r="V3728" i="190"/>
  <c r="U3728" i="190"/>
  <c r="T3728" i="190"/>
  <c r="X3728" i="190" s="1"/>
  <c r="S3728" i="190"/>
  <c r="R3728" i="190"/>
  <c r="Q3728" i="190"/>
  <c r="P3728" i="190"/>
  <c r="O3728" i="190"/>
  <c r="V3727" i="190"/>
  <c r="U3727" i="190"/>
  <c r="T3727" i="190"/>
  <c r="S3727" i="190"/>
  <c r="R3727" i="190"/>
  <c r="Q3727" i="190"/>
  <c r="P3727" i="190"/>
  <c r="O3727" i="190"/>
  <c r="V3726" i="190"/>
  <c r="U3726" i="190"/>
  <c r="T3726" i="190"/>
  <c r="X3726" i="190" s="1"/>
  <c r="S3726" i="190"/>
  <c r="R3726" i="190"/>
  <c r="Q3726" i="190"/>
  <c r="P3726" i="190"/>
  <c r="O3726" i="190"/>
  <c r="V3725" i="190"/>
  <c r="U3725" i="190"/>
  <c r="T3725" i="190"/>
  <c r="X3725" i="190" s="1"/>
  <c r="S3725" i="190"/>
  <c r="R3725" i="190"/>
  <c r="Q3725" i="190"/>
  <c r="P3725" i="190"/>
  <c r="O3725" i="190"/>
  <c r="V3724" i="190"/>
  <c r="U3724" i="190"/>
  <c r="T3724" i="190"/>
  <c r="S3724" i="190"/>
  <c r="R3724" i="190"/>
  <c r="Q3724" i="190"/>
  <c r="P3724" i="190"/>
  <c r="O3724" i="190"/>
  <c r="V3723" i="190"/>
  <c r="U3723" i="190"/>
  <c r="T3723" i="190"/>
  <c r="X3723" i="190" s="1"/>
  <c r="S3723" i="190"/>
  <c r="R3723" i="190"/>
  <c r="Q3723" i="190"/>
  <c r="P3723" i="190"/>
  <c r="O3723" i="190"/>
  <c r="V3722" i="190"/>
  <c r="U3722" i="190"/>
  <c r="T3722" i="190"/>
  <c r="X3722" i="190" s="1"/>
  <c r="S3722" i="190"/>
  <c r="R3722" i="190"/>
  <c r="Q3722" i="190"/>
  <c r="P3722" i="190"/>
  <c r="O3722" i="190"/>
  <c r="V3721" i="190"/>
  <c r="U3721" i="190"/>
  <c r="T3721" i="190"/>
  <c r="S3721" i="190"/>
  <c r="R3721" i="190"/>
  <c r="Q3721" i="190"/>
  <c r="P3721" i="190"/>
  <c r="O3721" i="190"/>
  <c r="V3720" i="190"/>
  <c r="U3720" i="190"/>
  <c r="T3720" i="190"/>
  <c r="X3720" i="190" s="1"/>
  <c r="S3720" i="190"/>
  <c r="R3720" i="190"/>
  <c r="Q3720" i="190"/>
  <c r="P3720" i="190"/>
  <c r="O3720" i="190"/>
  <c r="V3719" i="190"/>
  <c r="U3719" i="190"/>
  <c r="T3719" i="190"/>
  <c r="X3719" i="190" s="1"/>
  <c r="S3719" i="190"/>
  <c r="R3719" i="190"/>
  <c r="Q3719" i="190"/>
  <c r="P3719" i="190"/>
  <c r="O3719" i="190"/>
  <c r="V3718" i="190"/>
  <c r="U3718" i="190"/>
  <c r="T3718" i="190"/>
  <c r="S3718" i="190"/>
  <c r="R3718" i="190"/>
  <c r="Q3718" i="190"/>
  <c r="P3718" i="190"/>
  <c r="O3718" i="190"/>
  <c r="V3717" i="190"/>
  <c r="U3717" i="190"/>
  <c r="T3717" i="190"/>
  <c r="X3717" i="190" s="1"/>
  <c r="S3717" i="190"/>
  <c r="R3717" i="190"/>
  <c r="Q3717" i="190"/>
  <c r="P3717" i="190"/>
  <c r="O3717" i="190"/>
  <c r="V3716" i="190"/>
  <c r="U3716" i="190"/>
  <c r="T3716" i="190"/>
  <c r="X3716" i="190" s="1"/>
  <c r="S3716" i="190"/>
  <c r="R3716" i="190"/>
  <c r="Q3716" i="190"/>
  <c r="P3716" i="190"/>
  <c r="O3716" i="190"/>
  <c r="V3715" i="190"/>
  <c r="U3715" i="190"/>
  <c r="T3715" i="190"/>
  <c r="S3715" i="190"/>
  <c r="R3715" i="190"/>
  <c r="Q3715" i="190"/>
  <c r="P3715" i="190"/>
  <c r="O3715" i="190"/>
  <c r="V3714" i="190"/>
  <c r="U3714" i="190"/>
  <c r="T3714" i="190"/>
  <c r="X3714" i="190" s="1"/>
  <c r="S3714" i="190"/>
  <c r="R3714" i="190"/>
  <c r="Q3714" i="190"/>
  <c r="P3714" i="190"/>
  <c r="O3714" i="190"/>
  <c r="V3713" i="190"/>
  <c r="U3713" i="190"/>
  <c r="T3713" i="190"/>
  <c r="X3713" i="190" s="1"/>
  <c r="S3713" i="190"/>
  <c r="R3713" i="190"/>
  <c r="Q3713" i="190"/>
  <c r="P3713" i="190"/>
  <c r="O3713" i="190"/>
  <c r="V3712" i="190"/>
  <c r="U3712" i="190"/>
  <c r="T3712" i="190"/>
  <c r="S3712" i="190"/>
  <c r="R3712" i="190"/>
  <c r="Q3712" i="190"/>
  <c r="P3712" i="190"/>
  <c r="O3712" i="190"/>
  <c r="V3711" i="190"/>
  <c r="U3711" i="190"/>
  <c r="T3711" i="190"/>
  <c r="X3711" i="190" s="1"/>
  <c r="S3711" i="190"/>
  <c r="R3711" i="190"/>
  <c r="Q3711" i="190"/>
  <c r="P3711" i="190"/>
  <c r="O3711" i="190"/>
  <c r="V3710" i="190"/>
  <c r="U3710" i="190"/>
  <c r="T3710" i="190"/>
  <c r="X3710" i="190" s="1"/>
  <c r="S3710" i="190"/>
  <c r="R3710" i="190"/>
  <c r="Q3710" i="190"/>
  <c r="P3710" i="190"/>
  <c r="O3710" i="190"/>
  <c r="V3709" i="190"/>
  <c r="U3709" i="190"/>
  <c r="T3709" i="190"/>
  <c r="S3709" i="190"/>
  <c r="R3709" i="190"/>
  <c r="Q3709" i="190"/>
  <c r="P3709" i="190"/>
  <c r="O3709" i="190"/>
  <c r="V3708" i="190"/>
  <c r="U3708" i="190"/>
  <c r="T3708" i="190"/>
  <c r="X3708" i="190" s="1"/>
  <c r="S3708" i="190"/>
  <c r="R3708" i="190"/>
  <c r="Q3708" i="190"/>
  <c r="P3708" i="190"/>
  <c r="O3708" i="190"/>
  <c r="V3707" i="190"/>
  <c r="U3707" i="190"/>
  <c r="T3707" i="190"/>
  <c r="S3707" i="190"/>
  <c r="R3707" i="190"/>
  <c r="Q3707" i="190"/>
  <c r="P3707" i="190"/>
  <c r="O3707" i="190"/>
  <c r="V3706" i="190"/>
  <c r="U3706" i="190"/>
  <c r="T3706" i="190"/>
  <c r="S3706" i="190"/>
  <c r="R3706" i="190"/>
  <c r="Q3706" i="190"/>
  <c r="P3706" i="190"/>
  <c r="O3706" i="190"/>
  <c r="V3705" i="190"/>
  <c r="U3705" i="190"/>
  <c r="T3705" i="190"/>
  <c r="X3705" i="190" s="1"/>
  <c r="S3705" i="190"/>
  <c r="R3705" i="190"/>
  <c r="Q3705" i="190"/>
  <c r="P3705" i="190"/>
  <c r="O3705" i="190"/>
  <c r="V3704" i="190"/>
  <c r="U3704" i="190"/>
  <c r="T3704" i="190"/>
  <c r="S3704" i="190"/>
  <c r="R3704" i="190"/>
  <c r="Q3704" i="190"/>
  <c r="P3704" i="190"/>
  <c r="O3704" i="190"/>
  <c r="V3703" i="190"/>
  <c r="U3703" i="190"/>
  <c r="T3703" i="190"/>
  <c r="S3703" i="190"/>
  <c r="R3703" i="190"/>
  <c r="Q3703" i="190"/>
  <c r="P3703" i="190"/>
  <c r="O3703" i="190"/>
  <c r="V3702" i="190"/>
  <c r="U3702" i="190"/>
  <c r="T3702" i="190"/>
  <c r="X3702" i="190" s="1"/>
  <c r="S3702" i="190"/>
  <c r="R3702" i="190"/>
  <c r="Q3702" i="190"/>
  <c r="P3702" i="190"/>
  <c r="O3702" i="190"/>
  <c r="V3701" i="190"/>
  <c r="U3701" i="190"/>
  <c r="T3701" i="190"/>
  <c r="S3701" i="190"/>
  <c r="R3701" i="190"/>
  <c r="Q3701" i="190"/>
  <c r="P3701" i="190"/>
  <c r="O3701" i="190"/>
  <c r="V3700" i="190"/>
  <c r="U3700" i="190"/>
  <c r="T3700" i="190"/>
  <c r="S3700" i="190"/>
  <c r="R3700" i="190"/>
  <c r="Q3700" i="190"/>
  <c r="P3700" i="190"/>
  <c r="O3700" i="190"/>
  <c r="V3699" i="190"/>
  <c r="U3699" i="190"/>
  <c r="T3699" i="190"/>
  <c r="X3699" i="190" s="1"/>
  <c r="S3699" i="190"/>
  <c r="R3699" i="190"/>
  <c r="Q3699" i="190"/>
  <c r="P3699" i="190"/>
  <c r="O3699" i="190"/>
  <c r="V3698" i="190"/>
  <c r="U3698" i="190"/>
  <c r="T3698" i="190"/>
  <c r="S3698" i="190"/>
  <c r="R3698" i="190"/>
  <c r="Q3698" i="190"/>
  <c r="P3698" i="190"/>
  <c r="O3698" i="190"/>
  <c r="V3697" i="190"/>
  <c r="U3697" i="190"/>
  <c r="T3697" i="190"/>
  <c r="S3697" i="190"/>
  <c r="R3697" i="190"/>
  <c r="Q3697" i="190"/>
  <c r="P3697" i="190"/>
  <c r="O3697" i="190"/>
  <c r="V3696" i="190"/>
  <c r="U3696" i="190"/>
  <c r="T3696" i="190"/>
  <c r="X3696" i="190" s="1"/>
  <c r="S3696" i="190"/>
  <c r="R3696" i="190"/>
  <c r="Q3696" i="190"/>
  <c r="P3696" i="190"/>
  <c r="O3696" i="190"/>
  <c r="V3695" i="190"/>
  <c r="U3695" i="190"/>
  <c r="T3695" i="190"/>
  <c r="S3695" i="190"/>
  <c r="R3695" i="190"/>
  <c r="Q3695" i="190"/>
  <c r="P3695" i="190"/>
  <c r="O3695" i="190"/>
  <c r="V3694" i="190"/>
  <c r="U3694" i="190"/>
  <c r="T3694" i="190"/>
  <c r="S3694" i="190"/>
  <c r="R3694" i="190"/>
  <c r="Q3694" i="190"/>
  <c r="P3694" i="190"/>
  <c r="O3694" i="190"/>
  <c r="V3693" i="190"/>
  <c r="U3693" i="190"/>
  <c r="T3693" i="190"/>
  <c r="X3693" i="190" s="1"/>
  <c r="S3693" i="190"/>
  <c r="R3693" i="190"/>
  <c r="Q3693" i="190"/>
  <c r="P3693" i="190"/>
  <c r="O3693" i="190"/>
  <c r="V3692" i="190"/>
  <c r="U3692" i="190"/>
  <c r="T3692" i="190"/>
  <c r="S3692" i="190"/>
  <c r="R3692" i="190"/>
  <c r="Q3692" i="190"/>
  <c r="P3692" i="190"/>
  <c r="O3692" i="190"/>
  <c r="V3691" i="190"/>
  <c r="U3691" i="190"/>
  <c r="T3691" i="190"/>
  <c r="S3691" i="190"/>
  <c r="R3691" i="190"/>
  <c r="Q3691" i="190"/>
  <c r="P3691" i="190"/>
  <c r="O3691" i="190"/>
  <c r="V3690" i="190"/>
  <c r="U3690" i="190"/>
  <c r="T3690" i="190"/>
  <c r="X3690" i="190" s="1"/>
  <c r="S3690" i="190"/>
  <c r="R3690" i="190"/>
  <c r="Q3690" i="190"/>
  <c r="P3690" i="190"/>
  <c r="O3690" i="190"/>
  <c r="V3689" i="190"/>
  <c r="U3689" i="190"/>
  <c r="T3689" i="190"/>
  <c r="S3689" i="190"/>
  <c r="R3689" i="190"/>
  <c r="Q3689" i="190"/>
  <c r="P3689" i="190"/>
  <c r="O3689" i="190"/>
  <c r="V3688" i="190"/>
  <c r="U3688" i="190"/>
  <c r="T3688" i="190"/>
  <c r="S3688" i="190"/>
  <c r="R3688" i="190"/>
  <c r="Q3688" i="190"/>
  <c r="P3688" i="190"/>
  <c r="O3688" i="190"/>
  <c r="V3687" i="190"/>
  <c r="U3687" i="190"/>
  <c r="T3687" i="190"/>
  <c r="X3687" i="190" s="1"/>
  <c r="S3687" i="190"/>
  <c r="R3687" i="190"/>
  <c r="Q3687" i="190"/>
  <c r="P3687" i="190"/>
  <c r="O3687" i="190"/>
  <c r="V3686" i="190"/>
  <c r="U3686" i="190"/>
  <c r="T3686" i="190"/>
  <c r="S3686" i="190"/>
  <c r="R3686" i="190"/>
  <c r="Q3686" i="190"/>
  <c r="P3686" i="190"/>
  <c r="O3686" i="190"/>
  <c r="V3685" i="190"/>
  <c r="U3685" i="190"/>
  <c r="T3685" i="190"/>
  <c r="S3685" i="190"/>
  <c r="R3685" i="190"/>
  <c r="Q3685" i="190"/>
  <c r="P3685" i="190"/>
  <c r="O3685" i="190"/>
  <c r="V3684" i="190"/>
  <c r="U3684" i="190"/>
  <c r="T3684" i="190"/>
  <c r="X3684" i="190" s="1"/>
  <c r="S3684" i="190"/>
  <c r="R3684" i="190"/>
  <c r="Q3684" i="190"/>
  <c r="P3684" i="190"/>
  <c r="O3684" i="190"/>
  <c r="V3683" i="190"/>
  <c r="U3683" i="190"/>
  <c r="T3683" i="190"/>
  <c r="S3683" i="190"/>
  <c r="R3683" i="190"/>
  <c r="Q3683" i="190"/>
  <c r="P3683" i="190"/>
  <c r="O3683" i="190"/>
  <c r="V3682" i="190"/>
  <c r="U3682" i="190"/>
  <c r="T3682" i="190"/>
  <c r="S3682" i="190"/>
  <c r="R3682" i="190"/>
  <c r="Q3682" i="190"/>
  <c r="P3682" i="190"/>
  <c r="O3682" i="190"/>
  <c r="V3681" i="190"/>
  <c r="U3681" i="190"/>
  <c r="T3681" i="190"/>
  <c r="X3681" i="190" s="1"/>
  <c r="S3681" i="190"/>
  <c r="R3681" i="190"/>
  <c r="Q3681" i="190"/>
  <c r="P3681" i="190"/>
  <c r="O3681" i="190"/>
  <c r="V3680" i="190"/>
  <c r="U3680" i="190"/>
  <c r="T3680" i="190"/>
  <c r="S3680" i="190"/>
  <c r="R3680" i="190"/>
  <c r="Q3680" i="190"/>
  <c r="P3680" i="190"/>
  <c r="O3680" i="190"/>
  <c r="V3679" i="190"/>
  <c r="U3679" i="190"/>
  <c r="T3679" i="190"/>
  <c r="S3679" i="190"/>
  <c r="R3679" i="190"/>
  <c r="Q3679" i="190"/>
  <c r="P3679" i="190"/>
  <c r="O3679" i="190"/>
  <c r="V3678" i="190"/>
  <c r="U3678" i="190"/>
  <c r="T3678" i="190"/>
  <c r="X3678" i="190" s="1"/>
  <c r="S3678" i="190"/>
  <c r="R3678" i="190"/>
  <c r="Q3678" i="190"/>
  <c r="P3678" i="190"/>
  <c r="O3678" i="190"/>
  <c r="V3677" i="190"/>
  <c r="U3677" i="190"/>
  <c r="T3677" i="190"/>
  <c r="S3677" i="190"/>
  <c r="R3677" i="190"/>
  <c r="Q3677" i="190"/>
  <c r="P3677" i="190"/>
  <c r="O3677" i="190"/>
  <c r="V3676" i="190"/>
  <c r="U3676" i="190"/>
  <c r="T3676" i="190"/>
  <c r="S3676" i="190"/>
  <c r="R3676" i="190"/>
  <c r="Q3676" i="190"/>
  <c r="P3676" i="190"/>
  <c r="O3676" i="190"/>
  <c r="V3675" i="190"/>
  <c r="U3675" i="190"/>
  <c r="T3675" i="190"/>
  <c r="X3675" i="190" s="1"/>
  <c r="S3675" i="190"/>
  <c r="R3675" i="190"/>
  <c r="Q3675" i="190"/>
  <c r="P3675" i="190"/>
  <c r="O3675" i="190"/>
  <c r="V3674" i="190"/>
  <c r="U3674" i="190"/>
  <c r="T3674" i="190"/>
  <c r="S3674" i="190"/>
  <c r="R3674" i="190"/>
  <c r="Q3674" i="190"/>
  <c r="P3674" i="190"/>
  <c r="O3674" i="190"/>
  <c r="V3673" i="190"/>
  <c r="U3673" i="190"/>
  <c r="T3673" i="190"/>
  <c r="S3673" i="190"/>
  <c r="R3673" i="190"/>
  <c r="Q3673" i="190"/>
  <c r="P3673" i="190"/>
  <c r="O3673" i="190"/>
  <c r="V3672" i="190"/>
  <c r="U3672" i="190"/>
  <c r="T3672" i="190"/>
  <c r="X3672" i="190" s="1"/>
  <c r="S3672" i="190"/>
  <c r="R3672" i="190"/>
  <c r="Q3672" i="190"/>
  <c r="P3672" i="190"/>
  <c r="O3672" i="190"/>
  <c r="V3671" i="190"/>
  <c r="U3671" i="190"/>
  <c r="T3671" i="190"/>
  <c r="S3671" i="190"/>
  <c r="R3671" i="190"/>
  <c r="Q3671" i="190"/>
  <c r="P3671" i="190"/>
  <c r="O3671" i="190"/>
  <c r="V3670" i="190"/>
  <c r="U3670" i="190"/>
  <c r="T3670" i="190"/>
  <c r="S3670" i="190"/>
  <c r="R3670" i="190"/>
  <c r="Q3670" i="190"/>
  <c r="P3670" i="190"/>
  <c r="O3670" i="190"/>
  <c r="V3669" i="190"/>
  <c r="U3669" i="190"/>
  <c r="T3669" i="190"/>
  <c r="X3669" i="190" s="1"/>
  <c r="S3669" i="190"/>
  <c r="R3669" i="190"/>
  <c r="Q3669" i="190"/>
  <c r="P3669" i="190"/>
  <c r="O3669" i="190"/>
  <c r="V3668" i="190"/>
  <c r="U3668" i="190"/>
  <c r="T3668" i="190"/>
  <c r="S3668" i="190"/>
  <c r="R3668" i="190"/>
  <c r="Q3668" i="190"/>
  <c r="P3668" i="190"/>
  <c r="O3668" i="190"/>
  <c r="V3667" i="190"/>
  <c r="U3667" i="190"/>
  <c r="T3667" i="190"/>
  <c r="S3667" i="190"/>
  <c r="R3667" i="190"/>
  <c r="Q3667" i="190"/>
  <c r="P3667" i="190"/>
  <c r="O3667" i="190"/>
  <c r="V3666" i="190"/>
  <c r="U3666" i="190"/>
  <c r="T3666" i="190"/>
  <c r="X3666" i="190" s="1"/>
  <c r="S3666" i="190"/>
  <c r="R3666" i="190"/>
  <c r="Q3666" i="190"/>
  <c r="P3666" i="190"/>
  <c r="O3666" i="190"/>
  <c r="V3665" i="190"/>
  <c r="U3665" i="190"/>
  <c r="T3665" i="190"/>
  <c r="S3665" i="190"/>
  <c r="R3665" i="190"/>
  <c r="Q3665" i="190"/>
  <c r="P3665" i="190"/>
  <c r="O3665" i="190"/>
  <c r="V3664" i="190"/>
  <c r="U3664" i="190"/>
  <c r="T3664" i="190"/>
  <c r="S3664" i="190"/>
  <c r="R3664" i="190"/>
  <c r="Q3664" i="190"/>
  <c r="P3664" i="190"/>
  <c r="O3664" i="190"/>
  <c r="V3663" i="190"/>
  <c r="U3663" i="190"/>
  <c r="T3663" i="190"/>
  <c r="X3663" i="190" s="1"/>
  <c r="S3663" i="190"/>
  <c r="R3663" i="190"/>
  <c r="Q3663" i="190"/>
  <c r="P3663" i="190"/>
  <c r="O3663" i="190"/>
  <c r="V3662" i="190"/>
  <c r="U3662" i="190"/>
  <c r="T3662" i="190"/>
  <c r="S3662" i="190"/>
  <c r="R3662" i="190"/>
  <c r="Q3662" i="190"/>
  <c r="P3662" i="190"/>
  <c r="O3662" i="190"/>
  <c r="V3661" i="190"/>
  <c r="U3661" i="190"/>
  <c r="T3661" i="190"/>
  <c r="S3661" i="190"/>
  <c r="R3661" i="190"/>
  <c r="Q3661" i="190"/>
  <c r="P3661" i="190"/>
  <c r="O3661" i="190"/>
  <c r="V3660" i="190"/>
  <c r="U3660" i="190"/>
  <c r="T3660" i="190"/>
  <c r="X3660" i="190" s="1"/>
  <c r="S3660" i="190"/>
  <c r="R3660" i="190"/>
  <c r="Q3660" i="190"/>
  <c r="P3660" i="190"/>
  <c r="O3660" i="190"/>
  <c r="V3659" i="190"/>
  <c r="U3659" i="190"/>
  <c r="T3659" i="190"/>
  <c r="S3659" i="190"/>
  <c r="R3659" i="190"/>
  <c r="Q3659" i="190"/>
  <c r="P3659" i="190"/>
  <c r="O3659" i="190"/>
  <c r="V3658" i="190"/>
  <c r="U3658" i="190"/>
  <c r="T3658" i="190"/>
  <c r="S3658" i="190"/>
  <c r="R3658" i="190"/>
  <c r="Q3658" i="190"/>
  <c r="P3658" i="190"/>
  <c r="O3658" i="190"/>
  <c r="V3657" i="190"/>
  <c r="U3657" i="190"/>
  <c r="T3657" i="190"/>
  <c r="X3657" i="190" s="1"/>
  <c r="S3657" i="190"/>
  <c r="R3657" i="190"/>
  <c r="Q3657" i="190"/>
  <c r="P3657" i="190"/>
  <c r="O3657" i="190"/>
  <c r="V3656" i="190"/>
  <c r="U3656" i="190"/>
  <c r="T3656" i="190"/>
  <c r="S3656" i="190"/>
  <c r="R3656" i="190"/>
  <c r="Q3656" i="190"/>
  <c r="P3656" i="190"/>
  <c r="O3656" i="190"/>
  <c r="V3655" i="190"/>
  <c r="U3655" i="190"/>
  <c r="T3655" i="190"/>
  <c r="S3655" i="190"/>
  <c r="R3655" i="190"/>
  <c r="Q3655" i="190"/>
  <c r="P3655" i="190"/>
  <c r="O3655" i="190"/>
  <c r="V3654" i="190"/>
  <c r="U3654" i="190"/>
  <c r="T3654" i="190"/>
  <c r="X3654" i="190" s="1"/>
  <c r="S3654" i="190"/>
  <c r="R3654" i="190"/>
  <c r="Q3654" i="190"/>
  <c r="P3654" i="190"/>
  <c r="O3654" i="190"/>
  <c r="V3653" i="190"/>
  <c r="U3653" i="190"/>
  <c r="T3653" i="190"/>
  <c r="S3653" i="190"/>
  <c r="R3653" i="190"/>
  <c r="Q3653" i="190"/>
  <c r="P3653" i="190"/>
  <c r="O3653" i="190"/>
  <c r="V3652" i="190"/>
  <c r="U3652" i="190"/>
  <c r="T3652" i="190"/>
  <c r="S3652" i="190"/>
  <c r="R3652" i="190"/>
  <c r="Q3652" i="190"/>
  <c r="P3652" i="190"/>
  <c r="O3652" i="190"/>
  <c r="V3651" i="190"/>
  <c r="U3651" i="190"/>
  <c r="T3651" i="190"/>
  <c r="X3651" i="190" s="1"/>
  <c r="S3651" i="190"/>
  <c r="R3651" i="190"/>
  <c r="Q3651" i="190"/>
  <c r="P3651" i="190"/>
  <c r="O3651" i="190"/>
  <c r="V3650" i="190"/>
  <c r="U3650" i="190"/>
  <c r="T3650" i="190"/>
  <c r="S3650" i="190"/>
  <c r="R3650" i="190"/>
  <c r="Q3650" i="190"/>
  <c r="P3650" i="190"/>
  <c r="O3650" i="190"/>
  <c r="V3649" i="190"/>
  <c r="U3649" i="190"/>
  <c r="T3649" i="190"/>
  <c r="S3649" i="190"/>
  <c r="R3649" i="190"/>
  <c r="Q3649" i="190"/>
  <c r="P3649" i="190"/>
  <c r="O3649" i="190"/>
  <c r="V3648" i="190"/>
  <c r="U3648" i="190"/>
  <c r="T3648" i="190"/>
  <c r="X3648" i="190" s="1"/>
  <c r="S3648" i="190"/>
  <c r="R3648" i="190"/>
  <c r="Q3648" i="190"/>
  <c r="P3648" i="190"/>
  <c r="O3648" i="190"/>
  <c r="V3647" i="190"/>
  <c r="U3647" i="190"/>
  <c r="T3647" i="190"/>
  <c r="S3647" i="190"/>
  <c r="R3647" i="190"/>
  <c r="Q3647" i="190"/>
  <c r="P3647" i="190"/>
  <c r="O3647" i="190"/>
  <c r="V3646" i="190"/>
  <c r="U3646" i="190"/>
  <c r="T3646" i="190"/>
  <c r="S3646" i="190"/>
  <c r="R3646" i="190"/>
  <c r="Q3646" i="190"/>
  <c r="P3646" i="190"/>
  <c r="O3646" i="190"/>
  <c r="V3645" i="190"/>
  <c r="U3645" i="190"/>
  <c r="T3645" i="190"/>
  <c r="X3645" i="190" s="1"/>
  <c r="S3645" i="190"/>
  <c r="R3645" i="190"/>
  <c r="Q3645" i="190"/>
  <c r="P3645" i="190"/>
  <c r="O3645" i="190"/>
  <c r="V3644" i="190"/>
  <c r="U3644" i="190"/>
  <c r="T3644" i="190"/>
  <c r="S3644" i="190"/>
  <c r="R3644" i="190"/>
  <c r="Q3644" i="190"/>
  <c r="P3644" i="190"/>
  <c r="O3644" i="190"/>
  <c r="V3643" i="190"/>
  <c r="U3643" i="190"/>
  <c r="T3643" i="190"/>
  <c r="S3643" i="190"/>
  <c r="R3643" i="190"/>
  <c r="Q3643" i="190"/>
  <c r="P3643" i="190"/>
  <c r="O3643" i="190"/>
  <c r="V3642" i="190"/>
  <c r="U3642" i="190"/>
  <c r="T3642" i="190"/>
  <c r="X3642" i="190" s="1"/>
  <c r="S3642" i="190"/>
  <c r="R3642" i="190"/>
  <c r="Q3642" i="190"/>
  <c r="P3642" i="190"/>
  <c r="O3642" i="190"/>
  <c r="V3641" i="190"/>
  <c r="U3641" i="190"/>
  <c r="T3641" i="190"/>
  <c r="S3641" i="190"/>
  <c r="R3641" i="190"/>
  <c r="Q3641" i="190"/>
  <c r="P3641" i="190"/>
  <c r="O3641" i="190"/>
  <c r="V3640" i="190"/>
  <c r="U3640" i="190"/>
  <c r="T3640" i="190"/>
  <c r="S3640" i="190"/>
  <c r="R3640" i="190"/>
  <c r="Q3640" i="190"/>
  <c r="P3640" i="190"/>
  <c r="O3640" i="190"/>
  <c r="V3639" i="190"/>
  <c r="U3639" i="190"/>
  <c r="T3639" i="190"/>
  <c r="X3639" i="190" s="1"/>
  <c r="S3639" i="190"/>
  <c r="R3639" i="190"/>
  <c r="Q3639" i="190"/>
  <c r="P3639" i="190"/>
  <c r="O3639" i="190"/>
  <c r="V3638" i="190"/>
  <c r="U3638" i="190"/>
  <c r="T3638" i="190"/>
  <c r="S3638" i="190"/>
  <c r="R3638" i="190"/>
  <c r="Q3638" i="190"/>
  <c r="P3638" i="190"/>
  <c r="O3638" i="190"/>
  <c r="V3637" i="190"/>
  <c r="U3637" i="190"/>
  <c r="T3637" i="190"/>
  <c r="S3637" i="190"/>
  <c r="R3637" i="190"/>
  <c r="Q3637" i="190"/>
  <c r="P3637" i="190"/>
  <c r="O3637" i="190"/>
  <c r="V3636" i="190"/>
  <c r="U3636" i="190"/>
  <c r="T3636" i="190"/>
  <c r="X3636" i="190" s="1"/>
  <c r="S3636" i="190"/>
  <c r="R3636" i="190"/>
  <c r="Q3636" i="190"/>
  <c r="P3636" i="190"/>
  <c r="O3636" i="190"/>
  <c r="V3635" i="190"/>
  <c r="U3635" i="190"/>
  <c r="T3635" i="190"/>
  <c r="S3635" i="190"/>
  <c r="R3635" i="190"/>
  <c r="Q3635" i="190"/>
  <c r="P3635" i="190"/>
  <c r="O3635" i="190"/>
  <c r="V3634" i="190"/>
  <c r="U3634" i="190"/>
  <c r="T3634" i="190"/>
  <c r="S3634" i="190"/>
  <c r="R3634" i="190"/>
  <c r="Q3634" i="190"/>
  <c r="P3634" i="190"/>
  <c r="O3634" i="190"/>
  <c r="V3633" i="190"/>
  <c r="U3633" i="190"/>
  <c r="T3633" i="190"/>
  <c r="X3633" i="190" s="1"/>
  <c r="S3633" i="190"/>
  <c r="R3633" i="190"/>
  <c r="Q3633" i="190"/>
  <c r="P3633" i="190"/>
  <c r="O3633" i="190"/>
  <c r="V3632" i="190"/>
  <c r="U3632" i="190"/>
  <c r="T3632" i="190"/>
  <c r="S3632" i="190"/>
  <c r="R3632" i="190"/>
  <c r="Q3632" i="190"/>
  <c r="P3632" i="190"/>
  <c r="O3632" i="190"/>
  <c r="V3631" i="190"/>
  <c r="U3631" i="190"/>
  <c r="T3631" i="190"/>
  <c r="S3631" i="190"/>
  <c r="R3631" i="190"/>
  <c r="Q3631" i="190"/>
  <c r="P3631" i="190"/>
  <c r="O3631" i="190"/>
  <c r="V3630" i="190"/>
  <c r="U3630" i="190"/>
  <c r="T3630" i="190"/>
  <c r="X3630" i="190" s="1"/>
  <c r="S3630" i="190"/>
  <c r="R3630" i="190"/>
  <c r="Q3630" i="190"/>
  <c r="P3630" i="190"/>
  <c r="O3630" i="190"/>
  <c r="V3629" i="190"/>
  <c r="U3629" i="190"/>
  <c r="T3629" i="190"/>
  <c r="S3629" i="190"/>
  <c r="R3629" i="190"/>
  <c r="Q3629" i="190"/>
  <c r="P3629" i="190"/>
  <c r="O3629" i="190"/>
  <c r="V3628" i="190"/>
  <c r="U3628" i="190"/>
  <c r="T3628" i="190"/>
  <c r="S3628" i="190"/>
  <c r="R3628" i="190"/>
  <c r="Q3628" i="190"/>
  <c r="P3628" i="190"/>
  <c r="O3628" i="190"/>
  <c r="V3627" i="190"/>
  <c r="U3627" i="190"/>
  <c r="T3627" i="190"/>
  <c r="X3627" i="190" s="1"/>
  <c r="S3627" i="190"/>
  <c r="R3627" i="190"/>
  <c r="Q3627" i="190"/>
  <c r="P3627" i="190"/>
  <c r="O3627" i="190"/>
  <c r="V3626" i="190"/>
  <c r="U3626" i="190"/>
  <c r="T3626" i="190"/>
  <c r="S3626" i="190"/>
  <c r="R3626" i="190"/>
  <c r="Q3626" i="190"/>
  <c r="P3626" i="190"/>
  <c r="O3626" i="190"/>
  <c r="V3625" i="190"/>
  <c r="U3625" i="190"/>
  <c r="T3625" i="190"/>
  <c r="S3625" i="190"/>
  <c r="R3625" i="190"/>
  <c r="Q3625" i="190"/>
  <c r="P3625" i="190"/>
  <c r="O3625" i="190"/>
  <c r="V3624" i="190"/>
  <c r="U3624" i="190"/>
  <c r="T3624" i="190"/>
  <c r="X3624" i="190" s="1"/>
  <c r="S3624" i="190"/>
  <c r="R3624" i="190"/>
  <c r="Q3624" i="190"/>
  <c r="P3624" i="190"/>
  <c r="O3624" i="190"/>
  <c r="V3623" i="190"/>
  <c r="U3623" i="190"/>
  <c r="T3623" i="190"/>
  <c r="S3623" i="190"/>
  <c r="R3623" i="190"/>
  <c r="Q3623" i="190"/>
  <c r="P3623" i="190"/>
  <c r="O3623" i="190"/>
  <c r="V3622" i="190"/>
  <c r="U3622" i="190"/>
  <c r="T3622" i="190"/>
  <c r="S3622" i="190"/>
  <c r="R3622" i="190"/>
  <c r="Q3622" i="190"/>
  <c r="P3622" i="190"/>
  <c r="O3622" i="190"/>
  <c r="V3621" i="190"/>
  <c r="U3621" i="190"/>
  <c r="T3621" i="190"/>
  <c r="X3621" i="190" s="1"/>
  <c r="S3621" i="190"/>
  <c r="R3621" i="190"/>
  <c r="Q3621" i="190"/>
  <c r="P3621" i="190"/>
  <c r="O3621" i="190"/>
  <c r="V3620" i="190"/>
  <c r="U3620" i="190"/>
  <c r="T3620" i="190"/>
  <c r="S3620" i="190"/>
  <c r="R3620" i="190"/>
  <c r="Q3620" i="190"/>
  <c r="P3620" i="190"/>
  <c r="O3620" i="190"/>
  <c r="V3619" i="190"/>
  <c r="U3619" i="190"/>
  <c r="T3619" i="190"/>
  <c r="S3619" i="190"/>
  <c r="R3619" i="190"/>
  <c r="Q3619" i="190"/>
  <c r="P3619" i="190"/>
  <c r="O3619" i="190"/>
  <c r="V3618" i="190"/>
  <c r="U3618" i="190"/>
  <c r="T3618" i="190"/>
  <c r="X3618" i="190" s="1"/>
  <c r="S3618" i="190"/>
  <c r="R3618" i="190"/>
  <c r="Q3618" i="190"/>
  <c r="P3618" i="190"/>
  <c r="O3618" i="190"/>
  <c r="V3617" i="190"/>
  <c r="U3617" i="190"/>
  <c r="T3617" i="190"/>
  <c r="S3617" i="190"/>
  <c r="R3617" i="190"/>
  <c r="Q3617" i="190"/>
  <c r="P3617" i="190"/>
  <c r="O3617" i="190"/>
  <c r="V3616" i="190"/>
  <c r="U3616" i="190"/>
  <c r="T3616" i="190"/>
  <c r="S3616" i="190"/>
  <c r="R3616" i="190"/>
  <c r="Q3616" i="190"/>
  <c r="P3616" i="190"/>
  <c r="O3616" i="190"/>
  <c r="V3615" i="190"/>
  <c r="U3615" i="190"/>
  <c r="T3615" i="190"/>
  <c r="X3615" i="190" s="1"/>
  <c r="S3615" i="190"/>
  <c r="R3615" i="190"/>
  <c r="Q3615" i="190"/>
  <c r="P3615" i="190"/>
  <c r="O3615" i="190"/>
  <c r="V3614" i="190"/>
  <c r="U3614" i="190"/>
  <c r="T3614" i="190"/>
  <c r="S3614" i="190"/>
  <c r="R3614" i="190"/>
  <c r="Q3614" i="190"/>
  <c r="P3614" i="190"/>
  <c r="O3614" i="190"/>
  <c r="V3613" i="190"/>
  <c r="U3613" i="190"/>
  <c r="T3613" i="190"/>
  <c r="S3613" i="190"/>
  <c r="R3613" i="190"/>
  <c r="Q3613" i="190"/>
  <c r="P3613" i="190"/>
  <c r="O3613" i="190"/>
  <c r="V3612" i="190"/>
  <c r="U3612" i="190"/>
  <c r="T3612" i="190"/>
  <c r="X3612" i="190" s="1"/>
  <c r="S3612" i="190"/>
  <c r="R3612" i="190"/>
  <c r="Q3612" i="190"/>
  <c r="P3612" i="190"/>
  <c r="O3612" i="190"/>
  <c r="V3611" i="190"/>
  <c r="U3611" i="190"/>
  <c r="T3611" i="190"/>
  <c r="S3611" i="190"/>
  <c r="R3611" i="190"/>
  <c r="Q3611" i="190"/>
  <c r="P3611" i="190"/>
  <c r="O3611" i="190"/>
  <c r="V3610" i="190"/>
  <c r="U3610" i="190"/>
  <c r="T3610" i="190"/>
  <c r="S3610" i="190"/>
  <c r="R3610" i="190"/>
  <c r="Q3610" i="190"/>
  <c r="P3610" i="190"/>
  <c r="O3610" i="190"/>
  <c r="V3609" i="190"/>
  <c r="U3609" i="190"/>
  <c r="T3609" i="190"/>
  <c r="X3609" i="190" s="1"/>
  <c r="S3609" i="190"/>
  <c r="R3609" i="190"/>
  <c r="Q3609" i="190"/>
  <c r="P3609" i="190"/>
  <c r="O3609" i="190"/>
  <c r="V3608" i="190"/>
  <c r="U3608" i="190"/>
  <c r="T3608" i="190"/>
  <c r="S3608" i="190"/>
  <c r="R3608" i="190"/>
  <c r="Q3608" i="190"/>
  <c r="P3608" i="190"/>
  <c r="O3608" i="190"/>
  <c r="V3607" i="190"/>
  <c r="U3607" i="190"/>
  <c r="T3607" i="190"/>
  <c r="S3607" i="190"/>
  <c r="R3607" i="190"/>
  <c r="Q3607" i="190"/>
  <c r="P3607" i="190"/>
  <c r="O3607" i="190"/>
  <c r="V3606" i="190"/>
  <c r="U3606" i="190"/>
  <c r="T3606" i="190"/>
  <c r="X3606" i="190" s="1"/>
  <c r="S3606" i="190"/>
  <c r="R3606" i="190"/>
  <c r="Q3606" i="190"/>
  <c r="P3606" i="190"/>
  <c r="O3606" i="190"/>
  <c r="V3605" i="190"/>
  <c r="U3605" i="190"/>
  <c r="T3605" i="190"/>
  <c r="S3605" i="190"/>
  <c r="R3605" i="190"/>
  <c r="Q3605" i="190"/>
  <c r="P3605" i="190"/>
  <c r="O3605" i="190"/>
  <c r="V3604" i="190"/>
  <c r="U3604" i="190"/>
  <c r="T3604" i="190"/>
  <c r="S3604" i="190"/>
  <c r="R3604" i="190"/>
  <c r="Q3604" i="190"/>
  <c r="P3604" i="190"/>
  <c r="O3604" i="190"/>
  <c r="V3603" i="190"/>
  <c r="U3603" i="190"/>
  <c r="T3603" i="190"/>
  <c r="X3603" i="190" s="1"/>
  <c r="S3603" i="190"/>
  <c r="R3603" i="190"/>
  <c r="Q3603" i="190"/>
  <c r="P3603" i="190"/>
  <c r="O3603" i="190"/>
  <c r="V3602" i="190"/>
  <c r="U3602" i="190"/>
  <c r="T3602" i="190"/>
  <c r="S3602" i="190"/>
  <c r="R3602" i="190"/>
  <c r="Q3602" i="190"/>
  <c r="P3602" i="190"/>
  <c r="O3602" i="190"/>
  <c r="V3601" i="190"/>
  <c r="U3601" i="190"/>
  <c r="T3601" i="190"/>
  <c r="S3601" i="190"/>
  <c r="R3601" i="190"/>
  <c r="Q3601" i="190"/>
  <c r="P3601" i="190"/>
  <c r="O3601" i="190"/>
  <c r="V3600" i="190"/>
  <c r="U3600" i="190"/>
  <c r="T3600" i="190"/>
  <c r="X3600" i="190" s="1"/>
  <c r="S3600" i="190"/>
  <c r="R3600" i="190"/>
  <c r="Q3600" i="190"/>
  <c r="P3600" i="190"/>
  <c r="O3600" i="190"/>
  <c r="V3599" i="190"/>
  <c r="U3599" i="190"/>
  <c r="T3599" i="190"/>
  <c r="S3599" i="190"/>
  <c r="R3599" i="190"/>
  <c r="Q3599" i="190"/>
  <c r="P3599" i="190"/>
  <c r="O3599" i="190"/>
  <c r="V3598" i="190"/>
  <c r="U3598" i="190"/>
  <c r="T3598" i="190"/>
  <c r="S3598" i="190"/>
  <c r="R3598" i="190"/>
  <c r="Q3598" i="190"/>
  <c r="P3598" i="190"/>
  <c r="O3598" i="190"/>
  <c r="V3597" i="190"/>
  <c r="U3597" i="190"/>
  <c r="T3597" i="190"/>
  <c r="X3597" i="190" s="1"/>
  <c r="S3597" i="190"/>
  <c r="R3597" i="190"/>
  <c r="Q3597" i="190"/>
  <c r="P3597" i="190"/>
  <c r="O3597" i="190"/>
  <c r="V3596" i="190"/>
  <c r="U3596" i="190"/>
  <c r="T3596" i="190"/>
  <c r="S3596" i="190"/>
  <c r="R3596" i="190"/>
  <c r="Q3596" i="190"/>
  <c r="P3596" i="190"/>
  <c r="O3596" i="190"/>
  <c r="V3595" i="190"/>
  <c r="U3595" i="190"/>
  <c r="T3595" i="190"/>
  <c r="S3595" i="190"/>
  <c r="R3595" i="190"/>
  <c r="Q3595" i="190"/>
  <c r="P3595" i="190"/>
  <c r="O3595" i="190"/>
  <c r="V3594" i="190"/>
  <c r="U3594" i="190"/>
  <c r="T3594" i="190"/>
  <c r="X3594" i="190" s="1"/>
  <c r="S3594" i="190"/>
  <c r="R3594" i="190"/>
  <c r="Q3594" i="190"/>
  <c r="P3594" i="190"/>
  <c r="O3594" i="190"/>
  <c r="V3593" i="190"/>
  <c r="U3593" i="190"/>
  <c r="T3593" i="190"/>
  <c r="S3593" i="190"/>
  <c r="R3593" i="190"/>
  <c r="Q3593" i="190"/>
  <c r="P3593" i="190"/>
  <c r="O3593" i="190"/>
  <c r="V3592" i="190"/>
  <c r="U3592" i="190"/>
  <c r="T3592" i="190"/>
  <c r="S3592" i="190"/>
  <c r="R3592" i="190"/>
  <c r="Q3592" i="190"/>
  <c r="P3592" i="190"/>
  <c r="O3592" i="190"/>
  <c r="V3591" i="190"/>
  <c r="U3591" i="190"/>
  <c r="T3591" i="190"/>
  <c r="X3591" i="190" s="1"/>
  <c r="S3591" i="190"/>
  <c r="R3591" i="190"/>
  <c r="Q3591" i="190"/>
  <c r="P3591" i="190"/>
  <c r="O3591" i="190"/>
  <c r="V3590" i="190"/>
  <c r="U3590" i="190"/>
  <c r="T3590" i="190"/>
  <c r="S3590" i="190"/>
  <c r="R3590" i="190"/>
  <c r="Q3590" i="190"/>
  <c r="P3590" i="190"/>
  <c r="O3590" i="190"/>
  <c r="V3589" i="190"/>
  <c r="U3589" i="190"/>
  <c r="T3589" i="190"/>
  <c r="S3589" i="190"/>
  <c r="R3589" i="190"/>
  <c r="Q3589" i="190"/>
  <c r="P3589" i="190"/>
  <c r="O3589" i="190"/>
  <c r="V3588" i="190"/>
  <c r="U3588" i="190"/>
  <c r="T3588" i="190"/>
  <c r="X3588" i="190" s="1"/>
  <c r="S3588" i="190"/>
  <c r="R3588" i="190"/>
  <c r="Q3588" i="190"/>
  <c r="P3588" i="190"/>
  <c r="O3588" i="190"/>
  <c r="V3587" i="190"/>
  <c r="U3587" i="190"/>
  <c r="T3587" i="190"/>
  <c r="S3587" i="190"/>
  <c r="R3587" i="190"/>
  <c r="Q3587" i="190"/>
  <c r="P3587" i="190"/>
  <c r="O3587" i="190"/>
  <c r="V3586" i="190"/>
  <c r="U3586" i="190"/>
  <c r="T3586" i="190"/>
  <c r="S3586" i="190"/>
  <c r="R3586" i="190"/>
  <c r="Q3586" i="190"/>
  <c r="P3586" i="190"/>
  <c r="O3586" i="190"/>
  <c r="V3585" i="190"/>
  <c r="U3585" i="190"/>
  <c r="T3585" i="190"/>
  <c r="X3585" i="190" s="1"/>
  <c r="S3585" i="190"/>
  <c r="R3585" i="190"/>
  <c r="Q3585" i="190"/>
  <c r="P3585" i="190"/>
  <c r="O3585" i="190"/>
  <c r="V3584" i="190"/>
  <c r="U3584" i="190"/>
  <c r="T3584" i="190"/>
  <c r="S3584" i="190"/>
  <c r="R3584" i="190"/>
  <c r="Q3584" i="190"/>
  <c r="P3584" i="190"/>
  <c r="O3584" i="190"/>
  <c r="V3583" i="190"/>
  <c r="U3583" i="190"/>
  <c r="T3583" i="190"/>
  <c r="S3583" i="190"/>
  <c r="R3583" i="190"/>
  <c r="Q3583" i="190"/>
  <c r="P3583" i="190"/>
  <c r="O3583" i="190"/>
  <c r="V3582" i="190"/>
  <c r="U3582" i="190"/>
  <c r="T3582" i="190"/>
  <c r="X3582" i="190" s="1"/>
  <c r="S3582" i="190"/>
  <c r="R3582" i="190"/>
  <c r="Q3582" i="190"/>
  <c r="P3582" i="190"/>
  <c r="O3582" i="190"/>
  <c r="V3581" i="190"/>
  <c r="U3581" i="190"/>
  <c r="T3581" i="190"/>
  <c r="S3581" i="190"/>
  <c r="R3581" i="190"/>
  <c r="Q3581" i="190"/>
  <c r="P3581" i="190"/>
  <c r="O3581" i="190"/>
  <c r="V3580" i="190"/>
  <c r="U3580" i="190"/>
  <c r="T3580" i="190"/>
  <c r="S3580" i="190"/>
  <c r="R3580" i="190"/>
  <c r="Q3580" i="190"/>
  <c r="P3580" i="190"/>
  <c r="O3580" i="190"/>
  <c r="V3579" i="190"/>
  <c r="U3579" i="190"/>
  <c r="T3579" i="190"/>
  <c r="X3579" i="190" s="1"/>
  <c r="S3579" i="190"/>
  <c r="R3579" i="190"/>
  <c r="Q3579" i="190"/>
  <c r="P3579" i="190"/>
  <c r="O3579" i="190"/>
  <c r="V3578" i="190"/>
  <c r="U3578" i="190"/>
  <c r="T3578" i="190"/>
  <c r="S3578" i="190"/>
  <c r="R3578" i="190"/>
  <c r="Q3578" i="190"/>
  <c r="P3578" i="190"/>
  <c r="O3578" i="190"/>
  <c r="V3577" i="190"/>
  <c r="U3577" i="190"/>
  <c r="T3577" i="190"/>
  <c r="S3577" i="190"/>
  <c r="R3577" i="190"/>
  <c r="Q3577" i="190"/>
  <c r="P3577" i="190"/>
  <c r="O3577" i="190"/>
  <c r="V3576" i="190"/>
  <c r="U3576" i="190"/>
  <c r="T3576" i="190"/>
  <c r="X3576" i="190" s="1"/>
  <c r="S3576" i="190"/>
  <c r="R3576" i="190"/>
  <c r="Q3576" i="190"/>
  <c r="P3576" i="190"/>
  <c r="O3576" i="190"/>
  <c r="V3575" i="190"/>
  <c r="U3575" i="190"/>
  <c r="T3575" i="190"/>
  <c r="S3575" i="190"/>
  <c r="R3575" i="190"/>
  <c r="Q3575" i="190"/>
  <c r="P3575" i="190"/>
  <c r="O3575" i="190"/>
  <c r="V3574" i="190"/>
  <c r="U3574" i="190"/>
  <c r="T3574" i="190"/>
  <c r="S3574" i="190"/>
  <c r="R3574" i="190"/>
  <c r="Q3574" i="190"/>
  <c r="P3574" i="190"/>
  <c r="O3574" i="190"/>
  <c r="V3573" i="190"/>
  <c r="U3573" i="190"/>
  <c r="T3573" i="190"/>
  <c r="X3573" i="190" s="1"/>
  <c r="S3573" i="190"/>
  <c r="R3573" i="190"/>
  <c r="Q3573" i="190"/>
  <c r="P3573" i="190"/>
  <c r="O3573" i="190"/>
  <c r="V3572" i="190"/>
  <c r="U3572" i="190"/>
  <c r="T3572" i="190"/>
  <c r="S3572" i="190"/>
  <c r="R3572" i="190"/>
  <c r="Q3572" i="190"/>
  <c r="P3572" i="190"/>
  <c r="O3572" i="190"/>
  <c r="V3571" i="190"/>
  <c r="U3571" i="190"/>
  <c r="T3571" i="190"/>
  <c r="S3571" i="190"/>
  <c r="R3571" i="190"/>
  <c r="Q3571" i="190"/>
  <c r="P3571" i="190"/>
  <c r="O3571" i="190"/>
  <c r="V3570" i="190"/>
  <c r="U3570" i="190"/>
  <c r="T3570" i="190"/>
  <c r="X3570" i="190" s="1"/>
  <c r="S3570" i="190"/>
  <c r="R3570" i="190"/>
  <c r="Q3570" i="190"/>
  <c r="P3570" i="190"/>
  <c r="O3570" i="190"/>
  <c r="V3569" i="190"/>
  <c r="U3569" i="190"/>
  <c r="T3569" i="190"/>
  <c r="S3569" i="190"/>
  <c r="R3569" i="190"/>
  <c r="Q3569" i="190"/>
  <c r="P3569" i="190"/>
  <c r="O3569" i="190"/>
  <c r="V3568" i="190"/>
  <c r="U3568" i="190"/>
  <c r="T3568" i="190"/>
  <c r="S3568" i="190"/>
  <c r="R3568" i="190"/>
  <c r="Q3568" i="190"/>
  <c r="P3568" i="190"/>
  <c r="O3568" i="190"/>
  <c r="V3567" i="190"/>
  <c r="U3567" i="190"/>
  <c r="T3567" i="190"/>
  <c r="X3567" i="190" s="1"/>
  <c r="S3567" i="190"/>
  <c r="R3567" i="190"/>
  <c r="Q3567" i="190"/>
  <c r="P3567" i="190"/>
  <c r="O3567" i="190"/>
  <c r="V3566" i="190"/>
  <c r="U3566" i="190"/>
  <c r="T3566" i="190"/>
  <c r="S3566" i="190"/>
  <c r="R3566" i="190"/>
  <c r="Q3566" i="190"/>
  <c r="P3566" i="190"/>
  <c r="O3566" i="190"/>
  <c r="V3565" i="190"/>
  <c r="U3565" i="190"/>
  <c r="T3565" i="190"/>
  <c r="S3565" i="190"/>
  <c r="R3565" i="190"/>
  <c r="Q3565" i="190"/>
  <c r="P3565" i="190"/>
  <c r="O3565" i="190"/>
  <c r="V3564" i="190"/>
  <c r="U3564" i="190"/>
  <c r="T3564" i="190"/>
  <c r="X3564" i="190" s="1"/>
  <c r="S3564" i="190"/>
  <c r="R3564" i="190"/>
  <c r="Q3564" i="190"/>
  <c r="P3564" i="190"/>
  <c r="O3564" i="190"/>
  <c r="V3563" i="190"/>
  <c r="U3563" i="190"/>
  <c r="T3563" i="190"/>
  <c r="S3563" i="190"/>
  <c r="R3563" i="190"/>
  <c r="Q3563" i="190"/>
  <c r="P3563" i="190"/>
  <c r="O3563" i="190"/>
  <c r="V3562" i="190"/>
  <c r="U3562" i="190"/>
  <c r="T3562" i="190"/>
  <c r="S3562" i="190"/>
  <c r="R3562" i="190"/>
  <c r="Q3562" i="190"/>
  <c r="P3562" i="190"/>
  <c r="O3562" i="190"/>
  <c r="V3561" i="190"/>
  <c r="U3561" i="190"/>
  <c r="T3561" i="190"/>
  <c r="X3561" i="190" s="1"/>
  <c r="S3561" i="190"/>
  <c r="R3561" i="190"/>
  <c r="Q3561" i="190"/>
  <c r="P3561" i="190"/>
  <c r="O3561" i="190"/>
  <c r="V3560" i="190"/>
  <c r="U3560" i="190"/>
  <c r="T3560" i="190"/>
  <c r="S3560" i="190"/>
  <c r="R3560" i="190"/>
  <c r="Q3560" i="190"/>
  <c r="P3560" i="190"/>
  <c r="O3560" i="190"/>
  <c r="V3559" i="190"/>
  <c r="U3559" i="190"/>
  <c r="T3559" i="190"/>
  <c r="S3559" i="190"/>
  <c r="R3559" i="190"/>
  <c r="Q3559" i="190"/>
  <c r="P3559" i="190"/>
  <c r="O3559" i="190"/>
  <c r="V3558" i="190"/>
  <c r="U3558" i="190"/>
  <c r="T3558" i="190"/>
  <c r="X3558" i="190" s="1"/>
  <c r="S3558" i="190"/>
  <c r="R3558" i="190"/>
  <c r="Q3558" i="190"/>
  <c r="P3558" i="190"/>
  <c r="O3558" i="190"/>
  <c r="V3557" i="190"/>
  <c r="U3557" i="190"/>
  <c r="T3557" i="190"/>
  <c r="S3557" i="190"/>
  <c r="R3557" i="190"/>
  <c r="Q3557" i="190"/>
  <c r="P3557" i="190"/>
  <c r="O3557" i="190"/>
  <c r="V3556" i="190"/>
  <c r="U3556" i="190"/>
  <c r="T3556" i="190"/>
  <c r="S3556" i="190"/>
  <c r="R3556" i="190"/>
  <c r="Q3556" i="190"/>
  <c r="P3556" i="190"/>
  <c r="O3556" i="190"/>
  <c r="V3555" i="190"/>
  <c r="U3555" i="190"/>
  <c r="T3555" i="190"/>
  <c r="X3555" i="190" s="1"/>
  <c r="S3555" i="190"/>
  <c r="R3555" i="190"/>
  <c r="Q3555" i="190"/>
  <c r="P3555" i="190"/>
  <c r="O3555" i="190"/>
  <c r="V3554" i="190"/>
  <c r="U3554" i="190"/>
  <c r="T3554" i="190"/>
  <c r="S3554" i="190"/>
  <c r="R3554" i="190"/>
  <c r="Q3554" i="190"/>
  <c r="P3554" i="190"/>
  <c r="O3554" i="190"/>
  <c r="V3553" i="190"/>
  <c r="U3553" i="190"/>
  <c r="T3553" i="190"/>
  <c r="S3553" i="190"/>
  <c r="R3553" i="190"/>
  <c r="Q3553" i="190"/>
  <c r="P3553" i="190"/>
  <c r="O3553" i="190"/>
  <c r="V3552" i="190"/>
  <c r="U3552" i="190"/>
  <c r="T3552" i="190"/>
  <c r="X3552" i="190" s="1"/>
  <c r="S3552" i="190"/>
  <c r="R3552" i="190"/>
  <c r="Q3552" i="190"/>
  <c r="P3552" i="190"/>
  <c r="O3552" i="190"/>
  <c r="V3551" i="190"/>
  <c r="U3551" i="190"/>
  <c r="T3551" i="190"/>
  <c r="S3551" i="190"/>
  <c r="R3551" i="190"/>
  <c r="Q3551" i="190"/>
  <c r="P3551" i="190"/>
  <c r="O3551" i="190"/>
  <c r="V3550" i="190"/>
  <c r="U3550" i="190"/>
  <c r="T3550" i="190"/>
  <c r="S3550" i="190"/>
  <c r="R3550" i="190"/>
  <c r="Q3550" i="190"/>
  <c r="P3550" i="190"/>
  <c r="O3550" i="190"/>
  <c r="V3549" i="190"/>
  <c r="U3549" i="190"/>
  <c r="T3549" i="190"/>
  <c r="X3549" i="190" s="1"/>
  <c r="S3549" i="190"/>
  <c r="R3549" i="190"/>
  <c r="Q3549" i="190"/>
  <c r="P3549" i="190"/>
  <c r="O3549" i="190"/>
  <c r="V3548" i="190"/>
  <c r="U3548" i="190"/>
  <c r="T3548" i="190"/>
  <c r="S3548" i="190"/>
  <c r="R3548" i="190"/>
  <c r="Q3548" i="190"/>
  <c r="P3548" i="190"/>
  <c r="O3548" i="190"/>
  <c r="V3547" i="190"/>
  <c r="U3547" i="190"/>
  <c r="T3547" i="190"/>
  <c r="S3547" i="190"/>
  <c r="R3547" i="190"/>
  <c r="Q3547" i="190"/>
  <c r="P3547" i="190"/>
  <c r="O3547" i="190"/>
  <c r="V3546" i="190"/>
  <c r="U3546" i="190"/>
  <c r="T3546" i="190"/>
  <c r="X3546" i="190" s="1"/>
  <c r="S3546" i="190"/>
  <c r="R3546" i="190"/>
  <c r="Q3546" i="190"/>
  <c r="P3546" i="190"/>
  <c r="O3546" i="190"/>
  <c r="V3545" i="190"/>
  <c r="U3545" i="190"/>
  <c r="T3545" i="190"/>
  <c r="S3545" i="190"/>
  <c r="R3545" i="190"/>
  <c r="Q3545" i="190"/>
  <c r="P3545" i="190"/>
  <c r="O3545" i="190"/>
  <c r="V3544" i="190"/>
  <c r="U3544" i="190"/>
  <c r="T3544" i="190"/>
  <c r="S3544" i="190"/>
  <c r="R3544" i="190"/>
  <c r="Q3544" i="190"/>
  <c r="P3544" i="190"/>
  <c r="O3544" i="190"/>
  <c r="V3543" i="190"/>
  <c r="U3543" i="190"/>
  <c r="T3543" i="190"/>
  <c r="X3543" i="190" s="1"/>
  <c r="S3543" i="190"/>
  <c r="R3543" i="190"/>
  <c r="Q3543" i="190"/>
  <c r="P3543" i="190"/>
  <c r="O3543" i="190"/>
  <c r="V3542" i="190"/>
  <c r="U3542" i="190"/>
  <c r="T3542" i="190"/>
  <c r="S3542" i="190"/>
  <c r="R3542" i="190"/>
  <c r="Q3542" i="190"/>
  <c r="P3542" i="190"/>
  <c r="O3542" i="190"/>
  <c r="V3541" i="190"/>
  <c r="U3541" i="190"/>
  <c r="T3541" i="190"/>
  <c r="S3541" i="190"/>
  <c r="R3541" i="190"/>
  <c r="Q3541" i="190"/>
  <c r="P3541" i="190"/>
  <c r="O3541" i="190"/>
  <c r="V3540" i="190"/>
  <c r="U3540" i="190"/>
  <c r="T3540" i="190"/>
  <c r="X3540" i="190" s="1"/>
  <c r="S3540" i="190"/>
  <c r="R3540" i="190"/>
  <c r="Q3540" i="190"/>
  <c r="P3540" i="190"/>
  <c r="O3540" i="190"/>
  <c r="V3539" i="190"/>
  <c r="U3539" i="190"/>
  <c r="T3539" i="190"/>
  <c r="S3539" i="190"/>
  <c r="R3539" i="190"/>
  <c r="Q3539" i="190"/>
  <c r="P3539" i="190"/>
  <c r="O3539" i="190"/>
  <c r="V3538" i="190"/>
  <c r="U3538" i="190"/>
  <c r="T3538" i="190"/>
  <c r="S3538" i="190"/>
  <c r="R3538" i="190"/>
  <c r="Q3538" i="190"/>
  <c r="P3538" i="190"/>
  <c r="O3538" i="190"/>
  <c r="V3537" i="190"/>
  <c r="U3537" i="190"/>
  <c r="T3537" i="190"/>
  <c r="X3537" i="190" s="1"/>
  <c r="S3537" i="190"/>
  <c r="R3537" i="190"/>
  <c r="Q3537" i="190"/>
  <c r="P3537" i="190"/>
  <c r="O3537" i="190"/>
  <c r="V3536" i="190"/>
  <c r="U3536" i="190"/>
  <c r="T3536" i="190"/>
  <c r="S3536" i="190"/>
  <c r="R3536" i="190"/>
  <c r="Q3536" i="190"/>
  <c r="P3536" i="190"/>
  <c r="O3536" i="190"/>
  <c r="V3535" i="190"/>
  <c r="U3535" i="190"/>
  <c r="T3535" i="190"/>
  <c r="S3535" i="190"/>
  <c r="R3535" i="190"/>
  <c r="Q3535" i="190"/>
  <c r="P3535" i="190"/>
  <c r="O3535" i="190"/>
  <c r="V3534" i="190"/>
  <c r="U3534" i="190"/>
  <c r="T3534" i="190"/>
  <c r="X3534" i="190" s="1"/>
  <c r="S3534" i="190"/>
  <c r="R3534" i="190"/>
  <c r="Q3534" i="190"/>
  <c r="P3534" i="190"/>
  <c r="O3534" i="190"/>
  <c r="V3533" i="190"/>
  <c r="U3533" i="190"/>
  <c r="T3533" i="190"/>
  <c r="S3533" i="190"/>
  <c r="R3533" i="190"/>
  <c r="Q3533" i="190"/>
  <c r="P3533" i="190"/>
  <c r="O3533" i="190"/>
  <c r="V3532" i="190"/>
  <c r="U3532" i="190"/>
  <c r="T3532" i="190"/>
  <c r="S3532" i="190"/>
  <c r="R3532" i="190"/>
  <c r="Q3532" i="190"/>
  <c r="P3532" i="190"/>
  <c r="O3532" i="190"/>
  <c r="V3531" i="190"/>
  <c r="U3531" i="190"/>
  <c r="T3531" i="190"/>
  <c r="X3531" i="190" s="1"/>
  <c r="S3531" i="190"/>
  <c r="R3531" i="190"/>
  <c r="Q3531" i="190"/>
  <c r="P3531" i="190"/>
  <c r="O3531" i="190"/>
  <c r="V3530" i="190"/>
  <c r="U3530" i="190"/>
  <c r="T3530" i="190"/>
  <c r="S3530" i="190"/>
  <c r="R3530" i="190"/>
  <c r="Q3530" i="190"/>
  <c r="P3530" i="190"/>
  <c r="O3530" i="190"/>
  <c r="W3530" i="190" s="1"/>
  <c r="V3529" i="190"/>
  <c r="U3529" i="190"/>
  <c r="T3529" i="190"/>
  <c r="S3529" i="190"/>
  <c r="R3529" i="190"/>
  <c r="Q3529" i="190"/>
  <c r="P3529" i="190"/>
  <c r="O3529" i="190"/>
  <c r="V3528" i="190"/>
  <c r="U3528" i="190"/>
  <c r="T3528" i="190"/>
  <c r="S3528" i="190"/>
  <c r="R3528" i="190"/>
  <c r="Q3528" i="190"/>
  <c r="P3528" i="190"/>
  <c r="O3528" i="190"/>
  <c r="V3527" i="190"/>
  <c r="U3527" i="190"/>
  <c r="T3527" i="190"/>
  <c r="S3527" i="190"/>
  <c r="R3527" i="190"/>
  <c r="Q3527" i="190"/>
  <c r="P3527" i="190"/>
  <c r="O3527" i="190"/>
  <c r="W3527" i="190" s="1"/>
  <c r="V3526" i="190"/>
  <c r="U3526" i="190"/>
  <c r="T3526" i="190"/>
  <c r="S3526" i="190"/>
  <c r="R3526" i="190"/>
  <c r="Q3526" i="190"/>
  <c r="P3526" i="190"/>
  <c r="O3526" i="190"/>
  <c r="V3525" i="190"/>
  <c r="U3525" i="190"/>
  <c r="T3525" i="190"/>
  <c r="S3525" i="190"/>
  <c r="R3525" i="190"/>
  <c r="Q3525" i="190"/>
  <c r="P3525" i="190"/>
  <c r="O3525" i="190"/>
  <c r="V3524" i="190"/>
  <c r="U3524" i="190"/>
  <c r="T3524" i="190"/>
  <c r="S3524" i="190"/>
  <c r="R3524" i="190"/>
  <c r="Q3524" i="190"/>
  <c r="P3524" i="190"/>
  <c r="O3524" i="190"/>
  <c r="W3524" i="190" s="1"/>
  <c r="V3523" i="190"/>
  <c r="U3523" i="190"/>
  <c r="T3523" i="190"/>
  <c r="S3523" i="190"/>
  <c r="R3523" i="190"/>
  <c r="Q3523" i="190"/>
  <c r="P3523" i="190"/>
  <c r="O3523" i="190"/>
  <c r="V3522" i="190"/>
  <c r="U3522" i="190"/>
  <c r="T3522" i="190"/>
  <c r="S3522" i="190"/>
  <c r="R3522" i="190"/>
  <c r="Q3522" i="190"/>
  <c r="P3522" i="190"/>
  <c r="O3522" i="190"/>
  <c r="V3521" i="190"/>
  <c r="U3521" i="190"/>
  <c r="T3521" i="190"/>
  <c r="S3521" i="190"/>
  <c r="R3521" i="190"/>
  <c r="Q3521" i="190"/>
  <c r="P3521" i="190"/>
  <c r="O3521" i="190"/>
  <c r="W3521" i="190" s="1"/>
  <c r="V3520" i="190"/>
  <c r="U3520" i="190"/>
  <c r="T3520" i="190"/>
  <c r="S3520" i="190"/>
  <c r="R3520" i="190"/>
  <c r="Q3520" i="190"/>
  <c r="P3520" i="190"/>
  <c r="O3520" i="190"/>
  <c r="V3519" i="190"/>
  <c r="U3519" i="190"/>
  <c r="T3519" i="190"/>
  <c r="S3519" i="190"/>
  <c r="R3519" i="190"/>
  <c r="Q3519" i="190"/>
  <c r="P3519" i="190"/>
  <c r="O3519" i="190"/>
  <c r="V3518" i="190"/>
  <c r="U3518" i="190"/>
  <c r="T3518" i="190"/>
  <c r="S3518" i="190"/>
  <c r="R3518" i="190"/>
  <c r="Q3518" i="190"/>
  <c r="P3518" i="190"/>
  <c r="O3518" i="190"/>
  <c r="W3518" i="190" s="1"/>
  <c r="V3517" i="190"/>
  <c r="U3517" i="190"/>
  <c r="T3517" i="190"/>
  <c r="S3517" i="190"/>
  <c r="R3517" i="190"/>
  <c r="Q3517" i="190"/>
  <c r="P3517" i="190"/>
  <c r="O3517" i="190"/>
  <c r="V3516" i="190"/>
  <c r="U3516" i="190"/>
  <c r="T3516" i="190"/>
  <c r="S3516" i="190"/>
  <c r="R3516" i="190"/>
  <c r="Q3516" i="190"/>
  <c r="P3516" i="190"/>
  <c r="O3516" i="190"/>
  <c r="V3515" i="190"/>
  <c r="U3515" i="190"/>
  <c r="T3515" i="190"/>
  <c r="S3515" i="190"/>
  <c r="R3515" i="190"/>
  <c r="Q3515" i="190"/>
  <c r="P3515" i="190"/>
  <c r="O3515" i="190"/>
  <c r="W3515" i="190" s="1"/>
  <c r="V3514" i="190"/>
  <c r="U3514" i="190"/>
  <c r="T3514" i="190"/>
  <c r="S3514" i="190"/>
  <c r="R3514" i="190"/>
  <c r="Q3514" i="190"/>
  <c r="P3514" i="190"/>
  <c r="O3514" i="190"/>
  <c r="V3513" i="190"/>
  <c r="U3513" i="190"/>
  <c r="T3513" i="190"/>
  <c r="S3513" i="190"/>
  <c r="R3513" i="190"/>
  <c r="Q3513" i="190"/>
  <c r="P3513" i="190"/>
  <c r="O3513" i="190"/>
  <c r="V3512" i="190"/>
  <c r="U3512" i="190"/>
  <c r="T3512" i="190"/>
  <c r="S3512" i="190"/>
  <c r="R3512" i="190"/>
  <c r="Q3512" i="190"/>
  <c r="P3512" i="190"/>
  <c r="O3512" i="190"/>
  <c r="W3512" i="190" s="1"/>
  <c r="V3511" i="190"/>
  <c r="U3511" i="190"/>
  <c r="T3511" i="190"/>
  <c r="S3511" i="190"/>
  <c r="R3511" i="190"/>
  <c r="Q3511" i="190"/>
  <c r="P3511" i="190"/>
  <c r="O3511" i="190"/>
  <c r="V3510" i="190"/>
  <c r="U3510" i="190"/>
  <c r="T3510" i="190"/>
  <c r="S3510" i="190"/>
  <c r="R3510" i="190"/>
  <c r="Q3510" i="190"/>
  <c r="P3510" i="190"/>
  <c r="O3510" i="190"/>
  <c r="V3509" i="190"/>
  <c r="U3509" i="190"/>
  <c r="T3509" i="190"/>
  <c r="S3509" i="190"/>
  <c r="R3509" i="190"/>
  <c r="Q3509" i="190"/>
  <c r="P3509" i="190"/>
  <c r="O3509" i="190"/>
  <c r="W3509" i="190" s="1"/>
  <c r="V3508" i="190"/>
  <c r="U3508" i="190"/>
  <c r="T3508" i="190"/>
  <c r="S3508" i="190"/>
  <c r="R3508" i="190"/>
  <c r="Q3508" i="190"/>
  <c r="P3508" i="190"/>
  <c r="O3508" i="190"/>
  <c r="V3507" i="190"/>
  <c r="U3507" i="190"/>
  <c r="T3507" i="190"/>
  <c r="S3507" i="190"/>
  <c r="R3507" i="190"/>
  <c r="Q3507" i="190"/>
  <c r="P3507" i="190"/>
  <c r="O3507" i="190"/>
  <c r="V3506" i="190"/>
  <c r="U3506" i="190"/>
  <c r="T3506" i="190"/>
  <c r="S3506" i="190"/>
  <c r="R3506" i="190"/>
  <c r="Q3506" i="190"/>
  <c r="P3506" i="190"/>
  <c r="O3506" i="190"/>
  <c r="W3506" i="190" s="1"/>
  <c r="V3505" i="190"/>
  <c r="U3505" i="190"/>
  <c r="T3505" i="190"/>
  <c r="S3505" i="190"/>
  <c r="R3505" i="190"/>
  <c r="Q3505" i="190"/>
  <c r="P3505" i="190"/>
  <c r="O3505" i="190"/>
  <c r="V3504" i="190"/>
  <c r="U3504" i="190"/>
  <c r="T3504" i="190"/>
  <c r="S3504" i="190"/>
  <c r="R3504" i="190"/>
  <c r="Q3504" i="190"/>
  <c r="P3504" i="190"/>
  <c r="O3504" i="190"/>
  <c r="V3503" i="190"/>
  <c r="U3503" i="190"/>
  <c r="T3503" i="190"/>
  <c r="X3503" i="190" s="1"/>
  <c r="S3503" i="190"/>
  <c r="R3503" i="190"/>
  <c r="Q3503" i="190"/>
  <c r="P3503" i="190"/>
  <c r="O3503" i="190"/>
  <c r="W3503" i="190" s="1"/>
  <c r="V3502" i="190"/>
  <c r="U3502" i="190"/>
  <c r="T3502" i="190"/>
  <c r="S3502" i="190"/>
  <c r="R3502" i="190"/>
  <c r="Q3502" i="190"/>
  <c r="P3502" i="190"/>
  <c r="O3502" i="190"/>
  <c r="V3501" i="190"/>
  <c r="U3501" i="190"/>
  <c r="T3501" i="190"/>
  <c r="S3501" i="190"/>
  <c r="R3501" i="190"/>
  <c r="Q3501" i="190"/>
  <c r="P3501" i="190"/>
  <c r="O3501" i="190"/>
  <c r="V3500" i="190"/>
  <c r="U3500" i="190"/>
  <c r="T3500" i="190"/>
  <c r="X3500" i="190" s="1"/>
  <c r="S3500" i="190"/>
  <c r="R3500" i="190"/>
  <c r="Q3500" i="190"/>
  <c r="P3500" i="190"/>
  <c r="O3500" i="190"/>
  <c r="W3500" i="190" s="1"/>
  <c r="V3499" i="190"/>
  <c r="U3499" i="190"/>
  <c r="T3499" i="190"/>
  <c r="S3499" i="190"/>
  <c r="R3499" i="190"/>
  <c r="Q3499" i="190"/>
  <c r="P3499" i="190"/>
  <c r="O3499" i="190"/>
  <c r="V3498" i="190"/>
  <c r="U3498" i="190"/>
  <c r="T3498" i="190"/>
  <c r="S3498" i="190"/>
  <c r="R3498" i="190"/>
  <c r="Q3498" i="190"/>
  <c r="P3498" i="190"/>
  <c r="O3498" i="190"/>
  <c r="V3497" i="190"/>
  <c r="U3497" i="190"/>
  <c r="T3497" i="190"/>
  <c r="X3497" i="190" s="1"/>
  <c r="S3497" i="190"/>
  <c r="R3497" i="190"/>
  <c r="Q3497" i="190"/>
  <c r="P3497" i="190"/>
  <c r="O3497" i="190"/>
  <c r="W3497" i="190" s="1"/>
  <c r="V3496" i="190"/>
  <c r="U3496" i="190"/>
  <c r="T3496" i="190"/>
  <c r="S3496" i="190"/>
  <c r="R3496" i="190"/>
  <c r="Q3496" i="190"/>
  <c r="P3496" i="190"/>
  <c r="O3496" i="190"/>
  <c r="V3495" i="190"/>
  <c r="U3495" i="190"/>
  <c r="T3495" i="190"/>
  <c r="S3495" i="190"/>
  <c r="R3495" i="190"/>
  <c r="Q3495" i="190"/>
  <c r="P3495" i="190"/>
  <c r="O3495" i="190"/>
  <c r="V3494" i="190"/>
  <c r="U3494" i="190"/>
  <c r="T3494" i="190"/>
  <c r="X3494" i="190" s="1"/>
  <c r="S3494" i="190"/>
  <c r="R3494" i="190"/>
  <c r="Q3494" i="190"/>
  <c r="P3494" i="190"/>
  <c r="O3494" i="190"/>
  <c r="W3494" i="190" s="1"/>
  <c r="V3493" i="190"/>
  <c r="U3493" i="190"/>
  <c r="T3493" i="190"/>
  <c r="S3493" i="190"/>
  <c r="R3493" i="190"/>
  <c r="Q3493" i="190"/>
  <c r="P3493" i="190"/>
  <c r="O3493" i="190"/>
  <c r="V3492" i="190"/>
  <c r="U3492" i="190"/>
  <c r="T3492" i="190"/>
  <c r="S3492" i="190"/>
  <c r="R3492" i="190"/>
  <c r="Q3492" i="190"/>
  <c r="P3492" i="190"/>
  <c r="O3492" i="190"/>
  <c r="V3491" i="190"/>
  <c r="U3491" i="190"/>
  <c r="T3491" i="190"/>
  <c r="X3491" i="190" s="1"/>
  <c r="S3491" i="190"/>
  <c r="R3491" i="190"/>
  <c r="Q3491" i="190"/>
  <c r="P3491" i="190"/>
  <c r="O3491" i="190"/>
  <c r="W3491" i="190" s="1"/>
  <c r="V3490" i="190"/>
  <c r="U3490" i="190"/>
  <c r="T3490" i="190"/>
  <c r="S3490" i="190"/>
  <c r="R3490" i="190"/>
  <c r="Q3490" i="190"/>
  <c r="P3490" i="190"/>
  <c r="O3490" i="190"/>
  <c r="V3489" i="190"/>
  <c r="U3489" i="190"/>
  <c r="T3489" i="190"/>
  <c r="S3489" i="190"/>
  <c r="R3489" i="190"/>
  <c r="Q3489" i="190"/>
  <c r="P3489" i="190"/>
  <c r="O3489" i="190"/>
  <c r="V3488" i="190"/>
  <c r="U3488" i="190"/>
  <c r="T3488" i="190"/>
  <c r="X3488" i="190" s="1"/>
  <c r="S3488" i="190"/>
  <c r="R3488" i="190"/>
  <c r="Q3488" i="190"/>
  <c r="P3488" i="190"/>
  <c r="O3488" i="190"/>
  <c r="W3488" i="190" s="1"/>
  <c r="V3487" i="190"/>
  <c r="U3487" i="190"/>
  <c r="T3487" i="190"/>
  <c r="S3487" i="190"/>
  <c r="R3487" i="190"/>
  <c r="Q3487" i="190"/>
  <c r="P3487" i="190"/>
  <c r="O3487" i="190"/>
  <c r="V3486" i="190"/>
  <c r="U3486" i="190"/>
  <c r="T3486" i="190"/>
  <c r="S3486" i="190"/>
  <c r="R3486" i="190"/>
  <c r="Q3486" i="190"/>
  <c r="P3486" i="190"/>
  <c r="O3486" i="190"/>
  <c r="V3485" i="190"/>
  <c r="U3485" i="190"/>
  <c r="T3485" i="190"/>
  <c r="X3485" i="190" s="1"/>
  <c r="S3485" i="190"/>
  <c r="R3485" i="190"/>
  <c r="Q3485" i="190"/>
  <c r="P3485" i="190"/>
  <c r="O3485" i="190"/>
  <c r="W3485" i="190" s="1"/>
  <c r="V3484" i="190"/>
  <c r="U3484" i="190"/>
  <c r="T3484" i="190"/>
  <c r="S3484" i="190"/>
  <c r="R3484" i="190"/>
  <c r="Q3484" i="190"/>
  <c r="P3484" i="190"/>
  <c r="O3484" i="190"/>
  <c r="V3483" i="190"/>
  <c r="U3483" i="190"/>
  <c r="T3483" i="190"/>
  <c r="S3483" i="190"/>
  <c r="R3483" i="190"/>
  <c r="Q3483" i="190"/>
  <c r="P3483" i="190"/>
  <c r="O3483" i="190"/>
  <c r="V3482" i="190"/>
  <c r="U3482" i="190"/>
  <c r="T3482" i="190"/>
  <c r="X3482" i="190" s="1"/>
  <c r="S3482" i="190"/>
  <c r="R3482" i="190"/>
  <c r="Q3482" i="190"/>
  <c r="P3482" i="190"/>
  <c r="O3482" i="190"/>
  <c r="W3482" i="190" s="1"/>
  <c r="V3481" i="190"/>
  <c r="U3481" i="190"/>
  <c r="T3481" i="190"/>
  <c r="S3481" i="190"/>
  <c r="R3481" i="190"/>
  <c r="Q3481" i="190"/>
  <c r="P3481" i="190"/>
  <c r="O3481" i="190"/>
  <c r="V3480" i="190"/>
  <c r="U3480" i="190"/>
  <c r="T3480" i="190"/>
  <c r="S3480" i="190"/>
  <c r="R3480" i="190"/>
  <c r="Q3480" i="190"/>
  <c r="P3480" i="190"/>
  <c r="O3480" i="190"/>
  <c r="V3479" i="190"/>
  <c r="U3479" i="190"/>
  <c r="T3479" i="190"/>
  <c r="X3479" i="190" s="1"/>
  <c r="S3479" i="190"/>
  <c r="R3479" i="190"/>
  <c r="Q3479" i="190"/>
  <c r="P3479" i="190"/>
  <c r="O3479" i="190"/>
  <c r="W3479" i="190" s="1"/>
  <c r="V3478" i="190"/>
  <c r="U3478" i="190"/>
  <c r="T3478" i="190"/>
  <c r="S3478" i="190"/>
  <c r="R3478" i="190"/>
  <c r="Q3478" i="190"/>
  <c r="P3478" i="190"/>
  <c r="O3478" i="190"/>
  <c r="V3477" i="190"/>
  <c r="U3477" i="190"/>
  <c r="T3477" i="190"/>
  <c r="S3477" i="190"/>
  <c r="R3477" i="190"/>
  <c r="Q3477" i="190"/>
  <c r="P3477" i="190"/>
  <c r="O3477" i="190"/>
  <c r="V3476" i="190"/>
  <c r="U3476" i="190"/>
  <c r="T3476" i="190"/>
  <c r="X3476" i="190" s="1"/>
  <c r="S3476" i="190"/>
  <c r="R3476" i="190"/>
  <c r="Q3476" i="190"/>
  <c r="P3476" i="190"/>
  <c r="O3476" i="190"/>
  <c r="W3476" i="190" s="1"/>
  <c r="V3475" i="190"/>
  <c r="U3475" i="190"/>
  <c r="T3475" i="190"/>
  <c r="S3475" i="190"/>
  <c r="R3475" i="190"/>
  <c r="Q3475" i="190"/>
  <c r="P3475" i="190"/>
  <c r="O3475" i="190"/>
  <c r="V3474" i="190"/>
  <c r="U3474" i="190"/>
  <c r="T3474" i="190"/>
  <c r="S3474" i="190"/>
  <c r="R3474" i="190"/>
  <c r="Q3474" i="190"/>
  <c r="P3474" i="190"/>
  <c r="O3474" i="190"/>
  <c r="V3473" i="190"/>
  <c r="U3473" i="190"/>
  <c r="T3473" i="190"/>
  <c r="X3473" i="190" s="1"/>
  <c r="S3473" i="190"/>
  <c r="R3473" i="190"/>
  <c r="Q3473" i="190"/>
  <c r="P3473" i="190"/>
  <c r="O3473" i="190"/>
  <c r="W3473" i="190" s="1"/>
  <c r="V3472" i="190"/>
  <c r="U3472" i="190"/>
  <c r="T3472" i="190"/>
  <c r="S3472" i="190"/>
  <c r="R3472" i="190"/>
  <c r="Q3472" i="190"/>
  <c r="P3472" i="190"/>
  <c r="O3472" i="190"/>
  <c r="V3471" i="190"/>
  <c r="U3471" i="190"/>
  <c r="T3471" i="190"/>
  <c r="S3471" i="190"/>
  <c r="R3471" i="190"/>
  <c r="Q3471" i="190"/>
  <c r="P3471" i="190"/>
  <c r="O3471" i="190"/>
  <c r="V3470" i="190"/>
  <c r="U3470" i="190"/>
  <c r="T3470" i="190"/>
  <c r="X3470" i="190" s="1"/>
  <c r="S3470" i="190"/>
  <c r="R3470" i="190"/>
  <c r="Q3470" i="190"/>
  <c r="P3470" i="190"/>
  <c r="O3470" i="190"/>
  <c r="W3470" i="190" s="1"/>
  <c r="V3469" i="190"/>
  <c r="U3469" i="190"/>
  <c r="T3469" i="190"/>
  <c r="S3469" i="190"/>
  <c r="R3469" i="190"/>
  <c r="Q3469" i="190"/>
  <c r="P3469" i="190"/>
  <c r="O3469" i="190"/>
  <c r="V3468" i="190"/>
  <c r="U3468" i="190"/>
  <c r="T3468" i="190"/>
  <c r="S3468" i="190"/>
  <c r="R3468" i="190"/>
  <c r="Q3468" i="190"/>
  <c r="P3468" i="190"/>
  <c r="O3468" i="190"/>
  <c r="V3467" i="190"/>
  <c r="U3467" i="190"/>
  <c r="T3467" i="190"/>
  <c r="X3467" i="190" s="1"/>
  <c r="S3467" i="190"/>
  <c r="R3467" i="190"/>
  <c r="Q3467" i="190"/>
  <c r="P3467" i="190"/>
  <c r="O3467" i="190"/>
  <c r="W3467" i="190" s="1"/>
  <c r="V3466" i="190"/>
  <c r="U3466" i="190"/>
  <c r="T3466" i="190"/>
  <c r="S3466" i="190"/>
  <c r="R3466" i="190"/>
  <c r="Q3466" i="190"/>
  <c r="P3466" i="190"/>
  <c r="O3466" i="190"/>
  <c r="V3465" i="190"/>
  <c r="U3465" i="190"/>
  <c r="T3465" i="190"/>
  <c r="S3465" i="190"/>
  <c r="R3465" i="190"/>
  <c r="Q3465" i="190"/>
  <c r="P3465" i="190"/>
  <c r="O3465" i="190"/>
  <c r="V3464" i="190"/>
  <c r="U3464" i="190"/>
  <c r="T3464" i="190"/>
  <c r="X3464" i="190" s="1"/>
  <c r="S3464" i="190"/>
  <c r="R3464" i="190"/>
  <c r="Q3464" i="190"/>
  <c r="P3464" i="190"/>
  <c r="O3464" i="190"/>
  <c r="W3464" i="190" s="1"/>
  <c r="V3463" i="190"/>
  <c r="U3463" i="190"/>
  <c r="T3463" i="190"/>
  <c r="S3463" i="190"/>
  <c r="R3463" i="190"/>
  <c r="Q3463" i="190"/>
  <c r="P3463" i="190"/>
  <c r="O3463" i="190"/>
  <c r="V3462" i="190"/>
  <c r="U3462" i="190"/>
  <c r="T3462" i="190"/>
  <c r="S3462" i="190"/>
  <c r="R3462" i="190"/>
  <c r="Q3462" i="190"/>
  <c r="P3462" i="190"/>
  <c r="O3462" i="190"/>
  <c r="V3461" i="190"/>
  <c r="U3461" i="190"/>
  <c r="T3461" i="190"/>
  <c r="X3461" i="190" s="1"/>
  <c r="S3461" i="190"/>
  <c r="R3461" i="190"/>
  <c r="Q3461" i="190"/>
  <c r="P3461" i="190"/>
  <c r="O3461" i="190"/>
  <c r="W3461" i="190" s="1"/>
  <c r="V3460" i="190"/>
  <c r="U3460" i="190"/>
  <c r="T3460" i="190"/>
  <c r="S3460" i="190"/>
  <c r="R3460" i="190"/>
  <c r="Q3460" i="190"/>
  <c r="P3460" i="190"/>
  <c r="O3460" i="190"/>
  <c r="V3459" i="190"/>
  <c r="U3459" i="190"/>
  <c r="T3459" i="190"/>
  <c r="S3459" i="190"/>
  <c r="R3459" i="190"/>
  <c r="Q3459" i="190"/>
  <c r="P3459" i="190"/>
  <c r="O3459" i="190"/>
  <c r="V3458" i="190"/>
  <c r="U3458" i="190"/>
  <c r="T3458" i="190"/>
  <c r="X3458" i="190" s="1"/>
  <c r="S3458" i="190"/>
  <c r="R3458" i="190"/>
  <c r="Q3458" i="190"/>
  <c r="P3458" i="190"/>
  <c r="O3458" i="190"/>
  <c r="W3458" i="190" s="1"/>
  <c r="V3457" i="190"/>
  <c r="U3457" i="190"/>
  <c r="T3457" i="190"/>
  <c r="S3457" i="190"/>
  <c r="R3457" i="190"/>
  <c r="Q3457" i="190"/>
  <c r="P3457" i="190"/>
  <c r="O3457" i="190"/>
  <c r="V3456" i="190"/>
  <c r="U3456" i="190"/>
  <c r="T3456" i="190"/>
  <c r="S3456" i="190"/>
  <c r="R3456" i="190"/>
  <c r="Q3456" i="190"/>
  <c r="P3456" i="190"/>
  <c r="O3456" i="190"/>
  <c r="V3455" i="190"/>
  <c r="U3455" i="190"/>
  <c r="T3455" i="190"/>
  <c r="X3455" i="190" s="1"/>
  <c r="S3455" i="190"/>
  <c r="R3455" i="190"/>
  <c r="Q3455" i="190"/>
  <c r="P3455" i="190"/>
  <c r="O3455" i="190"/>
  <c r="W3455" i="190" s="1"/>
  <c r="V3454" i="190"/>
  <c r="U3454" i="190"/>
  <c r="T3454" i="190"/>
  <c r="S3454" i="190"/>
  <c r="R3454" i="190"/>
  <c r="Q3454" i="190"/>
  <c r="P3454" i="190"/>
  <c r="O3454" i="190"/>
  <c r="V3453" i="190"/>
  <c r="U3453" i="190"/>
  <c r="T3453" i="190"/>
  <c r="S3453" i="190"/>
  <c r="R3453" i="190"/>
  <c r="Q3453" i="190"/>
  <c r="P3453" i="190"/>
  <c r="O3453" i="190"/>
  <c r="V3452" i="190"/>
  <c r="U3452" i="190"/>
  <c r="T3452" i="190"/>
  <c r="X3452" i="190" s="1"/>
  <c r="S3452" i="190"/>
  <c r="R3452" i="190"/>
  <c r="Q3452" i="190"/>
  <c r="P3452" i="190"/>
  <c r="O3452" i="190"/>
  <c r="X3451" i="190"/>
  <c r="V3451" i="190"/>
  <c r="U3451" i="190"/>
  <c r="T3451" i="190"/>
  <c r="S3451" i="190"/>
  <c r="R3451" i="190"/>
  <c r="Q3451" i="190"/>
  <c r="P3451" i="190"/>
  <c r="O3451" i="190"/>
  <c r="V3450" i="190"/>
  <c r="U3450" i="190"/>
  <c r="T3450" i="190"/>
  <c r="X3450" i="190" s="1"/>
  <c r="S3450" i="190"/>
  <c r="R3450" i="190"/>
  <c r="Q3450" i="190"/>
  <c r="P3450" i="190"/>
  <c r="O3450" i="190"/>
  <c r="V3449" i="190"/>
  <c r="U3449" i="190"/>
  <c r="T3449" i="190"/>
  <c r="S3449" i="190"/>
  <c r="R3449" i="190"/>
  <c r="Q3449" i="190"/>
  <c r="P3449" i="190"/>
  <c r="O3449" i="190"/>
  <c r="V3448" i="190"/>
  <c r="U3448" i="190"/>
  <c r="T3448" i="190"/>
  <c r="S3448" i="190"/>
  <c r="R3448" i="190"/>
  <c r="Q3448" i="190"/>
  <c r="P3448" i="190"/>
  <c r="O3448" i="190"/>
  <c r="V3447" i="190"/>
  <c r="U3447" i="190"/>
  <c r="T3447" i="190"/>
  <c r="S3447" i="190"/>
  <c r="R3447" i="190"/>
  <c r="Q3447" i="190"/>
  <c r="P3447" i="190"/>
  <c r="O3447" i="190"/>
  <c r="V3446" i="190"/>
  <c r="U3446" i="190"/>
  <c r="T3446" i="190"/>
  <c r="S3446" i="190"/>
  <c r="R3446" i="190"/>
  <c r="Q3446" i="190"/>
  <c r="P3446" i="190"/>
  <c r="O3446" i="190"/>
  <c r="V3445" i="190"/>
  <c r="U3445" i="190"/>
  <c r="T3445" i="190"/>
  <c r="X3445" i="190" s="1"/>
  <c r="S3445" i="190"/>
  <c r="R3445" i="190"/>
  <c r="Q3445" i="190"/>
  <c r="P3445" i="190"/>
  <c r="O3445" i="190"/>
  <c r="V3444" i="190"/>
  <c r="U3444" i="190"/>
  <c r="T3444" i="190"/>
  <c r="S3444" i="190"/>
  <c r="R3444" i="190"/>
  <c r="Q3444" i="190"/>
  <c r="P3444" i="190"/>
  <c r="O3444" i="190"/>
  <c r="V3443" i="190"/>
  <c r="U3443" i="190"/>
  <c r="T3443" i="190"/>
  <c r="S3443" i="190"/>
  <c r="X3443" i="190" s="1"/>
  <c r="R3443" i="190"/>
  <c r="Q3443" i="190"/>
  <c r="P3443" i="190"/>
  <c r="O3443" i="190"/>
  <c r="V3442" i="190"/>
  <c r="U3442" i="190"/>
  <c r="T3442" i="190"/>
  <c r="S3442" i="190"/>
  <c r="R3442" i="190"/>
  <c r="Q3442" i="190"/>
  <c r="P3442" i="190"/>
  <c r="O3442" i="190"/>
  <c r="W3442" i="190" s="1"/>
  <c r="V3441" i="190"/>
  <c r="U3441" i="190"/>
  <c r="T3441" i="190"/>
  <c r="X3441" i="190" s="1"/>
  <c r="S3441" i="190"/>
  <c r="R3441" i="190"/>
  <c r="Q3441" i="190"/>
  <c r="P3441" i="190"/>
  <c r="O3441" i="190"/>
  <c r="V3440" i="190"/>
  <c r="U3440" i="190"/>
  <c r="T3440" i="190"/>
  <c r="S3440" i="190"/>
  <c r="R3440" i="190"/>
  <c r="Q3440" i="190"/>
  <c r="P3440" i="190"/>
  <c r="O3440" i="190"/>
  <c r="V3439" i="190"/>
  <c r="X3439" i="190" s="1"/>
  <c r="U3439" i="190"/>
  <c r="T3439" i="190"/>
  <c r="S3439" i="190"/>
  <c r="R3439" i="190"/>
  <c r="Q3439" i="190"/>
  <c r="P3439" i="190"/>
  <c r="O3439" i="190"/>
  <c r="W3439" i="190" s="1"/>
  <c r="V3438" i="190"/>
  <c r="U3438" i="190"/>
  <c r="T3438" i="190"/>
  <c r="S3438" i="190"/>
  <c r="R3438" i="190"/>
  <c r="Q3438" i="190"/>
  <c r="P3438" i="190"/>
  <c r="O3438" i="190"/>
  <c r="V3437" i="190"/>
  <c r="U3437" i="190"/>
  <c r="T3437" i="190"/>
  <c r="S3437" i="190"/>
  <c r="R3437" i="190"/>
  <c r="Q3437" i="190"/>
  <c r="P3437" i="190"/>
  <c r="O3437" i="190"/>
  <c r="V3436" i="190"/>
  <c r="U3436" i="190"/>
  <c r="T3436" i="190"/>
  <c r="S3436" i="190"/>
  <c r="R3436" i="190"/>
  <c r="Q3436" i="190"/>
  <c r="P3436" i="190"/>
  <c r="O3436" i="190"/>
  <c r="V3435" i="190"/>
  <c r="X3435" i="190" s="1"/>
  <c r="U3435" i="190"/>
  <c r="T3435" i="190"/>
  <c r="S3435" i="190"/>
  <c r="R3435" i="190"/>
  <c r="Q3435" i="190"/>
  <c r="P3435" i="190"/>
  <c r="O3435" i="190"/>
  <c r="V3434" i="190"/>
  <c r="U3434" i="190"/>
  <c r="T3434" i="190"/>
  <c r="X3434" i="190" s="1"/>
  <c r="S3434" i="190"/>
  <c r="R3434" i="190"/>
  <c r="Q3434" i="190"/>
  <c r="P3434" i="190"/>
  <c r="O3434" i="190"/>
  <c r="V3433" i="190"/>
  <c r="U3433" i="190"/>
  <c r="T3433" i="190"/>
  <c r="S3433" i="190"/>
  <c r="R3433" i="190"/>
  <c r="Q3433" i="190"/>
  <c r="P3433" i="190"/>
  <c r="O3433" i="190"/>
  <c r="V3432" i="190"/>
  <c r="U3432" i="190"/>
  <c r="T3432" i="190"/>
  <c r="S3432" i="190"/>
  <c r="R3432" i="190"/>
  <c r="Q3432" i="190"/>
  <c r="P3432" i="190"/>
  <c r="O3432" i="190"/>
  <c r="V3431" i="190"/>
  <c r="U3431" i="190"/>
  <c r="T3431" i="190"/>
  <c r="S3431" i="190"/>
  <c r="R3431" i="190"/>
  <c r="Q3431" i="190"/>
  <c r="P3431" i="190"/>
  <c r="O3431" i="190"/>
  <c r="V3430" i="190"/>
  <c r="U3430" i="190"/>
  <c r="T3430" i="190"/>
  <c r="S3430" i="190"/>
  <c r="R3430" i="190"/>
  <c r="Q3430" i="190"/>
  <c r="P3430" i="190"/>
  <c r="O3430" i="190"/>
  <c r="V3429" i="190"/>
  <c r="U3429" i="190"/>
  <c r="T3429" i="190"/>
  <c r="S3429" i="190"/>
  <c r="R3429" i="190"/>
  <c r="Q3429" i="190"/>
  <c r="P3429" i="190"/>
  <c r="O3429" i="190"/>
  <c r="V3428" i="190"/>
  <c r="U3428" i="190"/>
  <c r="T3428" i="190"/>
  <c r="S3428" i="190"/>
  <c r="R3428" i="190"/>
  <c r="Q3428" i="190"/>
  <c r="P3428" i="190"/>
  <c r="O3428" i="190"/>
  <c r="V3427" i="190"/>
  <c r="U3427" i="190"/>
  <c r="T3427" i="190"/>
  <c r="S3427" i="190"/>
  <c r="X3427" i="190" s="1"/>
  <c r="R3427" i="190"/>
  <c r="Q3427" i="190"/>
  <c r="P3427" i="190"/>
  <c r="O3427" i="190"/>
  <c r="V3426" i="190"/>
  <c r="U3426" i="190"/>
  <c r="T3426" i="190"/>
  <c r="S3426" i="190"/>
  <c r="R3426" i="190"/>
  <c r="Q3426" i="190"/>
  <c r="P3426" i="190"/>
  <c r="O3426" i="190"/>
  <c r="W3426" i="190" s="1"/>
  <c r="V3425" i="190"/>
  <c r="U3425" i="190"/>
  <c r="T3425" i="190"/>
  <c r="X3425" i="190" s="1"/>
  <c r="S3425" i="190"/>
  <c r="R3425" i="190"/>
  <c r="Q3425" i="190"/>
  <c r="P3425" i="190"/>
  <c r="O3425" i="190"/>
  <c r="V3424" i="190"/>
  <c r="U3424" i="190"/>
  <c r="T3424" i="190"/>
  <c r="S3424" i="190"/>
  <c r="R3424" i="190"/>
  <c r="Q3424" i="190"/>
  <c r="P3424" i="190"/>
  <c r="O3424" i="190"/>
  <c r="X3423" i="190"/>
  <c r="V3423" i="190"/>
  <c r="U3423" i="190"/>
  <c r="T3423" i="190"/>
  <c r="S3423" i="190"/>
  <c r="R3423" i="190"/>
  <c r="Q3423" i="190"/>
  <c r="P3423" i="190"/>
  <c r="O3423" i="190"/>
  <c r="W3423" i="190" s="1"/>
  <c r="V3422" i="190"/>
  <c r="U3422" i="190"/>
  <c r="T3422" i="190"/>
  <c r="S3422" i="190"/>
  <c r="R3422" i="190"/>
  <c r="Q3422" i="190"/>
  <c r="P3422" i="190"/>
  <c r="O3422" i="190"/>
  <c r="V3421" i="190"/>
  <c r="U3421" i="190"/>
  <c r="T3421" i="190"/>
  <c r="S3421" i="190"/>
  <c r="R3421" i="190"/>
  <c r="Q3421" i="190"/>
  <c r="P3421" i="190"/>
  <c r="O3421" i="190"/>
  <c r="V3420" i="190"/>
  <c r="U3420" i="190"/>
  <c r="T3420" i="190"/>
  <c r="S3420" i="190"/>
  <c r="R3420" i="190"/>
  <c r="Q3420" i="190"/>
  <c r="P3420" i="190"/>
  <c r="O3420" i="190"/>
  <c r="V3419" i="190"/>
  <c r="X3419" i="190" s="1"/>
  <c r="U3419" i="190"/>
  <c r="T3419" i="190"/>
  <c r="S3419" i="190"/>
  <c r="R3419" i="190"/>
  <c r="Q3419" i="190"/>
  <c r="P3419" i="190"/>
  <c r="O3419" i="190"/>
  <c r="V3418" i="190"/>
  <c r="U3418" i="190"/>
  <c r="T3418" i="190"/>
  <c r="X3418" i="190" s="1"/>
  <c r="S3418" i="190"/>
  <c r="R3418" i="190"/>
  <c r="Q3418" i="190"/>
  <c r="P3418" i="190"/>
  <c r="O3418" i="190"/>
  <c r="V3417" i="190"/>
  <c r="U3417" i="190"/>
  <c r="T3417" i="190"/>
  <c r="S3417" i="190"/>
  <c r="R3417" i="190"/>
  <c r="Q3417" i="190"/>
  <c r="P3417" i="190"/>
  <c r="O3417" i="190"/>
  <c r="V3416" i="190"/>
  <c r="U3416" i="190"/>
  <c r="T3416" i="190"/>
  <c r="S3416" i="190"/>
  <c r="R3416" i="190"/>
  <c r="Q3416" i="190"/>
  <c r="P3416" i="190"/>
  <c r="O3416" i="190"/>
  <c r="V3415" i="190"/>
  <c r="U3415" i="190"/>
  <c r="T3415" i="190"/>
  <c r="S3415" i="190"/>
  <c r="R3415" i="190"/>
  <c r="Q3415" i="190"/>
  <c r="P3415" i="190"/>
  <c r="O3415" i="190"/>
  <c r="V3414" i="190"/>
  <c r="U3414" i="190"/>
  <c r="T3414" i="190"/>
  <c r="S3414" i="190"/>
  <c r="R3414" i="190"/>
  <c r="Q3414" i="190"/>
  <c r="P3414" i="190"/>
  <c r="O3414" i="190"/>
  <c r="V3413" i="190"/>
  <c r="U3413" i="190"/>
  <c r="T3413" i="190"/>
  <c r="S3413" i="190"/>
  <c r="R3413" i="190"/>
  <c r="Q3413" i="190"/>
  <c r="P3413" i="190"/>
  <c r="O3413" i="190"/>
  <c r="V3412" i="190"/>
  <c r="U3412" i="190"/>
  <c r="T3412" i="190"/>
  <c r="S3412" i="190"/>
  <c r="R3412" i="190"/>
  <c r="Q3412" i="190"/>
  <c r="P3412" i="190"/>
  <c r="O3412" i="190"/>
  <c r="X3411" i="190"/>
  <c r="V3411" i="190"/>
  <c r="U3411" i="190"/>
  <c r="T3411" i="190"/>
  <c r="S3411" i="190"/>
  <c r="R3411" i="190"/>
  <c r="Q3411" i="190"/>
  <c r="P3411" i="190"/>
  <c r="O3411" i="190"/>
  <c r="V3410" i="190"/>
  <c r="U3410" i="190"/>
  <c r="T3410" i="190"/>
  <c r="S3410" i="190"/>
  <c r="R3410" i="190"/>
  <c r="Q3410" i="190"/>
  <c r="P3410" i="190"/>
  <c r="O3410" i="190"/>
  <c r="W3410" i="190" s="1"/>
  <c r="V3409" i="190"/>
  <c r="U3409" i="190"/>
  <c r="T3409" i="190"/>
  <c r="S3409" i="190"/>
  <c r="R3409" i="190"/>
  <c r="Q3409" i="190"/>
  <c r="P3409" i="190"/>
  <c r="O3409" i="190"/>
  <c r="V3408" i="190"/>
  <c r="U3408" i="190"/>
  <c r="T3408" i="190"/>
  <c r="S3408" i="190"/>
  <c r="R3408" i="190"/>
  <c r="Q3408" i="190"/>
  <c r="P3408" i="190"/>
  <c r="O3408" i="190"/>
  <c r="X3407" i="190"/>
  <c r="V3407" i="190"/>
  <c r="U3407" i="190"/>
  <c r="T3407" i="190"/>
  <c r="S3407" i="190"/>
  <c r="R3407" i="190"/>
  <c r="Q3407" i="190"/>
  <c r="P3407" i="190"/>
  <c r="O3407" i="190"/>
  <c r="W3407" i="190" s="1"/>
  <c r="V3406" i="190"/>
  <c r="U3406" i="190"/>
  <c r="T3406" i="190"/>
  <c r="S3406" i="190"/>
  <c r="R3406" i="190"/>
  <c r="Q3406" i="190"/>
  <c r="P3406" i="190"/>
  <c r="O3406" i="190"/>
  <c r="V3405" i="190"/>
  <c r="U3405" i="190"/>
  <c r="T3405" i="190"/>
  <c r="S3405" i="190"/>
  <c r="R3405" i="190"/>
  <c r="Q3405" i="190"/>
  <c r="P3405" i="190"/>
  <c r="O3405" i="190"/>
  <c r="V3404" i="190"/>
  <c r="U3404" i="190"/>
  <c r="T3404" i="190"/>
  <c r="S3404" i="190"/>
  <c r="R3404" i="190"/>
  <c r="Q3404" i="190"/>
  <c r="P3404" i="190"/>
  <c r="O3404" i="190"/>
  <c r="X3403" i="190"/>
  <c r="V3403" i="190"/>
  <c r="U3403" i="190"/>
  <c r="T3403" i="190"/>
  <c r="S3403" i="190"/>
  <c r="R3403" i="190"/>
  <c r="Q3403" i="190"/>
  <c r="P3403" i="190"/>
  <c r="O3403" i="190"/>
  <c r="V3402" i="190"/>
  <c r="U3402" i="190"/>
  <c r="T3402" i="190"/>
  <c r="S3402" i="190"/>
  <c r="R3402" i="190"/>
  <c r="Q3402" i="190"/>
  <c r="P3402" i="190"/>
  <c r="O3402" i="190"/>
  <c r="V3401" i="190"/>
  <c r="U3401" i="190"/>
  <c r="T3401" i="190"/>
  <c r="S3401" i="190"/>
  <c r="R3401" i="190"/>
  <c r="Q3401" i="190"/>
  <c r="P3401" i="190"/>
  <c r="O3401" i="190"/>
  <c r="V3400" i="190"/>
  <c r="U3400" i="190"/>
  <c r="T3400" i="190"/>
  <c r="S3400" i="190"/>
  <c r="R3400" i="190"/>
  <c r="Q3400" i="190"/>
  <c r="P3400" i="190"/>
  <c r="O3400" i="190"/>
  <c r="V3399" i="190"/>
  <c r="U3399" i="190"/>
  <c r="T3399" i="190"/>
  <c r="S3399" i="190"/>
  <c r="X3399" i="190" s="1"/>
  <c r="R3399" i="190"/>
  <c r="Q3399" i="190"/>
  <c r="P3399" i="190"/>
  <c r="O3399" i="190"/>
  <c r="V3398" i="190"/>
  <c r="U3398" i="190"/>
  <c r="T3398" i="190"/>
  <c r="S3398" i="190"/>
  <c r="R3398" i="190"/>
  <c r="Q3398" i="190"/>
  <c r="P3398" i="190"/>
  <c r="O3398" i="190"/>
  <c r="W3398" i="190" s="1"/>
  <c r="V3397" i="190"/>
  <c r="U3397" i="190"/>
  <c r="T3397" i="190"/>
  <c r="S3397" i="190"/>
  <c r="R3397" i="190"/>
  <c r="Q3397" i="190"/>
  <c r="P3397" i="190"/>
  <c r="O3397" i="190"/>
  <c r="V3396" i="190"/>
  <c r="U3396" i="190"/>
  <c r="T3396" i="190"/>
  <c r="S3396" i="190"/>
  <c r="R3396" i="190"/>
  <c r="Q3396" i="190"/>
  <c r="P3396" i="190"/>
  <c r="O3396" i="190"/>
  <c r="V3395" i="190"/>
  <c r="U3395" i="190"/>
  <c r="T3395" i="190"/>
  <c r="S3395" i="190"/>
  <c r="X3395" i="190" s="1"/>
  <c r="R3395" i="190"/>
  <c r="Q3395" i="190"/>
  <c r="P3395" i="190"/>
  <c r="O3395" i="190"/>
  <c r="V3394" i="190"/>
  <c r="U3394" i="190"/>
  <c r="T3394" i="190"/>
  <c r="S3394" i="190"/>
  <c r="R3394" i="190"/>
  <c r="Q3394" i="190"/>
  <c r="P3394" i="190"/>
  <c r="O3394" i="190"/>
  <c r="W3394" i="190" s="1"/>
  <c r="V3393" i="190"/>
  <c r="U3393" i="190"/>
  <c r="T3393" i="190"/>
  <c r="X3393" i="190" s="1"/>
  <c r="S3393" i="190"/>
  <c r="R3393" i="190"/>
  <c r="Q3393" i="190"/>
  <c r="P3393" i="190"/>
  <c r="O3393" i="190"/>
  <c r="V3392" i="190"/>
  <c r="U3392" i="190"/>
  <c r="T3392" i="190"/>
  <c r="S3392" i="190"/>
  <c r="R3392" i="190"/>
  <c r="Q3392" i="190"/>
  <c r="P3392" i="190"/>
  <c r="O3392" i="190"/>
  <c r="V3391" i="190"/>
  <c r="X3391" i="190" s="1"/>
  <c r="U3391" i="190"/>
  <c r="T3391" i="190"/>
  <c r="S3391" i="190"/>
  <c r="R3391" i="190"/>
  <c r="Q3391" i="190"/>
  <c r="P3391" i="190"/>
  <c r="O3391" i="190"/>
  <c r="V3390" i="190"/>
  <c r="U3390" i="190"/>
  <c r="T3390" i="190"/>
  <c r="S3390" i="190"/>
  <c r="R3390" i="190"/>
  <c r="Q3390" i="190"/>
  <c r="P3390" i="190"/>
  <c r="O3390" i="190"/>
  <c r="V3389" i="190"/>
  <c r="U3389" i="190"/>
  <c r="T3389" i="190"/>
  <c r="X3389" i="190" s="1"/>
  <c r="S3389" i="190"/>
  <c r="R3389" i="190"/>
  <c r="Q3389" i="190"/>
  <c r="P3389" i="190"/>
  <c r="O3389" i="190"/>
  <c r="V3388" i="190"/>
  <c r="U3388" i="190"/>
  <c r="T3388" i="190"/>
  <c r="S3388" i="190"/>
  <c r="R3388" i="190"/>
  <c r="Q3388" i="190"/>
  <c r="P3388" i="190"/>
  <c r="O3388" i="190"/>
  <c r="V3387" i="190"/>
  <c r="U3387" i="190"/>
  <c r="T3387" i="190"/>
  <c r="S3387" i="190"/>
  <c r="R3387" i="190"/>
  <c r="Q3387" i="190"/>
  <c r="P3387" i="190"/>
  <c r="O3387" i="190"/>
  <c r="V3386" i="190"/>
  <c r="U3386" i="190"/>
  <c r="T3386" i="190"/>
  <c r="S3386" i="190"/>
  <c r="R3386" i="190"/>
  <c r="Q3386" i="190"/>
  <c r="P3386" i="190"/>
  <c r="O3386" i="190"/>
  <c r="V3385" i="190"/>
  <c r="U3385" i="190"/>
  <c r="T3385" i="190"/>
  <c r="S3385" i="190"/>
  <c r="R3385" i="190"/>
  <c r="Q3385" i="190"/>
  <c r="P3385" i="190"/>
  <c r="O3385" i="190"/>
  <c r="V3384" i="190"/>
  <c r="U3384" i="190"/>
  <c r="T3384" i="190"/>
  <c r="S3384" i="190"/>
  <c r="R3384" i="190"/>
  <c r="Q3384" i="190"/>
  <c r="P3384" i="190"/>
  <c r="O3384" i="190"/>
  <c r="V3383" i="190"/>
  <c r="U3383" i="190"/>
  <c r="T3383" i="190"/>
  <c r="S3383" i="190"/>
  <c r="X3383" i="190" s="1"/>
  <c r="R3383" i="190"/>
  <c r="Q3383" i="190"/>
  <c r="P3383" i="190"/>
  <c r="O3383" i="190"/>
  <c r="V3382" i="190"/>
  <c r="U3382" i="190"/>
  <c r="T3382" i="190"/>
  <c r="S3382" i="190"/>
  <c r="R3382" i="190"/>
  <c r="Q3382" i="190"/>
  <c r="P3382" i="190"/>
  <c r="O3382" i="190"/>
  <c r="W3382" i="190" s="1"/>
  <c r="V3381" i="190"/>
  <c r="U3381" i="190"/>
  <c r="T3381" i="190"/>
  <c r="S3381" i="190"/>
  <c r="R3381" i="190"/>
  <c r="Q3381" i="190"/>
  <c r="P3381" i="190"/>
  <c r="O3381" i="190"/>
  <c r="V3380" i="190"/>
  <c r="U3380" i="190"/>
  <c r="T3380" i="190"/>
  <c r="S3380" i="190"/>
  <c r="R3380" i="190"/>
  <c r="Q3380" i="190"/>
  <c r="P3380" i="190"/>
  <c r="O3380" i="190"/>
  <c r="X3379" i="190"/>
  <c r="V3379" i="190"/>
  <c r="U3379" i="190"/>
  <c r="T3379" i="190"/>
  <c r="S3379" i="190"/>
  <c r="R3379" i="190"/>
  <c r="Q3379" i="190"/>
  <c r="P3379" i="190"/>
  <c r="O3379" i="190"/>
  <c r="V3378" i="190"/>
  <c r="U3378" i="190"/>
  <c r="T3378" i="190"/>
  <c r="S3378" i="190"/>
  <c r="R3378" i="190"/>
  <c r="Q3378" i="190"/>
  <c r="P3378" i="190"/>
  <c r="O3378" i="190"/>
  <c r="W3378" i="190" s="1"/>
  <c r="V3377" i="190"/>
  <c r="U3377" i="190"/>
  <c r="T3377" i="190"/>
  <c r="X3377" i="190" s="1"/>
  <c r="S3377" i="190"/>
  <c r="R3377" i="190"/>
  <c r="Q3377" i="190"/>
  <c r="P3377" i="190"/>
  <c r="O3377" i="190"/>
  <c r="V3376" i="190"/>
  <c r="U3376" i="190"/>
  <c r="T3376" i="190"/>
  <c r="S3376" i="190"/>
  <c r="R3376" i="190"/>
  <c r="Q3376" i="190"/>
  <c r="P3376" i="190"/>
  <c r="O3376" i="190"/>
  <c r="X3375" i="190"/>
  <c r="V3375" i="190"/>
  <c r="U3375" i="190"/>
  <c r="T3375" i="190"/>
  <c r="S3375" i="190"/>
  <c r="R3375" i="190"/>
  <c r="Q3375" i="190"/>
  <c r="P3375" i="190"/>
  <c r="O3375" i="190"/>
  <c r="W3375" i="190" s="1"/>
  <c r="V3374" i="190"/>
  <c r="U3374" i="190"/>
  <c r="T3374" i="190"/>
  <c r="S3374" i="190"/>
  <c r="R3374" i="190"/>
  <c r="Q3374" i="190"/>
  <c r="P3374" i="190"/>
  <c r="O3374" i="190"/>
  <c r="V3373" i="190"/>
  <c r="U3373" i="190"/>
  <c r="T3373" i="190"/>
  <c r="S3373" i="190"/>
  <c r="R3373" i="190"/>
  <c r="Q3373" i="190"/>
  <c r="P3373" i="190"/>
  <c r="O3373" i="190"/>
  <c r="V3372" i="190"/>
  <c r="U3372" i="190"/>
  <c r="T3372" i="190"/>
  <c r="S3372" i="190"/>
  <c r="R3372" i="190"/>
  <c r="Q3372" i="190"/>
  <c r="P3372" i="190"/>
  <c r="O3372" i="190"/>
  <c r="V3371" i="190"/>
  <c r="U3371" i="190"/>
  <c r="T3371" i="190"/>
  <c r="S3371" i="190"/>
  <c r="R3371" i="190"/>
  <c r="Q3371" i="190"/>
  <c r="P3371" i="190"/>
  <c r="O3371" i="190"/>
  <c r="V3370" i="190"/>
  <c r="U3370" i="190"/>
  <c r="T3370" i="190"/>
  <c r="X3370" i="190" s="1"/>
  <c r="S3370" i="190"/>
  <c r="R3370" i="190"/>
  <c r="Q3370" i="190"/>
  <c r="P3370" i="190"/>
  <c r="O3370" i="190"/>
  <c r="V3369" i="190"/>
  <c r="U3369" i="190"/>
  <c r="T3369" i="190"/>
  <c r="S3369" i="190"/>
  <c r="R3369" i="190"/>
  <c r="Q3369" i="190"/>
  <c r="P3369" i="190"/>
  <c r="O3369" i="190"/>
  <c r="V3368" i="190"/>
  <c r="U3368" i="190"/>
  <c r="T3368" i="190"/>
  <c r="X3368" i="190" s="1"/>
  <c r="S3368" i="190"/>
  <c r="R3368" i="190"/>
  <c r="Q3368" i="190"/>
  <c r="P3368" i="190"/>
  <c r="O3368" i="190"/>
  <c r="V3367" i="190"/>
  <c r="U3367" i="190"/>
  <c r="T3367" i="190"/>
  <c r="S3367" i="190"/>
  <c r="R3367" i="190"/>
  <c r="Q3367" i="190"/>
  <c r="P3367" i="190"/>
  <c r="O3367" i="190"/>
  <c r="V3366" i="190"/>
  <c r="U3366" i="190"/>
  <c r="T3366" i="190"/>
  <c r="S3366" i="190"/>
  <c r="R3366" i="190"/>
  <c r="Q3366" i="190"/>
  <c r="P3366" i="190"/>
  <c r="O3366" i="190"/>
  <c r="V3365" i="190"/>
  <c r="U3365" i="190"/>
  <c r="T3365" i="190"/>
  <c r="X3365" i="190" s="1"/>
  <c r="S3365" i="190"/>
  <c r="R3365" i="190"/>
  <c r="Q3365" i="190"/>
  <c r="P3365" i="190"/>
  <c r="O3365" i="190"/>
  <c r="V3364" i="190"/>
  <c r="U3364" i="190"/>
  <c r="T3364" i="190"/>
  <c r="S3364" i="190"/>
  <c r="R3364" i="190"/>
  <c r="Q3364" i="190"/>
  <c r="P3364" i="190"/>
  <c r="O3364" i="190"/>
  <c r="X3363" i="190"/>
  <c r="V3363" i="190"/>
  <c r="U3363" i="190"/>
  <c r="T3363" i="190"/>
  <c r="S3363" i="190"/>
  <c r="R3363" i="190"/>
  <c r="Q3363" i="190"/>
  <c r="P3363" i="190"/>
  <c r="O3363" i="190"/>
  <c r="W3363" i="190" s="1"/>
  <c r="V3362" i="190"/>
  <c r="U3362" i="190"/>
  <c r="T3362" i="190"/>
  <c r="S3362" i="190"/>
  <c r="R3362" i="190"/>
  <c r="Q3362" i="190"/>
  <c r="P3362" i="190"/>
  <c r="O3362" i="190"/>
  <c r="W3362" i="190" s="1"/>
  <c r="V3361" i="190"/>
  <c r="U3361" i="190"/>
  <c r="T3361" i="190"/>
  <c r="S3361" i="190"/>
  <c r="R3361" i="190"/>
  <c r="Q3361" i="190"/>
  <c r="P3361" i="190"/>
  <c r="O3361" i="190"/>
  <c r="V3360" i="190"/>
  <c r="U3360" i="190"/>
  <c r="T3360" i="190"/>
  <c r="S3360" i="190"/>
  <c r="R3360" i="190"/>
  <c r="Q3360" i="190"/>
  <c r="P3360" i="190"/>
  <c r="O3360" i="190"/>
  <c r="V3359" i="190"/>
  <c r="X3359" i="190" s="1"/>
  <c r="U3359" i="190"/>
  <c r="T3359" i="190"/>
  <c r="S3359" i="190"/>
  <c r="R3359" i="190"/>
  <c r="Q3359" i="190"/>
  <c r="P3359" i="190"/>
  <c r="O3359" i="190"/>
  <c r="V3358" i="190"/>
  <c r="U3358" i="190"/>
  <c r="T3358" i="190"/>
  <c r="S3358" i="190"/>
  <c r="R3358" i="190"/>
  <c r="Q3358" i="190"/>
  <c r="P3358" i="190"/>
  <c r="O3358" i="190"/>
  <c r="V3357" i="190"/>
  <c r="U3357" i="190"/>
  <c r="T3357" i="190"/>
  <c r="X3357" i="190" s="1"/>
  <c r="S3357" i="190"/>
  <c r="R3357" i="190"/>
  <c r="Q3357" i="190"/>
  <c r="P3357" i="190"/>
  <c r="O3357" i="190"/>
  <c r="V3356" i="190"/>
  <c r="U3356" i="190"/>
  <c r="T3356" i="190"/>
  <c r="S3356" i="190"/>
  <c r="R3356" i="190"/>
  <c r="Q3356" i="190"/>
  <c r="P3356" i="190"/>
  <c r="O3356" i="190"/>
  <c r="V3355" i="190"/>
  <c r="U3355" i="190"/>
  <c r="T3355" i="190"/>
  <c r="S3355" i="190"/>
  <c r="X3355" i="190" s="1"/>
  <c r="R3355" i="190"/>
  <c r="Q3355" i="190"/>
  <c r="P3355" i="190"/>
  <c r="O3355" i="190"/>
  <c r="V3354" i="190"/>
  <c r="U3354" i="190"/>
  <c r="T3354" i="190"/>
  <c r="S3354" i="190"/>
  <c r="R3354" i="190"/>
  <c r="Q3354" i="190"/>
  <c r="P3354" i="190"/>
  <c r="O3354" i="190"/>
  <c r="W3354" i="190" s="1"/>
  <c r="V3353" i="190"/>
  <c r="U3353" i="190"/>
  <c r="T3353" i="190"/>
  <c r="S3353" i="190"/>
  <c r="R3353" i="190"/>
  <c r="Q3353" i="190"/>
  <c r="P3353" i="190"/>
  <c r="O3353" i="190"/>
  <c r="V3352" i="190"/>
  <c r="U3352" i="190"/>
  <c r="T3352" i="190"/>
  <c r="S3352" i="190"/>
  <c r="R3352" i="190"/>
  <c r="Q3352" i="190"/>
  <c r="P3352" i="190"/>
  <c r="O3352" i="190"/>
  <c r="V3351" i="190"/>
  <c r="U3351" i="190"/>
  <c r="T3351" i="190"/>
  <c r="S3351" i="190"/>
  <c r="X3351" i="190" s="1"/>
  <c r="R3351" i="190"/>
  <c r="Q3351" i="190"/>
  <c r="P3351" i="190"/>
  <c r="O3351" i="190"/>
  <c r="V3350" i="190"/>
  <c r="U3350" i="190"/>
  <c r="T3350" i="190"/>
  <c r="S3350" i="190"/>
  <c r="R3350" i="190"/>
  <c r="Q3350" i="190"/>
  <c r="P3350" i="190"/>
  <c r="O3350" i="190"/>
  <c r="W3350" i="190" s="1"/>
  <c r="V3349" i="190"/>
  <c r="U3349" i="190"/>
  <c r="T3349" i="190"/>
  <c r="X3349" i="190" s="1"/>
  <c r="S3349" i="190"/>
  <c r="R3349" i="190"/>
  <c r="Q3349" i="190"/>
  <c r="P3349" i="190"/>
  <c r="O3349" i="190"/>
  <c r="V3348" i="190"/>
  <c r="U3348" i="190"/>
  <c r="T3348" i="190"/>
  <c r="S3348" i="190"/>
  <c r="R3348" i="190"/>
  <c r="Q3348" i="190"/>
  <c r="P3348" i="190"/>
  <c r="O3348" i="190"/>
  <c r="X3347" i="190"/>
  <c r="V3347" i="190"/>
  <c r="U3347" i="190"/>
  <c r="T3347" i="190"/>
  <c r="S3347" i="190"/>
  <c r="R3347" i="190"/>
  <c r="Q3347" i="190"/>
  <c r="P3347" i="190"/>
  <c r="O3347" i="190"/>
  <c r="V3346" i="190"/>
  <c r="U3346" i="190"/>
  <c r="T3346" i="190"/>
  <c r="S3346" i="190"/>
  <c r="R3346" i="190"/>
  <c r="Q3346" i="190"/>
  <c r="P3346" i="190"/>
  <c r="O3346" i="190"/>
  <c r="W3346" i="190" s="1"/>
  <c r="V3345" i="190"/>
  <c r="U3345" i="190"/>
  <c r="T3345" i="190"/>
  <c r="X3345" i="190" s="1"/>
  <c r="S3345" i="190"/>
  <c r="R3345" i="190"/>
  <c r="Q3345" i="190"/>
  <c r="P3345" i="190"/>
  <c r="O3345" i="190"/>
  <c r="V3344" i="190"/>
  <c r="U3344" i="190"/>
  <c r="T3344" i="190"/>
  <c r="S3344" i="190"/>
  <c r="R3344" i="190"/>
  <c r="Q3344" i="190"/>
  <c r="P3344" i="190"/>
  <c r="O3344" i="190"/>
  <c r="V3343" i="190"/>
  <c r="U3343" i="190"/>
  <c r="T3343" i="190"/>
  <c r="X3343" i="190" s="1"/>
  <c r="S3343" i="190"/>
  <c r="R3343" i="190"/>
  <c r="Q3343" i="190"/>
  <c r="P3343" i="190"/>
  <c r="O3343" i="190"/>
  <c r="W3343" i="190" s="1"/>
  <c r="V3342" i="190"/>
  <c r="U3342" i="190"/>
  <c r="T3342" i="190"/>
  <c r="S3342" i="190"/>
  <c r="R3342" i="190"/>
  <c r="Q3342" i="190"/>
  <c r="P3342" i="190"/>
  <c r="O3342" i="190"/>
  <c r="V3341" i="190"/>
  <c r="U3341" i="190"/>
  <c r="T3341" i="190"/>
  <c r="S3341" i="190"/>
  <c r="R3341" i="190"/>
  <c r="Q3341" i="190"/>
  <c r="P3341" i="190"/>
  <c r="O3341" i="190"/>
  <c r="V3340" i="190"/>
  <c r="U3340" i="190"/>
  <c r="T3340" i="190"/>
  <c r="S3340" i="190"/>
  <c r="R3340" i="190"/>
  <c r="Q3340" i="190"/>
  <c r="P3340" i="190"/>
  <c r="O3340" i="190"/>
  <c r="V3339" i="190"/>
  <c r="U3339" i="190"/>
  <c r="T3339" i="190"/>
  <c r="S3339" i="190"/>
  <c r="X3339" i="190" s="1"/>
  <c r="R3339" i="190"/>
  <c r="Q3339" i="190"/>
  <c r="P3339" i="190"/>
  <c r="O3339" i="190"/>
  <c r="V3338" i="190"/>
  <c r="U3338" i="190"/>
  <c r="T3338" i="190"/>
  <c r="X3338" i="190" s="1"/>
  <c r="S3338" i="190"/>
  <c r="R3338" i="190"/>
  <c r="Q3338" i="190"/>
  <c r="P3338" i="190"/>
  <c r="O3338" i="190"/>
  <c r="W3338" i="190" s="1"/>
  <c r="V3337" i="190"/>
  <c r="U3337" i="190"/>
  <c r="T3337" i="190"/>
  <c r="S3337" i="190"/>
  <c r="R3337" i="190"/>
  <c r="Q3337" i="190"/>
  <c r="P3337" i="190"/>
  <c r="O3337" i="190"/>
  <c r="V3336" i="190"/>
  <c r="U3336" i="190"/>
  <c r="T3336" i="190"/>
  <c r="S3336" i="190"/>
  <c r="R3336" i="190"/>
  <c r="Q3336" i="190"/>
  <c r="P3336" i="190"/>
  <c r="O3336" i="190"/>
  <c r="V3335" i="190"/>
  <c r="U3335" i="190"/>
  <c r="T3335" i="190"/>
  <c r="S3335" i="190"/>
  <c r="R3335" i="190"/>
  <c r="Q3335" i="190"/>
  <c r="P3335" i="190"/>
  <c r="O3335" i="190"/>
  <c r="V3334" i="190"/>
  <c r="U3334" i="190"/>
  <c r="T3334" i="190"/>
  <c r="S3334" i="190"/>
  <c r="R3334" i="190"/>
  <c r="Q3334" i="190"/>
  <c r="P3334" i="190"/>
  <c r="O3334" i="190"/>
  <c r="V3333" i="190"/>
  <c r="U3333" i="190"/>
  <c r="T3333" i="190"/>
  <c r="X3333" i="190" s="1"/>
  <c r="S3333" i="190"/>
  <c r="R3333" i="190"/>
  <c r="Q3333" i="190"/>
  <c r="P3333" i="190"/>
  <c r="O3333" i="190"/>
  <c r="V3332" i="190"/>
  <c r="U3332" i="190"/>
  <c r="T3332" i="190"/>
  <c r="S3332" i="190"/>
  <c r="R3332" i="190"/>
  <c r="Q3332" i="190"/>
  <c r="P3332" i="190"/>
  <c r="O3332" i="190"/>
  <c r="X3331" i="190"/>
  <c r="V3331" i="190"/>
  <c r="U3331" i="190"/>
  <c r="T3331" i="190"/>
  <c r="S3331" i="190"/>
  <c r="R3331" i="190"/>
  <c r="Q3331" i="190"/>
  <c r="P3331" i="190"/>
  <c r="O3331" i="190"/>
  <c r="W3331" i="190" s="1"/>
  <c r="V3330" i="190"/>
  <c r="U3330" i="190"/>
  <c r="T3330" i="190"/>
  <c r="S3330" i="190"/>
  <c r="R3330" i="190"/>
  <c r="Q3330" i="190"/>
  <c r="P3330" i="190"/>
  <c r="O3330" i="190"/>
  <c r="W3330" i="190" s="1"/>
  <c r="V3329" i="190"/>
  <c r="U3329" i="190"/>
  <c r="T3329" i="190"/>
  <c r="S3329" i="190"/>
  <c r="R3329" i="190"/>
  <c r="Q3329" i="190"/>
  <c r="P3329" i="190"/>
  <c r="O3329" i="190"/>
  <c r="V3328" i="190"/>
  <c r="U3328" i="190"/>
  <c r="T3328" i="190"/>
  <c r="S3328" i="190"/>
  <c r="R3328" i="190"/>
  <c r="Q3328" i="190"/>
  <c r="P3328" i="190"/>
  <c r="O3328" i="190"/>
  <c r="V3327" i="190"/>
  <c r="U3327" i="190"/>
  <c r="T3327" i="190"/>
  <c r="X3327" i="190" s="1"/>
  <c r="S3327" i="190"/>
  <c r="R3327" i="190"/>
  <c r="Q3327" i="190"/>
  <c r="P3327" i="190"/>
  <c r="O3327" i="190"/>
  <c r="W3327" i="190" s="1"/>
  <c r="V3326" i="190"/>
  <c r="U3326" i="190"/>
  <c r="T3326" i="190"/>
  <c r="S3326" i="190"/>
  <c r="R3326" i="190"/>
  <c r="Q3326" i="190"/>
  <c r="P3326" i="190"/>
  <c r="O3326" i="190"/>
  <c r="V3325" i="190"/>
  <c r="U3325" i="190"/>
  <c r="T3325" i="190"/>
  <c r="S3325" i="190"/>
  <c r="R3325" i="190"/>
  <c r="Q3325" i="190"/>
  <c r="P3325" i="190"/>
  <c r="O3325" i="190"/>
  <c r="V3324" i="190"/>
  <c r="U3324" i="190"/>
  <c r="T3324" i="190"/>
  <c r="S3324" i="190"/>
  <c r="R3324" i="190"/>
  <c r="Q3324" i="190"/>
  <c r="P3324" i="190"/>
  <c r="O3324" i="190"/>
  <c r="V3323" i="190"/>
  <c r="U3323" i="190"/>
  <c r="T3323" i="190"/>
  <c r="S3323" i="190"/>
  <c r="X3323" i="190" s="1"/>
  <c r="R3323" i="190"/>
  <c r="Q3323" i="190"/>
  <c r="P3323" i="190"/>
  <c r="O3323" i="190"/>
  <c r="V3322" i="190"/>
  <c r="U3322" i="190"/>
  <c r="T3322" i="190"/>
  <c r="S3322" i="190"/>
  <c r="R3322" i="190"/>
  <c r="Q3322" i="190"/>
  <c r="P3322" i="190"/>
  <c r="O3322" i="190"/>
  <c r="W3322" i="190" s="1"/>
  <c r="V3321" i="190"/>
  <c r="U3321" i="190"/>
  <c r="T3321" i="190"/>
  <c r="S3321" i="190"/>
  <c r="R3321" i="190"/>
  <c r="Q3321" i="190"/>
  <c r="P3321" i="190"/>
  <c r="O3321" i="190"/>
  <c r="V3320" i="190"/>
  <c r="U3320" i="190"/>
  <c r="T3320" i="190"/>
  <c r="S3320" i="190"/>
  <c r="R3320" i="190"/>
  <c r="Q3320" i="190"/>
  <c r="P3320" i="190"/>
  <c r="O3320" i="190"/>
  <c r="V3319" i="190"/>
  <c r="U3319" i="190"/>
  <c r="T3319" i="190"/>
  <c r="S3319" i="190"/>
  <c r="R3319" i="190"/>
  <c r="Q3319" i="190"/>
  <c r="P3319" i="190"/>
  <c r="O3319" i="190"/>
  <c r="V3318" i="190"/>
  <c r="U3318" i="190"/>
  <c r="T3318" i="190"/>
  <c r="S3318" i="190"/>
  <c r="R3318" i="190"/>
  <c r="Q3318" i="190"/>
  <c r="P3318" i="190"/>
  <c r="O3318" i="190"/>
  <c r="V3317" i="190"/>
  <c r="U3317" i="190"/>
  <c r="T3317" i="190"/>
  <c r="S3317" i="190"/>
  <c r="R3317" i="190"/>
  <c r="Q3317" i="190"/>
  <c r="P3317" i="190"/>
  <c r="O3317" i="190"/>
  <c r="V3316" i="190"/>
  <c r="U3316" i="190"/>
  <c r="T3316" i="190"/>
  <c r="S3316" i="190"/>
  <c r="R3316" i="190"/>
  <c r="Q3316" i="190"/>
  <c r="P3316" i="190"/>
  <c r="O3316" i="190"/>
  <c r="X3315" i="190"/>
  <c r="V3315" i="190"/>
  <c r="U3315" i="190"/>
  <c r="T3315" i="190"/>
  <c r="S3315" i="190"/>
  <c r="R3315" i="190"/>
  <c r="Q3315" i="190"/>
  <c r="P3315" i="190"/>
  <c r="O3315" i="190"/>
  <c r="V3314" i="190"/>
  <c r="U3314" i="190"/>
  <c r="T3314" i="190"/>
  <c r="S3314" i="190"/>
  <c r="R3314" i="190"/>
  <c r="Q3314" i="190"/>
  <c r="P3314" i="190"/>
  <c r="O3314" i="190"/>
  <c r="W3314" i="190" s="1"/>
  <c r="V3313" i="190"/>
  <c r="U3313" i="190"/>
  <c r="T3313" i="190"/>
  <c r="X3313" i="190" s="1"/>
  <c r="S3313" i="190"/>
  <c r="R3313" i="190"/>
  <c r="Q3313" i="190"/>
  <c r="P3313" i="190"/>
  <c r="O3313" i="190"/>
  <c r="V3312" i="190"/>
  <c r="U3312" i="190"/>
  <c r="T3312" i="190"/>
  <c r="S3312" i="190"/>
  <c r="R3312" i="190"/>
  <c r="Q3312" i="190"/>
  <c r="P3312" i="190"/>
  <c r="O3312" i="190"/>
  <c r="V3311" i="190"/>
  <c r="U3311" i="190"/>
  <c r="T3311" i="190"/>
  <c r="X3311" i="190" s="1"/>
  <c r="S3311" i="190"/>
  <c r="R3311" i="190"/>
  <c r="Q3311" i="190"/>
  <c r="P3311" i="190"/>
  <c r="O3311" i="190"/>
  <c r="V3310" i="190"/>
  <c r="U3310" i="190"/>
  <c r="T3310" i="190"/>
  <c r="S3310" i="190"/>
  <c r="R3310" i="190"/>
  <c r="Q3310" i="190"/>
  <c r="P3310" i="190"/>
  <c r="O3310" i="190"/>
  <c r="V3309" i="190"/>
  <c r="U3309" i="190"/>
  <c r="T3309" i="190"/>
  <c r="X3309" i="190" s="1"/>
  <c r="S3309" i="190"/>
  <c r="R3309" i="190"/>
  <c r="Q3309" i="190"/>
  <c r="P3309" i="190"/>
  <c r="O3309" i="190"/>
  <c r="V3308" i="190"/>
  <c r="U3308" i="190"/>
  <c r="T3308" i="190"/>
  <c r="S3308" i="190"/>
  <c r="R3308" i="190"/>
  <c r="Q3308" i="190"/>
  <c r="P3308" i="190"/>
  <c r="O3308" i="190"/>
  <c r="V3307" i="190"/>
  <c r="U3307" i="190"/>
  <c r="T3307" i="190"/>
  <c r="X3307" i="190" s="1"/>
  <c r="S3307" i="190"/>
  <c r="R3307" i="190"/>
  <c r="Q3307" i="190"/>
  <c r="P3307" i="190"/>
  <c r="O3307" i="190"/>
  <c r="V3306" i="190"/>
  <c r="U3306" i="190"/>
  <c r="T3306" i="190"/>
  <c r="S3306" i="190"/>
  <c r="R3306" i="190"/>
  <c r="Q3306" i="190"/>
  <c r="P3306" i="190"/>
  <c r="O3306" i="190"/>
  <c r="V3305" i="190"/>
  <c r="U3305" i="190"/>
  <c r="T3305" i="190"/>
  <c r="S3305" i="190"/>
  <c r="R3305" i="190"/>
  <c r="Q3305" i="190"/>
  <c r="P3305" i="190"/>
  <c r="O3305" i="190"/>
  <c r="V3304" i="190"/>
  <c r="U3304" i="190"/>
  <c r="T3304" i="190"/>
  <c r="X3304" i="190" s="1"/>
  <c r="S3304" i="190"/>
  <c r="R3304" i="190"/>
  <c r="Q3304" i="190"/>
  <c r="P3304" i="190"/>
  <c r="O3304" i="190"/>
  <c r="V3303" i="190"/>
  <c r="U3303" i="190"/>
  <c r="T3303" i="190"/>
  <c r="S3303" i="190"/>
  <c r="R3303" i="190"/>
  <c r="Q3303" i="190"/>
  <c r="P3303" i="190"/>
  <c r="O3303" i="190"/>
  <c r="V3302" i="190"/>
  <c r="U3302" i="190"/>
  <c r="T3302" i="190"/>
  <c r="S3302" i="190"/>
  <c r="R3302" i="190"/>
  <c r="Q3302" i="190"/>
  <c r="P3302" i="190"/>
  <c r="O3302" i="190"/>
  <c r="V3301" i="190"/>
  <c r="U3301" i="190"/>
  <c r="T3301" i="190"/>
  <c r="X3301" i="190" s="1"/>
  <c r="S3301" i="190"/>
  <c r="R3301" i="190"/>
  <c r="Q3301" i="190"/>
  <c r="P3301" i="190"/>
  <c r="O3301" i="190"/>
  <c r="V3300" i="190"/>
  <c r="U3300" i="190"/>
  <c r="T3300" i="190"/>
  <c r="S3300" i="190"/>
  <c r="R3300" i="190"/>
  <c r="Q3300" i="190"/>
  <c r="P3300" i="190"/>
  <c r="O3300" i="190"/>
  <c r="V3299" i="190"/>
  <c r="U3299" i="190"/>
  <c r="T3299" i="190"/>
  <c r="S3299" i="190"/>
  <c r="X3299" i="190" s="1"/>
  <c r="R3299" i="190"/>
  <c r="Q3299" i="190"/>
  <c r="P3299" i="190"/>
  <c r="O3299" i="190"/>
  <c r="V3298" i="190"/>
  <c r="U3298" i="190"/>
  <c r="T3298" i="190"/>
  <c r="S3298" i="190"/>
  <c r="R3298" i="190"/>
  <c r="Q3298" i="190"/>
  <c r="P3298" i="190"/>
  <c r="O3298" i="190"/>
  <c r="W3298" i="190" s="1"/>
  <c r="V3297" i="190"/>
  <c r="U3297" i="190"/>
  <c r="T3297" i="190"/>
  <c r="S3297" i="190"/>
  <c r="R3297" i="190"/>
  <c r="Q3297" i="190"/>
  <c r="P3297" i="190"/>
  <c r="O3297" i="190"/>
  <c r="V3296" i="190"/>
  <c r="U3296" i="190"/>
  <c r="T3296" i="190"/>
  <c r="S3296" i="190"/>
  <c r="R3296" i="190"/>
  <c r="Q3296" i="190"/>
  <c r="P3296" i="190"/>
  <c r="O3296" i="190"/>
  <c r="V3295" i="190"/>
  <c r="U3295" i="190"/>
  <c r="T3295" i="190"/>
  <c r="X3295" i="190" s="1"/>
  <c r="S3295" i="190"/>
  <c r="R3295" i="190"/>
  <c r="Q3295" i="190"/>
  <c r="P3295" i="190"/>
  <c r="O3295" i="190"/>
  <c r="V3294" i="190"/>
  <c r="U3294" i="190"/>
  <c r="T3294" i="190"/>
  <c r="S3294" i="190"/>
  <c r="R3294" i="190"/>
  <c r="Q3294" i="190"/>
  <c r="P3294" i="190"/>
  <c r="O3294" i="190"/>
  <c r="V3293" i="190"/>
  <c r="U3293" i="190"/>
  <c r="T3293" i="190"/>
  <c r="X3293" i="190" s="1"/>
  <c r="S3293" i="190"/>
  <c r="R3293" i="190"/>
  <c r="Q3293" i="190"/>
  <c r="P3293" i="190"/>
  <c r="O3293" i="190"/>
  <c r="V3292" i="190"/>
  <c r="U3292" i="190"/>
  <c r="T3292" i="190"/>
  <c r="S3292" i="190"/>
  <c r="R3292" i="190"/>
  <c r="Q3292" i="190"/>
  <c r="P3292" i="190"/>
  <c r="O3292" i="190"/>
  <c r="V3291" i="190"/>
  <c r="U3291" i="190"/>
  <c r="T3291" i="190"/>
  <c r="S3291" i="190"/>
  <c r="X3291" i="190" s="1"/>
  <c r="R3291" i="190"/>
  <c r="Q3291" i="190"/>
  <c r="P3291" i="190"/>
  <c r="O3291" i="190"/>
  <c r="V3290" i="190"/>
  <c r="U3290" i="190"/>
  <c r="T3290" i="190"/>
  <c r="S3290" i="190"/>
  <c r="R3290" i="190"/>
  <c r="Q3290" i="190"/>
  <c r="P3290" i="190"/>
  <c r="O3290" i="190"/>
  <c r="W3290" i="190" s="1"/>
  <c r="V3289" i="190"/>
  <c r="U3289" i="190"/>
  <c r="T3289" i="190"/>
  <c r="S3289" i="190"/>
  <c r="R3289" i="190"/>
  <c r="Q3289" i="190"/>
  <c r="P3289" i="190"/>
  <c r="O3289" i="190"/>
  <c r="V3288" i="190"/>
  <c r="U3288" i="190"/>
  <c r="T3288" i="190"/>
  <c r="S3288" i="190"/>
  <c r="R3288" i="190"/>
  <c r="Q3288" i="190"/>
  <c r="P3288" i="190"/>
  <c r="O3288" i="190"/>
  <c r="V3287" i="190"/>
  <c r="U3287" i="190"/>
  <c r="T3287" i="190"/>
  <c r="S3287" i="190"/>
  <c r="R3287" i="190"/>
  <c r="Q3287" i="190"/>
  <c r="P3287" i="190"/>
  <c r="O3287" i="190"/>
  <c r="V3286" i="190"/>
  <c r="U3286" i="190"/>
  <c r="T3286" i="190"/>
  <c r="S3286" i="190"/>
  <c r="R3286" i="190"/>
  <c r="Q3286" i="190"/>
  <c r="P3286" i="190"/>
  <c r="O3286" i="190"/>
  <c r="V3285" i="190"/>
  <c r="U3285" i="190"/>
  <c r="T3285" i="190"/>
  <c r="S3285" i="190"/>
  <c r="R3285" i="190"/>
  <c r="Q3285" i="190"/>
  <c r="P3285" i="190"/>
  <c r="O3285" i="190"/>
  <c r="V3284" i="190"/>
  <c r="U3284" i="190"/>
  <c r="T3284" i="190"/>
  <c r="S3284" i="190"/>
  <c r="R3284" i="190"/>
  <c r="Q3284" i="190"/>
  <c r="P3284" i="190"/>
  <c r="O3284" i="190"/>
  <c r="V3283" i="190"/>
  <c r="U3283" i="190"/>
  <c r="T3283" i="190"/>
  <c r="S3283" i="190"/>
  <c r="X3283" i="190" s="1"/>
  <c r="R3283" i="190"/>
  <c r="Q3283" i="190"/>
  <c r="P3283" i="190"/>
  <c r="O3283" i="190"/>
  <c r="V3282" i="190"/>
  <c r="U3282" i="190"/>
  <c r="T3282" i="190"/>
  <c r="S3282" i="190"/>
  <c r="R3282" i="190"/>
  <c r="Q3282" i="190"/>
  <c r="P3282" i="190"/>
  <c r="O3282" i="190"/>
  <c r="W3282" i="190" s="1"/>
  <c r="V3281" i="190"/>
  <c r="U3281" i="190"/>
  <c r="T3281" i="190"/>
  <c r="S3281" i="190"/>
  <c r="R3281" i="190"/>
  <c r="Q3281" i="190"/>
  <c r="P3281" i="190"/>
  <c r="O3281" i="190"/>
  <c r="V3280" i="190"/>
  <c r="U3280" i="190"/>
  <c r="T3280" i="190"/>
  <c r="S3280" i="190"/>
  <c r="R3280" i="190"/>
  <c r="Q3280" i="190"/>
  <c r="P3280" i="190"/>
  <c r="O3280" i="190"/>
  <c r="X3279" i="190"/>
  <c r="V3279" i="190"/>
  <c r="U3279" i="190"/>
  <c r="T3279" i="190"/>
  <c r="S3279" i="190"/>
  <c r="R3279" i="190"/>
  <c r="Q3279" i="190"/>
  <c r="P3279" i="190"/>
  <c r="O3279" i="190"/>
  <c r="V3278" i="190"/>
  <c r="U3278" i="190"/>
  <c r="T3278" i="190"/>
  <c r="S3278" i="190"/>
  <c r="R3278" i="190"/>
  <c r="Q3278" i="190"/>
  <c r="P3278" i="190"/>
  <c r="O3278" i="190"/>
  <c r="V3277" i="190"/>
  <c r="U3277" i="190"/>
  <c r="T3277" i="190"/>
  <c r="X3277" i="190" s="1"/>
  <c r="S3277" i="190"/>
  <c r="R3277" i="190"/>
  <c r="Q3277" i="190"/>
  <c r="P3277" i="190"/>
  <c r="O3277" i="190"/>
  <c r="V3276" i="190"/>
  <c r="U3276" i="190"/>
  <c r="T3276" i="190"/>
  <c r="S3276" i="190"/>
  <c r="R3276" i="190"/>
  <c r="Q3276" i="190"/>
  <c r="P3276" i="190"/>
  <c r="O3276" i="190"/>
  <c r="X3275" i="190"/>
  <c r="V3275" i="190"/>
  <c r="U3275" i="190"/>
  <c r="T3275" i="190"/>
  <c r="S3275" i="190"/>
  <c r="R3275" i="190"/>
  <c r="Q3275" i="190"/>
  <c r="P3275" i="190"/>
  <c r="O3275" i="190"/>
  <c r="V3274" i="190"/>
  <c r="U3274" i="190"/>
  <c r="T3274" i="190"/>
  <c r="S3274" i="190"/>
  <c r="R3274" i="190"/>
  <c r="Q3274" i="190"/>
  <c r="P3274" i="190"/>
  <c r="O3274" i="190"/>
  <c r="V3273" i="190"/>
  <c r="U3273" i="190"/>
  <c r="T3273" i="190"/>
  <c r="S3273" i="190"/>
  <c r="R3273" i="190"/>
  <c r="Q3273" i="190"/>
  <c r="P3273" i="190"/>
  <c r="O3273" i="190"/>
  <c r="V3272" i="190"/>
  <c r="U3272" i="190"/>
  <c r="T3272" i="190"/>
  <c r="X3272" i="190" s="1"/>
  <c r="S3272" i="190"/>
  <c r="R3272" i="190"/>
  <c r="Q3272" i="190"/>
  <c r="P3272" i="190"/>
  <c r="O3272" i="190"/>
  <c r="V3271" i="190"/>
  <c r="U3271" i="190"/>
  <c r="T3271" i="190"/>
  <c r="S3271" i="190"/>
  <c r="R3271" i="190"/>
  <c r="Q3271" i="190"/>
  <c r="P3271" i="190"/>
  <c r="O3271" i="190"/>
  <c r="V3270" i="190"/>
  <c r="U3270" i="190"/>
  <c r="T3270" i="190"/>
  <c r="S3270" i="190"/>
  <c r="R3270" i="190"/>
  <c r="Q3270" i="190"/>
  <c r="P3270" i="190"/>
  <c r="O3270" i="190"/>
  <c r="V3269" i="190"/>
  <c r="U3269" i="190"/>
  <c r="T3269" i="190"/>
  <c r="X3269" i="190" s="1"/>
  <c r="S3269" i="190"/>
  <c r="R3269" i="190"/>
  <c r="Q3269" i="190"/>
  <c r="P3269" i="190"/>
  <c r="O3269" i="190"/>
  <c r="V3268" i="190"/>
  <c r="U3268" i="190"/>
  <c r="T3268" i="190"/>
  <c r="S3268" i="190"/>
  <c r="R3268" i="190"/>
  <c r="Q3268" i="190"/>
  <c r="P3268" i="190"/>
  <c r="O3268" i="190"/>
  <c r="V3267" i="190"/>
  <c r="U3267" i="190"/>
  <c r="T3267" i="190"/>
  <c r="S3267" i="190"/>
  <c r="X3267" i="190" s="1"/>
  <c r="R3267" i="190"/>
  <c r="Q3267" i="190"/>
  <c r="P3267" i="190"/>
  <c r="O3267" i="190"/>
  <c r="V3266" i="190"/>
  <c r="U3266" i="190"/>
  <c r="T3266" i="190"/>
  <c r="S3266" i="190"/>
  <c r="R3266" i="190"/>
  <c r="Q3266" i="190"/>
  <c r="P3266" i="190"/>
  <c r="O3266" i="190"/>
  <c r="W3266" i="190" s="1"/>
  <c r="V3265" i="190"/>
  <c r="U3265" i="190"/>
  <c r="T3265" i="190"/>
  <c r="S3265" i="190"/>
  <c r="R3265" i="190"/>
  <c r="Q3265" i="190"/>
  <c r="P3265" i="190"/>
  <c r="O3265" i="190"/>
  <c r="V3264" i="190"/>
  <c r="U3264" i="190"/>
  <c r="T3264" i="190"/>
  <c r="S3264" i="190"/>
  <c r="R3264" i="190"/>
  <c r="Q3264" i="190"/>
  <c r="P3264" i="190"/>
  <c r="O3264" i="190"/>
  <c r="V3263" i="190"/>
  <c r="U3263" i="190"/>
  <c r="T3263" i="190"/>
  <c r="X3263" i="190" s="1"/>
  <c r="S3263" i="190"/>
  <c r="R3263" i="190"/>
  <c r="Q3263" i="190"/>
  <c r="P3263" i="190"/>
  <c r="O3263" i="190"/>
  <c r="W3263" i="190" s="1"/>
  <c r="V3262" i="190"/>
  <c r="U3262" i="190"/>
  <c r="T3262" i="190"/>
  <c r="S3262" i="190"/>
  <c r="R3262" i="190"/>
  <c r="Q3262" i="190"/>
  <c r="P3262" i="190"/>
  <c r="O3262" i="190"/>
  <c r="V3261" i="190"/>
  <c r="U3261" i="190"/>
  <c r="T3261" i="190"/>
  <c r="S3261" i="190"/>
  <c r="R3261" i="190"/>
  <c r="Q3261" i="190"/>
  <c r="P3261" i="190"/>
  <c r="O3261" i="190"/>
  <c r="V3260" i="190"/>
  <c r="U3260" i="190"/>
  <c r="T3260" i="190"/>
  <c r="S3260" i="190"/>
  <c r="R3260" i="190"/>
  <c r="Q3260" i="190"/>
  <c r="P3260" i="190"/>
  <c r="O3260" i="190"/>
  <c r="X3259" i="190"/>
  <c r="V3259" i="190"/>
  <c r="U3259" i="190"/>
  <c r="T3259" i="190"/>
  <c r="S3259" i="190"/>
  <c r="R3259" i="190"/>
  <c r="Q3259" i="190"/>
  <c r="P3259" i="190"/>
  <c r="O3259" i="190"/>
  <c r="V3258" i="190"/>
  <c r="U3258" i="190"/>
  <c r="T3258" i="190"/>
  <c r="X3258" i="190" s="1"/>
  <c r="S3258" i="190"/>
  <c r="R3258" i="190"/>
  <c r="Q3258" i="190"/>
  <c r="P3258" i="190"/>
  <c r="O3258" i="190"/>
  <c r="V3257" i="190"/>
  <c r="U3257" i="190"/>
  <c r="T3257" i="190"/>
  <c r="S3257" i="190"/>
  <c r="R3257" i="190"/>
  <c r="Q3257" i="190"/>
  <c r="P3257" i="190"/>
  <c r="O3257" i="190"/>
  <c r="V3256" i="190"/>
  <c r="U3256" i="190"/>
  <c r="T3256" i="190"/>
  <c r="S3256" i="190"/>
  <c r="R3256" i="190"/>
  <c r="Q3256" i="190"/>
  <c r="P3256" i="190"/>
  <c r="O3256" i="190"/>
  <c r="V3255" i="190"/>
  <c r="U3255" i="190"/>
  <c r="T3255" i="190"/>
  <c r="S3255" i="190"/>
  <c r="R3255" i="190"/>
  <c r="Q3255" i="190"/>
  <c r="P3255" i="190"/>
  <c r="O3255" i="190"/>
  <c r="V3254" i="190"/>
  <c r="U3254" i="190"/>
  <c r="T3254" i="190"/>
  <c r="S3254" i="190"/>
  <c r="R3254" i="190"/>
  <c r="Q3254" i="190"/>
  <c r="P3254" i="190"/>
  <c r="O3254" i="190"/>
  <c r="V3253" i="190"/>
  <c r="U3253" i="190"/>
  <c r="T3253" i="190"/>
  <c r="S3253" i="190"/>
  <c r="R3253" i="190"/>
  <c r="Q3253" i="190"/>
  <c r="P3253" i="190"/>
  <c r="O3253" i="190"/>
  <c r="V3252" i="190"/>
  <c r="U3252" i="190"/>
  <c r="T3252" i="190"/>
  <c r="S3252" i="190"/>
  <c r="R3252" i="190"/>
  <c r="Q3252" i="190"/>
  <c r="P3252" i="190"/>
  <c r="O3252" i="190"/>
  <c r="V3251" i="190"/>
  <c r="U3251" i="190"/>
  <c r="T3251" i="190"/>
  <c r="S3251" i="190"/>
  <c r="X3251" i="190" s="1"/>
  <c r="R3251" i="190"/>
  <c r="Q3251" i="190"/>
  <c r="P3251" i="190"/>
  <c r="O3251" i="190"/>
  <c r="V3250" i="190"/>
  <c r="U3250" i="190"/>
  <c r="T3250" i="190"/>
  <c r="S3250" i="190"/>
  <c r="R3250" i="190"/>
  <c r="Q3250" i="190"/>
  <c r="P3250" i="190"/>
  <c r="O3250" i="190"/>
  <c r="W3250" i="190" s="1"/>
  <c r="V3249" i="190"/>
  <c r="U3249" i="190"/>
  <c r="T3249" i="190"/>
  <c r="X3249" i="190" s="1"/>
  <c r="S3249" i="190"/>
  <c r="R3249" i="190"/>
  <c r="Q3249" i="190"/>
  <c r="P3249" i="190"/>
  <c r="O3249" i="190"/>
  <c r="V3248" i="190"/>
  <c r="U3248" i="190"/>
  <c r="T3248" i="190"/>
  <c r="S3248" i="190"/>
  <c r="R3248" i="190"/>
  <c r="Q3248" i="190"/>
  <c r="P3248" i="190"/>
  <c r="O3248" i="190"/>
  <c r="V3247" i="190"/>
  <c r="X3247" i="190" s="1"/>
  <c r="U3247" i="190"/>
  <c r="T3247" i="190"/>
  <c r="S3247" i="190"/>
  <c r="R3247" i="190"/>
  <c r="Q3247" i="190"/>
  <c r="P3247" i="190"/>
  <c r="O3247" i="190"/>
  <c r="V3246" i="190"/>
  <c r="U3246" i="190"/>
  <c r="T3246" i="190"/>
  <c r="S3246" i="190"/>
  <c r="R3246" i="190"/>
  <c r="Q3246" i="190"/>
  <c r="P3246" i="190"/>
  <c r="O3246" i="190"/>
  <c r="V3245" i="190"/>
  <c r="U3245" i="190"/>
  <c r="T3245" i="190"/>
  <c r="X3245" i="190" s="1"/>
  <c r="S3245" i="190"/>
  <c r="R3245" i="190"/>
  <c r="Q3245" i="190"/>
  <c r="P3245" i="190"/>
  <c r="O3245" i="190"/>
  <c r="V3244" i="190"/>
  <c r="U3244" i="190"/>
  <c r="T3244" i="190"/>
  <c r="S3244" i="190"/>
  <c r="R3244" i="190"/>
  <c r="Q3244" i="190"/>
  <c r="P3244" i="190"/>
  <c r="O3244" i="190"/>
  <c r="V3243" i="190"/>
  <c r="X3243" i="190" s="1"/>
  <c r="U3243" i="190"/>
  <c r="T3243" i="190"/>
  <c r="S3243" i="190"/>
  <c r="R3243" i="190"/>
  <c r="Q3243" i="190"/>
  <c r="P3243" i="190"/>
  <c r="O3243" i="190"/>
  <c r="V3242" i="190"/>
  <c r="U3242" i="190"/>
  <c r="T3242" i="190"/>
  <c r="S3242" i="190"/>
  <c r="R3242" i="190"/>
  <c r="Q3242" i="190"/>
  <c r="P3242" i="190"/>
  <c r="O3242" i="190"/>
  <c r="V3241" i="190"/>
  <c r="U3241" i="190"/>
  <c r="T3241" i="190"/>
  <c r="S3241" i="190"/>
  <c r="R3241" i="190"/>
  <c r="Q3241" i="190"/>
  <c r="P3241" i="190"/>
  <c r="O3241" i="190"/>
  <c r="V3240" i="190"/>
  <c r="U3240" i="190"/>
  <c r="T3240" i="190"/>
  <c r="S3240" i="190"/>
  <c r="R3240" i="190"/>
  <c r="Q3240" i="190"/>
  <c r="P3240" i="190"/>
  <c r="O3240" i="190"/>
  <c r="V3239" i="190"/>
  <c r="U3239" i="190"/>
  <c r="T3239" i="190"/>
  <c r="S3239" i="190"/>
  <c r="R3239" i="190"/>
  <c r="Q3239" i="190"/>
  <c r="P3239" i="190"/>
  <c r="O3239" i="190"/>
  <c r="V3238" i="190"/>
  <c r="U3238" i="190"/>
  <c r="T3238" i="190"/>
  <c r="S3238" i="190"/>
  <c r="R3238" i="190"/>
  <c r="Q3238" i="190"/>
  <c r="P3238" i="190"/>
  <c r="O3238" i="190"/>
  <c r="V3237" i="190"/>
  <c r="U3237" i="190"/>
  <c r="T3237" i="190"/>
  <c r="S3237" i="190"/>
  <c r="R3237" i="190"/>
  <c r="Q3237" i="190"/>
  <c r="P3237" i="190"/>
  <c r="O3237" i="190"/>
  <c r="V3236" i="190"/>
  <c r="U3236" i="190"/>
  <c r="T3236" i="190"/>
  <c r="S3236" i="190"/>
  <c r="R3236" i="190"/>
  <c r="Q3236" i="190"/>
  <c r="P3236" i="190"/>
  <c r="O3236" i="190"/>
  <c r="V3235" i="190"/>
  <c r="U3235" i="190"/>
  <c r="T3235" i="190"/>
  <c r="S3235" i="190"/>
  <c r="X3235" i="190" s="1"/>
  <c r="R3235" i="190"/>
  <c r="Q3235" i="190"/>
  <c r="P3235" i="190"/>
  <c r="O3235" i="190"/>
  <c r="V3234" i="190"/>
  <c r="U3234" i="190"/>
  <c r="T3234" i="190"/>
  <c r="S3234" i="190"/>
  <c r="R3234" i="190"/>
  <c r="Q3234" i="190"/>
  <c r="P3234" i="190"/>
  <c r="O3234" i="190"/>
  <c r="W3234" i="190" s="1"/>
  <c r="V3233" i="190"/>
  <c r="U3233" i="190"/>
  <c r="T3233" i="190"/>
  <c r="S3233" i="190"/>
  <c r="R3233" i="190"/>
  <c r="Q3233" i="190"/>
  <c r="P3233" i="190"/>
  <c r="O3233" i="190"/>
  <c r="V3232" i="190"/>
  <c r="U3232" i="190"/>
  <c r="T3232" i="190"/>
  <c r="S3232" i="190"/>
  <c r="R3232" i="190"/>
  <c r="Q3232" i="190"/>
  <c r="P3232" i="190"/>
  <c r="O3232" i="190"/>
  <c r="X3231" i="190"/>
  <c r="V3231" i="190"/>
  <c r="U3231" i="190"/>
  <c r="T3231" i="190"/>
  <c r="S3231" i="190"/>
  <c r="R3231" i="190"/>
  <c r="Q3231" i="190"/>
  <c r="P3231" i="190"/>
  <c r="O3231" i="190"/>
  <c r="W3231" i="190" s="1"/>
  <c r="V3230" i="190"/>
  <c r="U3230" i="190"/>
  <c r="T3230" i="190"/>
  <c r="S3230" i="190"/>
  <c r="R3230" i="190"/>
  <c r="Q3230" i="190"/>
  <c r="P3230" i="190"/>
  <c r="O3230" i="190"/>
  <c r="V3229" i="190"/>
  <c r="U3229" i="190"/>
  <c r="T3229" i="190"/>
  <c r="S3229" i="190"/>
  <c r="R3229" i="190"/>
  <c r="Q3229" i="190"/>
  <c r="P3229" i="190"/>
  <c r="O3229" i="190"/>
  <c r="V3228" i="190"/>
  <c r="U3228" i="190"/>
  <c r="T3228" i="190"/>
  <c r="S3228" i="190"/>
  <c r="R3228" i="190"/>
  <c r="Q3228" i="190"/>
  <c r="P3228" i="190"/>
  <c r="O3228" i="190"/>
  <c r="X3227" i="190"/>
  <c r="V3227" i="190"/>
  <c r="U3227" i="190"/>
  <c r="T3227" i="190"/>
  <c r="S3227" i="190"/>
  <c r="R3227" i="190"/>
  <c r="Q3227" i="190"/>
  <c r="P3227" i="190"/>
  <c r="O3227" i="190"/>
  <c r="W3227" i="190" s="1"/>
  <c r="V3226" i="190"/>
  <c r="U3226" i="190"/>
  <c r="T3226" i="190"/>
  <c r="X3226" i="190" s="1"/>
  <c r="S3226" i="190"/>
  <c r="R3226" i="190"/>
  <c r="Q3226" i="190"/>
  <c r="P3226" i="190"/>
  <c r="O3226" i="190"/>
  <c r="V3225" i="190"/>
  <c r="U3225" i="190"/>
  <c r="T3225" i="190"/>
  <c r="S3225" i="190"/>
  <c r="R3225" i="190"/>
  <c r="Q3225" i="190"/>
  <c r="P3225" i="190"/>
  <c r="O3225" i="190"/>
  <c r="V3224" i="190"/>
  <c r="U3224" i="190"/>
  <c r="T3224" i="190"/>
  <c r="S3224" i="190"/>
  <c r="R3224" i="190"/>
  <c r="Q3224" i="190"/>
  <c r="P3224" i="190"/>
  <c r="O3224" i="190"/>
  <c r="V3223" i="190"/>
  <c r="U3223" i="190"/>
  <c r="T3223" i="190"/>
  <c r="S3223" i="190"/>
  <c r="R3223" i="190"/>
  <c r="Q3223" i="190"/>
  <c r="P3223" i="190"/>
  <c r="O3223" i="190"/>
  <c r="V3222" i="190"/>
  <c r="U3222" i="190"/>
  <c r="T3222" i="190"/>
  <c r="S3222" i="190"/>
  <c r="R3222" i="190"/>
  <c r="Q3222" i="190"/>
  <c r="P3222" i="190"/>
  <c r="O3222" i="190"/>
  <c r="V3221" i="190"/>
  <c r="U3221" i="190"/>
  <c r="T3221" i="190"/>
  <c r="S3221" i="190"/>
  <c r="R3221" i="190"/>
  <c r="Q3221" i="190"/>
  <c r="P3221" i="190"/>
  <c r="O3221" i="190"/>
  <c r="V3220" i="190"/>
  <c r="U3220" i="190"/>
  <c r="T3220" i="190"/>
  <c r="S3220" i="190"/>
  <c r="R3220" i="190"/>
  <c r="Q3220" i="190"/>
  <c r="P3220" i="190"/>
  <c r="O3220" i="190"/>
  <c r="X3219" i="190"/>
  <c r="V3219" i="190"/>
  <c r="U3219" i="190"/>
  <c r="T3219" i="190"/>
  <c r="S3219" i="190"/>
  <c r="R3219" i="190"/>
  <c r="Q3219" i="190"/>
  <c r="P3219" i="190"/>
  <c r="O3219" i="190"/>
  <c r="V3218" i="190"/>
  <c r="U3218" i="190"/>
  <c r="T3218" i="190"/>
  <c r="S3218" i="190"/>
  <c r="R3218" i="190"/>
  <c r="Q3218" i="190"/>
  <c r="P3218" i="190"/>
  <c r="O3218" i="190"/>
  <c r="W3218" i="190" s="1"/>
  <c r="V3217" i="190"/>
  <c r="U3217" i="190"/>
  <c r="T3217" i="190"/>
  <c r="S3217" i="190"/>
  <c r="R3217" i="190"/>
  <c r="Q3217" i="190"/>
  <c r="P3217" i="190"/>
  <c r="O3217" i="190"/>
  <c r="V3216" i="190"/>
  <c r="U3216" i="190"/>
  <c r="T3216" i="190"/>
  <c r="S3216" i="190"/>
  <c r="R3216" i="190"/>
  <c r="Q3216" i="190"/>
  <c r="P3216" i="190"/>
  <c r="O3216" i="190"/>
  <c r="X3215" i="190"/>
  <c r="V3215" i="190"/>
  <c r="U3215" i="190"/>
  <c r="T3215" i="190"/>
  <c r="S3215" i="190"/>
  <c r="R3215" i="190"/>
  <c r="Q3215" i="190"/>
  <c r="P3215" i="190"/>
  <c r="O3215" i="190"/>
  <c r="W3215" i="190" s="1"/>
  <c r="V3214" i="190"/>
  <c r="U3214" i="190"/>
  <c r="T3214" i="190"/>
  <c r="S3214" i="190"/>
  <c r="R3214" i="190"/>
  <c r="Q3214" i="190"/>
  <c r="P3214" i="190"/>
  <c r="O3214" i="190"/>
  <c r="V3213" i="190"/>
  <c r="U3213" i="190"/>
  <c r="T3213" i="190"/>
  <c r="S3213" i="190"/>
  <c r="R3213" i="190"/>
  <c r="Q3213" i="190"/>
  <c r="P3213" i="190"/>
  <c r="O3213" i="190"/>
  <c r="V3212" i="190"/>
  <c r="U3212" i="190"/>
  <c r="T3212" i="190"/>
  <c r="S3212" i="190"/>
  <c r="R3212" i="190"/>
  <c r="Q3212" i="190"/>
  <c r="P3212" i="190"/>
  <c r="O3212" i="190"/>
  <c r="X3211" i="190"/>
  <c r="V3211" i="190"/>
  <c r="U3211" i="190"/>
  <c r="T3211" i="190"/>
  <c r="S3211" i="190"/>
  <c r="R3211" i="190"/>
  <c r="Q3211" i="190"/>
  <c r="P3211" i="190"/>
  <c r="O3211" i="190"/>
  <c r="V3210" i="190"/>
  <c r="U3210" i="190"/>
  <c r="T3210" i="190"/>
  <c r="S3210" i="190"/>
  <c r="R3210" i="190"/>
  <c r="Q3210" i="190"/>
  <c r="P3210" i="190"/>
  <c r="O3210" i="190"/>
  <c r="V3209" i="190"/>
  <c r="U3209" i="190"/>
  <c r="T3209" i="190"/>
  <c r="S3209" i="190"/>
  <c r="R3209" i="190"/>
  <c r="Q3209" i="190"/>
  <c r="P3209" i="190"/>
  <c r="O3209" i="190"/>
  <c r="V3208" i="190"/>
  <c r="U3208" i="190"/>
  <c r="T3208" i="190"/>
  <c r="S3208" i="190"/>
  <c r="R3208" i="190"/>
  <c r="Q3208" i="190"/>
  <c r="P3208" i="190"/>
  <c r="O3208" i="190"/>
  <c r="V3207" i="190"/>
  <c r="U3207" i="190"/>
  <c r="T3207" i="190"/>
  <c r="S3207" i="190"/>
  <c r="X3207" i="190" s="1"/>
  <c r="R3207" i="190"/>
  <c r="Q3207" i="190"/>
  <c r="P3207" i="190"/>
  <c r="O3207" i="190"/>
  <c r="V3206" i="190"/>
  <c r="U3206" i="190"/>
  <c r="T3206" i="190"/>
  <c r="S3206" i="190"/>
  <c r="R3206" i="190"/>
  <c r="Q3206" i="190"/>
  <c r="P3206" i="190"/>
  <c r="O3206" i="190"/>
  <c r="W3206" i="190" s="1"/>
  <c r="V3205" i="190"/>
  <c r="U3205" i="190"/>
  <c r="T3205" i="190"/>
  <c r="S3205" i="190"/>
  <c r="R3205" i="190"/>
  <c r="Q3205" i="190"/>
  <c r="P3205" i="190"/>
  <c r="O3205" i="190"/>
  <c r="V3204" i="190"/>
  <c r="U3204" i="190"/>
  <c r="T3204" i="190"/>
  <c r="S3204" i="190"/>
  <c r="R3204" i="190"/>
  <c r="Q3204" i="190"/>
  <c r="P3204" i="190"/>
  <c r="O3204" i="190"/>
  <c r="V3203" i="190"/>
  <c r="U3203" i="190"/>
  <c r="T3203" i="190"/>
  <c r="S3203" i="190"/>
  <c r="X3203" i="190" s="1"/>
  <c r="R3203" i="190"/>
  <c r="Q3203" i="190"/>
  <c r="P3203" i="190"/>
  <c r="O3203" i="190"/>
  <c r="W3203" i="190" s="1"/>
  <c r="V3202" i="190"/>
  <c r="U3202" i="190"/>
  <c r="T3202" i="190"/>
  <c r="S3202" i="190"/>
  <c r="R3202" i="190"/>
  <c r="Q3202" i="190"/>
  <c r="P3202" i="190"/>
  <c r="O3202" i="190"/>
  <c r="W3202" i="190" s="1"/>
  <c r="V3201" i="190"/>
  <c r="U3201" i="190"/>
  <c r="T3201" i="190"/>
  <c r="S3201" i="190"/>
  <c r="R3201" i="190"/>
  <c r="Q3201" i="190"/>
  <c r="P3201" i="190"/>
  <c r="O3201" i="190"/>
  <c r="V3200" i="190"/>
  <c r="U3200" i="190"/>
  <c r="T3200" i="190"/>
  <c r="S3200" i="190"/>
  <c r="R3200" i="190"/>
  <c r="Q3200" i="190"/>
  <c r="P3200" i="190"/>
  <c r="O3200" i="190"/>
  <c r="X3199" i="190"/>
  <c r="V3199" i="190"/>
  <c r="U3199" i="190"/>
  <c r="T3199" i="190"/>
  <c r="S3199" i="190"/>
  <c r="R3199" i="190"/>
  <c r="Q3199" i="190"/>
  <c r="P3199" i="190"/>
  <c r="O3199" i="190"/>
  <c r="V3198" i="190"/>
  <c r="U3198" i="190"/>
  <c r="T3198" i="190"/>
  <c r="S3198" i="190"/>
  <c r="R3198" i="190"/>
  <c r="Q3198" i="190"/>
  <c r="P3198" i="190"/>
  <c r="O3198" i="190"/>
  <c r="V3197" i="190"/>
  <c r="U3197" i="190"/>
  <c r="T3197" i="190"/>
  <c r="X3197" i="190" s="1"/>
  <c r="S3197" i="190"/>
  <c r="R3197" i="190"/>
  <c r="Q3197" i="190"/>
  <c r="P3197" i="190"/>
  <c r="O3197" i="190"/>
  <c r="V3196" i="190"/>
  <c r="U3196" i="190"/>
  <c r="T3196" i="190"/>
  <c r="S3196" i="190"/>
  <c r="R3196" i="190"/>
  <c r="Q3196" i="190"/>
  <c r="P3196" i="190"/>
  <c r="O3196" i="190"/>
  <c r="V3195" i="190"/>
  <c r="U3195" i="190"/>
  <c r="T3195" i="190"/>
  <c r="S3195" i="190"/>
  <c r="R3195" i="190"/>
  <c r="Q3195" i="190"/>
  <c r="P3195" i="190"/>
  <c r="O3195" i="190"/>
  <c r="W3195" i="190" s="1"/>
  <c r="V3194" i="190"/>
  <c r="U3194" i="190"/>
  <c r="T3194" i="190"/>
  <c r="S3194" i="190"/>
  <c r="R3194" i="190"/>
  <c r="Q3194" i="190"/>
  <c r="P3194" i="190"/>
  <c r="O3194" i="190"/>
  <c r="V3193" i="190"/>
  <c r="U3193" i="190"/>
  <c r="T3193" i="190"/>
  <c r="S3193" i="190"/>
  <c r="R3193" i="190"/>
  <c r="Q3193" i="190"/>
  <c r="P3193" i="190"/>
  <c r="O3193" i="190"/>
  <c r="V3192" i="190"/>
  <c r="U3192" i="190"/>
  <c r="T3192" i="190"/>
  <c r="X3192" i="190" s="1"/>
  <c r="S3192" i="190"/>
  <c r="R3192" i="190"/>
  <c r="Q3192" i="190"/>
  <c r="P3192" i="190"/>
  <c r="O3192" i="190"/>
  <c r="V3191" i="190"/>
  <c r="U3191" i="190"/>
  <c r="T3191" i="190"/>
  <c r="S3191" i="190"/>
  <c r="X3191" i="190" s="1"/>
  <c r="R3191" i="190"/>
  <c r="Q3191" i="190"/>
  <c r="P3191" i="190"/>
  <c r="O3191" i="190"/>
  <c r="V3190" i="190"/>
  <c r="U3190" i="190"/>
  <c r="T3190" i="190"/>
  <c r="S3190" i="190"/>
  <c r="R3190" i="190"/>
  <c r="Q3190" i="190"/>
  <c r="P3190" i="190"/>
  <c r="O3190" i="190"/>
  <c r="W3190" i="190" s="1"/>
  <c r="V3189" i="190"/>
  <c r="U3189" i="190"/>
  <c r="T3189" i="190"/>
  <c r="X3189" i="190" s="1"/>
  <c r="S3189" i="190"/>
  <c r="R3189" i="190"/>
  <c r="Q3189" i="190"/>
  <c r="P3189" i="190"/>
  <c r="O3189" i="190"/>
  <c r="V3188" i="190"/>
  <c r="U3188" i="190"/>
  <c r="T3188" i="190"/>
  <c r="S3188" i="190"/>
  <c r="R3188" i="190"/>
  <c r="Q3188" i="190"/>
  <c r="P3188" i="190"/>
  <c r="O3188" i="190"/>
  <c r="V3187" i="190"/>
  <c r="U3187" i="190"/>
  <c r="T3187" i="190"/>
  <c r="S3187" i="190"/>
  <c r="R3187" i="190"/>
  <c r="Q3187" i="190"/>
  <c r="P3187" i="190"/>
  <c r="O3187" i="190"/>
  <c r="W3187" i="190" s="1"/>
  <c r="V3186" i="190"/>
  <c r="U3186" i="190"/>
  <c r="T3186" i="190"/>
  <c r="X3186" i="190" s="1"/>
  <c r="S3186" i="190"/>
  <c r="R3186" i="190"/>
  <c r="Q3186" i="190"/>
  <c r="P3186" i="190"/>
  <c r="O3186" i="190"/>
  <c r="V3185" i="190"/>
  <c r="U3185" i="190"/>
  <c r="T3185" i="190"/>
  <c r="S3185" i="190"/>
  <c r="R3185" i="190"/>
  <c r="Q3185" i="190"/>
  <c r="P3185" i="190"/>
  <c r="O3185" i="190"/>
  <c r="V3184" i="190"/>
  <c r="U3184" i="190"/>
  <c r="T3184" i="190"/>
  <c r="S3184" i="190"/>
  <c r="R3184" i="190"/>
  <c r="Q3184" i="190"/>
  <c r="P3184" i="190"/>
  <c r="O3184" i="190"/>
  <c r="V3183" i="190"/>
  <c r="U3183" i="190"/>
  <c r="T3183" i="190"/>
  <c r="X3183" i="190" s="1"/>
  <c r="S3183" i="190"/>
  <c r="R3183" i="190"/>
  <c r="Q3183" i="190"/>
  <c r="P3183" i="190"/>
  <c r="O3183" i="190"/>
  <c r="V3182" i="190"/>
  <c r="U3182" i="190"/>
  <c r="T3182" i="190"/>
  <c r="S3182" i="190"/>
  <c r="R3182" i="190"/>
  <c r="Q3182" i="190"/>
  <c r="P3182" i="190"/>
  <c r="O3182" i="190"/>
  <c r="V3181" i="190"/>
  <c r="U3181" i="190"/>
  <c r="T3181" i="190"/>
  <c r="S3181" i="190"/>
  <c r="R3181" i="190"/>
  <c r="Q3181" i="190"/>
  <c r="P3181" i="190"/>
  <c r="O3181" i="190"/>
  <c r="W3181" i="190" s="1"/>
  <c r="V3180" i="190"/>
  <c r="U3180" i="190"/>
  <c r="T3180" i="190"/>
  <c r="S3180" i="190"/>
  <c r="R3180" i="190"/>
  <c r="Q3180" i="190"/>
  <c r="P3180" i="190"/>
  <c r="O3180" i="190"/>
  <c r="V3179" i="190"/>
  <c r="U3179" i="190"/>
  <c r="T3179" i="190"/>
  <c r="S3179" i="190"/>
  <c r="R3179" i="190"/>
  <c r="Q3179" i="190"/>
  <c r="P3179" i="190"/>
  <c r="O3179" i="190"/>
  <c r="V3178" i="190"/>
  <c r="U3178" i="190"/>
  <c r="T3178" i="190"/>
  <c r="S3178" i="190"/>
  <c r="R3178" i="190"/>
  <c r="Q3178" i="190"/>
  <c r="P3178" i="190"/>
  <c r="O3178" i="190"/>
  <c r="V3177" i="190"/>
  <c r="U3177" i="190"/>
  <c r="T3177" i="190"/>
  <c r="X3177" i="190" s="1"/>
  <c r="S3177" i="190"/>
  <c r="R3177" i="190"/>
  <c r="Q3177" i="190"/>
  <c r="P3177" i="190"/>
  <c r="O3177" i="190"/>
  <c r="V3176" i="190"/>
  <c r="U3176" i="190"/>
  <c r="T3176" i="190"/>
  <c r="S3176" i="190"/>
  <c r="R3176" i="190"/>
  <c r="Q3176" i="190"/>
  <c r="P3176" i="190"/>
  <c r="O3176" i="190"/>
  <c r="V3175" i="190"/>
  <c r="U3175" i="190"/>
  <c r="T3175" i="190"/>
  <c r="S3175" i="190"/>
  <c r="R3175" i="190"/>
  <c r="Q3175" i="190"/>
  <c r="P3175" i="190"/>
  <c r="O3175" i="190"/>
  <c r="W3175" i="190" s="1"/>
  <c r="V3174" i="190"/>
  <c r="U3174" i="190"/>
  <c r="T3174" i="190"/>
  <c r="X3174" i="190" s="1"/>
  <c r="S3174" i="190"/>
  <c r="R3174" i="190"/>
  <c r="Q3174" i="190"/>
  <c r="P3174" i="190"/>
  <c r="O3174" i="190"/>
  <c r="V3173" i="190"/>
  <c r="U3173" i="190"/>
  <c r="T3173" i="190"/>
  <c r="S3173" i="190"/>
  <c r="R3173" i="190"/>
  <c r="Q3173" i="190"/>
  <c r="P3173" i="190"/>
  <c r="O3173" i="190"/>
  <c r="V3172" i="190"/>
  <c r="U3172" i="190"/>
  <c r="T3172" i="190"/>
  <c r="S3172" i="190"/>
  <c r="R3172" i="190"/>
  <c r="Q3172" i="190"/>
  <c r="P3172" i="190"/>
  <c r="O3172" i="190"/>
  <c r="V3171" i="190"/>
  <c r="U3171" i="190"/>
  <c r="T3171" i="190"/>
  <c r="X3171" i="190" s="1"/>
  <c r="S3171" i="190"/>
  <c r="R3171" i="190"/>
  <c r="Q3171" i="190"/>
  <c r="P3171" i="190"/>
  <c r="O3171" i="190"/>
  <c r="V3170" i="190"/>
  <c r="U3170" i="190"/>
  <c r="T3170" i="190"/>
  <c r="S3170" i="190"/>
  <c r="R3170" i="190"/>
  <c r="Q3170" i="190"/>
  <c r="P3170" i="190"/>
  <c r="O3170" i="190"/>
  <c r="V3169" i="190"/>
  <c r="U3169" i="190"/>
  <c r="T3169" i="190"/>
  <c r="S3169" i="190"/>
  <c r="R3169" i="190"/>
  <c r="Q3169" i="190"/>
  <c r="P3169" i="190"/>
  <c r="O3169" i="190"/>
  <c r="W3169" i="190" s="1"/>
  <c r="V3168" i="190"/>
  <c r="U3168" i="190"/>
  <c r="T3168" i="190"/>
  <c r="S3168" i="190"/>
  <c r="R3168" i="190"/>
  <c r="Q3168" i="190"/>
  <c r="P3168" i="190"/>
  <c r="O3168" i="190"/>
  <c r="V3167" i="190"/>
  <c r="U3167" i="190"/>
  <c r="T3167" i="190"/>
  <c r="S3167" i="190"/>
  <c r="R3167" i="190"/>
  <c r="Q3167" i="190"/>
  <c r="P3167" i="190"/>
  <c r="O3167" i="190"/>
  <c r="V3166" i="190"/>
  <c r="U3166" i="190"/>
  <c r="T3166" i="190"/>
  <c r="S3166" i="190"/>
  <c r="R3166" i="190"/>
  <c r="Q3166" i="190"/>
  <c r="P3166" i="190"/>
  <c r="O3166" i="190"/>
  <c r="V3165" i="190"/>
  <c r="U3165" i="190"/>
  <c r="T3165" i="190"/>
  <c r="X3165" i="190" s="1"/>
  <c r="S3165" i="190"/>
  <c r="R3165" i="190"/>
  <c r="Q3165" i="190"/>
  <c r="P3165" i="190"/>
  <c r="O3165" i="190"/>
  <c r="V3164" i="190"/>
  <c r="U3164" i="190"/>
  <c r="T3164" i="190"/>
  <c r="S3164" i="190"/>
  <c r="R3164" i="190"/>
  <c r="Q3164" i="190"/>
  <c r="P3164" i="190"/>
  <c r="O3164" i="190"/>
  <c r="V3163" i="190"/>
  <c r="U3163" i="190"/>
  <c r="T3163" i="190"/>
  <c r="S3163" i="190"/>
  <c r="R3163" i="190"/>
  <c r="Q3163" i="190"/>
  <c r="P3163" i="190"/>
  <c r="O3163" i="190"/>
  <c r="W3163" i="190" s="1"/>
  <c r="V3162" i="190"/>
  <c r="U3162" i="190"/>
  <c r="T3162" i="190"/>
  <c r="X3162" i="190" s="1"/>
  <c r="S3162" i="190"/>
  <c r="R3162" i="190"/>
  <c r="Q3162" i="190"/>
  <c r="P3162" i="190"/>
  <c r="O3162" i="190"/>
  <c r="V3161" i="190"/>
  <c r="U3161" i="190"/>
  <c r="T3161" i="190"/>
  <c r="S3161" i="190"/>
  <c r="R3161" i="190"/>
  <c r="Q3161" i="190"/>
  <c r="P3161" i="190"/>
  <c r="O3161" i="190"/>
  <c r="V3160" i="190"/>
  <c r="U3160" i="190"/>
  <c r="T3160" i="190"/>
  <c r="S3160" i="190"/>
  <c r="R3160" i="190"/>
  <c r="Q3160" i="190"/>
  <c r="P3160" i="190"/>
  <c r="O3160" i="190"/>
  <c r="V3159" i="190"/>
  <c r="U3159" i="190"/>
  <c r="T3159" i="190"/>
  <c r="X3159" i="190" s="1"/>
  <c r="S3159" i="190"/>
  <c r="R3159" i="190"/>
  <c r="Q3159" i="190"/>
  <c r="P3159" i="190"/>
  <c r="O3159" i="190"/>
  <c r="V3158" i="190"/>
  <c r="U3158" i="190"/>
  <c r="T3158" i="190"/>
  <c r="S3158" i="190"/>
  <c r="R3158" i="190"/>
  <c r="Q3158" i="190"/>
  <c r="P3158" i="190"/>
  <c r="O3158" i="190"/>
  <c r="V3157" i="190"/>
  <c r="U3157" i="190"/>
  <c r="T3157" i="190"/>
  <c r="S3157" i="190"/>
  <c r="R3157" i="190"/>
  <c r="Q3157" i="190"/>
  <c r="P3157" i="190"/>
  <c r="O3157" i="190"/>
  <c r="W3157" i="190" s="1"/>
  <c r="V3156" i="190"/>
  <c r="U3156" i="190"/>
  <c r="T3156" i="190"/>
  <c r="S3156" i="190"/>
  <c r="R3156" i="190"/>
  <c r="Q3156" i="190"/>
  <c r="P3156" i="190"/>
  <c r="O3156" i="190"/>
  <c r="V3155" i="190"/>
  <c r="U3155" i="190"/>
  <c r="T3155" i="190"/>
  <c r="S3155" i="190"/>
  <c r="R3155" i="190"/>
  <c r="Q3155" i="190"/>
  <c r="P3155" i="190"/>
  <c r="O3155" i="190"/>
  <c r="V3154" i="190"/>
  <c r="U3154" i="190"/>
  <c r="T3154" i="190"/>
  <c r="S3154" i="190"/>
  <c r="R3154" i="190"/>
  <c r="Q3154" i="190"/>
  <c r="P3154" i="190"/>
  <c r="O3154" i="190"/>
  <c r="V3153" i="190"/>
  <c r="U3153" i="190"/>
  <c r="T3153" i="190"/>
  <c r="X3153" i="190" s="1"/>
  <c r="S3153" i="190"/>
  <c r="R3153" i="190"/>
  <c r="Q3153" i="190"/>
  <c r="P3153" i="190"/>
  <c r="O3153" i="190"/>
  <c r="V3152" i="190"/>
  <c r="U3152" i="190"/>
  <c r="T3152" i="190"/>
  <c r="S3152" i="190"/>
  <c r="R3152" i="190"/>
  <c r="Q3152" i="190"/>
  <c r="P3152" i="190"/>
  <c r="O3152" i="190"/>
  <c r="V3151" i="190"/>
  <c r="U3151" i="190"/>
  <c r="T3151" i="190"/>
  <c r="S3151" i="190"/>
  <c r="R3151" i="190"/>
  <c r="Q3151" i="190"/>
  <c r="P3151" i="190"/>
  <c r="O3151" i="190"/>
  <c r="W3151" i="190" s="1"/>
  <c r="V3150" i="190"/>
  <c r="U3150" i="190"/>
  <c r="T3150" i="190"/>
  <c r="X3150" i="190" s="1"/>
  <c r="S3150" i="190"/>
  <c r="R3150" i="190"/>
  <c r="Q3150" i="190"/>
  <c r="P3150" i="190"/>
  <c r="O3150" i="190"/>
  <c r="V3149" i="190"/>
  <c r="U3149" i="190"/>
  <c r="T3149" i="190"/>
  <c r="S3149" i="190"/>
  <c r="R3149" i="190"/>
  <c r="Q3149" i="190"/>
  <c r="P3149" i="190"/>
  <c r="O3149" i="190"/>
  <c r="V3148" i="190"/>
  <c r="U3148" i="190"/>
  <c r="T3148" i="190"/>
  <c r="S3148" i="190"/>
  <c r="R3148" i="190"/>
  <c r="Q3148" i="190"/>
  <c r="P3148" i="190"/>
  <c r="O3148" i="190"/>
  <c r="V3147" i="190"/>
  <c r="U3147" i="190"/>
  <c r="T3147" i="190"/>
  <c r="X3147" i="190" s="1"/>
  <c r="S3147" i="190"/>
  <c r="R3147" i="190"/>
  <c r="Q3147" i="190"/>
  <c r="P3147" i="190"/>
  <c r="O3147" i="190"/>
  <c r="V3146" i="190"/>
  <c r="U3146" i="190"/>
  <c r="T3146" i="190"/>
  <c r="S3146" i="190"/>
  <c r="R3146" i="190"/>
  <c r="Q3146" i="190"/>
  <c r="P3146" i="190"/>
  <c r="O3146" i="190"/>
  <c r="V3145" i="190"/>
  <c r="U3145" i="190"/>
  <c r="T3145" i="190"/>
  <c r="S3145" i="190"/>
  <c r="R3145" i="190"/>
  <c r="Q3145" i="190"/>
  <c r="P3145" i="190"/>
  <c r="O3145" i="190"/>
  <c r="W3145" i="190" s="1"/>
  <c r="V3144" i="190"/>
  <c r="U3144" i="190"/>
  <c r="T3144" i="190"/>
  <c r="S3144" i="190"/>
  <c r="R3144" i="190"/>
  <c r="Q3144" i="190"/>
  <c r="P3144" i="190"/>
  <c r="O3144" i="190"/>
  <c r="V3143" i="190"/>
  <c r="U3143" i="190"/>
  <c r="T3143" i="190"/>
  <c r="S3143" i="190"/>
  <c r="R3143" i="190"/>
  <c r="Q3143" i="190"/>
  <c r="P3143" i="190"/>
  <c r="O3143" i="190"/>
  <c r="V3142" i="190"/>
  <c r="U3142" i="190"/>
  <c r="T3142" i="190"/>
  <c r="S3142" i="190"/>
  <c r="R3142" i="190"/>
  <c r="Q3142" i="190"/>
  <c r="P3142" i="190"/>
  <c r="O3142" i="190"/>
  <c r="V3141" i="190"/>
  <c r="U3141" i="190"/>
  <c r="T3141" i="190"/>
  <c r="X3141" i="190" s="1"/>
  <c r="S3141" i="190"/>
  <c r="R3141" i="190"/>
  <c r="Q3141" i="190"/>
  <c r="P3141" i="190"/>
  <c r="O3141" i="190"/>
  <c r="V3140" i="190"/>
  <c r="U3140" i="190"/>
  <c r="T3140" i="190"/>
  <c r="S3140" i="190"/>
  <c r="R3140" i="190"/>
  <c r="Q3140" i="190"/>
  <c r="P3140" i="190"/>
  <c r="O3140" i="190"/>
  <c r="V3139" i="190"/>
  <c r="U3139" i="190"/>
  <c r="T3139" i="190"/>
  <c r="S3139" i="190"/>
  <c r="R3139" i="190"/>
  <c r="Q3139" i="190"/>
  <c r="P3139" i="190"/>
  <c r="O3139" i="190"/>
  <c r="W3139" i="190" s="1"/>
  <c r="V3138" i="190"/>
  <c r="U3138" i="190"/>
  <c r="T3138" i="190"/>
  <c r="X3138" i="190" s="1"/>
  <c r="S3138" i="190"/>
  <c r="R3138" i="190"/>
  <c r="Q3138" i="190"/>
  <c r="P3138" i="190"/>
  <c r="O3138" i="190"/>
  <c r="V3137" i="190"/>
  <c r="U3137" i="190"/>
  <c r="T3137" i="190"/>
  <c r="S3137" i="190"/>
  <c r="R3137" i="190"/>
  <c r="Q3137" i="190"/>
  <c r="P3137" i="190"/>
  <c r="O3137" i="190"/>
  <c r="V3136" i="190"/>
  <c r="U3136" i="190"/>
  <c r="T3136" i="190"/>
  <c r="S3136" i="190"/>
  <c r="R3136" i="190"/>
  <c r="Q3136" i="190"/>
  <c r="P3136" i="190"/>
  <c r="O3136" i="190"/>
  <c r="V3135" i="190"/>
  <c r="U3135" i="190"/>
  <c r="T3135" i="190"/>
  <c r="X3135" i="190" s="1"/>
  <c r="S3135" i="190"/>
  <c r="R3135" i="190"/>
  <c r="Q3135" i="190"/>
  <c r="P3135" i="190"/>
  <c r="O3135" i="190"/>
  <c r="V3134" i="190"/>
  <c r="U3134" i="190"/>
  <c r="T3134" i="190"/>
  <c r="S3134" i="190"/>
  <c r="R3134" i="190"/>
  <c r="Q3134" i="190"/>
  <c r="P3134" i="190"/>
  <c r="O3134" i="190"/>
  <c r="V3133" i="190"/>
  <c r="U3133" i="190"/>
  <c r="T3133" i="190"/>
  <c r="S3133" i="190"/>
  <c r="R3133" i="190"/>
  <c r="Q3133" i="190"/>
  <c r="P3133" i="190"/>
  <c r="O3133" i="190"/>
  <c r="W3133" i="190" s="1"/>
  <c r="V3132" i="190"/>
  <c r="U3132" i="190"/>
  <c r="T3132" i="190"/>
  <c r="S3132" i="190"/>
  <c r="R3132" i="190"/>
  <c r="Q3132" i="190"/>
  <c r="P3132" i="190"/>
  <c r="O3132" i="190"/>
  <c r="V3131" i="190"/>
  <c r="U3131" i="190"/>
  <c r="T3131" i="190"/>
  <c r="S3131" i="190"/>
  <c r="R3131" i="190"/>
  <c r="Q3131" i="190"/>
  <c r="P3131" i="190"/>
  <c r="O3131" i="190"/>
  <c r="V3130" i="190"/>
  <c r="U3130" i="190"/>
  <c r="T3130" i="190"/>
  <c r="S3130" i="190"/>
  <c r="R3130" i="190"/>
  <c r="Q3130" i="190"/>
  <c r="P3130" i="190"/>
  <c r="O3130" i="190"/>
  <c r="V3129" i="190"/>
  <c r="U3129" i="190"/>
  <c r="T3129" i="190"/>
  <c r="X3129" i="190" s="1"/>
  <c r="S3129" i="190"/>
  <c r="R3129" i="190"/>
  <c r="Q3129" i="190"/>
  <c r="P3129" i="190"/>
  <c r="O3129" i="190"/>
  <c r="V3128" i="190"/>
  <c r="U3128" i="190"/>
  <c r="T3128" i="190"/>
  <c r="S3128" i="190"/>
  <c r="R3128" i="190"/>
  <c r="Q3128" i="190"/>
  <c r="P3128" i="190"/>
  <c r="O3128" i="190"/>
  <c r="V3127" i="190"/>
  <c r="U3127" i="190"/>
  <c r="T3127" i="190"/>
  <c r="S3127" i="190"/>
  <c r="R3127" i="190"/>
  <c r="Q3127" i="190"/>
  <c r="P3127" i="190"/>
  <c r="O3127" i="190"/>
  <c r="W3127" i="190" s="1"/>
  <c r="V3126" i="190"/>
  <c r="U3126" i="190"/>
  <c r="T3126" i="190"/>
  <c r="X3126" i="190" s="1"/>
  <c r="S3126" i="190"/>
  <c r="R3126" i="190"/>
  <c r="Q3126" i="190"/>
  <c r="P3126" i="190"/>
  <c r="O3126" i="190"/>
  <c r="V3125" i="190"/>
  <c r="U3125" i="190"/>
  <c r="T3125" i="190"/>
  <c r="S3125" i="190"/>
  <c r="R3125" i="190"/>
  <c r="Q3125" i="190"/>
  <c r="P3125" i="190"/>
  <c r="O3125" i="190"/>
  <c r="V3124" i="190"/>
  <c r="U3124" i="190"/>
  <c r="T3124" i="190"/>
  <c r="S3124" i="190"/>
  <c r="R3124" i="190"/>
  <c r="Q3124" i="190"/>
  <c r="P3124" i="190"/>
  <c r="O3124" i="190"/>
  <c r="V3123" i="190"/>
  <c r="U3123" i="190"/>
  <c r="T3123" i="190"/>
  <c r="X3123" i="190" s="1"/>
  <c r="S3123" i="190"/>
  <c r="R3123" i="190"/>
  <c r="Q3123" i="190"/>
  <c r="P3123" i="190"/>
  <c r="O3123" i="190"/>
  <c r="V3122" i="190"/>
  <c r="U3122" i="190"/>
  <c r="T3122" i="190"/>
  <c r="S3122" i="190"/>
  <c r="R3122" i="190"/>
  <c r="Q3122" i="190"/>
  <c r="P3122" i="190"/>
  <c r="O3122" i="190"/>
  <c r="V3121" i="190"/>
  <c r="U3121" i="190"/>
  <c r="T3121" i="190"/>
  <c r="S3121" i="190"/>
  <c r="R3121" i="190"/>
  <c r="Q3121" i="190"/>
  <c r="P3121" i="190"/>
  <c r="O3121" i="190"/>
  <c r="W3121" i="190" s="1"/>
  <c r="V3120" i="190"/>
  <c r="U3120" i="190"/>
  <c r="T3120" i="190"/>
  <c r="S3120" i="190"/>
  <c r="R3120" i="190"/>
  <c r="Q3120" i="190"/>
  <c r="P3120" i="190"/>
  <c r="O3120" i="190"/>
  <c r="V3119" i="190"/>
  <c r="U3119" i="190"/>
  <c r="T3119" i="190"/>
  <c r="S3119" i="190"/>
  <c r="R3119" i="190"/>
  <c r="Q3119" i="190"/>
  <c r="P3119" i="190"/>
  <c r="O3119" i="190"/>
  <c r="V3118" i="190"/>
  <c r="U3118" i="190"/>
  <c r="T3118" i="190"/>
  <c r="S3118" i="190"/>
  <c r="R3118" i="190"/>
  <c r="Q3118" i="190"/>
  <c r="P3118" i="190"/>
  <c r="O3118" i="190"/>
  <c r="V3117" i="190"/>
  <c r="U3117" i="190"/>
  <c r="T3117" i="190"/>
  <c r="X3117" i="190" s="1"/>
  <c r="S3117" i="190"/>
  <c r="R3117" i="190"/>
  <c r="Q3117" i="190"/>
  <c r="P3117" i="190"/>
  <c r="O3117" i="190"/>
  <c r="V3116" i="190"/>
  <c r="U3116" i="190"/>
  <c r="T3116" i="190"/>
  <c r="S3116" i="190"/>
  <c r="R3116" i="190"/>
  <c r="Q3116" i="190"/>
  <c r="P3116" i="190"/>
  <c r="O3116" i="190"/>
  <c r="V3115" i="190"/>
  <c r="U3115" i="190"/>
  <c r="T3115" i="190"/>
  <c r="S3115" i="190"/>
  <c r="R3115" i="190"/>
  <c r="Q3115" i="190"/>
  <c r="P3115" i="190"/>
  <c r="O3115" i="190"/>
  <c r="W3115" i="190" s="1"/>
  <c r="V3114" i="190"/>
  <c r="U3114" i="190"/>
  <c r="T3114" i="190"/>
  <c r="X3114" i="190" s="1"/>
  <c r="S3114" i="190"/>
  <c r="R3114" i="190"/>
  <c r="Q3114" i="190"/>
  <c r="P3114" i="190"/>
  <c r="O3114" i="190"/>
  <c r="V3113" i="190"/>
  <c r="U3113" i="190"/>
  <c r="T3113" i="190"/>
  <c r="S3113" i="190"/>
  <c r="R3113" i="190"/>
  <c r="Q3113" i="190"/>
  <c r="P3113" i="190"/>
  <c r="O3113" i="190"/>
  <c r="V3112" i="190"/>
  <c r="U3112" i="190"/>
  <c r="T3112" i="190"/>
  <c r="S3112" i="190"/>
  <c r="R3112" i="190"/>
  <c r="Q3112" i="190"/>
  <c r="P3112" i="190"/>
  <c r="O3112" i="190"/>
  <c r="V3111" i="190"/>
  <c r="U3111" i="190"/>
  <c r="T3111" i="190"/>
  <c r="X3111" i="190" s="1"/>
  <c r="S3111" i="190"/>
  <c r="R3111" i="190"/>
  <c r="Q3111" i="190"/>
  <c r="P3111" i="190"/>
  <c r="O3111" i="190"/>
  <c r="V3110" i="190"/>
  <c r="U3110" i="190"/>
  <c r="T3110" i="190"/>
  <c r="S3110" i="190"/>
  <c r="R3110" i="190"/>
  <c r="Q3110" i="190"/>
  <c r="P3110" i="190"/>
  <c r="O3110" i="190"/>
  <c r="V3109" i="190"/>
  <c r="U3109" i="190"/>
  <c r="T3109" i="190"/>
  <c r="S3109" i="190"/>
  <c r="R3109" i="190"/>
  <c r="Q3109" i="190"/>
  <c r="P3109" i="190"/>
  <c r="O3109" i="190"/>
  <c r="W3109" i="190" s="1"/>
  <c r="V3108" i="190"/>
  <c r="U3108" i="190"/>
  <c r="T3108" i="190"/>
  <c r="S3108" i="190"/>
  <c r="R3108" i="190"/>
  <c r="Q3108" i="190"/>
  <c r="P3108" i="190"/>
  <c r="O3108" i="190"/>
  <c r="V3107" i="190"/>
  <c r="U3107" i="190"/>
  <c r="T3107" i="190"/>
  <c r="S3107" i="190"/>
  <c r="R3107" i="190"/>
  <c r="Q3107" i="190"/>
  <c r="P3107" i="190"/>
  <c r="O3107" i="190"/>
  <c r="V3106" i="190"/>
  <c r="U3106" i="190"/>
  <c r="T3106" i="190"/>
  <c r="S3106" i="190"/>
  <c r="R3106" i="190"/>
  <c r="Q3106" i="190"/>
  <c r="P3106" i="190"/>
  <c r="O3106" i="190"/>
  <c r="V3105" i="190"/>
  <c r="U3105" i="190"/>
  <c r="T3105" i="190"/>
  <c r="X3105" i="190" s="1"/>
  <c r="S3105" i="190"/>
  <c r="R3105" i="190"/>
  <c r="Q3105" i="190"/>
  <c r="P3105" i="190"/>
  <c r="O3105" i="190"/>
  <c r="V3104" i="190"/>
  <c r="U3104" i="190"/>
  <c r="T3104" i="190"/>
  <c r="S3104" i="190"/>
  <c r="R3104" i="190"/>
  <c r="Q3104" i="190"/>
  <c r="P3104" i="190"/>
  <c r="O3104" i="190"/>
  <c r="V3103" i="190"/>
  <c r="U3103" i="190"/>
  <c r="T3103" i="190"/>
  <c r="S3103" i="190"/>
  <c r="R3103" i="190"/>
  <c r="Q3103" i="190"/>
  <c r="P3103" i="190"/>
  <c r="O3103" i="190"/>
  <c r="W3103" i="190" s="1"/>
  <c r="V3102" i="190"/>
  <c r="U3102" i="190"/>
  <c r="T3102" i="190"/>
  <c r="X3102" i="190" s="1"/>
  <c r="S3102" i="190"/>
  <c r="R3102" i="190"/>
  <c r="Q3102" i="190"/>
  <c r="P3102" i="190"/>
  <c r="O3102" i="190"/>
  <c r="V3101" i="190"/>
  <c r="U3101" i="190"/>
  <c r="T3101" i="190"/>
  <c r="S3101" i="190"/>
  <c r="R3101" i="190"/>
  <c r="Q3101" i="190"/>
  <c r="P3101" i="190"/>
  <c r="O3101" i="190"/>
  <c r="V3100" i="190"/>
  <c r="U3100" i="190"/>
  <c r="T3100" i="190"/>
  <c r="S3100" i="190"/>
  <c r="R3100" i="190"/>
  <c r="Q3100" i="190"/>
  <c r="P3100" i="190"/>
  <c r="O3100" i="190"/>
  <c r="V3099" i="190"/>
  <c r="U3099" i="190"/>
  <c r="T3099" i="190"/>
  <c r="X3099" i="190" s="1"/>
  <c r="S3099" i="190"/>
  <c r="R3099" i="190"/>
  <c r="Q3099" i="190"/>
  <c r="P3099" i="190"/>
  <c r="O3099" i="190"/>
  <c r="V3098" i="190"/>
  <c r="U3098" i="190"/>
  <c r="T3098" i="190"/>
  <c r="S3098" i="190"/>
  <c r="R3098" i="190"/>
  <c r="Q3098" i="190"/>
  <c r="P3098" i="190"/>
  <c r="O3098" i="190"/>
  <c r="V3097" i="190"/>
  <c r="U3097" i="190"/>
  <c r="T3097" i="190"/>
  <c r="S3097" i="190"/>
  <c r="R3097" i="190"/>
  <c r="Q3097" i="190"/>
  <c r="P3097" i="190"/>
  <c r="O3097" i="190"/>
  <c r="W3097" i="190" s="1"/>
  <c r="V3096" i="190"/>
  <c r="U3096" i="190"/>
  <c r="T3096" i="190"/>
  <c r="S3096" i="190"/>
  <c r="R3096" i="190"/>
  <c r="Q3096" i="190"/>
  <c r="P3096" i="190"/>
  <c r="O3096" i="190"/>
  <c r="V3095" i="190"/>
  <c r="U3095" i="190"/>
  <c r="T3095" i="190"/>
  <c r="S3095" i="190"/>
  <c r="R3095" i="190"/>
  <c r="Q3095" i="190"/>
  <c r="P3095" i="190"/>
  <c r="O3095" i="190"/>
  <c r="V3094" i="190"/>
  <c r="U3094" i="190"/>
  <c r="T3094" i="190"/>
  <c r="S3094" i="190"/>
  <c r="R3094" i="190"/>
  <c r="Q3094" i="190"/>
  <c r="P3094" i="190"/>
  <c r="O3094" i="190"/>
  <c r="V3093" i="190"/>
  <c r="U3093" i="190"/>
  <c r="T3093" i="190"/>
  <c r="X3093" i="190" s="1"/>
  <c r="S3093" i="190"/>
  <c r="R3093" i="190"/>
  <c r="Q3093" i="190"/>
  <c r="P3093" i="190"/>
  <c r="O3093" i="190"/>
  <c r="V3092" i="190"/>
  <c r="U3092" i="190"/>
  <c r="T3092" i="190"/>
  <c r="S3092" i="190"/>
  <c r="R3092" i="190"/>
  <c r="Q3092" i="190"/>
  <c r="P3092" i="190"/>
  <c r="O3092" i="190"/>
  <c r="V3091" i="190"/>
  <c r="U3091" i="190"/>
  <c r="T3091" i="190"/>
  <c r="S3091" i="190"/>
  <c r="R3091" i="190"/>
  <c r="Q3091" i="190"/>
  <c r="P3091" i="190"/>
  <c r="O3091" i="190"/>
  <c r="W3091" i="190" s="1"/>
  <c r="V3090" i="190"/>
  <c r="U3090" i="190"/>
  <c r="T3090" i="190"/>
  <c r="X3090" i="190" s="1"/>
  <c r="S3090" i="190"/>
  <c r="R3090" i="190"/>
  <c r="Q3090" i="190"/>
  <c r="P3090" i="190"/>
  <c r="O3090" i="190"/>
  <c r="V3089" i="190"/>
  <c r="U3089" i="190"/>
  <c r="T3089" i="190"/>
  <c r="S3089" i="190"/>
  <c r="R3089" i="190"/>
  <c r="Q3089" i="190"/>
  <c r="P3089" i="190"/>
  <c r="O3089" i="190"/>
  <c r="V3088" i="190"/>
  <c r="U3088" i="190"/>
  <c r="T3088" i="190"/>
  <c r="S3088" i="190"/>
  <c r="R3088" i="190"/>
  <c r="Q3088" i="190"/>
  <c r="P3088" i="190"/>
  <c r="O3088" i="190"/>
  <c r="V3087" i="190"/>
  <c r="U3087" i="190"/>
  <c r="T3087" i="190"/>
  <c r="X3087" i="190" s="1"/>
  <c r="S3087" i="190"/>
  <c r="R3087" i="190"/>
  <c r="Q3087" i="190"/>
  <c r="P3087" i="190"/>
  <c r="O3087" i="190"/>
  <c r="V3086" i="190"/>
  <c r="U3086" i="190"/>
  <c r="T3086" i="190"/>
  <c r="S3086" i="190"/>
  <c r="R3086" i="190"/>
  <c r="Q3086" i="190"/>
  <c r="P3086" i="190"/>
  <c r="O3086" i="190"/>
  <c r="V3085" i="190"/>
  <c r="U3085" i="190"/>
  <c r="T3085" i="190"/>
  <c r="S3085" i="190"/>
  <c r="R3085" i="190"/>
  <c r="Q3085" i="190"/>
  <c r="P3085" i="190"/>
  <c r="O3085" i="190"/>
  <c r="W3085" i="190" s="1"/>
  <c r="V3084" i="190"/>
  <c r="U3084" i="190"/>
  <c r="T3084" i="190"/>
  <c r="S3084" i="190"/>
  <c r="R3084" i="190"/>
  <c r="Q3084" i="190"/>
  <c r="P3084" i="190"/>
  <c r="O3084" i="190"/>
  <c r="V3083" i="190"/>
  <c r="U3083" i="190"/>
  <c r="T3083" i="190"/>
  <c r="S3083" i="190"/>
  <c r="R3083" i="190"/>
  <c r="Q3083" i="190"/>
  <c r="P3083" i="190"/>
  <c r="O3083" i="190"/>
  <c r="V3082" i="190"/>
  <c r="U3082" i="190"/>
  <c r="T3082" i="190"/>
  <c r="S3082" i="190"/>
  <c r="R3082" i="190"/>
  <c r="Q3082" i="190"/>
  <c r="P3082" i="190"/>
  <c r="O3082" i="190"/>
  <c r="V3081" i="190"/>
  <c r="U3081" i="190"/>
  <c r="T3081" i="190"/>
  <c r="X3081" i="190" s="1"/>
  <c r="S3081" i="190"/>
  <c r="R3081" i="190"/>
  <c r="Q3081" i="190"/>
  <c r="P3081" i="190"/>
  <c r="O3081" i="190"/>
  <c r="V3080" i="190"/>
  <c r="U3080" i="190"/>
  <c r="T3080" i="190"/>
  <c r="S3080" i="190"/>
  <c r="R3080" i="190"/>
  <c r="Q3080" i="190"/>
  <c r="P3080" i="190"/>
  <c r="O3080" i="190"/>
  <c r="V3079" i="190"/>
  <c r="U3079" i="190"/>
  <c r="T3079" i="190"/>
  <c r="S3079" i="190"/>
  <c r="R3079" i="190"/>
  <c r="Q3079" i="190"/>
  <c r="P3079" i="190"/>
  <c r="O3079" i="190"/>
  <c r="W3079" i="190" s="1"/>
  <c r="V3078" i="190"/>
  <c r="U3078" i="190"/>
  <c r="T3078" i="190"/>
  <c r="X3078" i="190" s="1"/>
  <c r="S3078" i="190"/>
  <c r="R3078" i="190"/>
  <c r="Q3078" i="190"/>
  <c r="P3078" i="190"/>
  <c r="O3078" i="190"/>
  <c r="V3077" i="190"/>
  <c r="U3077" i="190"/>
  <c r="T3077" i="190"/>
  <c r="S3077" i="190"/>
  <c r="R3077" i="190"/>
  <c r="Q3077" i="190"/>
  <c r="P3077" i="190"/>
  <c r="O3077" i="190"/>
  <c r="V3076" i="190"/>
  <c r="U3076" i="190"/>
  <c r="T3076" i="190"/>
  <c r="S3076" i="190"/>
  <c r="R3076" i="190"/>
  <c r="Q3076" i="190"/>
  <c r="P3076" i="190"/>
  <c r="O3076" i="190"/>
  <c r="V3075" i="190"/>
  <c r="U3075" i="190"/>
  <c r="T3075" i="190"/>
  <c r="X3075" i="190" s="1"/>
  <c r="S3075" i="190"/>
  <c r="R3075" i="190"/>
  <c r="Q3075" i="190"/>
  <c r="P3075" i="190"/>
  <c r="O3075" i="190"/>
  <c r="V3074" i="190"/>
  <c r="U3074" i="190"/>
  <c r="T3074" i="190"/>
  <c r="S3074" i="190"/>
  <c r="R3074" i="190"/>
  <c r="Q3074" i="190"/>
  <c r="P3074" i="190"/>
  <c r="O3074" i="190"/>
  <c r="V3073" i="190"/>
  <c r="U3073" i="190"/>
  <c r="T3073" i="190"/>
  <c r="S3073" i="190"/>
  <c r="R3073" i="190"/>
  <c r="Q3073" i="190"/>
  <c r="P3073" i="190"/>
  <c r="O3073" i="190"/>
  <c r="W3073" i="190" s="1"/>
  <c r="V3072" i="190"/>
  <c r="U3072" i="190"/>
  <c r="T3072" i="190"/>
  <c r="S3072" i="190"/>
  <c r="R3072" i="190"/>
  <c r="Q3072" i="190"/>
  <c r="P3072" i="190"/>
  <c r="O3072" i="190"/>
  <c r="V3071" i="190"/>
  <c r="U3071" i="190"/>
  <c r="T3071" i="190"/>
  <c r="S3071" i="190"/>
  <c r="R3071" i="190"/>
  <c r="Q3071" i="190"/>
  <c r="P3071" i="190"/>
  <c r="O3071" i="190"/>
  <c r="V3070" i="190"/>
  <c r="U3070" i="190"/>
  <c r="T3070" i="190"/>
  <c r="S3070" i="190"/>
  <c r="R3070" i="190"/>
  <c r="Q3070" i="190"/>
  <c r="P3070" i="190"/>
  <c r="O3070" i="190"/>
  <c r="V3069" i="190"/>
  <c r="U3069" i="190"/>
  <c r="T3069" i="190"/>
  <c r="X3069" i="190" s="1"/>
  <c r="S3069" i="190"/>
  <c r="R3069" i="190"/>
  <c r="Q3069" i="190"/>
  <c r="P3069" i="190"/>
  <c r="O3069" i="190"/>
  <c r="V3068" i="190"/>
  <c r="U3068" i="190"/>
  <c r="T3068" i="190"/>
  <c r="S3068" i="190"/>
  <c r="R3068" i="190"/>
  <c r="Q3068" i="190"/>
  <c r="P3068" i="190"/>
  <c r="O3068" i="190"/>
  <c r="V3067" i="190"/>
  <c r="U3067" i="190"/>
  <c r="T3067" i="190"/>
  <c r="S3067" i="190"/>
  <c r="R3067" i="190"/>
  <c r="Q3067" i="190"/>
  <c r="P3067" i="190"/>
  <c r="O3067" i="190"/>
  <c r="W3067" i="190" s="1"/>
  <c r="V3066" i="190"/>
  <c r="U3066" i="190"/>
  <c r="T3066" i="190"/>
  <c r="S3066" i="190"/>
  <c r="R3066" i="190"/>
  <c r="Q3066" i="190"/>
  <c r="P3066" i="190"/>
  <c r="O3066" i="190"/>
  <c r="V3065" i="190"/>
  <c r="U3065" i="190"/>
  <c r="T3065" i="190"/>
  <c r="S3065" i="190"/>
  <c r="X3065" i="190" s="1"/>
  <c r="R3065" i="190"/>
  <c r="Q3065" i="190"/>
  <c r="P3065" i="190"/>
  <c r="O3065" i="190"/>
  <c r="V3064" i="190"/>
  <c r="U3064" i="190"/>
  <c r="T3064" i="190"/>
  <c r="S3064" i="190"/>
  <c r="R3064" i="190"/>
  <c r="Q3064" i="190"/>
  <c r="P3064" i="190"/>
  <c r="O3064" i="190"/>
  <c r="V3063" i="190"/>
  <c r="U3063" i="190"/>
  <c r="T3063" i="190"/>
  <c r="X3063" i="190" s="1"/>
  <c r="S3063" i="190"/>
  <c r="R3063" i="190"/>
  <c r="Q3063" i="190"/>
  <c r="P3063" i="190"/>
  <c r="O3063" i="190"/>
  <c r="V3062" i="190"/>
  <c r="U3062" i="190"/>
  <c r="T3062" i="190"/>
  <c r="S3062" i="190"/>
  <c r="X3062" i="190" s="1"/>
  <c r="R3062" i="190"/>
  <c r="Q3062" i="190"/>
  <c r="P3062" i="190"/>
  <c r="O3062" i="190"/>
  <c r="V3061" i="190"/>
  <c r="U3061" i="190"/>
  <c r="T3061" i="190"/>
  <c r="S3061" i="190"/>
  <c r="R3061" i="190"/>
  <c r="Q3061" i="190"/>
  <c r="P3061" i="190"/>
  <c r="O3061" i="190"/>
  <c r="W3061" i="190" s="1"/>
  <c r="V3060" i="190"/>
  <c r="U3060" i="190"/>
  <c r="T3060" i="190"/>
  <c r="S3060" i="190"/>
  <c r="R3060" i="190"/>
  <c r="Q3060" i="190"/>
  <c r="P3060" i="190"/>
  <c r="O3060" i="190"/>
  <c r="V3059" i="190"/>
  <c r="U3059" i="190"/>
  <c r="T3059" i="190"/>
  <c r="S3059" i="190"/>
  <c r="R3059" i="190"/>
  <c r="Q3059" i="190"/>
  <c r="P3059" i="190"/>
  <c r="O3059" i="190"/>
  <c r="V3058" i="190"/>
  <c r="U3058" i="190"/>
  <c r="X3058" i="190" s="1"/>
  <c r="T3058" i="190"/>
  <c r="S3058" i="190"/>
  <c r="R3058" i="190"/>
  <c r="Q3058" i="190"/>
  <c r="P3058" i="190"/>
  <c r="O3058" i="190"/>
  <c r="V3057" i="190"/>
  <c r="U3057" i="190"/>
  <c r="T3057" i="190"/>
  <c r="S3057" i="190"/>
  <c r="R3057" i="190"/>
  <c r="Q3057" i="190"/>
  <c r="P3057" i="190"/>
  <c r="O3057" i="190"/>
  <c r="V3056" i="190"/>
  <c r="U3056" i="190"/>
  <c r="T3056" i="190"/>
  <c r="S3056" i="190"/>
  <c r="R3056" i="190"/>
  <c r="Q3056" i="190"/>
  <c r="P3056" i="190"/>
  <c r="O3056" i="190"/>
  <c r="V3055" i="190"/>
  <c r="U3055" i="190"/>
  <c r="T3055" i="190"/>
  <c r="S3055" i="190"/>
  <c r="R3055" i="190"/>
  <c r="Q3055" i="190"/>
  <c r="P3055" i="190"/>
  <c r="O3055" i="190"/>
  <c r="W3055" i="190" s="1"/>
  <c r="V3054" i="190"/>
  <c r="X3054" i="190" s="1"/>
  <c r="U3054" i="190"/>
  <c r="T3054" i="190"/>
  <c r="S3054" i="190"/>
  <c r="R3054" i="190"/>
  <c r="Q3054" i="190"/>
  <c r="P3054" i="190"/>
  <c r="O3054" i="190"/>
  <c r="W3054" i="190" s="1"/>
  <c r="V3053" i="190"/>
  <c r="U3053" i="190"/>
  <c r="T3053" i="190"/>
  <c r="S3053" i="190"/>
  <c r="R3053" i="190"/>
  <c r="Q3053" i="190"/>
  <c r="P3053" i="190"/>
  <c r="O3053" i="190"/>
  <c r="V3052" i="190"/>
  <c r="U3052" i="190"/>
  <c r="T3052" i="190"/>
  <c r="S3052" i="190"/>
  <c r="R3052" i="190"/>
  <c r="Q3052" i="190"/>
  <c r="P3052" i="190"/>
  <c r="O3052" i="190"/>
  <c r="V3051" i="190"/>
  <c r="U3051" i="190"/>
  <c r="T3051" i="190"/>
  <c r="S3051" i="190"/>
  <c r="R3051" i="190"/>
  <c r="Q3051" i="190"/>
  <c r="P3051" i="190"/>
  <c r="O3051" i="190"/>
  <c r="W3051" i="190" s="1"/>
  <c r="V3050" i="190"/>
  <c r="U3050" i="190"/>
  <c r="T3050" i="190"/>
  <c r="S3050" i="190"/>
  <c r="R3050" i="190"/>
  <c r="Q3050" i="190"/>
  <c r="P3050" i="190"/>
  <c r="O3050" i="190"/>
  <c r="V3049" i="190"/>
  <c r="U3049" i="190"/>
  <c r="T3049" i="190"/>
  <c r="S3049" i="190"/>
  <c r="X3049" i="190" s="1"/>
  <c r="R3049" i="190"/>
  <c r="Q3049" i="190"/>
  <c r="P3049" i="190"/>
  <c r="O3049" i="190"/>
  <c r="V3048" i="190"/>
  <c r="U3048" i="190"/>
  <c r="T3048" i="190"/>
  <c r="S3048" i="190"/>
  <c r="R3048" i="190"/>
  <c r="Q3048" i="190"/>
  <c r="P3048" i="190"/>
  <c r="O3048" i="190"/>
  <c r="V3047" i="190"/>
  <c r="U3047" i="190"/>
  <c r="T3047" i="190"/>
  <c r="X3047" i="190" s="1"/>
  <c r="S3047" i="190"/>
  <c r="R3047" i="190"/>
  <c r="Q3047" i="190"/>
  <c r="P3047" i="190"/>
  <c r="O3047" i="190"/>
  <c r="V3046" i="190"/>
  <c r="U3046" i="190"/>
  <c r="T3046" i="190"/>
  <c r="X3046" i="190" s="1"/>
  <c r="S3046" i="190"/>
  <c r="R3046" i="190"/>
  <c r="Q3046" i="190"/>
  <c r="P3046" i="190"/>
  <c r="O3046" i="190"/>
  <c r="V3045" i="190"/>
  <c r="U3045" i="190"/>
  <c r="T3045" i="190"/>
  <c r="S3045" i="190"/>
  <c r="R3045" i="190"/>
  <c r="Q3045" i="190"/>
  <c r="P3045" i="190"/>
  <c r="O3045" i="190"/>
  <c r="V3044" i="190"/>
  <c r="U3044" i="190"/>
  <c r="T3044" i="190"/>
  <c r="X3044" i="190" s="1"/>
  <c r="S3044" i="190"/>
  <c r="R3044" i="190"/>
  <c r="Q3044" i="190"/>
  <c r="P3044" i="190"/>
  <c r="O3044" i="190"/>
  <c r="V3043" i="190"/>
  <c r="U3043" i="190"/>
  <c r="T3043" i="190"/>
  <c r="X3043" i="190" s="1"/>
  <c r="S3043" i="190"/>
  <c r="R3043" i="190"/>
  <c r="Q3043" i="190"/>
  <c r="P3043" i="190"/>
  <c r="O3043" i="190"/>
  <c r="V3042" i="190"/>
  <c r="U3042" i="190"/>
  <c r="X3042" i="190" s="1"/>
  <c r="T3042" i="190"/>
  <c r="S3042" i="190"/>
  <c r="R3042" i="190"/>
  <c r="Q3042" i="190"/>
  <c r="P3042" i="190"/>
  <c r="O3042" i="190"/>
  <c r="V3041" i="190"/>
  <c r="U3041" i="190"/>
  <c r="T3041" i="190"/>
  <c r="S3041" i="190"/>
  <c r="R3041" i="190"/>
  <c r="Q3041" i="190"/>
  <c r="P3041" i="190"/>
  <c r="O3041" i="190"/>
  <c r="V3040" i="190"/>
  <c r="U3040" i="190"/>
  <c r="T3040" i="190"/>
  <c r="X3040" i="190" s="1"/>
  <c r="S3040" i="190"/>
  <c r="R3040" i="190"/>
  <c r="Q3040" i="190"/>
  <c r="P3040" i="190"/>
  <c r="O3040" i="190"/>
  <c r="V3039" i="190"/>
  <c r="U3039" i="190"/>
  <c r="T3039" i="190"/>
  <c r="S3039" i="190"/>
  <c r="R3039" i="190"/>
  <c r="Q3039" i="190"/>
  <c r="P3039" i="190"/>
  <c r="O3039" i="190"/>
  <c r="V3038" i="190"/>
  <c r="U3038" i="190"/>
  <c r="T3038" i="190"/>
  <c r="X3038" i="190" s="1"/>
  <c r="S3038" i="190"/>
  <c r="R3038" i="190"/>
  <c r="Q3038" i="190"/>
  <c r="P3038" i="190"/>
  <c r="O3038" i="190"/>
  <c r="V3037" i="190"/>
  <c r="U3037" i="190"/>
  <c r="T3037" i="190"/>
  <c r="S3037" i="190"/>
  <c r="X3037" i="190" s="1"/>
  <c r="R3037" i="190"/>
  <c r="Q3037" i="190"/>
  <c r="P3037" i="190"/>
  <c r="O3037" i="190"/>
  <c r="V3036" i="190"/>
  <c r="U3036" i="190"/>
  <c r="T3036" i="190"/>
  <c r="S3036" i="190"/>
  <c r="R3036" i="190"/>
  <c r="Q3036" i="190"/>
  <c r="P3036" i="190"/>
  <c r="O3036" i="190"/>
  <c r="V3035" i="190"/>
  <c r="U3035" i="190"/>
  <c r="T3035" i="190"/>
  <c r="X3035" i="190" s="1"/>
  <c r="S3035" i="190"/>
  <c r="R3035" i="190"/>
  <c r="Q3035" i="190"/>
  <c r="P3035" i="190"/>
  <c r="O3035" i="190"/>
  <c r="V3034" i="190"/>
  <c r="U3034" i="190"/>
  <c r="T3034" i="190"/>
  <c r="S3034" i="190"/>
  <c r="R3034" i="190"/>
  <c r="Q3034" i="190"/>
  <c r="P3034" i="190"/>
  <c r="O3034" i="190"/>
  <c r="V3033" i="190"/>
  <c r="U3033" i="190"/>
  <c r="T3033" i="190"/>
  <c r="S3033" i="190"/>
  <c r="R3033" i="190"/>
  <c r="Q3033" i="190"/>
  <c r="P3033" i="190"/>
  <c r="O3033" i="190"/>
  <c r="W3033" i="190" s="1"/>
  <c r="V3032" i="190"/>
  <c r="U3032" i="190"/>
  <c r="T3032" i="190"/>
  <c r="X3032" i="190" s="1"/>
  <c r="S3032" i="190"/>
  <c r="R3032" i="190"/>
  <c r="Q3032" i="190"/>
  <c r="P3032" i="190"/>
  <c r="O3032" i="190"/>
  <c r="V3031" i="190"/>
  <c r="U3031" i="190"/>
  <c r="T3031" i="190"/>
  <c r="S3031" i="190"/>
  <c r="R3031" i="190"/>
  <c r="Q3031" i="190"/>
  <c r="P3031" i="190"/>
  <c r="O3031" i="190"/>
  <c r="X3030" i="190"/>
  <c r="V3030" i="190"/>
  <c r="U3030" i="190"/>
  <c r="T3030" i="190"/>
  <c r="S3030" i="190"/>
  <c r="R3030" i="190"/>
  <c r="Q3030" i="190"/>
  <c r="P3030" i="190"/>
  <c r="O3030" i="190"/>
  <c r="W3030" i="190" s="1"/>
  <c r="V3029" i="190"/>
  <c r="U3029" i="190"/>
  <c r="T3029" i="190"/>
  <c r="S3029" i="190"/>
  <c r="R3029" i="190"/>
  <c r="Q3029" i="190"/>
  <c r="P3029" i="190"/>
  <c r="O3029" i="190"/>
  <c r="V3028" i="190"/>
  <c r="U3028" i="190"/>
  <c r="T3028" i="190"/>
  <c r="S3028" i="190"/>
  <c r="R3028" i="190"/>
  <c r="Q3028" i="190"/>
  <c r="P3028" i="190"/>
  <c r="O3028" i="190"/>
  <c r="V3027" i="190"/>
  <c r="U3027" i="190"/>
  <c r="T3027" i="190"/>
  <c r="S3027" i="190"/>
  <c r="R3027" i="190"/>
  <c r="Q3027" i="190"/>
  <c r="P3027" i="190"/>
  <c r="O3027" i="190"/>
  <c r="W3027" i="190" s="1"/>
  <c r="V3026" i="190"/>
  <c r="U3026" i="190"/>
  <c r="X3026" i="190" s="1"/>
  <c r="T3026" i="190"/>
  <c r="S3026" i="190"/>
  <c r="R3026" i="190"/>
  <c r="Q3026" i="190"/>
  <c r="P3026" i="190"/>
  <c r="O3026" i="190"/>
  <c r="V3025" i="190"/>
  <c r="U3025" i="190"/>
  <c r="T3025" i="190"/>
  <c r="S3025" i="190"/>
  <c r="X3025" i="190" s="1"/>
  <c r="R3025" i="190"/>
  <c r="Q3025" i="190"/>
  <c r="P3025" i="190"/>
  <c r="O3025" i="190"/>
  <c r="V3024" i="190"/>
  <c r="U3024" i="190"/>
  <c r="T3024" i="190"/>
  <c r="S3024" i="190"/>
  <c r="R3024" i="190"/>
  <c r="Q3024" i="190"/>
  <c r="P3024" i="190"/>
  <c r="O3024" i="190"/>
  <c r="V3023" i="190"/>
  <c r="U3023" i="190"/>
  <c r="T3023" i="190"/>
  <c r="S3023" i="190"/>
  <c r="R3023" i="190"/>
  <c r="Q3023" i="190"/>
  <c r="P3023" i="190"/>
  <c r="O3023" i="190"/>
  <c r="V3022" i="190"/>
  <c r="U3022" i="190"/>
  <c r="T3022" i="190"/>
  <c r="S3022" i="190"/>
  <c r="X3022" i="190" s="1"/>
  <c r="R3022" i="190"/>
  <c r="Q3022" i="190"/>
  <c r="P3022" i="190"/>
  <c r="O3022" i="190"/>
  <c r="V3021" i="190"/>
  <c r="U3021" i="190"/>
  <c r="T3021" i="190"/>
  <c r="S3021" i="190"/>
  <c r="X3021" i="190" s="1"/>
  <c r="R3021" i="190"/>
  <c r="Q3021" i="190"/>
  <c r="P3021" i="190"/>
  <c r="O3021" i="190"/>
  <c r="W3021" i="190" s="1"/>
  <c r="V3020" i="190"/>
  <c r="U3020" i="190"/>
  <c r="T3020" i="190"/>
  <c r="S3020" i="190"/>
  <c r="R3020" i="190"/>
  <c r="Q3020" i="190"/>
  <c r="P3020" i="190"/>
  <c r="O3020" i="190"/>
  <c r="V3019" i="190"/>
  <c r="U3019" i="190"/>
  <c r="T3019" i="190"/>
  <c r="S3019" i="190"/>
  <c r="R3019" i="190"/>
  <c r="Q3019" i="190"/>
  <c r="P3019" i="190"/>
  <c r="O3019" i="190"/>
  <c r="V3018" i="190"/>
  <c r="U3018" i="190"/>
  <c r="T3018" i="190"/>
  <c r="S3018" i="190"/>
  <c r="R3018" i="190"/>
  <c r="Q3018" i="190"/>
  <c r="P3018" i="190"/>
  <c r="O3018" i="190"/>
  <c r="V3017" i="190"/>
  <c r="U3017" i="190"/>
  <c r="T3017" i="190"/>
  <c r="S3017" i="190"/>
  <c r="R3017" i="190"/>
  <c r="Q3017" i="190"/>
  <c r="P3017" i="190"/>
  <c r="O3017" i="190"/>
  <c r="W3017" i="190" s="1"/>
  <c r="V3016" i="190"/>
  <c r="U3016" i="190"/>
  <c r="T3016" i="190"/>
  <c r="S3016" i="190"/>
  <c r="R3016" i="190"/>
  <c r="Q3016" i="190"/>
  <c r="P3016" i="190"/>
  <c r="O3016" i="190"/>
  <c r="V3015" i="190"/>
  <c r="U3015" i="190"/>
  <c r="T3015" i="190"/>
  <c r="S3015" i="190"/>
  <c r="R3015" i="190"/>
  <c r="Q3015" i="190"/>
  <c r="P3015" i="190"/>
  <c r="O3015" i="190"/>
  <c r="W3015" i="190" s="1"/>
  <c r="X3014" i="190"/>
  <c r="V3014" i="190"/>
  <c r="U3014" i="190"/>
  <c r="T3014" i="190"/>
  <c r="S3014" i="190"/>
  <c r="R3014" i="190"/>
  <c r="Q3014" i="190"/>
  <c r="P3014" i="190"/>
  <c r="O3014" i="190"/>
  <c r="V3013" i="190"/>
  <c r="U3013" i="190"/>
  <c r="T3013" i="190"/>
  <c r="S3013" i="190"/>
  <c r="R3013" i="190"/>
  <c r="Q3013" i="190"/>
  <c r="P3013" i="190"/>
  <c r="O3013" i="190"/>
  <c r="V3012" i="190"/>
  <c r="U3012" i="190"/>
  <c r="T3012" i="190"/>
  <c r="X3012" i="190" s="1"/>
  <c r="S3012" i="190"/>
  <c r="R3012" i="190"/>
  <c r="Q3012" i="190"/>
  <c r="P3012" i="190"/>
  <c r="O3012" i="190"/>
  <c r="V3011" i="190"/>
  <c r="U3011" i="190"/>
  <c r="T3011" i="190"/>
  <c r="S3011" i="190"/>
  <c r="R3011" i="190"/>
  <c r="Q3011" i="190"/>
  <c r="P3011" i="190"/>
  <c r="O3011" i="190"/>
  <c r="V3010" i="190"/>
  <c r="U3010" i="190"/>
  <c r="T3010" i="190"/>
  <c r="S3010" i="190"/>
  <c r="R3010" i="190"/>
  <c r="Q3010" i="190"/>
  <c r="P3010" i="190"/>
  <c r="O3010" i="190"/>
  <c r="V3009" i="190"/>
  <c r="U3009" i="190"/>
  <c r="T3009" i="190"/>
  <c r="S3009" i="190"/>
  <c r="R3009" i="190"/>
  <c r="Q3009" i="190"/>
  <c r="P3009" i="190"/>
  <c r="O3009" i="190"/>
  <c r="V3008" i="190"/>
  <c r="U3008" i="190"/>
  <c r="T3008" i="190"/>
  <c r="S3008" i="190"/>
  <c r="R3008" i="190"/>
  <c r="Q3008" i="190"/>
  <c r="P3008" i="190"/>
  <c r="O3008" i="190"/>
  <c r="V3007" i="190"/>
  <c r="U3007" i="190"/>
  <c r="T3007" i="190"/>
  <c r="X3007" i="190" s="1"/>
  <c r="S3007" i="190"/>
  <c r="R3007" i="190"/>
  <c r="Q3007" i="190"/>
  <c r="P3007" i="190"/>
  <c r="O3007" i="190"/>
  <c r="V3006" i="190"/>
  <c r="U3006" i="190"/>
  <c r="T3006" i="190"/>
  <c r="S3006" i="190"/>
  <c r="R3006" i="190"/>
  <c r="Q3006" i="190"/>
  <c r="P3006" i="190"/>
  <c r="O3006" i="190"/>
  <c r="V3005" i="190"/>
  <c r="U3005" i="190"/>
  <c r="T3005" i="190"/>
  <c r="S3005" i="190"/>
  <c r="R3005" i="190"/>
  <c r="Q3005" i="190"/>
  <c r="P3005" i="190"/>
  <c r="O3005" i="190"/>
  <c r="V3004" i="190"/>
  <c r="U3004" i="190"/>
  <c r="T3004" i="190"/>
  <c r="X3004" i="190" s="1"/>
  <c r="S3004" i="190"/>
  <c r="R3004" i="190"/>
  <c r="Q3004" i="190"/>
  <c r="P3004" i="190"/>
  <c r="O3004" i="190"/>
  <c r="V3003" i="190"/>
  <c r="U3003" i="190"/>
  <c r="T3003" i="190"/>
  <c r="X3003" i="190" s="1"/>
  <c r="S3003" i="190"/>
  <c r="R3003" i="190"/>
  <c r="Q3003" i="190"/>
  <c r="P3003" i="190"/>
  <c r="O3003" i="190"/>
  <c r="V3002" i="190"/>
  <c r="U3002" i="190"/>
  <c r="T3002" i="190"/>
  <c r="S3002" i="190"/>
  <c r="R3002" i="190"/>
  <c r="Q3002" i="190"/>
  <c r="P3002" i="190"/>
  <c r="O3002" i="190"/>
  <c r="V3001" i="190"/>
  <c r="U3001" i="190"/>
  <c r="T3001" i="190"/>
  <c r="S3001" i="190"/>
  <c r="R3001" i="190"/>
  <c r="Q3001" i="190"/>
  <c r="P3001" i="190"/>
  <c r="O3001" i="190"/>
  <c r="V3000" i="190"/>
  <c r="U3000" i="190"/>
  <c r="T3000" i="190"/>
  <c r="X3000" i="190" s="1"/>
  <c r="S3000" i="190"/>
  <c r="R3000" i="190"/>
  <c r="Q3000" i="190"/>
  <c r="P3000" i="190"/>
  <c r="O3000" i="190"/>
  <c r="V2999" i="190"/>
  <c r="U2999" i="190"/>
  <c r="T2999" i="190"/>
  <c r="S2999" i="190"/>
  <c r="R2999" i="190"/>
  <c r="Q2999" i="190"/>
  <c r="P2999" i="190"/>
  <c r="O2999" i="190"/>
  <c r="V2998" i="190"/>
  <c r="U2998" i="190"/>
  <c r="T2998" i="190"/>
  <c r="S2998" i="190"/>
  <c r="R2998" i="190"/>
  <c r="Q2998" i="190"/>
  <c r="P2998" i="190"/>
  <c r="O2998" i="190"/>
  <c r="W2998" i="190" s="1"/>
  <c r="V2997" i="190"/>
  <c r="U2997" i="190"/>
  <c r="T2997" i="190"/>
  <c r="S2997" i="190"/>
  <c r="X2997" i="190" s="1"/>
  <c r="R2997" i="190"/>
  <c r="Q2997" i="190"/>
  <c r="P2997" i="190"/>
  <c r="O2997" i="190"/>
  <c r="V2996" i="190"/>
  <c r="U2996" i="190"/>
  <c r="T2996" i="190"/>
  <c r="S2996" i="190"/>
  <c r="R2996" i="190"/>
  <c r="Q2996" i="190"/>
  <c r="P2996" i="190"/>
  <c r="O2996" i="190"/>
  <c r="V2995" i="190"/>
  <c r="U2995" i="190"/>
  <c r="T2995" i="190"/>
  <c r="S2995" i="190"/>
  <c r="R2995" i="190"/>
  <c r="Q2995" i="190"/>
  <c r="P2995" i="190"/>
  <c r="O2995" i="190"/>
  <c r="W2995" i="190" s="1"/>
  <c r="V2994" i="190"/>
  <c r="U2994" i="190"/>
  <c r="T2994" i="190"/>
  <c r="S2994" i="190"/>
  <c r="R2994" i="190"/>
  <c r="Q2994" i="190"/>
  <c r="P2994" i="190"/>
  <c r="O2994" i="190"/>
  <c r="V2993" i="190"/>
  <c r="U2993" i="190"/>
  <c r="T2993" i="190"/>
  <c r="S2993" i="190"/>
  <c r="X2993" i="190" s="1"/>
  <c r="R2993" i="190"/>
  <c r="Q2993" i="190"/>
  <c r="P2993" i="190"/>
  <c r="O2993" i="190"/>
  <c r="W2993" i="190" s="1"/>
  <c r="V2992" i="190"/>
  <c r="U2992" i="190"/>
  <c r="T2992" i="190"/>
  <c r="S2992" i="190"/>
  <c r="R2992" i="190"/>
  <c r="Q2992" i="190"/>
  <c r="P2992" i="190"/>
  <c r="O2992" i="190"/>
  <c r="V2991" i="190"/>
  <c r="U2991" i="190"/>
  <c r="T2991" i="190"/>
  <c r="S2991" i="190"/>
  <c r="R2991" i="190"/>
  <c r="Q2991" i="190"/>
  <c r="P2991" i="190"/>
  <c r="O2991" i="190"/>
  <c r="V2990" i="190"/>
  <c r="U2990" i="190"/>
  <c r="T2990" i="190"/>
  <c r="S2990" i="190"/>
  <c r="X2990" i="190" s="1"/>
  <c r="R2990" i="190"/>
  <c r="Q2990" i="190"/>
  <c r="P2990" i="190"/>
  <c r="O2990" i="190"/>
  <c r="W2990" i="190" s="1"/>
  <c r="V2989" i="190"/>
  <c r="U2989" i="190"/>
  <c r="T2989" i="190"/>
  <c r="S2989" i="190"/>
  <c r="R2989" i="190"/>
  <c r="Q2989" i="190"/>
  <c r="P2989" i="190"/>
  <c r="O2989" i="190"/>
  <c r="W2989" i="190" s="1"/>
  <c r="V2988" i="190"/>
  <c r="U2988" i="190"/>
  <c r="T2988" i="190"/>
  <c r="S2988" i="190"/>
  <c r="R2988" i="190"/>
  <c r="Q2988" i="190"/>
  <c r="P2988" i="190"/>
  <c r="O2988" i="190"/>
  <c r="V2987" i="190"/>
  <c r="U2987" i="190"/>
  <c r="T2987" i="190"/>
  <c r="S2987" i="190"/>
  <c r="R2987" i="190"/>
  <c r="Q2987" i="190"/>
  <c r="P2987" i="190"/>
  <c r="O2987" i="190"/>
  <c r="W2987" i="190" s="1"/>
  <c r="V2986" i="190"/>
  <c r="U2986" i="190"/>
  <c r="T2986" i="190"/>
  <c r="S2986" i="190"/>
  <c r="R2986" i="190"/>
  <c r="Q2986" i="190"/>
  <c r="P2986" i="190"/>
  <c r="O2986" i="190"/>
  <c r="V2985" i="190"/>
  <c r="U2985" i="190"/>
  <c r="T2985" i="190"/>
  <c r="S2985" i="190"/>
  <c r="X2985" i="190" s="1"/>
  <c r="R2985" i="190"/>
  <c r="Q2985" i="190"/>
  <c r="P2985" i="190"/>
  <c r="O2985" i="190"/>
  <c r="V2984" i="190"/>
  <c r="U2984" i="190"/>
  <c r="T2984" i="190"/>
  <c r="S2984" i="190"/>
  <c r="R2984" i="190"/>
  <c r="Q2984" i="190"/>
  <c r="P2984" i="190"/>
  <c r="O2984" i="190"/>
  <c r="V2983" i="190"/>
  <c r="U2983" i="190"/>
  <c r="T2983" i="190"/>
  <c r="S2983" i="190"/>
  <c r="R2983" i="190"/>
  <c r="Q2983" i="190"/>
  <c r="P2983" i="190"/>
  <c r="O2983" i="190"/>
  <c r="W2983" i="190" s="1"/>
  <c r="V2982" i="190"/>
  <c r="U2982" i="190"/>
  <c r="T2982" i="190"/>
  <c r="S2982" i="190"/>
  <c r="X2982" i="190" s="1"/>
  <c r="R2982" i="190"/>
  <c r="Q2982" i="190"/>
  <c r="P2982" i="190"/>
  <c r="O2982" i="190"/>
  <c r="V2981" i="190"/>
  <c r="U2981" i="190"/>
  <c r="T2981" i="190"/>
  <c r="S2981" i="190"/>
  <c r="R2981" i="190"/>
  <c r="Q2981" i="190"/>
  <c r="P2981" i="190"/>
  <c r="O2981" i="190"/>
  <c r="W2981" i="190" s="1"/>
  <c r="V2980" i="190"/>
  <c r="U2980" i="190"/>
  <c r="T2980" i="190"/>
  <c r="S2980" i="190"/>
  <c r="R2980" i="190"/>
  <c r="Q2980" i="190"/>
  <c r="P2980" i="190"/>
  <c r="O2980" i="190"/>
  <c r="V2979" i="190"/>
  <c r="U2979" i="190"/>
  <c r="T2979" i="190"/>
  <c r="S2979" i="190"/>
  <c r="R2979" i="190"/>
  <c r="Q2979" i="190"/>
  <c r="P2979" i="190"/>
  <c r="O2979" i="190"/>
  <c r="V2978" i="190"/>
  <c r="U2978" i="190"/>
  <c r="T2978" i="190"/>
  <c r="S2978" i="190"/>
  <c r="R2978" i="190"/>
  <c r="Q2978" i="190"/>
  <c r="P2978" i="190"/>
  <c r="O2978" i="190"/>
  <c r="V2977" i="190"/>
  <c r="U2977" i="190"/>
  <c r="T2977" i="190"/>
  <c r="S2977" i="190"/>
  <c r="R2977" i="190"/>
  <c r="Q2977" i="190"/>
  <c r="P2977" i="190"/>
  <c r="O2977" i="190"/>
  <c r="V2976" i="190"/>
  <c r="U2976" i="190"/>
  <c r="T2976" i="190"/>
  <c r="S2976" i="190"/>
  <c r="R2976" i="190"/>
  <c r="Q2976" i="190"/>
  <c r="P2976" i="190"/>
  <c r="O2976" i="190"/>
  <c r="V2975" i="190"/>
  <c r="U2975" i="190"/>
  <c r="T2975" i="190"/>
  <c r="X2975" i="190" s="1"/>
  <c r="S2975" i="190"/>
  <c r="R2975" i="190"/>
  <c r="Q2975" i="190"/>
  <c r="P2975" i="190"/>
  <c r="O2975" i="190"/>
  <c r="W2975" i="190" s="1"/>
  <c r="V2974" i="190"/>
  <c r="U2974" i="190"/>
  <c r="T2974" i="190"/>
  <c r="S2974" i="190"/>
  <c r="R2974" i="190"/>
  <c r="Q2974" i="190"/>
  <c r="P2974" i="190"/>
  <c r="O2974" i="190"/>
  <c r="V2973" i="190"/>
  <c r="U2973" i="190"/>
  <c r="T2973" i="190"/>
  <c r="S2973" i="190"/>
  <c r="R2973" i="190"/>
  <c r="Q2973" i="190"/>
  <c r="P2973" i="190"/>
  <c r="O2973" i="190"/>
  <c r="V2972" i="190"/>
  <c r="U2972" i="190"/>
  <c r="T2972" i="190"/>
  <c r="X2972" i="190" s="1"/>
  <c r="S2972" i="190"/>
  <c r="R2972" i="190"/>
  <c r="Q2972" i="190"/>
  <c r="P2972" i="190"/>
  <c r="O2972" i="190"/>
  <c r="V2971" i="190"/>
  <c r="U2971" i="190"/>
  <c r="T2971" i="190"/>
  <c r="S2971" i="190"/>
  <c r="R2971" i="190"/>
  <c r="Q2971" i="190"/>
  <c r="P2971" i="190"/>
  <c r="O2971" i="190"/>
  <c r="V2970" i="190"/>
  <c r="U2970" i="190"/>
  <c r="T2970" i="190"/>
  <c r="S2970" i="190"/>
  <c r="R2970" i="190"/>
  <c r="Q2970" i="190"/>
  <c r="P2970" i="190"/>
  <c r="O2970" i="190"/>
  <c r="V2969" i="190"/>
  <c r="U2969" i="190"/>
  <c r="T2969" i="190"/>
  <c r="S2969" i="190"/>
  <c r="R2969" i="190"/>
  <c r="Q2969" i="190"/>
  <c r="P2969" i="190"/>
  <c r="O2969" i="190"/>
  <c r="V2968" i="190"/>
  <c r="U2968" i="190"/>
  <c r="T2968" i="190"/>
  <c r="S2968" i="190"/>
  <c r="R2968" i="190"/>
  <c r="Q2968" i="190"/>
  <c r="P2968" i="190"/>
  <c r="O2968" i="190"/>
  <c r="V2967" i="190"/>
  <c r="U2967" i="190"/>
  <c r="T2967" i="190"/>
  <c r="X2967" i="190" s="1"/>
  <c r="S2967" i="190"/>
  <c r="R2967" i="190"/>
  <c r="Q2967" i="190"/>
  <c r="P2967" i="190"/>
  <c r="O2967" i="190"/>
  <c r="V2966" i="190"/>
  <c r="U2966" i="190"/>
  <c r="T2966" i="190"/>
  <c r="S2966" i="190"/>
  <c r="X2966" i="190" s="1"/>
  <c r="R2966" i="190"/>
  <c r="Q2966" i="190"/>
  <c r="P2966" i="190"/>
  <c r="O2966" i="190"/>
  <c r="W2966" i="190" s="1"/>
  <c r="V2965" i="190"/>
  <c r="U2965" i="190"/>
  <c r="T2965" i="190"/>
  <c r="S2965" i="190"/>
  <c r="R2965" i="190"/>
  <c r="Q2965" i="190"/>
  <c r="P2965" i="190"/>
  <c r="O2965" i="190"/>
  <c r="W2965" i="190" s="1"/>
  <c r="V2964" i="190"/>
  <c r="U2964" i="190"/>
  <c r="T2964" i="190"/>
  <c r="S2964" i="190"/>
  <c r="R2964" i="190"/>
  <c r="Q2964" i="190"/>
  <c r="P2964" i="190"/>
  <c r="O2964" i="190"/>
  <c r="V2963" i="190"/>
  <c r="U2963" i="190"/>
  <c r="T2963" i="190"/>
  <c r="S2963" i="190"/>
  <c r="R2963" i="190"/>
  <c r="Q2963" i="190"/>
  <c r="P2963" i="190"/>
  <c r="O2963" i="190"/>
  <c r="W2963" i="190" s="1"/>
  <c r="V2962" i="190"/>
  <c r="U2962" i="190"/>
  <c r="X2962" i="190" s="1"/>
  <c r="T2962" i="190"/>
  <c r="S2962" i="190"/>
  <c r="R2962" i="190"/>
  <c r="Q2962" i="190"/>
  <c r="P2962" i="190"/>
  <c r="O2962" i="190"/>
  <c r="V2961" i="190"/>
  <c r="U2961" i="190"/>
  <c r="T2961" i="190"/>
  <c r="S2961" i="190"/>
  <c r="X2961" i="190" s="1"/>
  <c r="R2961" i="190"/>
  <c r="Q2961" i="190"/>
  <c r="P2961" i="190"/>
  <c r="O2961" i="190"/>
  <c r="V2960" i="190"/>
  <c r="U2960" i="190"/>
  <c r="T2960" i="190"/>
  <c r="S2960" i="190"/>
  <c r="R2960" i="190"/>
  <c r="Q2960" i="190"/>
  <c r="P2960" i="190"/>
  <c r="O2960" i="190"/>
  <c r="V2959" i="190"/>
  <c r="U2959" i="190"/>
  <c r="T2959" i="190"/>
  <c r="S2959" i="190"/>
  <c r="R2959" i="190"/>
  <c r="Q2959" i="190"/>
  <c r="P2959" i="190"/>
  <c r="O2959" i="190"/>
  <c r="W2959" i="190" s="1"/>
  <c r="V2958" i="190"/>
  <c r="U2958" i="190"/>
  <c r="T2958" i="190"/>
  <c r="X2958" i="190" s="1"/>
  <c r="S2958" i="190"/>
  <c r="R2958" i="190"/>
  <c r="Q2958" i="190"/>
  <c r="P2958" i="190"/>
  <c r="O2958" i="190"/>
  <c r="V2957" i="190"/>
  <c r="U2957" i="190"/>
  <c r="T2957" i="190"/>
  <c r="S2957" i="190"/>
  <c r="R2957" i="190"/>
  <c r="Q2957" i="190"/>
  <c r="P2957" i="190"/>
  <c r="O2957" i="190"/>
  <c r="V2956" i="190"/>
  <c r="U2956" i="190"/>
  <c r="T2956" i="190"/>
  <c r="S2956" i="190"/>
  <c r="R2956" i="190"/>
  <c r="Q2956" i="190"/>
  <c r="P2956" i="190"/>
  <c r="O2956" i="190"/>
  <c r="V2955" i="190"/>
  <c r="U2955" i="190"/>
  <c r="T2955" i="190"/>
  <c r="X2955" i="190" s="1"/>
  <c r="S2955" i="190"/>
  <c r="R2955" i="190"/>
  <c r="Q2955" i="190"/>
  <c r="P2955" i="190"/>
  <c r="O2955" i="190"/>
  <c r="V2954" i="190"/>
  <c r="U2954" i="190"/>
  <c r="T2954" i="190"/>
  <c r="S2954" i="190"/>
  <c r="R2954" i="190"/>
  <c r="Q2954" i="190"/>
  <c r="P2954" i="190"/>
  <c r="O2954" i="190"/>
  <c r="V2953" i="190"/>
  <c r="U2953" i="190"/>
  <c r="T2953" i="190"/>
  <c r="S2953" i="190"/>
  <c r="R2953" i="190"/>
  <c r="Q2953" i="190"/>
  <c r="P2953" i="190"/>
  <c r="O2953" i="190"/>
  <c r="V2952" i="190"/>
  <c r="U2952" i="190"/>
  <c r="T2952" i="190"/>
  <c r="X2952" i="190" s="1"/>
  <c r="S2952" i="190"/>
  <c r="R2952" i="190"/>
  <c r="Q2952" i="190"/>
  <c r="P2952" i="190"/>
  <c r="O2952" i="190"/>
  <c r="V2951" i="190"/>
  <c r="U2951" i="190"/>
  <c r="T2951" i="190"/>
  <c r="X2951" i="190" s="1"/>
  <c r="S2951" i="190"/>
  <c r="R2951" i="190"/>
  <c r="Q2951" i="190"/>
  <c r="P2951" i="190"/>
  <c r="O2951" i="190"/>
  <c r="X2950" i="190"/>
  <c r="V2950" i="190"/>
  <c r="U2950" i="190"/>
  <c r="T2950" i="190"/>
  <c r="S2950" i="190"/>
  <c r="R2950" i="190"/>
  <c r="Q2950" i="190"/>
  <c r="P2950" i="190"/>
  <c r="O2950" i="190"/>
  <c r="W2950" i="190" s="1"/>
  <c r="V2949" i="190"/>
  <c r="U2949" i="190"/>
  <c r="T2949" i="190"/>
  <c r="S2949" i="190"/>
  <c r="X2949" i="190" s="1"/>
  <c r="R2949" i="190"/>
  <c r="Q2949" i="190"/>
  <c r="P2949" i="190"/>
  <c r="O2949" i="190"/>
  <c r="W2949" i="190" s="1"/>
  <c r="V2948" i="190"/>
  <c r="U2948" i="190"/>
  <c r="T2948" i="190"/>
  <c r="S2948" i="190"/>
  <c r="R2948" i="190"/>
  <c r="Q2948" i="190"/>
  <c r="P2948" i="190"/>
  <c r="O2948" i="190"/>
  <c r="V2947" i="190"/>
  <c r="U2947" i="190"/>
  <c r="T2947" i="190"/>
  <c r="S2947" i="190"/>
  <c r="R2947" i="190"/>
  <c r="Q2947" i="190"/>
  <c r="P2947" i="190"/>
  <c r="O2947" i="190"/>
  <c r="W2947" i="190" s="1"/>
  <c r="V2946" i="190"/>
  <c r="U2946" i="190"/>
  <c r="T2946" i="190"/>
  <c r="S2946" i="190"/>
  <c r="R2946" i="190"/>
  <c r="Q2946" i="190"/>
  <c r="P2946" i="190"/>
  <c r="O2946" i="190"/>
  <c r="V2945" i="190"/>
  <c r="U2945" i="190"/>
  <c r="T2945" i="190"/>
  <c r="S2945" i="190"/>
  <c r="X2945" i="190" s="1"/>
  <c r="R2945" i="190"/>
  <c r="Q2945" i="190"/>
  <c r="P2945" i="190"/>
  <c r="O2945" i="190"/>
  <c r="W2945" i="190" s="1"/>
  <c r="V2944" i="190"/>
  <c r="U2944" i="190"/>
  <c r="T2944" i="190"/>
  <c r="S2944" i="190"/>
  <c r="R2944" i="190"/>
  <c r="Q2944" i="190"/>
  <c r="P2944" i="190"/>
  <c r="O2944" i="190"/>
  <c r="V2943" i="190"/>
  <c r="U2943" i="190"/>
  <c r="T2943" i="190"/>
  <c r="S2943" i="190"/>
  <c r="R2943" i="190"/>
  <c r="Q2943" i="190"/>
  <c r="P2943" i="190"/>
  <c r="O2943" i="190"/>
  <c r="W2943" i="190" s="1"/>
  <c r="V2942" i="190"/>
  <c r="U2942" i="190"/>
  <c r="T2942" i="190"/>
  <c r="X2942" i="190" s="1"/>
  <c r="S2942" i="190"/>
  <c r="R2942" i="190"/>
  <c r="Q2942" i="190"/>
  <c r="P2942" i="190"/>
  <c r="O2942" i="190"/>
  <c r="V2941" i="190"/>
  <c r="U2941" i="190"/>
  <c r="T2941" i="190"/>
  <c r="S2941" i="190"/>
  <c r="R2941" i="190"/>
  <c r="Q2941" i="190"/>
  <c r="P2941" i="190"/>
  <c r="O2941" i="190"/>
  <c r="V2940" i="190"/>
  <c r="U2940" i="190"/>
  <c r="T2940" i="190"/>
  <c r="X2940" i="190" s="1"/>
  <c r="S2940" i="190"/>
  <c r="R2940" i="190"/>
  <c r="Q2940" i="190"/>
  <c r="P2940" i="190"/>
  <c r="O2940" i="190"/>
  <c r="V2939" i="190"/>
  <c r="U2939" i="190"/>
  <c r="T2939" i="190"/>
  <c r="X2939" i="190" s="1"/>
  <c r="S2939" i="190"/>
  <c r="R2939" i="190"/>
  <c r="Q2939" i="190"/>
  <c r="P2939" i="190"/>
  <c r="O2939" i="190"/>
  <c r="V2938" i="190"/>
  <c r="U2938" i="190"/>
  <c r="T2938" i="190"/>
  <c r="S2938" i="190"/>
  <c r="R2938" i="190"/>
  <c r="Q2938" i="190"/>
  <c r="P2938" i="190"/>
  <c r="O2938" i="190"/>
  <c r="V2937" i="190"/>
  <c r="U2937" i="190"/>
  <c r="T2937" i="190"/>
  <c r="S2937" i="190"/>
  <c r="R2937" i="190"/>
  <c r="Q2937" i="190"/>
  <c r="P2937" i="190"/>
  <c r="O2937" i="190"/>
  <c r="V2936" i="190"/>
  <c r="U2936" i="190"/>
  <c r="T2936" i="190"/>
  <c r="X2936" i="190" s="1"/>
  <c r="S2936" i="190"/>
  <c r="R2936" i="190"/>
  <c r="Q2936" i="190"/>
  <c r="P2936" i="190"/>
  <c r="O2936" i="190"/>
  <c r="V2935" i="190"/>
  <c r="U2935" i="190"/>
  <c r="T2935" i="190"/>
  <c r="X2935" i="190" s="1"/>
  <c r="S2935" i="190"/>
  <c r="R2935" i="190"/>
  <c r="Q2935" i="190"/>
  <c r="P2935" i="190"/>
  <c r="O2935" i="190"/>
  <c r="V2934" i="190"/>
  <c r="U2934" i="190"/>
  <c r="X2934" i="190" s="1"/>
  <c r="T2934" i="190"/>
  <c r="S2934" i="190"/>
  <c r="R2934" i="190"/>
  <c r="Q2934" i="190"/>
  <c r="P2934" i="190"/>
  <c r="O2934" i="190"/>
  <c r="W2934" i="190" s="1"/>
  <c r="V2933" i="190"/>
  <c r="U2933" i="190"/>
  <c r="T2933" i="190"/>
  <c r="S2933" i="190"/>
  <c r="X2933" i="190" s="1"/>
  <c r="R2933" i="190"/>
  <c r="Q2933" i="190"/>
  <c r="P2933" i="190"/>
  <c r="O2933" i="190"/>
  <c r="V2932" i="190"/>
  <c r="U2932" i="190"/>
  <c r="T2932" i="190"/>
  <c r="S2932" i="190"/>
  <c r="R2932" i="190"/>
  <c r="Q2932" i="190"/>
  <c r="P2932" i="190"/>
  <c r="O2932" i="190"/>
  <c r="V2931" i="190"/>
  <c r="U2931" i="190"/>
  <c r="T2931" i="190"/>
  <c r="S2931" i="190"/>
  <c r="R2931" i="190"/>
  <c r="Q2931" i="190"/>
  <c r="P2931" i="190"/>
  <c r="O2931" i="190"/>
  <c r="W2931" i="190" s="1"/>
  <c r="V2930" i="190"/>
  <c r="U2930" i="190"/>
  <c r="T2930" i="190"/>
  <c r="S2930" i="190"/>
  <c r="R2930" i="190"/>
  <c r="Q2930" i="190"/>
  <c r="P2930" i="190"/>
  <c r="O2930" i="190"/>
  <c r="V2929" i="190"/>
  <c r="U2929" i="190"/>
  <c r="T2929" i="190"/>
  <c r="S2929" i="190"/>
  <c r="X2929" i="190" s="1"/>
  <c r="R2929" i="190"/>
  <c r="Q2929" i="190"/>
  <c r="P2929" i="190"/>
  <c r="O2929" i="190"/>
  <c r="W2929" i="190" s="1"/>
  <c r="V2928" i="190"/>
  <c r="U2928" i="190"/>
  <c r="T2928" i="190"/>
  <c r="S2928" i="190"/>
  <c r="R2928" i="190"/>
  <c r="Q2928" i="190"/>
  <c r="P2928" i="190"/>
  <c r="O2928" i="190"/>
  <c r="V2927" i="190"/>
  <c r="U2927" i="190"/>
  <c r="T2927" i="190"/>
  <c r="S2927" i="190"/>
  <c r="R2927" i="190"/>
  <c r="Q2927" i="190"/>
  <c r="P2927" i="190"/>
  <c r="O2927" i="190"/>
  <c r="V2926" i="190"/>
  <c r="U2926" i="190"/>
  <c r="T2926" i="190"/>
  <c r="S2926" i="190"/>
  <c r="X2926" i="190" s="1"/>
  <c r="R2926" i="190"/>
  <c r="Q2926" i="190"/>
  <c r="P2926" i="190"/>
  <c r="O2926" i="190"/>
  <c r="V2925" i="190"/>
  <c r="U2925" i="190"/>
  <c r="T2925" i="190"/>
  <c r="S2925" i="190"/>
  <c r="R2925" i="190"/>
  <c r="Q2925" i="190"/>
  <c r="P2925" i="190"/>
  <c r="O2925" i="190"/>
  <c r="W2925" i="190" s="1"/>
  <c r="V2924" i="190"/>
  <c r="U2924" i="190"/>
  <c r="T2924" i="190"/>
  <c r="X2924" i="190" s="1"/>
  <c r="S2924" i="190"/>
  <c r="R2924" i="190"/>
  <c r="Q2924" i="190"/>
  <c r="P2924" i="190"/>
  <c r="O2924" i="190"/>
  <c r="V2923" i="190"/>
  <c r="U2923" i="190"/>
  <c r="T2923" i="190"/>
  <c r="S2923" i="190"/>
  <c r="R2923" i="190"/>
  <c r="Q2923" i="190"/>
  <c r="P2923" i="190"/>
  <c r="O2923" i="190"/>
  <c r="V2922" i="190"/>
  <c r="U2922" i="190"/>
  <c r="T2922" i="190"/>
  <c r="S2922" i="190"/>
  <c r="R2922" i="190"/>
  <c r="Q2922" i="190"/>
  <c r="P2922" i="190"/>
  <c r="O2922" i="190"/>
  <c r="V2921" i="190"/>
  <c r="U2921" i="190"/>
  <c r="T2921" i="190"/>
  <c r="S2921" i="190"/>
  <c r="R2921" i="190"/>
  <c r="Q2921" i="190"/>
  <c r="P2921" i="190"/>
  <c r="O2921" i="190"/>
  <c r="V2920" i="190"/>
  <c r="U2920" i="190"/>
  <c r="T2920" i="190"/>
  <c r="S2920" i="190"/>
  <c r="R2920" i="190"/>
  <c r="Q2920" i="190"/>
  <c r="P2920" i="190"/>
  <c r="O2920" i="190"/>
  <c r="V2919" i="190"/>
  <c r="U2919" i="190"/>
  <c r="T2919" i="190"/>
  <c r="S2919" i="190"/>
  <c r="R2919" i="190"/>
  <c r="Q2919" i="190"/>
  <c r="P2919" i="190"/>
  <c r="O2919" i="190"/>
  <c r="W2919" i="190" s="1"/>
  <c r="V2918" i="190"/>
  <c r="U2918" i="190"/>
  <c r="T2918" i="190"/>
  <c r="S2918" i="190"/>
  <c r="R2918" i="190"/>
  <c r="Q2918" i="190"/>
  <c r="P2918" i="190"/>
  <c r="O2918" i="190"/>
  <c r="V2917" i="190"/>
  <c r="U2917" i="190"/>
  <c r="T2917" i="190"/>
  <c r="S2917" i="190"/>
  <c r="R2917" i="190"/>
  <c r="Q2917" i="190"/>
  <c r="P2917" i="190"/>
  <c r="O2917" i="190"/>
  <c r="V2916" i="190"/>
  <c r="U2916" i="190"/>
  <c r="T2916" i="190"/>
  <c r="S2916" i="190"/>
  <c r="R2916" i="190"/>
  <c r="Q2916" i="190"/>
  <c r="P2916" i="190"/>
  <c r="O2916" i="190"/>
  <c r="V2915" i="190"/>
  <c r="U2915" i="190"/>
  <c r="T2915" i="190"/>
  <c r="S2915" i="190"/>
  <c r="R2915" i="190"/>
  <c r="Q2915" i="190"/>
  <c r="P2915" i="190"/>
  <c r="O2915" i="190"/>
  <c r="V2914" i="190"/>
  <c r="U2914" i="190"/>
  <c r="T2914" i="190"/>
  <c r="S2914" i="190"/>
  <c r="R2914" i="190"/>
  <c r="Q2914" i="190"/>
  <c r="P2914" i="190"/>
  <c r="O2914" i="190"/>
  <c r="V2913" i="190"/>
  <c r="U2913" i="190"/>
  <c r="T2913" i="190"/>
  <c r="S2913" i="190"/>
  <c r="R2913" i="190"/>
  <c r="Q2913" i="190"/>
  <c r="P2913" i="190"/>
  <c r="O2913" i="190"/>
  <c r="V2912" i="190"/>
  <c r="U2912" i="190"/>
  <c r="T2912" i="190"/>
  <c r="S2912" i="190"/>
  <c r="R2912" i="190"/>
  <c r="Q2912" i="190"/>
  <c r="P2912" i="190"/>
  <c r="O2912" i="190"/>
  <c r="V2911" i="190"/>
  <c r="U2911" i="190"/>
  <c r="T2911" i="190"/>
  <c r="X2911" i="190" s="1"/>
  <c r="S2911" i="190"/>
  <c r="R2911" i="190"/>
  <c r="Q2911" i="190"/>
  <c r="P2911" i="190"/>
  <c r="O2911" i="190"/>
  <c r="V2910" i="190"/>
  <c r="U2910" i="190"/>
  <c r="T2910" i="190"/>
  <c r="S2910" i="190"/>
  <c r="R2910" i="190"/>
  <c r="Q2910" i="190"/>
  <c r="P2910" i="190"/>
  <c r="O2910" i="190"/>
  <c r="V2909" i="190"/>
  <c r="U2909" i="190"/>
  <c r="T2909" i="190"/>
  <c r="S2909" i="190"/>
  <c r="R2909" i="190"/>
  <c r="Q2909" i="190"/>
  <c r="P2909" i="190"/>
  <c r="O2909" i="190"/>
  <c r="V2908" i="190"/>
  <c r="U2908" i="190"/>
  <c r="T2908" i="190"/>
  <c r="X2908" i="190" s="1"/>
  <c r="S2908" i="190"/>
  <c r="R2908" i="190"/>
  <c r="Q2908" i="190"/>
  <c r="P2908" i="190"/>
  <c r="O2908" i="190"/>
  <c r="V2907" i="190"/>
  <c r="U2907" i="190"/>
  <c r="T2907" i="190"/>
  <c r="S2907" i="190"/>
  <c r="R2907" i="190"/>
  <c r="Q2907" i="190"/>
  <c r="P2907" i="190"/>
  <c r="O2907" i="190"/>
  <c r="V2906" i="190"/>
  <c r="U2906" i="190"/>
  <c r="T2906" i="190"/>
  <c r="S2906" i="190"/>
  <c r="R2906" i="190"/>
  <c r="Q2906" i="190"/>
  <c r="P2906" i="190"/>
  <c r="O2906" i="190"/>
  <c r="V2905" i="190"/>
  <c r="U2905" i="190"/>
  <c r="T2905" i="190"/>
  <c r="S2905" i="190"/>
  <c r="R2905" i="190"/>
  <c r="Q2905" i="190"/>
  <c r="P2905" i="190"/>
  <c r="O2905" i="190"/>
  <c r="V2904" i="190"/>
  <c r="U2904" i="190"/>
  <c r="T2904" i="190"/>
  <c r="S2904" i="190"/>
  <c r="R2904" i="190"/>
  <c r="Q2904" i="190"/>
  <c r="P2904" i="190"/>
  <c r="O2904" i="190"/>
  <c r="V2903" i="190"/>
  <c r="U2903" i="190"/>
  <c r="T2903" i="190"/>
  <c r="X2903" i="190" s="1"/>
  <c r="S2903" i="190"/>
  <c r="R2903" i="190"/>
  <c r="Q2903" i="190"/>
  <c r="P2903" i="190"/>
  <c r="O2903" i="190"/>
  <c r="V2902" i="190"/>
  <c r="U2902" i="190"/>
  <c r="T2902" i="190"/>
  <c r="S2902" i="190"/>
  <c r="X2902" i="190" s="1"/>
  <c r="R2902" i="190"/>
  <c r="Q2902" i="190"/>
  <c r="P2902" i="190"/>
  <c r="O2902" i="190"/>
  <c r="V2901" i="190"/>
  <c r="U2901" i="190"/>
  <c r="T2901" i="190"/>
  <c r="S2901" i="190"/>
  <c r="R2901" i="190"/>
  <c r="Q2901" i="190"/>
  <c r="P2901" i="190"/>
  <c r="O2901" i="190"/>
  <c r="W2901" i="190" s="1"/>
  <c r="V2900" i="190"/>
  <c r="U2900" i="190"/>
  <c r="T2900" i="190"/>
  <c r="S2900" i="190"/>
  <c r="R2900" i="190"/>
  <c r="Q2900" i="190"/>
  <c r="P2900" i="190"/>
  <c r="O2900" i="190"/>
  <c r="V2899" i="190"/>
  <c r="U2899" i="190"/>
  <c r="T2899" i="190"/>
  <c r="S2899" i="190"/>
  <c r="R2899" i="190"/>
  <c r="Q2899" i="190"/>
  <c r="P2899" i="190"/>
  <c r="O2899" i="190"/>
  <c r="V2898" i="190"/>
  <c r="U2898" i="190"/>
  <c r="T2898" i="190"/>
  <c r="S2898" i="190"/>
  <c r="R2898" i="190"/>
  <c r="Q2898" i="190"/>
  <c r="P2898" i="190"/>
  <c r="O2898" i="190"/>
  <c r="V2897" i="190"/>
  <c r="U2897" i="190"/>
  <c r="T2897" i="190"/>
  <c r="S2897" i="190"/>
  <c r="R2897" i="190"/>
  <c r="Q2897" i="190"/>
  <c r="P2897" i="190"/>
  <c r="O2897" i="190"/>
  <c r="V2896" i="190"/>
  <c r="U2896" i="190"/>
  <c r="T2896" i="190"/>
  <c r="S2896" i="190"/>
  <c r="R2896" i="190"/>
  <c r="Q2896" i="190"/>
  <c r="P2896" i="190"/>
  <c r="O2896" i="190"/>
  <c r="V2895" i="190"/>
  <c r="U2895" i="190"/>
  <c r="T2895" i="190"/>
  <c r="X2895" i="190" s="1"/>
  <c r="S2895" i="190"/>
  <c r="R2895" i="190"/>
  <c r="Q2895" i="190"/>
  <c r="P2895" i="190"/>
  <c r="O2895" i="190"/>
  <c r="W2895" i="190" s="1"/>
  <c r="V2894" i="190"/>
  <c r="U2894" i="190"/>
  <c r="T2894" i="190"/>
  <c r="S2894" i="190"/>
  <c r="R2894" i="190"/>
  <c r="Q2894" i="190"/>
  <c r="P2894" i="190"/>
  <c r="O2894" i="190"/>
  <c r="V2893" i="190"/>
  <c r="U2893" i="190"/>
  <c r="T2893" i="190"/>
  <c r="S2893" i="190"/>
  <c r="R2893" i="190"/>
  <c r="Q2893" i="190"/>
  <c r="P2893" i="190"/>
  <c r="O2893" i="190"/>
  <c r="V2892" i="190"/>
  <c r="U2892" i="190"/>
  <c r="T2892" i="190"/>
  <c r="X2892" i="190" s="1"/>
  <c r="S2892" i="190"/>
  <c r="R2892" i="190"/>
  <c r="Q2892" i="190"/>
  <c r="P2892" i="190"/>
  <c r="O2892" i="190"/>
  <c r="V2891" i="190"/>
  <c r="U2891" i="190"/>
  <c r="T2891" i="190"/>
  <c r="S2891" i="190"/>
  <c r="R2891" i="190"/>
  <c r="Q2891" i="190"/>
  <c r="P2891" i="190"/>
  <c r="O2891" i="190"/>
  <c r="V2890" i="190"/>
  <c r="U2890" i="190"/>
  <c r="T2890" i="190"/>
  <c r="S2890" i="190"/>
  <c r="R2890" i="190"/>
  <c r="Q2890" i="190"/>
  <c r="P2890" i="190"/>
  <c r="O2890" i="190"/>
  <c r="V2889" i="190"/>
  <c r="U2889" i="190"/>
  <c r="T2889" i="190"/>
  <c r="S2889" i="190"/>
  <c r="R2889" i="190"/>
  <c r="Q2889" i="190"/>
  <c r="P2889" i="190"/>
  <c r="O2889" i="190"/>
  <c r="V2888" i="190"/>
  <c r="U2888" i="190"/>
  <c r="T2888" i="190"/>
  <c r="S2888" i="190"/>
  <c r="R2888" i="190"/>
  <c r="Q2888" i="190"/>
  <c r="P2888" i="190"/>
  <c r="O2888" i="190"/>
  <c r="V2887" i="190"/>
  <c r="U2887" i="190"/>
  <c r="T2887" i="190"/>
  <c r="X2887" i="190" s="1"/>
  <c r="S2887" i="190"/>
  <c r="R2887" i="190"/>
  <c r="Q2887" i="190"/>
  <c r="P2887" i="190"/>
  <c r="O2887" i="190"/>
  <c r="V2886" i="190"/>
  <c r="U2886" i="190"/>
  <c r="T2886" i="190"/>
  <c r="S2886" i="190"/>
  <c r="R2886" i="190"/>
  <c r="Q2886" i="190"/>
  <c r="P2886" i="190"/>
  <c r="O2886" i="190"/>
  <c r="V2885" i="190"/>
  <c r="U2885" i="190"/>
  <c r="T2885" i="190"/>
  <c r="S2885" i="190"/>
  <c r="R2885" i="190"/>
  <c r="Q2885" i="190"/>
  <c r="P2885" i="190"/>
  <c r="O2885" i="190"/>
  <c r="V2884" i="190"/>
  <c r="U2884" i="190"/>
  <c r="T2884" i="190"/>
  <c r="S2884" i="190"/>
  <c r="R2884" i="190"/>
  <c r="Q2884" i="190"/>
  <c r="P2884" i="190"/>
  <c r="O2884" i="190"/>
  <c r="V2883" i="190"/>
  <c r="U2883" i="190"/>
  <c r="T2883" i="190"/>
  <c r="S2883" i="190"/>
  <c r="R2883" i="190"/>
  <c r="Q2883" i="190"/>
  <c r="P2883" i="190"/>
  <c r="O2883" i="190"/>
  <c r="V2882" i="190"/>
  <c r="U2882" i="190"/>
  <c r="T2882" i="190"/>
  <c r="S2882" i="190"/>
  <c r="R2882" i="190"/>
  <c r="Q2882" i="190"/>
  <c r="P2882" i="190"/>
  <c r="O2882" i="190"/>
  <c r="V2881" i="190"/>
  <c r="U2881" i="190"/>
  <c r="T2881" i="190"/>
  <c r="S2881" i="190"/>
  <c r="R2881" i="190"/>
  <c r="Q2881" i="190"/>
  <c r="P2881" i="190"/>
  <c r="O2881" i="190"/>
  <c r="V2880" i="190"/>
  <c r="U2880" i="190"/>
  <c r="T2880" i="190"/>
  <c r="S2880" i="190"/>
  <c r="R2880" i="190"/>
  <c r="Q2880" i="190"/>
  <c r="P2880" i="190"/>
  <c r="O2880" i="190"/>
  <c r="V2879" i="190"/>
  <c r="U2879" i="190"/>
  <c r="T2879" i="190"/>
  <c r="S2879" i="190"/>
  <c r="R2879" i="190"/>
  <c r="Q2879" i="190"/>
  <c r="P2879" i="190"/>
  <c r="O2879" i="190"/>
  <c r="V2878" i="190"/>
  <c r="U2878" i="190"/>
  <c r="T2878" i="190"/>
  <c r="S2878" i="190"/>
  <c r="R2878" i="190"/>
  <c r="Q2878" i="190"/>
  <c r="P2878" i="190"/>
  <c r="O2878" i="190"/>
  <c r="V2877" i="190"/>
  <c r="U2877" i="190"/>
  <c r="T2877" i="190"/>
  <c r="S2877" i="190"/>
  <c r="R2877" i="190"/>
  <c r="Q2877" i="190"/>
  <c r="P2877" i="190"/>
  <c r="O2877" i="190"/>
  <c r="V2876" i="190"/>
  <c r="U2876" i="190"/>
  <c r="T2876" i="190"/>
  <c r="S2876" i="190"/>
  <c r="R2876" i="190"/>
  <c r="Q2876" i="190"/>
  <c r="P2876" i="190"/>
  <c r="O2876" i="190"/>
  <c r="V2875" i="190"/>
  <c r="U2875" i="190"/>
  <c r="T2875" i="190"/>
  <c r="X2875" i="190" s="1"/>
  <c r="S2875" i="190"/>
  <c r="R2875" i="190"/>
  <c r="Q2875" i="190"/>
  <c r="P2875" i="190"/>
  <c r="O2875" i="190"/>
  <c r="V2874" i="190"/>
  <c r="U2874" i="190"/>
  <c r="T2874" i="190"/>
  <c r="S2874" i="190"/>
  <c r="R2874" i="190"/>
  <c r="Q2874" i="190"/>
  <c r="P2874" i="190"/>
  <c r="O2874" i="190"/>
  <c r="V2873" i="190"/>
  <c r="U2873" i="190"/>
  <c r="T2873" i="190"/>
  <c r="S2873" i="190"/>
  <c r="R2873" i="190"/>
  <c r="Q2873" i="190"/>
  <c r="P2873" i="190"/>
  <c r="O2873" i="190"/>
  <c r="V2872" i="190"/>
  <c r="U2872" i="190"/>
  <c r="T2872" i="190"/>
  <c r="X2872" i="190" s="1"/>
  <c r="S2872" i="190"/>
  <c r="R2872" i="190"/>
  <c r="Q2872" i="190"/>
  <c r="P2872" i="190"/>
  <c r="O2872" i="190"/>
  <c r="V2871" i="190"/>
  <c r="U2871" i="190"/>
  <c r="T2871" i="190"/>
  <c r="S2871" i="190"/>
  <c r="R2871" i="190"/>
  <c r="Q2871" i="190"/>
  <c r="P2871" i="190"/>
  <c r="O2871" i="190"/>
  <c r="X2870" i="190"/>
  <c r="V2870" i="190"/>
  <c r="U2870" i="190"/>
  <c r="T2870" i="190"/>
  <c r="S2870" i="190"/>
  <c r="R2870" i="190"/>
  <c r="Q2870" i="190"/>
  <c r="P2870" i="190"/>
  <c r="O2870" i="190"/>
  <c r="V2869" i="190"/>
  <c r="U2869" i="190"/>
  <c r="T2869" i="190"/>
  <c r="S2869" i="190"/>
  <c r="X2869" i="190" s="1"/>
  <c r="R2869" i="190"/>
  <c r="Q2869" i="190"/>
  <c r="P2869" i="190"/>
  <c r="O2869" i="190"/>
  <c r="V2868" i="190"/>
  <c r="U2868" i="190"/>
  <c r="T2868" i="190"/>
  <c r="S2868" i="190"/>
  <c r="R2868" i="190"/>
  <c r="Q2868" i="190"/>
  <c r="P2868" i="190"/>
  <c r="O2868" i="190"/>
  <c r="V2867" i="190"/>
  <c r="U2867" i="190"/>
  <c r="T2867" i="190"/>
  <c r="S2867" i="190"/>
  <c r="R2867" i="190"/>
  <c r="Q2867" i="190"/>
  <c r="P2867" i="190"/>
  <c r="O2867" i="190"/>
  <c r="V2866" i="190"/>
  <c r="U2866" i="190"/>
  <c r="T2866" i="190"/>
  <c r="S2866" i="190"/>
  <c r="R2866" i="190"/>
  <c r="Q2866" i="190"/>
  <c r="P2866" i="190"/>
  <c r="O2866" i="190"/>
  <c r="V2865" i="190"/>
  <c r="U2865" i="190"/>
  <c r="T2865" i="190"/>
  <c r="S2865" i="190"/>
  <c r="R2865" i="190"/>
  <c r="Q2865" i="190"/>
  <c r="P2865" i="190"/>
  <c r="O2865" i="190"/>
  <c r="W2865" i="190" s="1"/>
  <c r="V2864" i="190"/>
  <c r="U2864" i="190"/>
  <c r="T2864" i="190"/>
  <c r="S2864" i="190"/>
  <c r="R2864" i="190"/>
  <c r="Q2864" i="190"/>
  <c r="P2864" i="190"/>
  <c r="O2864" i="190"/>
  <c r="V2863" i="190"/>
  <c r="U2863" i="190"/>
  <c r="T2863" i="190"/>
  <c r="S2863" i="190"/>
  <c r="R2863" i="190"/>
  <c r="Q2863" i="190"/>
  <c r="P2863" i="190"/>
  <c r="O2863" i="190"/>
  <c r="V2862" i="190"/>
  <c r="X2862" i="190" s="1"/>
  <c r="U2862" i="190"/>
  <c r="T2862" i="190"/>
  <c r="S2862" i="190"/>
  <c r="R2862" i="190"/>
  <c r="Q2862" i="190"/>
  <c r="P2862" i="190"/>
  <c r="O2862" i="190"/>
  <c r="V2861" i="190"/>
  <c r="U2861" i="190"/>
  <c r="T2861" i="190"/>
  <c r="S2861" i="190"/>
  <c r="R2861" i="190"/>
  <c r="Q2861" i="190"/>
  <c r="P2861" i="190"/>
  <c r="O2861" i="190"/>
  <c r="V2860" i="190"/>
  <c r="U2860" i="190"/>
  <c r="T2860" i="190"/>
  <c r="X2860" i="190" s="1"/>
  <c r="S2860" i="190"/>
  <c r="R2860" i="190"/>
  <c r="Q2860" i="190"/>
  <c r="P2860" i="190"/>
  <c r="O2860" i="190"/>
  <c r="V2859" i="190"/>
  <c r="U2859" i="190"/>
  <c r="T2859" i="190"/>
  <c r="S2859" i="190"/>
  <c r="R2859" i="190"/>
  <c r="Q2859" i="190"/>
  <c r="P2859" i="190"/>
  <c r="O2859" i="190"/>
  <c r="V2858" i="190"/>
  <c r="U2858" i="190"/>
  <c r="T2858" i="190"/>
  <c r="S2858" i="190"/>
  <c r="R2858" i="190"/>
  <c r="Q2858" i="190"/>
  <c r="P2858" i="190"/>
  <c r="O2858" i="190"/>
  <c r="V2857" i="190"/>
  <c r="U2857" i="190"/>
  <c r="T2857" i="190"/>
  <c r="S2857" i="190"/>
  <c r="R2857" i="190"/>
  <c r="Q2857" i="190"/>
  <c r="P2857" i="190"/>
  <c r="O2857" i="190"/>
  <c r="V2856" i="190"/>
  <c r="U2856" i="190"/>
  <c r="T2856" i="190"/>
  <c r="S2856" i="190"/>
  <c r="R2856" i="190"/>
  <c r="Q2856" i="190"/>
  <c r="P2856" i="190"/>
  <c r="O2856" i="190"/>
  <c r="V2855" i="190"/>
  <c r="U2855" i="190"/>
  <c r="T2855" i="190"/>
  <c r="S2855" i="190"/>
  <c r="R2855" i="190"/>
  <c r="Q2855" i="190"/>
  <c r="P2855" i="190"/>
  <c r="O2855" i="190"/>
  <c r="V2854" i="190"/>
  <c r="U2854" i="190"/>
  <c r="T2854" i="190"/>
  <c r="S2854" i="190"/>
  <c r="X2854" i="190" s="1"/>
  <c r="R2854" i="190"/>
  <c r="Q2854" i="190"/>
  <c r="P2854" i="190"/>
  <c r="O2854" i="190"/>
  <c r="V2853" i="190"/>
  <c r="U2853" i="190"/>
  <c r="T2853" i="190"/>
  <c r="S2853" i="190"/>
  <c r="X2853" i="190" s="1"/>
  <c r="R2853" i="190"/>
  <c r="Q2853" i="190"/>
  <c r="P2853" i="190"/>
  <c r="O2853" i="190"/>
  <c r="W2853" i="190" s="1"/>
  <c r="V2852" i="190"/>
  <c r="U2852" i="190"/>
  <c r="T2852" i="190"/>
  <c r="S2852" i="190"/>
  <c r="R2852" i="190"/>
  <c r="Q2852" i="190"/>
  <c r="P2852" i="190"/>
  <c r="O2852" i="190"/>
  <c r="V2851" i="190"/>
  <c r="U2851" i="190"/>
  <c r="T2851" i="190"/>
  <c r="S2851" i="190"/>
  <c r="R2851" i="190"/>
  <c r="Q2851" i="190"/>
  <c r="P2851" i="190"/>
  <c r="O2851" i="190"/>
  <c r="V2850" i="190"/>
  <c r="U2850" i="190"/>
  <c r="T2850" i="190"/>
  <c r="S2850" i="190"/>
  <c r="R2850" i="190"/>
  <c r="Q2850" i="190"/>
  <c r="P2850" i="190"/>
  <c r="O2850" i="190"/>
  <c r="V2849" i="190"/>
  <c r="U2849" i="190"/>
  <c r="T2849" i="190"/>
  <c r="S2849" i="190"/>
  <c r="R2849" i="190"/>
  <c r="Q2849" i="190"/>
  <c r="P2849" i="190"/>
  <c r="O2849" i="190"/>
  <c r="W2849" i="190" s="1"/>
  <c r="V2848" i="190"/>
  <c r="U2848" i="190"/>
  <c r="T2848" i="190"/>
  <c r="S2848" i="190"/>
  <c r="R2848" i="190"/>
  <c r="Q2848" i="190"/>
  <c r="P2848" i="190"/>
  <c r="O2848" i="190"/>
  <c r="V2847" i="190"/>
  <c r="U2847" i="190"/>
  <c r="T2847" i="190"/>
  <c r="S2847" i="190"/>
  <c r="R2847" i="190"/>
  <c r="Q2847" i="190"/>
  <c r="P2847" i="190"/>
  <c r="O2847" i="190"/>
  <c r="W2847" i="190" s="1"/>
  <c r="V2846" i="190"/>
  <c r="U2846" i="190"/>
  <c r="T2846" i="190"/>
  <c r="S2846" i="190"/>
  <c r="R2846" i="190"/>
  <c r="Q2846" i="190"/>
  <c r="P2846" i="190"/>
  <c r="O2846" i="190"/>
  <c r="V2845" i="190"/>
  <c r="U2845" i="190"/>
  <c r="T2845" i="190"/>
  <c r="S2845" i="190"/>
  <c r="R2845" i="190"/>
  <c r="Q2845" i="190"/>
  <c r="P2845" i="190"/>
  <c r="O2845" i="190"/>
  <c r="V2844" i="190"/>
  <c r="U2844" i="190"/>
  <c r="T2844" i="190"/>
  <c r="X2844" i="190" s="1"/>
  <c r="S2844" i="190"/>
  <c r="R2844" i="190"/>
  <c r="Q2844" i="190"/>
  <c r="P2844" i="190"/>
  <c r="O2844" i="190"/>
  <c r="V2843" i="190"/>
  <c r="U2843" i="190"/>
  <c r="T2843" i="190"/>
  <c r="S2843" i="190"/>
  <c r="R2843" i="190"/>
  <c r="Q2843" i="190"/>
  <c r="P2843" i="190"/>
  <c r="O2843" i="190"/>
  <c r="V2842" i="190"/>
  <c r="U2842" i="190"/>
  <c r="T2842" i="190"/>
  <c r="S2842" i="190"/>
  <c r="R2842" i="190"/>
  <c r="Q2842" i="190"/>
  <c r="P2842" i="190"/>
  <c r="O2842" i="190"/>
  <c r="V2841" i="190"/>
  <c r="U2841" i="190"/>
  <c r="T2841" i="190"/>
  <c r="S2841" i="190"/>
  <c r="R2841" i="190"/>
  <c r="Q2841" i="190"/>
  <c r="P2841" i="190"/>
  <c r="O2841" i="190"/>
  <c r="V2840" i="190"/>
  <c r="U2840" i="190"/>
  <c r="T2840" i="190"/>
  <c r="S2840" i="190"/>
  <c r="R2840" i="190"/>
  <c r="Q2840" i="190"/>
  <c r="P2840" i="190"/>
  <c r="O2840" i="190"/>
  <c r="V2839" i="190"/>
  <c r="U2839" i="190"/>
  <c r="T2839" i="190"/>
  <c r="X2839" i="190" s="1"/>
  <c r="S2839" i="190"/>
  <c r="R2839" i="190"/>
  <c r="Q2839" i="190"/>
  <c r="P2839" i="190"/>
  <c r="O2839" i="190"/>
  <c r="V2838" i="190"/>
  <c r="U2838" i="190"/>
  <c r="T2838" i="190"/>
  <c r="X2838" i="190" s="1"/>
  <c r="S2838" i="190"/>
  <c r="R2838" i="190"/>
  <c r="Q2838" i="190"/>
  <c r="P2838" i="190"/>
  <c r="O2838" i="190"/>
  <c r="V2837" i="190"/>
  <c r="U2837" i="190"/>
  <c r="T2837" i="190"/>
  <c r="S2837" i="190"/>
  <c r="R2837" i="190"/>
  <c r="Q2837" i="190"/>
  <c r="P2837" i="190"/>
  <c r="O2837" i="190"/>
  <c r="V2836" i="190"/>
  <c r="U2836" i="190"/>
  <c r="T2836" i="190"/>
  <c r="X2836" i="190" s="1"/>
  <c r="S2836" i="190"/>
  <c r="R2836" i="190"/>
  <c r="Q2836" i="190"/>
  <c r="P2836" i="190"/>
  <c r="O2836" i="190"/>
  <c r="V2835" i="190"/>
  <c r="U2835" i="190"/>
  <c r="T2835" i="190"/>
  <c r="X2835" i="190" s="1"/>
  <c r="S2835" i="190"/>
  <c r="R2835" i="190"/>
  <c r="Q2835" i="190"/>
  <c r="P2835" i="190"/>
  <c r="O2835" i="190"/>
  <c r="V2834" i="190"/>
  <c r="U2834" i="190"/>
  <c r="T2834" i="190"/>
  <c r="S2834" i="190"/>
  <c r="R2834" i="190"/>
  <c r="Q2834" i="190"/>
  <c r="P2834" i="190"/>
  <c r="O2834" i="190"/>
  <c r="V2833" i="190"/>
  <c r="U2833" i="190"/>
  <c r="T2833" i="190"/>
  <c r="X2833" i="190" s="1"/>
  <c r="S2833" i="190"/>
  <c r="R2833" i="190"/>
  <c r="Q2833" i="190"/>
  <c r="P2833" i="190"/>
  <c r="O2833" i="190"/>
  <c r="V2832" i="190"/>
  <c r="U2832" i="190"/>
  <c r="T2832" i="190"/>
  <c r="X2832" i="190" s="1"/>
  <c r="S2832" i="190"/>
  <c r="R2832" i="190"/>
  <c r="Q2832" i="190"/>
  <c r="P2832" i="190"/>
  <c r="O2832" i="190"/>
  <c r="V2831" i="190"/>
  <c r="U2831" i="190"/>
  <c r="T2831" i="190"/>
  <c r="S2831" i="190"/>
  <c r="R2831" i="190"/>
  <c r="Q2831" i="190"/>
  <c r="P2831" i="190"/>
  <c r="O2831" i="190"/>
  <c r="V2830" i="190"/>
  <c r="U2830" i="190"/>
  <c r="T2830" i="190"/>
  <c r="X2830" i="190" s="1"/>
  <c r="S2830" i="190"/>
  <c r="R2830" i="190"/>
  <c r="Q2830" i="190"/>
  <c r="P2830" i="190"/>
  <c r="O2830" i="190"/>
  <c r="V2829" i="190"/>
  <c r="U2829" i="190"/>
  <c r="T2829" i="190"/>
  <c r="X2829" i="190" s="1"/>
  <c r="S2829" i="190"/>
  <c r="R2829" i="190"/>
  <c r="Q2829" i="190"/>
  <c r="P2829" i="190"/>
  <c r="O2829" i="190"/>
  <c r="V2828" i="190"/>
  <c r="U2828" i="190"/>
  <c r="T2828" i="190"/>
  <c r="S2828" i="190"/>
  <c r="R2828" i="190"/>
  <c r="Q2828" i="190"/>
  <c r="P2828" i="190"/>
  <c r="O2828" i="190"/>
  <c r="V2827" i="190"/>
  <c r="U2827" i="190"/>
  <c r="T2827" i="190"/>
  <c r="X2827" i="190" s="1"/>
  <c r="S2827" i="190"/>
  <c r="R2827" i="190"/>
  <c r="Q2827" i="190"/>
  <c r="P2827" i="190"/>
  <c r="O2827" i="190"/>
  <c r="V2826" i="190"/>
  <c r="U2826" i="190"/>
  <c r="T2826" i="190"/>
  <c r="X2826" i="190" s="1"/>
  <c r="S2826" i="190"/>
  <c r="R2826" i="190"/>
  <c r="Q2826" i="190"/>
  <c r="P2826" i="190"/>
  <c r="O2826" i="190"/>
  <c r="V2825" i="190"/>
  <c r="U2825" i="190"/>
  <c r="T2825" i="190"/>
  <c r="S2825" i="190"/>
  <c r="R2825" i="190"/>
  <c r="Q2825" i="190"/>
  <c r="P2825" i="190"/>
  <c r="O2825" i="190"/>
  <c r="V2824" i="190"/>
  <c r="U2824" i="190"/>
  <c r="T2824" i="190"/>
  <c r="X2824" i="190" s="1"/>
  <c r="S2824" i="190"/>
  <c r="R2824" i="190"/>
  <c r="Q2824" i="190"/>
  <c r="P2824" i="190"/>
  <c r="O2824" i="190"/>
  <c r="V2823" i="190"/>
  <c r="U2823" i="190"/>
  <c r="T2823" i="190"/>
  <c r="X2823" i="190" s="1"/>
  <c r="S2823" i="190"/>
  <c r="R2823" i="190"/>
  <c r="Q2823" i="190"/>
  <c r="P2823" i="190"/>
  <c r="O2823" i="190"/>
  <c r="V2822" i="190"/>
  <c r="U2822" i="190"/>
  <c r="T2822" i="190"/>
  <c r="S2822" i="190"/>
  <c r="R2822" i="190"/>
  <c r="Q2822" i="190"/>
  <c r="P2822" i="190"/>
  <c r="O2822" i="190"/>
  <c r="V2821" i="190"/>
  <c r="U2821" i="190"/>
  <c r="T2821" i="190"/>
  <c r="X2821" i="190" s="1"/>
  <c r="S2821" i="190"/>
  <c r="R2821" i="190"/>
  <c r="Q2821" i="190"/>
  <c r="P2821" i="190"/>
  <c r="O2821" i="190"/>
  <c r="V2820" i="190"/>
  <c r="U2820" i="190"/>
  <c r="T2820" i="190"/>
  <c r="X2820" i="190" s="1"/>
  <c r="S2820" i="190"/>
  <c r="R2820" i="190"/>
  <c r="Q2820" i="190"/>
  <c r="P2820" i="190"/>
  <c r="O2820" i="190"/>
  <c r="V2819" i="190"/>
  <c r="U2819" i="190"/>
  <c r="T2819" i="190"/>
  <c r="S2819" i="190"/>
  <c r="R2819" i="190"/>
  <c r="Q2819" i="190"/>
  <c r="P2819" i="190"/>
  <c r="O2819" i="190"/>
  <c r="V2818" i="190"/>
  <c r="U2818" i="190"/>
  <c r="T2818" i="190"/>
  <c r="X2818" i="190" s="1"/>
  <c r="S2818" i="190"/>
  <c r="R2818" i="190"/>
  <c r="Q2818" i="190"/>
  <c r="P2818" i="190"/>
  <c r="O2818" i="190"/>
  <c r="V2817" i="190"/>
  <c r="U2817" i="190"/>
  <c r="T2817" i="190"/>
  <c r="X2817" i="190" s="1"/>
  <c r="S2817" i="190"/>
  <c r="R2817" i="190"/>
  <c r="Q2817" i="190"/>
  <c r="P2817" i="190"/>
  <c r="O2817" i="190"/>
  <c r="V2816" i="190"/>
  <c r="U2816" i="190"/>
  <c r="T2816" i="190"/>
  <c r="S2816" i="190"/>
  <c r="R2816" i="190"/>
  <c r="Q2816" i="190"/>
  <c r="P2816" i="190"/>
  <c r="O2816" i="190"/>
  <c r="V2815" i="190"/>
  <c r="U2815" i="190"/>
  <c r="T2815" i="190"/>
  <c r="X2815" i="190" s="1"/>
  <c r="S2815" i="190"/>
  <c r="R2815" i="190"/>
  <c r="Q2815" i="190"/>
  <c r="P2815" i="190"/>
  <c r="O2815" i="190"/>
  <c r="V2814" i="190"/>
  <c r="U2814" i="190"/>
  <c r="T2814" i="190"/>
  <c r="X2814" i="190" s="1"/>
  <c r="S2814" i="190"/>
  <c r="R2814" i="190"/>
  <c r="Q2814" i="190"/>
  <c r="P2814" i="190"/>
  <c r="O2814" i="190"/>
  <c r="V2813" i="190"/>
  <c r="U2813" i="190"/>
  <c r="T2813" i="190"/>
  <c r="S2813" i="190"/>
  <c r="R2813" i="190"/>
  <c r="Q2813" i="190"/>
  <c r="P2813" i="190"/>
  <c r="O2813" i="190"/>
  <c r="V2812" i="190"/>
  <c r="U2812" i="190"/>
  <c r="T2812" i="190"/>
  <c r="X2812" i="190" s="1"/>
  <c r="S2812" i="190"/>
  <c r="R2812" i="190"/>
  <c r="Q2812" i="190"/>
  <c r="P2812" i="190"/>
  <c r="O2812" i="190"/>
  <c r="V2811" i="190"/>
  <c r="U2811" i="190"/>
  <c r="T2811" i="190"/>
  <c r="X2811" i="190" s="1"/>
  <c r="S2811" i="190"/>
  <c r="R2811" i="190"/>
  <c r="Q2811" i="190"/>
  <c r="P2811" i="190"/>
  <c r="O2811" i="190"/>
  <c r="V2810" i="190"/>
  <c r="U2810" i="190"/>
  <c r="T2810" i="190"/>
  <c r="S2810" i="190"/>
  <c r="R2810" i="190"/>
  <c r="Q2810" i="190"/>
  <c r="P2810" i="190"/>
  <c r="O2810" i="190"/>
  <c r="V2809" i="190"/>
  <c r="U2809" i="190"/>
  <c r="T2809" i="190"/>
  <c r="X2809" i="190" s="1"/>
  <c r="S2809" i="190"/>
  <c r="R2809" i="190"/>
  <c r="Q2809" i="190"/>
  <c r="P2809" i="190"/>
  <c r="O2809" i="190"/>
  <c r="V2808" i="190"/>
  <c r="U2808" i="190"/>
  <c r="T2808" i="190"/>
  <c r="X2808" i="190" s="1"/>
  <c r="S2808" i="190"/>
  <c r="R2808" i="190"/>
  <c r="Q2808" i="190"/>
  <c r="P2808" i="190"/>
  <c r="O2808" i="190"/>
  <c r="V2807" i="190"/>
  <c r="U2807" i="190"/>
  <c r="T2807" i="190"/>
  <c r="S2807" i="190"/>
  <c r="R2807" i="190"/>
  <c r="Q2807" i="190"/>
  <c r="P2807" i="190"/>
  <c r="O2807" i="190"/>
  <c r="V2806" i="190"/>
  <c r="U2806" i="190"/>
  <c r="T2806" i="190"/>
  <c r="X2806" i="190" s="1"/>
  <c r="S2806" i="190"/>
  <c r="R2806" i="190"/>
  <c r="Q2806" i="190"/>
  <c r="P2806" i="190"/>
  <c r="O2806" i="190"/>
  <c r="V2805" i="190"/>
  <c r="U2805" i="190"/>
  <c r="T2805" i="190"/>
  <c r="X2805" i="190" s="1"/>
  <c r="S2805" i="190"/>
  <c r="R2805" i="190"/>
  <c r="Q2805" i="190"/>
  <c r="P2805" i="190"/>
  <c r="O2805" i="190"/>
  <c r="V2804" i="190"/>
  <c r="U2804" i="190"/>
  <c r="T2804" i="190"/>
  <c r="S2804" i="190"/>
  <c r="R2804" i="190"/>
  <c r="Q2804" i="190"/>
  <c r="P2804" i="190"/>
  <c r="O2804" i="190"/>
  <c r="V2803" i="190"/>
  <c r="U2803" i="190"/>
  <c r="T2803" i="190"/>
  <c r="X2803" i="190" s="1"/>
  <c r="S2803" i="190"/>
  <c r="R2803" i="190"/>
  <c r="Q2803" i="190"/>
  <c r="P2803" i="190"/>
  <c r="O2803" i="190"/>
  <c r="V2802" i="190"/>
  <c r="U2802" i="190"/>
  <c r="T2802" i="190"/>
  <c r="X2802" i="190" s="1"/>
  <c r="S2802" i="190"/>
  <c r="R2802" i="190"/>
  <c r="Q2802" i="190"/>
  <c r="P2802" i="190"/>
  <c r="O2802" i="190"/>
  <c r="V2801" i="190"/>
  <c r="U2801" i="190"/>
  <c r="T2801" i="190"/>
  <c r="S2801" i="190"/>
  <c r="R2801" i="190"/>
  <c r="Q2801" i="190"/>
  <c r="P2801" i="190"/>
  <c r="O2801" i="190"/>
  <c r="V2800" i="190"/>
  <c r="U2800" i="190"/>
  <c r="T2800" i="190"/>
  <c r="X2800" i="190" s="1"/>
  <c r="S2800" i="190"/>
  <c r="R2800" i="190"/>
  <c r="Q2800" i="190"/>
  <c r="P2800" i="190"/>
  <c r="O2800" i="190"/>
  <c r="V2799" i="190"/>
  <c r="U2799" i="190"/>
  <c r="T2799" i="190"/>
  <c r="X2799" i="190" s="1"/>
  <c r="S2799" i="190"/>
  <c r="R2799" i="190"/>
  <c r="Q2799" i="190"/>
  <c r="P2799" i="190"/>
  <c r="O2799" i="190"/>
  <c r="V2798" i="190"/>
  <c r="U2798" i="190"/>
  <c r="T2798" i="190"/>
  <c r="S2798" i="190"/>
  <c r="R2798" i="190"/>
  <c r="Q2798" i="190"/>
  <c r="P2798" i="190"/>
  <c r="O2798" i="190"/>
  <c r="V2797" i="190"/>
  <c r="U2797" i="190"/>
  <c r="T2797" i="190"/>
  <c r="X2797" i="190" s="1"/>
  <c r="S2797" i="190"/>
  <c r="R2797" i="190"/>
  <c r="Q2797" i="190"/>
  <c r="P2797" i="190"/>
  <c r="O2797" i="190"/>
  <c r="V2796" i="190"/>
  <c r="U2796" i="190"/>
  <c r="T2796" i="190"/>
  <c r="X2796" i="190" s="1"/>
  <c r="S2796" i="190"/>
  <c r="R2796" i="190"/>
  <c r="Q2796" i="190"/>
  <c r="P2796" i="190"/>
  <c r="O2796" i="190"/>
  <c r="V2795" i="190"/>
  <c r="U2795" i="190"/>
  <c r="T2795" i="190"/>
  <c r="S2795" i="190"/>
  <c r="R2795" i="190"/>
  <c r="Q2795" i="190"/>
  <c r="P2795" i="190"/>
  <c r="O2795" i="190"/>
  <c r="V2794" i="190"/>
  <c r="U2794" i="190"/>
  <c r="T2794" i="190"/>
  <c r="X2794" i="190" s="1"/>
  <c r="S2794" i="190"/>
  <c r="R2794" i="190"/>
  <c r="Q2794" i="190"/>
  <c r="P2794" i="190"/>
  <c r="O2794" i="190"/>
  <c r="V2793" i="190"/>
  <c r="U2793" i="190"/>
  <c r="T2793" i="190"/>
  <c r="X2793" i="190" s="1"/>
  <c r="S2793" i="190"/>
  <c r="R2793" i="190"/>
  <c r="Q2793" i="190"/>
  <c r="P2793" i="190"/>
  <c r="O2793" i="190"/>
  <c r="V2792" i="190"/>
  <c r="U2792" i="190"/>
  <c r="T2792" i="190"/>
  <c r="S2792" i="190"/>
  <c r="R2792" i="190"/>
  <c r="Q2792" i="190"/>
  <c r="P2792" i="190"/>
  <c r="O2792" i="190"/>
  <c r="V2791" i="190"/>
  <c r="U2791" i="190"/>
  <c r="T2791" i="190"/>
  <c r="X2791" i="190" s="1"/>
  <c r="S2791" i="190"/>
  <c r="R2791" i="190"/>
  <c r="Q2791" i="190"/>
  <c r="P2791" i="190"/>
  <c r="O2791" i="190"/>
  <c r="V2790" i="190"/>
  <c r="U2790" i="190"/>
  <c r="T2790" i="190"/>
  <c r="X2790" i="190" s="1"/>
  <c r="S2790" i="190"/>
  <c r="R2790" i="190"/>
  <c r="Q2790" i="190"/>
  <c r="P2790" i="190"/>
  <c r="O2790" i="190"/>
  <c r="V2789" i="190"/>
  <c r="U2789" i="190"/>
  <c r="T2789" i="190"/>
  <c r="S2789" i="190"/>
  <c r="R2789" i="190"/>
  <c r="Q2789" i="190"/>
  <c r="P2789" i="190"/>
  <c r="O2789" i="190"/>
  <c r="V2788" i="190"/>
  <c r="U2788" i="190"/>
  <c r="T2788" i="190"/>
  <c r="X2788" i="190" s="1"/>
  <c r="S2788" i="190"/>
  <c r="R2788" i="190"/>
  <c r="Q2788" i="190"/>
  <c r="P2788" i="190"/>
  <c r="O2788" i="190"/>
  <c r="V2787" i="190"/>
  <c r="U2787" i="190"/>
  <c r="T2787" i="190"/>
  <c r="X2787" i="190" s="1"/>
  <c r="S2787" i="190"/>
  <c r="R2787" i="190"/>
  <c r="Q2787" i="190"/>
  <c r="P2787" i="190"/>
  <c r="O2787" i="190"/>
  <c r="V2786" i="190"/>
  <c r="U2786" i="190"/>
  <c r="T2786" i="190"/>
  <c r="S2786" i="190"/>
  <c r="R2786" i="190"/>
  <c r="Q2786" i="190"/>
  <c r="P2786" i="190"/>
  <c r="O2786" i="190"/>
  <c r="V2785" i="190"/>
  <c r="U2785" i="190"/>
  <c r="T2785" i="190"/>
  <c r="X2785" i="190" s="1"/>
  <c r="S2785" i="190"/>
  <c r="R2785" i="190"/>
  <c r="Q2785" i="190"/>
  <c r="P2785" i="190"/>
  <c r="O2785" i="190"/>
  <c r="V2784" i="190"/>
  <c r="U2784" i="190"/>
  <c r="T2784" i="190"/>
  <c r="X2784" i="190" s="1"/>
  <c r="S2784" i="190"/>
  <c r="R2784" i="190"/>
  <c r="Q2784" i="190"/>
  <c r="P2784" i="190"/>
  <c r="O2784" i="190"/>
  <c r="V2783" i="190"/>
  <c r="U2783" i="190"/>
  <c r="T2783" i="190"/>
  <c r="S2783" i="190"/>
  <c r="R2783" i="190"/>
  <c r="Q2783" i="190"/>
  <c r="P2783" i="190"/>
  <c r="O2783" i="190"/>
  <c r="V2782" i="190"/>
  <c r="U2782" i="190"/>
  <c r="T2782" i="190"/>
  <c r="X2782" i="190" s="1"/>
  <c r="S2782" i="190"/>
  <c r="R2782" i="190"/>
  <c r="Q2782" i="190"/>
  <c r="P2782" i="190"/>
  <c r="O2782" i="190"/>
  <c r="V2781" i="190"/>
  <c r="U2781" i="190"/>
  <c r="T2781" i="190"/>
  <c r="X2781" i="190" s="1"/>
  <c r="S2781" i="190"/>
  <c r="R2781" i="190"/>
  <c r="Q2781" i="190"/>
  <c r="P2781" i="190"/>
  <c r="O2781" i="190"/>
  <c r="V2780" i="190"/>
  <c r="U2780" i="190"/>
  <c r="T2780" i="190"/>
  <c r="S2780" i="190"/>
  <c r="R2780" i="190"/>
  <c r="Q2780" i="190"/>
  <c r="P2780" i="190"/>
  <c r="O2780" i="190"/>
  <c r="V2779" i="190"/>
  <c r="U2779" i="190"/>
  <c r="T2779" i="190"/>
  <c r="X2779" i="190" s="1"/>
  <c r="S2779" i="190"/>
  <c r="R2779" i="190"/>
  <c r="Q2779" i="190"/>
  <c r="P2779" i="190"/>
  <c r="O2779" i="190"/>
  <c r="V2778" i="190"/>
  <c r="U2778" i="190"/>
  <c r="T2778" i="190"/>
  <c r="X2778" i="190" s="1"/>
  <c r="S2778" i="190"/>
  <c r="R2778" i="190"/>
  <c r="Q2778" i="190"/>
  <c r="P2778" i="190"/>
  <c r="O2778" i="190"/>
  <c r="V2777" i="190"/>
  <c r="U2777" i="190"/>
  <c r="T2777" i="190"/>
  <c r="S2777" i="190"/>
  <c r="R2777" i="190"/>
  <c r="Q2777" i="190"/>
  <c r="P2777" i="190"/>
  <c r="O2777" i="190"/>
  <c r="V2776" i="190"/>
  <c r="U2776" i="190"/>
  <c r="T2776" i="190"/>
  <c r="X2776" i="190" s="1"/>
  <c r="S2776" i="190"/>
  <c r="R2776" i="190"/>
  <c r="Q2776" i="190"/>
  <c r="P2776" i="190"/>
  <c r="O2776" i="190"/>
  <c r="V2775" i="190"/>
  <c r="U2775" i="190"/>
  <c r="T2775" i="190"/>
  <c r="X2775" i="190" s="1"/>
  <c r="S2775" i="190"/>
  <c r="R2775" i="190"/>
  <c r="Q2775" i="190"/>
  <c r="P2775" i="190"/>
  <c r="O2775" i="190"/>
  <c r="V2774" i="190"/>
  <c r="U2774" i="190"/>
  <c r="T2774" i="190"/>
  <c r="S2774" i="190"/>
  <c r="R2774" i="190"/>
  <c r="Q2774" i="190"/>
  <c r="P2774" i="190"/>
  <c r="O2774" i="190"/>
  <c r="V2773" i="190"/>
  <c r="U2773" i="190"/>
  <c r="T2773" i="190"/>
  <c r="X2773" i="190" s="1"/>
  <c r="S2773" i="190"/>
  <c r="R2773" i="190"/>
  <c r="Q2773" i="190"/>
  <c r="P2773" i="190"/>
  <c r="O2773" i="190"/>
  <c r="V2772" i="190"/>
  <c r="U2772" i="190"/>
  <c r="T2772" i="190"/>
  <c r="X2772" i="190" s="1"/>
  <c r="S2772" i="190"/>
  <c r="R2772" i="190"/>
  <c r="Q2772" i="190"/>
  <c r="P2772" i="190"/>
  <c r="O2772" i="190"/>
  <c r="V2771" i="190"/>
  <c r="U2771" i="190"/>
  <c r="T2771" i="190"/>
  <c r="S2771" i="190"/>
  <c r="R2771" i="190"/>
  <c r="Q2771" i="190"/>
  <c r="P2771" i="190"/>
  <c r="O2771" i="190"/>
  <c r="V2770" i="190"/>
  <c r="U2770" i="190"/>
  <c r="T2770" i="190"/>
  <c r="X2770" i="190" s="1"/>
  <c r="S2770" i="190"/>
  <c r="R2770" i="190"/>
  <c r="Q2770" i="190"/>
  <c r="P2770" i="190"/>
  <c r="O2770" i="190"/>
  <c r="V2769" i="190"/>
  <c r="U2769" i="190"/>
  <c r="T2769" i="190"/>
  <c r="X2769" i="190" s="1"/>
  <c r="S2769" i="190"/>
  <c r="R2769" i="190"/>
  <c r="Q2769" i="190"/>
  <c r="P2769" i="190"/>
  <c r="O2769" i="190"/>
  <c r="V2768" i="190"/>
  <c r="U2768" i="190"/>
  <c r="T2768" i="190"/>
  <c r="S2768" i="190"/>
  <c r="R2768" i="190"/>
  <c r="Q2768" i="190"/>
  <c r="P2768" i="190"/>
  <c r="O2768" i="190"/>
  <c r="V2767" i="190"/>
  <c r="U2767" i="190"/>
  <c r="T2767" i="190"/>
  <c r="X2767" i="190" s="1"/>
  <c r="S2767" i="190"/>
  <c r="R2767" i="190"/>
  <c r="Q2767" i="190"/>
  <c r="P2767" i="190"/>
  <c r="O2767" i="190"/>
  <c r="V2766" i="190"/>
  <c r="U2766" i="190"/>
  <c r="T2766" i="190"/>
  <c r="X2766" i="190" s="1"/>
  <c r="S2766" i="190"/>
  <c r="R2766" i="190"/>
  <c r="Q2766" i="190"/>
  <c r="P2766" i="190"/>
  <c r="O2766" i="190"/>
  <c r="V2765" i="190"/>
  <c r="U2765" i="190"/>
  <c r="T2765" i="190"/>
  <c r="S2765" i="190"/>
  <c r="R2765" i="190"/>
  <c r="Q2765" i="190"/>
  <c r="P2765" i="190"/>
  <c r="O2765" i="190"/>
  <c r="V2764" i="190"/>
  <c r="U2764" i="190"/>
  <c r="T2764" i="190"/>
  <c r="X2764" i="190" s="1"/>
  <c r="S2764" i="190"/>
  <c r="R2764" i="190"/>
  <c r="Q2764" i="190"/>
  <c r="P2764" i="190"/>
  <c r="O2764" i="190"/>
  <c r="V2763" i="190"/>
  <c r="U2763" i="190"/>
  <c r="T2763" i="190"/>
  <c r="X2763" i="190" s="1"/>
  <c r="S2763" i="190"/>
  <c r="R2763" i="190"/>
  <c r="Q2763" i="190"/>
  <c r="P2763" i="190"/>
  <c r="O2763" i="190"/>
  <c r="V2762" i="190"/>
  <c r="U2762" i="190"/>
  <c r="T2762" i="190"/>
  <c r="S2762" i="190"/>
  <c r="R2762" i="190"/>
  <c r="Q2762" i="190"/>
  <c r="P2762" i="190"/>
  <c r="O2762" i="190"/>
  <c r="V2761" i="190"/>
  <c r="U2761" i="190"/>
  <c r="T2761" i="190"/>
  <c r="X2761" i="190" s="1"/>
  <c r="S2761" i="190"/>
  <c r="R2761" i="190"/>
  <c r="Q2761" i="190"/>
  <c r="P2761" i="190"/>
  <c r="O2761" i="190"/>
  <c r="V2760" i="190"/>
  <c r="U2760" i="190"/>
  <c r="T2760" i="190"/>
  <c r="X2760" i="190" s="1"/>
  <c r="S2760" i="190"/>
  <c r="R2760" i="190"/>
  <c r="Q2760" i="190"/>
  <c r="P2760" i="190"/>
  <c r="O2760" i="190"/>
  <c r="V2759" i="190"/>
  <c r="U2759" i="190"/>
  <c r="T2759" i="190"/>
  <c r="S2759" i="190"/>
  <c r="R2759" i="190"/>
  <c r="Q2759" i="190"/>
  <c r="P2759" i="190"/>
  <c r="O2759" i="190"/>
  <c r="V2758" i="190"/>
  <c r="U2758" i="190"/>
  <c r="T2758" i="190"/>
  <c r="X2758" i="190" s="1"/>
  <c r="S2758" i="190"/>
  <c r="R2758" i="190"/>
  <c r="Q2758" i="190"/>
  <c r="P2758" i="190"/>
  <c r="O2758" i="190"/>
  <c r="V2757" i="190"/>
  <c r="U2757" i="190"/>
  <c r="T2757" i="190"/>
  <c r="X2757" i="190" s="1"/>
  <c r="S2757" i="190"/>
  <c r="R2757" i="190"/>
  <c r="Q2757" i="190"/>
  <c r="P2757" i="190"/>
  <c r="O2757" i="190"/>
  <c r="V2756" i="190"/>
  <c r="U2756" i="190"/>
  <c r="T2756" i="190"/>
  <c r="S2756" i="190"/>
  <c r="R2756" i="190"/>
  <c r="Q2756" i="190"/>
  <c r="P2756" i="190"/>
  <c r="O2756" i="190"/>
  <c r="V2755" i="190"/>
  <c r="U2755" i="190"/>
  <c r="T2755" i="190"/>
  <c r="X2755" i="190" s="1"/>
  <c r="S2755" i="190"/>
  <c r="R2755" i="190"/>
  <c r="Q2755" i="190"/>
  <c r="P2755" i="190"/>
  <c r="O2755" i="190"/>
  <c r="V2754" i="190"/>
  <c r="U2754" i="190"/>
  <c r="T2754" i="190"/>
  <c r="X2754" i="190" s="1"/>
  <c r="S2754" i="190"/>
  <c r="R2754" i="190"/>
  <c r="Q2754" i="190"/>
  <c r="P2754" i="190"/>
  <c r="O2754" i="190"/>
  <c r="V2753" i="190"/>
  <c r="U2753" i="190"/>
  <c r="T2753" i="190"/>
  <c r="S2753" i="190"/>
  <c r="R2753" i="190"/>
  <c r="Q2753" i="190"/>
  <c r="P2753" i="190"/>
  <c r="O2753" i="190"/>
  <c r="V2752" i="190"/>
  <c r="U2752" i="190"/>
  <c r="T2752" i="190"/>
  <c r="X2752" i="190" s="1"/>
  <c r="S2752" i="190"/>
  <c r="R2752" i="190"/>
  <c r="Q2752" i="190"/>
  <c r="P2752" i="190"/>
  <c r="O2752" i="190"/>
  <c r="V2751" i="190"/>
  <c r="U2751" i="190"/>
  <c r="T2751" i="190"/>
  <c r="X2751" i="190" s="1"/>
  <c r="S2751" i="190"/>
  <c r="R2751" i="190"/>
  <c r="Q2751" i="190"/>
  <c r="P2751" i="190"/>
  <c r="O2751" i="190"/>
  <c r="V2750" i="190"/>
  <c r="U2750" i="190"/>
  <c r="T2750" i="190"/>
  <c r="S2750" i="190"/>
  <c r="R2750" i="190"/>
  <c r="Q2750" i="190"/>
  <c r="P2750" i="190"/>
  <c r="O2750" i="190"/>
  <c r="V2749" i="190"/>
  <c r="U2749" i="190"/>
  <c r="T2749" i="190"/>
  <c r="X2749" i="190" s="1"/>
  <c r="S2749" i="190"/>
  <c r="R2749" i="190"/>
  <c r="Q2749" i="190"/>
  <c r="P2749" i="190"/>
  <c r="O2749" i="190"/>
  <c r="V2748" i="190"/>
  <c r="U2748" i="190"/>
  <c r="T2748" i="190"/>
  <c r="X2748" i="190" s="1"/>
  <c r="S2748" i="190"/>
  <c r="R2748" i="190"/>
  <c r="Q2748" i="190"/>
  <c r="P2748" i="190"/>
  <c r="O2748" i="190"/>
  <c r="V2747" i="190"/>
  <c r="U2747" i="190"/>
  <c r="T2747" i="190"/>
  <c r="S2747" i="190"/>
  <c r="R2747" i="190"/>
  <c r="Q2747" i="190"/>
  <c r="P2747" i="190"/>
  <c r="O2747" i="190"/>
  <c r="V2746" i="190"/>
  <c r="U2746" i="190"/>
  <c r="T2746" i="190"/>
  <c r="X2746" i="190" s="1"/>
  <c r="S2746" i="190"/>
  <c r="R2746" i="190"/>
  <c r="Q2746" i="190"/>
  <c r="P2746" i="190"/>
  <c r="O2746" i="190"/>
  <c r="V2745" i="190"/>
  <c r="U2745" i="190"/>
  <c r="T2745" i="190"/>
  <c r="X2745" i="190" s="1"/>
  <c r="S2745" i="190"/>
  <c r="R2745" i="190"/>
  <c r="Q2745" i="190"/>
  <c r="P2745" i="190"/>
  <c r="O2745" i="190"/>
  <c r="V2744" i="190"/>
  <c r="U2744" i="190"/>
  <c r="T2744" i="190"/>
  <c r="S2744" i="190"/>
  <c r="R2744" i="190"/>
  <c r="Q2744" i="190"/>
  <c r="P2744" i="190"/>
  <c r="O2744" i="190"/>
  <c r="V2743" i="190"/>
  <c r="U2743" i="190"/>
  <c r="T2743" i="190"/>
  <c r="X2743" i="190" s="1"/>
  <c r="S2743" i="190"/>
  <c r="R2743" i="190"/>
  <c r="Q2743" i="190"/>
  <c r="P2743" i="190"/>
  <c r="O2743" i="190"/>
  <c r="V2742" i="190"/>
  <c r="U2742" i="190"/>
  <c r="T2742" i="190"/>
  <c r="X2742" i="190" s="1"/>
  <c r="S2742" i="190"/>
  <c r="R2742" i="190"/>
  <c r="Q2742" i="190"/>
  <c r="P2742" i="190"/>
  <c r="O2742" i="190"/>
  <c r="V2741" i="190"/>
  <c r="U2741" i="190"/>
  <c r="T2741" i="190"/>
  <c r="S2741" i="190"/>
  <c r="R2741" i="190"/>
  <c r="Q2741" i="190"/>
  <c r="P2741" i="190"/>
  <c r="O2741" i="190"/>
  <c r="V2740" i="190"/>
  <c r="U2740" i="190"/>
  <c r="T2740" i="190"/>
  <c r="X2740" i="190" s="1"/>
  <c r="S2740" i="190"/>
  <c r="R2740" i="190"/>
  <c r="Q2740" i="190"/>
  <c r="P2740" i="190"/>
  <c r="O2740" i="190"/>
  <c r="V2739" i="190"/>
  <c r="U2739" i="190"/>
  <c r="T2739" i="190"/>
  <c r="X2739" i="190" s="1"/>
  <c r="S2739" i="190"/>
  <c r="R2739" i="190"/>
  <c r="Q2739" i="190"/>
  <c r="P2739" i="190"/>
  <c r="O2739" i="190"/>
  <c r="V2738" i="190"/>
  <c r="U2738" i="190"/>
  <c r="T2738" i="190"/>
  <c r="S2738" i="190"/>
  <c r="R2738" i="190"/>
  <c r="Q2738" i="190"/>
  <c r="P2738" i="190"/>
  <c r="O2738" i="190"/>
  <c r="V2737" i="190"/>
  <c r="U2737" i="190"/>
  <c r="T2737" i="190"/>
  <c r="X2737" i="190" s="1"/>
  <c r="S2737" i="190"/>
  <c r="R2737" i="190"/>
  <c r="Q2737" i="190"/>
  <c r="P2737" i="190"/>
  <c r="O2737" i="190"/>
  <c r="V2736" i="190"/>
  <c r="U2736" i="190"/>
  <c r="T2736" i="190"/>
  <c r="X2736" i="190" s="1"/>
  <c r="S2736" i="190"/>
  <c r="R2736" i="190"/>
  <c r="Q2736" i="190"/>
  <c r="P2736" i="190"/>
  <c r="O2736" i="190"/>
  <c r="V2735" i="190"/>
  <c r="U2735" i="190"/>
  <c r="T2735" i="190"/>
  <c r="S2735" i="190"/>
  <c r="R2735" i="190"/>
  <c r="Q2735" i="190"/>
  <c r="P2735" i="190"/>
  <c r="O2735" i="190"/>
  <c r="V2734" i="190"/>
  <c r="U2734" i="190"/>
  <c r="T2734" i="190"/>
  <c r="X2734" i="190" s="1"/>
  <c r="S2734" i="190"/>
  <c r="R2734" i="190"/>
  <c r="Q2734" i="190"/>
  <c r="P2734" i="190"/>
  <c r="O2734" i="190"/>
  <c r="V2733" i="190"/>
  <c r="U2733" i="190"/>
  <c r="T2733" i="190"/>
  <c r="X2733" i="190" s="1"/>
  <c r="S2733" i="190"/>
  <c r="R2733" i="190"/>
  <c r="Q2733" i="190"/>
  <c r="P2733" i="190"/>
  <c r="O2733" i="190"/>
  <c r="V2732" i="190"/>
  <c r="U2732" i="190"/>
  <c r="T2732" i="190"/>
  <c r="S2732" i="190"/>
  <c r="R2732" i="190"/>
  <c r="Q2732" i="190"/>
  <c r="P2732" i="190"/>
  <c r="O2732" i="190"/>
  <c r="V2731" i="190"/>
  <c r="U2731" i="190"/>
  <c r="T2731" i="190"/>
  <c r="X2731" i="190" s="1"/>
  <c r="S2731" i="190"/>
  <c r="R2731" i="190"/>
  <c r="Q2731" i="190"/>
  <c r="P2731" i="190"/>
  <c r="O2731" i="190"/>
  <c r="V2730" i="190"/>
  <c r="U2730" i="190"/>
  <c r="T2730" i="190"/>
  <c r="X2730" i="190" s="1"/>
  <c r="S2730" i="190"/>
  <c r="R2730" i="190"/>
  <c r="Q2730" i="190"/>
  <c r="P2730" i="190"/>
  <c r="O2730" i="190"/>
  <c r="V2729" i="190"/>
  <c r="U2729" i="190"/>
  <c r="T2729" i="190"/>
  <c r="S2729" i="190"/>
  <c r="R2729" i="190"/>
  <c r="Q2729" i="190"/>
  <c r="P2729" i="190"/>
  <c r="O2729" i="190"/>
  <c r="V2728" i="190"/>
  <c r="U2728" i="190"/>
  <c r="T2728" i="190"/>
  <c r="X2728" i="190" s="1"/>
  <c r="S2728" i="190"/>
  <c r="R2728" i="190"/>
  <c r="Q2728" i="190"/>
  <c r="P2728" i="190"/>
  <c r="O2728" i="190"/>
  <c r="V2727" i="190"/>
  <c r="U2727" i="190"/>
  <c r="T2727" i="190"/>
  <c r="X2727" i="190" s="1"/>
  <c r="S2727" i="190"/>
  <c r="R2727" i="190"/>
  <c r="Q2727" i="190"/>
  <c r="P2727" i="190"/>
  <c r="O2727" i="190"/>
  <c r="V2726" i="190"/>
  <c r="U2726" i="190"/>
  <c r="T2726" i="190"/>
  <c r="S2726" i="190"/>
  <c r="R2726" i="190"/>
  <c r="Q2726" i="190"/>
  <c r="P2726" i="190"/>
  <c r="O2726" i="190"/>
  <c r="V2725" i="190"/>
  <c r="U2725" i="190"/>
  <c r="T2725" i="190"/>
  <c r="X2725" i="190" s="1"/>
  <c r="S2725" i="190"/>
  <c r="R2725" i="190"/>
  <c r="Q2725" i="190"/>
  <c r="P2725" i="190"/>
  <c r="O2725" i="190"/>
  <c r="V2724" i="190"/>
  <c r="U2724" i="190"/>
  <c r="T2724" i="190"/>
  <c r="X2724" i="190" s="1"/>
  <c r="S2724" i="190"/>
  <c r="R2724" i="190"/>
  <c r="Q2724" i="190"/>
  <c r="P2724" i="190"/>
  <c r="O2724" i="190"/>
  <c r="V2723" i="190"/>
  <c r="U2723" i="190"/>
  <c r="T2723" i="190"/>
  <c r="S2723" i="190"/>
  <c r="R2723" i="190"/>
  <c r="Q2723" i="190"/>
  <c r="P2723" i="190"/>
  <c r="O2723" i="190"/>
  <c r="V2722" i="190"/>
  <c r="U2722" i="190"/>
  <c r="T2722" i="190"/>
  <c r="X2722" i="190" s="1"/>
  <c r="S2722" i="190"/>
  <c r="R2722" i="190"/>
  <c r="Q2722" i="190"/>
  <c r="P2722" i="190"/>
  <c r="O2722" i="190"/>
  <c r="V2721" i="190"/>
  <c r="U2721" i="190"/>
  <c r="T2721" i="190"/>
  <c r="X2721" i="190" s="1"/>
  <c r="S2721" i="190"/>
  <c r="R2721" i="190"/>
  <c r="Q2721" i="190"/>
  <c r="P2721" i="190"/>
  <c r="O2721" i="190"/>
  <c r="V2720" i="190"/>
  <c r="U2720" i="190"/>
  <c r="T2720" i="190"/>
  <c r="S2720" i="190"/>
  <c r="R2720" i="190"/>
  <c r="Q2720" i="190"/>
  <c r="P2720" i="190"/>
  <c r="O2720" i="190"/>
  <c r="V2719" i="190"/>
  <c r="U2719" i="190"/>
  <c r="T2719" i="190"/>
  <c r="X2719" i="190" s="1"/>
  <c r="S2719" i="190"/>
  <c r="R2719" i="190"/>
  <c r="Q2719" i="190"/>
  <c r="P2719" i="190"/>
  <c r="O2719" i="190"/>
  <c r="V2718" i="190"/>
  <c r="U2718" i="190"/>
  <c r="T2718" i="190"/>
  <c r="X2718" i="190" s="1"/>
  <c r="S2718" i="190"/>
  <c r="R2718" i="190"/>
  <c r="Q2718" i="190"/>
  <c r="P2718" i="190"/>
  <c r="O2718" i="190"/>
  <c r="V2717" i="190"/>
  <c r="U2717" i="190"/>
  <c r="T2717" i="190"/>
  <c r="S2717" i="190"/>
  <c r="R2717" i="190"/>
  <c r="Q2717" i="190"/>
  <c r="P2717" i="190"/>
  <c r="O2717" i="190"/>
  <c r="V2716" i="190"/>
  <c r="U2716" i="190"/>
  <c r="T2716" i="190"/>
  <c r="X2716" i="190" s="1"/>
  <c r="S2716" i="190"/>
  <c r="R2716" i="190"/>
  <c r="Q2716" i="190"/>
  <c r="P2716" i="190"/>
  <c r="O2716" i="190"/>
  <c r="V2715" i="190"/>
  <c r="U2715" i="190"/>
  <c r="T2715" i="190"/>
  <c r="X2715" i="190" s="1"/>
  <c r="S2715" i="190"/>
  <c r="R2715" i="190"/>
  <c r="Q2715" i="190"/>
  <c r="P2715" i="190"/>
  <c r="O2715" i="190"/>
  <c r="V2714" i="190"/>
  <c r="U2714" i="190"/>
  <c r="T2714" i="190"/>
  <c r="S2714" i="190"/>
  <c r="R2714" i="190"/>
  <c r="Q2714" i="190"/>
  <c r="P2714" i="190"/>
  <c r="O2714" i="190"/>
  <c r="V2713" i="190"/>
  <c r="U2713" i="190"/>
  <c r="T2713" i="190"/>
  <c r="X2713" i="190" s="1"/>
  <c r="S2713" i="190"/>
  <c r="R2713" i="190"/>
  <c r="Q2713" i="190"/>
  <c r="P2713" i="190"/>
  <c r="O2713" i="190"/>
  <c r="V2712" i="190"/>
  <c r="U2712" i="190"/>
  <c r="T2712" i="190"/>
  <c r="X2712" i="190" s="1"/>
  <c r="S2712" i="190"/>
  <c r="R2712" i="190"/>
  <c r="Q2712" i="190"/>
  <c r="P2712" i="190"/>
  <c r="O2712" i="190"/>
  <c r="V2711" i="190"/>
  <c r="U2711" i="190"/>
  <c r="T2711" i="190"/>
  <c r="S2711" i="190"/>
  <c r="R2711" i="190"/>
  <c r="Q2711" i="190"/>
  <c r="P2711" i="190"/>
  <c r="O2711" i="190"/>
  <c r="V2710" i="190"/>
  <c r="U2710" i="190"/>
  <c r="T2710" i="190"/>
  <c r="X2710" i="190" s="1"/>
  <c r="S2710" i="190"/>
  <c r="R2710" i="190"/>
  <c r="Q2710" i="190"/>
  <c r="P2710" i="190"/>
  <c r="O2710" i="190"/>
  <c r="V2709" i="190"/>
  <c r="U2709" i="190"/>
  <c r="T2709" i="190"/>
  <c r="X2709" i="190" s="1"/>
  <c r="S2709" i="190"/>
  <c r="R2709" i="190"/>
  <c r="Q2709" i="190"/>
  <c r="P2709" i="190"/>
  <c r="O2709" i="190"/>
  <c r="V2708" i="190"/>
  <c r="U2708" i="190"/>
  <c r="T2708" i="190"/>
  <c r="S2708" i="190"/>
  <c r="R2708" i="190"/>
  <c r="Q2708" i="190"/>
  <c r="P2708" i="190"/>
  <c r="O2708" i="190"/>
  <c r="V2707" i="190"/>
  <c r="U2707" i="190"/>
  <c r="T2707" i="190"/>
  <c r="X2707" i="190" s="1"/>
  <c r="S2707" i="190"/>
  <c r="R2707" i="190"/>
  <c r="Q2707" i="190"/>
  <c r="P2707" i="190"/>
  <c r="O2707" i="190"/>
  <c r="V2706" i="190"/>
  <c r="U2706" i="190"/>
  <c r="T2706" i="190"/>
  <c r="X2706" i="190" s="1"/>
  <c r="S2706" i="190"/>
  <c r="R2706" i="190"/>
  <c r="Q2706" i="190"/>
  <c r="P2706" i="190"/>
  <c r="O2706" i="190"/>
  <c r="V2705" i="190"/>
  <c r="U2705" i="190"/>
  <c r="T2705" i="190"/>
  <c r="S2705" i="190"/>
  <c r="R2705" i="190"/>
  <c r="Q2705" i="190"/>
  <c r="P2705" i="190"/>
  <c r="O2705" i="190"/>
  <c r="V2704" i="190"/>
  <c r="U2704" i="190"/>
  <c r="T2704" i="190"/>
  <c r="X2704" i="190" s="1"/>
  <c r="S2704" i="190"/>
  <c r="R2704" i="190"/>
  <c r="Q2704" i="190"/>
  <c r="P2704" i="190"/>
  <c r="O2704" i="190"/>
  <c r="V2703" i="190"/>
  <c r="U2703" i="190"/>
  <c r="T2703" i="190"/>
  <c r="X2703" i="190" s="1"/>
  <c r="S2703" i="190"/>
  <c r="R2703" i="190"/>
  <c r="Q2703" i="190"/>
  <c r="P2703" i="190"/>
  <c r="O2703" i="190"/>
  <c r="V2702" i="190"/>
  <c r="U2702" i="190"/>
  <c r="T2702" i="190"/>
  <c r="S2702" i="190"/>
  <c r="R2702" i="190"/>
  <c r="Q2702" i="190"/>
  <c r="P2702" i="190"/>
  <c r="O2702" i="190"/>
  <c r="V2701" i="190"/>
  <c r="U2701" i="190"/>
  <c r="T2701" i="190"/>
  <c r="X2701" i="190" s="1"/>
  <c r="S2701" i="190"/>
  <c r="R2701" i="190"/>
  <c r="Q2701" i="190"/>
  <c r="P2701" i="190"/>
  <c r="O2701" i="190"/>
  <c r="V2700" i="190"/>
  <c r="U2700" i="190"/>
  <c r="T2700" i="190"/>
  <c r="X2700" i="190" s="1"/>
  <c r="S2700" i="190"/>
  <c r="R2700" i="190"/>
  <c r="Q2700" i="190"/>
  <c r="P2700" i="190"/>
  <c r="O2700" i="190"/>
  <c r="V2699" i="190"/>
  <c r="U2699" i="190"/>
  <c r="T2699" i="190"/>
  <c r="S2699" i="190"/>
  <c r="R2699" i="190"/>
  <c r="Q2699" i="190"/>
  <c r="P2699" i="190"/>
  <c r="O2699" i="190"/>
  <c r="V2698" i="190"/>
  <c r="U2698" i="190"/>
  <c r="T2698" i="190"/>
  <c r="X2698" i="190" s="1"/>
  <c r="S2698" i="190"/>
  <c r="R2698" i="190"/>
  <c r="Q2698" i="190"/>
  <c r="P2698" i="190"/>
  <c r="O2698" i="190"/>
  <c r="V2697" i="190"/>
  <c r="U2697" i="190"/>
  <c r="T2697" i="190"/>
  <c r="X2697" i="190" s="1"/>
  <c r="S2697" i="190"/>
  <c r="R2697" i="190"/>
  <c r="Q2697" i="190"/>
  <c r="P2697" i="190"/>
  <c r="O2697" i="190"/>
  <c r="V2696" i="190"/>
  <c r="U2696" i="190"/>
  <c r="T2696" i="190"/>
  <c r="S2696" i="190"/>
  <c r="R2696" i="190"/>
  <c r="Q2696" i="190"/>
  <c r="P2696" i="190"/>
  <c r="O2696" i="190"/>
  <c r="V2695" i="190"/>
  <c r="U2695" i="190"/>
  <c r="T2695" i="190"/>
  <c r="X2695" i="190" s="1"/>
  <c r="S2695" i="190"/>
  <c r="R2695" i="190"/>
  <c r="Q2695" i="190"/>
  <c r="P2695" i="190"/>
  <c r="O2695" i="190"/>
  <c r="V2694" i="190"/>
  <c r="U2694" i="190"/>
  <c r="T2694" i="190"/>
  <c r="X2694" i="190" s="1"/>
  <c r="S2694" i="190"/>
  <c r="R2694" i="190"/>
  <c r="Q2694" i="190"/>
  <c r="P2694" i="190"/>
  <c r="O2694" i="190"/>
  <c r="V2693" i="190"/>
  <c r="U2693" i="190"/>
  <c r="T2693" i="190"/>
  <c r="S2693" i="190"/>
  <c r="R2693" i="190"/>
  <c r="Q2693" i="190"/>
  <c r="P2693" i="190"/>
  <c r="O2693" i="190"/>
  <c r="V2692" i="190"/>
  <c r="U2692" i="190"/>
  <c r="T2692" i="190"/>
  <c r="X2692" i="190" s="1"/>
  <c r="S2692" i="190"/>
  <c r="R2692" i="190"/>
  <c r="Q2692" i="190"/>
  <c r="P2692" i="190"/>
  <c r="O2692" i="190"/>
  <c r="V2691" i="190"/>
  <c r="U2691" i="190"/>
  <c r="T2691" i="190"/>
  <c r="X2691" i="190" s="1"/>
  <c r="S2691" i="190"/>
  <c r="R2691" i="190"/>
  <c r="Q2691" i="190"/>
  <c r="P2691" i="190"/>
  <c r="O2691" i="190"/>
  <c r="V2690" i="190"/>
  <c r="U2690" i="190"/>
  <c r="T2690" i="190"/>
  <c r="S2690" i="190"/>
  <c r="R2690" i="190"/>
  <c r="Q2690" i="190"/>
  <c r="P2690" i="190"/>
  <c r="O2690" i="190"/>
  <c r="V2689" i="190"/>
  <c r="U2689" i="190"/>
  <c r="T2689" i="190"/>
  <c r="X2689" i="190" s="1"/>
  <c r="S2689" i="190"/>
  <c r="R2689" i="190"/>
  <c r="Q2689" i="190"/>
  <c r="P2689" i="190"/>
  <c r="O2689" i="190"/>
  <c r="V2688" i="190"/>
  <c r="U2688" i="190"/>
  <c r="T2688" i="190"/>
  <c r="X2688" i="190" s="1"/>
  <c r="S2688" i="190"/>
  <c r="R2688" i="190"/>
  <c r="Q2688" i="190"/>
  <c r="P2688" i="190"/>
  <c r="O2688" i="190"/>
  <c r="V2687" i="190"/>
  <c r="U2687" i="190"/>
  <c r="T2687" i="190"/>
  <c r="S2687" i="190"/>
  <c r="R2687" i="190"/>
  <c r="Q2687" i="190"/>
  <c r="P2687" i="190"/>
  <c r="O2687" i="190"/>
  <c r="V2686" i="190"/>
  <c r="U2686" i="190"/>
  <c r="T2686" i="190"/>
  <c r="X2686" i="190" s="1"/>
  <c r="S2686" i="190"/>
  <c r="R2686" i="190"/>
  <c r="Q2686" i="190"/>
  <c r="P2686" i="190"/>
  <c r="O2686" i="190"/>
  <c r="V2685" i="190"/>
  <c r="U2685" i="190"/>
  <c r="T2685" i="190"/>
  <c r="X2685" i="190" s="1"/>
  <c r="S2685" i="190"/>
  <c r="R2685" i="190"/>
  <c r="Q2685" i="190"/>
  <c r="P2685" i="190"/>
  <c r="O2685" i="190"/>
  <c r="V2684" i="190"/>
  <c r="U2684" i="190"/>
  <c r="T2684" i="190"/>
  <c r="S2684" i="190"/>
  <c r="R2684" i="190"/>
  <c r="Q2684" i="190"/>
  <c r="P2684" i="190"/>
  <c r="O2684" i="190"/>
  <c r="V2683" i="190"/>
  <c r="U2683" i="190"/>
  <c r="T2683" i="190"/>
  <c r="X2683" i="190" s="1"/>
  <c r="S2683" i="190"/>
  <c r="R2683" i="190"/>
  <c r="Q2683" i="190"/>
  <c r="P2683" i="190"/>
  <c r="O2683" i="190"/>
  <c r="V2682" i="190"/>
  <c r="U2682" i="190"/>
  <c r="T2682" i="190"/>
  <c r="X2682" i="190" s="1"/>
  <c r="S2682" i="190"/>
  <c r="R2682" i="190"/>
  <c r="Q2682" i="190"/>
  <c r="P2682" i="190"/>
  <c r="O2682" i="190"/>
  <c r="V2681" i="190"/>
  <c r="U2681" i="190"/>
  <c r="T2681" i="190"/>
  <c r="S2681" i="190"/>
  <c r="R2681" i="190"/>
  <c r="Q2681" i="190"/>
  <c r="P2681" i="190"/>
  <c r="O2681" i="190"/>
  <c r="V2680" i="190"/>
  <c r="U2680" i="190"/>
  <c r="T2680" i="190"/>
  <c r="X2680" i="190" s="1"/>
  <c r="S2680" i="190"/>
  <c r="R2680" i="190"/>
  <c r="Q2680" i="190"/>
  <c r="P2680" i="190"/>
  <c r="O2680" i="190"/>
  <c r="V2679" i="190"/>
  <c r="U2679" i="190"/>
  <c r="T2679" i="190"/>
  <c r="X2679" i="190" s="1"/>
  <c r="S2679" i="190"/>
  <c r="R2679" i="190"/>
  <c r="Q2679" i="190"/>
  <c r="P2679" i="190"/>
  <c r="O2679" i="190"/>
  <c r="V2678" i="190"/>
  <c r="U2678" i="190"/>
  <c r="T2678" i="190"/>
  <c r="S2678" i="190"/>
  <c r="R2678" i="190"/>
  <c r="Q2678" i="190"/>
  <c r="P2678" i="190"/>
  <c r="O2678" i="190"/>
  <c r="V2677" i="190"/>
  <c r="U2677" i="190"/>
  <c r="T2677" i="190"/>
  <c r="X2677" i="190" s="1"/>
  <c r="S2677" i="190"/>
  <c r="R2677" i="190"/>
  <c r="Q2677" i="190"/>
  <c r="P2677" i="190"/>
  <c r="O2677" i="190"/>
  <c r="V2676" i="190"/>
  <c r="U2676" i="190"/>
  <c r="T2676" i="190"/>
  <c r="X2676" i="190" s="1"/>
  <c r="S2676" i="190"/>
  <c r="R2676" i="190"/>
  <c r="Q2676" i="190"/>
  <c r="P2676" i="190"/>
  <c r="O2676" i="190"/>
  <c r="V2675" i="190"/>
  <c r="U2675" i="190"/>
  <c r="T2675" i="190"/>
  <c r="S2675" i="190"/>
  <c r="R2675" i="190"/>
  <c r="Q2675" i="190"/>
  <c r="P2675" i="190"/>
  <c r="O2675" i="190"/>
  <c r="V2674" i="190"/>
  <c r="U2674" i="190"/>
  <c r="T2674" i="190"/>
  <c r="X2674" i="190" s="1"/>
  <c r="S2674" i="190"/>
  <c r="R2674" i="190"/>
  <c r="Q2674" i="190"/>
  <c r="P2674" i="190"/>
  <c r="O2674" i="190"/>
  <c r="V2673" i="190"/>
  <c r="U2673" i="190"/>
  <c r="T2673" i="190"/>
  <c r="X2673" i="190" s="1"/>
  <c r="S2673" i="190"/>
  <c r="R2673" i="190"/>
  <c r="Q2673" i="190"/>
  <c r="P2673" i="190"/>
  <c r="O2673" i="190"/>
  <c r="V2672" i="190"/>
  <c r="U2672" i="190"/>
  <c r="T2672" i="190"/>
  <c r="S2672" i="190"/>
  <c r="R2672" i="190"/>
  <c r="Q2672" i="190"/>
  <c r="P2672" i="190"/>
  <c r="O2672" i="190"/>
  <c r="V2671" i="190"/>
  <c r="U2671" i="190"/>
  <c r="T2671" i="190"/>
  <c r="X2671" i="190" s="1"/>
  <c r="S2671" i="190"/>
  <c r="R2671" i="190"/>
  <c r="Q2671" i="190"/>
  <c r="P2671" i="190"/>
  <c r="O2671" i="190"/>
  <c r="V2670" i="190"/>
  <c r="U2670" i="190"/>
  <c r="T2670" i="190"/>
  <c r="X2670" i="190" s="1"/>
  <c r="S2670" i="190"/>
  <c r="R2670" i="190"/>
  <c r="Q2670" i="190"/>
  <c r="P2670" i="190"/>
  <c r="O2670" i="190"/>
  <c r="V2669" i="190"/>
  <c r="U2669" i="190"/>
  <c r="T2669" i="190"/>
  <c r="S2669" i="190"/>
  <c r="R2669" i="190"/>
  <c r="Q2669" i="190"/>
  <c r="P2669" i="190"/>
  <c r="O2669" i="190"/>
  <c r="V2668" i="190"/>
  <c r="U2668" i="190"/>
  <c r="T2668" i="190"/>
  <c r="X2668" i="190" s="1"/>
  <c r="S2668" i="190"/>
  <c r="R2668" i="190"/>
  <c r="Q2668" i="190"/>
  <c r="P2668" i="190"/>
  <c r="O2668" i="190"/>
  <c r="V2667" i="190"/>
  <c r="U2667" i="190"/>
  <c r="T2667" i="190"/>
  <c r="X2667" i="190" s="1"/>
  <c r="S2667" i="190"/>
  <c r="R2667" i="190"/>
  <c r="Q2667" i="190"/>
  <c r="P2667" i="190"/>
  <c r="O2667" i="190"/>
  <c r="V2666" i="190"/>
  <c r="U2666" i="190"/>
  <c r="T2666" i="190"/>
  <c r="S2666" i="190"/>
  <c r="R2666" i="190"/>
  <c r="Q2666" i="190"/>
  <c r="P2666" i="190"/>
  <c r="O2666" i="190"/>
  <c r="V2665" i="190"/>
  <c r="U2665" i="190"/>
  <c r="T2665" i="190"/>
  <c r="X2665" i="190" s="1"/>
  <c r="S2665" i="190"/>
  <c r="R2665" i="190"/>
  <c r="Q2665" i="190"/>
  <c r="P2665" i="190"/>
  <c r="O2665" i="190"/>
  <c r="V2664" i="190"/>
  <c r="U2664" i="190"/>
  <c r="T2664" i="190"/>
  <c r="X2664" i="190" s="1"/>
  <c r="S2664" i="190"/>
  <c r="R2664" i="190"/>
  <c r="Q2664" i="190"/>
  <c r="P2664" i="190"/>
  <c r="O2664" i="190"/>
  <c r="V2663" i="190"/>
  <c r="U2663" i="190"/>
  <c r="T2663" i="190"/>
  <c r="S2663" i="190"/>
  <c r="R2663" i="190"/>
  <c r="Q2663" i="190"/>
  <c r="P2663" i="190"/>
  <c r="O2663" i="190"/>
  <c r="V2662" i="190"/>
  <c r="U2662" i="190"/>
  <c r="T2662" i="190"/>
  <c r="X2662" i="190" s="1"/>
  <c r="S2662" i="190"/>
  <c r="R2662" i="190"/>
  <c r="Q2662" i="190"/>
  <c r="P2662" i="190"/>
  <c r="O2662" i="190"/>
  <c r="V2661" i="190"/>
  <c r="U2661" i="190"/>
  <c r="T2661" i="190"/>
  <c r="X2661" i="190" s="1"/>
  <c r="S2661" i="190"/>
  <c r="R2661" i="190"/>
  <c r="Q2661" i="190"/>
  <c r="P2661" i="190"/>
  <c r="O2661" i="190"/>
  <c r="V2660" i="190"/>
  <c r="U2660" i="190"/>
  <c r="T2660" i="190"/>
  <c r="S2660" i="190"/>
  <c r="R2660" i="190"/>
  <c r="Q2660" i="190"/>
  <c r="P2660" i="190"/>
  <c r="O2660" i="190"/>
  <c r="V2659" i="190"/>
  <c r="U2659" i="190"/>
  <c r="T2659" i="190"/>
  <c r="X2659" i="190" s="1"/>
  <c r="S2659" i="190"/>
  <c r="R2659" i="190"/>
  <c r="Q2659" i="190"/>
  <c r="P2659" i="190"/>
  <c r="O2659" i="190"/>
  <c r="V2658" i="190"/>
  <c r="U2658" i="190"/>
  <c r="T2658" i="190"/>
  <c r="X2658" i="190" s="1"/>
  <c r="S2658" i="190"/>
  <c r="R2658" i="190"/>
  <c r="Q2658" i="190"/>
  <c r="P2658" i="190"/>
  <c r="O2658" i="190"/>
  <c r="V2657" i="190"/>
  <c r="U2657" i="190"/>
  <c r="T2657" i="190"/>
  <c r="S2657" i="190"/>
  <c r="R2657" i="190"/>
  <c r="Q2657" i="190"/>
  <c r="P2657" i="190"/>
  <c r="O2657" i="190"/>
  <c r="V2656" i="190"/>
  <c r="U2656" i="190"/>
  <c r="T2656" i="190"/>
  <c r="X2656" i="190" s="1"/>
  <c r="S2656" i="190"/>
  <c r="R2656" i="190"/>
  <c r="Q2656" i="190"/>
  <c r="P2656" i="190"/>
  <c r="O2656" i="190"/>
  <c r="V2655" i="190"/>
  <c r="U2655" i="190"/>
  <c r="T2655" i="190"/>
  <c r="X2655" i="190" s="1"/>
  <c r="S2655" i="190"/>
  <c r="R2655" i="190"/>
  <c r="Q2655" i="190"/>
  <c r="P2655" i="190"/>
  <c r="O2655" i="190"/>
  <c r="V2654" i="190"/>
  <c r="U2654" i="190"/>
  <c r="T2654" i="190"/>
  <c r="S2654" i="190"/>
  <c r="R2654" i="190"/>
  <c r="Q2654" i="190"/>
  <c r="P2654" i="190"/>
  <c r="O2654" i="190"/>
  <c r="V2653" i="190"/>
  <c r="U2653" i="190"/>
  <c r="T2653" i="190"/>
  <c r="X2653" i="190" s="1"/>
  <c r="S2653" i="190"/>
  <c r="R2653" i="190"/>
  <c r="Q2653" i="190"/>
  <c r="P2653" i="190"/>
  <c r="O2653" i="190"/>
  <c r="V2652" i="190"/>
  <c r="U2652" i="190"/>
  <c r="T2652" i="190"/>
  <c r="X2652" i="190" s="1"/>
  <c r="S2652" i="190"/>
  <c r="R2652" i="190"/>
  <c r="Q2652" i="190"/>
  <c r="P2652" i="190"/>
  <c r="O2652" i="190"/>
  <c r="V2651" i="190"/>
  <c r="U2651" i="190"/>
  <c r="T2651" i="190"/>
  <c r="S2651" i="190"/>
  <c r="R2651" i="190"/>
  <c r="Q2651" i="190"/>
  <c r="P2651" i="190"/>
  <c r="O2651" i="190"/>
  <c r="V2650" i="190"/>
  <c r="U2650" i="190"/>
  <c r="T2650" i="190"/>
  <c r="X2650" i="190" s="1"/>
  <c r="S2650" i="190"/>
  <c r="R2650" i="190"/>
  <c r="Q2650" i="190"/>
  <c r="P2650" i="190"/>
  <c r="O2650" i="190"/>
  <c r="V2649" i="190"/>
  <c r="U2649" i="190"/>
  <c r="T2649" i="190"/>
  <c r="X2649" i="190" s="1"/>
  <c r="S2649" i="190"/>
  <c r="R2649" i="190"/>
  <c r="Q2649" i="190"/>
  <c r="P2649" i="190"/>
  <c r="O2649" i="190"/>
  <c r="V2648" i="190"/>
  <c r="U2648" i="190"/>
  <c r="T2648" i="190"/>
  <c r="S2648" i="190"/>
  <c r="R2648" i="190"/>
  <c r="Q2648" i="190"/>
  <c r="P2648" i="190"/>
  <c r="O2648" i="190"/>
  <c r="V2647" i="190"/>
  <c r="U2647" i="190"/>
  <c r="T2647" i="190"/>
  <c r="X2647" i="190" s="1"/>
  <c r="S2647" i="190"/>
  <c r="R2647" i="190"/>
  <c r="Q2647" i="190"/>
  <c r="P2647" i="190"/>
  <c r="O2647" i="190"/>
  <c r="V2646" i="190"/>
  <c r="U2646" i="190"/>
  <c r="T2646" i="190"/>
  <c r="X2646" i="190" s="1"/>
  <c r="S2646" i="190"/>
  <c r="R2646" i="190"/>
  <c r="Q2646" i="190"/>
  <c r="P2646" i="190"/>
  <c r="O2646" i="190"/>
  <c r="V2645" i="190"/>
  <c r="U2645" i="190"/>
  <c r="T2645" i="190"/>
  <c r="S2645" i="190"/>
  <c r="R2645" i="190"/>
  <c r="Q2645" i="190"/>
  <c r="P2645" i="190"/>
  <c r="O2645" i="190"/>
  <c r="V2644" i="190"/>
  <c r="U2644" i="190"/>
  <c r="T2644" i="190"/>
  <c r="X2644" i="190" s="1"/>
  <c r="S2644" i="190"/>
  <c r="R2644" i="190"/>
  <c r="Q2644" i="190"/>
  <c r="P2644" i="190"/>
  <c r="O2644" i="190"/>
  <c r="V2643" i="190"/>
  <c r="U2643" i="190"/>
  <c r="T2643" i="190"/>
  <c r="X2643" i="190" s="1"/>
  <c r="S2643" i="190"/>
  <c r="R2643" i="190"/>
  <c r="Q2643" i="190"/>
  <c r="P2643" i="190"/>
  <c r="O2643" i="190"/>
  <c r="V2642" i="190"/>
  <c r="U2642" i="190"/>
  <c r="T2642" i="190"/>
  <c r="S2642" i="190"/>
  <c r="R2642" i="190"/>
  <c r="Q2642" i="190"/>
  <c r="P2642" i="190"/>
  <c r="O2642" i="190"/>
  <c r="V2641" i="190"/>
  <c r="U2641" i="190"/>
  <c r="T2641" i="190"/>
  <c r="X2641" i="190" s="1"/>
  <c r="S2641" i="190"/>
  <c r="R2641" i="190"/>
  <c r="Q2641" i="190"/>
  <c r="P2641" i="190"/>
  <c r="O2641" i="190"/>
  <c r="V2640" i="190"/>
  <c r="U2640" i="190"/>
  <c r="T2640" i="190"/>
  <c r="X2640" i="190" s="1"/>
  <c r="S2640" i="190"/>
  <c r="R2640" i="190"/>
  <c r="Q2640" i="190"/>
  <c r="P2640" i="190"/>
  <c r="O2640" i="190"/>
  <c r="V2639" i="190"/>
  <c r="U2639" i="190"/>
  <c r="T2639" i="190"/>
  <c r="S2639" i="190"/>
  <c r="R2639" i="190"/>
  <c r="Q2639" i="190"/>
  <c r="P2639" i="190"/>
  <c r="O2639" i="190"/>
  <c r="V2638" i="190"/>
  <c r="U2638" i="190"/>
  <c r="T2638" i="190"/>
  <c r="X2638" i="190" s="1"/>
  <c r="S2638" i="190"/>
  <c r="R2638" i="190"/>
  <c r="Q2638" i="190"/>
  <c r="P2638" i="190"/>
  <c r="O2638" i="190"/>
  <c r="V2637" i="190"/>
  <c r="U2637" i="190"/>
  <c r="T2637" i="190"/>
  <c r="X2637" i="190" s="1"/>
  <c r="S2637" i="190"/>
  <c r="R2637" i="190"/>
  <c r="Q2637" i="190"/>
  <c r="P2637" i="190"/>
  <c r="O2637" i="190"/>
  <c r="V2636" i="190"/>
  <c r="U2636" i="190"/>
  <c r="T2636" i="190"/>
  <c r="S2636" i="190"/>
  <c r="R2636" i="190"/>
  <c r="Q2636" i="190"/>
  <c r="P2636" i="190"/>
  <c r="O2636" i="190"/>
  <c r="V2635" i="190"/>
  <c r="U2635" i="190"/>
  <c r="T2635" i="190"/>
  <c r="X2635" i="190" s="1"/>
  <c r="S2635" i="190"/>
  <c r="R2635" i="190"/>
  <c r="Q2635" i="190"/>
  <c r="P2635" i="190"/>
  <c r="O2635" i="190"/>
  <c r="V2634" i="190"/>
  <c r="U2634" i="190"/>
  <c r="T2634" i="190"/>
  <c r="X2634" i="190" s="1"/>
  <c r="S2634" i="190"/>
  <c r="R2634" i="190"/>
  <c r="Q2634" i="190"/>
  <c r="P2634" i="190"/>
  <c r="O2634" i="190"/>
  <c r="V2633" i="190"/>
  <c r="U2633" i="190"/>
  <c r="T2633" i="190"/>
  <c r="S2633" i="190"/>
  <c r="R2633" i="190"/>
  <c r="Q2633" i="190"/>
  <c r="P2633" i="190"/>
  <c r="O2633" i="190"/>
  <c r="V2632" i="190"/>
  <c r="U2632" i="190"/>
  <c r="T2632" i="190"/>
  <c r="X2632" i="190" s="1"/>
  <c r="S2632" i="190"/>
  <c r="R2632" i="190"/>
  <c r="Q2632" i="190"/>
  <c r="P2632" i="190"/>
  <c r="O2632" i="190"/>
  <c r="V2631" i="190"/>
  <c r="U2631" i="190"/>
  <c r="T2631" i="190"/>
  <c r="X2631" i="190" s="1"/>
  <c r="S2631" i="190"/>
  <c r="R2631" i="190"/>
  <c r="Q2631" i="190"/>
  <c r="P2631" i="190"/>
  <c r="O2631" i="190"/>
  <c r="V2630" i="190"/>
  <c r="U2630" i="190"/>
  <c r="T2630" i="190"/>
  <c r="S2630" i="190"/>
  <c r="R2630" i="190"/>
  <c r="Q2630" i="190"/>
  <c r="P2630" i="190"/>
  <c r="O2630" i="190"/>
  <c r="V2629" i="190"/>
  <c r="U2629" i="190"/>
  <c r="T2629" i="190"/>
  <c r="X2629" i="190" s="1"/>
  <c r="S2629" i="190"/>
  <c r="R2629" i="190"/>
  <c r="Q2629" i="190"/>
  <c r="P2629" i="190"/>
  <c r="O2629" i="190"/>
  <c r="V2628" i="190"/>
  <c r="U2628" i="190"/>
  <c r="T2628" i="190"/>
  <c r="X2628" i="190" s="1"/>
  <c r="S2628" i="190"/>
  <c r="R2628" i="190"/>
  <c r="Q2628" i="190"/>
  <c r="P2628" i="190"/>
  <c r="O2628" i="190"/>
  <c r="V2627" i="190"/>
  <c r="U2627" i="190"/>
  <c r="T2627" i="190"/>
  <c r="S2627" i="190"/>
  <c r="R2627" i="190"/>
  <c r="Q2627" i="190"/>
  <c r="P2627" i="190"/>
  <c r="O2627" i="190"/>
  <c r="V2626" i="190"/>
  <c r="U2626" i="190"/>
  <c r="T2626" i="190"/>
  <c r="X2626" i="190" s="1"/>
  <c r="S2626" i="190"/>
  <c r="R2626" i="190"/>
  <c r="Q2626" i="190"/>
  <c r="P2626" i="190"/>
  <c r="O2626" i="190"/>
  <c r="V2625" i="190"/>
  <c r="U2625" i="190"/>
  <c r="T2625" i="190"/>
  <c r="X2625" i="190" s="1"/>
  <c r="S2625" i="190"/>
  <c r="R2625" i="190"/>
  <c r="Q2625" i="190"/>
  <c r="P2625" i="190"/>
  <c r="O2625" i="190"/>
  <c r="V2624" i="190"/>
  <c r="U2624" i="190"/>
  <c r="T2624" i="190"/>
  <c r="S2624" i="190"/>
  <c r="R2624" i="190"/>
  <c r="Q2624" i="190"/>
  <c r="P2624" i="190"/>
  <c r="O2624" i="190"/>
  <c r="V2623" i="190"/>
  <c r="U2623" i="190"/>
  <c r="T2623" i="190"/>
  <c r="X2623" i="190" s="1"/>
  <c r="S2623" i="190"/>
  <c r="R2623" i="190"/>
  <c r="Q2623" i="190"/>
  <c r="P2623" i="190"/>
  <c r="O2623" i="190"/>
  <c r="V2622" i="190"/>
  <c r="U2622" i="190"/>
  <c r="T2622" i="190"/>
  <c r="X2622" i="190" s="1"/>
  <c r="S2622" i="190"/>
  <c r="R2622" i="190"/>
  <c r="Q2622" i="190"/>
  <c r="P2622" i="190"/>
  <c r="O2622" i="190"/>
  <c r="V2621" i="190"/>
  <c r="U2621" i="190"/>
  <c r="T2621" i="190"/>
  <c r="S2621" i="190"/>
  <c r="R2621" i="190"/>
  <c r="Q2621" i="190"/>
  <c r="P2621" i="190"/>
  <c r="O2621" i="190"/>
  <c r="V2620" i="190"/>
  <c r="U2620" i="190"/>
  <c r="T2620" i="190"/>
  <c r="X2620" i="190" s="1"/>
  <c r="S2620" i="190"/>
  <c r="R2620" i="190"/>
  <c r="Q2620" i="190"/>
  <c r="P2620" i="190"/>
  <c r="O2620" i="190"/>
  <c r="V2619" i="190"/>
  <c r="U2619" i="190"/>
  <c r="T2619" i="190"/>
  <c r="X2619" i="190" s="1"/>
  <c r="S2619" i="190"/>
  <c r="R2619" i="190"/>
  <c r="Q2619" i="190"/>
  <c r="P2619" i="190"/>
  <c r="O2619" i="190"/>
  <c r="V2618" i="190"/>
  <c r="U2618" i="190"/>
  <c r="T2618" i="190"/>
  <c r="S2618" i="190"/>
  <c r="R2618" i="190"/>
  <c r="Q2618" i="190"/>
  <c r="P2618" i="190"/>
  <c r="O2618" i="190"/>
  <c r="V2617" i="190"/>
  <c r="U2617" i="190"/>
  <c r="T2617" i="190"/>
  <c r="X2617" i="190" s="1"/>
  <c r="S2617" i="190"/>
  <c r="R2617" i="190"/>
  <c r="Q2617" i="190"/>
  <c r="P2617" i="190"/>
  <c r="O2617" i="190"/>
  <c r="V2616" i="190"/>
  <c r="U2616" i="190"/>
  <c r="T2616" i="190"/>
  <c r="X2616" i="190" s="1"/>
  <c r="S2616" i="190"/>
  <c r="R2616" i="190"/>
  <c r="Q2616" i="190"/>
  <c r="P2616" i="190"/>
  <c r="O2616" i="190"/>
  <c r="V2615" i="190"/>
  <c r="U2615" i="190"/>
  <c r="T2615" i="190"/>
  <c r="S2615" i="190"/>
  <c r="R2615" i="190"/>
  <c r="Q2615" i="190"/>
  <c r="P2615" i="190"/>
  <c r="O2615" i="190"/>
  <c r="V2614" i="190"/>
  <c r="U2614" i="190"/>
  <c r="T2614" i="190"/>
  <c r="X2614" i="190" s="1"/>
  <c r="S2614" i="190"/>
  <c r="R2614" i="190"/>
  <c r="Q2614" i="190"/>
  <c r="P2614" i="190"/>
  <c r="O2614" i="190"/>
  <c r="V2613" i="190"/>
  <c r="U2613" i="190"/>
  <c r="T2613" i="190"/>
  <c r="X2613" i="190" s="1"/>
  <c r="S2613" i="190"/>
  <c r="R2613" i="190"/>
  <c r="Q2613" i="190"/>
  <c r="P2613" i="190"/>
  <c r="O2613" i="190"/>
  <c r="V2612" i="190"/>
  <c r="U2612" i="190"/>
  <c r="T2612" i="190"/>
  <c r="S2612" i="190"/>
  <c r="R2612" i="190"/>
  <c r="Q2612" i="190"/>
  <c r="P2612" i="190"/>
  <c r="O2612" i="190"/>
  <c r="V2611" i="190"/>
  <c r="U2611" i="190"/>
  <c r="T2611" i="190"/>
  <c r="X2611" i="190" s="1"/>
  <c r="S2611" i="190"/>
  <c r="R2611" i="190"/>
  <c r="Q2611" i="190"/>
  <c r="P2611" i="190"/>
  <c r="O2611" i="190"/>
  <c r="V2610" i="190"/>
  <c r="U2610" i="190"/>
  <c r="T2610" i="190"/>
  <c r="X2610" i="190" s="1"/>
  <c r="S2610" i="190"/>
  <c r="R2610" i="190"/>
  <c r="Q2610" i="190"/>
  <c r="P2610" i="190"/>
  <c r="O2610" i="190"/>
  <c r="V2609" i="190"/>
  <c r="U2609" i="190"/>
  <c r="T2609" i="190"/>
  <c r="S2609" i="190"/>
  <c r="R2609" i="190"/>
  <c r="Q2609" i="190"/>
  <c r="P2609" i="190"/>
  <c r="O2609" i="190"/>
  <c r="V2608" i="190"/>
  <c r="U2608" i="190"/>
  <c r="T2608" i="190"/>
  <c r="X2608" i="190" s="1"/>
  <c r="S2608" i="190"/>
  <c r="R2608" i="190"/>
  <c r="Q2608" i="190"/>
  <c r="P2608" i="190"/>
  <c r="O2608" i="190"/>
  <c r="V2607" i="190"/>
  <c r="U2607" i="190"/>
  <c r="T2607" i="190"/>
  <c r="X2607" i="190" s="1"/>
  <c r="S2607" i="190"/>
  <c r="R2607" i="190"/>
  <c r="Q2607" i="190"/>
  <c r="P2607" i="190"/>
  <c r="O2607" i="190"/>
  <c r="V2606" i="190"/>
  <c r="U2606" i="190"/>
  <c r="T2606" i="190"/>
  <c r="S2606" i="190"/>
  <c r="R2606" i="190"/>
  <c r="Q2606" i="190"/>
  <c r="P2606" i="190"/>
  <c r="O2606" i="190"/>
  <c r="V2605" i="190"/>
  <c r="U2605" i="190"/>
  <c r="T2605" i="190"/>
  <c r="X2605" i="190" s="1"/>
  <c r="S2605" i="190"/>
  <c r="R2605" i="190"/>
  <c r="Q2605" i="190"/>
  <c r="P2605" i="190"/>
  <c r="O2605" i="190"/>
  <c r="V2604" i="190"/>
  <c r="U2604" i="190"/>
  <c r="T2604" i="190"/>
  <c r="X2604" i="190" s="1"/>
  <c r="S2604" i="190"/>
  <c r="R2604" i="190"/>
  <c r="Q2604" i="190"/>
  <c r="P2604" i="190"/>
  <c r="O2604" i="190"/>
  <c r="V2603" i="190"/>
  <c r="U2603" i="190"/>
  <c r="T2603" i="190"/>
  <c r="S2603" i="190"/>
  <c r="R2603" i="190"/>
  <c r="Q2603" i="190"/>
  <c r="P2603" i="190"/>
  <c r="O2603" i="190"/>
  <c r="V2602" i="190"/>
  <c r="U2602" i="190"/>
  <c r="T2602" i="190"/>
  <c r="X2602" i="190" s="1"/>
  <c r="S2602" i="190"/>
  <c r="R2602" i="190"/>
  <c r="Q2602" i="190"/>
  <c r="P2602" i="190"/>
  <c r="O2602" i="190"/>
  <c r="V2601" i="190"/>
  <c r="U2601" i="190"/>
  <c r="T2601" i="190"/>
  <c r="X2601" i="190" s="1"/>
  <c r="S2601" i="190"/>
  <c r="R2601" i="190"/>
  <c r="Q2601" i="190"/>
  <c r="P2601" i="190"/>
  <c r="O2601" i="190"/>
  <c r="V2600" i="190"/>
  <c r="U2600" i="190"/>
  <c r="T2600" i="190"/>
  <c r="S2600" i="190"/>
  <c r="R2600" i="190"/>
  <c r="Q2600" i="190"/>
  <c r="P2600" i="190"/>
  <c r="O2600" i="190"/>
  <c r="V2599" i="190"/>
  <c r="U2599" i="190"/>
  <c r="T2599" i="190"/>
  <c r="X2599" i="190" s="1"/>
  <c r="S2599" i="190"/>
  <c r="R2599" i="190"/>
  <c r="Q2599" i="190"/>
  <c r="P2599" i="190"/>
  <c r="O2599" i="190"/>
  <c r="V2598" i="190"/>
  <c r="U2598" i="190"/>
  <c r="T2598" i="190"/>
  <c r="X2598" i="190" s="1"/>
  <c r="S2598" i="190"/>
  <c r="R2598" i="190"/>
  <c r="Q2598" i="190"/>
  <c r="P2598" i="190"/>
  <c r="O2598" i="190"/>
  <c r="V2597" i="190"/>
  <c r="U2597" i="190"/>
  <c r="T2597" i="190"/>
  <c r="S2597" i="190"/>
  <c r="R2597" i="190"/>
  <c r="Q2597" i="190"/>
  <c r="P2597" i="190"/>
  <c r="O2597" i="190"/>
  <c r="V2596" i="190"/>
  <c r="U2596" i="190"/>
  <c r="T2596" i="190"/>
  <c r="X2596" i="190" s="1"/>
  <c r="S2596" i="190"/>
  <c r="R2596" i="190"/>
  <c r="Q2596" i="190"/>
  <c r="P2596" i="190"/>
  <c r="O2596" i="190"/>
  <c r="V2595" i="190"/>
  <c r="U2595" i="190"/>
  <c r="T2595" i="190"/>
  <c r="X2595" i="190" s="1"/>
  <c r="S2595" i="190"/>
  <c r="R2595" i="190"/>
  <c r="Q2595" i="190"/>
  <c r="P2595" i="190"/>
  <c r="O2595" i="190"/>
  <c r="V2594" i="190"/>
  <c r="U2594" i="190"/>
  <c r="T2594" i="190"/>
  <c r="S2594" i="190"/>
  <c r="R2594" i="190"/>
  <c r="Q2594" i="190"/>
  <c r="P2594" i="190"/>
  <c r="O2594" i="190"/>
  <c r="V2593" i="190"/>
  <c r="U2593" i="190"/>
  <c r="T2593" i="190"/>
  <c r="X2593" i="190" s="1"/>
  <c r="S2593" i="190"/>
  <c r="R2593" i="190"/>
  <c r="Q2593" i="190"/>
  <c r="P2593" i="190"/>
  <c r="O2593" i="190"/>
  <c r="V2592" i="190"/>
  <c r="U2592" i="190"/>
  <c r="T2592" i="190"/>
  <c r="X2592" i="190" s="1"/>
  <c r="S2592" i="190"/>
  <c r="R2592" i="190"/>
  <c r="Q2592" i="190"/>
  <c r="P2592" i="190"/>
  <c r="O2592" i="190"/>
  <c r="V2591" i="190"/>
  <c r="U2591" i="190"/>
  <c r="T2591" i="190"/>
  <c r="S2591" i="190"/>
  <c r="R2591" i="190"/>
  <c r="Q2591" i="190"/>
  <c r="P2591" i="190"/>
  <c r="O2591" i="190"/>
  <c r="V2590" i="190"/>
  <c r="U2590" i="190"/>
  <c r="T2590" i="190"/>
  <c r="X2590" i="190" s="1"/>
  <c r="S2590" i="190"/>
  <c r="R2590" i="190"/>
  <c r="Q2590" i="190"/>
  <c r="P2590" i="190"/>
  <c r="O2590" i="190"/>
  <c r="V2589" i="190"/>
  <c r="U2589" i="190"/>
  <c r="T2589" i="190"/>
  <c r="X2589" i="190" s="1"/>
  <c r="S2589" i="190"/>
  <c r="R2589" i="190"/>
  <c r="Q2589" i="190"/>
  <c r="P2589" i="190"/>
  <c r="O2589" i="190"/>
  <c r="V2588" i="190"/>
  <c r="U2588" i="190"/>
  <c r="T2588" i="190"/>
  <c r="S2588" i="190"/>
  <c r="R2588" i="190"/>
  <c r="Q2588" i="190"/>
  <c r="P2588" i="190"/>
  <c r="O2588" i="190"/>
  <c r="V2587" i="190"/>
  <c r="U2587" i="190"/>
  <c r="T2587" i="190"/>
  <c r="S2587" i="190"/>
  <c r="R2587" i="190"/>
  <c r="Q2587" i="190"/>
  <c r="P2587" i="190"/>
  <c r="O2587" i="190"/>
  <c r="V2586" i="190"/>
  <c r="U2586" i="190"/>
  <c r="T2586" i="190"/>
  <c r="X2586" i="190" s="1"/>
  <c r="S2586" i="190"/>
  <c r="R2586" i="190"/>
  <c r="Q2586" i="190"/>
  <c r="P2586" i="190"/>
  <c r="O2586" i="190"/>
  <c r="V2585" i="190"/>
  <c r="U2585" i="190"/>
  <c r="T2585" i="190"/>
  <c r="S2585" i="190"/>
  <c r="R2585" i="190"/>
  <c r="Q2585" i="190"/>
  <c r="P2585" i="190"/>
  <c r="O2585" i="190"/>
  <c r="V2584" i="190"/>
  <c r="U2584" i="190"/>
  <c r="T2584" i="190"/>
  <c r="X2584" i="190" s="1"/>
  <c r="S2584" i="190"/>
  <c r="R2584" i="190"/>
  <c r="Q2584" i="190"/>
  <c r="P2584" i="190"/>
  <c r="O2584" i="190"/>
  <c r="V2583" i="190"/>
  <c r="U2583" i="190"/>
  <c r="T2583" i="190"/>
  <c r="X2583" i="190" s="1"/>
  <c r="S2583" i="190"/>
  <c r="R2583" i="190"/>
  <c r="Q2583" i="190"/>
  <c r="P2583" i="190"/>
  <c r="O2583" i="190"/>
  <c r="V2582" i="190"/>
  <c r="U2582" i="190"/>
  <c r="T2582" i="190"/>
  <c r="S2582" i="190"/>
  <c r="R2582" i="190"/>
  <c r="Q2582" i="190"/>
  <c r="P2582" i="190"/>
  <c r="O2582" i="190"/>
  <c r="V2581" i="190"/>
  <c r="U2581" i="190"/>
  <c r="T2581" i="190"/>
  <c r="X2581" i="190" s="1"/>
  <c r="S2581" i="190"/>
  <c r="R2581" i="190"/>
  <c r="Q2581" i="190"/>
  <c r="P2581" i="190"/>
  <c r="O2581" i="190"/>
  <c r="V2580" i="190"/>
  <c r="U2580" i="190"/>
  <c r="T2580" i="190"/>
  <c r="X2580" i="190" s="1"/>
  <c r="S2580" i="190"/>
  <c r="R2580" i="190"/>
  <c r="Q2580" i="190"/>
  <c r="P2580" i="190"/>
  <c r="O2580" i="190"/>
  <c r="V2579" i="190"/>
  <c r="U2579" i="190"/>
  <c r="T2579" i="190"/>
  <c r="S2579" i="190"/>
  <c r="R2579" i="190"/>
  <c r="Q2579" i="190"/>
  <c r="P2579" i="190"/>
  <c r="O2579" i="190"/>
  <c r="V2578" i="190"/>
  <c r="U2578" i="190"/>
  <c r="T2578" i="190"/>
  <c r="X2578" i="190" s="1"/>
  <c r="S2578" i="190"/>
  <c r="R2578" i="190"/>
  <c r="Q2578" i="190"/>
  <c r="P2578" i="190"/>
  <c r="O2578" i="190"/>
  <c r="V2577" i="190"/>
  <c r="U2577" i="190"/>
  <c r="T2577" i="190"/>
  <c r="X2577" i="190" s="1"/>
  <c r="S2577" i="190"/>
  <c r="R2577" i="190"/>
  <c r="Q2577" i="190"/>
  <c r="P2577" i="190"/>
  <c r="O2577" i="190"/>
  <c r="V2576" i="190"/>
  <c r="U2576" i="190"/>
  <c r="T2576" i="190"/>
  <c r="S2576" i="190"/>
  <c r="R2576" i="190"/>
  <c r="Q2576" i="190"/>
  <c r="P2576" i="190"/>
  <c r="O2576" i="190"/>
  <c r="V2575" i="190"/>
  <c r="U2575" i="190"/>
  <c r="T2575" i="190"/>
  <c r="X2575" i="190" s="1"/>
  <c r="S2575" i="190"/>
  <c r="R2575" i="190"/>
  <c r="Q2575" i="190"/>
  <c r="P2575" i="190"/>
  <c r="O2575" i="190"/>
  <c r="V2574" i="190"/>
  <c r="U2574" i="190"/>
  <c r="T2574" i="190"/>
  <c r="X2574" i="190" s="1"/>
  <c r="S2574" i="190"/>
  <c r="R2574" i="190"/>
  <c r="Q2574" i="190"/>
  <c r="P2574" i="190"/>
  <c r="O2574" i="190"/>
  <c r="V2573" i="190"/>
  <c r="U2573" i="190"/>
  <c r="T2573" i="190"/>
  <c r="S2573" i="190"/>
  <c r="R2573" i="190"/>
  <c r="Q2573" i="190"/>
  <c r="P2573" i="190"/>
  <c r="O2573" i="190"/>
  <c r="V2572" i="190"/>
  <c r="U2572" i="190"/>
  <c r="T2572" i="190"/>
  <c r="X2572" i="190" s="1"/>
  <c r="S2572" i="190"/>
  <c r="R2572" i="190"/>
  <c r="Q2572" i="190"/>
  <c r="P2572" i="190"/>
  <c r="O2572" i="190"/>
  <c r="V2571" i="190"/>
  <c r="U2571" i="190"/>
  <c r="T2571" i="190"/>
  <c r="X2571" i="190" s="1"/>
  <c r="S2571" i="190"/>
  <c r="R2571" i="190"/>
  <c r="Q2571" i="190"/>
  <c r="P2571" i="190"/>
  <c r="O2571" i="190"/>
  <c r="V2570" i="190"/>
  <c r="U2570" i="190"/>
  <c r="T2570" i="190"/>
  <c r="S2570" i="190"/>
  <c r="R2570" i="190"/>
  <c r="Q2570" i="190"/>
  <c r="P2570" i="190"/>
  <c r="O2570" i="190"/>
  <c r="V2569" i="190"/>
  <c r="U2569" i="190"/>
  <c r="T2569" i="190"/>
  <c r="S2569" i="190"/>
  <c r="R2569" i="190"/>
  <c r="Q2569" i="190"/>
  <c r="P2569" i="190"/>
  <c r="O2569" i="190"/>
  <c r="V2568" i="190"/>
  <c r="U2568" i="190"/>
  <c r="T2568" i="190"/>
  <c r="X2568" i="190" s="1"/>
  <c r="S2568" i="190"/>
  <c r="R2568" i="190"/>
  <c r="Q2568" i="190"/>
  <c r="P2568" i="190"/>
  <c r="O2568" i="190"/>
  <c r="V2567" i="190"/>
  <c r="U2567" i="190"/>
  <c r="T2567" i="190"/>
  <c r="S2567" i="190"/>
  <c r="R2567" i="190"/>
  <c r="Q2567" i="190"/>
  <c r="P2567" i="190"/>
  <c r="O2567" i="190"/>
  <c r="V2566" i="190"/>
  <c r="U2566" i="190"/>
  <c r="T2566" i="190"/>
  <c r="S2566" i="190"/>
  <c r="R2566" i="190"/>
  <c r="Q2566" i="190"/>
  <c r="P2566" i="190"/>
  <c r="O2566" i="190"/>
  <c r="V2565" i="190"/>
  <c r="U2565" i="190"/>
  <c r="T2565" i="190"/>
  <c r="X2565" i="190" s="1"/>
  <c r="S2565" i="190"/>
  <c r="R2565" i="190"/>
  <c r="Q2565" i="190"/>
  <c r="P2565" i="190"/>
  <c r="O2565" i="190"/>
  <c r="V2564" i="190"/>
  <c r="U2564" i="190"/>
  <c r="T2564" i="190"/>
  <c r="S2564" i="190"/>
  <c r="R2564" i="190"/>
  <c r="Q2564" i="190"/>
  <c r="P2564" i="190"/>
  <c r="O2564" i="190"/>
  <c r="V2563" i="190"/>
  <c r="U2563" i="190"/>
  <c r="T2563" i="190"/>
  <c r="S2563" i="190"/>
  <c r="R2563" i="190"/>
  <c r="Q2563" i="190"/>
  <c r="P2563" i="190"/>
  <c r="O2563" i="190"/>
  <c r="V2562" i="190"/>
  <c r="U2562" i="190"/>
  <c r="T2562" i="190"/>
  <c r="X2562" i="190" s="1"/>
  <c r="S2562" i="190"/>
  <c r="R2562" i="190"/>
  <c r="Q2562" i="190"/>
  <c r="P2562" i="190"/>
  <c r="O2562" i="190"/>
  <c r="V2561" i="190"/>
  <c r="U2561" i="190"/>
  <c r="T2561" i="190"/>
  <c r="S2561" i="190"/>
  <c r="R2561" i="190"/>
  <c r="Q2561" i="190"/>
  <c r="P2561" i="190"/>
  <c r="O2561" i="190"/>
  <c r="V2560" i="190"/>
  <c r="U2560" i="190"/>
  <c r="T2560" i="190"/>
  <c r="S2560" i="190"/>
  <c r="R2560" i="190"/>
  <c r="Q2560" i="190"/>
  <c r="P2560" i="190"/>
  <c r="O2560" i="190"/>
  <c r="V2559" i="190"/>
  <c r="U2559" i="190"/>
  <c r="T2559" i="190"/>
  <c r="X2559" i="190" s="1"/>
  <c r="S2559" i="190"/>
  <c r="R2559" i="190"/>
  <c r="Q2559" i="190"/>
  <c r="P2559" i="190"/>
  <c r="O2559" i="190"/>
  <c r="V2558" i="190"/>
  <c r="U2558" i="190"/>
  <c r="T2558" i="190"/>
  <c r="S2558" i="190"/>
  <c r="R2558" i="190"/>
  <c r="Q2558" i="190"/>
  <c r="P2558" i="190"/>
  <c r="O2558" i="190"/>
  <c r="V2557" i="190"/>
  <c r="U2557" i="190"/>
  <c r="T2557" i="190"/>
  <c r="S2557" i="190"/>
  <c r="R2557" i="190"/>
  <c r="Q2557" i="190"/>
  <c r="P2557" i="190"/>
  <c r="O2557" i="190"/>
  <c r="V2556" i="190"/>
  <c r="U2556" i="190"/>
  <c r="T2556" i="190"/>
  <c r="X2556" i="190" s="1"/>
  <c r="S2556" i="190"/>
  <c r="R2556" i="190"/>
  <c r="Q2556" i="190"/>
  <c r="P2556" i="190"/>
  <c r="O2556" i="190"/>
  <c r="V2555" i="190"/>
  <c r="U2555" i="190"/>
  <c r="T2555" i="190"/>
  <c r="S2555" i="190"/>
  <c r="R2555" i="190"/>
  <c r="Q2555" i="190"/>
  <c r="P2555" i="190"/>
  <c r="O2555" i="190"/>
  <c r="V2554" i="190"/>
  <c r="U2554" i="190"/>
  <c r="T2554" i="190"/>
  <c r="S2554" i="190"/>
  <c r="R2554" i="190"/>
  <c r="Q2554" i="190"/>
  <c r="P2554" i="190"/>
  <c r="O2554" i="190"/>
  <c r="V2553" i="190"/>
  <c r="U2553" i="190"/>
  <c r="T2553" i="190"/>
  <c r="X2553" i="190" s="1"/>
  <c r="S2553" i="190"/>
  <c r="R2553" i="190"/>
  <c r="Q2553" i="190"/>
  <c r="P2553" i="190"/>
  <c r="O2553" i="190"/>
  <c r="V2552" i="190"/>
  <c r="U2552" i="190"/>
  <c r="T2552" i="190"/>
  <c r="S2552" i="190"/>
  <c r="R2552" i="190"/>
  <c r="Q2552" i="190"/>
  <c r="P2552" i="190"/>
  <c r="O2552" i="190"/>
  <c r="V2551" i="190"/>
  <c r="U2551" i="190"/>
  <c r="T2551" i="190"/>
  <c r="S2551" i="190"/>
  <c r="R2551" i="190"/>
  <c r="Q2551" i="190"/>
  <c r="P2551" i="190"/>
  <c r="O2551" i="190"/>
  <c r="V2550" i="190"/>
  <c r="U2550" i="190"/>
  <c r="T2550" i="190"/>
  <c r="X2550" i="190" s="1"/>
  <c r="S2550" i="190"/>
  <c r="R2550" i="190"/>
  <c r="Q2550" i="190"/>
  <c r="P2550" i="190"/>
  <c r="O2550" i="190"/>
  <c r="V2549" i="190"/>
  <c r="U2549" i="190"/>
  <c r="T2549" i="190"/>
  <c r="S2549" i="190"/>
  <c r="R2549" i="190"/>
  <c r="Q2549" i="190"/>
  <c r="P2549" i="190"/>
  <c r="O2549" i="190"/>
  <c r="V2548" i="190"/>
  <c r="U2548" i="190"/>
  <c r="T2548" i="190"/>
  <c r="S2548" i="190"/>
  <c r="R2548" i="190"/>
  <c r="Q2548" i="190"/>
  <c r="P2548" i="190"/>
  <c r="O2548" i="190"/>
  <c r="V2547" i="190"/>
  <c r="U2547" i="190"/>
  <c r="T2547" i="190"/>
  <c r="X2547" i="190" s="1"/>
  <c r="S2547" i="190"/>
  <c r="R2547" i="190"/>
  <c r="Q2547" i="190"/>
  <c r="P2547" i="190"/>
  <c r="O2547" i="190"/>
  <c r="V2546" i="190"/>
  <c r="U2546" i="190"/>
  <c r="T2546" i="190"/>
  <c r="S2546" i="190"/>
  <c r="R2546" i="190"/>
  <c r="Q2546" i="190"/>
  <c r="P2546" i="190"/>
  <c r="O2546" i="190"/>
  <c r="V2545" i="190"/>
  <c r="U2545" i="190"/>
  <c r="T2545" i="190"/>
  <c r="S2545" i="190"/>
  <c r="R2545" i="190"/>
  <c r="Q2545" i="190"/>
  <c r="P2545" i="190"/>
  <c r="O2545" i="190"/>
  <c r="V2544" i="190"/>
  <c r="U2544" i="190"/>
  <c r="T2544" i="190"/>
  <c r="X2544" i="190" s="1"/>
  <c r="S2544" i="190"/>
  <c r="R2544" i="190"/>
  <c r="Q2544" i="190"/>
  <c r="P2544" i="190"/>
  <c r="O2544" i="190"/>
  <c r="V2543" i="190"/>
  <c r="U2543" i="190"/>
  <c r="T2543" i="190"/>
  <c r="S2543" i="190"/>
  <c r="R2543" i="190"/>
  <c r="Q2543" i="190"/>
  <c r="P2543" i="190"/>
  <c r="O2543" i="190"/>
  <c r="V2542" i="190"/>
  <c r="U2542" i="190"/>
  <c r="T2542" i="190"/>
  <c r="S2542" i="190"/>
  <c r="R2542" i="190"/>
  <c r="Q2542" i="190"/>
  <c r="P2542" i="190"/>
  <c r="O2542" i="190"/>
  <c r="V2541" i="190"/>
  <c r="U2541" i="190"/>
  <c r="T2541" i="190"/>
  <c r="X2541" i="190" s="1"/>
  <c r="S2541" i="190"/>
  <c r="R2541" i="190"/>
  <c r="Q2541" i="190"/>
  <c r="P2541" i="190"/>
  <c r="O2541" i="190"/>
  <c r="V2540" i="190"/>
  <c r="U2540" i="190"/>
  <c r="T2540" i="190"/>
  <c r="S2540" i="190"/>
  <c r="R2540" i="190"/>
  <c r="Q2540" i="190"/>
  <c r="P2540" i="190"/>
  <c r="O2540" i="190"/>
  <c r="V2539" i="190"/>
  <c r="U2539" i="190"/>
  <c r="T2539" i="190"/>
  <c r="S2539" i="190"/>
  <c r="R2539" i="190"/>
  <c r="Q2539" i="190"/>
  <c r="P2539" i="190"/>
  <c r="O2539" i="190"/>
  <c r="V2538" i="190"/>
  <c r="U2538" i="190"/>
  <c r="T2538" i="190"/>
  <c r="X2538" i="190" s="1"/>
  <c r="S2538" i="190"/>
  <c r="R2538" i="190"/>
  <c r="Q2538" i="190"/>
  <c r="P2538" i="190"/>
  <c r="O2538" i="190"/>
  <c r="V2537" i="190"/>
  <c r="U2537" i="190"/>
  <c r="T2537" i="190"/>
  <c r="S2537" i="190"/>
  <c r="R2537" i="190"/>
  <c r="Q2537" i="190"/>
  <c r="P2537" i="190"/>
  <c r="O2537" i="190"/>
  <c r="V2536" i="190"/>
  <c r="U2536" i="190"/>
  <c r="T2536" i="190"/>
  <c r="S2536" i="190"/>
  <c r="R2536" i="190"/>
  <c r="Q2536" i="190"/>
  <c r="P2536" i="190"/>
  <c r="O2536" i="190"/>
  <c r="V2535" i="190"/>
  <c r="U2535" i="190"/>
  <c r="T2535" i="190"/>
  <c r="X2535" i="190" s="1"/>
  <c r="S2535" i="190"/>
  <c r="R2535" i="190"/>
  <c r="Q2535" i="190"/>
  <c r="P2535" i="190"/>
  <c r="O2535" i="190"/>
  <c r="V2534" i="190"/>
  <c r="U2534" i="190"/>
  <c r="T2534" i="190"/>
  <c r="S2534" i="190"/>
  <c r="R2534" i="190"/>
  <c r="Q2534" i="190"/>
  <c r="P2534" i="190"/>
  <c r="O2534" i="190"/>
  <c r="V2533" i="190"/>
  <c r="U2533" i="190"/>
  <c r="T2533" i="190"/>
  <c r="S2533" i="190"/>
  <c r="R2533" i="190"/>
  <c r="Q2533" i="190"/>
  <c r="P2533" i="190"/>
  <c r="O2533" i="190"/>
  <c r="V2532" i="190"/>
  <c r="U2532" i="190"/>
  <c r="T2532" i="190"/>
  <c r="X2532" i="190" s="1"/>
  <c r="S2532" i="190"/>
  <c r="R2532" i="190"/>
  <c r="Q2532" i="190"/>
  <c r="P2532" i="190"/>
  <c r="O2532" i="190"/>
  <c r="V2531" i="190"/>
  <c r="U2531" i="190"/>
  <c r="T2531" i="190"/>
  <c r="S2531" i="190"/>
  <c r="R2531" i="190"/>
  <c r="Q2531" i="190"/>
  <c r="P2531" i="190"/>
  <c r="O2531" i="190"/>
  <c r="V2530" i="190"/>
  <c r="U2530" i="190"/>
  <c r="T2530" i="190"/>
  <c r="S2530" i="190"/>
  <c r="R2530" i="190"/>
  <c r="Q2530" i="190"/>
  <c r="P2530" i="190"/>
  <c r="O2530" i="190"/>
  <c r="V2529" i="190"/>
  <c r="U2529" i="190"/>
  <c r="T2529" i="190"/>
  <c r="X2529" i="190" s="1"/>
  <c r="S2529" i="190"/>
  <c r="R2529" i="190"/>
  <c r="Q2529" i="190"/>
  <c r="P2529" i="190"/>
  <c r="O2529" i="190"/>
  <c r="V2528" i="190"/>
  <c r="U2528" i="190"/>
  <c r="T2528" i="190"/>
  <c r="S2528" i="190"/>
  <c r="R2528" i="190"/>
  <c r="Q2528" i="190"/>
  <c r="P2528" i="190"/>
  <c r="O2528" i="190"/>
  <c r="V2527" i="190"/>
  <c r="U2527" i="190"/>
  <c r="T2527" i="190"/>
  <c r="S2527" i="190"/>
  <c r="R2527" i="190"/>
  <c r="Q2527" i="190"/>
  <c r="P2527" i="190"/>
  <c r="O2527" i="190"/>
  <c r="V2526" i="190"/>
  <c r="U2526" i="190"/>
  <c r="T2526" i="190"/>
  <c r="X2526" i="190" s="1"/>
  <c r="S2526" i="190"/>
  <c r="R2526" i="190"/>
  <c r="Q2526" i="190"/>
  <c r="P2526" i="190"/>
  <c r="O2526" i="190"/>
  <c r="V2525" i="190"/>
  <c r="U2525" i="190"/>
  <c r="T2525" i="190"/>
  <c r="S2525" i="190"/>
  <c r="R2525" i="190"/>
  <c r="Q2525" i="190"/>
  <c r="P2525" i="190"/>
  <c r="O2525" i="190"/>
  <c r="V2524" i="190"/>
  <c r="U2524" i="190"/>
  <c r="T2524" i="190"/>
  <c r="S2524" i="190"/>
  <c r="R2524" i="190"/>
  <c r="Q2524" i="190"/>
  <c r="P2524" i="190"/>
  <c r="O2524" i="190"/>
  <c r="V2523" i="190"/>
  <c r="U2523" i="190"/>
  <c r="T2523" i="190"/>
  <c r="X2523" i="190" s="1"/>
  <c r="S2523" i="190"/>
  <c r="R2523" i="190"/>
  <c r="Q2523" i="190"/>
  <c r="P2523" i="190"/>
  <c r="O2523" i="190"/>
  <c r="V2522" i="190"/>
  <c r="U2522" i="190"/>
  <c r="T2522" i="190"/>
  <c r="S2522" i="190"/>
  <c r="R2522" i="190"/>
  <c r="Q2522" i="190"/>
  <c r="P2522" i="190"/>
  <c r="O2522" i="190"/>
  <c r="V2521" i="190"/>
  <c r="U2521" i="190"/>
  <c r="T2521" i="190"/>
  <c r="S2521" i="190"/>
  <c r="R2521" i="190"/>
  <c r="Q2521" i="190"/>
  <c r="P2521" i="190"/>
  <c r="O2521" i="190"/>
  <c r="V2520" i="190"/>
  <c r="U2520" i="190"/>
  <c r="T2520" i="190"/>
  <c r="X2520" i="190" s="1"/>
  <c r="S2520" i="190"/>
  <c r="R2520" i="190"/>
  <c r="Q2520" i="190"/>
  <c r="P2520" i="190"/>
  <c r="O2520" i="190"/>
  <c r="V2519" i="190"/>
  <c r="U2519" i="190"/>
  <c r="T2519" i="190"/>
  <c r="S2519" i="190"/>
  <c r="R2519" i="190"/>
  <c r="Q2519" i="190"/>
  <c r="P2519" i="190"/>
  <c r="O2519" i="190"/>
  <c r="V2518" i="190"/>
  <c r="U2518" i="190"/>
  <c r="T2518" i="190"/>
  <c r="S2518" i="190"/>
  <c r="R2518" i="190"/>
  <c r="Q2518" i="190"/>
  <c r="P2518" i="190"/>
  <c r="O2518" i="190"/>
  <c r="V2517" i="190"/>
  <c r="U2517" i="190"/>
  <c r="T2517" i="190"/>
  <c r="X2517" i="190" s="1"/>
  <c r="S2517" i="190"/>
  <c r="R2517" i="190"/>
  <c r="Q2517" i="190"/>
  <c r="P2517" i="190"/>
  <c r="O2517" i="190"/>
  <c r="V2516" i="190"/>
  <c r="U2516" i="190"/>
  <c r="T2516" i="190"/>
  <c r="S2516" i="190"/>
  <c r="R2516" i="190"/>
  <c r="Q2516" i="190"/>
  <c r="P2516" i="190"/>
  <c r="O2516" i="190"/>
  <c r="V2515" i="190"/>
  <c r="U2515" i="190"/>
  <c r="T2515" i="190"/>
  <c r="S2515" i="190"/>
  <c r="R2515" i="190"/>
  <c r="Q2515" i="190"/>
  <c r="P2515" i="190"/>
  <c r="O2515" i="190"/>
  <c r="V2514" i="190"/>
  <c r="U2514" i="190"/>
  <c r="T2514" i="190"/>
  <c r="X2514" i="190" s="1"/>
  <c r="S2514" i="190"/>
  <c r="R2514" i="190"/>
  <c r="Q2514" i="190"/>
  <c r="P2514" i="190"/>
  <c r="O2514" i="190"/>
  <c r="V2513" i="190"/>
  <c r="U2513" i="190"/>
  <c r="T2513" i="190"/>
  <c r="S2513" i="190"/>
  <c r="R2513" i="190"/>
  <c r="Q2513" i="190"/>
  <c r="P2513" i="190"/>
  <c r="O2513" i="190"/>
  <c r="V2512" i="190"/>
  <c r="U2512" i="190"/>
  <c r="T2512" i="190"/>
  <c r="S2512" i="190"/>
  <c r="R2512" i="190"/>
  <c r="Q2512" i="190"/>
  <c r="P2512" i="190"/>
  <c r="O2512" i="190"/>
  <c r="V2511" i="190"/>
  <c r="U2511" i="190"/>
  <c r="T2511" i="190"/>
  <c r="X2511" i="190" s="1"/>
  <c r="S2511" i="190"/>
  <c r="R2511" i="190"/>
  <c r="Q2511" i="190"/>
  <c r="P2511" i="190"/>
  <c r="O2511" i="190"/>
  <c r="V2510" i="190"/>
  <c r="U2510" i="190"/>
  <c r="T2510" i="190"/>
  <c r="S2510" i="190"/>
  <c r="R2510" i="190"/>
  <c r="Q2510" i="190"/>
  <c r="P2510" i="190"/>
  <c r="O2510" i="190"/>
  <c r="V2509" i="190"/>
  <c r="U2509" i="190"/>
  <c r="T2509" i="190"/>
  <c r="S2509" i="190"/>
  <c r="R2509" i="190"/>
  <c r="Q2509" i="190"/>
  <c r="P2509" i="190"/>
  <c r="O2509" i="190"/>
  <c r="V2508" i="190"/>
  <c r="U2508" i="190"/>
  <c r="T2508" i="190"/>
  <c r="X2508" i="190" s="1"/>
  <c r="S2508" i="190"/>
  <c r="R2508" i="190"/>
  <c r="Q2508" i="190"/>
  <c r="P2508" i="190"/>
  <c r="O2508" i="190"/>
  <c r="V2507" i="190"/>
  <c r="U2507" i="190"/>
  <c r="T2507" i="190"/>
  <c r="S2507" i="190"/>
  <c r="R2507" i="190"/>
  <c r="Q2507" i="190"/>
  <c r="P2507" i="190"/>
  <c r="O2507" i="190"/>
  <c r="V2506" i="190"/>
  <c r="U2506" i="190"/>
  <c r="T2506" i="190"/>
  <c r="S2506" i="190"/>
  <c r="R2506" i="190"/>
  <c r="Q2506" i="190"/>
  <c r="P2506" i="190"/>
  <c r="O2506" i="190"/>
  <c r="V2505" i="190"/>
  <c r="U2505" i="190"/>
  <c r="T2505" i="190"/>
  <c r="X2505" i="190" s="1"/>
  <c r="S2505" i="190"/>
  <c r="R2505" i="190"/>
  <c r="Q2505" i="190"/>
  <c r="P2505" i="190"/>
  <c r="O2505" i="190"/>
  <c r="V2504" i="190"/>
  <c r="U2504" i="190"/>
  <c r="T2504" i="190"/>
  <c r="S2504" i="190"/>
  <c r="R2504" i="190"/>
  <c r="Q2504" i="190"/>
  <c r="P2504" i="190"/>
  <c r="O2504" i="190"/>
  <c r="V2503" i="190"/>
  <c r="U2503" i="190"/>
  <c r="T2503" i="190"/>
  <c r="S2503" i="190"/>
  <c r="R2503" i="190"/>
  <c r="Q2503" i="190"/>
  <c r="P2503" i="190"/>
  <c r="O2503" i="190"/>
  <c r="V2502" i="190"/>
  <c r="U2502" i="190"/>
  <c r="T2502" i="190"/>
  <c r="X2502" i="190" s="1"/>
  <c r="S2502" i="190"/>
  <c r="R2502" i="190"/>
  <c r="Q2502" i="190"/>
  <c r="P2502" i="190"/>
  <c r="O2502" i="190"/>
  <c r="V2501" i="190"/>
  <c r="U2501" i="190"/>
  <c r="T2501" i="190"/>
  <c r="S2501" i="190"/>
  <c r="R2501" i="190"/>
  <c r="Q2501" i="190"/>
  <c r="P2501" i="190"/>
  <c r="O2501" i="190"/>
  <c r="V2500" i="190"/>
  <c r="U2500" i="190"/>
  <c r="T2500" i="190"/>
  <c r="S2500" i="190"/>
  <c r="R2500" i="190"/>
  <c r="Q2500" i="190"/>
  <c r="P2500" i="190"/>
  <c r="O2500" i="190"/>
  <c r="V2499" i="190"/>
  <c r="U2499" i="190"/>
  <c r="T2499" i="190"/>
  <c r="X2499" i="190" s="1"/>
  <c r="S2499" i="190"/>
  <c r="R2499" i="190"/>
  <c r="Q2499" i="190"/>
  <c r="P2499" i="190"/>
  <c r="O2499" i="190"/>
  <c r="V2498" i="190"/>
  <c r="U2498" i="190"/>
  <c r="T2498" i="190"/>
  <c r="S2498" i="190"/>
  <c r="R2498" i="190"/>
  <c r="Q2498" i="190"/>
  <c r="P2498" i="190"/>
  <c r="O2498" i="190"/>
  <c r="V2497" i="190"/>
  <c r="U2497" i="190"/>
  <c r="T2497" i="190"/>
  <c r="S2497" i="190"/>
  <c r="R2497" i="190"/>
  <c r="Q2497" i="190"/>
  <c r="P2497" i="190"/>
  <c r="O2497" i="190"/>
  <c r="V2496" i="190"/>
  <c r="U2496" i="190"/>
  <c r="T2496" i="190"/>
  <c r="X2496" i="190" s="1"/>
  <c r="S2496" i="190"/>
  <c r="R2496" i="190"/>
  <c r="Q2496" i="190"/>
  <c r="P2496" i="190"/>
  <c r="O2496" i="190"/>
  <c r="V2495" i="190"/>
  <c r="U2495" i="190"/>
  <c r="T2495" i="190"/>
  <c r="S2495" i="190"/>
  <c r="R2495" i="190"/>
  <c r="Q2495" i="190"/>
  <c r="P2495" i="190"/>
  <c r="O2495" i="190"/>
  <c r="V2494" i="190"/>
  <c r="U2494" i="190"/>
  <c r="T2494" i="190"/>
  <c r="S2494" i="190"/>
  <c r="R2494" i="190"/>
  <c r="Q2494" i="190"/>
  <c r="P2494" i="190"/>
  <c r="O2494" i="190"/>
  <c r="V2493" i="190"/>
  <c r="U2493" i="190"/>
  <c r="T2493" i="190"/>
  <c r="X2493" i="190" s="1"/>
  <c r="S2493" i="190"/>
  <c r="R2493" i="190"/>
  <c r="Q2493" i="190"/>
  <c r="P2493" i="190"/>
  <c r="O2493" i="190"/>
  <c r="V2492" i="190"/>
  <c r="U2492" i="190"/>
  <c r="T2492" i="190"/>
  <c r="S2492" i="190"/>
  <c r="R2492" i="190"/>
  <c r="Q2492" i="190"/>
  <c r="P2492" i="190"/>
  <c r="O2492" i="190"/>
  <c r="V2491" i="190"/>
  <c r="U2491" i="190"/>
  <c r="T2491" i="190"/>
  <c r="S2491" i="190"/>
  <c r="R2491" i="190"/>
  <c r="Q2491" i="190"/>
  <c r="P2491" i="190"/>
  <c r="O2491" i="190"/>
  <c r="V2490" i="190"/>
  <c r="U2490" i="190"/>
  <c r="T2490" i="190"/>
  <c r="X2490" i="190" s="1"/>
  <c r="S2490" i="190"/>
  <c r="R2490" i="190"/>
  <c r="Q2490" i="190"/>
  <c r="P2490" i="190"/>
  <c r="O2490" i="190"/>
  <c r="V2489" i="190"/>
  <c r="U2489" i="190"/>
  <c r="T2489" i="190"/>
  <c r="S2489" i="190"/>
  <c r="R2489" i="190"/>
  <c r="Q2489" i="190"/>
  <c r="P2489" i="190"/>
  <c r="O2489" i="190"/>
  <c r="V2488" i="190"/>
  <c r="U2488" i="190"/>
  <c r="T2488" i="190"/>
  <c r="S2488" i="190"/>
  <c r="R2488" i="190"/>
  <c r="Q2488" i="190"/>
  <c r="P2488" i="190"/>
  <c r="O2488" i="190"/>
  <c r="V2487" i="190"/>
  <c r="U2487" i="190"/>
  <c r="T2487" i="190"/>
  <c r="X2487" i="190" s="1"/>
  <c r="S2487" i="190"/>
  <c r="R2487" i="190"/>
  <c r="Q2487" i="190"/>
  <c r="P2487" i="190"/>
  <c r="O2487" i="190"/>
  <c r="V2486" i="190"/>
  <c r="U2486" i="190"/>
  <c r="T2486" i="190"/>
  <c r="S2486" i="190"/>
  <c r="R2486" i="190"/>
  <c r="Q2486" i="190"/>
  <c r="P2486" i="190"/>
  <c r="O2486" i="190"/>
  <c r="V2485" i="190"/>
  <c r="U2485" i="190"/>
  <c r="T2485" i="190"/>
  <c r="S2485" i="190"/>
  <c r="R2485" i="190"/>
  <c r="Q2485" i="190"/>
  <c r="P2485" i="190"/>
  <c r="O2485" i="190"/>
  <c r="V2484" i="190"/>
  <c r="U2484" i="190"/>
  <c r="T2484" i="190"/>
  <c r="X2484" i="190" s="1"/>
  <c r="S2484" i="190"/>
  <c r="R2484" i="190"/>
  <c r="Q2484" i="190"/>
  <c r="P2484" i="190"/>
  <c r="O2484" i="190"/>
  <c r="V2483" i="190"/>
  <c r="U2483" i="190"/>
  <c r="T2483" i="190"/>
  <c r="S2483" i="190"/>
  <c r="R2483" i="190"/>
  <c r="Q2483" i="190"/>
  <c r="P2483" i="190"/>
  <c r="O2483" i="190"/>
  <c r="V2482" i="190"/>
  <c r="U2482" i="190"/>
  <c r="T2482" i="190"/>
  <c r="S2482" i="190"/>
  <c r="R2482" i="190"/>
  <c r="Q2482" i="190"/>
  <c r="P2482" i="190"/>
  <c r="O2482" i="190"/>
  <c r="V2481" i="190"/>
  <c r="U2481" i="190"/>
  <c r="T2481" i="190"/>
  <c r="X2481" i="190" s="1"/>
  <c r="S2481" i="190"/>
  <c r="R2481" i="190"/>
  <c r="Q2481" i="190"/>
  <c r="P2481" i="190"/>
  <c r="O2481" i="190"/>
  <c r="V2480" i="190"/>
  <c r="U2480" i="190"/>
  <c r="T2480" i="190"/>
  <c r="S2480" i="190"/>
  <c r="R2480" i="190"/>
  <c r="Q2480" i="190"/>
  <c r="P2480" i="190"/>
  <c r="O2480" i="190"/>
  <c r="V2479" i="190"/>
  <c r="U2479" i="190"/>
  <c r="T2479" i="190"/>
  <c r="S2479" i="190"/>
  <c r="R2479" i="190"/>
  <c r="Q2479" i="190"/>
  <c r="P2479" i="190"/>
  <c r="O2479" i="190"/>
  <c r="V2478" i="190"/>
  <c r="U2478" i="190"/>
  <c r="T2478" i="190"/>
  <c r="X2478" i="190" s="1"/>
  <c r="S2478" i="190"/>
  <c r="R2478" i="190"/>
  <c r="Q2478" i="190"/>
  <c r="P2478" i="190"/>
  <c r="O2478" i="190"/>
  <c r="V2477" i="190"/>
  <c r="U2477" i="190"/>
  <c r="T2477" i="190"/>
  <c r="S2477" i="190"/>
  <c r="R2477" i="190"/>
  <c r="Q2477" i="190"/>
  <c r="P2477" i="190"/>
  <c r="O2477" i="190"/>
  <c r="V2476" i="190"/>
  <c r="U2476" i="190"/>
  <c r="T2476" i="190"/>
  <c r="S2476" i="190"/>
  <c r="R2476" i="190"/>
  <c r="Q2476" i="190"/>
  <c r="P2476" i="190"/>
  <c r="O2476" i="190"/>
  <c r="V2475" i="190"/>
  <c r="U2475" i="190"/>
  <c r="T2475" i="190"/>
  <c r="X2475" i="190" s="1"/>
  <c r="S2475" i="190"/>
  <c r="R2475" i="190"/>
  <c r="Q2475" i="190"/>
  <c r="P2475" i="190"/>
  <c r="O2475" i="190"/>
  <c r="V2474" i="190"/>
  <c r="U2474" i="190"/>
  <c r="T2474" i="190"/>
  <c r="S2474" i="190"/>
  <c r="R2474" i="190"/>
  <c r="Q2474" i="190"/>
  <c r="P2474" i="190"/>
  <c r="O2474" i="190"/>
  <c r="V2473" i="190"/>
  <c r="U2473" i="190"/>
  <c r="T2473" i="190"/>
  <c r="S2473" i="190"/>
  <c r="R2473" i="190"/>
  <c r="Q2473" i="190"/>
  <c r="P2473" i="190"/>
  <c r="O2473" i="190"/>
  <c r="V2472" i="190"/>
  <c r="U2472" i="190"/>
  <c r="T2472" i="190"/>
  <c r="X2472" i="190" s="1"/>
  <c r="S2472" i="190"/>
  <c r="R2472" i="190"/>
  <c r="Q2472" i="190"/>
  <c r="P2472" i="190"/>
  <c r="O2472" i="190"/>
  <c r="V2471" i="190"/>
  <c r="U2471" i="190"/>
  <c r="T2471" i="190"/>
  <c r="S2471" i="190"/>
  <c r="R2471" i="190"/>
  <c r="Q2471" i="190"/>
  <c r="P2471" i="190"/>
  <c r="O2471" i="190"/>
  <c r="V2470" i="190"/>
  <c r="U2470" i="190"/>
  <c r="T2470" i="190"/>
  <c r="S2470" i="190"/>
  <c r="R2470" i="190"/>
  <c r="Q2470" i="190"/>
  <c r="P2470" i="190"/>
  <c r="O2470" i="190"/>
  <c r="V2469" i="190"/>
  <c r="U2469" i="190"/>
  <c r="T2469" i="190"/>
  <c r="X2469" i="190" s="1"/>
  <c r="S2469" i="190"/>
  <c r="R2469" i="190"/>
  <c r="Q2469" i="190"/>
  <c r="P2469" i="190"/>
  <c r="O2469" i="190"/>
  <c r="V2468" i="190"/>
  <c r="U2468" i="190"/>
  <c r="T2468" i="190"/>
  <c r="S2468" i="190"/>
  <c r="R2468" i="190"/>
  <c r="Q2468" i="190"/>
  <c r="P2468" i="190"/>
  <c r="O2468" i="190"/>
  <c r="V2467" i="190"/>
  <c r="U2467" i="190"/>
  <c r="T2467" i="190"/>
  <c r="S2467" i="190"/>
  <c r="R2467" i="190"/>
  <c r="Q2467" i="190"/>
  <c r="P2467" i="190"/>
  <c r="O2467" i="190"/>
  <c r="V2466" i="190"/>
  <c r="U2466" i="190"/>
  <c r="T2466" i="190"/>
  <c r="X2466" i="190" s="1"/>
  <c r="S2466" i="190"/>
  <c r="R2466" i="190"/>
  <c r="Q2466" i="190"/>
  <c r="P2466" i="190"/>
  <c r="O2466" i="190"/>
  <c r="V2465" i="190"/>
  <c r="U2465" i="190"/>
  <c r="T2465" i="190"/>
  <c r="S2465" i="190"/>
  <c r="R2465" i="190"/>
  <c r="Q2465" i="190"/>
  <c r="P2465" i="190"/>
  <c r="O2465" i="190"/>
  <c r="V2464" i="190"/>
  <c r="U2464" i="190"/>
  <c r="T2464" i="190"/>
  <c r="S2464" i="190"/>
  <c r="R2464" i="190"/>
  <c r="Q2464" i="190"/>
  <c r="P2464" i="190"/>
  <c r="O2464" i="190"/>
  <c r="V2463" i="190"/>
  <c r="U2463" i="190"/>
  <c r="T2463" i="190"/>
  <c r="X2463" i="190" s="1"/>
  <c r="S2463" i="190"/>
  <c r="R2463" i="190"/>
  <c r="Q2463" i="190"/>
  <c r="P2463" i="190"/>
  <c r="O2463" i="190"/>
  <c r="V2462" i="190"/>
  <c r="U2462" i="190"/>
  <c r="T2462" i="190"/>
  <c r="S2462" i="190"/>
  <c r="R2462" i="190"/>
  <c r="Q2462" i="190"/>
  <c r="P2462" i="190"/>
  <c r="O2462" i="190"/>
  <c r="V2461" i="190"/>
  <c r="U2461" i="190"/>
  <c r="T2461" i="190"/>
  <c r="S2461" i="190"/>
  <c r="R2461" i="190"/>
  <c r="Q2461" i="190"/>
  <c r="P2461" i="190"/>
  <c r="O2461" i="190"/>
  <c r="V2460" i="190"/>
  <c r="U2460" i="190"/>
  <c r="T2460" i="190"/>
  <c r="X2460" i="190" s="1"/>
  <c r="S2460" i="190"/>
  <c r="R2460" i="190"/>
  <c r="Q2460" i="190"/>
  <c r="P2460" i="190"/>
  <c r="O2460" i="190"/>
  <c r="V2459" i="190"/>
  <c r="U2459" i="190"/>
  <c r="T2459" i="190"/>
  <c r="S2459" i="190"/>
  <c r="R2459" i="190"/>
  <c r="Q2459" i="190"/>
  <c r="P2459" i="190"/>
  <c r="O2459" i="190"/>
  <c r="V2458" i="190"/>
  <c r="U2458" i="190"/>
  <c r="T2458" i="190"/>
  <c r="S2458" i="190"/>
  <c r="R2458" i="190"/>
  <c r="Q2458" i="190"/>
  <c r="P2458" i="190"/>
  <c r="O2458" i="190"/>
  <c r="V2457" i="190"/>
  <c r="U2457" i="190"/>
  <c r="T2457" i="190"/>
  <c r="X2457" i="190" s="1"/>
  <c r="S2457" i="190"/>
  <c r="R2457" i="190"/>
  <c r="Q2457" i="190"/>
  <c r="P2457" i="190"/>
  <c r="O2457" i="190"/>
  <c r="V2456" i="190"/>
  <c r="U2456" i="190"/>
  <c r="T2456" i="190"/>
  <c r="S2456" i="190"/>
  <c r="R2456" i="190"/>
  <c r="Q2456" i="190"/>
  <c r="P2456" i="190"/>
  <c r="O2456" i="190"/>
  <c r="V2455" i="190"/>
  <c r="U2455" i="190"/>
  <c r="T2455" i="190"/>
  <c r="S2455" i="190"/>
  <c r="R2455" i="190"/>
  <c r="Q2455" i="190"/>
  <c r="P2455" i="190"/>
  <c r="O2455" i="190"/>
  <c r="V2454" i="190"/>
  <c r="U2454" i="190"/>
  <c r="T2454" i="190"/>
  <c r="X2454" i="190" s="1"/>
  <c r="S2454" i="190"/>
  <c r="R2454" i="190"/>
  <c r="Q2454" i="190"/>
  <c r="P2454" i="190"/>
  <c r="O2454" i="190"/>
  <c r="V2453" i="190"/>
  <c r="U2453" i="190"/>
  <c r="T2453" i="190"/>
  <c r="S2453" i="190"/>
  <c r="R2453" i="190"/>
  <c r="Q2453" i="190"/>
  <c r="P2453" i="190"/>
  <c r="O2453" i="190"/>
  <c r="V2452" i="190"/>
  <c r="U2452" i="190"/>
  <c r="T2452" i="190"/>
  <c r="S2452" i="190"/>
  <c r="R2452" i="190"/>
  <c r="Q2452" i="190"/>
  <c r="P2452" i="190"/>
  <c r="O2452" i="190"/>
  <c r="V2451" i="190"/>
  <c r="U2451" i="190"/>
  <c r="T2451" i="190"/>
  <c r="X2451" i="190" s="1"/>
  <c r="S2451" i="190"/>
  <c r="R2451" i="190"/>
  <c r="Q2451" i="190"/>
  <c r="P2451" i="190"/>
  <c r="O2451" i="190"/>
  <c r="V2450" i="190"/>
  <c r="U2450" i="190"/>
  <c r="T2450" i="190"/>
  <c r="S2450" i="190"/>
  <c r="R2450" i="190"/>
  <c r="Q2450" i="190"/>
  <c r="P2450" i="190"/>
  <c r="O2450" i="190"/>
  <c r="V2449" i="190"/>
  <c r="U2449" i="190"/>
  <c r="T2449" i="190"/>
  <c r="S2449" i="190"/>
  <c r="R2449" i="190"/>
  <c r="Q2449" i="190"/>
  <c r="P2449" i="190"/>
  <c r="O2449" i="190"/>
  <c r="V2448" i="190"/>
  <c r="U2448" i="190"/>
  <c r="T2448" i="190"/>
  <c r="X2448" i="190" s="1"/>
  <c r="S2448" i="190"/>
  <c r="R2448" i="190"/>
  <c r="Q2448" i="190"/>
  <c r="P2448" i="190"/>
  <c r="O2448" i="190"/>
  <c r="V2447" i="190"/>
  <c r="U2447" i="190"/>
  <c r="T2447" i="190"/>
  <c r="S2447" i="190"/>
  <c r="R2447" i="190"/>
  <c r="Q2447" i="190"/>
  <c r="P2447" i="190"/>
  <c r="O2447" i="190"/>
  <c r="V2446" i="190"/>
  <c r="U2446" i="190"/>
  <c r="T2446" i="190"/>
  <c r="S2446" i="190"/>
  <c r="R2446" i="190"/>
  <c r="Q2446" i="190"/>
  <c r="P2446" i="190"/>
  <c r="O2446" i="190"/>
  <c r="V2445" i="190"/>
  <c r="U2445" i="190"/>
  <c r="T2445" i="190"/>
  <c r="X2445" i="190" s="1"/>
  <c r="S2445" i="190"/>
  <c r="R2445" i="190"/>
  <c r="Q2445" i="190"/>
  <c r="P2445" i="190"/>
  <c r="O2445" i="190"/>
  <c r="V2444" i="190"/>
  <c r="U2444" i="190"/>
  <c r="T2444" i="190"/>
  <c r="S2444" i="190"/>
  <c r="R2444" i="190"/>
  <c r="Q2444" i="190"/>
  <c r="P2444" i="190"/>
  <c r="O2444" i="190"/>
  <c r="V2443" i="190"/>
  <c r="U2443" i="190"/>
  <c r="T2443" i="190"/>
  <c r="S2443" i="190"/>
  <c r="R2443" i="190"/>
  <c r="Q2443" i="190"/>
  <c r="P2443" i="190"/>
  <c r="O2443" i="190"/>
  <c r="V2442" i="190"/>
  <c r="U2442" i="190"/>
  <c r="T2442" i="190"/>
  <c r="X2442" i="190" s="1"/>
  <c r="S2442" i="190"/>
  <c r="R2442" i="190"/>
  <c r="Q2442" i="190"/>
  <c r="P2442" i="190"/>
  <c r="O2442" i="190"/>
  <c r="V2441" i="190"/>
  <c r="U2441" i="190"/>
  <c r="T2441" i="190"/>
  <c r="S2441" i="190"/>
  <c r="R2441" i="190"/>
  <c r="Q2441" i="190"/>
  <c r="P2441" i="190"/>
  <c r="O2441" i="190"/>
  <c r="V2440" i="190"/>
  <c r="U2440" i="190"/>
  <c r="T2440" i="190"/>
  <c r="S2440" i="190"/>
  <c r="R2440" i="190"/>
  <c r="Q2440" i="190"/>
  <c r="P2440" i="190"/>
  <c r="O2440" i="190"/>
  <c r="V2439" i="190"/>
  <c r="U2439" i="190"/>
  <c r="T2439" i="190"/>
  <c r="X2439" i="190" s="1"/>
  <c r="S2439" i="190"/>
  <c r="R2439" i="190"/>
  <c r="Q2439" i="190"/>
  <c r="P2439" i="190"/>
  <c r="O2439" i="190"/>
  <c r="V2438" i="190"/>
  <c r="U2438" i="190"/>
  <c r="T2438" i="190"/>
  <c r="S2438" i="190"/>
  <c r="R2438" i="190"/>
  <c r="Q2438" i="190"/>
  <c r="P2438" i="190"/>
  <c r="O2438" i="190"/>
  <c r="V2437" i="190"/>
  <c r="U2437" i="190"/>
  <c r="T2437" i="190"/>
  <c r="S2437" i="190"/>
  <c r="R2437" i="190"/>
  <c r="Q2437" i="190"/>
  <c r="P2437" i="190"/>
  <c r="O2437" i="190"/>
  <c r="V2436" i="190"/>
  <c r="U2436" i="190"/>
  <c r="T2436" i="190"/>
  <c r="X2436" i="190" s="1"/>
  <c r="S2436" i="190"/>
  <c r="R2436" i="190"/>
  <c r="Q2436" i="190"/>
  <c r="P2436" i="190"/>
  <c r="O2436" i="190"/>
  <c r="V2435" i="190"/>
  <c r="U2435" i="190"/>
  <c r="T2435" i="190"/>
  <c r="S2435" i="190"/>
  <c r="R2435" i="190"/>
  <c r="Q2435" i="190"/>
  <c r="P2435" i="190"/>
  <c r="O2435" i="190"/>
  <c r="V2434" i="190"/>
  <c r="U2434" i="190"/>
  <c r="T2434" i="190"/>
  <c r="S2434" i="190"/>
  <c r="R2434" i="190"/>
  <c r="Q2434" i="190"/>
  <c r="P2434" i="190"/>
  <c r="O2434" i="190"/>
  <c r="V2433" i="190"/>
  <c r="U2433" i="190"/>
  <c r="T2433" i="190"/>
  <c r="X2433" i="190" s="1"/>
  <c r="S2433" i="190"/>
  <c r="R2433" i="190"/>
  <c r="Q2433" i="190"/>
  <c r="P2433" i="190"/>
  <c r="O2433" i="190"/>
  <c r="V2432" i="190"/>
  <c r="U2432" i="190"/>
  <c r="T2432" i="190"/>
  <c r="S2432" i="190"/>
  <c r="R2432" i="190"/>
  <c r="Q2432" i="190"/>
  <c r="P2432" i="190"/>
  <c r="O2432" i="190"/>
  <c r="V2431" i="190"/>
  <c r="U2431" i="190"/>
  <c r="T2431" i="190"/>
  <c r="S2431" i="190"/>
  <c r="R2431" i="190"/>
  <c r="Q2431" i="190"/>
  <c r="P2431" i="190"/>
  <c r="O2431" i="190"/>
  <c r="V2430" i="190"/>
  <c r="U2430" i="190"/>
  <c r="T2430" i="190"/>
  <c r="X2430" i="190" s="1"/>
  <c r="S2430" i="190"/>
  <c r="R2430" i="190"/>
  <c r="Q2430" i="190"/>
  <c r="P2430" i="190"/>
  <c r="O2430" i="190"/>
  <c r="V2429" i="190"/>
  <c r="U2429" i="190"/>
  <c r="T2429" i="190"/>
  <c r="S2429" i="190"/>
  <c r="R2429" i="190"/>
  <c r="Q2429" i="190"/>
  <c r="P2429" i="190"/>
  <c r="O2429" i="190"/>
  <c r="V2428" i="190"/>
  <c r="U2428" i="190"/>
  <c r="T2428" i="190"/>
  <c r="S2428" i="190"/>
  <c r="R2428" i="190"/>
  <c r="Q2428" i="190"/>
  <c r="P2428" i="190"/>
  <c r="O2428" i="190"/>
  <c r="V2427" i="190"/>
  <c r="U2427" i="190"/>
  <c r="T2427" i="190"/>
  <c r="X2427" i="190" s="1"/>
  <c r="S2427" i="190"/>
  <c r="R2427" i="190"/>
  <c r="Q2427" i="190"/>
  <c r="P2427" i="190"/>
  <c r="O2427" i="190"/>
  <c r="V2426" i="190"/>
  <c r="U2426" i="190"/>
  <c r="T2426" i="190"/>
  <c r="S2426" i="190"/>
  <c r="R2426" i="190"/>
  <c r="Q2426" i="190"/>
  <c r="P2426" i="190"/>
  <c r="O2426" i="190"/>
  <c r="V2425" i="190"/>
  <c r="U2425" i="190"/>
  <c r="T2425" i="190"/>
  <c r="S2425" i="190"/>
  <c r="R2425" i="190"/>
  <c r="Q2425" i="190"/>
  <c r="P2425" i="190"/>
  <c r="O2425" i="190"/>
  <c r="V2424" i="190"/>
  <c r="U2424" i="190"/>
  <c r="T2424" i="190"/>
  <c r="X2424" i="190" s="1"/>
  <c r="S2424" i="190"/>
  <c r="R2424" i="190"/>
  <c r="Q2424" i="190"/>
  <c r="P2424" i="190"/>
  <c r="O2424" i="190"/>
  <c r="V2423" i="190"/>
  <c r="U2423" i="190"/>
  <c r="T2423" i="190"/>
  <c r="S2423" i="190"/>
  <c r="R2423" i="190"/>
  <c r="Q2423" i="190"/>
  <c r="P2423" i="190"/>
  <c r="O2423" i="190"/>
  <c r="V2422" i="190"/>
  <c r="U2422" i="190"/>
  <c r="T2422" i="190"/>
  <c r="S2422" i="190"/>
  <c r="R2422" i="190"/>
  <c r="Q2422" i="190"/>
  <c r="P2422" i="190"/>
  <c r="O2422" i="190"/>
  <c r="V2421" i="190"/>
  <c r="U2421" i="190"/>
  <c r="T2421" i="190"/>
  <c r="X2421" i="190" s="1"/>
  <c r="S2421" i="190"/>
  <c r="R2421" i="190"/>
  <c r="Q2421" i="190"/>
  <c r="P2421" i="190"/>
  <c r="O2421" i="190"/>
  <c r="V2420" i="190"/>
  <c r="U2420" i="190"/>
  <c r="T2420" i="190"/>
  <c r="S2420" i="190"/>
  <c r="R2420" i="190"/>
  <c r="Q2420" i="190"/>
  <c r="P2420" i="190"/>
  <c r="O2420" i="190"/>
  <c r="V2419" i="190"/>
  <c r="U2419" i="190"/>
  <c r="T2419" i="190"/>
  <c r="S2419" i="190"/>
  <c r="R2419" i="190"/>
  <c r="Q2419" i="190"/>
  <c r="P2419" i="190"/>
  <c r="O2419" i="190"/>
  <c r="V2418" i="190"/>
  <c r="U2418" i="190"/>
  <c r="T2418" i="190"/>
  <c r="X2418" i="190" s="1"/>
  <c r="S2418" i="190"/>
  <c r="R2418" i="190"/>
  <c r="Q2418" i="190"/>
  <c r="P2418" i="190"/>
  <c r="O2418" i="190"/>
  <c r="V2417" i="190"/>
  <c r="U2417" i="190"/>
  <c r="T2417" i="190"/>
  <c r="S2417" i="190"/>
  <c r="R2417" i="190"/>
  <c r="Q2417" i="190"/>
  <c r="P2417" i="190"/>
  <c r="O2417" i="190"/>
  <c r="V2416" i="190"/>
  <c r="U2416" i="190"/>
  <c r="T2416" i="190"/>
  <c r="S2416" i="190"/>
  <c r="R2416" i="190"/>
  <c r="Q2416" i="190"/>
  <c r="P2416" i="190"/>
  <c r="O2416" i="190"/>
  <c r="V2415" i="190"/>
  <c r="U2415" i="190"/>
  <c r="T2415" i="190"/>
  <c r="X2415" i="190" s="1"/>
  <c r="S2415" i="190"/>
  <c r="R2415" i="190"/>
  <c r="Q2415" i="190"/>
  <c r="P2415" i="190"/>
  <c r="O2415" i="190"/>
  <c r="V2414" i="190"/>
  <c r="U2414" i="190"/>
  <c r="T2414" i="190"/>
  <c r="S2414" i="190"/>
  <c r="R2414" i="190"/>
  <c r="Q2414" i="190"/>
  <c r="P2414" i="190"/>
  <c r="O2414" i="190"/>
  <c r="V2413" i="190"/>
  <c r="U2413" i="190"/>
  <c r="T2413" i="190"/>
  <c r="S2413" i="190"/>
  <c r="R2413" i="190"/>
  <c r="Q2413" i="190"/>
  <c r="P2413" i="190"/>
  <c r="O2413" i="190"/>
  <c r="V2412" i="190"/>
  <c r="U2412" i="190"/>
  <c r="T2412" i="190"/>
  <c r="X2412" i="190" s="1"/>
  <c r="S2412" i="190"/>
  <c r="R2412" i="190"/>
  <c r="Q2412" i="190"/>
  <c r="P2412" i="190"/>
  <c r="O2412" i="190"/>
  <c r="V2411" i="190"/>
  <c r="U2411" i="190"/>
  <c r="T2411" i="190"/>
  <c r="S2411" i="190"/>
  <c r="R2411" i="190"/>
  <c r="Q2411" i="190"/>
  <c r="P2411" i="190"/>
  <c r="O2411" i="190"/>
  <c r="V2410" i="190"/>
  <c r="U2410" i="190"/>
  <c r="T2410" i="190"/>
  <c r="S2410" i="190"/>
  <c r="R2410" i="190"/>
  <c r="Q2410" i="190"/>
  <c r="P2410" i="190"/>
  <c r="O2410" i="190"/>
  <c r="V2409" i="190"/>
  <c r="U2409" i="190"/>
  <c r="T2409" i="190"/>
  <c r="X2409" i="190" s="1"/>
  <c r="S2409" i="190"/>
  <c r="R2409" i="190"/>
  <c r="Q2409" i="190"/>
  <c r="P2409" i="190"/>
  <c r="O2409" i="190"/>
  <c r="V2408" i="190"/>
  <c r="U2408" i="190"/>
  <c r="T2408" i="190"/>
  <c r="S2408" i="190"/>
  <c r="R2408" i="190"/>
  <c r="Q2408" i="190"/>
  <c r="P2408" i="190"/>
  <c r="O2408" i="190"/>
  <c r="V2407" i="190"/>
  <c r="U2407" i="190"/>
  <c r="T2407" i="190"/>
  <c r="S2407" i="190"/>
  <c r="R2407" i="190"/>
  <c r="Q2407" i="190"/>
  <c r="P2407" i="190"/>
  <c r="O2407" i="190"/>
  <c r="V2406" i="190"/>
  <c r="U2406" i="190"/>
  <c r="T2406" i="190"/>
  <c r="X2406" i="190" s="1"/>
  <c r="S2406" i="190"/>
  <c r="R2406" i="190"/>
  <c r="Q2406" i="190"/>
  <c r="P2406" i="190"/>
  <c r="O2406" i="190"/>
  <c r="V2405" i="190"/>
  <c r="U2405" i="190"/>
  <c r="T2405" i="190"/>
  <c r="S2405" i="190"/>
  <c r="R2405" i="190"/>
  <c r="Q2405" i="190"/>
  <c r="P2405" i="190"/>
  <c r="O2405" i="190"/>
  <c r="V2404" i="190"/>
  <c r="U2404" i="190"/>
  <c r="T2404" i="190"/>
  <c r="S2404" i="190"/>
  <c r="R2404" i="190"/>
  <c r="Q2404" i="190"/>
  <c r="P2404" i="190"/>
  <c r="O2404" i="190"/>
  <c r="V2403" i="190"/>
  <c r="U2403" i="190"/>
  <c r="T2403" i="190"/>
  <c r="X2403" i="190" s="1"/>
  <c r="S2403" i="190"/>
  <c r="R2403" i="190"/>
  <c r="Q2403" i="190"/>
  <c r="P2403" i="190"/>
  <c r="O2403" i="190"/>
  <c r="V2402" i="190"/>
  <c r="U2402" i="190"/>
  <c r="T2402" i="190"/>
  <c r="S2402" i="190"/>
  <c r="R2402" i="190"/>
  <c r="Q2402" i="190"/>
  <c r="P2402" i="190"/>
  <c r="O2402" i="190"/>
  <c r="V2401" i="190"/>
  <c r="U2401" i="190"/>
  <c r="T2401" i="190"/>
  <c r="S2401" i="190"/>
  <c r="R2401" i="190"/>
  <c r="Q2401" i="190"/>
  <c r="P2401" i="190"/>
  <c r="O2401" i="190"/>
  <c r="V2400" i="190"/>
  <c r="U2400" i="190"/>
  <c r="T2400" i="190"/>
  <c r="X2400" i="190" s="1"/>
  <c r="S2400" i="190"/>
  <c r="R2400" i="190"/>
  <c r="Q2400" i="190"/>
  <c r="P2400" i="190"/>
  <c r="O2400" i="190"/>
  <c r="V2399" i="190"/>
  <c r="U2399" i="190"/>
  <c r="T2399" i="190"/>
  <c r="S2399" i="190"/>
  <c r="R2399" i="190"/>
  <c r="Q2399" i="190"/>
  <c r="P2399" i="190"/>
  <c r="O2399" i="190"/>
  <c r="V2398" i="190"/>
  <c r="U2398" i="190"/>
  <c r="T2398" i="190"/>
  <c r="S2398" i="190"/>
  <c r="R2398" i="190"/>
  <c r="Q2398" i="190"/>
  <c r="P2398" i="190"/>
  <c r="O2398" i="190"/>
  <c r="V2397" i="190"/>
  <c r="U2397" i="190"/>
  <c r="T2397" i="190"/>
  <c r="X2397" i="190" s="1"/>
  <c r="S2397" i="190"/>
  <c r="R2397" i="190"/>
  <c r="Q2397" i="190"/>
  <c r="P2397" i="190"/>
  <c r="O2397" i="190"/>
  <c r="V2396" i="190"/>
  <c r="U2396" i="190"/>
  <c r="T2396" i="190"/>
  <c r="S2396" i="190"/>
  <c r="R2396" i="190"/>
  <c r="Q2396" i="190"/>
  <c r="P2396" i="190"/>
  <c r="O2396" i="190"/>
  <c r="V2395" i="190"/>
  <c r="U2395" i="190"/>
  <c r="T2395" i="190"/>
  <c r="S2395" i="190"/>
  <c r="R2395" i="190"/>
  <c r="Q2395" i="190"/>
  <c r="P2395" i="190"/>
  <c r="O2395" i="190"/>
  <c r="V2394" i="190"/>
  <c r="U2394" i="190"/>
  <c r="T2394" i="190"/>
  <c r="X2394" i="190" s="1"/>
  <c r="S2394" i="190"/>
  <c r="R2394" i="190"/>
  <c r="Q2394" i="190"/>
  <c r="P2394" i="190"/>
  <c r="O2394" i="190"/>
  <c r="V2393" i="190"/>
  <c r="U2393" i="190"/>
  <c r="T2393" i="190"/>
  <c r="S2393" i="190"/>
  <c r="R2393" i="190"/>
  <c r="Q2393" i="190"/>
  <c r="P2393" i="190"/>
  <c r="O2393" i="190"/>
  <c r="V2392" i="190"/>
  <c r="U2392" i="190"/>
  <c r="T2392" i="190"/>
  <c r="S2392" i="190"/>
  <c r="R2392" i="190"/>
  <c r="Q2392" i="190"/>
  <c r="P2392" i="190"/>
  <c r="O2392" i="190"/>
  <c r="V2391" i="190"/>
  <c r="U2391" i="190"/>
  <c r="T2391" i="190"/>
  <c r="X2391" i="190" s="1"/>
  <c r="S2391" i="190"/>
  <c r="R2391" i="190"/>
  <c r="Q2391" i="190"/>
  <c r="P2391" i="190"/>
  <c r="O2391" i="190"/>
  <c r="V2390" i="190"/>
  <c r="U2390" i="190"/>
  <c r="T2390" i="190"/>
  <c r="S2390" i="190"/>
  <c r="R2390" i="190"/>
  <c r="Q2390" i="190"/>
  <c r="P2390" i="190"/>
  <c r="O2390" i="190"/>
  <c r="V2389" i="190"/>
  <c r="U2389" i="190"/>
  <c r="T2389" i="190"/>
  <c r="S2389" i="190"/>
  <c r="R2389" i="190"/>
  <c r="Q2389" i="190"/>
  <c r="P2389" i="190"/>
  <c r="O2389" i="190"/>
  <c r="V2388" i="190"/>
  <c r="U2388" i="190"/>
  <c r="T2388" i="190"/>
  <c r="X2388" i="190" s="1"/>
  <c r="S2388" i="190"/>
  <c r="R2388" i="190"/>
  <c r="Q2388" i="190"/>
  <c r="P2388" i="190"/>
  <c r="O2388" i="190"/>
  <c r="V2387" i="190"/>
  <c r="U2387" i="190"/>
  <c r="T2387" i="190"/>
  <c r="S2387" i="190"/>
  <c r="R2387" i="190"/>
  <c r="Q2387" i="190"/>
  <c r="P2387" i="190"/>
  <c r="O2387" i="190"/>
  <c r="V2386" i="190"/>
  <c r="U2386" i="190"/>
  <c r="T2386" i="190"/>
  <c r="S2386" i="190"/>
  <c r="R2386" i="190"/>
  <c r="Q2386" i="190"/>
  <c r="P2386" i="190"/>
  <c r="O2386" i="190"/>
  <c r="V2385" i="190"/>
  <c r="U2385" i="190"/>
  <c r="T2385" i="190"/>
  <c r="X2385" i="190" s="1"/>
  <c r="S2385" i="190"/>
  <c r="R2385" i="190"/>
  <c r="Q2385" i="190"/>
  <c r="P2385" i="190"/>
  <c r="O2385" i="190"/>
  <c r="V2384" i="190"/>
  <c r="U2384" i="190"/>
  <c r="T2384" i="190"/>
  <c r="S2384" i="190"/>
  <c r="R2384" i="190"/>
  <c r="Q2384" i="190"/>
  <c r="P2384" i="190"/>
  <c r="O2384" i="190"/>
  <c r="V2383" i="190"/>
  <c r="U2383" i="190"/>
  <c r="T2383" i="190"/>
  <c r="S2383" i="190"/>
  <c r="R2383" i="190"/>
  <c r="Q2383" i="190"/>
  <c r="P2383" i="190"/>
  <c r="O2383" i="190"/>
  <c r="V2382" i="190"/>
  <c r="U2382" i="190"/>
  <c r="T2382" i="190"/>
  <c r="X2382" i="190" s="1"/>
  <c r="S2382" i="190"/>
  <c r="R2382" i="190"/>
  <c r="Q2382" i="190"/>
  <c r="P2382" i="190"/>
  <c r="O2382" i="190"/>
  <c r="V2381" i="190"/>
  <c r="U2381" i="190"/>
  <c r="T2381" i="190"/>
  <c r="S2381" i="190"/>
  <c r="R2381" i="190"/>
  <c r="Q2381" i="190"/>
  <c r="P2381" i="190"/>
  <c r="O2381" i="190"/>
  <c r="V2380" i="190"/>
  <c r="U2380" i="190"/>
  <c r="T2380" i="190"/>
  <c r="S2380" i="190"/>
  <c r="R2380" i="190"/>
  <c r="Q2380" i="190"/>
  <c r="P2380" i="190"/>
  <c r="O2380" i="190"/>
  <c r="V2379" i="190"/>
  <c r="U2379" i="190"/>
  <c r="T2379" i="190"/>
  <c r="X2379" i="190" s="1"/>
  <c r="S2379" i="190"/>
  <c r="R2379" i="190"/>
  <c r="Q2379" i="190"/>
  <c r="P2379" i="190"/>
  <c r="O2379" i="190"/>
  <c r="V2378" i="190"/>
  <c r="U2378" i="190"/>
  <c r="T2378" i="190"/>
  <c r="S2378" i="190"/>
  <c r="R2378" i="190"/>
  <c r="Q2378" i="190"/>
  <c r="P2378" i="190"/>
  <c r="O2378" i="190"/>
  <c r="V2377" i="190"/>
  <c r="U2377" i="190"/>
  <c r="T2377" i="190"/>
  <c r="S2377" i="190"/>
  <c r="R2377" i="190"/>
  <c r="Q2377" i="190"/>
  <c r="P2377" i="190"/>
  <c r="O2377" i="190"/>
  <c r="V2376" i="190"/>
  <c r="U2376" i="190"/>
  <c r="T2376" i="190"/>
  <c r="X2376" i="190" s="1"/>
  <c r="S2376" i="190"/>
  <c r="R2376" i="190"/>
  <c r="Q2376" i="190"/>
  <c r="P2376" i="190"/>
  <c r="O2376" i="190"/>
  <c r="V2375" i="190"/>
  <c r="U2375" i="190"/>
  <c r="T2375" i="190"/>
  <c r="S2375" i="190"/>
  <c r="R2375" i="190"/>
  <c r="Q2375" i="190"/>
  <c r="P2375" i="190"/>
  <c r="O2375" i="190"/>
  <c r="V2374" i="190"/>
  <c r="U2374" i="190"/>
  <c r="T2374" i="190"/>
  <c r="S2374" i="190"/>
  <c r="R2374" i="190"/>
  <c r="Q2374" i="190"/>
  <c r="P2374" i="190"/>
  <c r="O2374" i="190"/>
  <c r="V2373" i="190"/>
  <c r="U2373" i="190"/>
  <c r="T2373" i="190"/>
  <c r="X2373" i="190" s="1"/>
  <c r="S2373" i="190"/>
  <c r="R2373" i="190"/>
  <c r="Q2373" i="190"/>
  <c r="P2373" i="190"/>
  <c r="O2373" i="190"/>
  <c r="V2372" i="190"/>
  <c r="U2372" i="190"/>
  <c r="T2372" i="190"/>
  <c r="S2372" i="190"/>
  <c r="R2372" i="190"/>
  <c r="Q2372" i="190"/>
  <c r="P2372" i="190"/>
  <c r="O2372" i="190"/>
  <c r="V2371" i="190"/>
  <c r="U2371" i="190"/>
  <c r="T2371" i="190"/>
  <c r="S2371" i="190"/>
  <c r="R2371" i="190"/>
  <c r="Q2371" i="190"/>
  <c r="P2371" i="190"/>
  <c r="O2371" i="190"/>
  <c r="V2370" i="190"/>
  <c r="U2370" i="190"/>
  <c r="T2370" i="190"/>
  <c r="X2370" i="190" s="1"/>
  <c r="S2370" i="190"/>
  <c r="R2370" i="190"/>
  <c r="Q2370" i="190"/>
  <c r="P2370" i="190"/>
  <c r="O2370" i="190"/>
  <c r="V2369" i="190"/>
  <c r="U2369" i="190"/>
  <c r="T2369" i="190"/>
  <c r="S2369" i="190"/>
  <c r="R2369" i="190"/>
  <c r="Q2369" i="190"/>
  <c r="P2369" i="190"/>
  <c r="O2369" i="190"/>
  <c r="V2368" i="190"/>
  <c r="U2368" i="190"/>
  <c r="T2368" i="190"/>
  <c r="S2368" i="190"/>
  <c r="R2368" i="190"/>
  <c r="Q2368" i="190"/>
  <c r="P2368" i="190"/>
  <c r="O2368" i="190"/>
  <c r="V2367" i="190"/>
  <c r="U2367" i="190"/>
  <c r="T2367" i="190"/>
  <c r="X2367" i="190" s="1"/>
  <c r="S2367" i="190"/>
  <c r="R2367" i="190"/>
  <c r="Q2367" i="190"/>
  <c r="P2367" i="190"/>
  <c r="O2367" i="190"/>
  <c r="V2366" i="190"/>
  <c r="U2366" i="190"/>
  <c r="T2366" i="190"/>
  <c r="S2366" i="190"/>
  <c r="R2366" i="190"/>
  <c r="Q2366" i="190"/>
  <c r="P2366" i="190"/>
  <c r="O2366" i="190"/>
  <c r="V2365" i="190"/>
  <c r="U2365" i="190"/>
  <c r="T2365" i="190"/>
  <c r="S2365" i="190"/>
  <c r="R2365" i="190"/>
  <c r="Q2365" i="190"/>
  <c r="P2365" i="190"/>
  <c r="O2365" i="190"/>
  <c r="V2364" i="190"/>
  <c r="U2364" i="190"/>
  <c r="T2364" i="190"/>
  <c r="X2364" i="190" s="1"/>
  <c r="S2364" i="190"/>
  <c r="R2364" i="190"/>
  <c r="Q2364" i="190"/>
  <c r="P2364" i="190"/>
  <c r="O2364" i="190"/>
  <c r="V2363" i="190"/>
  <c r="U2363" i="190"/>
  <c r="T2363" i="190"/>
  <c r="S2363" i="190"/>
  <c r="R2363" i="190"/>
  <c r="Q2363" i="190"/>
  <c r="P2363" i="190"/>
  <c r="O2363" i="190"/>
  <c r="V2362" i="190"/>
  <c r="U2362" i="190"/>
  <c r="T2362" i="190"/>
  <c r="S2362" i="190"/>
  <c r="R2362" i="190"/>
  <c r="Q2362" i="190"/>
  <c r="P2362" i="190"/>
  <c r="O2362" i="190"/>
  <c r="V2361" i="190"/>
  <c r="U2361" i="190"/>
  <c r="T2361" i="190"/>
  <c r="X2361" i="190" s="1"/>
  <c r="S2361" i="190"/>
  <c r="R2361" i="190"/>
  <c r="Q2361" i="190"/>
  <c r="P2361" i="190"/>
  <c r="O2361" i="190"/>
  <c r="V2360" i="190"/>
  <c r="U2360" i="190"/>
  <c r="T2360" i="190"/>
  <c r="S2360" i="190"/>
  <c r="R2360" i="190"/>
  <c r="Q2360" i="190"/>
  <c r="P2360" i="190"/>
  <c r="O2360" i="190"/>
  <c r="V2359" i="190"/>
  <c r="U2359" i="190"/>
  <c r="T2359" i="190"/>
  <c r="S2359" i="190"/>
  <c r="R2359" i="190"/>
  <c r="Q2359" i="190"/>
  <c r="P2359" i="190"/>
  <c r="O2359" i="190"/>
  <c r="V2358" i="190"/>
  <c r="U2358" i="190"/>
  <c r="T2358" i="190"/>
  <c r="X2358" i="190" s="1"/>
  <c r="S2358" i="190"/>
  <c r="R2358" i="190"/>
  <c r="Q2358" i="190"/>
  <c r="P2358" i="190"/>
  <c r="O2358" i="190"/>
  <c r="V2357" i="190"/>
  <c r="U2357" i="190"/>
  <c r="T2357" i="190"/>
  <c r="S2357" i="190"/>
  <c r="R2357" i="190"/>
  <c r="Q2357" i="190"/>
  <c r="P2357" i="190"/>
  <c r="O2357" i="190"/>
  <c r="V2356" i="190"/>
  <c r="U2356" i="190"/>
  <c r="T2356" i="190"/>
  <c r="S2356" i="190"/>
  <c r="R2356" i="190"/>
  <c r="Q2356" i="190"/>
  <c r="P2356" i="190"/>
  <c r="O2356" i="190"/>
  <c r="V2355" i="190"/>
  <c r="U2355" i="190"/>
  <c r="T2355" i="190"/>
  <c r="X2355" i="190" s="1"/>
  <c r="S2355" i="190"/>
  <c r="R2355" i="190"/>
  <c r="Q2355" i="190"/>
  <c r="P2355" i="190"/>
  <c r="O2355" i="190"/>
  <c r="V2354" i="190"/>
  <c r="U2354" i="190"/>
  <c r="T2354" i="190"/>
  <c r="S2354" i="190"/>
  <c r="R2354" i="190"/>
  <c r="Q2354" i="190"/>
  <c r="P2354" i="190"/>
  <c r="O2354" i="190"/>
  <c r="V2353" i="190"/>
  <c r="U2353" i="190"/>
  <c r="T2353" i="190"/>
  <c r="S2353" i="190"/>
  <c r="R2353" i="190"/>
  <c r="Q2353" i="190"/>
  <c r="P2353" i="190"/>
  <c r="O2353" i="190"/>
  <c r="V2352" i="190"/>
  <c r="U2352" i="190"/>
  <c r="T2352" i="190"/>
  <c r="X2352" i="190" s="1"/>
  <c r="S2352" i="190"/>
  <c r="R2352" i="190"/>
  <c r="Q2352" i="190"/>
  <c r="P2352" i="190"/>
  <c r="O2352" i="190"/>
  <c r="V2351" i="190"/>
  <c r="U2351" i="190"/>
  <c r="T2351" i="190"/>
  <c r="S2351" i="190"/>
  <c r="R2351" i="190"/>
  <c r="Q2351" i="190"/>
  <c r="P2351" i="190"/>
  <c r="O2351" i="190"/>
  <c r="V2350" i="190"/>
  <c r="U2350" i="190"/>
  <c r="T2350" i="190"/>
  <c r="S2350" i="190"/>
  <c r="R2350" i="190"/>
  <c r="Q2350" i="190"/>
  <c r="P2350" i="190"/>
  <c r="O2350" i="190"/>
  <c r="V2349" i="190"/>
  <c r="U2349" i="190"/>
  <c r="T2349" i="190"/>
  <c r="X2349" i="190" s="1"/>
  <c r="S2349" i="190"/>
  <c r="R2349" i="190"/>
  <c r="Q2349" i="190"/>
  <c r="P2349" i="190"/>
  <c r="O2349" i="190"/>
  <c r="V2348" i="190"/>
  <c r="U2348" i="190"/>
  <c r="T2348" i="190"/>
  <c r="S2348" i="190"/>
  <c r="R2348" i="190"/>
  <c r="Q2348" i="190"/>
  <c r="P2348" i="190"/>
  <c r="O2348" i="190"/>
  <c r="V2347" i="190"/>
  <c r="U2347" i="190"/>
  <c r="T2347" i="190"/>
  <c r="S2347" i="190"/>
  <c r="R2347" i="190"/>
  <c r="Q2347" i="190"/>
  <c r="P2347" i="190"/>
  <c r="O2347" i="190"/>
  <c r="V2346" i="190"/>
  <c r="U2346" i="190"/>
  <c r="T2346" i="190"/>
  <c r="X2346" i="190" s="1"/>
  <c r="S2346" i="190"/>
  <c r="R2346" i="190"/>
  <c r="Q2346" i="190"/>
  <c r="P2346" i="190"/>
  <c r="O2346" i="190"/>
  <c r="V2345" i="190"/>
  <c r="U2345" i="190"/>
  <c r="T2345" i="190"/>
  <c r="S2345" i="190"/>
  <c r="R2345" i="190"/>
  <c r="Q2345" i="190"/>
  <c r="P2345" i="190"/>
  <c r="O2345" i="190"/>
  <c r="V2344" i="190"/>
  <c r="U2344" i="190"/>
  <c r="T2344" i="190"/>
  <c r="S2344" i="190"/>
  <c r="R2344" i="190"/>
  <c r="Q2344" i="190"/>
  <c r="P2344" i="190"/>
  <c r="O2344" i="190"/>
  <c r="V2343" i="190"/>
  <c r="U2343" i="190"/>
  <c r="T2343" i="190"/>
  <c r="X2343" i="190" s="1"/>
  <c r="S2343" i="190"/>
  <c r="R2343" i="190"/>
  <c r="Q2343" i="190"/>
  <c r="P2343" i="190"/>
  <c r="O2343" i="190"/>
  <c r="V2342" i="190"/>
  <c r="U2342" i="190"/>
  <c r="T2342" i="190"/>
  <c r="S2342" i="190"/>
  <c r="R2342" i="190"/>
  <c r="Q2342" i="190"/>
  <c r="P2342" i="190"/>
  <c r="O2342" i="190"/>
  <c r="V2341" i="190"/>
  <c r="U2341" i="190"/>
  <c r="T2341" i="190"/>
  <c r="S2341" i="190"/>
  <c r="R2341" i="190"/>
  <c r="Q2341" i="190"/>
  <c r="P2341" i="190"/>
  <c r="O2341" i="190"/>
  <c r="V2340" i="190"/>
  <c r="U2340" i="190"/>
  <c r="T2340" i="190"/>
  <c r="X2340" i="190" s="1"/>
  <c r="S2340" i="190"/>
  <c r="R2340" i="190"/>
  <c r="Q2340" i="190"/>
  <c r="P2340" i="190"/>
  <c r="O2340" i="190"/>
  <c r="V2339" i="190"/>
  <c r="U2339" i="190"/>
  <c r="T2339" i="190"/>
  <c r="S2339" i="190"/>
  <c r="R2339" i="190"/>
  <c r="Q2339" i="190"/>
  <c r="P2339" i="190"/>
  <c r="O2339" i="190"/>
  <c r="V2338" i="190"/>
  <c r="U2338" i="190"/>
  <c r="T2338" i="190"/>
  <c r="S2338" i="190"/>
  <c r="R2338" i="190"/>
  <c r="Q2338" i="190"/>
  <c r="P2338" i="190"/>
  <c r="O2338" i="190"/>
  <c r="V2337" i="190"/>
  <c r="U2337" i="190"/>
  <c r="T2337" i="190"/>
  <c r="X2337" i="190" s="1"/>
  <c r="S2337" i="190"/>
  <c r="R2337" i="190"/>
  <c r="Q2337" i="190"/>
  <c r="P2337" i="190"/>
  <c r="O2337" i="190"/>
  <c r="V2336" i="190"/>
  <c r="U2336" i="190"/>
  <c r="T2336" i="190"/>
  <c r="S2336" i="190"/>
  <c r="R2336" i="190"/>
  <c r="Q2336" i="190"/>
  <c r="P2336" i="190"/>
  <c r="O2336" i="190"/>
  <c r="V2335" i="190"/>
  <c r="U2335" i="190"/>
  <c r="T2335" i="190"/>
  <c r="S2335" i="190"/>
  <c r="R2335" i="190"/>
  <c r="Q2335" i="190"/>
  <c r="P2335" i="190"/>
  <c r="O2335" i="190"/>
  <c r="V2334" i="190"/>
  <c r="U2334" i="190"/>
  <c r="T2334" i="190"/>
  <c r="X2334" i="190" s="1"/>
  <c r="S2334" i="190"/>
  <c r="R2334" i="190"/>
  <c r="Q2334" i="190"/>
  <c r="P2334" i="190"/>
  <c r="O2334" i="190"/>
  <c r="V2333" i="190"/>
  <c r="U2333" i="190"/>
  <c r="T2333" i="190"/>
  <c r="S2333" i="190"/>
  <c r="R2333" i="190"/>
  <c r="Q2333" i="190"/>
  <c r="P2333" i="190"/>
  <c r="O2333" i="190"/>
  <c r="V2332" i="190"/>
  <c r="U2332" i="190"/>
  <c r="T2332" i="190"/>
  <c r="S2332" i="190"/>
  <c r="R2332" i="190"/>
  <c r="Q2332" i="190"/>
  <c r="P2332" i="190"/>
  <c r="O2332" i="190"/>
  <c r="V2331" i="190"/>
  <c r="U2331" i="190"/>
  <c r="T2331" i="190"/>
  <c r="X2331" i="190" s="1"/>
  <c r="S2331" i="190"/>
  <c r="R2331" i="190"/>
  <c r="Q2331" i="190"/>
  <c r="P2331" i="190"/>
  <c r="O2331" i="190"/>
  <c r="V2330" i="190"/>
  <c r="U2330" i="190"/>
  <c r="T2330" i="190"/>
  <c r="S2330" i="190"/>
  <c r="R2330" i="190"/>
  <c r="Q2330" i="190"/>
  <c r="P2330" i="190"/>
  <c r="O2330" i="190"/>
  <c r="V2329" i="190"/>
  <c r="U2329" i="190"/>
  <c r="T2329" i="190"/>
  <c r="S2329" i="190"/>
  <c r="R2329" i="190"/>
  <c r="Q2329" i="190"/>
  <c r="P2329" i="190"/>
  <c r="O2329" i="190"/>
  <c r="V2328" i="190"/>
  <c r="U2328" i="190"/>
  <c r="T2328" i="190"/>
  <c r="X2328" i="190" s="1"/>
  <c r="S2328" i="190"/>
  <c r="R2328" i="190"/>
  <c r="Q2328" i="190"/>
  <c r="P2328" i="190"/>
  <c r="O2328" i="190"/>
  <c r="V2327" i="190"/>
  <c r="U2327" i="190"/>
  <c r="T2327" i="190"/>
  <c r="S2327" i="190"/>
  <c r="R2327" i="190"/>
  <c r="Q2327" i="190"/>
  <c r="P2327" i="190"/>
  <c r="O2327" i="190"/>
  <c r="V2326" i="190"/>
  <c r="U2326" i="190"/>
  <c r="T2326" i="190"/>
  <c r="S2326" i="190"/>
  <c r="R2326" i="190"/>
  <c r="Q2326" i="190"/>
  <c r="P2326" i="190"/>
  <c r="O2326" i="190"/>
  <c r="V2325" i="190"/>
  <c r="U2325" i="190"/>
  <c r="T2325" i="190"/>
  <c r="X2325" i="190" s="1"/>
  <c r="S2325" i="190"/>
  <c r="R2325" i="190"/>
  <c r="Q2325" i="190"/>
  <c r="P2325" i="190"/>
  <c r="O2325" i="190"/>
  <c r="V2324" i="190"/>
  <c r="U2324" i="190"/>
  <c r="T2324" i="190"/>
  <c r="S2324" i="190"/>
  <c r="R2324" i="190"/>
  <c r="Q2324" i="190"/>
  <c r="P2324" i="190"/>
  <c r="O2324" i="190"/>
  <c r="V2323" i="190"/>
  <c r="U2323" i="190"/>
  <c r="T2323" i="190"/>
  <c r="S2323" i="190"/>
  <c r="R2323" i="190"/>
  <c r="Q2323" i="190"/>
  <c r="P2323" i="190"/>
  <c r="O2323" i="190"/>
  <c r="V2322" i="190"/>
  <c r="U2322" i="190"/>
  <c r="T2322" i="190"/>
  <c r="X2322" i="190" s="1"/>
  <c r="S2322" i="190"/>
  <c r="R2322" i="190"/>
  <c r="Q2322" i="190"/>
  <c r="P2322" i="190"/>
  <c r="O2322" i="190"/>
  <c r="V2321" i="190"/>
  <c r="U2321" i="190"/>
  <c r="T2321" i="190"/>
  <c r="S2321" i="190"/>
  <c r="R2321" i="190"/>
  <c r="Q2321" i="190"/>
  <c r="P2321" i="190"/>
  <c r="O2321" i="190"/>
  <c r="V2320" i="190"/>
  <c r="U2320" i="190"/>
  <c r="T2320" i="190"/>
  <c r="S2320" i="190"/>
  <c r="R2320" i="190"/>
  <c r="Q2320" i="190"/>
  <c r="P2320" i="190"/>
  <c r="O2320" i="190"/>
  <c r="V2319" i="190"/>
  <c r="U2319" i="190"/>
  <c r="T2319" i="190"/>
  <c r="X2319" i="190" s="1"/>
  <c r="S2319" i="190"/>
  <c r="R2319" i="190"/>
  <c r="Q2319" i="190"/>
  <c r="P2319" i="190"/>
  <c r="O2319" i="190"/>
  <c r="V2318" i="190"/>
  <c r="U2318" i="190"/>
  <c r="T2318" i="190"/>
  <c r="S2318" i="190"/>
  <c r="R2318" i="190"/>
  <c r="Q2318" i="190"/>
  <c r="P2318" i="190"/>
  <c r="O2318" i="190"/>
  <c r="V2317" i="190"/>
  <c r="U2317" i="190"/>
  <c r="T2317" i="190"/>
  <c r="S2317" i="190"/>
  <c r="R2317" i="190"/>
  <c r="Q2317" i="190"/>
  <c r="P2317" i="190"/>
  <c r="O2317" i="190"/>
  <c r="V2316" i="190"/>
  <c r="U2316" i="190"/>
  <c r="T2316" i="190"/>
  <c r="X2316" i="190" s="1"/>
  <c r="S2316" i="190"/>
  <c r="R2316" i="190"/>
  <c r="Q2316" i="190"/>
  <c r="P2316" i="190"/>
  <c r="O2316" i="190"/>
  <c r="V2315" i="190"/>
  <c r="U2315" i="190"/>
  <c r="T2315" i="190"/>
  <c r="S2315" i="190"/>
  <c r="R2315" i="190"/>
  <c r="Q2315" i="190"/>
  <c r="P2315" i="190"/>
  <c r="O2315" i="190"/>
  <c r="V2314" i="190"/>
  <c r="U2314" i="190"/>
  <c r="T2314" i="190"/>
  <c r="S2314" i="190"/>
  <c r="R2314" i="190"/>
  <c r="Q2314" i="190"/>
  <c r="P2314" i="190"/>
  <c r="O2314" i="190"/>
  <c r="V2313" i="190"/>
  <c r="U2313" i="190"/>
  <c r="T2313" i="190"/>
  <c r="X2313" i="190" s="1"/>
  <c r="S2313" i="190"/>
  <c r="R2313" i="190"/>
  <c r="Q2313" i="190"/>
  <c r="P2313" i="190"/>
  <c r="O2313" i="190"/>
  <c r="V2312" i="190"/>
  <c r="U2312" i="190"/>
  <c r="T2312" i="190"/>
  <c r="S2312" i="190"/>
  <c r="R2312" i="190"/>
  <c r="Q2312" i="190"/>
  <c r="P2312" i="190"/>
  <c r="O2312" i="190"/>
  <c r="V2311" i="190"/>
  <c r="U2311" i="190"/>
  <c r="T2311" i="190"/>
  <c r="S2311" i="190"/>
  <c r="R2311" i="190"/>
  <c r="Q2311" i="190"/>
  <c r="P2311" i="190"/>
  <c r="O2311" i="190"/>
  <c r="V2310" i="190"/>
  <c r="U2310" i="190"/>
  <c r="T2310" i="190"/>
  <c r="X2310" i="190" s="1"/>
  <c r="S2310" i="190"/>
  <c r="R2310" i="190"/>
  <c r="Q2310" i="190"/>
  <c r="P2310" i="190"/>
  <c r="O2310" i="190"/>
  <c r="V2309" i="190"/>
  <c r="U2309" i="190"/>
  <c r="T2309" i="190"/>
  <c r="S2309" i="190"/>
  <c r="R2309" i="190"/>
  <c r="Q2309" i="190"/>
  <c r="P2309" i="190"/>
  <c r="O2309" i="190"/>
  <c r="V2308" i="190"/>
  <c r="U2308" i="190"/>
  <c r="T2308" i="190"/>
  <c r="S2308" i="190"/>
  <c r="R2308" i="190"/>
  <c r="Q2308" i="190"/>
  <c r="P2308" i="190"/>
  <c r="O2308" i="190"/>
  <c r="V2307" i="190"/>
  <c r="U2307" i="190"/>
  <c r="T2307" i="190"/>
  <c r="X2307" i="190" s="1"/>
  <c r="S2307" i="190"/>
  <c r="R2307" i="190"/>
  <c r="Q2307" i="190"/>
  <c r="P2307" i="190"/>
  <c r="O2307" i="190"/>
  <c r="V2306" i="190"/>
  <c r="U2306" i="190"/>
  <c r="T2306" i="190"/>
  <c r="S2306" i="190"/>
  <c r="R2306" i="190"/>
  <c r="Q2306" i="190"/>
  <c r="P2306" i="190"/>
  <c r="O2306" i="190"/>
  <c r="V2305" i="190"/>
  <c r="U2305" i="190"/>
  <c r="T2305" i="190"/>
  <c r="S2305" i="190"/>
  <c r="R2305" i="190"/>
  <c r="Q2305" i="190"/>
  <c r="P2305" i="190"/>
  <c r="O2305" i="190"/>
  <c r="V2304" i="190"/>
  <c r="U2304" i="190"/>
  <c r="T2304" i="190"/>
  <c r="X2304" i="190" s="1"/>
  <c r="S2304" i="190"/>
  <c r="R2304" i="190"/>
  <c r="Q2304" i="190"/>
  <c r="P2304" i="190"/>
  <c r="O2304" i="190"/>
  <c r="V2303" i="190"/>
  <c r="U2303" i="190"/>
  <c r="T2303" i="190"/>
  <c r="S2303" i="190"/>
  <c r="R2303" i="190"/>
  <c r="Q2303" i="190"/>
  <c r="P2303" i="190"/>
  <c r="O2303" i="190"/>
  <c r="V2302" i="190"/>
  <c r="U2302" i="190"/>
  <c r="T2302" i="190"/>
  <c r="S2302" i="190"/>
  <c r="R2302" i="190"/>
  <c r="Q2302" i="190"/>
  <c r="P2302" i="190"/>
  <c r="O2302" i="190"/>
  <c r="V2301" i="190"/>
  <c r="U2301" i="190"/>
  <c r="T2301" i="190"/>
  <c r="X2301" i="190" s="1"/>
  <c r="S2301" i="190"/>
  <c r="R2301" i="190"/>
  <c r="Q2301" i="190"/>
  <c r="P2301" i="190"/>
  <c r="O2301" i="190"/>
  <c r="V2300" i="190"/>
  <c r="U2300" i="190"/>
  <c r="T2300" i="190"/>
  <c r="S2300" i="190"/>
  <c r="R2300" i="190"/>
  <c r="Q2300" i="190"/>
  <c r="P2300" i="190"/>
  <c r="O2300" i="190"/>
  <c r="V2299" i="190"/>
  <c r="U2299" i="190"/>
  <c r="T2299" i="190"/>
  <c r="S2299" i="190"/>
  <c r="R2299" i="190"/>
  <c r="Q2299" i="190"/>
  <c r="P2299" i="190"/>
  <c r="O2299" i="190"/>
  <c r="V2298" i="190"/>
  <c r="U2298" i="190"/>
  <c r="T2298" i="190"/>
  <c r="X2298" i="190" s="1"/>
  <c r="S2298" i="190"/>
  <c r="R2298" i="190"/>
  <c r="Q2298" i="190"/>
  <c r="P2298" i="190"/>
  <c r="O2298" i="190"/>
  <c r="V2297" i="190"/>
  <c r="U2297" i="190"/>
  <c r="T2297" i="190"/>
  <c r="S2297" i="190"/>
  <c r="R2297" i="190"/>
  <c r="Q2297" i="190"/>
  <c r="P2297" i="190"/>
  <c r="O2297" i="190"/>
  <c r="V2296" i="190"/>
  <c r="U2296" i="190"/>
  <c r="T2296" i="190"/>
  <c r="S2296" i="190"/>
  <c r="R2296" i="190"/>
  <c r="Q2296" i="190"/>
  <c r="P2296" i="190"/>
  <c r="O2296" i="190"/>
  <c r="V2295" i="190"/>
  <c r="U2295" i="190"/>
  <c r="T2295" i="190"/>
  <c r="X2295" i="190" s="1"/>
  <c r="S2295" i="190"/>
  <c r="R2295" i="190"/>
  <c r="Q2295" i="190"/>
  <c r="P2295" i="190"/>
  <c r="O2295" i="190"/>
  <c r="V2294" i="190"/>
  <c r="U2294" i="190"/>
  <c r="T2294" i="190"/>
  <c r="S2294" i="190"/>
  <c r="R2294" i="190"/>
  <c r="Q2294" i="190"/>
  <c r="P2294" i="190"/>
  <c r="O2294" i="190"/>
  <c r="V2293" i="190"/>
  <c r="U2293" i="190"/>
  <c r="T2293" i="190"/>
  <c r="S2293" i="190"/>
  <c r="R2293" i="190"/>
  <c r="Q2293" i="190"/>
  <c r="P2293" i="190"/>
  <c r="O2293" i="190"/>
  <c r="V2292" i="190"/>
  <c r="U2292" i="190"/>
  <c r="T2292" i="190"/>
  <c r="X2292" i="190" s="1"/>
  <c r="S2292" i="190"/>
  <c r="R2292" i="190"/>
  <c r="Q2292" i="190"/>
  <c r="P2292" i="190"/>
  <c r="O2292" i="190"/>
  <c r="V2291" i="190"/>
  <c r="U2291" i="190"/>
  <c r="T2291" i="190"/>
  <c r="S2291" i="190"/>
  <c r="R2291" i="190"/>
  <c r="Q2291" i="190"/>
  <c r="P2291" i="190"/>
  <c r="O2291" i="190"/>
  <c r="V2290" i="190"/>
  <c r="U2290" i="190"/>
  <c r="T2290" i="190"/>
  <c r="S2290" i="190"/>
  <c r="R2290" i="190"/>
  <c r="Q2290" i="190"/>
  <c r="P2290" i="190"/>
  <c r="O2290" i="190"/>
  <c r="V2289" i="190"/>
  <c r="U2289" i="190"/>
  <c r="T2289" i="190"/>
  <c r="X2289" i="190" s="1"/>
  <c r="S2289" i="190"/>
  <c r="R2289" i="190"/>
  <c r="Q2289" i="190"/>
  <c r="P2289" i="190"/>
  <c r="O2289" i="190"/>
  <c r="V2288" i="190"/>
  <c r="U2288" i="190"/>
  <c r="T2288" i="190"/>
  <c r="S2288" i="190"/>
  <c r="R2288" i="190"/>
  <c r="Q2288" i="190"/>
  <c r="P2288" i="190"/>
  <c r="O2288" i="190"/>
  <c r="V2287" i="190"/>
  <c r="U2287" i="190"/>
  <c r="T2287" i="190"/>
  <c r="S2287" i="190"/>
  <c r="R2287" i="190"/>
  <c r="Q2287" i="190"/>
  <c r="P2287" i="190"/>
  <c r="O2287" i="190"/>
  <c r="V2286" i="190"/>
  <c r="U2286" i="190"/>
  <c r="T2286" i="190"/>
  <c r="X2286" i="190" s="1"/>
  <c r="S2286" i="190"/>
  <c r="R2286" i="190"/>
  <c r="Q2286" i="190"/>
  <c r="P2286" i="190"/>
  <c r="O2286" i="190"/>
  <c r="V2285" i="190"/>
  <c r="U2285" i="190"/>
  <c r="T2285" i="190"/>
  <c r="S2285" i="190"/>
  <c r="R2285" i="190"/>
  <c r="Q2285" i="190"/>
  <c r="P2285" i="190"/>
  <c r="O2285" i="190"/>
  <c r="V2284" i="190"/>
  <c r="U2284" i="190"/>
  <c r="T2284" i="190"/>
  <c r="S2284" i="190"/>
  <c r="R2284" i="190"/>
  <c r="Q2284" i="190"/>
  <c r="P2284" i="190"/>
  <c r="O2284" i="190"/>
  <c r="V2283" i="190"/>
  <c r="U2283" i="190"/>
  <c r="T2283" i="190"/>
  <c r="X2283" i="190" s="1"/>
  <c r="S2283" i="190"/>
  <c r="R2283" i="190"/>
  <c r="Q2283" i="190"/>
  <c r="P2283" i="190"/>
  <c r="O2283" i="190"/>
  <c r="V2282" i="190"/>
  <c r="U2282" i="190"/>
  <c r="T2282" i="190"/>
  <c r="S2282" i="190"/>
  <c r="R2282" i="190"/>
  <c r="Q2282" i="190"/>
  <c r="P2282" i="190"/>
  <c r="O2282" i="190"/>
  <c r="V2281" i="190"/>
  <c r="U2281" i="190"/>
  <c r="T2281" i="190"/>
  <c r="S2281" i="190"/>
  <c r="R2281" i="190"/>
  <c r="Q2281" i="190"/>
  <c r="P2281" i="190"/>
  <c r="O2281" i="190"/>
  <c r="V2280" i="190"/>
  <c r="U2280" i="190"/>
  <c r="T2280" i="190"/>
  <c r="X2280" i="190" s="1"/>
  <c r="S2280" i="190"/>
  <c r="R2280" i="190"/>
  <c r="Q2280" i="190"/>
  <c r="P2280" i="190"/>
  <c r="O2280" i="190"/>
  <c r="V2279" i="190"/>
  <c r="U2279" i="190"/>
  <c r="T2279" i="190"/>
  <c r="S2279" i="190"/>
  <c r="R2279" i="190"/>
  <c r="Q2279" i="190"/>
  <c r="P2279" i="190"/>
  <c r="O2279" i="190"/>
  <c r="V2278" i="190"/>
  <c r="U2278" i="190"/>
  <c r="T2278" i="190"/>
  <c r="S2278" i="190"/>
  <c r="R2278" i="190"/>
  <c r="Q2278" i="190"/>
  <c r="P2278" i="190"/>
  <c r="O2278" i="190"/>
  <c r="V2277" i="190"/>
  <c r="U2277" i="190"/>
  <c r="T2277" i="190"/>
  <c r="X2277" i="190" s="1"/>
  <c r="S2277" i="190"/>
  <c r="R2277" i="190"/>
  <c r="Q2277" i="190"/>
  <c r="P2277" i="190"/>
  <c r="O2277" i="190"/>
  <c r="V2276" i="190"/>
  <c r="U2276" i="190"/>
  <c r="T2276" i="190"/>
  <c r="S2276" i="190"/>
  <c r="R2276" i="190"/>
  <c r="Q2276" i="190"/>
  <c r="P2276" i="190"/>
  <c r="O2276" i="190"/>
  <c r="V2275" i="190"/>
  <c r="U2275" i="190"/>
  <c r="T2275" i="190"/>
  <c r="S2275" i="190"/>
  <c r="R2275" i="190"/>
  <c r="Q2275" i="190"/>
  <c r="P2275" i="190"/>
  <c r="O2275" i="190"/>
  <c r="V2274" i="190"/>
  <c r="U2274" i="190"/>
  <c r="T2274" i="190"/>
  <c r="X2274" i="190" s="1"/>
  <c r="S2274" i="190"/>
  <c r="R2274" i="190"/>
  <c r="Q2274" i="190"/>
  <c r="P2274" i="190"/>
  <c r="O2274" i="190"/>
  <c r="V2273" i="190"/>
  <c r="U2273" i="190"/>
  <c r="T2273" i="190"/>
  <c r="S2273" i="190"/>
  <c r="R2273" i="190"/>
  <c r="Q2273" i="190"/>
  <c r="P2273" i="190"/>
  <c r="O2273" i="190"/>
  <c r="V2272" i="190"/>
  <c r="U2272" i="190"/>
  <c r="T2272" i="190"/>
  <c r="S2272" i="190"/>
  <c r="R2272" i="190"/>
  <c r="Q2272" i="190"/>
  <c r="P2272" i="190"/>
  <c r="O2272" i="190"/>
  <c r="V2271" i="190"/>
  <c r="U2271" i="190"/>
  <c r="T2271" i="190"/>
  <c r="X2271" i="190" s="1"/>
  <c r="S2271" i="190"/>
  <c r="R2271" i="190"/>
  <c r="Q2271" i="190"/>
  <c r="P2271" i="190"/>
  <c r="O2271" i="190"/>
  <c r="V2270" i="190"/>
  <c r="U2270" i="190"/>
  <c r="T2270" i="190"/>
  <c r="S2270" i="190"/>
  <c r="R2270" i="190"/>
  <c r="Q2270" i="190"/>
  <c r="P2270" i="190"/>
  <c r="O2270" i="190"/>
  <c r="V2269" i="190"/>
  <c r="U2269" i="190"/>
  <c r="T2269" i="190"/>
  <c r="S2269" i="190"/>
  <c r="R2269" i="190"/>
  <c r="Q2269" i="190"/>
  <c r="P2269" i="190"/>
  <c r="O2269" i="190"/>
  <c r="V2268" i="190"/>
  <c r="U2268" i="190"/>
  <c r="T2268" i="190"/>
  <c r="X2268" i="190" s="1"/>
  <c r="S2268" i="190"/>
  <c r="R2268" i="190"/>
  <c r="Q2268" i="190"/>
  <c r="P2268" i="190"/>
  <c r="O2268" i="190"/>
  <c r="V2267" i="190"/>
  <c r="U2267" i="190"/>
  <c r="T2267" i="190"/>
  <c r="S2267" i="190"/>
  <c r="R2267" i="190"/>
  <c r="Q2267" i="190"/>
  <c r="P2267" i="190"/>
  <c r="O2267" i="190"/>
  <c r="V2266" i="190"/>
  <c r="U2266" i="190"/>
  <c r="T2266" i="190"/>
  <c r="S2266" i="190"/>
  <c r="R2266" i="190"/>
  <c r="Q2266" i="190"/>
  <c r="P2266" i="190"/>
  <c r="O2266" i="190"/>
  <c r="V2265" i="190"/>
  <c r="U2265" i="190"/>
  <c r="T2265" i="190"/>
  <c r="X2265" i="190" s="1"/>
  <c r="S2265" i="190"/>
  <c r="R2265" i="190"/>
  <c r="Q2265" i="190"/>
  <c r="P2265" i="190"/>
  <c r="O2265" i="190"/>
  <c r="V2264" i="190"/>
  <c r="U2264" i="190"/>
  <c r="T2264" i="190"/>
  <c r="S2264" i="190"/>
  <c r="R2264" i="190"/>
  <c r="Q2264" i="190"/>
  <c r="P2264" i="190"/>
  <c r="O2264" i="190"/>
  <c r="V2263" i="190"/>
  <c r="U2263" i="190"/>
  <c r="T2263" i="190"/>
  <c r="S2263" i="190"/>
  <c r="R2263" i="190"/>
  <c r="Q2263" i="190"/>
  <c r="P2263" i="190"/>
  <c r="O2263" i="190"/>
  <c r="V2262" i="190"/>
  <c r="U2262" i="190"/>
  <c r="T2262" i="190"/>
  <c r="X2262" i="190" s="1"/>
  <c r="S2262" i="190"/>
  <c r="R2262" i="190"/>
  <c r="Q2262" i="190"/>
  <c r="P2262" i="190"/>
  <c r="O2262" i="190"/>
  <c r="V2261" i="190"/>
  <c r="U2261" i="190"/>
  <c r="T2261" i="190"/>
  <c r="S2261" i="190"/>
  <c r="R2261" i="190"/>
  <c r="Q2261" i="190"/>
  <c r="P2261" i="190"/>
  <c r="O2261" i="190"/>
  <c r="V2260" i="190"/>
  <c r="U2260" i="190"/>
  <c r="T2260" i="190"/>
  <c r="S2260" i="190"/>
  <c r="R2260" i="190"/>
  <c r="Q2260" i="190"/>
  <c r="P2260" i="190"/>
  <c r="O2260" i="190"/>
  <c r="V2259" i="190"/>
  <c r="U2259" i="190"/>
  <c r="T2259" i="190"/>
  <c r="X2259" i="190" s="1"/>
  <c r="S2259" i="190"/>
  <c r="R2259" i="190"/>
  <c r="Q2259" i="190"/>
  <c r="P2259" i="190"/>
  <c r="O2259" i="190"/>
  <c r="V2258" i="190"/>
  <c r="U2258" i="190"/>
  <c r="T2258" i="190"/>
  <c r="S2258" i="190"/>
  <c r="R2258" i="190"/>
  <c r="Q2258" i="190"/>
  <c r="P2258" i="190"/>
  <c r="O2258" i="190"/>
  <c r="V2257" i="190"/>
  <c r="U2257" i="190"/>
  <c r="T2257" i="190"/>
  <c r="S2257" i="190"/>
  <c r="R2257" i="190"/>
  <c r="Q2257" i="190"/>
  <c r="P2257" i="190"/>
  <c r="O2257" i="190"/>
  <c r="V2256" i="190"/>
  <c r="U2256" i="190"/>
  <c r="T2256" i="190"/>
  <c r="X2256" i="190" s="1"/>
  <c r="S2256" i="190"/>
  <c r="R2256" i="190"/>
  <c r="Q2256" i="190"/>
  <c r="P2256" i="190"/>
  <c r="O2256" i="190"/>
  <c r="V2255" i="190"/>
  <c r="U2255" i="190"/>
  <c r="T2255" i="190"/>
  <c r="S2255" i="190"/>
  <c r="R2255" i="190"/>
  <c r="Q2255" i="190"/>
  <c r="P2255" i="190"/>
  <c r="O2255" i="190"/>
  <c r="V2254" i="190"/>
  <c r="U2254" i="190"/>
  <c r="T2254" i="190"/>
  <c r="S2254" i="190"/>
  <c r="R2254" i="190"/>
  <c r="Q2254" i="190"/>
  <c r="P2254" i="190"/>
  <c r="O2254" i="190"/>
  <c r="V2253" i="190"/>
  <c r="U2253" i="190"/>
  <c r="T2253" i="190"/>
  <c r="X2253" i="190" s="1"/>
  <c r="S2253" i="190"/>
  <c r="R2253" i="190"/>
  <c r="Q2253" i="190"/>
  <c r="P2253" i="190"/>
  <c r="O2253" i="190"/>
  <c r="V2252" i="190"/>
  <c r="U2252" i="190"/>
  <c r="T2252" i="190"/>
  <c r="S2252" i="190"/>
  <c r="R2252" i="190"/>
  <c r="Q2252" i="190"/>
  <c r="P2252" i="190"/>
  <c r="O2252" i="190"/>
  <c r="V2251" i="190"/>
  <c r="U2251" i="190"/>
  <c r="T2251" i="190"/>
  <c r="S2251" i="190"/>
  <c r="R2251" i="190"/>
  <c r="Q2251" i="190"/>
  <c r="P2251" i="190"/>
  <c r="O2251" i="190"/>
  <c r="V2250" i="190"/>
  <c r="U2250" i="190"/>
  <c r="T2250" i="190"/>
  <c r="X2250" i="190" s="1"/>
  <c r="S2250" i="190"/>
  <c r="R2250" i="190"/>
  <c r="Q2250" i="190"/>
  <c r="P2250" i="190"/>
  <c r="O2250" i="190"/>
  <c r="V2249" i="190"/>
  <c r="U2249" i="190"/>
  <c r="T2249" i="190"/>
  <c r="S2249" i="190"/>
  <c r="R2249" i="190"/>
  <c r="Q2249" i="190"/>
  <c r="P2249" i="190"/>
  <c r="O2249" i="190"/>
  <c r="V2248" i="190"/>
  <c r="U2248" i="190"/>
  <c r="T2248" i="190"/>
  <c r="S2248" i="190"/>
  <c r="R2248" i="190"/>
  <c r="Q2248" i="190"/>
  <c r="P2248" i="190"/>
  <c r="O2248" i="190"/>
  <c r="V2247" i="190"/>
  <c r="U2247" i="190"/>
  <c r="T2247" i="190"/>
  <c r="X2247" i="190" s="1"/>
  <c r="S2247" i="190"/>
  <c r="R2247" i="190"/>
  <c r="Q2247" i="190"/>
  <c r="P2247" i="190"/>
  <c r="O2247" i="190"/>
  <c r="V2246" i="190"/>
  <c r="U2246" i="190"/>
  <c r="T2246" i="190"/>
  <c r="S2246" i="190"/>
  <c r="R2246" i="190"/>
  <c r="Q2246" i="190"/>
  <c r="P2246" i="190"/>
  <c r="O2246" i="190"/>
  <c r="V2245" i="190"/>
  <c r="U2245" i="190"/>
  <c r="T2245" i="190"/>
  <c r="S2245" i="190"/>
  <c r="R2245" i="190"/>
  <c r="Q2245" i="190"/>
  <c r="P2245" i="190"/>
  <c r="O2245" i="190"/>
  <c r="V2244" i="190"/>
  <c r="U2244" i="190"/>
  <c r="T2244" i="190"/>
  <c r="X2244" i="190" s="1"/>
  <c r="S2244" i="190"/>
  <c r="R2244" i="190"/>
  <c r="Q2244" i="190"/>
  <c r="P2244" i="190"/>
  <c r="O2244" i="190"/>
  <c r="V2243" i="190"/>
  <c r="U2243" i="190"/>
  <c r="T2243" i="190"/>
  <c r="S2243" i="190"/>
  <c r="R2243" i="190"/>
  <c r="Q2243" i="190"/>
  <c r="P2243" i="190"/>
  <c r="O2243" i="190"/>
  <c r="V2242" i="190"/>
  <c r="U2242" i="190"/>
  <c r="T2242" i="190"/>
  <c r="S2242" i="190"/>
  <c r="R2242" i="190"/>
  <c r="Q2242" i="190"/>
  <c r="P2242" i="190"/>
  <c r="O2242" i="190"/>
  <c r="V2241" i="190"/>
  <c r="U2241" i="190"/>
  <c r="T2241" i="190"/>
  <c r="X2241" i="190" s="1"/>
  <c r="S2241" i="190"/>
  <c r="R2241" i="190"/>
  <c r="Q2241" i="190"/>
  <c r="P2241" i="190"/>
  <c r="O2241" i="190"/>
  <c r="V2240" i="190"/>
  <c r="U2240" i="190"/>
  <c r="T2240" i="190"/>
  <c r="S2240" i="190"/>
  <c r="R2240" i="190"/>
  <c r="Q2240" i="190"/>
  <c r="P2240" i="190"/>
  <c r="O2240" i="190"/>
  <c r="V2239" i="190"/>
  <c r="U2239" i="190"/>
  <c r="T2239" i="190"/>
  <c r="S2239" i="190"/>
  <c r="R2239" i="190"/>
  <c r="Q2239" i="190"/>
  <c r="P2239" i="190"/>
  <c r="O2239" i="190"/>
  <c r="V2238" i="190"/>
  <c r="U2238" i="190"/>
  <c r="T2238" i="190"/>
  <c r="X2238" i="190" s="1"/>
  <c r="S2238" i="190"/>
  <c r="R2238" i="190"/>
  <c r="Q2238" i="190"/>
  <c r="P2238" i="190"/>
  <c r="O2238" i="190"/>
  <c r="V2237" i="190"/>
  <c r="U2237" i="190"/>
  <c r="T2237" i="190"/>
  <c r="S2237" i="190"/>
  <c r="R2237" i="190"/>
  <c r="Q2237" i="190"/>
  <c r="P2237" i="190"/>
  <c r="O2237" i="190"/>
  <c r="V2236" i="190"/>
  <c r="U2236" i="190"/>
  <c r="T2236" i="190"/>
  <c r="S2236" i="190"/>
  <c r="R2236" i="190"/>
  <c r="Q2236" i="190"/>
  <c r="P2236" i="190"/>
  <c r="O2236" i="190"/>
  <c r="V2235" i="190"/>
  <c r="U2235" i="190"/>
  <c r="T2235" i="190"/>
  <c r="X2235" i="190" s="1"/>
  <c r="S2235" i="190"/>
  <c r="R2235" i="190"/>
  <c r="Q2235" i="190"/>
  <c r="P2235" i="190"/>
  <c r="O2235" i="190"/>
  <c r="V2234" i="190"/>
  <c r="U2234" i="190"/>
  <c r="T2234" i="190"/>
  <c r="S2234" i="190"/>
  <c r="R2234" i="190"/>
  <c r="Q2234" i="190"/>
  <c r="P2234" i="190"/>
  <c r="O2234" i="190"/>
  <c r="V2233" i="190"/>
  <c r="U2233" i="190"/>
  <c r="T2233" i="190"/>
  <c r="S2233" i="190"/>
  <c r="R2233" i="190"/>
  <c r="Q2233" i="190"/>
  <c r="P2233" i="190"/>
  <c r="O2233" i="190"/>
  <c r="V2232" i="190"/>
  <c r="U2232" i="190"/>
  <c r="T2232" i="190"/>
  <c r="X2232" i="190" s="1"/>
  <c r="S2232" i="190"/>
  <c r="R2232" i="190"/>
  <c r="Q2232" i="190"/>
  <c r="P2232" i="190"/>
  <c r="O2232" i="190"/>
  <c r="V2231" i="190"/>
  <c r="U2231" i="190"/>
  <c r="T2231" i="190"/>
  <c r="S2231" i="190"/>
  <c r="R2231" i="190"/>
  <c r="Q2231" i="190"/>
  <c r="P2231" i="190"/>
  <c r="O2231" i="190"/>
  <c r="V2230" i="190"/>
  <c r="U2230" i="190"/>
  <c r="T2230" i="190"/>
  <c r="S2230" i="190"/>
  <c r="R2230" i="190"/>
  <c r="Q2230" i="190"/>
  <c r="P2230" i="190"/>
  <c r="O2230" i="190"/>
  <c r="V2229" i="190"/>
  <c r="U2229" i="190"/>
  <c r="T2229" i="190"/>
  <c r="X2229" i="190" s="1"/>
  <c r="S2229" i="190"/>
  <c r="R2229" i="190"/>
  <c r="Q2229" i="190"/>
  <c r="P2229" i="190"/>
  <c r="O2229" i="190"/>
  <c r="V2228" i="190"/>
  <c r="U2228" i="190"/>
  <c r="T2228" i="190"/>
  <c r="S2228" i="190"/>
  <c r="R2228" i="190"/>
  <c r="Q2228" i="190"/>
  <c r="P2228" i="190"/>
  <c r="O2228" i="190"/>
  <c r="V2227" i="190"/>
  <c r="U2227" i="190"/>
  <c r="T2227" i="190"/>
  <c r="S2227" i="190"/>
  <c r="R2227" i="190"/>
  <c r="Q2227" i="190"/>
  <c r="P2227" i="190"/>
  <c r="O2227" i="190"/>
  <c r="V2226" i="190"/>
  <c r="U2226" i="190"/>
  <c r="T2226" i="190"/>
  <c r="X2226" i="190" s="1"/>
  <c r="S2226" i="190"/>
  <c r="R2226" i="190"/>
  <c r="Q2226" i="190"/>
  <c r="P2226" i="190"/>
  <c r="O2226" i="190"/>
  <c r="V2225" i="190"/>
  <c r="U2225" i="190"/>
  <c r="T2225" i="190"/>
  <c r="S2225" i="190"/>
  <c r="R2225" i="190"/>
  <c r="Q2225" i="190"/>
  <c r="P2225" i="190"/>
  <c r="O2225" i="190"/>
  <c r="V2224" i="190"/>
  <c r="U2224" i="190"/>
  <c r="T2224" i="190"/>
  <c r="S2224" i="190"/>
  <c r="R2224" i="190"/>
  <c r="Q2224" i="190"/>
  <c r="P2224" i="190"/>
  <c r="O2224" i="190"/>
  <c r="V2223" i="190"/>
  <c r="U2223" i="190"/>
  <c r="T2223" i="190"/>
  <c r="X2223" i="190" s="1"/>
  <c r="S2223" i="190"/>
  <c r="R2223" i="190"/>
  <c r="Q2223" i="190"/>
  <c r="P2223" i="190"/>
  <c r="O2223" i="190"/>
  <c r="V2222" i="190"/>
  <c r="U2222" i="190"/>
  <c r="T2222" i="190"/>
  <c r="S2222" i="190"/>
  <c r="R2222" i="190"/>
  <c r="Q2222" i="190"/>
  <c r="P2222" i="190"/>
  <c r="O2222" i="190"/>
  <c r="V2221" i="190"/>
  <c r="U2221" i="190"/>
  <c r="T2221" i="190"/>
  <c r="S2221" i="190"/>
  <c r="R2221" i="190"/>
  <c r="Q2221" i="190"/>
  <c r="P2221" i="190"/>
  <c r="O2221" i="190"/>
  <c r="V2220" i="190"/>
  <c r="U2220" i="190"/>
  <c r="T2220" i="190"/>
  <c r="X2220" i="190" s="1"/>
  <c r="S2220" i="190"/>
  <c r="R2220" i="190"/>
  <c r="Q2220" i="190"/>
  <c r="P2220" i="190"/>
  <c r="O2220" i="190"/>
  <c r="V2219" i="190"/>
  <c r="U2219" i="190"/>
  <c r="T2219" i="190"/>
  <c r="S2219" i="190"/>
  <c r="R2219" i="190"/>
  <c r="Q2219" i="190"/>
  <c r="P2219" i="190"/>
  <c r="O2219" i="190"/>
  <c r="V2218" i="190"/>
  <c r="U2218" i="190"/>
  <c r="T2218" i="190"/>
  <c r="S2218" i="190"/>
  <c r="R2218" i="190"/>
  <c r="Q2218" i="190"/>
  <c r="P2218" i="190"/>
  <c r="O2218" i="190"/>
  <c r="V2217" i="190"/>
  <c r="U2217" i="190"/>
  <c r="T2217" i="190"/>
  <c r="X2217" i="190" s="1"/>
  <c r="S2217" i="190"/>
  <c r="R2217" i="190"/>
  <c r="Q2217" i="190"/>
  <c r="P2217" i="190"/>
  <c r="O2217" i="190"/>
  <c r="V2216" i="190"/>
  <c r="U2216" i="190"/>
  <c r="T2216" i="190"/>
  <c r="S2216" i="190"/>
  <c r="R2216" i="190"/>
  <c r="Q2216" i="190"/>
  <c r="P2216" i="190"/>
  <c r="O2216" i="190"/>
  <c r="V2215" i="190"/>
  <c r="U2215" i="190"/>
  <c r="T2215" i="190"/>
  <c r="S2215" i="190"/>
  <c r="R2215" i="190"/>
  <c r="Q2215" i="190"/>
  <c r="P2215" i="190"/>
  <c r="O2215" i="190"/>
  <c r="V2214" i="190"/>
  <c r="U2214" i="190"/>
  <c r="T2214" i="190"/>
  <c r="X2214" i="190" s="1"/>
  <c r="S2214" i="190"/>
  <c r="R2214" i="190"/>
  <c r="Q2214" i="190"/>
  <c r="P2214" i="190"/>
  <c r="O2214" i="190"/>
  <c r="V2213" i="190"/>
  <c r="U2213" i="190"/>
  <c r="T2213" i="190"/>
  <c r="S2213" i="190"/>
  <c r="R2213" i="190"/>
  <c r="Q2213" i="190"/>
  <c r="P2213" i="190"/>
  <c r="O2213" i="190"/>
  <c r="V2212" i="190"/>
  <c r="U2212" i="190"/>
  <c r="T2212" i="190"/>
  <c r="S2212" i="190"/>
  <c r="R2212" i="190"/>
  <c r="Q2212" i="190"/>
  <c r="P2212" i="190"/>
  <c r="O2212" i="190"/>
  <c r="V2211" i="190"/>
  <c r="U2211" i="190"/>
  <c r="T2211" i="190"/>
  <c r="X2211" i="190" s="1"/>
  <c r="S2211" i="190"/>
  <c r="R2211" i="190"/>
  <c r="Q2211" i="190"/>
  <c r="P2211" i="190"/>
  <c r="O2211" i="190"/>
  <c r="V2210" i="190"/>
  <c r="U2210" i="190"/>
  <c r="T2210" i="190"/>
  <c r="S2210" i="190"/>
  <c r="R2210" i="190"/>
  <c r="Q2210" i="190"/>
  <c r="P2210" i="190"/>
  <c r="O2210" i="190"/>
  <c r="V2209" i="190"/>
  <c r="U2209" i="190"/>
  <c r="T2209" i="190"/>
  <c r="S2209" i="190"/>
  <c r="R2209" i="190"/>
  <c r="Q2209" i="190"/>
  <c r="P2209" i="190"/>
  <c r="O2209" i="190"/>
  <c r="V2208" i="190"/>
  <c r="U2208" i="190"/>
  <c r="T2208" i="190"/>
  <c r="X2208" i="190" s="1"/>
  <c r="S2208" i="190"/>
  <c r="R2208" i="190"/>
  <c r="Q2208" i="190"/>
  <c r="P2208" i="190"/>
  <c r="O2208" i="190"/>
  <c r="V2207" i="190"/>
  <c r="U2207" i="190"/>
  <c r="T2207" i="190"/>
  <c r="S2207" i="190"/>
  <c r="R2207" i="190"/>
  <c r="Q2207" i="190"/>
  <c r="P2207" i="190"/>
  <c r="O2207" i="190"/>
  <c r="V2206" i="190"/>
  <c r="U2206" i="190"/>
  <c r="T2206" i="190"/>
  <c r="S2206" i="190"/>
  <c r="R2206" i="190"/>
  <c r="Q2206" i="190"/>
  <c r="P2206" i="190"/>
  <c r="O2206" i="190"/>
  <c r="V2205" i="190"/>
  <c r="U2205" i="190"/>
  <c r="T2205" i="190"/>
  <c r="X2205" i="190" s="1"/>
  <c r="S2205" i="190"/>
  <c r="R2205" i="190"/>
  <c r="Q2205" i="190"/>
  <c r="P2205" i="190"/>
  <c r="O2205" i="190"/>
  <c r="V2204" i="190"/>
  <c r="U2204" i="190"/>
  <c r="T2204" i="190"/>
  <c r="S2204" i="190"/>
  <c r="R2204" i="190"/>
  <c r="Q2204" i="190"/>
  <c r="P2204" i="190"/>
  <c r="O2204" i="190"/>
  <c r="V2203" i="190"/>
  <c r="U2203" i="190"/>
  <c r="T2203" i="190"/>
  <c r="S2203" i="190"/>
  <c r="R2203" i="190"/>
  <c r="Q2203" i="190"/>
  <c r="P2203" i="190"/>
  <c r="O2203" i="190"/>
  <c r="V2202" i="190"/>
  <c r="U2202" i="190"/>
  <c r="T2202" i="190"/>
  <c r="X2202" i="190" s="1"/>
  <c r="S2202" i="190"/>
  <c r="R2202" i="190"/>
  <c r="Q2202" i="190"/>
  <c r="P2202" i="190"/>
  <c r="O2202" i="190"/>
  <c r="V2201" i="190"/>
  <c r="U2201" i="190"/>
  <c r="T2201" i="190"/>
  <c r="S2201" i="190"/>
  <c r="R2201" i="190"/>
  <c r="Q2201" i="190"/>
  <c r="P2201" i="190"/>
  <c r="O2201" i="190"/>
  <c r="V2200" i="190"/>
  <c r="U2200" i="190"/>
  <c r="T2200" i="190"/>
  <c r="S2200" i="190"/>
  <c r="R2200" i="190"/>
  <c r="Q2200" i="190"/>
  <c r="P2200" i="190"/>
  <c r="O2200" i="190"/>
  <c r="V2199" i="190"/>
  <c r="U2199" i="190"/>
  <c r="T2199" i="190"/>
  <c r="X2199" i="190" s="1"/>
  <c r="S2199" i="190"/>
  <c r="R2199" i="190"/>
  <c r="Q2199" i="190"/>
  <c r="P2199" i="190"/>
  <c r="O2199" i="190"/>
  <c r="V2198" i="190"/>
  <c r="U2198" i="190"/>
  <c r="T2198" i="190"/>
  <c r="S2198" i="190"/>
  <c r="R2198" i="190"/>
  <c r="Q2198" i="190"/>
  <c r="P2198" i="190"/>
  <c r="O2198" i="190"/>
  <c r="V2197" i="190"/>
  <c r="U2197" i="190"/>
  <c r="T2197" i="190"/>
  <c r="S2197" i="190"/>
  <c r="R2197" i="190"/>
  <c r="Q2197" i="190"/>
  <c r="P2197" i="190"/>
  <c r="O2197" i="190"/>
  <c r="V2196" i="190"/>
  <c r="U2196" i="190"/>
  <c r="T2196" i="190"/>
  <c r="X2196" i="190" s="1"/>
  <c r="S2196" i="190"/>
  <c r="R2196" i="190"/>
  <c r="Q2196" i="190"/>
  <c r="P2196" i="190"/>
  <c r="O2196" i="190"/>
  <c r="V2195" i="190"/>
  <c r="U2195" i="190"/>
  <c r="T2195" i="190"/>
  <c r="S2195" i="190"/>
  <c r="R2195" i="190"/>
  <c r="Q2195" i="190"/>
  <c r="P2195" i="190"/>
  <c r="O2195" i="190"/>
  <c r="V2194" i="190"/>
  <c r="U2194" i="190"/>
  <c r="T2194" i="190"/>
  <c r="S2194" i="190"/>
  <c r="R2194" i="190"/>
  <c r="Q2194" i="190"/>
  <c r="P2194" i="190"/>
  <c r="O2194" i="190"/>
  <c r="V2193" i="190"/>
  <c r="U2193" i="190"/>
  <c r="T2193" i="190"/>
  <c r="X2193" i="190" s="1"/>
  <c r="S2193" i="190"/>
  <c r="R2193" i="190"/>
  <c r="Q2193" i="190"/>
  <c r="P2193" i="190"/>
  <c r="O2193" i="190"/>
  <c r="V2192" i="190"/>
  <c r="U2192" i="190"/>
  <c r="T2192" i="190"/>
  <c r="S2192" i="190"/>
  <c r="R2192" i="190"/>
  <c r="Q2192" i="190"/>
  <c r="P2192" i="190"/>
  <c r="O2192" i="190"/>
  <c r="V2191" i="190"/>
  <c r="U2191" i="190"/>
  <c r="T2191" i="190"/>
  <c r="S2191" i="190"/>
  <c r="R2191" i="190"/>
  <c r="Q2191" i="190"/>
  <c r="P2191" i="190"/>
  <c r="O2191" i="190"/>
  <c r="V2190" i="190"/>
  <c r="U2190" i="190"/>
  <c r="T2190" i="190"/>
  <c r="X2190" i="190" s="1"/>
  <c r="S2190" i="190"/>
  <c r="R2190" i="190"/>
  <c r="Q2190" i="190"/>
  <c r="P2190" i="190"/>
  <c r="O2190" i="190"/>
  <c r="V2189" i="190"/>
  <c r="U2189" i="190"/>
  <c r="T2189" i="190"/>
  <c r="S2189" i="190"/>
  <c r="R2189" i="190"/>
  <c r="Q2189" i="190"/>
  <c r="P2189" i="190"/>
  <c r="O2189" i="190"/>
  <c r="V2188" i="190"/>
  <c r="U2188" i="190"/>
  <c r="T2188" i="190"/>
  <c r="S2188" i="190"/>
  <c r="R2188" i="190"/>
  <c r="Q2188" i="190"/>
  <c r="P2188" i="190"/>
  <c r="O2188" i="190"/>
  <c r="V2187" i="190"/>
  <c r="U2187" i="190"/>
  <c r="T2187" i="190"/>
  <c r="X2187" i="190" s="1"/>
  <c r="S2187" i="190"/>
  <c r="R2187" i="190"/>
  <c r="Q2187" i="190"/>
  <c r="P2187" i="190"/>
  <c r="O2187" i="190"/>
  <c r="V2186" i="190"/>
  <c r="U2186" i="190"/>
  <c r="T2186" i="190"/>
  <c r="S2186" i="190"/>
  <c r="R2186" i="190"/>
  <c r="Q2186" i="190"/>
  <c r="P2186" i="190"/>
  <c r="O2186" i="190"/>
  <c r="V2185" i="190"/>
  <c r="U2185" i="190"/>
  <c r="T2185" i="190"/>
  <c r="S2185" i="190"/>
  <c r="R2185" i="190"/>
  <c r="Q2185" i="190"/>
  <c r="P2185" i="190"/>
  <c r="O2185" i="190"/>
  <c r="V2184" i="190"/>
  <c r="U2184" i="190"/>
  <c r="T2184" i="190"/>
  <c r="X2184" i="190" s="1"/>
  <c r="S2184" i="190"/>
  <c r="R2184" i="190"/>
  <c r="Q2184" i="190"/>
  <c r="P2184" i="190"/>
  <c r="O2184" i="190"/>
  <c r="V2183" i="190"/>
  <c r="U2183" i="190"/>
  <c r="T2183" i="190"/>
  <c r="S2183" i="190"/>
  <c r="R2183" i="190"/>
  <c r="Q2183" i="190"/>
  <c r="P2183" i="190"/>
  <c r="O2183" i="190"/>
  <c r="V2182" i="190"/>
  <c r="U2182" i="190"/>
  <c r="T2182" i="190"/>
  <c r="S2182" i="190"/>
  <c r="R2182" i="190"/>
  <c r="Q2182" i="190"/>
  <c r="P2182" i="190"/>
  <c r="O2182" i="190"/>
  <c r="V2181" i="190"/>
  <c r="U2181" i="190"/>
  <c r="T2181" i="190"/>
  <c r="X2181" i="190" s="1"/>
  <c r="S2181" i="190"/>
  <c r="R2181" i="190"/>
  <c r="Q2181" i="190"/>
  <c r="P2181" i="190"/>
  <c r="O2181" i="190"/>
  <c r="V2180" i="190"/>
  <c r="U2180" i="190"/>
  <c r="T2180" i="190"/>
  <c r="S2180" i="190"/>
  <c r="R2180" i="190"/>
  <c r="Q2180" i="190"/>
  <c r="P2180" i="190"/>
  <c r="O2180" i="190"/>
  <c r="V2179" i="190"/>
  <c r="U2179" i="190"/>
  <c r="T2179" i="190"/>
  <c r="S2179" i="190"/>
  <c r="R2179" i="190"/>
  <c r="Q2179" i="190"/>
  <c r="P2179" i="190"/>
  <c r="O2179" i="190"/>
  <c r="V2178" i="190"/>
  <c r="U2178" i="190"/>
  <c r="T2178" i="190"/>
  <c r="X2178" i="190" s="1"/>
  <c r="S2178" i="190"/>
  <c r="R2178" i="190"/>
  <c r="Q2178" i="190"/>
  <c r="P2178" i="190"/>
  <c r="O2178" i="190"/>
  <c r="V2177" i="190"/>
  <c r="U2177" i="190"/>
  <c r="T2177" i="190"/>
  <c r="S2177" i="190"/>
  <c r="R2177" i="190"/>
  <c r="Q2177" i="190"/>
  <c r="P2177" i="190"/>
  <c r="O2177" i="190"/>
  <c r="V2176" i="190"/>
  <c r="U2176" i="190"/>
  <c r="T2176" i="190"/>
  <c r="S2176" i="190"/>
  <c r="R2176" i="190"/>
  <c r="Q2176" i="190"/>
  <c r="P2176" i="190"/>
  <c r="O2176" i="190"/>
  <c r="V2175" i="190"/>
  <c r="U2175" i="190"/>
  <c r="T2175" i="190"/>
  <c r="X2175" i="190" s="1"/>
  <c r="S2175" i="190"/>
  <c r="R2175" i="190"/>
  <c r="Q2175" i="190"/>
  <c r="P2175" i="190"/>
  <c r="O2175" i="190"/>
  <c r="V2174" i="190"/>
  <c r="U2174" i="190"/>
  <c r="T2174" i="190"/>
  <c r="S2174" i="190"/>
  <c r="R2174" i="190"/>
  <c r="Q2174" i="190"/>
  <c r="P2174" i="190"/>
  <c r="O2174" i="190"/>
  <c r="V2173" i="190"/>
  <c r="U2173" i="190"/>
  <c r="T2173" i="190"/>
  <c r="S2173" i="190"/>
  <c r="R2173" i="190"/>
  <c r="Q2173" i="190"/>
  <c r="P2173" i="190"/>
  <c r="O2173" i="190"/>
  <c r="V2172" i="190"/>
  <c r="U2172" i="190"/>
  <c r="T2172" i="190"/>
  <c r="X2172" i="190" s="1"/>
  <c r="S2172" i="190"/>
  <c r="R2172" i="190"/>
  <c r="Q2172" i="190"/>
  <c r="P2172" i="190"/>
  <c r="O2172" i="190"/>
  <c r="V2171" i="190"/>
  <c r="U2171" i="190"/>
  <c r="T2171" i="190"/>
  <c r="S2171" i="190"/>
  <c r="R2171" i="190"/>
  <c r="Q2171" i="190"/>
  <c r="P2171" i="190"/>
  <c r="O2171" i="190"/>
  <c r="V2170" i="190"/>
  <c r="U2170" i="190"/>
  <c r="T2170" i="190"/>
  <c r="S2170" i="190"/>
  <c r="R2170" i="190"/>
  <c r="Q2170" i="190"/>
  <c r="P2170" i="190"/>
  <c r="O2170" i="190"/>
  <c r="V2169" i="190"/>
  <c r="U2169" i="190"/>
  <c r="T2169" i="190"/>
  <c r="X2169" i="190" s="1"/>
  <c r="S2169" i="190"/>
  <c r="R2169" i="190"/>
  <c r="Q2169" i="190"/>
  <c r="P2169" i="190"/>
  <c r="O2169" i="190"/>
  <c r="V2168" i="190"/>
  <c r="U2168" i="190"/>
  <c r="T2168" i="190"/>
  <c r="S2168" i="190"/>
  <c r="R2168" i="190"/>
  <c r="Q2168" i="190"/>
  <c r="P2168" i="190"/>
  <c r="O2168" i="190"/>
  <c r="V2167" i="190"/>
  <c r="U2167" i="190"/>
  <c r="T2167" i="190"/>
  <c r="S2167" i="190"/>
  <c r="R2167" i="190"/>
  <c r="Q2167" i="190"/>
  <c r="P2167" i="190"/>
  <c r="O2167" i="190"/>
  <c r="V2166" i="190"/>
  <c r="U2166" i="190"/>
  <c r="T2166" i="190"/>
  <c r="X2166" i="190" s="1"/>
  <c r="S2166" i="190"/>
  <c r="R2166" i="190"/>
  <c r="Q2166" i="190"/>
  <c r="P2166" i="190"/>
  <c r="O2166" i="190"/>
  <c r="V2165" i="190"/>
  <c r="U2165" i="190"/>
  <c r="T2165" i="190"/>
  <c r="S2165" i="190"/>
  <c r="R2165" i="190"/>
  <c r="Q2165" i="190"/>
  <c r="P2165" i="190"/>
  <c r="O2165" i="190"/>
  <c r="V2164" i="190"/>
  <c r="U2164" i="190"/>
  <c r="T2164" i="190"/>
  <c r="S2164" i="190"/>
  <c r="R2164" i="190"/>
  <c r="Q2164" i="190"/>
  <c r="P2164" i="190"/>
  <c r="O2164" i="190"/>
  <c r="V2163" i="190"/>
  <c r="U2163" i="190"/>
  <c r="T2163" i="190"/>
  <c r="X2163" i="190" s="1"/>
  <c r="S2163" i="190"/>
  <c r="R2163" i="190"/>
  <c r="Q2163" i="190"/>
  <c r="P2163" i="190"/>
  <c r="O2163" i="190"/>
  <c r="V2162" i="190"/>
  <c r="U2162" i="190"/>
  <c r="T2162" i="190"/>
  <c r="S2162" i="190"/>
  <c r="R2162" i="190"/>
  <c r="Q2162" i="190"/>
  <c r="P2162" i="190"/>
  <c r="O2162" i="190"/>
  <c r="V2161" i="190"/>
  <c r="U2161" i="190"/>
  <c r="T2161" i="190"/>
  <c r="S2161" i="190"/>
  <c r="R2161" i="190"/>
  <c r="Q2161" i="190"/>
  <c r="P2161" i="190"/>
  <c r="O2161" i="190"/>
  <c r="V2160" i="190"/>
  <c r="U2160" i="190"/>
  <c r="T2160" i="190"/>
  <c r="X2160" i="190" s="1"/>
  <c r="S2160" i="190"/>
  <c r="R2160" i="190"/>
  <c r="Q2160" i="190"/>
  <c r="P2160" i="190"/>
  <c r="O2160" i="190"/>
  <c r="V2159" i="190"/>
  <c r="U2159" i="190"/>
  <c r="T2159" i="190"/>
  <c r="S2159" i="190"/>
  <c r="R2159" i="190"/>
  <c r="Q2159" i="190"/>
  <c r="P2159" i="190"/>
  <c r="O2159" i="190"/>
  <c r="V2158" i="190"/>
  <c r="U2158" i="190"/>
  <c r="T2158" i="190"/>
  <c r="S2158" i="190"/>
  <c r="R2158" i="190"/>
  <c r="Q2158" i="190"/>
  <c r="P2158" i="190"/>
  <c r="O2158" i="190"/>
  <c r="V2157" i="190"/>
  <c r="U2157" i="190"/>
  <c r="T2157" i="190"/>
  <c r="X2157" i="190" s="1"/>
  <c r="S2157" i="190"/>
  <c r="R2157" i="190"/>
  <c r="Q2157" i="190"/>
  <c r="P2157" i="190"/>
  <c r="O2157" i="190"/>
  <c r="V2156" i="190"/>
  <c r="U2156" i="190"/>
  <c r="T2156" i="190"/>
  <c r="S2156" i="190"/>
  <c r="R2156" i="190"/>
  <c r="Q2156" i="190"/>
  <c r="P2156" i="190"/>
  <c r="O2156" i="190"/>
  <c r="V2155" i="190"/>
  <c r="U2155" i="190"/>
  <c r="T2155" i="190"/>
  <c r="S2155" i="190"/>
  <c r="R2155" i="190"/>
  <c r="Q2155" i="190"/>
  <c r="P2155" i="190"/>
  <c r="O2155" i="190"/>
  <c r="V2154" i="190"/>
  <c r="U2154" i="190"/>
  <c r="T2154" i="190"/>
  <c r="X2154" i="190" s="1"/>
  <c r="S2154" i="190"/>
  <c r="R2154" i="190"/>
  <c r="Q2154" i="190"/>
  <c r="P2154" i="190"/>
  <c r="O2154" i="190"/>
  <c r="V2153" i="190"/>
  <c r="U2153" i="190"/>
  <c r="T2153" i="190"/>
  <c r="S2153" i="190"/>
  <c r="R2153" i="190"/>
  <c r="Q2153" i="190"/>
  <c r="P2153" i="190"/>
  <c r="O2153" i="190"/>
  <c r="V2152" i="190"/>
  <c r="U2152" i="190"/>
  <c r="T2152" i="190"/>
  <c r="S2152" i="190"/>
  <c r="R2152" i="190"/>
  <c r="Q2152" i="190"/>
  <c r="P2152" i="190"/>
  <c r="O2152" i="190"/>
  <c r="V2151" i="190"/>
  <c r="U2151" i="190"/>
  <c r="T2151" i="190"/>
  <c r="X2151" i="190" s="1"/>
  <c r="S2151" i="190"/>
  <c r="R2151" i="190"/>
  <c r="Q2151" i="190"/>
  <c r="P2151" i="190"/>
  <c r="O2151" i="190"/>
  <c r="V2150" i="190"/>
  <c r="U2150" i="190"/>
  <c r="T2150" i="190"/>
  <c r="S2150" i="190"/>
  <c r="R2150" i="190"/>
  <c r="Q2150" i="190"/>
  <c r="P2150" i="190"/>
  <c r="O2150" i="190"/>
  <c r="V2149" i="190"/>
  <c r="U2149" i="190"/>
  <c r="T2149" i="190"/>
  <c r="S2149" i="190"/>
  <c r="R2149" i="190"/>
  <c r="Q2149" i="190"/>
  <c r="P2149" i="190"/>
  <c r="O2149" i="190"/>
  <c r="V2148" i="190"/>
  <c r="U2148" i="190"/>
  <c r="T2148" i="190"/>
  <c r="X2148" i="190" s="1"/>
  <c r="S2148" i="190"/>
  <c r="R2148" i="190"/>
  <c r="Q2148" i="190"/>
  <c r="P2148" i="190"/>
  <c r="O2148" i="190"/>
  <c r="V2147" i="190"/>
  <c r="U2147" i="190"/>
  <c r="T2147" i="190"/>
  <c r="S2147" i="190"/>
  <c r="R2147" i="190"/>
  <c r="Q2147" i="190"/>
  <c r="P2147" i="190"/>
  <c r="O2147" i="190"/>
  <c r="V2146" i="190"/>
  <c r="U2146" i="190"/>
  <c r="T2146" i="190"/>
  <c r="S2146" i="190"/>
  <c r="R2146" i="190"/>
  <c r="Q2146" i="190"/>
  <c r="P2146" i="190"/>
  <c r="O2146" i="190"/>
  <c r="V2145" i="190"/>
  <c r="U2145" i="190"/>
  <c r="T2145" i="190"/>
  <c r="X2145" i="190" s="1"/>
  <c r="S2145" i="190"/>
  <c r="R2145" i="190"/>
  <c r="Q2145" i="190"/>
  <c r="P2145" i="190"/>
  <c r="O2145" i="190"/>
  <c r="V2144" i="190"/>
  <c r="U2144" i="190"/>
  <c r="T2144" i="190"/>
  <c r="S2144" i="190"/>
  <c r="R2144" i="190"/>
  <c r="Q2144" i="190"/>
  <c r="P2144" i="190"/>
  <c r="O2144" i="190"/>
  <c r="V2143" i="190"/>
  <c r="U2143" i="190"/>
  <c r="T2143" i="190"/>
  <c r="S2143" i="190"/>
  <c r="R2143" i="190"/>
  <c r="Q2143" i="190"/>
  <c r="P2143" i="190"/>
  <c r="O2143" i="190"/>
  <c r="V2142" i="190"/>
  <c r="U2142" i="190"/>
  <c r="T2142" i="190"/>
  <c r="X2142" i="190" s="1"/>
  <c r="S2142" i="190"/>
  <c r="R2142" i="190"/>
  <c r="Q2142" i="190"/>
  <c r="P2142" i="190"/>
  <c r="O2142" i="190"/>
  <c r="V2141" i="190"/>
  <c r="U2141" i="190"/>
  <c r="T2141" i="190"/>
  <c r="S2141" i="190"/>
  <c r="R2141" i="190"/>
  <c r="Q2141" i="190"/>
  <c r="P2141" i="190"/>
  <c r="O2141" i="190"/>
  <c r="V2140" i="190"/>
  <c r="U2140" i="190"/>
  <c r="T2140" i="190"/>
  <c r="S2140" i="190"/>
  <c r="R2140" i="190"/>
  <c r="Q2140" i="190"/>
  <c r="P2140" i="190"/>
  <c r="O2140" i="190"/>
  <c r="V2139" i="190"/>
  <c r="U2139" i="190"/>
  <c r="T2139" i="190"/>
  <c r="X2139" i="190" s="1"/>
  <c r="S2139" i="190"/>
  <c r="R2139" i="190"/>
  <c r="Q2139" i="190"/>
  <c r="P2139" i="190"/>
  <c r="O2139" i="190"/>
  <c r="V2138" i="190"/>
  <c r="U2138" i="190"/>
  <c r="T2138" i="190"/>
  <c r="S2138" i="190"/>
  <c r="R2138" i="190"/>
  <c r="Q2138" i="190"/>
  <c r="P2138" i="190"/>
  <c r="O2138" i="190"/>
  <c r="V2137" i="190"/>
  <c r="U2137" i="190"/>
  <c r="T2137" i="190"/>
  <c r="S2137" i="190"/>
  <c r="R2137" i="190"/>
  <c r="Q2137" i="190"/>
  <c r="P2137" i="190"/>
  <c r="O2137" i="190"/>
  <c r="V2136" i="190"/>
  <c r="U2136" i="190"/>
  <c r="T2136" i="190"/>
  <c r="X2136" i="190" s="1"/>
  <c r="S2136" i="190"/>
  <c r="R2136" i="190"/>
  <c r="Q2136" i="190"/>
  <c r="P2136" i="190"/>
  <c r="O2136" i="190"/>
  <c r="V2135" i="190"/>
  <c r="U2135" i="190"/>
  <c r="T2135" i="190"/>
  <c r="S2135" i="190"/>
  <c r="R2135" i="190"/>
  <c r="Q2135" i="190"/>
  <c r="P2135" i="190"/>
  <c r="O2135" i="190"/>
  <c r="V2134" i="190"/>
  <c r="U2134" i="190"/>
  <c r="T2134" i="190"/>
  <c r="S2134" i="190"/>
  <c r="R2134" i="190"/>
  <c r="Q2134" i="190"/>
  <c r="P2134" i="190"/>
  <c r="O2134" i="190"/>
  <c r="V2133" i="190"/>
  <c r="U2133" i="190"/>
  <c r="T2133" i="190"/>
  <c r="X2133" i="190" s="1"/>
  <c r="S2133" i="190"/>
  <c r="R2133" i="190"/>
  <c r="Q2133" i="190"/>
  <c r="P2133" i="190"/>
  <c r="O2133" i="190"/>
  <c r="V2132" i="190"/>
  <c r="U2132" i="190"/>
  <c r="T2132" i="190"/>
  <c r="S2132" i="190"/>
  <c r="R2132" i="190"/>
  <c r="Q2132" i="190"/>
  <c r="P2132" i="190"/>
  <c r="O2132" i="190"/>
  <c r="V2131" i="190"/>
  <c r="U2131" i="190"/>
  <c r="T2131" i="190"/>
  <c r="S2131" i="190"/>
  <c r="R2131" i="190"/>
  <c r="Q2131" i="190"/>
  <c r="P2131" i="190"/>
  <c r="O2131" i="190"/>
  <c r="V2130" i="190"/>
  <c r="U2130" i="190"/>
  <c r="T2130" i="190"/>
  <c r="X2130" i="190" s="1"/>
  <c r="S2130" i="190"/>
  <c r="R2130" i="190"/>
  <c r="Q2130" i="190"/>
  <c r="P2130" i="190"/>
  <c r="O2130" i="190"/>
  <c r="V2129" i="190"/>
  <c r="U2129" i="190"/>
  <c r="T2129" i="190"/>
  <c r="S2129" i="190"/>
  <c r="R2129" i="190"/>
  <c r="Q2129" i="190"/>
  <c r="P2129" i="190"/>
  <c r="O2129" i="190"/>
  <c r="V2128" i="190"/>
  <c r="U2128" i="190"/>
  <c r="T2128" i="190"/>
  <c r="S2128" i="190"/>
  <c r="R2128" i="190"/>
  <c r="Q2128" i="190"/>
  <c r="P2128" i="190"/>
  <c r="O2128" i="190"/>
  <c r="V2127" i="190"/>
  <c r="U2127" i="190"/>
  <c r="T2127" i="190"/>
  <c r="X2127" i="190" s="1"/>
  <c r="S2127" i="190"/>
  <c r="R2127" i="190"/>
  <c r="Q2127" i="190"/>
  <c r="P2127" i="190"/>
  <c r="O2127" i="190"/>
  <c r="V2126" i="190"/>
  <c r="U2126" i="190"/>
  <c r="T2126" i="190"/>
  <c r="S2126" i="190"/>
  <c r="R2126" i="190"/>
  <c r="Q2126" i="190"/>
  <c r="P2126" i="190"/>
  <c r="O2126" i="190"/>
  <c r="V2125" i="190"/>
  <c r="U2125" i="190"/>
  <c r="T2125" i="190"/>
  <c r="S2125" i="190"/>
  <c r="R2125" i="190"/>
  <c r="Q2125" i="190"/>
  <c r="P2125" i="190"/>
  <c r="O2125" i="190"/>
  <c r="V2124" i="190"/>
  <c r="U2124" i="190"/>
  <c r="T2124" i="190"/>
  <c r="X2124" i="190" s="1"/>
  <c r="S2124" i="190"/>
  <c r="R2124" i="190"/>
  <c r="Q2124" i="190"/>
  <c r="P2124" i="190"/>
  <c r="O2124" i="190"/>
  <c r="V2123" i="190"/>
  <c r="U2123" i="190"/>
  <c r="T2123" i="190"/>
  <c r="S2123" i="190"/>
  <c r="R2123" i="190"/>
  <c r="Q2123" i="190"/>
  <c r="P2123" i="190"/>
  <c r="O2123" i="190"/>
  <c r="V2122" i="190"/>
  <c r="U2122" i="190"/>
  <c r="T2122" i="190"/>
  <c r="S2122" i="190"/>
  <c r="R2122" i="190"/>
  <c r="Q2122" i="190"/>
  <c r="P2122" i="190"/>
  <c r="O2122" i="190"/>
  <c r="V2121" i="190"/>
  <c r="U2121" i="190"/>
  <c r="T2121" i="190"/>
  <c r="X2121" i="190" s="1"/>
  <c r="S2121" i="190"/>
  <c r="R2121" i="190"/>
  <c r="Q2121" i="190"/>
  <c r="P2121" i="190"/>
  <c r="O2121" i="190"/>
  <c r="V2120" i="190"/>
  <c r="U2120" i="190"/>
  <c r="T2120" i="190"/>
  <c r="S2120" i="190"/>
  <c r="R2120" i="190"/>
  <c r="Q2120" i="190"/>
  <c r="P2120" i="190"/>
  <c r="O2120" i="190"/>
  <c r="V2119" i="190"/>
  <c r="U2119" i="190"/>
  <c r="T2119" i="190"/>
  <c r="S2119" i="190"/>
  <c r="R2119" i="190"/>
  <c r="Q2119" i="190"/>
  <c r="P2119" i="190"/>
  <c r="O2119" i="190"/>
  <c r="V2118" i="190"/>
  <c r="U2118" i="190"/>
  <c r="T2118" i="190"/>
  <c r="X2118" i="190" s="1"/>
  <c r="S2118" i="190"/>
  <c r="R2118" i="190"/>
  <c r="Q2118" i="190"/>
  <c r="P2118" i="190"/>
  <c r="O2118" i="190"/>
  <c r="V2117" i="190"/>
  <c r="U2117" i="190"/>
  <c r="T2117" i="190"/>
  <c r="S2117" i="190"/>
  <c r="R2117" i="190"/>
  <c r="Q2117" i="190"/>
  <c r="P2117" i="190"/>
  <c r="O2117" i="190"/>
  <c r="V2116" i="190"/>
  <c r="U2116" i="190"/>
  <c r="T2116" i="190"/>
  <c r="S2116" i="190"/>
  <c r="R2116" i="190"/>
  <c r="Q2116" i="190"/>
  <c r="P2116" i="190"/>
  <c r="O2116" i="190"/>
  <c r="V2115" i="190"/>
  <c r="U2115" i="190"/>
  <c r="T2115" i="190"/>
  <c r="X2115" i="190" s="1"/>
  <c r="S2115" i="190"/>
  <c r="R2115" i="190"/>
  <c r="Q2115" i="190"/>
  <c r="P2115" i="190"/>
  <c r="O2115" i="190"/>
  <c r="V2114" i="190"/>
  <c r="U2114" i="190"/>
  <c r="T2114" i="190"/>
  <c r="S2114" i="190"/>
  <c r="R2114" i="190"/>
  <c r="Q2114" i="190"/>
  <c r="P2114" i="190"/>
  <c r="O2114" i="190"/>
  <c r="V2113" i="190"/>
  <c r="U2113" i="190"/>
  <c r="T2113" i="190"/>
  <c r="S2113" i="190"/>
  <c r="R2113" i="190"/>
  <c r="Q2113" i="190"/>
  <c r="P2113" i="190"/>
  <c r="O2113" i="190"/>
  <c r="V2112" i="190"/>
  <c r="U2112" i="190"/>
  <c r="T2112" i="190"/>
  <c r="X2112" i="190" s="1"/>
  <c r="S2112" i="190"/>
  <c r="R2112" i="190"/>
  <c r="Q2112" i="190"/>
  <c r="P2112" i="190"/>
  <c r="O2112" i="190"/>
  <c r="V2111" i="190"/>
  <c r="U2111" i="190"/>
  <c r="T2111" i="190"/>
  <c r="S2111" i="190"/>
  <c r="R2111" i="190"/>
  <c r="Q2111" i="190"/>
  <c r="P2111" i="190"/>
  <c r="O2111" i="190"/>
  <c r="V2110" i="190"/>
  <c r="U2110" i="190"/>
  <c r="T2110" i="190"/>
  <c r="S2110" i="190"/>
  <c r="R2110" i="190"/>
  <c r="Q2110" i="190"/>
  <c r="P2110" i="190"/>
  <c r="O2110" i="190"/>
  <c r="V2109" i="190"/>
  <c r="U2109" i="190"/>
  <c r="T2109" i="190"/>
  <c r="X2109" i="190" s="1"/>
  <c r="S2109" i="190"/>
  <c r="R2109" i="190"/>
  <c r="Q2109" i="190"/>
  <c r="P2109" i="190"/>
  <c r="O2109" i="190"/>
  <c r="V2108" i="190"/>
  <c r="U2108" i="190"/>
  <c r="T2108" i="190"/>
  <c r="S2108" i="190"/>
  <c r="R2108" i="190"/>
  <c r="Q2108" i="190"/>
  <c r="P2108" i="190"/>
  <c r="O2108" i="190"/>
  <c r="V2107" i="190"/>
  <c r="U2107" i="190"/>
  <c r="T2107" i="190"/>
  <c r="S2107" i="190"/>
  <c r="R2107" i="190"/>
  <c r="Q2107" i="190"/>
  <c r="P2107" i="190"/>
  <c r="O2107" i="190"/>
  <c r="V2106" i="190"/>
  <c r="U2106" i="190"/>
  <c r="T2106" i="190"/>
  <c r="X2106" i="190" s="1"/>
  <c r="S2106" i="190"/>
  <c r="R2106" i="190"/>
  <c r="Q2106" i="190"/>
  <c r="P2106" i="190"/>
  <c r="O2106" i="190"/>
  <c r="W2106" i="190" s="1"/>
  <c r="V2105" i="190"/>
  <c r="U2105" i="190"/>
  <c r="T2105" i="190"/>
  <c r="S2105" i="190"/>
  <c r="R2105" i="190"/>
  <c r="Q2105" i="190"/>
  <c r="P2105" i="190"/>
  <c r="O2105" i="190"/>
  <c r="V2104" i="190"/>
  <c r="U2104" i="190"/>
  <c r="T2104" i="190"/>
  <c r="S2104" i="190"/>
  <c r="R2104" i="190"/>
  <c r="Q2104" i="190"/>
  <c r="P2104" i="190"/>
  <c r="O2104" i="190"/>
  <c r="V2103" i="190"/>
  <c r="U2103" i="190"/>
  <c r="T2103" i="190"/>
  <c r="X2103" i="190" s="1"/>
  <c r="S2103" i="190"/>
  <c r="R2103" i="190"/>
  <c r="Q2103" i="190"/>
  <c r="P2103" i="190"/>
  <c r="O2103" i="190"/>
  <c r="W2103" i="190" s="1"/>
  <c r="V2102" i="190"/>
  <c r="U2102" i="190"/>
  <c r="T2102" i="190"/>
  <c r="S2102" i="190"/>
  <c r="R2102" i="190"/>
  <c r="Q2102" i="190"/>
  <c r="P2102" i="190"/>
  <c r="O2102" i="190"/>
  <c r="V2101" i="190"/>
  <c r="U2101" i="190"/>
  <c r="T2101" i="190"/>
  <c r="S2101" i="190"/>
  <c r="R2101" i="190"/>
  <c r="Q2101" i="190"/>
  <c r="P2101" i="190"/>
  <c r="O2101" i="190"/>
  <c r="V2100" i="190"/>
  <c r="U2100" i="190"/>
  <c r="T2100" i="190"/>
  <c r="X2100" i="190" s="1"/>
  <c r="S2100" i="190"/>
  <c r="R2100" i="190"/>
  <c r="Q2100" i="190"/>
  <c r="P2100" i="190"/>
  <c r="O2100" i="190"/>
  <c r="W2100" i="190" s="1"/>
  <c r="V2099" i="190"/>
  <c r="U2099" i="190"/>
  <c r="T2099" i="190"/>
  <c r="S2099" i="190"/>
  <c r="R2099" i="190"/>
  <c r="Q2099" i="190"/>
  <c r="P2099" i="190"/>
  <c r="O2099" i="190"/>
  <c r="V2098" i="190"/>
  <c r="U2098" i="190"/>
  <c r="T2098" i="190"/>
  <c r="S2098" i="190"/>
  <c r="R2098" i="190"/>
  <c r="Q2098" i="190"/>
  <c r="P2098" i="190"/>
  <c r="O2098" i="190"/>
  <c r="V2097" i="190"/>
  <c r="U2097" i="190"/>
  <c r="T2097" i="190"/>
  <c r="X2097" i="190" s="1"/>
  <c r="S2097" i="190"/>
  <c r="R2097" i="190"/>
  <c r="Q2097" i="190"/>
  <c r="P2097" i="190"/>
  <c r="O2097" i="190"/>
  <c r="W2097" i="190" s="1"/>
  <c r="V2096" i="190"/>
  <c r="U2096" i="190"/>
  <c r="T2096" i="190"/>
  <c r="S2096" i="190"/>
  <c r="R2096" i="190"/>
  <c r="Q2096" i="190"/>
  <c r="P2096" i="190"/>
  <c r="O2096" i="190"/>
  <c r="V2095" i="190"/>
  <c r="U2095" i="190"/>
  <c r="T2095" i="190"/>
  <c r="S2095" i="190"/>
  <c r="R2095" i="190"/>
  <c r="Q2095" i="190"/>
  <c r="P2095" i="190"/>
  <c r="O2095" i="190"/>
  <c r="V2094" i="190"/>
  <c r="U2094" i="190"/>
  <c r="T2094" i="190"/>
  <c r="X2094" i="190" s="1"/>
  <c r="S2094" i="190"/>
  <c r="R2094" i="190"/>
  <c r="Q2094" i="190"/>
  <c r="P2094" i="190"/>
  <c r="O2094" i="190"/>
  <c r="W2094" i="190" s="1"/>
  <c r="V2093" i="190"/>
  <c r="U2093" i="190"/>
  <c r="T2093" i="190"/>
  <c r="S2093" i="190"/>
  <c r="R2093" i="190"/>
  <c r="Q2093" i="190"/>
  <c r="P2093" i="190"/>
  <c r="O2093" i="190"/>
  <c r="V2092" i="190"/>
  <c r="U2092" i="190"/>
  <c r="T2092" i="190"/>
  <c r="S2092" i="190"/>
  <c r="R2092" i="190"/>
  <c r="Q2092" i="190"/>
  <c r="P2092" i="190"/>
  <c r="O2092" i="190"/>
  <c r="V2091" i="190"/>
  <c r="U2091" i="190"/>
  <c r="T2091" i="190"/>
  <c r="X2091" i="190" s="1"/>
  <c r="S2091" i="190"/>
  <c r="R2091" i="190"/>
  <c r="Q2091" i="190"/>
  <c r="P2091" i="190"/>
  <c r="O2091" i="190"/>
  <c r="W2091" i="190" s="1"/>
  <c r="V2090" i="190"/>
  <c r="U2090" i="190"/>
  <c r="T2090" i="190"/>
  <c r="S2090" i="190"/>
  <c r="R2090" i="190"/>
  <c r="Q2090" i="190"/>
  <c r="P2090" i="190"/>
  <c r="O2090" i="190"/>
  <c r="V2089" i="190"/>
  <c r="U2089" i="190"/>
  <c r="T2089" i="190"/>
  <c r="S2089" i="190"/>
  <c r="R2089" i="190"/>
  <c r="Q2089" i="190"/>
  <c r="P2089" i="190"/>
  <c r="O2089" i="190"/>
  <c r="V2088" i="190"/>
  <c r="U2088" i="190"/>
  <c r="T2088" i="190"/>
  <c r="X2088" i="190" s="1"/>
  <c r="S2088" i="190"/>
  <c r="R2088" i="190"/>
  <c r="Q2088" i="190"/>
  <c r="P2088" i="190"/>
  <c r="O2088" i="190"/>
  <c r="W2088" i="190" s="1"/>
  <c r="V2087" i="190"/>
  <c r="U2087" i="190"/>
  <c r="T2087" i="190"/>
  <c r="S2087" i="190"/>
  <c r="R2087" i="190"/>
  <c r="Q2087" i="190"/>
  <c r="P2087" i="190"/>
  <c r="O2087" i="190"/>
  <c r="V2086" i="190"/>
  <c r="U2086" i="190"/>
  <c r="T2086" i="190"/>
  <c r="S2086" i="190"/>
  <c r="R2086" i="190"/>
  <c r="Q2086" i="190"/>
  <c r="P2086" i="190"/>
  <c r="O2086" i="190"/>
  <c r="V2085" i="190"/>
  <c r="U2085" i="190"/>
  <c r="T2085" i="190"/>
  <c r="X2085" i="190" s="1"/>
  <c r="S2085" i="190"/>
  <c r="R2085" i="190"/>
  <c r="Q2085" i="190"/>
  <c r="P2085" i="190"/>
  <c r="O2085" i="190"/>
  <c r="W2085" i="190" s="1"/>
  <c r="V2084" i="190"/>
  <c r="U2084" i="190"/>
  <c r="T2084" i="190"/>
  <c r="S2084" i="190"/>
  <c r="R2084" i="190"/>
  <c r="Q2084" i="190"/>
  <c r="P2084" i="190"/>
  <c r="O2084" i="190"/>
  <c r="V2083" i="190"/>
  <c r="U2083" i="190"/>
  <c r="T2083" i="190"/>
  <c r="S2083" i="190"/>
  <c r="R2083" i="190"/>
  <c r="Q2083" i="190"/>
  <c r="P2083" i="190"/>
  <c r="O2083" i="190"/>
  <c r="V2082" i="190"/>
  <c r="U2082" i="190"/>
  <c r="T2082" i="190"/>
  <c r="X2082" i="190" s="1"/>
  <c r="S2082" i="190"/>
  <c r="R2082" i="190"/>
  <c r="Q2082" i="190"/>
  <c r="P2082" i="190"/>
  <c r="O2082" i="190"/>
  <c r="W2082" i="190" s="1"/>
  <c r="V2081" i="190"/>
  <c r="U2081" i="190"/>
  <c r="T2081" i="190"/>
  <c r="S2081" i="190"/>
  <c r="R2081" i="190"/>
  <c r="Q2081" i="190"/>
  <c r="P2081" i="190"/>
  <c r="O2081" i="190"/>
  <c r="V2080" i="190"/>
  <c r="U2080" i="190"/>
  <c r="T2080" i="190"/>
  <c r="S2080" i="190"/>
  <c r="R2080" i="190"/>
  <c r="Q2080" i="190"/>
  <c r="P2080" i="190"/>
  <c r="O2080" i="190"/>
  <c r="V2079" i="190"/>
  <c r="U2079" i="190"/>
  <c r="T2079" i="190"/>
  <c r="X2079" i="190" s="1"/>
  <c r="S2079" i="190"/>
  <c r="R2079" i="190"/>
  <c r="Q2079" i="190"/>
  <c r="P2079" i="190"/>
  <c r="O2079" i="190"/>
  <c r="W2079" i="190" s="1"/>
  <c r="V2078" i="190"/>
  <c r="U2078" i="190"/>
  <c r="T2078" i="190"/>
  <c r="S2078" i="190"/>
  <c r="R2078" i="190"/>
  <c r="Q2078" i="190"/>
  <c r="P2078" i="190"/>
  <c r="O2078" i="190"/>
  <c r="V2077" i="190"/>
  <c r="U2077" i="190"/>
  <c r="T2077" i="190"/>
  <c r="S2077" i="190"/>
  <c r="R2077" i="190"/>
  <c r="Q2077" i="190"/>
  <c r="P2077" i="190"/>
  <c r="O2077" i="190"/>
  <c r="V2076" i="190"/>
  <c r="U2076" i="190"/>
  <c r="T2076" i="190"/>
  <c r="X2076" i="190" s="1"/>
  <c r="S2076" i="190"/>
  <c r="R2076" i="190"/>
  <c r="Q2076" i="190"/>
  <c r="P2076" i="190"/>
  <c r="O2076" i="190"/>
  <c r="W2076" i="190" s="1"/>
  <c r="V2075" i="190"/>
  <c r="U2075" i="190"/>
  <c r="T2075" i="190"/>
  <c r="S2075" i="190"/>
  <c r="R2075" i="190"/>
  <c r="Q2075" i="190"/>
  <c r="P2075" i="190"/>
  <c r="O2075" i="190"/>
  <c r="V2074" i="190"/>
  <c r="U2074" i="190"/>
  <c r="T2074" i="190"/>
  <c r="S2074" i="190"/>
  <c r="R2074" i="190"/>
  <c r="Q2074" i="190"/>
  <c r="P2074" i="190"/>
  <c r="O2074" i="190"/>
  <c r="V2073" i="190"/>
  <c r="U2073" i="190"/>
  <c r="T2073" i="190"/>
  <c r="X2073" i="190" s="1"/>
  <c r="S2073" i="190"/>
  <c r="R2073" i="190"/>
  <c r="Q2073" i="190"/>
  <c r="P2073" i="190"/>
  <c r="O2073" i="190"/>
  <c r="W2073" i="190" s="1"/>
  <c r="V2072" i="190"/>
  <c r="U2072" i="190"/>
  <c r="T2072" i="190"/>
  <c r="S2072" i="190"/>
  <c r="R2072" i="190"/>
  <c r="Q2072" i="190"/>
  <c r="P2072" i="190"/>
  <c r="O2072" i="190"/>
  <c r="V2071" i="190"/>
  <c r="U2071" i="190"/>
  <c r="T2071" i="190"/>
  <c r="S2071" i="190"/>
  <c r="R2071" i="190"/>
  <c r="Q2071" i="190"/>
  <c r="P2071" i="190"/>
  <c r="O2071" i="190"/>
  <c r="V2070" i="190"/>
  <c r="U2070" i="190"/>
  <c r="T2070" i="190"/>
  <c r="X2070" i="190" s="1"/>
  <c r="S2070" i="190"/>
  <c r="R2070" i="190"/>
  <c r="Q2070" i="190"/>
  <c r="P2070" i="190"/>
  <c r="O2070" i="190"/>
  <c r="W2070" i="190" s="1"/>
  <c r="V2069" i="190"/>
  <c r="U2069" i="190"/>
  <c r="T2069" i="190"/>
  <c r="S2069" i="190"/>
  <c r="R2069" i="190"/>
  <c r="Q2069" i="190"/>
  <c r="P2069" i="190"/>
  <c r="O2069" i="190"/>
  <c r="V2068" i="190"/>
  <c r="U2068" i="190"/>
  <c r="T2068" i="190"/>
  <c r="S2068" i="190"/>
  <c r="R2068" i="190"/>
  <c r="Q2068" i="190"/>
  <c r="P2068" i="190"/>
  <c r="O2068" i="190"/>
  <c r="V2067" i="190"/>
  <c r="U2067" i="190"/>
  <c r="T2067" i="190"/>
  <c r="X2067" i="190" s="1"/>
  <c r="S2067" i="190"/>
  <c r="R2067" i="190"/>
  <c r="Q2067" i="190"/>
  <c r="P2067" i="190"/>
  <c r="O2067" i="190"/>
  <c r="W2067" i="190" s="1"/>
  <c r="V2066" i="190"/>
  <c r="U2066" i="190"/>
  <c r="T2066" i="190"/>
  <c r="S2066" i="190"/>
  <c r="R2066" i="190"/>
  <c r="Q2066" i="190"/>
  <c r="P2066" i="190"/>
  <c r="O2066" i="190"/>
  <c r="V2065" i="190"/>
  <c r="U2065" i="190"/>
  <c r="T2065" i="190"/>
  <c r="S2065" i="190"/>
  <c r="R2065" i="190"/>
  <c r="Q2065" i="190"/>
  <c r="P2065" i="190"/>
  <c r="O2065" i="190"/>
  <c r="V2064" i="190"/>
  <c r="U2064" i="190"/>
  <c r="T2064" i="190"/>
  <c r="X2064" i="190" s="1"/>
  <c r="S2064" i="190"/>
  <c r="R2064" i="190"/>
  <c r="Q2064" i="190"/>
  <c r="P2064" i="190"/>
  <c r="O2064" i="190"/>
  <c r="W2064" i="190" s="1"/>
  <c r="V2063" i="190"/>
  <c r="U2063" i="190"/>
  <c r="T2063" i="190"/>
  <c r="S2063" i="190"/>
  <c r="R2063" i="190"/>
  <c r="Q2063" i="190"/>
  <c r="P2063" i="190"/>
  <c r="O2063" i="190"/>
  <c r="V2062" i="190"/>
  <c r="U2062" i="190"/>
  <c r="T2062" i="190"/>
  <c r="S2062" i="190"/>
  <c r="R2062" i="190"/>
  <c r="Q2062" i="190"/>
  <c r="P2062" i="190"/>
  <c r="O2062" i="190"/>
  <c r="V2061" i="190"/>
  <c r="U2061" i="190"/>
  <c r="T2061" i="190"/>
  <c r="X2061" i="190" s="1"/>
  <c r="S2061" i="190"/>
  <c r="R2061" i="190"/>
  <c r="Q2061" i="190"/>
  <c r="P2061" i="190"/>
  <c r="O2061" i="190"/>
  <c r="W2061" i="190" s="1"/>
  <c r="V2060" i="190"/>
  <c r="U2060" i="190"/>
  <c r="T2060" i="190"/>
  <c r="S2060" i="190"/>
  <c r="R2060" i="190"/>
  <c r="Q2060" i="190"/>
  <c r="P2060" i="190"/>
  <c r="O2060" i="190"/>
  <c r="V2059" i="190"/>
  <c r="U2059" i="190"/>
  <c r="T2059" i="190"/>
  <c r="S2059" i="190"/>
  <c r="R2059" i="190"/>
  <c r="Q2059" i="190"/>
  <c r="P2059" i="190"/>
  <c r="O2059" i="190"/>
  <c r="V2058" i="190"/>
  <c r="U2058" i="190"/>
  <c r="T2058" i="190"/>
  <c r="X2058" i="190" s="1"/>
  <c r="S2058" i="190"/>
  <c r="R2058" i="190"/>
  <c r="Q2058" i="190"/>
  <c r="P2058" i="190"/>
  <c r="O2058" i="190"/>
  <c r="W2058" i="190" s="1"/>
  <c r="V2057" i="190"/>
  <c r="U2057" i="190"/>
  <c r="T2057" i="190"/>
  <c r="S2057" i="190"/>
  <c r="R2057" i="190"/>
  <c r="Q2057" i="190"/>
  <c r="P2057" i="190"/>
  <c r="O2057" i="190"/>
  <c r="V2056" i="190"/>
  <c r="U2056" i="190"/>
  <c r="T2056" i="190"/>
  <c r="S2056" i="190"/>
  <c r="R2056" i="190"/>
  <c r="Q2056" i="190"/>
  <c r="P2056" i="190"/>
  <c r="O2056" i="190"/>
  <c r="V2055" i="190"/>
  <c r="U2055" i="190"/>
  <c r="T2055" i="190"/>
  <c r="X2055" i="190" s="1"/>
  <c r="S2055" i="190"/>
  <c r="R2055" i="190"/>
  <c r="Q2055" i="190"/>
  <c r="P2055" i="190"/>
  <c r="O2055" i="190"/>
  <c r="W2055" i="190" s="1"/>
  <c r="V2054" i="190"/>
  <c r="U2054" i="190"/>
  <c r="T2054" i="190"/>
  <c r="S2054" i="190"/>
  <c r="R2054" i="190"/>
  <c r="Q2054" i="190"/>
  <c r="P2054" i="190"/>
  <c r="O2054" i="190"/>
  <c r="V2053" i="190"/>
  <c r="U2053" i="190"/>
  <c r="T2053" i="190"/>
  <c r="S2053" i="190"/>
  <c r="R2053" i="190"/>
  <c r="Q2053" i="190"/>
  <c r="P2053" i="190"/>
  <c r="O2053" i="190"/>
  <c r="V2052" i="190"/>
  <c r="U2052" i="190"/>
  <c r="T2052" i="190"/>
  <c r="X2052" i="190" s="1"/>
  <c r="S2052" i="190"/>
  <c r="R2052" i="190"/>
  <c r="Q2052" i="190"/>
  <c r="P2052" i="190"/>
  <c r="O2052" i="190"/>
  <c r="W2052" i="190" s="1"/>
  <c r="V2051" i="190"/>
  <c r="U2051" i="190"/>
  <c r="T2051" i="190"/>
  <c r="S2051" i="190"/>
  <c r="R2051" i="190"/>
  <c r="Q2051" i="190"/>
  <c r="P2051" i="190"/>
  <c r="O2051" i="190"/>
  <c r="V2050" i="190"/>
  <c r="U2050" i="190"/>
  <c r="T2050" i="190"/>
  <c r="S2050" i="190"/>
  <c r="R2050" i="190"/>
  <c r="Q2050" i="190"/>
  <c r="P2050" i="190"/>
  <c r="O2050" i="190"/>
  <c r="V2049" i="190"/>
  <c r="U2049" i="190"/>
  <c r="T2049" i="190"/>
  <c r="X2049" i="190" s="1"/>
  <c r="S2049" i="190"/>
  <c r="R2049" i="190"/>
  <c r="Q2049" i="190"/>
  <c r="P2049" i="190"/>
  <c r="O2049" i="190"/>
  <c r="W2049" i="190" s="1"/>
  <c r="V2048" i="190"/>
  <c r="U2048" i="190"/>
  <c r="T2048" i="190"/>
  <c r="S2048" i="190"/>
  <c r="R2048" i="190"/>
  <c r="Q2048" i="190"/>
  <c r="P2048" i="190"/>
  <c r="O2048" i="190"/>
  <c r="V2047" i="190"/>
  <c r="U2047" i="190"/>
  <c r="T2047" i="190"/>
  <c r="S2047" i="190"/>
  <c r="R2047" i="190"/>
  <c r="Q2047" i="190"/>
  <c r="P2047" i="190"/>
  <c r="O2047" i="190"/>
  <c r="V2046" i="190"/>
  <c r="U2046" i="190"/>
  <c r="T2046" i="190"/>
  <c r="X2046" i="190" s="1"/>
  <c r="S2046" i="190"/>
  <c r="R2046" i="190"/>
  <c r="Q2046" i="190"/>
  <c r="P2046" i="190"/>
  <c r="O2046" i="190"/>
  <c r="W2046" i="190" s="1"/>
  <c r="V2045" i="190"/>
  <c r="U2045" i="190"/>
  <c r="T2045" i="190"/>
  <c r="S2045" i="190"/>
  <c r="R2045" i="190"/>
  <c r="Q2045" i="190"/>
  <c r="P2045" i="190"/>
  <c r="O2045" i="190"/>
  <c r="V2044" i="190"/>
  <c r="U2044" i="190"/>
  <c r="T2044" i="190"/>
  <c r="S2044" i="190"/>
  <c r="R2044" i="190"/>
  <c r="Q2044" i="190"/>
  <c r="P2044" i="190"/>
  <c r="O2044" i="190"/>
  <c r="V2043" i="190"/>
  <c r="U2043" i="190"/>
  <c r="T2043" i="190"/>
  <c r="X2043" i="190" s="1"/>
  <c r="S2043" i="190"/>
  <c r="R2043" i="190"/>
  <c r="Q2043" i="190"/>
  <c r="P2043" i="190"/>
  <c r="O2043" i="190"/>
  <c r="W2043" i="190" s="1"/>
  <c r="V2042" i="190"/>
  <c r="U2042" i="190"/>
  <c r="T2042" i="190"/>
  <c r="S2042" i="190"/>
  <c r="R2042" i="190"/>
  <c r="Q2042" i="190"/>
  <c r="P2042" i="190"/>
  <c r="O2042" i="190"/>
  <c r="V2041" i="190"/>
  <c r="U2041" i="190"/>
  <c r="T2041" i="190"/>
  <c r="S2041" i="190"/>
  <c r="R2041" i="190"/>
  <c r="Q2041" i="190"/>
  <c r="P2041" i="190"/>
  <c r="O2041" i="190"/>
  <c r="V2040" i="190"/>
  <c r="U2040" i="190"/>
  <c r="T2040" i="190"/>
  <c r="X2040" i="190" s="1"/>
  <c r="S2040" i="190"/>
  <c r="R2040" i="190"/>
  <c r="Q2040" i="190"/>
  <c r="P2040" i="190"/>
  <c r="O2040" i="190"/>
  <c r="W2040" i="190" s="1"/>
  <c r="V2039" i="190"/>
  <c r="U2039" i="190"/>
  <c r="T2039" i="190"/>
  <c r="S2039" i="190"/>
  <c r="R2039" i="190"/>
  <c r="Q2039" i="190"/>
  <c r="P2039" i="190"/>
  <c r="O2039" i="190"/>
  <c r="V2038" i="190"/>
  <c r="U2038" i="190"/>
  <c r="T2038" i="190"/>
  <c r="S2038" i="190"/>
  <c r="R2038" i="190"/>
  <c r="Q2038" i="190"/>
  <c r="P2038" i="190"/>
  <c r="O2038" i="190"/>
  <c r="V2037" i="190"/>
  <c r="U2037" i="190"/>
  <c r="T2037" i="190"/>
  <c r="X2037" i="190" s="1"/>
  <c r="S2037" i="190"/>
  <c r="R2037" i="190"/>
  <c r="Q2037" i="190"/>
  <c r="P2037" i="190"/>
  <c r="O2037" i="190"/>
  <c r="W2037" i="190" s="1"/>
  <c r="V2036" i="190"/>
  <c r="U2036" i="190"/>
  <c r="T2036" i="190"/>
  <c r="S2036" i="190"/>
  <c r="R2036" i="190"/>
  <c r="Q2036" i="190"/>
  <c r="P2036" i="190"/>
  <c r="O2036" i="190"/>
  <c r="V2035" i="190"/>
  <c r="U2035" i="190"/>
  <c r="T2035" i="190"/>
  <c r="S2035" i="190"/>
  <c r="R2035" i="190"/>
  <c r="Q2035" i="190"/>
  <c r="P2035" i="190"/>
  <c r="O2035" i="190"/>
  <c r="V2034" i="190"/>
  <c r="U2034" i="190"/>
  <c r="T2034" i="190"/>
  <c r="X2034" i="190" s="1"/>
  <c r="S2034" i="190"/>
  <c r="R2034" i="190"/>
  <c r="Q2034" i="190"/>
  <c r="P2034" i="190"/>
  <c r="O2034" i="190"/>
  <c r="W2034" i="190" s="1"/>
  <c r="V2033" i="190"/>
  <c r="U2033" i="190"/>
  <c r="T2033" i="190"/>
  <c r="S2033" i="190"/>
  <c r="R2033" i="190"/>
  <c r="Q2033" i="190"/>
  <c r="P2033" i="190"/>
  <c r="O2033" i="190"/>
  <c r="V2032" i="190"/>
  <c r="U2032" i="190"/>
  <c r="T2032" i="190"/>
  <c r="S2032" i="190"/>
  <c r="R2032" i="190"/>
  <c r="Q2032" i="190"/>
  <c r="P2032" i="190"/>
  <c r="O2032" i="190"/>
  <c r="V2031" i="190"/>
  <c r="U2031" i="190"/>
  <c r="T2031" i="190"/>
  <c r="X2031" i="190" s="1"/>
  <c r="S2031" i="190"/>
  <c r="R2031" i="190"/>
  <c r="Q2031" i="190"/>
  <c r="P2031" i="190"/>
  <c r="O2031" i="190"/>
  <c r="W2031" i="190" s="1"/>
  <c r="V2030" i="190"/>
  <c r="U2030" i="190"/>
  <c r="T2030" i="190"/>
  <c r="S2030" i="190"/>
  <c r="R2030" i="190"/>
  <c r="Q2030" i="190"/>
  <c r="P2030" i="190"/>
  <c r="O2030" i="190"/>
  <c r="V2029" i="190"/>
  <c r="U2029" i="190"/>
  <c r="T2029" i="190"/>
  <c r="S2029" i="190"/>
  <c r="R2029" i="190"/>
  <c r="Q2029" i="190"/>
  <c r="P2029" i="190"/>
  <c r="O2029" i="190"/>
  <c r="V2028" i="190"/>
  <c r="U2028" i="190"/>
  <c r="T2028" i="190"/>
  <c r="X2028" i="190" s="1"/>
  <c r="S2028" i="190"/>
  <c r="R2028" i="190"/>
  <c r="Q2028" i="190"/>
  <c r="P2028" i="190"/>
  <c r="O2028" i="190"/>
  <c r="W2028" i="190" s="1"/>
  <c r="V2027" i="190"/>
  <c r="U2027" i="190"/>
  <c r="T2027" i="190"/>
  <c r="S2027" i="190"/>
  <c r="R2027" i="190"/>
  <c r="Q2027" i="190"/>
  <c r="P2027" i="190"/>
  <c r="O2027" i="190"/>
  <c r="V2026" i="190"/>
  <c r="U2026" i="190"/>
  <c r="T2026" i="190"/>
  <c r="S2026" i="190"/>
  <c r="R2026" i="190"/>
  <c r="Q2026" i="190"/>
  <c r="P2026" i="190"/>
  <c r="O2026" i="190"/>
  <c r="V2025" i="190"/>
  <c r="U2025" i="190"/>
  <c r="T2025" i="190"/>
  <c r="X2025" i="190" s="1"/>
  <c r="S2025" i="190"/>
  <c r="R2025" i="190"/>
  <c r="Q2025" i="190"/>
  <c r="P2025" i="190"/>
  <c r="O2025" i="190"/>
  <c r="W2025" i="190" s="1"/>
  <c r="V2024" i="190"/>
  <c r="U2024" i="190"/>
  <c r="T2024" i="190"/>
  <c r="S2024" i="190"/>
  <c r="R2024" i="190"/>
  <c r="Q2024" i="190"/>
  <c r="P2024" i="190"/>
  <c r="O2024" i="190"/>
  <c r="V2023" i="190"/>
  <c r="U2023" i="190"/>
  <c r="T2023" i="190"/>
  <c r="S2023" i="190"/>
  <c r="R2023" i="190"/>
  <c r="Q2023" i="190"/>
  <c r="P2023" i="190"/>
  <c r="O2023" i="190"/>
  <c r="V2022" i="190"/>
  <c r="U2022" i="190"/>
  <c r="T2022" i="190"/>
  <c r="X2022" i="190" s="1"/>
  <c r="S2022" i="190"/>
  <c r="R2022" i="190"/>
  <c r="Q2022" i="190"/>
  <c r="P2022" i="190"/>
  <c r="O2022" i="190"/>
  <c r="W2022" i="190" s="1"/>
  <c r="V2021" i="190"/>
  <c r="U2021" i="190"/>
  <c r="T2021" i="190"/>
  <c r="S2021" i="190"/>
  <c r="R2021" i="190"/>
  <c r="Q2021" i="190"/>
  <c r="P2021" i="190"/>
  <c r="O2021" i="190"/>
  <c r="V2020" i="190"/>
  <c r="U2020" i="190"/>
  <c r="T2020" i="190"/>
  <c r="S2020" i="190"/>
  <c r="R2020" i="190"/>
  <c r="Q2020" i="190"/>
  <c r="P2020" i="190"/>
  <c r="O2020" i="190"/>
  <c r="V2019" i="190"/>
  <c r="U2019" i="190"/>
  <c r="T2019" i="190"/>
  <c r="X2019" i="190" s="1"/>
  <c r="S2019" i="190"/>
  <c r="R2019" i="190"/>
  <c r="Q2019" i="190"/>
  <c r="P2019" i="190"/>
  <c r="O2019" i="190"/>
  <c r="W2019" i="190" s="1"/>
  <c r="V2018" i="190"/>
  <c r="U2018" i="190"/>
  <c r="T2018" i="190"/>
  <c r="S2018" i="190"/>
  <c r="R2018" i="190"/>
  <c r="Q2018" i="190"/>
  <c r="P2018" i="190"/>
  <c r="O2018" i="190"/>
  <c r="V2017" i="190"/>
  <c r="U2017" i="190"/>
  <c r="T2017" i="190"/>
  <c r="S2017" i="190"/>
  <c r="R2017" i="190"/>
  <c r="Q2017" i="190"/>
  <c r="P2017" i="190"/>
  <c r="O2017" i="190"/>
  <c r="V2016" i="190"/>
  <c r="U2016" i="190"/>
  <c r="T2016" i="190"/>
  <c r="X2016" i="190" s="1"/>
  <c r="S2016" i="190"/>
  <c r="R2016" i="190"/>
  <c r="Q2016" i="190"/>
  <c r="P2016" i="190"/>
  <c r="O2016" i="190"/>
  <c r="W2016" i="190" s="1"/>
  <c r="V2015" i="190"/>
  <c r="U2015" i="190"/>
  <c r="T2015" i="190"/>
  <c r="S2015" i="190"/>
  <c r="R2015" i="190"/>
  <c r="Q2015" i="190"/>
  <c r="P2015" i="190"/>
  <c r="O2015" i="190"/>
  <c r="V2014" i="190"/>
  <c r="U2014" i="190"/>
  <c r="T2014" i="190"/>
  <c r="S2014" i="190"/>
  <c r="R2014" i="190"/>
  <c r="Q2014" i="190"/>
  <c r="P2014" i="190"/>
  <c r="O2014" i="190"/>
  <c r="V2013" i="190"/>
  <c r="U2013" i="190"/>
  <c r="T2013" i="190"/>
  <c r="X2013" i="190" s="1"/>
  <c r="S2013" i="190"/>
  <c r="R2013" i="190"/>
  <c r="Q2013" i="190"/>
  <c r="P2013" i="190"/>
  <c r="O2013" i="190"/>
  <c r="W2013" i="190" s="1"/>
  <c r="V2012" i="190"/>
  <c r="U2012" i="190"/>
  <c r="T2012" i="190"/>
  <c r="S2012" i="190"/>
  <c r="R2012" i="190"/>
  <c r="Q2012" i="190"/>
  <c r="P2012" i="190"/>
  <c r="O2012" i="190"/>
  <c r="V2011" i="190"/>
  <c r="U2011" i="190"/>
  <c r="T2011" i="190"/>
  <c r="S2011" i="190"/>
  <c r="R2011" i="190"/>
  <c r="Q2011" i="190"/>
  <c r="P2011" i="190"/>
  <c r="O2011" i="190"/>
  <c r="V2010" i="190"/>
  <c r="U2010" i="190"/>
  <c r="T2010" i="190"/>
  <c r="X2010" i="190" s="1"/>
  <c r="S2010" i="190"/>
  <c r="R2010" i="190"/>
  <c r="Q2010" i="190"/>
  <c r="P2010" i="190"/>
  <c r="O2010" i="190"/>
  <c r="W2010" i="190" s="1"/>
  <c r="V2009" i="190"/>
  <c r="U2009" i="190"/>
  <c r="T2009" i="190"/>
  <c r="S2009" i="190"/>
  <c r="R2009" i="190"/>
  <c r="Q2009" i="190"/>
  <c r="P2009" i="190"/>
  <c r="O2009" i="190"/>
  <c r="V2008" i="190"/>
  <c r="U2008" i="190"/>
  <c r="T2008" i="190"/>
  <c r="S2008" i="190"/>
  <c r="R2008" i="190"/>
  <c r="Q2008" i="190"/>
  <c r="P2008" i="190"/>
  <c r="O2008" i="190"/>
  <c r="V2007" i="190"/>
  <c r="U2007" i="190"/>
  <c r="T2007" i="190"/>
  <c r="X2007" i="190" s="1"/>
  <c r="S2007" i="190"/>
  <c r="R2007" i="190"/>
  <c r="Q2007" i="190"/>
  <c r="P2007" i="190"/>
  <c r="O2007" i="190"/>
  <c r="W2007" i="190" s="1"/>
  <c r="V2006" i="190"/>
  <c r="U2006" i="190"/>
  <c r="T2006" i="190"/>
  <c r="S2006" i="190"/>
  <c r="R2006" i="190"/>
  <c r="Q2006" i="190"/>
  <c r="P2006" i="190"/>
  <c r="O2006" i="190"/>
  <c r="V2005" i="190"/>
  <c r="U2005" i="190"/>
  <c r="T2005" i="190"/>
  <c r="S2005" i="190"/>
  <c r="R2005" i="190"/>
  <c r="Q2005" i="190"/>
  <c r="P2005" i="190"/>
  <c r="O2005" i="190"/>
  <c r="V2004" i="190"/>
  <c r="U2004" i="190"/>
  <c r="T2004" i="190"/>
  <c r="X2004" i="190" s="1"/>
  <c r="S2004" i="190"/>
  <c r="R2004" i="190"/>
  <c r="Q2004" i="190"/>
  <c r="P2004" i="190"/>
  <c r="O2004" i="190"/>
  <c r="W2004" i="190" s="1"/>
  <c r="V2003" i="190"/>
  <c r="U2003" i="190"/>
  <c r="T2003" i="190"/>
  <c r="S2003" i="190"/>
  <c r="R2003" i="190"/>
  <c r="Q2003" i="190"/>
  <c r="P2003" i="190"/>
  <c r="O2003" i="190"/>
  <c r="V2002" i="190"/>
  <c r="U2002" i="190"/>
  <c r="T2002" i="190"/>
  <c r="S2002" i="190"/>
  <c r="R2002" i="190"/>
  <c r="Q2002" i="190"/>
  <c r="P2002" i="190"/>
  <c r="O2002" i="190"/>
  <c r="V2001" i="190"/>
  <c r="U2001" i="190"/>
  <c r="T2001" i="190"/>
  <c r="X2001" i="190" s="1"/>
  <c r="S2001" i="190"/>
  <c r="R2001" i="190"/>
  <c r="Q2001" i="190"/>
  <c r="P2001" i="190"/>
  <c r="O2001" i="190"/>
  <c r="W2001" i="190" s="1"/>
  <c r="V2000" i="190"/>
  <c r="U2000" i="190"/>
  <c r="T2000" i="190"/>
  <c r="S2000" i="190"/>
  <c r="R2000" i="190"/>
  <c r="Q2000" i="190"/>
  <c r="P2000" i="190"/>
  <c r="O2000" i="190"/>
  <c r="V1999" i="190"/>
  <c r="U1999" i="190"/>
  <c r="T1999" i="190"/>
  <c r="S1999" i="190"/>
  <c r="R1999" i="190"/>
  <c r="Q1999" i="190"/>
  <c r="P1999" i="190"/>
  <c r="O1999" i="190"/>
  <c r="V1998" i="190"/>
  <c r="U1998" i="190"/>
  <c r="T1998" i="190"/>
  <c r="X1998" i="190" s="1"/>
  <c r="S1998" i="190"/>
  <c r="R1998" i="190"/>
  <c r="Q1998" i="190"/>
  <c r="P1998" i="190"/>
  <c r="O1998" i="190"/>
  <c r="W1998" i="190" s="1"/>
  <c r="V1997" i="190"/>
  <c r="U1997" i="190"/>
  <c r="T1997" i="190"/>
  <c r="S1997" i="190"/>
  <c r="R1997" i="190"/>
  <c r="Q1997" i="190"/>
  <c r="P1997" i="190"/>
  <c r="O1997" i="190"/>
  <c r="V1996" i="190"/>
  <c r="U1996" i="190"/>
  <c r="T1996" i="190"/>
  <c r="S1996" i="190"/>
  <c r="R1996" i="190"/>
  <c r="Q1996" i="190"/>
  <c r="P1996" i="190"/>
  <c r="O1996" i="190"/>
  <c r="V1995" i="190"/>
  <c r="U1995" i="190"/>
  <c r="T1995" i="190"/>
  <c r="X1995" i="190" s="1"/>
  <c r="S1995" i="190"/>
  <c r="R1995" i="190"/>
  <c r="Q1995" i="190"/>
  <c r="P1995" i="190"/>
  <c r="O1995" i="190"/>
  <c r="W1995" i="190" s="1"/>
  <c r="V1994" i="190"/>
  <c r="U1994" i="190"/>
  <c r="T1994" i="190"/>
  <c r="S1994" i="190"/>
  <c r="R1994" i="190"/>
  <c r="Q1994" i="190"/>
  <c r="P1994" i="190"/>
  <c r="O1994" i="190"/>
  <c r="V1993" i="190"/>
  <c r="U1993" i="190"/>
  <c r="T1993" i="190"/>
  <c r="S1993" i="190"/>
  <c r="R1993" i="190"/>
  <c r="Q1993" i="190"/>
  <c r="P1993" i="190"/>
  <c r="O1993" i="190"/>
  <c r="V1992" i="190"/>
  <c r="U1992" i="190"/>
  <c r="T1992" i="190"/>
  <c r="X1992" i="190" s="1"/>
  <c r="S1992" i="190"/>
  <c r="R1992" i="190"/>
  <c r="Q1992" i="190"/>
  <c r="P1992" i="190"/>
  <c r="O1992" i="190"/>
  <c r="W1992" i="190" s="1"/>
  <c r="V1991" i="190"/>
  <c r="U1991" i="190"/>
  <c r="T1991" i="190"/>
  <c r="S1991" i="190"/>
  <c r="R1991" i="190"/>
  <c r="Q1991" i="190"/>
  <c r="P1991" i="190"/>
  <c r="O1991" i="190"/>
  <c r="V1990" i="190"/>
  <c r="U1990" i="190"/>
  <c r="T1990" i="190"/>
  <c r="S1990" i="190"/>
  <c r="R1990" i="190"/>
  <c r="Q1990" i="190"/>
  <c r="P1990" i="190"/>
  <c r="O1990" i="190"/>
  <c r="V1989" i="190"/>
  <c r="U1989" i="190"/>
  <c r="T1989" i="190"/>
  <c r="X1989" i="190" s="1"/>
  <c r="S1989" i="190"/>
  <c r="R1989" i="190"/>
  <c r="Q1989" i="190"/>
  <c r="P1989" i="190"/>
  <c r="O1989" i="190"/>
  <c r="W1989" i="190" s="1"/>
  <c r="V1988" i="190"/>
  <c r="U1988" i="190"/>
  <c r="T1988" i="190"/>
  <c r="S1988" i="190"/>
  <c r="R1988" i="190"/>
  <c r="Q1988" i="190"/>
  <c r="P1988" i="190"/>
  <c r="O1988" i="190"/>
  <c r="V1987" i="190"/>
  <c r="U1987" i="190"/>
  <c r="T1987" i="190"/>
  <c r="S1987" i="190"/>
  <c r="R1987" i="190"/>
  <c r="Q1987" i="190"/>
  <c r="P1987" i="190"/>
  <c r="O1987" i="190"/>
  <c r="V1986" i="190"/>
  <c r="U1986" i="190"/>
  <c r="T1986" i="190"/>
  <c r="X1986" i="190" s="1"/>
  <c r="S1986" i="190"/>
  <c r="R1986" i="190"/>
  <c r="Q1986" i="190"/>
  <c r="P1986" i="190"/>
  <c r="O1986" i="190"/>
  <c r="W1986" i="190" s="1"/>
  <c r="V1985" i="190"/>
  <c r="U1985" i="190"/>
  <c r="T1985" i="190"/>
  <c r="S1985" i="190"/>
  <c r="R1985" i="190"/>
  <c r="Q1985" i="190"/>
  <c r="P1985" i="190"/>
  <c r="O1985" i="190"/>
  <c r="V1984" i="190"/>
  <c r="U1984" i="190"/>
  <c r="T1984" i="190"/>
  <c r="S1984" i="190"/>
  <c r="R1984" i="190"/>
  <c r="Q1984" i="190"/>
  <c r="P1984" i="190"/>
  <c r="O1984" i="190"/>
  <c r="V1983" i="190"/>
  <c r="U1983" i="190"/>
  <c r="T1983" i="190"/>
  <c r="X1983" i="190" s="1"/>
  <c r="S1983" i="190"/>
  <c r="R1983" i="190"/>
  <c r="Q1983" i="190"/>
  <c r="P1983" i="190"/>
  <c r="O1983" i="190"/>
  <c r="W1983" i="190" s="1"/>
  <c r="V1982" i="190"/>
  <c r="U1982" i="190"/>
  <c r="T1982" i="190"/>
  <c r="S1982" i="190"/>
  <c r="R1982" i="190"/>
  <c r="Q1982" i="190"/>
  <c r="P1982" i="190"/>
  <c r="O1982" i="190"/>
  <c r="V1981" i="190"/>
  <c r="U1981" i="190"/>
  <c r="T1981" i="190"/>
  <c r="S1981" i="190"/>
  <c r="R1981" i="190"/>
  <c r="Q1981" i="190"/>
  <c r="P1981" i="190"/>
  <c r="O1981" i="190"/>
  <c r="V1980" i="190"/>
  <c r="U1980" i="190"/>
  <c r="T1980" i="190"/>
  <c r="X1980" i="190" s="1"/>
  <c r="S1980" i="190"/>
  <c r="R1980" i="190"/>
  <c r="Q1980" i="190"/>
  <c r="P1980" i="190"/>
  <c r="O1980" i="190"/>
  <c r="W1980" i="190" s="1"/>
  <c r="V1979" i="190"/>
  <c r="U1979" i="190"/>
  <c r="T1979" i="190"/>
  <c r="S1979" i="190"/>
  <c r="R1979" i="190"/>
  <c r="Q1979" i="190"/>
  <c r="P1979" i="190"/>
  <c r="O1979" i="190"/>
  <c r="V1978" i="190"/>
  <c r="U1978" i="190"/>
  <c r="T1978" i="190"/>
  <c r="S1978" i="190"/>
  <c r="R1978" i="190"/>
  <c r="Q1978" i="190"/>
  <c r="P1978" i="190"/>
  <c r="O1978" i="190"/>
  <c r="V1977" i="190"/>
  <c r="U1977" i="190"/>
  <c r="T1977" i="190"/>
  <c r="X1977" i="190" s="1"/>
  <c r="S1977" i="190"/>
  <c r="R1977" i="190"/>
  <c r="Q1977" i="190"/>
  <c r="P1977" i="190"/>
  <c r="O1977" i="190"/>
  <c r="W1977" i="190" s="1"/>
  <c r="V1976" i="190"/>
  <c r="U1976" i="190"/>
  <c r="T1976" i="190"/>
  <c r="S1976" i="190"/>
  <c r="R1976" i="190"/>
  <c r="Q1976" i="190"/>
  <c r="P1976" i="190"/>
  <c r="O1976" i="190"/>
  <c r="V1975" i="190"/>
  <c r="U1975" i="190"/>
  <c r="T1975" i="190"/>
  <c r="S1975" i="190"/>
  <c r="R1975" i="190"/>
  <c r="Q1975" i="190"/>
  <c r="P1975" i="190"/>
  <c r="O1975" i="190"/>
  <c r="V1974" i="190"/>
  <c r="U1974" i="190"/>
  <c r="T1974" i="190"/>
  <c r="X1974" i="190" s="1"/>
  <c r="S1974" i="190"/>
  <c r="R1974" i="190"/>
  <c r="Q1974" i="190"/>
  <c r="P1974" i="190"/>
  <c r="O1974" i="190"/>
  <c r="W1974" i="190" s="1"/>
  <c r="V1973" i="190"/>
  <c r="U1973" i="190"/>
  <c r="T1973" i="190"/>
  <c r="S1973" i="190"/>
  <c r="R1973" i="190"/>
  <c r="Q1973" i="190"/>
  <c r="P1973" i="190"/>
  <c r="O1973" i="190"/>
  <c r="V1972" i="190"/>
  <c r="U1972" i="190"/>
  <c r="T1972" i="190"/>
  <c r="S1972" i="190"/>
  <c r="R1972" i="190"/>
  <c r="Q1972" i="190"/>
  <c r="P1972" i="190"/>
  <c r="O1972" i="190"/>
  <c r="V1971" i="190"/>
  <c r="U1971" i="190"/>
  <c r="T1971" i="190"/>
  <c r="S1971" i="190"/>
  <c r="R1971" i="190"/>
  <c r="Q1971" i="190"/>
  <c r="P1971" i="190"/>
  <c r="O1971" i="190"/>
  <c r="W1971" i="190" s="1"/>
  <c r="V1970" i="190"/>
  <c r="U1970" i="190"/>
  <c r="T1970" i="190"/>
  <c r="S1970" i="190"/>
  <c r="R1970" i="190"/>
  <c r="Q1970" i="190"/>
  <c r="P1970" i="190"/>
  <c r="O1970" i="190"/>
  <c r="V1969" i="190"/>
  <c r="U1969" i="190"/>
  <c r="T1969" i="190"/>
  <c r="S1969" i="190"/>
  <c r="R1969" i="190"/>
  <c r="Q1969" i="190"/>
  <c r="P1969" i="190"/>
  <c r="O1969" i="190"/>
  <c r="V1968" i="190"/>
  <c r="U1968" i="190"/>
  <c r="T1968" i="190"/>
  <c r="S1968" i="190"/>
  <c r="R1968" i="190"/>
  <c r="Q1968" i="190"/>
  <c r="P1968" i="190"/>
  <c r="O1968" i="190"/>
  <c r="W1968" i="190" s="1"/>
  <c r="V1967" i="190"/>
  <c r="U1967" i="190"/>
  <c r="T1967" i="190"/>
  <c r="S1967" i="190"/>
  <c r="R1967" i="190"/>
  <c r="Q1967" i="190"/>
  <c r="P1967" i="190"/>
  <c r="O1967" i="190"/>
  <c r="V1966" i="190"/>
  <c r="U1966" i="190"/>
  <c r="T1966" i="190"/>
  <c r="S1966" i="190"/>
  <c r="R1966" i="190"/>
  <c r="Q1966" i="190"/>
  <c r="P1966" i="190"/>
  <c r="O1966" i="190"/>
  <c r="V1965" i="190"/>
  <c r="U1965" i="190"/>
  <c r="T1965" i="190"/>
  <c r="S1965" i="190"/>
  <c r="R1965" i="190"/>
  <c r="Q1965" i="190"/>
  <c r="P1965" i="190"/>
  <c r="O1965" i="190"/>
  <c r="W1965" i="190" s="1"/>
  <c r="V1964" i="190"/>
  <c r="U1964" i="190"/>
  <c r="T1964" i="190"/>
  <c r="S1964" i="190"/>
  <c r="R1964" i="190"/>
  <c r="Q1964" i="190"/>
  <c r="P1964" i="190"/>
  <c r="O1964" i="190"/>
  <c r="V1963" i="190"/>
  <c r="U1963" i="190"/>
  <c r="T1963" i="190"/>
  <c r="S1963" i="190"/>
  <c r="R1963" i="190"/>
  <c r="Q1963" i="190"/>
  <c r="P1963" i="190"/>
  <c r="O1963" i="190"/>
  <c r="V1962" i="190"/>
  <c r="U1962" i="190"/>
  <c r="T1962" i="190"/>
  <c r="S1962" i="190"/>
  <c r="R1962" i="190"/>
  <c r="Q1962" i="190"/>
  <c r="P1962" i="190"/>
  <c r="O1962" i="190"/>
  <c r="W1962" i="190" s="1"/>
  <c r="V1961" i="190"/>
  <c r="U1961" i="190"/>
  <c r="T1961" i="190"/>
  <c r="S1961" i="190"/>
  <c r="R1961" i="190"/>
  <c r="Q1961" i="190"/>
  <c r="P1961" i="190"/>
  <c r="O1961" i="190"/>
  <c r="V1960" i="190"/>
  <c r="U1960" i="190"/>
  <c r="T1960" i="190"/>
  <c r="S1960" i="190"/>
  <c r="R1960" i="190"/>
  <c r="Q1960" i="190"/>
  <c r="P1960" i="190"/>
  <c r="O1960" i="190"/>
  <c r="V1959" i="190"/>
  <c r="U1959" i="190"/>
  <c r="T1959" i="190"/>
  <c r="S1959" i="190"/>
  <c r="R1959" i="190"/>
  <c r="Q1959" i="190"/>
  <c r="P1959" i="190"/>
  <c r="O1959" i="190"/>
  <c r="W1959" i="190" s="1"/>
  <c r="V1958" i="190"/>
  <c r="U1958" i="190"/>
  <c r="T1958" i="190"/>
  <c r="S1958" i="190"/>
  <c r="R1958" i="190"/>
  <c r="Q1958" i="190"/>
  <c r="P1958" i="190"/>
  <c r="O1958" i="190"/>
  <c r="V1957" i="190"/>
  <c r="U1957" i="190"/>
  <c r="T1957" i="190"/>
  <c r="S1957" i="190"/>
  <c r="R1957" i="190"/>
  <c r="Q1957" i="190"/>
  <c r="P1957" i="190"/>
  <c r="O1957" i="190"/>
  <c r="V1956" i="190"/>
  <c r="U1956" i="190"/>
  <c r="T1956" i="190"/>
  <c r="S1956" i="190"/>
  <c r="R1956" i="190"/>
  <c r="Q1956" i="190"/>
  <c r="P1956" i="190"/>
  <c r="O1956" i="190"/>
  <c r="W1956" i="190" s="1"/>
  <c r="V1955" i="190"/>
  <c r="U1955" i="190"/>
  <c r="T1955" i="190"/>
  <c r="S1955" i="190"/>
  <c r="R1955" i="190"/>
  <c r="Q1955" i="190"/>
  <c r="P1955" i="190"/>
  <c r="O1955" i="190"/>
  <c r="V1954" i="190"/>
  <c r="U1954" i="190"/>
  <c r="T1954" i="190"/>
  <c r="S1954" i="190"/>
  <c r="R1954" i="190"/>
  <c r="Q1954" i="190"/>
  <c r="P1954" i="190"/>
  <c r="O1954" i="190"/>
  <c r="V1953" i="190"/>
  <c r="U1953" i="190"/>
  <c r="T1953" i="190"/>
  <c r="S1953" i="190"/>
  <c r="R1953" i="190"/>
  <c r="Q1953" i="190"/>
  <c r="P1953" i="190"/>
  <c r="O1953" i="190"/>
  <c r="W1953" i="190" s="1"/>
  <c r="V1952" i="190"/>
  <c r="U1952" i="190"/>
  <c r="T1952" i="190"/>
  <c r="S1952" i="190"/>
  <c r="R1952" i="190"/>
  <c r="Q1952" i="190"/>
  <c r="P1952" i="190"/>
  <c r="O1952" i="190"/>
  <c r="V1951" i="190"/>
  <c r="U1951" i="190"/>
  <c r="T1951" i="190"/>
  <c r="S1951" i="190"/>
  <c r="R1951" i="190"/>
  <c r="Q1951" i="190"/>
  <c r="P1951" i="190"/>
  <c r="O1951" i="190"/>
  <c r="V1950" i="190"/>
  <c r="U1950" i="190"/>
  <c r="T1950" i="190"/>
  <c r="S1950" i="190"/>
  <c r="R1950" i="190"/>
  <c r="Q1950" i="190"/>
  <c r="P1950" i="190"/>
  <c r="O1950" i="190"/>
  <c r="W1950" i="190" s="1"/>
  <c r="V1949" i="190"/>
  <c r="U1949" i="190"/>
  <c r="T1949" i="190"/>
  <c r="S1949" i="190"/>
  <c r="R1949" i="190"/>
  <c r="Q1949" i="190"/>
  <c r="P1949" i="190"/>
  <c r="O1949" i="190"/>
  <c r="V1948" i="190"/>
  <c r="U1948" i="190"/>
  <c r="T1948" i="190"/>
  <c r="S1948" i="190"/>
  <c r="R1948" i="190"/>
  <c r="Q1948" i="190"/>
  <c r="P1948" i="190"/>
  <c r="O1948" i="190"/>
  <c r="V1947" i="190"/>
  <c r="U1947" i="190"/>
  <c r="T1947" i="190"/>
  <c r="S1947" i="190"/>
  <c r="R1947" i="190"/>
  <c r="Q1947" i="190"/>
  <c r="P1947" i="190"/>
  <c r="O1947" i="190"/>
  <c r="W1947" i="190" s="1"/>
  <c r="V1946" i="190"/>
  <c r="U1946" i="190"/>
  <c r="T1946" i="190"/>
  <c r="S1946" i="190"/>
  <c r="R1946" i="190"/>
  <c r="Q1946" i="190"/>
  <c r="P1946" i="190"/>
  <c r="O1946" i="190"/>
  <c r="V1945" i="190"/>
  <c r="U1945" i="190"/>
  <c r="T1945" i="190"/>
  <c r="S1945" i="190"/>
  <c r="R1945" i="190"/>
  <c r="Q1945" i="190"/>
  <c r="P1945" i="190"/>
  <c r="O1945" i="190"/>
  <c r="V1944" i="190"/>
  <c r="U1944" i="190"/>
  <c r="T1944" i="190"/>
  <c r="S1944" i="190"/>
  <c r="R1944" i="190"/>
  <c r="Q1944" i="190"/>
  <c r="P1944" i="190"/>
  <c r="O1944" i="190"/>
  <c r="W1944" i="190" s="1"/>
  <c r="V1943" i="190"/>
  <c r="U1943" i="190"/>
  <c r="T1943" i="190"/>
  <c r="S1943" i="190"/>
  <c r="R1943" i="190"/>
  <c r="Q1943" i="190"/>
  <c r="P1943" i="190"/>
  <c r="O1943" i="190"/>
  <c r="V1942" i="190"/>
  <c r="U1942" i="190"/>
  <c r="T1942" i="190"/>
  <c r="S1942" i="190"/>
  <c r="R1942" i="190"/>
  <c r="Q1942" i="190"/>
  <c r="P1942" i="190"/>
  <c r="O1942" i="190"/>
  <c r="V1941" i="190"/>
  <c r="U1941" i="190"/>
  <c r="T1941" i="190"/>
  <c r="S1941" i="190"/>
  <c r="R1941" i="190"/>
  <c r="Q1941" i="190"/>
  <c r="P1941" i="190"/>
  <c r="O1941" i="190"/>
  <c r="W1941" i="190" s="1"/>
  <c r="V1940" i="190"/>
  <c r="U1940" i="190"/>
  <c r="T1940" i="190"/>
  <c r="S1940" i="190"/>
  <c r="R1940" i="190"/>
  <c r="Q1940" i="190"/>
  <c r="P1940" i="190"/>
  <c r="O1940" i="190"/>
  <c r="V1939" i="190"/>
  <c r="U1939" i="190"/>
  <c r="T1939" i="190"/>
  <c r="S1939" i="190"/>
  <c r="R1939" i="190"/>
  <c r="Q1939" i="190"/>
  <c r="P1939" i="190"/>
  <c r="O1939" i="190"/>
  <c r="V1938" i="190"/>
  <c r="U1938" i="190"/>
  <c r="T1938" i="190"/>
  <c r="S1938" i="190"/>
  <c r="R1938" i="190"/>
  <c r="Q1938" i="190"/>
  <c r="P1938" i="190"/>
  <c r="O1938" i="190"/>
  <c r="W1938" i="190" s="1"/>
  <c r="V1937" i="190"/>
  <c r="U1937" i="190"/>
  <c r="T1937" i="190"/>
  <c r="S1937" i="190"/>
  <c r="R1937" i="190"/>
  <c r="Q1937" i="190"/>
  <c r="P1937" i="190"/>
  <c r="O1937" i="190"/>
  <c r="V1936" i="190"/>
  <c r="U1936" i="190"/>
  <c r="T1936" i="190"/>
  <c r="S1936" i="190"/>
  <c r="R1936" i="190"/>
  <c r="Q1936" i="190"/>
  <c r="P1936" i="190"/>
  <c r="O1936" i="190"/>
  <c r="V1935" i="190"/>
  <c r="U1935" i="190"/>
  <c r="T1935" i="190"/>
  <c r="S1935" i="190"/>
  <c r="R1935" i="190"/>
  <c r="Q1935" i="190"/>
  <c r="P1935" i="190"/>
  <c r="O1935" i="190"/>
  <c r="W1935" i="190" s="1"/>
  <c r="V1934" i="190"/>
  <c r="U1934" i="190"/>
  <c r="T1934" i="190"/>
  <c r="S1934" i="190"/>
  <c r="R1934" i="190"/>
  <c r="Q1934" i="190"/>
  <c r="P1934" i="190"/>
  <c r="O1934" i="190"/>
  <c r="V1933" i="190"/>
  <c r="U1933" i="190"/>
  <c r="T1933" i="190"/>
  <c r="S1933" i="190"/>
  <c r="R1933" i="190"/>
  <c r="Q1933" i="190"/>
  <c r="P1933" i="190"/>
  <c r="O1933" i="190"/>
  <c r="V1932" i="190"/>
  <c r="U1932" i="190"/>
  <c r="T1932" i="190"/>
  <c r="S1932" i="190"/>
  <c r="R1932" i="190"/>
  <c r="Q1932" i="190"/>
  <c r="P1932" i="190"/>
  <c r="O1932" i="190"/>
  <c r="W1932" i="190" s="1"/>
  <c r="V1931" i="190"/>
  <c r="U1931" i="190"/>
  <c r="T1931" i="190"/>
  <c r="S1931" i="190"/>
  <c r="R1931" i="190"/>
  <c r="Q1931" i="190"/>
  <c r="P1931" i="190"/>
  <c r="O1931" i="190"/>
  <c r="V1930" i="190"/>
  <c r="U1930" i="190"/>
  <c r="T1930" i="190"/>
  <c r="S1930" i="190"/>
  <c r="R1930" i="190"/>
  <c r="Q1930" i="190"/>
  <c r="P1930" i="190"/>
  <c r="O1930" i="190"/>
  <c r="V1929" i="190"/>
  <c r="U1929" i="190"/>
  <c r="T1929" i="190"/>
  <c r="S1929" i="190"/>
  <c r="R1929" i="190"/>
  <c r="Q1929" i="190"/>
  <c r="P1929" i="190"/>
  <c r="O1929" i="190"/>
  <c r="W1929" i="190" s="1"/>
  <c r="V1928" i="190"/>
  <c r="U1928" i="190"/>
  <c r="T1928" i="190"/>
  <c r="S1928" i="190"/>
  <c r="R1928" i="190"/>
  <c r="Q1928" i="190"/>
  <c r="P1928" i="190"/>
  <c r="O1928" i="190"/>
  <c r="V1927" i="190"/>
  <c r="U1927" i="190"/>
  <c r="T1927" i="190"/>
  <c r="S1927" i="190"/>
  <c r="R1927" i="190"/>
  <c r="Q1927" i="190"/>
  <c r="P1927" i="190"/>
  <c r="O1927" i="190"/>
  <c r="V1926" i="190"/>
  <c r="U1926" i="190"/>
  <c r="T1926" i="190"/>
  <c r="S1926" i="190"/>
  <c r="R1926" i="190"/>
  <c r="Q1926" i="190"/>
  <c r="P1926" i="190"/>
  <c r="O1926" i="190"/>
  <c r="W1926" i="190" s="1"/>
  <c r="V1925" i="190"/>
  <c r="U1925" i="190"/>
  <c r="T1925" i="190"/>
  <c r="S1925" i="190"/>
  <c r="R1925" i="190"/>
  <c r="Q1925" i="190"/>
  <c r="P1925" i="190"/>
  <c r="O1925" i="190"/>
  <c r="V1924" i="190"/>
  <c r="U1924" i="190"/>
  <c r="T1924" i="190"/>
  <c r="S1924" i="190"/>
  <c r="R1924" i="190"/>
  <c r="Q1924" i="190"/>
  <c r="P1924" i="190"/>
  <c r="O1924" i="190"/>
  <c r="V1923" i="190"/>
  <c r="U1923" i="190"/>
  <c r="T1923" i="190"/>
  <c r="S1923" i="190"/>
  <c r="R1923" i="190"/>
  <c r="Q1923" i="190"/>
  <c r="P1923" i="190"/>
  <c r="O1923" i="190"/>
  <c r="W1923" i="190" s="1"/>
  <c r="V1922" i="190"/>
  <c r="U1922" i="190"/>
  <c r="T1922" i="190"/>
  <c r="S1922" i="190"/>
  <c r="R1922" i="190"/>
  <c r="Q1922" i="190"/>
  <c r="P1922" i="190"/>
  <c r="O1922" i="190"/>
  <c r="V1921" i="190"/>
  <c r="U1921" i="190"/>
  <c r="T1921" i="190"/>
  <c r="S1921" i="190"/>
  <c r="R1921" i="190"/>
  <c r="Q1921" i="190"/>
  <c r="P1921" i="190"/>
  <c r="O1921" i="190"/>
  <c r="V1920" i="190"/>
  <c r="U1920" i="190"/>
  <c r="T1920" i="190"/>
  <c r="S1920" i="190"/>
  <c r="R1920" i="190"/>
  <c r="Q1920" i="190"/>
  <c r="P1920" i="190"/>
  <c r="O1920" i="190"/>
  <c r="W1920" i="190" s="1"/>
  <c r="V1919" i="190"/>
  <c r="U1919" i="190"/>
  <c r="T1919" i="190"/>
  <c r="S1919" i="190"/>
  <c r="R1919" i="190"/>
  <c r="Q1919" i="190"/>
  <c r="P1919" i="190"/>
  <c r="O1919" i="190"/>
  <c r="V1918" i="190"/>
  <c r="U1918" i="190"/>
  <c r="T1918" i="190"/>
  <c r="S1918" i="190"/>
  <c r="R1918" i="190"/>
  <c r="Q1918" i="190"/>
  <c r="P1918" i="190"/>
  <c r="O1918" i="190"/>
  <c r="V1917" i="190"/>
  <c r="U1917" i="190"/>
  <c r="T1917" i="190"/>
  <c r="S1917" i="190"/>
  <c r="R1917" i="190"/>
  <c r="Q1917" i="190"/>
  <c r="P1917" i="190"/>
  <c r="O1917" i="190"/>
  <c r="W1917" i="190" s="1"/>
  <c r="V1916" i="190"/>
  <c r="U1916" i="190"/>
  <c r="T1916" i="190"/>
  <c r="S1916" i="190"/>
  <c r="R1916" i="190"/>
  <c r="Q1916" i="190"/>
  <c r="P1916" i="190"/>
  <c r="O1916" i="190"/>
  <c r="V1915" i="190"/>
  <c r="U1915" i="190"/>
  <c r="T1915" i="190"/>
  <c r="S1915" i="190"/>
  <c r="R1915" i="190"/>
  <c r="Q1915" i="190"/>
  <c r="P1915" i="190"/>
  <c r="O1915" i="190"/>
  <c r="V1914" i="190"/>
  <c r="U1914" i="190"/>
  <c r="T1914" i="190"/>
  <c r="S1914" i="190"/>
  <c r="R1914" i="190"/>
  <c r="Q1914" i="190"/>
  <c r="P1914" i="190"/>
  <c r="O1914" i="190"/>
  <c r="W1914" i="190" s="1"/>
  <c r="V1913" i="190"/>
  <c r="U1913" i="190"/>
  <c r="T1913" i="190"/>
  <c r="S1913" i="190"/>
  <c r="R1913" i="190"/>
  <c r="Q1913" i="190"/>
  <c r="P1913" i="190"/>
  <c r="O1913" i="190"/>
  <c r="V1912" i="190"/>
  <c r="U1912" i="190"/>
  <c r="T1912" i="190"/>
  <c r="S1912" i="190"/>
  <c r="R1912" i="190"/>
  <c r="Q1912" i="190"/>
  <c r="P1912" i="190"/>
  <c r="O1912" i="190"/>
  <c r="V1911" i="190"/>
  <c r="U1911" i="190"/>
  <c r="T1911" i="190"/>
  <c r="S1911" i="190"/>
  <c r="R1911" i="190"/>
  <c r="Q1911" i="190"/>
  <c r="P1911" i="190"/>
  <c r="O1911" i="190"/>
  <c r="W1911" i="190" s="1"/>
  <c r="V1910" i="190"/>
  <c r="U1910" i="190"/>
  <c r="T1910" i="190"/>
  <c r="S1910" i="190"/>
  <c r="R1910" i="190"/>
  <c r="Q1910" i="190"/>
  <c r="P1910" i="190"/>
  <c r="O1910" i="190"/>
  <c r="V1909" i="190"/>
  <c r="U1909" i="190"/>
  <c r="T1909" i="190"/>
  <c r="S1909" i="190"/>
  <c r="R1909" i="190"/>
  <c r="Q1909" i="190"/>
  <c r="P1909" i="190"/>
  <c r="O1909" i="190"/>
  <c r="V1908" i="190"/>
  <c r="U1908" i="190"/>
  <c r="T1908" i="190"/>
  <c r="S1908" i="190"/>
  <c r="R1908" i="190"/>
  <c r="Q1908" i="190"/>
  <c r="P1908" i="190"/>
  <c r="O1908" i="190"/>
  <c r="W1908" i="190" s="1"/>
  <c r="V1907" i="190"/>
  <c r="U1907" i="190"/>
  <c r="T1907" i="190"/>
  <c r="S1907" i="190"/>
  <c r="R1907" i="190"/>
  <c r="Q1907" i="190"/>
  <c r="P1907" i="190"/>
  <c r="O1907" i="190"/>
  <c r="V1906" i="190"/>
  <c r="U1906" i="190"/>
  <c r="T1906" i="190"/>
  <c r="S1906" i="190"/>
  <c r="R1906" i="190"/>
  <c r="Q1906" i="190"/>
  <c r="P1906" i="190"/>
  <c r="O1906" i="190"/>
  <c r="V1905" i="190"/>
  <c r="U1905" i="190"/>
  <c r="T1905" i="190"/>
  <c r="S1905" i="190"/>
  <c r="R1905" i="190"/>
  <c r="Q1905" i="190"/>
  <c r="P1905" i="190"/>
  <c r="O1905" i="190"/>
  <c r="W1905" i="190" s="1"/>
  <c r="V1904" i="190"/>
  <c r="U1904" i="190"/>
  <c r="T1904" i="190"/>
  <c r="S1904" i="190"/>
  <c r="R1904" i="190"/>
  <c r="Q1904" i="190"/>
  <c r="P1904" i="190"/>
  <c r="O1904" i="190"/>
  <c r="V1903" i="190"/>
  <c r="U1903" i="190"/>
  <c r="T1903" i="190"/>
  <c r="S1903" i="190"/>
  <c r="R1903" i="190"/>
  <c r="Q1903" i="190"/>
  <c r="P1903" i="190"/>
  <c r="O1903" i="190"/>
  <c r="V1902" i="190"/>
  <c r="U1902" i="190"/>
  <c r="T1902" i="190"/>
  <c r="S1902" i="190"/>
  <c r="R1902" i="190"/>
  <c r="Q1902" i="190"/>
  <c r="P1902" i="190"/>
  <c r="O1902" i="190"/>
  <c r="W1902" i="190" s="1"/>
  <c r="V1901" i="190"/>
  <c r="U1901" i="190"/>
  <c r="T1901" i="190"/>
  <c r="S1901" i="190"/>
  <c r="R1901" i="190"/>
  <c r="Q1901" i="190"/>
  <c r="P1901" i="190"/>
  <c r="O1901" i="190"/>
  <c r="V1900" i="190"/>
  <c r="U1900" i="190"/>
  <c r="T1900" i="190"/>
  <c r="S1900" i="190"/>
  <c r="R1900" i="190"/>
  <c r="Q1900" i="190"/>
  <c r="P1900" i="190"/>
  <c r="O1900" i="190"/>
  <c r="V1899" i="190"/>
  <c r="U1899" i="190"/>
  <c r="T1899" i="190"/>
  <c r="S1899" i="190"/>
  <c r="R1899" i="190"/>
  <c r="Q1899" i="190"/>
  <c r="P1899" i="190"/>
  <c r="O1899" i="190"/>
  <c r="W1899" i="190" s="1"/>
  <c r="V1898" i="190"/>
  <c r="U1898" i="190"/>
  <c r="T1898" i="190"/>
  <c r="S1898" i="190"/>
  <c r="R1898" i="190"/>
  <c r="Q1898" i="190"/>
  <c r="P1898" i="190"/>
  <c r="O1898" i="190"/>
  <c r="V1897" i="190"/>
  <c r="U1897" i="190"/>
  <c r="T1897" i="190"/>
  <c r="S1897" i="190"/>
  <c r="R1897" i="190"/>
  <c r="Q1897" i="190"/>
  <c r="P1897" i="190"/>
  <c r="O1897" i="190"/>
  <c r="V1896" i="190"/>
  <c r="U1896" i="190"/>
  <c r="T1896" i="190"/>
  <c r="S1896" i="190"/>
  <c r="R1896" i="190"/>
  <c r="Q1896" i="190"/>
  <c r="P1896" i="190"/>
  <c r="O1896" i="190"/>
  <c r="W1896" i="190" s="1"/>
  <c r="V1895" i="190"/>
  <c r="U1895" i="190"/>
  <c r="T1895" i="190"/>
  <c r="S1895" i="190"/>
  <c r="R1895" i="190"/>
  <c r="Q1895" i="190"/>
  <c r="P1895" i="190"/>
  <c r="O1895" i="190"/>
  <c r="V1894" i="190"/>
  <c r="U1894" i="190"/>
  <c r="T1894" i="190"/>
  <c r="S1894" i="190"/>
  <c r="R1894" i="190"/>
  <c r="Q1894" i="190"/>
  <c r="P1894" i="190"/>
  <c r="O1894" i="190"/>
  <c r="V1893" i="190"/>
  <c r="U1893" i="190"/>
  <c r="T1893" i="190"/>
  <c r="S1893" i="190"/>
  <c r="R1893" i="190"/>
  <c r="Q1893" i="190"/>
  <c r="P1893" i="190"/>
  <c r="O1893" i="190"/>
  <c r="W1893" i="190" s="1"/>
  <c r="V1892" i="190"/>
  <c r="U1892" i="190"/>
  <c r="T1892" i="190"/>
  <c r="S1892" i="190"/>
  <c r="R1892" i="190"/>
  <c r="Q1892" i="190"/>
  <c r="P1892" i="190"/>
  <c r="O1892" i="190"/>
  <c r="V1891" i="190"/>
  <c r="U1891" i="190"/>
  <c r="T1891" i="190"/>
  <c r="S1891" i="190"/>
  <c r="R1891" i="190"/>
  <c r="Q1891" i="190"/>
  <c r="P1891" i="190"/>
  <c r="O1891" i="190"/>
  <c r="V1890" i="190"/>
  <c r="U1890" i="190"/>
  <c r="T1890" i="190"/>
  <c r="S1890" i="190"/>
  <c r="R1890" i="190"/>
  <c r="Q1890" i="190"/>
  <c r="P1890" i="190"/>
  <c r="O1890" i="190"/>
  <c r="W1890" i="190" s="1"/>
  <c r="V1889" i="190"/>
  <c r="U1889" i="190"/>
  <c r="T1889" i="190"/>
  <c r="S1889" i="190"/>
  <c r="R1889" i="190"/>
  <c r="Q1889" i="190"/>
  <c r="P1889" i="190"/>
  <c r="O1889" i="190"/>
  <c r="V1888" i="190"/>
  <c r="U1888" i="190"/>
  <c r="T1888" i="190"/>
  <c r="S1888" i="190"/>
  <c r="R1888" i="190"/>
  <c r="Q1888" i="190"/>
  <c r="P1888" i="190"/>
  <c r="O1888" i="190"/>
  <c r="V1887" i="190"/>
  <c r="U1887" i="190"/>
  <c r="T1887" i="190"/>
  <c r="S1887" i="190"/>
  <c r="R1887" i="190"/>
  <c r="Q1887" i="190"/>
  <c r="P1887" i="190"/>
  <c r="O1887" i="190"/>
  <c r="W1887" i="190" s="1"/>
  <c r="V1886" i="190"/>
  <c r="U1886" i="190"/>
  <c r="T1886" i="190"/>
  <c r="S1886" i="190"/>
  <c r="R1886" i="190"/>
  <c r="Q1886" i="190"/>
  <c r="P1886" i="190"/>
  <c r="O1886" i="190"/>
  <c r="V1885" i="190"/>
  <c r="U1885" i="190"/>
  <c r="T1885" i="190"/>
  <c r="S1885" i="190"/>
  <c r="R1885" i="190"/>
  <c r="Q1885" i="190"/>
  <c r="P1885" i="190"/>
  <c r="O1885" i="190"/>
  <c r="V1884" i="190"/>
  <c r="U1884" i="190"/>
  <c r="T1884" i="190"/>
  <c r="S1884" i="190"/>
  <c r="R1884" i="190"/>
  <c r="Q1884" i="190"/>
  <c r="P1884" i="190"/>
  <c r="O1884" i="190"/>
  <c r="W1884" i="190" s="1"/>
  <c r="V1883" i="190"/>
  <c r="U1883" i="190"/>
  <c r="T1883" i="190"/>
  <c r="S1883" i="190"/>
  <c r="R1883" i="190"/>
  <c r="Q1883" i="190"/>
  <c r="P1883" i="190"/>
  <c r="O1883" i="190"/>
  <c r="V1882" i="190"/>
  <c r="U1882" i="190"/>
  <c r="T1882" i="190"/>
  <c r="S1882" i="190"/>
  <c r="R1882" i="190"/>
  <c r="Q1882" i="190"/>
  <c r="P1882" i="190"/>
  <c r="O1882" i="190"/>
  <c r="V1881" i="190"/>
  <c r="U1881" i="190"/>
  <c r="T1881" i="190"/>
  <c r="S1881" i="190"/>
  <c r="R1881" i="190"/>
  <c r="Q1881" i="190"/>
  <c r="P1881" i="190"/>
  <c r="O1881" i="190"/>
  <c r="W1881" i="190" s="1"/>
  <c r="V1880" i="190"/>
  <c r="U1880" i="190"/>
  <c r="T1880" i="190"/>
  <c r="S1880" i="190"/>
  <c r="R1880" i="190"/>
  <c r="Q1880" i="190"/>
  <c r="P1880" i="190"/>
  <c r="O1880" i="190"/>
  <c r="V1879" i="190"/>
  <c r="U1879" i="190"/>
  <c r="T1879" i="190"/>
  <c r="S1879" i="190"/>
  <c r="R1879" i="190"/>
  <c r="Q1879" i="190"/>
  <c r="P1879" i="190"/>
  <c r="O1879" i="190"/>
  <c r="V1878" i="190"/>
  <c r="U1878" i="190"/>
  <c r="T1878" i="190"/>
  <c r="S1878" i="190"/>
  <c r="R1878" i="190"/>
  <c r="Q1878" i="190"/>
  <c r="P1878" i="190"/>
  <c r="O1878" i="190"/>
  <c r="V1877" i="190"/>
  <c r="U1877" i="190"/>
  <c r="T1877" i="190"/>
  <c r="S1877" i="190"/>
  <c r="R1877" i="190"/>
  <c r="Q1877" i="190"/>
  <c r="P1877" i="190"/>
  <c r="O1877" i="190"/>
  <c r="V1876" i="190"/>
  <c r="U1876" i="190"/>
  <c r="T1876" i="190"/>
  <c r="S1876" i="190"/>
  <c r="R1876" i="190"/>
  <c r="Q1876" i="190"/>
  <c r="P1876" i="190"/>
  <c r="O1876" i="190"/>
  <c r="V1875" i="190"/>
  <c r="U1875" i="190"/>
  <c r="T1875" i="190"/>
  <c r="S1875" i="190"/>
  <c r="R1875" i="190"/>
  <c r="Q1875" i="190"/>
  <c r="P1875" i="190"/>
  <c r="O1875" i="190"/>
  <c r="V1874" i="190"/>
  <c r="U1874" i="190"/>
  <c r="T1874" i="190"/>
  <c r="S1874" i="190"/>
  <c r="R1874" i="190"/>
  <c r="Q1874" i="190"/>
  <c r="P1874" i="190"/>
  <c r="O1874" i="190"/>
  <c r="V1873" i="190"/>
  <c r="U1873" i="190"/>
  <c r="T1873" i="190"/>
  <c r="S1873" i="190"/>
  <c r="R1873" i="190"/>
  <c r="Q1873" i="190"/>
  <c r="P1873" i="190"/>
  <c r="O1873" i="190"/>
  <c r="V1872" i="190"/>
  <c r="U1872" i="190"/>
  <c r="T1872" i="190"/>
  <c r="S1872" i="190"/>
  <c r="R1872" i="190"/>
  <c r="Q1872" i="190"/>
  <c r="P1872" i="190"/>
  <c r="O1872" i="190"/>
  <c r="V1871" i="190"/>
  <c r="U1871" i="190"/>
  <c r="T1871" i="190"/>
  <c r="S1871" i="190"/>
  <c r="R1871" i="190"/>
  <c r="Q1871" i="190"/>
  <c r="P1871" i="190"/>
  <c r="O1871" i="190"/>
  <c r="V1870" i="190"/>
  <c r="U1870" i="190"/>
  <c r="T1870" i="190"/>
  <c r="S1870" i="190"/>
  <c r="R1870" i="190"/>
  <c r="Q1870" i="190"/>
  <c r="P1870" i="190"/>
  <c r="O1870" i="190"/>
  <c r="V1869" i="190"/>
  <c r="U1869" i="190"/>
  <c r="T1869" i="190"/>
  <c r="S1869" i="190"/>
  <c r="R1869" i="190"/>
  <c r="Q1869" i="190"/>
  <c r="P1869" i="190"/>
  <c r="O1869" i="190"/>
  <c r="V1868" i="190"/>
  <c r="U1868" i="190"/>
  <c r="T1868" i="190"/>
  <c r="S1868" i="190"/>
  <c r="R1868" i="190"/>
  <c r="Q1868" i="190"/>
  <c r="P1868" i="190"/>
  <c r="O1868" i="190"/>
  <c r="V1867" i="190"/>
  <c r="U1867" i="190"/>
  <c r="T1867" i="190"/>
  <c r="S1867" i="190"/>
  <c r="R1867" i="190"/>
  <c r="Q1867" i="190"/>
  <c r="P1867" i="190"/>
  <c r="O1867" i="190"/>
  <c r="V1866" i="190"/>
  <c r="U1866" i="190"/>
  <c r="T1866" i="190"/>
  <c r="S1866" i="190"/>
  <c r="R1866" i="190"/>
  <c r="Q1866" i="190"/>
  <c r="P1866" i="190"/>
  <c r="O1866" i="190"/>
  <c r="V1865" i="190"/>
  <c r="U1865" i="190"/>
  <c r="T1865" i="190"/>
  <c r="S1865" i="190"/>
  <c r="R1865" i="190"/>
  <c r="Q1865" i="190"/>
  <c r="P1865" i="190"/>
  <c r="O1865" i="190"/>
  <c r="V1864" i="190"/>
  <c r="U1864" i="190"/>
  <c r="T1864" i="190"/>
  <c r="S1864" i="190"/>
  <c r="R1864" i="190"/>
  <c r="Q1864" i="190"/>
  <c r="P1864" i="190"/>
  <c r="O1864" i="190"/>
  <c r="V1863" i="190"/>
  <c r="U1863" i="190"/>
  <c r="T1863" i="190"/>
  <c r="S1863" i="190"/>
  <c r="R1863" i="190"/>
  <c r="Q1863" i="190"/>
  <c r="P1863" i="190"/>
  <c r="O1863" i="190"/>
  <c r="V1862" i="190"/>
  <c r="U1862" i="190"/>
  <c r="T1862" i="190"/>
  <c r="S1862" i="190"/>
  <c r="R1862" i="190"/>
  <c r="Q1862" i="190"/>
  <c r="P1862" i="190"/>
  <c r="O1862" i="190"/>
  <c r="V1861" i="190"/>
  <c r="U1861" i="190"/>
  <c r="T1861" i="190"/>
  <c r="S1861" i="190"/>
  <c r="R1861" i="190"/>
  <c r="Q1861" i="190"/>
  <c r="P1861" i="190"/>
  <c r="O1861" i="190"/>
  <c r="V1860" i="190"/>
  <c r="U1860" i="190"/>
  <c r="T1860" i="190"/>
  <c r="S1860" i="190"/>
  <c r="R1860" i="190"/>
  <c r="Q1860" i="190"/>
  <c r="P1860" i="190"/>
  <c r="O1860" i="190"/>
  <c r="V1859" i="190"/>
  <c r="U1859" i="190"/>
  <c r="T1859" i="190"/>
  <c r="S1859" i="190"/>
  <c r="R1859" i="190"/>
  <c r="Q1859" i="190"/>
  <c r="P1859" i="190"/>
  <c r="O1859" i="190"/>
  <c r="V1858" i="190"/>
  <c r="U1858" i="190"/>
  <c r="T1858" i="190"/>
  <c r="S1858" i="190"/>
  <c r="R1858" i="190"/>
  <c r="Q1858" i="190"/>
  <c r="P1858" i="190"/>
  <c r="O1858" i="190"/>
  <c r="V1857" i="190"/>
  <c r="U1857" i="190"/>
  <c r="T1857" i="190"/>
  <c r="S1857" i="190"/>
  <c r="R1857" i="190"/>
  <c r="Q1857" i="190"/>
  <c r="P1857" i="190"/>
  <c r="O1857" i="190"/>
  <c r="V1856" i="190"/>
  <c r="U1856" i="190"/>
  <c r="T1856" i="190"/>
  <c r="S1856" i="190"/>
  <c r="R1856" i="190"/>
  <c r="Q1856" i="190"/>
  <c r="P1856" i="190"/>
  <c r="O1856" i="190"/>
  <c r="V1855" i="190"/>
  <c r="U1855" i="190"/>
  <c r="T1855" i="190"/>
  <c r="S1855" i="190"/>
  <c r="R1855" i="190"/>
  <c r="Q1855" i="190"/>
  <c r="P1855" i="190"/>
  <c r="O1855" i="190"/>
  <c r="V1854" i="190"/>
  <c r="U1854" i="190"/>
  <c r="T1854" i="190"/>
  <c r="S1854" i="190"/>
  <c r="X1854" i="190" s="1"/>
  <c r="R1854" i="190"/>
  <c r="Q1854" i="190"/>
  <c r="P1854" i="190"/>
  <c r="O1854" i="190"/>
  <c r="W1854" i="190" s="1"/>
  <c r="V1853" i="190"/>
  <c r="U1853" i="190"/>
  <c r="T1853" i="190"/>
  <c r="S1853" i="190"/>
  <c r="R1853" i="190"/>
  <c r="Q1853" i="190"/>
  <c r="P1853" i="190"/>
  <c r="O1853" i="190"/>
  <c r="W1853" i="190" s="1"/>
  <c r="V1852" i="190"/>
  <c r="U1852" i="190"/>
  <c r="T1852" i="190"/>
  <c r="S1852" i="190"/>
  <c r="R1852" i="190"/>
  <c r="Q1852" i="190"/>
  <c r="P1852" i="190"/>
  <c r="O1852" i="190"/>
  <c r="V1851" i="190"/>
  <c r="U1851" i="190"/>
  <c r="T1851" i="190"/>
  <c r="S1851" i="190"/>
  <c r="R1851" i="190"/>
  <c r="Q1851" i="190"/>
  <c r="P1851" i="190"/>
  <c r="O1851" i="190"/>
  <c r="W1851" i="190" s="1"/>
  <c r="V1850" i="190"/>
  <c r="U1850" i="190"/>
  <c r="T1850" i="190"/>
  <c r="S1850" i="190"/>
  <c r="R1850" i="190"/>
  <c r="Q1850" i="190"/>
  <c r="P1850" i="190"/>
  <c r="O1850" i="190"/>
  <c r="V1849" i="190"/>
  <c r="U1849" i="190"/>
  <c r="T1849" i="190"/>
  <c r="S1849" i="190"/>
  <c r="R1849" i="190"/>
  <c r="Q1849" i="190"/>
  <c r="P1849" i="190"/>
  <c r="O1849" i="190"/>
  <c r="V1848" i="190"/>
  <c r="U1848" i="190"/>
  <c r="T1848" i="190"/>
  <c r="S1848" i="190"/>
  <c r="R1848" i="190"/>
  <c r="Q1848" i="190"/>
  <c r="P1848" i="190"/>
  <c r="O1848" i="190"/>
  <c r="V1847" i="190"/>
  <c r="U1847" i="190"/>
  <c r="T1847" i="190"/>
  <c r="S1847" i="190"/>
  <c r="R1847" i="190"/>
  <c r="Q1847" i="190"/>
  <c r="P1847" i="190"/>
  <c r="O1847" i="190"/>
  <c r="V1846" i="190"/>
  <c r="U1846" i="190"/>
  <c r="T1846" i="190"/>
  <c r="S1846" i="190"/>
  <c r="R1846" i="190"/>
  <c r="Q1846" i="190"/>
  <c r="P1846" i="190"/>
  <c r="O1846" i="190"/>
  <c r="V1845" i="190"/>
  <c r="U1845" i="190"/>
  <c r="T1845" i="190"/>
  <c r="S1845" i="190"/>
  <c r="R1845" i="190"/>
  <c r="Q1845" i="190"/>
  <c r="P1845" i="190"/>
  <c r="O1845" i="190"/>
  <c r="V1844" i="190"/>
  <c r="U1844" i="190"/>
  <c r="T1844" i="190"/>
  <c r="S1844" i="190"/>
  <c r="R1844" i="190"/>
  <c r="Q1844" i="190"/>
  <c r="P1844" i="190"/>
  <c r="O1844" i="190"/>
  <c r="V1843" i="190"/>
  <c r="U1843" i="190"/>
  <c r="T1843" i="190"/>
  <c r="S1843" i="190"/>
  <c r="R1843" i="190"/>
  <c r="Q1843" i="190"/>
  <c r="P1843" i="190"/>
  <c r="O1843" i="190"/>
  <c r="V1842" i="190"/>
  <c r="U1842" i="190"/>
  <c r="T1842" i="190"/>
  <c r="S1842" i="190"/>
  <c r="R1842" i="190"/>
  <c r="Q1842" i="190"/>
  <c r="P1842" i="190"/>
  <c r="O1842" i="190"/>
  <c r="V1841" i="190"/>
  <c r="U1841" i="190"/>
  <c r="T1841" i="190"/>
  <c r="S1841" i="190"/>
  <c r="R1841" i="190"/>
  <c r="Q1841" i="190"/>
  <c r="P1841" i="190"/>
  <c r="O1841" i="190"/>
  <c r="V1840" i="190"/>
  <c r="U1840" i="190"/>
  <c r="T1840" i="190"/>
  <c r="S1840" i="190"/>
  <c r="R1840" i="190"/>
  <c r="Q1840" i="190"/>
  <c r="P1840" i="190"/>
  <c r="O1840" i="190"/>
  <c r="V1839" i="190"/>
  <c r="U1839" i="190"/>
  <c r="T1839" i="190"/>
  <c r="S1839" i="190"/>
  <c r="R1839" i="190"/>
  <c r="Q1839" i="190"/>
  <c r="P1839" i="190"/>
  <c r="O1839" i="190"/>
  <c r="X1838" i="190"/>
  <c r="V1838" i="190"/>
  <c r="U1838" i="190"/>
  <c r="T1838" i="190"/>
  <c r="S1838" i="190"/>
  <c r="R1838" i="190"/>
  <c r="Q1838" i="190"/>
  <c r="P1838" i="190"/>
  <c r="O1838" i="190"/>
  <c r="W1838" i="190" s="1"/>
  <c r="V1837" i="190"/>
  <c r="U1837" i="190"/>
  <c r="T1837" i="190"/>
  <c r="S1837" i="190"/>
  <c r="R1837" i="190"/>
  <c r="Q1837" i="190"/>
  <c r="P1837" i="190"/>
  <c r="O1837" i="190"/>
  <c r="V1836" i="190"/>
  <c r="U1836" i="190"/>
  <c r="T1836" i="190"/>
  <c r="S1836" i="190"/>
  <c r="R1836" i="190"/>
  <c r="Q1836" i="190"/>
  <c r="P1836" i="190"/>
  <c r="O1836" i="190"/>
  <c r="V1835" i="190"/>
  <c r="U1835" i="190"/>
  <c r="T1835" i="190"/>
  <c r="S1835" i="190"/>
  <c r="R1835" i="190"/>
  <c r="Q1835" i="190"/>
  <c r="P1835" i="190"/>
  <c r="O1835" i="190"/>
  <c r="W1835" i="190" s="1"/>
  <c r="V1834" i="190"/>
  <c r="U1834" i="190"/>
  <c r="T1834" i="190"/>
  <c r="S1834" i="190"/>
  <c r="R1834" i="190"/>
  <c r="Q1834" i="190"/>
  <c r="P1834" i="190"/>
  <c r="O1834" i="190"/>
  <c r="V1833" i="190"/>
  <c r="U1833" i="190"/>
  <c r="T1833" i="190"/>
  <c r="S1833" i="190"/>
  <c r="R1833" i="190"/>
  <c r="Q1833" i="190"/>
  <c r="P1833" i="190"/>
  <c r="O1833" i="190"/>
  <c r="W1833" i="190" s="1"/>
  <c r="V1832" i="190"/>
  <c r="U1832" i="190"/>
  <c r="T1832" i="190"/>
  <c r="S1832" i="190"/>
  <c r="R1832" i="190"/>
  <c r="Q1832" i="190"/>
  <c r="P1832" i="190"/>
  <c r="O1832" i="190"/>
  <c r="V1831" i="190"/>
  <c r="U1831" i="190"/>
  <c r="T1831" i="190"/>
  <c r="S1831" i="190"/>
  <c r="R1831" i="190"/>
  <c r="Q1831" i="190"/>
  <c r="P1831" i="190"/>
  <c r="O1831" i="190"/>
  <c r="V1830" i="190"/>
  <c r="U1830" i="190"/>
  <c r="T1830" i="190"/>
  <c r="S1830" i="190"/>
  <c r="X1830" i="190" s="1"/>
  <c r="R1830" i="190"/>
  <c r="Q1830" i="190"/>
  <c r="P1830" i="190"/>
  <c r="O1830" i="190"/>
  <c r="V1829" i="190"/>
  <c r="U1829" i="190"/>
  <c r="T1829" i="190"/>
  <c r="S1829" i="190"/>
  <c r="R1829" i="190"/>
  <c r="Q1829" i="190"/>
  <c r="P1829" i="190"/>
  <c r="O1829" i="190"/>
  <c r="W1829" i="190" s="1"/>
  <c r="V1828" i="190"/>
  <c r="U1828" i="190"/>
  <c r="T1828" i="190"/>
  <c r="X1828" i="190" s="1"/>
  <c r="S1828" i="190"/>
  <c r="R1828" i="190"/>
  <c r="Q1828" i="190"/>
  <c r="P1828" i="190"/>
  <c r="O1828" i="190"/>
  <c r="V1827" i="190"/>
  <c r="U1827" i="190"/>
  <c r="T1827" i="190"/>
  <c r="S1827" i="190"/>
  <c r="R1827" i="190"/>
  <c r="Q1827" i="190"/>
  <c r="P1827" i="190"/>
  <c r="O1827" i="190"/>
  <c r="V1826" i="190"/>
  <c r="U1826" i="190"/>
  <c r="T1826" i="190"/>
  <c r="S1826" i="190"/>
  <c r="R1826" i="190"/>
  <c r="Q1826" i="190"/>
  <c r="P1826" i="190"/>
  <c r="O1826" i="190"/>
  <c r="V1825" i="190"/>
  <c r="U1825" i="190"/>
  <c r="T1825" i="190"/>
  <c r="X1825" i="190" s="1"/>
  <c r="S1825" i="190"/>
  <c r="R1825" i="190"/>
  <c r="Q1825" i="190"/>
  <c r="P1825" i="190"/>
  <c r="O1825" i="190"/>
  <c r="V1824" i="190"/>
  <c r="U1824" i="190"/>
  <c r="T1824" i="190"/>
  <c r="S1824" i="190"/>
  <c r="R1824" i="190"/>
  <c r="Q1824" i="190"/>
  <c r="P1824" i="190"/>
  <c r="O1824" i="190"/>
  <c r="V1823" i="190"/>
  <c r="U1823" i="190"/>
  <c r="T1823" i="190"/>
  <c r="S1823" i="190"/>
  <c r="R1823" i="190"/>
  <c r="Q1823" i="190"/>
  <c r="P1823" i="190"/>
  <c r="O1823" i="190"/>
  <c r="V1822" i="190"/>
  <c r="U1822" i="190"/>
  <c r="X1822" i="190" s="1"/>
  <c r="T1822" i="190"/>
  <c r="S1822" i="190"/>
  <c r="R1822" i="190"/>
  <c r="Q1822" i="190"/>
  <c r="P1822" i="190"/>
  <c r="O1822" i="190"/>
  <c r="V1821" i="190"/>
  <c r="U1821" i="190"/>
  <c r="T1821" i="190"/>
  <c r="S1821" i="190"/>
  <c r="R1821" i="190"/>
  <c r="Q1821" i="190"/>
  <c r="P1821" i="190"/>
  <c r="O1821" i="190"/>
  <c r="V1820" i="190"/>
  <c r="U1820" i="190"/>
  <c r="T1820" i="190"/>
  <c r="S1820" i="190"/>
  <c r="R1820" i="190"/>
  <c r="Q1820" i="190"/>
  <c r="P1820" i="190"/>
  <c r="O1820" i="190"/>
  <c r="V1819" i="190"/>
  <c r="U1819" i="190"/>
  <c r="T1819" i="190"/>
  <c r="S1819" i="190"/>
  <c r="R1819" i="190"/>
  <c r="Q1819" i="190"/>
  <c r="P1819" i="190"/>
  <c r="O1819" i="190"/>
  <c r="V1818" i="190"/>
  <c r="U1818" i="190"/>
  <c r="T1818" i="190"/>
  <c r="X1818" i="190" s="1"/>
  <c r="S1818" i="190"/>
  <c r="R1818" i="190"/>
  <c r="Q1818" i="190"/>
  <c r="P1818" i="190"/>
  <c r="O1818" i="190"/>
  <c r="V1817" i="190"/>
  <c r="U1817" i="190"/>
  <c r="T1817" i="190"/>
  <c r="S1817" i="190"/>
  <c r="R1817" i="190"/>
  <c r="Q1817" i="190"/>
  <c r="P1817" i="190"/>
  <c r="O1817" i="190"/>
  <c r="V1816" i="190"/>
  <c r="U1816" i="190"/>
  <c r="T1816" i="190"/>
  <c r="S1816" i="190"/>
  <c r="R1816" i="190"/>
  <c r="Q1816" i="190"/>
  <c r="P1816" i="190"/>
  <c r="O1816" i="190"/>
  <c r="V1815" i="190"/>
  <c r="U1815" i="190"/>
  <c r="T1815" i="190"/>
  <c r="S1815" i="190"/>
  <c r="R1815" i="190"/>
  <c r="Q1815" i="190"/>
  <c r="P1815" i="190"/>
  <c r="O1815" i="190"/>
  <c r="X1814" i="190"/>
  <c r="V1814" i="190"/>
  <c r="U1814" i="190"/>
  <c r="T1814" i="190"/>
  <c r="S1814" i="190"/>
  <c r="R1814" i="190"/>
  <c r="Q1814" i="190"/>
  <c r="P1814" i="190"/>
  <c r="O1814" i="190"/>
  <c r="V1813" i="190"/>
  <c r="U1813" i="190"/>
  <c r="T1813" i="190"/>
  <c r="S1813" i="190"/>
  <c r="R1813" i="190"/>
  <c r="Q1813" i="190"/>
  <c r="P1813" i="190"/>
  <c r="O1813" i="190"/>
  <c r="V1812" i="190"/>
  <c r="U1812" i="190"/>
  <c r="T1812" i="190"/>
  <c r="S1812" i="190"/>
  <c r="R1812" i="190"/>
  <c r="Q1812" i="190"/>
  <c r="P1812" i="190"/>
  <c r="O1812" i="190"/>
  <c r="V1811" i="190"/>
  <c r="U1811" i="190"/>
  <c r="T1811" i="190"/>
  <c r="S1811" i="190"/>
  <c r="R1811" i="190"/>
  <c r="Q1811" i="190"/>
  <c r="P1811" i="190"/>
  <c r="O1811" i="190"/>
  <c r="V1810" i="190"/>
  <c r="U1810" i="190"/>
  <c r="T1810" i="190"/>
  <c r="S1810" i="190"/>
  <c r="R1810" i="190"/>
  <c r="Q1810" i="190"/>
  <c r="P1810" i="190"/>
  <c r="O1810" i="190"/>
  <c r="V1809" i="190"/>
  <c r="U1809" i="190"/>
  <c r="T1809" i="190"/>
  <c r="S1809" i="190"/>
  <c r="R1809" i="190"/>
  <c r="Q1809" i="190"/>
  <c r="P1809" i="190"/>
  <c r="O1809" i="190"/>
  <c r="V1808" i="190"/>
  <c r="U1808" i="190"/>
  <c r="T1808" i="190"/>
  <c r="S1808" i="190"/>
  <c r="R1808" i="190"/>
  <c r="Q1808" i="190"/>
  <c r="P1808" i="190"/>
  <c r="O1808" i="190"/>
  <c r="V1807" i="190"/>
  <c r="U1807" i="190"/>
  <c r="T1807" i="190"/>
  <c r="S1807" i="190"/>
  <c r="R1807" i="190"/>
  <c r="Q1807" i="190"/>
  <c r="P1807" i="190"/>
  <c r="O1807" i="190"/>
  <c r="V1806" i="190"/>
  <c r="U1806" i="190"/>
  <c r="T1806" i="190"/>
  <c r="S1806" i="190"/>
  <c r="X1806" i="190" s="1"/>
  <c r="R1806" i="190"/>
  <c r="Q1806" i="190"/>
  <c r="P1806" i="190"/>
  <c r="O1806" i="190"/>
  <c r="V1805" i="190"/>
  <c r="U1805" i="190"/>
  <c r="T1805" i="190"/>
  <c r="S1805" i="190"/>
  <c r="R1805" i="190"/>
  <c r="Q1805" i="190"/>
  <c r="P1805" i="190"/>
  <c r="O1805" i="190"/>
  <c r="V1804" i="190"/>
  <c r="U1804" i="190"/>
  <c r="T1804" i="190"/>
  <c r="X1804" i="190" s="1"/>
  <c r="S1804" i="190"/>
  <c r="R1804" i="190"/>
  <c r="Q1804" i="190"/>
  <c r="P1804" i="190"/>
  <c r="O1804" i="190"/>
  <c r="V1803" i="190"/>
  <c r="U1803" i="190"/>
  <c r="T1803" i="190"/>
  <c r="S1803" i="190"/>
  <c r="R1803" i="190"/>
  <c r="Q1803" i="190"/>
  <c r="P1803" i="190"/>
  <c r="O1803" i="190"/>
  <c r="V1802" i="190"/>
  <c r="U1802" i="190"/>
  <c r="T1802" i="190"/>
  <c r="S1802" i="190"/>
  <c r="R1802" i="190"/>
  <c r="Q1802" i="190"/>
  <c r="P1802" i="190"/>
  <c r="O1802" i="190"/>
  <c r="V1801" i="190"/>
  <c r="U1801" i="190"/>
  <c r="T1801" i="190"/>
  <c r="X1801" i="190" s="1"/>
  <c r="S1801" i="190"/>
  <c r="R1801" i="190"/>
  <c r="Q1801" i="190"/>
  <c r="P1801" i="190"/>
  <c r="O1801" i="190"/>
  <c r="W1801" i="190" s="1"/>
  <c r="V1800" i="190"/>
  <c r="U1800" i="190"/>
  <c r="T1800" i="190"/>
  <c r="S1800" i="190"/>
  <c r="R1800" i="190"/>
  <c r="Q1800" i="190"/>
  <c r="P1800" i="190"/>
  <c r="O1800" i="190"/>
  <c r="V1799" i="190"/>
  <c r="U1799" i="190"/>
  <c r="T1799" i="190"/>
  <c r="S1799" i="190"/>
  <c r="R1799" i="190"/>
  <c r="Q1799" i="190"/>
  <c r="P1799" i="190"/>
  <c r="O1799" i="190"/>
  <c r="V1798" i="190"/>
  <c r="U1798" i="190"/>
  <c r="T1798" i="190"/>
  <c r="S1798" i="190"/>
  <c r="R1798" i="190"/>
  <c r="Q1798" i="190"/>
  <c r="P1798" i="190"/>
  <c r="O1798" i="190"/>
  <c r="W1798" i="190" s="1"/>
  <c r="V1797" i="190"/>
  <c r="U1797" i="190"/>
  <c r="T1797" i="190"/>
  <c r="S1797" i="190"/>
  <c r="R1797" i="190"/>
  <c r="Q1797" i="190"/>
  <c r="P1797" i="190"/>
  <c r="O1797" i="190"/>
  <c r="V1796" i="190"/>
  <c r="U1796" i="190"/>
  <c r="T1796" i="190"/>
  <c r="S1796" i="190"/>
  <c r="R1796" i="190"/>
  <c r="Q1796" i="190"/>
  <c r="P1796" i="190"/>
  <c r="O1796" i="190"/>
  <c r="V1795" i="190"/>
  <c r="U1795" i="190"/>
  <c r="T1795" i="190"/>
  <c r="S1795" i="190"/>
  <c r="R1795" i="190"/>
  <c r="Q1795" i="190"/>
  <c r="P1795" i="190"/>
  <c r="O1795" i="190"/>
  <c r="W1795" i="190" s="1"/>
  <c r="V1794" i="190"/>
  <c r="U1794" i="190"/>
  <c r="T1794" i="190"/>
  <c r="S1794" i="190"/>
  <c r="R1794" i="190"/>
  <c r="Q1794" i="190"/>
  <c r="P1794" i="190"/>
  <c r="O1794" i="190"/>
  <c r="V1793" i="190"/>
  <c r="U1793" i="190"/>
  <c r="T1793" i="190"/>
  <c r="S1793" i="190"/>
  <c r="R1793" i="190"/>
  <c r="Q1793" i="190"/>
  <c r="P1793" i="190"/>
  <c r="O1793" i="190"/>
  <c r="V1792" i="190"/>
  <c r="U1792" i="190"/>
  <c r="T1792" i="190"/>
  <c r="S1792" i="190"/>
  <c r="R1792" i="190"/>
  <c r="Q1792" i="190"/>
  <c r="P1792" i="190"/>
  <c r="O1792" i="190"/>
  <c r="V1791" i="190"/>
  <c r="U1791" i="190"/>
  <c r="T1791" i="190"/>
  <c r="S1791" i="190"/>
  <c r="R1791" i="190"/>
  <c r="Q1791" i="190"/>
  <c r="P1791" i="190"/>
  <c r="O1791" i="190"/>
  <c r="V1790" i="190"/>
  <c r="U1790" i="190"/>
  <c r="T1790" i="190"/>
  <c r="S1790" i="190"/>
  <c r="X1790" i="190" s="1"/>
  <c r="R1790" i="190"/>
  <c r="Q1790" i="190"/>
  <c r="P1790" i="190"/>
  <c r="O1790" i="190"/>
  <c r="V1789" i="190"/>
  <c r="U1789" i="190"/>
  <c r="T1789" i="190"/>
  <c r="S1789" i="190"/>
  <c r="R1789" i="190"/>
  <c r="Q1789" i="190"/>
  <c r="P1789" i="190"/>
  <c r="O1789" i="190"/>
  <c r="W1789" i="190" s="1"/>
  <c r="V1788" i="190"/>
  <c r="U1788" i="190"/>
  <c r="T1788" i="190"/>
  <c r="S1788" i="190"/>
  <c r="R1788" i="190"/>
  <c r="Q1788" i="190"/>
  <c r="P1788" i="190"/>
  <c r="O1788" i="190"/>
  <c r="V1787" i="190"/>
  <c r="U1787" i="190"/>
  <c r="T1787" i="190"/>
  <c r="S1787" i="190"/>
  <c r="R1787" i="190"/>
  <c r="Q1787" i="190"/>
  <c r="P1787" i="190"/>
  <c r="O1787" i="190"/>
  <c r="V1786" i="190"/>
  <c r="U1786" i="190"/>
  <c r="T1786" i="190"/>
  <c r="S1786" i="190"/>
  <c r="R1786" i="190"/>
  <c r="Q1786" i="190"/>
  <c r="P1786" i="190"/>
  <c r="O1786" i="190"/>
  <c r="V1785" i="190"/>
  <c r="U1785" i="190"/>
  <c r="T1785" i="190"/>
  <c r="S1785" i="190"/>
  <c r="R1785" i="190"/>
  <c r="Q1785" i="190"/>
  <c r="P1785" i="190"/>
  <c r="O1785" i="190"/>
  <c r="V1784" i="190"/>
  <c r="U1784" i="190"/>
  <c r="T1784" i="190"/>
  <c r="S1784" i="190"/>
  <c r="R1784" i="190"/>
  <c r="Q1784" i="190"/>
  <c r="P1784" i="190"/>
  <c r="O1784" i="190"/>
  <c r="V1783" i="190"/>
  <c r="U1783" i="190"/>
  <c r="T1783" i="190"/>
  <c r="S1783" i="190"/>
  <c r="R1783" i="190"/>
  <c r="Q1783" i="190"/>
  <c r="P1783" i="190"/>
  <c r="O1783" i="190"/>
  <c r="X1782" i="190"/>
  <c r="V1782" i="190"/>
  <c r="U1782" i="190"/>
  <c r="T1782" i="190"/>
  <c r="S1782" i="190"/>
  <c r="R1782" i="190"/>
  <c r="Q1782" i="190"/>
  <c r="P1782" i="190"/>
  <c r="O1782" i="190"/>
  <c r="V1781" i="190"/>
  <c r="U1781" i="190"/>
  <c r="T1781" i="190"/>
  <c r="S1781" i="190"/>
  <c r="R1781" i="190"/>
  <c r="Q1781" i="190"/>
  <c r="P1781" i="190"/>
  <c r="O1781" i="190"/>
  <c r="V1780" i="190"/>
  <c r="U1780" i="190"/>
  <c r="T1780" i="190"/>
  <c r="S1780" i="190"/>
  <c r="R1780" i="190"/>
  <c r="Q1780" i="190"/>
  <c r="P1780" i="190"/>
  <c r="O1780" i="190"/>
  <c r="V1779" i="190"/>
  <c r="U1779" i="190"/>
  <c r="T1779" i="190"/>
  <c r="X1779" i="190" s="1"/>
  <c r="S1779" i="190"/>
  <c r="R1779" i="190"/>
  <c r="Q1779" i="190"/>
  <c r="P1779" i="190"/>
  <c r="O1779" i="190"/>
  <c r="V1778" i="190"/>
  <c r="U1778" i="190"/>
  <c r="T1778" i="190"/>
  <c r="S1778" i="190"/>
  <c r="R1778" i="190"/>
  <c r="Q1778" i="190"/>
  <c r="P1778" i="190"/>
  <c r="O1778" i="190"/>
  <c r="V1777" i="190"/>
  <c r="U1777" i="190"/>
  <c r="T1777" i="190"/>
  <c r="S1777" i="190"/>
  <c r="R1777" i="190"/>
  <c r="Q1777" i="190"/>
  <c r="P1777" i="190"/>
  <c r="O1777" i="190"/>
  <c r="W1777" i="190" s="1"/>
  <c r="V1776" i="190"/>
  <c r="U1776" i="190"/>
  <c r="T1776" i="190"/>
  <c r="X1776" i="190" s="1"/>
  <c r="S1776" i="190"/>
  <c r="R1776" i="190"/>
  <c r="Q1776" i="190"/>
  <c r="P1776" i="190"/>
  <c r="O1776" i="190"/>
  <c r="V1775" i="190"/>
  <c r="U1775" i="190"/>
  <c r="T1775" i="190"/>
  <c r="S1775" i="190"/>
  <c r="R1775" i="190"/>
  <c r="Q1775" i="190"/>
  <c r="P1775" i="190"/>
  <c r="O1775" i="190"/>
  <c r="X1774" i="190"/>
  <c r="V1774" i="190"/>
  <c r="U1774" i="190"/>
  <c r="T1774" i="190"/>
  <c r="S1774" i="190"/>
  <c r="R1774" i="190"/>
  <c r="Q1774" i="190"/>
  <c r="P1774" i="190"/>
  <c r="O1774" i="190"/>
  <c r="V1773" i="190"/>
  <c r="U1773" i="190"/>
  <c r="T1773" i="190"/>
  <c r="S1773" i="190"/>
  <c r="R1773" i="190"/>
  <c r="Q1773" i="190"/>
  <c r="P1773" i="190"/>
  <c r="O1773" i="190"/>
  <c r="V1772" i="190"/>
  <c r="U1772" i="190"/>
  <c r="T1772" i="190"/>
  <c r="X1772" i="190" s="1"/>
  <c r="S1772" i="190"/>
  <c r="R1772" i="190"/>
  <c r="Q1772" i="190"/>
  <c r="P1772" i="190"/>
  <c r="O1772" i="190"/>
  <c r="V1771" i="190"/>
  <c r="U1771" i="190"/>
  <c r="T1771" i="190"/>
  <c r="S1771" i="190"/>
  <c r="R1771" i="190"/>
  <c r="Q1771" i="190"/>
  <c r="P1771" i="190"/>
  <c r="O1771" i="190"/>
  <c r="V1770" i="190"/>
  <c r="U1770" i="190"/>
  <c r="T1770" i="190"/>
  <c r="S1770" i="190"/>
  <c r="R1770" i="190"/>
  <c r="Q1770" i="190"/>
  <c r="P1770" i="190"/>
  <c r="O1770" i="190"/>
  <c r="V1769" i="190"/>
  <c r="U1769" i="190"/>
  <c r="T1769" i="190"/>
  <c r="X1769" i="190" s="1"/>
  <c r="S1769" i="190"/>
  <c r="R1769" i="190"/>
  <c r="Q1769" i="190"/>
  <c r="P1769" i="190"/>
  <c r="O1769" i="190"/>
  <c r="V1768" i="190"/>
  <c r="U1768" i="190"/>
  <c r="T1768" i="190"/>
  <c r="S1768" i="190"/>
  <c r="R1768" i="190"/>
  <c r="Q1768" i="190"/>
  <c r="P1768" i="190"/>
  <c r="O1768" i="190"/>
  <c r="V1767" i="190"/>
  <c r="U1767" i="190"/>
  <c r="T1767" i="190"/>
  <c r="S1767" i="190"/>
  <c r="R1767" i="190"/>
  <c r="Q1767" i="190"/>
  <c r="P1767" i="190"/>
  <c r="O1767" i="190"/>
  <c r="V1766" i="190"/>
  <c r="U1766" i="190"/>
  <c r="T1766" i="190"/>
  <c r="X1766" i="190" s="1"/>
  <c r="S1766" i="190"/>
  <c r="R1766" i="190"/>
  <c r="Q1766" i="190"/>
  <c r="P1766" i="190"/>
  <c r="O1766" i="190"/>
  <c r="V1765" i="190"/>
  <c r="U1765" i="190"/>
  <c r="T1765" i="190"/>
  <c r="S1765" i="190"/>
  <c r="R1765" i="190"/>
  <c r="Q1765" i="190"/>
  <c r="P1765" i="190"/>
  <c r="O1765" i="190"/>
  <c r="V1764" i="190"/>
  <c r="U1764" i="190"/>
  <c r="T1764" i="190"/>
  <c r="S1764" i="190"/>
  <c r="R1764" i="190"/>
  <c r="Q1764" i="190"/>
  <c r="P1764" i="190"/>
  <c r="O1764" i="190"/>
  <c r="V1763" i="190"/>
  <c r="U1763" i="190"/>
  <c r="T1763" i="190"/>
  <c r="S1763" i="190"/>
  <c r="R1763" i="190"/>
  <c r="Q1763" i="190"/>
  <c r="P1763" i="190"/>
  <c r="O1763" i="190"/>
  <c r="V1762" i="190"/>
  <c r="U1762" i="190"/>
  <c r="T1762" i="190"/>
  <c r="S1762" i="190"/>
  <c r="R1762" i="190"/>
  <c r="Q1762" i="190"/>
  <c r="P1762" i="190"/>
  <c r="O1762" i="190"/>
  <c r="V1761" i="190"/>
  <c r="U1761" i="190"/>
  <c r="T1761" i="190"/>
  <c r="S1761" i="190"/>
  <c r="R1761" i="190"/>
  <c r="Q1761" i="190"/>
  <c r="P1761" i="190"/>
  <c r="O1761" i="190"/>
  <c r="W1761" i="190" s="1"/>
  <c r="V1760" i="190"/>
  <c r="U1760" i="190"/>
  <c r="T1760" i="190"/>
  <c r="S1760" i="190"/>
  <c r="R1760" i="190"/>
  <c r="Q1760" i="190"/>
  <c r="P1760" i="190"/>
  <c r="O1760" i="190"/>
  <c r="V1759" i="190"/>
  <c r="U1759" i="190"/>
  <c r="T1759" i="190"/>
  <c r="S1759" i="190"/>
  <c r="R1759" i="190"/>
  <c r="Q1759" i="190"/>
  <c r="P1759" i="190"/>
  <c r="O1759" i="190"/>
  <c r="X1758" i="190"/>
  <c r="V1758" i="190"/>
  <c r="U1758" i="190"/>
  <c r="T1758" i="190"/>
  <c r="S1758" i="190"/>
  <c r="R1758" i="190"/>
  <c r="Q1758" i="190"/>
  <c r="P1758" i="190"/>
  <c r="O1758" i="190"/>
  <c r="W1758" i="190" s="1"/>
  <c r="V1757" i="190"/>
  <c r="U1757" i="190"/>
  <c r="T1757" i="190"/>
  <c r="S1757" i="190"/>
  <c r="R1757" i="190"/>
  <c r="Q1757" i="190"/>
  <c r="P1757" i="190"/>
  <c r="O1757" i="190"/>
  <c r="V1756" i="190"/>
  <c r="U1756" i="190"/>
  <c r="T1756" i="190"/>
  <c r="S1756" i="190"/>
  <c r="R1756" i="190"/>
  <c r="Q1756" i="190"/>
  <c r="P1756" i="190"/>
  <c r="O1756" i="190"/>
  <c r="V1755" i="190"/>
  <c r="U1755" i="190"/>
  <c r="T1755" i="190"/>
  <c r="S1755" i="190"/>
  <c r="R1755" i="190"/>
  <c r="Q1755" i="190"/>
  <c r="P1755" i="190"/>
  <c r="O1755" i="190"/>
  <c r="W1755" i="190" s="1"/>
  <c r="V1754" i="190"/>
  <c r="U1754" i="190"/>
  <c r="T1754" i="190"/>
  <c r="S1754" i="190"/>
  <c r="R1754" i="190"/>
  <c r="Q1754" i="190"/>
  <c r="P1754" i="190"/>
  <c r="O1754" i="190"/>
  <c r="V1753" i="190"/>
  <c r="U1753" i="190"/>
  <c r="T1753" i="190"/>
  <c r="S1753" i="190"/>
  <c r="R1753" i="190"/>
  <c r="Q1753" i="190"/>
  <c r="P1753" i="190"/>
  <c r="O1753" i="190"/>
  <c r="V1752" i="190"/>
  <c r="U1752" i="190"/>
  <c r="T1752" i="190"/>
  <c r="S1752" i="190"/>
  <c r="R1752" i="190"/>
  <c r="Q1752" i="190"/>
  <c r="P1752" i="190"/>
  <c r="O1752" i="190"/>
  <c r="V1751" i="190"/>
  <c r="U1751" i="190"/>
  <c r="T1751" i="190"/>
  <c r="S1751" i="190"/>
  <c r="R1751" i="190"/>
  <c r="Q1751" i="190"/>
  <c r="P1751" i="190"/>
  <c r="O1751" i="190"/>
  <c r="V1750" i="190"/>
  <c r="U1750" i="190"/>
  <c r="T1750" i="190"/>
  <c r="S1750" i="190"/>
  <c r="R1750" i="190"/>
  <c r="Q1750" i="190"/>
  <c r="P1750" i="190"/>
  <c r="O1750" i="190"/>
  <c r="V1749" i="190"/>
  <c r="U1749" i="190"/>
  <c r="T1749" i="190"/>
  <c r="S1749" i="190"/>
  <c r="R1749" i="190"/>
  <c r="Q1749" i="190"/>
  <c r="P1749" i="190"/>
  <c r="O1749" i="190"/>
  <c r="V1748" i="190"/>
  <c r="U1748" i="190"/>
  <c r="T1748" i="190"/>
  <c r="S1748" i="190"/>
  <c r="R1748" i="190"/>
  <c r="Q1748" i="190"/>
  <c r="P1748" i="190"/>
  <c r="O1748" i="190"/>
  <c r="V1747" i="190"/>
  <c r="U1747" i="190"/>
  <c r="T1747" i="190"/>
  <c r="S1747" i="190"/>
  <c r="R1747" i="190"/>
  <c r="Q1747" i="190"/>
  <c r="P1747" i="190"/>
  <c r="O1747" i="190"/>
  <c r="V1746" i="190"/>
  <c r="U1746" i="190"/>
  <c r="T1746" i="190"/>
  <c r="S1746" i="190"/>
  <c r="R1746" i="190"/>
  <c r="Q1746" i="190"/>
  <c r="P1746" i="190"/>
  <c r="O1746" i="190"/>
  <c r="V1745" i="190"/>
  <c r="U1745" i="190"/>
  <c r="T1745" i="190"/>
  <c r="S1745" i="190"/>
  <c r="R1745" i="190"/>
  <c r="Q1745" i="190"/>
  <c r="P1745" i="190"/>
  <c r="O1745" i="190"/>
  <c r="V1744" i="190"/>
  <c r="U1744" i="190"/>
  <c r="T1744" i="190"/>
  <c r="S1744" i="190"/>
  <c r="R1744" i="190"/>
  <c r="Q1744" i="190"/>
  <c r="P1744" i="190"/>
  <c r="O1744" i="190"/>
  <c r="V1743" i="190"/>
  <c r="U1743" i="190"/>
  <c r="T1743" i="190"/>
  <c r="S1743" i="190"/>
  <c r="R1743" i="190"/>
  <c r="Q1743" i="190"/>
  <c r="P1743" i="190"/>
  <c r="O1743" i="190"/>
  <c r="V1742" i="190"/>
  <c r="U1742" i="190"/>
  <c r="T1742" i="190"/>
  <c r="S1742" i="190"/>
  <c r="X1742" i="190" s="1"/>
  <c r="R1742" i="190"/>
  <c r="Q1742" i="190"/>
  <c r="P1742" i="190"/>
  <c r="O1742" i="190"/>
  <c r="V1741" i="190"/>
  <c r="U1741" i="190"/>
  <c r="T1741" i="190"/>
  <c r="S1741" i="190"/>
  <c r="R1741" i="190"/>
  <c r="Q1741" i="190"/>
  <c r="P1741" i="190"/>
  <c r="O1741" i="190"/>
  <c r="W1741" i="190" s="1"/>
  <c r="V1740" i="190"/>
  <c r="U1740" i="190"/>
  <c r="T1740" i="190"/>
  <c r="S1740" i="190"/>
  <c r="R1740" i="190"/>
  <c r="Q1740" i="190"/>
  <c r="P1740" i="190"/>
  <c r="O1740" i="190"/>
  <c r="V1739" i="190"/>
  <c r="U1739" i="190"/>
  <c r="T1739" i="190"/>
  <c r="S1739" i="190"/>
  <c r="R1739" i="190"/>
  <c r="Q1739" i="190"/>
  <c r="P1739" i="190"/>
  <c r="O1739" i="190"/>
  <c r="V1738" i="190"/>
  <c r="U1738" i="190"/>
  <c r="T1738" i="190"/>
  <c r="S1738" i="190"/>
  <c r="R1738" i="190"/>
  <c r="Q1738" i="190"/>
  <c r="P1738" i="190"/>
  <c r="O1738" i="190"/>
  <c r="V1737" i="190"/>
  <c r="U1737" i="190"/>
  <c r="T1737" i="190"/>
  <c r="S1737" i="190"/>
  <c r="R1737" i="190"/>
  <c r="Q1737" i="190"/>
  <c r="P1737" i="190"/>
  <c r="O1737" i="190"/>
  <c r="V1736" i="190"/>
  <c r="U1736" i="190"/>
  <c r="T1736" i="190"/>
  <c r="S1736" i="190"/>
  <c r="R1736" i="190"/>
  <c r="Q1736" i="190"/>
  <c r="P1736" i="190"/>
  <c r="O1736" i="190"/>
  <c r="V1735" i="190"/>
  <c r="U1735" i="190"/>
  <c r="T1735" i="190"/>
  <c r="S1735" i="190"/>
  <c r="R1735" i="190"/>
  <c r="Q1735" i="190"/>
  <c r="P1735" i="190"/>
  <c r="O1735" i="190"/>
  <c r="V1734" i="190"/>
  <c r="U1734" i="190"/>
  <c r="T1734" i="190"/>
  <c r="S1734" i="190"/>
  <c r="X1734" i="190" s="1"/>
  <c r="R1734" i="190"/>
  <c r="Q1734" i="190"/>
  <c r="P1734" i="190"/>
  <c r="O1734" i="190"/>
  <c r="V1733" i="190"/>
  <c r="U1733" i="190"/>
  <c r="T1733" i="190"/>
  <c r="S1733" i="190"/>
  <c r="R1733" i="190"/>
  <c r="Q1733" i="190"/>
  <c r="P1733" i="190"/>
  <c r="O1733" i="190"/>
  <c r="W1733" i="190" s="1"/>
  <c r="V1732" i="190"/>
  <c r="U1732" i="190"/>
  <c r="T1732" i="190"/>
  <c r="S1732" i="190"/>
  <c r="R1732" i="190"/>
  <c r="Q1732" i="190"/>
  <c r="P1732" i="190"/>
  <c r="O1732" i="190"/>
  <c r="V1731" i="190"/>
  <c r="U1731" i="190"/>
  <c r="T1731" i="190"/>
  <c r="S1731" i="190"/>
  <c r="R1731" i="190"/>
  <c r="Q1731" i="190"/>
  <c r="P1731" i="190"/>
  <c r="O1731" i="190"/>
  <c r="V1730" i="190"/>
  <c r="U1730" i="190"/>
  <c r="T1730" i="190"/>
  <c r="X1730" i="190" s="1"/>
  <c r="S1730" i="190"/>
  <c r="R1730" i="190"/>
  <c r="Q1730" i="190"/>
  <c r="P1730" i="190"/>
  <c r="O1730" i="190"/>
  <c r="V1729" i="190"/>
  <c r="U1729" i="190"/>
  <c r="T1729" i="190"/>
  <c r="S1729" i="190"/>
  <c r="R1729" i="190"/>
  <c r="Q1729" i="190"/>
  <c r="P1729" i="190"/>
  <c r="O1729" i="190"/>
  <c r="V1728" i="190"/>
  <c r="U1728" i="190"/>
  <c r="T1728" i="190"/>
  <c r="S1728" i="190"/>
  <c r="R1728" i="190"/>
  <c r="Q1728" i="190"/>
  <c r="P1728" i="190"/>
  <c r="O1728" i="190"/>
  <c r="V1727" i="190"/>
  <c r="U1727" i="190"/>
  <c r="T1727" i="190"/>
  <c r="S1727" i="190"/>
  <c r="R1727" i="190"/>
  <c r="Q1727" i="190"/>
  <c r="P1727" i="190"/>
  <c r="O1727" i="190"/>
  <c r="X1726" i="190"/>
  <c r="V1726" i="190"/>
  <c r="U1726" i="190"/>
  <c r="T1726" i="190"/>
  <c r="S1726" i="190"/>
  <c r="R1726" i="190"/>
  <c r="Q1726" i="190"/>
  <c r="P1726" i="190"/>
  <c r="O1726" i="190"/>
  <c r="V1725" i="190"/>
  <c r="U1725" i="190"/>
  <c r="T1725" i="190"/>
  <c r="S1725" i="190"/>
  <c r="R1725" i="190"/>
  <c r="Q1725" i="190"/>
  <c r="P1725" i="190"/>
  <c r="O1725" i="190"/>
  <c r="W1725" i="190" s="1"/>
  <c r="V1724" i="190"/>
  <c r="U1724" i="190"/>
  <c r="T1724" i="190"/>
  <c r="S1724" i="190"/>
  <c r="R1724" i="190"/>
  <c r="Q1724" i="190"/>
  <c r="P1724" i="190"/>
  <c r="O1724" i="190"/>
  <c r="V1723" i="190"/>
  <c r="U1723" i="190"/>
  <c r="T1723" i="190"/>
  <c r="S1723" i="190"/>
  <c r="R1723" i="190"/>
  <c r="Q1723" i="190"/>
  <c r="P1723" i="190"/>
  <c r="O1723" i="190"/>
  <c r="V1722" i="190"/>
  <c r="U1722" i="190"/>
  <c r="T1722" i="190"/>
  <c r="X1722" i="190" s="1"/>
  <c r="S1722" i="190"/>
  <c r="R1722" i="190"/>
  <c r="Q1722" i="190"/>
  <c r="P1722" i="190"/>
  <c r="O1722" i="190"/>
  <c r="V1721" i="190"/>
  <c r="U1721" i="190"/>
  <c r="T1721" i="190"/>
  <c r="S1721" i="190"/>
  <c r="R1721" i="190"/>
  <c r="Q1721" i="190"/>
  <c r="P1721" i="190"/>
  <c r="O1721" i="190"/>
  <c r="V1720" i="190"/>
  <c r="U1720" i="190"/>
  <c r="T1720" i="190"/>
  <c r="S1720" i="190"/>
  <c r="R1720" i="190"/>
  <c r="Q1720" i="190"/>
  <c r="P1720" i="190"/>
  <c r="O1720" i="190"/>
  <c r="V1719" i="190"/>
  <c r="U1719" i="190"/>
  <c r="T1719" i="190"/>
  <c r="S1719" i="190"/>
  <c r="R1719" i="190"/>
  <c r="Q1719" i="190"/>
  <c r="P1719" i="190"/>
  <c r="O1719" i="190"/>
  <c r="V1718" i="190"/>
  <c r="U1718" i="190"/>
  <c r="T1718" i="190"/>
  <c r="X1718" i="190" s="1"/>
  <c r="S1718" i="190"/>
  <c r="R1718" i="190"/>
  <c r="Q1718" i="190"/>
  <c r="P1718" i="190"/>
  <c r="O1718" i="190"/>
  <c r="V1717" i="190"/>
  <c r="U1717" i="190"/>
  <c r="T1717" i="190"/>
  <c r="S1717" i="190"/>
  <c r="R1717" i="190"/>
  <c r="Q1717" i="190"/>
  <c r="P1717" i="190"/>
  <c r="O1717" i="190"/>
  <c r="V1716" i="190"/>
  <c r="U1716" i="190"/>
  <c r="T1716" i="190"/>
  <c r="X1716" i="190" s="1"/>
  <c r="S1716" i="190"/>
  <c r="R1716" i="190"/>
  <c r="Q1716" i="190"/>
  <c r="P1716" i="190"/>
  <c r="O1716" i="190"/>
  <c r="V1715" i="190"/>
  <c r="U1715" i="190"/>
  <c r="T1715" i="190"/>
  <c r="S1715" i="190"/>
  <c r="R1715" i="190"/>
  <c r="Q1715" i="190"/>
  <c r="P1715" i="190"/>
  <c r="O1715" i="190"/>
  <c r="V1714" i="190"/>
  <c r="U1714" i="190"/>
  <c r="T1714" i="190"/>
  <c r="X1714" i="190" s="1"/>
  <c r="S1714" i="190"/>
  <c r="R1714" i="190"/>
  <c r="Q1714" i="190"/>
  <c r="P1714" i="190"/>
  <c r="O1714" i="190"/>
  <c r="V1713" i="190"/>
  <c r="U1713" i="190"/>
  <c r="T1713" i="190"/>
  <c r="X1713" i="190" s="1"/>
  <c r="S1713" i="190"/>
  <c r="R1713" i="190"/>
  <c r="Q1713" i="190"/>
  <c r="P1713" i="190"/>
  <c r="O1713" i="190"/>
  <c r="V1712" i="190"/>
  <c r="U1712" i="190"/>
  <c r="T1712" i="190"/>
  <c r="S1712" i="190"/>
  <c r="R1712" i="190"/>
  <c r="Q1712" i="190"/>
  <c r="P1712" i="190"/>
  <c r="O1712" i="190"/>
  <c r="V1711" i="190"/>
  <c r="U1711" i="190"/>
  <c r="T1711" i="190"/>
  <c r="S1711" i="190"/>
  <c r="R1711" i="190"/>
  <c r="Q1711" i="190"/>
  <c r="P1711" i="190"/>
  <c r="O1711" i="190"/>
  <c r="V1710" i="190"/>
  <c r="U1710" i="190"/>
  <c r="T1710" i="190"/>
  <c r="S1710" i="190"/>
  <c r="R1710" i="190"/>
  <c r="Q1710" i="190"/>
  <c r="P1710" i="190"/>
  <c r="O1710" i="190"/>
  <c r="V1709" i="190"/>
  <c r="U1709" i="190"/>
  <c r="T1709" i="190"/>
  <c r="S1709" i="190"/>
  <c r="R1709" i="190"/>
  <c r="Q1709" i="190"/>
  <c r="P1709" i="190"/>
  <c r="O1709" i="190"/>
  <c r="V1708" i="190"/>
  <c r="U1708" i="190"/>
  <c r="T1708" i="190"/>
  <c r="X1708" i="190" s="1"/>
  <c r="S1708" i="190"/>
  <c r="R1708" i="190"/>
  <c r="Q1708" i="190"/>
  <c r="P1708" i="190"/>
  <c r="O1708" i="190"/>
  <c r="V1707" i="190"/>
  <c r="U1707" i="190"/>
  <c r="T1707" i="190"/>
  <c r="X1707" i="190" s="1"/>
  <c r="S1707" i="190"/>
  <c r="R1707" i="190"/>
  <c r="Q1707" i="190"/>
  <c r="P1707" i="190"/>
  <c r="O1707" i="190"/>
  <c r="V1706" i="190"/>
  <c r="U1706" i="190"/>
  <c r="T1706" i="190"/>
  <c r="S1706" i="190"/>
  <c r="R1706" i="190"/>
  <c r="Q1706" i="190"/>
  <c r="P1706" i="190"/>
  <c r="O1706" i="190"/>
  <c r="V1705" i="190"/>
  <c r="U1705" i="190"/>
  <c r="T1705" i="190"/>
  <c r="X1705" i="190" s="1"/>
  <c r="S1705" i="190"/>
  <c r="R1705" i="190"/>
  <c r="Q1705" i="190"/>
  <c r="P1705" i="190"/>
  <c r="O1705" i="190"/>
  <c r="V1704" i="190"/>
  <c r="U1704" i="190"/>
  <c r="T1704" i="190"/>
  <c r="X1704" i="190" s="1"/>
  <c r="S1704" i="190"/>
  <c r="R1704" i="190"/>
  <c r="Q1704" i="190"/>
  <c r="P1704" i="190"/>
  <c r="O1704" i="190"/>
  <c r="V1703" i="190"/>
  <c r="U1703" i="190"/>
  <c r="T1703" i="190"/>
  <c r="S1703" i="190"/>
  <c r="R1703" i="190"/>
  <c r="Q1703" i="190"/>
  <c r="P1703" i="190"/>
  <c r="O1703" i="190"/>
  <c r="V1702" i="190"/>
  <c r="U1702" i="190"/>
  <c r="T1702" i="190"/>
  <c r="S1702" i="190"/>
  <c r="R1702" i="190"/>
  <c r="Q1702" i="190"/>
  <c r="P1702" i="190"/>
  <c r="O1702" i="190"/>
  <c r="V1701" i="190"/>
  <c r="U1701" i="190"/>
  <c r="T1701" i="190"/>
  <c r="S1701" i="190"/>
  <c r="R1701" i="190"/>
  <c r="Q1701" i="190"/>
  <c r="P1701" i="190"/>
  <c r="O1701" i="190"/>
  <c r="V1700" i="190"/>
  <c r="U1700" i="190"/>
  <c r="T1700" i="190"/>
  <c r="S1700" i="190"/>
  <c r="R1700" i="190"/>
  <c r="Q1700" i="190"/>
  <c r="P1700" i="190"/>
  <c r="O1700" i="190"/>
  <c r="V1699" i="190"/>
  <c r="U1699" i="190"/>
  <c r="T1699" i="190"/>
  <c r="X1699" i="190" s="1"/>
  <c r="S1699" i="190"/>
  <c r="R1699" i="190"/>
  <c r="Q1699" i="190"/>
  <c r="P1699" i="190"/>
  <c r="O1699" i="190"/>
  <c r="V1698" i="190"/>
  <c r="U1698" i="190"/>
  <c r="T1698" i="190"/>
  <c r="X1698" i="190" s="1"/>
  <c r="S1698" i="190"/>
  <c r="R1698" i="190"/>
  <c r="Q1698" i="190"/>
  <c r="P1698" i="190"/>
  <c r="O1698" i="190"/>
  <c r="V1697" i="190"/>
  <c r="U1697" i="190"/>
  <c r="T1697" i="190"/>
  <c r="S1697" i="190"/>
  <c r="R1697" i="190"/>
  <c r="Q1697" i="190"/>
  <c r="P1697" i="190"/>
  <c r="O1697" i="190"/>
  <c r="V1696" i="190"/>
  <c r="U1696" i="190"/>
  <c r="T1696" i="190"/>
  <c r="X1696" i="190" s="1"/>
  <c r="S1696" i="190"/>
  <c r="R1696" i="190"/>
  <c r="Q1696" i="190"/>
  <c r="P1696" i="190"/>
  <c r="O1696" i="190"/>
  <c r="V1695" i="190"/>
  <c r="U1695" i="190"/>
  <c r="T1695" i="190"/>
  <c r="S1695" i="190"/>
  <c r="R1695" i="190"/>
  <c r="Q1695" i="190"/>
  <c r="P1695" i="190"/>
  <c r="O1695" i="190"/>
  <c r="V1694" i="190"/>
  <c r="U1694" i="190"/>
  <c r="T1694" i="190"/>
  <c r="S1694" i="190"/>
  <c r="X1694" i="190" s="1"/>
  <c r="R1694" i="190"/>
  <c r="Q1694" i="190"/>
  <c r="P1694" i="190"/>
  <c r="O1694" i="190"/>
  <c r="V1693" i="190"/>
  <c r="U1693" i="190"/>
  <c r="T1693" i="190"/>
  <c r="S1693" i="190"/>
  <c r="R1693" i="190"/>
  <c r="Q1693" i="190"/>
  <c r="P1693" i="190"/>
  <c r="O1693" i="190"/>
  <c r="W1693" i="190" s="1"/>
  <c r="V1692" i="190"/>
  <c r="U1692" i="190"/>
  <c r="T1692" i="190"/>
  <c r="S1692" i="190"/>
  <c r="R1692" i="190"/>
  <c r="Q1692" i="190"/>
  <c r="P1692" i="190"/>
  <c r="O1692" i="190"/>
  <c r="V1691" i="190"/>
  <c r="U1691" i="190"/>
  <c r="T1691" i="190"/>
  <c r="S1691" i="190"/>
  <c r="R1691" i="190"/>
  <c r="Q1691" i="190"/>
  <c r="P1691" i="190"/>
  <c r="O1691" i="190"/>
  <c r="V1690" i="190"/>
  <c r="U1690" i="190"/>
  <c r="T1690" i="190"/>
  <c r="S1690" i="190"/>
  <c r="R1690" i="190"/>
  <c r="Q1690" i="190"/>
  <c r="P1690" i="190"/>
  <c r="O1690" i="190"/>
  <c r="V1689" i="190"/>
  <c r="U1689" i="190"/>
  <c r="T1689" i="190"/>
  <c r="S1689" i="190"/>
  <c r="R1689" i="190"/>
  <c r="Q1689" i="190"/>
  <c r="P1689" i="190"/>
  <c r="O1689" i="190"/>
  <c r="V1688" i="190"/>
  <c r="U1688" i="190"/>
  <c r="T1688" i="190"/>
  <c r="S1688" i="190"/>
  <c r="R1688" i="190"/>
  <c r="Q1688" i="190"/>
  <c r="P1688" i="190"/>
  <c r="O1688" i="190"/>
  <c r="V1687" i="190"/>
  <c r="U1687" i="190"/>
  <c r="T1687" i="190"/>
  <c r="S1687" i="190"/>
  <c r="R1687" i="190"/>
  <c r="Q1687" i="190"/>
  <c r="P1687" i="190"/>
  <c r="O1687" i="190"/>
  <c r="V1686" i="190"/>
  <c r="U1686" i="190"/>
  <c r="T1686" i="190"/>
  <c r="S1686" i="190"/>
  <c r="R1686" i="190"/>
  <c r="Q1686" i="190"/>
  <c r="P1686" i="190"/>
  <c r="O1686" i="190"/>
  <c r="V1685" i="190"/>
  <c r="U1685" i="190"/>
  <c r="T1685" i="190"/>
  <c r="S1685" i="190"/>
  <c r="R1685" i="190"/>
  <c r="Q1685" i="190"/>
  <c r="P1685" i="190"/>
  <c r="O1685" i="190"/>
  <c r="V1684" i="190"/>
  <c r="U1684" i="190"/>
  <c r="T1684" i="190"/>
  <c r="S1684" i="190"/>
  <c r="R1684" i="190"/>
  <c r="Q1684" i="190"/>
  <c r="P1684" i="190"/>
  <c r="O1684" i="190"/>
  <c r="V1683" i="190"/>
  <c r="U1683" i="190"/>
  <c r="T1683" i="190"/>
  <c r="S1683" i="190"/>
  <c r="R1683" i="190"/>
  <c r="Q1683" i="190"/>
  <c r="P1683" i="190"/>
  <c r="O1683" i="190"/>
  <c r="V1682" i="190"/>
  <c r="U1682" i="190"/>
  <c r="T1682" i="190"/>
  <c r="X1682" i="190" s="1"/>
  <c r="S1682" i="190"/>
  <c r="R1682" i="190"/>
  <c r="Q1682" i="190"/>
  <c r="P1682" i="190"/>
  <c r="O1682" i="190"/>
  <c r="V1681" i="190"/>
  <c r="U1681" i="190"/>
  <c r="T1681" i="190"/>
  <c r="S1681" i="190"/>
  <c r="R1681" i="190"/>
  <c r="Q1681" i="190"/>
  <c r="P1681" i="190"/>
  <c r="O1681" i="190"/>
  <c r="V1680" i="190"/>
  <c r="U1680" i="190"/>
  <c r="T1680" i="190"/>
  <c r="S1680" i="190"/>
  <c r="R1680" i="190"/>
  <c r="Q1680" i="190"/>
  <c r="P1680" i="190"/>
  <c r="O1680" i="190"/>
  <c r="V1679" i="190"/>
  <c r="U1679" i="190"/>
  <c r="T1679" i="190"/>
  <c r="S1679" i="190"/>
  <c r="R1679" i="190"/>
  <c r="Q1679" i="190"/>
  <c r="P1679" i="190"/>
  <c r="O1679" i="190"/>
  <c r="X1678" i="190"/>
  <c r="V1678" i="190"/>
  <c r="U1678" i="190"/>
  <c r="T1678" i="190"/>
  <c r="S1678" i="190"/>
  <c r="R1678" i="190"/>
  <c r="Q1678" i="190"/>
  <c r="P1678" i="190"/>
  <c r="O1678" i="190"/>
  <c r="W1678" i="190" s="1"/>
  <c r="V1677" i="190"/>
  <c r="U1677" i="190"/>
  <c r="T1677" i="190"/>
  <c r="S1677" i="190"/>
  <c r="R1677" i="190"/>
  <c r="Q1677" i="190"/>
  <c r="P1677" i="190"/>
  <c r="O1677" i="190"/>
  <c r="V1676" i="190"/>
  <c r="U1676" i="190"/>
  <c r="T1676" i="190"/>
  <c r="S1676" i="190"/>
  <c r="R1676" i="190"/>
  <c r="Q1676" i="190"/>
  <c r="P1676" i="190"/>
  <c r="O1676" i="190"/>
  <c r="V1675" i="190"/>
  <c r="U1675" i="190"/>
  <c r="T1675" i="190"/>
  <c r="S1675" i="190"/>
  <c r="R1675" i="190"/>
  <c r="Q1675" i="190"/>
  <c r="P1675" i="190"/>
  <c r="O1675" i="190"/>
  <c r="W1675" i="190" s="1"/>
  <c r="V1674" i="190"/>
  <c r="U1674" i="190"/>
  <c r="T1674" i="190"/>
  <c r="S1674" i="190"/>
  <c r="R1674" i="190"/>
  <c r="Q1674" i="190"/>
  <c r="P1674" i="190"/>
  <c r="O1674" i="190"/>
  <c r="V1673" i="190"/>
  <c r="U1673" i="190"/>
  <c r="T1673" i="190"/>
  <c r="S1673" i="190"/>
  <c r="R1673" i="190"/>
  <c r="Q1673" i="190"/>
  <c r="P1673" i="190"/>
  <c r="O1673" i="190"/>
  <c r="W1673" i="190" s="1"/>
  <c r="V1672" i="190"/>
  <c r="U1672" i="190"/>
  <c r="T1672" i="190"/>
  <c r="S1672" i="190"/>
  <c r="R1672" i="190"/>
  <c r="Q1672" i="190"/>
  <c r="P1672" i="190"/>
  <c r="O1672" i="190"/>
  <c r="V1671" i="190"/>
  <c r="U1671" i="190"/>
  <c r="T1671" i="190"/>
  <c r="S1671" i="190"/>
  <c r="R1671" i="190"/>
  <c r="Q1671" i="190"/>
  <c r="P1671" i="190"/>
  <c r="O1671" i="190"/>
  <c r="V1670" i="190"/>
  <c r="U1670" i="190"/>
  <c r="T1670" i="190"/>
  <c r="S1670" i="190"/>
  <c r="R1670" i="190"/>
  <c r="Q1670" i="190"/>
  <c r="P1670" i="190"/>
  <c r="O1670" i="190"/>
  <c r="V1669" i="190"/>
  <c r="U1669" i="190"/>
  <c r="T1669" i="190"/>
  <c r="S1669" i="190"/>
  <c r="R1669" i="190"/>
  <c r="Q1669" i="190"/>
  <c r="P1669" i="190"/>
  <c r="O1669" i="190"/>
  <c r="V1668" i="190"/>
  <c r="U1668" i="190"/>
  <c r="T1668" i="190"/>
  <c r="S1668" i="190"/>
  <c r="R1668" i="190"/>
  <c r="Q1668" i="190"/>
  <c r="P1668" i="190"/>
  <c r="O1668" i="190"/>
  <c r="V1667" i="190"/>
  <c r="U1667" i="190"/>
  <c r="T1667" i="190"/>
  <c r="S1667" i="190"/>
  <c r="R1667" i="190"/>
  <c r="Q1667" i="190"/>
  <c r="P1667" i="190"/>
  <c r="O1667" i="190"/>
  <c r="V1666" i="190"/>
  <c r="U1666" i="190"/>
  <c r="T1666" i="190"/>
  <c r="S1666" i="190"/>
  <c r="R1666" i="190"/>
  <c r="Q1666" i="190"/>
  <c r="P1666" i="190"/>
  <c r="O1666" i="190"/>
  <c r="V1665" i="190"/>
  <c r="U1665" i="190"/>
  <c r="T1665" i="190"/>
  <c r="S1665" i="190"/>
  <c r="R1665" i="190"/>
  <c r="Q1665" i="190"/>
  <c r="P1665" i="190"/>
  <c r="O1665" i="190"/>
  <c r="V1664" i="190"/>
  <c r="U1664" i="190"/>
  <c r="T1664" i="190"/>
  <c r="S1664" i="190"/>
  <c r="R1664" i="190"/>
  <c r="Q1664" i="190"/>
  <c r="P1664" i="190"/>
  <c r="O1664" i="190"/>
  <c r="V1663" i="190"/>
  <c r="U1663" i="190"/>
  <c r="T1663" i="190"/>
  <c r="S1663" i="190"/>
  <c r="R1663" i="190"/>
  <c r="Q1663" i="190"/>
  <c r="P1663" i="190"/>
  <c r="O1663" i="190"/>
  <c r="X1662" i="190"/>
  <c r="V1662" i="190"/>
  <c r="U1662" i="190"/>
  <c r="T1662" i="190"/>
  <c r="S1662" i="190"/>
  <c r="R1662" i="190"/>
  <c r="Q1662" i="190"/>
  <c r="P1662" i="190"/>
  <c r="O1662" i="190"/>
  <c r="V1661" i="190"/>
  <c r="U1661" i="190"/>
  <c r="T1661" i="190"/>
  <c r="S1661" i="190"/>
  <c r="R1661" i="190"/>
  <c r="Q1661" i="190"/>
  <c r="P1661" i="190"/>
  <c r="O1661" i="190"/>
  <c r="V1660" i="190"/>
  <c r="U1660" i="190"/>
  <c r="T1660" i="190"/>
  <c r="S1660" i="190"/>
  <c r="R1660" i="190"/>
  <c r="Q1660" i="190"/>
  <c r="P1660" i="190"/>
  <c r="O1660" i="190"/>
  <c r="V1659" i="190"/>
  <c r="U1659" i="190"/>
  <c r="T1659" i="190"/>
  <c r="X1659" i="190" s="1"/>
  <c r="S1659" i="190"/>
  <c r="R1659" i="190"/>
  <c r="Q1659" i="190"/>
  <c r="P1659" i="190"/>
  <c r="O1659" i="190"/>
  <c r="V1658" i="190"/>
  <c r="U1658" i="190"/>
  <c r="T1658" i="190"/>
  <c r="S1658" i="190"/>
  <c r="R1658" i="190"/>
  <c r="Q1658" i="190"/>
  <c r="P1658" i="190"/>
  <c r="O1658" i="190"/>
  <c r="V1657" i="190"/>
  <c r="U1657" i="190"/>
  <c r="T1657" i="190"/>
  <c r="S1657" i="190"/>
  <c r="R1657" i="190"/>
  <c r="Q1657" i="190"/>
  <c r="P1657" i="190"/>
  <c r="O1657" i="190"/>
  <c r="W1657" i="190" s="1"/>
  <c r="V1656" i="190"/>
  <c r="U1656" i="190"/>
  <c r="T1656" i="190"/>
  <c r="X1656" i="190" s="1"/>
  <c r="S1656" i="190"/>
  <c r="R1656" i="190"/>
  <c r="Q1656" i="190"/>
  <c r="P1656" i="190"/>
  <c r="O1656" i="190"/>
  <c r="V1655" i="190"/>
  <c r="U1655" i="190"/>
  <c r="T1655" i="190"/>
  <c r="S1655" i="190"/>
  <c r="R1655" i="190"/>
  <c r="Q1655" i="190"/>
  <c r="P1655" i="190"/>
  <c r="O1655" i="190"/>
  <c r="V1654" i="190"/>
  <c r="U1654" i="190"/>
  <c r="T1654" i="190"/>
  <c r="S1654" i="190"/>
  <c r="X1654" i="190" s="1"/>
  <c r="R1654" i="190"/>
  <c r="Q1654" i="190"/>
  <c r="P1654" i="190"/>
  <c r="O1654" i="190"/>
  <c r="V1653" i="190"/>
  <c r="U1653" i="190"/>
  <c r="T1653" i="190"/>
  <c r="S1653" i="190"/>
  <c r="R1653" i="190"/>
  <c r="Q1653" i="190"/>
  <c r="P1653" i="190"/>
  <c r="O1653" i="190"/>
  <c r="W1653" i="190" s="1"/>
  <c r="V1652" i="190"/>
  <c r="U1652" i="190"/>
  <c r="T1652" i="190"/>
  <c r="X1652" i="190" s="1"/>
  <c r="S1652" i="190"/>
  <c r="R1652" i="190"/>
  <c r="Q1652" i="190"/>
  <c r="P1652" i="190"/>
  <c r="O1652" i="190"/>
  <c r="V1651" i="190"/>
  <c r="U1651" i="190"/>
  <c r="T1651" i="190"/>
  <c r="S1651" i="190"/>
  <c r="R1651" i="190"/>
  <c r="Q1651" i="190"/>
  <c r="P1651" i="190"/>
  <c r="O1651" i="190"/>
  <c r="V1650" i="190"/>
  <c r="U1650" i="190"/>
  <c r="T1650" i="190"/>
  <c r="S1650" i="190"/>
  <c r="R1650" i="190"/>
  <c r="Q1650" i="190"/>
  <c r="P1650" i="190"/>
  <c r="O1650" i="190"/>
  <c r="V1649" i="190"/>
  <c r="U1649" i="190"/>
  <c r="T1649" i="190"/>
  <c r="X1649" i="190" s="1"/>
  <c r="S1649" i="190"/>
  <c r="R1649" i="190"/>
  <c r="Q1649" i="190"/>
  <c r="P1649" i="190"/>
  <c r="O1649" i="190"/>
  <c r="V1648" i="190"/>
  <c r="U1648" i="190"/>
  <c r="T1648" i="190"/>
  <c r="S1648" i="190"/>
  <c r="R1648" i="190"/>
  <c r="Q1648" i="190"/>
  <c r="P1648" i="190"/>
  <c r="O1648" i="190"/>
  <c r="V1647" i="190"/>
  <c r="U1647" i="190"/>
  <c r="T1647" i="190"/>
  <c r="S1647" i="190"/>
  <c r="R1647" i="190"/>
  <c r="Q1647" i="190"/>
  <c r="P1647" i="190"/>
  <c r="O1647" i="190"/>
  <c r="V1646" i="190"/>
  <c r="U1646" i="190"/>
  <c r="T1646" i="190"/>
  <c r="S1646" i="190"/>
  <c r="X1646" i="190" s="1"/>
  <c r="R1646" i="190"/>
  <c r="Q1646" i="190"/>
  <c r="P1646" i="190"/>
  <c r="O1646" i="190"/>
  <c r="V1645" i="190"/>
  <c r="U1645" i="190"/>
  <c r="T1645" i="190"/>
  <c r="S1645" i="190"/>
  <c r="R1645" i="190"/>
  <c r="Q1645" i="190"/>
  <c r="P1645" i="190"/>
  <c r="O1645" i="190"/>
  <c r="V1644" i="190"/>
  <c r="U1644" i="190"/>
  <c r="T1644" i="190"/>
  <c r="S1644" i="190"/>
  <c r="R1644" i="190"/>
  <c r="Q1644" i="190"/>
  <c r="P1644" i="190"/>
  <c r="O1644" i="190"/>
  <c r="V1643" i="190"/>
  <c r="U1643" i="190"/>
  <c r="T1643" i="190"/>
  <c r="S1643" i="190"/>
  <c r="R1643" i="190"/>
  <c r="Q1643" i="190"/>
  <c r="P1643" i="190"/>
  <c r="O1643" i="190"/>
  <c r="V1642" i="190"/>
  <c r="U1642" i="190"/>
  <c r="T1642" i="190"/>
  <c r="X1642" i="190" s="1"/>
  <c r="S1642" i="190"/>
  <c r="R1642" i="190"/>
  <c r="Q1642" i="190"/>
  <c r="P1642" i="190"/>
  <c r="O1642" i="190"/>
  <c r="V1641" i="190"/>
  <c r="U1641" i="190"/>
  <c r="T1641" i="190"/>
  <c r="S1641" i="190"/>
  <c r="R1641" i="190"/>
  <c r="Q1641" i="190"/>
  <c r="P1641" i="190"/>
  <c r="O1641" i="190"/>
  <c r="V1640" i="190"/>
  <c r="U1640" i="190"/>
  <c r="T1640" i="190"/>
  <c r="S1640" i="190"/>
  <c r="R1640" i="190"/>
  <c r="Q1640" i="190"/>
  <c r="P1640" i="190"/>
  <c r="O1640" i="190"/>
  <c r="V1639" i="190"/>
  <c r="U1639" i="190"/>
  <c r="T1639" i="190"/>
  <c r="S1639" i="190"/>
  <c r="R1639" i="190"/>
  <c r="Q1639" i="190"/>
  <c r="P1639" i="190"/>
  <c r="O1639" i="190"/>
  <c r="X1638" i="190"/>
  <c r="V1638" i="190"/>
  <c r="U1638" i="190"/>
  <c r="T1638" i="190"/>
  <c r="S1638" i="190"/>
  <c r="R1638" i="190"/>
  <c r="Q1638" i="190"/>
  <c r="P1638" i="190"/>
  <c r="O1638" i="190"/>
  <c r="V1637" i="190"/>
  <c r="U1637" i="190"/>
  <c r="T1637" i="190"/>
  <c r="S1637" i="190"/>
  <c r="R1637" i="190"/>
  <c r="Q1637" i="190"/>
  <c r="P1637" i="190"/>
  <c r="O1637" i="190"/>
  <c r="V1636" i="190"/>
  <c r="U1636" i="190"/>
  <c r="T1636" i="190"/>
  <c r="S1636" i="190"/>
  <c r="R1636" i="190"/>
  <c r="Q1636" i="190"/>
  <c r="P1636" i="190"/>
  <c r="O1636" i="190"/>
  <c r="V1635" i="190"/>
  <c r="U1635" i="190"/>
  <c r="T1635" i="190"/>
  <c r="S1635" i="190"/>
  <c r="R1635" i="190"/>
  <c r="Q1635" i="190"/>
  <c r="P1635" i="190"/>
  <c r="O1635" i="190"/>
  <c r="V1634" i="190"/>
  <c r="U1634" i="190"/>
  <c r="T1634" i="190"/>
  <c r="S1634" i="190"/>
  <c r="R1634" i="190"/>
  <c r="Q1634" i="190"/>
  <c r="P1634" i="190"/>
  <c r="O1634" i="190"/>
  <c r="V1633" i="190"/>
  <c r="U1633" i="190"/>
  <c r="T1633" i="190"/>
  <c r="S1633" i="190"/>
  <c r="R1633" i="190"/>
  <c r="Q1633" i="190"/>
  <c r="P1633" i="190"/>
  <c r="O1633" i="190"/>
  <c r="V1632" i="190"/>
  <c r="U1632" i="190"/>
  <c r="T1632" i="190"/>
  <c r="S1632" i="190"/>
  <c r="R1632" i="190"/>
  <c r="Q1632" i="190"/>
  <c r="P1632" i="190"/>
  <c r="O1632" i="190"/>
  <c r="V1631" i="190"/>
  <c r="U1631" i="190"/>
  <c r="T1631" i="190"/>
  <c r="S1631" i="190"/>
  <c r="R1631" i="190"/>
  <c r="Q1631" i="190"/>
  <c r="P1631" i="190"/>
  <c r="O1631" i="190"/>
  <c r="V1630" i="190"/>
  <c r="U1630" i="190"/>
  <c r="T1630" i="190"/>
  <c r="S1630" i="190"/>
  <c r="X1630" i="190" s="1"/>
  <c r="R1630" i="190"/>
  <c r="Q1630" i="190"/>
  <c r="P1630" i="190"/>
  <c r="O1630" i="190"/>
  <c r="V1629" i="190"/>
  <c r="U1629" i="190"/>
  <c r="T1629" i="190"/>
  <c r="S1629" i="190"/>
  <c r="R1629" i="190"/>
  <c r="Q1629" i="190"/>
  <c r="P1629" i="190"/>
  <c r="O1629" i="190"/>
  <c r="W1629" i="190" s="1"/>
  <c r="V1628" i="190"/>
  <c r="U1628" i="190"/>
  <c r="T1628" i="190"/>
  <c r="S1628" i="190"/>
  <c r="R1628" i="190"/>
  <c r="Q1628" i="190"/>
  <c r="P1628" i="190"/>
  <c r="O1628" i="190"/>
  <c r="V1627" i="190"/>
  <c r="U1627" i="190"/>
  <c r="T1627" i="190"/>
  <c r="S1627" i="190"/>
  <c r="R1627" i="190"/>
  <c r="Q1627" i="190"/>
  <c r="P1627" i="190"/>
  <c r="O1627" i="190"/>
  <c r="V1626" i="190"/>
  <c r="U1626" i="190"/>
  <c r="T1626" i="190"/>
  <c r="S1626" i="190"/>
  <c r="R1626" i="190"/>
  <c r="Q1626" i="190"/>
  <c r="P1626" i="190"/>
  <c r="O1626" i="190"/>
  <c r="V1625" i="190"/>
  <c r="U1625" i="190"/>
  <c r="T1625" i="190"/>
  <c r="S1625" i="190"/>
  <c r="R1625" i="190"/>
  <c r="Q1625" i="190"/>
  <c r="P1625" i="190"/>
  <c r="O1625" i="190"/>
  <c r="V1624" i="190"/>
  <c r="U1624" i="190"/>
  <c r="T1624" i="190"/>
  <c r="S1624" i="190"/>
  <c r="R1624" i="190"/>
  <c r="Q1624" i="190"/>
  <c r="P1624" i="190"/>
  <c r="O1624" i="190"/>
  <c r="V1623" i="190"/>
  <c r="U1623" i="190"/>
  <c r="T1623" i="190"/>
  <c r="S1623" i="190"/>
  <c r="R1623" i="190"/>
  <c r="Q1623" i="190"/>
  <c r="P1623" i="190"/>
  <c r="O1623" i="190"/>
  <c r="X1622" i="190"/>
  <c r="V1622" i="190"/>
  <c r="U1622" i="190"/>
  <c r="T1622" i="190"/>
  <c r="S1622" i="190"/>
  <c r="R1622" i="190"/>
  <c r="Q1622" i="190"/>
  <c r="P1622" i="190"/>
  <c r="O1622" i="190"/>
  <c r="W1622" i="190" s="1"/>
  <c r="V1621" i="190"/>
  <c r="U1621" i="190"/>
  <c r="T1621" i="190"/>
  <c r="S1621" i="190"/>
  <c r="R1621" i="190"/>
  <c r="Q1621" i="190"/>
  <c r="P1621" i="190"/>
  <c r="O1621" i="190"/>
  <c r="W1621" i="190" s="1"/>
  <c r="V1620" i="190"/>
  <c r="U1620" i="190"/>
  <c r="T1620" i="190"/>
  <c r="S1620" i="190"/>
  <c r="R1620" i="190"/>
  <c r="Q1620" i="190"/>
  <c r="P1620" i="190"/>
  <c r="O1620" i="190"/>
  <c r="V1619" i="190"/>
  <c r="U1619" i="190"/>
  <c r="T1619" i="190"/>
  <c r="S1619" i="190"/>
  <c r="R1619" i="190"/>
  <c r="Q1619" i="190"/>
  <c r="P1619" i="190"/>
  <c r="O1619" i="190"/>
  <c r="W1619" i="190" s="1"/>
  <c r="V1618" i="190"/>
  <c r="U1618" i="190"/>
  <c r="T1618" i="190"/>
  <c r="S1618" i="190"/>
  <c r="R1618" i="190"/>
  <c r="Q1618" i="190"/>
  <c r="P1618" i="190"/>
  <c r="O1618" i="190"/>
  <c r="V1617" i="190"/>
  <c r="U1617" i="190"/>
  <c r="T1617" i="190"/>
  <c r="S1617" i="190"/>
  <c r="R1617" i="190"/>
  <c r="Q1617" i="190"/>
  <c r="P1617" i="190"/>
  <c r="O1617" i="190"/>
  <c r="W1617" i="190" s="1"/>
  <c r="V1616" i="190"/>
  <c r="U1616" i="190"/>
  <c r="T1616" i="190"/>
  <c r="S1616" i="190"/>
  <c r="R1616" i="190"/>
  <c r="Q1616" i="190"/>
  <c r="P1616" i="190"/>
  <c r="O1616" i="190"/>
  <c r="V1615" i="190"/>
  <c r="U1615" i="190"/>
  <c r="T1615" i="190"/>
  <c r="S1615" i="190"/>
  <c r="R1615" i="190"/>
  <c r="Q1615" i="190"/>
  <c r="P1615" i="190"/>
  <c r="O1615" i="190"/>
  <c r="V1614" i="190"/>
  <c r="U1614" i="190"/>
  <c r="T1614" i="190"/>
  <c r="S1614" i="190"/>
  <c r="R1614" i="190"/>
  <c r="Q1614" i="190"/>
  <c r="P1614" i="190"/>
  <c r="O1614" i="190"/>
  <c r="W1614" i="190" s="1"/>
  <c r="V1613" i="190"/>
  <c r="U1613" i="190"/>
  <c r="T1613" i="190"/>
  <c r="S1613" i="190"/>
  <c r="R1613" i="190"/>
  <c r="Q1613" i="190"/>
  <c r="P1613" i="190"/>
  <c r="O1613" i="190"/>
  <c r="V1612" i="190"/>
  <c r="U1612" i="190"/>
  <c r="T1612" i="190"/>
  <c r="S1612" i="190"/>
  <c r="R1612" i="190"/>
  <c r="Q1612" i="190"/>
  <c r="P1612" i="190"/>
  <c r="O1612" i="190"/>
  <c r="V1611" i="190"/>
  <c r="U1611" i="190"/>
  <c r="T1611" i="190"/>
  <c r="X1611" i="190" s="1"/>
  <c r="S1611" i="190"/>
  <c r="R1611" i="190"/>
  <c r="Q1611" i="190"/>
  <c r="P1611" i="190"/>
  <c r="O1611" i="190"/>
  <c r="W1611" i="190" s="1"/>
  <c r="V1610" i="190"/>
  <c r="U1610" i="190"/>
  <c r="T1610" i="190"/>
  <c r="X1610" i="190" s="1"/>
  <c r="S1610" i="190"/>
  <c r="R1610" i="190"/>
  <c r="Q1610" i="190"/>
  <c r="P1610" i="190"/>
  <c r="O1610" i="190"/>
  <c r="V1609" i="190"/>
  <c r="U1609" i="190"/>
  <c r="T1609" i="190"/>
  <c r="S1609" i="190"/>
  <c r="R1609" i="190"/>
  <c r="Q1609" i="190"/>
  <c r="P1609" i="190"/>
  <c r="O1609" i="190"/>
  <c r="V1608" i="190"/>
  <c r="U1608" i="190"/>
  <c r="T1608" i="190"/>
  <c r="X1608" i="190" s="1"/>
  <c r="S1608" i="190"/>
  <c r="R1608" i="190"/>
  <c r="Q1608" i="190"/>
  <c r="P1608" i="190"/>
  <c r="O1608" i="190"/>
  <c r="V1607" i="190"/>
  <c r="U1607" i="190"/>
  <c r="T1607" i="190"/>
  <c r="S1607" i="190"/>
  <c r="R1607" i="190"/>
  <c r="Q1607" i="190"/>
  <c r="P1607" i="190"/>
  <c r="O1607" i="190"/>
  <c r="V1606" i="190"/>
  <c r="U1606" i="190"/>
  <c r="T1606" i="190"/>
  <c r="S1606" i="190"/>
  <c r="X1606" i="190" s="1"/>
  <c r="R1606" i="190"/>
  <c r="Q1606" i="190"/>
  <c r="P1606" i="190"/>
  <c r="O1606" i="190"/>
  <c r="V1605" i="190"/>
  <c r="U1605" i="190"/>
  <c r="T1605" i="190"/>
  <c r="S1605" i="190"/>
  <c r="R1605" i="190"/>
  <c r="Q1605" i="190"/>
  <c r="P1605" i="190"/>
  <c r="O1605" i="190"/>
  <c r="W1605" i="190" s="1"/>
  <c r="V1604" i="190"/>
  <c r="U1604" i="190"/>
  <c r="T1604" i="190"/>
  <c r="X1604" i="190" s="1"/>
  <c r="S1604" i="190"/>
  <c r="R1604" i="190"/>
  <c r="Q1604" i="190"/>
  <c r="P1604" i="190"/>
  <c r="O1604" i="190"/>
  <c r="V1603" i="190"/>
  <c r="U1603" i="190"/>
  <c r="T1603" i="190"/>
  <c r="S1603" i="190"/>
  <c r="R1603" i="190"/>
  <c r="Q1603" i="190"/>
  <c r="P1603" i="190"/>
  <c r="O1603" i="190"/>
  <c r="V1602" i="190"/>
  <c r="U1602" i="190"/>
  <c r="T1602" i="190"/>
  <c r="X1602" i="190" s="1"/>
  <c r="S1602" i="190"/>
  <c r="R1602" i="190"/>
  <c r="Q1602" i="190"/>
  <c r="P1602" i="190"/>
  <c r="O1602" i="190"/>
  <c r="V1601" i="190"/>
  <c r="U1601" i="190"/>
  <c r="T1601" i="190"/>
  <c r="X1601" i="190" s="1"/>
  <c r="S1601" i="190"/>
  <c r="R1601" i="190"/>
  <c r="Q1601" i="190"/>
  <c r="P1601" i="190"/>
  <c r="O1601" i="190"/>
  <c r="V1600" i="190"/>
  <c r="U1600" i="190"/>
  <c r="T1600" i="190"/>
  <c r="S1600" i="190"/>
  <c r="R1600" i="190"/>
  <c r="Q1600" i="190"/>
  <c r="P1600" i="190"/>
  <c r="O1600" i="190"/>
  <c r="V1599" i="190"/>
  <c r="U1599" i="190"/>
  <c r="T1599" i="190"/>
  <c r="S1599" i="190"/>
  <c r="R1599" i="190"/>
  <c r="Q1599" i="190"/>
  <c r="P1599" i="190"/>
  <c r="O1599" i="190"/>
  <c r="V1598" i="190"/>
  <c r="U1598" i="190"/>
  <c r="X1598" i="190" s="1"/>
  <c r="T1598" i="190"/>
  <c r="S1598" i="190"/>
  <c r="R1598" i="190"/>
  <c r="Q1598" i="190"/>
  <c r="P1598" i="190"/>
  <c r="O1598" i="190"/>
  <c r="V1597" i="190"/>
  <c r="U1597" i="190"/>
  <c r="T1597" i="190"/>
  <c r="S1597" i="190"/>
  <c r="R1597" i="190"/>
  <c r="Q1597" i="190"/>
  <c r="P1597" i="190"/>
  <c r="O1597" i="190"/>
  <c r="V1596" i="190"/>
  <c r="U1596" i="190"/>
  <c r="T1596" i="190"/>
  <c r="S1596" i="190"/>
  <c r="R1596" i="190"/>
  <c r="Q1596" i="190"/>
  <c r="P1596" i="190"/>
  <c r="O1596" i="190"/>
  <c r="V1595" i="190"/>
  <c r="U1595" i="190"/>
  <c r="T1595" i="190"/>
  <c r="S1595" i="190"/>
  <c r="R1595" i="190"/>
  <c r="Q1595" i="190"/>
  <c r="P1595" i="190"/>
  <c r="O1595" i="190"/>
  <c r="V1594" i="190"/>
  <c r="U1594" i="190"/>
  <c r="T1594" i="190"/>
  <c r="X1594" i="190" s="1"/>
  <c r="S1594" i="190"/>
  <c r="R1594" i="190"/>
  <c r="Q1594" i="190"/>
  <c r="P1594" i="190"/>
  <c r="O1594" i="190"/>
  <c r="V1593" i="190"/>
  <c r="U1593" i="190"/>
  <c r="T1593" i="190"/>
  <c r="S1593" i="190"/>
  <c r="R1593" i="190"/>
  <c r="Q1593" i="190"/>
  <c r="P1593" i="190"/>
  <c r="O1593" i="190"/>
  <c r="V1592" i="190"/>
  <c r="U1592" i="190"/>
  <c r="T1592" i="190"/>
  <c r="S1592" i="190"/>
  <c r="R1592" i="190"/>
  <c r="Q1592" i="190"/>
  <c r="P1592" i="190"/>
  <c r="O1592" i="190"/>
  <c r="V1591" i="190"/>
  <c r="U1591" i="190"/>
  <c r="T1591" i="190"/>
  <c r="S1591" i="190"/>
  <c r="R1591" i="190"/>
  <c r="Q1591" i="190"/>
  <c r="P1591" i="190"/>
  <c r="O1591" i="190"/>
  <c r="V1590" i="190"/>
  <c r="U1590" i="190"/>
  <c r="T1590" i="190"/>
  <c r="S1590" i="190"/>
  <c r="R1590" i="190"/>
  <c r="Q1590" i="190"/>
  <c r="P1590" i="190"/>
  <c r="O1590" i="190"/>
  <c r="V1589" i="190"/>
  <c r="U1589" i="190"/>
  <c r="T1589" i="190"/>
  <c r="S1589" i="190"/>
  <c r="R1589" i="190"/>
  <c r="Q1589" i="190"/>
  <c r="P1589" i="190"/>
  <c r="O1589" i="190"/>
  <c r="V1588" i="190"/>
  <c r="U1588" i="190"/>
  <c r="T1588" i="190"/>
  <c r="X1588" i="190" s="1"/>
  <c r="S1588" i="190"/>
  <c r="R1588" i="190"/>
  <c r="Q1588" i="190"/>
  <c r="P1588" i="190"/>
  <c r="O1588" i="190"/>
  <c r="V1587" i="190"/>
  <c r="U1587" i="190"/>
  <c r="T1587" i="190"/>
  <c r="S1587" i="190"/>
  <c r="R1587" i="190"/>
  <c r="Q1587" i="190"/>
  <c r="P1587" i="190"/>
  <c r="O1587" i="190"/>
  <c r="V1586" i="190"/>
  <c r="U1586" i="190"/>
  <c r="T1586" i="190"/>
  <c r="S1586" i="190"/>
  <c r="R1586" i="190"/>
  <c r="Q1586" i="190"/>
  <c r="P1586" i="190"/>
  <c r="O1586" i="190"/>
  <c r="V1585" i="190"/>
  <c r="U1585" i="190"/>
  <c r="T1585" i="190"/>
  <c r="X1585" i="190" s="1"/>
  <c r="S1585" i="190"/>
  <c r="R1585" i="190"/>
  <c r="Q1585" i="190"/>
  <c r="P1585" i="190"/>
  <c r="O1585" i="190"/>
  <c r="V1584" i="190"/>
  <c r="U1584" i="190"/>
  <c r="T1584" i="190"/>
  <c r="S1584" i="190"/>
  <c r="R1584" i="190"/>
  <c r="Q1584" i="190"/>
  <c r="P1584" i="190"/>
  <c r="O1584" i="190"/>
  <c r="V1583" i="190"/>
  <c r="U1583" i="190"/>
  <c r="T1583" i="190"/>
  <c r="S1583" i="190"/>
  <c r="R1583" i="190"/>
  <c r="Q1583" i="190"/>
  <c r="P1583" i="190"/>
  <c r="O1583" i="190"/>
  <c r="V1582" i="190"/>
  <c r="U1582" i="190"/>
  <c r="T1582" i="190"/>
  <c r="S1582" i="190"/>
  <c r="X1582" i="190" s="1"/>
  <c r="R1582" i="190"/>
  <c r="Q1582" i="190"/>
  <c r="P1582" i="190"/>
  <c r="O1582" i="190"/>
  <c r="W1582" i="190" s="1"/>
  <c r="V1581" i="190"/>
  <c r="U1581" i="190"/>
  <c r="T1581" i="190"/>
  <c r="S1581" i="190"/>
  <c r="R1581" i="190"/>
  <c r="Q1581" i="190"/>
  <c r="P1581" i="190"/>
  <c r="O1581" i="190"/>
  <c r="V1580" i="190"/>
  <c r="U1580" i="190"/>
  <c r="T1580" i="190"/>
  <c r="S1580" i="190"/>
  <c r="R1580" i="190"/>
  <c r="Q1580" i="190"/>
  <c r="P1580" i="190"/>
  <c r="O1580" i="190"/>
  <c r="V1579" i="190"/>
  <c r="U1579" i="190"/>
  <c r="T1579" i="190"/>
  <c r="S1579" i="190"/>
  <c r="R1579" i="190"/>
  <c r="Q1579" i="190"/>
  <c r="P1579" i="190"/>
  <c r="O1579" i="190"/>
  <c r="W1579" i="190" s="1"/>
  <c r="V1578" i="190"/>
  <c r="U1578" i="190"/>
  <c r="T1578" i="190"/>
  <c r="S1578" i="190"/>
  <c r="R1578" i="190"/>
  <c r="Q1578" i="190"/>
  <c r="P1578" i="190"/>
  <c r="O1578" i="190"/>
  <c r="V1577" i="190"/>
  <c r="U1577" i="190"/>
  <c r="T1577" i="190"/>
  <c r="S1577" i="190"/>
  <c r="R1577" i="190"/>
  <c r="Q1577" i="190"/>
  <c r="P1577" i="190"/>
  <c r="O1577" i="190"/>
  <c r="V1576" i="190"/>
  <c r="U1576" i="190"/>
  <c r="T1576" i="190"/>
  <c r="S1576" i="190"/>
  <c r="R1576" i="190"/>
  <c r="Q1576" i="190"/>
  <c r="P1576" i="190"/>
  <c r="O1576" i="190"/>
  <c r="V1575" i="190"/>
  <c r="U1575" i="190"/>
  <c r="T1575" i="190"/>
  <c r="S1575" i="190"/>
  <c r="R1575" i="190"/>
  <c r="Q1575" i="190"/>
  <c r="P1575" i="190"/>
  <c r="O1575" i="190"/>
  <c r="V1574" i="190"/>
  <c r="U1574" i="190"/>
  <c r="T1574" i="190"/>
  <c r="X1574" i="190" s="1"/>
  <c r="S1574" i="190"/>
  <c r="R1574" i="190"/>
  <c r="Q1574" i="190"/>
  <c r="P1574" i="190"/>
  <c r="O1574" i="190"/>
  <c r="V1573" i="190"/>
  <c r="U1573" i="190"/>
  <c r="T1573" i="190"/>
  <c r="S1573" i="190"/>
  <c r="R1573" i="190"/>
  <c r="Q1573" i="190"/>
  <c r="P1573" i="190"/>
  <c r="O1573" i="190"/>
  <c r="V1572" i="190"/>
  <c r="U1572" i="190"/>
  <c r="T1572" i="190"/>
  <c r="S1572" i="190"/>
  <c r="R1572" i="190"/>
  <c r="Q1572" i="190"/>
  <c r="P1572" i="190"/>
  <c r="O1572" i="190"/>
  <c r="V1571" i="190"/>
  <c r="U1571" i="190"/>
  <c r="T1571" i="190"/>
  <c r="X1571" i="190" s="1"/>
  <c r="S1571" i="190"/>
  <c r="R1571" i="190"/>
  <c r="Q1571" i="190"/>
  <c r="P1571" i="190"/>
  <c r="O1571" i="190"/>
  <c r="V1570" i="190"/>
  <c r="U1570" i="190"/>
  <c r="T1570" i="190"/>
  <c r="S1570" i="190"/>
  <c r="R1570" i="190"/>
  <c r="Q1570" i="190"/>
  <c r="P1570" i="190"/>
  <c r="O1570" i="190"/>
  <c r="V1569" i="190"/>
  <c r="U1569" i="190"/>
  <c r="T1569" i="190"/>
  <c r="S1569" i="190"/>
  <c r="R1569" i="190"/>
  <c r="Q1569" i="190"/>
  <c r="P1569" i="190"/>
  <c r="O1569" i="190"/>
  <c r="V1568" i="190"/>
  <c r="U1568" i="190"/>
  <c r="T1568" i="190"/>
  <c r="X1568" i="190" s="1"/>
  <c r="S1568" i="190"/>
  <c r="R1568" i="190"/>
  <c r="Q1568" i="190"/>
  <c r="P1568" i="190"/>
  <c r="O1568" i="190"/>
  <c r="V1567" i="190"/>
  <c r="U1567" i="190"/>
  <c r="T1567" i="190"/>
  <c r="S1567" i="190"/>
  <c r="R1567" i="190"/>
  <c r="Q1567" i="190"/>
  <c r="P1567" i="190"/>
  <c r="O1567" i="190"/>
  <c r="V1566" i="190"/>
  <c r="U1566" i="190"/>
  <c r="T1566" i="190"/>
  <c r="S1566" i="190"/>
  <c r="X1566" i="190" s="1"/>
  <c r="R1566" i="190"/>
  <c r="Q1566" i="190"/>
  <c r="P1566" i="190"/>
  <c r="O1566" i="190"/>
  <c r="V1565" i="190"/>
  <c r="U1565" i="190"/>
  <c r="T1565" i="190"/>
  <c r="S1565" i="190"/>
  <c r="R1565" i="190"/>
  <c r="Q1565" i="190"/>
  <c r="P1565" i="190"/>
  <c r="O1565" i="190"/>
  <c r="W1565" i="190" s="1"/>
  <c r="V1564" i="190"/>
  <c r="U1564" i="190"/>
  <c r="T1564" i="190"/>
  <c r="S1564" i="190"/>
  <c r="R1564" i="190"/>
  <c r="Q1564" i="190"/>
  <c r="P1564" i="190"/>
  <c r="O1564" i="190"/>
  <c r="V1563" i="190"/>
  <c r="U1563" i="190"/>
  <c r="T1563" i="190"/>
  <c r="S1563" i="190"/>
  <c r="R1563" i="190"/>
  <c r="Q1563" i="190"/>
  <c r="P1563" i="190"/>
  <c r="O1563" i="190"/>
  <c r="V1562" i="190"/>
  <c r="U1562" i="190"/>
  <c r="T1562" i="190"/>
  <c r="S1562" i="190"/>
  <c r="R1562" i="190"/>
  <c r="Q1562" i="190"/>
  <c r="P1562" i="190"/>
  <c r="O1562" i="190"/>
  <c r="V1561" i="190"/>
  <c r="U1561" i="190"/>
  <c r="T1561" i="190"/>
  <c r="S1561" i="190"/>
  <c r="R1561" i="190"/>
  <c r="Q1561" i="190"/>
  <c r="P1561" i="190"/>
  <c r="O1561" i="190"/>
  <c r="W1561" i="190" s="1"/>
  <c r="V1560" i="190"/>
  <c r="U1560" i="190"/>
  <c r="T1560" i="190"/>
  <c r="S1560" i="190"/>
  <c r="R1560" i="190"/>
  <c r="Q1560" i="190"/>
  <c r="P1560" i="190"/>
  <c r="O1560" i="190"/>
  <c r="V1559" i="190"/>
  <c r="U1559" i="190"/>
  <c r="T1559" i="190"/>
  <c r="S1559" i="190"/>
  <c r="R1559" i="190"/>
  <c r="Q1559" i="190"/>
  <c r="P1559" i="190"/>
  <c r="O1559" i="190"/>
  <c r="V1558" i="190"/>
  <c r="X1558" i="190" s="1"/>
  <c r="U1558" i="190"/>
  <c r="T1558" i="190"/>
  <c r="S1558" i="190"/>
  <c r="R1558" i="190"/>
  <c r="Q1558" i="190"/>
  <c r="P1558" i="190"/>
  <c r="O1558" i="190"/>
  <c r="W1558" i="190" s="1"/>
  <c r="V1557" i="190"/>
  <c r="U1557" i="190"/>
  <c r="T1557" i="190"/>
  <c r="S1557" i="190"/>
  <c r="R1557" i="190"/>
  <c r="Q1557" i="190"/>
  <c r="P1557" i="190"/>
  <c r="O1557" i="190"/>
  <c r="V1556" i="190"/>
  <c r="U1556" i="190"/>
  <c r="T1556" i="190"/>
  <c r="S1556" i="190"/>
  <c r="R1556" i="190"/>
  <c r="Q1556" i="190"/>
  <c r="P1556" i="190"/>
  <c r="O1556" i="190"/>
  <c r="V1555" i="190"/>
  <c r="U1555" i="190"/>
  <c r="T1555" i="190"/>
  <c r="S1555" i="190"/>
  <c r="R1555" i="190"/>
  <c r="Q1555" i="190"/>
  <c r="P1555" i="190"/>
  <c r="O1555" i="190"/>
  <c r="W1555" i="190" s="1"/>
  <c r="V1554" i="190"/>
  <c r="U1554" i="190"/>
  <c r="T1554" i="190"/>
  <c r="S1554" i="190"/>
  <c r="R1554" i="190"/>
  <c r="Q1554" i="190"/>
  <c r="P1554" i="190"/>
  <c r="O1554" i="190"/>
  <c r="V1553" i="190"/>
  <c r="U1553" i="190"/>
  <c r="T1553" i="190"/>
  <c r="S1553" i="190"/>
  <c r="R1553" i="190"/>
  <c r="Q1553" i="190"/>
  <c r="P1553" i="190"/>
  <c r="O1553" i="190"/>
  <c r="V1552" i="190"/>
  <c r="U1552" i="190"/>
  <c r="T1552" i="190"/>
  <c r="S1552" i="190"/>
  <c r="R1552" i="190"/>
  <c r="Q1552" i="190"/>
  <c r="P1552" i="190"/>
  <c r="O1552" i="190"/>
  <c r="V1551" i="190"/>
  <c r="U1551" i="190"/>
  <c r="T1551" i="190"/>
  <c r="S1551" i="190"/>
  <c r="R1551" i="190"/>
  <c r="Q1551" i="190"/>
  <c r="P1551" i="190"/>
  <c r="O1551" i="190"/>
  <c r="V1550" i="190"/>
  <c r="U1550" i="190"/>
  <c r="T1550" i="190"/>
  <c r="S1550" i="190"/>
  <c r="X1550" i="190" s="1"/>
  <c r="R1550" i="190"/>
  <c r="Q1550" i="190"/>
  <c r="P1550" i="190"/>
  <c r="O1550" i="190"/>
  <c r="W1550" i="190" s="1"/>
  <c r="V1549" i="190"/>
  <c r="U1549" i="190"/>
  <c r="T1549" i="190"/>
  <c r="S1549" i="190"/>
  <c r="R1549" i="190"/>
  <c r="Q1549" i="190"/>
  <c r="P1549" i="190"/>
  <c r="O1549" i="190"/>
  <c r="V1548" i="190"/>
  <c r="U1548" i="190"/>
  <c r="T1548" i="190"/>
  <c r="S1548" i="190"/>
  <c r="R1548" i="190"/>
  <c r="Q1548" i="190"/>
  <c r="P1548" i="190"/>
  <c r="O1548" i="190"/>
  <c r="V1547" i="190"/>
  <c r="U1547" i="190"/>
  <c r="T1547" i="190"/>
  <c r="X1547" i="190" s="1"/>
  <c r="S1547" i="190"/>
  <c r="R1547" i="190"/>
  <c r="Q1547" i="190"/>
  <c r="P1547" i="190"/>
  <c r="O1547" i="190"/>
  <c r="W1547" i="190" s="1"/>
  <c r="V1546" i="190"/>
  <c r="U1546" i="190"/>
  <c r="T1546" i="190"/>
  <c r="S1546" i="190"/>
  <c r="R1546" i="190"/>
  <c r="Q1546" i="190"/>
  <c r="P1546" i="190"/>
  <c r="O1546" i="190"/>
  <c r="V1545" i="190"/>
  <c r="U1545" i="190"/>
  <c r="T1545" i="190"/>
  <c r="S1545" i="190"/>
  <c r="R1545" i="190"/>
  <c r="Q1545" i="190"/>
  <c r="P1545" i="190"/>
  <c r="O1545" i="190"/>
  <c r="W1545" i="190" s="1"/>
  <c r="V1544" i="190"/>
  <c r="U1544" i="190"/>
  <c r="T1544" i="190"/>
  <c r="X1544" i="190" s="1"/>
  <c r="S1544" i="190"/>
  <c r="R1544" i="190"/>
  <c r="Q1544" i="190"/>
  <c r="P1544" i="190"/>
  <c r="O1544" i="190"/>
  <c r="V1543" i="190"/>
  <c r="U1543" i="190"/>
  <c r="T1543" i="190"/>
  <c r="S1543" i="190"/>
  <c r="R1543" i="190"/>
  <c r="Q1543" i="190"/>
  <c r="P1543" i="190"/>
  <c r="O1543" i="190"/>
  <c r="V1542" i="190"/>
  <c r="U1542" i="190"/>
  <c r="T1542" i="190"/>
  <c r="X1542" i="190" s="1"/>
  <c r="S1542" i="190"/>
  <c r="R1542" i="190"/>
  <c r="Q1542" i="190"/>
  <c r="P1542" i="190"/>
  <c r="O1542" i="190"/>
  <c r="V1541" i="190"/>
  <c r="U1541" i="190"/>
  <c r="T1541" i="190"/>
  <c r="S1541" i="190"/>
  <c r="R1541" i="190"/>
  <c r="Q1541" i="190"/>
  <c r="P1541" i="190"/>
  <c r="O1541" i="190"/>
  <c r="V1540" i="190"/>
  <c r="U1540" i="190"/>
  <c r="T1540" i="190"/>
  <c r="X1540" i="190" s="1"/>
  <c r="S1540" i="190"/>
  <c r="R1540" i="190"/>
  <c r="Q1540" i="190"/>
  <c r="P1540" i="190"/>
  <c r="O1540" i="190"/>
  <c r="V1539" i="190"/>
  <c r="U1539" i="190"/>
  <c r="T1539" i="190"/>
  <c r="X1539" i="190" s="1"/>
  <c r="S1539" i="190"/>
  <c r="R1539" i="190"/>
  <c r="Q1539" i="190"/>
  <c r="P1539" i="190"/>
  <c r="O1539" i="190"/>
  <c r="V1538" i="190"/>
  <c r="U1538" i="190"/>
  <c r="T1538" i="190"/>
  <c r="S1538" i="190"/>
  <c r="R1538" i="190"/>
  <c r="Q1538" i="190"/>
  <c r="P1538" i="190"/>
  <c r="O1538" i="190"/>
  <c r="V1537" i="190"/>
  <c r="U1537" i="190"/>
  <c r="T1537" i="190"/>
  <c r="X1537" i="190" s="1"/>
  <c r="S1537" i="190"/>
  <c r="R1537" i="190"/>
  <c r="Q1537" i="190"/>
  <c r="P1537" i="190"/>
  <c r="O1537" i="190"/>
  <c r="V1536" i="190"/>
  <c r="U1536" i="190"/>
  <c r="T1536" i="190"/>
  <c r="X1536" i="190" s="1"/>
  <c r="S1536" i="190"/>
  <c r="R1536" i="190"/>
  <c r="Q1536" i="190"/>
  <c r="P1536" i="190"/>
  <c r="O1536" i="190"/>
  <c r="V1535" i="190"/>
  <c r="U1535" i="190"/>
  <c r="T1535" i="190"/>
  <c r="S1535" i="190"/>
  <c r="R1535" i="190"/>
  <c r="Q1535" i="190"/>
  <c r="P1535" i="190"/>
  <c r="O1535" i="190"/>
  <c r="V1534" i="190"/>
  <c r="U1534" i="190"/>
  <c r="T1534" i="190"/>
  <c r="S1534" i="190"/>
  <c r="X1534" i="190" s="1"/>
  <c r="R1534" i="190"/>
  <c r="Q1534" i="190"/>
  <c r="P1534" i="190"/>
  <c r="O1534" i="190"/>
  <c r="V1533" i="190"/>
  <c r="U1533" i="190"/>
  <c r="T1533" i="190"/>
  <c r="S1533" i="190"/>
  <c r="R1533" i="190"/>
  <c r="Q1533" i="190"/>
  <c r="P1533" i="190"/>
  <c r="O1533" i="190"/>
  <c r="W1533" i="190" s="1"/>
  <c r="V1532" i="190"/>
  <c r="U1532" i="190"/>
  <c r="T1532" i="190"/>
  <c r="S1532" i="190"/>
  <c r="R1532" i="190"/>
  <c r="Q1532" i="190"/>
  <c r="P1532" i="190"/>
  <c r="O1532" i="190"/>
  <c r="V1531" i="190"/>
  <c r="U1531" i="190"/>
  <c r="T1531" i="190"/>
  <c r="S1531" i="190"/>
  <c r="R1531" i="190"/>
  <c r="Q1531" i="190"/>
  <c r="P1531" i="190"/>
  <c r="O1531" i="190"/>
  <c r="V1530" i="190"/>
  <c r="U1530" i="190"/>
  <c r="T1530" i="190"/>
  <c r="X1530" i="190" s="1"/>
  <c r="S1530" i="190"/>
  <c r="R1530" i="190"/>
  <c r="Q1530" i="190"/>
  <c r="P1530" i="190"/>
  <c r="O1530" i="190"/>
  <c r="V1529" i="190"/>
  <c r="U1529" i="190"/>
  <c r="T1529" i="190"/>
  <c r="S1529" i="190"/>
  <c r="R1529" i="190"/>
  <c r="Q1529" i="190"/>
  <c r="P1529" i="190"/>
  <c r="O1529" i="190"/>
  <c r="V1528" i="190"/>
  <c r="U1528" i="190"/>
  <c r="T1528" i="190"/>
  <c r="S1528" i="190"/>
  <c r="R1528" i="190"/>
  <c r="Q1528" i="190"/>
  <c r="P1528" i="190"/>
  <c r="O1528" i="190"/>
  <c r="V1527" i="190"/>
  <c r="U1527" i="190"/>
  <c r="T1527" i="190"/>
  <c r="S1527" i="190"/>
  <c r="R1527" i="190"/>
  <c r="Q1527" i="190"/>
  <c r="P1527" i="190"/>
  <c r="O1527" i="190"/>
  <c r="V1526" i="190"/>
  <c r="U1526" i="190"/>
  <c r="T1526" i="190"/>
  <c r="S1526" i="190"/>
  <c r="R1526" i="190"/>
  <c r="Q1526" i="190"/>
  <c r="P1526" i="190"/>
  <c r="O1526" i="190"/>
  <c r="V1525" i="190"/>
  <c r="U1525" i="190"/>
  <c r="T1525" i="190"/>
  <c r="S1525" i="190"/>
  <c r="R1525" i="190"/>
  <c r="Q1525" i="190"/>
  <c r="P1525" i="190"/>
  <c r="O1525" i="190"/>
  <c r="V1524" i="190"/>
  <c r="U1524" i="190"/>
  <c r="T1524" i="190"/>
  <c r="S1524" i="190"/>
  <c r="R1524" i="190"/>
  <c r="Q1524" i="190"/>
  <c r="P1524" i="190"/>
  <c r="O1524" i="190"/>
  <c r="V1523" i="190"/>
  <c r="U1523" i="190"/>
  <c r="T1523" i="190"/>
  <c r="S1523" i="190"/>
  <c r="R1523" i="190"/>
  <c r="Q1523" i="190"/>
  <c r="P1523" i="190"/>
  <c r="O1523" i="190"/>
  <c r="V1522" i="190"/>
  <c r="U1522" i="190"/>
  <c r="T1522" i="190"/>
  <c r="S1522" i="190"/>
  <c r="R1522" i="190"/>
  <c r="Q1522" i="190"/>
  <c r="P1522" i="190"/>
  <c r="O1522" i="190"/>
  <c r="V1521" i="190"/>
  <c r="U1521" i="190"/>
  <c r="T1521" i="190"/>
  <c r="S1521" i="190"/>
  <c r="R1521" i="190"/>
  <c r="Q1521" i="190"/>
  <c r="P1521" i="190"/>
  <c r="O1521" i="190"/>
  <c r="W1521" i="190" s="1"/>
  <c r="V1520" i="190"/>
  <c r="U1520" i="190"/>
  <c r="T1520" i="190"/>
  <c r="S1520" i="190"/>
  <c r="R1520" i="190"/>
  <c r="Q1520" i="190"/>
  <c r="P1520" i="190"/>
  <c r="O1520" i="190"/>
  <c r="V1519" i="190"/>
  <c r="U1519" i="190"/>
  <c r="T1519" i="190"/>
  <c r="S1519" i="190"/>
  <c r="R1519" i="190"/>
  <c r="Q1519" i="190"/>
  <c r="P1519" i="190"/>
  <c r="O1519" i="190"/>
  <c r="V1518" i="190"/>
  <c r="U1518" i="190"/>
  <c r="T1518" i="190"/>
  <c r="S1518" i="190"/>
  <c r="R1518" i="190"/>
  <c r="Q1518" i="190"/>
  <c r="P1518" i="190"/>
  <c r="O1518" i="190"/>
  <c r="W1518" i="190" s="1"/>
  <c r="V1517" i="190"/>
  <c r="U1517" i="190"/>
  <c r="T1517" i="190"/>
  <c r="S1517" i="190"/>
  <c r="R1517" i="190"/>
  <c r="Q1517" i="190"/>
  <c r="P1517" i="190"/>
  <c r="O1517" i="190"/>
  <c r="V1516" i="190"/>
  <c r="U1516" i="190"/>
  <c r="T1516" i="190"/>
  <c r="S1516" i="190"/>
  <c r="R1516" i="190"/>
  <c r="Q1516" i="190"/>
  <c r="P1516" i="190"/>
  <c r="O1516" i="190"/>
  <c r="V1515" i="190"/>
  <c r="U1515" i="190"/>
  <c r="T1515" i="190"/>
  <c r="S1515" i="190"/>
  <c r="R1515" i="190"/>
  <c r="Q1515" i="190"/>
  <c r="P1515" i="190"/>
  <c r="O1515" i="190"/>
  <c r="W1515" i="190" s="1"/>
  <c r="V1514" i="190"/>
  <c r="U1514" i="190"/>
  <c r="T1514" i="190"/>
  <c r="S1514" i="190"/>
  <c r="R1514" i="190"/>
  <c r="Q1514" i="190"/>
  <c r="P1514" i="190"/>
  <c r="O1514" i="190"/>
  <c r="V1513" i="190"/>
  <c r="U1513" i="190"/>
  <c r="T1513" i="190"/>
  <c r="S1513" i="190"/>
  <c r="R1513" i="190"/>
  <c r="Q1513" i="190"/>
  <c r="P1513" i="190"/>
  <c r="O1513" i="190"/>
  <c r="V1512" i="190"/>
  <c r="U1512" i="190"/>
  <c r="T1512" i="190"/>
  <c r="S1512" i="190"/>
  <c r="R1512" i="190"/>
  <c r="Q1512" i="190"/>
  <c r="P1512" i="190"/>
  <c r="O1512" i="190"/>
  <c r="V1511" i="190"/>
  <c r="U1511" i="190"/>
  <c r="T1511" i="190"/>
  <c r="S1511" i="190"/>
  <c r="R1511" i="190"/>
  <c r="Q1511" i="190"/>
  <c r="P1511" i="190"/>
  <c r="O1511" i="190"/>
  <c r="V1510" i="190"/>
  <c r="U1510" i="190"/>
  <c r="T1510" i="190"/>
  <c r="S1510" i="190"/>
  <c r="R1510" i="190"/>
  <c r="Q1510" i="190"/>
  <c r="P1510" i="190"/>
  <c r="O1510" i="190"/>
  <c r="V1509" i="190"/>
  <c r="U1509" i="190"/>
  <c r="T1509" i="190"/>
  <c r="S1509" i="190"/>
  <c r="R1509" i="190"/>
  <c r="Q1509" i="190"/>
  <c r="P1509" i="190"/>
  <c r="O1509" i="190"/>
  <c r="V1508" i="190"/>
  <c r="U1508" i="190"/>
  <c r="T1508" i="190"/>
  <c r="S1508" i="190"/>
  <c r="R1508" i="190"/>
  <c r="Q1508" i="190"/>
  <c r="P1508" i="190"/>
  <c r="O1508" i="190"/>
  <c r="V1507" i="190"/>
  <c r="U1507" i="190"/>
  <c r="T1507" i="190"/>
  <c r="S1507" i="190"/>
  <c r="R1507" i="190"/>
  <c r="Q1507" i="190"/>
  <c r="P1507" i="190"/>
  <c r="O1507" i="190"/>
  <c r="V1506" i="190"/>
  <c r="U1506" i="190"/>
  <c r="T1506" i="190"/>
  <c r="S1506" i="190"/>
  <c r="R1506" i="190"/>
  <c r="Q1506" i="190"/>
  <c r="P1506" i="190"/>
  <c r="O1506" i="190"/>
  <c r="V1505" i="190"/>
  <c r="U1505" i="190"/>
  <c r="T1505" i="190"/>
  <c r="S1505" i="190"/>
  <c r="R1505" i="190"/>
  <c r="Q1505" i="190"/>
  <c r="P1505" i="190"/>
  <c r="O1505" i="190"/>
  <c r="V1504" i="190"/>
  <c r="U1504" i="190"/>
  <c r="T1504" i="190"/>
  <c r="S1504" i="190"/>
  <c r="R1504" i="190"/>
  <c r="Q1504" i="190"/>
  <c r="P1504" i="190"/>
  <c r="O1504" i="190"/>
  <c r="V1503" i="190"/>
  <c r="U1503" i="190"/>
  <c r="T1503" i="190"/>
  <c r="S1503" i="190"/>
  <c r="R1503" i="190"/>
  <c r="Q1503" i="190"/>
  <c r="P1503" i="190"/>
  <c r="O1503" i="190"/>
  <c r="X1502" i="190"/>
  <c r="V1502" i="190"/>
  <c r="U1502" i="190"/>
  <c r="T1502" i="190"/>
  <c r="S1502" i="190"/>
  <c r="R1502" i="190"/>
  <c r="Q1502" i="190"/>
  <c r="P1502" i="190"/>
  <c r="O1502" i="190"/>
  <c r="W1502" i="190" s="1"/>
  <c r="V1501" i="190"/>
  <c r="U1501" i="190"/>
  <c r="T1501" i="190"/>
  <c r="S1501" i="190"/>
  <c r="R1501" i="190"/>
  <c r="Q1501" i="190"/>
  <c r="P1501" i="190"/>
  <c r="O1501" i="190"/>
  <c r="W1501" i="190" s="1"/>
  <c r="V1500" i="190"/>
  <c r="U1500" i="190"/>
  <c r="T1500" i="190"/>
  <c r="S1500" i="190"/>
  <c r="R1500" i="190"/>
  <c r="Q1500" i="190"/>
  <c r="P1500" i="190"/>
  <c r="O1500" i="190"/>
  <c r="V1499" i="190"/>
  <c r="U1499" i="190"/>
  <c r="T1499" i="190"/>
  <c r="S1499" i="190"/>
  <c r="R1499" i="190"/>
  <c r="Q1499" i="190"/>
  <c r="P1499" i="190"/>
  <c r="O1499" i="190"/>
  <c r="W1499" i="190" s="1"/>
  <c r="V1498" i="190"/>
  <c r="U1498" i="190"/>
  <c r="T1498" i="190"/>
  <c r="S1498" i="190"/>
  <c r="R1498" i="190"/>
  <c r="Q1498" i="190"/>
  <c r="P1498" i="190"/>
  <c r="O1498" i="190"/>
  <c r="V1497" i="190"/>
  <c r="U1497" i="190"/>
  <c r="T1497" i="190"/>
  <c r="S1497" i="190"/>
  <c r="R1497" i="190"/>
  <c r="Q1497" i="190"/>
  <c r="P1497" i="190"/>
  <c r="O1497" i="190"/>
  <c r="W1497" i="190" s="1"/>
  <c r="V1496" i="190"/>
  <c r="U1496" i="190"/>
  <c r="T1496" i="190"/>
  <c r="S1496" i="190"/>
  <c r="R1496" i="190"/>
  <c r="Q1496" i="190"/>
  <c r="P1496" i="190"/>
  <c r="O1496" i="190"/>
  <c r="V1495" i="190"/>
  <c r="U1495" i="190"/>
  <c r="T1495" i="190"/>
  <c r="S1495" i="190"/>
  <c r="R1495" i="190"/>
  <c r="Q1495" i="190"/>
  <c r="P1495" i="190"/>
  <c r="O1495" i="190"/>
  <c r="V1494" i="190"/>
  <c r="U1494" i="190"/>
  <c r="T1494" i="190"/>
  <c r="S1494" i="190"/>
  <c r="X1494" i="190" s="1"/>
  <c r="R1494" i="190"/>
  <c r="Q1494" i="190"/>
  <c r="P1494" i="190"/>
  <c r="O1494" i="190"/>
  <c r="W1494" i="190" s="1"/>
  <c r="V1493" i="190"/>
  <c r="U1493" i="190"/>
  <c r="T1493" i="190"/>
  <c r="S1493" i="190"/>
  <c r="R1493" i="190"/>
  <c r="Q1493" i="190"/>
  <c r="P1493" i="190"/>
  <c r="O1493" i="190"/>
  <c r="W1493" i="190" s="1"/>
  <c r="V1492" i="190"/>
  <c r="U1492" i="190"/>
  <c r="T1492" i="190"/>
  <c r="S1492" i="190"/>
  <c r="R1492" i="190"/>
  <c r="Q1492" i="190"/>
  <c r="P1492" i="190"/>
  <c r="O1492" i="190"/>
  <c r="V1491" i="190"/>
  <c r="U1491" i="190"/>
  <c r="T1491" i="190"/>
  <c r="S1491" i="190"/>
  <c r="R1491" i="190"/>
  <c r="Q1491" i="190"/>
  <c r="P1491" i="190"/>
  <c r="O1491" i="190"/>
  <c r="W1491" i="190" s="1"/>
  <c r="V1490" i="190"/>
  <c r="U1490" i="190"/>
  <c r="T1490" i="190"/>
  <c r="S1490" i="190"/>
  <c r="R1490" i="190"/>
  <c r="Q1490" i="190"/>
  <c r="P1490" i="190"/>
  <c r="O1490" i="190"/>
  <c r="V1489" i="190"/>
  <c r="U1489" i="190"/>
  <c r="T1489" i="190"/>
  <c r="S1489" i="190"/>
  <c r="R1489" i="190"/>
  <c r="Q1489" i="190"/>
  <c r="P1489" i="190"/>
  <c r="O1489" i="190"/>
  <c r="V1488" i="190"/>
  <c r="U1488" i="190"/>
  <c r="T1488" i="190"/>
  <c r="S1488" i="190"/>
  <c r="R1488" i="190"/>
  <c r="Q1488" i="190"/>
  <c r="P1488" i="190"/>
  <c r="O1488" i="190"/>
  <c r="V1487" i="190"/>
  <c r="U1487" i="190"/>
  <c r="T1487" i="190"/>
  <c r="S1487" i="190"/>
  <c r="R1487" i="190"/>
  <c r="Q1487" i="190"/>
  <c r="P1487" i="190"/>
  <c r="O1487" i="190"/>
  <c r="V1486" i="190"/>
  <c r="U1486" i="190"/>
  <c r="T1486" i="190"/>
  <c r="S1486" i="190"/>
  <c r="X1486" i="190" s="1"/>
  <c r="R1486" i="190"/>
  <c r="Q1486" i="190"/>
  <c r="P1486" i="190"/>
  <c r="O1486" i="190"/>
  <c r="V1485" i="190"/>
  <c r="U1485" i="190"/>
  <c r="T1485" i="190"/>
  <c r="S1485" i="190"/>
  <c r="R1485" i="190"/>
  <c r="Q1485" i="190"/>
  <c r="P1485" i="190"/>
  <c r="O1485" i="190"/>
  <c r="V1484" i="190"/>
  <c r="U1484" i="190"/>
  <c r="T1484" i="190"/>
  <c r="S1484" i="190"/>
  <c r="R1484" i="190"/>
  <c r="Q1484" i="190"/>
  <c r="P1484" i="190"/>
  <c r="O1484" i="190"/>
  <c r="V1483" i="190"/>
  <c r="U1483" i="190"/>
  <c r="T1483" i="190"/>
  <c r="X1483" i="190" s="1"/>
  <c r="S1483" i="190"/>
  <c r="R1483" i="190"/>
  <c r="Q1483" i="190"/>
  <c r="P1483" i="190"/>
  <c r="O1483" i="190"/>
  <c r="V1482" i="190"/>
  <c r="U1482" i="190"/>
  <c r="T1482" i="190"/>
  <c r="X1482" i="190" s="1"/>
  <c r="S1482" i="190"/>
  <c r="R1482" i="190"/>
  <c r="Q1482" i="190"/>
  <c r="P1482" i="190"/>
  <c r="O1482" i="190"/>
  <c r="V1481" i="190"/>
  <c r="U1481" i="190"/>
  <c r="T1481" i="190"/>
  <c r="S1481" i="190"/>
  <c r="R1481" i="190"/>
  <c r="Q1481" i="190"/>
  <c r="P1481" i="190"/>
  <c r="O1481" i="190"/>
  <c r="V1480" i="190"/>
  <c r="U1480" i="190"/>
  <c r="T1480" i="190"/>
  <c r="X1480" i="190" s="1"/>
  <c r="S1480" i="190"/>
  <c r="R1480" i="190"/>
  <c r="Q1480" i="190"/>
  <c r="P1480" i="190"/>
  <c r="O1480" i="190"/>
  <c r="V1479" i="190"/>
  <c r="U1479" i="190"/>
  <c r="T1479" i="190"/>
  <c r="S1479" i="190"/>
  <c r="R1479" i="190"/>
  <c r="Q1479" i="190"/>
  <c r="P1479" i="190"/>
  <c r="O1479" i="190"/>
  <c r="X1478" i="190"/>
  <c r="V1478" i="190"/>
  <c r="U1478" i="190"/>
  <c r="T1478" i="190"/>
  <c r="S1478" i="190"/>
  <c r="R1478" i="190"/>
  <c r="Q1478" i="190"/>
  <c r="P1478" i="190"/>
  <c r="O1478" i="190"/>
  <c r="V1477" i="190"/>
  <c r="U1477" i="190"/>
  <c r="T1477" i="190"/>
  <c r="S1477" i="190"/>
  <c r="R1477" i="190"/>
  <c r="Q1477" i="190"/>
  <c r="P1477" i="190"/>
  <c r="O1477" i="190"/>
  <c r="V1476" i="190"/>
  <c r="U1476" i="190"/>
  <c r="T1476" i="190"/>
  <c r="S1476" i="190"/>
  <c r="R1476" i="190"/>
  <c r="Q1476" i="190"/>
  <c r="P1476" i="190"/>
  <c r="O1476" i="190"/>
  <c r="V1475" i="190"/>
  <c r="U1475" i="190"/>
  <c r="T1475" i="190"/>
  <c r="S1475" i="190"/>
  <c r="R1475" i="190"/>
  <c r="Q1475" i="190"/>
  <c r="P1475" i="190"/>
  <c r="O1475" i="190"/>
  <c r="V1474" i="190"/>
  <c r="U1474" i="190"/>
  <c r="T1474" i="190"/>
  <c r="S1474" i="190"/>
  <c r="R1474" i="190"/>
  <c r="Q1474" i="190"/>
  <c r="P1474" i="190"/>
  <c r="O1474" i="190"/>
  <c r="V1473" i="190"/>
  <c r="U1473" i="190"/>
  <c r="T1473" i="190"/>
  <c r="S1473" i="190"/>
  <c r="R1473" i="190"/>
  <c r="Q1473" i="190"/>
  <c r="P1473" i="190"/>
  <c r="O1473" i="190"/>
  <c r="V1472" i="190"/>
  <c r="U1472" i="190"/>
  <c r="T1472" i="190"/>
  <c r="S1472" i="190"/>
  <c r="R1472" i="190"/>
  <c r="Q1472" i="190"/>
  <c r="P1472" i="190"/>
  <c r="O1472" i="190"/>
  <c r="V1471" i="190"/>
  <c r="U1471" i="190"/>
  <c r="T1471" i="190"/>
  <c r="S1471" i="190"/>
  <c r="R1471" i="190"/>
  <c r="Q1471" i="190"/>
  <c r="P1471" i="190"/>
  <c r="O1471" i="190"/>
  <c r="V1470" i="190"/>
  <c r="U1470" i="190"/>
  <c r="T1470" i="190"/>
  <c r="S1470" i="190"/>
  <c r="R1470" i="190"/>
  <c r="Q1470" i="190"/>
  <c r="P1470" i="190"/>
  <c r="O1470" i="190"/>
  <c r="V1469" i="190"/>
  <c r="U1469" i="190"/>
  <c r="T1469" i="190"/>
  <c r="S1469" i="190"/>
  <c r="R1469" i="190"/>
  <c r="Q1469" i="190"/>
  <c r="P1469" i="190"/>
  <c r="O1469" i="190"/>
  <c r="V1468" i="190"/>
  <c r="U1468" i="190"/>
  <c r="T1468" i="190"/>
  <c r="S1468" i="190"/>
  <c r="R1468" i="190"/>
  <c r="Q1468" i="190"/>
  <c r="P1468" i="190"/>
  <c r="O1468" i="190"/>
  <c r="V1467" i="190"/>
  <c r="U1467" i="190"/>
  <c r="T1467" i="190"/>
  <c r="S1467" i="190"/>
  <c r="R1467" i="190"/>
  <c r="Q1467" i="190"/>
  <c r="P1467" i="190"/>
  <c r="O1467" i="190"/>
  <c r="V1466" i="190"/>
  <c r="U1466" i="190"/>
  <c r="T1466" i="190"/>
  <c r="S1466" i="190"/>
  <c r="R1466" i="190"/>
  <c r="Q1466" i="190"/>
  <c r="P1466" i="190"/>
  <c r="O1466" i="190"/>
  <c r="V1465" i="190"/>
  <c r="U1465" i="190"/>
  <c r="T1465" i="190"/>
  <c r="S1465" i="190"/>
  <c r="R1465" i="190"/>
  <c r="Q1465" i="190"/>
  <c r="P1465" i="190"/>
  <c r="O1465" i="190"/>
  <c r="W1465" i="190" s="1"/>
  <c r="V1464" i="190"/>
  <c r="U1464" i="190"/>
  <c r="T1464" i="190"/>
  <c r="S1464" i="190"/>
  <c r="R1464" i="190"/>
  <c r="Q1464" i="190"/>
  <c r="P1464" i="190"/>
  <c r="O1464" i="190"/>
  <c r="V1463" i="190"/>
  <c r="U1463" i="190"/>
  <c r="T1463" i="190"/>
  <c r="S1463" i="190"/>
  <c r="R1463" i="190"/>
  <c r="Q1463" i="190"/>
  <c r="P1463" i="190"/>
  <c r="O1463" i="190"/>
  <c r="V1462" i="190"/>
  <c r="U1462" i="190"/>
  <c r="X1462" i="190" s="1"/>
  <c r="T1462" i="190"/>
  <c r="S1462" i="190"/>
  <c r="R1462" i="190"/>
  <c r="Q1462" i="190"/>
  <c r="P1462" i="190"/>
  <c r="O1462" i="190"/>
  <c r="W1462" i="190" s="1"/>
  <c r="V1461" i="190"/>
  <c r="U1461" i="190"/>
  <c r="T1461" i="190"/>
  <c r="S1461" i="190"/>
  <c r="R1461" i="190"/>
  <c r="Q1461" i="190"/>
  <c r="P1461" i="190"/>
  <c r="O1461" i="190"/>
  <c r="V1460" i="190"/>
  <c r="U1460" i="190"/>
  <c r="T1460" i="190"/>
  <c r="S1460" i="190"/>
  <c r="R1460" i="190"/>
  <c r="Q1460" i="190"/>
  <c r="P1460" i="190"/>
  <c r="O1460" i="190"/>
  <c r="V1459" i="190"/>
  <c r="U1459" i="190"/>
  <c r="T1459" i="190"/>
  <c r="S1459" i="190"/>
  <c r="R1459" i="190"/>
  <c r="Q1459" i="190"/>
  <c r="P1459" i="190"/>
  <c r="O1459" i="190"/>
  <c r="W1459" i="190" s="1"/>
  <c r="V1458" i="190"/>
  <c r="U1458" i="190"/>
  <c r="T1458" i="190"/>
  <c r="S1458" i="190"/>
  <c r="R1458" i="190"/>
  <c r="Q1458" i="190"/>
  <c r="P1458" i="190"/>
  <c r="O1458" i="190"/>
  <c r="V1457" i="190"/>
  <c r="U1457" i="190"/>
  <c r="T1457" i="190"/>
  <c r="S1457" i="190"/>
  <c r="R1457" i="190"/>
  <c r="Q1457" i="190"/>
  <c r="P1457" i="190"/>
  <c r="O1457" i="190"/>
  <c r="V1456" i="190"/>
  <c r="U1456" i="190"/>
  <c r="T1456" i="190"/>
  <c r="S1456" i="190"/>
  <c r="R1456" i="190"/>
  <c r="Q1456" i="190"/>
  <c r="P1456" i="190"/>
  <c r="O1456" i="190"/>
  <c r="V1455" i="190"/>
  <c r="U1455" i="190"/>
  <c r="T1455" i="190"/>
  <c r="S1455" i="190"/>
  <c r="R1455" i="190"/>
  <c r="Q1455" i="190"/>
  <c r="P1455" i="190"/>
  <c r="O1455" i="190"/>
  <c r="V1454" i="190"/>
  <c r="U1454" i="190"/>
  <c r="T1454" i="190"/>
  <c r="S1454" i="190"/>
  <c r="X1454" i="190" s="1"/>
  <c r="R1454" i="190"/>
  <c r="Q1454" i="190"/>
  <c r="P1454" i="190"/>
  <c r="O1454" i="190"/>
  <c r="V1453" i="190"/>
  <c r="U1453" i="190"/>
  <c r="T1453" i="190"/>
  <c r="S1453" i="190"/>
  <c r="R1453" i="190"/>
  <c r="Q1453" i="190"/>
  <c r="P1453" i="190"/>
  <c r="O1453" i="190"/>
  <c r="W1453" i="190" s="1"/>
  <c r="V1452" i="190"/>
  <c r="U1452" i="190"/>
  <c r="T1452" i="190"/>
  <c r="S1452" i="190"/>
  <c r="R1452" i="190"/>
  <c r="Q1452" i="190"/>
  <c r="P1452" i="190"/>
  <c r="O1452" i="190"/>
  <c r="V1451" i="190"/>
  <c r="U1451" i="190"/>
  <c r="T1451" i="190"/>
  <c r="S1451" i="190"/>
  <c r="R1451" i="190"/>
  <c r="Q1451" i="190"/>
  <c r="P1451" i="190"/>
  <c r="O1451" i="190"/>
  <c r="V1450" i="190"/>
  <c r="U1450" i="190"/>
  <c r="T1450" i="190"/>
  <c r="S1450" i="190"/>
  <c r="R1450" i="190"/>
  <c r="Q1450" i="190"/>
  <c r="P1450" i="190"/>
  <c r="O1450" i="190"/>
  <c r="V1449" i="190"/>
  <c r="U1449" i="190"/>
  <c r="T1449" i="190"/>
  <c r="S1449" i="190"/>
  <c r="R1449" i="190"/>
  <c r="Q1449" i="190"/>
  <c r="P1449" i="190"/>
  <c r="O1449" i="190"/>
  <c r="V1448" i="190"/>
  <c r="U1448" i="190"/>
  <c r="T1448" i="190"/>
  <c r="S1448" i="190"/>
  <c r="R1448" i="190"/>
  <c r="Q1448" i="190"/>
  <c r="P1448" i="190"/>
  <c r="O1448" i="190"/>
  <c r="V1447" i="190"/>
  <c r="U1447" i="190"/>
  <c r="T1447" i="190"/>
  <c r="S1447" i="190"/>
  <c r="R1447" i="190"/>
  <c r="Q1447" i="190"/>
  <c r="P1447" i="190"/>
  <c r="O1447" i="190"/>
  <c r="V1446" i="190"/>
  <c r="U1446" i="190"/>
  <c r="T1446" i="190"/>
  <c r="S1446" i="190"/>
  <c r="X1446" i="190" s="1"/>
  <c r="R1446" i="190"/>
  <c r="Q1446" i="190"/>
  <c r="P1446" i="190"/>
  <c r="O1446" i="190"/>
  <c r="V1445" i="190"/>
  <c r="U1445" i="190"/>
  <c r="T1445" i="190"/>
  <c r="S1445" i="190"/>
  <c r="R1445" i="190"/>
  <c r="Q1445" i="190"/>
  <c r="P1445" i="190"/>
  <c r="O1445" i="190"/>
  <c r="W1445" i="190" s="1"/>
  <c r="V1444" i="190"/>
  <c r="U1444" i="190"/>
  <c r="T1444" i="190"/>
  <c r="S1444" i="190"/>
  <c r="R1444" i="190"/>
  <c r="Q1444" i="190"/>
  <c r="P1444" i="190"/>
  <c r="O1444" i="190"/>
  <c r="V1443" i="190"/>
  <c r="U1443" i="190"/>
  <c r="T1443" i="190"/>
  <c r="S1443" i="190"/>
  <c r="R1443" i="190"/>
  <c r="Q1443" i="190"/>
  <c r="P1443" i="190"/>
  <c r="O1443" i="190"/>
  <c r="V1442" i="190"/>
  <c r="U1442" i="190"/>
  <c r="T1442" i="190"/>
  <c r="S1442" i="190"/>
  <c r="R1442" i="190"/>
  <c r="Q1442" i="190"/>
  <c r="P1442" i="190"/>
  <c r="O1442" i="190"/>
  <c r="V1441" i="190"/>
  <c r="U1441" i="190"/>
  <c r="T1441" i="190"/>
  <c r="S1441" i="190"/>
  <c r="R1441" i="190"/>
  <c r="Q1441" i="190"/>
  <c r="P1441" i="190"/>
  <c r="O1441" i="190"/>
  <c r="W1441" i="190" s="1"/>
  <c r="V1440" i="190"/>
  <c r="U1440" i="190"/>
  <c r="T1440" i="190"/>
  <c r="S1440" i="190"/>
  <c r="R1440" i="190"/>
  <c r="Q1440" i="190"/>
  <c r="P1440" i="190"/>
  <c r="O1440" i="190"/>
  <c r="V1439" i="190"/>
  <c r="U1439" i="190"/>
  <c r="T1439" i="190"/>
  <c r="S1439" i="190"/>
  <c r="R1439" i="190"/>
  <c r="Q1439" i="190"/>
  <c r="P1439" i="190"/>
  <c r="O1439" i="190"/>
  <c r="X1438" i="190"/>
  <c r="V1438" i="190"/>
  <c r="U1438" i="190"/>
  <c r="T1438" i="190"/>
  <c r="S1438" i="190"/>
  <c r="R1438" i="190"/>
  <c r="Q1438" i="190"/>
  <c r="P1438" i="190"/>
  <c r="O1438" i="190"/>
  <c r="V1437" i="190"/>
  <c r="U1437" i="190"/>
  <c r="T1437" i="190"/>
  <c r="S1437" i="190"/>
  <c r="R1437" i="190"/>
  <c r="Q1437" i="190"/>
  <c r="P1437" i="190"/>
  <c r="O1437" i="190"/>
  <c r="W1437" i="190" s="1"/>
  <c r="V1436" i="190"/>
  <c r="U1436" i="190"/>
  <c r="T1436" i="190"/>
  <c r="X1436" i="190" s="1"/>
  <c r="S1436" i="190"/>
  <c r="R1436" i="190"/>
  <c r="Q1436" i="190"/>
  <c r="P1436" i="190"/>
  <c r="O1436" i="190"/>
  <c r="V1435" i="190"/>
  <c r="U1435" i="190"/>
  <c r="T1435" i="190"/>
  <c r="S1435" i="190"/>
  <c r="R1435" i="190"/>
  <c r="Q1435" i="190"/>
  <c r="P1435" i="190"/>
  <c r="O1435" i="190"/>
  <c r="V1434" i="190"/>
  <c r="U1434" i="190"/>
  <c r="T1434" i="190"/>
  <c r="X1434" i="190" s="1"/>
  <c r="S1434" i="190"/>
  <c r="R1434" i="190"/>
  <c r="Q1434" i="190"/>
  <c r="P1434" i="190"/>
  <c r="O1434" i="190"/>
  <c r="V1433" i="190"/>
  <c r="U1433" i="190"/>
  <c r="T1433" i="190"/>
  <c r="X1433" i="190" s="1"/>
  <c r="S1433" i="190"/>
  <c r="R1433" i="190"/>
  <c r="Q1433" i="190"/>
  <c r="P1433" i="190"/>
  <c r="O1433" i="190"/>
  <c r="V1432" i="190"/>
  <c r="U1432" i="190"/>
  <c r="T1432" i="190"/>
  <c r="S1432" i="190"/>
  <c r="R1432" i="190"/>
  <c r="Q1432" i="190"/>
  <c r="P1432" i="190"/>
  <c r="O1432" i="190"/>
  <c r="V1431" i="190"/>
  <c r="U1431" i="190"/>
  <c r="T1431" i="190"/>
  <c r="S1431" i="190"/>
  <c r="R1431" i="190"/>
  <c r="Q1431" i="190"/>
  <c r="P1431" i="190"/>
  <c r="O1431" i="190"/>
  <c r="V1430" i="190"/>
  <c r="U1430" i="190"/>
  <c r="T1430" i="190"/>
  <c r="X1430" i="190" s="1"/>
  <c r="S1430" i="190"/>
  <c r="R1430" i="190"/>
  <c r="Q1430" i="190"/>
  <c r="P1430" i="190"/>
  <c r="O1430" i="190"/>
  <c r="V1429" i="190"/>
  <c r="U1429" i="190"/>
  <c r="T1429" i="190"/>
  <c r="S1429" i="190"/>
  <c r="R1429" i="190"/>
  <c r="Q1429" i="190"/>
  <c r="P1429" i="190"/>
  <c r="O1429" i="190"/>
  <c r="V1428" i="190"/>
  <c r="U1428" i="190"/>
  <c r="T1428" i="190"/>
  <c r="S1428" i="190"/>
  <c r="R1428" i="190"/>
  <c r="Q1428" i="190"/>
  <c r="P1428" i="190"/>
  <c r="O1428" i="190"/>
  <c r="V1427" i="190"/>
  <c r="U1427" i="190"/>
  <c r="T1427" i="190"/>
  <c r="S1427" i="190"/>
  <c r="R1427" i="190"/>
  <c r="Q1427" i="190"/>
  <c r="P1427" i="190"/>
  <c r="O1427" i="190"/>
  <c r="V1426" i="190"/>
  <c r="U1426" i="190"/>
  <c r="T1426" i="190"/>
  <c r="S1426" i="190"/>
  <c r="R1426" i="190"/>
  <c r="Q1426" i="190"/>
  <c r="P1426" i="190"/>
  <c r="O1426" i="190"/>
  <c r="V1425" i="190"/>
  <c r="U1425" i="190"/>
  <c r="T1425" i="190"/>
  <c r="S1425" i="190"/>
  <c r="R1425" i="190"/>
  <c r="Q1425" i="190"/>
  <c r="P1425" i="190"/>
  <c r="O1425" i="190"/>
  <c r="W1425" i="190" s="1"/>
  <c r="V1424" i="190"/>
  <c r="U1424" i="190"/>
  <c r="T1424" i="190"/>
  <c r="S1424" i="190"/>
  <c r="R1424" i="190"/>
  <c r="Q1424" i="190"/>
  <c r="P1424" i="190"/>
  <c r="O1424" i="190"/>
  <c r="V1423" i="190"/>
  <c r="U1423" i="190"/>
  <c r="T1423" i="190"/>
  <c r="S1423" i="190"/>
  <c r="R1423" i="190"/>
  <c r="Q1423" i="190"/>
  <c r="P1423" i="190"/>
  <c r="O1423" i="190"/>
  <c r="V1422" i="190"/>
  <c r="X1422" i="190" s="1"/>
  <c r="U1422" i="190"/>
  <c r="T1422" i="190"/>
  <c r="S1422" i="190"/>
  <c r="R1422" i="190"/>
  <c r="Q1422" i="190"/>
  <c r="P1422" i="190"/>
  <c r="O1422" i="190"/>
  <c r="W1422" i="190" s="1"/>
  <c r="V1421" i="190"/>
  <c r="U1421" i="190"/>
  <c r="T1421" i="190"/>
  <c r="S1421" i="190"/>
  <c r="R1421" i="190"/>
  <c r="Q1421" i="190"/>
  <c r="P1421" i="190"/>
  <c r="O1421" i="190"/>
  <c r="V1420" i="190"/>
  <c r="U1420" i="190"/>
  <c r="T1420" i="190"/>
  <c r="S1420" i="190"/>
  <c r="R1420" i="190"/>
  <c r="Q1420" i="190"/>
  <c r="P1420" i="190"/>
  <c r="O1420" i="190"/>
  <c r="V1419" i="190"/>
  <c r="U1419" i="190"/>
  <c r="T1419" i="190"/>
  <c r="S1419" i="190"/>
  <c r="R1419" i="190"/>
  <c r="Q1419" i="190"/>
  <c r="P1419" i="190"/>
  <c r="O1419" i="190"/>
  <c r="W1419" i="190" s="1"/>
  <c r="V1418" i="190"/>
  <c r="U1418" i="190"/>
  <c r="T1418" i="190"/>
  <c r="S1418" i="190"/>
  <c r="R1418" i="190"/>
  <c r="Q1418" i="190"/>
  <c r="P1418" i="190"/>
  <c r="O1418" i="190"/>
  <c r="V1417" i="190"/>
  <c r="U1417" i="190"/>
  <c r="T1417" i="190"/>
  <c r="S1417" i="190"/>
  <c r="R1417" i="190"/>
  <c r="Q1417" i="190"/>
  <c r="P1417" i="190"/>
  <c r="O1417" i="190"/>
  <c r="V1416" i="190"/>
  <c r="U1416" i="190"/>
  <c r="T1416" i="190"/>
  <c r="S1416" i="190"/>
  <c r="R1416" i="190"/>
  <c r="Q1416" i="190"/>
  <c r="P1416" i="190"/>
  <c r="O1416" i="190"/>
  <c r="V1415" i="190"/>
  <c r="U1415" i="190"/>
  <c r="T1415" i="190"/>
  <c r="S1415" i="190"/>
  <c r="R1415" i="190"/>
  <c r="Q1415" i="190"/>
  <c r="P1415" i="190"/>
  <c r="O1415" i="190"/>
  <c r="V1414" i="190"/>
  <c r="U1414" i="190"/>
  <c r="T1414" i="190"/>
  <c r="S1414" i="190"/>
  <c r="X1414" i="190" s="1"/>
  <c r="R1414" i="190"/>
  <c r="Q1414" i="190"/>
  <c r="P1414" i="190"/>
  <c r="O1414" i="190"/>
  <c r="V1413" i="190"/>
  <c r="U1413" i="190"/>
  <c r="T1413" i="190"/>
  <c r="S1413" i="190"/>
  <c r="R1413" i="190"/>
  <c r="Q1413" i="190"/>
  <c r="P1413" i="190"/>
  <c r="O1413" i="190"/>
  <c r="W1413" i="190" s="1"/>
  <c r="V1412" i="190"/>
  <c r="U1412" i="190"/>
  <c r="T1412" i="190"/>
  <c r="S1412" i="190"/>
  <c r="R1412" i="190"/>
  <c r="Q1412" i="190"/>
  <c r="P1412" i="190"/>
  <c r="O1412" i="190"/>
  <c r="V1411" i="190"/>
  <c r="U1411" i="190"/>
  <c r="T1411" i="190"/>
  <c r="S1411" i="190"/>
  <c r="R1411" i="190"/>
  <c r="Q1411" i="190"/>
  <c r="P1411" i="190"/>
  <c r="O1411" i="190"/>
  <c r="V1410" i="190"/>
  <c r="U1410" i="190"/>
  <c r="T1410" i="190"/>
  <c r="S1410" i="190"/>
  <c r="R1410" i="190"/>
  <c r="Q1410" i="190"/>
  <c r="P1410" i="190"/>
  <c r="O1410" i="190"/>
  <c r="V1409" i="190"/>
  <c r="U1409" i="190"/>
  <c r="T1409" i="190"/>
  <c r="S1409" i="190"/>
  <c r="R1409" i="190"/>
  <c r="Q1409" i="190"/>
  <c r="P1409" i="190"/>
  <c r="O1409" i="190"/>
  <c r="V1408" i="190"/>
  <c r="U1408" i="190"/>
  <c r="T1408" i="190"/>
  <c r="S1408" i="190"/>
  <c r="R1408" i="190"/>
  <c r="Q1408" i="190"/>
  <c r="P1408" i="190"/>
  <c r="O1408" i="190"/>
  <c r="V1407" i="190"/>
  <c r="U1407" i="190"/>
  <c r="T1407" i="190"/>
  <c r="S1407" i="190"/>
  <c r="R1407" i="190"/>
  <c r="Q1407" i="190"/>
  <c r="P1407" i="190"/>
  <c r="O1407" i="190"/>
  <c r="V1406" i="190"/>
  <c r="U1406" i="190"/>
  <c r="T1406" i="190"/>
  <c r="S1406" i="190"/>
  <c r="X1406" i="190" s="1"/>
  <c r="R1406" i="190"/>
  <c r="Q1406" i="190"/>
  <c r="P1406" i="190"/>
  <c r="O1406" i="190"/>
  <c r="V1405" i="190"/>
  <c r="U1405" i="190"/>
  <c r="T1405" i="190"/>
  <c r="S1405" i="190"/>
  <c r="R1405" i="190"/>
  <c r="Q1405" i="190"/>
  <c r="P1405" i="190"/>
  <c r="O1405" i="190"/>
  <c r="W1405" i="190" s="1"/>
  <c r="V1404" i="190"/>
  <c r="U1404" i="190"/>
  <c r="T1404" i="190"/>
  <c r="S1404" i="190"/>
  <c r="R1404" i="190"/>
  <c r="Q1404" i="190"/>
  <c r="P1404" i="190"/>
  <c r="O1404" i="190"/>
  <c r="V1403" i="190"/>
  <c r="U1403" i="190"/>
  <c r="T1403" i="190"/>
  <c r="S1403" i="190"/>
  <c r="R1403" i="190"/>
  <c r="Q1403" i="190"/>
  <c r="P1403" i="190"/>
  <c r="O1403" i="190"/>
  <c r="V1402" i="190"/>
  <c r="U1402" i="190"/>
  <c r="T1402" i="190"/>
  <c r="S1402" i="190"/>
  <c r="R1402" i="190"/>
  <c r="Q1402" i="190"/>
  <c r="P1402" i="190"/>
  <c r="O1402" i="190"/>
  <c r="V1401" i="190"/>
  <c r="U1401" i="190"/>
  <c r="T1401" i="190"/>
  <c r="S1401" i="190"/>
  <c r="R1401" i="190"/>
  <c r="Q1401" i="190"/>
  <c r="P1401" i="190"/>
  <c r="O1401" i="190"/>
  <c r="W1401" i="190" s="1"/>
  <c r="V1400" i="190"/>
  <c r="U1400" i="190"/>
  <c r="T1400" i="190"/>
  <c r="S1400" i="190"/>
  <c r="R1400" i="190"/>
  <c r="Q1400" i="190"/>
  <c r="P1400" i="190"/>
  <c r="O1400" i="190"/>
  <c r="V1399" i="190"/>
  <c r="U1399" i="190"/>
  <c r="T1399" i="190"/>
  <c r="S1399" i="190"/>
  <c r="R1399" i="190"/>
  <c r="Q1399" i="190"/>
  <c r="P1399" i="190"/>
  <c r="O1399" i="190"/>
  <c r="V1398" i="190"/>
  <c r="U1398" i="190"/>
  <c r="T1398" i="190"/>
  <c r="S1398" i="190"/>
  <c r="R1398" i="190"/>
  <c r="Q1398" i="190"/>
  <c r="P1398" i="190"/>
  <c r="O1398" i="190"/>
  <c r="V1397" i="190"/>
  <c r="U1397" i="190"/>
  <c r="T1397" i="190"/>
  <c r="S1397" i="190"/>
  <c r="R1397" i="190"/>
  <c r="Q1397" i="190"/>
  <c r="P1397" i="190"/>
  <c r="O1397" i="190"/>
  <c r="V1396" i="190"/>
  <c r="U1396" i="190"/>
  <c r="T1396" i="190"/>
  <c r="S1396" i="190"/>
  <c r="R1396" i="190"/>
  <c r="Q1396" i="190"/>
  <c r="P1396" i="190"/>
  <c r="O1396" i="190"/>
  <c r="V1395" i="190"/>
  <c r="U1395" i="190"/>
  <c r="T1395" i="190"/>
  <c r="S1395" i="190"/>
  <c r="R1395" i="190"/>
  <c r="Q1395" i="190"/>
  <c r="P1395" i="190"/>
  <c r="O1395" i="190"/>
  <c r="V1394" i="190"/>
  <c r="U1394" i="190"/>
  <c r="T1394" i="190"/>
  <c r="X1394" i="190" s="1"/>
  <c r="S1394" i="190"/>
  <c r="R1394" i="190"/>
  <c r="Q1394" i="190"/>
  <c r="P1394" i="190"/>
  <c r="O1394" i="190"/>
  <c r="V1393" i="190"/>
  <c r="U1393" i="190"/>
  <c r="T1393" i="190"/>
  <c r="S1393" i="190"/>
  <c r="R1393" i="190"/>
  <c r="Q1393" i="190"/>
  <c r="P1393" i="190"/>
  <c r="O1393" i="190"/>
  <c r="V1392" i="190"/>
  <c r="U1392" i="190"/>
  <c r="T1392" i="190"/>
  <c r="S1392" i="190"/>
  <c r="R1392" i="190"/>
  <c r="Q1392" i="190"/>
  <c r="P1392" i="190"/>
  <c r="O1392" i="190"/>
  <c r="V1391" i="190"/>
  <c r="U1391" i="190"/>
  <c r="T1391" i="190"/>
  <c r="S1391" i="190"/>
  <c r="R1391" i="190"/>
  <c r="Q1391" i="190"/>
  <c r="P1391" i="190"/>
  <c r="O1391" i="190"/>
  <c r="X1390" i="190"/>
  <c r="V1390" i="190"/>
  <c r="U1390" i="190"/>
  <c r="T1390" i="190"/>
  <c r="S1390" i="190"/>
  <c r="R1390" i="190"/>
  <c r="Q1390" i="190"/>
  <c r="P1390" i="190"/>
  <c r="O1390" i="190"/>
  <c r="W1390" i="190" s="1"/>
  <c r="V1389" i="190"/>
  <c r="U1389" i="190"/>
  <c r="T1389" i="190"/>
  <c r="S1389" i="190"/>
  <c r="R1389" i="190"/>
  <c r="Q1389" i="190"/>
  <c r="P1389" i="190"/>
  <c r="O1389" i="190"/>
  <c r="V1388" i="190"/>
  <c r="U1388" i="190"/>
  <c r="T1388" i="190"/>
  <c r="S1388" i="190"/>
  <c r="R1388" i="190"/>
  <c r="Q1388" i="190"/>
  <c r="P1388" i="190"/>
  <c r="O1388" i="190"/>
  <c r="V1387" i="190"/>
  <c r="U1387" i="190"/>
  <c r="T1387" i="190"/>
  <c r="X1387" i="190" s="1"/>
  <c r="S1387" i="190"/>
  <c r="R1387" i="190"/>
  <c r="Q1387" i="190"/>
  <c r="P1387" i="190"/>
  <c r="O1387" i="190"/>
  <c r="W1387" i="190" s="1"/>
  <c r="V1386" i="190"/>
  <c r="U1386" i="190"/>
  <c r="T1386" i="190"/>
  <c r="S1386" i="190"/>
  <c r="R1386" i="190"/>
  <c r="Q1386" i="190"/>
  <c r="P1386" i="190"/>
  <c r="O1386" i="190"/>
  <c r="V1385" i="190"/>
  <c r="U1385" i="190"/>
  <c r="T1385" i="190"/>
  <c r="S1385" i="190"/>
  <c r="R1385" i="190"/>
  <c r="Q1385" i="190"/>
  <c r="P1385" i="190"/>
  <c r="O1385" i="190"/>
  <c r="W1385" i="190" s="1"/>
  <c r="V1384" i="190"/>
  <c r="U1384" i="190"/>
  <c r="T1384" i="190"/>
  <c r="X1384" i="190" s="1"/>
  <c r="S1384" i="190"/>
  <c r="R1384" i="190"/>
  <c r="Q1384" i="190"/>
  <c r="P1384" i="190"/>
  <c r="O1384" i="190"/>
  <c r="V1383" i="190"/>
  <c r="U1383" i="190"/>
  <c r="T1383" i="190"/>
  <c r="S1383" i="190"/>
  <c r="R1383" i="190"/>
  <c r="Q1383" i="190"/>
  <c r="P1383" i="190"/>
  <c r="O1383" i="190"/>
  <c r="V1382" i="190"/>
  <c r="U1382" i="190"/>
  <c r="T1382" i="190"/>
  <c r="X1382" i="190" s="1"/>
  <c r="S1382" i="190"/>
  <c r="R1382" i="190"/>
  <c r="Q1382" i="190"/>
  <c r="P1382" i="190"/>
  <c r="O1382" i="190"/>
  <c r="V1381" i="190"/>
  <c r="U1381" i="190"/>
  <c r="T1381" i="190"/>
  <c r="S1381" i="190"/>
  <c r="R1381" i="190"/>
  <c r="Q1381" i="190"/>
  <c r="P1381" i="190"/>
  <c r="O1381" i="190"/>
  <c r="V1380" i="190"/>
  <c r="U1380" i="190"/>
  <c r="T1380" i="190"/>
  <c r="X1380" i="190" s="1"/>
  <c r="S1380" i="190"/>
  <c r="R1380" i="190"/>
  <c r="Q1380" i="190"/>
  <c r="P1380" i="190"/>
  <c r="O1380" i="190"/>
  <c r="V1379" i="190"/>
  <c r="U1379" i="190"/>
  <c r="T1379" i="190"/>
  <c r="X1379" i="190" s="1"/>
  <c r="S1379" i="190"/>
  <c r="R1379" i="190"/>
  <c r="Q1379" i="190"/>
  <c r="P1379" i="190"/>
  <c r="O1379" i="190"/>
  <c r="V1378" i="190"/>
  <c r="U1378" i="190"/>
  <c r="T1378" i="190"/>
  <c r="S1378" i="190"/>
  <c r="R1378" i="190"/>
  <c r="Q1378" i="190"/>
  <c r="P1378" i="190"/>
  <c r="O1378" i="190"/>
  <c r="V1377" i="190"/>
  <c r="U1377" i="190"/>
  <c r="T1377" i="190"/>
  <c r="X1377" i="190" s="1"/>
  <c r="S1377" i="190"/>
  <c r="R1377" i="190"/>
  <c r="Q1377" i="190"/>
  <c r="P1377" i="190"/>
  <c r="O1377" i="190"/>
  <c r="V1376" i="190"/>
  <c r="U1376" i="190"/>
  <c r="T1376" i="190"/>
  <c r="X1376" i="190" s="1"/>
  <c r="S1376" i="190"/>
  <c r="R1376" i="190"/>
  <c r="Q1376" i="190"/>
  <c r="P1376" i="190"/>
  <c r="O1376" i="190"/>
  <c r="V1375" i="190"/>
  <c r="U1375" i="190"/>
  <c r="T1375" i="190"/>
  <c r="S1375" i="190"/>
  <c r="R1375" i="190"/>
  <c r="Q1375" i="190"/>
  <c r="P1375" i="190"/>
  <c r="O1375" i="190"/>
  <c r="V1374" i="190"/>
  <c r="U1374" i="190"/>
  <c r="T1374" i="190"/>
  <c r="S1374" i="190"/>
  <c r="R1374" i="190"/>
  <c r="Q1374" i="190"/>
  <c r="P1374" i="190"/>
  <c r="O1374" i="190"/>
  <c r="V1373" i="190"/>
  <c r="U1373" i="190"/>
  <c r="T1373" i="190"/>
  <c r="S1373" i="190"/>
  <c r="R1373" i="190"/>
  <c r="Q1373" i="190"/>
  <c r="P1373" i="190"/>
  <c r="O1373" i="190"/>
  <c r="V1372" i="190"/>
  <c r="U1372" i="190"/>
  <c r="T1372" i="190"/>
  <c r="S1372" i="190"/>
  <c r="R1372" i="190"/>
  <c r="Q1372" i="190"/>
  <c r="P1372" i="190"/>
  <c r="O1372" i="190"/>
  <c r="V1371" i="190"/>
  <c r="U1371" i="190"/>
  <c r="T1371" i="190"/>
  <c r="S1371" i="190"/>
  <c r="R1371" i="190"/>
  <c r="Q1371" i="190"/>
  <c r="P1371" i="190"/>
  <c r="O1371" i="190"/>
  <c r="V1370" i="190"/>
  <c r="U1370" i="190"/>
  <c r="T1370" i="190"/>
  <c r="S1370" i="190"/>
  <c r="R1370" i="190"/>
  <c r="Q1370" i="190"/>
  <c r="P1370" i="190"/>
  <c r="O1370" i="190"/>
  <c r="V1369" i="190"/>
  <c r="U1369" i="190"/>
  <c r="T1369" i="190"/>
  <c r="S1369" i="190"/>
  <c r="R1369" i="190"/>
  <c r="Q1369" i="190"/>
  <c r="P1369" i="190"/>
  <c r="O1369" i="190"/>
  <c r="V1368" i="190"/>
  <c r="U1368" i="190"/>
  <c r="T1368" i="190"/>
  <c r="S1368" i="190"/>
  <c r="R1368" i="190"/>
  <c r="Q1368" i="190"/>
  <c r="P1368" i="190"/>
  <c r="O1368" i="190"/>
  <c r="V1367" i="190"/>
  <c r="U1367" i="190"/>
  <c r="T1367" i="190"/>
  <c r="S1367" i="190"/>
  <c r="R1367" i="190"/>
  <c r="Q1367" i="190"/>
  <c r="P1367" i="190"/>
  <c r="O1367" i="190"/>
  <c r="X1366" i="190"/>
  <c r="V1366" i="190"/>
  <c r="U1366" i="190"/>
  <c r="T1366" i="190"/>
  <c r="S1366" i="190"/>
  <c r="R1366" i="190"/>
  <c r="Q1366" i="190"/>
  <c r="P1366" i="190"/>
  <c r="O1366" i="190"/>
  <c r="V1365" i="190"/>
  <c r="U1365" i="190"/>
  <c r="T1365" i="190"/>
  <c r="S1365" i="190"/>
  <c r="R1365" i="190"/>
  <c r="Q1365" i="190"/>
  <c r="P1365" i="190"/>
  <c r="O1365" i="190"/>
  <c r="V1364" i="190"/>
  <c r="U1364" i="190"/>
  <c r="T1364" i="190"/>
  <c r="S1364" i="190"/>
  <c r="R1364" i="190"/>
  <c r="Q1364" i="190"/>
  <c r="P1364" i="190"/>
  <c r="O1364" i="190"/>
  <c r="V1363" i="190"/>
  <c r="U1363" i="190"/>
  <c r="T1363" i="190"/>
  <c r="X1363" i="190" s="1"/>
  <c r="S1363" i="190"/>
  <c r="R1363" i="190"/>
  <c r="Q1363" i="190"/>
  <c r="P1363" i="190"/>
  <c r="O1363" i="190"/>
  <c r="V1362" i="190"/>
  <c r="U1362" i="190"/>
  <c r="T1362" i="190"/>
  <c r="S1362" i="190"/>
  <c r="R1362" i="190"/>
  <c r="Q1362" i="190"/>
  <c r="P1362" i="190"/>
  <c r="O1362" i="190"/>
  <c r="V1361" i="190"/>
  <c r="U1361" i="190"/>
  <c r="T1361" i="190"/>
  <c r="S1361" i="190"/>
  <c r="R1361" i="190"/>
  <c r="Q1361" i="190"/>
  <c r="P1361" i="190"/>
  <c r="O1361" i="190"/>
  <c r="V1360" i="190"/>
  <c r="U1360" i="190"/>
  <c r="T1360" i="190"/>
  <c r="X1360" i="190" s="1"/>
  <c r="S1360" i="190"/>
  <c r="R1360" i="190"/>
  <c r="Q1360" i="190"/>
  <c r="P1360" i="190"/>
  <c r="O1360" i="190"/>
  <c r="V1359" i="190"/>
  <c r="U1359" i="190"/>
  <c r="T1359" i="190"/>
  <c r="S1359" i="190"/>
  <c r="R1359" i="190"/>
  <c r="Q1359" i="190"/>
  <c r="P1359" i="190"/>
  <c r="O1359" i="190"/>
  <c r="V1358" i="190"/>
  <c r="U1358" i="190"/>
  <c r="T1358" i="190"/>
  <c r="S1358" i="190"/>
  <c r="X1358" i="190" s="1"/>
  <c r="R1358" i="190"/>
  <c r="Q1358" i="190"/>
  <c r="P1358" i="190"/>
  <c r="O1358" i="190"/>
  <c r="V1357" i="190"/>
  <c r="U1357" i="190"/>
  <c r="T1357" i="190"/>
  <c r="S1357" i="190"/>
  <c r="R1357" i="190"/>
  <c r="Q1357" i="190"/>
  <c r="P1357" i="190"/>
  <c r="O1357" i="190"/>
  <c r="W1357" i="190" s="1"/>
  <c r="V1356" i="190"/>
  <c r="U1356" i="190"/>
  <c r="T1356" i="190"/>
  <c r="X1356" i="190" s="1"/>
  <c r="S1356" i="190"/>
  <c r="R1356" i="190"/>
  <c r="Q1356" i="190"/>
  <c r="P1356" i="190"/>
  <c r="O1356" i="190"/>
  <c r="V1355" i="190"/>
  <c r="U1355" i="190"/>
  <c r="T1355" i="190"/>
  <c r="S1355" i="190"/>
  <c r="R1355" i="190"/>
  <c r="Q1355" i="190"/>
  <c r="P1355" i="190"/>
  <c r="O1355" i="190"/>
  <c r="V1354" i="190"/>
  <c r="U1354" i="190"/>
  <c r="T1354" i="190"/>
  <c r="S1354" i="190"/>
  <c r="R1354" i="190"/>
  <c r="Q1354" i="190"/>
  <c r="P1354" i="190"/>
  <c r="O1354" i="190"/>
  <c r="V1353" i="190"/>
  <c r="U1353" i="190"/>
  <c r="T1353" i="190"/>
  <c r="X1353" i="190" s="1"/>
  <c r="S1353" i="190"/>
  <c r="R1353" i="190"/>
  <c r="Q1353" i="190"/>
  <c r="P1353" i="190"/>
  <c r="O1353" i="190"/>
  <c r="W1353" i="190" s="1"/>
  <c r="V1352" i="190"/>
  <c r="U1352" i="190"/>
  <c r="T1352" i="190"/>
  <c r="S1352" i="190"/>
  <c r="R1352" i="190"/>
  <c r="Q1352" i="190"/>
  <c r="P1352" i="190"/>
  <c r="O1352" i="190"/>
  <c r="V1351" i="190"/>
  <c r="U1351" i="190"/>
  <c r="T1351" i="190"/>
  <c r="S1351" i="190"/>
  <c r="R1351" i="190"/>
  <c r="Q1351" i="190"/>
  <c r="P1351" i="190"/>
  <c r="O1351" i="190"/>
  <c r="V1350" i="190"/>
  <c r="U1350" i="190"/>
  <c r="T1350" i="190"/>
  <c r="S1350" i="190"/>
  <c r="R1350" i="190"/>
  <c r="Q1350" i="190"/>
  <c r="P1350" i="190"/>
  <c r="O1350" i="190"/>
  <c r="V1349" i="190"/>
  <c r="U1349" i="190"/>
  <c r="T1349" i="190"/>
  <c r="S1349" i="190"/>
  <c r="R1349" i="190"/>
  <c r="Q1349" i="190"/>
  <c r="P1349" i="190"/>
  <c r="O1349" i="190"/>
  <c r="V1348" i="190"/>
  <c r="U1348" i="190"/>
  <c r="T1348" i="190"/>
  <c r="X1348" i="190" s="1"/>
  <c r="S1348" i="190"/>
  <c r="R1348" i="190"/>
  <c r="Q1348" i="190"/>
  <c r="P1348" i="190"/>
  <c r="O1348" i="190"/>
  <c r="V1347" i="190"/>
  <c r="U1347" i="190"/>
  <c r="T1347" i="190"/>
  <c r="S1347" i="190"/>
  <c r="R1347" i="190"/>
  <c r="Q1347" i="190"/>
  <c r="P1347" i="190"/>
  <c r="O1347" i="190"/>
  <c r="V1346" i="190"/>
  <c r="U1346" i="190"/>
  <c r="T1346" i="190"/>
  <c r="X1346" i="190" s="1"/>
  <c r="S1346" i="190"/>
  <c r="R1346" i="190"/>
  <c r="Q1346" i="190"/>
  <c r="P1346" i="190"/>
  <c r="O1346" i="190"/>
  <c r="V1345" i="190"/>
  <c r="U1345" i="190"/>
  <c r="T1345" i="190"/>
  <c r="X1345" i="190" s="1"/>
  <c r="S1345" i="190"/>
  <c r="R1345" i="190"/>
  <c r="Q1345" i="190"/>
  <c r="P1345" i="190"/>
  <c r="O1345" i="190"/>
  <c r="V1344" i="190"/>
  <c r="U1344" i="190"/>
  <c r="T1344" i="190"/>
  <c r="S1344" i="190"/>
  <c r="R1344" i="190"/>
  <c r="Q1344" i="190"/>
  <c r="P1344" i="190"/>
  <c r="O1344" i="190"/>
  <c r="V1343" i="190"/>
  <c r="U1343" i="190"/>
  <c r="T1343" i="190"/>
  <c r="S1343" i="190"/>
  <c r="R1343" i="190"/>
  <c r="Q1343" i="190"/>
  <c r="P1343" i="190"/>
  <c r="O1343" i="190"/>
  <c r="V1342" i="190"/>
  <c r="U1342" i="190"/>
  <c r="X1342" i="190" s="1"/>
  <c r="T1342" i="190"/>
  <c r="S1342" i="190"/>
  <c r="R1342" i="190"/>
  <c r="Q1342" i="190"/>
  <c r="P1342" i="190"/>
  <c r="O1342" i="190"/>
  <c r="V1341" i="190"/>
  <c r="U1341" i="190"/>
  <c r="T1341" i="190"/>
  <c r="S1341" i="190"/>
  <c r="R1341" i="190"/>
  <c r="Q1341" i="190"/>
  <c r="P1341" i="190"/>
  <c r="O1341" i="190"/>
  <c r="V1340" i="190"/>
  <c r="U1340" i="190"/>
  <c r="T1340" i="190"/>
  <c r="S1340" i="190"/>
  <c r="R1340" i="190"/>
  <c r="Q1340" i="190"/>
  <c r="P1340" i="190"/>
  <c r="O1340" i="190"/>
  <c r="V1339" i="190"/>
  <c r="U1339" i="190"/>
  <c r="T1339" i="190"/>
  <c r="S1339" i="190"/>
  <c r="R1339" i="190"/>
  <c r="Q1339" i="190"/>
  <c r="P1339" i="190"/>
  <c r="O1339" i="190"/>
  <c r="V1338" i="190"/>
  <c r="U1338" i="190"/>
  <c r="T1338" i="190"/>
  <c r="S1338" i="190"/>
  <c r="R1338" i="190"/>
  <c r="Q1338" i="190"/>
  <c r="P1338" i="190"/>
  <c r="O1338" i="190"/>
  <c r="V1337" i="190"/>
  <c r="U1337" i="190"/>
  <c r="T1337" i="190"/>
  <c r="S1337" i="190"/>
  <c r="R1337" i="190"/>
  <c r="Q1337" i="190"/>
  <c r="P1337" i="190"/>
  <c r="O1337" i="190"/>
  <c r="V1336" i="190"/>
  <c r="U1336" i="190"/>
  <c r="T1336" i="190"/>
  <c r="S1336" i="190"/>
  <c r="R1336" i="190"/>
  <c r="Q1336" i="190"/>
  <c r="P1336" i="190"/>
  <c r="O1336" i="190"/>
  <c r="V1335" i="190"/>
  <c r="U1335" i="190"/>
  <c r="T1335" i="190"/>
  <c r="S1335" i="190"/>
  <c r="R1335" i="190"/>
  <c r="Q1335" i="190"/>
  <c r="P1335" i="190"/>
  <c r="O1335" i="190"/>
  <c r="V1334" i="190"/>
  <c r="U1334" i="190"/>
  <c r="T1334" i="190"/>
  <c r="S1334" i="190"/>
  <c r="R1334" i="190"/>
  <c r="Q1334" i="190"/>
  <c r="P1334" i="190"/>
  <c r="O1334" i="190"/>
  <c r="V1333" i="190"/>
  <c r="U1333" i="190"/>
  <c r="T1333" i="190"/>
  <c r="S1333" i="190"/>
  <c r="R1333" i="190"/>
  <c r="Q1333" i="190"/>
  <c r="P1333" i="190"/>
  <c r="O1333" i="190"/>
  <c r="V1332" i="190"/>
  <c r="U1332" i="190"/>
  <c r="T1332" i="190"/>
  <c r="S1332" i="190"/>
  <c r="R1332" i="190"/>
  <c r="Q1332" i="190"/>
  <c r="P1332" i="190"/>
  <c r="O1332" i="190"/>
  <c r="V1331" i="190"/>
  <c r="U1331" i="190"/>
  <c r="T1331" i="190"/>
  <c r="S1331" i="190"/>
  <c r="R1331" i="190"/>
  <c r="Q1331" i="190"/>
  <c r="P1331" i="190"/>
  <c r="O1331" i="190"/>
  <c r="V1330" i="190"/>
  <c r="U1330" i="190"/>
  <c r="T1330" i="190"/>
  <c r="S1330" i="190"/>
  <c r="R1330" i="190"/>
  <c r="Q1330" i="190"/>
  <c r="P1330" i="190"/>
  <c r="O1330" i="190"/>
  <c r="V1329" i="190"/>
  <c r="U1329" i="190"/>
  <c r="T1329" i="190"/>
  <c r="S1329" i="190"/>
  <c r="R1329" i="190"/>
  <c r="Q1329" i="190"/>
  <c r="P1329" i="190"/>
  <c r="O1329" i="190"/>
  <c r="V1328" i="190"/>
  <c r="U1328" i="190"/>
  <c r="T1328" i="190"/>
  <c r="S1328" i="190"/>
  <c r="R1328" i="190"/>
  <c r="Q1328" i="190"/>
  <c r="P1328" i="190"/>
  <c r="O1328" i="190"/>
  <c r="V1327" i="190"/>
  <c r="U1327" i="190"/>
  <c r="T1327" i="190"/>
  <c r="S1327" i="190"/>
  <c r="R1327" i="190"/>
  <c r="Q1327" i="190"/>
  <c r="P1327" i="190"/>
  <c r="O1327" i="190"/>
  <c r="X1326" i="190"/>
  <c r="V1326" i="190"/>
  <c r="U1326" i="190"/>
  <c r="T1326" i="190"/>
  <c r="S1326" i="190"/>
  <c r="R1326" i="190"/>
  <c r="Q1326" i="190"/>
  <c r="P1326" i="190"/>
  <c r="O1326" i="190"/>
  <c r="W1326" i="190" s="1"/>
  <c r="V1325" i="190"/>
  <c r="U1325" i="190"/>
  <c r="T1325" i="190"/>
  <c r="S1325" i="190"/>
  <c r="R1325" i="190"/>
  <c r="Q1325" i="190"/>
  <c r="P1325" i="190"/>
  <c r="O1325" i="190"/>
  <c r="W1325" i="190" s="1"/>
  <c r="V1324" i="190"/>
  <c r="U1324" i="190"/>
  <c r="T1324" i="190"/>
  <c r="S1324" i="190"/>
  <c r="R1324" i="190"/>
  <c r="Q1324" i="190"/>
  <c r="P1324" i="190"/>
  <c r="O1324" i="190"/>
  <c r="V1323" i="190"/>
  <c r="U1323" i="190"/>
  <c r="T1323" i="190"/>
  <c r="S1323" i="190"/>
  <c r="R1323" i="190"/>
  <c r="Q1323" i="190"/>
  <c r="P1323" i="190"/>
  <c r="O1323" i="190"/>
  <c r="W1323" i="190" s="1"/>
  <c r="V1322" i="190"/>
  <c r="U1322" i="190"/>
  <c r="T1322" i="190"/>
  <c r="S1322" i="190"/>
  <c r="R1322" i="190"/>
  <c r="Q1322" i="190"/>
  <c r="P1322" i="190"/>
  <c r="O1322" i="190"/>
  <c r="V1321" i="190"/>
  <c r="U1321" i="190"/>
  <c r="T1321" i="190"/>
  <c r="S1321" i="190"/>
  <c r="R1321" i="190"/>
  <c r="Q1321" i="190"/>
  <c r="P1321" i="190"/>
  <c r="O1321" i="190"/>
  <c r="W1321" i="190" s="1"/>
  <c r="V1320" i="190"/>
  <c r="U1320" i="190"/>
  <c r="T1320" i="190"/>
  <c r="S1320" i="190"/>
  <c r="R1320" i="190"/>
  <c r="Q1320" i="190"/>
  <c r="P1320" i="190"/>
  <c r="O1320" i="190"/>
  <c r="V1319" i="190"/>
  <c r="U1319" i="190"/>
  <c r="T1319" i="190"/>
  <c r="S1319" i="190"/>
  <c r="R1319" i="190"/>
  <c r="Q1319" i="190"/>
  <c r="P1319" i="190"/>
  <c r="O1319" i="190"/>
  <c r="V1318" i="190"/>
  <c r="U1318" i="190"/>
  <c r="T1318" i="190"/>
  <c r="S1318" i="190"/>
  <c r="X1318" i="190" s="1"/>
  <c r="R1318" i="190"/>
  <c r="Q1318" i="190"/>
  <c r="P1318" i="190"/>
  <c r="O1318" i="190"/>
  <c r="W1318" i="190" s="1"/>
  <c r="V1317" i="190"/>
  <c r="U1317" i="190"/>
  <c r="T1317" i="190"/>
  <c r="S1317" i="190"/>
  <c r="R1317" i="190"/>
  <c r="Q1317" i="190"/>
  <c r="P1317" i="190"/>
  <c r="O1317" i="190"/>
  <c r="W1317" i="190" s="1"/>
  <c r="V1316" i="190"/>
  <c r="U1316" i="190"/>
  <c r="T1316" i="190"/>
  <c r="S1316" i="190"/>
  <c r="R1316" i="190"/>
  <c r="Q1316" i="190"/>
  <c r="P1316" i="190"/>
  <c r="O1316" i="190"/>
  <c r="V1315" i="190"/>
  <c r="U1315" i="190"/>
  <c r="T1315" i="190"/>
  <c r="S1315" i="190"/>
  <c r="R1315" i="190"/>
  <c r="Q1315" i="190"/>
  <c r="P1315" i="190"/>
  <c r="O1315" i="190"/>
  <c r="W1315" i="190" s="1"/>
  <c r="V1314" i="190"/>
  <c r="U1314" i="190"/>
  <c r="T1314" i="190"/>
  <c r="S1314" i="190"/>
  <c r="R1314" i="190"/>
  <c r="Q1314" i="190"/>
  <c r="P1314" i="190"/>
  <c r="O1314" i="190"/>
  <c r="V1313" i="190"/>
  <c r="U1313" i="190"/>
  <c r="T1313" i="190"/>
  <c r="S1313" i="190"/>
  <c r="R1313" i="190"/>
  <c r="Q1313" i="190"/>
  <c r="P1313" i="190"/>
  <c r="O1313" i="190"/>
  <c r="V1312" i="190"/>
  <c r="U1312" i="190"/>
  <c r="T1312" i="190"/>
  <c r="S1312" i="190"/>
  <c r="R1312" i="190"/>
  <c r="Q1312" i="190"/>
  <c r="P1312" i="190"/>
  <c r="O1312" i="190"/>
  <c r="V1311" i="190"/>
  <c r="U1311" i="190"/>
  <c r="T1311" i="190"/>
  <c r="S1311" i="190"/>
  <c r="R1311" i="190"/>
  <c r="Q1311" i="190"/>
  <c r="P1311" i="190"/>
  <c r="O1311" i="190"/>
  <c r="V1310" i="190"/>
  <c r="U1310" i="190"/>
  <c r="T1310" i="190"/>
  <c r="X1310" i="190" s="1"/>
  <c r="S1310" i="190"/>
  <c r="R1310" i="190"/>
  <c r="Q1310" i="190"/>
  <c r="P1310" i="190"/>
  <c r="O1310" i="190"/>
  <c r="V1309" i="190"/>
  <c r="U1309" i="190"/>
  <c r="T1309" i="190"/>
  <c r="S1309" i="190"/>
  <c r="R1309" i="190"/>
  <c r="Q1309" i="190"/>
  <c r="P1309" i="190"/>
  <c r="O1309" i="190"/>
  <c r="V1308" i="190"/>
  <c r="U1308" i="190"/>
  <c r="T1308" i="190"/>
  <c r="S1308" i="190"/>
  <c r="R1308" i="190"/>
  <c r="Q1308" i="190"/>
  <c r="P1308" i="190"/>
  <c r="O1308" i="190"/>
  <c r="V1307" i="190"/>
  <c r="U1307" i="190"/>
  <c r="T1307" i="190"/>
  <c r="X1307" i="190" s="1"/>
  <c r="S1307" i="190"/>
  <c r="R1307" i="190"/>
  <c r="Q1307" i="190"/>
  <c r="P1307" i="190"/>
  <c r="O1307" i="190"/>
  <c r="V1306" i="190"/>
  <c r="U1306" i="190"/>
  <c r="T1306" i="190"/>
  <c r="X1306" i="190" s="1"/>
  <c r="S1306" i="190"/>
  <c r="R1306" i="190"/>
  <c r="Q1306" i="190"/>
  <c r="P1306" i="190"/>
  <c r="O1306" i="190"/>
  <c r="V1305" i="190"/>
  <c r="U1305" i="190"/>
  <c r="T1305" i="190"/>
  <c r="S1305" i="190"/>
  <c r="R1305" i="190"/>
  <c r="Q1305" i="190"/>
  <c r="P1305" i="190"/>
  <c r="O1305" i="190"/>
  <c r="V1304" i="190"/>
  <c r="U1304" i="190"/>
  <c r="T1304" i="190"/>
  <c r="X1304" i="190" s="1"/>
  <c r="S1304" i="190"/>
  <c r="R1304" i="190"/>
  <c r="Q1304" i="190"/>
  <c r="P1304" i="190"/>
  <c r="O1304" i="190"/>
  <c r="V1303" i="190"/>
  <c r="U1303" i="190"/>
  <c r="T1303" i="190"/>
  <c r="S1303" i="190"/>
  <c r="R1303" i="190"/>
  <c r="Q1303" i="190"/>
  <c r="P1303" i="190"/>
  <c r="O1303" i="190"/>
  <c r="V1302" i="190"/>
  <c r="U1302" i="190"/>
  <c r="T1302" i="190"/>
  <c r="S1302" i="190"/>
  <c r="X1302" i="190" s="1"/>
  <c r="R1302" i="190"/>
  <c r="Q1302" i="190"/>
  <c r="P1302" i="190"/>
  <c r="O1302" i="190"/>
  <c r="V1301" i="190"/>
  <c r="U1301" i="190"/>
  <c r="T1301" i="190"/>
  <c r="S1301" i="190"/>
  <c r="R1301" i="190"/>
  <c r="Q1301" i="190"/>
  <c r="P1301" i="190"/>
  <c r="O1301" i="190"/>
  <c r="W1301" i="190" s="1"/>
  <c r="V1300" i="190"/>
  <c r="U1300" i="190"/>
  <c r="T1300" i="190"/>
  <c r="X1300" i="190" s="1"/>
  <c r="S1300" i="190"/>
  <c r="R1300" i="190"/>
  <c r="Q1300" i="190"/>
  <c r="P1300" i="190"/>
  <c r="O1300" i="190"/>
  <c r="V1299" i="190"/>
  <c r="U1299" i="190"/>
  <c r="T1299" i="190"/>
  <c r="S1299" i="190"/>
  <c r="R1299" i="190"/>
  <c r="Q1299" i="190"/>
  <c r="P1299" i="190"/>
  <c r="O1299" i="190"/>
  <c r="V1298" i="190"/>
  <c r="U1298" i="190"/>
  <c r="T1298" i="190"/>
  <c r="S1298" i="190"/>
  <c r="R1298" i="190"/>
  <c r="Q1298" i="190"/>
  <c r="P1298" i="190"/>
  <c r="O1298" i="190"/>
  <c r="V1297" i="190"/>
  <c r="U1297" i="190"/>
  <c r="T1297" i="190"/>
  <c r="X1297" i="190" s="1"/>
  <c r="S1297" i="190"/>
  <c r="R1297" i="190"/>
  <c r="Q1297" i="190"/>
  <c r="P1297" i="190"/>
  <c r="O1297" i="190"/>
  <c r="V1296" i="190"/>
  <c r="U1296" i="190"/>
  <c r="T1296" i="190"/>
  <c r="S1296" i="190"/>
  <c r="R1296" i="190"/>
  <c r="Q1296" i="190"/>
  <c r="P1296" i="190"/>
  <c r="O1296" i="190"/>
  <c r="V1295" i="190"/>
  <c r="U1295" i="190"/>
  <c r="T1295" i="190"/>
  <c r="S1295" i="190"/>
  <c r="R1295" i="190"/>
  <c r="Q1295" i="190"/>
  <c r="P1295" i="190"/>
  <c r="O1295" i="190"/>
  <c r="V1294" i="190"/>
  <c r="U1294" i="190"/>
  <c r="T1294" i="190"/>
  <c r="S1294" i="190"/>
  <c r="R1294" i="190"/>
  <c r="Q1294" i="190"/>
  <c r="P1294" i="190"/>
  <c r="O1294" i="190"/>
  <c r="V1293" i="190"/>
  <c r="U1293" i="190"/>
  <c r="T1293" i="190"/>
  <c r="S1293" i="190"/>
  <c r="R1293" i="190"/>
  <c r="Q1293" i="190"/>
  <c r="P1293" i="190"/>
  <c r="O1293" i="190"/>
  <c r="V1292" i="190"/>
  <c r="U1292" i="190"/>
  <c r="T1292" i="190"/>
  <c r="S1292" i="190"/>
  <c r="R1292" i="190"/>
  <c r="Q1292" i="190"/>
  <c r="P1292" i="190"/>
  <c r="O1292" i="190"/>
  <c r="V1291" i="190"/>
  <c r="U1291" i="190"/>
  <c r="T1291" i="190"/>
  <c r="X1291" i="190" s="1"/>
  <c r="S1291" i="190"/>
  <c r="R1291" i="190"/>
  <c r="Q1291" i="190"/>
  <c r="P1291" i="190"/>
  <c r="O1291" i="190"/>
  <c r="V1290" i="190"/>
  <c r="U1290" i="190"/>
  <c r="T1290" i="190"/>
  <c r="X1290" i="190" s="1"/>
  <c r="S1290" i="190"/>
  <c r="R1290" i="190"/>
  <c r="Q1290" i="190"/>
  <c r="P1290" i="190"/>
  <c r="O1290" i="190"/>
  <c r="V1289" i="190"/>
  <c r="U1289" i="190"/>
  <c r="T1289" i="190"/>
  <c r="S1289" i="190"/>
  <c r="R1289" i="190"/>
  <c r="Q1289" i="190"/>
  <c r="P1289" i="190"/>
  <c r="O1289" i="190"/>
  <c r="V1288" i="190"/>
  <c r="U1288" i="190"/>
  <c r="T1288" i="190"/>
  <c r="X1288" i="190" s="1"/>
  <c r="S1288" i="190"/>
  <c r="R1288" i="190"/>
  <c r="Q1288" i="190"/>
  <c r="P1288" i="190"/>
  <c r="O1288" i="190"/>
  <c r="V1287" i="190"/>
  <c r="U1287" i="190"/>
  <c r="T1287" i="190"/>
  <c r="S1287" i="190"/>
  <c r="R1287" i="190"/>
  <c r="Q1287" i="190"/>
  <c r="P1287" i="190"/>
  <c r="O1287" i="190"/>
  <c r="V1286" i="190"/>
  <c r="U1286" i="190"/>
  <c r="X1286" i="190" s="1"/>
  <c r="T1286" i="190"/>
  <c r="S1286" i="190"/>
  <c r="R1286" i="190"/>
  <c r="Q1286" i="190"/>
  <c r="P1286" i="190"/>
  <c r="O1286" i="190"/>
  <c r="V1285" i="190"/>
  <c r="U1285" i="190"/>
  <c r="T1285" i="190"/>
  <c r="S1285" i="190"/>
  <c r="R1285" i="190"/>
  <c r="Q1285" i="190"/>
  <c r="P1285" i="190"/>
  <c r="O1285" i="190"/>
  <c r="V1284" i="190"/>
  <c r="U1284" i="190"/>
  <c r="T1284" i="190"/>
  <c r="S1284" i="190"/>
  <c r="R1284" i="190"/>
  <c r="Q1284" i="190"/>
  <c r="P1284" i="190"/>
  <c r="O1284" i="190"/>
  <c r="V1283" i="190"/>
  <c r="U1283" i="190"/>
  <c r="T1283" i="190"/>
  <c r="S1283" i="190"/>
  <c r="R1283" i="190"/>
  <c r="Q1283" i="190"/>
  <c r="P1283" i="190"/>
  <c r="O1283" i="190"/>
  <c r="V1282" i="190"/>
  <c r="U1282" i="190"/>
  <c r="T1282" i="190"/>
  <c r="S1282" i="190"/>
  <c r="R1282" i="190"/>
  <c r="Q1282" i="190"/>
  <c r="P1282" i="190"/>
  <c r="O1282" i="190"/>
  <c r="V1281" i="190"/>
  <c r="U1281" i="190"/>
  <c r="T1281" i="190"/>
  <c r="S1281" i="190"/>
  <c r="R1281" i="190"/>
  <c r="Q1281" i="190"/>
  <c r="P1281" i="190"/>
  <c r="O1281" i="190"/>
  <c r="V1280" i="190"/>
  <c r="U1280" i="190"/>
  <c r="T1280" i="190"/>
  <c r="S1280" i="190"/>
  <c r="R1280" i="190"/>
  <c r="Q1280" i="190"/>
  <c r="P1280" i="190"/>
  <c r="O1280" i="190"/>
  <c r="V1279" i="190"/>
  <c r="U1279" i="190"/>
  <c r="T1279" i="190"/>
  <c r="S1279" i="190"/>
  <c r="R1279" i="190"/>
  <c r="Q1279" i="190"/>
  <c r="P1279" i="190"/>
  <c r="O1279" i="190"/>
  <c r="V1278" i="190"/>
  <c r="U1278" i="190"/>
  <c r="T1278" i="190"/>
  <c r="S1278" i="190"/>
  <c r="R1278" i="190"/>
  <c r="Q1278" i="190"/>
  <c r="P1278" i="190"/>
  <c r="O1278" i="190"/>
  <c r="V1277" i="190"/>
  <c r="U1277" i="190"/>
  <c r="T1277" i="190"/>
  <c r="S1277" i="190"/>
  <c r="R1277" i="190"/>
  <c r="Q1277" i="190"/>
  <c r="P1277" i="190"/>
  <c r="O1277" i="190"/>
  <c r="V1276" i="190"/>
  <c r="U1276" i="190"/>
  <c r="T1276" i="190"/>
  <c r="S1276" i="190"/>
  <c r="R1276" i="190"/>
  <c r="Q1276" i="190"/>
  <c r="P1276" i="190"/>
  <c r="O1276" i="190"/>
  <c r="V1275" i="190"/>
  <c r="U1275" i="190"/>
  <c r="T1275" i="190"/>
  <c r="S1275" i="190"/>
  <c r="R1275" i="190"/>
  <c r="Q1275" i="190"/>
  <c r="P1275" i="190"/>
  <c r="O1275" i="190"/>
  <c r="V1274" i="190"/>
  <c r="U1274" i="190"/>
  <c r="T1274" i="190"/>
  <c r="S1274" i="190"/>
  <c r="R1274" i="190"/>
  <c r="Q1274" i="190"/>
  <c r="P1274" i="190"/>
  <c r="O1274" i="190"/>
  <c r="V1273" i="190"/>
  <c r="U1273" i="190"/>
  <c r="T1273" i="190"/>
  <c r="S1273" i="190"/>
  <c r="R1273" i="190"/>
  <c r="Q1273" i="190"/>
  <c r="P1273" i="190"/>
  <c r="O1273" i="190"/>
  <c r="V1272" i="190"/>
  <c r="U1272" i="190"/>
  <c r="T1272" i="190"/>
  <c r="S1272" i="190"/>
  <c r="R1272" i="190"/>
  <c r="Q1272" i="190"/>
  <c r="P1272" i="190"/>
  <c r="O1272" i="190"/>
  <c r="V1271" i="190"/>
  <c r="U1271" i="190"/>
  <c r="T1271" i="190"/>
  <c r="S1271" i="190"/>
  <c r="R1271" i="190"/>
  <c r="Q1271" i="190"/>
  <c r="P1271" i="190"/>
  <c r="O1271" i="190"/>
  <c r="V1270" i="190"/>
  <c r="U1270" i="190"/>
  <c r="T1270" i="190"/>
  <c r="S1270" i="190"/>
  <c r="X1270" i="190" s="1"/>
  <c r="R1270" i="190"/>
  <c r="Q1270" i="190"/>
  <c r="P1270" i="190"/>
  <c r="O1270" i="190"/>
  <c r="W1270" i="190" s="1"/>
  <c r="V1269" i="190"/>
  <c r="U1269" i="190"/>
  <c r="T1269" i="190"/>
  <c r="S1269" i="190"/>
  <c r="R1269" i="190"/>
  <c r="Q1269" i="190"/>
  <c r="P1269" i="190"/>
  <c r="O1269" i="190"/>
  <c r="W1269" i="190" s="1"/>
  <c r="V1268" i="190"/>
  <c r="U1268" i="190"/>
  <c r="T1268" i="190"/>
  <c r="S1268" i="190"/>
  <c r="R1268" i="190"/>
  <c r="Q1268" i="190"/>
  <c r="P1268" i="190"/>
  <c r="O1268" i="190"/>
  <c r="V1267" i="190"/>
  <c r="U1267" i="190"/>
  <c r="T1267" i="190"/>
  <c r="S1267" i="190"/>
  <c r="R1267" i="190"/>
  <c r="Q1267" i="190"/>
  <c r="P1267" i="190"/>
  <c r="O1267" i="190"/>
  <c r="W1267" i="190" s="1"/>
  <c r="V1266" i="190"/>
  <c r="U1266" i="190"/>
  <c r="T1266" i="190"/>
  <c r="S1266" i="190"/>
  <c r="R1266" i="190"/>
  <c r="Q1266" i="190"/>
  <c r="P1266" i="190"/>
  <c r="O1266" i="190"/>
  <c r="V1265" i="190"/>
  <c r="U1265" i="190"/>
  <c r="T1265" i="190"/>
  <c r="S1265" i="190"/>
  <c r="R1265" i="190"/>
  <c r="Q1265" i="190"/>
  <c r="P1265" i="190"/>
  <c r="O1265" i="190"/>
  <c r="W1265" i="190" s="1"/>
  <c r="V1264" i="190"/>
  <c r="U1264" i="190"/>
  <c r="T1264" i="190"/>
  <c r="S1264" i="190"/>
  <c r="R1264" i="190"/>
  <c r="Q1264" i="190"/>
  <c r="P1264" i="190"/>
  <c r="O1264" i="190"/>
  <c r="V1263" i="190"/>
  <c r="U1263" i="190"/>
  <c r="T1263" i="190"/>
  <c r="S1263" i="190"/>
  <c r="R1263" i="190"/>
  <c r="Q1263" i="190"/>
  <c r="P1263" i="190"/>
  <c r="O1263" i="190"/>
  <c r="V1262" i="190"/>
  <c r="U1262" i="190"/>
  <c r="T1262" i="190"/>
  <c r="X1262" i="190" s="1"/>
  <c r="S1262" i="190"/>
  <c r="R1262" i="190"/>
  <c r="Q1262" i="190"/>
  <c r="P1262" i="190"/>
  <c r="O1262" i="190"/>
  <c r="W1262" i="190" s="1"/>
  <c r="V1261" i="190"/>
  <c r="U1261" i="190"/>
  <c r="T1261" i="190"/>
  <c r="S1261" i="190"/>
  <c r="R1261" i="190"/>
  <c r="Q1261" i="190"/>
  <c r="P1261" i="190"/>
  <c r="O1261" i="190"/>
  <c r="V1260" i="190"/>
  <c r="U1260" i="190"/>
  <c r="T1260" i="190"/>
  <c r="S1260" i="190"/>
  <c r="R1260" i="190"/>
  <c r="Q1260" i="190"/>
  <c r="P1260" i="190"/>
  <c r="O1260" i="190"/>
  <c r="V1259" i="190"/>
  <c r="U1259" i="190"/>
  <c r="T1259" i="190"/>
  <c r="X1259" i="190" s="1"/>
  <c r="S1259" i="190"/>
  <c r="R1259" i="190"/>
  <c r="Q1259" i="190"/>
  <c r="P1259" i="190"/>
  <c r="O1259" i="190"/>
  <c r="W1259" i="190" s="1"/>
  <c r="V1258" i="190"/>
  <c r="U1258" i="190"/>
  <c r="T1258" i="190"/>
  <c r="S1258" i="190"/>
  <c r="R1258" i="190"/>
  <c r="Q1258" i="190"/>
  <c r="P1258" i="190"/>
  <c r="O1258" i="190"/>
  <c r="V1257" i="190"/>
  <c r="U1257" i="190"/>
  <c r="T1257" i="190"/>
  <c r="S1257" i="190"/>
  <c r="R1257" i="190"/>
  <c r="Q1257" i="190"/>
  <c r="P1257" i="190"/>
  <c r="O1257" i="190"/>
  <c r="V1256" i="190"/>
  <c r="U1256" i="190"/>
  <c r="T1256" i="190"/>
  <c r="X1256" i="190" s="1"/>
  <c r="S1256" i="190"/>
  <c r="R1256" i="190"/>
  <c r="Q1256" i="190"/>
  <c r="P1256" i="190"/>
  <c r="O1256" i="190"/>
  <c r="V1255" i="190"/>
  <c r="U1255" i="190"/>
  <c r="T1255" i="190"/>
  <c r="S1255" i="190"/>
  <c r="R1255" i="190"/>
  <c r="Q1255" i="190"/>
  <c r="P1255" i="190"/>
  <c r="O1255" i="190"/>
  <c r="V1254" i="190"/>
  <c r="U1254" i="190"/>
  <c r="T1254" i="190"/>
  <c r="S1254" i="190"/>
  <c r="R1254" i="190"/>
  <c r="Q1254" i="190"/>
  <c r="P1254" i="190"/>
  <c r="O1254" i="190"/>
  <c r="V1253" i="190"/>
  <c r="U1253" i="190"/>
  <c r="T1253" i="190"/>
  <c r="S1253" i="190"/>
  <c r="R1253" i="190"/>
  <c r="Q1253" i="190"/>
  <c r="P1253" i="190"/>
  <c r="O1253" i="190"/>
  <c r="V1252" i="190"/>
  <c r="U1252" i="190"/>
  <c r="T1252" i="190"/>
  <c r="S1252" i="190"/>
  <c r="R1252" i="190"/>
  <c r="Q1252" i="190"/>
  <c r="P1252" i="190"/>
  <c r="O1252" i="190"/>
  <c r="V1251" i="190"/>
  <c r="U1251" i="190"/>
  <c r="T1251" i="190"/>
  <c r="X1251" i="190" s="1"/>
  <c r="S1251" i="190"/>
  <c r="R1251" i="190"/>
  <c r="Q1251" i="190"/>
  <c r="P1251" i="190"/>
  <c r="O1251" i="190"/>
  <c r="V1250" i="190"/>
  <c r="U1250" i="190"/>
  <c r="T1250" i="190"/>
  <c r="S1250" i="190"/>
  <c r="R1250" i="190"/>
  <c r="Q1250" i="190"/>
  <c r="P1250" i="190"/>
  <c r="O1250" i="190"/>
  <c r="V1249" i="190"/>
  <c r="U1249" i="190"/>
  <c r="T1249" i="190"/>
  <c r="S1249" i="190"/>
  <c r="R1249" i="190"/>
  <c r="Q1249" i="190"/>
  <c r="P1249" i="190"/>
  <c r="O1249" i="190"/>
  <c r="W1249" i="190" s="1"/>
  <c r="V1248" i="190"/>
  <c r="U1248" i="190"/>
  <c r="T1248" i="190"/>
  <c r="X1248" i="190" s="1"/>
  <c r="S1248" i="190"/>
  <c r="R1248" i="190"/>
  <c r="Q1248" i="190"/>
  <c r="P1248" i="190"/>
  <c r="O1248" i="190"/>
  <c r="V1247" i="190"/>
  <c r="U1247" i="190"/>
  <c r="T1247" i="190"/>
  <c r="S1247" i="190"/>
  <c r="R1247" i="190"/>
  <c r="Q1247" i="190"/>
  <c r="P1247" i="190"/>
  <c r="O1247" i="190"/>
  <c r="V1246" i="190"/>
  <c r="X1246" i="190" s="1"/>
  <c r="U1246" i="190"/>
  <c r="T1246" i="190"/>
  <c r="S1246" i="190"/>
  <c r="R1246" i="190"/>
  <c r="Q1246" i="190"/>
  <c r="P1246" i="190"/>
  <c r="O1246" i="190"/>
  <c r="V1245" i="190"/>
  <c r="U1245" i="190"/>
  <c r="T1245" i="190"/>
  <c r="S1245" i="190"/>
  <c r="R1245" i="190"/>
  <c r="Q1245" i="190"/>
  <c r="P1245" i="190"/>
  <c r="O1245" i="190"/>
  <c r="V1244" i="190"/>
  <c r="U1244" i="190"/>
  <c r="T1244" i="190"/>
  <c r="X1244" i="190" s="1"/>
  <c r="S1244" i="190"/>
  <c r="R1244" i="190"/>
  <c r="Q1244" i="190"/>
  <c r="P1244" i="190"/>
  <c r="O1244" i="190"/>
  <c r="V1243" i="190"/>
  <c r="U1243" i="190"/>
  <c r="T1243" i="190"/>
  <c r="S1243" i="190"/>
  <c r="R1243" i="190"/>
  <c r="Q1243" i="190"/>
  <c r="P1243" i="190"/>
  <c r="O1243" i="190"/>
  <c r="V1242" i="190"/>
  <c r="U1242" i="190"/>
  <c r="T1242" i="190"/>
  <c r="S1242" i="190"/>
  <c r="R1242" i="190"/>
  <c r="Q1242" i="190"/>
  <c r="P1242" i="190"/>
  <c r="O1242" i="190"/>
  <c r="V1241" i="190"/>
  <c r="U1241" i="190"/>
  <c r="T1241" i="190"/>
  <c r="X1241" i="190" s="1"/>
  <c r="S1241" i="190"/>
  <c r="R1241" i="190"/>
  <c r="Q1241" i="190"/>
  <c r="P1241" i="190"/>
  <c r="O1241" i="190"/>
  <c r="V1240" i="190"/>
  <c r="U1240" i="190"/>
  <c r="T1240" i="190"/>
  <c r="S1240" i="190"/>
  <c r="R1240" i="190"/>
  <c r="Q1240" i="190"/>
  <c r="P1240" i="190"/>
  <c r="O1240" i="190"/>
  <c r="V1239" i="190"/>
  <c r="U1239" i="190"/>
  <c r="T1239" i="190"/>
  <c r="S1239" i="190"/>
  <c r="R1239" i="190"/>
  <c r="Q1239" i="190"/>
  <c r="P1239" i="190"/>
  <c r="O1239" i="190"/>
  <c r="V1238" i="190"/>
  <c r="U1238" i="190"/>
  <c r="X1238" i="190" s="1"/>
  <c r="T1238" i="190"/>
  <c r="S1238" i="190"/>
  <c r="R1238" i="190"/>
  <c r="Q1238" i="190"/>
  <c r="P1238" i="190"/>
  <c r="O1238" i="190"/>
  <c r="V1237" i="190"/>
  <c r="U1237" i="190"/>
  <c r="T1237" i="190"/>
  <c r="S1237" i="190"/>
  <c r="R1237" i="190"/>
  <c r="Q1237" i="190"/>
  <c r="P1237" i="190"/>
  <c r="O1237" i="190"/>
  <c r="V1236" i="190"/>
  <c r="U1236" i="190"/>
  <c r="T1236" i="190"/>
  <c r="S1236" i="190"/>
  <c r="R1236" i="190"/>
  <c r="Q1236" i="190"/>
  <c r="P1236" i="190"/>
  <c r="O1236" i="190"/>
  <c r="V1235" i="190"/>
  <c r="U1235" i="190"/>
  <c r="T1235" i="190"/>
  <c r="S1235" i="190"/>
  <c r="R1235" i="190"/>
  <c r="Q1235" i="190"/>
  <c r="P1235" i="190"/>
  <c r="O1235" i="190"/>
  <c r="V1234" i="190"/>
  <c r="U1234" i="190"/>
  <c r="T1234" i="190"/>
  <c r="S1234" i="190"/>
  <c r="R1234" i="190"/>
  <c r="Q1234" i="190"/>
  <c r="P1234" i="190"/>
  <c r="O1234" i="190"/>
  <c r="V1233" i="190"/>
  <c r="U1233" i="190"/>
  <c r="T1233" i="190"/>
  <c r="S1233" i="190"/>
  <c r="R1233" i="190"/>
  <c r="Q1233" i="190"/>
  <c r="P1233" i="190"/>
  <c r="O1233" i="190"/>
  <c r="W1233" i="190" s="1"/>
  <c r="V1232" i="190"/>
  <c r="U1232" i="190"/>
  <c r="T1232" i="190"/>
  <c r="S1232" i="190"/>
  <c r="R1232" i="190"/>
  <c r="Q1232" i="190"/>
  <c r="P1232" i="190"/>
  <c r="O1232" i="190"/>
  <c r="V1231" i="190"/>
  <c r="U1231" i="190"/>
  <c r="T1231" i="190"/>
  <c r="S1231" i="190"/>
  <c r="R1231" i="190"/>
  <c r="Q1231" i="190"/>
  <c r="P1231" i="190"/>
  <c r="O1231" i="190"/>
  <c r="V1230" i="190"/>
  <c r="X1230" i="190" s="1"/>
  <c r="U1230" i="190"/>
  <c r="T1230" i="190"/>
  <c r="S1230" i="190"/>
  <c r="R1230" i="190"/>
  <c r="Q1230" i="190"/>
  <c r="P1230" i="190"/>
  <c r="O1230" i="190"/>
  <c r="V1229" i="190"/>
  <c r="U1229" i="190"/>
  <c r="T1229" i="190"/>
  <c r="S1229" i="190"/>
  <c r="R1229" i="190"/>
  <c r="Q1229" i="190"/>
  <c r="P1229" i="190"/>
  <c r="O1229" i="190"/>
  <c r="V1228" i="190"/>
  <c r="U1228" i="190"/>
  <c r="T1228" i="190"/>
  <c r="X1228" i="190" s="1"/>
  <c r="S1228" i="190"/>
  <c r="R1228" i="190"/>
  <c r="Q1228" i="190"/>
  <c r="P1228" i="190"/>
  <c r="O1228" i="190"/>
  <c r="V1227" i="190"/>
  <c r="U1227" i="190"/>
  <c r="T1227" i="190"/>
  <c r="S1227" i="190"/>
  <c r="R1227" i="190"/>
  <c r="Q1227" i="190"/>
  <c r="P1227" i="190"/>
  <c r="O1227" i="190"/>
  <c r="V1226" i="190"/>
  <c r="U1226" i="190"/>
  <c r="T1226" i="190"/>
  <c r="S1226" i="190"/>
  <c r="R1226" i="190"/>
  <c r="Q1226" i="190"/>
  <c r="P1226" i="190"/>
  <c r="O1226" i="190"/>
  <c r="V1225" i="190"/>
  <c r="U1225" i="190"/>
  <c r="T1225" i="190"/>
  <c r="X1225" i="190" s="1"/>
  <c r="S1225" i="190"/>
  <c r="R1225" i="190"/>
  <c r="Q1225" i="190"/>
  <c r="P1225" i="190"/>
  <c r="O1225" i="190"/>
  <c r="W1225" i="190" s="1"/>
  <c r="V1224" i="190"/>
  <c r="U1224" i="190"/>
  <c r="T1224" i="190"/>
  <c r="S1224" i="190"/>
  <c r="R1224" i="190"/>
  <c r="Q1224" i="190"/>
  <c r="P1224" i="190"/>
  <c r="O1224" i="190"/>
  <c r="V1223" i="190"/>
  <c r="U1223" i="190"/>
  <c r="T1223" i="190"/>
  <c r="S1223" i="190"/>
  <c r="R1223" i="190"/>
  <c r="Q1223" i="190"/>
  <c r="P1223" i="190"/>
  <c r="O1223" i="190"/>
  <c r="V1222" i="190"/>
  <c r="U1222" i="190"/>
  <c r="T1222" i="190"/>
  <c r="S1222" i="190"/>
  <c r="R1222" i="190"/>
  <c r="Q1222" i="190"/>
  <c r="P1222" i="190"/>
  <c r="O1222" i="190"/>
  <c r="V1221" i="190"/>
  <c r="U1221" i="190"/>
  <c r="T1221" i="190"/>
  <c r="S1221" i="190"/>
  <c r="R1221" i="190"/>
  <c r="Q1221" i="190"/>
  <c r="P1221" i="190"/>
  <c r="O1221" i="190"/>
  <c r="V1220" i="190"/>
  <c r="U1220" i="190"/>
  <c r="T1220" i="190"/>
  <c r="S1220" i="190"/>
  <c r="R1220" i="190"/>
  <c r="Q1220" i="190"/>
  <c r="P1220" i="190"/>
  <c r="O1220" i="190"/>
  <c r="V1219" i="190"/>
  <c r="U1219" i="190"/>
  <c r="T1219" i="190"/>
  <c r="X1219" i="190" s="1"/>
  <c r="S1219" i="190"/>
  <c r="R1219" i="190"/>
  <c r="Q1219" i="190"/>
  <c r="P1219" i="190"/>
  <c r="O1219" i="190"/>
  <c r="V1218" i="190"/>
  <c r="U1218" i="190"/>
  <c r="T1218" i="190"/>
  <c r="S1218" i="190"/>
  <c r="R1218" i="190"/>
  <c r="Q1218" i="190"/>
  <c r="P1218" i="190"/>
  <c r="O1218" i="190"/>
  <c r="V1217" i="190"/>
  <c r="U1217" i="190"/>
  <c r="T1217" i="190"/>
  <c r="S1217" i="190"/>
  <c r="R1217" i="190"/>
  <c r="Q1217" i="190"/>
  <c r="P1217" i="190"/>
  <c r="O1217" i="190"/>
  <c r="V1216" i="190"/>
  <c r="U1216" i="190"/>
  <c r="T1216" i="190"/>
  <c r="X1216" i="190" s="1"/>
  <c r="S1216" i="190"/>
  <c r="R1216" i="190"/>
  <c r="Q1216" i="190"/>
  <c r="P1216" i="190"/>
  <c r="O1216" i="190"/>
  <c r="V1215" i="190"/>
  <c r="U1215" i="190"/>
  <c r="T1215" i="190"/>
  <c r="S1215" i="190"/>
  <c r="R1215" i="190"/>
  <c r="Q1215" i="190"/>
  <c r="P1215" i="190"/>
  <c r="O1215" i="190"/>
  <c r="X1214" i="190"/>
  <c r="V1214" i="190"/>
  <c r="U1214" i="190"/>
  <c r="T1214" i="190"/>
  <c r="S1214" i="190"/>
  <c r="R1214" i="190"/>
  <c r="Q1214" i="190"/>
  <c r="P1214" i="190"/>
  <c r="O1214" i="190"/>
  <c r="W1214" i="190" s="1"/>
  <c r="V1213" i="190"/>
  <c r="U1213" i="190"/>
  <c r="T1213" i="190"/>
  <c r="S1213" i="190"/>
  <c r="R1213" i="190"/>
  <c r="Q1213" i="190"/>
  <c r="P1213" i="190"/>
  <c r="O1213" i="190"/>
  <c r="W1213" i="190" s="1"/>
  <c r="V1212" i="190"/>
  <c r="U1212" i="190"/>
  <c r="T1212" i="190"/>
  <c r="S1212" i="190"/>
  <c r="R1212" i="190"/>
  <c r="Q1212" i="190"/>
  <c r="P1212" i="190"/>
  <c r="O1212" i="190"/>
  <c r="V1211" i="190"/>
  <c r="U1211" i="190"/>
  <c r="T1211" i="190"/>
  <c r="S1211" i="190"/>
  <c r="R1211" i="190"/>
  <c r="Q1211" i="190"/>
  <c r="P1211" i="190"/>
  <c r="O1211" i="190"/>
  <c r="W1211" i="190" s="1"/>
  <c r="V1210" i="190"/>
  <c r="U1210" i="190"/>
  <c r="T1210" i="190"/>
  <c r="S1210" i="190"/>
  <c r="R1210" i="190"/>
  <c r="Q1210" i="190"/>
  <c r="P1210" i="190"/>
  <c r="O1210" i="190"/>
  <c r="V1209" i="190"/>
  <c r="U1209" i="190"/>
  <c r="T1209" i="190"/>
  <c r="S1209" i="190"/>
  <c r="R1209" i="190"/>
  <c r="Q1209" i="190"/>
  <c r="P1209" i="190"/>
  <c r="O1209" i="190"/>
  <c r="W1209" i="190" s="1"/>
  <c r="V1208" i="190"/>
  <c r="U1208" i="190"/>
  <c r="T1208" i="190"/>
  <c r="S1208" i="190"/>
  <c r="R1208" i="190"/>
  <c r="Q1208" i="190"/>
  <c r="P1208" i="190"/>
  <c r="O1208" i="190"/>
  <c r="V1207" i="190"/>
  <c r="U1207" i="190"/>
  <c r="T1207" i="190"/>
  <c r="S1207" i="190"/>
  <c r="R1207" i="190"/>
  <c r="Q1207" i="190"/>
  <c r="P1207" i="190"/>
  <c r="O1207" i="190"/>
  <c r="V1206" i="190"/>
  <c r="U1206" i="190"/>
  <c r="T1206" i="190"/>
  <c r="X1206" i="190" s="1"/>
  <c r="S1206" i="190"/>
  <c r="R1206" i="190"/>
  <c r="Q1206" i="190"/>
  <c r="P1206" i="190"/>
  <c r="O1206" i="190"/>
  <c r="V1205" i="190"/>
  <c r="U1205" i="190"/>
  <c r="T1205" i="190"/>
  <c r="S1205" i="190"/>
  <c r="R1205" i="190"/>
  <c r="Q1205" i="190"/>
  <c r="P1205" i="190"/>
  <c r="O1205" i="190"/>
  <c r="V1204" i="190"/>
  <c r="U1204" i="190"/>
  <c r="T1204" i="190"/>
  <c r="X1204" i="190" s="1"/>
  <c r="S1204" i="190"/>
  <c r="R1204" i="190"/>
  <c r="Q1204" i="190"/>
  <c r="P1204" i="190"/>
  <c r="O1204" i="190"/>
  <c r="V1203" i="190"/>
  <c r="U1203" i="190"/>
  <c r="T1203" i="190"/>
  <c r="X1203" i="190" s="1"/>
  <c r="S1203" i="190"/>
  <c r="R1203" i="190"/>
  <c r="Q1203" i="190"/>
  <c r="P1203" i="190"/>
  <c r="O1203" i="190"/>
  <c r="V1202" i="190"/>
  <c r="U1202" i="190"/>
  <c r="T1202" i="190"/>
  <c r="S1202" i="190"/>
  <c r="R1202" i="190"/>
  <c r="Q1202" i="190"/>
  <c r="P1202" i="190"/>
  <c r="O1202" i="190"/>
  <c r="V1201" i="190"/>
  <c r="U1201" i="190"/>
  <c r="T1201" i="190"/>
  <c r="X1201" i="190" s="1"/>
  <c r="S1201" i="190"/>
  <c r="R1201" i="190"/>
  <c r="Q1201" i="190"/>
  <c r="P1201" i="190"/>
  <c r="O1201" i="190"/>
  <c r="V1200" i="190"/>
  <c r="U1200" i="190"/>
  <c r="T1200" i="190"/>
  <c r="X1200" i="190" s="1"/>
  <c r="S1200" i="190"/>
  <c r="R1200" i="190"/>
  <c r="Q1200" i="190"/>
  <c r="P1200" i="190"/>
  <c r="O1200" i="190"/>
  <c r="V1199" i="190"/>
  <c r="U1199" i="190"/>
  <c r="T1199" i="190"/>
  <c r="S1199" i="190"/>
  <c r="R1199" i="190"/>
  <c r="Q1199" i="190"/>
  <c r="P1199" i="190"/>
  <c r="O1199" i="190"/>
  <c r="V1198" i="190"/>
  <c r="U1198" i="190"/>
  <c r="X1198" i="190" s="1"/>
  <c r="T1198" i="190"/>
  <c r="S1198" i="190"/>
  <c r="R1198" i="190"/>
  <c r="Q1198" i="190"/>
  <c r="P1198" i="190"/>
  <c r="O1198" i="190"/>
  <c r="V1197" i="190"/>
  <c r="U1197" i="190"/>
  <c r="T1197" i="190"/>
  <c r="S1197" i="190"/>
  <c r="R1197" i="190"/>
  <c r="Q1197" i="190"/>
  <c r="P1197" i="190"/>
  <c r="O1197" i="190"/>
  <c r="V1196" i="190"/>
  <c r="U1196" i="190"/>
  <c r="T1196" i="190"/>
  <c r="S1196" i="190"/>
  <c r="R1196" i="190"/>
  <c r="Q1196" i="190"/>
  <c r="P1196" i="190"/>
  <c r="O1196" i="190"/>
  <c r="V1195" i="190"/>
  <c r="U1195" i="190"/>
  <c r="T1195" i="190"/>
  <c r="S1195" i="190"/>
  <c r="R1195" i="190"/>
  <c r="Q1195" i="190"/>
  <c r="P1195" i="190"/>
  <c r="O1195" i="190"/>
  <c r="V1194" i="190"/>
  <c r="U1194" i="190"/>
  <c r="T1194" i="190"/>
  <c r="S1194" i="190"/>
  <c r="R1194" i="190"/>
  <c r="Q1194" i="190"/>
  <c r="P1194" i="190"/>
  <c r="O1194" i="190"/>
  <c r="V1193" i="190"/>
  <c r="U1193" i="190"/>
  <c r="T1193" i="190"/>
  <c r="S1193" i="190"/>
  <c r="R1193" i="190"/>
  <c r="Q1193" i="190"/>
  <c r="P1193" i="190"/>
  <c r="O1193" i="190"/>
  <c r="W1193" i="190" s="1"/>
  <c r="V1192" i="190"/>
  <c r="U1192" i="190"/>
  <c r="T1192" i="190"/>
  <c r="S1192" i="190"/>
  <c r="R1192" i="190"/>
  <c r="Q1192" i="190"/>
  <c r="P1192" i="190"/>
  <c r="O1192" i="190"/>
  <c r="V1191" i="190"/>
  <c r="U1191" i="190"/>
  <c r="T1191" i="190"/>
  <c r="S1191" i="190"/>
  <c r="R1191" i="190"/>
  <c r="Q1191" i="190"/>
  <c r="P1191" i="190"/>
  <c r="O1191" i="190"/>
  <c r="X1190" i="190"/>
  <c r="V1190" i="190"/>
  <c r="U1190" i="190"/>
  <c r="T1190" i="190"/>
  <c r="S1190" i="190"/>
  <c r="R1190" i="190"/>
  <c r="Q1190" i="190"/>
  <c r="P1190" i="190"/>
  <c r="O1190" i="190"/>
  <c r="V1189" i="190"/>
  <c r="U1189" i="190"/>
  <c r="T1189" i="190"/>
  <c r="S1189" i="190"/>
  <c r="R1189" i="190"/>
  <c r="Q1189" i="190"/>
  <c r="P1189" i="190"/>
  <c r="O1189" i="190"/>
  <c r="V1188" i="190"/>
  <c r="U1188" i="190"/>
  <c r="T1188" i="190"/>
  <c r="X1188" i="190" s="1"/>
  <c r="S1188" i="190"/>
  <c r="R1188" i="190"/>
  <c r="Q1188" i="190"/>
  <c r="P1188" i="190"/>
  <c r="O1188" i="190"/>
  <c r="V1187" i="190"/>
  <c r="U1187" i="190"/>
  <c r="T1187" i="190"/>
  <c r="S1187" i="190"/>
  <c r="R1187" i="190"/>
  <c r="Q1187" i="190"/>
  <c r="P1187" i="190"/>
  <c r="O1187" i="190"/>
  <c r="V1186" i="190"/>
  <c r="U1186" i="190"/>
  <c r="T1186" i="190"/>
  <c r="S1186" i="190"/>
  <c r="R1186" i="190"/>
  <c r="Q1186" i="190"/>
  <c r="P1186" i="190"/>
  <c r="O1186" i="190"/>
  <c r="V1185" i="190"/>
  <c r="U1185" i="190"/>
  <c r="T1185" i="190"/>
  <c r="X1185" i="190" s="1"/>
  <c r="S1185" i="190"/>
  <c r="R1185" i="190"/>
  <c r="Q1185" i="190"/>
  <c r="P1185" i="190"/>
  <c r="O1185" i="190"/>
  <c r="W1185" i="190" s="1"/>
  <c r="V1184" i="190"/>
  <c r="U1184" i="190"/>
  <c r="T1184" i="190"/>
  <c r="S1184" i="190"/>
  <c r="R1184" i="190"/>
  <c r="Q1184" i="190"/>
  <c r="P1184" i="190"/>
  <c r="O1184" i="190"/>
  <c r="V1183" i="190"/>
  <c r="U1183" i="190"/>
  <c r="T1183" i="190"/>
  <c r="S1183" i="190"/>
  <c r="R1183" i="190"/>
  <c r="Q1183" i="190"/>
  <c r="P1183" i="190"/>
  <c r="O1183" i="190"/>
  <c r="V1182" i="190"/>
  <c r="U1182" i="190"/>
  <c r="T1182" i="190"/>
  <c r="S1182" i="190"/>
  <c r="X1182" i="190" s="1"/>
  <c r="R1182" i="190"/>
  <c r="Q1182" i="190"/>
  <c r="P1182" i="190"/>
  <c r="O1182" i="190"/>
  <c r="W1182" i="190" s="1"/>
  <c r="V1181" i="190"/>
  <c r="U1181" i="190"/>
  <c r="T1181" i="190"/>
  <c r="S1181" i="190"/>
  <c r="R1181" i="190"/>
  <c r="Q1181" i="190"/>
  <c r="P1181" i="190"/>
  <c r="O1181" i="190"/>
  <c r="W1181" i="190" s="1"/>
  <c r="V1180" i="190"/>
  <c r="U1180" i="190"/>
  <c r="T1180" i="190"/>
  <c r="S1180" i="190"/>
  <c r="R1180" i="190"/>
  <c r="Q1180" i="190"/>
  <c r="P1180" i="190"/>
  <c r="O1180" i="190"/>
  <c r="V1179" i="190"/>
  <c r="U1179" i="190"/>
  <c r="T1179" i="190"/>
  <c r="S1179" i="190"/>
  <c r="R1179" i="190"/>
  <c r="Q1179" i="190"/>
  <c r="P1179" i="190"/>
  <c r="O1179" i="190"/>
  <c r="W1179" i="190" s="1"/>
  <c r="V1178" i="190"/>
  <c r="U1178" i="190"/>
  <c r="T1178" i="190"/>
  <c r="S1178" i="190"/>
  <c r="R1178" i="190"/>
  <c r="Q1178" i="190"/>
  <c r="P1178" i="190"/>
  <c r="O1178" i="190"/>
  <c r="V1177" i="190"/>
  <c r="U1177" i="190"/>
  <c r="T1177" i="190"/>
  <c r="S1177" i="190"/>
  <c r="R1177" i="190"/>
  <c r="Q1177" i="190"/>
  <c r="P1177" i="190"/>
  <c r="O1177" i="190"/>
  <c r="W1177" i="190" s="1"/>
  <c r="V1176" i="190"/>
  <c r="U1176" i="190"/>
  <c r="T1176" i="190"/>
  <c r="S1176" i="190"/>
  <c r="R1176" i="190"/>
  <c r="Q1176" i="190"/>
  <c r="P1176" i="190"/>
  <c r="O1176" i="190"/>
  <c r="V1175" i="190"/>
  <c r="U1175" i="190"/>
  <c r="T1175" i="190"/>
  <c r="S1175" i="190"/>
  <c r="R1175" i="190"/>
  <c r="Q1175" i="190"/>
  <c r="P1175" i="190"/>
  <c r="O1175" i="190"/>
  <c r="V1174" i="190"/>
  <c r="U1174" i="190"/>
  <c r="T1174" i="190"/>
  <c r="X1174" i="190" s="1"/>
  <c r="S1174" i="190"/>
  <c r="R1174" i="190"/>
  <c r="Q1174" i="190"/>
  <c r="P1174" i="190"/>
  <c r="O1174" i="190"/>
  <c r="V1173" i="190"/>
  <c r="U1173" i="190"/>
  <c r="T1173" i="190"/>
  <c r="S1173" i="190"/>
  <c r="R1173" i="190"/>
  <c r="Q1173" i="190"/>
  <c r="P1173" i="190"/>
  <c r="O1173" i="190"/>
  <c r="V1172" i="190"/>
  <c r="U1172" i="190"/>
  <c r="T1172" i="190"/>
  <c r="X1172" i="190" s="1"/>
  <c r="S1172" i="190"/>
  <c r="R1172" i="190"/>
  <c r="Q1172" i="190"/>
  <c r="P1172" i="190"/>
  <c r="O1172" i="190"/>
  <c r="V1171" i="190"/>
  <c r="U1171" i="190"/>
  <c r="T1171" i="190"/>
  <c r="X1171" i="190" s="1"/>
  <c r="S1171" i="190"/>
  <c r="R1171" i="190"/>
  <c r="Q1171" i="190"/>
  <c r="P1171" i="190"/>
  <c r="O1171" i="190"/>
  <c r="V1170" i="190"/>
  <c r="U1170" i="190"/>
  <c r="T1170" i="190"/>
  <c r="X1170" i="190" s="1"/>
  <c r="S1170" i="190"/>
  <c r="R1170" i="190"/>
  <c r="Q1170" i="190"/>
  <c r="P1170" i="190"/>
  <c r="O1170" i="190"/>
  <c r="V1169" i="190"/>
  <c r="U1169" i="190"/>
  <c r="T1169" i="190"/>
  <c r="X1169" i="190" s="1"/>
  <c r="S1169" i="190"/>
  <c r="R1169" i="190"/>
  <c r="Q1169" i="190"/>
  <c r="P1169" i="190"/>
  <c r="O1169" i="190"/>
  <c r="V1168" i="190"/>
  <c r="U1168" i="190"/>
  <c r="T1168" i="190"/>
  <c r="X1168" i="190" s="1"/>
  <c r="S1168" i="190"/>
  <c r="R1168" i="190"/>
  <c r="Q1168" i="190"/>
  <c r="P1168" i="190"/>
  <c r="O1168" i="190"/>
  <c r="V1167" i="190"/>
  <c r="U1167" i="190"/>
  <c r="T1167" i="190"/>
  <c r="S1167" i="190"/>
  <c r="R1167" i="190"/>
  <c r="Q1167" i="190"/>
  <c r="P1167" i="190"/>
  <c r="O1167" i="190"/>
  <c r="V1166" i="190"/>
  <c r="U1166" i="190"/>
  <c r="T1166" i="190"/>
  <c r="S1166" i="190"/>
  <c r="X1166" i="190" s="1"/>
  <c r="R1166" i="190"/>
  <c r="Q1166" i="190"/>
  <c r="P1166" i="190"/>
  <c r="O1166" i="190"/>
  <c r="V1165" i="190"/>
  <c r="U1165" i="190"/>
  <c r="T1165" i="190"/>
  <c r="S1165" i="190"/>
  <c r="R1165" i="190"/>
  <c r="Q1165" i="190"/>
  <c r="P1165" i="190"/>
  <c r="O1165" i="190"/>
  <c r="W1165" i="190" s="1"/>
  <c r="V1164" i="190"/>
  <c r="U1164" i="190"/>
  <c r="T1164" i="190"/>
  <c r="S1164" i="190"/>
  <c r="R1164" i="190"/>
  <c r="Q1164" i="190"/>
  <c r="P1164" i="190"/>
  <c r="O1164" i="190"/>
  <c r="V1163" i="190"/>
  <c r="U1163" i="190"/>
  <c r="T1163" i="190"/>
  <c r="S1163" i="190"/>
  <c r="R1163" i="190"/>
  <c r="Q1163" i="190"/>
  <c r="P1163" i="190"/>
  <c r="O1163" i="190"/>
  <c r="V1162" i="190"/>
  <c r="U1162" i="190"/>
  <c r="T1162" i="190"/>
  <c r="S1162" i="190"/>
  <c r="R1162" i="190"/>
  <c r="Q1162" i="190"/>
  <c r="P1162" i="190"/>
  <c r="O1162" i="190"/>
  <c r="V1161" i="190"/>
  <c r="U1161" i="190"/>
  <c r="T1161" i="190"/>
  <c r="S1161" i="190"/>
  <c r="R1161" i="190"/>
  <c r="Q1161" i="190"/>
  <c r="P1161" i="190"/>
  <c r="O1161" i="190"/>
  <c r="V1160" i="190"/>
  <c r="U1160" i="190"/>
  <c r="T1160" i="190"/>
  <c r="S1160" i="190"/>
  <c r="R1160" i="190"/>
  <c r="Q1160" i="190"/>
  <c r="P1160" i="190"/>
  <c r="O1160" i="190"/>
  <c r="V1159" i="190"/>
  <c r="U1159" i="190"/>
  <c r="T1159" i="190"/>
  <c r="S1159" i="190"/>
  <c r="R1159" i="190"/>
  <c r="Q1159" i="190"/>
  <c r="P1159" i="190"/>
  <c r="O1159" i="190"/>
  <c r="V1158" i="190"/>
  <c r="U1158" i="190"/>
  <c r="T1158" i="190"/>
  <c r="S1158" i="190"/>
  <c r="R1158" i="190"/>
  <c r="Q1158" i="190"/>
  <c r="P1158" i="190"/>
  <c r="O1158" i="190"/>
  <c r="V1157" i="190"/>
  <c r="U1157" i="190"/>
  <c r="T1157" i="190"/>
  <c r="S1157" i="190"/>
  <c r="R1157" i="190"/>
  <c r="Q1157" i="190"/>
  <c r="P1157" i="190"/>
  <c r="O1157" i="190"/>
  <c r="V1156" i="190"/>
  <c r="U1156" i="190"/>
  <c r="T1156" i="190"/>
  <c r="S1156" i="190"/>
  <c r="R1156" i="190"/>
  <c r="Q1156" i="190"/>
  <c r="P1156" i="190"/>
  <c r="O1156" i="190"/>
  <c r="V1155" i="190"/>
  <c r="U1155" i="190"/>
  <c r="T1155" i="190"/>
  <c r="S1155" i="190"/>
  <c r="R1155" i="190"/>
  <c r="Q1155" i="190"/>
  <c r="P1155" i="190"/>
  <c r="O1155" i="190"/>
  <c r="V1154" i="190"/>
  <c r="U1154" i="190"/>
  <c r="T1154" i="190"/>
  <c r="S1154" i="190"/>
  <c r="R1154" i="190"/>
  <c r="Q1154" i="190"/>
  <c r="P1154" i="190"/>
  <c r="O1154" i="190"/>
  <c r="V1153" i="190"/>
  <c r="U1153" i="190"/>
  <c r="T1153" i="190"/>
  <c r="S1153" i="190"/>
  <c r="R1153" i="190"/>
  <c r="Q1153" i="190"/>
  <c r="P1153" i="190"/>
  <c r="O1153" i="190"/>
  <c r="V1152" i="190"/>
  <c r="U1152" i="190"/>
  <c r="T1152" i="190"/>
  <c r="S1152" i="190"/>
  <c r="R1152" i="190"/>
  <c r="Q1152" i="190"/>
  <c r="P1152" i="190"/>
  <c r="O1152" i="190"/>
  <c r="V1151" i="190"/>
  <c r="U1151" i="190"/>
  <c r="T1151" i="190"/>
  <c r="S1151" i="190"/>
  <c r="R1151" i="190"/>
  <c r="Q1151" i="190"/>
  <c r="P1151" i="190"/>
  <c r="O1151" i="190"/>
  <c r="V1150" i="190"/>
  <c r="U1150" i="190"/>
  <c r="T1150" i="190"/>
  <c r="S1150" i="190"/>
  <c r="X1150" i="190" s="1"/>
  <c r="R1150" i="190"/>
  <c r="Q1150" i="190"/>
  <c r="P1150" i="190"/>
  <c r="O1150" i="190"/>
  <c r="W1150" i="190" s="1"/>
  <c r="V1149" i="190"/>
  <c r="U1149" i="190"/>
  <c r="T1149" i="190"/>
  <c r="S1149" i="190"/>
  <c r="R1149" i="190"/>
  <c r="Q1149" i="190"/>
  <c r="P1149" i="190"/>
  <c r="O1149" i="190"/>
  <c r="V1148" i="190"/>
  <c r="U1148" i="190"/>
  <c r="T1148" i="190"/>
  <c r="S1148" i="190"/>
  <c r="R1148" i="190"/>
  <c r="Q1148" i="190"/>
  <c r="P1148" i="190"/>
  <c r="O1148" i="190"/>
  <c r="V1147" i="190"/>
  <c r="U1147" i="190"/>
  <c r="T1147" i="190"/>
  <c r="S1147" i="190"/>
  <c r="R1147" i="190"/>
  <c r="Q1147" i="190"/>
  <c r="P1147" i="190"/>
  <c r="O1147" i="190"/>
  <c r="W1147" i="190" s="1"/>
  <c r="V1146" i="190"/>
  <c r="U1146" i="190"/>
  <c r="T1146" i="190"/>
  <c r="S1146" i="190"/>
  <c r="R1146" i="190"/>
  <c r="Q1146" i="190"/>
  <c r="P1146" i="190"/>
  <c r="O1146" i="190"/>
  <c r="V1145" i="190"/>
  <c r="U1145" i="190"/>
  <c r="T1145" i="190"/>
  <c r="S1145" i="190"/>
  <c r="R1145" i="190"/>
  <c r="Q1145" i="190"/>
  <c r="P1145" i="190"/>
  <c r="O1145" i="190"/>
  <c r="W1145" i="190" s="1"/>
  <c r="V1144" i="190"/>
  <c r="U1144" i="190"/>
  <c r="T1144" i="190"/>
  <c r="S1144" i="190"/>
  <c r="R1144" i="190"/>
  <c r="Q1144" i="190"/>
  <c r="P1144" i="190"/>
  <c r="O1144" i="190"/>
  <c r="V1143" i="190"/>
  <c r="U1143" i="190"/>
  <c r="T1143" i="190"/>
  <c r="S1143" i="190"/>
  <c r="R1143" i="190"/>
  <c r="Q1143" i="190"/>
  <c r="P1143" i="190"/>
  <c r="O1143" i="190"/>
  <c r="V1142" i="190"/>
  <c r="U1142" i="190"/>
  <c r="T1142" i="190"/>
  <c r="S1142" i="190"/>
  <c r="X1142" i="190" s="1"/>
  <c r="R1142" i="190"/>
  <c r="Q1142" i="190"/>
  <c r="P1142" i="190"/>
  <c r="O1142" i="190"/>
  <c r="W1142" i="190" s="1"/>
  <c r="V1141" i="190"/>
  <c r="U1141" i="190"/>
  <c r="T1141" i="190"/>
  <c r="S1141" i="190"/>
  <c r="R1141" i="190"/>
  <c r="Q1141" i="190"/>
  <c r="P1141" i="190"/>
  <c r="O1141" i="190"/>
  <c r="W1141" i="190" s="1"/>
  <c r="V1140" i="190"/>
  <c r="U1140" i="190"/>
  <c r="T1140" i="190"/>
  <c r="S1140" i="190"/>
  <c r="R1140" i="190"/>
  <c r="Q1140" i="190"/>
  <c r="P1140" i="190"/>
  <c r="O1140" i="190"/>
  <c r="V1139" i="190"/>
  <c r="U1139" i="190"/>
  <c r="T1139" i="190"/>
  <c r="S1139" i="190"/>
  <c r="R1139" i="190"/>
  <c r="Q1139" i="190"/>
  <c r="P1139" i="190"/>
  <c r="O1139" i="190"/>
  <c r="W1139" i="190" s="1"/>
  <c r="V1138" i="190"/>
  <c r="U1138" i="190"/>
  <c r="T1138" i="190"/>
  <c r="S1138" i="190"/>
  <c r="R1138" i="190"/>
  <c r="Q1138" i="190"/>
  <c r="P1138" i="190"/>
  <c r="O1138" i="190"/>
  <c r="V1137" i="190"/>
  <c r="U1137" i="190"/>
  <c r="T1137" i="190"/>
  <c r="S1137" i="190"/>
  <c r="R1137" i="190"/>
  <c r="Q1137" i="190"/>
  <c r="P1137" i="190"/>
  <c r="O1137" i="190"/>
  <c r="V1136" i="190"/>
  <c r="U1136" i="190"/>
  <c r="T1136" i="190"/>
  <c r="S1136" i="190"/>
  <c r="R1136" i="190"/>
  <c r="Q1136" i="190"/>
  <c r="P1136" i="190"/>
  <c r="O1136" i="190"/>
  <c r="V1135" i="190"/>
  <c r="U1135" i="190"/>
  <c r="T1135" i="190"/>
  <c r="S1135" i="190"/>
  <c r="R1135" i="190"/>
  <c r="Q1135" i="190"/>
  <c r="P1135" i="190"/>
  <c r="O1135" i="190"/>
  <c r="V1134" i="190"/>
  <c r="U1134" i="190"/>
  <c r="T1134" i="190"/>
  <c r="S1134" i="190"/>
  <c r="X1134" i="190" s="1"/>
  <c r="R1134" i="190"/>
  <c r="Q1134" i="190"/>
  <c r="P1134" i="190"/>
  <c r="O1134" i="190"/>
  <c r="W1134" i="190" s="1"/>
  <c r="V1133" i="190"/>
  <c r="U1133" i="190"/>
  <c r="T1133" i="190"/>
  <c r="S1133" i="190"/>
  <c r="R1133" i="190"/>
  <c r="Q1133" i="190"/>
  <c r="P1133" i="190"/>
  <c r="O1133" i="190"/>
  <c r="W1133" i="190" s="1"/>
  <c r="V1132" i="190"/>
  <c r="U1132" i="190"/>
  <c r="T1132" i="190"/>
  <c r="S1132" i="190"/>
  <c r="R1132" i="190"/>
  <c r="Q1132" i="190"/>
  <c r="P1132" i="190"/>
  <c r="O1132" i="190"/>
  <c r="V1131" i="190"/>
  <c r="U1131" i="190"/>
  <c r="T1131" i="190"/>
  <c r="S1131" i="190"/>
  <c r="R1131" i="190"/>
  <c r="Q1131" i="190"/>
  <c r="P1131" i="190"/>
  <c r="O1131" i="190"/>
  <c r="W1131" i="190" s="1"/>
  <c r="V1130" i="190"/>
  <c r="U1130" i="190"/>
  <c r="T1130" i="190"/>
  <c r="S1130" i="190"/>
  <c r="R1130" i="190"/>
  <c r="Q1130" i="190"/>
  <c r="P1130" i="190"/>
  <c r="O1130" i="190"/>
  <c r="V1129" i="190"/>
  <c r="U1129" i="190"/>
  <c r="T1129" i="190"/>
  <c r="S1129" i="190"/>
  <c r="R1129" i="190"/>
  <c r="Q1129" i="190"/>
  <c r="P1129" i="190"/>
  <c r="O1129" i="190"/>
  <c r="W1129" i="190" s="1"/>
  <c r="V1128" i="190"/>
  <c r="U1128" i="190"/>
  <c r="T1128" i="190"/>
  <c r="S1128" i="190"/>
  <c r="R1128" i="190"/>
  <c r="Q1128" i="190"/>
  <c r="P1128" i="190"/>
  <c r="O1128" i="190"/>
  <c r="V1127" i="190"/>
  <c r="U1127" i="190"/>
  <c r="T1127" i="190"/>
  <c r="S1127" i="190"/>
  <c r="R1127" i="190"/>
  <c r="Q1127" i="190"/>
  <c r="P1127" i="190"/>
  <c r="O1127" i="190"/>
  <c r="V1126" i="190"/>
  <c r="U1126" i="190"/>
  <c r="T1126" i="190"/>
  <c r="S1126" i="190"/>
  <c r="X1126" i="190" s="1"/>
  <c r="R1126" i="190"/>
  <c r="Q1126" i="190"/>
  <c r="P1126" i="190"/>
  <c r="O1126" i="190"/>
  <c r="W1126" i="190" s="1"/>
  <c r="V1125" i="190"/>
  <c r="U1125" i="190"/>
  <c r="T1125" i="190"/>
  <c r="S1125" i="190"/>
  <c r="R1125" i="190"/>
  <c r="Q1125" i="190"/>
  <c r="P1125" i="190"/>
  <c r="O1125" i="190"/>
  <c r="W1125" i="190" s="1"/>
  <c r="V1124" i="190"/>
  <c r="U1124" i="190"/>
  <c r="T1124" i="190"/>
  <c r="S1124" i="190"/>
  <c r="R1124" i="190"/>
  <c r="Q1124" i="190"/>
  <c r="P1124" i="190"/>
  <c r="O1124" i="190"/>
  <c r="V1123" i="190"/>
  <c r="U1123" i="190"/>
  <c r="T1123" i="190"/>
  <c r="S1123" i="190"/>
  <c r="R1123" i="190"/>
  <c r="Q1123" i="190"/>
  <c r="P1123" i="190"/>
  <c r="O1123" i="190"/>
  <c r="W1123" i="190" s="1"/>
  <c r="V1122" i="190"/>
  <c r="U1122" i="190"/>
  <c r="T1122" i="190"/>
  <c r="X1122" i="190" s="1"/>
  <c r="S1122" i="190"/>
  <c r="R1122" i="190"/>
  <c r="Q1122" i="190"/>
  <c r="P1122" i="190"/>
  <c r="O1122" i="190"/>
  <c r="V1121" i="190"/>
  <c r="U1121" i="190"/>
  <c r="T1121" i="190"/>
  <c r="S1121" i="190"/>
  <c r="R1121" i="190"/>
  <c r="Q1121" i="190"/>
  <c r="P1121" i="190"/>
  <c r="O1121" i="190"/>
  <c r="V1120" i="190"/>
  <c r="U1120" i="190"/>
  <c r="T1120" i="190"/>
  <c r="S1120" i="190"/>
  <c r="R1120" i="190"/>
  <c r="Q1120" i="190"/>
  <c r="P1120" i="190"/>
  <c r="O1120" i="190"/>
  <c r="V1119" i="190"/>
  <c r="U1119" i="190"/>
  <c r="T1119" i="190"/>
  <c r="S1119" i="190"/>
  <c r="R1119" i="190"/>
  <c r="Q1119" i="190"/>
  <c r="P1119" i="190"/>
  <c r="O1119" i="190"/>
  <c r="V1118" i="190"/>
  <c r="U1118" i="190"/>
  <c r="T1118" i="190"/>
  <c r="S1118" i="190"/>
  <c r="X1118" i="190" s="1"/>
  <c r="R1118" i="190"/>
  <c r="Q1118" i="190"/>
  <c r="P1118" i="190"/>
  <c r="O1118" i="190"/>
  <c r="V1117" i="190"/>
  <c r="U1117" i="190"/>
  <c r="T1117" i="190"/>
  <c r="S1117" i="190"/>
  <c r="R1117" i="190"/>
  <c r="Q1117" i="190"/>
  <c r="P1117" i="190"/>
  <c r="O1117" i="190"/>
  <c r="W1117" i="190" s="1"/>
  <c r="V1116" i="190"/>
  <c r="U1116" i="190"/>
  <c r="T1116" i="190"/>
  <c r="S1116" i="190"/>
  <c r="R1116" i="190"/>
  <c r="Q1116" i="190"/>
  <c r="P1116" i="190"/>
  <c r="O1116" i="190"/>
  <c r="V1115" i="190"/>
  <c r="U1115" i="190"/>
  <c r="T1115" i="190"/>
  <c r="S1115" i="190"/>
  <c r="R1115" i="190"/>
  <c r="Q1115" i="190"/>
  <c r="P1115" i="190"/>
  <c r="O1115" i="190"/>
  <c r="W1115" i="190" s="1"/>
  <c r="V1114" i="190"/>
  <c r="U1114" i="190"/>
  <c r="T1114" i="190"/>
  <c r="X1114" i="190" s="1"/>
  <c r="S1114" i="190"/>
  <c r="R1114" i="190"/>
  <c r="Q1114" i="190"/>
  <c r="P1114" i="190"/>
  <c r="O1114" i="190"/>
  <c r="V1113" i="190"/>
  <c r="U1113" i="190"/>
  <c r="T1113" i="190"/>
  <c r="S1113" i="190"/>
  <c r="R1113" i="190"/>
  <c r="Q1113" i="190"/>
  <c r="P1113" i="190"/>
  <c r="O1113" i="190"/>
  <c r="V1112" i="190"/>
  <c r="U1112" i="190"/>
  <c r="T1112" i="190"/>
  <c r="S1112" i="190"/>
  <c r="R1112" i="190"/>
  <c r="Q1112" i="190"/>
  <c r="P1112" i="190"/>
  <c r="O1112" i="190"/>
  <c r="V1111" i="190"/>
  <c r="U1111" i="190"/>
  <c r="T1111" i="190"/>
  <c r="S1111" i="190"/>
  <c r="R1111" i="190"/>
  <c r="Q1111" i="190"/>
  <c r="P1111" i="190"/>
  <c r="O1111" i="190"/>
  <c r="V1110" i="190"/>
  <c r="U1110" i="190"/>
  <c r="T1110" i="190"/>
  <c r="X1110" i="190" s="1"/>
  <c r="S1110" i="190"/>
  <c r="R1110" i="190"/>
  <c r="Q1110" i="190"/>
  <c r="P1110" i="190"/>
  <c r="O1110" i="190"/>
  <c r="V1109" i="190"/>
  <c r="U1109" i="190"/>
  <c r="T1109" i="190"/>
  <c r="S1109" i="190"/>
  <c r="R1109" i="190"/>
  <c r="Q1109" i="190"/>
  <c r="P1109" i="190"/>
  <c r="O1109" i="190"/>
  <c r="V1108" i="190"/>
  <c r="U1108" i="190"/>
  <c r="T1108" i="190"/>
  <c r="S1108" i="190"/>
  <c r="R1108" i="190"/>
  <c r="Q1108" i="190"/>
  <c r="P1108" i="190"/>
  <c r="O1108" i="190"/>
  <c r="V1107" i="190"/>
  <c r="U1107" i="190"/>
  <c r="T1107" i="190"/>
  <c r="X1107" i="190" s="1"/>
  <c r="S1107" i="190"/>
  <c r="R1107" i="190"/>
  <c r="Q1107" i="190"/>
  <c r="P1107" i="190"/>
  <c r="O1107" i="190"/>
  <c r="V1106" i="190"/>
  <c r="U1106" i="190"/>
  <c r="T1106" i="190"/>
  <c r="S1106" i="190"/>
  <c r="R1106" i="190"/>
  <c r="Q1106" i="190"/>
  <c r="P1106" i="190"/>
  <c r="O1106" i="190"/>
  <c r="V1105" i="190"/>
  <c r="U1105" i="190"/>
  <c r="T1105" i="190"/>
  <c r="S1105" i="190"/>
  <c r="R1105" i="190"/>
  <c r="Q1105" i="190"/>
  <c r="P1105" i="190"/>
  <c r="O1105" i="190"/>
  <c r="V1104" i="190"/>
  <c r="U1104" i="190"/>
  <c r="T1104" i="190"/>
  <c r="X1104" i="190" s="1"/>
  <c r="S1104" i="190"/>
  <c r="R1104" i="190"/>
  <c r="Q1104" i="190"/>
  <c r="P1104" i="190"/>
  <c r="O1104" i="190"/>
  <c r="V1103" i="190"/>
  <c r="U1103" i="190"/>
  <c r="T1103" i="190"/>
  <c r="S1103" i="190"/>
  <c r="R1103" i="190"/>
  <c r="Q1103" i="190"/>
  <c r="P1103" i="190"/>
  <c r="O1103" i="190"/>
  <c r="V1102" i="190"/>
  <c r="U1102" i="190"/>
  <c r="T1102" i="190"/>
  <c r="S1102" i="190"/>
  <c r="R1102" i="190"/>
  <c r="Q1102" i="190"/>
  <c r="P1102" i="190"/>
  <c r="O1102" i="190"/>
  <c r="V1101" i="190"/>
  <c r="U1101" i="190"/>
  <c r="T1101" i="190"/>
  <c r="S1101" i="190"/>
  <c r="R1101" i="190"/>
  <c r="Q1101" i="190"/>
  <c r="P1101" i="190"/>
  <c r="O1101" i="190"/>
  <c r="V1100" i="190"/>
  <c r="U1100" i="190"/>
  <c r="T1100" i="190"/>
  <c r="S1100" i="190"/>
  <c r="R1100" i="190"/>
  <c r="Q1100" i="190"/>
  <c r="P1100" i="190"/>
  <c r="O1100" i="190"/>
  <c r="V1099" i="190"/>
  <c r="U1099" i="190"/>
  <c r="T1099" i="190"/>
  <c r="X1099" i="190" s="1"/>
  <c r="S1099" i="190"/>
  <c r="R1099" i="190"/>
  <c r="Q1099" i="190"/>
  <c r="P1099" i="190"/>
  <c r="O1099" i="190"/>
  <c r="V1098" i="190"/>
  <c r="U1098" i="190"/>
  <c r="T1098" i="190"/>
  <c r="X1098" i="190" s="1"/>
  <c r="S1098" i="190"/>
  <c r="R1098" i="190"/>
  <c r="Q1098" i="190"/>
  <c r="P1098" i="190"/>
  <c r="O1098" i="190"/>
  <c r="V1097" i="190"/>
  <c r="U1097" i="190"/>
  <c r="T1097" i="190"/>
  <c r="S1097" i="190"/>
  <c r="R1097" i="190"/>
  <c r="Q1097" i="190"/>
  <c r="P1097" i="190"/>
  <c r="O1097" i="190"/>
  <c r="V1096" i="190"/>
  <c r="U1096" i="190"/>
  <c r="T1096" i="190"/>
  <c r="X1096" i="190" s="1"/>
  <c r="S1096" i="190"/>
  <c r="R1096" i="190"/>
  <c r="Q1096" i="190"/>
  <c r="P1096" i="190"/>
  <c r="O1096" i="190"/>
  <c r="V1095" i="190"/>
  <c r="U1095" i="190"/>
  <c r="T1095" i="190"/>
  <c r="S1095" i="190"/>
  <c r="R1095" i="190"/>
  <c r="Q1095" i="190"/>
  <c r="P1095" i="190"/>
  <c r="O1095" i="190"/>
  <c r="V1094" i="190"/>
  <c r="U1094" i="190"/>
  <c r="T1094" i="190"/>
  <c r="S1094" i="190"/>
  <c r="R1094" i="190"/>
  <c r="Q1094" i="190"/>
  <c r="P1094" i="190"/>
  <c r="O1094" i="190"/>
  <c r="V1093" i="190"/>
  <c r="U1093" i="190"/>
  <c r="T1093" i="190"/>
  <c r="S1093" i="190"/>
  <c r="R1093" i="190"/>
  <c r="Q1093" i="190"/>
  <c r="P1093" i="190"/>
  <c r="O1093" i="190"/>
  <c r="V1092" i="190"/>
  <c r="U1092" i="190"/>
  <c r="T1092" i="190"/>
  <c r="S1092" i="190"/>
  <c r="R1092" i="190"/>
  <c r="Q1092" i="190"/>
  <c r="P1092" i="190"/>
  <c r="O1092" i="190"/>
  <c r="V1091" i="190"/>
  <c r="U1091" i="190"/>
  <c r="T1091" i="190"/>
  <c r="S1091" i="190"/>
  <c r="R1091" i="190"/>
  <c r="Q1091" i="190"/>
  <c r="P1091" i="190"/>
  <c r="O1091" i="190"/>
  <c r="V1090" i="190"/>
  <c r="U1090" i="190"/>
  <c r="T1090" i="190"/>
  <c r="S1090" i="190"/>
  <c r="R1090" i="190"/>
  <c r="Q1090" i="190"/>
  <c r="P1090" i="190"/>
  <c r="O1090" i="190"/>
  <c r="V1089" i="190"/>
  <c r="U1089" i="190"/>
  <c r="T1089" i="190"/>
  <c r="S1089" i="190"/>
  <c r="R1089" i="190"/>
  <c r="Q1089" i="190"/>
  <c r="P1089" i="190"/>
  <c r="O1089" i="190"/>
  <c r="W1089" i="190" s="1"/>
  <c r="V1088" i="190"/>
  <c r="U1088" i="190"/>
  <c r="T1088" i="190"/>
  <c r="S1088" i="190"/>
  <c r="R1088" i="190"/>
  <c r="Q1088" i="190"/>
  <c r="P1088" i="190"/>
  <c r="O1088" i="190"/>
  <c r="V1087" i="190"/>
  <c r="U1087" i="190"/>
  <c r="T1087" i="190"/>
  <c r="S1087" i="190"/>
  <c r="R1087" i="190"/>
  <c r="Q1087" i="190"/>
  <c r="P1087" i="190"/>
  <c r="O1087" i="190"/>
  <c r="X1086" i="190"/>
  <c r="V1086" i="190"/>
  <c r="U1086" i="190"/>
  <c r="T1086" i="190"/>
  <c r="S1086" i="190"/>
  <c r="R1086" i="190"/>
  <c r="Q1086" i="190"/>
  <c r="P1086" i="190"/>
  <c r="O1086" i="190"/>
  <c r="W1086" i="190" s="1"/>
  <c r="V1085" i="190"/>
  <c r="U1085" i="190"/>
  <c r="T1085" i="190"/>
  <c r="S1085" i="190"/>
  <c r="R1085" i="190"/>
  <c r="Q1085" i="190"/>
  <c r="P1085" i="190"/>
  <c r="O1085" i="190"/>
  <c r="V1084" i="190"/>
  <c r="U1084" i="190"/>
  <c r="T1084" i="190"/>
  <c r="S1084" i="190"/>
  <c r="R1084" i="190"/>
  <c r="Q1084" i="190"/>
  <c r="P1084" i="190"/>
  <c r="O1084" i="190"/>
  <c r="V1083" i="190"/>
  <c r="U1083" i="190"/>
  <c r="T1083" i="190"/>
  <c r="S1083" i="190"/>
  <c r="R1083" i="190"/>
  <c r="Q1083" i="190"/>
  <c r="P1083" i="190"/>
  <c r="O1083" i="190"/>
  <c r="W1083" i="190" s="1"/>
  <c r="V1082" i="190"/>
  <c r="U1082" i="190"/>
  <c r="T1082" i="190"/>
  <c r="S1082" i="190"/>
  <c r="R1082" i="190"/>
  <c r="Q1082" i="190"/>
  <c r="P1082" i="190"/>
  <c r="O1082" i="190"/>
  <c r="V1081" i="190"/>
  <c r="U1081" i="190"/>
  <c r="T1081" i="190"/>
  <c r="S1081" i="190"/>
  <c r="R1081" i="190"/>
  <c r="Q1081" i="190"/>
  <c r="P1081" i="190"/>
  <c r="O1081" i="190"/>
  <c r="W1081" i="190" s="1"/>
  <c r="V1080" i="190"/>
  <c r="U1080" i="190"/>
  <c r="T1080" i="190"/>
  <c r="S1080" i="190"/>
  <c r="R1080" i="190"/>
  <c r="Q1080" i="190"/>
  <c r="P1080" i="190"/>
  <c r="O1080" i="190"/>
  <c r="V1079" i="190"/>
  <c r="U1079" i="190"/>
  <c r="T1079" i="190"/>
  <c r="S1079" i="190"/>
  <c r="R1079" i="190"/>
  <c r="Q1079" i="190"/>
  <c r="P1079" i="190"/>
  <c r="O1079" i="190"/>
  <c r="V1078" i="190"/>
  <c r="U1078" i="190"/>
  <c r="T1078" i="190"/>
  <c r="S1078" i="190"/>
  <c r="X1078" i="190" s="1"/>
  <c r="R1078" i="190"/>
  <c r="Q1078" i="190"/>
  <c r="P1078" i="190"/>
  <c r="O1078" i="190"/>
  <c r="W1078" i="190" s="1"/>
  <c r="V1077" i="190"/>
  <c r="U1077" i="190"/>
  <c r="T1077" i="190"/>
  <c r="S1077" i="190"/>
  <c r="R1077" i="190"/>
  <c r="Q1077" i="190"/>
  <c r="P1077" i="190"/>
  <c r="O1077" i="190"/>
  <c r="W1077" i="190" s="1"/>
  <c r="V1076" i="190"/>
  <c r="U1076" i="190"/>
  <c r="T1076" i="190"/>
  <c r="S1076" i="190"/>
  <c r="R1076" i="190"/>
  <c r="Q1076" i="190"/>
  <c r="P1076" i="190"/>
  <c r="O1076" i="190"/>
  <c r="V1075" i="190"/>
  <c r="U1075" i="190"/>
  <c r="T1075" i="190"/>
  <c r="S1075" i="190"/>
  <c r="R1075" i="190"/>
  <c r="Q1075" i="190"/>
  <c r="P1075" i="190"/>
  <c r="O1075" i="190"/>
  <c r="W1075" i="190" s="1"/>
  <c r="V1074" i="190"/>
  <c r="U1074" i="190"/>
  <c r="T1074" i="190"/>
  <c r="S1074" i="190"/>
  <c r="R1074" i="190"/>
  <c r="Q1074" i="190"/>
  <c r="P1074" i="190"/>
  <c r="O1074" i="190"/>
  <c r="V1073" i="190"/>
  <c r="U1073" i="190"/>
  <c r="T1073" i="190"/>
  <c r="S1073" i="190"/>
  <c r="R1073" i="190"/>
  <c r="Q1073" i="190"/>
  <c r="P1073" i="190"/>
  <c r="O1073" i="190"/>
  <c r="W1073" i="190" s="1"/>
  <c r="V1072" i="190"/>
  <c r="U1072" i="190"/>
  <c r="T1072" i="190"/>
  <c r="S1072" i="190"/>
  <c r="R1072" i="190"/>
  <c r="Q1072" i="190"/>
  <c r="P1072" i="190"/>
  <c r="O1072" i="190"/>
  <c r="V1071" i="190"/>
  <c r="U1071" i="190"/>
  <c r="T1071" i="190"/>
  <c r="S1071" i="190"/>
  <c r="R1071" i="190"/>
  <c r="Q1071" i="190"/>
  <c r="P1071" i="190"/>
  <c r="O1071" i="190"/>
  <c r="V1070" i="190"/>
  <c r="U1070" i="190"/>
  <c r="T1070" i="190"/>
  <c r="X1070" i="190" s="1"/>
  <c r="S1070" i="190"/>
  <c r="R1070" i="190"/>
  <c r="Q1070" i="190"/>
  <c r="P1070" i="190"/>
  <c r="O1070" i="190"/>
  <c r="V1069" i="190"/>
  <c r="U1069" i="190"/>
  <c r="T1069" i="190"/>
  <c r="S1069" i="190"/>
  <c r="R1069" i="190"/>
  <c r="Q1069" i="190"/>
  <c r="P1069" i="190"/>
  <c r="O1069" i="190"/>
  <c r="V1068" i="190"/>
  <c r="U1068" i="190"/>
  <c r="T1068" i="190"/>
  <c r="X1068" i="190" s="1"/>
  <c r="S1068" i="190"/>
  <c r="R1068" i="190"/>
  <c r="Q1068" i="190"/>
  <c r="P1068" i="190"/>
  <c r="O1068" i="190"/>
  <c r="V1067" i="190"/>
  <c r="U1067" i="190"/>
  <c r="T1067" i="190"/>
  <c r="X1067" i="190" s="1"/>
  <c r="S1067" i="190"/>
  <c r="R1067" i="190"/>
  <c r="Q1067" i="190"/>
  <c r="P1067" i="190"/>
  <c r="O1067" i="190"/>
  <c r="V1066" i="190"/>
  <c r="U1066" i="190"/>
  <c r="T1066" i="190"/>
  <c r="S1066" i="190"/>
  <c r="R1066" i="190"/>
  <c r="Q1066" i="190"/>
  <c r="P1066" i="190"/>
  <c r="O1066" i="190"/>
  <c r="V1065" i="190"/>
  <c r="U1065" i="190"/>
  <c r="T1065" i="190"/>
  <c r="X1065" i="190" s="1"/>
  <c r="S1065" i="190"/>
  <c r="R1065" i="190"/>
  <c r="Q1065" i="190"/>
  <c r="P1065" i="190"/>
  <c r="O1065" i="190"/>
  <c r="V1064" i="190"/>
  <c r="U1064" i="190"/>
  <c r="T1064" i="190"/>
  <c r="X1064" i="190" s="1"/>
  <c r="S1064" i="190"/>
  <c r="R1064" i="190"/>
  <c r="Q1064" i="190"/>
  <c r="P1064" i="190"/>
  <c r="O1064" i="190"/>
  <c r="V1063" i="190"/>
  <c r="U1063" i="190"/>
  <c r="T1063" i="190"/>
  <c r="S1063" i="190"/>
  <c r="R1063" i="190"/>
  <c r="Q1063" i="190"/>
  <c r="P1063" i="190"/>
  <c r="O1063" i="190"/>
  <c r="V1062" i="190"/>
  <c r="U1062" i="190"/>
  <c r="T1062" i="190"/>
  <c r="S1062" i="190"/>
  <c r="X1062" i="190" s="1"/>
  <c r="R1062" i="190"/>
  <c r="Q1062" i="190"/>
  <c r="P1062" i="190"/>
  <c r="O1062" i="190"/>
  <c r="V1061" i="190"/>
  <c r="U1061" i="190"/>
  <c r="T1061" i="190"/>
  <c r="S1061" i="190"/>
  <c r="R1061" i="190"/>
  <c r="Q1061" i="190"/>
  <c r="P1061" i="190"/>
  <c r="O1061" i="190"/>
  <c r="W1061" i="190" s="1"/>
  <c r="V1060" i="190"/>
  <c r="U1060" i="190"/>
  <c r="T1060" i="190"/>
  <c r="S1060" i="190"/>
  <c r="R1060" i="190"/>
  <c r="Q1060" i="190"/>
  <c r="P1060" i="190"/>
  <c r="O1060" i="190"/>
  <c r="V1059" i="190"/>
  <c r="U1059" i="190"/>
  <c r="T1059" i="190"/>
  <c r="S1059" i="190"/>
  <c r="R1059" i="190"/>
  <c r="Q1059" i="190"/>
  <c r="P1059" i="190"/>
  <c r="O1059" i="190"/>
  <c r="V1058" i="190"/>
  <c r="U1058" i="190"/>
  <c r="T1058" i="190"/>
  <c r="S1058" i="190"/>
  <c r="R1058" i="190"/>
  <c r="Q1058" i="190"/>
  <c r="P1058" i="190"/>
  <c r="O1058" i="190"/>
  <c r="V1057" i="190"/>
  <c r="U1057" i="190"/>
  <c r="T1057" i="190"/>
  <c r="S1057" i="190"/>
  <c r="R1057" i="190"/>
  <c r="Q1057" i="190"/>
  <c r="P1057" i="190"/>
  <c r="O1057" i="190"/>
  <c r="V1056" i="190"/>
  <c r="U1056" i="190"/>
  <c r="T1056" i="190"/>
  <c r="S1056" i="190"/>
  <c r="R1056" i="190"/>
  <c r="Q1056" i="190"/>
  <c r="P1056" i="190"/>
  <c r="O1056" i="190"/>
  <c r="V1055" i="190"/>
  <c r="U1055" i="190"/>
  <c r="T1055" i="190"/>
  <c r="S1055" i="190"/>
  <c r="R1055" i="190"/>
  <c r="Q1055" i="190"/>
  <c r="P1055" i="190"/>
  <c r="O1055" i="190"/>
  <c r="X1054" i="190"/>
  <c r="V1054" i="190"/>
  <c r="U1054" i="190"/>
  <c r="T1054" i="190"/>
  <c r="S1054" i="190"/>
  <c r="R1054" i="190"/>
  <c r="Q1054" i="190"/>
  <c r="P1054" i="190"/>
  <c r="O1054" i="190"/>
  <c r="V1053" i="190"/>
  <c r="U1053" i="190"/>
  <c r="T1053" i="190"/>
  <c r="S1053" i="190"/>
  <c r="R1053" i="190"/>
  <c r="Q1053" i="190"/>
  <c r="P1053" i="190"/>
  <c r="O1053" i="190"/>
  <c r="V1052" i="190"/>
  <c r="U1052" i="190"/>
  <c r="T1052" i="190"/>
  <c r="S1052" i="190"/>
  <c r="R1052" i="190"/>
  <c r="Q1052" i="190"/>
  <c r="P1052" i="190"/>
  <c r="O1052" i="190"/>
  <c r="V1051" i="190"/>
  <c r="U1051" i="190"/>
  <c r="T1051" i="190"/>
  <c r="S1051" i="190"/>
  <c r="R1051" i="190"/>
  <c r="Q1051" i="190"/>
  <c r="P1051" i="190"/>
  <c r="O1051" i="190"/>
  <c r="V1050" i="190"/>
  <c r="U1050" i="190"/>
  <c r="T1050" i="190"/>
  <c r="S1050" i="190"/>
  <c r="R1050" i="190"/>
  <c r="Q1050" i="190"/>
  <c r="P1050" i="190"/>
  <c r="O1050" i="190"/>
  <c r="V1049" i="190"/>
  <c r="U1049" i="190"/>
  <c r="T1049" i="190"/>
  <c r="S1049" i="190"/>
  <c r="R1049" i="190"/>
  <c r="Q1049" i="190"/>
  <c r="P1049" i="190"/>
  <c r="O1049" i="190"/>
  <c r="W1049" i="190" s="1"/>
  <c r="V1048" i="190"/>
  <c r="U1048" i="190"/>
  <c r="T1048" i="190"/>
  <c r="S1048" i="190"/>
  <c r="R1048" i="190"/>
  <c r="Q1048" i="190"/>
  <c r="P1048" i="190"/>
  <c r="O1048" i="190"/>
  <c r="V1047" i="190"/>
  <c r="U1047" i="190"/>
  <c r="T1047" i="190"/>
  <c r="S1047" i="190"/>
  <c r="R1047" i="190"/>
  <c r="Q1047" i="190"/>
  <c r="P1047" i="190"/>
  <c r="O1047" i="190"/>
  <c r="X1046" i="190"/>
  <c r="V1046" i="190"/>
  <c r="U1046" i="190"/>
  <c r="T1046" i="190"/>
  <c r="S1046" i="190"/>
  <c r="R1046" i="190"/>
  <c r="Q1046" i="190"/>
  <c r="P1046" i="190"/>
  <c r="O1046" i="190"/>
  <c r="V1045" i="190"/>
  <c r="U1045" i="190"/>
  <c r="T1045" i="190"/>
  <c r="S1045" i="190"/>
  <c r="R1045" i="190"/>
  <c r="Q1045" i="190"/>
  <c r="P1045" i="190"/>
  <c r="O1045" i="190"/>
  <c r="W1045" i="190" s="1"/>
  <c r="V1044" i="190"/>
  <c r="U1044" i="190"/>
  <c r="T1044" i="190"/>
  <c r="X1044" i="190" s="1"/>
  <c r="S1044" i="190"/>
  <c r="R1044" i="190"/>
  <c r="Q1044" i="190"/>
  <c r="P1044" i="190"/>
  <c r="O1044" i="190"/>
  <c r="V1043" i="190"/>
  <c r="U1043" i="190"/>
  <c r="T1043" i="190"/>
  <c r="S1043" i="190"/>
  <c r="R1043" i="190"/>
  <c r="Q1043" i="190"/>
  <c r="P1043" i="190"/>
  <c r="O1043" i="190"/>
  <c r="V1042" i="190"/>
  <c r="U1042" i="190"/>
  <c r="T1042" i="190"/>
  <c r="X1042" i="190" s="1"/>
  <c r="S1042" i="190"/>
  <c r="R1042" i="190"/>
  <c r="Q1042" i="190"/>
  <c r="P1042" i="190"/>
  <c r="O1042" i="190"/>
  <c r="V1041" i="190"/>
  <c r="U1041" i="190"/>
  <c r="T1041" i="190"/>
  <c r="X1041" i="190" s="1"/>
  <c r="S1041" i="190"/>
  <c r="R1041" i="190"/>
  <c r="Q1041" i="190"/>
  <c r="P1041" i="190"/>
  <c r="O1041" i="190"/>
  <c r="V1040" i="190"/>
  <c r="U1040" i="190"/>
  <c r="T1040" i="190"/>
  <c r="S1040" i="190"/>
  <c r="R1040" i="190"/>
  <c r="Q1040" i="190"/>
  <c r="P1040" i="190"/>
  <c r="O1040" i="190"/>
  <c r="V1039" i="190"/>
  <c r="U1039" i="190"/>
  <c r="T1039" i="190"/>
  <c r="S1039" i="190"/>
  <c r="R1039" i="190"/>
  <c r="Q1039" i="190"/>
  <c r="P1039" i="190"/>
  <c r="O1039" i="190"/>
  <c r="V1038" i="190"/>
  <c r="U1038" i="190"/>
  <c r="T1038" i="190"/>
  <c r="S1038" i="190"/>
  <c r="R1038" i="190"/>
  <c r="Q1038" i="190"/>
  <c r="P1038" i="190"/>
  <c r="O1038" i="190"/>
  <c r="V1037" i="190"/>
  <c r="U1037" i="190"/>
  <c r="T1037" i="190"/>
  <c r="S1037" i="190"/>
  <c r="R1037" i="190"/>
  <c r="Q1037" i="190"/>
  <c r="P1037" i="190"/>
  <c r="O1037" i="190"/>
  <c r="V1036" i="190"/>
  <c r="U1036" i="190"/>
  <c r="T1036" i="190"/>
  <c r="S1036" i="190"/>
  <c r="R1036" i="190"/>
  <c r="Q1036" i="190"/>
  <c r="P1036" i="190"/>
  <c r="O1036" i="190"/>
  <c r="V1035" i="190"/>
  <c r="U1035" i="190"/>
  <c r="T1035" i="190"/>
  <c r="X1035" i="190" s="1"/>
  <c r="S1035" i="190"/>
  <c r="R1035" i="190"/>
  <c r="Q1035" i="190"/>
  <c r="P1035" i="190"/>
  <c r="O1035" i="190"/>
  <c r="V1034" i="190"/>
  <c r="U1034" i="190"/>
  <c r="T1034" i="190"/>
  <c r="X1034" i="190" s="1"/>
  <c r="S1034" i="190"/>
  <c r="R1034" i="190"/>
  <c r="Q1034" i="190"/>
  <c r="P1034" i="190"/>
  <c r="O1034" i="190"/>
  <c r="V1033" i="190"/>
  <c r="U1033" i="190"/>
  <c r="T1033" i="190"/>
  <c r="S1033" i="190"/>
  <c r="R1033" i="190"/>
  <c r="Q1033" i="190"/>
  <c r="P1033" i="190"/>
  <c r="O1033" i="190"/>
  <c r="V1032" i="190"/>
  <c r="U1032" i="190"/>
  <c r="T1032" i="190"/>
  <c r="X1032" i="190" s="1"/>
  <c r="S1032" i="190"/>
  <c r="R1032" i="190"/>
  <c r="Q1032" i="190"/>
  <c r="P1032" i="190"/>
  <c r="O1032" i="190"/>
  <c r="V1031" i="190"/>
  <c r="U1031" i="190"/>
  <c r="T1031" i="190"/>
  <c r="S1031" i="190"/>
  <c r="R1031" i="190"/>
  <c r="Q1031" i="190"/>
  <c r="P1031" i="190"/>
  <c r="O1031" i="190"/>
  <c r="V1030" i="190"/>
  <c r="U1030" i="190"/>
  <c r="T1030" i="190"/>
  <c r="S1030" i="190"/>
  <c r="R1030" i="190"/>
  <c r="Q1030" i="190"/>
  <c r="P1030" i="190"/>
  <c r="O1030" i="190"/>
  <c r="V1029" i="190"/>
  <c r="U1029" i="190"/>
  <c r="T1029" i="190"/>
  <c r="S1029" i="190"/>
  <c r="R1029" i="190"/>
  <c r="Q1029" i="190"/>
  <c r="P1029" i="190"/>
  <c r="O1029" i="190"/>
  <c r="V1028" i="190"/>
  <c r="U1028" i="190"/>
  <c r="T1028" i="190"/>
  <c r="S1028" i="190"/>
  <c r="R1028" i="190"/>
  <c r="Q1028" i="190"/>
  <c r="P1028" i="190"/>
  <c r="O1028" i="190"/>
  <c r="V1027" i="190"/>
  <c r="U1027" i="190"/>
  <c r="T1027" i="190"/>
  <c r="S1027" i="190"/>
  <c r="R1027" i="190"/>
  <c r="Q1027" i="190"/>
  <c r="P1027" i="190"/>
  <c r="O1027" i="190"/>
  <c r="V1026" i="190"/>
  <c r="U1026" i="190"/>
  <c r="T1026" i="190"/>
  <c r="S1026" i="190"/>
  <c r="R1026" i="190"/>
  <c r="Q1026" i="190"/>
  <c r="P1026" i="190"/>
  <c r="O1026" i="190"/>
  <c r="V1025" i="190"/>
  <c r="U1025" i="190"/>
  <c r="T1025" i="190"/>
  <c r="S1025" i="190"/>
  <c r="R1025" i="190"/>
  <c r="Q1025" i="190"/>
  <c r="P1025" i="190"/>
  <c r="O1025" i="190"/>
  <c r="V1024" i="190"/>
  <c r="U1024" i="190"/>
  <c r="T1024" i="190"/>
  <c r="S1024" i="190"/>
  <c r="R1024" i="190"/>
  <c r="Q1024" i="190"/>
  <c r="P1024" i="190"/>
  <c r="O1024" i="190"/>
  <c r="V1023" i="190"/>
  <c r="U1023" i="190"/>
  <c r="T1023" i="190"/>
  <c r="S1023" i="190"/>
  <c r="R1023" i="190"/>
  <c r="Q1023" i="190"/>
  <c r="P1023" i="190"/>
  <c r="O1023" i="190"/>
  <c r="V1022" i="190"/>
  <c r="U1022" i="190"/>
  <c r="T1022" i="190"/>
  <c r="S1022" i="190"/>
  <c r="R1022" i="190"/>
  <c r="Q1022" i="190"/>
  <c r="P1022" i="190"/>
  <c r="O1022" i="190"/>
  <c r="V1021" i="190"/>
  <c r="U1021" i="190"/>
  <c r="T1021" i="190"/>
  <c r="S1021" i="190"/>
  <c r="R1021" i="190"/>
  <c r="Q1021" i="190"/>
  <c r="P1021" i="190"/>
  <c r="O1021" i="190"/>
  <c r="V1020" i="190"/>
  <c r="U1020" i="190"/>
  <c r="T1020" i="190"/>
  <c r="X1020" i="190" s="1"/>
  <c r="S1020" i="190"/>
  <c r="R1020" i="190"/>
  <c r="Q1020" i="190"/>
  <c r="P1020" i="190"/>
  <c r="O1020" i="190"/>
  <c r="V1019" i="190"/>
  <c r="U1019" i="190"/>
  <c r="T1019" i="190"/>
  <c r="S1019" i="190"/>
  <c r="R1019" i="190"/>
  <c r="Q1019" i="190"/>
  <c r="P1019" i="190"/>
  <c r="O1019" i="190"/>
  <c r="V1018" i="190"/>
  <c r="U1018" i="190"/>
  <c r="T1018" i="190"/>
  <c r="S1018" i="190"/>
  <c r="R1018" i="190"/>
  <c r="Q1018" i="190"/>
  <c r="P1018" i="190"/>
  <c r="O1018" i="190"/>
  <c r="V1017" i="190"/>
  <c r="U1017" i="190"/>
  <c r="T1017" i="190"/>
  <c r="X1017" i="190" s="1"/>
  <c r="S1017" i="190"/>
  <c r="R1017" i="190"/>
  <c r="Q1017" i="190"/>
  <c r="P1017" i="190"/>
  <c r="O1017" i="190"/>
  <c r="V1016" i="190"/>
  <c r="U1016" i="190"/>
  <c r="T1016" i="190"/>
  <c r="S1016" i="190"/>
  <c r="R1016" i="190"/>
  <c r="Q1016" i="190"/>
  <c r="P1016" i="190"/>
  <c r="O1016" i="190"/>
  <c r="V1015" i="190"/>
  <c r="U1015" i="190"/>
  <c r="T1015" i="190"/>
  <c r="S1015" i="190"/>
  <c r="R1015" i="190"/>
  <c r="Q1015" i="190"/>
  <c r="P1015" i="190"/>
  <c r="O1015" i="190"/>
  <c r="V1014" i="190"/>
  <c r="U1014" i="190"/>
  <c r="X1014" i="190" s="1"/>
  <c r="T1014" i="190"/>
  <c r="S1014" i="190"/>
  <c r="R1014" i="190"/>
  <c r="Q1014" i="190"/>
  <c r="P1014" i="190"/>
  <c r="O1014" i="190"/>
  <c r="W1014" i="190" s="1"/>
  <c r="V1013" i="190"/>
  <c r="U1013" i="190"/>
  <c r="T1013" i="190"/>
  <c r="S1013" i="190"/>
  <c r="R1013" i="190"/>
  <c r="Q1013" i="190"/>
  <c r="P1013" i="190"/>
  <c r="O1013" i="190"/>
  <c r="V1012" i="190"/>
  <c r="U1012" i="190"/>
  <c r="T1012" i="190"/>
  <c r="S1012" i="190"/>
  <c r="R1012" i="190"/>
  <c r="Q1012" i="190"/>
  <c r="P1012" i="190"/>
  <c r="O1012" i="190"/>
  <c r="V1011" i="190"/>
  <c r="U1011" i="190"/>
  <c r="T1011" i="190"/>
  <c r="S1011" i="190"/>
  <c r="R1011" i="190"/>
  <c r="Q1011" i="190"/>
  <c r="P1011" i="190"/>
  <c r="O1011" i="190"/>
  <c r="W1011" i="190" s="1"/>
  <c r="V1010" i="190"/>
  <c r="U1010" i="190"/>
  <c r="T1010" i="190"/>
  <c r="S1010" i="190"/>
  <c r="R1010" i="190"/>
  <c r="Q1010" i="190"/>
  <c r="P1010" i="190"/>
  <c r="O1010" i="190"/>
  <c r="V1009" i="190"/>
  <c r="U1009" i="190"/>
  <c r="T1009" i="190"/>
  <c r="S1009" i="190"/>
  <c r="R1009" i="190"/>
  <c r="Q1009" i="190"/>
  <c r="P1009" i="190"/>
  <c r="O1009" i="190"/>
  <c r="W1009" i="190" s="1"/>
  <c r="V1008" i="190"/>
  <c r="U1008" i="190"/>
  <c r="T1008" i="190"/>
  <c r="S1008" i="190"/>
  <c r="R1008" i="190"/>
  <c r="Q1008" i="190"/>
  <c r="P1008" i="190"/>
  <c r="O1008" i="190"/>
  <c r="V1007" i="190"/>
  <c r="U1007" i="190"/>
  <c r="T1007" i="190"/>
  <c r="S1007" i="190"/>
  <c r="R1007" i="190"/>
  <c r="Q1007" i="190"/>
  <c r="P1007" i="190"/>
  <c r="O1007" i="190"/>
  <c r="V1006" i="190"/>
  <c r="U1006" i="190"/>
  <c r="T1006" i="190"/>
  <c r="S1006" i="190"/>
  <c r="R1006" i="190"/>
  <c r="Q1006" i="190"/>
  <c r="P1006" i="190"/>
  <c r="O1006" i="190"/>
  <c r="W1006" i="190" s="1"/>
  <c r="V1005" i="190"/>
  <c r="U1005" i="190"/>
  <c r="T1005" i="190"/>
  <c r="S1005" i="190"/>
  <c r="R1005" i="190"/>
  <c r="Q1005" i="190"/>
  <c r="P1005" i="190"/>
  <c r="O1005" i="190"/>
  <c r="V1004" i="190"/>
  <c r="U1004" i="190"/>
  <c r="T1004" i="190"/>
  <c r="S1004" i="190"/>
  <c r="R1004" i="190"/>
  <c r="Q1004" i="190"/>
  <c r="P1004" i="190"/>
  <c r="O1004" i="190"/>
  <c r="V1003" i="190"/>
  <c r="U1003" i="190"/>
  <c r="T1003" i="190"/>
  <c r="S1003" i="190"/>
  <c r="R1003" i="190"/>
  <c r="Q1003" i="190"/>
  <c r="P1003" i="190"/>
  <c r="O1003" i="190"/>
  <c r="W1003" i="190" s="1"/>
  <c r="V1002" i="190"/>
  <c r="U1002" i="190"/>
  <c r="T1002" i="190"/>
  <c r="S1002" i="190"/>
  <c r="R1002" i="190"/>
  <c r="Q1002" i="190"/>
  <c r="P1002" i="190"/>
  <c r="O1002" i="190"/>
  <c r="V1001" i="190"/>
  <c r="U1001" i="190"/>
  <c r="T1001" i="190"/>
  <c r="S1001" i="190"/>
  <c r="R1001" i="190"/>
  <c r="Q1001" i="190"/>
  <c r="P1001" i="190"/>
  <c r="O1001" i="190"/>
  <c r="V1000" i="190"/>
  <c r="U1000" i="190"/>
  <c r="T1000" i="190"/>
  <c r="S1000" i="190"/>
  <c r="R1000" i="190"/>
  <c r="Q1000" i="190"/>
  <c r="P1000" i="190"/>
  <c r="O1000" i="190"/>
  <c r="V999" i="190"/>
  <c r="U999" i="190"/>
  <c r="T999" i="190"/>
  <c r="S999" i="190"/>
  <c r="R999" i="190"/>
  <c r="Q999" i="190"/>
  <c r="P999" i="190"/>
  <c r="O999" i="190"/>
  <c r="V998" i="190"/>
  <c r="U998" i="190"/>
  <c r="T998" i="190"/>
  <c r="S998" i="190"/>
  <c r="X998" i="190" s="1"/>
  <c r="R998" i="190"/>
  <c r="Q998" i="190"/>
  <c r="P998" i="190"/>
  <c r="O998" i="190"/>
  <c r="V997" i="190"/>
  <c r="U997" i="190"/>
  <c r="T997" i="190"/>
  <c r="S997" i="190"/>
  <c r="R997" i="190"/>
  <c r="Q997" i="190"/>
  <c r="P997" i="190"/>
  <c r="O997" i="190"/>
  <c r="W997" i="190" s="1"/>
  <c r="V996" i="190"/>
  <c r="U996" i="190"/>
  <c r="T996" i="190"/>
  <c r="S996" i="190"/>
  <c r="R996" i="190"/>
  <c r="Q996" i="190"/>
  <c r="P996" i="190"/>
  <c r="O996" i="190"/>
  <c r="V995" i="190"/>
  <c r="U995" i="190"/>
  <c r="T995" i="190"/>
  <c r="S995" i="190"/>
  <c r="R995" i="190"/>
  <c r="Q995" i="190"/>
  <c r="P995" i="190"/>
  <c r="O995" i="190"/>
  <c r="V994" i="190"/>
  <c r="U994" i="190"/>
  <c r="T994" i="190"/>
  <c r="S994" i="190"/>
  <c r="R994" i="190"/>
  <c r="Q994" i="190"/>
  <c r="P994" i="190"/>
  <c r="O994" i="190"/>
  <c r="V993" i="190"/>
  <c r="U993" i="190"/>
  <c r="T993" i="190"/>
  <c r="S993" i="190"/>
  <c r="R993" i="190"/>
  <c r="Q993" i="190"/>
  <c r="P993" i="190"/>
  <c r="O993" i="190"/>
  <c r="W993" i="190" s="1"/>
  <c r="V992" i="190"/>
  <c r="U992" i="190"/>
  <c r="T992" i="190"/>
  <c r="S992" i="190"/>
  <c r="R992" i="190"/>
  <c r="Q992" i="190"/>
  <c r="P992" i="190"/>
  <c r="O992" i="190"/>
  <c r="V991" i="190"/>
  <c r="U991" i="190"/>
  <c r="T991" i="190"/>
  <c r="S991" i="190"/>
  <c r="R991" i="190"/>
  <c r="Q991" i="190"/>
  <c r="P991" i="190"/>
  <c r="O991" i="190"/>
  <c r="X990" i="190"/>
  <c r="V990" i="190"/>
  <c r="U990" i="190"/>
  <c r="T990" i="190"/>
  <c r="S990" i="190"/>
  <c r="R990" i="190"/>
  <c r="Q990" i="190"/>
  <c r="P990" i="190"/>
  <c r="O990" i="190"/>
  <c r="V989" i="190"/>
  <c r="U989" i="190"/>
  <c r="T989" i="190"/>
  <c r="S989" i="190"/>
  <c r="R989" i="190"/>
  <c r="Q989" i="190"/>
  <c r="P989" i="190"/>
  <c r="O989" i="190"/>
  <c r="V988" i="190"/>
  <c r="U988" i="190"/>
  <c r="T988" i="190"/>
  <c r="X988" i="190" s="1"/>
  <c r="S988" i="190"/>
  <c r="R988" i="190"/>
  <c r="Q988" i="190"/>
  <c r="P988" i="190"/>
  <c r="O988" i="190"/>
  <c r="V987" i="190"/>
  <c r="U987" i="190"/>
  <c r="T987" i="190"/>
  <c r="X987" i="190" s="1"/>
  <c r="S987" i="190"/>
  <c r="R987" i="190"/>
  <c r="Q987" i="190"/>
  <c r="P987" i="190"/>
  <c r="O987" i="190"/>
  <c r="V986" i="190"/>
  <c r="U986" i="190"/>
  <c r="T986" i="190"/>
  <c r="S986" i="190"/>
  <c r="R986" i="190"/>
  <c r="Q986" i="190"/>
  <c r="P986" i="190"/>
  <c r="O986" i="190"/>
  <c r="V985" i="190"/>
  <c r="U985" i="190"/>
  <c r="T985" i="190"/>
  <c r="X985" i="190" s="1"/>
  <c r="S985" i="190"/>
  <c r="R985" i="190"/>
  <c r="Q985" i="190"/>
  <c r="P985" i="190"/>
  <c r="O985" i="190"/>
  <c r="V984" i="190"/>
  <c r="U984" i="190"/>
  <c r="T984" i="190"/>
  <c r="S984" i="190"/>
  <c r="R984" i="190"/>
  <c r="Q984" i="190"/>
  <c r="P984" i="190"/>
  <c r="O984" i="190"/>
  <c r="W984" i="190" s="1"/>
  <c r="V983" i="190"/>
  <c r="U983" i="190"/>
  <c r="T983" i="190"/>
  <c r="X983" i="190" s="1"/>
  <c r="S983" i="190"/>
  <c r="R983" i="190"/>
  <c r="Q983" i="190"/>
  <c r="P983" i="190"/>
  <c r="O983" i="190"/>
  <c r="V982" i="190"/>
  <c r="U982" i="190"/>
  <c r="T982" i="190"/>
  <c r="S982" i="190"/>
  <c r="R982" i="190"/>
  <c r="Q982" i="190"/>
  <c r="P982" i="190"/>
  <c r="O982" i="190"/>
  <c r="V981" i="190"/>
  <c r="U981" i="190"/>
  <c r="T981" i="190"/>
  <c r="S981" i="190"/>
  <c r="R981" i="190"/>
  <c r="Q981" i="190"/>
  <c r="P981" i="190"/>
  <c r="O981" i="190"/>
  <c r="V980" i="190"/>
  <c r="U980" i="190"/>
  <c r="X980" i="190" s="1"/>
  <c r="T980" i="190"/>
  <c r="S980" i="190"/>
  <c r="R980" i="190"/>
  <c r="Q980" i="190"/>
  <c r="P980" i="190"/>
  <c r="O980" i="190"/>
  <c r="V979" i="190"/>
  <c r="U979" i="190"/>
  <c r="T979" i="190"/>
  <c r="S979" i="190"/>
  <c r="R979" i="190"/>
  <c r="Q979" i="190"/>
  <c r="P979" i="190"/>
  <c r="O979" i="190"/>
  <c r="V978" i="190"/>
  <c r="U978" i="190"/>
  <c r="T978" i="190"/>
  <c r="X978" i="190" s="1"/>
  <c r="S978" i="190"/>
  <c r="R978" i="190"/>
  <c r="Q978" i="190"/>
  <c r="P978" i="190"/>
  <c r="O978" i="190"/>
  <c r="V977" i="190"/>
  <c r="U977" i="190"/>
  <c r="T977" i="190"/>
  <c r="S977" i="190"/>
  <c r="R977" i="190"/>
  <c r="Q977" i="190"/>
  <c r="P977" i="190"/>
  <c r="O977" i="190"/>
  <c r="V976" i="190"/>
  <c r="U976" i="190"/>
  <c r="T976" i="190"/>
  <c r="S976" i="190"/>
  <c r="X976" i="190" s="1"/>
  <c r="R976" i="190"/>
  <c r="Q976" i="190"/>
  <c r="P976" i="190"/>
  <c r="O976" i="190"/>
  <c r="V975" i="190"/>
  <c r="U975" i="190"/>
  <c r="T975" i="190"/>
  <c r="S975" i="190"/>
  <c r="R975" i="190"/>
  <c r="Q975" i="190"/>
  <c r="P975" i="190"/>
  <c r="O975" i="190"/>
  <c r="V974" i="190"/>
  <c r="U974" i="190"/>
  <c r="T974" i="190"/>
  <c r="S974" i="190"/>
  <c r="R974" i="190"/>
  <c r="Q974" i="190"/>
  <c r="P974" i="190"/>
  <c r="O974" i="190"/>
  <c r="V973" i="190"/>
  <c r="U973" i="190"/>
  <c r="T973" i="190"/>
  <c r="S973" i="190"/>
  <c r="R973" i="190"/>
  <c r="Q973" i="190"/>
  <c r="P973" i="190"/>
  <c r="O973" i="190"/>
  <c r="V972" i="190"/>
  <c r="U972" i="190"/>
  <c r="T972" i="190"/>
  <c r="S972" i="190"/>
  <c r="R972" i="190"/>
  <c r="Q972" i="190"/>
  <c r="P972" i="190"/>
  <c r="O972" i="190"/>
  <c r="W972" i="190" s="1"/>
  <c r="V971" i="190"/>
  <c r="U971" i="190"/>
  <c r="T971" i="190"/>
  <c r="S971" i="190"/>
  <c r="R971" i="190"/>
  <c r="Q971" i="190"/>
  <c r="P971" i="190"/>
  <c r="O971" i="190"/>
  <c r="V970" i="190"/>
  <c r="U970" i="190"/>
  <c r="T970" i="190"/>
  <c r="S970" i="190"/>
  <c r="R970" i="190"/>
  <c r="Q970" i="190"/>
  <c r="P970" i="190"/>
  <c r="O970" i="190"/>
  <c r="V969" i="190"/>
  <c r="U969" i="190"/>
  <c r="T969" i="190"/>
  <c r="S969" i="190"/>
  <c r="R969" i="190"/>
  <c r="Q969" i="190"/>
  <c r="P969" i="190"/>
  <c r="O969" i="190"/>
  <c r="X968" i="190"/>
  <c r="V968" i="190"/>
  <c r="U968" i="190"/>
  <c r="T968" i="190"/>
  <c r="S968" i="190"/>
  <c r="R968" i="190"/>
  <c r="Q968" i="190"/>
  <c r="P968" i="190"/>
  <c r="O968" i="190"/>
  <c r="V967" i="190"/>
  <c r="U967" i="190"/>
  <c r="T967" i="190"/>
  <c r="S967" i="190"/>
  <c r="R967" i="190"/>
  <c r="Q967" i="190"/>
  <c r="P967" i="190"/>
  <c r="O967" i="190"/>
  <c r="V966" i="190"/>
  <c r="U966" i="190"/>
  <c r="T966" i="190"/>
  <c r="S966" i="190"/>
  <c r="R966" i="190"/>
  <c r="Q966" i="190"/>
  <c r="P966" i="190"/>
  <c r="O966" i="190"/>
  <c r="V965" i="190"/>
  <c r="U965" i="190"/>
  <c r="T965" i="190"/>
  <c r="S965" i="190"/>
  <c r="R965" i="190"/>
  <c r="Q965" i="190"/>
  <c r="P965" i="190"/>
  <c r="O965" i="190"/>
  <c r="V964" i="190"/>
  <c r="U964" i="190"/>
  <c r="T964" i="190"/>
  <c r="X964" i="190" s="1"/>
  <c r="S964" i="190"/>
  <c r="R964" i="190"/>
  <c r="Q964" i="190"/>
  <c r="P964" i="190"/>
  <c r="O964" i="190"/>
  <c r="V963" i="190"/>
  <c r="U963" i="190"/>
  <c r="T963" i="190"/>
  <c r="S963" i="190"/>
  <c r="R963" i="190"/>
  <c r="Q963" i="190"/>
  <c r="P963" i="190"/>
  <c r="O963" i="190"/>
  <c r="V962" i="190"/>
  <c r="U962" i="190"/>
  <c r="T962" i="190"/>
  <c r="S962" i="190"/>
  <c r="R962" i="190"/>
  <c r="Q962" i="190"/>
  <c r="P962" i="190"/>
  <c r="O962" i="190"/>
  <c r="V961" i="190"/>
  <c r="U961" i="190"/>
  <c r="T961" i="190"/>
  <c r="X961" i="190" s="1"/>
  <c r="S961" i="190"/>
  <c r="R961" i="190"/>
  <c r="Q961" i="190"/>
  <c r="P961" i="190"/>
  <c r="O961" i="190"/>
  <c r="V960" i="190"/>
  <c r="U960" i="190"/>
  <c r="T960" i="190"/>
  <c r="S960" i="190"/>
  <c r="X960" i="190" s="1"/>
  <c r="R960" i="190"/>
  <c r="Q960" i="190"/>
  <c r="P960" i="190"/>
  <c r="O960" i="190"/>
  <c r="V959" i="190"/>
  <c r="U959" i="190"/>
  <c r="T959" i="190"/>
  <c r="X959" i="190" s="1"/>
  <c r="S959" i="190"/>
  <c r="R959" i="190"/>
  <c r="Q959" i="190"/>
  <c r="P959" i="190"/>
  <c r="O959" i="190"/>
  <c r="V958" i="190"/>
  <c r="U958" i="190"/>
  <c r="T958" i="190"/>
  <c r="S958" i="190"/>
  <c r="R958" i="190"/>
  <c r="Q958" i="190"/>
  <c r="P958" i="190"/>
  <c r="O958" i="190"/>
  <c r="V957" i="190"/>
  <c r="U957" i="190"/>
  <c r="T957" i="190"/>
  <c r="S957" i="190"/>
  <c r="R957" i="190"/>
  <c r="Q957" i="190"/>
  <c r="P957" i="190"/>
  <c r="O957" i="190"/>
  <c r="V956" i="190"/>
  <c r="U956" i="190"/>
  <c r="T956" i="190"/>
  <c r="S956" i="190"/>
  <c r="R956" i="190"/>
  <c r="Q956" i="190"/>
  <c r="P956" i="190"/>
  <c r="O956" i="190"/>
  <c r="W956" i="190" s="1"/>
  <c r="V955" i="190"/>
  <c r="U955" i="190"/>
  <c r="T955" i="190"/>
  <c r="S955" i="190"/>
  <c r="R955" i="190"/>
  <c r="Q955" i="190"/>
  <c r="P955" i="190"/>
  <c r="O955" i="190"/>
  <c r="V954" i="190"/>
  <c r="U954" i="190"/>
  <c r="T954" i="190"/>
  <c r="S954" i="190"/>
  <c r="R954" i="190"/>
  <c r="Q954" i="190"/>
  <c r="P954" i="190"/>
  <c r="O954" i="190"/>
  <c r="V953" i="190"/>
  <c r="U953" i="190"/>
  <c r="T953" i="190"/>
  <c r="X953" i="190" s="1"/>
  <c r="S953" i="190"/>
  <c r="R953" i="190"/>
  <c r="Q953" i="190"/>
  <c r="P953" i="190"/>
  <c r="O953" i="190"/>
  <c r="X952" i="190"/>
  <c r="V952" i="190"/>
  <c r="U952" i="190"/>
  <c r="T952" i="190"/>
  <c r="S952" i="190"/>
  <c r="R952" i="190"/>
  <c r="Q952" i="190"/>
  <c r="P952" i="190"/>
  <c r="O952" i="190"/>
  <c r="V951" i="190"/>
  <c r="U951" i="190"/>
  <c r="T951" i="190"/>
  <c r="S951" i="190"/>
  <c r="R951" i="190"/>
  <c r="Q951" i="190"/>
  <c r="P951" i="190"/>
  <c r="O951" i="190"/>
  <c r="V950" i="190"/>
  <c r="U950" i="190"/>
  <c r="T950" i="190"/>
  <c r="S950" i="190"/>
  <c r="R950" i="190"/>
  <c r="Q950" i="190"/>
  <c r="P950" i="190"/>
  <c r="O950" i="190"/>
  <c r="V949" i="190"/>
  <c r="U949" i="190"/>
  <c r="T949" i="190"/>
  <c r="S949" i="190"/>
  <c r="R949" i="190"/>
  <c r="Q949" i="190"/>
  <c r="P949" i="190"/>
  <c r="O949" i="190"/>
  <c r="V948" i="190"/>
  <c r="U948" i="190"/>
  <c r="T948" i="190"/>
  <c r="S948" i="190"/>
  <c r="R948" i="190"/>
  <c r="Q948" i="190"/>
  <c r="P948" i="190"/>
  <c r="O948" i="190"/>
  <c r="V947" i="190"/>
  <c r="U947" i="190"/>
  <c r="T947" i="190"/>
  <c r="S947" i="190"/>
  <c r="R947" i="190"/>
  <c r="Q947" i="190"/>
  <c r="P947" i="190"/>
  <c r="O947" i="190"/>
  <c r="V946" i="190"/>
  <c r="U946" i="190"/>
  <c r="T946" i="190"/>
  <c r="X946" i="190" s="1"/>
  <c r="S946" i="190"/>
  <c r="R946" i="190"/>
  <c r="Q946" i="190"/>
  <c r="P946" i="190"/>
  <c r="O946" i="190"/>
  <c r="V945" i="190"/>
  <c r="U945" i="190"/>
  <c r="T945" i="190"/>
  <c r="S945" i="190"/>
  <c r="R945" i="190"/>
  <c r="Q945" i="190"/>
  <c r="P945" i="190"/>
  <c r="O945" i="190"/>
  <c r="V944" i="190"/>
  <c r="U944" i="190"/>
  <c r="T944" i="190"/>
  <c r="S944" i="190"/>
  <c r="X944" i="190" s="1"/>
  <c r="R944" i="190"/>
  <c r="Q944" i="190"/>
  <c r="P944" i="190"/>
  <c r="O944" i="190"/>
  <c r="V943" i="190"/>
  <c r="U943" i="190"/>
  <c r="T943" i="190"/>
  <c r="S943" i="190"/>
  <c r="R943" i="190"/>
  <c r="Q943" i="190"/>
  <c r="P943" i="190"/>
  <c r="O943" i="190"/>
  <c r="V942" i="190"/>
  <c r="U942" i="190"/>
  <c r="T942" i="190"/>
  <c r="S942" i="190"/>
  <c r="R942" i="190"/>
  <c r="Q942" i="190"/>
  <c r="P942" i="190"/>
  <c r="O942" i="190"/>
  <c r="V941" i="190"/>
  <c r="U941" i="190"/>
  <c r="T941" i="190"/>
  <c r="S941" i="190"/>
  <c r="R941" i="190"/>
  <c r="Q941" i="190"/>
  <c r="P941" i="190"/>
  <c r="O941" i="190"/>
  <c r="V940" i="190"/>
  <c r="U940" i="190"/>
  <c r="T940" i="190"/>
  <c r="S940" i="190"/>
  <c r="R940" i="190"/>
  <c r="Q940" i="190"/>
  <c r="P940" i="190"/>
  <c r="O940" i="190"/>
  <c r="W940" i="190" s="1"/>
  <c r="V939" i="190"/>
  <c r="U939" i="190"/>
  <c r="T939" i="190"/>
  <c r="X939" i="190" s="1"/>
  <c r="S939" i="190"/>
  <c r="R939" i="190"/>
  <c r="Q939" i="190"/>
  <c r="P939" i="190"/>
  <c r="O939" i="190"/>
  <c r="V938" i="190"/>
  <c r="U938" i="190"/>
  <c r="T938" i="190"/>
  <c r="S938" i="190"/>
  <c r="R938" i="190"/>
  <c r="Q938" i="190"/>
  <c r="P938" i="190"/>
  <c r="O938" i="190"/>
  <c r="V937" i="190"/>
  <c r="U937" i="190"/>
  <c r="T937" i="190"/>
  <c r="S937" i="190"/>
  <c r="R937" i="190"/>
  <c r="Q937" i="190"/>
  <c r="P937" i="190"/>
  <c r="O937" i="190"/>
  <c r="V936" i="190"/>
  <c r="U936" i="190"/>
  <c r="T936" i="190"/>
  <c r="S936" i="190"/>
  <c r="X936" i="190" s="1"/>
  <c r="R936" i="190"/>
  <c r="Q936" i="190"/>
  <c r="P936" i="190"/>
  <c r="O936" i="190"/>
  <c r="V935" i="190"/>
  <c r="U935" i="190"/>
  <c r="T935" i="190"/>
  <c r="X935" i="190" s="1"/>
  <c r="S935" i="190"/>
  <c r="R935" i="190"/>
  <c r="Q935" i="190"/>
  <c r="P935" i="190"/>
  <c r="O935" i="190"/>
  <c r="V934" i="190"/>
  <c r="U934" i="190"/>
  <c r="T934" i="190"/>
  <c r="S934" i="190"/>
  <c r="R934" i="190"/>
  <c r="Q934" i="190"/>
  <c r="P934" i="190"/>
  <c r="O934" i="190"/>
  <c r="V933" i="190"/>
  <c r="U933" i="190"/>
  <c r="T933" i="190"/>
  <c r="S933" i="190"/>
  <c r="R933" i="190"/>
  <c r="Q933" i="190"/>
  <c r="P933" i="190"/>
  <c r="O933" i="190"/>
  <c r="V932" i="190"/>
  <c r="U932" i="190"/>
  <c r="T932" i="190"/>
  <c r="X932" i="190" s="1"/>
  <c r="S932" i="190"/>
  <c r="R932" i="190"/>
  <c r="Q932" i="190"/>
  <c r="P932" i="190"/>
  <c r="O932" i="190"/>
  <c r="V931" i="190"/>
  <c r="U931" i="190"/>
  <c r="T931" i="190"/>
  <c r="S931" i="190"/>
  <c r="R931" i="190"/>
  <c r="Q931" i="190"/>
  <c r="P931" i="190"/>
  <c r="O931" i="190"/>
  <c r="V930" i="190"/>
  <c r="U930" i="190"/>
  <c r="T930" i="190"/>
  <c r="X930" i="190" s="1"/>
  <c r="S930" i="190"/>
  <c r="R930" i="190"/>
  <c r="Q930" i="190"/>
  <c r="P930" i="190"/>
  <c r="O930" i="190"/>
  <c r="V929" i="190"/>
  <c r="U929" i="190"/>
  <c r="T929" i="190"/>
  <c r="S929" i="190"/>
  <c r="R929" i="190"/>
  <c r="Q929" i="190"/>
  <c r="P929" i="190"/>
  <c r="O929" i="190"/>
  <c r="V928" i="190"/>
  <c r="U928" i="190"/>
  <c r="T928" i="190"/>
  <c r="S928" i="190"/>
  <c r="R928" i="190"/>
  <c r="Q928" i="190"/>
  <c r="P928" i="190"/>
  <c r="O928" i="190"/>
  <c r="V927" i="190"/>
  <c r="U927" i="190"/>
  <c r="T927" i="190"/>
  <c r="X927" i="190" s="1"/>
  <c r="S927" i="190"/>
  <c r="R927" i="190"/>
  <c r="Q927" i="190"/>
  <c r="P927" i="190"/>
  <c r="O927" i="190"/>
  <c r="V926" i="190"/>
  <c r="U926" i="190"/>
  <c r="T926" i="190"/>
  <c r="S926" i="190"/>
  <c r="R926" i="190"/>
  <c r="Q926" i="190"/>
  <c r="P926" i="190"/>
  <c r="O926" i="190"/>
  <c r="V925" i="190"/>
  <c r="U925" i="190"/>
  <c r="T925" i="190"/>
  <c r="S925" i="190"/>
  <c r="R925" i="190"/>
  <c r="Q925" i="190"/>
  <c r="P925" i="190"/>
  <c r="O925" i="190"/>
  <c r="V924" i="190"/>
  <c r="U924" i="190"/>
  <c r="T924" i="190"/>
  <c r="S924" i="190"/>
  <c r="R924" i="190"/>
  <c r="Q924" i="190"/>
  <c r="P924" i="190"/>
  <c r="O924" i="190"/>
  <c r="V923" i="190"/>
  <c r="U923" i="190"/>
  <c r="T923" i="190"/>
  <c r="X923" i="190" s="1"/>
  <c r="S923" i="190"/>
  <c r="R923" i="190"/>
  <c r="Q923" i="190"/>
  <c r="P923" i="190"/>
  <c r="O923" i="190"/>
  <c r="V922" i="190"/>
  <c r="U922" i="190"/>
  <c r="T922" i="190"/>
  <c r="S922" i="190"/>
  <c r="R922" i="190"/>
  <c r="Q922" i="190"/>
  <c r="P922" i="190"/>
  <c r="O922" i="190"/>
  <c r="V921" i="190"/>
  <c r="U921" i="190"/>
  <c r="T921" i="190"/>
  <c r="X921" i="190" s="1"/>
  <c r="S921" i="190"/>
  <c r="R921" i="190"/>
  <c r="Q921" i="190"/>
  <c r="P921" i="190"/>
  <c r="O921" i="190"/>
  <c r="V920" i="190"/>
  <c r="U920" i="190"/>
  <c r="X920" i="190" s="1"/>
  <c r="T920" i="190"/>
  <c r="S920" i="190"/>
  <c r="R920" i="190"/>
  <c r="Q920" i="190"/>
  <c r="P920" i="190"/>
  <c r="O920" i="190"/>
  <c r="V919" i="190"/>
  <c r="U919" i="190"/>
  <c r="T919" i="190"/>
  <c r="S919" i="190"/>
  <c r="R919" i="190"/>
  <c r="Q919" i="190"/>
  <c r="P919" i="190"/>
  <c r="O919" i="190"/>
  <c r="V918" i="190"/>
  <c r="U918" i="190"/>
  <c r="T918" i="190"/>
  <c r="S918" i="190"/>
  <c r="R918" i="190"/>
  <c r="Q918" i="190"/>
  <c r="P918" i="190"/>
  <c r="O918" i="190"/>
  <c r="V917" i="190"/>
  <c r="U917" i="190"/>
  <c r="T917" i="190"/>
  <c r="S917" i="190"/>
  <c r="R917" i="190"/>
  <c r="Q917" i="190"/>
  <c r="P917" i="190"/>
  <c r="O917" i="190"/>
  <c r="X916" i="190"/>
  <c r="V916" i="190"/>
  <c r="U916" i="190"/>
  <c r="T916" i="190"/>
  <c r="S916" i="190"/>
  <c r="R916" i="190"/>
  <c r="Q916" i="190"/>
  <c r="P916" i="190"/>
  <c r="O916" i="190"/>
  <c r="W916" i="190" s="1"/>
  <c r="V915" i="190"/>
  <c r="U915" i="190"/>
  <c r="T915" i="190"/>
  <c r="S915" i="190"/>
  <c r="R915" i="190"/>
  <c r="Q915" i="190"/>
  <c r="P915" i="190"/>
  <c r="O915" i="190"/>
  <c r="V914" i="190"/>
  <c r="U914" i="190"/>
  <c r="T914" i="190"/>
  <c r="S914" i="190"/>
  <c r="R914" i="190"/>
  <c r="Q914" i="190"/>
  <c r="P914" i="190"/>
  <c r="O914" i="190"/>
  <c r="V913" i="190"/>
  <c r="U913" i="190"/>
  <c r="T913" i="190"/>
  <c r="S913" i="190"/>
  <c r="R913" i="190"/>
  <c r="Q913" i="190"/>
  <c r="P913" i="190"/>
  <c r="O913" i="190"/>
  <c r="X912" i="190"/>
  <c r="V912" i="190"/>
  <c r="U912" i="190"/>
  <c r="T912" i="190"/>
  <c r="S912" i="190"/>
  <c r="R912" i="190"/>
  <c r="Q912" i="190"/>
  <c r="P912" i="190"/>
  <c r="O912" i="190"/>
  <c r="W912" i="190" s="1"/>
  <c r="V911" i="190"/>
  <c r="U911" i="190"/>
  <c r="T911" i="190"/>
  <c r="S911" i="190"/>
  <c r="R911" i="190"/>
  <c r="Q911" i="190"/>
  <c r="P911" i="190"/>
  <c r="O911" i="190"/>
  <c r="V910" i="190"/>
  <c r="U910" i="190"/>
  <c r="T910" i="190"/>
  <c r="S910" i="190"/>
  <c r="R910" i="190"/>
  <c r="Q910" i="190"/>
  <c r="P910" i="190"/>
  <c r="O910" i="190"/>
  <c r="V909" i="190"/>
  <c r="U909" i="190"/>
  <c r="T909" i="190"/>
  <c r="X909" i="190" s="1"/>
  <c r="S909" i="190"/>
  <c r="R909" i="190"/>
  <c r="Q909" i="190"/>
  <c r="P909" i="190"/>
  <c r="O909" i="190"/>
  <c r="V908" i="190"/>
  <c r="U908" i="190"/>
  <c r="T908" i="190"/>
  <c r="S908" i="190"/>
  <c r="X908" i="190" s="1"/>
  <c r="R908" i="190"/>
  <c r="Q908" i="190"/>
  <c r="P908" i="190"/>
  <c r="O908" i="190"/>
  <c r="V907" i="190"/>
  <c r="U907" i="190"/>
  <c r="T907" i="190"/>
  <c r="X907" i="190" s="1"/>
  <c r="S907" i="190"/>
  <c r="R907" i="190"/>
  <c r="Q907" i="190"/>
  <c r="P907" i="190"/>
  <c r="O907" i="190"/>
  <c r="V906" i="190"/>
  <c r="U906" i="190"/>
  <c r="T906" i="190"/>
  <c r="X906" i="190" s="1"/>
  <c r="S906" i="190"/>
  <c r="R906" i="190"/>
  <c r="Q906" i="190"/>
  <c r="P906" i="190"/>
  <c r="O906" i="190"/>
  <c r="V905" i="190"/>
  <c r="U905" i="190"/>
  <c r="T905" i="190"/>
  <c r="S905" i="190"/>
  <c r="R905" i="190"/>
  <c r="Q905" i="190"/>
  <c r="P905" i="190"/>
  <c r="O905" i="190"/>
  <c r="V904" i="190"/>
  <c r="U904" i="190"/>
  <c r="T904" i="190"/>
  <c r="S904" i="190"/>
  <c r="X904" i="190" s="1"/>
  <c r="R904" i="190"/>
  <c r="Q904" i="190"/>
  <c r="P904" i="190"/>
  <c r="O904" i="190"/>
  <c r="V903" i="190"/>
  <c r="U903" i="190"/>
  <c r="T903" i="190"/>
  <c r="S903" i="190"/>
  <c r="R903" i="190"/>
  <c r="Q903" i="190"/>
  <c r="P903" i="190"/>
  <c r="O903" i="190"/>
  <c r="V902" i="190"/>
  <c r="U902" i="190"/>
  <c r="T902" i="190"/>
  <c r="X902" i="190" s="1"/>
  <c r="S902" i="190"/>
  <c r="R902" i="190"/>
  <c r="Q902" i="190"/>
  <c r="P902" i="190"/>
  <c r="O902" i="190"/>
  <c r="V901" i="190"/>
  <c r="U901" i="190"/>
  <c r="T901" i="190"/>
  <c r="S901" i="190"/>
  <c r="R901" i="190"/>
  <c r="Q901" i="190"/>
  <c r="P901" i="190"/>
  <c r="O901" i="190"/>
  <c r="X900" i="190"/>
  <c r="V900" i="190"/>
  <c r="U900" i="190"/>
  <c r="T900" i="190"/>
  <c r="S900" i="190"/>
  <c r="R900" i="190"/>
  <c r="Q900" i="190"/>
  <c r="P900" i="190"/>
  <c r="O900" i="190"/>
  <c r="V899" i="190"/>
  <c r="U899" i="190"/>
  <c r="T899" i="190"/>
  <c r="S899" i="190"/>
  <c r="R899" i="190"/>
  <c r="Q899" i="190"/>
  <c r="P899" i="190"/>
  <c r="O899" i="190"/>
  <c r="V898" i="190"/>
  <c r="U898" i="190"/>
  <c r="T898" i="190"/>
  <c r="X898" i="190" s="1"/>
  <c r="S898" i="190"/>
  <c r="R898" i="190"/>
  <c r="Q898" i="190"/>
  <c r="P898" i="190"/>
  <c r="O898" i="190"/>
  <c r="V897" i="190"/>
  <c r="U897" i="190"/>
  <c r="T897" i="190"/>
  <c r="S897" i="190"/>
  <c r="R897" i="190"/>
  <c r="Q897" i="190"/>
  <c r="P897" i="190"/>
  <c r="O897" i="190"/>
  <c r="V896" i="190"/>
  <c r="X896" i="190" s="1"/>
  <c r="U896" i="190"/>
  <c r="T896" i="190"/>
  <c r="S896" i="190"/>
  <c r="R896" i="190"/>
  <c r="Q896" i="190"/>
  <c r="P896" i="190"/>
  <c r="O896" i="190"/>
  <c r="V895" i="190"/>
  <c r="U895" i="190"/>
  <c r="T895" i="190"/>
  <c r="S895" i="190"/>
  <c r="R895" i="190"/>
  <c r="Q895" i="190"/>
  <c r="P895" i="190"/>
  <c r="O895" i="190"/>
  <c r="V894" i="190"/>
  <c r="U894" i="190"/>
  <c r="T894" i="190"/>
  <c r="S894" i="190"/>
  <c r="R894" i="190"/>
  <c r="Q894" i="190"/>
  <c r="P894" i="190"/>
  <c r="O894" i="190"/>
  <c r="V893" i="190"/>
  <c r="U893" i="190"/>
  <c r="T893" i="190"/>
  <c r="S893" i="190"/>
  <c r="R893" i="190"/>
  <c r="Q893" i="190"/>
  <c r="P893" i="190"/>
  <c r="O893" i="190"/>
  <c r="V892" i="190"/>
  <c r="U892" i="190"/>
  <c r="T892" i="190"/>
  <c r="S892" i="190"/>
  <c r="X892" i="190" s="1"/>
  <c r="R892" i="190"/>
  <c r="Q892" i="190"/>
  <c r="P892" i="190"/>
  <c r="O892" i="190"/>
  <c r="V891" i="190"/>
  <c r="U891" i="190"/>
  <c r="T891" i="190"/>
  <c r="S891" i="190"/>
  <c r="R891" i="190"/>
  <c r="Q891" i="190"/>
  <c r="P891" i="190"/>
  <c r="O891" i="190"/>
  <c r="V890" i="190"/>
  <c r="U890" i="190"/>
  <c r="T890" i="190"/>
  <c r="S890" i="190"/>
  <c r="R890" i="190"/>
  <c r="Q890" i="190"/>
  <c r="P890" i="190"/>
  <c r="O890" i="190"/>
  <c r="V889" i="190"/>
  <c r="U889" i="190"/>
  <c r="T889" i="190"/>
  <c r="S889" i="190"/>
  <c r="R889" i="190"/>
  <c r="Q889" i="190"/>
  <c r="P889" i="190"/>
  <c r="O889" i="190"/>
  <c r="V888" i="190"/>
  <c r="U888" i="190"/>
  <c r="T888" i="190"/>
  <c r="S888" i="190"/>
  <c r="X888" i="190" s="1"/>
  <c r="R888" i="190"/>
  <c r="Q888" i="190"/>
  <c r="P888" i="190"/>
  <c r="O888" i="190"/>
  <c r="W888" i="190" s="1"/>
  <c r="V887" i="190"/>
  <c r="U887" i="190"/>
  <c r="T887" i="190"/>
  <c r="S887" i="190"/>
  <c r="R887" i="190"/>
  <c r="Q887" i="190"/>
  <c r="P887" i="190"/>
  <c r="O887" i="190"/>
  <c r="V886" i="190"/>
  <c r="U886" i="190"/>
  <c r="T886" i="190"/>
  <c r="S886" i="190"/>
  <c r="R886" i="190"/>
  <c r="Q886" i="190"/>
  <c r="P886" i="190"/>
  <c r="O886" i="190"/>
  <c r="V885" i="190"/>
  <c r="U885" i="190"/>
  <c r="T885" i="190"/>
  <c r="S885" i="190"/>
  <c r="R885" i="190"/>
  <c r="Q885" i="190"/>
  <c r="P885" i="190"/>
  <c r="O885" i="190"/>
  <c r="V884" i="190"/>
  <c r="U884" i="190"/>
  <c r="T884" i="190"/>
  <c r="S884" i="190"/>
  <c r="R884" i="190"/>
  <c r="Q884" i="190"/>
  <c r="P884" i="190"/>
  <c r="O884" i="190"/>
  <c r="W884" i="190" s="1"/>
  <c r="V883" i="190"/>
  <c r="U883" i="190"/>
  <c r="T883" i="190"/>
  <c r="X883" i="190" s="1"/>
  <c r="S883" i="190"/>
  <c r="R883" i="190"/>
  <c r="Q883" i="190"/>
  <c r="P883" i="190"/>
  <c r="O883" i="190"/>
  <c r="V882" i="190"/>
  <c r="U882" i="190"/>
  <c r="T882" i="190"/>
  <c r="S882" i="190"/>
  <c r="R882" i="190"/>
  <c r="Q882" i="190"/>
  <c r="P882" i="190"/>
  <c r="O882" i="190"/>
  <c r="V881" i="190"/>
  <c r="U881" i="190"/>
  <c r="T881" i="190"/>
  <c r="S881" i="190"/>
  <c r="R881" i="190"/>
  <c r="Q881" i="190"/>
  <c r="P881" i="190"/>
  <c r="O881" i="190"/>
  <c r="V880" i="190"/>
  <c r="U880" i="190"/>
  <c r="T880" i="190"/>
  <c r="S880" i="190"/>
  <c r="X880" i="190" s="1"/>
  <c r="R880" i="190"/>
  <c r="Q880" i="190"/>
  <c r="P880" i="190"/>
  <c r="O880" i="190"/>
  <c r="V879" i="190"/>
  <c r="U879" i="190"/>
  <c r="T879" i="190"/>
  <c r="X879" i="190" s="1"/>
  <c r="S879" i="190"/>
  <c r="R879" i="190"/>
  <c r="Q879" i="190"/>
  <c r="P879" i="190"/>
  <c r="O879" i="190"/>
  <c r="W879" i="190" s="1"/>
  <c r="V878" i="190"/>
  <c r="U878" i="190"/>
  <c r="T878" i="190"/>
  <c r="S878" i="190"/>
  <c r="R878" i="190"/>
  <c r="Q878" i="190"/>
  <c r="P878" i="190"/>
  <c r="O878" i="190"/>
  <c r="V877" i="190"/>
  <c r="U877" i="190"/>
  <c r="T877" i="190"/>
  <c r="S877" i="190"/>
  <c r="R877" i="190"/>
  <c r="Q877" i="190"/>
  <c r="P877" i="190"/>
  <c r="O877" i="190"/>
  <c r="V876" i="190"/>
  <c r="U876" i="190"/>
  <c r="T876" i="190"/>
  <c r="X876" i="190" s="1"/>
  <c r="S876" i="190"/>
  <c r="R876" i="190"/>
  <c r="Q876" i="190"/>
  <c r="P876" i="190"/>
  <c r="O876" i="190"/>
  <c r="V875" i="190"/>
  <c r="U875" i="190"/>
  <c r="T875" i="190"/>
  <c r="S875" i="190"/>
  <c r="R875" i="190"/>
  <c r="Q875" i="190"/>
  <c r="P875" i="190"/>
  <c r="O875" i="190"/>
  <c r="V874" i="190"/>
  <c r="U874" i="190"/>
  <c r="T874" i="190"/>
  <c r="S874" i="190"/>
  <c r="R874" i="190"/>
  <c r="Q874" i="190"/>
  <c r="P874" i="190"/>
  <c r="O874" i="190"/>
  <c r="V873" i="190"/>
  <c r="U873" i="190"/>
  <c r="T873" i="190"/>
  <c r="X873" i="190" s="1"/>
  <c r="S873" i="190"/>
  <c r="R873" i="190"/>
  <c r="Q873" i="190"/>
  <c r="P873" i="190"/>
  <c r="O873" i="190"/>
  <c r="W873" i="190" s="1"/>
  <c r="X872" i="190"/>
  <c r="V872" i="190"/>
  <c r="U872" i="190"/>
  <c r="T872" i="190"/>
  <c r="S872" i="190"/>
  <c r="R872" i="190"/>
  <c r="Q872" i="190"/>
  <c r="P872" i="190"/>
  <c r="O872" i="190"/>
  <c r="W872" i="190" s="1"/>
  <c r="V871" i="190"/>
  <c r="U871" i="190"/>
  <c r="T871" i="190"/>
  <c r="S871" i="190"/>
  <c r="R871" i="190"/>
  <c r="Q871" i="190"/>
  <c r="P871" i="190"/>
  <c r="O871" i="190"/>
  <c r="V870" i="190"/>
  <c r="U870" i="190"/>
  <c r="T870" i="190"/>
  <c r="S870" i="190"/>
  <c r="R870" i="190"/>
  <c r="Q870" i="190"/>
  <c r="P870" i="190"/>
  <c r="O870" i="190"/>
  <c r="V869" i="190"/>
  <c r="U869" i="190"/>
  <c r="T869" i="190"/>
  <c r="S869" i="190"/>
  <c r="R869" i="190"/>
  <c r="Q869" i="190"/>
  <c r="P869" i="190"/>
  <c r="O869" i="190"/>
  <c r="W869" i="190" s="1"/>
  <c r="V868" i="190"/>
  <c r="U868" i="190"/>
  <c r="T868" i="190"/>
  <c r="S868" i="190"/>
  <c r="R868" i="190"/>
  <c r="Q868" i="190"/>
  <c r="P868" i="190"/>
  <c r="O868" i="190"/>
  <c r="V867" i="190"/>
  <c r="U867" i="190"/>
  <c r="T867" i="190"/>
  <c r="S867" i="190"/>
  <c r="X867" i="190" s="1"/>
  <c r="R867" i="190"/>
  <c r="Q867" i="190"/>
  <c r="P867" i="190"/>
  <c r="O867" i="190"/>
  <c r="W867" i="190" s="1"/>
  <c r="V866" i="190"/>
  <c r="U866" i="190"/>
  <c r="T866" i="190"/>
  <c r="S866" i="190"/>
  <c r="R866" i="190"/>
  <c r="Q866" i="190"/>
  <c r="P866" i="190"/>
  <c r="O866" i="190"/>
  <c r="V865" i="190"/>
  <c r="U865" i="190"/>
  <c r="T865" i="190"/>
  <c r="S865" i="190"/>
  <c r="R865" i="190"/>
  <c r="Q865" i="190"/>
  <c r="P865" i="190"/>
  <c r="O865" i="190"/>
  <c r="V864" i="190"/>
  <c r="U864" i="190"/>
  <c r="T864" i="190"/>
  <c r="S864" i="190"/>
  <c r="X864" i="190" s="1"/>
  <c r="R864" i="190"/>
  <c r="Q864" i="190"/>
  <c r="P864" i="190"/>
  <c r="O864" i="190"/>
  <c r="V863" i="190"/>
  <c r="U863" i="190"/>
  <c r="T863" i="190"/>
  <c r="S863" i="190"/>
  <c r="R863" i="190"/>
  <c r="Q863" i="190"/>
  <c r="P863" i="190"/>
  <c r="O863" i="190"/>
  <c r="W863" i="190" s="1"/>
  <c r="V862" i="190"/>
  <c r="U862" i="190"/>
  <c r="T862" i="190"/>
  <c r="X862" i="190" s="1"/>
  <c r="S862" i="190"/>
  <c r="R862" i="190"/>
  <c r="Q862" i="190"/>
  <c r="P862" i="190"/>
  <c r="O862" i="190"/>
  <c r="V861" i="190"/>
  <c r="U861" i="190"/>
  <c r="T861" i="190"/>
  <c r="S861" i="190"/>
  <c r="R861" i="190"/>
  <c r="Q861" i="190"/>
  <c r="P861" i="190"/>
  <c r="O861" i="190"/>
  <c r="V860" i="190"/>
  <c r="U860" i="190"/>
  <c r="T860" i="190"/>
  <c r="S860" i="190"/>
  <c r="R860" i="190"/>
  <c r="Q860" i="190"/>
  <c r="P860" i="190"/>
  <c r="O860" i="190"/>
  <c r="V859" i="190"/>
  <c r="U859" i="190"/>
  <c r="T859" i="190"/>
  <c r="S859" i="190"/>
  <c r="R859" i="190"/>
  <c r="Q859" i="190"/>
  <c r="P859" i="190"/>
  <c r="O859" i="190"/>
  <c r="V858" i="190"/>
  <c r="U858" i="190"/>
  <c r="T858" i="190"/>
  <c r="S858" i="190"/>
  <c r="R858" i="190"/>
  <c r="Q858" i="190"/>
  <c r="P858" i="190"/>
  <c r="O858" i="190"/>
  <c r="V857" i="190"/>
  <c r="U857" i="190"/>
  <c r="T857" i="190"/>
  <c r="S857" i="190"/>
  <c r="R857" i="190"/>
  <c r="Q857" i="190"/>
  <c r="P857" i="190"/>
  <c r="O857" i="190"/>
  <c r="W857" i="190" s="1"/>
  <c r="V856" i="190"/>
  <c r="U856" i="190"/>
  <c r="T856" i="190"/>
  <c r="X856" i="190" s="1"/>
  <c r="S856" i="190"/>
  <c r="R856" i="190"/>
  <c r="Q856" i="190"/>
  <c r="P856" i="190"/>
  <c r="O856" i="190"/>
  <c r="V855" i="190"/>
  <c r="U855" i="190"/>
  <c r="T855" i="190"/>
  <c r="S855" i="190"/>
  <c r="R855" i="190"/>
  <c r="Q855" i="190"/>
  <c r="P855" i="190"/>
  <c r="O855" i="190"/>
  <c r="V854" i="190"/>
  <c r="U854" i="190"/>
  <c r="T854" i="190"/>
  <c r="X854" i="190" s="1"/>
  <c r="S854" i="190"/>
  <c r="R854" i="190"/>
  <c r="Q854" i="190"/>
  <c r="P854" i="190"/>
  <c r="O854" i="190"/>
  <c r="V853" i="190"/>
  <c r="U853" i="190"/>
  <c r="T853" i="190"/>
  <c r="X853" i="190" s="1"/>
  <c r="S853" i="190"/>
  <c r="R853" i="190"/>
  <c r="Q853" i="190"/>
  <c r="P853" i="190"/>
  <c r="O853" i="190"/>
  <c r="V852" i="190"/>
  <c r="U852" i="190"/>
  <c r="T852" i="190"/>
  <c r="S852" i="190"/>
  <c r="R852" i="190"/>
  <c r="Q852" i="190"/>
  <c r="P852" i="190"/>
  <c r="O852" i="190"/>
  <c r="V851" i="190"/>
  <c r="U851" i="190"/>
  <c r="T851" i="190"/>
  <c r="S851" i="190"/>
  <c r="R851" i="190"/>
  <c r="Q851" i="190"/>
  <c r="P851" i="190"/>
  <c r="O851" i="190"/>
  <c r="V850" i="190"/>
  <c r="U850" i="190"/>
  <c r="T850" i="190"/>
  <c r="X850" i="190" s="1"/>
  <c r="S850" i="190"/>
  <c r="R850" i="190"/>
  <c r="Q850" i="190"/>
  <c r="P850" i="190"/>
  <c r="O850" i="190"/>
  <c r="V849" i="190"/>
  <c r="U849" i="190"/>
  <c r="T849" i="190"/>
  <c r="S849" i="190"/>
  <c r="R849" i="190"/>
  <c r="Q849" i="190"/>
  <c r="P849" i="190"/>
  <c r="O849" i="190"/>
  <c r="V848" i="190"/>
  <c r="U848" i="190"/>
  <c r="X848" i="190" s="1"/>
  <c r="T848" i="190"/>
  <c r="S848" i="190"/>
  <c r="R848" i="190"/>
  <c r="Q848" i="190"/>
  <c r="P848" i="190"/>
  <c r="O848" i="190"/>
  <c r="W848" i="190" s="1"/>
  <c r="V847" i="190"/>
  <c r="U847" i="190"/>
  <c r="T847" i="190"/>
  <c r="S847" i="190"/>
  <c r="R847" i="190"/>
  <c r="Q847" i="190"/>
  <c r="P847" i="190"/>
  <c r="O847" i="190"/>
  <c r="V846" i="190"/>
  <c r="U846" i="190"/>
  <c r="T846" i="190"/>
  <c r="S846" i="190"/>
  <c r="R846" i="190"/>
  <c r="Q846" i="190"/>
  <c r="P846" i="190"/>
  <c r="O846" i="190"/>
  <c r="V845" i="190"/>
  <c r="U845" i="190"/>
  <c r="T845" i="190"/>
  <c r="S845" i="190"/>
  <c r="R845" i="190"/>
  <c r="Q845" i="190"/>
  <c r="P845" i="190"/>
  <c r="O845" i="190"/>
  <c r="W845" i="190" s="1"/>
  <c r="V844" i="190"/>
  <c r="U844" i="190"/>
  <c r="T844" i="190"/>
  <c r="S844" i="190"/>
  <c r="R844" i="190"/>
  <c r="Q844" i="190"/>
  <c r="P844" i="190"/>
  <c r="O844" i="190"/>
  <c r="V843" i="190"/>
  <c r="U843" i="190"/>
  <c r="T843" i="190"/>
  <c r="S843" i="190"/>
  <c r="X843" i="190" s="1"/>
  <c r="R843" i="190"/>
  <c r="Q843" i="190"/>
  <c r="P843" i="190"/>
  <c r="O843" i="190"/>
  <c r="V842" i="190"/>
  <c r="U842" i="190"/>
  <c r="T842" i="190"/>
  <c r="S842" i="190"/>
  <c r="R842" i="190"/>
  <c r="Q842" i="190"/>
  <c r="P842" i="190"/>
  <c r="O842" i="190"/>
  <c r="V841" i="190"/>
  <c r="U841" i="190"/>
  <c r="T841" i="190"/>
  <c r="S841" i="190"/>
  <c r="R841" i="190"/>
  <c r="Q841" i="190"/>
  <c r="P841" i="190"/>
  <c r="O841" i="190"/>
  <c r="V840" i="190"/>
  <c r="U840" i="190"/>
  <c r="T840" i="190"/>
  <c r="S840" i="190"/>
  <c r="X840" i="190" s="1"/>
  <c r="R840" i="190"/>
  <c r="Q840" i="190"/>
  <c r="P840" i="190"/>
  <c r="O840" i="190"/>
  <c r="V839" i="190"/>
  <c r="U839" i="190"/>
  <c r="T839" i="190"/>
  <c r="S839" i="190"/>
  <c r="R839" i="190"/>
  <c r="Q839" i="190"/>
  <c r="P839" i="190"/>
  <c r="O839" i="190"/>
  <c r="W839" i="190" s="1"/>
  <c r="V838" i="190"/>
  <c r="U838" i="190"/>
  <c r="T838" i="190"/>
  <c r="S838" i="190"/>
  <c r="R838" i="190"/>
  <c r="Q838" i="190"/>
  <c r="P838" i="190"/>
  <c r="O838" i="190"/>
  <c r="V837" i="190"/>
  <c r="U837" i="190"/>
  <c r="T837" i="190"/>
  <c r="S837" i="190"/>
  <c r="R837" i="190"/>
  <c r="Q837" i="190"/>
  <c r="P837" i="190"/>
  <c r="O837" i="190"/>
  <c r="V836" i="190"/>
  <c r="U836" i="190"/>
  <c r="T836" i="190"/>
  <c r="S836" i="190"/>
  <c r="R836" i="190"/>
  <c r="Q836" i="190"/>
  <c r="P836" i="190"/>
  <c r="O836" i="190"/>
  <c r="V835" i="190"/>
  <c r="U835" i="190"/>
  <c r="T835" i="190"/>
  <c r="S835" i="190"/>
  <c r="R835" i="190"/>
  <c r="Q835" i="190"/>
  <c r="P835" i="190"/>
  <c r="O835" i="190"/>
  <c r="W835" i="190" s="1"/>
  <c r="V834" i="190"/>
  <c r="U834" i="190"/>
  <c r="T834" i="190"/>
  <c r="S834" i="190"/>
  <c r="R834" i="190"/>
  <c r="Q834" i="190"/>
  <c r="P834" i="190"/>
  <c r="O834" i="190"/>
  <c r="V833" i="190"/>
  <c r="U833" i="190"/>
  <c r="T833" i="190"/>
  <c r="S833" i="190"/>
  <c r="R833" i="190"/>
  <c r="Q833" i="190"/>
  <c r="P833" i="190"/>
  <c r="O833" i="190"/>
  <c r="W833" i="190" s="1"/>
  <c r="X832" i="190"/>
  <c r="V832" i="190"/>
  <c r="U832" i="190"/>
  <c r="T832" i="190"/>
  <c r="S832" i="190"/>
  <c r="R832" i="190"/>
  <c r="Q832" i="190"/>
  <c r="P832" i="190"/>
  <c r="O832" i="190"/>
  <c r="V831" i="190"/>
  <c r="U831" i="190"/>
  <c r="T831" i="190"/>
  <c r="S831" i="190"/>
  <c r="R831" i="190"/>
  <c r="Q831" i="190"/>
  <c r="P831" i="190"/>
  <c r="O831" i="190"/>
  <c r="W831" i="190" s="1"/>
  <c r="V830" i="190"/>
  <c r="U830" i="190"/>
  <c r="T830" i="190"/>
  <c r="X830" i="190" s="1"/>
  <c r="S830" i="190"/>
  <c r="R830" i="190"/>
  <c r="Q830" i="190"/>
  <c r="P830" i="190"/>
  <c r="O830" i="190"/>
  <c r="V829" i="190"/>
  <c r="U829" i="190"/>
  <c r="T829" i="190"/>
  <c r="S829" i="190"/>
  <c r="R829" i="190"/>
  <c r="Q829" i="190"/>
  <c r="P829" i="190"/>
  <c r="O829" i="190"/>
  <c r="V828" i="190"/>
  <c r="U828" i="190"/>
  <c r="T828" i="190"/>
  <c r="S828" i="190"/>
  <c r="R828" i="190"/>
  <c r="Q828" i="190"/>
  <c r="P828" i="190"/>
  <c r="O828" i="190"/>
  <c r="V827" i="190"/>
  <c r="U827" i="190"/>
  <c r="T827" i="190"/>
  <c r="S827" i="190"/>
  <c r="R827" i="190"/>
  <c r="Q827" i="190"/>
  <c r="P827" i="190"/>
  <c r="O827" i="190"/>
  <c r="W827" i="190" s="1"/>
  <c r="V826" i="190"/>
  <c r="U826" i="190"/>
  <c r="T826" i="190"/>
  <c r="S826" i="190"/>
  <c r="R826" i="190"/>
  <c r="Q826" i="190"/>
  <c r="P826" i="190"/>
  <c r="O826" i="190"/>
  <c r="V825" i="190"/>
  <c r="U825" i="190"/>
  <c r="T825" i="190"/>
  <c r="S825" i="190"/>
  <c r="R825" i="190"/>
  <c r="Q825" i="190"/>
  <c r="P825" i="190"/>
  <c r="O825" i="190"/>
  <c r="W825" i="190" s="1"/>
  <c r="V824" i="190"/>
  <c r="U824" i="190"/>
  <c r="T824" i="190"/>
  <c r="X824" i="190" s="1"/>
  <c r="S824" i="190"/>
  <c r="R824" i="190"/>
  <c r="Q824" i="190"/>
  <c r="P824" i="190"/>
  <c r="O824" i="190"/>
  <c r="V823" i="190"/>
  <c r="U823" i="190"/>
  <c r="T823" i="190"/>
  <c r="X823" i="190" s="1"/>
  <c r="S823" i="190"/>
  <c r="R823" i="190"/>
  <c r="Q823" i="190"/>
  <c r="P823" i="190"/>
  <c r="O823" i="190"/>
  <c r="V822" i="190"/>
  <c r="U822" i="190"/>
  <c r="T822" i="190"/>
  <c r="X822" i="190" s="1"/>
  <c r="S822" i="190"/>
  <c r="R822" i="190"/>
  <c r="Q822" i="190"/>
  <c r="P822" i="190"/>
  <c r="O822" i="190"/>
  <c r="V821" i="190"/>
  <c r="U821" i="190"/>
  <c r="T821" i="190"/>
  <c r="S821" i="190"/>
  <c r="R821" i="190"/>
  <c r="Q821" i="190"/>
  <c r="P821" i="190"/>
  <c r="O821" i="190"/>
  <c r="V820" i="190"/>
  <c r="U820" i="190"/>
  <c r="T820" i="190"/>
  <c r="X820" i="190" s="1"/>
  <c r="S820" i="190"/>
  <c r="R820" i="190"/>
  <c r="Q820" i="190"/>
  <c r="P820" i="190"/>
  <c r="O820" i="190"/>
  <c r="V819" i="190"/>
  <c r="U819" i="190"/>
  <c r="T819" i="190"/>
  <c r="S819" i="190"/>
  <c r="R819" i="190"/>
  <c r="Q819" i="190"/>
  <c r="P819" i="190"/>
  <c r="O819" i="190"/>
  <c r="V818" i="190"/>
  <c r="U818" i="190"/>
  <c r="T818" i="190"/>
  <c r="S818" i="190"/>
  <c r="R818" i="190"/>
  <c r="Q818" i="190"/>
  <c r="P818" i="190"/>
  <c r="O818" i="190"/>
  <c r="V817" i="190"/>
  <c r="U817" i="190"/>
  <c r="T817" i="190"/>
  <c r="X817" i="190" s="1"/>
  <c r="S817" i="190"/>
  <c r="R817" i="190"/>
  <c r="Q817" i="190"/>
  <c r="P817" i="190"/>
  <c r="O817" i="190"/>
  <c r="V816" i="190"/>
  <c r="U816" i="190"/>
  <c r="X816" i="190" s="1"/>
  <c r="T816" i="190"/>
  <c r="S816" i="190"/>
  <c r="R816" i="190"/>
  <c r="Q816" i="190"/>
  <c r="P816" i="190"/>
  <c r="O816" i="190"/>
  <c r="V815" i="190"/>
  <c r="U815" i="190"/>
  <c r="T815" i="190"/>
  <c r="S815" i="190"/>
  <c r="R815" i="190"/>
  <c r="Q815" i="190"/>
  <c r="P815" i="190"/>
  <c r="O815" i="190"/>
  <c r="V814" i="190"/>
  <c r="U814" i="190"/>
  <c r="T814" i="190"/>
  <c r="S814" i="190"/>
  <c r="R814" i="190"/>
  <c r="Q814" i="190"/>
  <c r="P814" i="190"/>
  <c r="O814" i="190"/>
  <c r="V813" i="190"/>
  <c r="U813" i="190"/>
  <c r="T813" i="190"/>
  <c r="S813" i="190"/>
  <c r="R813" i="190"/>
  <c r="Q813" i="190"/>
  <c r="P813" i="190"/>
  <c r="O813" i="190"/>
  <c r="V812" i="190"/>
  <c r="U812" i="190"/>
  <c r="T812" i="190"/>
  <c r="S812" i="190"/>
  <c r="R812" i="190"/>
  <c r="Q812" i="190"/>
  <c r="P812" i="190"/>
  <c r="O812" i="190"/>
  <c r="V811" i="190"/>
  <c r="U811" i="190"/>
  <c r="T811" i="190"/>
  <c r="S811" i="190"/>
  <c r="R811" i="190"/>
  <c r="Q811" i="190"/>
  <c r="P811" i="190"/>
  <c r="O811" i="190"/>
  <c r="W811" i="190" s="1"/>
  <c r="V810" i="190"/>
  <c r="U810" i="190"/>
  <c r="T810" i="190"/>
  <c r="S810" i="190"/>
  <c r="R810" i="190"/>
  <c r="Q810" i="190"/>
  <c r="P810" i="190"/>
  <c r="O810" i="190"/>
  <c r="V809" i="190"/>
  <c r="U809" i="190"/>
  <c r="T809" i="190"/>
  <c r="S809" i="190"/>
  <c r="R809" i="190"/>
  <c r="Q809" i="190"/>
  <c r="P809" i="190"/>
  <c r="O809" i="190"/>
  <c r="V808" i="190"/>
  <c r="U808" i="190"/>
  <c r="T808" i="190"/>
  <c r="S808" i="190"/>
  <c r="R808" i="190"/>
  <c r="Q808" i="190"/>
  <c r="P808" i="190"/>
  <c r="O808" i="190"/>
  <c r="W808" i="190" s="1"/>
  <c r="V807" i="190"/>
  <c r="U807" i="190"/>
  <c r="T807" i="190"/>
  <c r="S807" i="190"/>
  <c r="R807" i="190"/>
  <c r="Q807" i="190"/>
  <c r="P807" i="190"/>
  <c r="O807" i="190"/>
  <c r="V806" i="190"/>
  <c r="U806" i="190"/>
  <c r="T806" i="190"/>
  <c r="S806" i="190"/>
  <c r="R806" i="190"/>
  <c r="Q806" i="190"/>
  <c r="P806" i="190"/>
  <c r="O806" i="190"/>
  <c r="V805" i="190"/>
  <c r="U805" i="190"/>
  <c r="T805" i="190"/>
  <c r="S805" i="190"/>
  <c r="R805" i="190"/>
  <c r="Q805" i="190"/>
  <c r="P805" i="190"/>
  <c r="O805" i="190"/>
  <c r="W805" i="190" s="1"/>
  <c r="V804" i="190"/>
  <c r="U804" i="190"/>
  <c r="T804" i="190"/>
  <c r="S804" i="190"/>
  <c r="R804" i="190"/>
  <c r="Q804" i="190"/>
  <c r="P804" i="190"/>
  <c r="O804" i="190"/>
  <c r="V803" i="190"/>
  <c r="U803" i="190"/>
  <c r="T803" i="190"/>
  <c r="S803" i="190"/>
  <c r="X803" i="190" s="1"/>
  <c r="R803" i="190"/>
  <c r="Q803" i="190"/>
  <c r="P803" i="190"/>
  <c r="O803" i="190"/>
  <c r="V802" i="190"/>
  <c r="U802" i="190"/>
  <c r="T802" i="190"/>
  <c r="S802" i="190"/>
  <c r="R802" i="190"/>
  <c r="Q802" i="190"/>
  <c r="P802" i="190"/>
  <c r="O802" i="190"/>
  <c r="V801" i="190"/>
  <c r="U801" i="190"/>
  <c r="T801" i="190"/>
  <c r="S801" i="190"/>
  <c r="R801" i="190"/>
  <c r="Q801" i="190"/>
  <c r="P801" i="190"/>
  <c r="O801" i="190"/>
  <c r="V800" i="190"/>
  <c r="U800" i="190"/>
  <c r="T800" i="190"/>
  <c r="S800" i="190"/>
  <c r="X800" i="190" s="1"/>
  <c r="R800" i="190"/>
  <c r="Q800" i="190"/>
  <c r="P800" i="190"/>
  <c r="O800" i="190"/>
  <c r="W800" i="190" s="1"/>
  <c r="V799" i="190"/>
  <c r="U799" i="190"/>
  <c r="T799" i="190"/>
  <c r="S799" i="190"/>
  <c r="R799" i="190"/>
  <c r="Q799" i="190"/>
  <c r="P799" i="190"/>
  <c r="O799" i="190"/>
  <c r="W799" i="190" s="1"/>
  <c r="V798" i="190"/>
  <c r="U798" i="190"/>
  <c r="T798" i="190"/>
  <c r="S798" i="190"/>
  <c r="R798" i="190"/>
  <c r="Q798" i="190"/>
  <c r="P798" i="190"/>
  <c r="O798" i="190"/>
  <c r="V797" i="190"/>
  <c r="U797" i="190"/>
  <c r="T797" i="190"/>
  <c r="S797" i="190"/>
  <c r="R797" i="190"/>
  <c r="Q797" i="190"/>
  <c r="P797" i="190"/>
  <c r="O797" i="190"/>
  <c r="W797" i="190" s="1"/>
  <c r="V796" i="190"/>
  <c r="U796" i="190"/>
  <c r="T796" i="190"/>
  <c r="S796" i="190"/>
  <c r="R796" i="190"/>
  <c r="Q796" i="190"/>
  <c r="P796" i="190"/>
  <c r="O796" i="190"/>
  <c r="V795" i="190"/>
  <c r="U795" i="190"/>
  <c r="T795" i="190"/>
  <c r="S795" i="190"/>
  <c r="X795" i="190" s="1"/>
  <c r="R795" i="190"/>
  <c r="Q795" i="190"/>
  <c r="P795" i="190"/>
  <c r="O795" i="190"/>
  <c r="W795" i="190" s="1"/>
  <c r="V794" i="190"/>
  <c r="U794" i="190"/>
  <c r="T794" i="190"/>
  <c r="S794" i="190"/>
  <c r="R794" i="190"/>
  <c r="Q794" i="190"/>
  <c r="P794" i="190"/>
  <c r="O794" i="190"/>
  <c r="V793" i="190"/>
  <c r="U793" i="190"/>
  <c r="T793" i="190"/>
  <c r="S793" i="190"/>
  <c r="R793" i="190"/>
  <c r="Q793" i="190"/>
  <c r="P793" i="190"/>
  <c r="O793" i="190"/>
  <c r="W793" i="190" s="1"/>
  <c r="V792" i="190"/>
  <c r="U792" i="190"/>
  <c r="T792" i="190"/>
  <c r="S792" i="190"/>
  <c r="R792" i="190"/>
  <c r="Q792" i="190"/>
  <c r="P792" i="190"/>
  <c r="O792" i="190"/>
  <c r="W792" i="190" s="1"/>
  <c r="V791" i="190"/>
  <c r="U791" i="190"/>
  <c r="T791" i="190"/>
  <c r="X791" i="190" s="1"/>
  <c r="S791" i="190"/>
  <c r="R791" i="190"/>
  <c r="Q791" i="190"/>
  <c r="P791" i="190"/>
  <c r="O791" i="190"/>
  <c r="V790" i="190"/>
  <c r="U790" i="190"/>
  <c r="T790" i="190"/>
  <c r="S790" i="190"/>
  <c r="R790" i="190"/>
  <c r="Q790" i="190"/>
  <c r="P790" i="190"/>
  <c r="O790" i="190"/>
  <c r="V789" i="190"/>
  <c r="U789" i="190"/>
  <c r="T789" i="190"/>
  <c r="S789" i="190"/>
  <c r="R789" i="190"/>
  <c r="Q789" i="190"/>
  <c r="P789" i="190"/>
  <c r="O789" i="190"/>
  <c r="W789" i="190" s="1"/>
  <c r="V788" i="190"/>
  <c r="U788" i="190"/>
  <c r="T788" i="190"/>
  <c r="X788" i="190" s="1"/>
  <c r="S788" i="190"/>
  <c r="R788" i="190"/>
  <c r="Q788" i="190"/>
  <c r="P788" i="190"/>
  <c r="O788" i="190"/>
  <c r="V787" i="190"/>
  <c r="U787" i="190"/>
  <c r="T787" i="190"/>
  <c r="S787" i="190"/>
  <c r="X787" i="190" s="1"/>
  <c r="R787" i="190"/>
  <c r="Q787" i="190"/>
  <c r="P787" i="190"/>
  <c r="O787" i="190"/>
  <c r="V786" i="190"/>
  <c r="U786" i="190"/>
  <c r="T786" i="190"/>
  <c r="S786" i="190"/>
  <c r="R786" i="190"/>
  <c r="Q786" i="190"/>
  <c r="P786" i="190"/>
  <c r="O786" i="190"/>
  <c r="V785" i="190"/>
  <c r="U785" i="190"/>
  <c r="T785" i="190"/>
  <c r="X785" i="190" s="1"/>
  <c r="S785" i="190"/>
  <c r="R785" i="190"/>
  <c r="Q785" i="190"/>
  <c r="P785" i="190"/>
  <c r="O785" i="190"/>
  <c r="V784" i="190"/>
  <c r="U784" i="190"/>
  <c r="T784" i="190"/>
  <c r="S784" i="190"/>
  <c r="X784" i="190" s="1"/>
  <c r="R784" i="190"/>
  <c r="Q784" i="190"/>
  <c r="P784" i="190"/>
  <c r="O784" i="190"/>
  <c r="W784" i="190" s="1"/>
  <c r="V783" i="190"/>
  <c r="U783" i="190"/>
  <c r="T783" i="190"/>
  <c r="X783" i="190" s="1"/>
  <c r="S783" i="190"/>
  <c r="R783" i="190"/>
  <c r="Q783" i="190"/>
  <c r="P783" i="190"/>
  <c r="O783" i="190"/>
  <c r="V782" i="190"/>
  <c r="U782" i="190"/>
  <c r="T782" i="190"/>
  <c r="S782" i="190"/>
  <c r="R782" i="190"/>
  <c r="Q782" i="190"/>
  <c r="P782" i="190"/>
  <c r="O782" i="190"/>
  <c r="V781" i="190"/>
  <c r="U781" i="190"/>
  <c r="T781" i="190"/>
  <c r="X781" i="190" s="1"/>
  <c r="S781" i="190"/>
  <c r="R781" i="190"/>
  <c r="Q781" i="190"/>
  <c r="P781" i="190"/>
  <c r="O781" i="190"/>
  <c r="W781" i="190" s="1"/>
  <c r="V780" i="190"/>
  <c r="U780" i="190"/>
  <c r="T780" i="190"/>
  <c r="X780" i="190" s="1"/>
  <c r="S780" i="190"/>
  <c r="R780" i="190"/>
  <c r="Q780" i="190"/>
  <c r="P780" i="190"/>
  <c r="O780" i="190"/>
  <c r="V779" i="190"/>
  <c r="U779" i="190"/>
  <c r="T779" i="190"/>
  <c r="S779" i="190"/>
  <c r="X779" i="190" s="1"/>
  <c r="R779" i="190"/>
  <c r="Q779" i="190"/>
  <c r="P779" i="190"/>
  <c r="O779" i="190"/>
  <c r="V778" i="190"/>
  <c r="U778" i="190"/>
  <c r="T778" i="190"/>
  <c r="X778" i="190" s="1"/>
  <c r="S778" i="190"/>
  <c r="R778" i="190"/>
  <c r="Q778" i="190"/>
  <c r="P778" i="190"/>
  <c r="O778" i="190"/>
  <c r="V777" i="190"/>
  <c r="U777" i="190"/>
  <c r="T777" i="190"/>
  <c r="X777" i="190" s="1"/>
  <c r="S777" i="190"/>
  <c r="R777" i="190"/>
  <c r="Q777" i="190"/>
  <c r="P777" i="190"/>
  <c r="O777" i="190"/>
  <c r="V776" i="190"/>
  <c r="U776" i="190"/>
  <c r="T776" i="190"/>
  <c r="X776" i="190" s="1"/>
  <c r="S776" i="190"/>
  <c r="R776" i="190"/>
  <c r="Q776" i="190"/>
  <c r="P776" i="190"/>
  <c r="O776" i="190"/>
  <c r="V775" i="190"/>
  <c r="U775" i="190"/>
  <c r="T775" i="190"/>
  <c r="S775" i="190"/>
  <c r="R775" i="190"/>
  <c r="Q775" i="190"/>
  <c r="P775" i="190"/>
  <c r="O775" i="190"/>
  <c r="V774" i="190"/>
  <c r="U774" i="190"/>
  <c r="T774" i="190"/>
  <c r="S774" i="190"/>
  <c r="R774" i="190"/>
  <c r="Q774" i="190"/>
  <c r="P774" i="190"/>
  <c r="O774" i="190"/>
  <c r="V773" i="190"/>
  <c r="U773" i="190"/>
  <c r="T773" i="190"/>
  <c r="X773" i="190" s="1"/>
  <c r="S773" i="190"/>
  <c r="R773" i="190"/>
  <c r="Q773" i="190"/>
  <c r="P773" i="190"/>
  <c r="O773" i="190"/>
  <c r="V772" i="190"/>
  <c r="U772" i="190"/>
  <c r="T772" i="190"/>
  <c r="S772" i="190"/>
  <c r="R772" i="190"/>
  <c r="Q772" i="190"/>
  <c r="P772" i="190"/>
  <c r="O772" i="190"/>
  <c r="V771" i="190"/>
  <c r="U771" i="190"/>
  <c r="T771" i="190"/>
  <c r="S771" i="190"/>
  <c r="R771" i="190"/>
  <c r="Q771" i="190"/>
  <c r="P771" i="190"/>
  <c r="O771" i="190"/>
  <c r="V770" i="190"/>
  <c r="U770" i="190"/>
  <c r="T770" i="190"/>
  <c r="X770" i="190" s="1"/>
  <c r="S770" i="190"/>
  <c r="R770" i="190"/>
  <c r="Q770" i="190"/>
  <c r="P770" i="190"/>
  <c r="O770" i="190"/>
  <c r="V769" i="190"/>
  <c r="U769" i="190"/>
  <c r="T769" i="190"/>
  <c r="S769" i="190"/>
  <c r="R769" i="190"/>
  <c r="Q769" i="190"/>
  <c r="P769" i="190"/>
  <c r="O769" i="190"/>
  <c r="V768" i="190"/>
  <c r="U768" i="190"/>
  <c r="X768" i="190" s="1"/>
  <c r="T768" i="190"/>
  <c r="S768" i="190"/>
  <c r="R768" i="190"/>
  <c r="Q768" i="190"/>
  <c r="P768" i="190"/>
  <c r="O768" i="190"/>
  <c r="W768" i="190" s="1"/>
  <c r="V767" i="190"/>
  <c r="U767" i="190"/>
  <c r="T767" i="190"/>
  <c r="S767" i="190"/>
  <c r="R767" i="190"/>
  <c r="Q767" i="190"/>
  <c r="P767" i="190"/>
  <c r="O767" i="190"/>
  <c r="V766" i="190"/>
  <c r="U766" i="190"/>
  <c r="T766" i="190"/>
  <c r="S766" i="190"/>
  <c r="R766" i="190"/>
  <c r="Q766" i="190"/>
  <c r="P766" i="190"/>
  <c r="O766" i="190"/>
  <c r="V765" i="190"/>
  <c r="U765" i="190"/>
  <c r="T765" i="190"/>
  <c r="S765" i="190"/>
  <c r="R765" i="190"/>
  <c r="Q765" i="190"/>
  <c r="P765" i="190"/>
  <c r="O765" i="190"/>
  <c r="W765" i="190" s="1"/>
  <c r="V764" i="190"/>
  <c r="U764" i="190"/>
  <c r="T764" i="190"/>
  <c r="S764" i="190"/>
  <c r="R764" i="190"/>
  <c r="Q764" i="190"/>
  <c r="P764" i="190"/>
  <c r="O764" i="190"/>
  <c r="V763" i="190"/>
  <c r="U763" i="190"/>
  <c r="T763" i="190"/>
  <c r="S763" i="190"/>
  <c r="X763" i="190" s="1"/>
  <c r="R763" i="190"/>
  <c r="Q763" i="190"/>
  <c r="P763" i="190"/>
  <c r="O763" i="190"/>
  <c r="V762" i="190"/>
  <c r="U762" i="190"/>
  <c r="T762" i="190"/>
  <c r="S762" i="190"/>
  <c r="R762" i="190"/>
  <c r="Q762" i="190"/>
  <c r="P762" i="190"/>
  <c r="O762" i="190"/>
  <c r="V761" i="190"/>
  <c r="U761" i="190"/>
  <c r="T761" i="190"/>
  <c r="S761" i="190"/>
  <c r="R761" i="190"/>
  <c r="Q761" i="190"/>
  <c r="P761" i="190"/>
  <c r="O761" i="190"/>
  <c r="V760" i="190"/>
  <c r="U760" i="190"/>
  <c r="T760" i="190"/>
  <c r="X760" i="190" s="1"/>
  <c r="S760" i="190"/>
  <c r="R760" i="190"/>
  <c r="Q760" i="190"/>
  <c r="P760" i="190"/>
  <c r="O760" i="190"/>
  <c r="V759" i="190"/>
  <c r="U759" i="190"/>
  <c r="T759" i="190"/>
  <c r="S759" i="190"/>
  <c r="R759" i="190"/>
  <c r="Q759" i="190"/>
  <c r="P759" i="190"/>
  <c r="O759" i="190"/>
  <c r="V758" i="190"/>
  <c r="U758" i="190"/>
  <c r="T758" i="190"/>
  <c r="S758" i="190"/>
  <c r="R758" i="190"/>
  <c r="Q758" i="190"/>
  <c r="P758" i="190"/>
  <c r="O758" i="190"/>
  <c r="V757" i="190"/>
  <c r="U757" i="190"/>
  <c r="T757" i="190"/>
  <c r="X757" i="190" s="1"/>
  <c r="S757" i="190"/>
  <c r="R757" i="190"/>
  <c r="Q757" i="190"/>
  <c r="P757" i="190"/>
  <c r="O757" i="190"/>
  <c r="V756" i="190"/>
  <c r="U756" i="190"/>
  <c r="T756" i="190"/>
  <c r="S756" i="190"/>
  <c r="R756" i="190"/>
  <c r="Q756" i="190"/>
  <c r="P756" i="190"/>
  <c r="O756" i="190"/>
  <c r="V755" i="190"/>
  <c r="U755" i="190"/>
  <c r="T755" i="190"/>
  <c r="S755" i="190"/>
  <c r="R755" i="190"/>
  <c r="Q755" i="190"/>
  <c r="P755" i="190"/>
  <c r="O755" i="190"/>
  <c r="W755" i="190" s="1"/>
  <c r="V754" i="190"/>
  <c r="U754" i="190"/>
  <c r="T754" i="190"/>
  <c r="X754" i="190" s="1"/>
  <c r="S754" i="190"/>
  <c r="R754" i="190"/>
  <c r="Q754" i="190"/>
  <c r="P754" i="190"/>
  <c r="O754" i="190"/>
  <c r="V753" i="190"/>
  <c r="U753" i="190"/>
  <c r="T753" i="190"/>
  <c r="S753" i="190"/>
  <c r="R753" i="190"/>
  <c r="Q753" i="190"/>
  <c r="P753" i="190"/>
  <c r="O753" i="190"/>
  <c r="X752" i="190"/>
  <c r="V752" i="190"/>
  <c r="U752" i="190"/>
  <c r="T752" i="190"/>
  <c r="S752" i="190"/>
  <c r="R752" i="190"/>
  <c r="Q752" i="190"/>
  <c r="P752" i="190"/>
  <c r="O752" i="190"/>
  <c r="V751" i="190"/>
  <c r="U751" i="190"/>
  <c r="T751" i="190"/>
  <c r="S751" i="190"/>
  <c r="R751" i="190"/>
  <c r="Q751" i="190"/>
  <c r="P751" i="190"/>
  <c r="O751" i="190"/>
  <c r="V750" i="190"/>
  <c r="U750" i="190"/>
  <c r="T750" i="190"/>
  <c r="X750" i="190" s="1"/>
  <c r="S750" i="190"/>
  <c r="R750" i="190"/>
  <c r="Q750" i="190"/>
  <c r="P750" i="190"/>
  <c r="O750" i="190"/>
  <c r="V749" i="190"/>
  <c r="U749" i="190"/>
  <c r="T749" i="190"/>
  <c r="X749" i="190" s="1"/>
  <c r="S749" i="190"/>
  <c r="R749" i="190"/>
  <c r="Q749" i="190"/>
  <c r="P749" i="190"/>
  <c r="O749" i="190"/>
  <c r="V748" i="190"/>
  <c r="U748" i="190"/>
  <c r="T748" i="190"/>
  <c r="S748" i="190"/>
  <c r="R748" i="190"/>
  <c r="Q748" i="190"/>
  <c r="P748" i="190"/>
  <c r="O748" i="190"/>
  <c r="V747" i="190"/>
  <c r="U747" i="190"/>
  <c r="T747" i="190"/>
  <c r="S747" i="190"/>
  <c r="R747" i="190"/>
  <c r="Q747" i="190"/>
  <c r="P747" i="190"/>
  <c r="O747" i="190"/>
  <c r="W747" i="190" s="1"/>
  <c r="V746" i="190"/>
  <c r="U746" i="190"/>
  <c r="T746" i="190"/>
  <c r="X746" i="190" s="1"/>
  <c r="S746" i="190"/>
  <c r="R746" i="190"/>
  <c r="Q746" i="190"/>
  <c r="P746" i="190"/>
  <c r="O746" i="190"/>
  <c r="V745" i="190"/>
  <c r="U745" i="190"/>
  <c r="T745" i="190"/>
  <c r="S745" i="190"/>
  <c r="R745" i="190"/>
  <c r="Q745" i="190"/>
  <c r="P745" i="190"/>
  <c r="O745" i="190"/>
  <c r="V744" i="190"/>
  <c r="U744" i="190"/>
  <c r="T744" i="190"/>
  <c r="S744" i="190"/>
  <c r="X744" i="190" s="1"/>
  <c r="R744" i="190"/>
  <c r="Q744" i="190"/>
  <c r="P744" i="190"/>
  <c r="O744" i="190"/>
  <c r="V743" i="190"/>
  <c r="U743" i="190"/>
  <c r="T743" i="190"/>
  <c r="S743" i="190"/>
  <c r="R743" i="190"/>
  <c r="Q743" i="190"/>
  <c r="P743" i="190"/>
  <c r="O743" i="190"/>
  <c r="V742" i="190"/>
  <c r="U742" i="190"/>
  <c r="T742" i="190"/>
  <c r="X742" i="190" s="1"/>
  <c r="S742" i="190"/>
  <c r="R742" i="190"/>
  <c r="Q742" i="190"/>
  <c r="P742" i="190"/>
  <c r="O742" i="190"/>
  <c r="V741" i="190"/>
  <c r="U741" i="190"/>
  <c r="T741" i="190"/>
  <c r="S741" i="190"/>
  <c r="R741" i="190"/>
  <c r="Q741" i="190"/>
  <c r="P741" i="190"/>
  <c r="O741" i="190"/>
  <c r="V740" i="190"/>
  <c r="U740" i="190"/>
  <c r="T740" i="190"/>
  <c r="S740" i="190"/>
  <c r="R740" i="190"/>
  <c r="Q740" i="190"/>
  <c r="P740" i="190"/>
  <c r="O740" i="190"/>
  <c r="V739" i="190"/>
  <c r="U739" i="190"/>
  <c r="T739" i="190"/>
  <c r="S739" i="190"/>
  <c r="R739" i="190"/>
  <c r="Q739" i="190"/>
  <c r="P739" i="190"/>
  <c r="O739" i="190"/>
  <c r="V738" i="190"/>
  <c r="U738" i="190"/>
  <c r="T738" i="190"/>
  <c r="S738" i="190"/>
  <c r="R738" i="190"/>
  <c r="Q738" i="190"/>
  <c r="P738" i="190"/>
  <c r="O738" i="190"/>
  <c r="V737" i="190"/>
  <c r="U737" i="190"/>
  <c r="T737" i="190"/>
  <c r="S737" i="190"/>
  <c r="R737" i="190"/>
  <c r="Q737" i="190"/>
  <c r="P737" i="190"/>
  <c r="O737" i="190"/>
  <c r="V736" i="190"/>
  <c r="U736" i="190"/>
  <c r="X736" i="190" s="1"/>
  <c r="T736" i="190"/>
  <c r="S736" i="190"/>
  <c r="R736" i="190"/>
  <c r="Q736" i="190"/>
  <c r="P736" i="190"/>
  <c r="O736" i="190"/>
  <c r="V735" i="190"/>
  <c r="U735" i="190"/>
  <c r="T735" i="190"/>
  <c r="S735" i="190"/>
  <c r="R735" i="190"/>
  <c r="Q735" i="190"/>
  <c r="P735" i="190"/>
  <c r="O735" i="190"/>
  <c r="V734" i="190"/>
  <c r="U734" i="190"/>
  <c r="T734" i="190"/>
  <c r="S734" i="190"/>
  <c r="R734" i="190"/>
  <c r="Q734" i="190"/>
  <c r="P734" i="190"/>
  <c r="O734" i="190"/>
  <c r="V733" i="190"/>
  <c r="U733" i="190"/>
  <c r="T733" i="190"/>
  <c r="S733" i="190"/>
  <c r="R733" i="190"/>
  <c r="Q733" i="190"/>
  <c r="P733" i="190"/>
  <c r="O733" i="190"/>
  <c r="V732" i="190"/>
  <c r="U732" i="190"/>
  <c r="T732" i="190"/>
  <c r="S732" i="190"/>
  <c r="R732" i="190"/>
  <c r="Q732" i="190"/>
  <c r="P732" i="190"/>
  <c r="O732" i="190"/>
  <c r="V731" i="190"/>
  <c r="U731" i="190"/>
  <c r="T731" i="190"/>
  <c r="S731" i="190"/>
  <c r="R731" i="190"/>
  <c r="Q731" i="190"/>
  <c r="P731" i="190"/>
  <c r="O731" i="190"/>
  <c r="W731" i="190" s="1"/>
  <c r="V730" i="190"/>
  <c r="U730" i="190"/>
  <c r="T730" i="190"/>
  <c r="S730" i="190"/>
  <c r="R730" i="190"/>
  <c r="Q730" i="190"/>
  <c r="P730" i="190"/>
  <c r="O730" i="190"/>
  <c r="V729" i="190"/>
  <c r="U729" i="190"/>
  <c r="T729" i="190"/>
  <c r="S729" i="190"/>
  <c r="R729" i="190"/>
  <c r="Q729" i="190"/>
  <c r="P729" i="190"/>
  <c r="O729" i="190"/>
  <c r="V728" i="190"/>
  <c r="U728" i="190"/>
  <c r="T728" i="190"/>
  <c r="S728" i="190"/>
  <c r="X728" i="190" s="1"/>
  <c r="R728" i="190"/>
  <c r="Q728" i="190"/>
  <c r="P728" i="190"/>
  <c r="O728" i="190"/>
  <c r="V727" i="190"/>
  <c r="U727" i="190"/>
  <c r="T727" i="190"/>
  <c r="S727" i="190"/>
  <c r="R727" i="190"/>
  <c r="Q727" i="190"/>
  <c r="P727" i="190"/>
  <c r="O727" i="190"/>
  <c r="W727" i="190" s="1"/>
  <c r="V726" i="190"/>
  <c r="U726" i="190"/>
  <c r="T726" i="190"/>
  <c r="X726" i="190" s="1"/>
  <c r="S726" i="190"/>
  <c r="R726" i="190"/>
  <c r="Q726" i="190"/>
  <c r="P726" i="190"/>
  <c r="O726" i="190"/>
  <c r="V725" i="190"/>
  <c r="U725" i="190"/>
  <c r="T725" i="190"/>
  <c r="S725" i="190"/>
  <c r="R725" i="190"/>
  <c r="Q725" i="190"/>
  <c r="P725" i="190"/>
  <c r="O725" i="190"/>
  <c r="V724" i="190"/>
  <c r="U724" i="190"/>
  <c r="T724" i="190"/>
  <c r="S724" i="190"/>
  <c r="R724" i="190"/>
  <c r="Q724" i="190"/>
  <c r="P724" i="190"/>
  <c r="O724" i="190"/>
  <c r="V723" i="190"/>
  <c r="U723" i="190"/>
  <c r="T723" i="190"/>
  <c r="S723" i="190"/>
  <c r="R723" i="190"/>
  <c r="Q723" i="190"/>
  <c r="P723" i="190"/>
  <c r="O723" i="190"/>
  <c r="V722" i="190"/>
  <c r="U722" i="190"/>
  <c r="T722" i="190"/>
  <c r="S722" i="190"/>
  <c r="R722" i="190"/>
  <c r="Q722" i="190"/>
  <c r="P722" i="190"/>
  <c r="O722" i="190"/>
  <c r="V721" i="190"/>
  <c r="U721" i="190"/>
  <c r="T721" i="190"/>
  <c r="S721" i="190"/>
  <c r="R721" i="190"/>
  <c r="Q721" i="190"/>
  <c r="P721" i="190"/>
  <c r="O721" i="190"/>
  <c r="W721" i="190" s="1"/>
  <c r="V720" i="190"/>
  <c r="U720" i="190"/>
  <c r="T720" i="190"/>
  <c r="X720" i="190" s="1"/>
  <c r="S720" i="190"/>
  <c r="R720" i="190"/>
  <c r="Q720" i="190"/>
  <c r="P720" i="190"/>
  <c r="O720" i="190"/>
  <c r="V719" i="190"/>
  <c r="U719" i="190"/>
  <c r="T719" i="190"/>
  <c r="S719" i="190"/>
  <c r="X719" i="190" s="1"/>
  <c r="R719" i="190"/>
  <c r="Q719" i="190"/>
  <c r="P719" i="190"/>
  <c r="O719" i="190"/>
  <c r="V718" i="190"/>
  <c r="U718" i="190"/>
  <c r="T718" i="190"/>
  <c r="S718" i="190"/>
  <c r="R718" i="190"/>
  <c r="Q718" i="190"/>
  <c r="P718" i="190"/>
  <c r="O718" i="190"/>
  <c r="W718" i="190" s="1"/>
  <c r="V717" i="190"/>
  <c r="U717" i="190"/>
  <c r="T717" i="190"/>
  <c r="S717" i="190"/>
  <c r="R717" i="190"/>
  <c r="Q717" i="190"/>
  <c r="P717" i="190"/>
  <c r="O717" i="190"/>
  <c r="V716" i="190"/>
  <c r="U716" i="190"/>
  <c r="T716" i="190"/>
  <c r="S716" i="190"/>
  <c r="R716" i="190"/>
  <c r="Q716" i="190"/>
  <c r="P716" i="190"/>
  <c r="O716" i="190"/>
  <c r="V715" i="190"/>
  <c r="U715" i="190"/>
  <c r="T715" i="190"/>
  <c r="S715" i="190"/>
  <c r="R715" i="190"/>
  <c r="Q715" i="190"/>
  <c r="P715" i="190"/>
  <c r="O715" i="190"/>
  <c r="W715" i="190" s="1"/>
  <c r="V714" i="190"/>
  <c r="U714" i="190"/>
  <c r="T714" i="190"/>
  <c r="X714" i="190" s="1"/>
  <c r="S714" i="190"/>
  <c r="R714" i="190"/>
  <c r="Q714" i="190"/>
  <c r="P714" i="190"/>
  <c r="O714" i="190"/>
  <c r="V713" i="190"/>
  <c r="U713" i="190"/>
  <c r="T713" i="190"/>
  <c r="S713" i="190"/>
  <c r="X713" i="190" s="1"/>
  <c r="R713" i="190"/>
  <c r="Q713" i="190"/>
  <c r="P713" i="190"/>
  <c r="O713" i="190"/>
  <c r="V712" i="190"/>
  <c r="U712" i="190"/>
  <c r="T712" i="190"/>
  <c r="S712" i="190"/>
  <c r="R712" i="190"/>
  <c r="Q712" i="190"/>
  <c r="P712" i="190"/>
  <c r="O712" i="190"/>
  <c r="W712" i="190" s="1"/>
  <c r="V711" i="190"/>
  <c r="U711" i="190"/>
  <c r="T711" i="190"/>
  <c r="S711" i="190"/>
  <c r="R711" i="190"/>
  <c r="Q711" i="190"/>
  <c r="P711" i="190"/>
  <c r="O711" i="190"/>
  <c r="V710" i="190"/>
  <c r="U710" i="190"/>
  <c r="T710" i="190"/>
  <c r="S710" i="190"/>
  <c r="R710" i="190"/>
  <c r="Q710" i="190"/>
  <c r="P710" i="190"/>
  <c r="O710" i="190"/>
  <c r="V709" i="190"/>
  <c r="U709" i="190"/>
  <c r="T709" i="190"/>
  <c r="S709" i="190"/>
  <c r="R709" i="190"/>
  <c r="Q709" i="190"/>
  <c r="P709" i="190"/>
  <c r="O709" i="190"/>
  <c r="W709" i="190" s="1"/>
  <c r="V708" i="190"/>
  <c r="U708" i="190"/>
  <c r="T708" i="190"/>
  <c r="X708" i="190" s="1"/>
  <c r="S708" i="190"/>
  <c r="R708" i="190"/>
  <c r="Q708" i="190"/>
  <c r="P708" i="190"/>
  <c r="O708" i="190"/>
  <c r="V707" i="190"/>
  <c r="U707" i="190"/>
  <c r="T707" i="190"/>
  <c r="S707" i="190"/>
  <c r="X707" i="190" s="1"/>
  <c r="R707" i="190"/>
  <c r="Q707" i="190"/>
  <c r="P707" i="190"/>
  <c r="O707" i="190"/>
  <c r="V706" i="190"/>
  <c r="U706" i="190"/>
  <c r="T706" i="190"/>
  <c r="S706" i="190"/>
  <c r="R706" i="190"/>
  <c r="Q706" i="190"/>
  <c r="P706" i="190"/>
  <c r="O706" i="190"/>
  <c r="W706" i="190" s="1"/>
  <c r="V705" i="190"/>
  <c r="U705" i="190"/>
  <c r="T705" i="190"/>
  <c r="S705" i="190"/>
  <c r="R705" i="190"/>
  <c r="Q705" i="190"/>
  <c r="P705" i="190"/>
  <c r="O705" i="190"/>
  <c r="V704" i="190"/>
  <c r="U704" i="190"/>
  <c r="T704" i="190"/>
  <c r="S704" i="190"/>
  <c r="R704" i="190"/>
  <c r="Q704" i="190"/>
  <c r="P704" i="190"/>
  <c r="O704" i="190"/>
  <c r="V703" i="190"/>
  <c r="U703" i="190"/>
  <c r="T703" i="190"/>
  <c r="S703" i="190"/>
  <c r="R703" i="190"/>
  <c r="Q703" i="190"/>
  <c r="P703" i="190"/>
  <c r="O703" i="190"/>
  <c r="W703" i="190" s="1"/>
  <c r="V702" i="190"/>
  <c r="U702" i="190"/>
  <c r="T702" i="190"/>
  <c r="X702" i="190" s="1"/>
  <c r="S702" i="190"/>
  <c r="R702" i="190"/>
  <c r="Q702" i="190"/>
  <c r="P702" i="190"/>
  <c r="O702" i="190"/>
  <c r="V701" i="190"/>
  <c r="U701" i="190"/>
  <c r="T701" i="190"/>
  <c r="S701" i="190"/>
  <c r="X701" i="190" s="1"/>
  <c r="R701" i="190"/>
  <c r="Q701" i="190"/>
  <c r="P701" i="190"/>
  <c r="O701" i="190"/>
  <c r="V700" i="190"/>
  <c r="U700" i="190"/>
  <c r="T700" i="190"/>
  <c r="S700" i="190"/>
  <c r="R700" i="190"/>
  <c r="Q700" i="190"/>
  <c r="P700" i="190"/>
  <c r="O700" i="190"/>
  <c r="W700" i="190" s="1"/>
  <c r="V699" i="190"/>
  <c r="U699" i="190"/>
  <c r="T699" i="190"/>
  <c r="S699" i="190"/>
  <c r="R699" i="190"/>
  <c r="Q699" i="190"/>
  <c r="P699" i="190"/>
  <c r="O699" i="190"/>
  <c r="V698" i="190"/>
  <c r="U698" i="190"/>
  <c r="T698" i="190"/>
  <c r="S698" i="190"/>
  <c r="R698" i="190"/>
  <c r="Q698" i="190"/>
  <c r="P698" i="190"/>
  <c r="O698" i="190"/>
  <c r="V697" i="190"/>
  <c r="U697" i="190"/>
  <c r="T697" i="190"/>
  <c r="S697" i="190"/>
  <c r="R697" i="190"/>
  <c r="Q697" i="190"/>
  <c r="P697" i="190"/>
  <c r="O697" i="190"/>
  <c r="W697" i="190" s="1"/>
  <c r="V696" i="190"/>
  <c r="U696" i="190"/>
  <c r="T696" i="190"/>
  <c r="X696" i="190" s="1"/>
  <c r="S696" i="190"/>
  <c r="R696" i="190"/>
  <c r="Q696" i="190"/>
  <c r="P696" i="190"/>
  <c r="O696" i="190"/>
  <c r="V695" i="190"/>
  <c r="U695" i="190"/>
  <c r="T695" i="190"/>
  <c r="S695" i="190"/>
  <c r="X695" i="190" s="1"/>
  <c r="R695" i="190"/>
  <c r="Q695" i="190"/>
  <c r="P695" i="190"/>
  <c r="O695" i="190"/>
  <c r="V694" i="190"/>
  <c r="U694" i="190"/>
  <c r="T694" i="190"/>
  <c r="S694" i="190"/>
  <c r="R694" i="190"/>
  <c r="Q694" i="190"/>
  <c r="P694" i="190"/>
  <c r="O694" i="190"/>
  <c r="W694" i="190" s="1"/>
  <c r="V693" i="190"/>
  <c r="U693" i="190"/>
  <c r="T693" i="190"/>
  <c r="S693" i="190"/>
  <c r="R693" i="190"/>
  <c r="Q693" i="190"/>
  <c r="P693" i="190"/>
  <c r="O693" i="190"/>
  <c r="V692" i="190"/>
  <c r="U692" i="190"/>
  <c r="T692" i="190"/>
  <c r="S692" i="190"/>
  <c r="R692" i="190"/>
  <c r="Q692" i="190"/>
  <c r="P692" i="190"/>
  <c r="O692" i="190"/>
  <c r="V691" i="190"/>
  <c r="U691" i="190"/>
  <c r="T691" i="190"/>
  <c r="S691" i="190"/>
  <c r="R691" i="190"/>
  <c r="Q691" i="190"/>
  <c r="P691" i="190"/>
  <c r="O691" i="190"/>
  <c r="W691" i="190" s="1"/>
  <c r="V690" i="190"/>
  <c r="U690" i="190"/>
  <c r="T690" i="190"/>
  <c r="X690" i="190" s="1"/>
  <c r="S690" i="190"/>
  <c r="R690" i="190"/>
  <c r="Q690" i="190"/>
  <c r="P690" i="190"/>
  <c r="O690" i="190"/>
  <c r="V689" i="190"/>
  <c r="U689" i="190"/>
  <c r="T689" i="190"/>
  <c r="S689" i="190"/>
  <c r="X689" i="190" s="1"/>
  <c r="R689" i="190"/>
  <c r="Q689" i="190"/>
  <c r="P689" i="190"/>
  <c r="O689" i="190"/>
  <c r="V688" i="190"/>
  <c r="U688" i="190"/>
  <c r="T688" i="190"/>
  <c r="S688" i="190"/>
  <c r="R688" i="190"/>
  <c r="Q688" i="190"/>
  <c r="P688" i="190"/>
  <c r="O688" i="190"/>
  <c r="W688" i="190" s="1"/>
  <c r="V687" i="190"/>
  <c r="U687" i="190"/>
  <c r="T687" i="190"/>
  <c r="S687" i="190"/>
  <c r="R687" i="190"/>
  <c r="Q687" i="190"/>
  <c r="P687" i="190"/>
  <c r="O687" i="190"/>
  <c r="V686" i="190"/>
  <c r="U686" i="190"/>
  <c r="T686" i="190"/>
  <c r="S686" i="190"/>
  <c r="R686" i="190"/>
  <c r="Q686" i="190"/>
  <c r="P686" i="190"/>
  <c r="O686" i="190"/>
  <c r="V685" i="190"/>
  <c r="U685" i="190"/>
  <c r="T685" i="190"/>
  <c r="S685" i="190"/>
  <c r="R685" i="190"/>
  <c r="Q685" i="190"/>
  <c r="P685" i="190"/>
  <c r="O685" i="190"/>
  <c r="W685" i="190" s="1"/>
  <c r="V684" i="190"/>
  <c r="U684" i="190"/>
  <c r="T684" i="190"/>
  <c r="X684" i="190" s="1"/>
  <c r="S684" i="190"/>
  <c r="R684" i="190"/>
  <c r="Q684" i="190"/>
  <c r="P684" i="190"/>
  <c r="O684" i="190"/>
  <c r="V683" i="190"/>
  <c r="U683" i="190"/>
  <c r="T683" i="190"/>
  <c r="S683" i="190"/>
  <c r="X683" i="190" s="1"/>
  <c r="R683" i="190"/>
  <c r="Q683" i="190"/>
  <c r="P683" i="190"/>
  <c r="O683" i="190"/>
  <c r="V682" i="190"/>
  <c r="U682" i="190"/>
  <c r="T682" i="190"/>
  <c r="S682" i="190"/>
  <c r="R682" i="190"/>
  <c r="Q682" i="190"/>
  <c r="P682" i="190"/>
  <c r="O682" i="190"/>
  <c r="W682" i="190" s="1"/>
  <c r="V681" i="190"/>
  <c r="U681" i="190"/>
  <c r="T681" i="190"/>
  <c r="S681" i="190"/>
  <c r="R681" i="190"/>
  <c r="Q681" i="190"/>
  <c r="P681" i="190"/>
  <c r="O681" i="190"/>
  <c r="V680" i="190"/>
  <c r="U680" i="190"/>
  <c r="T680" i="190"/>
  <c r="S680" i="190"/>
  <c r="R680" i="190"/>
  <c r="Q680" i="190"/>
  <c r="P680" i="190"/>
  <c r="O680" i="190"/>
  <c r="V679" i="190"/>
  <c r="U679" i="190"/>
  <c r="T679" i="190"/>
  <c r="S679" i="190"/>
  <c r="R679" i="190"/>
  <c r="Q679" i="190"/>
  <c r="P679" i="190"/>
  <c r="O679" i="190"/>
  <c r="W679" i="190" s="1"/>
  <c r="V678" i="190"/>
  <c r="U678" i="190"/>
  <c r="T678" i="190"/>
  <c r="X678" i="190" s="1"/>
  <c r="S678" i="190"/>
  <c r="R678" i="190"/>
  <c r="Q678" i="190"/>
  <c r="P678" i="190"/>
  <c r="O678" i="190"/>
  <c r="V677" i="190"/>
  <c r="U677" i="190"/>
  <c r="T677" i="190"/>
  <c r="S677" i="190"/>
  <c r="X677" i="190" s="1"/>
  <c r="R677" i="190"/>
  <c r="Q677" i="190"/>
  <c r="P677" i="190"/>
  <c r="O677" i="190"/>
  <c r="V676" i="190"/>
  <c r="U676" i="190"/>
  <c r="T676" i="190"/>
  <c r="S676" i="190"/>
  <c r="R676" i="190"/>
  <c r="Q676" i="190"/>
  <c r="P676" i="190"/>
  <c r="O676" i="190"/>
  <c r="W676" i="190" s="1"/>
  <c r="V675" i="190"/>
  <c r="U675" i="190"/>
  <c r="T675" i="190"/>
  <c r="S675" i="190"/>
  <c r="R675" i="190"/>
  <c r="Q675" i="190"/>
  <c r="P675" i="190"/>
  <c r="O675" i="190"/>
  <c r="V674" i="190"/>
  <c r="U674" i="190"/>
  <c r="T674" i="190"/>
  <c r="S674" i="190"/>
  <c r="R674" i="190"/>
  <c r="Q674" i="190"/>
  <c r="P674" i="190"/>
  <c r="O674" i="190"/>
  <c r="V673" i="190"/>
  <c r="U673" i="190"/>
  <c r="T673" i="190"/>
  <c r="S673" i="190"/>
  <c r="R673" i="190"/>
  <c r="Q673" i="190"/>
  <c r="P673" i="190"/>
  <c r="O673" i="190"/>
  <c r="W673" i="190" s="1"/>
  <c r="V672" i="190"/>
  <c r="U672" i="190"/>
  <c r="T672" i="190"/>
  <c r="X672" i="190" s="1"/>
  <c r="S672" i="190"/>
  <c r="R672" i="190"/>
  <c r="Q672" i="190"/>
  <c r="P672" i="190"/>
  <c r="O672" i="190"/>
  <c r="V671" i="190"/>
  <c r="U671" i="190"/>
  <c r="T671" i="190"/>
  <c r="S671" i="190"/>
  <c r="X671" i="190" s="1"/>
  <c r="R671" i="190"/>
  <c r="Q671" i="190"/>
  <c r="P671" i="190"/>
  <c r="O671" i="190"/>
  <c r="V670" i="190"/>
  <c r="U670" i="190"/>
  <c r="T670" i="190"/>
  <c r="S670" i="190"/>
  <c r="R670" i="190"/>
  <c r="Q670" i="190"/>
  <c r="P670" i="190"/>
  <c r="O670" i="190"/>
  <c r="W670" i="190" s="1"/>
  <c r="V669" i="190"/>
  <c r="U669" i="190"/>
  <c r="T669" i="190"/>
  <c r="S669" i="190"/>
  <c r="R669" i="190"/>
  <c r="Q669" i="190"/>
  <c r="P669" i="190"/>
  <c r="O669" i="190"/>
  <c r="V668" i="190"/>
  <c r="U668" i="190"/>
  <c r="T668" i="190"/>
  <c r="S668" i="190"/>
  <c r="R668" i="190"/>
  <c r="Q668" i="190"/>
  <c r="P668" i="190"/>
  <c r="O668" i="190"/>
  <c r="V667" i="190"/>
  <c r="U667" i="190"/>
  <c r="T667" i="190"/>
  <c r="S667" i="190"/>
  <c r="R667" i="190"/>
  <c r="Q667" i="190"/>
  <c r="P667" i="190"/>
  <c r="O667" i="190"/>
  <c r="W667" i="190" s="1"/>
  <c r="V666" i="190"/>
  <c r="U666" i="190"/>
  <c r="T666" i="190"/>
  <c r="X666" i="190" s="1"/>
  <c r="S666" i="190"/>
  <c r="R666" i="190"/>
  <c r="Q666" i="190"/>
  <c r="P666" i="190"/>
  <c r="O666" i="190"/>
  <c r="V665" i="190"/>
  <c r="U665" i="190"/>
  <c r="T665" i="190"/>
  <c r="S665" i="190"/>
  <c r="X665" i="190" s="1"/>
  <c r="R665" i="190"/>
  <c r="Q665" i="190"/>
  <c r="P665" i="190"/>
  <c r="O665" i="190"/>
  <c r="V664" i="190"/>
  <c r="U664" i="190"/>
  <c r="T664" i="190"/>
  <c r="S664" i="190"/>
  <c r="R664" i="190"/>
  <c r="Q664" i="190"/>
  <c r="P664" i="190"/>
  <c r="O664" i="190"/>
  <c r="W664" i="190" s="1"/>
  <c r="V663" i="190"/>
  <c r="U663" i="190"/>
  <c r="T663" i="190"/>
  <c r="S663" i="190"/>
  <c r="R663" i="190"/>
  <c r="Q663" i="190"/>
  <c r="P663" i="190"/>
  <c r="O663" i="190"/>
  <c r="V662" i="190"/>
  <c r="U662" i="190"/>
  <c r="T662" i="190"/>
  <c r="S662" i="190"/>
  <c r="R662" i="190"/>
  <c r="Q662" i="190"/>
  <c r="P662" i="190"/>
  <c r="O662" i="190"/>
  <c r="V661" i="190"/>
  <c r="U661" i="190"/>
  <c r="T661" i="190"/>
  <c r="S661" i="190"/>
  <c r="R661" i="190"/>
  <c r="Q661" i="190"/>
  <c r="P661" i="190"/>
  <c r="O661" i="190"/>
  <c r="W661" i="190" s="1"/>
  <c r="V660" i="190"/>
  <c r="U660" i="190"/>
  <c r="T660" i="190"/>
  <c r="X660" i="190" s="1"/>
  <c r="S660" i="190"/>
  <c r="R660" i="190"/>
  <c r="Q660" i="190"/>
  <c r="P660" i="190"/>
  <c r="O660" i="190"/>
  <c r="V659" i="190"/>
  <c r="U659" i="190"/>
  <c r="T659" i="190"/>
  <c r="S659" i="190"/>
  <c r="X659" i="190" s="1"/>
  <c r="R659" i="190"/>
  <c r="Q659" i="190"/>
  <c r="P659" i="190"/>
  <c r="O659" i="190"/>
  <c r="V658" i="190"/>
  <c r="U658" i="190"/>
  <c r="T658" i="190"/>
  <c r="S658" i="190"/>
  <c r="R658" i="190"/>
  <c r="Q658" i="190"/>
  <c r="P658" i="190"/>
  <c r="O658" i="190"/>
  <c r="W658" i="190" s="1"/>
  <c r="V657" i="190"/>
  <c r="U657" i="190"/>
  <c r="T657" i="190"/>
  <c r="S657" i="190"/>
  <c r="R657" i="190"/>
  <c r="Q657" i="190"/>
  <c r="P657" i="190"/>
  <c r="O657" i="190"/>
  <c r="V656" i="190"/>
  <c r="U656" i="190"/>
  <c r="T656" i="190"/>
  <c r="S656" i="190"/>
  <c r="R656" i="190"/>
  <c r="Q656" i="190"/>
  <c r="P656" i="190"/>
  <c r="O656" i="190"/>
  <c r="V655" i="190"/>
  <c r="U655" i="190"/>
  <c r="T655" i="190"/>
  <c r="S655" i="190"/>
  <c r="R655" i="190"/>
  <c r="Q655" i="190"/>
  <c r="P655" i="190"/>
  <c r="O655" i="190"/>
  <c r="W655" i="190" s="1"/>
  <c r="V654" i="190"/>
  <c r="U654" i="190"/>
  <c r="T654" i="190"/>
  <c r="X654" i="190" s="1"/>
  <c r="S654" i="190"/>
  <c r="R654" i="190"/>
  <c r="Q654" i="190"/>
  <c r="P654" i="190"/>
  <c r="O654" i="190"/>
  <c r="V653" i="190"/>
  <c r="U653" i="190"/>
  <c r="T653" i="190"/>
  <c r="S653" i="190"/>
  <c r="X653" i="190" s="1"/>
  <c r="R653" i="190"/>
  <c r="Q653" i="190"/>
  <c r="P653" i="190"/>
  <c r="O653" i="190"/>
  <c r="V652" i="190"/>
  <c r="U652" i="190"/>
  <c r="T652" i="190"/>
  <c r="S652" i="190"/>
  <c r="R652" i="190"/>
  <c r="Q652" i="190"/>
  <c r="P652" i="190"/>
  <c r="O652" i="190"/>
  <c r="W652" i="190" s="1"/>
  <c r="V651" i="190"/>
  <c r="U651" i="190"/>
  <c r="T651" i="190"/>
  <c r="S651" i="190"/>
  <c r="R651" i="190"/>
  <c r="Q651" i="190"/>
  <c r="P651" i="190"/>
  <c r="O651" i="190"/>
  <c r="V650" i="190"/>
  <c r="U650" i="190"/>
  <c r="T650" i="190"/>
  <c r="S650" i="190"/>
  <c r="R650" i="190"/>
  <c r="Q650" i="190"/>
  <c r="P650" i="190"/>
  <c r="O650" i="190"/>
  <c r="V649" i="190"/>
  <c r="U649" i="190"/>
  <c r="T649" i="190"/>
  <c r="S649" i="190"/>
  <c r="R649" i="190"/>
  <c r="Q649" i="190"/>
  <c r="P649" i="190"/>
  <c r="O649" i="190"/>
  <c r="W649" i="190" s="1"/>
  <c r="V648" i="190"/>
  <c r="U648" i="190"/>
  <c r="T648" i="190"/>
  <c r="X648" i="190" s="1"/>
  <c r="S648" i="190"/>
  <c r="R648" i="190"/>
  <c r="Q648" i="190"/>
  <c r="P648" i="190"/>
  <c r="O648" i="190"/>
  <c r="V647" i="190"/>
  <c r="U647" i="190"/>
  <c r="T647" i="190"/>
  <c r="S647" i="190"/>
  <c r="X647" i="190" s="1"/>
  <c r="R647" i="190"/>
  <c r="Q647" i="190"/>
  <c r="P647" i="190"/>
  <c r="O647" i="190"/>
  <c r="V646" i="190"/>
  <c r="U646" i="190"/>
  <c r="T646" i="190"/>
  <c r="S646" i="190"/>
  <c r="R646" i="190"/>
  <c r="Q646" i="190"/>
  <c r="P646" i="190"/>
  <c r="O646" i="190"/>
  <c r="W646" i="190" s="1"/>
  <c r="V645" i="190"/>
  <c r="U645" i="190"/>
  <c r="T645" i="190"/>
  <c r="S645" i="190"/>
  <c r="R645" i="190"/>
  <c r="Q645" i="190"/>
  <c r="P645" i="190"/>
  <c r="O645" i="190"/>
  <c r="V644" i="190"/>
  <c r="U644" i="190"/>
  <c r="T644" i="190"/>
  <c r="S644" i="190"/>
  <c r="R644" i="190"/>
  <c r="Q644" i="190"/>
  <c r="P644" i="190"/>
  <c r="O644" i="190"/>
  <c r="V643" i="190"/>
  <c r="U643" i="190"/>
  <c r="T643" i="190"/>
  <c r="S643" i="190"/>
  <c r="R643" i="190"/>
  <c r="Q643" i="190"/>
  <c r="P643" i="190"/>
  <c r="O643" i="190"/>
  <c r="W643" i="190" s="1"/>
  <c r="V642" i="190"/>
  <c r="U642" i="190"/>
  <c r="T642" i="190"/>
  <c r="X642" i="190" s="1"/>
  <c r="S642" i="190"/>
  <c r="R642" i="190"/>
  <c r="Q642" i="190"/>
  <c r="P642" i="190"/>
  <c r="O642" i="190"/>
  <c r="V641" i="190"/>
  <c r="U641" i="190"/>
  <c r="T641" i="190"/>
  <c r="S641" i="190"/>
  <c r="X641" i="190" s="1"/>
  <c r="R641" i="190"/>
  <c r="Q641" i="190"/>
  <c r="P641" i="190"/>
  <c r="O641" i="190"/>
  <c r="V640" i="190"/>
  <c r="U640" i="190"/>
  <c r="T640" i="190"/>
  <c r="S640" i="190"/>
  <c r="R640" i="190"/>
  <c r="Q640" i="190"/>
  <c r="P640" i="190"/>
  <c r="O640" i="190"/>
  <c r="W640" i="190" s="1"/>
  <c r="V639" i="190"/>
  <c r="U639" i="190"/>
  <c r="T639" i="190"/>
  <c r="S639" i="190"/>
  <c r="R639" i="190"/>
  <c r="Q639" i="190"/>
  <c r="P639" i="190"/>
  <c r="O639" i="190"/>
  <c r="V638" i="190"/>
  <c r="U638" i="190"/>
  <c r="T638" i="190"/>
  <c r="S638" i="190"/>
  <c r="R638" i="190"/>
  <c r="Q638" i="190"/>
  <c r="P638" i="190"/>
  <c r="O638" i="190"/>
  <c r="V637" i="190"/>
  <c r="U637" i="190"/>
  <c r="T637" i="190"/>
  <c r="S637" i="190"/>
  <c r="R637" i="190"/>
  <c r="Q637" i="190"/>
  <c r="P637" i="190"/>
  <c r="O637" i="190"/>
  <c r="W637" i="190" s="1"/>
  <c r="V636" i="190"/>
  <c r="U636" i="190"/>
  <c r="T636" i="190"/>
  <c r="X636" i="190" s="1"/>
  <c r="S636" i="190"/>
  <c r="R636" i="190"/>
  <c r="Q636" i="190"/>
  <c r="P636" i="190"/>
  <c r="O636" i="190"/>
  <c r="V635" i="190"/>
  <c r="U635" i="190"/>
  <c r="T635" i="190"/>
  <c r="S635" i="190"/>
  <c r="X635" i="190" s="1"/>
  <c r="R635" i="190"/>
  <c r="Q635" i="190"/>
  <c r="P635" i="190"/>
  <c r="O635" i="190"/>
  <c r="V634" i="190"/>
  <c r="U634" i="190"/>
  <c r="T634" i="190"/>
  <c r="S634" i="190"/>
  <c r="R634" i="190"/>
  <c r="Q634" i="190"/>
  <c r="P634" i="190"/>
  <c r="O634" i="190"/>
  <c r="W634" i="190" s="1"/>
  <c r="V633" i="190"/>
  <c r="U633" i="190"/>
  <c r="T633" i="190"/>
  <c r="S633" i="190"/>
  <c r="R633" i="190"/>
  <c r="Q633" i="190"/>
  <c r="P633" i="190"/>
  <c r="O633" i="190"/>
  <c r="V632" i="190"/>
  <c r="U632" i="190"/>
  <c r="T632" i="190"/>
  <c r="S632" i="190"/>
  <c r="R632" i="190"/>
  <c r="Q632" i="190"/>
  <c r="P632" i="190"/>
  <c r="O632" i="190"/>
  <c r="V631" i="190"/>
  <c r="U631" i="190"/>
  <c r="T631" i="190"/>
  <c r="S631" i="190"/>
  <c r="R631" i="190"/>
  <c r="Q631" i="190"/>
  <c r="P631" i="190"/>
  <c r="O631" i="190"/>
  <c r="W631" i="190" s="1"/>
  <c r="V630" i="190"/>
  <c r="U630" i="190"/>
  <c r="T630" i="190"/>
  <c r="X630" i="190" s="1"/>
  <c r="S630" i="190"/>
  <c r="R630" i="190"/>
  <c r="Q630" i="190"/>
  <c r="P630" i="190"/>
  <c r="O630" i="190"/>
  <c r="V629" i="190"/>
  <c r="U629" i="190"/>
  <c r="T629" i="190"/>
  <c r="S629" i="190"/>
  <c r="X629" i="190" s="1"/>
  <c r="R629" i="190"/>
  <c r="Q629" i="190"/>
  <c r="P629" i="190"/>
  <c r="O629" i="190"/>
  <c r="V628" i="190"/>
  <c r="U628" i="190"/>
  <c r="T628" i="190"/>
  <c r="S628" i="190"/>
  <c r="R628" i="190"/>
  <c r="Q628" i="190"/>
  <c r="P628" i="190"/>
  <c r="O628" i="190"/>
  <c r="W628" i="190" s="1"/>
  <c r="V627" i="190"/>
  <c r="U627" i="190"/>
  <c r="T627" i="190"/>
  <c r="S627" i="190"/>
  <c r="R627" i="190"/>
  <c r="Q627" i="190"/>
  <c r="P627" i="190"/>
  <c r="O627" i="190"/>
  <c r="V626" i="190"/>
  <c r="U626" i="190"/>
  <c r="T626" i="190"/>
  <c r="S626" i="190"/>
  <c r="R626" i="190"/>
  <c r="Q626" i="190"/>
  <c r="P626" i="190"/>
  <c r="O626" i="190"/>
  <c r="V625" i="190"/>
  <c r="U625" i="190"/>
  <c r="T625" i="190"/>
  <c r="S625" i="190"/>
  <c r="R625" i="190"/>
  <c r="Q625" i="190"/>
  <c r="P625" i="190"/>
  <c r="O625" i="190"/>
  <c r="W625" i="190" s="1"/>
  <c r="V624" i="190"/>
  <c r="U624" i="190"/>
  <c r="T624" i="190"/>
  <c r="X624" i="190" s="1"/>
  <c r="S624" i="190"/>
  <c r="R624" i="190"/>
  <c r="Q624" i="190"/>
  <c r="P624" i="190"/>
  <c r="O624" i="190"/>
  <c r="V623" i="190"/>
  <c r="U623" i="190"/>
  <c r="T623" i="190"/>
  <c r="S623" i="190"/>
  <c r="X623" i="190" s="1"/>
  <c r="R623" i="190"/>
  <c r="Q623" i="190"/>
  <c r="P623" i="190"/>
  <c r="O623" i="190"/>
  <c r="V622" i="190"/>
  <c r="U622" i="190"/>
  <c r="T622" i="190"/>
  <c r="S622" i="190"/>
  <c r="R622" i="190"/>
  <c r="Q622" i="190"/>
  <c r="P622" i="190"/>
  <c r="O622" i="190"/>
  <c r="W622" i="190" s="1"/>
  <c r="V621" i="190"/>
  <c r="U621" i="190"/>
  <c r="T621" i="190"/>
  <c r="S621" i="190"/>
  <c r="R621" i="190"/>
  <c r="Q621" i="190"/>
  <c r="P621" i="190"/>
  <c r="O621" i="190"/>
  <c r="V620" i="190"/>
  <c r="U620" i="190"/>
  <c r="T620" i="190"/>
  <c r="S620" i="190"/>
  <c r="R620" i="190"/>
  <c r="Q620" i="190"/>
  <c r="P620" i="190"/>
  <c r="O620" i="190"/>
  <c r="V619" i="190"/>
  <c r="U619" i="190"/>
  <c r="T619" i="190"/>
  <c r="S619" i="190"/>
  <c r="R619" i="190"/>
  <c r="Q619" i="190"/>
  <c r="P619" i="190"/>
  <c r="O619" i="190"/>
  <c r="W619" i="190" s="1"/>
  <c r="V618" i="190"/>
  <c r="U618" i="190"/>
  <c r="T618" i="190"/>
  <c r="X618" i="190" s="1"/>
  <c r="S618" i="190"/>
  <c r="R618" i="190"/>
  <c r="Q618" i="190"/>
  <c r="P618" i="190"/>
  <c r="O618" i="190"/>
  <c r="V617" i="190"/>
  <c r="U617" i="190"/>
  <c r="T617" i="190"/>
  <c r="S617" i="190"/>
  <c r="X617" i="190" s="1"/>
  <c r="R617" i="190"/>
  <c r="Q617" i="190"/>
  <c r="P617" i="190"/>
  <c r="O617" i="190"/>
  <c r="V616" i="190"/>
  <c r="U616" i="190"/>
  <c r="T616" i="190"/>
  <c r="S616" i="190"/>
  <c r="R616" i="190"/>
  <c r="Q616" i="190"/>
  <c r="P616" i="190"/>
  <c r="O616" i="190"/>
  <c r="W616" i="190" s="1"/>
  <c r="V615" i="190"/>
  <c r="U615" i="190"/>
  <c r="T615" i="190"/>
  <c r="S615" i="190"/>
  <c r="R615" i="190"/>
  <c r="Q615" i="190"/>
  <c r="P615" i="190"/>
  <c r="O615" i="190"/>
  <c r="V614" i="190"/>
  <c r="U614" i="190"/>
  <c r="T614" i="190"/>
  <c r="S614" i="190"/>
  <c r="R614" i="190"/>
  <c r="Q614" i="190"/>
  <c r="P614" i="190"/>
  <c r="O614" i="190"/>
  <c r="V613" i="190"/>
  <c r="U613" i="190"/>
  <c r="T613" i="190"/>
  <c r="S613" i="190"/>
  <c r="R613" i="190"/>
  <c r="Q613" i="190"/>
  <c r="P613" i="190"/>
  <c r="O613" i="190"/>
  <c r="W613" i="190" s="1"/>
  <c r="V612" i="190"/>
  <c r="U612" i="190"/>
  <c r="T612" i="190"/>
  <c r="X612" i="190" s="1"/>
  <c r="S612" i="190"/>
  <c r="R612" i="190"/>
  <c r="Q612" i="190"/>
  <c r="P612" i="190"/>
  <c r="O612" i="190"/>
  <c r="V611" i="190"/>
  <c r="U611" i="190"/>
  <c r="T611" i="190"/>
  <c r="S611" i="190"/>
  <c r="X611" i="190" s="1"/>
  <c r="R611" i="190"/>
  <c r="Q611" i="190"/>
  <c r="P611" i="190"/>
  <c r="O611" i="190"/>
  <c r="V610" i="190"/>
  <c r="U610" i="190"/>
  <c r="T610" i="190"/>
  <c r="S610" i="190"/>
  <c r="R610" i="190"/>
  <c r="Q610" i="190"/>
  <c r="P610" i="190"/>
  <c r="O610" i="190"/>
  <c r="W610" i="190" s="1"/>
  <c r="V609" i="190"/>
  <c r="U609" i="190"/>
  <c r="T609" i="190"/>
  <c r="S609" i="190"/>
  <c r="R609" i="190"/>
  <c r="Q609" i="190"/>
  <c r="P609" i="190"/>
  <c r="O609" i="190"/>
  <c r="V608" i="190"/>
  <c r="U608" i="190"/>
  <c r="T608" i="190"/>
  <c r="S608" i="190"/>
  <c r="R608" i="190"/>
  <c r="Q608" i="190"/>
  <c r="P608" i="190"/>
  <c r="O608" i="190"/>
  <c r="V607" i="190"/>
  <c r="U607" i="190"/>
  <c r="T607" i="190"/>
  <c r="S607" i="190"/>
  <c r="R607" i="190"/>
  <c r="Q607" i="190"/>
  <c r="P607" i="190"/>
  <c r="O607" i="190"/>
  <c r="W607" i="190" s="1"/>
  <c r="V606" i="190"/>
  <c r="U606" i="190"/>
  <c r="T606" i="190"/>
  <c r="X606" i="190" s="1"/>
  <c r="S606" i="190"/>
  <c r="R606" i="190"/>
  <c r="Q606" i="190"/>
  <c r="P606" i="190"/>
  <c r="O606" i="190"/>
  <c r="V605" i="190"/>
  <c r="U605" i="190"/>
  <c r="T605" i="190"/>
  <c r="S605" i="190"/>
  <c r="X605" i="190" s="1"/>
  <c r="R605" i="190"/>
  <c r="Q605" i="190"/>
  <c r="P605" i="190"/>
  <c r="O605" i="190"/>
  <c r="V604" i="190"/>
  <c r="U604" i="190"/>
  <c r="T604" i="190"/>
  <c r="S604" i="190"/>
  <c r="R604" i="190"/>
  <c r="Q604" i="190"/>
  <c r="P604" i="190"/>
  <c r="O604" i="190"/>
  <c r="W604" i="190" s="1"/>
  <c r="V603" i="190"/>
  <c r="U603" i="190"/>
  <c r="T603" i="190"/>
  <c r="S603" i="190"/>
  <c r="R603" i="190"/>
  <c r="Q603" i="190"/>
  <c r="P603" i="190"/>
  <c r="O603" i="190"/>
  <c r="V602" i="190"/>
  <c r="U602" i="190"/>
  <c r="T602" i="190"/>
  <c r="S602" i="190"/>
  <c r="R602" i="190"/>
  <c r="Q602" i="190"/>
  <c r="P602" i="190"/>
  <c r="O602" i="190"/>
  <c r="V601" i="190"/>
  <c r="U601" i="190"/>
  <c r="T601" i="190"/>
  <c r="S601" i="190"/>
  <c r="R601" i="190"/>
  <c r="Q601" i="190"/>
  <c r="P601" i="190"/>
  <c r="O601" i="190"/>
  <c r="W601" i="190" s="1"/>
  <c r="V600" i="190"/>
  <c r="U600" i="190"/>
  <c r="T600" i="190"/>
  <c r="X600" i="190" s="1"/>
  <c r="S600" i="190"/>
  <c r="R600" i="190"/>
  <c r="Q600" i="190"/>
  <c r="P600" i="190"/>
  <c r="O600" i="190"/>
  <c r="V599" i="190"/>
  <c r="U599" i="190"/>
  <c r="T599" i="190"/>
  <c r="S599" i="190"/>
  <c r="X599" i="190" s="1"/>
  <c r="R599" i="190"/>
  <c r="Q599" i="190"/>
  <c r="P599" i="190"/>
  <c r="O599" i="190"/>
  <c r="V598" i="190"/>
  <c r="U598" i="190"/>
  <c r="T598" i="190"/>
  <c r="S598" i="190"/>
  <c r="R598" i="190"/>
  <c r="Q598" i="190"/>
  <c r="P598" i="190"/>
  <c r="O598" i="190"/>
  <c r="W598" i="190" s="1"/>
  <c r="V597" i="190"/>
  <c r="U597" i="190"/>
  <c r="T597" i="190"/>
  <c r="S597" i="190"/>
  <c r="R597" i="190"/>
  <c r="Q597" i="190"/>
  <c r="P597" i="190"/>
  <c r="O597" i="190"/>
  <c r="V596" i="190"/>
  <c r="U596" i="190"/>
  <c r="T596" i="190"/>
  <c r="S596" i="190"/>
  <c r="R596" i="190"/>
  <c r="Q596" i="190"/>
  <c r="P596" i="190"/>
  <c r="O596" i="190"/>
  <c r="V595" i="190"/>
  <c r="U595" i="190"/>
  <c r="T595" i="190"/>
  <c r="S595" i="190"/>
  <c r="R595" i="190"/>
  <c r="Q595" i="190"/>
  <c r="P595" i="190"/>
  <c r="O595" i="190"/>
  <c r="W595" i="190" s="1"/>
  <c r="V594" i="190"/>
  <c r="U594" i="190"/>
  <c r="T594" i="190"/>
  <c r="X594" i="190" s="1"/>
  <c r="S594" i="190"/>
  <c r="R594" i="190"/>
  <c r="Q594" i="190"/>
  <c r="P594" i="190"/>
  <c r="O594" i="190"/>
  <c r="V593" i="190"/>
  <c r="U593" i="190"/>
  <c r="T593" i="190"/>
  <c r="S593" i="190"/>
  <c r="X593" i="190" s="1"/>
  <c r="R593" i="190"/>
  <c r="Q593" i="190"/>
  <c r="P593" i="190"/>
  <c r="O593" i="190"/>
  <c r="V592" i="190"/>
  <c r="U592" i="190"/>
  <c r="T592" i="190"/>
  <c r="S592" i="190"/>
  <c r="R592" i="190"/>
  <c r="Q592" i="190"/>
  <c r="P592" i="190"/>
  <c r="O592" i="190"/>
  <c r="W592" i="190" s="1"/>
  <c r="V591" i="190"/>
  <c r="U591" i="190"/>
  <c r="T591" i="190"/>
  <c r="S591" i="190"/>
  <c r="R591" i="190"/>
  <c r="Q591" i="190"/>
  <c r="P591" i="190"/>
  <c r="O591" i="190"/>
  <c r="V590" i="190"/>
  <c r="U590" i="190"/>
  <c r="T590" i="190"/>
  <c r="S590" i="190"/>
  <c r="R590" i="190"/>
  <c r="Q590" i="190"/>
  <c r="P590" i="190"/>
  <c r="O590" i="190"/>
  <c r="V589" i="190"/>
  <c r="U589" i="190"/>
  <c r="T589" i="190"/>
  <c r="S589" i="190"/>
  <c r="R589" i="190"/>
  <c r="Q589" i="190"/>
  <c r="P589" i="190"/>
  <c r="O589" i="190"/>
  <c r="W589" i="190" s="1"/>
  <c r="V588" i="190"/>
  <c r="U588" i="190"/>
  <c r="T588" i="190"/>
  <c r="X588" i="190" s="1"/>
  <c r="S588" i="190"/>
  <c r="R588" i="190"/>
  <c r="Q588" i="190"/>
  <c r="P588" i="190"/>
  <c r="O588" i="190"/>
  <c r="V587" i="190"/>
  <c r="U587" i="190"/>
  <c r="T587" i="190"/>
  <c r="S587" i="190"/>
  <c r="X587" i="190" s="1"/>
  <c r="R587" i="190"/>
  <c r="Q587" i="190"/>
  <c r="P587" i="190"/>
  <c r="O587" i="190"/>
  <c r="V586" i="190"/>
  <c r="U586" i="190"/>
  <c r="T586" i="190"/>
  <c r="S586" i="190"/>
  <c r="R586" i="190"/>
  <c r="Q586" i="190"/>
  <c r="P586" i="190"/>
  <c r="O586" i="190"/>
  <c r="W586" i="190" s="1"/>
  <c r="V585" i="190"/>
  <c r="U585" i="190"/>
  <c r="T585" i="190"/>
  <c r="S585" i="190"/>
  <c r="R585" i="190"/>
  <c r="Q585" i="190"/>
  <c r="P585" i="190"/>
  <c r="O585" i="190"/>
  <c r="V584" i="190"/>
  <c r="U584" i="190"/>
  <c r="T584" i="190"/>
  <c r="S584" i="190"/>
  <c r="R584" i="190"/>
  <c r="Q584" i="190"/>
  <c r="P584" i="190"/>
  <c r="O584" i="190"/>
  <c r="V583" i="190"/>
  <c r="U583" i="190"/>
  <c r="T583" i="190"/>
  <c r="S583" i="190"/>
  <c r="R583" i="190"/>
  <c r="Q583" i="190"/>
  <c r="P583" i="190"/>
  <c r="O583" i="190"/>
  <c r="W583" i="190" s="1"/>
  <c r="V582" i="190"/>
  <c r="U582" i="190"/>
  <c r="T582" i="190"/>
  <c r="X582" i="190" s="1"/>
  <c r="S582" i="190"/>
  <c r="R582" i="190"/>
  <c r="Q582" i="190"/>
  <c r="P582" i="190"/>
  <c r="O582" i="190"/>
  <c r="V581" i="190"/>
  <c r="U581" i="190"/>
  <c r="T581" i="190"/>
  <c r="S581" i="190"/>
  <c r="X581" i="190" s="1"/>
  <c r="R581" i="190"/>
  <c r="Q581" i="190"/>
  <c r="P581" i="190"/>
  <c r="O581" i="190"/>
  <c r="V580" i="190"/>
  <c r="U580" i="190"/>
  <c r="T580" i="190"/>
  <c r="S580" i="190"/>
  <c r="R580" i="190"/>
  <c r="Q580" i="190"/>
  <c r="P580" i="190"/>
  <c r="O580" i="190"/>
  <c r="W580" i="190" s="1"/>
  <c r="V579" i="190"/>
  <c r="U579" i="190"/>
  <c r="T579" i="190"/>
  <c r="S579" i="190"/>
  <c r="R579" i="190"/>
  <c r="Q579" i="190"/>
  <c r="P579" i="190"/>
  <c r="O579" i="190"/>
  <c r="V578" i="190"/>
  <c r="U578" i="190"/>
  <c r="T578" i="190"/>
  <c r="S578" i="190"/>
  <c r="R578" i="190"/>
  <c r="Q578" i="190"/>
  <c r="P578" i="190"/>
  <c r="O578" i="190"/>
  <c r="V577" i="190"/>
  <c r="U577" i="190"/>
  <c r="T577" i="190"/>
  <c r="S577" i="190"/>
  <c r="R577" i="190"/>
  <c r="Q577" i="190"/>
  <c r="P577" i="190"/>
  <c r="O577" i="190"/>
  <c r="W577" i="190" s="1"/>
  <c r="V576" i="190"/>
  <c r="U576" i="190"/>
  <c r="T576" i="190"/>
  <c r="X576" i="190" s="1"/>
  <c r="S576" i="190"/>
  <c r="R576" i="190"/>
  <c r="Q576" i="190"/>
  <c r="P576" i="190"/>
  <c r="O576" i="190"/>
  <c r="V575" i="190"/>
  <c r="U575" i="190"/>
  <c r="T575" i="190"/>
  <c r="S575" i="190"/>
  <c r="X575" i="190" s="1"/>
  <c r="R575" i="190"/>
  <c r="Q575" i="190"/>
  <c r="P575" i="190"/>
  <c r="O575" i="190"/>
  <c r="V574" i="190"/>
  <c r="U574" i="190"/>
  <c r="T574" i="190"/>
  <c r="S574" i="190"/>
  <c r="R574" i="190"/>
  <c r="Q574" i="190"/>
  <c r="P574" i="190"/>
  <c r="O574" i="190"/>
  <c r="W574" i="190" s="1"/>
  <c r="V573" i="190"/>
  <c r="U573" i="190"/>
  <c r="T573" i="190"/>
  <c r="S573" i="190"/>
  <c r="R573" i="190"/>
  <c r="Q573" i="190"/>
  <c r="P573" i="190"/>
  <c r="O573" i="190"/>
  <c r="V572" i="190"/>
  <c r="U572" i="190"/>
  <c r="T572" i="190"/>
  <c r="S572" i="190"/>
  <c r="R572" i="190"/>
  <c r="Q572" i="190"/>
  <c r="P572" i="190"/>
  <c r="O572" i="190"/>
  <c r="V571" i="190"/>
  <c r="U571" i="190"/>
  <c r="T571" i="190"/>
  <c r="S571" i="190"/>
  <c r="R571" i="190"/>
  <c r="Q571" i="190"/>
  <c r="P571" i="190"/>
  <c r="O571" i="190"/>
  <c r="W571" i="190" s="1"/>
  <c r="V570" i="190"/>
  <c r="U570" i="190"/>
  <c r="T570" i="190"/>
  <c r="X570" i="190" s="1"/>
  <c r="S570" i="190"/>
  <c r="R570" i="190"/>
  <c r="Q570" i="190"/>
  <c r="P570" i="190"/>
  <c r="O570" i="190"/>
  <c r="V569" i="190"/>
  <c r="U569" i="190"/>
  <c r="T569" i="190"/>
  <c r="S569" i="190"/>
  <c r="X569" i="190" s="1"/>
  <c r="R569" i="190"/>
  <c r="Q569" i="190"/>
  <c r="P569" i="190"/>
  <c r="O569" i="190"/>
  <c r="V568" i="190"/>
  <c r="U568" i="190"/>
  <c r="T568" i="190"/>
  <c r="S568" i="190"/>
  <c r="R568" i="190"/>
  <c r="Q568" i="190"/>
  <c r="P568" i="190"/>
  <c r="O568" i="190"/>
  <c r="W568" i="190" s="1"/>
  <c r="V567" i="190"/>
  <c r="U567" i="190"/>
  <c r="T567" i="190"/>
  <c r="S567" i="190"/>
  <c r="R567" i="190"/>
  <c r="Q567" i="190"/>
  <c r="P567" i="190"/>
  <c r="O567" i="190"/>
  <c r="V566" i="190"/>
  <c r="U566" i="190"/>
  <c r="T566" i="190"/>
  <c r="S566" i="190"/>
  <c r="R566" i="190"/>
  <c r="Q566" i="190"/>
  <c r="P566" i="190"/>
  <c r="O566" i="190"/>
  <c r="V565" i="190"/>
  <c r="U565" i="190"/>
  <c r="T565" i="190"/>
  <c r="S565" i="190"/>
  <c r="R565" i="190"/>
  <c r="Q565" i="190"/>
  <c r="P565" i="190"/>
  <c r="O565" i="190"/>
  <c r="W565" i="190" s="1"/>
  <c r="V564" i="190"/>
  <c r="U564" i="190"/>
  <c r="T564" i="190"/>
  <c r="X564" i="190" s="1"/>
  <c r="S564" i="190"/>
  <c r="R564" i="190"/>
  <c r="Q564" i="190"/>
  <c r="P564" i="190"/>
  <c r="O564" i="190"/>
  <c r="V563" i="190"/>
  <c r="U563" i="190"/>
  <c r="T563" i="190"/>
  <c r="S563" i="190"/>
  <c r="X563" i="190" s="1"/>
  <c r="R563" i="190"/>
  <c r="Q563" i="190"/>
  <c r="P563" i="190"/>
  <c r="O563" i="190"/>
  <c r="V562" i="190"/>
  <c r="U562" i="190"/>
  <c r="T562" i="190"/>
  <c r="S562" i="190"/>
  <c r="R562" i="190"/>
  <c r="Q562" i="190"/>
  <c r="P562" i="190"/>
  <c r="O562" i="190"/>
  <c r="W562" i="190" s="1"/>
  <c r="V561" i="190"/>
  <c r="U561" i="190"/>
  <c r="T561" i="190"/>
  <c r="S561" i="190"/>
  <c r="R561" i="190"/>
  <c r="Q561" i="190"/>
  <c r="P561" i="190"/>
  <c r="O561" i="190"/>
  <c r="V560" i="190"/>
  <c r="U560" i="190"/>
  <c r="T560" i="190"/>
  <c r="S560" i="190"/>
  <c r="R560" i="190"/>
  <c r="Q560" i="190"/>
  <c r="P560" i="190"/>
  <c r="O560" i="190"/>
  <c r="V559" i="190"/>
  <c r="U559" i="190"/>
  <c r="T559" i="190"/>
  <c r="S559" i="190"/>
  <c r="R559" i="190"/>
  <c r="Q559" i="190"/>
  <c r="P559" i="190"/>
  <c r="O559" i="190"/>
  <c r="W559" i="190" s="1"/>
  <c r="V558" i="190"/>
  <c r="U558" i="190"/>
  <c r="T558" i="190"/>
  <c r="X558" i="190" s="1"/>
  <c r="S558" i="190"/>
  <c r="R558" i="190"/>
  <c r="Q558" i="190"/>
  <c r="P558" i="190"/>
  <c r="O558" i="190"/>
  <c r="V557" i="190"/>
  <c r="U557" i="190"/>
  <c r="T557" i="190"/>
  <c r="S557" i="190"/>
  <c r="X557" i="190" s="1"/>
  <c r="R557" i="190"/>
  <c r="Q557" i="190"/>
  <c r="P557" i="190"/>
  <c r="O557" i="190"/>
  <c r="V556" i="190"/>
  <c r="U556" i="190"/>
  <c r="T556" i="190"/>
  <c r="S556" i="190"/>
  <c r="R556" i="190"/>
  <c r="Q556" i="190"/>
  <c r="P556" i="190"/>
  <c r="O556" i="190"/>
  <c r="W556" i="190" s="1"/>
  <c r="V555" i="190"/>
  <c r="U555" i="190"/>
  <c r="T555" i="190"/>
  <c r="S555" i="190"/>
  <c r="R555" i="190"/>
  <c r="Q555" i="190"/>
  <c r="P555" i="190"/>
  <c r="O555" i="190"/>
  <c r="V554" i="190"/>
  <c r="U554" i="190"/>
  <c r="T554" i="190"/>
  <c r="S554" i="190"/>
  <c r="R554" i="190"/>
  <c r="Q554" i="190"/>
  <c r="P554" i="190"/>
  <c r="O554" i="190"/>
  <c r="V553" i="190"/>
  <c r="U553" i="190"/>
  <c r="T553" i="190"/>
  <c r="S553" i="190"/>
  <c r="R553" i="190"/>
  <c r="Q553" i="190"/>
  <c r="P553" i="190"/>
  <c r="O553" i="190"/>
  <c r="W553" i="190" s="1"/>
  <c r="V552" i="190"/>
  <c r="U552" i="190"/>
  <c r="T552" i="190"/>
  <c r="X552" i="190" s="1"/>
  <c r="S552" i="190"/>
  <c r="R552" i="190"/>
  <c r="Q552" i="190"/>
  <c r="P552" i="190"/>
  <c r="O552" i="190"/>
  <c r="V551" i="190"/>
  <c r="U551" i="190"/>
  <c r="T551" i="190"/>
  <c r="S551" i="190"/>
  <c r="X551" i="190" s="1"/>
  <c r="R551" i="190"/>
  <c r="Q551" i="190"/>
  <c r="P551" i="190"/>
  <c r="O551" i="190"/>
  <c r="V550" i="190"/>
  <c r="U550" i="190"/>
  <c r="T550" i="190"/>
  <c r="S550" i="190"/>
  <c r="R550" i="190"/>
  <c r="Q550" i="190"/>
  <c r="P550" i="190"/>
  <c r="O550" i="190"/>
  <c r="W550" i="190" s="1"/>
  <c r="V549" i="190"/>
  <c r="U549" i="190"/>
  <c r="T549" i="190"/>
  <c r="S549" i="190"/>
  <c r="R549" i="190"/>
  <c r="Q549" i="190"/>
  <c r="P549" i="190"/>
  <c r="O549" i="190"/>
  <c r="V548" i="190"/>
  <c r="U548" i="190"/>
  <c r="T548" i="190"/>
  <c r="S548" i="190"/>
  <c r="R548" i="190"/>
  <c r="Q548" i="190"/>
  <c r="P548" i="190"/>
  <c r="O548" i="190"/>
  <c r="V547" i="190"/>
  <c r="U547" i="190"/>
  <c r="T547" i="190"/>
  <c r="S547" i="190"/>
  <c r="R547" i="190"/>
  <c r="Q547" i="190"/>
  <c r="P547" i="190"/>
  <c r="O547" i="190"/>
  <c r="W547" i="190" s="1"/>
  <c r="V546" i="190"/>
  <c r="U546" i="190"/>
  <c r="T546" i="190"/>
  <c r="X546" i="190" s="1"/>
  <c r="S546" i="190"/>
  <c r="R546" i="190"/>
  <c r="Q546" i="190"/>
  <c r="P546" i="190"/>
  <c r="O546" i="190"/>
  <c r="V545" i="190"/>
  <c r="U545" i="190"/>
  <c r="T545" i="190"/>
  <c r="S545" i="190"/>
  <c r="X545" i="190" s="1"/>
  <c r="R545" i="190"/>
  <c r="Q545" i="190"/>
  <c r="P545" i="190"/>
  <c r="O545" i="190"/>
  <c r="V544" i="190"/>
  <c r="U544" i="190"/>
  <c r="T544" i="190"/>
  <c r="S544" i="190"/>
  <c r="R544" i="190"/>
  <c r="Q544" i="190"/>
  <c r="P544" i="190"/>
  <c r="O544" i="190"/>
  <c r="W544" i="190" s="1"/>
  <c r="V543" i="190"/>
  <c r="U543" i="190"/>
  <c r="T543" i="190"/>
  <c r="S543" i="190"/>
  <c r="R543" i="190"/>
  <c r="Q543" i="190"/>
  <c r="P543" i="190"/>
  <c r="O543" i="190"/>
  <c r="V542" i="190"/>
  <c r="U542" i="190"/>
  <c r="T542" i="190"/>
  <c r="S542" i="190"/>
  <c r="R542" i="190"/>
  <c r="Q542" i="190"/>
  <c r="P542" i="190"/>
  <c r="O542" i="190"/>
  <c r="V541" i="190"/>
  <c r="U541" i="190"/>
  <c r="T541" i="190"/>
  <c r="S541" i="190"/>
  <c r="R541" i="190"/>
  <c r="Q541" i="190"/>
  <c r="P541" i="190"/>
  <c r="O541" i="190"/>
  <c r="W541" i="190" s="1"/>
  <c r="V540" i="190"/>
  <c r="U540" i="190"/>
  <c r="T540" i="190"/>
  <c r="X540" i="190" s="1"/>
  <c r="S540" i="190"/>
  <c r="R540" i="190"/>
  <c r="Q540" i="190"/>
  <c r="P540" i="190"/>
  <c r="O540" i="190"/>
  <c r="V539" i="190"/>
  <c r="U539" i="190"/>
  <c r="T539" i="190"/>
  <c r="S539" i="190"/>
  <c r="X539" i="190" s="1"/>
  <c r="R539" i="190"/>
  <c r="Q539" i="190"/>
  <c r="P539" i="190"/>
  <c r="O539" i="190"/>
  <c r="V538" i="190"/>
  <c r="U538" i="190"/>
  <c r="T538" i="190"/>
  <c r="S538" i="190"/>
  <c r="R538" i="190"/>
  <c r="Q538" i="190"/>
  <c r="P538" i="190"/>
  <c r="O538" i="190"/>
  <c r="W538" i="190" s="1"/>
  <c r="V537" i="190"/>
  <c r="U537" i="190"/>
  <c r="T537" i="190"/>
  <c r="S537" i="190"/>
  <c r="R537" i="190"/>
  <c r="Q537" i="190"/>
  <c r="P537" i="190"/>
  <c r="O537" i="190"/>
  <c r="V536" i="190"/>
  <c r="U536" i="190"/>
  <c r="T536" i="190"/>
  <c r="S536" i="190"/>
  <c r="R536" i="190"/>
  <c r="Q536" i="190"/>
  <c r="P536" i="190"/>
  <c r="O536" i="190"/>
  <c r="V535" i="190"/>
  <c r="U535" i="190"/>
  <c r="T535" i="190"/>
  <c r="S535" i="190"/>
  <c r="R535" i="190"/>
  <c r="Q535" i="190"/>
  <c r="P535" i="190"/>
  <c r="O535" i="190"/>
  <c r="W535" i="190" s="1"/>
  <c r="V534" i="190"/>
  <c r="U534" i="190"/>
  <c r="T534" i="190"/>
  <c r="X534" i="190" s="1"/>
  <c r="S534" i="190"/>
  <c r="R534" i="190"/>
  <c r="Q534" i="190"/>
  <c r="P534" i="190"/>
  <c r="O534" i="190"/>
  <c r="V533" i="190"/>
  <c r="U533" i="190"/>
  <c r="T533" i="190"/>
  <c r="S533" i="190"/>
  <c r="X533" i="190" s="1"/>
  <c r="R533" i="190"/>
  <c r="Q533" i="190"/>
  <c r="P533" i="190"/>
  <c r="O533" i="190"/>
  <c r="V532" i="190"/>
  <c r="U532" i="190"/>
  <c r="T532" i="190"/>
  <c r="S532" i="190"/>
  <c r="R532" i="190"/>
  <c r="Q532" i="190"/>
  <c r="P532" i="190"/>
  <c r="O532" i="190"/>
  <c r="W532" i="190" s="1"/>
  <c r="V531" i="190"/>
  <c r="U531" i="190"/>
  <c r="T531" i="190"/>
  <c r="S531" i="190"/>
  <c r="R531" i="190"/>
  <c r="Q531" i="190"/>
  <c r="P531" i="190"/>
  <c r="O531" i="190"/>
  <c r="V530" i="190"/>
  <c r="U530" i="190"/>
  <c r="T530" i="190"/>
  <c r="S530" i="190"/>
  <c r="R530" i="190"/>
  <c r="Q530" i="190"/>
  <c r="P530" i="190"/>
  <c r="O530" i="190"/>
  <c r="V529" i="190"/>
  <c r="U529" i="190"/>
  <c r="T529" i="190"/>
  <c r="S529" i="190"/>
  <c r="R529" i="190"/>
  <c r="Q529" i="190"/>
  <c r="P529" i="190"/>
  <c r="O529" i="190"/>
  <c r="W529" i="190" s="1"/>
  <c r="V528" i="190"/>
  <c r="U528" i="190"/>
  <c r="T528" i="190"/>
  <c r="X528" i="190" s="1"/>
  <c r="S528" i="190"/>
  <c r="R528" i="190"/>
  <c r="Q528" i="190"/>
  <c r="P528" i="190"/>
  <c r="O528" i="190"/>
  <c r="V527" i="190"/>
  <c r="U527" i="190"/>
  <c r="T527" i="190"/>
  <c r="S527" i="190"/>
  <c r="X527" i="190" s="1"/>
  <c r="R527" i="190"/>
  <c r="Q527" i="190"/>
  <c r="P527" i="190"/>
  <c r="O527" i="190"/>
  <c r="V526" i="190"/>
  <c r="U526" i="190"/>
  <c r="T526" i="190"/>
  <c r="S526" i="190"/>
  <c r="R526" i="190"/>
  <c r="Q526" i="190"/>
  <c r="P526" i="190"/>
  <c r="O526" i="190"/>
  <c r="W526" i="190" s="1"/>
  <c r="V525" i="190"/>
  <c r="U525" i="190"/>
  <c r="T525" i="190"/>
  <c r="S525" i="190"/>
  <c r="R525" i="190"/>
  <c r="Q525" i="190"/>
  <c r="P525" i="190"/>
  <c r="O525" i="190"/>
  <c r="V524" i="190"/>
  <c r="U524" i="190"/>
  <c r="T524" i="190"/>
  <c r="S524" i="190"/>
  <c r="R524" i="190"/>
  <c r="Q524" i="190"/>
  <c r="P524" i="190"/>
  <c r="O524" i="190"/>
  <c r="V523" i="190"/>
  <c r="U523" i="190"/>
  <c r="T523" i="190"/>
  <c r="S523" i="190"/>
  <c r="R523" i="190"/>
  <c r="Q523" i="190"/>
  <c r="P523" i="190"/>
  <c r="O523" i="190"/>
  <c r="W523" i="190" s="1"/>
  <c r="V522" i="190"/>
  <c r="U522" i="190"/>
  <c r="T522" i="190"/>
  <c r="X522" i="190" s="1"/>
  <c r="S522" i="190"/>
  <c r="R522" i="190"/>
  <c r="Q522" i="190"/>
  <c r="P522" i="190"/>
  <c r="O522" i="190"/>
  <c r="V521" i="190"/>
  <c r="U521" i="190"/>
  <c r="T521" i="190"/>
  <c r="S521" i="190"/>
  <c r="X521" i="190" s="1"/>
  <c r="R521" i="190"/>
  <c r="Q521" i="190"/>
  <c r="P521" i="190"/>
  <c r="O521" i="190"/>
  <c r="V520" i="190"/>
  <c r="U520" i="190"/>
  <c r="T520" i="190"/>
  <c r="S520" i="190"/>
  <c r="R520" i="190"/>
  <c r="Q520" i="190"/>
  <c r="P520" i="190"/>
  <c r="O520" i="190"/>
  <c r="W520" i="190" s="1"/>
  <c r="V519" i="190"/>
  <c r="U519" i="190"/>
  <c r="T519" i="190"/>
  <c r="S519" i="190"/>
  <c r="R519" i="190"/>
  <c r="Q519" i="190"/>
  <c r="P519" i="190"/>
  <c r="O519" i="190"/>
  <c r="V518" i="190"/>
  <c r="U518" i="190"/>
  <c r="T518" i="190"/>
  <c r="S518" i="190"/>
  <c r="R518" i="190"/>
  <c r="Q518" i="190"/>
  <c r="P518" i="190"/>
  <c r="O518" i="190"/>
  <c r="V517" i="190"/>
  <c r="U517" i="190"/>
  <c r="T517" i="190"/>
  <c r="S517" i="190"/>
  <c r="R517" i="190"/>
  <c r="Q517" i="190"/>
  <c r="P517" i="190"/>
  <c r="O517" i="190"/>
  <c r="W517" i="190" s="1"/>
  <c r="V516" i="190"/>
  <c r="U516" i="190"/>
  <c r="T516" i="190"/>
  <c r="X516" i="190" s="1"/>
  <c r="S516" i="190"/>
  <c r="R516" i="190"/>
  <c r="Q516" i="190"/>
  <c r="P516" i="190"/>
  <c r="O516" i="190"/>
  <c r="V515" i="190"/>
  <c r="U515" i="190"/>
  <c r="T515" i="190"/>
  <c r="S515" i="190"/>
  <c r="X515" i="190" s="1"/>
  <c r="R515" i="190"/>
  <c r="Q515" i="190"/>
  <c r="P515" i="190"/>
  <c r="O515" i="190"/>
  <c r="V514" i="190"/>
  <c r="U514" i="190"/>
  <c r="T514" i="190"/>
  <c r="S514" i="190"/>
  <c r="R514" i="190"/>
  <c r="Q514" i="190"/>
  <c r="P514" i="190"/>
  <c r="O514" i="190"/>
  <c r="W514" i="190" s="1"/>
  <c r="V513" i="190"/>
  <c r="U513" i="190"/>
  <c r="T513" i="190"/>
  <c r="S513" i="190"/>
  <c r="R513" i="190"/>
  <c r="Q513" i="190"/>
  <c r="P513" i="190"/>
  <c r="O513" i="190"/>
  <c r="V512" i="190"/>
  <c r="U512" i="190"/>
  <c r="T512" i="190"/>
  <c r="S512" i="190"/>
  <c r="R512" i="190"/>
  <c r="Q512" i="190"/>
  <c r="P512" i="190"/>
  <c r="O512" i="190"/>
  <c r="V511" i="190"/>
  <c r="U511" i="190"/>
  <c r="T511" i="190"/>
  <c r="S511" i="190"/>
  <c r="R511" i="190"/>
  <c r="Q511" i="190"/>
  <c r="P511" i="190"/>
  <c r="O511" i="190"/>
  <c r="W511" i="190" s="1"/>
  <c r="V510" i="190"/>
  <c r="U510" i="190"/>
  <c r="T510" i="190"/>
  <c r="X510" i="190" s="1"/>
  <c r="S510" i="190"/>
  <c r="R510" i="190"/>
  <c r="Q510" i="190"/>
  <c r="P510" i="190"/>
  <c r="O510" i="190"/>
  <c r="V509" i="190"/>
  <c r="U509" i="190"/>
  <c r="T509" i="190"/>
  <c r="S509" i="190"/>
  <c r="X509" i="190" s="1"/>
  <c r="R509" i="190"/>
  <c r="Q509" i="190"/>
  <c r="P509" i="190"/>
  <c r="O509" i="190"/>
  <c r="V508" i="190"/>
  <c r="U508" i="190"/>
  <c r="T508" i="190"/>
  <c r="S508" i="190"/>
  <c r="R508" i="190"/>
  <c r="Q508" i="190"/>
  <c r="P508" i="190"/>
  <c r="O508" i="190"/>
  <c r="W508" i="190" s="1"/>
  <c r="V507" i="190"/>
  <c r="U507" i="190"/>
  <c r="T507" i="190"/>
  <c r="S507" i="190"/>
  <c r="R507" i="190"/>
  <c r="Q507" i="190"/>
  <c r="P507" i="190"/>
  <c r="O507" i="190"/>
  <c r="V506" i="190"/>
  <c r="U506" i="190"/>
  <c r="T506" i="190"/>
  <c r="S506" i="190"/>
  <c r="R506" i="190"/>
  <c r="Q506" i="190"/>
  <c r="P506" i="190"/>
  <c r="O506" i="190"/>
  <c r="V505" i="190"/>
  <c r="U505" i="190"/>
  <c r="T505" i="190"/>
  <c r="S505" i="190"/>
  <c r="R505" i="190"/>
  <c r="Q505" i="190"/>
  <c r="P505" i="190"/>
  <c r="O505" i="190"/>
  <c r="W505" i="190" s="1"/>
  <c r="V504" i="190"/>
  <c r="U504" i="190"/>
  <c r="T504" i="190"/>
  <c r="X504" i="190" s="1"/>
  <c r="S504" i="190"/>
  <c r="R504" i="190"/>
  <c r="Q504" i="190"/>
  <c r="P504" i="190"/>
  <c r="O504" i="190"/>
  <c r="V503" i="190"/>
  <c r="U503" i="190"/>
  <c r="T503" i="190"/>
  <c r="S503" i="190"/>
  <c r="X503" i="190" s="1"/>
  <c r="R503" i="190"/>
  <c r="Q503" i="190"/>
  <c r="P503" i="190"/>
  <c r="O503" i="190"/>
  <c r="V502" i="190"/>
  <c r="U502" i="190"/>
  <c r="T502" i="190"/>
  <c r="S502" i="190"/>
  <c r="R502" i="190"/>
  <c r="Q502" i="190"/>
  <c r="P502" i="190"/>
  <c r="O502" i="190"/>
  <c r="W502" i="190" s="1"/>
  <c r="V501" i="190"/>
  <c r="U501" i="190"/>
  <c r="T501" i="190"/>
  <c r="S501" i="190"/>
  <c r="R501" i="190"/>
  <c r="Q501" i="190"/>
  <c r="P501" i="190"/>
  <c r="O501" i="190"/>
  <c r="V500" i="190"/>
  <c r="U500" i="190"/>
  <c r="T500" i="190"/>
  <c r="S500" i="190"/>
  <c r="R500" i="190"/>
  <c r="Q500" i="190"/>
  <c r="P500" i="190"/>
  <c r="O500" i="190"/>
  <c r="V499" i="190"/>
  <c r="U499" i="190"/>
  <c r="T499" i="190"/>
  <c r="S499" i="190"/>
  <c r="R499" i="190"/>
  <c r="Q499" i="190"/>
  <c r="P499" i="190"/>
  <c r="O499" i="190"/>
  <c r="W499" i="190" s="1"/>
  <c r="V498" i="190"/>
  <c r="U498" i="190"/>
  <c r="T498" i="190"/>
  <c r="X498" i="190" s="1"/>
  <c r="S498" i="190"/>
  <c r="R498" i="190"/>
  <c r="Q498" i="190"/>
  <c r="P498" i="190"/>
  <c r="O498" i="190"/>
  <c r="V497" i="190"/>
  <c r="U497" i="190"/>
  <c r="T497" i="190"/>
  <c r="S497" i="190"/>
  <c r="X497" i="190" s="1"/>
  <c r="R497" i="190"/>
  <c r="Q497" i="190"/>
  <c r="P497" i="190"/>
  <c r="O497" i="190"/>
  <c r="V496" i="190"/>
  <c r="U496" i="190"/>
  <c r="T496" i="190"/>
  <c r="S496" i="190"/>
  <c r="R496" i="190"/>
  <c r="Q496" i="190"/>
  <c r="P496" i="190"/>
  <c r="O496" i="190"/>
  <c r="W496" i="190" s="1"/>
  <c r="V495" i="190"/>
  <c r="U495" i="190"/>
  <c r="T495" i="190"/>
  <c r="S495" i="190"/>
  <c r="R495" i="190"/>
  <c r="Q495" i="190"/>
  <c r="P495" i="190"/>
  <c r="O495" i="190"/>
  <c r="V494" i="190"/>
  <c r="U494" i="190"/>
  <c r="T494" i="190"/>
  <c r="S494" i="190"/>
  <c r="R494" i="190"/>
  <c r="Q494" i="190"/>
  <c r="P494" i="190"/>
  <c r="O494" i="190"/>
  <c r="V493" i="190"/>
  <c r="U493" i="190"/>
  <c r="T493" i="190"/>
  <c r="S493" i="190"/>
  <c r="R493" i="190"/>
  <c r="Q493" i="190"/>
  <c r="P493" i="190"/>
  <c r="O493" i="190"/>
  <c r="W493" i="190" s="1"/>
  <c r="V492" i="190"/>
  <c r="U492" i="190"/>
  <c r="T492" i="190"/>
  <c r="X492" i="190" s="1"/>
  <c r="S492" i="190"/>
  <c r="R492" i="190"/>
  <c r="Q492" i="190"/>
  <c r="P492" i="190"/>
  <c r="O492" i="190"/>
  <c r="V491" i="190"/>
  <c r="U491" i="190"/>
  <c r="T491" i="190"/>
  <c r="S491" i="190"/>
  <c r="X491" i="190" s="1"/>
  <c r="R491" i="190"/>
  <c r="Q491" i="190"/>
  <c r="P491" i="190"/>
  <c r="O491" i="190"/>
  <c r="V490" i="190"/>
  <c r="U490" i="190"/>
  <c r="T490" i="190"/>
  <c r="S490" i="190"/>
  <c r="R490" i="190"/>
  <c r="Q490" i="190"/>
  <c r="P490" i="190"/>
  <c r="O490" i="190"/>
  <c r="W490" i="190" s="1"/>
  <c r="V489" i="190"/>
  <c r="U489" i="190"/>
  <c r="T489" i="190"/>
  <c r="S489" i="190"/>
  <c r="R489" i="190"/>
  <c r="Q489" i="190"/>
  <c r="P489" i="190"/>
  <c r="O489" i="190"/>
  <c r="V488" i="190"/>
  <c r="U488" i="190"/>
  <c r="T488" i="190"/>
  <c r="S488" i="190"/>
  <c r="R488" i="190"/>
  <c r="Q488" i="190"/>
  <c r="P488" i="190"/>
  <c r="O488" i="190"/>
  <c r="V487" i="190"/>
  <c r="U487" i="190"/>
  <c r="T487" i="190"/>
  <c r="S487" i="190"/>
  <c r="R487" i="190"/>
  <c r="Q487" i="190"/>
  <c r="P487" i="190"/>
  <c r="O487" i="190"/>
  <c r="W487" i="190" s="1"/>
  <c r="V486" i="190"/>
  <c r="U486" i="190"/>
  <c r="T486" i="190"/>
  <c r="X486" i="190" s="1"/>
  <c r="S486" i="190"/>
  <c r="R486" i="190"/>
  <c r="Q486" i="190"/>
  <c r="P486" i="190"/>
  <c r="O486" i="190"/>
  <c r="V485" i="190"/>
  <c r="U485" i="190"/>
  <c r="T485" i="190"/>
  <c r="S485" i="190"/>
  <c r="X485" i="190" s="1"/>
  <c r="R485" i="190"/>
  <c r="Q485" i="190"/>
  <c r="P485" i="190"/>
  <c r="O485" i="190"/>
  <c r="V484" i="190"/>
  <c r="U484" i="190"/>
  <c r="T484" i="190"/>
  <c r="S484" i="190"/>
  <c r="R484" i="190"/>
  <c r="Q484" i="190"/>
  <c r="P484" i="190"/>
  <c r="O484" i="190"/>
  <c r="W484" i="190" s="1"/>
  <c r="V483" i="190"/>
  <c r="U483" i="190"/>
  <c r="T483" i="190"/>
  <c r="S483" i="190"/>
  <c r="R483" i="190"/>
  <c r="Q483" i="190"/>
  <c r="P483" i="190"/>
  <c r="O483" i="190"/>
  <c r="V482" i="190"/>
  <c r="U482" i="190"/>
  <c r="T482" i="190"/>
  <c r="S482" i="190"/>
  <c r="R482" i="190"/>
  <c r="Q482" i="190"/>
  <c r="P482" i="190"/>
  <c r="O482" i="190"/>
  <c r="V481" i="190"/>
  <c r="U481" i="190"/>
  <c r="T481" i="190"/>
  <c r="S481" i="190"/>
  <c r="R481" i="190"/>
  <c r="Q481" i="190"/>
  <c r="P481" i="190"/>
  <c r="O481" i="190"/>
  <c r="W481" i="190" s="1"/>
  <c r="V480" i="190"/>
  <c r="U480" i="190"/>
  <c r="T480" i="190"/>
  <c r="X480" i="190" s="1"/>
  <c r="S480" i="190"/>
  <c r="R480" i="190"/>
  <c r="Q480" i="190"/>
  <c r="P480" i="190"/>
  <c r="O480" i="190"/>
  <c r="V479" i="190"/>
  <c r="U479" i="190"/>
  <c r="T479" i="190"/>
  <c r="S479" i="190"/>
  <c r="X479" i="190" s="1"/>
  <c r="R479" i="190"/>
  <c r="Q479" i="190"/>
  <c r="P479" i="190"/>
  <c r="O479" i="190"/>
  <c r="V478" i="190"/>
  <c r="U478" i="190"/>
  <c r="T478" i="190"/>
  <c r="S478" i="190"/>
  <c r="R478" i="190"/>
  <c r="Q478" i="190"/>
  <c r="P478" i="190"/>
  <c r="O478" i="190"/>
  <c r="W478" i="190" s="1"/>
  <c r="V477" i="190"/>
  <c r="U477" i="190"/>
  <c r="T477" i="190"/>
  <c r="S477" i="190"/>
  <c r="R477" i="190"/>
  <c r="Q477" i="190"/>
  <c r="P477" i="190"/>
  <c r="O477" i="190"/>
  <c r="V476" i="190"/>
  <c r="U476" i="190"/>
  <c r="T476" i="190"/>
  <c r="S476" i="190"/>
  <c r="R476" i="190"/>
  <c r="Q476" i="190"/>
  <c r="P476" i="190"/>
  <c r="O476" i="190"/>
  <c r="V475" i="190"/>
  <c r="U475" i="190"/>
  <c r="T475" i="190"/>
  <c r="S475" i="190"/>
  <c r="R475" i="190"/>
  <c r="Q475" i="190"/>
  <c r="P475" i="190"/>
  <c r="O475" i="190"/>
  <c r="W475" i="190" s="1"/>
  <c r="V474" i="190"/>
  <c r="U474" i="190"/>
  <c r="T474" i="190"/>
  <c r="X474" i="190" s="1"/>
  <c r="S474" i="190"/>
  <c r="R474" i="190"/>
  <c r="Q474" i="190"/>
  <c r="P474" i="190"/>
  <c r="O474" i="190"/>
  <c r="V473" i="190"/>
  <c r="U473" i="190"/>
  <c r="T473" i="190"/>
  <c r="S473" i="190"/>
  <c r="X473" i="190" s="1"/>
  <c r="R473" i="190"/>
  <c r="Q473" i="190"/>
  <c r="P473" i="190"/>
  <c r="O473" i="190"/>
  <c r="V472" i="190"/>
  <c r="U472" i="190"/>
  <c r="T472" i="190"/>
  <c r="S472" i="190"/>
  <c r="R472" i="190"/>
  <c r="Q472" i="190"/>
  <c r="P472" i="190"/>
  <c r="O472" i="190"/>
  <c r="W472" i="190" s="1"/>
  <c r="V471" i="190"/>
  <c r="U471" i="190"/>
  <c r="T471" i="190"/>
  <c r="S471" i="190"/>
  <c r="R471" i="190"/>
  <c r="Q471" i="190"/>
  <c r="P471" i="190"/>
  <c r="O471" i="190"/>
  <c r="V470" i="190"/>
  <c r="U470" i="190"/>
  <c r="T470" i="190"/>
  <c r="S470" i="190"/>
  <c r="R470" i="190"/>
  <c r="Q470" i="190"/>
  <c r="P470" i="190"/>
  <c r="O470" i="190"/>
  <c r="V469" i="190"/>
  <c r="U469" i="190"/>
  <c r="T469" i="190"/>
  <c r="S469" i="190"/>
  <c r="R469" i="190"/>
  <c r="Q469" i="190"/>
  <c r="P469" i="190"/>
  <c r="O469" i="190"/>
  <c r="W469" i="190" s="1"/>
  <c r="V468" i="190"/>
  <c r="U468" i="190"/>
  <c r="T468" i="190"/>
  <c r="X468" i="190" s="1"/>
  <c r="S468" i="190"/>
  <c r="R468" i="190"/>
  <c r="Q468" i="190"/>
  <c r="P468" i="190"/>
  <c r="O468" i="190"/>
  <c r="V467" i="190"/>
  <c r="U467" i="190"/>
  <c r="T467" i="190"/>
  <c r="S467" i="190"/>
  <c r="X467" i="190" s="1"/>
  <c r="R467" i="190"/>
  <c r="Q467" i="190"/>
  <c r="P467" i="190"/>
  <c r="O467" i="190"/>
  <c r="V466" i="190"/>
  <c r="U466" i="190"/>
  <c r="T466" i="190"/>
  <c r="S466" i="190"/>
  <c r="R466" i="190"/>
  <c r="Q466" i="190"/>
  <c r="P466" i="190"/>
  <c r="O466" i="190"/>
  <c r="W466" i="190" s="1"/>
  <c r="V465" i="190"/>
  <c r="U465" i="190"/>
  <c r="T465" i="190"/>
  <c r="S465" i="190"/>
  <c r="R465" i="190"/>
  <c r="Q465" i="190"/>
  <c r="P465" i="190"/>
  <c r="O465" i="190"/>
  <c r="V464" i="190"/>
  <c r="U464" i="190"/>
  <c r="T464" i="190"/>
  <c r="S464" i="190"/>
  <c r="R464" i="190"/>
  <c r="Q464" i="190"/>
  <c r="P464" i="190"/>
  <c r="O464" i="190"/>
  <c r="V463" i="190"/>
  <c r="U463" i="190"/>
  <c r="T463" i="190"/>
  <c r="S463" i="190"/>
  <c r="R463" i="190"/>
  <c r="Q463" i="190"/>
  <c r="P463" i="190"/>
  <c r="O463" i="190"/>
  <c r="W463" i="190" s="1"/>
  <c r="V462" i="190"/>
  <c r="U462" i="190"/>
  <c r="T462" i="190"/>
  <c r="X462" i="190" s="1"/>
  <c r="S462" i="190"/>
  <c r="R462" i="190"/>
  <c r="Q462" i="190"/>
  <c r="P462" i="190"/>
  <c r="O462" i="190"/>
  <c r="V461" i="190"/>
  <c r="U461" i="190"/>
  <c r="T461" i="190"/>
  <c r="S461" i="190"/>
  <c r="X461" i="190" s="1"/>
  <c r="R461" i="190"/>
  <c r="Q461" i="190"/>
  <c r="P461" i="190"/>
  <c r="O461" i="190"/>
  <c r="V460" i="190"/>
  <c r="U460" i="190"/>
  <c r="T460" i="190"/>
  <c r="S460" i="190"/>
  <c r="R460" i="190"/>
  <c r="Q460" i="190"/>
  <c r="P460" i="190"/>
  <c r="O460" i="190"/>
  <c r="W460" i="190" s="1"/>
  <c r="V459" i="190"/>
  <c r="U459" i="190"/>
  <c r="T459" i="190"/>
  <c r="S459" i="190"/>
  <c r="R459" i="190"/>
  <c r="Q459" i="190"/>
  <c r="P459" i="190"/>
  <c r="O459" i="190"/>
  <c r="V458" i="190"/>
  <c r="U458" i="190"/>
  <c r="T458" i="190"/>
  <c r="S458" i="190"/>
  <c r="R458" i="190"/>
  <c r="Q458" i="190"/>
  <c r="P458" i="190"/>
  <c r="O458" i="190"/>
  <c r="V457" i="190"/>
  <c r="U457" i="190"/>
  <c r="T457" i="190"/>
  <c r="S457" i="190"/>
  <c r="R457" i="190"/>
  <c r="Q457" i="190"/>
  <c r="P457" i="190"/>
  <c r="O457" i="190"/>
  <c r="W457" i="190" s="1"/>
  <c r="V456" i="190"/>
  <c r="U456" i="190"/>
  <c r="T456" i="190"/>
  <c r="X456" i="190" s="1"/>
  <c r="S456" i="190"/>
  <c r="R456" i="190"/>
  <c r="Q456" i="190"/>
  <c r="P456" i="190"/>
  <c r="O456" i="190"/>
  <c r="V455" i="190"/>
  <c r="U455" i="190"/>
  <c r="T455" i="190"/>
  <c r="S455" i="190"/>
  <c r="X455" i="190" s="1"/>
  <c r="R455" i="190"/>
  <c r="Q455" i="190"/>
  <c r="P455" i="190"/>
  <c r="O455" i="190"/>
  <c r="V454" i="190"/>
  <c r="U454" i="190"/>
  <c r="T454" i="190"/>
  <c r="S454" i="190"/>
  <c r="R454" i="190"/>
  <c r="Q454" i="190"/>
  <c r="P454" i="190"/>
  <c r="O454" i="190"/>
  <c r="W454" i="190" s="1"/>
  <c r="V453" i="190"/>
  <c r="U453" i="190"/>
  <c r="T453" i="190"/>
  <c r="S453" i="190"/>
  <c r="R453" i="190"/>
  <c r="Q453" i="190"/>
  <c r="P453" i="190"/>
  <c r="O453" i="190"/>
  <c r="V452" i="190"/>
  <c r="U452" i="190"/>
  <c r="T452" i="190"/>
  <c r="S452" i="190"/>
  <c r="R452" i="190"/>
  <c r="Q452" i="190"/>
  <c r="P452" i="190"/>
  <c r="O452" i="190"/>
  <c r="V451" i="190"/>
  <c r="U451" i="190"/>
  <c r="T451" i="190"/>
  <c r="S451" i="190"/>
  <c r="R451" i="190"/>
  <c r="Q451" i="190"/>
  <c r="P451" i="190"/>
  <c r="O451" i="190"/>
  <c r="W451" i="190" s="1"/>
  <c r="V450" i="190"/>
  <c r="U450" i="190"/>
  <c r="T450" i="190"/>
  <c r="X450" i="190" s="1"/>
  <c r="S450" i="190"/>
  <c r="R450" i="190"/>
  <c r="Q450" i="190"/>
  <c r="P450" i="190"/>
  <c r="O450" i="190"/>
  <c r="V449" i="190"/>
  <c r="U449" i="190"/>
  <c r="T449" i="190"/>
  <c r="S449" i="190"/>
  <c r="X449" i="190" s="1"/>
  <c r="R449" i="190"/>
  <c r="Q449" i="190"/>
  <c r="P449" i="190"/>
  <c r="O449" i="190"/>
  <c r="V448" i="190"/>
  <c r="U448" i="190"/>
  <c r="T448" i="190"/>
  <c r="S448" i="190"/>
  <c r="R448" i="190"/>
  <c r="Q448" i="190"/>
  <c r="P448" i="190"/>
  <c r="O448" i="190"/>
  <c r="W448" i="190" s="1"/>
  <c r="V447" i="190"/>
  <c r="U447" i="190"/>
  <c r="T447" i="190"/>
  <c r="S447" i="190"/>
  <c r="R447" i="190"/>
  <c r="Q447" i="190"/>
  <c r="P447" i="190"/>
  <c r="O447" i="190"/>
  <c r="V446" i="190"/>
  <c r="U446" i="190"/>
  <c r="T446" i="190"/>
  <c r="S446" i="190"/>
  <c r="R446" i="190"/>
  <c r="Q446" i="190"/>
  <c r="P446" i="190"/>
  <c r="O446" i="190"/>
  <c r="V445" i="190"/>
  <c r="U445" i="190"/>
  <c r="T445" i="190"/>
  <c r="S445" i="190"/>
  <c r="R445" i="190"/>
  <c r="Q445" i="190"/>
  <c r="P445" i="190"/>
  <c r="O445" i="190"/>
  <c r="W445" i="190" s="1"/>
  <c r="V444" i="190"/>
  <c r="U444" i="190"/>
  <c r="T444" i="190"/>
  <c r="X444" i="190" s="1"/>
  <c r="S444" i="190"/>
  <c r="R444" i="190"/>
  <c r="Q444" i="190"/>
  <c r="P444" i="190"/>
  <c r="O444" i="190"/>
  <c r="V443" i="190"/>
  <c r="U443" i="190"/>
  <c r="T443" i="190"/>
  <c r="S443" i="190"/>
  <c r="X443" i="190" s="1"/>
  <c r="R443" i="190"/>
  <c r="Q443" i="190"/>
  <c r="P443" i="190"/>
  <c r="O443" i="190"/>
  <c r="V442" i="190"/>
  <c r="U442" i="190"/>
  <c r="T442" i="190"/>
  <c r="S442" i="190"/>
  <c r="R442" i="190"/>
  <c r="Q442" i="190"/>
  <c r="P442" i="190"/>
  <c r="O442" i="190"/>
  <c r="W442" i="190" s="1"/>
  <c r="V441" i="190"/>
  <c r="U441" i="190"/>
  <c r="T441" i="190"/>
  <c r="S441" i="190"/>
  <c r="R441" i="190"/>
  <c r="Q441" i="190"/>
  <c r="P441" i="190"/>
  <c r="O441" i="190"/>
  <c r="V440" i="190"/>
  <c r="U440" i="190"/>
  <c r="T440" i="190"/>
  <c r="S440" i="190"/>
  <c r="R440" i="190"/>
  <c r="Q440" i="190"/>
  <c r="P440" i="190"/>
  <c r="O440" i="190"/>
  <c r="V439" i="190"/>
  <c r="U439" i="190"/>
  <c r="T439" i="190"/>
  <c r="S439" i="190"/>
  <c r="R439" i="190"/>
  <c r="Q439" i="190"/>
  <c r="P439" i="190"/>
  <c r="O439" i="190"/>
  <c r="W439" i="190" s="1"/>
  <c r="V438" i="190"/>
  <c r="U438" i="190"/>
  <c r="T438" i="190"/>
  <c r="X438" i="190" s="1"/>
  <c r="S438" i="190"/>
  <c r="R438" i="190"/>
  <c r="Q438" i="190"/>
  <c r="P438" i="190"/>
  <c r="O438" i="190"/>
  <c r="V437" i="190"/>
  <c r="U437" i="190"/>
  <c r="T437" i="190"/>
  <c r="S437" i="190"/>
  <c r="X437" i="190" s="1"/>
  <c r="R437" i="190"/>
  <c r="Q437" i="190"/>
  <c r="P437" i="190"/>
  <c r="O437" i="190"/>
  <c r="V436" i="190"/>
  <c r="U436" i="190"/>
  <c r="T436" i="190"/>
  <c r="S436" i="190"/>
  <c r="R436" i="190"/>
  <c r="Q436" i="190"/>
  <c r="P436" i="190"/>
  <c r="O436" i="190"/>
  <c r="W436" i="190" s="1"/>
  <c r="V435" i="190"/>
  <c r="U435" i="190"/>
  <c r="T435" i="190"/>
  <c r="S435" i="190"/>
  <c r="R435" i="190"/>
  <c r="Q435" i="190"/>
  <c r="P435" i="190"/>
  <c r="O435" i="190"/>
  <c r="V434" i="190"/>
  <c r="U434" i="190"/>
  <c r="T434" i="190"/>
  <c r="S434" i="190"/>
  <c r="R434" i="190"/>
  <c r="Q434" i="190"/>
  <c r="P434" i="190"/>
  <c r="O434" i="190"/>
  <c r="V433" i="190"/>
  <c r="U433" i="190"/>
  <c r="T433" i="190"/>
  <c r="S433" i="190"/>
  <c r="R433" i="190"/>
  <c r="Q433" i="190"/>
  <c r="P433" i="190"/>
  <c r="O433" i="190"/>
  <c r="W433" i="190" s="1"/>
  <c r="V432" i="190"/>
  <c r="U432" i="190"/>
  <c r="T432" i="190"/>
  <c r="X432" i="190" s="1"/>
  <c r="S432" i="190"/>
  <c r="R432" i="190"/>
  <c r="Q432" i="190"/>
  <c r="P432" i="190"/>
  <c r="O432" i="190"/>
  <c r="V431" i="190"/>
  <c r="U431" i="190"/>
  <c r="T431" i="190"/>
  <c r="S431" i="190"/>
  <c r="X431" i="190" s="1"/>
  <c r="R431" i="190"/>
  <c r="Q431" i="190"/>
  <c r="P431" i="190"/>
  <c r="O431" i="190"/>
  <c r="V430" i="190"/>
  <c r="U430" i="190"/>
  <c r="T430" i="190"/>
  <c r="S430" i="190"/>
  <c r="R430" i="190"/>
  <c r="Q430" i="190"/>
  <c r="P430" i="190"/>
  <c r="O430" i="190"/>
  <c r="W430" i="190" s="1"/>
  <c r="V429" i="190"/>
  <c r="U429" i="190"/>
  <c r="T429" i="190"/>
  <c r="S429" i="190"/>
  <c r="R429" i="190"/>
  <c r="Q429" i="190"/>
  <c r="P429" i="190"/>
  <c r="O429" i="190"/>
  <c r="V428" i="190"/>
  <c r="U428" i="190"/>
  <c r="T428" i="190"/>
  <c r="S428" i="190"/>
  <c r="R428" i="190"/>
  <c r="Q428" i="190"/>
  <c r="P428" i="190"/>
  <c r="O428" i="190"/>
  <c r="V427" i="190"/>
  <c r="U427" i="190"/>
  <c r="T427" i="190"/>
  <c r="S427" i="190"/>
  <c r="R427" i="190"/>
  <c r="Q427" i="190"/>
  <c r="P427" i="190"/>
  <c r="O427" i="190"/>
  <c r="W427" i="190" s="1"/>
  <c r="V426" i="190"/>
  <c r="U426" i="190"/>
  <c r="T426" i="190"/>
  <c r="X426" i="190" s="1"/>
  <c r="S426" i="190"/>
  <c r="R426" i="190"/>
  <c r="Q426" i="190"/>
  <c r="P426" i="190"/>
  <c r="O426" i="190"/>
  <c r="V425" i="190"/>
  <c r="U425" i="190"/>
  <c r="T425" i="190"/>
  <c r="S425" i="190"/>
  <c r="X425" i="190" s="1"/>
  <c r="R425" i="190"/>
  <c r="Q425" i="190"/>
  <c r="P425" i="190"/>
  <c r="O425" i="190"/>
  <c r="V424" i="190"/>
  <c r="U424" i="190"/>
  <c r="T424" i="190"/>
  <c r="S424" i="190"/>
  <c r="R424" i="190"/>
  <c r="Q424" i="190"/>
  <c r="P424" i="190"/>
  <c r="O424" i="190"/>
  <c r="W424" i="190" s="1"/>
  <c r="V423" i="190"/>
  <c r="U423" i="190"/>
  <c r="T423" i="190"/>
  <c r="S423" i="190"/>
  <c r="R423" i="190"/>
  <c r="Q423" i="190"/>
  <c r="P423" i="190"/>
  <c r="O423" i="190"/>
  <c r="V422" i="190"/>
  <c r="U422" i="190"/>
  <c r="T422" i="190"/>
  <c r="S422" i="190"/>
  <c r="R422" i="190"/>
  <c r="Q422" i="190"/>
  <c r="P422" i="190"/>
  <c r="O422" i="190"/>
  <c r="V421" i="190"/>
  <c r="U421" i="190"/>
  <c r="T421" i="190"/>
  <c r="S421" i="190"/>
  <c r="R421" i="190"/>
  <c r="Q421" i="190"/>
  <c r="P421" i="190"/>
  <c r="O421" i="190"/>
  <c r="W421" i="190" s="1"/>
  <c r="V420" i="190"/>
  <c r="U420" i="190"/>
  <c r="T420" i="190"/>
  <c r="X420" i="190" s="1"/>
  <c r="S420" i="190"/>
  <c r="R420" i="190"/>
  <c r="Q420" i="190"/>
  <c r="P420" i="190"/>
  <c r="O420" i="190"/>
  <c r="V419" i="190"/>
  <c r="U419" i="190"/>
  <c r="T419" i="190"/>
  <c r="S419" i="190"/>
  <c r="X419" i="190" s="1"/>
  <c r="R419" i="190"/>
  <c r="Q419" i="190"/>
  <c r="P419" i="190"/>
  <c r="O419" i="190"/>
  <c r="V418" i="190"/>
  <c r="U418" i="190"/>
  <c r="T418" i="190"/>
  <c r="S418" i="190"/>
  <c r="R418" i="190"/>
  <c r="Q418" i="190"/>
  <c r="P418" i="190"/>
  <c r="O418" i="190"/>
  <c r="W418" i="190" s="1"/>
  <c r="V417" i="190"/>
  <c r="U417" i="190"/>
  <c r="T417" i="190"/>
  <c r="S417" i="190"/>
  <c r="R417" i="190"/>
  <c r="Q417" i="190"/>
  <c r="P417" i="190"/>
  <c r="O417" i="190"/>
  <c r="V416" i="190"/>
  <c r="U416" i="190"/>
  <c r="T416" i="190"/>
  <c r="S416" i="190"/>
  <c r="R416" i="190"/>
  <c r="Q416" i="190"/>
  <c r="P416" i="190"/>
  <c r="O416" i="190"/>
  <c r="V415" i="190"/>
  <c r="U415" i="190"/>
  <c r="T415" i="190"/>
  <c r="S415" i="190"/>
  <c r="R415" i="190"/>
  <c r="Q415" i="190"/>
  <c r="P415" i="190"/>
  <c r="O415" i="190"/>
  <c r="W415" i="190" s="1"/>
  <c r="V414" i="190"/>
  <c r="U414" i="190"/>
  <c r="T414" i="190"/>
  <c r="X414" i="190" s="1"/>
  <c r="S414" i="190"/>
  <c r="R414" i="190"/>
  <c r="Q414" i="190"/>
  <c r="P414" i="190"/>
  <c r="O414" i="190"/>
  <c r="V413" i="190"/>
  <c r="U413" i="190"/>
  <c r="T413" i="190"/>
  <c r="S413" i="190"/>
  <c r="X413" i="190" s="1"/>
  <c r="R413" i="190"/>
  <c r="Q413" i="190"/>
  <c r="P413" i="190"/>
  <c r="O413" i="190"/>
  <c r="V412" i="190"/>
  <c r="U412" i="190"/>
  <c r="T412" i="190"/>
  <c r="S412" i="190"/>
  <c r="R412" i="190"/>
  <c r="Q412" i="190"/>
  <c r="P412" i="190"/>
  <c r="O412" i="190"/>
  <c r="W412" i="190" s="1"/>
  <c r="V411" i="190"/>
  <c r="U411" i="190"/>
  <c r="T411" i="190"/>
  <c r="S411" i="190"/>
  <c r="R411" i="190"/>
  <c r="Q411" i="190"/>
  <c r="P411" i="190"/>
  <c r="O411" i="190"/>
  <c r="V410" i="190"/>
  <c r="U410" i="190"/>
  <c r="T410" i="190"/>
  <c r="S410" i="190"/>
  <c r="R410" i="190"/>
  <c r="Q410" i="190"/>
  <c r="P410" i="190"/>
  <c r="O410" i="190"/>
  <c r="V409" i="190"/>
  <c r="U409" i="190"/>
  <c r="T409" i="190"/>
  <c r="S409" i="190"/>
  <c r="R409" i="190"/>
  <c r="Q409" i="190"/>
  <c r="P409" i="190"/>
  <c r="O409" i="190"/>
  <c r="W409" i="190" s="1"/>
  <c r="V408" i="190"/>
  <c r="U408" i="190"/>
  <c r="T408" i="190"/>
  <c r="X408" i="190" s="1"/>
  <c r="S408" i="190"/>
  <c r="R408" i="190"/>
  <c r="Q408" i="190"/>
  <c r="P408" i="190"/>
  <c r="O408" i="190"/>
  <c r="V407" i="190"/>
  <c r="U407" i="190"/>
  <c r="T407" i="190"/>
  <c r="S407" i="190"/>
  <c r="X407" i="190" s="1"/>
  <c r="R407" i="190"/>
  <c r="Q407" i="190"/>
  <c r="P407" i="190"/>
  <c r="O407" i="190"/>
  <c r="V406" i="190"/>
  <c r="U406" i="190"/>
  <c r="T406" i="190"/>
  <c r="S406" i="190"/>
  <c r="R406" i="190"/>
  <c r="Q406" i="190"/>
  <c r="P406" i="190"/>
  <c r="O406" i="190"/>
  <c r="W406" i="190" s="1"/>
  <c r="V405" i="190"/>
  <c r="U405" i="190"/>
  <c r="T405" i="190"/>
  <c r="S405" i="190"/>
  <c r="R405" i="190"/>
  <c r="Q405" i="190"/>
  <c r="P405" i="190"/>
  <c r="O405" i="190"/>
  <c r="V404" i="190"/>
  <c r="U404" i="190"/>
  <c r="T404" i="190"/>
  <c r="S404" i="190"/>
  <c r="R404" i="190"/>
  <c r="Q404" i="190"/>
  <c r="P404" i="190"/>
  <c r="O404" i="190"/>
  <c r="V403" i="190"/>
  <c r="U403" i="190"/>
  <c r="T403" i="190"/>
  <c r="S403" i="190"/>
  <c r="R403" i="190"/>
  <c r="Q403" i="190"/>
  <c r="P403" i="190"/>
  <c r="O403" i="190"/>
  <c r="W403" i="190" s="1"/>
  <c r="V402" i="190"/>
  <c r="U402" i="190"/>
  <c r="T402" i="190"/>
  <c r="X402" i="190" s="1"/>
  <c r="S402" i="190"/>
  <c r="R402" i="190"/>
  <c r="Q402" i="190"/>
  <c r="P402" i="190"/>
  <c r="O402" i="190"/>
  <c r="V401" i="190"/>
  <c r="U401" i="190"/>
  <c r="T401" i="190"/>
  <c r="S401" i="190"/>
  <c r="X401" i="190" s="1"/>
  <c r="R401" i="190"/>
  <c r="Q401" i="190"/>
  <c r="P401" i="190"/>
  <c r="O401" i="190"/>
  <c r="V400" i="190"/>
  <c r="U400" i="190"/>
  <c r="T400" i="190"/>
  <c r="S400" i="190"/>
  <c r="R400" i="190"/>
  <c r="Q400" i="190"/>
  <c r="P400" i="190"/>
  <c r="O400" i="190"/>
  <c r="W400" i="190" s="1"/>
  <c r="V399" i="190"/>
  <c r="U399" i="190"/>
  <c r="T399" i="190"/>
  <c r="S399" i="190"/>
  <c r="R399" i="190"/>
  <c r="Q399" i="190"/>
  <c r="P399" i="190"/>
  <c r="O399" i="190"/>
  <c r="V398" i="190"/>
  <c r="U398" i="190"/>
  <c r="T398" i="190"/>
  <c r="S398" i="190"/>
  <c r="R398" i="190"/>
  <c r="Q398" i="190"/>
  <c r="P398" i="190"/>
  <c r="O398" i="190"/>
  <c r="V397" i="190"/>
  <c r="U397" i="190"/>
  <c r="T397" i="190"/>
  <c r="S397" i="190"/>
  <c r="R397" i="190"/>
  <c r="Q397" i="190"/>
  <c r="P397" i="190"/>
  <c r="O397" i="190"/>
  <c r="W397" i="190" s="1"/>
  <c r="V396" i="190"/>
  <c r="U396" i="190"/>
  <c r="T396" i="190"/>
  <c r="X396" i="190" s="1"/>
  <c r="S396" i="190"/>
  <c r="R396" i="190"/>
  <c r="Q396" i="190"/>
  <c r="P396" i="190"/>
  <c r="O396" i="190"/>
  <c r="V395" i="190"/>
  <c r="U395" i="190"/>
  <c r="T395" i="190"/>
  <c r="S395" i="190"/>
  <c r="X395" i="190" s="1"/>
  <c r="R395" i="190"/>
  <c r="Q395" i="190"/>
  <c r="P395" i="190"/>
  <c r="O395" i="190"/>
  <c r="V394" i="190"/>
  <c r="U394" i="190"/>
  <c r="T394" i="190"/>
  <c r="S394" i="190"/>
  <c r="R394" i="190"/>
  <c r="Q394" i="190"/>
  <c r="P394" i="190"/>
  <c r="O394" i="190"/>
  <c r="W394" i="190" s="1"/>
  <c r="V393" i="190"/>
  <c r="U393" i="190"/>
  <c r="T393" i="190"/>
  <c r="S393" i="190"/>
  <c r="R393" i="190"/>
  <c r="Q393" i="190"/>
  <c r="P393" i="190"/>
  <c r="O393" i="190"/>
  <c r="V392" i="190"/>
  <c r="U392" i="190"/>
  <c r="T392" i="190"/>
  <c r="S392" i="190"/>
  <c r="R392" i="190"/>
  <c r="Q392" i="190"/>
  <c r="P392" i="190"/>
  <c r="O392" i="190"/>
  <c r="V391" i="190"/>
  <c r="U391" i="190"/>
  <c r="T391" i="190"/>
  <c r="S391" i="190"/>
  <c r="R391" i="190"/>
  <c r="Q391" i="190"/>
  <c r="P391" i="190"/>
  <c r="O391" i="190"/>
  <c r="W391" i="190" s="1"/>
  <c r="V390" i="190"/>
  <c r="U390" i="190"/>
  <c r="T390" i="190"/>
  <c r="X390" i="190" s="1"/>
  <c r="S390" i="190"/>
  <c r="R390" i="190"/>
  <c r="Q390" i="190"/>
  <c r="P390" i="190"/>
  <c r="O390" i="190"/>
  <c r="V389" i="190"/>
  <c r="U389" i="190"/>
  <c r="T389" i="190"/>
  <c r="S389" i="190"/>
  <c r="X389" i="190" s="1"/>
  <c r="R389" i="190"/>
  <c r="Q389" i="190"/>
  <c r="P389" i="190"/>
  <c r="O389" i="190"/>
  <c r="V388" i="190"/>
  <c r="U388" i="190"/>
  <c r="T388" i="190"/>
  <c r="S388" i="190"/>
  <c r="R388" i="190"/>
  <c r="Q388" i="190"/>
  <c r="P388" i="190"/>
  <c r="O388" i="190"/>
  <c r="W388" i="190" s="1"/>
  <c r="V387" i="190"/>
  <c r="U387" i="190"/>
  <c r="T387" i="190"/>
  <c r="S387" i="190"/>
  <c r="R387" i="190"/>
  <c r="Q387" i="190"/>
  <c r="P387" i="190"/>
  <c r="O387" i="190"/>
  <c r="V386" i="190"/>
  <c r="U386" i="190"/>
  <c r="T386" i="190"/>
  <c r="S386" i="190"/>
  <c r="R386" i="190"/>
  <c r="Q386" i="190"/>
  <c r="P386" i="190"/>
  <c r="O386" i="190"/>
  <c r="V385" i="190"/>
  <c r="U385" i="190"/>
  <c r="T385" i="190"/>
  <c r="S385" i="190"/>
  <c r="R385" i="190"/>
  <c r="Q385" i="190"/>
  <c r="P385" i="190"/>
  <c r="O385" i="190"/>
  <c r="W385" i="190" s="1"/>
  <c r="V384" i="190"/>
  <c r="U384" i="190"/>
  <c r="T384" i="190"/>
  <c r="X384" i="190" s="1"/>
  <c r="S384" i="190"/>
  <c r="R384" i="190"/>
  <c r="Q384" i="190"/>
  <c r="P384" i="190"/>
  <c r="O384" i="190"/>
  <c r="V383" i="190"/>
  <c r="U383" i="190"/>
  <c r="T383" i="190"/>
  <c r="S383" i="190"/>
  <c r="X383" i="190" s="1"/>
  <c r="R383" i="190"/>
  <c r="Q383" i="190"/>
  <c r="P383" i="190"/>
  <c r="O383" i="190"/>
  <c r="V382" i="190"/>
  <c r="U382" i="190"/>
  <c r="T382" i="190"/>
  <c r="S382" i="190"/>
  <c r="R382" i="190"/>
  <c r="Q382" i="190"/>
  <c r="P382" i="190"/>
  <c r="O382" i="190"/>
  <c r="W382" i="190" s="1"/>
  <c r="V381" i="190"/>
  <c r="U381" i="190"/>
  <c r="T381" i="190"/>
  <c r="S381" i="190"/>
  <c r="R381" i="190"/>
  <c r="Q381" i="190"/>
  <c r="P381" i="190"/>
  <c r="O381" i="190"/>
  <c r="V380" i="190"/>
  <c r="U380" i="190"/>
  <c r="T380" i="190"/>
  <c r="S380" i="190"/>
  <c r="R380" i="190"/>
  <c r="Q380" i="190"/>
  <c r="P380" i="190"/>
  <c r="O380" i="190"/>
  <c r="V379" i="190"/>
  <c r="U379" i="190"/>
  <c r="T379" i="190"/>
  <c r="S379" i="190"/>
  <c r="R379" i="190"/>
  <c r="Q379" i="190"/>
  <c r="P379" i="190"/>
  <c r="O379" i="190"/>
  <c r="W379" i="190" s="1"/>
  <c r="V378" i="190"/>
  <c r="U378" i="190"/>
  <c r="T378" i="190"/>
  <c r="X378" i="190" s="1"/>
  <c r="S378" i="190"/>
  <c r="R378" i="190"/>
  <c r="Q378" i="190"/>
  <c r="P378" i="190"/>
  <c r="O378" i="190"/>
  <c r="V377" i="190"/>
  <c r="U377" i="190"/>
  <c r="T377" i="190"/>
  <c r="S377" i="190"/>
  <c r="X377" i="190" s="1"/>
  <c r="R377" i="190"/>
  <c r="Q377" i="190"/>
  <c r="P377" i="190"/>
  <c r="O377" i="190"/>
  <c r="V376" i="190"/>
  <c r="U376" i="190"/>
  <c r="T376" i="190"/>
  <c r="S376" i="190"/>
  <c r="R376" i="190"/>
  <c r="Q376" i="190"/>
  <c r="P376" i="190"/>
  <c r="O376" i="190"/>
  <c r="W376" i="190" s="1"/>
  <c r="V375" i="190"/>
  <c r="U375" i="190"/>
  <c r="T375" i="190"/>
  <c r="S375" i="190"/>
  <c r="R375" i="190"/>
  <c r="Q375" i="190"/>
  <c r="P375" i="190"/>
  <c r="O375" i="190"/>
  <c r="V374" i="190"/>
  <c r="U374" i="190"/>
  <c r="T374" i="190"/>
  <c r="S374" i="190"/>
  <c r="R374" i="190"/>
  <c r="Q374" i="190"/>
  <c r="P374" i="190"/>
  <c r="O374" i="190"/>
  <c r="V373" i="190"/>
  <c r="U373" i="190"/>
  <c r="T373" i="190"/>
  <c r="S373" i="190"/>
  <c r="R373" i="190"/>
  <c r="Q373" i="190"/>
  <c r="P373" i="190"/>
  <c r="O373" i="190"/>
  <c r="W373" i="190" s="1"/>
  <c r="V372" i="190"/>
  <c r="U372" i="190"/>
  <c r="T372" i="190"/>
  <c r="X372" i="190" s="1"/>
  <c r="S372" i="190"/>
  <c r="R372" i="190"/>
  <c r="Q372" i="190"/>
  <c r="P372" i="190"/>
  <c r="O372" i="190"/>
  <c r="V371" i="190"/>
  <c r="U371" i="190"/>
  <c r="T371" i="190"/>
  <c r="S371" i="190"/>
  <c r="X371" i="190" s="1"/>
  <c r="R371" i="190"/>
  <c r="Q371" i="190"/>
  <c r="P371" i="190"/>
  <c r="O371" i="190"/>
  <c r="V370" i="190"/>
  <c r="U370" i="190"/>
  <c r="T370" i="190"/>
  <c r="S370" i="190"/>
  <c r="R370" i="190"/>
  <c r="Q370" i="190"/>
  <c r="P370" i="190"/>
  <c r="O370" i="190"/>
  <c r="W370" i="190" s="1"/>
  <c r="V369" i="190"/>
  <c r="U369" i="190"/>
  <c r="T369" i="190"/>
  <c r="S369" i="190"/>
  <c r="R369" i="190"/>
  <c r="Q369" i="190"/>
  <c r="P369" i="190"/>
  <c r="O369" i="190"/>
  <c r="V368" i="190"/>
  <c r="U368" i="190"/>
  <c r="T368" i="190"/>
  <c r="S368" i="190"/>
  <c r="R368" i="190"/>
  <c r="Q368" i="190"/>
  <c r="P368" i="190"/>
  <c r="O368" i="190"/>
  <c r="V367" i="190"/>
  <c r="U367" i="190"/>
  <c r="T367" i="190"/>
  <c r="S367" i="190"/>
  <c r="R367" i="190"/>
  <c r="Q367" i="190"/>
  <c r="P367" i="190"/>
  <c r="O367" i="190"/>
  <c r="W367" i="190" s="1"/>
  <c r="V366" i="190"/>
  <c r="U366" i="190"/>
  <c r="T366" i="190"/>
  <c r="X366" i="190" s="1"/>
  <c r="S366" i="190"/>
  <c r="R366" i="190"/>
  <c r="Q366" i="190"/>
  <c r="P366" i="190"/>
  <c r="O366" i="190"/>
  <c r="V365" i="190"/>
  <c r="U365" i="190"/>
  <c r="T365" i="190"/>
  <c r="S365" i="190"/>
  <c r="X365" i="190" s="1"/>
  <c r="R365" i="190"/>
  <c r="Q365" i="190"/>
  <c r="P365" i="190"/>
  <c r="O365" i="190"/>
  <c r="V364" i="190"/>
  <c r="U364" i="190"/>
  <c r="T364" i="190"/>
  <c r="S364" i="190"/>
  <c r="R364" i="190"/>
  <c r="Q364" i="190"/>
  <c r="P364" i="190"/>
  <c r="O364" i="190"/>
  <c r="W364" i="190" s="1"/>
  <c r="V363" i="190"/>
  <c r="U363" i="190"/>
  <c r="T363" i="190"/>
  <c r="S363" i="190"/>
  <c r="R363" i="190"/>
  <c r="Q363" i="190"/>
  <c r="P363" i="190"/>
  <c r="O363" i="190"/>
  <c r="V362" i="190"/>
  <c r="U362" i="190"/>
  <c r="T362" i="190"/>
  <c r="S362" i="190"/>
  <c r="R362" i="190"/>
  <c r="Q362" i="190"/>
  <c r="P362" i="190"/>
  <c r="O362" i="190"/>
  <c r="V361" i="190"/>
  <c r="U361" i="190"/>
  <c r="T361" i="190"/>
  <c r="S361" i="190"/>
  <c r="R361" i="190"/>
  <c r="Q361" i="190"/>
  <c r="P361" i="190"/>
  <c r="O361" i="190"/>
  <c r="W361" i="190" s="1"/>
  <c r="V360" i="190"/>
  <c r="U360" i="190"/>
  <c r="T360" i="190"/>
  <c r="X360" i="190" s="1"/>
  <c r="S360" i="190"/>
  <c r="R360" i="190"/>
  <c r="Q360" i="190"/>
  <c r="P360" i="190"/>
  <c r="O360" i="190"/>
  <c r="V359" i="190"/>
  <c r="U359" i="190"/>
  <c r="T359" i="190"/>
  <c r="S359" i="190"/>
  <c r="X359" i="190" s="1"/>
  <c r="R359" i="190"/>
  <c r="Q359" i="190"/>
  <c r="P359" i="190"/>
  <c r="O359" i="190"/>
  <c r="V358" i="190"/>
  <c r="U358" i="190"/>
  <c r="T358" i="190"/>
  <c r="S358" i="190"/>
  <c r="R358" i="190"/>
  <c r="Q358" i="190"/>
  <c r="P358" i="190"/>
  <c r="O358" i="190"/>
  <c r="W358" i="190" s="1"/>
  <c r="V357" i="190"/>
  <c r="U357" i="190"/>
  <c r="T357" i="190"/>
  <c r="S357" i="190"/>
  <c r="R357" i="190"/>
  <c r="Q357" i="190"/>
  <c r="P357" i="190"/>
  <c r="O357" i="190"/>
  <c r="V356" i="190"/>
  <c r="U356" i="190"/>
  <c r="T356" i="190"/>
  <c r="S356" i="190"/>
  <c r="R356" i="190"/>
  <c r="Q356" i="190"/>
  <c r="P356" i="190"/>
  <c r="O356" i="190"/>
  <c r="V355" i="190"/>
  <c r="U355" i="190"/>
  <c r="T355" i="190"/>
  <c r="S355" i="190"/>
  <c r="R355" i="190"/>
  <c r="Q355" i="190"/>
  <c r="P355" i="190"/>
  <c r="O355" i="190"/>
  <c r="W355" i="190" s="1"/>
  <c r="V354" i="190"/>
  <c r="U354" i="190"/>
  <c r="T354" i="190"/>
  <c r="X354" i="190" s="1"/>
  <c r="S354" i="190"/>
  <c r="R354" i="190"/>
  <c r="Q354" i="190"/>
  <c r="P354" i="190"/>
  <c r="O354" i="190"/>
  <c r="V353" i="190"/>
  <c r="U353" i="190"/>
  <c r="T353" i="190"/>
  <c r="S353" i="190"/>
  <c r="X353" i="190" s="1"/>
  <c r="R353" i="190"/>
  <c r="Q353" i="190"/>
  <c r="P353" i="190"/>
  <c r="O353" i="190"/>
  <c r="V352" i="190"/>
  <c r="U352" i="190"/>
  <c r="T352" i="190"/>
  <c r="S352" i="190"/>
  <c r="R352" i="190"/>
  <c r="Q352" i="190"/>
  <c r="P352" i="190"/>
  <c r="O352" i="190"/>
  <c r="W352" i="190" s="1"/>
  <c r="V351" i="190"/>
  <c r="U351" i="190"/>
  <c r="T351" i="190"/>
  <c r="S351" i="190"/>
  <c r="R351" i="190"/>
  <c r="Q351" i="190"/>
  <c r="P351" i="190"/>
  <c r="O351" i="190"/>
  <c r="V350" i="190"/>
  <c r="U350" i="190"/>
  <c r="T350" i="190"/>
  <c r="S350" i="190"/>
  <c r="R350" i="190"/>
  <c r="Q350" i="190"/>
  <c r="P350" i="190"/>
  <c r="O350" i="190"/>
  <c r="V349" i="190"/>
  <c r="U349" i="190"/>
  <c r="T349" i="190"/>
  <c r="S349" i="190"/>
  <c r="R349" i="190"/>
  <c r="Q349" i="190"/>
  <c r="P349" i="190"/>
  <c r="O349" i="190"/>
  <c r="W349" i="190" s="1"/>
  <c r="V348" i="190"/>
  <c r="U348" i="190"/>
  <c r="T348" i="190"/>
  <c r="X348" i="190" s="1"/>
  <c r="S348" i="190"/>
  <c r="R348" i="190"/>
  <c r="Q348" i="190"/>
  <c r="P348" i="190"/>
  <c r="O348" i="190"/>
  <c r="V347" i="190"/>
  <c r="U347" i="190"/>
  <c r="T347" i="190"/>
  <c r="S347" i="190"/>
  <c r="X347" i="190" s="1"/>
  <c r="R347" i="190"/>
  <c r="Q347" i="190"/>
  <c r="P347" i="190"/>
  <c r="O347" i="190"/>
  <c r="V346" i="190"/>
  <c r="U346" i="190"/>
  <c r="T346" i="190"/>
  <c r="S346" i="190"/>
  <c r="R346" i="190"/>
  <c r="Q346" i="190"/>
  <c r="P346" i="190"/>
  <c r="O346" i="190"/>
  <c r="W346" i="190" s="1"/>
  <c r="V345" i="190"/>
  <c r="U345" i="190"/>
  <c r="T345" i="190"/>
  <c r="S345" i="190"/>
  <c r="R345" i="190"/>
  <c r="Q345" i="190"/>
  <c r="P345" i="190"/>
  <c r="O345" i="190"/>
  <c r="V344" i="190"/>
  <c r="U344" i="190"/>
  <c r="T344" i="190"/>
  <c r="S344" i="190"/>
  <c r="R344" i="190"/>
  <c r="Q344" i="190"/>
  <c r="P344" i="190"/>
  <c r="O344" i="190"/>
  <c r="V343" i="190"/>
  <c r="U343" i="190"/>
  <c r="T343" i="190"/>
  <c r="S343" i="190"/>
  <c r="R343" i="190"/>
  <c r="Q343" i="190"/>
  <c r="P343" i="190"/>
  <c r="O343" i="190"/>
  <c r="W343" i="190" s="1"/>
  <c r="V342" i="190"/>
  <c r="U342" i="190"/>
  <c r="T342" i="190"/>
  <c r="X342" i="190" s="1"/>
  <c r="S342" i="190"/>
  <c r="R342" i="190"/>
  <c r="Q342" i="190"/>
  <c r="P342" i="190"/>
  <c r="O342" i="190"/>
  <c r="V341" i="190"/>
  <c r="U341" i="190"/>
  <c r="T341" i="190"/>
  <c r="S341" i="190"/>
  <c r="X341" i="190" s="1"/>
  <c r="R341" i="190"/>
  <c r="Q341" i="190"/>
  <c r="P341" i="190"/>
  <c r="O341" i="190"/>
  <c r="V340" i="190"/>
  <c r="U340" i="190"/>
  <c r="T340" i="190"/>
  <c r="S340" i="190"/>
  <c r="R340" i="190"/>
  <c r="Q340" i="190"/>
  <c r="P340" i="190"/>
  <c r="O340" i="190"/>
  <c r="W340" i="190" s="1"/>
  <c r="V339" i="190"/>
  <c r="U339" i="190"/>
  <c r="T339" i="190"/>
  <c r="S339" i="190"/>
  <c r="R339" i="190"/>
  <c r="Q339" i="190"/>
  <c r="P339" i="190"/>
  <c r="O339" i="190"/>
  <c r="V338" i="190"/>
  <c r="U338" i="190"/>
  <c r="T338" i="190"/>
  <c r="S338" i="190"/>
  <c r="R338" i="190"/>
  <c r="Q338" i="190"/>
  <c r="P338" i="190"/>
  <c r="O338" i="190"/>
  <c r="V337" i="190"/>
  <c r="U337" i="190"/>
  <c r="T337" i="190"/>
  <c r="S337" i="190"/>
  <c r="R337" i="190"/>
  <c r="Q337" i="190"/>
  <c r="P337" i="190"/>
  <c r="O337" i="190"/>
  <c r="W337" i="190" s="1"/>
  <c r="V336" i="190"/>
  <c r="U336" i="190"/>
  <c r="T336" i="190"/>
  <c r="X336" i="190" s="1"/>
  <c r="S336" i="190"/>
  <c r="R336" i="190"/>
  <c r="Q336" i="190"/>
  <c r="P336" i="190"/>
  <c r="O336" i="190"/>
  <c r="V335" i="190"/>
  <c r="U335" i="190"/>
  <c r="T335" i="190"/>
  <c r="S335" i="190"/>
  <c r="X335" i="190" s="1"/>
  <c r="R335" i="190"/>
  <c r="Q335" i="190"/>
  <c r="P335" i="190"/>
  <c r="O335" i="190"/>
  <c r="V334" i="190"/>
  <c r="U334" i="190"/>
  <c r="T334" i="190"/>
  <c r="S334" i="190"/>
  <c r="R334" i="190"/>
  <c r="Q334" i="190"/>
  <c r="P334" i="190"/>
  <c r="O334" i="190"/>
  <c r="W334" i="190" s="1"/>
  <c r="V333" i="190"/>
  <c r="U333" i="190"/>
  <c r="T333" i="190"/>
  <c r="S333" i="190"/>
  <c r="R333" i="190"/>
  <c r="Q333" i="190"/>
  <c r="P333" i="190"/>
  <c r="O333" i="190"/>
  <c r="V332" i="190"/>
  <c r="U332" i="190"/>
  <c r="T332" i="190"/>
  <c r="S332" i="190"/>
  <c r="R332" i="190"/>
  <c r="Q332" i="190"/>
  <c r="P332" i="190"/>
  <c r="O332" i="190"/>
  <c r="V331" i="190"/>
  <c r="U331" i="190"/>
  <c r="T331" i="190"/>
  <c r="S331" i="190"/>
  <c r="R331" i="190"/>
  <c r="Q331" i="190"/>
  <c r="P331" i="190"/>
  <c r="O331" i="190"/>
  <c r="W331" i="190" s="1"/>
  <c r="V330" i="190"/>
  <c r="U330" i="190"/>
  <c r="T330" i="190"/>
  <c r="X330" i="190" s="1"/>
  <c r="S330" i="190"/>
  <c r="R330" i="190"/>
  <c r="Q330" i="190"/>
  <c r="P330" i="190"/>
  <c r="O330" i="190"/>
  <c r="V329" i="190"/>
  <c r="U329" i="190"/>
  <c r="T329" i="190"/>
  <c r="S329" i="190"/>
  <c r="X329" i="190" s="1"/>
  <c r="R329" i="190"/>
  <c r="Q329" i="190"/>
  <c r="P329" i="190"/>
  <c r="O329" i="190"/>
  <c r="V328" i="190"/>
  <c r="U328" i="190"/>
  <c r="T328" i="190"/>
  <c r="S328" i="190"/>
  <c r="R328" i="190"/>
  <c r="Q328" i="190"/>
  <c r="P328" i="190"/>
  <c r="O328" i="190"/>
  <c r="W328" i="190" s="1"/>
  <c r="V327" i="190"/>
  <c r="U327" i="190"/>
  <c r="T327" i="190"/>
  <c r="S327" i="190"/>
  <c r="R327" i="190"/>
  <c r="Q327" i="190"/>
  <c r="P327" i="190"/>
  <c r="O327" i="190"/>
  <c r="V326" i="190"/>
  <c r="U326" i="190"/>
  <c r="T326" i="190"/>
  <c r="S326" i="190"/>
  <c r="R326" i="190"/>
  <c r="Q326" i="190"/>
  <c r="P326" i="190"/>
  <c r="O326" i="190"/>
  <c r="V325" i="190"/>
  <c r="U325" i="190"/>
  <c r="T325" i="190"/>
  <c r="S325" i="190"/>
  <c r="R325" i="190"/>
  <c r="Q325" i="190"/>
  <c r="P325" i="190"/>
  <c r="O325" i="190"/>
  <c r="W325" i="190" s="1"/>
  <c r="V324" i="190"/>
  <c r="U324" i="190"/>
  <c r="T324" i="190"/>
  <c r="X324" i="190" s="1"/>
  <c r="S324" i="190"/>
  <c r="R324" i="190"/>
  <c r="Q324" i="190"/>
  <c r="P324" i="190"/>
  <c r="O324" i="190"/>
  <c r="V323" i="190"/>
  <c r="U323" i="190"/>
  <c r="T323" i="190"/>
  <c r="S323" i="190"/>
  <c r="X323" i="190" s="1"/>
  <c r="R323" i="190"/>
  <c r="Q323" i="190"/>
  <c r="P323" i="190"/>
  <c r="O323" i="190"/>
  <c r="V322" i="190"/>
  <c r="U322" i="190"/>
  <c r="T322" i="190"/>
  <c r="S322" i="190"/>
  <c r="R322" i="190"/>
  <c r="Q322" i="190"/>
  <c r="P322" i="190"/>
  <c r="O322" i="190"/>
  <c r="W322" i="190" s="1"/>
  <c r="V321" i="190"/>
  <c r="U321" i="190"/>
  <c r="T321" i="190"/>
  <c r="S321" i="190"/>
  <c r="R321" i="190"/>
  <c r="Q321" i="190"/>
  <c r="P321" i="190"/>
  <c r="O321" i="190"/>
  <c r="V320" i="190"/>
  <c r="U320" i="190"/>
  <c r="T320" i="190"/>
  <c r="S320" i="190"/>
  <c r="R320" i="190"/>
  <c r="Q320" i="190"/>
  <c r="P320" i="190"/>
  <c r="O320" i="190"/>
  <c r="V319" i="190"/>
  <c r="U319" i="190"/>
  <c r="T319" i="190"/>
  <c r="S319" i="190"/>
  <c r="R319" i="190"/>
  <c r="Q319" i="190"/>
  <c r="P319" i="190"/>
  <c r="O319" i="190"/>
  <c r="W319" i="190" s="1"/>
  <c r="V318" i="190"/>
  <c r="U318" i="190"/>
  <c r="T318" i="190"/>
  <c r="X318" i="190" s="1"/>
  <c r="S318" i="190"/>
  <c r="R318" i="190"/>
  <c r="Q318" i="190"/>
  <c r="P318" i="190"/>
  <c r="O318" i="190"/>
  <c r="V317" i="190"/>
  <c r="U317" i="190"/>
  <c r="T317" i="190"/>
  <c r="S317" i="190"/>
  <c r="X317" i="190" s="1"/>
  <c r="R317" i="190"/>
  <c r="Q317" i="190"/>
  <c r="P317" i="190"/>
  <c r="O317" i="190"/>
  <c r="V316" i="190"/>
  <c r="U316" i="190"/>
  <c r="T316" i="190"/>
  <c r="S316" i="190"/>
  <c r="R316" i="190"/>
  <c r="Q316" i="190"/>
  <c r="P316" i="190"/>
  <c r="O316" i="190"/>
  <c r="W316" i="190" s="1"/>
  <c r="V315" i="190"/>
  <c r="U315" i="190"/>
  <c r="T315" i="190"/>
  <c r="S315" i="190"/>
  <c r="R315" i="190"/>
  <c r="Q315" i="190"/>
  <c r="P315" i="190"/>
  <c r="O315" i="190"/>
  <c r="V314" i="190"/>
  <c r="U314" i="190"/>
  <c r="T314" i="190"/>
  <c r="S314" i="190"/>
  <c r="R314" i="190"/>
  <c r="Q314" i="190"/>
  <c r="P314" i="190"/>
  <c r="O314" i="190"/>
  <c r="V313" i="190"/>
  <c r="U313" i="190"/>
  <c r="T313" i="190"/>
  <c r="S313" i="190"/>
  <c r="R313" i="190"/>
  <c r="Q313" i="190"/>
  <c r="P313" i="190"/>
  <c r="O313" i="190"/>
  <c r="W313" i="190" s="1"/>
  <c r="V312" i="190"/>
  <c r="U312" i="190"/>
  <c r="T312" i="190"/>
  <c r="X312" i="190" s="1"/>
  <c r="S312" i="190"/>
  <c r="R312" i="190"/>
  <c r="Q312" i="190"/>
  <c r="P312" i="190"/>
  <c r="O312" i="190"/>
  <c r="V311" i="190"/>
  <c r="U311" i="190"/>
  <c r="T311" i="190"/>
  <c r="S311" i="190"/>
  <c r="X311" i="190" s="1"/>
  <c r="R311" i="190"/>
  <c r="Q311" i="190"/>
  <c r="P311" i="190"/>
  <c r="O311" i="190"/>
  <c r="V310" i="190"/>
  <c r="U310" i="190"/>
  <c r="T310" i="190"/>
  <c r="S310" i="190"/>
  <c r="R310" i="190"/>
  <c r="Q310" i="190"/>
  <c r="P310" i="190"/>
  <c r="O310" i="190"/>
  <c r="W310" i="190" s="1"/>
  <c r="V309" i="190"/>
  <c r="U309" i="190"/>
  <c r="T309" i="190"/>
  <c r="S309" i="190"/>
  <c r="R309" i="190"/>
  <c r="Q309" i="190"/>
  <c r="P309" i="190"/>
  <c r="O309" i="190"/>
  <c r="V308" i="190"/>
  <c r="U308" i="190"/>
  <c r="T308" i="190"/>
  <c r="S308" i="190"/>
  <c r="R308" i="190"/>
  <c r="Q308" i="190"/>
  <c r="P308" i="190"/>
  <c r="O308" i="190"/>
  <c r="V307" i="190"/>
  <c r="U307" i="190"/>
  <c r="T307" i="190"/>
  <c r="S307" i="190"/>
  <c r="R307" i="190"/>
  <c r="Q307" i="190"/>
  <c r="P307" i="190"/>
  <c r="O307" i="190"/>
  <c r="W307" i="190" s="1"/>
  <c r="V306" i="190"/>
  <c r="U306" i="190"/>
  <c r="T306" i="190"/>
  <c r="X306" i="190" s="1"/>
  <c r="S306" i="190"/>
  <c r="R306" i="190"/>
  <c r="Q306" i="190"/>
  <c r="P306" i="190"/>
  <c r="O306" i="190"/>
  <c r="V305" i="190"/>
  <c r="U305" i="190"/>
  <c r="T305" i="190"/>
  <c r="S305" i="190"/>
  <c r="X305" i="190" s="1"/>
  <c r="R305" i="190"/>
  <c r="Q305" i="190"/>
  <c r="P305" i="190"/>
  <c r="O305" i="190"/>
  <c r="V304" i="190"/>
  <c r="U304" i="190"/>
  <c r="T304" i="190"/>
  <c r="S304" i="190"/>
  <c r="R304" i="190"/>
  <c r="Q304" i="190"/>
  <c r="P304" i="190"/>
  <c r="O304" i="190"/>
  <c r="W304" i="190" s="1"/>
  <c r="V303" i="190"/>
  <c r="U303" i="190"/>
  <c r="T303" i="190"/>
  <c r="S303" i="190"/>
  <c r="R303" i="190"/>
  <c r="Q303" i="190"/>
  <c r="P303" i="190"/>
  <c r="O303" i="190"/>
  <c r="V302" i="190"/>
  <c r="U302" i="190"/>
  <c r="T302" i="190"/>
  <c r="S302" i="190"/>
  <c r="R302" i="190"/>
  <c r="Q302" i="190"/>
  <c r="P302" i="190"/>
  <c r="O302" i="190"/>
  <c r="V301" i="190"/>
  <c r="U301" i="190"/>
  <c r="T301" i="190"/>
  <c r="S301" i="190"/>
  <c r="R301" i="190"/>
  <c r="Q301" i="190"/>
  <c r="P301" i="190"/>
  <c r="O301" i="190"/>
  <c r="W301" i="190" s="1"/>
  <c r="V300" i="190"/>
  <c r="U300" i="190"/>
  <c r="T300" i="190"/>
  <c r="X300" i="190" s="1"/>
  <c r="S300" i="190"/>
  <c r="R300" i="190"/>
  <c r="Q300" i="190"/>
  <c r="P300" i="190"/>
  <c r="O300" i="190"/>
  <c r="V299" i="190"/>
  <c r="U299" i="190"/>
  <c r="T299" i="190"/>
  <c r="S299" i="190"/>
  <c r="X299" i="190" s="1"/>
  <c r="R299" i="190"/>
  <c r="Q299" i="190"/>
  <c r="P299" i="190"/>
  <c r="O299" i="190"/>
  <c r="V298" i="190"/>
  <c r="U298" i="190"/>
  <c r="T298" i="190"/>
  <c r="S298" i="190"/>
  <c r="R298" i="190"/>
  <c r="Q298" i="190"/>
  <c r="P298" i="190"/>
  <c r="O298" i="190"/>
  <c r="W298" i="190" s="1"/>
  <c r="V297" i="190"/>
  <c r="U297" i="190"/>
  <c r="T297" i="190"/>
  <c r="S297" i="190"/>
  <c r="R297" i="190"/>
  <c r="Q297" i="190"/>
  <c r="P297" i="190"/>
  <c r="O297" i="190"/>
  <c r="V296" i="190"/>
  <c r="U296" i="190"/>
  <c r="T296" i="190"/>
  <c r="S296" i="190"/>
  <c r="R296" i="190"/>
  <c r="Q296" i="190"/>
  <c r="P296" i="190"/>
  <c r="O296" i="190"/>
  <c r="V295" i="190"/>
  <c r="U295" i="190"/>
  <c r="T295" i="190"/>
  <c r="S295" i="190"/>
  <c r="R295" i="190"/>
  <c r="Q295" i="190"/>
  <c r="P295" i="190"/>
  <c r="O295" i="190"/>
  <c r="W295" i="190" s="1"/>
  <c r="V294" i="190"/>
  <c r="U294" i="190"/>
  <c r="T294" i="190"/>
  <c r="X294" i="190" s="1"/>
  <c r="S294" i="190"/>
  <c r="R294" i="190"/>
  <c r="Q294" i="190"/>
  <c r="P294" i="190"/>
  <c r="O294" i="190"/>
  <c r="V293" i="190"/>
  <c r="U293" i="190"/>
  <c r="T293" i="190"/>
  <c r="S293" i="190"/>
  <c r="X293" i="190" s="1"/>
  <c r="R293" i="190"/>
  <c r="Q293" i="190"/>
  <c r="P293" i="190"/>
  <c r="O293" i="190"/>
  <c r="V292" i="190"/>
  <c r="U292" i="190"/>
  <c r="T292" i="190"/>
  <c r="S292" i="190"/>
  <c r="R292" i="190"/>
  <c r="Q292" i="190"/>
  <c r="P292" i="190"/>
  <c r="O292" i="190"/>
  <c r="W292" i="190" s="1"/>
  <c r="V291" i="190"/>
  <c r="U291" i="190"/>
  <c r="T291" i="190"/>
  <c r="S291" i="190"/>
  <c r="R291" i="190"/>
  <c r="Q291" i="190"/>
  <c r="P291" i="190"/>
  <c r="O291" i="190"/>
  <c r="V290" i="190"/>
  <c r="U290" i="190"/>
  <c r="T290" i="190"/>
  <c r="S290" i="190"/>
  <c r="R290" i="190"/>
  <c r="Q290" i="190"/>
  <c r="P290" i="190"/>
  <c r="O290" i="190"/>
  <c r="V289" i="190"/>
  <c r="U289" i="190"/>
  <c r="T289" i="190"/>
  <c r="S289" i="190"/>
  <c r="R289" i="190"/>
  <c r="Q289" i="190"/>
  <c r="P289" i="190"/>
  <c r="O289" i="190"/>
  <c r="W289" i="190" s="1"/>
  <c r="V288" i="190"/>
  <c r="U288" i="190"/>
  <c r="T288" i="190"/>
  <c r="X288" i="190" s="1"/>
  <c r="S288" i="190"/>
  <c r="R288" i="190"/>
  <c r="Q288" i="190"/>
  <c r="P288" i="190"/>
  <c r="O288" i="190"/>
  <c r="V287" i="190"/>
  <c r="U287" i="190"/>
  <c r="T287" i="190"/>
  <c r="S287" i="190"/>
  <c r="X287" i="190" s="1"/>
  <c r="R287" i="190"/>
  <c r="Q287" i="190"/>
  <c r="P287" i="190"/>
  <c r="O287" i="190"/>
  <c r="V286" i="190"/>
  <c r="U286" i="190"/>
  <c r="T286" i="190"/>
  <c r="S286" i="190"/>
  <c r="R286" i="190"/>
  <c r="Q286" i="190"/>
  <c r="P286" i="190"/>
  <c r="O286" i="190"/>
  <c r="W286" i="190" s="1"/>
  <c r="V285" i="190"/>
  <c r="U285" i="190"/>
  <c r="T285" i="190"/>
  <c r="S285" i="190"/>
  <c r="R285" i="190"/>
  <c r="Q285" i="190"/>
  <c r="P285" i="190"/>
  <c r="O285" i="190"/>
  <c r="V284" i="190"/>
  <c r="U284" i="190"/>
  <c r="T284" i="190"/>
  <c r="S284" i="190"/>
  <c r="R284" i="190"/>
  <c r="Q284" i="190"/>
  <c r="P284" i="190"/>
  <c r="O284" i="190"/>
  <c r="V283" i="190"/>
  <c r="U283" i="190"/>
  <c r="T283" i="190"/>
  <c r="S283" i="190"/>
  <c r="R283" i="190"/>
  <c r="Q283" i="190"/>
  <c r="P283" i="190"/>
  <c r="O283" i="190"/>
  <c r="W283" i="190" s="1"/>
  <c r="V282" i="190"/>
  <c r="U282" i="190"/>
  <c r="T282" i="190"/>
  <c r="X282" i="190" s="1"/>
  <c r="S282" i="190"/>
  <c r="R282" i="190"/>
  <c r="Q282" i="190"/>
  <c r="P282" i="190"/>
  <c r="O282" i="190"/>
  <c r="V281" i="190"/>
  <c r="U281" i="190"/>
  <c r="T281" i="190"/>
  <c r="S281" i="190"/>
  <c r="X281" i="190" s="1"/>
  <c r="R281" i="190"/>
  <c r="Q281" i="190"/>
  <c r="P281" i="190"/>
  <c r="O281" i="190"/>
  <c r="V280" i="190"/>
  <c r="U280" i="190"/>
  <c r="T280" i="190"/>
  <c r="S280" i="190"/>
  <c r="R280" i="190"/>
  <c r="Q280" i="190"/>
  <c r="P280" i="190"/>
  <c r="O280" i="190"/>
  <c r="W280" i="190" s="1"/>
  <c r="V279" i="190"/>
  <c r="U279" i="190"/>
  <c r="T279" i="190"/>
  <c r="S279" i="190"/>
  <c r="R279" i="190"/>
  <c r="Q279" i="190"/>
  <c r="P279" i="190"/>
  <c r="O279" i="190"/>
  <c r="V278" i="190"/>
  <c r="U278" i="190"/>
  <c r="T278" i="190"/>
  <c r="S278" i="190"/>
  <c r="R278" i="190"/>
  <c r="Q278" i="190"/>
  <c r="P278" i="190"/>
  <c r="O278" i="190"/>
  <c r="V277" i="190"/>
  <c r="U277" i="190"/>
  <c r="T277" i="190"/>
  <c r="S277" i="190"/>
  <c r="R277" i="190"/>
  <c r="Q277" i="190"/>
  <c r="P277" i="190"/>
  <c r="O277" i="190"/>
  <c r="W277" i="190" s="1"/>
  <c r="V276" i="190"/>
  <c r="U276" i="190"/>
  <c r="T276" i="190"/>
  <c r="X276" i="190" s="1"/>
  <c r="S276" i="190"/>
  <c r="R276" i="190"/>
  <c r="Q276" i="190"/>
  <c r="P276" i="190"/>
  <c r="O276" i="190"/>
  <c r="V275" i="190"/>
  <c r="U275" i="190"/>
  <c r="T275" i="190"/>
  <c r="S275" i="190"/>
  <c r="X275" i="190" s="1"/>
  <c r="R275" i="190"/>
  <c r="Q275" i="190"/>
  <c r="P275" i="190"/>
  <c r="O275" i="190"/>
  <c r="V274" i="190"/>
  <c r="U274" i="190"/>
  <c r="T274" i="190"/>
  <c r="S274" i="190"/>
  <c r="R274" i="190"/>
  <c r="Q274" i="190"/>
  <c r="P274" i="190"/>
  <c r="O274" i="190"/>
  <c r="W274" i="190" s="1"/>
  <c r="V273" i="190"/>
  <c r="U273" i="190"/>
  <c r="T273" i="190"/>
  <c r="S273" i="190"/>
  <c r="R273" i="190"/>
  <c r="Q273" i="190"/>
  <c r="P273" i="190"/>
  <c r="O273" i="190"/>
  <c r="V272" i="190"/>
  <c r="U272" i="190"/>
  <c r="T272" i="190"/>
  <c r="S272" i="190"/>
  <c r="R272" i="190"/>
  <c r="Q272" i="190"/>
  <c r="P272" i="190"/>
  <c r="O272" i="190"/>
  <c r="V271" i="190"/>
  <c r="U271" i="190"/>
  <c r="T271" i="190"/>
  <c r="S271" i="190"/>
  <c r="R271" i="190"/>
  <c r="Q271" i="190"/>
  <c r="P271" i="190"/>
  <c r="O271" i="190"/>
  <c r="W271" i="190" s="1"/>
  <c r="V270" i="190"/>
  <c r="U270" i="190"/>
  <c r="T270" i="190"/>
  <c r="X270" i="190" s="1"/>
  <c r="S270" i="190"/>
  <c r="R270" i="190"/>
  <c r="Q270" i="190"/>
  <c r="P270" i="190"/>
  <c r="O270" i="190"/>
  <c r="V269" i="190"/>
  <c r="U269" i="190"/>
  <c r="T269" i="190"/>
  <c r="S269" i="190"/>
  <c r="X269" i="190" s="1"/>
  <c r="R269" i="190"/>
  <c r="Q269" i="190"/>
  <c r="P269" i="190"/>
  <c r="O269" i="190"/>
  <c r="V268" i="190"/>
  <c r="U268" i="190"/>
  <c r="T268" i="190"/>
  <c r="S268" i="190"/>
  <c r="R268" i="190"/>
  <c r="Q268" i="190"/>
  <c r="P268" i="190"/>
  <c r="O268" i="190"/>
  <c r="W268" i="190" s="1"/>
  <c r="V267" i="190"/>
  <c r="U267" i="190"/>
  <c r="T267" i="190"/>
  <c r="S267" i="190"/>
  <c r="R267" i="190"/>
  <c r="Q267" i="190"/>
  <c r="P267" i="190"/>
  <c r="O267" i="190"/>
  <c r="V266" i="190"/>
  <c r="U266" i="190"/>
  <c r="T266" i="190"/>
  <c r="S266" i="190"/>
  <c r="R266" i="190"/>
  <c r="Q266" i="190"/>
  <c r="P266" i="190"/>
  <c r="O266" i="190"/>
  <c r="V265" i="190"/>
  <c r="U265" i="190"/>
  <c r="T265" i="190"/>
  <c r="S265" i="190"/>
  <c r="R265" i="190"/>
  <c r="Q265" i="190"/>
  <c r="P265" i="190"/>
  <c r="O265" i="190"/>
  <c r="W265" i="190" s="1"/>
  <c r="V264" i="190"/>
  <c r="U264" i="190"/>
  <c r="T264" i="190"/>
  <c r="X264" i="190" s="1"/>
  <c r="S264" i="190"/>
  <c r="R264" i="190"/>
  <c r="Q264" i="190"/>
  <c r="P264" i="190"/>
  <c r="O264" i="190"/>
  <c r="V263" i="190"/>
  <c r="U263" i="190"/>
  <c r="T263" i="190"/>
  <c r="S263" i="190"/>
  <c r="X263" i="190" s="1"/>
  <c r="R263" i="190"/>
  <c r="Q263" i="190"/>
  <c r="P263" i="190"/>
  <c r="O263" i="190"/>
  <c r="V262" i="190"/>
  <c r="U262" i="190"/>
  <c r="T262" i="190"/>
  <c r="S262" i="190"/>
  <c r="R262" i="190"/>
  <c r="Q262" i="190"/>
  <c r="P262" i="190"/>
  <c r="O262" i="190"/>
  <c r="W262" i="190" s="1"/>
  <c r="V261" i="190"/>
  <c r="U261" i="190"/>
  <c r="T261" i="190"/>
  <c r="S261" i="190"/>
  <c r="R261" i="190"/>
  <c r="Q261" i="190"/>
  <c r="P261" i="190"/>
  <c r="O261" i="190"/>
  <c r="V260" i="190"/>
  <c r="U260" i="190"/>
  <c r="T260" i="190"/>
  <c r="S260" i="190"/>
  <c r="R260" i="190"/>
  <c r="Q260" i="190"/>
  <c r="P260" i="190"/>
  <c r="O260" i="190"/>
  <c r="V259" i="190"/>
  <c r="U259" i="190"/>
  <c r="T259" i="190"/>
  <c r="S259" i="190"/>
  <c r="R259" i="190"/>
  <c r="Q259" i="190"/>
  <c r="P259" i="190"/>
  <c r="O259" i="190"/>
  <c r="W259" i="190" s="1"/>
  <c r="V258" i="190"/>
  <c r="U258" i="190"/>
  <c r="T258" i="190"/>
  <c r="X258" i="190" s="1"/>
  <c r="S258" i="190"/>
  <c r="R258" i="190"/>
  <c r="Q258" i="190"/>
  <c r="P258" i="190"/>
  <c r="O258" i="190"/>
  <c r="V257" i="190"/>
  <c r="U257" i="190"/>
  <c r="T257" i="190"/>
  <c r="S257" i="190"/>
  <c r="X257" i="190" s="1"/>
  <c r="R257" i="190"/>
  <c r="Q257" i="190"/>
  <c r="P257" i="190"/>
  <c r="O257" i="190"/>
  <c r="V256" i="190"/>
  <c r="U256" i="190"/>
  <c r="T256" i="190"/>
  <c r="S256" i="190"/>
  <c r="R256" i="190"/>
  <c r="Q256" i="190"/>
  <c r="P256" i="190"/>
  <c r="O256" i="190"/>
  <c r="W256" i="190" s="1"/>
  <c r="V255" i="190"/>
  <c r="U255" i="190"/>
  <c r="T255" i="190"/>
  <c r="S255" i="190"/>
  <c r="R255" i="190"/>
  <c r="Q255" i="190"/>
  <c r="P255" i="190"/>
  <c r="O255" i="190"/>
  <c r="V254" i="190"/>
  <c r="U254" i="190"/>
  <c r="T254" i="190"/>
  <c r="S254" i="190"/>
  <c r="R254" i="190"/>
  <c r="Q254" i="190"/>
  <c r="P254" i="190"/>
  <c r="O254" i="190"/>
  <c r="V253" i="190"/>
  <c r="U253" i="190"/>
  <c r="T253" i="190"/>
  <c r="S253" i="190"/>
  <c r="R253" i="190"/>
  <c r="Q253" i="190"/>
  <c r="P253" i="190"/>
  <c r="O253" i="190"/>
  <c r="W253" i="190" s="1"/>
  <c r="V252" i="190"/>
  <c r="U252" i="190"/>
  <c r="T252" i="190"/>
  <c r="X252" i="190" s="1"/>
  <c r="S252" i="190"/>
  <c r="R252" i="190"/>
  <c r="Q252" i="190"/>
  <c r="P252" i="190"/>
  <c r="O252" i="190"/>
  <c r="V251" i="190"/>
  <c r="U251" i="190"/>
  <c r="T251" i="190"/>
  <c r="S251" i="190"/>
  <c r="X251" i="190" s="1"/>
  <c r="R251" i="190"/>
  <c r="Q251" i="190"/>
  <c r="P251" i="190"/>
  <c r="O251" i="190"/>
  <c r="V250" i="190"/>
  <c r="U250" i="190"/>
  <c r="T250" i="190"/>
  <c r="S250" i="190"/>
  <c r="R250" i="190"/>
  <c r="Q250" i="190"/>
  <c r="P250" i="190"/>
  <c r="O250" i="190"/>
  <c r="W250" i="190" s="1"/>
  <c r="V249" i="190"/>
  <c r="U249" i="190"/>
  <c r="T249" i="190"/>
  <c r="S249" i="190"/>
  <c r="R249" i="190"/>
  <c r="Q249" i="190"/>
  <c r="P249" i="190"/>
  <c r="O249" i="190"/>
  <c r="V248" i="190"/>
  <c r="U248" i="190"/>
  <c r="T248" i="190"/>
  <c r="S248" i="190"/>
  <c r="R248" i="190"/>
  <c r="Q248" i="190"/>
  <c r="P248" i="190"/>
  <c r="O248" i="190"/>
  <c r="V247" i="190"/>
  <c r="U247" i="190"/>
  <c r="T247" i="190"/>
  <c r="S247" i="190"/>
  <c r="R247" i="190"/>
  <c r="Q247" i="190"/>
  <c r="P247" i="190"/>
  <c r="O247" i="190"/>
  <c r="W247" i="190" s="1"/>
  <c r="V246" i="190"/>
  <c r="U246" i="190"/>
  <c r="T246" i="190"/>
  <c r="X246" i="190" s="1"/>
  <c r="S246" i="190"/>
  <c r="R246" i="190"/>
  <c r="Q246" i="190"/>
  <c r="P246" i="190"/>
  <c r="O246" i="190"/>
  <c r="V245" i="190"/>
  <c r="U245" i="190"/>
  <c r="T245" i="190"/>
  <c r="S245" i="190"/>
  <c r="X245" i="190" s="1"/>
  <c r="R245" i="190"/>
  <c r="Q245" i="190"/>
  <c r="P245" i="190"/>
  <c r="O245" i="190"/>
  <c r="V244" i="190"/>
  <c r="U244" i="190"/>
  <c r="T244" i="190"/>
  <c r="S244" i="190"/>
  <c r="R244" i="190"/>
  <c r="Q244" i="190"/>
  <c r="P244" i="190"/>
  <c r="O244" i="190"/>
  <c r="W244" i="190" s="1"/>
  <c r="V243" i="190"/>
  <c r="U243" i="190"/>
  <c r="T243" i="190"/>
  <c r="S243" i="190"/>
  <c r="R243" i="190"/>
  <c r="Q243" i="190"/>
  <c r="P243" i="190"/>
  <c r="O243" i="190"/>
  <c r="V242" i="190"/>
  <c r="U242" i="190"/>
  <c r="T242" i="190"/>
  <c r="S242" i="190"/>
  <c r="R242" i="190"/>
  <c r="Q242" i="190"/>
  <c r="P242" i="190"/>
  <c r="O242" i="190"/>
  <c r="V241" i="190"/>
  <c r="U241" i="190"/>
  <c r="T241" i="190"/>
  <c r="S241" i="190"/>
  <c r="R241" i="190"/>
  <c r="Q241" i="190"/>
  <c r="P241" i="190"/>
  <c r="O241" i="190"/>
  <c r="W241" i="190" s="1"/>
  <c r="V240" i="190"/>
  <c r="U240" i="190"/>
  <c r="T240" i="190"/>
  <c r="X240" i="190" s="1"/>
  <c r="S240" i="190"/>
  <c r="R240" i="190"/>
  <c r="Q240" i="190"/>
  <c r="P240" i="190"/>
  <c r="O240" i="190"/>
  <c r="V239" i="190"/>
  <c r="U239" i="190"/>
  <c r="T239" i="190"/>
  <c r="S239" i="190"/>
  <c r="X239" i="190" s="1"/>
  <c r="R239" i="190"/>
  <c r="Q239" i="190"/>
  <c r="P239" i="190"/>
  <c r="O239" i="190"/>
  <c r="V238" i="190"/>
  <c r="U238" i="190"/>
  <c r="T238" i="190"/>
  <c r="S238" i="190"/>
  <c r="R238" i="190"/>
  <c r="Q238" i="190"/>
  <c r="P238" i="190"/>
  <c r="O238" i="190"/>
  <c r="W238" i="190" s="1"/>
  <c r="V237" i="190"/>
  <c r="U237" i="190"/>
  <c r="T237" i="190"/>
  <c r="S237" i="190"/>
  <c r="R237" i="190"/>
  <c r="Q237" i="190"/>
  <c r="P237" i="190"/>
  <c r="O237" i="190"/>
  <c r="V236" i="190"/>
  <c r="U236" i="190"/>
  <c r="T236" i="190"/>
  <c r="S236" i="190"/>
  <c r="R236" i="190"/>
  <c r="Q236" i="190"/>
  <c r="P236" i="190"/>
  <c r="O236" i="190"/>
  <c r="V235" i="190"/>
  <c r="U235" i="190"/>
  <c r="T235" i="190"/>
  <c r="S235" i="190"/>
  <c r="R235" i="190"/>
  <c r="Q235" i="190"/>
  <c r="P235" i="190"/>
  <c r="O235" i="190"/>
  <c r="W235" i="190" s="1"/>
  <c r="V234" i="190"/>
  <c r="U234" i="190"/>
  <c r="T234" i="190"/>
  <c r="X234" i="190" s="1"/>
  <c r="S234" i="190"/>
  <c r="R234" i="190"/>
  <c r="Q234" i="190"/>
  <c r="P234" i="190"/>
  <c r="O234" i="190"/>
  <c r="V233" i="190"/>
  <c r="U233" i="190"/>
  <c r="T233" i="190"/>
  <c r="S233" i="190"/>
  <c r="X233" i="190" s="1"/>
  <c r="R233" i="190"/>
  <c r="Q233" i="190"/>
  <c r="P233" i="190"/>
  <c r="O233" i="190"/>
  <c r="V232" i="190"/>
  <c r="U232" i="190"/>
  <c r="T232" i="190"/>
  <c r="S232" i="190"/>
  <c r="R232" i="190"/>
  <c r="Q232" i="190"/>
  <c r="P232" i="190"/>
  <c r="O232" i="190"/>
  <c r="W232" i="190" s="1"/>
  <c r="V231" i="190"/>
  <c r="U231" i="190"/>
  <c r="T231" i="190"/>
  <c r="S231" i="190"/>
  <c r="R231" i="190"/>
  <c r="Q231" i="190"/>
  <c r="P231" i="190"/>
  <c r="O231" i="190"/>
  <c r="V230" i="190"/>
  <c r="U230" i="190"/>
  <c r="T230" i="190"/>
  <c r="S230" i="190"/>
  <c r="R230" i="190"/>
  <c r="Q230" i="190"/>
  <c r="P230" i="190"/>
  <c r="O230" i="190"/>
  <c r="V229" i="190"/>
  <c r="U229" i="190"/>
  <c r="T229" i="190"/>
  <c r="S229" i="190"/>
  <c r="R229" i="190"/>
  <c r="Q229" i="190"/>
  <c r="P229" i="190"/>
  <c r="O229" i="190"/>
  <c r="W229" i="190" s="1"/>
  <c r="V228" i="190"/>
  <c r="U228" i="190"/>
  <c r="T228" i="190"/>
  <c r="X228" i="190" s="1"/>
  <c r="S228" i="190"/>
  <c r="R228" i="190"/>
  <c r="Q228" i="190"/>
  <c r="P228" i="190"/>
  <c r="O228" i="190"/>
  <c r="V227" i="190"/>
  <c r="U227" i="190"/>
  <c r="T227" i="190"/>
  <c r="S227" i="190"/>
  <c r="X227" i="190" s="1"/>
  <c r="R227" i="190"/>
  <c r="Q227" i="190"/>
  <c r="P227" i="190"/>
  <c r="O227" i="190"/>
  <c r="V226" i="190"/>
  <c r="U226" i="190"/>
  <c r="T226" i="190"/>
  <c r="S226" i="190"/>
  <c r="R226" i="190"/>
  <c r="Q226" i="190"/>
  <c r="P226" i="190"/>
  <c r="O226" i="190"/>
  <c r="W226" i="190" s="1"/>
  <c r="V225" i="190"/>
  <c r="U225" i="190"/>
  <c r="T225" i="190"/>
  <c r="S225" i="190"/>
  <c r="R225" i="190"/>
  <c r="Q225" i="190"/>
  <c r="P225" i="190"/>
  <c r="O225" i="190"/>
  <c r="V224" i="190"/>
  <c r="U224" i="190"/>
  <c r="T224" i="190"/>
  <c r="S224" i="190"/>
  <c r="R224" i="190"/>
  <c r="Q224" i="190"/>
  <c r="P224" i="190"/>
  <c r="O224" i="190"/>
  <c r="V223" i="190"/>
  <c r="U223" i="190"/>
  <c r="T223" i="190"/>
  <c r="S223" i="190"/>
  <c r="R223" i="190"/>
  <c r="Q223" i="190"/>
  <c r="P223" i="190"/>
  <c r="O223" i="190"/>
  <c r="W223" i="190" s="1"/>
  <c r="V222" i="190"/>
  <c r="U222" i="190"/>
  <c r="T222" i="190"/>
  <c r="X222" i="190" s="1"/>
  <c r="S222" i="190"/>
  <c r="R222" i="190"/>
  <c r="Q222" i="190"/>
  <c r="P222" i="190"/>
  <c r="O222" i="190"/>
  <c r="V221" i="190"/>
  <c r="U221" i="190"/>
  <c r="T221" i="190"/>
  <c r="S221" i="190"/>
  <c r="X221" i="190" s="1"/>
  <c r="R221" i="190"/>
  <c r="Q221" i="190"/>
  <c r="P221" i="190"/>
  <c r="O221" i="190"/>
  <c r="V220" i="190"/>
  <c r="U220" i="190"/>
  <c r="T220" i="190"/>
  <c r="S220" i="190"/>
  <c r="R220" i="190"/>
  <c r="Q220" i="190"/>
  <c r="P220" i="190"/>
  <c r="O220" i="190"/>
  <c r="W220" i="190" s="1"/>
  <c r="V219" i="190"/>
  <c r="U219" i="190"/>
  <c r="T219" i="190"/>
  <c r="S219" i="190"/>
  <c r="R219" i="190"/>
  <c r="Q219" i="190"/>
  <c r="P219" i="190"/>
  <c r="O219" i="190"/>
  <c r="V218" i="190"/>
  <c r="U218" i="190"/>
  <c r="T218" i="190"/>
  <c r="S218" i="190"/>
  <c r="R218" i="190"/>
  <c r="Q218" i="190"/>
  <c r="P218" i="190"/>
  <c r="O218" i="190"/>
  <c r="V217" i="190"/>
  <c r="U217" i="190"/>
  <c r="T217" i="190"/>
  <c r="S217" i="190"/>
  <c r="R217" i="190"/>
  <c r="Q217" i="190"/>
  <c r="P217" i="190"/>
  <c r="O217" i="190"/>
  <c r="W217" i="190" s="1"/>
  <c r="V216" i="190"/>
  <c r="U216" i="190"/>
  <c r="T216" i="190"/>
  <c r="X216" i="190" s="1"/>
  <c r="S216" i="190"/>
  <c r="R216" i="190"/>
  <c r="Q216" i="190"/>
  <c r="P216" i="190"/>
  <c r="O216" i="190"/>
  <c r="V215" i="190"/>
  <c r="U215" i="190"/>
  <c r="T215" i="190"/>
  <c r="S215" i="190"/>
  <c r="X215" i="190" s="1"/>
  <c r="R215" i="190"/>
  <c r="Q215" i="190"/>
  <c r="P215" i="190"/>
  <c r="O215" i="190"/>
  <c r="V214" i="190"/>
  <c r="U214" i="190"/>
  <c r="T214" i="190"/>
  <c r="S214" i="190"/>
  <c r="R214" i="190"/>
  <c r="Q214" i="190"/>
  <c r="P214" i="190"/>
  <c r="O214" i="190"/>
  <c r="W214" i="190" s="1"/>
  <c r="V213" i="190"/>
  <c r="U213" i="190"/>
  <c r="T213" i="190"/>
  <c r="S213" i="190"/>
  <c r="R213" i="190"/>
  <c r="Q213" i="190"/>
  <c r="P213" i="190"/>
  <c r="O213" i="190"/>
  <c r="V212" i="190"/>
  <c r="U212" i="190"/>
  <c r="T212" i="190"/>
  <c r="S212" i="190"/>
  <c r="R212" i="190"/>
  <c r="Q212" i="190"/>
  <c r="P212" i="190"/>
  <c r="O212" i="190"/>
  <c r="V211" i="190"/>
  <c r="U211" i="190"/>
  <c r="T211" i="190"/>
  <c r="S211" i="190"/>
  <c r="R211" i="190"/>
  <c r="Q211" i="190"/>
  <c r="P211" i="190"/>
  <c r="O211" i="190"/>
  <c r="W211" i="190" s="1"/>
  <c r="V210" i="190"/>
  <c r="U210" i="190"/>
  <c r="T210" i="190"/>
  <c r="X210" i="190" s="1"/>
  <c r="S210" i="190"/>
  <c r="R210" i="190"/>
  <c r="Q210" i="190"/>
  <c r="P210" i="190"/>
  <c r="O210" i="190"/>
  <c r="V209" i="190"/>
  <c r="U209" i="190"/>
  <c r="T209" i="190"/>
  <c r="S209" i="190"/>
  <c r="X209" i="190" s="1"/>
  <c r="R209" i="190"/>
  <c r="Q209" i="190"/>
  <c r="P209" i="190"/>
  <c r="O209" i="190"/>
  <c r="V208" i="190"/>
  <c r="U208" i="190"/>
  <c r="T208" i="190"/>
  <c r="S208" i="190"/>
  <c r="R208" i="190"/>
  <c r="Q208" i="190"/>
  <c r="P208" i="190"/>
  <c r="O208" i="190"/>
  <c r="W208" i="190" s="1"/>
  <c r="V207" i="190"/>
  <c r="U207" i="190"/>
  <c r="T207" i="190"/>
  <c r="S207" i="190"/>
  <c r="R207" i="190"/>
  <c r="Q207" i="190"/>
  <c r="P207" i="190"/>
  <c r="O207" i="190"/>
  <c r="V206" i="190"/>
  <c r="U206" i="190"/>
  <c r="T206" i="190"/>
  <c r="S206" i="190"/>
  <c r="R206" i="190"/>
  <c r="Q206" i="190"/>
  <c r="P206" i="190"/>
  <c r="O206" i="190"/>
  <c r="V205" i="190"/>
  <c r="U205" i="190"/>
  <c r="T205" i="190"/>
  <c r="S205" i="190"/>
  <c r="R205" i="190"/>
  <c r="Q205" i="190"/>
  <c r="P205" i="190"/>
  <c r="O205" i="190"/>
  <c r="W205" i="190" s="1"/>
  <c r="V204" i="190"/>
  <c r="U204" i="190"/>
  <c r="T204" i="190"/>
  <c r="X204" i="190" s="1"/>
  <c r="S204" i="190"/>
  <c r="R204" i="190"/>
  <c r="Q204" i="190"/>
  <c r="P204" i="190"/>
  <c r="O204" i="190"/>
  <c r="V203" i="190"/>
  <c r="U203" i="190"/>
  <c r="T203" i="190"/>
  <c r="S203" i="190"/>
  <c r="X203" i="190" s="1"/>
  <c r="R203" i="190"/>
  <c r="Q203" i="190"/>
  <c r="P203" i="190"/>
  <c r="O203" i="190"/>
  <c r="V202" i="190"/>
  <c r="U202" i="190"/>
  <c r="T202" i="190"/>
  <c r="S202" i="190"/>
  <c r="R202" i="190"/>
  <c r="Q202" i="190"/>
  <c r="P202" i="190"/>
  <c r="O202" i="190"/>
  <c r="W202" i="190" s="1"/>
  <c r="V201" i="190"/>
  <c r="U201" i="190"/>
  <c r="T201" i="190"/>
  <c r="S201" i="190"/>
  <c r="R201" i="190"/>
  <c r="Q201" i="190"/>
  <c r="P201" i="190"/>
  <c r="O201" i="190"/>
  <c r="V200" i="190"/>
  <c r="U200" i="190"/>
  <c r="T200" i="190"/>
  <c r="S200" i="190"/>
  <c r="R200" i="190"/>
  <c r="Q200" i="190"/>
  <c r="P200" i="190"/>
  <c r="O200" i="190"/>
  <c r="V199" i="190"/>
  <c r="U199" i="190"/>
  <c r="T199" i="190"/>
  <c r="S199" i="190"/>
  <c r="R199" i="190"/>
  <c r="Q199" i="190"/>
  <c r="P199" i="190"/>
  <c r="O199" i="190"/>
  <c r="W199" i="190" s="1"/>
  <c r="V198" i="190"/>
  <c r="U198" i="190"/>
  <c r="T198" i="190"/>
  <c r="X198" i="190" s="1"/>
  <c r="S198" i="190"/>
  <c r="R198" i="190"/>
  <c r="Q198" i="190"/>
  <c r="P198" i="190"/>
  <c r="O198" i="190"/>
  <c r="V197" i="190"/>
  <c r="U197" i="190"/>
  <c r="T197" i="190"/>
  <c r="S197" i="190"/>
  <c r="X197" i="190" s="1"/>
  <c r="R197" i="190"/>
  <c r="Q197" i="190"/>
  <c r="P197" i="190"/>
  <c r="O197" i="190"/>
  <c r="V196" i="190"/>
  <c r="U196" i="190"/>
  <c r="T196" i="190"/>
  <c r="S196" i="190"/>
  <c r="R196" i="190"/>
  <c r="Q196" i="190"/>
  <c r="P196" i="190"/>
  <c r="O196" i="190"/>
  <c r="W196" i="190" s="1"/>
  <c r="V195" i="190"/>
  <c r="U195" i="190"/>
  <c r="T195" i="190"/>
  <c r="S195" i="190"/>
  <c r="R195" i="190"/>
  <c r="Q195" i="190"/>
  <c r="P195" i="190"/>
  <c r="O195" i="190"/>
  <c r="V194" i="190"/>
  <c r="U194" i="190"/>
  <c r="T194" i="190"/>
  <c r="S194" i="190"/>
  <c r="R194" i="190"/>
  <c r="Q194" i="190"/>
  <c r="P194" i="190"/>
  <c r="O194" i="190"/>
  <c r="V193" i="190"/>
  <c r="U193" i="190"/>
  <c r="T193" i="190"/>
  <c r="S193" i="190"/>
  <c r="R193" i="190"/>
  <c r="Q193" i="190"/>
  <c r="P193" i="190"/>
  <c r="O193" i="190"/>
  <c r="W193" i="190" s="1"/>
  <c r="V192" i="190"/>
  <c r="U192" i="190"/>
  <c r="T192" i="190"/>
  <c r="X192" i="190" s="1"/>
  <c r="S192" i="190"/>
  <c r="R192" i="190"/>
  <c r="Q192" i="190"/>
  <c r="P192" i="190"/>
  <c r="O192" i="190"/>
  <c r="V191" i="190"/>
  <c r="U191" i="190"/>
  <c r="T191" i="190"/>
  <c r="S191" i="190"/>
  <c r="X191" i="190" s="1"/>
  <c r="R191" i="190"/>
  <c r="Q191" i="190"/>
  <c r="P191" i="190"/>
  <c r="O191" i="190"/>
  <c r="V190" i="190"/>
  <c r="U190" i="190"/>
  <c r="T190" i="190"/>
  <c r="S190" i="190"/>
  <c r="R190" i="190"/>
  <c r="Q190" i="190"/>
  <c r="P190" i="190"/>
  <c r="O190" i="190"/>
  <c r="W190" i="190" s="1"/>
  <c r="V189" i="190"/>
  <c r="U189" i="190"/>
  <c r="T189" i="190"/>
  <c r="S189" i="190"/>
  <c r="R189" i="190"/>
  <c r="Q189" i="190"/>
  <c r="P189" i="190"/>
  <c r="O189" i="190"/>
  <c r="V188" i="190"/>
  <c r="U188" i="190"/>
  <c r="T188" i="190"/>
  <c r="S188" i="190"/>
  <c r="R188" i="190"/>
  <c r="Q188" i="190"/>
  <c r="P188" i="190"/>
  <c r="O188" i="190"/>
  <c r="V187" i="190"/>
  <c r="U187" i="190"/>
  <c r="T187" i="190"/>
  <c r="S187" i="190"/>
  <c r="R187" i="190"/>
  <c r="Q187" i="190"/>
  <c r="P187" i="190"/>
  <c r="O187" i="190"/>
  <c r="W187" i="190" s="1"/>
  <c r="V186" i="190"/>
  <c r="U186" i="190"/>
  <c r="T186" i="190"/>
  <c r="X186" i="190" s="1"/>
  <c r="S186" i="190"/>
  <c r="R186" i="190"/>
  <c r="Q186" i="190"/>
  <c r="P186" i="190"/>
  <c r="O186" i="190"/>
  <c r="V185" i="190"/>
  <c r="U185" i="190"/>
  <c r="T185" i="190"/>
  <c r="S185" i="190"/>
  <c r="X185" i="190" s="1"/>
  <c r="R185" i="190"/>
  <c r="Q185" i="190"/>
  <c r="P185" i="190"/>
  <c r="O185" i="190"/>
  <c r="V184" i="190"/>
  <c r="U184" i="190"/>
  <c r="T184" i="190"/>
  <c r="S184" i="190"/>
  <c r="R184" i="190"/>
  <c r="Q184" i="190"/>
  <c r="P184" i="190"/>
  <c r="O184" i="190"/>
  <c r="W184" i="190" s="1"/>
  <c r="V183" i="190"/>
  <c r="U183" i="190"/>
  <c r="T183" i="190"/>
  <c r="S183" i="190"/>
  <c r="R183" i="190"/>
  <c r="Q183" i="190"/>
  <c r="P183" i="190"/>
  <c r="O183" i="190"/>
  <c r="V182" i="190"/>
  <c r="U182" i="190"/>
  <c r="T182" i="190"/>
  <c r="S182" i="190"/>
  <c r="R182" i="190"/>
  <c r="Q182" i="190"/>
  <c r="P182" i="190"/>
  <c r="O182" i="190"/>
  <c r="V181" i="190"/>
  <c r="U181" i="190"/>
  <c r="T181" i="190"/>
  <c r="S181" i="190"/>
  <c r="R181" i="190"/>
  <c r="Q181" i="190"/>
  <c r="P181" i="190"/>
  <c r="O181" i="190"/>
  <c r="W181" i="190" s="1"/>
  <c r="V180" i="190"/>
  <c r="U180" i="190"/>
  <c r="T180" i="190"/>
  <c r="X180" i="190" s="1"/>
  <c r="S180" i="190"/>
  <c r="R180" i="190"/>
  <c r="Q180" i="190"/>
  <c r="P180" i="190"/>
  <c r="O180" i="190"/>
  <c r="V179" i="190"/>
  <c r="U179" i="190"/>
  <c r="T179" i="190"/>
  <c r="S179" i="190"/>
  <c r="X179" i="190" s="1"/>
  <c r="R179" i="190"/>
  <c r="Q179" i="190"/>
  <c r="P179" i="190"/>
  <c r="O179" i="190"/>
  <c r="V178" i="190"/>
  <c r="U178" i="190"/>
  <c r="T178" i="190"/>
  <c r="S178" i="190"/>
  <c r="R178" i="190"/>
  <c r="Q178" i="190"/>
  <c r="P178" i="190"/>
  <c r="O178" i="190"/>
  <c r="W178" i="190" s="1"/>
  <c r="V177" i="190"/>
  <c r="U177" i="190"/>
  <c r="T177" i="190"/>
  <c r="S177" i="190"/>
  <c r="R177" i="190"/>
  <c r="Q177" i="190"/>
  <c r="P177" i="190"/>
  <c r="O177" i="190"/>
  <c r="V176" i="190"/>
  <c r="U176" i="190"/>
  <c r="T176" i="190"/>
  <c r="S176" i="190"/>
  <c r="R176" i="190"/>
  <c r="Q176" i="190"/>
  <c r="P176" i="190"/>
  <c r="O176" i="190"/>
  <c r="V175" i="190"/>
  <c r="U175" i="190"/>
  <c r="T175" i="190"/>
  <c r="S175" i="190"/>
  <c r="R175" i="190"/>
  <c r="Q175" i="190"/>
  <c r="P175" i="190"/>
  <c r="O175" i="190"/>
  <c r="W175" i="190" s="1"/>
  <c r="V174" i="190"/>
  <c r="U174" i="190"/>
  <c r="T174" i="190"/>
  <c r="X174" i="190" s="1"/>
  <c r="S174" i="190"/>
  <c r="R174" i="190"/>
  <c r="Q174" i="190"/>
  <c r="P174" i="190"/>
  <c r="O174" i="190"/>
  <c r="V173" i="190"/>
  <c r="U173" i="190"/>
  <c r="T173" i="190"/>
  <c r="S173" i="190"/>
  <c r="X173" i="190" s="1"/>
  <c r="R173" i="190"/>
  <c r="Q173" i="190"/>
  <c r="P173" i="190"/>
  <c r="O173" i="190"/>
  <c r="V172" i="190"/>
  <c r="U172" i="190"/>
  <c r="T172" i="190"/>
  <c r="S172" i="190"/>
  <c r="R172" i="190"/>
  <c r="Q172" i="190"/>
  <c r="P172" i="190"/>
  <c r="O172" i="190"/>
  <c r="W172" i="190" s="1"/>
  <c r="V171" i="190"/>
  <c r="U171" i="190"/>
  <c r="T171" i="190"/>
  <c r="S171" i="190"/>
  <c r="R171" i="190"/>
  <c r="Q171" i="190"/>
  <c r="P171" i="190"/>
  <c r="O171" i="190"/>
  <c r="V170" i="190"/>
  <c r="U170" i="190"/>
  <c r="T170" i="190"/>
  <c r="S170" i="190"/>
  <c r="R170" i="190"/>
  <c r="Q170" i="190"/>
  <c r="P170" i="190"/>
  <c r="O170" i="190"/>
  <c r="V169" i="190"/>
  <c r="U169" i="190"/>
  <c r="T169" i="190"/>
  <c r="S169" i="190"/>
  <c r="R169" i="190"/>
  <c r="Q169" i="190"/>
  <c r="P169" i="190"/>
  <c r="O169" i="190"/>
  <c r="W169" i="190" s="1"/>
  <c r="V168" i="190"/>
  <c r="U168" i="190"/>
  <c r="T168" i="190"/>
  <c r="X168" i="190" s="1"/>
  <c r="S168" i="190"/>
  <c r="R168" i="190"/>
  <c r="Q168" i="190"/>
  <c r="P168" i="190"/>
  <c r="O168" i="190"/>
  <c r="V167" i="190"/>
  <c r="U167" i="190"/>
  <c r="T167" i="190"/>
  <c r="S167" i="190"/>
  <c r="X167" i="190" s="1"/>
  <c r="R167" i="190"/>
  <c r="Q167" i="190"/>
  <c r="P167" i="190"/>
  <c r="O167" i="190"/>
  <c r="V166" i="190"/>
  <c r="U166" i="190"/>
  <c r="T166" i="190"/>
  <c r="S166" i="190"/>
  <c r="R166" i="190"/>
  <c r="Q166" i="190"/>
  <c r="P166" i="190"/>
  <c r="O166" i="190"/>
  <c r="W166" i="190" s="1"/>
  <c r="V165" i="190"/>
  <c r="U165" i="190"/>
  <c r="T165" i="190"/>
  <c r="S165" i="190"/>
  <c r="R165" i="190"/>
  <c r="Q165" i="190"/>
  <c r="P165" i="190"/>
  <c r="O165" i="190"/>
  <c r="V164" i="190"/>
  <c r="U164" i="190"/>
  <c r="T164" i="190"/>
  <c r="S164" i="190"/>
  <c r="R164" i="190"/>
  <c r="Q164" i="190"/>
  <c r="P164" i="190"/>
  <c r="O164" i="190"/>
  <c r="V163" i="190"/>
  <c r="U163" i="190"/>
  <c r="T163" i="190"/>
  <c r="S163" i="190"/>
  <c r="R163" i="190"/>
  <c r="Q163" i="190"/>
  <c r="P163" i="190"/>
  <c r="O163" i="190"/>
  <c r="W163" i="190" s="1"/>
  <c r="V162" i="190"/>
  <c r="U162" i="190"/>
  <c r="T162" i="190"/>
  <c r="X162" i="190" s="1"/>
  <c r="S162" i="190"/>
  <c r="R162" i="190"/>
  <c r="Q162" i="190"/>
  <c r="P162" i="190"/>
  <c r="O162" i="190"/>
  <c r="V161" i="190"/>
  <c r="U161" i="190"/>
  <c r="T161" i="190"/>
  <c r="S161" i="190"/>
  <c r="X161" i="190" s="1"/>
  <c r="R161" i="190"/>
  <c r="Q161" i="190"/>
  <c r="P161" i="190"/>
  <c r="O161" i="190"/>
  <c r="V160" i="190"/>
  <c r="U160" i="190"/>
  <c r="T160" i="190"/>
  <c r="S160" i="190"/>
  <c r="R160" i="190"/>
  <c r="Q160" i="190"/>
  <c r="P160" i="190"/>
  <c r="O160" i="190"/>
  <c r="W160" i="190" s="1"/>
  <c r="V159" i="190"/>
  <c r="U159" i="190"/>
  <c r="T159" i="190"/>
  <c r="S159" i="190"/>
  <c r="R159" i="190"/>
  <c r="Q159" i="190"/>
  <c r="P159" i="190"/>
  <c r="O159" i="190"/>
  <c r="V158" i="190"/>
  <c r="U158" i="190"/>
  <c r="T158" i="190"/>
  <c r="S158" i="190"/>
  <c r="R158" i="190"/>
  <c r="Q158" i="190"/>
  <c r="P158" i="190"/>
  <c r="O158" i="190"/>
  <c r="V157" i="190"/>
  <c r="U157" i="190"/>
  <c r="T157" i="190"/>
  <c r="S157" i="190"/>
  <c r="R157" i="190"/>
  <c r="Q157" i="190"/>
  <c r="P157" i="190"/>
  <c r="O157" i="190"/>
  <c r="W157" i="190" s="1"/>
  <c r="V156" i="190"/>
  <c r="U156" i="190"/>
  <c r="T156" i="190"/>
  <c r="X156" i="190" s="1"/>
  <c r="S156" i="190"/>
  <c r="R156" i="190"/>
  <c r="Q156" i="190"/>
  <c r="P156" i="190"/>
  <c r="O156" i="190"/>
  <c r="V155" i="190"/>
  <c r="U155" i="190"/>
  <c r="T155" i="190"/>
  <c r="S155" i="190"/>
  <c r="X155" i="190" s="1"/>
  <c r="R155" i="190"/>
  <c r="Q155" i="190"/>
  <c r="P155" i="190"/>
  <c r="O155" i="190"/>
  <c r="V154" i="190"/>
  <c r="U154" i="190"/>
  <c r="T154" i="190"/>
  <c r="S154" i="190"/>
  <c r="R154" i="190"/>
  <c r="Q154" i="190"/>
  <c r="P154" i="190"/>
  <c r="O154" i="190"/>
  <c r="W154" i="190" s="1"/>
  <c r="V153" i="190"/>
  <c r="U153" i="190"/>
  <c r="T153" i="190"/>
  <c r="S153" i="190"/>
  <c r="R153" i="190"/>
  <c r="Q153" i="190"/>
  <c r="P153" i="190"/>
  <c r="O153" i="190"/>
  <c r="V152" i="190"/>
  <c r="U152" i="190"/>
  <c r="T152" i="190"/>
  <c r="S152" i="190"/>
  <c r="R152" i="190"/>
  <c r="Q152" i="190"/>
  <c r="P152" i="190"/>
  <c r="O152" i="190"/>
  <c r="V151" i="190"/>
  <c r="U151" i="190"/>
  <c r="T151" i="190"/>
  <c r="S151" i="190"/>
  <c r="R151" i="190"/>
  <c r="Q151" i="190"/>
  <c r="P151" i="190"/>
  <c r="O151" i="190"/>
  <c r="W151" i="190" s="1"/>
  <c r="V150" i="190"/>
  <c r="U150" i="190"/>
  <c r="T150" i="190"/>
  <c r="X150" i="190" s="1"/>
  <c r="S150" i="190"/>
  <c r="R150" i="190"/>
  <c r="Q150" i="190"/>
  <c r="P150" i="190"/>
  <c r="O150" i="190"/>
  <c r="V149" i="190"/>
  <c r="U149" i="190"/>
  <c r="T149" i="190"/>
  <c r="S149" i="190"/>
  <c r="X149" i="190" s="1"/>
  <c r="R149" i="190"/>
  <c r="Q149" i="190"/>
  <c r="P149" i="190"/>
  <c r="O149" i="190"/>
  <c r="V148" i="190"/>
  <c r="U148" i="190"/>
  <c r="T148" i="190"/>
  <c r="S148" i="190"/>
  <c r="R148" i="190"/>
  <c r="Q148" i="190"/>
  <c r="P148" i="190"/>
  <c r="O148" i="190"/>
  <c r="W148" i="190" s="1"/>
  <c r="V147" i="190"/>
  <c r="U147" i="190"/>
  <c r="T147" i="190"/>
  <c r="S147" i="190"/>
  <c r="R147" i="190"/>
  <c r="Q147" i="190"/>
  <c r="P147" i="190"/>
  <c r="O147" i="190"/>
  <c r="V146" i="190"/>
  <c r="U146" i="190"/>
  <c r="T146" i="190"/>
  <c r="S146" i="190"/>
  <c r="R146" i="190"/>
  <c r="Q146" i="190"/>
  <c r="P146" i="190"/>
  <c r="O146" i="190"/>
  <c r="V145" i="190"/>
  <c r="U145" i="190"/>
  <c r="T145" i="190"/>
  <c r="S145" i="190"/>
  <c r="R145" i="190"/>
  <c r="Q145" i="190"/>
  <c r="P145" i="190"/>
  <c r="O145" i="190"/>
  <c r="W145" i="190" s="1"/>
  <c r="V144" i="190"/>
  <c r="U144" i="190"/>
  <c r="T144" i="190"/>
  <c r="X144" i="190" s="1"/>
  <c r="S144" i="190"/>
  <c r="R144" i="190"/>
  <c r="Q144" i="190"/>
  <c r="P144" i="190"/>
  <c r="O144" i="190"/>
  <c r="V143" i="190"/>
  <c r="U143" i="190"/>
  <c r="T143" i="190"/>
  <c r="S143" i="190"/>
  <c r="X143" i="190" s="1"/>
  <c r="R143" i="190"/>
  <c r="Q143" i="190"/>
  <c r="P143" i="190"/>
  <c r="O143" i="190"/>
  <c r="V142" i="190"/>
  <c r="U142" i="190"/>
  <c r="T142" i="190"/>
  <c r="S142" i="190"/>
  <c r="R142" i="190"/>
  <c r="Q142" i="190"/>
  <c r="P142" i="190"/>
  <c r="O142" i="190"/>
  <c r="W142" i="190" s="1"/>
  <c r="V141" i="190"/>
  <c r="U141" i="190"/>
  <c r="T141" i="190"/>
  <c r="S141" i="190"/>
  <c r="R141" i="190"/>
  <c r="Q141" i="190"/>
  <c r="P141" i="190"/>
  <c r="O141" i="190"/>
  <c r="V140" i="190"/>
  <c r="U140" i="190"/>
  <c r="T140" i="190"/>
  <c r="S140" i="190"/>
  <c r="R140" i="190"/>
  <c r="Q140" i="190"/>
  <c r="P140" i="190"/>
  <c r="O140" i="190"/>
  <c r="V139" i="190"/>
  <c r="U139" i="190"/>
  <c r="T139" i="190"/>
  <c r="S139" i="190"/>
  <c r="R139" i="190"/>
  <c r="Q139" i="190"/>
  <c r="P139" i="190"/>
  <c r="O139" i="190"/>
  <c r="W139" i="190" s="1"/>
  <c r="V138" i="190"/>
  <c r="U138" i="190"/>
  <c r="T138" i="190"/>
  <c r="X138" i="190" s="1"/>
  <c r="S138" i="190"/>
  <c r="R138" i="190"/>
  <c r="Q138" i="190"/>
  <c r="P138" i="190"/>
  <c r="O138" i="190"/>
  <c r="V137" i="190"/>
  <c r="U137" i="190"/>
  <c r="T137" i="190"/>
  <c r="S137" i="190"/>
  <c r="X137" i="190" s="1"/>
  <c r="R137" i="190"/>
  <c r="Q137" i="190"/>
  <c r="P137" i="190"/>
  <c r="O137" i="190"/>
  <c r="V136" i="190"/>
  <c r="U136" i="190"/>
  <c r="T136" i="190"/>
  <c r="S136" i="190"/>
  <c r="R136" i="190"/>
  <c r="Q136" i="190"/>
  <c r="P136" i="190"/>
  <c r="O136" i="190"/>
  <c r="W136" i="190" s="1"/>
  <c r="V135" i="190"/>
  <c r="U135" i="190"/>
  <c r="T135" i="190"/>
  <c r="S135" i="190"/>
  <c r="R135" i="190"/>
  <c r="Q135" i="190"/>
  <c r="P135" i="190"/>
  <c r="O135" i="190"/>
  <c r="V134" i="190"/>
  <c r="U134" i="190"/>
  <c r="T134" i="190"/>
  <c r="S134" i="190"/>
  <c r="R134" i="190"/>
  <c r="Q134" i="190"/>
  <c r="P134" i="190"/>
  <c r="O134" i="190"/>
  <c r="V133" i="190"/>
  <c r="U133" i="190"/>
  <c r="T133" i="190"/>
  <c r="S133" i="190"/>
  <c r="R133" i="190"/>
  <c r="Q133" i="190"/>
  <c r="P133" i="190"/>
  <c r="O133" i="190"/>
  <c r="W133" i="190" s="1"/>
  <c r="V132" i="190"/>
  <c r="U132" i="190"/>
  <c r="T132" i="190"/>
  <c r="X132" i="190" s="1"/>
  <c r="S132" i="190"/>
  <c r="R132" i="190"/>
  <c r="Q132" i="190"/>
  <c r="P132" i="190"/>
  <c r="O132" i="190"/>
  <c r="V131" i="190"/>
  <c r="U131" i="190"/>
  <c r="T131" i="190"/>
  <c r="S131" i="190"/>
  <c r="X131" i="190" s="1"/>
  <c r="R131" i="190"/>
  <c r="Q131" i="190"/>
  <c r="P131" i="190"/>
  <c r="O131" i="190"/>
  <c r="V130" i="190"/>
  <c r="U130" i="190"/>
  <c r="T130" i="190"/>
  <c r="S130" i="190"/>
  <c r="R130" i="190"/>
  <c r="Q130" i="190"/>
  <c r="P130" i="190"/>
  <c r="O130" i="190"/>
  <c r="W130" i="190" s="1"/>
  <c r="V129" i="190"/>
  <c r="U129" i="190"/>
  <c r="T129" i="190"/>
  <c r="S129" i="190"/>
  <c r="R129" i="190"/>
  <c r="Q129" i="190"/>
  <c r="P129" i="190"/>
  <c r="O129" i="190"/>
  <c r="V128" i="190"/>
  <c r="U128" i="190"/>
  <c r="T128" i="190"/>
  <c r="S128" i="190"/>
  <c r="R128" i="190"/>
  <c r="Q128" i="190"/>
  <c r="P128" i="190"/>
  <c r="O128" i="190"/>
  <c r="V127" i="190"/>
  <c r="U127" i="190"/>
  <c r="T127" i="190"/>
  <c r="S127" i="190"/>
  <c r="R127" i="190"/>
  <c r="Q127" i="190"/>
  <c r="P127" i="190"/>
  <c r="O127" i="190"/>
  <c r="W127" i="190" s="1"/>
  <c r="V126" i="190"/>
  <c r="U126" i="190"/>
  <c r="T126" i="190"/>
  <c r="X126" i="190" s="1"/>
  <c r="S126" i="190"/>
  <c r="R126" i="190"/>
  <c r="Q126" i="190"/>
  <c r="P126" i="190"/>
  <c r="O126" i="190"/>
  <c r="V125" i="190"/>
  <c r="U125" i="190"/>
  <c r="T125" i="190"/>
  <c r="S125" i="190"/>
  <c r="X125" i="190" s="1"/>
  <c r="R125" i="190"/>
  <c r="Q125" i="190"/>
  <c r="P125" i="190"/>
  <c r="O125" i="190"/>
  <c r="V124" i="190"/>
  <c r="U124" i="190"/>
  <c r="T124" i="190"/>
  <c r="S124" i="190"/>
  <c r="R124" i="190"/>
  <c r="Q124" i="190"/>
  <c r="P124" i="190"/>
  <c r="O124" i="190"/>
  <c r="W124" i="190" s="1"/>
  <c r="V123" i="190"/>
  <c r="U123" i="190"/>
  <c r="T123" i="190"/>
  <c r="S123" i="190"/>
  <c r="R123" i="190"/>
  <c r="Q123" i="190"/>
  <c r="P123" i="190"/>
  <c r="O123" i="190"/>
  <c r="V122" i="190"/>
  <c r="U122" i="190"/>
  <c r="T122" i="190"/>
  <c r="S122" i="190"/>
  <c r="R122" i="190"/>
  <c r="Q122" i="190"/>
  <c r="P122" i="190"/>
  <c r="O122" i="190"/>
  <c r="V121" i="190"/>
  <c r="U121" i="190"/>
  <c r="T121" i="190"/>
  <c r="S121" i="190"/>
  <c r="R121" i="190"/>
  <c r="Q121" i="190"/>
  <c r="P121" i="190"/>
  <c r="O121" i="190"/>
  <c r="W121" i="190" s="1"/>
  <c r="V120" i="190"/>
  <c r="U120" i="190"/>
  <c r="T120" i="190"/>
  <c r="X120" i="190" s="1"/>
  <c r="S120" i="190"/>
  <c r="R120" i="190"/>
  <c r="Q120" i="190"/>
  <c r="P120" i="190"/>
  <c r="O120" i="190"/>
  <c r="V119" i="190"/>
  <c r="U119" i="190"/>
  <c r="T119" i="190"/>
  <c r="S119" i="190"/>
  <c r="X119" i="190" s="1"/>
  <c r="R119" i="190"/>
  <c r="Q119" i="190"/>
  <c r="P119" i="190"/>
  <c r="O119" i="190"/>
  <c r="V118" i="190"/>
  <c r="U118" i="190"/>
  <c r="T118" i="190"/>
  <c r="S118" i="190"/>
  <c r="R118" i="190"/>
  <c r="Q118" i="190"/>
  <c r="P118" i="190"/>
  <c r="O118" i="190"/>
  <c r="W118" i="190" s="1"/>
  <c r="V117" i="190"/>
  <c r="U117" i="190"/>
  <c r="T117" i="190"/>
  <c r="S117" i="190"/>
  <c r="R117" i="190"/>
  <c r="Q117" i="190"/>
  <c r="P117" i="190"/>
  <c r="O117" i="190"/>
  <c r="V116" i="190"/>
  <c r="U116" i="190"/>
  <c r="T116" i="190"/>
  <c r="S116" i="190"/>
  <c r="R116" i="190"/>
  <c r="Q116" i="190"/>
  <c r="P116" i="190"/>
  <c r="O116" i="190"/>
  <c r="V115" i="190"/>
  <c r="U115" i="190"/>
  <c r="T115" i="190"/>
  <c r="S115" i="190"/>
  <c r="R115" i="190"/>
  <c r="Q115" i="190"/>
  <c r="P115" i="190"/>
  <c r="O115" i="190"/>
  <c r="W115" i="190" s="1"/>
  <c r="V114" i="190"/>
  <c r="U114" i="190"/>
  <c r="T114" i="190"/>
  <c r="X114" i="190" s="1"/>
  <c r="S114" i="190"/>
  <c r="R114" i="190"/>
  <c r="Q114" i="190"/>
  <c r="P114" i="190"/>
  <c r="O114" i="190"/>
  <c r="V113" i="190"/>
  <c r="U113" i="190"/>
  <c r="T113" i="190"/>
  <c r="S113" i="190"/>
  <c r="X113" i="190" s="1"/>
  <c r="R113" i="190"/>
  <c r="Q113" i="190"/>
  <c r="P113" i="190"/>
  <c r="O113" i="190"/>
  <c r="V112" i="190"/>
  <c r="U112" i="190"/>
  <c r="T112" i="190"/>
  <c r="S112" i="190"/>
  <c r="R112" i="190"/>
  <c r="Q112" i="190"/>
  <c r="P112" i="190"/>
  <c r="O112" i="190"/>
  <c r="W112" i="190" s="1"/>
  <c r="V111" i="190"/>
  <c r="U111" i="190"/>
  <c r="T111" i="190"/>
  <c r="S111" i="190"/>
  <c r="R111" i="190"/>
  <c r="Q111" i="190"/>
  <c r="P111" i="190"/>
  <c r="O111" i="190"/>
  <c r="V110" i="190"/>
  <c r="U110" i="190"/>
  <c r="T110" i="190"/>
  <c r="S110" i="190"/>
  <c r="R110" i="190"/>
  <c r="Q110" i="190"/>
  <c r="P110" i="190"/>
  <c r="O110" i="190"/>
  <c r="V109" i="190"/>
  <c r="U109" i="190"/>
  <c r="T109" i="190"/>
  <c r="S109" i="190"/>
  <c r="R109" i="190"/>
  <c r="Q109" i="190"/>
  <c r="P109" i="190"/>
  <c r="O109" i="190"/>
  <c r="W109" i="190" s="1"/>
  <c r="V108" i="190"/>
  <c r="U108" i="190"/>
  <c r="T108" i="190"/>
  <c r="X108" i="190" s="1"/>
  <c r="S108" i="190"/>
  <c r="R108" i="190"/>
  <c r="Q108" i="190"/>
  <c r="P108" i="190"/>
  <c r="O108" i="190"/>
  <c r="V107" i="190"/>
  <c r="U107" i="190"/>
  <c r="T107" i="190"/>
  <c r="S107" i="190"/>
  <c r="X107" i="190" s="1"/>
  <c r="R107" i="190"/>
  <c r="Q107" i="190"/>
  <c r="P107" i="190"/>
  <c r="O107" i="190"/>
  <c r="V106" i="190"/>
  <c r="U106" i="190"/>
  <c r="T106" i="190"/>
  <c r="S106" i="190"/>
  <c r="R106" i="190"/>
  <c r="Q106" i="190"/>
  <c r="P106" i="190"/>
  <c r="O106" i="190"/>
  <c r="W106" i="190" s="1"/>
  <c r="V105" i="190"/>
  <c r="U105" i="190"/>
  <c r="T105" i="190"/>
  <c r="S105" i="190"/>
  <c r="R105" i="190"/>
  <c r="Q105" i="190"/>
  <c r="P105" i="190"/>
  <c r="O105" i="190"/>
  <c r="V104" i="190"/>
  <c r="U104" i="190"/>
  <c r="T104" i="190"/>
  <c r="S104" i="190"/>
  <c r="R104" i="190"/>
  <c r="Q104" i="190"/>
  <c r="P104" i="190"/>
  <c r="O104" i="190"/>
  <c r="V103" i="190"/>
  <c r="U103" i="190"/>
  <c r="T103" i="190"/>
  <c r="S103" i="190"/>
  <c r="R103" i="190"/>
  <c r="Q103" i="190"/>
  <c r="P103" i="190"/>
  <c r="O103" i="190"/>
  <c r="W103" i="190" s="1"/>
  <c r="V102" i="190"/>
  <c r="U102" i="190"/>
  <c r="T102" i="190"/>
  <c r="X102" i="190" s="1"/>
  <c r="S102" i="190"/>
  <c r="R102" i="190"/>
  <c r="Q102" i="190"/>
  <c r="P102" i="190"/>
  <c r="O102" i="190"/>
  <c r="V101" i="190"/>
  <c r="U101" i="190"/>
  <c r="T101" i="190"/>
  <c r="S101" i="190"/>
  <c r="X101" i="190" s="1"/>
  <c r="R101" i="190"/>
  <c r="Q101" i="190"/>
  <c r="P101" i="190"/>
  <c r="O101" i="190"/>
  <c r="V100" i="190"/>
  <c r="U100" i="190"/>
  <c r="T100" i="190"/>
  <c r="S100" i="190"/>
  <c r="R100" i="190"/>
  <c r="Q100" i="190"/>
  <c r="P100" i="190"/>
  <c r="O100" i="190"/>
  <c r="W100" i="190" s="1"/>
  <c r="V99" i="190"/>
  <c r="U99" i="190"/>
  <c r="T99" i="190"/>
  <c r="S99" i="190"/>
  <c r="R99" i="190"/>
  <c r="Q99" i="190"/>
  <c r="P99" i="190"/>
  <c r="O99" i="190"/>
  <c r="V98" i="190"/>
  <c r="U98" i="190"/>
  <c r="T98" i="190"/>
  <c r="S98" i="190"/>
  <c r="R98" i="190"/>
  <c r="Q98" i="190"/>
  <c r="P98" i="190"/>
  <c r="O98" i="190"/>
  <c r="V97" i="190"/>
  <c r="U97" i="190"/>
  <c r="T97" i="190"/>
  <c r="S97" i="190"/>
  <c r="R97" i="190"/>
  <c r="Q97" i="190"/>
  <c r="P97" i="190"/>
  <c r="O97" i="190"/>
  <c r="W97" i="190" s="1"/>
  <c r="V96" i="190"/>
  <c r="U96" i="190"/>
  <c r="T96" i="190"/>
  <c r="X96" i="190" s="1"/>
  <c r="S96" i="190"/>
  <c r="R96" i="190"/>
  <c r="Q96" i="190"/>
  <c r="P96" i="190"/>
  <c r="O96" i="190"/>
  <c r="V95" i="190"/>
  <c r="U95" i="190"/>
  <c r="T95" i="190"/>
  <c r="S95" i="190"/>
  <c r="X95" i="190" s="1"/>
  <c r="R95" i="190"/>
  <c r="Q95" i="190"/>
  <c r="P95" i="190"/>
  <c r="O95" i="190"/>
  <c r="V94" i="190"/>
  <c r="U94" i="190"/>
  <c r="T94" i="190"/>
  <c r="S94" i="190"/>
  <c r="R94" i="190"/>
  <c r="Q94" i="190"/>
  <c r="P94" i="190"/>
  <c r="O94" i="190"/>
  <c r="W94" i="190" s="1"/>
  <c r="V93" i="190"/>
  <c r="U93" i="190"/>
  <c r="T93" i="190"/>
  <c r="S93" i="190"/>
  <c r="R93" i="190"/>
  <c r="Q93" i="190"/>
  <c r="P93" i="190"/>
  <c r="O93" i="190"/>
  <c r="V92" i="190"/>
  <c r="U92" i="190"/>
  <c r="T92" i="190"/>
  <c r="S92" i="190"/>
  <c r="R92" i="190"/>
  <c r="Q92" i="190"/>
  <c r="P92" i="190"/>
  <c r="O92" i="190"/>
  <c r="V91" i="190"/>
  <c r="U91" i="190"/>
  <c r="T91" i="190"/>
  <c r="S91" i="190"/>
  <c r="R91" i="190"/>
  <c r="Q91" i="190"/>
  <c r="P91" i="190"/>
  <c r="O91" i="190"/>
  <c r="W91" i="190" s="1"/>
  <c r="V90" i="190"/>
  <c r="U90" i="190"/>
  <c r="T90" i="190"/>
  <c r="X90" i="190" s="1"/>
  <c r="S90" i="190"/>
  <c r="R90" i="190"/>
  <c r="Q90" i="190"/>
  <c r="P90" i="190"/>
  <c r="O90" i="190"/>
  <c r="V89" i="190"/>
  <c r="U89" i="190"/>
  <c r="T89" i="190"/>
  <c r="S89" i="190"/>
  <c r="X89" i="190" s="1"/>
  <c r="R89" i="190"/>
  <c r="Q89" i="190"/>
  <c r="P89" i="190"/>
  <c r="O89" i="190"/>
  <c r="V88" i="190"/>
  <c r="U88" i="190"/>
  <c r="T88" i="190"/>
  <c r="S88" i="190"/>
  <c r="R88" i="190"/>
  <c r="Q88" i="190"/>
  <c r="P88" i="190"/>
  <c r="O88" i="190"/>
  <c r="W88" i="190" s="1"/>
  <c r="V87" i="190"/>
  <c r="U87" i="190"/>
  <c r="T87" i="190"/>
  <c r="S87" i="190"/>
  <c r="R87" i="190"/>
  <c r="Q87" i="190"/>
  <c r="P87" i="190"/>
  <c r="O87" i="190"/>
  <c r="V86" i="190"/>
  <c r="U86" i="190"/>
  <c r="T86" i="190"/>
  <c r="S86" i="190"/>
  <c r="R86" i="190"/>
  <c r="Q86" i="190"/>
  <c r="P86" i="190"/>
  <c r="O86" i="190"/>
  <c r="V85" i="190"/>
  <c r="U85" i="190"/>
  <c r="T85" i="190"/>
  <c r="S85" i="190"/>
  <c r="R85" i="190"/>
  <c r="Q85" i="190"/>
  <c r="P85" i="190"/>
  <c r="O85" i="190"/>
  <c r="W85" i="190" s="1"/>
  <c r="V84" i="190"/>
  <c r="U84" i="190"/>
  <c r="T84" i="190"/>
  <c r="X84" i="190" s="1"/>
  <c r="S84" i="190"/>
  <c r="R84" i="190"/>
  <c r="Q84" i="190"/>
  <c r="P84" i="190"/>
  <c r="O84" i="190"/>
  <c r="V83" i="190"/>
  <c r="U83" i="190"/>
  <c r="T83" i="190"/>
  <c r="S83" i="190"/>
  <c r="X83" i="190" s="1"/>
  <c r="R83" i="190"/>
  <c r="Q83" i="190"/>
  <c r="P83" i="190"/>
  <c r="O83" i="190"/>
  <c r="V82" i="190"/>
  <c r="U82" i="190"/>
  <c r="T82" i="190"/>
  <c r="S82" i="190"/>
  <c r="R82" i="190"/>
  <c r="Q82" i="190"/>
  <c r="P82" i="190"/>
  <c r="O82" i="190"/>
  <c r="W82" i="190" s="1"/>
  <c r="V81" i="190"/>
  <c r="U81" i="190"/>
  <c r="T81" i="190"/>
  <c r="S81" i="190"/>
  <c r="R81" i="190"/>
  <c r="Q81" i="190"/>
  <c r="P81" i="190"/>
  <c r="O81" i="190"/>
  <c r="V80" i="190"/>
  <c r="U80" i="190"/>
  <c r="T80" i="190"/>
  <c r="S80" i="190"/>
  <c r="R80" i="190"/>
  <c r="Q80" i="190"/>
  <c r="P80" i="190"/>
  <c r="O80" i="190"/>
  <c r="V79" i="190"/>
  <c r="U79" i="190"/>
  <c r="T79" i="190"/>
  <c r="S79" i="190"/>
  <c r="R79" i="190"/>
  <c r="Q79" i="190"/>
  <c r="P79" i="190"/>
  <c r="O79" i="190"/>
  <c r="W79" i="190" s="1"/>
  <c r="V78" i="190"/>
  <c r="U78" i="190"/>
  <c r="T78" i="190"/>
  <c r="X78" i="190" s="1"/>
  <c r="S78" i="190"/>
  <c r="R78" i="190"/>
  <c r="Q78" i="190"/>
  <c r="P78" i="190"/>
  <c r="O78" i="190"/>
  <c r="V77" i="190"/>
  <c r="U77" i="190"/>
  <c r="T77" i="190"/>
  <c r="S77" i="190"/>
  <c r="X77" i="190" s="1"/>
  <c r="R77" i="190"/>
  <c r="Q77" i="190"/>
  <c r="P77" i="190"/>
  <c r="O77" i="190"/>
  <c r="V76" i="190"/>
  <c r="U76" i="190"/>
  <c r="T76" i="190"/>
  <c r="S76" i="190"/>
  <c r="R76" i="190"/>
  <c r="Q76" i="190"/>
  <c r="P76" i="190"/>
  <c r="O76" i="190"/>
  <c r="W76" i="190" s="1"/>
  <c r="V75" i="190"/>
  <c r="U75" i="190"/>
  <c r="T75" i="190"/>
  <c r="S75" i="190"/>
  <c r="R75" i="190"/>
  <c r="Q75" i="190"/>
  <c r="P75" i="190"/>
  <c r="O75" i="190"/>
  <c r="V74" i="190"/>
  <c r="U74" i="190"/>
  <c r="T74" i="190"/>
  <c r="S74" i="190"/>
  <c r="R74" i="190"/>
  <c r="Q74" i="190"/>
  <c r="P74" i="190"/>
  <c r="O74" i="190"/>
  <c r="V73" i="190"/>
  <c r="U73" i="190"/>
  <c r="T73" i="190"/>
  <c r="S73" i="190"/>
  <c r="R73" i="190"/>
  <c r="Q73" i="190"/>
  <c r="P73" i="190"/>
  <c r="O73" i="190"/>
  <c r="W73" i="190" s="1"/>
  <c r="V72" i="190"/>
  <c r="U72" i="190"/>
  <c r="T72" i="190"/>
  <c r="X72" i="190" s="1"/>
  <c r="S72" i="190"/>
  <c r="R72" i="190"/>
  <c r="Q72" i="190"/>
  <c r="P72" i="190"/>
  <c r="O72" i="190"/>
  <c r="V71" i="190"/>
  <c r="U71" i="190"/>
  <c r="T71" i="190"/>
  <c r="S71" i="190"/>
  <c r="X71" i="190" s="1"/>
  <c r="R71" i="190"/>
  <c r="Q71" i="190"/>
  <c r="P71" i="190"/>
  <c r="O71" i="190"/>
  <c r="V70" i="190"/>
  <c r="U70" i="190"/>
  <c r="T70" i="190"/>
  <c r="S70" i="190"/>
  <c r="R70" i="190"/>
  <c r="Q70" i="190"/>
  <c r="P70" i="190"/>
  <c r="O70" i="190"/>
  <c r="W70" i="190" s="1"/>
  <c r="V69" i="190"/>
  <c r="U69" i="190"/>
  <c r="T69" i="190"/>
  <c r="S69" i="190"/>
  <c r="R69" i="190"/>
  <c r="Q69" i="190"/>
  <c r="P69" i="190"/>
  <c r="O69" i="190"/>
  <c r="V68" i="190"/>
  <c r="U68" i="190"/>
  <c r="T68" i="190"/>
  <c r="S68" i="190"/>
  <c r="R68" i="190"/>
  <c r="Q68" i="190"/>
  <c r="P68" i="190"/>
  <c r="O68" i="190"/>
  <c r="V67" i="190"/>
  <c r="U67" i="190"/>
  <c r="T67" i="190"/>
  <c r="S67" i="190"/>
  <c r="R67" i="190"/>
  <c r="Q67" i="190"/>
  <c r="P67" i="190"/>
  <c r="O67" i="190"/>
  <c r="W67" i="190" s="1"/>
  <c r="V66" i="190"/>
  <c r="U66" i="190"/>
  <c r="T66" i="190"/>
  <c r="X66" i="190" s="1"/>
  <c r="S66" i="190"/>
  <c r="R66" i="190"/>
  <c r="Q66" i="190"/>
  <c r="P66" i="190"/>
  <c r="O66" i="190"/>
  <c r="V65" i="190"/>
  <c r="U65" i="190"/>
  <c r="T65" i="190"/>
  <c r="S65" i="190"/>
  <c r="X65" i="190" s="1"/>
  <c r="R65" i="190"/>
  <c r="Q65" i="190"/>
  <c r="P65" i="190"/>
  <c r="O65" i="190"/>
  <c r="V64" i="190"/>
  <c r="U64" i="190"/>
  <c r="T64" i="190"/>
  <c r="S64" i="190"/>
  <c r="R64" i="190"/>
  <c r="Q64" i="190"/>
  <c r="P64" i="190"/>
  <c r="O64" i="190"/>
  <c r="W64" i="190" s="1"/>
  <c r="V63" i="190"/>
  <c r="U63" i="190"/>
  <c r="T63" i="190"/>
  <c r="S63" i="190"/>
  <c r="R63" i="190"/>
  <c r="Q63" i="190"/>
  <c r="P63" i="190"/>
  <c r="O63" i="190"/>
  <c r="V62" i="190"/>
  <c r="U62" i="190"/>
  <c r="T62" i="190"/>
  <c r="S62" i="190"/>
  <c r="R62" i="190"/>
  <c r="Q62" i="190"/>
  <c r="P62" i="190"/>
  <c r="O62" i="190"/>
  <c r="V61" i="190"/>
  <c r="U61" i="190"/>
  <c r="T61" i="190"/>
  <c r="S61" i="190"/>
  <c r="R61" i="190"/>
  <c r="Q61" i="190"/>
  <c r="P61" i="190"/>
  <c r="O61" i="190"/>
  <c r="W61" i="190" s="1"/>
  <c r="V60" i="190"/>
  <c r="U60" i="190"/>
  <c r="T60" i="190"/>
  <c r="X60" i="190" s="1"/>
  <c r="S60" i="190"/>
  <c r="R60" i="190"/>
  <c r="Q60" i="190"/>
  <c r="P60" i="190"/>
  <c r="O60" i="190"/>
  <c r="V59" i="190"/>
  <c r="U59" i="190"/>
  <c r="T59" i="190"/>
  <c r="S59" i="190"/>
  <c r="X59" i="190" s="1"/>
  <c r="R59" i="190"/>
  <c r="Q59" i="190"/>
  <c r="P59" i="190"/>
  <c r="O59" i="190"/>
  <c r="V58" i="190"/>
  <c r="U58" i="190"/>
  <c r="T58" i="190"/>
  <c r="S58" i="190"/>
  <c r="R58" i="190"/>
  <c r="Q58" i="190"/>
  <c r="P58" i="190"/>
  <c r="O58" i="190"/>
  <c r="W58" i="190" s="1"/>
  <c r="V57" i="190"/>
  <c r="U57" i="190"/>
  <c r="T57" i="190"/>
  <c r="S57" i="190"/>
  <c r="R57" i="190"/>
  <c r="Q57" i="190"/>
  <c r="P57" i="190"/>
  <c r="O57" i="190"/>
  <c r="V56" i="190"/>
  <c r="U56" i="190"/>
  <c r="T56" i="190"/>
  <c r="S56" i="190"/>
  <c r="R56" i="190"/>
  <c r="Q56" i="190"/>
  <c r="P56" i="190"/>
  <c r="O56" i="190"/>
  <c r="V55" i="190"/>
  <c r="U55" i="190"/>
  <c r="T55" i="190"/>
  <c r="S55" i="190"/>
  <c r="R55" i="190"/>
  <c r="Q55" i="190"/>
  <c r="P55" i="190"/>
  <c r="O55" i="190"/>
  <c r="W55" i="190" s="1"/>
  <c r="V54" i="190"/>
  <c r="U54" i="190"/>
  <c r="T54" i="190"/>
  <c r="X54" i="190" s="1"/>
  <c r="S54" i="190"/>
  <c r="R54" i="190"/>
  <c r="Q54" i="190"/>
  <c r="P54" i="190"/>
  <c r="O54" i="190"/>
  <c r="V53" i="190"/>
  <c r="U53" i="190"/>
  <c r="T53" i="190"/>
  <c r="S53" i="190"/>
  <c r="X53" i="190" s="1"/>
  <c r="R53" i="190"/>
  <c r="Q53" i="190"/>
  <c r="P53" i="190"/>
  <c r="O53" i="190"/>
  <c r="V52" i="190"/>
  <c r="U52" i="190"/>
  <c r="T52" i="190"/>
  <c r="S52" i="190"/>
  <c r="R52" i="190"/>
  <c r="Q52" i="190"/>
  <c r="P52" i="190"/>
  <c r="O52" i="190"/>
  <c r="W52" i="190" s="1"/>
  <c r="V51" i="190"/>
  <c r="U51" i="190"/>
  <c r="T51" i="190"/>
  <c r="S51" i="190"/>
  <c r="R51" i="190"/>
  <c r="Q51" i="190"/>
  <c r="P51" i="190"/>
  <c r="O51" i="190"/>
  <c r="V50" i="190"/>
  <c r="U50" i="190"/>
  <c r="T50" i="190"/>
  <c r="S50" i="190"/>
  <c r="R50" i="190"/>
  <c r="Q50" i="190"/>
  <c r="P50" i="190"/>
  <c r="O50" i="190"/>
  <c r="V49" i="190"/>
  <c r="U49" i="190"/>
  <c r="T49" i="190"/>
  <c r="S49" i="190"/>
  <c r="R49" i="190"/>
  <c r="Q49" i="190"/>
  <c r="P49" i="190"/>
  <c r="O49" i="190"/>
  <c r="W49" i="190" s="1"/>
  <c r="V48" i="190"/>
  <c r="U48" i="190"/>
  <c r="T48" i="190"/>
  <c r="X48" i="190" s="1"/>
  <c r="S48" i="190"/>
  <c r="R48" i="190"/>
  <c r="Q48" i="190"/>
  <c r="P48" i="190"/>
  <c r="O48" i="190"/>
  <c r="V47" i="190"/>
  <c r="U47" i="190"/>
  <c r="T47" i="190"/>
  <c r="S47" i="190"/>
  <c r="X47" i="190" s="1"/>
  <c r="R47" i="190"/>
  <c r="Q47" i="190"/>
  <c r="P47" i="190"/>
  <c r="O47" i="190"/>
  <c r="V46" i="190"/>
  <c r="U46" i="190"/>
  <c r="T46" i="190"/>
  <c r="S46" i="190"/>
  <c r="R46" i="190"/>
  <c r="Q46" i="190"/>
  <c r="P46" i="190"/>
  <c r="O46" i="190"/>
  <c r="W46" i="190" s="1"/>
  <c r="V45" i="190"/>
  <c r="U45" i="190"/>
  <c r="T45" i="190"/>
  <c r="S45" i="190"/>
  <c r="R45" i="190"/>
  <c r="Q45" i="190"/>
  <c r="P45" i="190"/>
  <c r="O45" i="190"/>
  <c r="V44" i="190"/>
  <c r="U44" i="190"/>
  <c r="T44" i="190"/>
  <c r="S44" i="190"/>
  <c r="R44" i="190"/>
  <c r="Q44" i="190"/>
  <c r="P44" i="190"/>
  <c r="O44" i="190"/>
  <c r="V43" i="190"/>
  <c r="U43" i="190"/>
  <c r="T43" i="190"/>
  <c r="S43" i="190"/>
  <c r="R43" i="190"/>
  <c r="Q43" i="190"/>
  <c r="P43" i="190"/>
  <c r="O43" i="190"/>
  <c r="W43" i="190" s="1"/>
  <c r="V42" i="190"/>
  <c r="U42" i="190"/>
  <c r="T42" i="190"/>
  <c r="X42" i="190" s="1"/>
  <c r="S42" i="190"/>
  <c r="R42" i="190"/>
  <c r="Q42" i="190"/>
  <c r="P42" i="190"/>
  <c r="O42" i="190"/>
  <c r="V41" i="190"/>
  <c r="U41" i="190"/>
  <c r="T41" i="190"/>
  <c r="S41" i="190"/>
  <c r="X41" i="190" s="1"/>
  <c r="R41" i="190"/>
  <c r="Q41" i="190"/>
  <c r="P41" i="190"/>
  <c r="O41" i="190"/>
  <c r="V40" i="190"/>
  <c r="U40" i="190"/>
  <c r="T40" i="190"/>
  <c r="S40" i="190"/>
  <c r="R40" i="190"/>
  <c r="Q40" i="190"/>
  <c r="P40" i="190"/>
  <c r="O40" i="190"/>
  <c r="W40" i="190" s="1"/>
  <c r="V39" i="190"/>
  <c r="U39" i="190"/>
  <c r="T39" i="190"/>
  <c r="X39" i="190" s="1"/>
  <c r="S39" i="190"/>
  <c r="R39" i="190"/>
  <c r="Q39" i="190"/>
  <c r="P39" i="190"/>
  <c r="O39" i="190"/>
  <c r="V38" i="190"/>
  <c r="U38" i="190"/>
  <c r="T38" i="190"/>
  <c r="S38" i="190"/>
  <c r="R38" i="190"/>
  <c r="Q38" i="190"/>
  <c r="P38" i="190"/>
  <c r="O38" i="190"/>
  <c r="V37" i="190"/>
  <c r="U37" i="190"/>
  <c r="T37" i="190"/>
  <c r="S37" i="190"/>
  <c r="R37" i="190"/>
  <c r="Q37" i="190"/>
  <c r="P37" i="190"/>
  <c r="O37" i="190"/>
  <c r="W37" i="190" s="1"/>
  <c r="V36" i="190"/>
  <c r="U36" i="190"/>
  <c r="T36" i="190"/>
  <c r="X36" i="190" s="1"/>
  <c r="S36" i="190"/>
  <c r="R36" i="190"/>
  <c r="Q36" i="190"/>
  <c r="P36" i="190"/>
  <c r="O36" i="190"/>
  <c r="V35" i="190"/>
  <c r="U35" i="190"/>
  <c r="T35" i="190"/>
  <c r="S35" i="190"/>
  <c r="R35" i="190"/>
  <c r="Q35" i="190"/>
  <c r="P35" i="190"/>
  <c r="O35" i="190"/>
  <c r="V34" i="190"/>
  <c r="U34" i="190"/>
  <c r="T34" i="190"/>
  <c r="S34" i="190"/>
  <c r="R34" i="190"/>
  <c r="Q34" i="190"/>
  <c r="P34" i="190"/>
  <c r="O34" i="190"/>
  <c r="W34" i="190" s="1"/>
  <c r="V33" i="190"/>
  <c r="U33" i="190"/>
  <c r="T33" i="190"/>
  <c r="X33" i="190" s="1"/>
  <c r="S33" i="190"/>
  <c r="R33" i="190"/>
  <c r="Q33" i="190"/>
  <c r="P33" i="190"/>
  <c r="O33" i="190"/>
  <c r="V32" i="190"/>
  <c r="U32" i="190"/>
  <c r="T32" i="190"/>
  <c r="S32" i="190"/>
  <c r="R32" i="190"/>
  <c r="Q32" i="190"/>
  <c r="P32" i="190"/>
  <c r="O32" i="190"/>
  <c r="V31" i="190"/>
  <c r="U31" i="190"/>
  <c r="T31" i="190"/>
  <c r="S31" i="190"/>
  <c r="R31" i="190"/>
  <c r="Q31" i="190"/>
  <c r="P31" i="190"/>
  <c r="O31" i="190"/>
  <c r="W31" i="190" s="1"/>
  <c r="V30" i="190"/>
  <c r="U30" i="190"/>
  <c r="T30" i="190"/>
  <c r="X30" i="190" s="1"/>
  <c r="S30" i="190"/>
  <c r="R30" i="190"/>
  <c r="Q30" i="190"/>
  <c r="P30" i="190"/>
  <c r="O30" i="190"/>
  <c r="V29" i="190"/>
  <c r="U29" i="190"/>
  <c r="T29" i="190"/>
  <c r="S29" i="190"/>
  <c r="R29" i="190"/>
  <c r="Q29" i="190"/>
  <c r="P29" i="190"/>
  <c r="O29" i="190"/>
  <c r="V28" i="190"/>
  <c r="U28" i="190"/>
  <c r="T28" i="190"/>
  <c r="S28" i="190"/>
  <c r="R28" i="190"/>
  <c r="Q28" i="190"/>
  <c r="P28" i="190"/>
  <c r="O28" i="190"/>
  <c r="W28" i="190" s="1"/>
  <c r="V27" i="190"/>
  <c r="U27" i="190"/>
  <c r="T27" i="190"/>
  <c r="S27" i="190"/>
  <c r="R27" i="190"/>
  <c r="Q27" i="190"/>
  <c r="P27" i="190"/>
  <c r="O27" i="190"/>
  <c r="V26" i="190"/>
  <c r="U26" i="190"/>
  <c r="T26" i="190"/>
  <c r="S26" i="190"/>
  <c r="R26" i="190"/>
  <c r="Q26" i="190"/>
  <c r="P26" i="190"/>
  <c r="O26" i="190"/>
  <c r="V25" i="190"/>
  <c r="U25" i="190"/>
  <c r="T25" i="190"/>
  <c r="S25" i="190"/>
  <c r="R25" i="190"/>
  <c r="Q25" i="190"/>
  <c r="P25" i="190"/>
  <c r="O25" i="190"/>
  <c r="W25" i="190" s="1"/>
  <c r="V24" i="190"/>
  <c r="U24" i="190"/>
  <c r="T24" i="190"/>
  <c r="X24" i="190" s="1"/>
  <c r="S24" i="190"/>
  <c r="R24" i="190"/>
  <c r="Q24" i="190"/>
  <c r="P24" i="190"/>
  <c r="O24" i="190"/>
  <c r="V23" i="190"/>
  <c r="U23" i="190"/>
  <c r="T23" i="190"/>
  <c r="S23" i="190"/>
  <c r="X23" i="190" s="1"/>
  <c r="R23" i="190"/>
  <c r="Q23" i="190"/>
  <c r="P23" i="190"/>
  <c r="O23" i="190"/>
  <c r="V22" i="190"/>
  <c r="U22" i="190"/>
  <c r="T22" i="190"/>
  <c r="S22" i="190"/>
  <c r="R22" i="190"/>
  <c r="Q22" i="190"/>
  <c r="P22" i="190"/>
  <c r="O22" i="190"/>
  <c r="W22" i="190" s="1"/>
  <c r="V21" i="190"/>
  <c r="U21" i="190"/>
  <c r="T21" i="190"/>
  <c r="S21" i="190"/>
  <c r="R21" i="190"/>
  <c r="Q21" i="190"/>
  <c r="P21" i="190"/>
  <c r="O21" i="190"/>
  <c r="V20" i="190"/>
  <c r="U20" i="190"/>
  <c r="T20" i="190"/>
  <c r="S20" i="190"/>
  <c r="R20" i="190"/>
  <c r="Q20" i="190"/>
  <c r="P20" i="190"/>
  <c r="O20" i="190"/>
  <c r="V19" i="190"/>
  <c r="U19" i="190"/>
  <c r="T19" i="190"/>
  <c r="S19" i="190"/>
  <c r="R19" i="190"/>
  <c r="Q19" i="190"/>
  <c r="P19" i="190"/>
  <c r="O19" i="190"/>
  <c r="W19" i="190" s="1"/>
  <c r="V18" i="190"/>
  <c r="U18" i="190"/>
  <c r="T18" i="190"/>
  <c r="X18" i="190" s="1"/>
  <c r="S18" i="190"/>
  <c r="R18" i="190"/>
  <c r="Q18" i="190"/>
  <c r="P18" i="190"/>
  <c r="O18" i="190"/>
  <c r="V17" i="190"/>
  <c r="U17" i="190"/>
  <c r="T17" i="190"/>
  <c r="S17" i="190"/>
  <c r="X17" i="190" s="1"/>
  <c r="R17" i="190"/>
  <c r="Q17" i="190"/>
  <c r="P17" i="190"/>
  <c r="O17" i="190"/>
  <c r="V16" i="190"/>
  <c r="U16" i="190"/>
  <c r="T16" i="190"/>
  <c r="S16" i="190"/>
  <c r="R16" i="190"/>
  <c r="Q16" i="190"/>
  <c r="P16" i="190"/>
  <c r="O16" i="190"/>
  <c r="W16" i="190" s="1"/>
  <c r="V15" i="190"/>
  <c r="U15" i="190"/>
  <c r="T15" i="190"/>
  <c r="S15" i="190"/>
  <c r="R15" i="190"/>
  <c r="Q15" i="190"/>
  <c r="P15" i="190"/>
  <c r="O15" i="190"/>
  <c r="V14" i="190"/>
  <c r="U14" i="190"/>
  <c r="T14" i="190"/>
  <c r="S14" i="190"/>
  <c r="R14" i="190"/>
  <c r="Q14" i="190"/>
  <c r="P14" i="190"/>
  <c r="O14" i="190"/>
  <c r="V13" i="190"/>
  <c r="U13" i="190"/>
  <c r="T13" i="190"/>
  <c r="S13" i="190"/>
  <c r="R13" i="190"/>
  <c r="Q13" i="190"/>
  <c r="P13" i="190"/>
  <c r="O13" i="190"/>
  <c r="W13" i="190" s="1"/>
  <c r="V12" i="190"/>
  <c r="U12" i="190"/>
  <c r="T12" i="190"/>
  <c r="X12" i="190" s="1"/>
  <c r="S12" i="190"/>
  <c r="R12" i="190"/>
  <c r="Q12" i="190"/>
  <c r="P12" i="190"/>
  <c r="O12" i="190"/>
  <c r="V11" i="190"/>
  <c r="U11" i="190"/>
  <c r="T11" i="190"/>
  <c r="S11" i="190"/>
  <c r="X11" i="190" s="1"/>
  <c r="R11" i="190"/>
  <c r="Q11" i="190"/>
  <c r="P11" i="190"/>
  <c r="O11" i="190"/>
  <c r="V10" i="190"/>
  <c r="U10" i="190"/>
  <c r="T10" i="190"/>
  <c r="S10" i="190"/>
  <c r="R10" i="190"/>
  <c r="Q10" i="190"/>
  <c r="P10" i="190"/>
  <c r="O10" i="190"/>
  <c r="W10" i="190" s="1"/>
  <c r="V9" i="190"/>
  <c r="U9" i="190"/>
  <c r="T9" i="190"/>
  <c r="S9" i="190"/>
  <c r="R9" i="190"/>
  <c r="Q9" i="190"/>
  <c r="P9" i="190"/>
  <c r="O9" i="190"/>
  <c r="V8" i="190"/>
  <c r="U8" i="190"/>
  <c r="T8" i="190"/>
  <c r="S8" i="190"/>
  <c r="R8" i="190"/>
  <c r="Q8" i="190"/>
  <c r="P8" i="190"/>
  <c r="O8" i="190"/>
  <c r="V7" i="190"/>
  <c r="U7" i="190"/>
  <c r="T7" i="190"/>
  <c r="S7" i="190"/>
  <c r="R7" i="190"/>
  <c r="Q7" i="190"/>
  <c r="P7" i="190"/>
  <c r="O7" i="190"/>
  <c r="W7" i="190" s="1"/>
  <c r="V6" i="190"/>
  <c r="U6" i="190"/>
  <c r="T6" i="190"/>
  <c r="X6" i="190" s="1"/>
  <c r="S6" i="190"/>
  <c r="R6" i="190"/>
  <c r="Q6" i="190"/>
  <c r="P6" i="190"/>
  <c r="O6" i="190"/>
  <c r="V5" i="190"/>
  <c r="U5" i="190"/>
  <c r="T5" i="190"/>
  <c r="S5" i="190"/>
  <c r="X5" i="190" s="1"/>
  <c r="R5" i="190"/>
  <c r="Q5" i="190"/>
  <c r="P5" i="190"/>
  <c r="O5" i="190"/>
  <c r="V4" i="190"/>
  <c r="U4" i="190"/>
  <c r="T4" i="190"/>
  <c r="S4" i="190"/>
  <c r="R4" i="190"/>
  <c r="Q4" i="190"/>
  <c r="P4" i="190"/>
  <c r="O4" i="190"/>
  <c r="W4" i="190" s="1"/>
  <c r="X729" i="190" l="1"/>
  <c r="X732" i="190"/>
  <c r="X735" i="190"/>
  <c r="W737" i="190"/>
  <c r="W743" i="190"/>
  <c r="X766" i="190"/>
  <c r="W771" i="190"/>
  <c r="W928" i="190"/>
  <c r="X945" i="190"/>
  <c r="X948" i="190"/>
  <c r="X951" i="190"/>
  <c r="X970" i="190"/>
  <c r="X973" i="190"/>
  <c r="X1128" i="190"/>
  <c r="X1131" i="190"/>
  <c r="X1600" i="190"/>
  <c r="X1603" i="190"/>
  <c r="X1609" i="190"/>
  <c r="X1612" i="190"/>
  <c r="X1618" i="190"/>
  <c r="X738" i="190"/>
  <c r="X741" i="190"/>
  <c r="X747" i="190"/>
  <c r="W749" i="190"/>
  <c r="W752" i="190"/>
  <c r="X769" i="190"/>
  <c r="X772" i="190"/>
  <c r="X775" i="190"/>
  <c r="W777" i="190"/>
  <c r="W783" i="190"/>
  <c r="X818" i="190"/>
  <c r="X821" i="190"/>
  <c r="X827" i="190"/>
  <c r="W829" i="190"/>
  <c r="W832" i="190"/>
  <c r="X849" i="190"/>
  <c r="X852" i="190"/>
  <c r="X855" i="190"/>
  <c r="X858" i="190"/>
  <c r="X861" i="190"/>
  <c r="X929" i="190"/>
  <c r="X954" i="190"/>
  <c r="X957" i="190"/>
  <c r="X979" i="190"/>
  <c r="W1305" i="190"/>
  <c r="X3261" i="190"/>
  <c r="X825" i="190"/>
  <c r="X828" i="190"/>
  <c r="X831" i="190"/>
  <c r="X865" i="190"/>
  <c r="X868" i="190"/>
  <c r="X871" i="190"/>
  <c r="X905" i="190"/>
  <c r="X911" i="190"/>
  <c r="X986" i="190"/>
  <c r="X1177" i="190"/>
  <c r="X1180" i="190"/>
  <c r="X4919" i="190"/>
  <c r="X4922" i="190"/>
  <c r="X4925" i="190"/>
  <c r="X4937" i="190"/>
  <c r="X4949" i="190"/>
  <c r="X4961" i="190"/>
  <c r="X4973" i="190"/>
  <c r="X4985" i="190"/>
  <c r="X4997" i="190"/>
  <c r="X5000" i="190"/>
  <c r="X5009" i="190"/>
  <c r="X5012" i="190"/>
  <c r="X5021" i="190"/>
  <c r="X5024" i="190"/>
  <c r="X5033" i="190"/>
  <c r="X5036" i="190"/>
  <c r="X5045" i="190"/>
  <c r="X5048" i="190"/>
  <c r="X5057" i="190"/>
  <c r="X5060" i="190"/>
  <c r="X5069" i="190"/>
  <c r="X5072" i="190"/>
  <c r="X5081" i="190"/>
  <c r="X5084" i="190"/>
  <c r="X5093" i="190"/>
  <c r="X5096" i="190"/>
  <c r="X5105" i="190"/>
  <c r="X5108" i="190"/>
  <c r="X5117" i="190"/>
  <c r="X5120" i="190"/>
  <c r="X5323" i="190"/>
  <c r="X5326" i="190"/>
  <c r="X5329" i="190"/>
  <c r="X5332" i="190"/>
  <c r="X5335" i="190"/>
  <c r="X5338" i="190"/>
  <c r="X5341" i="190"/>
  <c r="X5344" i="190"/>
  <c r="X5347" i="190"/>
  <c r="X5350" i="190"/>
  <c r="X5353" i="190"/>
  <c r="X5356" i="190"/>
  <c r="X5359" i="190"/>
  <c r="X5362" i="190"/>
  <c r="X5365" i="190"/>
  <c r="X5368" i="190"/>
  <c r="X5371" i="190"/>
  <c r="X5374" i="190"/>
  <c r="X5377" i="190"/>
  <c r="X5380" i="190"/>
  <c r="X5383" i="190"/>
  <c r="X5386" i="190"/>
  <c r="X5389" i="190"/>
  <c r="X5392" i="190"/>
  <c r="X5395" i="190"/>
  <c r="X5398" i="190"/>
  <c r="X5407" i="190"/>
  <c r="X5413" i="190"/>
  <c r="X5419" i="190"/>
  <c r="X794" i="190"/>
  <c r="X797" i="190"/>
  <c r="X834" i="190"/>
  <c r="X837" i="190"/>
  <c r="X886" i="190"/>
  <c r="X967" i="190"/>
  <c r="X992" i="190"/>
  <c r="X995" i="190"/>
  <c r="X8" i="190"/>
  <c r="X14" i="190"/>
  <c r="X20" i="190"/>
  <c r="X26" i="190"/>
  <c r="X29" i="190"/>
  <c r="X32" i="190"/>
  <c r="X35" i="190"/>
  <c r="X38" i="190"/>
  <c r="X44" i="190"/>
  <c r="X50" i="190"/>
  <c r="X56" i="190"/>
  <c r="X62" i="190"/>
  <c r="X68" i="190"/>
  <c r="X74" i="190"/>
  <c r="X80" i="190"/>
  <c r="X86" i="190"/>
  <c r="X92" i="190"/>
  <c r="X98" i="190"/>
  <c r="X104" i="190"/>
  <c r="X110" i="190"/>
  <c r="X116" i="190"/>
  <c r="X122" i="190"/>
  <c r="X128" i="190"/>
  <c r="X134" i="190"/>
  <c r="X140" i="190"/>
  <c r="X146" i="190"/>
  <c r="X152" i="190"/>
  <c r="X158" i="190"/>
  <c r="X164" i="190"/>
  <c r="X170" i="190"/>
  <c r="X176" i="190"/>
  <c r="X182" i="190"/>
  <c r="X188" i="190"/>
  <c r="X194" i="190"/>
  <c r="X200" i="190"/>
  <c r="X206" i="190"/>
  <c r="X212" i="190"/>
  <c r="X218" i="190"/>
  <c r="X224" i="190"/>
  <c r="X230" i="190"/>
  <c r="X236" i="190"/>
  <c r="X242" i="190"/>
  <c r="X248" i="190"/>
  <c r="X254" i="190"/>
  <c r="X260" i="190"/>
  <c r="X266" i="190"/>
  <c r="X272" i="190"/>
  <c r="X278" i="190"/>
  <c r="X284" i="190"/>
  <c r="X290" i="190"/>
  <c r="X296" i="190"/>
  <c r="X302" i="190"/>
  <c r="X308" i="190"/>
  <c r="X314" i="190"/>
  <c r="X320" i="190"/>
  <c r="X326" i="190"/>
  <c r="X332" i="190"/>
  <c r="X338" i="190"/>
  <c r="X344" i="190"/>
  <c r="X350" i="190"/>
  <c r="X356" i="190"/>
  <c r="X362" i="190"/>
  <c r="X368" i="190"/>
  <c r="X374" i="190"/>
  <c r="X380" i="190"/>
  <c r="X386" i="190"/>
  <c r="X392" i="190"/>
  <c r="X398" i="190"/>
  <c r="X404" i="190"/>
  <c r="X410" i="190"/>
  <c r="X416" i="190"/>
  <c r="X422" i="190"/>
  <c r="X428" i="190"/>
  <c r="X434" i="190"/>
  <c r="X440" i="190"/>
  <c r="X446" i="190"/>
  <c r="X452" i="190"/>
  <c r="X458" i="190"/>
  <c r="X464" i="190"/>
  <c r="X470" i="190"/>
  <c r="X476" i="190"/>
  <c r="X482" i="190"/>
  <c r="X488" i="190"/>
  <c r="X494" i="190"/>
  <c r="X500" i="190"/>
  <c r="X506" i="190"/>
  <c r="X512" i="190"/>
  <c r="X518" i="190"/>
  <c r="X524" i="190"/>
  <c r="X530" i="190"/>
  <c r="X536" i="190"/>
  <c r="X542" i="190"/>
  <c r="X548" i="190"/>
  <c r="X554" i="190"/>
  <c r="X560" i="190"/>
  <c r="X566" i="190"/>
  <c r="X572" i="190"/>
  <c r="X578" i="190"/>
  <c r="X584" i="190"/>
  <c r="X590" i="190"/>
  <c r="X596" i="190"/>
  <c r="X602" i="190"/>
  <c r="X608" i="190"/>
  <c r="X614" i="190"/>
  <c r="X620" i="190"/>
  <c r="X626" i="190"/>
  <c r="X632" i="190"/>
  <c r="X638" i="190"/>
  <c r="X644" i="190"/>
  <c r="X650" i="190"/>
  <c r="X656" i="190"/>
  <c r="X662" i="190"/>
  <c r="X668" i="190"/>
  <c r="X674" i="190"/>
  <c r="X680" i="190"/>
  <c r="X686" i="190"/>
  <c r="X692" i="190"/>
  <c r="X698" i="190"/>
  <c r="X704" i="190"/>
  <c r="X710" i="190"/>
  <c r="X716" i="190"/>
  <c r="X722" i="190"/>
  <c r="X725" i="190"/>
  <c r="X731" i="190"/>
  <c r="W733" i="190"/>
  <c r="W736" i="190"/>
  <c r="X753" i="190"/>
  <c r="X756" i="190"/>
  <c r="X759" i="190"/>
  <c r="W761" i="190"/>
  <c r="W767" i="190"/>
  <c r="X790" i="190"/>
  <c r="X793" i="190"/>
  <c r="X796" i="190"/>
  <c r="X799" i="190"/>
  <c r="X882" i="190"/>
  <c r="W896" i="190"/>
  <c r="X913" i="190"/>
  <c r="W952" i="190"/>
  <c r="X966" i="190"/>
  <c r="X972" i="190"/>
  <c r="X994" i="190"/>
  <c r="W1005" i="190"/>
  <c r="X1006" i="190"/>
  <c r="X1073" i="190"/>
  <c r="X1076" i="190"/>
  <c r="X734" i="190"/>
  <c r="W739" i="190"/>
  <c r="X762" i="190"/>
  <c r="X765" i="190"/>
  <c r="X771" i="190"/>
  <c r="W773" i="190"/>
  <c r="W776" i="190"/>
  <c r="X802" i="190"/>
  <c r="X805" i="190"/>
  <c r="X814" i="190"/>
  <c r="W819" i="190"/>
  <c r="X842" i="190"/>
  <c r="X845" i="190"/>
  <c r="X851" i="190"/>
  <c r="W853" i="190"/>
  <c r="W856" i="190"/>
  <c r="W859" i="190"/>
  <c r="X891" i="190"/>
  <c r="X947" i="190"/>
  <c r="X950" i="190"/>
  <c r="X956" i="190"/>
  <c r="X969" i="190"/>
  <c r="X975" i="190"/>
  <c r="W980" i="190"/>
  <c r="X1000" i="190"/>
  <c r="X1003" i="190"/>
  <c r="X1030" i="190"/>
  <c r="W1041" i="190"/>
  <c r="X1097" i="190"/>
  <c r="X1100" i="190"/>
  <c r="X1106" i="190"/>
  <c r="X1112" i="190"/>
  <c r="X1115" i="190"/>
  <c r="X1121" i="190"/>
  <c r="X1124" i="190"/>
  <c r="X1130" i="190"/>
  <c r="W1253" i="190"/>
  <c r="X1254" i="190"/>
  <c r="X737" i="190"/>
  <c r="X740" i="190"/>
  <c r="X743" i="190"/>
  <c r="W745" i="190"/>
  <c r="W751" i="190"/>
  <c r="X774" i="190"/>
  <c r="W779" i="190"/>
  <c r="W908" i="190"/>
  <c r="X922" i="190"/>
  <c r="X925" i="190"/>
  <c r="X928" i="190"/>
  <c r="X931" i="190"/>
  <c r="W936" i="190"/>
  <c r="W964" i="190"/>
  <c r="X984" i="190"/>
  <c r="X1033" i="190"/>
  <c r="X1036" i="190"/>
  <c r="W1053" i="190"/>
  <c r="X1094" i="190"/>
  <c r="X1242" i="190"/>
  <c r="W1395" i="190"/>
  <c r="W1398" i="190"/>
  <c r="W9" i="190"/>
  <c r="X13" i="190"/>
  <c r="W21" i="190"/>
  <c r="X25" i="190"/>
  <c r="W30" i="190"/>
  <c r="W36" i="190"/>
  <c r="W45" i="190"/>
  <c r="X49" i="190"/>
  <c r="W57" i="190"/>
  <c r="X61" i="190"/>
  <c r="W66" i="190"/>
  <c r="W69" i="190"/>
  <c r="W75" i="190"/>
  <c r="W78" i="190"/>
  <c r="W81" i="190"/>
  <c r="W84" i="190"/>
  <c r="W87" i="190"/>
  <c r="W90" i="190"/>
  <c r="W93" i="190"/>
  <c r="W96" i="190"/>
  <c r="X103" i="190"/>
  <c r="X109" i="190"/>
  <c r="X115" i="190"/>
  <c r="X121" i="190"/>
  <c r="W126" i="190"/>
  <c r="W129" i="190"/>
  <c r="X133" i="190"/>
  <c r="W138" i="190"/>
  <c r="W141" i="190"/>
  <c r="X145" i="190"/>
  <c r="W150" i="190"/>
  <c r="W153" i="190"/>
  <c r="W156" i="190"/>
  <c r="W159" i="190"/>
  <c r="X163" i="190"/>
  <c r="W168" i="190"/>
  <c r="W171" i="190"/>
  <c r="W174" i="190"/>
  <c r="W177" i="190"/>
  <c r="X181" i="190"/>
  <c r="X187" i="190"/>
  <c r="W195" i="190"/>
  <c r="W198" i="190"/>
  <c r="W201" i="190"/>
  <c r="W204" i="190"/>
  <c r="W207" i="190"/>
  <c r="W210" i="190"/>
  <c r="W213" i="190"/>
  <c r="W216" i="190"/>
  <c r="W219" i="190"/>
  <c r="W222" i="190"/>
  <c r="W225" i="190"/>
  <c r="X229" i="190"/>
  <c r="W231" i="190"/>
  <c r="W234" i="190"/>
  <c r="X235" i="190"/>
  <c r="W237" i="190"/>
  <c r="W240" i="190"/>
  <c r="X241" i="190"/>
  <c r="W243" i="190"/>
  <c r="W246" i="190"/>
  <c r="X247" i="190"/>
  <c r="W249" i="190"/>
  <c r="W252" i="190"/>
  <c r="X253" i="190"/>
  <c r="W258" i="190"/>
  <c r="X259" i="190"/>
  <c r="W261" i="190"/>
  <c r="W264" i="190"/>
  <c r="X265" i="190"/>
  <c r="W267" i="190"/>
  <c r="W270" i="190"/>
  <c r="X271" i="190"/>
  <c r="W273" i="190"/>
  <c r="W276" i="190"/>
  <c r="X277" i="190"/>
  <c r="W279" i="190"/>
  <c r="W282" i="190"/>
  <c r="X283" i="190"/>
  <c r="W285" i="190"/>
  <c r="W288" i="190"/>
  <c r="X289" i="190"/>
  <c r="W291" i="190"/>
  <c r="W294" i="190"/>
  <c r="X295" i="190"/>
  <c r="W297" i="190"/>
  <c r="W300" i="190"/>
  <c r="X301" i="190"/>
  <c r="W303" i="190"/>
  <c r="W306" i="190"/>
  <c r="X307" i="190"/>
  <c r="W309" i="190"/>
  <c r="W312" i="190"/>
  <c r="X313" i="190"/>
  <c r="W315" i="190"/>
  <c r="W318" i="190"/>
  <c r="X319" i="190"/>
  <c r="W321" i="190"/>
  <c r="W324" i="190"/>
  <c r="X325" i="190"/>
  <c r="W327" i="190"/>
  <c r="W330" i="190"/>
  <c r="X331" i="190"/>
  <c r="W333" i="190"/>
  <c r="W336" i="190"/>
  <c r="X337" i="190"/>
  <c r="W339" i="190"/>
  <c r="W342" i="190"/>
  <c r="X343" i="190"/>
  <c r="W345" i="190"/>
  <c r="W348" i="190"/>
  <c r="X349" i="190"/>
  <c r="W351" i="190"/>
  <c r="W354" i="190"/>
  <c r="X355" i="190"/>
  <c r="W357" i="190"/>
  <c r="W360" i="190"/>
  <c r="X361" i="190"/>
  <c r="W363" i="190"/>
  <c r="W366" i="190"/>
  <c r="X367" i="190"/>
  <c r="W369" i="190"/>
  <c r="W372" i="190"/>
  <c r="X373" i="190"/>
  <c r="W375" i="190"/>
  <c r="W378" i="190"/>
  <c r="X379" i="190"/>
  <c r="W381" i="190"/>
  <c r="W384" i="190"/>
  <c r="X385" i="190"/>
  <c r="W387" i="190"/>
  <c r="W390" i="190"/>
  <c r="X391" i="190"/>
  <c r="W393" i="190"/>
  <c r="W396" i="190"/>
  <c r="X397" i="190"/>
  <c r="W399" i="190"/>
  <c r="W402" i="190"/>
  <c r="X403" i="190"/>
  <c r="W405" i="190"/>
  <c r="W408" i="190"/>
  <c r="X409" i="190"/>
  <c r="W411" i="190"/>
  <c r="W414" i="190"/>
  <c r="X415" i="190"/>
  <c r="W417" i="190"/>
  <c r="W420" i="190"/>
  <c r="X421" i="190"/>
  <c r="W423" i="190"/>
  <c r="W426" i="190"/>
  <c r="X427" i="190"/>
  <c r="W429" i="190"/>
  <c r="W432" i="190"/>
  <c r="X433" i="190"/>
  <c r="W435" i="190"/>
  <c r="W438" i="190"/>
  <c r="X439" i="190"/>
  <c r="W441" i="190"/>
  <c r="W444" i="190"/>
  <c r="X445" i="190"/>
  <c r="W447" i="190"/>
  <c r="W450" i="190"/>
  <c r="X451" i="190"/>
  <c r="W453" i="190"/>
  <c r="W456" i="190"/>
  <c r="X457" i="190"/>
  <c r="W459" i="190"/>
  <c r="W462" i="190"/>
  <c r="X463" i="190"/>
  <c r="W465" i="190"/>
  <c r="W468" i="190"/>
  <c r="X469" i="190"/>
  <c r="W471" i="190"/>
  <c r="W474" i="190"/>
  <c r="X475" i="190"/>
  <c r="W477" i="190"/>
  <c r="W480" i="190"/>
  <c r="X481" i="190"/>
  <c r="W483" i="190"/>
  <c r="W486" i="190"/>
  <c r="X487" i="190"/>
  <c r="W489" i="190"/>
  <c r="W492" i="190"/>
  <c r="X493" i="190"/>
  <c r="W495" i="190"/>
  <c r="W498" i="190"/>
  <c r="X499" i="190"/>
  <c r="W501" i="190"/>
  <c r="W504" i="190"/>
  <c r="X505" i="190"/>
  <c r="W507" i="190"/>
  <c r="W510" i="190"/>
  <c r="X511" i="190"/>
  <c r="W513" i="190"/>
  <c r="W516" i="190"/>
  <c r="X517" i="190"/>
  <c r="W519" i="190"/>
  <c r="W522" i="190"/>
  <c r="X523" i="190"/>
  <c r="W525" i="190"/>
  <c r="W528" i="190"/>
  <c r="X529" i="190"/>
  <c r="W531" i="190"/>
  <c r="W534" i="190"/>
  <c r="X535" i="190"/>
  <c r="W537" i="190"/>
  <c r="W540" i="190"/>
  <c r="X541" i="190"/>
  <c r="W543" i="190"/>
  <c r="W546" i="190"/>
  <c r="X547" i="190"/>
  <c r="W549" i="190"/>
  <c r="W552" i="190"/>
  <c r="X553" i="190"/>
  <c r="W555" i="190"/>
  <c r="W558" i="190"/>
  <c r="X559" i="190"/>
  <c r="W561" i="190"/>
  <c r="W564" i="190"/>
  <c r="X565" i="190"/>
  <c r="W567" i="190"/>
  <c r="W570" i="190"/>
  <c r="X571" i="190"/>
  <c r="W573" i="190"/>
  <c r="W576" i="190"/>
  <c r="X577" i="190"/>
  <c r="W579" i="190"/>
  <c r="W582" i="190"/>
  <c r="X583" i="190"/>
  <c r="W585" i="190"/>
  <c r="W588" i="190"/>
  <c r="X589" i="190"/>
  <c r="W591" i="190"/>
  <c r="W594" i="190"/>
  <c r="X595" i="190"/>
  <c r="W597" i="190"/>
  <c r="W600" i="190"/>
  <c r="X601" i="190"/>
  <c r="W603" i="190"/>
  <c r="W606" i="190"/>
  <c r="X607" i="190"/>
  <c r="W609" i="190"/>
  <c r="W612" i="190"/>
  <c r="X613" i="190"/>
  <c r="W615" i="190"/>
  <c r="W618" i="190"/>
  <c r="X619" i="190"/>
  <c r="W621" i="190"/>
  <c r="W624" i="190"/>
  <c r="X625" i="190"/>
  <c r="W627" i="190"/>
  <c r="W630" i="190"/>
  <c r="X631" i="190"/>
  <c r="W633" i="190"/>
  <c r="W636" i="190"/>
  <c r="X637" i="190"/>
  <c r="W639" i="190"/>
  <c r="W642" i="190"/>
  <c r="X643" i="190"/>
  <c r="W645" i="190"/>
  <c r="W648" i="190"/>
  <c r="X649" i="190"/>
  <c r="W651" i="190"/>
  <c r="W654" i="190"/>
  <c r="X655" i="190"/>
  <c r="W657" i="190"/>
  <c r="W660" i="190"/>
  <c r="X661" i="190"/>
  <c r="W663" i="190"/>
  <c r="W666" i="190"/>
  <c r="X667" i="190"/>
  <c r="W669" i="190"/>
  <c r="W672" i="190"/>
  <c r="X673" i="190"/>
  <c r="W675" i="190"/>
  <c r="W678" i="190"/>
  <c r="X679" i="190"/>
  <c r="W681" i="190"/>
  <c r="W684" i="190"/>
  <c r="X685" i="190"/>
  <c r="W687" i="190"/>
  <c r="W690" i="190"/>
  <c r="X691" i="190"/>
  <c r="W693" i="190"/>
  <c r="W696" i="190"/>
  <c r="X697" i="190"/>
  <c r="W699" i="190"/>
  <c r="W702" i="190"/>
  <c r="X703" i="190"/>
  <c r="W705" i="190"/>
  <c r="W708" i="190"/>
  <c r="X709" i="190"/>
  <c r="W711" i="190"/>
  <c r="W714" i="190"/>
  <c r="X715" i="190"/>
  <c r="W717" i="190"/>
  <c r="W720" i="190"/>
  <c r="X721" i="190"/>
  <c r="W723" i="190"/>
  <c r="X724" i="190"/>
  <c r="X755" i="190"/>
  <c r="W757" i="190"/>
  <c r="W760" i="190"/>
  <c r="W785" i="190"/>
  <c r="W791" i="190"/>
  <c r="X792" i="190"/>
  <c r="X866" i="190"/>
  <c r="X869" i="190"/>
  <c r="X875" i="190"/>
  <c r="W877" i="190"/>
  <c r="W880" i="190"/>
  <c r="X903" i="190"/>
  <c r="X934" i="190"/>
  <c r="X940" i="190"/>
  <c r="W995" i="190"/>
  <c r="W998" i="190"/>
  <c r="W6" i="190"/>
  <c r="W12" i="190"/>
  <c r="W18" i="190"/>
  <c r="W24" i="190"/>
  <c r="W33" i="190"/>
  <c r="W42" i="190"/>
  <c r="W48" i="190"/>
  <c r="W54" i="190"/>
  <c r="W60" i="190"/>
  <c r="W72" i="190"/>
  <c r="W99" i="190"/>
  <c r="W102" i="190"/>
  <c r="W108" i="190"/>
  <c r="W111" i="190"/>
  <c r="W114" i="190"/>
  <c r="W117" i="190"/>
  <c r="W120" i="190"/>
  <c r="X127" i="190"/>
  <c r="W132" i="190"/>
  <c r="W135" i="190"/>
  <c r="X139" i="190"/>
  <c r="W144" i="190"/>
  <c r="W147" i="190"/>
  <c r="X151" i="190"/>
  <c r="X157" i="190"/>
  <c r="W162" i="190"/>
  <c r="W165" i="190"/>
  <c r="X169" i="190"/>
  <c r="X175" i="190"/>
  <c r="W180" i="190"/>
  <c r="W183" i="190"/>
  <c r="W186" i="190"/>
  <c r="W189" i="190"/>
  <c r="W192" i="190"/>
  <c r="X193" i="190"/>
  <c r="X199" i="190"/>
  <c r="X205" i="190"/>
  <c r="X211" i="190"/>
  <c r="X217" i="190"/>
  <c r="X223" i="190"/>
  <c r="W228" i="190"/>
  <c r="W255" i="190"/>
  <c r="X4" i="190"/>
  <c r="X10" i="190"/>
  <c r="X16" i="190"/>
  <c r="X22" i="190"/>
  <c r="X28" i="190"/>
  <c r="X31" i="190"/>
  <c r="X34" i="190"/>
  <c r="X37" i="190"/>
  <c r="X40" i="190"/>
  <c r="X46" i="190"/>
  <c r="X52" i="190"/>
  <c r="X58" i="190"/>
  <c r="X64" i="190"/>
  <c r="X70" i="190"/>
  <c r="X76" i="190"/>
  <c r="X82" i="190"/>
  <c r="X88" i="190"/>
  <c r="X94" i="190"/>
  <c r="X100" i="190"/>
  <c r="X106" i="190"/>
  <c r="X112" i="190"/>
  <c r="X118" i="190"/>
  <c r="X124" i="190"/>
  <c r="X130" i="190"/>
  <c r="X136" i="190"/>
  <c r="X142" i="190"/>
  <c r="X148" i="190"/>
  <c r="X154" i="190"/>
  <c r="X160" i="190"/>
  <c r="X166" i="190"/>
  <c r="X172" i="190"/>
  <c r="X178" i="190"/>
  <c r="X184" i="190"/>
  <c r="X190" i="190"/>
  <c r="X196" i="190"/>
  <c r="X202" i="190"/>
  <c r="X208" i="190"/>
  <c r="X214" i="190"/>
  <c r="X220" i="190"/>
  <c r="X226" i="190"/>
  <c r="X232" i="190"/>
  <c r="X238" i="190"/>
  <c r="X244" i="190"/>
  <c r="X250" i="190"/>
  <c r="X256" i="190"/>
  <c r="X262" i="190"/>
  <c r="X268" i="190"/>
  <c r="X274" i="190"/>
  <c r="X280" i="190"/>
  <c r="X286" i="190"/>
  <c r="X292" i="190"/>
  <c r="X298" i="190"/>
  <c r="X304" i="190"/>
  <c r="X310" i="190"/>
  <c r="X316" i="190"/>
  <c r="X322" i="190"/>
  <c r="X328" i="190"/>
  <c r="X334" i="190"/>
  <c r="X340" i="190"/>
  <c r="X346" i="190"/>
  <c r="X352" i="190"/>
  <c r="X358" i="190"/>
  <c r="X364" i="190"/>
  <c r="X370" i="190"/>
  <c r="X376" i="190"/>
  <c r="X382" i="190"/>
  <c r="X388" i="190"/>
  <c r="X394" i="190"/>
  <c r="X400" i="190"/>
  <c r="X406" i="190"/>
  <c r="X412" i="190"/>
  <c r="X418" i="190"/>
  <c r="X424" i="190"/>
  <c r="X430" i="190"/>
  <c r="X436" i="190"/>
  <c r="X442" i="190"/>
  <c r="X448" i="190"/>
  <c r="X454" i="190"/>
  <c r="X460" i="190"/>
  <c r="X466" i="190"/>
  <c r="X472" i="190"/>
  <c r="X478" i="190"/>
  <c r="X484" i="190"/>
  <c r="X490" i="190"/>
  <c r="X496" i="190"/>
  <c r="X502" i="190"/>
  <c r="X508" i="190"/>
  <c r="X514" i="190"/>
  <c r="X520" i="190"/>
  <c r="X526" i="190"/>
  <c r="X532" i="190"/>
  <c r="X538" i="190"/>
  <c r="X544" i="190"/>
  <c r="X550" i="190"/>
  <c r="X556" i="190"/>
  <c r="X562" i="190"/>
  <c r="X568" i="190"/>
  <c r="X574" i="190"/>
  <c r="X580" i="190"/>
  <c r="X586" i="190"/>
  <c r="X592" i="190"/>
  <c r="X598" i="190"/>
  <c r="X604" i="190"/>
  <c r="X610" i="190"/>
  <c r="X616" i="190"/>
  <c r="X622" i="190"/>
  <c r="X628" i="190"/>
  <c r="X634" i="190"/>
  <c r="X640" i="190"/>
  <c r="X646" i="190"/>
  <c r="X652" i="190"/>
  <c r="X658" i="190"/>
  <c r="X664" i="190"/>
  <c r="X670" i="190"/>
  <c r="X676" i="190"/>
  <c r="X682" i="190"/>
  <c r="X688" i="190"/>
  <c r="X694" i="190"/>
  <c r="X700" i="190"/>
  <c r="X706" i="190"/>
  <c r="X712" i="190"/>
  <c r="X718" i="190"/>
  <c r="X727" i="190"/>
  <c r="W729" i="190"/>
  <c r="W735" i="190"/>
  <c r="X758" i="190"/>
  <c r="W763" i="190"/>
  <c r="X786" i="190"/>
  <c r="X789" i="190"/>
  <c r="W809" i="190"/>
  <c r="W815" i="190"/>
  <c r="X838" i="190"/>
  <c r="W843" i="190"/>
  <c r="X881" i="190"/>
  <c r="X884" i="190"/>
  <c r="X887" i="190"/>
  <c r="W892" i="190"/>
  <c r="X915" i="190"/>
  <c r="W920" i="190"/>
  <c r="W976" i="190"/>
  <c r="W1013" i="190"/>
  <c r="X1066" i="190"/>
  <c r="X1072" i="190"/>
  <c r="X1075" i="190"/>
  <c r="X1202" i="190"/>
  <c r="X1208" i="190"/>
  <c r="X1211" i="190"/>
  <c r="W1219" i="190"/>
  <c r="W1222" i="190"/>
  <c r="W1361" i="190"/>
  <c r="X1686" i="190"/>
  <c r="W1709" i="190"/>
  <c r="X1710" i="190"/>
  <c r="W1715" i="190"/>
  <c r="W1718" i="190"/>
  <c r="W1721" i="190"/>
  <c r="X7" i="190"/>
  <c r="W15" i="190"/>
  <c r="X19" i="190"/>
  <c r="W27" i="190"/>
  <c r="W39" i="190"/>
  <c r="X43" i="190"/>
  <c r="W51" i="190"/>
  <c r="X55" i="190"/>
  <c r="W63" i="190"/>
  <c r="X67" i="190"/>
  <c r="X73" i="190"/>
  <c r="X79" i="190"/>
  <c r="X85" i="190"/>
  <c r="X91" i="190"/>
  <c r="X97" i="190"/>
  <c r="W105" i="190"/>
  <c r="W123" i="190"/>
  <c r="X859" i="190"/>
  <c r="W861" i="190"/>
  <c r="W864" i="190"/>
  <c r="X890" i="190"/>
  <c r="X893" i="190"/>
  <c r="W932" i="190"/>
  <c r="W960" i="190"/>
  <c r="X971" i="190"/>
  <c r="X1038" i="190"/>
  <c r="W1043" i="190"/>
  <c r="W1046" i="190"/>
  <c r="W1149" i="190"/>
  <c r="X1350" i="190"/>
  <c r="X1374" i="190"/>
  <c r="X1526" i="190"/>
  <c r="W801" i="190"/>
  <c r="W807" i="190"/>
  <c r="X808" i="190"/>
  <c r="X811" i="190"/>
  <c r="W813" i="190"/>
  <c r="W816" i="190"/>
  <c r="X833" i="190"/>
  <c r="X836" i="190"/>
  <c r="X839" i="190"/>
  <c r="W841" i="190"/>
  <c r="W847" i="190"/>
  <c r="X870" i="190"/>
  <c r="W875" i="190"/>
  <c r="X889" i="190"/>
  <c r="X895" i="190"/>
  <c r="W900" i="190"/>
  <c r="X914" i="190"/>
  <c r="W944" i="190"/>
  <c r="X955" i="190"/>
  <c r="X977" i="190"/>
  <c r="X1002" i="190"/>
  <c r="X1008" i="190"/>
  <c r="X1011" i="190"/>
  <c r="W1019" i="190"/>
  <c r="W1022" i="190"/>
  <c r="W1025" i="190"/>
  <c r="X1048" i="190"/>
  <c r="X1137" i="190"/>
  <c r="X1140" i="190"/>
  <c r="X1146" i="190"/>
  <c r="W1157" i="190"/>
  <c r="X1158" i="190"/>
  <c r="W1163" i="190"/>
  <c r="W1166" i="190"/>
  <c r="X1186" i="190"/>
  <c r="W1197" i="190"/>
  <c r="X1217" i="190"/>
  <c r="X1220" i="190"/>
  <c r="X1226" i="190"/>
  <c r="W1237" i="190"/>
  <c r="X1257" i="190"/>
  <c r="X1260" i="190"/>
  <c r="X1266" i="190"/>
  <c r="W1277" i="190"/>
  <c r="X1278" i="190"/>
  <c r="W1283" i="190"/>
  <c r="W1286" i="190"/>
  <c r="W1341" i="190"/>
  <c r="X1361" i="190"/>
  <c r="X1364" i="190"/>
  <c r="W1369" i="190"/>
  <c r="X1392" i="190"/>
  <c r="X1398" i="190"/>
  <c r="W1525" i="190"/>
  <c r="X1554" i="190"/>
  <c r="X1560" i="190"/>
  <c r="X1563" i="190"/>
  <c r="W1571" i="190"/>
  <c r="W1574" i="190"/>
  <c r="W1577" i="190"/>
  <c r="X1633" i="190"/>
  <c r="X1636" i="190"/>
  <c r="W1641" i="190"/>
  <c r="X1664" i="190"/>
  <c r="X1667" i="190"/>
  <c r="X1670" i="190"/>
  <c r="X1673" i="190"/>
  <c r="X1676" i="190"/>
  <c r="W1681" i="190"/>
  <c r="X2946" i="190"/>
  <c r="X3205" i="190"/>
  <c r="X3208" i="190"/>
  <c r="W3235" i="190"/>
  <c r="W3238" i="190"/>
  <c r="X3239" i="190"/>
  <c r="X3352" i="190"/>
  <c r="X4395" i="190"/>
  <c r="X1026" i="190"/>
  <c r="W1037" i="190"/>
  <c r="X1057" i="190"/>
  <c r="X1060" i="190"/>
  <c r="W1065" i="190"/>
  <c r="X1088" i="190"/>
  <c r="X1091" i="190"/>
  <c r="W1099" i="190"/>
  <c r="W1102" i="190"/>
  <c r="W1105" i="190"/>
  <c r="X1152" i="190"/>
  <c r="X1155" i="190"/>
  <c r="X1161" i="190"/>
  <c r="X1164" i="190"/>
  <c r="W1169" i="190"/>
  <c r="X1192" i="190"/>
  <c r="X1195" i="190"/>
  <c r="W1203" i="190"/>
  <c r="W1206" i="190"/>
  <c r="X1232" i="190"/>
  <c r="X1235" i="190"/>
  <c r="W1243" i="190"/>
  <c r="W1246" i="190"/>
  <c r="X1272" i="190"/>
  <c r="X1275" i="190"/>
  <c r="X1330" i="190"/>
  <c r="X1410" i="190"/>
  <c r="X1416" i="190"/>
  <c r="X1419" i="190"/>
  <c r="W1473" i="190"/>
  <c r="X1505" i="190"/>
  <c r="X1508" i="190"/>
  <c r="X1514" i="190"/>
  <c r="X1520" i="190"/>
  <c r="X1523" i="190"/>
  <c r="W1531" i="190"/>
  <c r="W1534" i="190"/>
  <c r="W1537" i="190"/>
  <c r="X1569" i="190"/>
  <c r="X1572" i="190"/>
  <c r="X1578" i="190"/>
  <c r="W1589" i="190"/>
  <c r="X1590" i="190"/>
  <c r="W1595" i="190"/>
  <c r="W1598" i="190"/>
  <c r="X1856" i="190"/>
  <c r="X1859" i="190"/>
  <c r="X1862" i="190"/>
  <c r="X1865" i="190"/>
  <c r="X1868" i="190"/>
  <c r="X1871" i="190"/>
  <c r="X1874" i="190"/>
  <c r="X1877" i="190"/>
  <c r="X1880" i="190"/>
  <c r="X1883" i="190"/>
  <c r="X1886" i="190"/>
  <c r="X1889" i="190"/>
  <c r="X1892" i="190"/>
  <c r="X1895" i="190"/>
  <c r="X1898" i="190"/>
  <c r="X1901" i="190"/>
  <c r="X1904" i="190"/>
  <c r="X1907" i="190"/>
  <c r="X1910" i="190"/>
  <c r="X1913" i="190"/>
  <c r="X1916" i="190"/>
  <c r="X1919" i="190"/>
  <c r="X1922" i="190"/>
  <c r="X1925" i="190"/>
  <c r="X1928" i="190"/>
  <c r="X1931" i="190"/>
  <c r="X1934" i="190"/>
  <c r="X1937" i="190"/>
  <c r="X1940" i="190"/>
  <c r="X1943" i="190"/>
  <c r="X1946" i="190"/>
  <c r="W2887" i="190"/>
  <c r="W2893" i="190"/>
  <c r="X2894" i="190"/>
  <c r="X2897" i="190"/>
  <c r="W2899" i="190"/>
  <c r="W2902" i="190"/>
  <c r="W2911" i="190"/>
  <c r="W2917" i="190"/>
  <c r="X2918" i="190"/>
  <c r="W3219" i="190"/>
  <c r="X3233" i="190"/>
  <c r="X3242" i="190"/>
  <c r="W3247" i="190"/>
  <c r="X4401" i="190"/>
  <c r="X1465" i="190"/>
  <c r="X1468" i="190"/>
  <c r="X1474" i="190"/>
  <c r="W1485" i="190"/>
  <c r="X1529" i="190"/>
  <c r="X1532" i="190"/>
  <c r="X1538" i="190"/>
  <c r="W1549" i="190"/>
  <c r="X1584" i="190"/>
  <c r="X1587" i="190"/>
  <c r="W1613" i="190"/>
  <c r="X1614" i="190"/>
  <c r="X2876" i="190"/>
  <c r="X2879" i="190"/>
  <c r="W3194" i="190"/>
  <c r="X3195" i="190"/>
  <c r="X3217" i="190"/>
  <c r="W3222" i="190"/>
  <c r="X3223" i="190"/>
  <c r="W3446" i="190"/>
  <c r="X3447" i="190"/>
  <c r="X1001" i="190"/>
  <c r="W1021" i="190"/>
  <c r="W1027" i="190"/>
  <c r="X1050" i="190"/>
  <c r="X1139" i="190"/>
  <c r="W1411" i="190"/>
  <c r="W1454" i="190"/>
  <c r="X1492" i="190"/>
  <c r="X1498" i="190"/>
  <c r="W1509" i="190"/>
  <c r="X1553" i="190"/>
  <c r="W1845" i="190"/>
  <c r="W1872" i="190"/>
  <c r="X3066" i="190"/>
  <c r="X3201" i="190"/>
  <c r="X3453" i="190"/>
  <c r="X3456" i="190"/>
  <c r="X3459" i="190"/>
  <c r="X3462" i="190"/>
  <c r="X3465" i="190"/>
  <c r="X3468" i="190"/>
  <c r="X3471" i="190"/>
  <c r="X3474" i="190"/>
  <c r="X3477" i="190"/>
  <c r="X3480" i="190"/>
  <c r="X3483" i="190"/>
  <c r="X3486" i="190"/>
  <c r="X3489" i="190"/>
  <c r="X3492" i="190"/>
  <c r="X3495" i="190"/>
  <c r="X3498" i="190"/>
  <c r="X3501" i="190"/>
  <c r="X3504" i="190"/>
  <c r="X3507" i="190"/>
  <c r="X3510" i="190"/>
  <c r="X3513" i="190"/>
  <c r="X3516" i="190"/>
  <c r="X3519" i="190"/>
  <c r="X3522" i="190"/>
  <c r="X3525" i="190"/>
  <c r="X3528" i="190"/>
  <c r="X1004" i="190"/>
  <c r="X1010" i="190"/>
  <c r="X1022" i="190"/>
  <c r="W1030" i="190"/>
  <c r="X1081" i="190"/>
  <c r="X1084" i="190"/>
  <c r="X1136" i="190"/>
  <c r="W1337" i="190"/>
  <c r="W1371" i="190"/>
  <c r="W1374" i="190"/>
  <c r="X1400" i="190"/>
  <c r="X1403" i="190"/>
  <c r="W1414" i="190"/>
  <c r="W1417" i="190"/>
  <c r="X1440" i="190"/>
  <c r="X1443" i="190"/>
  <c r="W1451" i="190"/>
  <c r="W1457" i="190"/>
  <c r="X1489" i="190"/>
  <c r="X1510" i="190"/>
  <c r="X1556" i="190"/>
  <c r="W1753" i="190"/>
  <c r="W1787" i="190"/>
  <c r="W1790" i="190"/>
  <c r="W1805" i="190"/>
  <c r="X1834" i="190"/>
  <c r="X1846" i="190"/>
  <c r="W1857" i="190"/>
  <c r="W1863" i="190"/>
  <c r="W1866" i="190"/>
  <c r="W1869" i="190"/>
  <c r="W1875" i="190"/>
  <c r="W1878" i="190"/>
  <c r="X801" i="190"/>
  <c r="X804" i="190"/>
  <c r="X807" i="190"/>
  <c r="X897" i="190"/>
  <c r="X919" i="190"/>
  <c r="W924" i="190"/>
  <c r="X938" i="190"/>
  <c r="X941" i="190"/>
  <c r="X963" i="190"/>
  <c r="W968" i="190"/>
  <c r="X982" i="190"/>
  <c r="W990" i="190"/>
  <c r="X1016" i="190"/>
  <c r="X1019" i="190"/>
  <c r="X1025" i="190"/>
  <c r="X1028" i="190"/>
  <c r="W1033" i="190"/>
  <c r="X1056" i="190"/>
  <c r="X1059" i="190"/>
  <c r="W1067" i="190"/>
  <c r="W1070" i="190"/>
  <c r="X1090" i="190"/>
  <c r="W1101" i="190"/>
  <c r="X1102" i="190"/>
  <c r="W1107" i="190"/>
  <c r="W1110" i="190"/>
  <c r="X1154" i="190"/>
  <c r="W1297" i="190"/>
  <c r="X1329" i="190"/>
  <c r="X1332" i="190"/>
  <c r="X1338" i="190"/>
  <c r="W1349" i="190"/>
  <c r="X1369" i="190"/>
  <c r="X1372" i="190"/>
  <c r="W1377" i="190"/>
  <c r="X1409" i="190"/>
  <c r="X1412" i="190"/>
  <c r="X1418" i="190"/>
  <c r="W1429" i="190"/>
  <c r="X1449" i="190"/>
  <c r="X1452" i="190"/>
  <c r="X1458" i="190"/>
  <c r="W1469" i="190"/>
  <c r="X1470" i="190"/>
  <c r="W1475" i="190"/>
  <c r="W1478" i="190"/>
  <c r="X1504" i="190"/>
  <c r="X1507" i="190"/>
  <c r="X1513" i="190"/>
  <c r="X1516" i="190"/>
  <c r="X1522" i="190"/>
  <c r="X1641" i="190"/>
  <c r="X1644" i="190"/>
  <c r="W1649" i="190"/>
  <c r="X1681" i="190"/>
  <c r="X1684" i="190"/>
  <c r="W1689" i="190"/>
  <c r="X1745" i="190"/>
  <c r="X1748" i="190"/>
  <c r="X1794" i="190"/>
  <c r="X1800" i="190"/>
  <c r="X1803" i="190"/>
  <c r="W1811" i="190"/>
  <c r="W1814" i="190"/>
  <c r="X1840" i="190"/>
  <c r="X1843" i="190"/>
  <c r="X1849" i="190"/>
  <c r="X1852" i="190"/>
  <c r="X1858" i="190"/>
  <c r="X1861" i="190"/>
  <c r="X1864" i="190"/>
  <c r="X1867" i="190"/>
  <c r="X1870" i="190"/>
  <c r="X1873" i="190"/>
  <c r="X1876" i="190"/>
  <c r="X1879" i="190"/>
  <c r="X1882" i="190"/>
  <c r="X1885" i="190"/>
  <c r="X1888" i="190"/>
  <c r="X1891" i="190"/>
  <c r="X1894" i="190"/>
  <c r="X1897" i="190"/>
  <c r="X1900" i="190"/>
  <c r="X1903" i="190"/>
  <c r="X1906" i="190"/>
  <c r="X1909" i="190"/>
  <c r="X1912" i="190"/>
  <c r="X1915" i="190"/>
  <c r="X1918" i="190"/>
  <c r="X1921" i="190"/>
  <c r="X1924" i="190"/>
  <c r="X1927" i="190"/>
  <c r="X1930" i="190"/>
  <c r="X1933" i="190"/>
  <c r="X1936" i="190"/>
  <c r="X1939" i="190"/>
  <c r="X1942" i="190"/>
  <c r="X1945" i="190"/>
  <c r="X1948" i="190"/>
  <c r="X1951" i="190"/>
  <c r="X1954" i="190"/>
  <c r="X1957" i="190"/>
  <c r="X1960" i="190"/>
  <c r="X1963" i="190"/>
  <c r="X1966" i="190"/>
  <c r="X1969" i="190"/>
  <c r="X1972" i="190"/>
  <c r="X1975" i="190"/>
  <c r="X1978" i="190"/>
  <c r="X1981" i="190"/>
  <c r="X1984" i="190"/>
  <c r="X1987" i="190"/>
  <c r="X1990" i="190"/>
  <c r="X1993" i="190"/>
  <c r="X1996" i="190"/>
  <c r="X1999" i="190"/>
  <c r="X2002" i="190"/>
  <c r="X2005" i="190"/>
  <c r="X2008" i="190"/>
  <c r="X2011" i="190"/>
  <c r="X2014" i="190"/>
  <c r="X2017" i="190"/>
  <c r="X2020" i="190"/>
  <c r="X2023" i="190"/>
  <c r="X2026" i="190"/>
  <c r="X2029" i="190"/>
  <c r="X2032" i="190"/>
  <c r="X2035" i="190"/>
  <c r="X2038" i="190"/>
  <c r="X2041" i="190"/>
  <c r="X2044" i="190"/>
  <c r="X2047" i="190"/>
  <c r="X2050" i="190"/>
  <c r="X2053" i="190"/>
  <c r="X2056" i="190"/>
  <c r="X2059" i="190"/>
  <c r="X2062" i="190"/>
  <c r="X2065" i="190"/>
  <c r="X2068" i="190"/>
  <c r="X2071" i="190"/>
  <c r="X2074" i="190"/>
  <c r="X2077" i="190"/>
  <c r="X2080" i="190"/>
  <c r="X2083" i="190"/>
  <c r="X2086" i="190"/>
  <c r="X2089" i="190"/>
  <c r="X2092" i="190"/>
  <c r="X2095" i="190"/>
  <c r="X2098" i="190"/>
  <c r="X2101" i="190"/>
  <c r="X2104" i="190"/>
  <c r="X2107" i="190"/>
  <c r="X2110" i="190"/>
  <c r="X2113" i="190"/>
  <c r="X2116" i="190"/>
  <c r="X2119" i="190"/>
  <c r="X2122" i="190"/>
  <c r="X2125" i="190"/>
  <c r="X2128" i="190"/>
  <c r="X2131" i="190"/>
  <c r="X2134" i="190"/>
  <c r="X2137" i="190"/>
  <c r="X2140" i="190"/>
  <c r="X2143" i="190"/>
  <c r="X2146" i="190"/>
  <c r="X2149" i="190"/>
  <c r="X2152" i="190"/>
  <c r="X2155" i="190"/>
  <c r="X2158" i="190"/>
  <c r="X2161" i="190"/>
  <c r="X2164" i="190"/>
  <c r="X2167" i="190"/>
  <c r="X2170" i="190"/>
  <c r="X2173" i="190"/>
  <c r="X2176" i="190"/>
  <c r="X2179" i="190"/>
  <c r="X2182" i="190"/>
  <c r="X2185" i="190"/>
  <c r="X2188" i="190"/>
  <c r="X2191" i="190"/>
  <c r="X2194" i="190"/>
  <c r="X2197" i="190"/>
  <c r="X2200" i="190"/>
  <c r="X2203" i="190"/>
  <c r="X2206" i="190"/>
  <c r="X2209" i="190"/>
  <c r="X2212" i="190"/>
  <c r="X2215" i="190"/>
  <c r="X2218" i="190"/>
  <c r="X2221" i="190"/>
  <c r="X2224" i="190"/>
  <c r="X2227" i="190"/>
  <c r="X2230" i="190"/>
  <c r="X2233" i="190"/>
  <c r="X2236" i="190"/>
  <c r="X2239" i="190"/>
  <c r="X2242" i="190"/>
  <c r="X2245" i="190"/>
  <c r="X2248" i="190"/>
  <c r="X2251" i="190"/>
  <c r="X2254" i="190"/>
  <c r="X2257" i="190"/>
  <c r="X2260" i="190"/>
  <c r="X2263" i="190"/>
  <c r="X2266" i="190"/>
  <c r="X2269" i="190"/>
  <c r="X2272" i="190"/>
  <c r="X2275" i="190"/>
  <c r="X2278" i="190"/>
  <c r="X2281" i="190"/>
  <c r="X2284" i="190"/>
  <c r="X2287" i="190"/>
  <c r="X2290" i="190"/>
  <c r="X2293" i="190"/>
  <c r="X2296" i="190"/>
  <c r="X2299" i="190"/>
  <c r="X2302" i="190"/>
  <c r="X2305" i="190"/>
  <c r="X2308" i="190"/>
  <c r="X2311" i="190"/>
  <c r="X2314" i="190"/>
  <c r="X2317" i="190"/>
  <c r="X2320" i="190"/>
  <c r="X2323" i="190"/>
  <c r="X2326" i="190"/>
  <c r="X2329" i="190"/>
  <c r="X2332" i="190"/>
  <c r="X2335" i="190"/>
  <c r="X2338" i="190"/>
  <c r="X2341" i="190"/>
  <c r="X2344" i="190"/>
  <c r="X2347" i="190"/>
  <c r="X2350" i="190"/>
  <c r="X2353" i="190"/>
  <c r="X2356" i="190"/>
  <c r="X2359" i="190"/>
  <c r="X2362" i="190"/>
  <c r="X2365" i="190"/>
  <c r="X2368" i="190"/>
  <c r="X2371" i="190"/>
  <c r="X2374" i="190"/>
  <c r="X2377" i="190"/>
  <c r="X2380" i="190"/>
  <c r="X2383" i="190"/>
  <c r="X2386" i="190"/>
  <c r="X2389" i="190"/>
  <c r="X2392" i="190"/>
  <c r="X2395" i="190"/>
  <c r="X2398" i="190"/>
  <c r="X2401" i="190"/>
  <c r="X2404" i="190"/>
  <c r="X2407" i="190"/>
  <c r="X2410" i="190"/>
  <c r="X2413" i="190"/>
  <c r="X2416" i="190"/>
  <c r="X2419" i="190"/>
  <c r="X2422" i="190"/>
  <c r="X2425" i="190"/>
  <c r="X2428" i="190"/>
  <c r="X2431" i="190"/>
  <c r="X2434" i="190"/>
  <c r="X2437" i="190"/>
  <c r="X2440" i="190"/>
  <c r="X2443" i="190"/>
  <c r="X2446" i="190"/>
  <c r="X2449" i="190"/>
  <c r="X2452" i="190"/>
  <c r="X2455" i="190"/>
  <c r="X2458" i="190"/>
  <c r="X2461" i="190"/>
  <c r="X2464" i="190"/>
  <c r="X2467" i="190"/>
  <c r="X2470" i="190"/>
  <c r="X2473" i="190"/>
  <c r="X2476" i="190"/>
  <c r="X2479" i="190"/>
  <c r="X2482" i="190"/>
  <c r="X2485" i="190"/>
  <c r="X2488" i="190"/>
  <c r="X2491" i="190"/>
  <c r="X2494" i="190"/>
  <c r="X2497" i="190"/>
  <c r="X2500" i="190"/>
  <c r="X2503" i="190"/>
  <c r="X2506" i="190"/>
  <c r="X2509" i="190"/>
  <c r="X2512" i="190"/>
  <c r="X2515" i="190"/>
  <c r="X2518" i="190"/>
  <c r="X2521" i="190"/>
  <c r="X2524" i="190"/>
  <c r="X2527" i="190"/>
  <c r="X2530" i="190"/>
  <c r="X2533" i="190"/>
  <c r="X2536" i="190"/>
  <c r="X2539" i="190"/>
  <c r="X2542" i="190"/>
  <c r="X2545" i="190"/>
  <c r="X2548" i="190"/>
  <c r="X2551" i="190"/>
  <c r="X2554" i="190"/>
  <c r="X2557" i="190"/>
  <c r="X2560" i="190"/>
  <c r="X2563" i="190"/>
  <c r="X2566" i="190"/>
  <c r="X2569" i="190"/>
  <c r="X2587" i="190"/>
  <c r="X3041" i="190"/>
  <c r="W3043" i="190"/>
  <c r="W3046" i="190"/>
  <c r="W3049" i="190"/>
  <c r="X3053" i="190"/>
  <c r="X3397" i="190"/>
  <c r="X3400" i="190"/>
  <c r="W3430" i="190"/>
  <c r="X3431" i="190"/>
  <c r="X1289" i="190"/>
  <c r="X1292" i="190"/>
  <c r="X1298" i="190"/>
  <c r="W1309" i="190"/>
  <c r="X1344" i="190"/>
  <c r="X1347" i="190"/>
  <c r="W1355" i="190"/>
  <c r="W1358" i="190"/>
  <c r="X1378" i="190"/>
  <c r="W1389" i="190"/>
  <c r="X1424" i="190"/>
  <c r="X1427" i="190"/>
  <c r="W1435" i="190"/>
  <c r="W1438" i="190"/>
  <c r="X1464" i="190"/>
  <c r="X1467" i="190"/>
  <c r="X1473" i="190"/>
  <c r="X1476" i="190"/>
  <c r="W1481" i="190"/>
  <c r="X1760" i="190"/>
  <c r="X1763" i="190"/>
  <c r="W1771" i="190"/>
  <c r="W1774" i="190"/>
  <c r="X1809" i="190"/>
  <c r="X1812" i="190"/>
  <c r="W1817" i="190"/>
  <c r="W1633" i="190"/>
  <c r="W1667" i="190"/>
  <c r="W1670" i="190"/>
  <c r="W1737" i="190"/>
  <c r="W2991" i="190"/>
  <c r="W2997" i="190"/>
  <c r="X2998" i="190"/>
  <c r="W3009" i="190"/>
  <c r="X3013" i="190"/>
  <c r="X3274" i="190"/>
  <c r="W3279" i="190"/>
  <c r="W3386" i="190"/>
  <c r="X3387" i="190"/>
  <c r="X3409" i="190"/>
  <c r="W3414" i="190"/>
  <c r="X3415" i="190"/>
  <c r="X3437" i="190"/>
  <c r="W1029" i="190"/>
  <c r="X1049" i="190"/>
  <c r="X1052" i="190"/>
  <c r="W1057" i="190"/>
  <c r="X1080" i="190"/>
  <c r="X1083" i="190"/>
  <c r="W1091" i="190"/>
  <c r="W1094" i="190"/>
  <c r="X1138" i="190"/>
  <c r="W1161" i="190"/>
  <c r="X1184" i="190"/>
  <c r="X1187" i="190"/>
  <c r="W1195" i="190"/>
  <c r="W1198" i="190"/>
  <c r="X1218" i="190"/>
  <c r="X1224" i="190"/>
  <c r="X1227" i="190"/>
  <c r="W1235" i="190"/>
  <c r="W1238" i="190"/>
  <c r="X1258" i="190"/>
  <c r="X1264" i="190"/>
  <c r="X1267" i="190"/>
  <c r="W1275" i="190"/>
  <c r="W1278" i="190"/>
  <c r="W1281" i="190"/>
  <c r="X1313" i="190"/>
  <c r="X1316" i="190"/>
  <c r="X1322" i="190"/>
  <c r="W1333" i="190"/>
  <c r="X1334" i="190"/>
  <c r="W1339" i="190"/>
  <c r="W1342" i="190"/>
  <c r="X1362" i="190"/>
  <c r="W1373" i="190"/>
  <c r="X1393" i="190"/>
  <c r="X1396" i="190"/>
  <c r="X1402" i="190"/>
  <c r="X1442" i="190"/>
  <c r="W1581" i="190"/>
  <c r="X1625" i="190"/>
  <c r="X1628" i="190"/>
  <c r="X1634" i="190"/>
  <c r="W1645" i="190"/>
  <c r="X1665" i="190"/>
  <c r="X1668" i="190"/>
  <c r="X1674" i="190"/>
  <c r="W1685" i="190"/>
  <c r="X1729" i="190"/>
  <c r="X1732" i="190"/>
  <c r="X1738" i="190"/>
  <c r="W1749" i="190"/>
  <c r="X1750" i="190"/>
  <c r="X1778" i="190"/>
  <c r="X1824" i="190"/>
  <c r="X1827" i="190"/>
  <c r="X2968" i="190"/>
  <c r="X2971" i="190"/>
  <c r="X3381" i="190"/>
  <c r="X3384" i="190"/>
  <c r="X806" i="190"/>
  <c r="X809" i="190"/>
  <c r="X812" i="190"/>
  <c r="X815" i="190"/>
  <c r="W817" i="190"/>
  <c r="W823" i="190"/>
  <c r="X846" i="190"/>
  <c r="W851" i="190"/>
  <c r="X874" i="190"/>
  <c r="X877" i="190"/>
  <c r="X899" i="190"/>
  <c r="W904" i="190"/>
  <c r="X918" i="190"/>
  <c r="X924" i="190"/>
  <c r="X937" i="190"/>
  <c r="X943" i="190"/>
  <c r="W948" i="190"/>
  <c r="X962" i="190"/>
  <c r="X1018" i="190"/>
  <c r="W1109" i="190"/>
  <c r="X1153" i="190"/>
  <c r="X1156" i="190"/>
  <c r="X1162" i="190"/>
  <c r="W1173" i="190"/>
  <c r="X1193" i="190"/>
  <c r="X1196" i="190"/>
  <c r="W1201" i="190"/>
  <c r="X1233" i="190"/>
  <c r="X1236" i="190"/>
  <c r="W1241" i="190"/>
  <c r="X1273" i="190"/>
  <c r="X1276" i="190"/>
  <c r="X1282" i="190"/>
  <c r="W1293" i="190"/>
  <c r="X1294" i="190"/>
  <c r="W1299" i="190"/>
  <c r="W1302" i="190"/>
  <c r="X1328" i="190"/>
  <c r="X1331" i="190"/>
  <c r="X1337" i="190"/>
  <c r="X1340" i="190"/>
  <c r="W1345" i="190"/>
  <c r="X1368" i="190"/>
  <c r="X1371" i="190"/>
  <c r="W1379" i="190"/>
  <c r="W1382" i="190"/>
  <c r="X1408" i="190"/>
  <c r="X1411" i="190"/>
  <c r="X1417" i="190"/>
  <c r="X1420" i="190"/>
  <c r="X1448" i="190"/>
  <c r="X1451" i="190"/>
  <c r="X1518" i="190"/>
  <c r="X1570" i="190"/>
  <c r="W1593" i="190"/>
  <c r="X1640" i="190"/>
  <c r="X1643" i="190"/>
  <c r="W1651" i="190"/>
  <c r="W1654" i="190"/>
  <c r="X1680" i="190"/>
  <c r="X1683" i="190"/>
  <c r="W1691" i="190"/>
  <c r="W1694" i="190"/>
  <c r="X1744" i="190"/>
  <c r="X1747" i="190"/>
  <c r="X1753" i="190"/>
  <c r="X1756" i="190"/>
  <c r="X1784" i="190"/>
  <c r="X1787" i="190"/>
  <c r="X3010" i="190"/>
  <c r="X3016" i="190"/>
  <c r="X3019" i="190"/>
  <c r="W3254" i="190"/>
  <c r="X3255" i="190"/>
  <c r="W3370" i="190"/>
  <c r="X3371" i="190"/>
  <c r="X2930" i="190"/>
  <c r="X2976" i="190"/>
  <c r="X2979" i="190"/>
  <c r="X3028" i="190"/>
  <c r="X3050" i="190"/>
  <c r="X3056" i="190"/>
  <c r="X3059" i="190"/>
  <c r="X3210" i="190"/>
  <c r="X3229" i="190"/>
  <c r="X3336" i="190"/>
  <c r="X3402" i="190"/>
  <c r="X3421" i="190"/>
  <c r="X4349" i="190"/>
  <c r="X730" i="190"/>
  <c r="X733" i="190"/>
  <c r="X739" i="190"/>
  <c r="W741" i="190"/>
  <c r="W744" i="190"/>
  <c r="X761" i="190"/>
  <c r="X764" i="190"/>
  <c r="X767" i="190"/>
  <c r="W769" i="190"/>
  <c r="W775" i="190"/>
  <c r="X798" i="190"/>
  <c r="W803" i="190"/>
  <c r="X826" i="190"/>
  <c r="X829" i="190"/>
  <c r="X835" i="190"/>
  <c r="W837" i="190"/>
  <c r="W840" i="190"/>
  <c r="X857" i="190"/>
  <c r="X860" i="190"/>
  <c r="X863" i="190"/>
  <c r="W865" i="190"/>
  <c r="W871" i="190"/>
  <c r="X885" i="190"/>
  <c r="X901" i="190"/>
  <c r="X917" i="190"/>
  <c r="X933" i="190"/>
  <c r="X949" i="190"/>
  <c r="X965" i="190"/>
  <c r="X981" i="190"/>
  <c r="W989" i="190"/>
  <c r="X1009" i="190"/>
  <c r="X1012" i="190"/>
  <c r="W1017" i="190"/>
  <c r="X1040" i="190"/>
  <c r="X1043" i="190"/>
  <c r="W1051" i="190"/>
  <c r="W1054" i="190"/>
  <c r="X1074" i="190"/>
  <c r="W1085" i="190"/>
  <c r="X1105" i="190"/>
  <c r="X1108" i="190"/>
  <c r="W1113" i="190"/>
  <c r="X1145" i="190"/>
  <c r="X1148" i="190"/>
  <c r="W1153" i="190"/>
  <c r="X1176" i="190"/>
  <c r="X1179" i="190"/>
  <c r="W1187" i="190"/>
  <c r="W1190" i="190"/>
  <c r="X1210" i="190"/>
  <c r="W1221" i="190"/>
  <c r="X1222" i="190"/>
  <c r="W1227" i="190"/>
  <c r="W1230" i="190"/>
  <c r="X1250" i="190"/>
  <c r="W1261" i="190"/>
  <c r="X1281" i="190"/>
  <c r="X1284" i="190"/>
  <c r="W1289" i="190"/>
  <c r="X1312" i="190"/>
  <c r="X1315" i="190"/>
  <c r="X1321" i="190"/>
  <c r="X1324" i="190"/>
  <c r="W1329" i="190"/>
  <c r="X1352" i="190"/>
  <c r="X1355" i="190"/>
  <c r="W1363" i="190"/>
  <c r="W1366" i="190"/>
  <c r="X1386" i="190"/>
  <c r="W1397" i="190"/>
  <c r="X1426" i="190"/>
  <c r="X1457" i="190"/>
  <c r="X1460" i="190"/>
  <c r="X1488" i="190"/>
  <c r="X1491" i="190"/>
  <c r="W1517" i="190"/>
  <c r="X1546" i="190"/>
  <c r="W1557" i="190"/>
  <c r="X1577" i="190"/>
  <c r="X1580" i="190"/>
  <c r="W1585" i="190"/>
  <c r="X1617" i="190"/>
  <c r="X1620" i="190"/>
  <c r="W1625" i="190"/>
  <c r="X1648" i="190"/>
  <c r="X1651" i="190"/>
  <c r="W1659" i="190"/>
  <c r="W1662" i="190"/>
  <c r="W1717" i="190"/>
  <c r="X1737" i="190"/>
  <c r="X1740" i="190"/>
  <c r="W1745" i="190"/>
  <c r="X1768" i="190"/>
  <c r="X1771" i="190"/>
  <c r="W1779" i="190"/>
  <c r="W1782" i="190"/>
  <c r="X1808" i="190"/>
  <c r="X1811" i="190"/>
  <c r="W1819" i="190"/>
  <c r="W1822" i="190"/>
  <c r="X1842" i="190"/>
  <c r="X1848" i="190"/>
  <c r="X1851" i="190"/>
  <c r="W1859" i="190"/>
  <c r="W1862" i="190"/>
  <c r="W1865" i="190"/>
  <c r="W1868" i="190"/>
  <c r="W1871" i="190"/>
  <c r="W1874" i="190"/>
  <c r="W1877" i="190"/>
  <c r="W1880" i="190"/>
  <c r="W1883" i="190"/>
  <c r="W1886" i="190"/>
  <c r="W1889" i="190"/>
  <c r="W1892" i="190"/>
  <c r="W1895" i="190"/>
  <c r="W1898" i="190"/>
  <c r="W1901" i="190"/>
  <c r="W1904" i="190"/>
  <c r="W1907" i="190"/>
  <c r="W1910" i="190"/>
  <c r="W1913" i="190"/>
  <c r="W1916" i="190"/>
  <c r="W1919" i="190"/>
  <c r="W1922" i="190"/>
  <c r="W1925" i="190"/>
  <c r="W1928" i="190"/>
  <c r="W1931" i="190"/>
  <c r="W1934" i="190"/>
  <c r="W1937" i="190"/>
  <c r="W1940" i="190"/>
  <c r="W1943" i="190"/>
  <c r="W1946" i="190"/>
  <c r="W1949" i="190"/>
  <c r="W1952" i="190"/>
  <c r="W1955" i="190"/>
  <c r="W1958" i="190"/>
  <c r="W1961" i="190"/>
  <c r="W1964" i="190"/>
  <c r="W1967" i="190"/>
  <c r="W1970" i="190"/>
  <c r="W1973" i="190"/>
  <c r="W1976" i="190"/>
  <c r="W1979" i="190"/>
  <c r="W1982" i="190"/>
  <c r="W1985" i="190"/>
  <c r="W1988" i="190"/>
  <c r="W1991" i="190"/>
  <c r="W1994" i="190"/>
  <c r="W1997" i="190"/>
  <c r="W2000" i="190"/>
  <c r="W2003" i="190"/>
  <c r="W2006" i="190"/>
  <c r="W2009" i="190"/>
  <c r="W2012" i="190"/>
  <c r="W2015" i="190"/>
  <c r="W2018" i="190"/>
  <c r="W2021" i="190"/>
  <c r="W2024" i="190"/>
  <c r="W2027" i="190"/>
  <c r="W2030" i="190"/>
  <c r="W2033" i="190"/>
  <c r="W2036" i="190"/>
  <c r="W2039" i="190"/>
  <c r="W2042" i="190"/>
  <c r="W2045" i="190"/>
  <c r="W2048" i="190"/>
  <c r="W2051" i="190"/>
  <c r="W2054" i="190"/>
  <c r="W2057" i="190"/>
  <c r="W2060" i="190"/>
  <c r="W2063" i="190"/>
  <c r="W2066" i="190"/>
  <c r="W2069" i="190"/>
  <c r="W2072" i="190"/>
  <c r="W2075" i="190"/>
  <c r="W2078" i="190"/>
  <c r="W2081" i="190"/>
  <c r="W2084" i="190"/>
  <c r="W2087" i="190"/>
  <c r="W2090" i="190"/>
  <c r="W2093" i="190"/>
  <c r="W2096" i="190"/>
  <c r="W2099" i="190"/>
  <c r="W2102" i="190"/>
  <c r="W2105" i="190"/>
  <c r="W2108" i="190"/>
  <c r="W2111" i="190"/>
  <c r="W2114" i="190"/>
  <c r="W2117" i="190"/>
  <c r="W2120" i="190"/>
  <c r="W2123" i="190"/>
  <c r="W2126" i="190"/>
  <c r="W2129" i="190"/>
  <c r="W2132" i="190"/>
  <c r="W2135" i="190"/>
  <c r="W2138" i="190"/>
  <c r="W2141" i="190"/>
  <c r="W2144" i="190"/>
  <c r="W2147" i="190"/>
  <c r="W2150" i="190"/>
  <c r="W2153" i="190"/>
  <c r="W2156" i="190"/>
  <c r="W2159" i="190"/>
  <c r="W2162" i="190"/>
  <c r="W2165" i="190"/>
  <c r="W2168" i="190"/>
  <c r="W2171" i="190"/>
  <c r="W2174" i="190"/>
  <c r="W2177" i="190"/>
  <c r="W2180" i="190"/>
  <c r="W2183" i="190"/>
  <c r="W2186" i="190"/>
  <c r="W2189" i="190"/>
  <c r="W2192" i="190"/>
  <c r="W2195" i="190"/>
  <c r="W2198" i="190"/>
  <c r="W2201" i="190"/>
  <c r="W2204" i="190"/>
  <c r="W2207" i="190"/>
  <c r="W2210" i="190"/>
  <c r="W2213" i="190"/>
  <c r="W2216" i="190"/>
  <c r="W2219" i="190"/>
  <c r="W2222" i="190"/>
  <c r="W2225" i="190"/>
  <c r="W2228" i="190"/>
  <c r="W2231" i="190"/>
  <c r="W2234" i="190"/>
  <c r="W2237" i="190"/>
  <c r="W2240" i="190"/>
  <c r="W2243" i="190"/>
  <c r="W2246" i="190"/>
  <c r="W2249" i="190"/>
  <c r="W2252" i="190"/>
  <c r="W2255" i="190"/>
  <c r="W2258" i="190"/>
  <c r="W2261" i="190"/>
  <c r="W2264" i="190"/>
  <c r="W2267" i="190"/>
  <c r="W2270" i="190"/>
  <c r="W2273" i="190"/>
  <c r="W2276" i="190"/>
  <c r="W2279" i="190"/>
  <c r="W2282" i="190"/>
  <c r="W2285" i="190"/>
  <c r="W2288" i="190"/>
  <c r="W2291" i="190"/>
  <c r="W2294" i="190"/>
  <c r="W2297" i="190"/>
  <c r="W2300" i="190"/>
  <c r="W2303" i="190"/>
  <c r="W2306" i="190"/>
  <c r="W2309" i="190"/>
  <c r="W2312" i="190"/>
  <c r="W2315" i="190"/>
  <c r="W2318" i="190"/>
  <c r="W2321" i="190"/>
  <c r="W2324" i="190"/>
  <c r="W2327" i="190"/>
  <c r="W2330" i="190"/>
  <c r="W2333" i="190"/>
  <c r="W2336" i="190"/>
  <c r="W2339" i="190"/>
  <c r="W2342" i="190"/>
  <c r="W2345" i="190"/>
  <c r="W2348" i="190"/>
  <c r="W2351" i="190"/>
  <c r="W2354" i="190"/>
  <c r="W2357" i="190"/>
  <c r="W2360" i="190"/>
  <c r="W2363" i="190"/>
  <c r="W2366" i="190"/>
  <c r="W2369" i="190"/>
  <c r="W2372" i="190"/>
  <c r="W2375" i="190"/>
  <c r="W2378" i="190"/>
  <c r="W2381" i="190"/>
  <c r="W2384" i="190"/>
  <c r="W2387" i="190"/>
  <c r="W2390" i="190"/>
  <c r="W2393" i="190"/>
  <c r="W2396" i="190"/>
  <c r="W2399" i="190"/>
  <c r="W2402" i="190"/>
  <c r="W2405" i="190"/>
  <c r="W2408" i="190"/>
  <c r="W2411" i="190"/>
  <c r="W2414" i="190"/>
  <c r="W2417" i="190"/>
  <c r="W2420" i="190"/>
  <c r="W2423" i="190"/>
  <c r="W2426" i="190"/>
  <c r="W2429" i="190"/>
  <c r="W2432" i="190"/>
  <c r="W2435" i="190"/>
  <c r="W2438" i="190"/>
  <c r="W2441" i="190"/>
  <c r="W2444" i="190"/>
  <c r="W2447" i="190"/>
  <c r="W2450" i="190"/>
  <c r="W2453" i="190"/>
  <c r="W2456" i="190"/>
  <c r="W2459" i="190"/>
  <c r="W2462" i="190"/>
  <c r="W2465" i="190"/>
  <c r="W2468" i="190"/>
  <c r="W2471" i="190"/>
  <c r="W2474" i="190"/>
  <c r="W2477" i="190"/>
  <c r="W2480" i="190"/>
  <c r="W2483" i="190"/>
  <c r="W2486" i="190"/>
  <c r="W2489" i="190"/>
  <c r="W2492" i="190"/>
  <c r="W2495" i="190"/>
  <c r="W2498" i="190"/>
  <c r="W2501" i="190"/>
  <c r="W2504" i="190"/>
  <c r="W2507" i="190"/>
  <c r="W2510" i="190"/>
  <c r="W2513" i="190"/>
  <c r="W2516" i="190"/>
  <c r="W2519" i="190"/>
  <c r="W2522" i="190"/>
  <c r="W2525" i="190"/>
  <c r="W2528" i="190"/>
  <c r="W2531" i="190"/>
  <c r="W2534" i="190"/>
  <c r="W2537" i="190"/>
  <c r="W2540" i="190"/>
  <c r="W2543" i="190"/>
  <c r="W2546" i="190"/>
  <c r="W2549" i="190"/>
  <c r="W2552" i="190"/>
  <c r="W2555" i="190"/>
  <c r="W2558" i="190"/>
  <c r="W2561" i="190"/>
  <c r="W2564" i="190"/>
  <c r="W2567" i="190"/>
  <c r="W2570" i="190"/>
  <c r="W2573" i="190"/>
  <c r="W2576" i="190"/>
  <c r="W2579" i="190"/>
  <c r="W2582" i="190"/>
  <c r="W2585" i="190"/>
  <c r="W2588" i="190"/>
  <c r="W2591" i="190"/>
  <c r="W2594" i="190"/>
  <c r="W2597" i="190"/>
  <c r="W2600" i="190"/>
  <c r="W2603" i="190"/>
  <c r="W2606" i="190"/>
  <c r="W2609" i="190"/>
  <c r="W2612" i="190"/>
  <c r="W2615" i="190"/>
  <c r="W2618" i="190"/>
  <c r="W2621" i="190"/>
  <c r="W2624" i="190"/>
  <c r="W2627" i="190"/>
  <c r="W2630" i="190"/>
  <c r="W2633" i="190"/>
  <c r="W2636" i="190"/>
  <c r="W2639" i="190"/>
  <c r="W2642" i="190"/>
  <c r="W2645" i="190"/>
  <c r="W2648" i="190"/>
  <c r="W2651" i="190"/>
  <c r="W2654" i="190"/>
  <c r="W2657" i="190"/>
  <c r="W2660" i="190"/>
  <c r="W2663" i="190"/>
  <c r="W2666" i="190"/>
  <c r="W2669" i="190"/>
  <c r="W2672" i="190"/>
  <c r="W2675" i="190"/>
  <c r="W2678" i="190"/>
  <c r="W2681" i="190"/>
  <c r="W2684" i="190"/>
  <c r="W2687" i="190"/>
  <c r="W2690" i="190"/>
  <c r="W2693" i="190"/>
  <c r="W2696" i="190"/>
  <c r="W2699" i="190"/>
  <c r="W2702" i="190"/>
  <c r="W2705" i="190"/>
  <c r="W2708" i="190"/>
  <c r="W2711" i="190"/>
  <c r="W2714" i="190"/>
  <c r="W2717" i="190"/>
  <c r="W2720" i="190"/>
  <c r="W2723" i="190"/>
  <c r="W2726" i="190"/>
  <c r="W2729" i="190"/>
  <c r="W2732" i="190"/>
  <c r="W2735" i="190"/>
  <c r="W2738" i="190"/>
  <c r="W2741" i="190"/>
  <c r="W2744" i="190"/>
  <c r="W2747" i="190"/>
  <c r="W2750" i="190"/>
  <c r="W2753" i="190"/>
  <c r="W2756" i="190"/>
  <c r="W2759" i="190"/>
  <c r="W2762" i="190"/>
  <c r="W2765" i="190"/>
  <c r="W2768" i="190"/>
  <c r="W2771" i="190"/>
  <c r="W2774" i="190"/>
  <c r="W2777" i="190"/>
  <c r="W2780" i="190"/>
  <c r="W2783" i="190"/>
  <c r="W2786" i="190"/>
  <c r="W2789" i="190"/>
  <c r="W2792" i="190"/>
  <c r="W2795" i="190"/>
  <c r="W2798" i="190"/>
  <c r="W2801" i="190"/>
  <c r="W2804" i="190"/>
  <c r="W2807" i="190"/>
  <c r="W2810" i="190"/>
  <c r="W2813" i="190"/>
  <c r="W2816" i="190"/>
  <c r="W2819" i="190"/>
  <c r="W2822" i="190"/>
  <c r="W2825" i="190"/>
  <c r="W2828" i="190"/>
  <c r="W2831" i="190"/>
  <c r="W2834" i="190"/>
  <c r="W2837" i="190"/>
  <c r="X2841" i="190"/>
  <c r="W2843" i="190"/>
  <c r="X2866" i="190"/>
  <c r="W2913" i="190"/>
  <c r="X2917" i="190"/>
  <c r="X2948" i="190"/>
  <c r="W2953" i="190"/>
  <c r="X2957" i="190"/>
  <c r="X2970" i="190"/>
  <c r="X2988" i="190"/>
  <c r="X2991" i="190"/>
  <c r="W2999" i="190"/>
  <c r="W3005" i="190"/>
  <c r="X3006" i="190"/>
  <c r="X3009" i="190"/>
  <c r="W3011" i="190"/>
  <c r="W3014" i="190"/>
  <c r="X3031" i="190"/>
  <c r="W3039" i="190"/>
  <c r="W3045" i="190"/>
  <c r="X3071" i="190"/>
  <c r="X3074" i="190"/>
  <c r="X3077" i="190"/>
  <c r="X3083" i="190"/>
  <c r="X3086" i="190"/>
  <c r="X3089" i="190"/>
  <c r="X3095" i="190"/>
  <c r="X3098" i="190"/>
  <c r="X3101" i="190"/>
  <c r="X3107" i="190"/>
  <c r="X3110" i="190"/>
  <c r="X3113" i="190"/>
  <c r="X3119" i="190"/>
  <c r="X3122" i="190"/>
  <c r="X3125" i="190"/>
  <c r="X3131" i="190"/>
  <c r="X3134" i="190"/>
  <c r="X3137" i="190"/>
  <c r="X3143" i="190"/>
  <c r="X3146" i="190"/>
  <c r="X3149" i="190"/>
  <c r="X3155" i="190"/>
  <c r="X3158" i="190"/>
  <c r="X3161" i="190"/>
  <c r="X3167" i="190"/>
  <c r="X3170" i="190"/>
  <c r="X3173" i="190"/>
  <c r="X3179" i="190"/>
  <c r="X3182" i="190"/>
  <c r="X3185" i="190"/>
  <c r="X3194" i="190"/>
  <c r="W3199" i="190"/>
  <c r="X3213" i="190"/>
  <c r="W3306" i="190"/>
  <c r="X3317" i="190"/>
  <c r="X3320" i="190"/>
  <c r="W3347" i="190"/>
  <c r="X3361" i="190"/>
  <c r="W3366" i="190"/>
  <c r="X3367" i="190"/>
  <c r="X3386" i="190"/>
  <c r="W3391" i="190"/>
  <c r="X3405" i="190"/>
  <c r="W4020" i="190"/>
  <c r="W4023" i="190"/>
  <c r="W4026" i="190"/>
  <c r="X4027" i="190"/>
  <c r="X4030" i="190"/>
  <c r="X4109" i="190"/>
  <c r="X1506" i="190"/>
  <c r="X1515" i="190"/>
  <c r="W1523" i="190"/>
  <c r="X1700" i="190"/>
  <c r="X1706" i="190"/>
  <c r="X1780" i="190"/>
  <c r="X1817" i="190"/>
  <c r="X1869" i="190"/>
  <c r="X1881" i="190"/>
  <c r="X1896" i="190"/>
  <c r="X1911" i="190"/>
  <c r="X1917" i="190"/>
  <c r="X1923" i="190"/>
  <c r="X1935" i="190"/>
  <c r="X1941" i="190"/>
  <c r="X1947" i="190"/>
  <c r="X1953" i="190"/>
  <c r="X1965" i="190"/>
  <c r="X2994" i="190"/>
  <c r="X3034" i="190"/>
  <c r="X3506" i="190"/>
  <c r="X3509" i="190"/>
  <c r="X3512" i="190"/>
  <c r="X3515" i="190"/>
  <c r="X3518" i="190"/>
  <c r="X3521" i="190"/>
  <c r="X3524" i="190"/>
  <c r="X3527" i="190"/>
  <c r="X3530" i="190"/>
  <c r="X3533" i="190"/>
  <c r="X3536" i="190"/>
  <c r="X3539" i="190"/>
  <c r="X3542" i="190"/>
  <c r="X3545" i="190"/>
  <c r="X3548" i="190"/>
  <c r="X3551" i="190"/>
  <c r="X3554" i="190"/>
  <c r="X3557" i="190"/>
  <c r="X3560" i="190"/>
  <c r="X3563" i="190"/>
  <c r="X3566" i="190"/>
  <c r="X3569" i="190"/>
  <c r="X3572" i="190"/>
  <c r="X3575" i="190"/>
  <c r="X3578" i="190"/>
  <c r="X3581" i="190"/>
  <c r="X3584" i="190"/>
  <c r="X3587" i="190"/>
  <c r="X3590" i="190"/>
  <c r="X3593" i="190"/>
  <c r="X3596" i="190"/>
  <c r="X3599" i="190"/>
  <c r="X3602" i="190"/>
  <c r="X3605" i="190"/>
  <c r="X3608" i="190"/>
  <c r="X3611" i="190"/>
  <c r="X3614" i="190"/>
  <c r="X3617" i="190"/>
  <c r="X3620" i="190"/>
  <c r="X3623" i="190"/>
  <c r="X3626" i="190"/>
  <c r="X3629" i="190"/>
  <c r="X3632" i="190"/>
  <c r="X3635" i="190"/>
  <c r="X3638" i="190"/>
  <c r="X1395" i="190"/>
  <c r="W1403" i="190"/>
  <c r="W1406" i="190"/>
  <c r="X1512" i="190"/>
  <c r="W1526" i="190"/>
  <c r="W1677" i="190"/>
  <c r="X1697" i="190"/>
  <c r="X1712" i="190"/>
  <c r="X1715" i="190"/>
  <c r="W1723" i="190"/>
  <c r="W1726" i="190"/>
  <c r="X1746" i="190"/>
  <c r="W1757" i="190"/>
  <c r="X1777" i="190"/>
  <c r="W1785" i="190"/>
  <c r="X1820" i="190"/>
  <c r="W1825" i="190"/>
  <c r="X1857" i="190"/>
  <c r="X1860" i="190"/>
  <c r="X1863" i="190"/>
  <c r="X1866" i="190"/>
  <c r="X1872" i="190"/>
  <c r="X1875" i="190"/>
  <c r="X1878" i="190"/>
  <c r="X1884" i="190"/>
  <c r="X1887" i="190"/>
  <c r="X1890" i="190"/>
  <c r="X1893" i="190"/>
  <c r="X1899" i="190"/>
  <c r="X1902" i="190"/>
  <c r="X1905" i="190"/>
  <c r="X1908" i="190"/>
  <c r="X1914" i="190"/>
  <c r="X1920" i="190"/>
  <c r="X1926" i="190"/>
  <c r="X1929" i="190"/>
  <c r="X1932" i="190"/>
  <c r="X1938" i="190"/>
  <c r="X1944" i="190"/>
  <c r="X1950" i="190"/>
  <c r="X1956" i="190"/>
  <c r="X1959" i="190"/>
  <c r="X1962" i="190"/>
  <c r="X1968" i="190"/>
  <c r="X1971" i="190"/>
  <c r="W5" i="190"/>
  <c r="W8" i="190"/>
  <c r="X9" i="190"/>
  <c r="W11" i="190"/>
  <c r="W14" i="190"/>
  <c r="X15" i="190"/>
  <c r="W17" i="190"/>
  <c r="W20" i="190"/>
  <c r="X21" i="190"/>
  <c r="W23" i="190"/>
  <c r="W26" i="190"/>
  <c r="X27" i="190"/>
  <c r="W29" i="190"/>
  <c r="W32" i="190"/>
  <c r="W35" i="190"/>
  <c r="W38" i="190"/>
  <c r="W41" i="190"/>
  <c r="W44" i="190"/>
  <c r="X45" i="190"/>
  <c r="W47" i="190"/>
  <c r="W50" i="190"/>
  <c r="X51" i="190"/>
  <c r="W53" i="190"/>
  <c r="W56" i="190"/>
  <c r="X57" i="190"/>
  <c r="W59" i="190"/>
  <c r="W62" i="190"/>
  <c r="X63" i="190"/>
  <c r="W65" i="190"/>
  <c r="W68" i="190"/>
  <c r="X69" i="190"/>
  <c r="W71" i="190"/>
  <c r="W74" i="190"/>
  <c r="X75" i="190"/>
  <c r="W77" i="190"/>
  <c r="W80" i="190"/>
  <c r="X81" i="190"/>
  <c r="W83" i="190"/>
  <c r="W86" i="190"/>
  <c r="X87" i="190"/>
  <c r="W89" i="190"/>
  <c r="W92" i="190"/>
  <c r="X93" i="190"/>
  <c r="W95" i="190"/>
  <c r="W98" i="190"/>
  <c r="X99" i="190"/>
  <c r="W101" i="190"/>
  <c r="W104" i="190"/>
  <c r="X105" i="190"/>
  <c r="W107" i="190"/>
  <c r="W110" i="190"/>
  <c r="X111" i="190"/>
  <c r="W113" i="190"/>
  <c r="W116" i="190"/>
  <c r="X117" i="190"/>
  <c r="W119" i="190"/>
  <c r="W122" i="190"/>
  <c r="X123" i="190"/>
  <c r="W125" i="190"/>
  <c r="W128" i="190"/>
  <c r="X129" i="190"/>
  <c r="W131" i="190"/>
  <c r="W134" i="190"/>
  <c r="X135" i="190"/>
  <c r="W137" i="190"/>
  <c r="W140" i="190"/>
  <c r="X141" i="190"/>
  <c r="W143" i="190"/>
  <c r="W146" i="190"/>
  <c r="X147" i="190"/>
  <c r="W149" i="190"/>
  <c r="W152" i="190"/>
  <c r="X153" i="190"/>
  <c r="W155" i="190"/>
  <c r="W158" i="190"/>
  <c r="X159" i="190"/>
  <c r="W161" i="190"/>
  <c r="W164" i="190"/>
  <c r="X165" i="190"/>
  <c r="W167" i="190"/>
  <c r="W170" i="190"/>
  <c r="X171" i="190"/>
  <c r="W173" i="190"/>
  <c r="W176" i="190"/>
  <c r="X177" i="190"/>
  <c r="W179" i="190"/>
  <c r="W182" i="190"/>
  <c r="X183" i="190"/>
  <c r="W185" i="190"/>
  <c r="W188" i="190"/>
  <c r="X189" i="190"/>
  <c r="W191" i="190"/>
  <c r="W194" i="190"/>
  <c r="X195" i="190"/>
  <c r="W197" i="190"/>
  <c r="W200" i="190"/>
  <c r="X201" i="190"/>
  <c r="W203" i="190"/>
  <c r="W206" i="190"/>
  <c r="X207" i="190"/>
  <c r="W209" i="190"/>
  <c r="W212" i="190"/>
  <c r="X213" i="190"/>
  <c r="W215" i="190"/>
  <c r="W218" i="190"/>
  <c r="X219" i="190"/>
  <c r="W221" i="190"/>
  <c r="W224" i="190"/>
  <c r="X225" i="190"/>
  <c r="W227" i="190"/>
  <c r="W230" i="190"/>
  <c r="X231" i="190"/>
  <c r="W233" i="190"/>
  <c r="W236" i="190"/>
  <c r="X237" i="190"/>
  <c r="W239" i="190"/>
  <c r="W242" i="190"/>
  <c r="X243" i="190"/>
  <c r="W245" i="190"/>
  <c r="W248" i="190"/>
  <c r="X249" i="190"/>
  <c r="W251" i="190"/>
  <c r="W254" i="190"/>
  <c r="X255" i="190"/>
  <c r="W257" i="190"/>
  <c r="W260" i="190"/>
  <c r="X261" i="190"/>
  <c r="W263" i="190"/>
  <c r="W266" i="190"/>
  <c r="X267" i="190"/>
  <c r="W269" i="190"/>
  <c r="W272" i="190"/>
  <c r="X273" i="190"/>
  <c r="W275" i="190"/>
  <c r="W278" i="190"/>
  <c r="X279" i="190"/>
  <c r="W281" i="190"/>
  <c r="W284" i="190"/>
  <c r="X285" i="190"/>
  <c r="W287" i="190"/>
  <c r="W290" i="190"/>
  <c r="X291" i="190"/>
  <c r="W293" i="190"/>
  <c r="W296" i="190"/>
  <c r="X297" i="190"/>
  <c r="W299" i="190"/>
  <c r="W302" i="190"/>
  <c r="X303" i="190"/>
  <c r="W305" i="190"/>
  <c r="W308" i="190"/>
  <c r="X309" i="190"/>
  <c r="W311" i="190"/>
  <c r="W314" i="190"/>
  <c r="X315" i="190"/>
  <c r="W317" i="190"/>
  <c r="W320" i="190"/>
  <c r="X321" i="190"/>
  <c r="W323" i="190"/>
  <c r="W326" i="190"/>
  <c r="X327" i="190"/>
  <c r="W329" i="190"/>
  <c r="W332" i="190"/>
  <c r="X333" i="190"/>
  <c r="W335" i="190"/>
  <c r="W338" i="190"/>
  <c r="X339" i="190"/>
  <c r="W341" i="190"/>
  <c r="W344" i="190"/>
  <c r="X345" i="190"/>
  <c r="W347" i="190"/>
  <c r="W350" i="190"/>
  <c r="X351" i="190"/>
  <c r="W353" i="190"/>
  <c r="W356" i="190"/>
  <c r="X357" i="190"/>
  <c r="W359" i="190"/>
  <c r="W362" i="190"/>
  <c r="X363" i="190"/>
  <c r="W365" i="190"/>
  <c r="W368" i="190"/>
  <c r="X369" i="190"/>
  <c r="W371" i="190"/>
  <c r="W374" i="190"/>
  <c r="X375" i="190"/>
  <c r="W377" i="190"/>
  <c r="W380" i="190"/>
  <c r="X381" i="190"/>
  <c r="W383" i="190"/>
  <c r="W386" i="190"/>
  <c r="X387" i="190"/>
  <c r="W389" i="190"/>
  <c r="W392" i="190"/>
  <c r="X393" i="190"/>
  <c r="W395" i="190"/>
  <c r="W398" i="190"/>
  <c r="X399" i="190"/>
  <c r="W401" i="190"/>
  <c r="W404" i="190"/>
  <c r="X405" i="190"/>
  <c r="W407" i="190"/>
  <c r="W410" i="190"/>
  <c r="X411" i="190"/>
  <c r="W413" i="190"/>
  <c r="W416" i="190"/>
  <c r="X417" i="190"/>
  <c r="W419" i="190"/>
  <c r="W422" i="190"/>
  <c r="X423" i="190"/>
  <c r="W425" i="190"/>
  <c r="W428" i="190"/>
  <c r="X429" i="190"/>
  <c r="W431" i="190"/>
  <c r="W434" i="190"/>
  <c r="X435" i="190"/>
  <c r="W437" i="190"/>
  <c r="W440" i="190"/>
  <c r="X441" i="190"/>
  <c r="W443" i="190"/>
  <c r="W446" i="190"/>
  <c r="X447" i="190"/>
  <c r="W449" i="190"/>
  <c r="W452" i="190"/>
  <c r="X453" i="190"/>
  <c r="W455" i="190"/>
  <c r="W458" i="190"/>
  <c r="X459" i="190"/>
  <c r="W461" i="190"/>
  <c r="W464" i="190"/>
  <c r="X465" i="190"/>
  <c r="W467" i="190"/>
  <c r="W470" i="190"/>
  <c r="X471" i="190"/>
  <c r="W473" i="190"/>
  <c r="W476" i="190"/>
  <c r="X477" i="190"/>
  <c r="W479" i="190"/>
  <c r="W482" i="190"/>
  <c r="X483" i="190"/>
  <c r="W485" i="190"/>
  <c r="W488" i="190"/>
  <c r="X489" i="190"/>
  <c r="W491" i="190"/>
  <c r="W494" i="190"/>
  <c r="X495" i="190"/>
  <c r="W497" i="190"/>
  <c r="W500" i="190"/>
  <c r="X501" i="190"/>
  <c r="W503" i="190"/>
  <c r="W506" i="190"/>
  <c r="X507" i="190"/>
  <c r="W509" i="190"/>
  <c r="W512" i="190"/>
  <c r="X513" i="190"/>
  <c r="W515" i="190"/>
  <c r="W518" i="190"/>
  <c r="X519" i="190"/>
  <c r="W521" i="190"/>
  <c r="W524" i="190"/>
  <c r="X525" i="190"/>
  <c r="W527" i="190"/>
  <c r="W530" i="190"/>
  <c r="X531" i="190"/>
  <c r="W533" i="190"/>
  <c r="W536" i="190"/>
  <c r="X537" i="190"/>
  <c r="W539" i="190"/>
  <c r="W542" i="190"/>
  <c r="X543" i="190"/>
  <c r="W545" i="190"/>
  <c r="W548" i="190"/>
  <c r="X549" i="190"/>
  <c r="W551" i="190"/>
  <c r="W554" i="190"/>
  <c r="X555" i="190"/>
  <c r="W557" i="190"/>
  <c r="W560" i="190"/>
  <c r="X561" i="190"/>
  <c r="W563" i="190"/>
  <c r="W566" i="190"/>
  <c r="X567" i="190"/>
  <c r="W569" i="190"/>
  <c r="W572" i="190"/>
  <c r="X573" i="190"/>
  <c r="W575" i="190"/>
  <c r="W578" i="190"/>
  <c r="X579" i="190"/>
  <c r="W581" i="190"/>
  <c r="W584" i="190"/>
  <c r="X585" i="190"/>
  <c r="W587" i="190"/>
  <c r="W590" i="190"/>
  <c r="X591" i="190"/>
  <c r="W593" i="190"/>
  <c r="W596" i="190"/>
  <c r="X597" i="190"/>
  <c r="W599" i="190"/>
  <c r="W602" i="190"/>
  <c r="X603" i="190"/>
  <c r="W605" i="190"/>
  <c r="W608" i="190"/>
  <c r="X609" i="190"/>
  <c r="W611" i="190"/>
  <c r="W614" i="190"/>
  <c r="X615" i="190"/>
  <c r="W617" i="190"/>
  <c r="W620" i="190"/>
  <c r="X621" i="190"/>
  <c r="W623" i="190"/>
  <c r="W626" i="190"/>
  <c r="X627" i="190"/>
  <c r="W629" i="190"/>
  <c r="W632" i="190"/>
  <c r="X633" i="190"/>
  <c r="W635" i="190"/>
  <c r="W638" i="190"/>
  <c r="X639" i="190"/>
  <c r="W641" i="190"/>
  <c r="W644" i="190"/>
  <c r="X645" i="190"/>
  <c r="W647" i="190"/>
  <c r="W650" i="190"/>
  <c r="X651" i="190"/>
  <c r="W653" i="190"/>
  <c r="W656" i="190"/>
  <c r="X657" i="190"/>
  <c r="W659" i="190"/>
  <c r="W662" i="190"/>
  <c r="X663" i="190"/>
  <c r="W665" i="190"/>
  <c r="W668" i="190"/>
  <c r="X669" i="190"/>
  <c r="W671" i="190"/>
  <c r="W674" i="190"/>
  <c r="X675" i="190"/>
  <c r="W677" i="190"/>
  <c r="W680" i="190"/>
  <c r="X681" i="190"/>
  <c r="W683" i="190"/>
  <c r="W686" i="190"/>
  <c r="X687" i="190"/>
  <c r="W689" i="190"/>
  <c r="W692" i="190"/>
  <c r="X693" i="190"/>
  <c r="W695" i="190"/>
  <c r="W698" i="190"/>
  <c r="X699" i="190"/>
  <c r="W701" i="190"/>
  <c r="W704" i="190"/>
  <c r="X705" i="190"/>
  <c r="W707" i="190"/>
  <c r="W710" i="190"/>
  <c r="X711" i="190"/>
  <c r="W713" i="190"/>
  <c r="W716" i="190"/>
  <c r="X717" i="190"/>
  <c r="W719" i="190"/>
  <c r="W722" i="190"/>
  <c r="X723" i="190"/>
  <c r="W725" i="190"/>
  <c r="W728" i="190"/>
  <c r="X745" i="190"/>
  <c r="X748" i="190"/>
  <c r="X751" i="190"/>
  <c r="W753" i="190"/>
  <c r="W759" i="190"/>
  <c r="X782" i="190"/>
  <c r="W787" i="190"/>
  <c r="X810" i="190"/>
  <c r="X813" i="190"/>
  <c r="X819" i="190"/>
  <c r="W821" i="190"/>
  <c r="W824" i="190"/>
  <c r="X841" i="190"/>
  <c r="X844" i="190"/>
  <c r="X847" i="190"/>
  <c r="W849" i="190"/>
  <c r="W855" i="190"/>
  <c r="X878" i="190"/>
  <c r="X894" i="190"/>
  <c r="X910" i="190"/>
  <c r="X926" i="190"/>
  <c r="X942" i="190"/>
  <c r="X958" i="190"/>
  <c r="X974" i="190"/>
  <c r="X993" i="190"/>
  <c r="X996" i="190"/>
  <c r="W1001" i="190"/>
  <c r="X1024" i="190"/>
  <c r="X1027" i="190"/>
  <c r="W1035" i="190"/>
  <c r="W1038" i="190"/>
  <c r="X1058" i="190"/>
  <c r="W1069" i="190"/>
  <c r="X1089" i="190"/>
  <c r="X1092" i="190"/>
  <c r="W1097" i="190"/>
  <c r="X1120" i="190"/>
  <c r="X1123" i="190"/>
  <c r="X1129" i="190"/>
  <c r="X1132" i="190"/>
  <c r="W1137" i="190"/>
  <c r="X1160" i="190"/>
  <c r="X1163" i="190"/>
  <c r="W1171" i="190"/>
  <c r="W1174" i="190"/>
  <c r="X1194" i="190"/>
  <c r="W1205" i="190"/>
  <c r="X1234" i="190"/>
  <c r="W1245" i="190"/>
  <c r="X1265" i="190"/>
  <c r="X1268" i="190"/>
  <c r="W1273" i="190"/>
  <c r="X1296" i="190"/>
  <c r="X1299" i="190"/>
  <c r="W1307" i="190"/>
  <c r="W1310" i="190"/>
  <c r="W1421" i="190"/>
  <c r="X1441" i="190"/>
  <c r="X1444" i="190"/>
  <c r="W1449" i="190"/>
  <c r="X1472" i="190"/>
  <c r="X1475" i="190"/>
  <c r="W1483" i="190"/>
  <c r="W1486" i="190"/>
  <c r="W1541" i="190"/>
  <c r="X1561" i="190"/>
  <c r="X1564" i="190"/>
  <c r="W1569" i="190"/>
  <c r="X1592" i="190"/>
  <c r="X1595" i="190"/>
  <c r="W1603" i="190"/>
  <c r="W1606" i="190"/>
  <c r="W1609" i="190"/>
  <c r="X1632" i="190"/>
  <c r="X1635" i="190"/>
  <c r="W1643" i="190"/>
  <c r="W1646" i="190"/>
  <c r="X1666" i="190"/>
  <c r="X1672" i="190"/>
  <c r="X1675" i="190"/>
  <c r="W1683" i="190"/>
  <c r="W1686" i="190"/>
  <c r="X1721" i="190"/>
  <c r="X1724" i="190"/>
  <c r="W1729" i="190"/>
  <c r="X1752" i="190"/>
  <c r="X1755" i="190"/>
  <c r="W1763" i="190"/>
  <c r="W1766" i="190"/>
  <c r="X1786" i="190"/>
  <c r="W1797" i="190"/>
  <c r="X1798" i="190"/>
  <c r="W1803" i="190"/>
  <c r="W1806" i="190"/>
  <c r="X1826" i="190"/>
  <c r="W1837" i="190"/>
  <c r="X2850" i="190"/>
  <c r="X2856" i="190"/>
  <c r="X2859" i="190"/>
  <c r="X2865" i="190"/>
  <c r="W2867" i="190"/>
  <c r="W2870" i="190"/>
  <c r="X2914" i="190"/>
  <c r="X2920" i="190"/>
  <c r="X2923" i="190"/>
  <c r="X2932" i="190"/>
  <c r="W2937" i="190"/>
  <c r="X2941" i="190"/>
  <c r="X2954" i="190"/>
  <c r="X2960" i="190"/>
  <c r="X2963" i="190"/>
  <c r="X2969" i="190"/>
  <c r="W2971" i="190"/>
  <c r="W2974" i="190"/>
  <c r="W2977" i="190"/>
  <c r="X2981" i="190"/>
  <c r="X3015" i="190"/>
  <c r="W3023" i="190"/>
  <c r="W3029" i="190"/>
  <c r="X3052" i="190"/>
  <c r="W3057" i="190"/>
  <c r="X3061" i="190"/>
  <c r="W3211" i="190"/>
  <c r="W3274" i="190"/>
  <c r="X3285" i="190"/>
  <c r="X3288" i="190"/>
  <c r="W3315" i="190"/>
  <c r="X3329" i="190"/>
  <c r="W3334" i="190"/>
  <c r="X3335" i="190"/>
  <c r="X3354" i="190"/>
  <c r="W3359" i="190"/>
  <c r="X3373" i="190"/>
  <c r="X3993" i="190"/>
  <c r="X3999" i="190"/>
  <c r="W4004" i="190"/>
  <c r="W4007" i="190"/>
  <c r="X4033" i="190"/>
  <c r="W4098" i="190"/>
  <c r="X4099" i="190"/>
  <c r="X1761" i="190"/>
  <c r="X1764" i="190"/>
  <c r="W1769" i="190"/>
  <c r="X1792" i="190"/>
  <c r="X1795" i="190"/>
  <c r="W1809" i="190"/>
  <c r="W1849" i="190"/>
  <c r="W2879" i="190"/>
  <c r="W2885" i="190"/>
  <c r="X2886" i="190"/>
  <c r="X2889" i="190"/>
  <c r="W2891" i="190"/>
  <c r="W2894" i="190"/>
  <c r="W2897" i="190"/>
  <c r="X2901" i="190"/>
  <c r="W3258" i="190"/>
  <c r="W3299" i="190"/>
  <c r="W3318" i="190"/>
  <c r="X3319" i="190"/>
  <c r="W3450" i="190"/>
  <c r="W1118" i="190"/>
  <c r="W1229" i="190"/>
  <c r="X1249" i="190"/>
  <c r="X1252" i="190"/>
  <c r="W1257" i="190"/>
  <c r="X1280" i="190"/>
  <c r="X1283" i="190"/>
  <c r="W1291" i="190"/>
  <c r="W1294" i="190"/>
  <c r="X1314" i="190"/>
  <c r="X1320" i="190"/>
  <c r="X1323" i="190"/>
  <c r="W1331" i="190"/>
  <c r="W1334" i="190"/>
  <c r="X1354" i="190"/>
  <c r="W1365" i="190"/>
  <c r="X1385" i="190"/>
  <c r="X1388" i="190"/>
  <c r="W1393" i="190"/>
  <c r="X1425" i="190"/>
  <c r="X1428" i="190"/>
  <c r="W1433" i="190"/>
  <c r="X1456" i="190"/>
  <c r="X1459" i="190"/>
  <c r="W1467" i="190"/>
  <c r="W1470" i="190"/>
  <c r="X1490" i="190"/>
  <c r="X1496" i="190"/>
  <c r="X1499" i="190"/>
  <c r="W1507" i="190"/>
  <c r="W1510" i="190"/>
  <c r="W1513" i="190"/>
  <c r="X1545" i="190"/>
  <c r="X1548" i="190"/>
  <c r="W1553" i="190"/>
  <c r="X1576" i="190"/>
  <c r="X1579" i="190"/>
  <c r="W1587" i="190"/>
  <c r="W1590" i="190"/>
  <c r="X1616" i="190"/>
  <c r="X1619" i="190"/>
  <c r="W1627" i="190"/>
  <c r="W1630" i="190"/>
  <c r="X1650" i="190"/>
  <c r="W1661" i="190"/>
  <c r="X1690" i="190"/>
  <c r="W1701" i="190"/>
  <c r="X1702" i="190"/>
  <c r="W1707" i="190"/>
  <c r="W1710" i="190"/>
  <c r="W1713" i="190"/>
  <c r="X1736" i="190"/>
  <c r="X1739" i="190"/>
  <c r="W1747" i="190"/>
  <c r="W1750" i="190"/>
  <c r="X1770" i="190"/>
  <c r="W1781" i="190"/>
  <c r="X1810" i="190"/>
  <c r="W1821" i="190"/>
  <c r="X1841" i="190"/>
  <c r="X1844" i="190"/>
  <c r="X2849" i="190"/>
  <c r="W2851" i="190"/>
  <c r="W2854" i="190"/>
  <c r="X2871" i="190"/>
  <c r="X2880" i="190"/>
  <c r="X2883" i="190"/>
  <c r="W2903" i="190"/>
  <c r="W2909" i="190"/>
  <c r="X2910" i="190"/>
  <c r="X2913" i="190"/>
  <c r="W2915" i="190"/>
  <c r="W2918" i="190"/>
  <c r="W3007" i="190"/>
  <c r="W3013" i="190"/>
  <c r="X3036" i="190"/>
  <c r="W3041" i="190"/>
  <c r="X3045" i="190"/>
  <c r="X3064" i="190"/>
  <c r="X3067" i="190"/>
  <c r="X3070" i="190"/>
  <c r="X3073" i="190"/>
  <c r="X3079" i="190"/>
  <c r="X3082" i="190"/>
  <c r="X3085" i="190"/>
  <c r="X3091" i="190"/>
  <c r="X3094" i="190"/>
  <c r="X3097" i="190"/>
  <c r="X3103" i="190"/>
  <c r="X3106" i="190"/>
  <c r="X3109" i="190"/>
  <c r="X3115" i="190"/>
  <c r="X3118" i="190"/>
  <c r="X3121" i="190"/>
  <c r="X3127" i="190"/>
  <c r="X3130" i="190"/>
  <c r="X3133" i="190"/>
  <c r="X3139" i="190"/>
  <c r="X3142" i="190"/>
  <c r="X3145" i="190"/>
  <c r="X3151" i="190"/>
  <c r="X3154" i="190"/>
  <c r="X3157" i="190"/>
  <c r="X3163" i="190"/>
  <c r="X3166" i="190"/>
  <c r="X3169" i="190"/>
  <c r="X3175" i="190"/>
  <c r="X3178" i="190"/>
  <c r="X3181" i="190"/>
  <c r="X3187" i="190"/>
  <c r="W3242" i="190"/>
  <c r="X3253" i="190"/>
  <c r="X3256" i="190"/>
  <c r="W3283" i="190"/>
  <c r="X3297" i="190"/>
  <c r="W3302" i="190"/>
  <c r="X3303" i="190"/>
  <c r="X3322" i="190"/>
  <c r="X3341" i="190"/>
  <c r="W3434" i="190"/>
  <c r="X3448" i="190"/>
  <c r="W3453" i="190"/>
  <c r="W3456" i="190"/>
  <c r="W3459" i="190"/>
  <c r="W3462" i="190"/>
  <c r="W3465" i="190"/>
  <c r="W3468" i="190"/>
  <c r="W3471" i="190"/>
  <c r="W3474" i="190"/>
  <c r="W3477" i="190"/>
  <c r="W3480" i="190"/>
  <c r="W3483" i="190"/>
  <c r="W3486" i="190"/>
  <c r="W3489" i="190"/>
  <c r="W3492" i="190"/>
  <c r="X1949" i="190"/>
  <c r="X1952" i="190"/>
  <c r="X1955" i="190"/>
  <c r="X1958" i="190"/>
  <c r="X1961" i="190"/>
  <c r="X1964" i="190"/>
  <c r="X1967" i="190"/>
  <c r="X1970" i="190"/>
  <c r="X1973" i="190"/>
  <c r="X1976" i="190"/>
  <c r="X1979" i="190"/>
  <c r="X1982" i="190"/>
  <c r="X1985" i="190"/>
  <c r="X1988" i="190"/>
  <c r="X1991" i="190"/>
  <c r="X1994" i="190"/>
  <c r="X1997" i="190"/>
  <c r="X2000" i="190"/>
  <c r="X2003" i="190"/>
  <c r="X2006" i="190"/>
  <c r="X2009" i="190"/>
  <c r="X2012" i="190"/>
  <c r="X2015" i="190"/>
  <c r="X2018" i="190"/>
  <c r="X2021" i="190"/>
  <c r="X2024" i="190"/>
  <c r="X2027" i="190"/>
  <c r="X2030" i="190"/>
  <c r="X2033" i="190"/>
  <c r="X2036" i="190"/>
  <c r="X2039" i="190"/>
  <c r="X2042" i="190"/>
  <c r="X2045" i="190"/>
  <c r="X2048" i="190"/>
  <c r="X2051" i="190"/>
  <c r="X2054" i="190"/>
  <c r="X2057" i="190"/>
  <c r="X2060" i="190"/>
  <c r="X2063" i="190"/>
  <c r="X2066" i="190"/>
  <c r="X2069" i="190"/>
  <c r="X2072" i="190"/>
  <c r="X2075" i="190"/>
  <c r="X2078" i="190"/>
  <c r="X2081" i="190"/>
  <c r="X2084" i="190"/>
  <c r="X2087" i="190"/>
  <c r="X2090" i="190"/>
  <c r="X2093" i="190"/>
  <c r="X2096" i="190"/>
  <c r="X2099" i="190"/>
  <c r="X2102" i="190"/>
  <c r="X2105" i="190"/>
  <c r="X2108" i="190"/>
  <c r="X2111" i="190"/>
  <c r="X2114" i="190"/>
  <c r="X2117" i="190"/>
  <c r="X2120" i="190"/>
  <c r="X2123" i="190"/>
  <c r="X2126" i="190"/>
  <c r="X2129" i="190"/>
  <c r="X2132" i="190"/>
  <c r="X2135" i="190"/>
  <c r="X2138" i="190"/>
  <c r="X2141" i="190"/>
  <c r="X2144" i="190"/>
  <c r="X2147" i="190"/>
  <c r="X2150" i="190"/>
  <c r="X2153" i="190"/>
  <c r="X2156" i="190"/>
  <c r="X2159" i="190"/>
  <c r="X2162" i="190"/>
  <c r="X2165" i="190"/>
  <c r="X2168" i="190"/>
  <c r="X2171" i="190"/>
  <c r="X2174" i="190"/>
  <c r="X2177" i="190"/>
  <c r="X2180" i="190"/>
  <c r="X2183" i="190"/>
  <c r="X2186" i="190"/>
  <c r="X2189" i="190"/>
  <c r="X2192" i="190"/>
  <c r="X2195" i="190"/>
  <c r="X2198" i="190"/>
  <c r="X2201" i="190"/>
  <c r="X2204" i="190"/>
  <c r="X2207" i="190"/>
  <c r="X2210" i="190"/>
  <c r="X2213" i="190"/>
  <c r="X2216" i="190"/>
  <c r="X2219" i="190"/>
  <c r="X2222" i="190"/>
  <c r="X2225" i="190"/>
  <c r="X2228" i="190"/>
  <c r="X2231" i="190"/>
  <c r="X2234" i="190"/>
  <c r="X2237" i="190"/>
  <c r="X2240" i="190"/>
  <c r="X2243" i="190"/>
  <c r="X2246" i="190"/>
  <c r="X2249" i="190"/>
  <c r="X2252" i="190"/>
  <c r="X2255" i="190"/>
  <c r="X2258" i="190"/>
  <c r="X2261" i="190"/>
  <c r="X2264" i="190"/>
  <c r="X2267" i="190"/>
  <c r="X2270" i="190"/>
  <c r="X2273" i="190"/>
  <c r="X2276" i="190"/>
  <c r="X2279" i="190"/>
  <c r="X2282" i="190"/>
  <c r="X2285" i="190"/>
  <c r="X2288" i="190"/>
  <c r="X2291" i="190"/>
  <c r="X2294" i="190"/>
  <c r="X2297" i="190"/>
  <c r="X2300" i="190"/>
  <c r="X2303" i="190"/>
  <c r="X2306" i="190"/>
  <c r="X2309" i="190"/>
  <c r="X2312" i="190"/>
  <c r="X2315" i="190"/>
  <c r="X2318" i="190"/>
  <c r="X2321" i="190"/>
  <c r="X2324" i="190"/>
  <c r="X2327" i="190"/>
  <c r="X2330" i="190"/>
  <c r="X2333" i="190"/>
  <c r="X2336" i="190"/>
  <c r="X2339" i="190"/>
  <c r="X2342" i="190"/>
  <c r="X2345" i="190"/>
  <c r="X2348" i="190"/>
  <c r="X2351" i="190"/>
  <c r="X2354" i="190"/>
  <c r="X2357" i="190"/>
  <c r="X2360" i="190"/>
  <c r="X2363" i="190"/>
  <c r="X2366" i="190"/>
  <c r="X2369" i="190"/>
  <c r="X2372" i="190"/>
  <c r="X2375" i="190"/>
  <c r="X2378" i="190"/>
  <c r="X2381" i="190"/>
  <c r="X2384" i="190"/>
  <c r="X2387" i="190"/>
  <c r="X2390" i="190"/>
  <c r="X2393" i="190"/>
  <c r="X2396" i="190"/>
  <c r="X2399" i="190"/>
  <c r="X2402" i="190"/>
  <c r="X2405" i="190"/>
  <c r="X2408" i="190"/>
  <c r="X2411" i="190"/>
  <c r="X2414" i="190"/>
  <c r="X2417" i="190"/>
  <c r="X2420" i="190"/>
  <c r="X2423" i="190"/>
  <c r="X2426" i="190"/>
  <c r="X2429" i="190"/>
  <c r="X2432" i="190"/>
  <c r="X2435" i="190"/>
  <c r="X2438" i="190"/>
  <c r="X2441" i="190"/>
  <c r="X2444" i="190"/>
  <c r="X2447" i="190"/>
  <c r="X2450" i="190"/>
  <c r="X2453" i="190"/>
  <c r="X2456" i="190"/>
  <c r="X2459" i="190"/>
  <c r="X2462" i="190"/>
  <c r="X2465" i="190"/>
  <c r="X2468" i="190"/>
  <c r="X2471" i="190"/>
  <c r="X2474" i="190"/>
  <c r="X2477" i="190"/>
  <c r="X2480" i="190"/>
  <c r="X2483" i="190"/>
  <c r="X2486" i="190"/>
  <c r="X2489" i="190"/>
  <c r="X2492" i="190"/>
  <c r="X2495" i="190"/>
  <c r="X2498" i="190"/>
  <c r="X2501" i="190"/>
  <c r="X2504" i="190"/>
  <c r="X2507" i="190"/>
  <c r="X2510" i="190"/>
  <c r="X2513" i="190"/>
  <c r="X2516" i="190"/>
  <c r="X2519" i="190"/>
  <c r="X2522" i="190"/>
  <c r="X2525" i="190"/>
  <c r="X2528" i="190"/>
  <c r="X2531" i="190"/>
  <c r="X2534" i="190"/>
  <c r="X2537" i="190"/>
  <c r="X2540" i="190"/>
  <c r="X2543" i="190"/>
  <c r="X2546" i="190"/>
  <c r="X2549" i="190"/>
  <c r="X2552" i="190"/>
  <c r="X2555" i="190"/>
  <c r="X2558" i="190"/>
  <c r="X2561" i="190"/>
  <c r="X2564" i="190"/>
  <c r="X2567" i="190"/>
  <c r="X2570" i="190"/>
  <c r="X2573" i="190"/>
  <c r="X2576" i="190"/>
  <c r="X2579" i="190"/>
  <c r="X2582" i="190"/>
  <c r="X2585" i="190"/>
  <c r="X2588" i="190"/>
  <c r="X2591" i="190"/>
  <c r="X2594" i="190"/>
  <c r="X2597" i="190"/>
  <c r="X2600" i="190"/>
  <c r="X2603" i="190"/>
  <c r="X2606" i="190"/>
  <c r="X2609" i="190"/>
  <c r="X2612" i="190"/>
  <c r="X2615" i="190"/>
  <c r="X2618" i="190"/>
  <c r="X2621" i="190"/>
  <c r="X2624" i="190"/>
  <c r="X2627" i="190"/>
  <c r="X2630" i="190"/>
  <c r="X2633" i="190"/>
  <c r="X2636" i="190"/>
  <c r="X2639" i="190"/>
  <c r="X2642" i="190"/>
  <c r="X2645" i="190"/>
  <c r="X2648" i="190"/>
  <c r="X2651" i="190"/>
  <c r="X2654" i="190"/>
  <c r="X2657" i="190"/>
  <c r="X2660" i="190"/>
  <c r="X2663" i="190"/>
  <c r="X2666" i="190"/>
  <c r="X2669" i="190"/>
  <c r="X2672" i="190"/>
  <c r="X2675" i="190"/>
  <c r="X2678" i="190"/>
  <c r="X2681" i="190"/>
  <c r="X2684" i="190"/>
  <c r="X2687" i="190"/>
  <c r="X2690" i="190"/>
  <c r="X2693" i="190"/>
  <c r="X2696" i="190"/>
  <c r="X2699" i="190"/>
  <c r="X2702" i="190"/>
  <c r="X2705" i="190"/>
  <c r="X2708" i="190"/>
  <c r="X2711" i="190"/>
  <c r="X2714" i="190"/>
  <c r="X2717" i="190"/>
  <c r="X2720" i="190"/>
  <c r="X2723" i="190"/>
  <c r="X2726" i="190"/>
  <c r="X2729" i="190"/>
  <c r="X2732" i="190"/>
  <c r="X2735" i="190"/>
  <c r="X2738" i="190"/>
  <c r="X2741" i="190"/>
  <c r="X2744" i="190"/>
  <c r="X2747" i="190"/>
  <c r="X2750" i="190"/>
  <c r="X2753" i="190"/>
  <c r="X2756" i="190"/>
  <c r="X2759" i="190"/>
  <c r="X2762" i="190"/>
  <c r="X2765" i="190"/>
  <c r="X2768" i="190"/>
  <c r="X2771" i="190"/>
  <c r="X2774" i="190"/>
  <c r="X2777" i="190"/>
  <c r="X2780" i="190"/>
  <c r="X2783" i="190"/>
  <c r="X2786" i="190"/>
  <c r="X2789" i="190"/>
  <c r="X2792" i="190"/>
  <c r="X2795" i="190"/>
  <c r="X2798" i="190"/>
  <c r="X2801" i="190"/>
  <c r="X2804" i="190"/>
  <c r="X2807" i="190"/>
  <c r="X2810" i="190"/>
  <c r="X2813" i="190"/>
  <c r="X2816" i="190"/>
  <c r="X2819" i="190"/>
  <c r="X2822" i="190"/>
  <c r="X2825" i="190"/>
  <c r="X2828" i="190"/>
  <c r="X2831" i="190"/>
  <c r="X2834" i="190"/>
  <c r="X2837" i="190"/>
  <c r="X2840" i="190"/>
  <c r="X2843" i="190"/>
  <c r="X2846" i="190"/>
  <c r="X2852" i="190"/>
  <c r="W2857" i="190"/>
  <c r="X2861" i="190"/>
  <c r="X2874" i="190"/>
  <c r="X2898" i="190"/>
  <c r="X2904" i="190"/>
  <c r="X2907" i="190"/>
  <c r="W2927" i="190"/>
  <c r="W2933" i="190"/>
  <c r="X2956" i="190"/>
  <c r="W2961" i="190"/>
  <c r="X2965" i="190"/>
  <c r="X2999" i="190"/>
  <c r="W3226" i="190"/>
  <c r="X3237" i="190"/>
  <c r="X3240" i="190"/>
  <c r="W3267" i="190"/>
  <c r="X3281" i="190"/>
  <c r="W3286" i="190"/>
  <c r="X3287" i="190"/>
  <c r="X3306" i="190"/>
  <c r="W3311" i="190"/>
  <c r="X3325" i="190"/>
  <c r="W3418" i="190"/>
  <c r="X3429" i="190"/>
  <c r="X3432" i="190"/>
  <c r="X3823" i="190"/>
  <c r="X3826" i="190"/>
  <c r="X3832" i="190"/>
  <c r="W3834" i="190"/>
  <c r="W3837" i="190"/>
  <c r="W3846" i="190"/>
  <c r="W3852" i="190"/>
  <c r="X3853" i="190"/>
  <c r="X2855" i="190"/>
  <c r="W2863" i="190"/>
  <c r="W2869" i="190"/>
  <c r="X2919" i="190"/>
  <c r="X3020" i="190"/>
  <c r="W3025" i="190"/>
  <c r="X3029" i="190"/>
  <c r="X3048" i="190"/>
  <c r="X3051" i="190"/>
  <c r="X3057" i="190"/>
  <c r="W3059" i="190"/>
  <c r="W3062" i="190"/>
  <c r="W3210" i="190"/>
  <c r="X3221" i="190"/>
  <c r="X3224" i="190"/>
  <c r="W3251" i="190"/>
  <c r="X3265" i="190"/>
  <c r="W3270" i="190"/>
  <c r="X3271" i="190"/>
  <c r="X3290" i="190"/>
  <c r="W3295" i="190"/>
  <c r="W3402" i="190"/>
  <c r="X3413" i="190"/>
  <c r="X3416" i="190"/>
  <c r="X3838" i="190"/>
  <c r="X3841" i="190"/>
  <c r="X3844" i="190"/>
  <c r="X3847" i="190"/>
  <c r="X3850" i="190"/>
  <c r="X3859" i="190"/>
  <c r="X3862" i="190"/>
  <c r="X3865" i="190"/>
  <c r="X3868" i="190"/>
  <c r="X4225" i="190"/>
  <c r="X4355" i="190"/>
  <c r="X5298" i="190"/>
  <c r="X5301" i="190"/>
  <c r="X3977" i="190"/>
  <c r="W2109" i="190"/>
  <c r="W2112" i="190"/>
  <c r="W2115" i="190"/>
  <c r="W2118" i="190"/>
  <c r="W2121" i="190"/>
  <c r="W2124" i="190"/>
  <c r="W2127" i="190"/>
  <c r="W2130" i="190"/>
  <c r="W2133" i="190"/>
  <c r="W2136" i="190"/>
  <c r="W2139" i="190"/>
  <c r="W2142" i="190"/>
  <c r="W2145" i="190"/>
  <c r="W2148" i="190"/>
  <c r="W2151" i="190"/>
  <c r="W2154" i="190"/>
  <c r="W2157" i="190"/>
  <c r="W2160" i="190"/>
  <c r="W2163" i="190"/>
  <c r="W2166" i="190"/>
  <c r="W2169" i="190"/>
  <c r="W2172" i="190"/>
  <c r="W2175" i="190"/>
  <c r="W2178" i="190"/>
  <c r="W2181" i="190"/>
  <c r="W2184" i="190"/>
  <c r="W2187" i="190"/>
  <c r="W2190" i="190"/>
  <c r="W2193" i="190"/>
  <c r="W2196" i="190"/>
  <c r="W2199" i="190"/>
  <c r="W2202" i="190"/>
  <c r="W2205" i="190"/>
  <c r="W2208" i="190"/>
  <c r="W2211" i="190"/>
  <c r="W2214" i="190"/>
  <c r="W2217" i="190"/>
  <c r="W2220" i="190"/>
  <c r="W2223" i="190"/>
  <c r="W2226" i="190"/>
  <c r="W2229" i="190"/>
  <c r="W2232" i="190"/>
  <c r="W2235" i="190"/>
  <c r="W2238" i="190"/>
  <c r="W2241" i="190"/>
  <c r="W2244" i="190"/>
  <c r="W2247" i="190"/>
  <c r="W2250" i="190"/>
  <c r="W2253" i="190"/>
  <c r="W2256" i="190"/>
  <c r="W2259" i="190"/>
  <c r="W2262" i="190"/>
  <c r="W2265" i="190"/>
  <c r="W2268" i="190"/>
  <c r="W2271" i="190"/>
  <c r="W2274" i="190"/>
  <c r="W2277" i="190"/>
  <c r="W2280" i="190"/>
  <c r="W2283" i="190"/>
  <c r="W2286" i="190"/>
  <c r="W2289" i="190"/>
  <c r="W2292" i="190"/>
  <c r="W2295" i="190"/>
  <c r="W2298" i="190"/>
  <c r="W2301" i="190"/>
  <c r="W2304" i="190"/>
  <c r="W2307" i="190"/>
  <c r="W2310" i="190"/>
  <c r="W2313" i="190"/>
  <c r="W2316" i="190"/>
  <c r="W2319" i="190"/>
  <c r="W2322" i="190"/>
  <c r="W2325" i="190"/>
  <c r="W2328" i="190"/>
  <c r="W2331" i="190"/>
  <c r="W2334" i="190"/>
  <c r="W2337" i="190"/>
  <c r="W2340" i="190"/>
  <c r="W2343" i="190"/>
  <c r="W2346" i="190"/>
  <c r="W2349" i="190"/>
  <c r="W2352" i="190"/>
  <c r="W2355" i="190"/>
  <c r="W2358" i="190"/>
  <c r="W2361" i="190"/>
  <c r="W2364" i="190"/>
  <c r="W2367" i="190"/>
  <c r="W2370" i="190"/>
  <c r="W2373" i="190"/>
  <c r="W2376" i="190"/>
  <c r="W2379" i="190"/>
  <c r="W2382" i="190"/>
  <c r="W2385" i="190"/>
  <c r="W2388" i="190"/>
  <c r="W2391" i="190"/>
  <c r="W2394" i="190"/>
  <c r="W2397" i="190"/>
  <c r="W2400" i="190"/>
  <c r="W2403" i="190"/>
  <c r="W2406" i="190"/>
  <c r="W2409" i="190"/>
  <c r="W2412" i="190"/>
  <c r="W2415" i="190"/>
  <c r="W2418" i="190"/>
  <c r="W2421" i="190"/>
  <c r="W2424" i="190"/>
  <c r="W2427" i="190"/>
  <c r="W2430" i="190"/>
  <c r="W2433" i="190"/>
  <c r="W2436" i="190"/>
  <c r="W2439" i="190"/>
  <c r="W2442" i="190"/>
  <c r="W2445" i="190"/>
  <c r="W2448" i="190"/>
  <c r="W2451" i="190"/>
  <c r="W2454" i="190"/>
  <c r="W2457" i="190"/>
  <c r="W2460" i="190"/>
  <c r="W2463" i="190"/>
  <c r="W2466" i="190"/>
  <c r="W2469" i="190"/>
  <c r="W2472" i="190"/>
  <c r="W2475" i="190"/>
  <c r="W2478" i="190"/>
  <c r="W2481" i="190"/>
  <c r="W2484" i="190"/>
  <c r="W2487" i="190"/>
  <c r="W2490" i="190"/>
  <c r="W2493" i="190"/>
  <c r="W2496" i="190"/>
  <c r="W2499" i="190"/>
  <c r="W2502" i="190"/>
  <c r="W2505" i="190"/>
  <c r="W2508" i="190"/>
  <c r="W2511" i="190"/>
  <c r="W2514" i="190"/>
  <c r="W2517" i="190"/>
  <c r="W2520" i="190"/>
  <c r="W2523" i="190"/>
  <c r="W2526" i="190"/>
  <c r="W2529" i="190"/>
  <c r="W2532" i="190"/>
  <c r="W2535" i="190"/>
  <c r="W2538" i="190"/>
  <c r="W2541" i="190"/>
  <c r="W2544" i="190"/>
  <c r="W2547" i="190"/>
  <c r="W2550" i="190"/>
  <c r="W2553" i="190"/>
  <c r="W2556" i="190"/>
  <c r="W2559" i="190"/>
  <c r="W2562" i="190"/>
  <c r="W2565" i="190"/>
  <c r="W2568" i="190"/>
  <c r="W2571" i="190"/>
  <c r="W2574" i="190"/>
  <c r="W2577" i="190"/>
  <c r="W2580" i="190"/>
  <c r="W2583" i="190"/>
  <c r="W2586" i="190"/>
  <c r="W2589" i="190"/>
  <c r="W2592" i="190"/>
  <c r="W2595" i="190"/>
  <c r="W2598" i="190"/>
  <c r="W2601" i="190"/>
  <c r="W2604" i="190"/>
  <c r="W2607" i="190"/>
  <c r="W2610" i="190"/>
  <c r="W2613" i="190"/>
  <c r="W2616" i="190"/>
  <c r="W2619" i="190"/>
  <c r="W2622" i="190"/>
  <c r="W2625" i="190"/>
  <c r="W2628" i="190"/>
  <c r="W2631" i="190"/>
  <c r="W2634" i="190"/>
  <c r="W2637" i="190"/>
  <c r="W2640" i="190"/>
  <c r="W2643" i="190"/>
  <c r="W2646" i="190"/>
  <c r="W2649" i="190"/>
  <c r="W2652" i="190"/>
  <c r="W2655" i="190"/>
  <c r="W2658" i="190"/>
  <c r="W2661" i="190"/>
  <c r="W2664" i="190"/>
  <c r="W2667" i="190"/>
  <c r="W2670" i="190"/>
  <c r="W2673" i="190"/>
  <c r="W2676" i="190"/>
  <c r="W2679" i="190"/>
  <c r="W2682" i="190"/>
  <c r="W2685" i="190"/>
  <c r="W2688" i="190"/>
  <c r="W2691" i="190"/>
  <c r="W2694" i="190"/>
  <c r="W2697" i="190"/>
  <c r="W2700" i="190"/>
  <c r="W2703" i="190"/>
  <c r="W2706" i="190"/>
  <c r="W2709" i="190"/>
  <c r="W2712" i="190"/>
  <c r="W2715" i="190"/>
  <c r="W2718" i="190"/>
  <c r="W2721" i="190"/>
  <c r="W2724" i="190"/>
  <c r="W2727" i="190"/>
  <c r="W2730" i="190"/>
  <c r="W2733" i="190"/>
  <c r="W2736" i="190"/>
  <c r="W2739" i="190"/>
  <c r="W2742" i="190"/>
  <c r="W2745" i="190"/>
  <c r="W2748" i="190"/>
  <c r="W2751" i="190"/>
  <c r="W2754" i="190"/>
  <c r="W2757" i="190"/>
  <c r="W2760" i="190"/>
  <c r="W2763" i="190"/>
  <c r="W2766" i="190"/>
  <c r="W2769" i="190"/>
  <c r="W2772" i="190"/>
  <c r="W2775" i="190"/>
  <c r="W2778" i="190"/>
  <c r="W2781" i="190"/>
  <c r="W2784" i="190"/>
  <c r="W2787" i="190"/>
  <c r="W2790" i="190"/>
  <c r="W2793" i="190"/>
  <c r="W2796" i="190"/>
  <c r="W2799" i="190"/>
  <c r="W2802" i="190"/>
  <c r="W2805" i="190"/>
  <c r="W2808" i="190"/>
  <c r="W2811" i="190"/>
  <c r="W2814" i="190"/>
  <c r="W2817" i="190"/>
  <c r="W2820" i="190"/>
  <c r="W2823" i="190"/>
  <c r="W2826" i="190"/>
  <c r="W2829" i="190"/>
  <c r="W2832" i="190"/>
  <c r="W2835" i="190"/>
  <c r="W2838" i="190"/>
  <c r="W2841" i="190"/>
  <c r="X2845" i="190"/>
  <c r="X2858" i="190"/>
  <c r="X2864" i="190"/>
  <c r="X2867" i="190"/>
  <c r="X2873" i="190"/>
  <c r="W2875" i="190"/>
  <c r="W2878" i="190"/>
  <c r="W2881" i="190"/>
  <c r="X2885" i="190"/>
  <c r="X2916" i="190"/>
  <c r="W2921" i="190"/>
  <c r="X2925" i="190"/>
  <c r="X2938" i="190"/>
  <c r="X2944" i="190"/>
  <c r="X2947" i="190"/>
  <c r="X2953" i="190"/>
  <c r="W2955" i="190"/>
  <c r="W2958" i="190"/>
  <c r="X2978" i="190"/>
  <c r="X2984" i="190"/>
  <c r="X2987" i="190"/>
  <c r="X2996" i="190"/>
  <c r="W3001" i="190"/>
  <c r="X3005" i="190"/>
  <c r="X3018" i="190"/>
  <c r="X3024" i="190"/>
  <c r="X3027" i="190"/>
  <c r="X3033" i="190"/>
  <c r="W3035" i="190"/>
  <c r="W3038" i="190"/>
  <c r="X3055" i="190"/>
  <c r="W3063" i="190"/>
  <c r="W3069" i="190"/>
  <c r="W3075" i="190"/>
  <c r="W3081" i="190"/>
  <c r="W3087" i="190"/>
  <c r="W3093" i="190"/>
  <c r="W3099" i="190"/>
  <c r="W3105" i="190"/>
  <c r="W3111" i="190"/>
  <c r="W3117" i="190"/>
  <c r="W3123" i="190"/>
  <c r="W3129" i="190"/>
  <c r="W3135" i="190"/>
  <c r="W3141" i="190"/>
  <c r="W3147" i="190"/>
  <c r="W3153" i="190"/>
  <c r="W3159" i="190"/>
  <c r="W3165" i="190"/>
  <c r="W3171" i="190"/>
  <c r="W3177" i="190"/>
  <c r="W3183" i="190"/>
  <c r="X3200" i="190"/>
  <c r="X3216" i="190"/>
  <c r="X3232" i="190"/>
  <c r="X3248" i="190"/>
  <c r="X3264" i="190"/>
  <c r="X3280" i="190"/>
  <c r="X3296" i="190"/>
  <c r="X3312" i="190"/>
  <c r="X3328" i="190"/>
  <c r="X3344" i="190"/>
  <c r="X3360" i="190"/>
  <c r="X3376" i="190"/>
  <c r="X3392" i="190"/>
  <c r="X3408" i="190"/>
  <c r="X3424" i="190"/>
  <c r="X3440" i="190"/>
  <c r="X3989" i="190"/>
  <c r="X4169" i="190"/>
  <c r="X4297" i="190"/>
  <c r="X4303" i="190"/>
  <c r="X4309" i="190"/>
  <c r="W3243" i="190"/>
  <c r="W3259" i="190"/>
  <c r="W3275" i="190"/>
  <c r="W3291" i="190"/>
  <c r="W3307" i="190"/>
  <c r="W3323" i="190"/>
  <c r="W3339" i="190"/>
  <c r="W3355" i="190"/>
  <c r="W1427" i="190"/>
  <c r="W1430" i="190"/>
  <c r="X1450" i="190"/>
  <c r="W1461" i="190"/>
  <c r="X1481" i="190"/>
  <c r="X1484" i="190"/>
  <c r="W1489" i="190"/>
  <c r="X1521" i="190"/>
  <c r="X1524" i="190"/>
  <c r="W1529" i="190"/>
  <c r="X1552" i="190"/>
  <c r="X1555" i="190"/>
  <c r="W1563" i="190"/>
  <c r="W1566" i="190"/>
  <c r="X1586" i="190"/>
  <c r="W1597" i="190"/>
  <c r="X1626" i="190"/>
  <c r="W1637" i="190"/>
  <c r="X1657" i="190"/>
  <c r="X1660" i="190"/>
  <c r="W1665" i="190"/>
  <c r="X1688" i="190"/>
  <c r="X1691" i="190"/>
  <c r="W1699" i="190"/>
  <c r="W1702" i="190"/>
  <c r="W1705" i="190"/>
  <c r="X1728" i="190"/>
  <c r="X1731" i="190"/>
  <c r="W1739" i="190"/>
  <c r="W1742" i="190"/>
  <c r="X1762" i="190"/>
  <c r="W1773" i="190"/>
  <c r="X1793" i="190"/>
  <c r="X1796" i="190"/>
  <c r="X1802" i="190"/>
  <c r="W1813" i="190"/>
  <c r="X1833" i="190"/>
  <c r="X1836" i="190"/>
  <c r="W1841" i="190"/>
  <c r="X2842" i="190"/>
  <c r="X2848" i="190"/>
  <c r="X2851" i="190"/>
  <c r="X2857" i="190"/>
  <c r="W2859" i="190"/>
  <c r="W2862" i="190"/>
  <c r="X2882" i="190"/>
  <c r="X2888" i="190"/>
  <c r="X2891" i="190"/>
  <c r="X2900" i="190"/>
  <c r="W2905" i="190"/>
  <c r="X2909" i="190"/>
  <c r="X2922" i="190"/>
  <c r="X2928" i="190"/>
  <c r="X2931" i="190"/>
  <c r="X2937" i="190"/>
  <c r="W2939" i="190"/>
  <c r="W2942" i="190"/>
  <c r="X2959" i="190"/>
  <c r="W2967" i="190"/>
  <c r="W2973" i="190"/>
  <c r="X2974" i="190"/>
  <c r="X2977" i="190"/>
  <c r="W2979" i="190"/>
  <c r="W2982" i="190"/>
  <c r="X3955" i="190"/>
  <c r="X3958" i="190"/>
  <c r="X3961" i="190"/>
  <c r="W4152" i="190"/>
  <c r="W4155" i="190"/>
  <c r="W4158" i="190"/>
  <c r="X4159" i="190"/>
  <c r="X4162" i="190"/>
  <c r="X4457" i="190"/>
  <c r="X4469" i="190"/>
  <c r="X4475" i="190"/>
  <c r="X4484" i="190"/>
  <c r="W4486" i="190"/>
  <c r="X4487" i="190"/>
  <c r="X5200" i="190"/>
  <c r="X3641" i="190"/>
  <c r="X3644" i="190"/>
  <c r="X3647" i="190"/>
  <c r="X3650" i="190"/>
  <c r="X3653" i="190"/>
  <c r="X3656" i="190"/>
  <c r="X3659" i="190"/>
  <c r="X3662" i="190"/>
  <c r="X3665" i="190"/>
  <c r="X3668" i="190"/>
  <c r="X3671" i="190"/>
  <c r="X3674" i="190"/>
  <c r="X3677" i="190"/>
  <c r="X3680" i="190"/>
  <c r="X3683" i="190"/>
  <c r="X3686" i="190"/>
  <c r="X3689" i="190"/>
  <c r="X3692" i="190"/>
  <c r="X3695" i="190"/>
  <c r="X3698" i="190"/>
  <c r="X3701" i="190"/>
  <c r="X3704" i="190"/>
  <c r="X3707" i="190"/>
  <c r="X3903" i="190"/>
  <c r="X3906" i="190"/>
  <c r="X3912" i="190"/>
  <c r="W3914" i="190"/>
  <c r="W3917" i="190"/>
  <c r="W3920" i="190"/>
  <c r="X4131" i="190"/>
  <c r="X4134" i="190"/>
  <c r="X4153" i="190"/>
  <c r="X5212" i="190"/>
  <c r="W2846" i="190"/>
  <c r="X2863" i="190"/>
  <c r="W2871" i="190"/>
  <c r="W2877" i="190"/>
  <c r="X2878" i="190"/>
  <c r="X2881" i="190"/>
  <c r="W2883" i="190"/>
  <c r="W2886" i="190"/>
  <c r="X2983" i="190"/>
  <c r="W4042" i="190"/>
  <c r="X4043" i="190"/>
  <c r="X4423" i="190"/>
  <c r="X3875" i="190"/>
  <c r="W3880" i="190"/>
  <c r="X3927" i="190"/>
  <c r="X3930" i="190"/>
  <c r="X3957" i="190"/>
  <c r="X4037" i="190"/>
  <c r="W4048" i="190"/>
  <c r="W4051" i="190"/>
  <c r="X4137" i="190"/>
  <c r="X4417" i="190"/>
  <c r="X4429" i="190"/>
  <c r="X4435" i="190"/>
  <c r="X4444" i="190"/>
  <c r="W4446" i="190"/>
  <c r="X4447" i="190"/>
  <c r="W3495" i="190"/>
  <c r="W3498" i="190"/>
  <c r="W3501" i="190"/>
  <c r="W3504" i="190"/>
  <c r="W3507" i="190"/>
  <c r="W3510" i="190"/>
  <c r="W3513" i="190"/>
  <c r="W3516" i="190"/>
  <c r="W3519" i="190"/>
  <c r="W3522" i="190"/>
  <c r="W3525" i="190"/>
  <c r="W3528" i="190"/>
  <c r="W3531" i="190"/>
  <c r="W3534" i="190"/>
  <c r="W3537" i="190"/>
  <c r="W3540" i="190"/>
  <c r="W3543" i="190"/>
  <c r="W3546" i="190"/>
  <c r="W3549" i="190"/>
  <c r="W3552" i="190"/>
  <c r="W3555" i="190"/>
  <c r="W3558" i="190"/>
  <c r="W3561" i="190"/>
  <c r="W3564" i="190"/>
  <c r="W3567" i="190"/>
  <c r="W3570" i="190"/>
  <c r="W3573" i="190"/>
  <c r="W3576" i="190"/>
  <c r="W3579" i="190"/>
  <c r="W3582" i="190"/>
  <c r="W3585" i="190"/>
  <c r="W3588" i="190"/>
  <c r="W3591" i="190"/>
  <c r="W3594" i="190"/>
  <c r="W3597" i="190"/>
  <c r="W3600" i="190"/>
  <c r="W3603" i="190"/>
  <c r="W3606" i="190"/>
  <c r="W3609" i="190"/>
  <c r="W3612" i="190"/>
  <c r="W3615" i="190"/>
  <c r="W3618" i="190"/>
  <c r="W3621" i="190"/>
  <c r="W3624" i="190"/>
  <c r="W3627" i="190"/>
  <c r="W3630" i="190"/>
  <c r="W3633" i="190"/>
  <c r="W3636" i="190"/>
  <c r="W3639" i="190"/>
  <c r="W3642" i="190"/>
  <c r="X3878" i="190"/>
  <c r="X3881" i="190"/>
  <c r="X3884" i="190"/>
  <c r="W3886" i="190"/>
  <c r="W3892" i="190"/>
  <c r="X3893" i="190"/>
  <c r="X3896" i="190"/>
  <c r="W3898" i="190"/>
  <c r="W3901" i="190"/>
  <c r="W4114" i="190"/>
  <c r="X4115" i="190"/>
  <c r="X4118" i="190"/>
  <c r="W4240" i="190"/>
  <c r="W4243" i="190"/>
  <c r="X3819" i="190"/>
  <c r="X3822" i="190"/>
  <c r="X3825" i="190"/>
  <c r="X3828" i="190"/>
  <c r="W3830" i="190"/>
  <c r="W3836" i="190"/>
  <c r="X3871" i="190"/>
  <c r="X3874" i="190"/>
  <c r="X3880" i="190"/>
  <c r="W3882" i="190"/>
  <c r="W3885" i="190"/>
  <c r="X3902" i="190"/>
  <c r="X3905" i="190"/>
  <c r="X3908" i="190"/>
  <c r="W3910" i="190"/>
  <c r="W3916" i="190"/>
  <c r="X3939" i="190"/>
  <c r="X3942" i="190"/>
  <c r="X3945" i="190"/>
  <c r="X3948" i="190"/>
  <c r="W3950" i="190"/>
  <c r="W3956" i="190"/>
  <c r="X3973" i="190"/>
  <c r="W3978" i="190"/>
  <c r="X3979" i="190"/>
  <c r="X4017" i="190"/>
  <c r="W4022" i="190"/>
  <c r="W4066" i="190"/>
  <c r="X4086" i="190"/>
  <c r="W4104" i="190"/>
  <c r="W4107" i="190"/>
  <c r="X4121" i="190"/>
  <c r="X4130" i="190"/>
  <c r="W4148" i="190"/>
  <c r="W4151" i="190"/>
  <c r="X4171" i="190"/>
  <c r="X4209" i="190"/>
  <c r="W4214" i="190"/>
  <c r="W4258" i="190"/>
  <c r="X4275" i="190"/>
  <c r="X4284" i="190"/>
  <c r="W4286" i="190"/>
  <c r="X4315" i="190"/>
  <c r="X4324" i="190"/>
  <c r="W4326" i="190"/>
  <c r="X4327" i="190"/>
  <c r="X4361" i="190"/>
  <c r="X4373" i="190"/>
  <c r="X4379" i="190"/>
  <c r="X4388" i="190"/>
  <c r="W4390" i="190"/>
  <c r="X4413" i="190"/>
  <c r="W4418" i="190"/>
  <c r="X4422" i="190"/>
  <c r="X4453" i="190"/>
  <c r="W4458" i="190"/>
  <c r="X4462" i="190"/>
  <c r="X4867" i="190"/>
  <c r="X4873" i="190"/>
  <c r="W4902" i="190"/>
  <c r="W4908" i="190"/>
  <c r="X5147" i="190"/>
  <c r="W5155" i="190"/>
  <c r="W5158" i="190"/>
  <c r="X5187" i="190"/>
  <c r="W5192" i="190"/>
  <c r="W5195" i="190"/>
  <c r="W5198" i="190"/>
  <c r="W5269" i="190"/>
  <c r="X5270" i="190"/>
  <c r="W3371" i="190"/>
  <c r="W3387" i="190"/>
  <c r="W3403" i="190"/>
  <c r="W3419" i="190"/>
  <c r="W3435" i="190"/>
  <c r="W3451" i="190"/>
  <c r="X3831" i="190"/>
  <c r="X3834" i="190"/>
  <c r="X3840" i="190"/>
  <c r="W3842" i="190"/>
  <c r="W3845" i="190"/>
  <c r="W3848" i="190"/>
  <c r="X3883" i="190"/>
  <c r="W3888" i="190"/>
  <c r="X3911" i="190"/>
  <c r="X3914" i="190"/>
  <c r="X3920" i="190"/>
  <c r="W3922" i="190"/>
  <c r="W3925" i="190"/>
  <c r="X3951" i="190"/>
  <c r="X3954" i="190"/>
  <c r="X3960" i="190"/>
  <c r="W3962" i="190"/>
  <c r="X3963" i="190"/>
  <c r="X3966" i="190"/>
  <c r="X4001" i="190"/>
  <c r="X4045" i="190"/>
  <c r="W4050" i="190"/>
  <c r="X4070" i="190"/>
  <c r="W4088" i="190"/>
  <c r="W4091" i="190"/>
  <c r="W4094" i="190"/>
  <c r="X4105" i="190"/>
  <c r="W4132" i="190"/>
  <c r="W4135" i="190"/>
  <c r="X4155" i="190"/>
  <c r="X4158" i="190"/>
  <c r="X4193" i="190"/>
  <c r="X4237" i="190"/>
  <c r="W4242" i="190"/>
  <c r="X4262" i="190"/>
  <c r="X4281" i="190"/>
  <c r="X4290" i="190"/>
  <c r="W4292" i="190"/>
  <c r="W4295" i="190"/>
  <c r="W4298" i="190"/>
  <c r="X4302" i="190"/>
  <c r="X4321" i="190"/>
  <c r="X4333" i="190"/>
  <c r="X4339" i="190"/>
  <c r="X4471" i="190"/>
  <c r="X4505" i="190"/>
  <c r="W4546" i="190"/>
  <c r="X4550" i="190"/>
  <c r="X4569" i="190"/>
  <c r="X4575" i="190"/>
  <c r="X5196" i="190"/>
  <c r="X5208" i="190"/>
  <c r="W5213" i="190"/>
  <c r="W5235" i="190"/>
  <c r="W5238" i="190"/>
  <c r="X5267" i="190"/>
  <c r="X5276" i="190"/>
  <c r="X1832" i="190"/>
  <c r="X1835" i="190"/>
  <c r="W1843" i="190"/>
  <c r="W1846" i="190"/>
  <c r="X2847" i="190"/>
  <c r="W2855" i="190"/>
  <c r="W2861" i="190"/>
  <c r="X2884" i="190"/>
  <c r="W2889" i="190"/>
  <c r="X2893" i="190"/>
  <c r="X2906" i="190"/>
  <c r="X2912" i="190"/>
  <c r="X2915" i="190"/>
  <c r="X2921" i="190"/>
  <c r="W2923" i="190"/>
  <c r="W2926" i="190"/>
  <c r="X2943" i="190"/>
  <c r="W2951" i="190"/>
  <c r="W2957" i="190"/>
  <c r="X2980" i="190"/>
  <c r="W2985" i="190"/>
  <c r="X2989" i="190"/>
  <c r="X3002" i="190"/>
  <c r="X3008" i="190"/>
  <c r="X3011" i="190"/>
  <c r="X3017" i="190"/>
  <c r="W3019" i="190"/>
  <c r="W3022" i="190"/>
  <c r="X3039" i="190"/>
  <c r="W3047" i="190"/>
  <c r="W3053" i="190"/>
  <c r="X3193" i="190"/>
  <c r="W3198" i="190"/>
  <c r="X3209" i="190"/>
  <c r="W3214" i="190"/>
  <c r="X3225" i="190"/>
  <c r="W3230" i="190"/>
  <c r="X3241" i="190"/>
  <c r="W3246" i="190"/>
  <c r="X3257" i="190"/>
  <c r="W3262" i="190"/>
  <c r="X3273" i="190"/>
  <c r="W3278" i="190"/>
  <c r="X3289" i="190"/>
  <c r="W3294" i="190"/>
  <c r="X3305" i="190"/>
  <c r="W3310" i="190"/>
  <c r="X3321" i="190"/>
  <c r="W3326" i="190"/>
  <c r="X3337" i="190"/>
  <c r="W3342" i="190"/>
  <c r="X3353" i="190"/>
  <c r="W3358" i="190"/>
  <c r="X3369" i="190"/>
  <c r="W3374" i="190"/>
  <c r="X3385" i="190"/>
  <c r="W3390" i="190"/>
  <c r="X3401" i="190"/>
  <c r="W3406" i="190"/>
  <c r="X3417" i="190"/>
  <c r="W3422" i="190"/>
  <c r="X3433" i="190"/>
  <c r="W3438" i="190"/>
  <c r="X3449" i="190"/>
  <c r="W3454" i="190"/>
  <c r="W3457" i="190"/>
  <c r="W3460" i="190"/>
  <c r="W3463" i="190"/>
  <c r="W3466" i="190"/>
  <c r="W3469" i="190"/>
  <c r="W3472" i="190"/>
  <c r="W3475" i="190"/>
  <c r="W3478" i="190"/>
  <c r="W3481" i="190"/>
  <c r="W3484" i="190"/>
  <c r="W3487" i="190"/>
  <c r="W3490" i="190"/>
  <c r="W3493" i="190"/>
  <c r="W3496" i="190"/>
  <c r="W3499" i="190"/>
  <c r="W3502" i="190"/>
  <c r="W3505" i="190"/>
  <c r="W3508" i="190"/>
  <c r="W3511" i="190"/>
  <c r="W3514" i="190"/>
  <c r="W3517" i="190"/>
  <c r="W3520" i="190"/>
  <c r="W3523" i="190"/>
  <c r="W3526" i="190"/>
  <c r="W3529" i="190"/>
  <c r="W3532" i="190"/>
  <c r="W3535" i="190"/>
  <c r="W3538" i="190"/>
  <c r="W3541" i="190"/>
  <c r="W3544" i="190"/>
  <c r="W3547" i="190"/>
  <c r="W3550" i="190"/>
  <c r="W3553" i="190"/>
  <c r="W3556" i="190"/>
  <c r="W3559" i="190"/>
  <c r="W3562" i="190"/>
  <c r="W3565" i="190"/>
  <c r="W3568" i="190"/>
  <c r="W3571" i="190"/>
  <c r="W3574" i="190"/>
  <c r="W3577" i="190"/>
  <c r="W3580" i="190"/>
  <c r="W3583" i="190"/>
  <c r="W3586" i="190"/>
  <c r="W3589" i="190"/>
  <c r="W3592" i="190"/>
  <c r="W3595" i="190"/>
  <c r="W3598" i="190"/>
  <c r="W3601" i="190"/>
  <c r="W3604" i="190"/>
  <c r="W3607" i="190"/>
  <c r="W3610" i="190"/>
  <c r="W3613" i="190"/>
  <c r="W3616" i="190"/>
  <c r="W3619" i="190"/>
  <c r="W3622" i="190"/>
  <c r="W3625" i="190"/>
  <c r="W3628" i="190"/>
  <c r="W3631" i="190"/>
  <c r="W3634" i="190"/>
  <c r="W3637" i="190"/>
  <c r="W3640" i="190"/>
  <c r="W3643" i="190"/>
  <c r="W3646" i="190"/>
  <c r="W3649" i="190"/>
  <c r="W3652" i="190"/>
  <c r="W3655" i="190"/>
  <c r="W3658" i="190"/>
  <c r="W3661" i="190"/>
  <c r="W3664" i="190"/>
  <c r="W3667" i="190"/>
  <c r="W3670" i="190"/>
  <c r="W3673" i="190"/>
  <c r="W3676" i="190"/>
  <c r="W3679" i="190"/>
  <c r="W3682" i="190"/>
  <c r="W3685" i="190"/>
  <c r="W3688" i="190"/>
  <c r="W3691" i="190"/>
  <c r="W3694" i="190"/>
  <c r="W3697" i="190"/>
  <c r="W3700" i="190"/>
  <c r="W3703" i="190"/>
  <c r="W3706" i="190"/>
  <c r="W3709" i="190"/>
  <c r="W3712" i="190"/>
  <c r="W3715" i="190"/>
  <c r="W3718" i="190"/>
  <c r="W3721" i="190"/>
  <c r="W3724" i="190"/>
  <c r="W3727" i="190"/>
  <c r="W3730" i="190"/>
  <c r="W3733" i="190"/>
  <c r="W3736" i="190"/>
  <c r="W3739" i="190"/>
  <c r="W3742" i="190"/>
  <c r="W3745" i="190"/>
  <c r="W3748" i="190"/>
  <c r="W3751" i="190"/>
  <c r="W3754" i="190"/>
  <c r="W3757" i="190"/>
  <c r="W3760" i="190"/>
  <c r="W3763" i="190"/>
  <c r="W3766" i="190"/>
  <c r="W3769" i="190"/>
  <c r="W3772" i="190"/>
  <c r="W3775" i="190"/>
  <c r="W3778" i="190"/>
  <c r="W3781" i="190"/>
  <c r="W3784" i="190"/>
  <c r="W3787" i="190"/>
  <c r="W3790" i="190"/>
  <c r="W3793" i="190"/>
  <c r="W3796" i="190"/>
  <c r="W3799" i="190"/>
  <c r="W3802" i="190"/>
  <c r="W3805" i="190"/>
  <c r="W3808" i="190"/>
  <c r="X3843" i="190"/>
  <c r="X3846" i="190"/>
  <c r="X3849" i="190"/>
  <c r="X3852" i="190"/>
  <c r="W3854" i="190"/>
  <c r="W3860" i="190"/>
  <c r="X3861" i="190"/>
  <c r="X3864" i="190"/>
  <c r="W3866" i="190"/>
  <c r="W3869" i="190"/>
  <c r="X3886" i="190"/>
  <c r="X3889" i="190"/>
  <c r="X3892" i="190"/>
  <c r="W3894" i="190"/>
  <c r="W3900" i="190"/>
  <c r="X3923" i="190"/>
  <c r="W3928" i="190"/>
  <c r="W3968" i="190"/>
  <c r="W3971" i="190"/>
  <c r="X3985" i="190"/>
  <c r="W3990" i="190"/>
  <c r="X4029" i="190"/>
  <c r="W4034" i="190"/>
  <c r="X4054" i="190"/>
  <c r="W4072" i="190"/>
  <c r="W4075" i="190"/>
  <c r="W4078" i="190"/>
  <c r="X4089" i="190"/>
  <c r="X4098" i="190"/>
  <c r="W4116" i="190"/>
  <c r="W4119" i="190"/>
  <c r="X4139" i="190"/>
  <c r="X4142" i="190"/>
  <c r="W4160" i="190"/>
  <c r="W4163" i="190"/>
  <c r="X4177" i="190"/>
  <c r="W4182" i="190"/>
  <c r="X4221" i="190"/>
  <c r="W4226" i="190"/>
  <c r="X4246" i="190"/>
  <c r="W4264" i="190"/>
  <c r="W4267" i="190"/>
  <c r="W4270" i="190"/>
  <c r="X4293" i="190"/>
  <c r="X4299" i="190"/>
  <c r="X4308" i="190"/>
  <c r="W4310" i="190"/>
  <c r="X4345" i="190"/>
  <c r="X4354" i="190"/>
  <c r="W4356" i="190"/>
  <c r="W4359" i="190"/>
  <c r="X4397" i="190"/>
  <c r="W4402" i="190"/>
  <c r="X4406" i="190"/>
  <c r="X4425" i="190"/>
  <c r="X4437" i="190"/>
  <c r="W4442" i="190"/>
  <c r="X4446" i="190"/>
  <c r="X4465" i="190"/>
  <c r="X4477" i="190"/>
  <c r="W4482" i="190"/>
  <c r="X4486" i="190"/>
  <c r="X4872" i="190"/>
  <c r="W4874" i="190"/>
  <c r="W4877" i="190"/>
  <c r="X4933" i="190"/>
  <c r="X4945" i="190"/>
  <c r="X4957" i="190"/>
  <c r="X4969" i="190"/>
  <c r="X4981" i="190"/>
  <c r="X4993" i="190"/>
  <c r="X4996" i="190"/>
  <c r="X5005" i="190"/>
  <c r="X5008" i="190"/>
  <c r="X5017" i="190"/>
  <c r="X5020" i="190"/>
  <c r="X5029" i="190"/>
  <c r="X5032" i="190"/>
  <c r="X5041" i="190"/>
  <c r="X5044" i="190"/>
  <c r="X5053" i="190"/>
  <c r="X5056" i="190"/>
  <c r="X5065" i="190"/>
  <c r="X5068" i="190"/>
  <c r="X5077" i="190"/>
  <c r="X5080" i="190"/>
  <c r="X5089" i="190"/>
  <c r="X5092" i="190"/>
  <c r="X5101" i="190"/>
  <c r="X5104" i="190"/>
  <c r="X5113" i="190"/>
  <c r="X5116" i="190"/>
  <c r="X5125" i="190"/>
  <c r="X5131" i="190"/>
  <c r="W5136" i="190"/>
  <c r="W5173" i="190"/>
  <c r="X5202" i="190"/>
  <c r="X5205" i="190"/>
  <c r="X5211" i="190"/>
  <c r="W5216" i="190"/>
  <c r="X5242" i="190"/>
  <c r="X5245" i="190"/>
  <c r="X5248" i="190"/>
  <c r="W5253" i="190"/>
  <c r="X5254" i="190"/>
  <c r="W5256" i="190"/>
  <c r="W5259" i="190"/>
  <c r="W5262" i="190"/>
  <c r="W5299" i="190"/>
  <c r="W5302" i="190"/>
  <c r="X5322" i="190"/>
  <c r="X5325" i="190"/>
  <c r="X5328" i="190"/>
  <c r="X5331" i="190"/>
  <c r="X1051" i="190"/>
  <c r="W1059" i="190"/>
  <c r="W1062" i="190"/>
  <c r="X1082" i="190"/>
  <c r="W1093" i="190"/>
  <c r="X1113" i="190"/>
  <c r="X1116" i="190"/>
  <c r="W1121" i="190"/>
  <c r="X1144" i="190"/>
  <c r="X1147" i="190"/>
  <c r="W1155" i="190"/>
  <c r="W1158" i="190"/>
  <c r="X1178" i="190"/>
  <c r="W1189" i="190"/>
  <c r="X1209" i="190"/>
  <c r="X1212" i="190"/>
  <c r="W1217" i="190"/>
  <c r="X1240" i="190"/>
  <c r="X1243" i="190"/>
  <c r="W1251" i="190"/>
  <c r="W1254" i="190"/>
  <c r="X1274" i="190"/>
  <c r="W1285" i="190"/>
  <c r="X1305" i="190"/>
  <c r="X1308" i="190"/>
  <c r="W1313" i="190"/>
  <c r="X1336" i="190"/>
  <c r="X1339" i="190"/>
  <c r="W1347" i="190"/>
  <c r="W1350" i="190"/>
  <c r="X1370" i="190"/>
  <c r="W1381" i="190"/>
  <c r="X1401" i="190"/>
  <c r="X1404" i="190"/>
  <c r="W1409" i="190"/>
  <c r="X1432" i="190"/>
  <c r="X1435" i="190"/>
  <c r="W1443" i="190"/>
  <c r="W1446" i="190"/>
  <c r="X1466" i="190"/>
  <c r="W1477" i="190"/>
  <c r="X1497" i="190"/>
  <c r="X1500" i="190"/>
  <c r="W1505" i="190"/>
  <c r="X1528" i="190"/>
  <c r="X1531" i="190"/>
  <c r="W1539" i="190"/>
  <c r="W1542" i="190"/>
  <c r="X1562" i="190"/>
  <c r="W1573" i="190"/>
  <c r="X1593" i="190"/>
  <c r="X1596" i="190"/>
  <c r="W1601" i="190"/>
  <c r="X1624" i="190"/>
  <c r="X1627" i="190"/>
  <c r="W1635" i="190"/>
  <c r="W1638" i="190"/>
  <c r="X1658" i="190"/>
  <c r="W1669" i="190"/>
  <c r="X1689" i="190"/>
  <c r="X1692" i="190"/>
  <c r="W1697" i="190"/>
  <c r="X1720" i="190"/>
  <c r="X1723" i="190"/>
  <c r="W1731" i="190"/>
  <c r="W1734" i="190"/>
  <c r="X1754" i="190"/>
  <c r="W1765" i="190"/>
  <c r="X1785" i="190"/>
  <c r="X1788" i="190"/>
  <c r="W1793" i="190"/>
  <c r="X1816" i="190"/>
  <c r="X1819" i="190"/>
  <c r="W1827" i="190"/>
  <c r="W1830" i="190"/>
  <c r="X1850" i="190"/>
  <c r="W1861" i="190"/>
  <c r="W1864" i="190"/>
  <c r="W1867" i="190"/>
  <c r="W1870" i="190"/>
  <c r="W1873" i="190"/>
  <c r="W1876" i="190"/>
  <c r="W1879" i="190"/>
  <c r="W1882" i="190"/>
  <c r="W1885" i="190"/>
  <c r="W1888" i="190"/>
  <c r="W1891" i="190"/>
  <c r="W1894" i="190"/>
  <c r="W1897" i="190"/>
  <c r="W1900" i="190"/>
  <c r="W1903" i="190"/>
  <c r="W1906" i="190"/>
  <c r="W1909" i="190"/>
  <c r="W1912" i="190"/>
  <c r="W1915" i="190"/>
  <c r="W1918" i="190"/>
  <c r="W1921" i="190"/>
  <c r="W1924" i="190"/>
  <c r="W1927" i="190"/>
  <c r="W1930" i="190"/>
  <c r="W1933" i="190"/>
  <c r="W1936" i="190"/>
  <c r="W1939" i="190"/>
  <c r="W1942" i="190"/>
  <c r="W1945" i="190"/>
  <c r="W1948" i="190"/>
  <c r="W1951" i="190"/>
  <c r="W1954" i="190"/>
  <c r="W1957" i="190"/>
  <c r="W1960" i="190"/>
  <c r="W1963" i="190"/>
  <c r="W1966" i="190"/>
  <c r="W1969" i="190"/>
  <c r="W1972" i="190"/>
  <c r="W1975" i="190"/>
  <c r="W1978" i="190"/>
  <c r="W1981" i="190"/>
  <c r="W1984" i="190"/>
  <c r="W1987" i="190"/>
  <c r="W1990" i="190"/>
  <c r="W1993" i="190"/>
  <c r="W1996" i="190"/>
  <c r="W1999" i="190"/>
  <c r="W2002" i="190"/>
  <c r="W2005" i="190"/>
  <c r="W2008" i="190"/>
  <c r="W2011" i="190"/>
  <c r="W2014" i="190"/>
  <c r="W2017" i="190"/>
  <c r="W2020" i="190"/>
  <c r="W2023" i="190"/>
  <c r="W2026" i="190"/>
  <c r="W2029" i="190"/>
  <c r="W2032" i="190"/>
  <c r="W2035" i="190"/>
  <c r="W2038" i="190"/>
  <c r="W2041" i="190"/>
  <c r="W2044" i="190"/>
  <c r="W2047" i="190"/>
  <c r="W2050" i="190"/>
  <c r="W2053" i="190"/>
  <c r="W2056" i="190"/>
  <c r="W2059" i="190"/>
  <c r="W2062" i="190"/>
  <c r="W2065" i="190"/>
  <c r="W2068" i="190"/>
  <c r="W2071" i="190"/>
  <c r="W2074" i="190"/>
  <c r="W2077" i="190"/>
  <c r="W2080" i="190"/>
  <c r="W2083" i="190"/>
  <c r="W2086" i="190"/>
  <c r="W2089" i="190"/>
  <c r="W2092" i="190"/>
  <c r="W2095" i="190"/>
  <c r="W2098" i="190"/>
  <c r="W2101" i="190"/>
  <c r="W2104" i="190"/>
  <c r="W2107" i="190"/>
  <c r="W2110" i="190"/>
  <c r="W2113" i="190"/>
  <c r="W2116" i="190"/>
  <c r="W2119" i="190"/>
  <c r="W2122" i="190"/>
  <c r="W2125" i="190"/>
  <c r="W2128" i="190"/>
  <c r="W2131" i="190"/>
  <c r="W2134" i="190"/>
  <c r="W2137" i="190"/>
  <c r="W2140" i="190"/>
  <c r="W2143" i="190"/>
  <c r="W2146" i="190"/>
  <c r="W2149" i="190"/>
  <c r="W2152" i="190"/>
  <c r="W2155" i="190"/>
  <c r="W2158" i="190"/>
  <c r="W2161" i="190"/>
  <c r="W2164" i="190"/>
  <c r="W2167" i="190"/>
  <c r="W2170" i="190"/>
  <c r="W2173" i="190"/>
  <c r="W2176" i="190"/>
  <c r="W2179" i="190"/>
  <c r="W2182" i="190"/>
  <c r="W2185" i="190"/>
  <c r="W2188" i="190"/>
  <c r="W2191" i="190"/>
  <c r="W2194" i="190"/>
  <c r="W2197" i="190"/>
  <c r="W2200" i="190"/>
  <c r="W2203" i="190"/>
  <c r="W2206" i="190"/>
  <c r="W2209" i="190"/>
  <c r="W2212" i="190"/>
  <c r="W2215" i="190"/>
  <c r="W2218" i="190"/>
  <c r="W2221" i="190"/>
  <c r="W2224" i="190"/>
  <c r="W2227" i="190"/>
  <c r="W2230" i="190"/>
  <c r="W2233" i="190"/>
  <c r="W2236" i="190"/>
  <c r="W2239" i="190"/>
  <c r="W2242" i="190"/>
  <c r="W2245" i="190"/>
  <c r="W2248" i="190"/>
  <c r="W2251" i="190"/>
  <c r="W2254" i="190"/>
  <c r="W2257" i="190"/>
  <c r="W2260" i="190"/>
  <c r="W2263" i="190"/>
  <c r="W2266" i="190"/>
  <c r="W2269" i="190"/>
  <c r="W2272" i="190"/>
  <c r="W2275" i="190"/>
  <c r="W2278" i="190"/>
  <c r="W2281" i="190"/>
  <c r="W2284" i="190"/>
  <c r="W2287" i="190"/>
  <c r="W2290" i="190"/>
  <c r="W2293" i="190"/>
  <c r="W2296" i="190"/>
  <c r="W2299" i="190"/>
  <c r="W2302" i="190"/>
  <c r="W2305" i="190"/>
  <c r="W2308" i="190"/>
  <c r="W2311" i="190"/>
  <c r="W2314" i="190"/>
  <c r="W2317" i="190"/>
  <c r="W2320" i="190"/>
  <c r="W2323" i="190"/>
  <c r="W2326" i="190"/>
  <c r="W2329" i="190"/>
  <c r="W2332" i="190"/>
  <c r="W2335" i="190"/>
  <c r="W2338" i="190"/>
  <c r="W2341" i="190"/>
  <c r="W2344" i="190"/>
  <c r="W2347" i="190"/>
  <c r="W2350" i="190"/>
  <c r="W2353" i="190"/>
  <c r="W2356" i="190"/>
  <c r="W2359" i="190"/>
  <c r="W2362" i="190"/>
  <c r="W2365" i="190"/>
  <c r="W2368" i="190"/>
  <c r="W2371" i="190"/>
  <c r="W2374" i="190"/>
  <c r="W2377" i="190"/>
  <c r="W2380" i="190"/>
  <c r="W2383" i="190"/>
  <c r="W2386" i="190"/>
  <c r="W2389" i="190"/>
  <c r="W2392" i="190"/>
  <c r="W2395" i="190"/>
  <c r="W2398" i="190"/>
  <c r="W2401" i="190"/>
  <c r="W2404" i="190"/>
  <c r="W2407" i="190"/>
  <c r="W2410" i="190"/>
  <c r="W2413" i="190"/>
  <c r="W2416" i="190"/>
  <c r="W2419" i="190"/>
  <c r="W2422" i="190"/>
  <c r="W2425" i="190"/>
  <c r="W2428" i="190"/>
  <c r="W2431" i="190"/>
  <c r="W2434" i="190"/>
  <c r="W2437" i="190"/>
  <c r="W2440" i="190"/>
  <c r="W2443" i="190"/>
  <c r="W2446" i="190"/>
  <c r="W2449" i="190"/>
  <c r="W2452" i="190"/>
  <c r="W2455" i="190"/>
  <c r="W2458" i="190"/>
  <c r="W2461" i="190"/>
  <c r="W2464" i="190"/>
  <c r="W2467" i="190"/>
  <c r="W2470" i="190"/>
  <c r="W2473" i="190"/>
  <c r="W2476" i="190"/>
  <c r="W2479" i="190"/>
  <c r="W2482" i="190"/>
  <c r="W2485" i="190"/>
  <c r="W2488" i="190"/>
  <c r="W2491" i="190"/>
  <c r="W2494" i="190"/>
  <c r="W2497" i="190"/>
  <c r="W2500" i="190"/>
  <c r="W2503" i="190"/>
  <c r="W2506" i="190"/>
  <c r="W2509" i="190"/>
  <c r="W2512" i="190"/>
  <c r="W2515" i="190"/>
  <c r="W2518" i="190"/>
  <c r="W2521" i="190"/>
  <c r="W2524" i="190"/>
  <c r="W2527" i="190"/>
  <c r="W2530" i="190"/>
  <c r="W2533" i="190"/>
  <c r="W2536" i="190"/>
  <c r="W2539" i="190"/>
  <c r="W2542" i="190"/>
  <c r="W2545" i="190"/>
  <c r="W2548" i="190"/>
  <c r="W2551" i="190"/>
  <c r="W2554" i="190"/>
  <c r="W2557" i="190"/>
  <c r="W2560" i="190"/>
  <c r="W2563" i="190"/>
  <c r="W2566" i="190"/>
  <c r="W2569" i="190"/>
  <c r="W2572" i="190"/>
  <c r="W2575" i="190"/>
  <c r="W2578" i="190"/>
  <c r="W2581" i="190"/>
  <c r="W2584" i="190"/>
  <c r="W2587" i="190"/>
  <c r="W2590" i="190"/>
  <c r="W2593" i="190"/>
  <c r="W2596" i="190"/>
  <c r="W2599" i="190"/>
  <c r="W2602" i="190"/>
  <c r="W2605" i="190"/>
  <c r="W2608" i="190"/>
  <c r="W2611" i="190"/>
  <c r="W2614" i="190"/>
  <c r="W2617" i="190"/>
  <c r="W2620" i="190"/>
  <c r="W2623" i="190"/>
  <c r="W2626" i="190"/>
  <c r="W2629" i="190"/>
  <c r="W2632" i="190"/>
  <c r="W2635" i="190"/>
  <c r="W2638" i="190"/>
  <c r="W2641" i="190"/>
  <c r="W2644" i="190"/>
  <c r="W2647" i="190"/>
  <c r="W2650" i="190"/>
  <c r="W2653" i="190"/>
  <c r="W2656" i="190"/>
  <c r="W2659" i="190"/>
  <c r="W2662" i="190"/>
  <c r="W2665" i="190"/>
  <c r="W2668" i="190"/>
  <c r="W2671" i="190"/>
  <c r="W2674" i="190"/>
  <c r="W2677" i="190"/>
  <c r="W2680" i="190"/>
  <c r="W2683" i="190"/>
  <c r="W2686" i="190"/>
  <c r="W2689" i="190"/>
  <c r="W2692" i="190"/>
  <c r="W2695" i="190"/>
  <c r="W2698" i="190"/>
  <c r="W2701" i="190"/>
  <c r="W2704" i="190"/>
  <c r="W2707" i="190"/>
  <c r="W2710" i="190"/>
  <c r="W2713" i="190"/>
  <c r="W2716" i="190"/>
  <c r="W2719" i="190"/>
  <c r="W2722" i="190"/>
  <c r="W2725" i="190"/>
  <c r="W2728" i="190"/>
  <c r="W2731" i="190"/>
  <c r="W2734" i="190"/>
  <c r="W2737" i="190"/>
  <c r="W2740" i="190"/>
  <c r="W2743" i="190"/>
  <c r="W2746" i="190"/>
  <c r="W2749" i="190"/>
  <c r="W2752" i="190"/>
  <c r="W2755" i="190"/>
  <c r="W2758" i="190"/>
  <c r="W2761" i="190"/>
  <c r="W2764" i="190"/>
  <c r="W2767" i="190"/>
  <c r="W2770" i="190"/>
  <c r="W2773" i="190"/>
  <c r="W2776" i="190"/>
  <c r="W2779" i="190"/>
  <c r="W2782" i="190"/>
  <c r="W2785" i="190"/>
  <c r="W2788" i="190"/>
  <c r="W2791" i="190"/>
  <c r="W2794" i="190"/>
  <c r="W2797" i="190"/>
  <c r="W2800" i="190"/>
  <c r="W2803" i="190"/>
  <c r="W2806" i="190"/>
  <c r="W2809" i="190"/>
  <c r="W2812" i="190"/>
  <c r="W2815" i="190"/>
  <c r="W2818" i="190"/>
  <c r="W2821" i="190"/>
  <c r="W2824" i="190"/>
  <c r="W2827" i="190"/>
  <c r="W2830" i="190"/>
  <c r="W2833" i="190"/>
  <c r="W2836" i="190"/>
  <c r="W2839" i="190"/>
  <c r="W2845" i="190"/>
  <c r="X2868" i="190"/>
  <c r="W2873" i="190"/>
  <c r="X2877" i="190"/>
  <c r="X2890" i="190"/>
  <c r="X2896" i="190"/>
  <c r="X2899" i="190"/>
  <c r="X2905" i="190"/>
  <c r="W2907" i="190"/>
  <c r="W2910" i="190"/>
  <c r="X2927" i="190"/>
  <c r="W2935" i="190"/>
  <c r="W2941" i="190"/>
  <c r="X2964" i="190"/>
  <c r="W2969" i="190"/>
  <c r="X2973" i="190"/>
  <c r="X2986" i="190"/>
  <c r="X2992" i="190"/>
  <c r="X2995" i="190"/>
  <c r="X3001" i="190"/>
  <c r="W3003" i="190"/>
  <c r="W3006" i="190"/>
  <c r="X3023" i="190"/>
  <c r="W3031" i="190"/>
  <c r="W3037" i="190"/>
  <c r="X3060" i="190"/>
  <c r="W3065" i="190"/>
  <c r="W3071" i="190"/>
  <c r="W3077" i="190"/>
  <c r="W3083" i="190"/>
  <c r="W3089" i="190"/>
  <c r="W3095" i="190"/>
  <c r="W3101" i="190"/>
  <c r="W3107" i="190"/>
  <c r="W3113" i="190"/>
  <c r="W3119" i="190"/>
  <c r="W3125" i="190"/>
  <c r="W3131" i="190"/>
  <c r="W3137" i="190"/>
  <c r="W3143" i="190"/>
  <c r="W3149" i="190"/>
  <c r="W3155" i="190"/>
  <c r="W3161" i="190"/>
  <c r="W3167" i="190"/>
  <c r="W3173" i="190"/>
  <c r="W3179" i="190"/>
  <c r="W3185" i="190"/>
  <c r="W3191" i="190"/>
  <c r="X3202" i="190"/>
  <c r="W3207" i="190"/>
  <c r="X3218" i="190"/>
  <c r="W3223" i="190"/>
  <c r="X3234" i="190"/>
  <c r="W3239" i="190"/>
  <c r="X3250" i="190"/>
  <c r="W3255" i="190"/>
  <c r="X3266" i="190"/>
  <c r="W3271" i="190"/>
  <c r="X3282" i="190"/>
  <c r="W3287" i="190"/>
  <c r="X3298" i="190"/>
  <c r="W3303" i="190"/>
  <c r="X3314" i="190"/>
  <c r="W3319" i="190"/>
  <c r="X3330" i="190"/>
  <c r="W3335" i="190"/>
  <c r="X3346" i="190"/>
  <c r="W3351" i="190"/>
  <c r="X3362" i="190"/>
  <c r="W3367" i="190"/>
  <c r="X3378" i="190"/>
  <c r="W3383" i="190"/>
  <c r="X3394" i="190"/>
  <c r="W3399" i="190"/>
  <c r="X3410" i="190"/>
  <c r="W3415" i="190"/>
  <c r="X3426" i="190"/>
  <c r="W3431" i="190"/>
  <c r="X3442" i="190"/>
  <c r="W3447" i="190"/>
  <c r="X3815" i="190"/>
  <c r="X3818" i="190"/>
  <c r="X3827" i="190"/>
  <c r="W3832" i="190"/>
  <c r="X3870" i="190"/>
  <c r="X3873" i="190"/>
  <c r="X3876" i="190"/>
  <c r="W3878" i="190"/>
  <c r="W3884" i="190"/>
  <c r="X3907" i="190"/>
  <c r="W3912" i="190"/>
  <c r="X3935" i="190"/>
  <c r="X3938" i="190"/>
  <c r="X3947" i="190"/>
  <c r="W3952" i="190"/>
  <c r="X3997" i="190"/>
  <c r="W4002" i="190"/>
  <c r="X4022" i="190"/>
  <c r="W4040" i="190"/>
  <c r="W4043" i="190"/>
  <c r="W4046" i="190"/>
  <c r="X4057" i="190"/>
  <c r="X4066" i="190"/>
  <c r="W4084" i="190"/>
  <c r="W4087" i="190"/>
  <c r="X4107" i="190"/>
  <c r="X4110" i="190"/>
  <c r="W4128" i="190"/>
  <c r="W4131" i="190"/>
  <c r="X4145" i="190"/>
  <c r="W4150" i="190"/>
  <c r="X4189" i="190"/>
  <c r="W4194" i="190"/>
  <c r="X4214" i="190"/>
  <c r="W4232" i="190"/>
  <c r="W4235" i="190"/>
  <c r="W4238" i="190"/>
  <c r="X4249" i="190"/>
  <c r="X4258" i="190"/>
  <c r="X4277" i="190"/>
  <c r="W4282" i="190"/>
  <c r="X4286" i="190"/>
  <c r="X4332" i="190"/>
  <c r="W4334" i="190"/>
  <c r="X4335" i="190"/>
  <c r="X4338" i="190"/>
  <c r="W4340" i="190"/>
  <c r="W4343" i="190"/>
  <c r="X4363" i="190"/>
  <c r="X4369" i="190"/>
  <c r="X4381" i="190"/>
  <c r="W4386" i="190"/>
  <c r="X4390" i="190"/>
  <c r="X4409" i="190"/>
  <c r="X4418" i="190"/>
  <c r="W4420" i="190"/>
  <c r="W4423" i="190"/>
  <c r="W4506" i="190"/>
  <c r="X4516" i="190"/>
  <c r="W4518" i="190"/>
  <c r="X4580" i="190"/>
  <c r="W4582" i="190"/>
  <c r="X4887" i="190"/>
  <c r="X4890" i="190"/>
  <c r="X4896" i="190"/>
  <c r="W4898" i="190"/>
  <c r="W4901" i="190"/>
  <c r="X4902" i="190"/>
  <c r="W4904" i="190"/>
  <c r="X4908" i="190"/>
  <c r="X4915" i="190"/>
  <c r="X5146" i="190"/>
  <c r="X5149" i="190"/>
  <c r="W5157" i="190"/>
  <c r="X5186" i="190"/>
  <c r="X5189" i="190"/>
  <c r="X5192" i="190"/>
  <c r="W5197" i="190"/>
  <c r="X5198" i="190"/>
  <c r="W5200" i="190"/>
  <c r="W3838" i="190"/>
  <c r="W3844" i="190"/>
  <c r="X3845" i="190"/>
  <c r="W3986" i="190"/>
  <c r="X4006" i="190"/>
  <c r="W4024" i="190"/>
  <c r="W4027" i="190"/>
  <c r="W4030" i="190"/>
  <c r="X4050" i="190"/>
  <c r="W4068" i="190"/>
  <c r="W4071" i="190"/>
  <c r="X4091" i="190"/>
  <c r="W4134" i="190"/>
  <c r="W4178" i="190"/>
  <c r="X4198" i="190"/>
  <c r="W4216" i="190"/>
  <c r="W4219" i="190"/>
  <c r="X4242" i="190"/>
  <c r="W4260" i="190"/>
  <c r="W4263" i="190"/>
  <c r="X4295" i="190"/>
  <c r="W4346" i="190"/>
  <c r="X4350" i="190"/>
  <c r="X4476" i="190"/>
  <c r="W4478" i="190"/>
  <c r="X4540" i="190"/>
  <c r="W4542" i="190"/>
  <c r="X4543" i="190"/>
  <c r="X4586" i="190"/>
  <c r="W4588" i="190"/>
  <c r="W4591" i="190"/>
  <c r="X4592" i="190"/>
  <c r="W4594" i="190"/>
  <c r="W4597" i="190"/>
  <c r="X4598" i="190"/>
  <c r="W4600" i="190"/>
  <c r="W4603" i="190"/>
  <c r="X4604" i="190"/>
  <c r="W4606" i="190"/>
  <c r="W4609" i="190"/>
  <c r="X4610" i="190"/>
  <c r="W4612" i="190"/>
  <c r="W4615" i="190"/>
  <c r="X4616" i="190"/>
  <c r="W4618" i="190"/>
  <c r="W4621" i="190"/>
  <c r="X4622" i="190"/>
  <c r="W4624" i="190"/>
  <c r="W4627" i="190"/>
  <c r="X4628" i="190"/>
  <c r="W4630" i="190"/>
  <c r="W4633" i="190"/>
  <c r="X4634" i="190"/>
  <c r="W4636" i="190"/>
  <c r="W4639" i="190"/>
  <c r="X4640" i="190"/>
  <c r="W4642" i="190"/>
  <c r="W4645" i="190"/>
  <c r="X4646" i="190"/>
  <c r="W4648" i="190"/>
  <c r="W4651" i="190"/>
  <c r="X4652" i="190"/>
  <c r="W4654" i="190"/>
  <c r="W4657" i="190"/>
  <c r="X4658" i="190"/>
  <c r="W4660" i="190"/>
  <c r="W4663" i="190"/>
  <c r="X4664" i="190"/>
  <c r="W4666" i="190"/>
  <c r="W4669" i="190"/>
  <c r="X4670" i="190"/>
  <c r="W4672" i="190"/>
  <c r="W4675" i="190"/>
  <c r="X4676" i="190"/>
  <c r="W4678" i="190"/>
  <c r="W4681" i="190"/>
  <c r="X4682" i="190"/>
  <c r="W4684" i="190"/>
  <c r="W4687" i="190"/>
  <c r="X4688" i="190"/>
  <c r="W4690" i="190"/>
  <c r="W4693" i="190"/>
  <c r="X4694" i="190"/>
  <c r="W4696" i="190"/>
  <c r="W4699" i="190"/>
  <c r="X4700" i="190"/>
  <c r="W4702" i="190"/>
  <c r="W4705" i="190"/>
  <c r="X4706" i="190"/>
  <c r="W4708" i="190"/>
  <c r="W4711" i="190"/>
  <c r="X4712" i="190"/>
  <c r="W4714" i="190"/>
  <c r="W4717" i="190"/>
  <c r="X4718" i="190"/>
  <c r="W4720" i="190"/>
  <c r="W4723" i="190"/>
  <c r="X4724" i="190"/>
  <c r="W4726" i="190"/>
  <c r="W4729" i="190"/>
  <c r="X4730" i="190"/>
  <c r="W4732" i="190"/>
  <c r="W4735" i="190"/>
  <c r="X4736" i="190"/>
  <c r="W4738" i="190"/>
  <c r="W4741" i="190"/>
  <c r="X4742" i="190"/>
  <c r="W4744" i="190"/>
  <c r="W4747" i="190"/>
  <c r="X4748" i="190"/>
  <c r="W4750" i="190"/>
  <c r="W4753" i="190"/>
  <c r="X4754" i="190"/>
  <c r="W4756" i="190"/>
  <c r="W4759" i="190"/>
  <c r="X4760" i="190"/>
  <c r="W4762" i="190"/>
  <c r="W4765" i="190"/>
  <c r="X4766" i="190"/>
  <c r="W4768" i="190"/>
  <c r="W4771" i="190"/>
  <c r="X4772" i="190"/>
  <c r="W4774" i="190"/>
  <c r="W4777" i="190"/>
  <c r="X4778" i="190"/>
  <c r="W4780" i="190"/>
  <c r="W4783" i="190"/>
  <c r="X4784" i="190"/>
  <c r="W4786" i="190"/>
  <c r="W4789" i="190"/>
  <c r="X4790" i="190"/>
  <c r="W4792" i="190"/>
  <c r="W4795" i="190"/>
  <c r="X4796" i="190"/>
  <c r="W4798" i="190"/>
  <c r="W4801" i="190"/>
  <c r="X4802" i="190"/>
  <c r="W4804" i="190"/>
  <c r="W4807" i="190"/>
  <c r="X4808" i="190"/>
  <c r="W4810" i="190"/>
  <c r="W4813" i="190"/>
  <c r="X4814" i="190"/>
  <c r="W4816" i="190"/>
  <c r="W4819" i="190"/>
  <c r="X4820" i="190"/>
  <c r="W4822" i="190"/>
  <c r="W4825" i="190"/>
  <c r="X4826" i="190"/>
  <c r="W4828" i="190"/>
  <c r="W4831" i="190"/>
  <c r="X4832" i="190"/>
  <c r="W4834" i="190"/>
  <c r="W4837" i="190"/>
  <c r="X4838" i="190"/>
  <c r="W4840" i="190"/>
  <c r="W4843" i="190"/>
  <c r="X4844" i="190"/>
  <c r="W4846" i="190"/>
  <c r="W4849" i="190"/>
  <c r="X4850" i="190"/>
  <c r="W4852" i="190"/>
  <c r="W4855" i="190"/>
  <c r="X4856" i="190"/>
  <c r="W4858" i="190"/>
  <c r="W4861" i="190"/>
  <c r="X4862" i="190"/>
  <c r="W4864" i="190"/>
  <c r="X4868" i="190"/>
  <c r="X4917" i="190"/>
  <c r="X4920" i="190"/>
  <c r="W4922" i="190"/>
  <c r="W4925" i="190"/>
  <c r="X4926" i="190"/>
  <c r="W4928" i="190"/>
  <c r="X4932" i="190"/>
  <c r="W4934" i="190"/>
  <c r="W4937" i="190"/>
  <c r="X4938" i="190"/>
  <c r="W4940" i="190"/>
  <c r="X4944" i="190"/>
  <c r="W4946" i="190"/>
  <c r="W4949" i="190"/>
  <c r="X4950" i="190"/>
  <c r="W4952" i="190"/>
  <c r="X4956" i="190"/>
  <c r="W4958" i="190"/>
  <c r="W4961" i="190"/>
  <c r="X4962" i="190"/>
  <c r="W4964" i="190"/>
  <c r="X4968" i="190"/>
  <c r="W4970" i="190"/>
  <c r="W4973" i="190"/>
  <c r="X4974" i="190"/>
  <c r="W4976" i="190"/>
  <c r="X4980" i="190"/>
  <c r="W4982" i="190"/>
  <c r="W4985" i="190"/>
  <c r="X4986" i="190"/>
  <c r="W4988" i="190"/>
  <c r="X4992" i="190"/>
  <c r="W4994" i="190"/>
  <c r="W4997" i="190"/>
  <c r="X4998" i="190"/>
  <c r="W5000" i="190"/>
  <c r="W5006" i="190"/>
  <c r="W5009" i="190"/>
  <c r="X5010" i="190"/>
  <c r="W5012" i="190"/>
  <c r="W5018" i="190"/>
  <c r="W5021" i="190"/>
  <c r="X5022" i="190"/>
  <c r="W5024" i="190"/>
  <c r="W5030" i="190"/>
  <c r="W5033" i="190"/>
  <c r="X5034" i="190"/>
  <c r="W5036" i="190"/>
  <c r="W5042" i="190"/>
  <c r="W5045" i="190"/>
  <c r="X5046" i="190"/>
  <c r="W5048" i="190"/>
  <c r="W5054" i="190"/>
  <c r="W5057" i="190"/>
  <c r="X5058" i="190"/>
  <c r="W5060" i="190"/>
  <c r="X5195" i="190"/>
  <c r="W5203" i="190"/>
  <c r="W5206" i="190"/>
  <c r="X5226" i="190"/>
  <c r="X5229" i="190"/>
  <c r="X5232" i="190"/>
  <c r="W5237" i="190"/>
  <c r="X5238" i="190"/>
  <c r="W5317" i="190"/>
  <c r="X5318" i="190"/>
  <c r="W3645" i="190"/>
  <c r="W3648" i="190"/>
  <c r="W3651" i="190"/>
  <c r="W3654" i="190"/>
  <c r="W3657" i="190"/>
  <c r="W3660" i="190"/>
  <c r="W3663" i="190"/>
  <c r="W3666" i="190"/>
  <c r="W3669" i="190"/>
  <c r="W3672" i="190"/>
  <c r="W3675" i="190"/>
  <c r="W3678" i="190"/>
  <c r="W3681" i="190"/>
  <c r="W3684" i="190"/>
  <c r="W3687" i="190"/>
  <c r="W3690" i="190"/>
  <c r="W3693" i="190"/>
  <c r="W3696" i="190"/>
  <c r="W3699" i="190"/>
  <c r="W3702" i="190"/>
  <c r="W3705" i="190"/>
  <c r="W3708" i="190"/>
  <c r="W3711" i="190"/>
  <c r="W3714" i="190"/>
  <c r="W3717" i="190"/>
  <c r="W3720" i="190"/>
  <c r="W3723" i="190"/>
  <c r="W3726" i="190"/>
  <c r="W3729" i="190"/>
  <c r="W3732" i="190"/>
  <c r="W3735" i="190"/>
  <c r="W3738" i="190"/>
  <c r="W3741" i="190"/>
  <c r="W3744" i="190"/>
  <c r="W3747" i="190"/>
  <c r="W3750" i="190"/>
  <c r="W3753" i="190"/>
  <c r="W3756" i="190"/>
  <c r="W3759" i="190"/>
  <c r="W3762" i="190"/>
  <c r="W3765" i="190"/>
  <c r="W3768" i="190"/>
  <c r="W3771" i="190"/>
  <c r="W3774" i="190"/>
  <c r="W3777" i="190"/>
  <c r="W3780" i="190"/>
  <c r="W3783" i="190"/>
  <c r="W3786" i="190"/>
  <c r="W3789" i="190"/>
  <c r="W3792" i="190"/>
  <c r="W3795" i="190"/>
  <c r="W3798" i="190"/>
  <c r="W3801" i="190"/>
  <c r="W3804" i="190"/>
  <c r="X3808" i="190"/>
  <c r="W3810" i="190"/>
  <c r="W3813" i="190"/>
  <c r="W3862" i="190"/>
  <c r="W3868" i="190"/>
  <c r="X3891" i="190"/>
  <c r="W3896" i="190"/>
  <c r="X3919" i="190"/>
  <c r="X3922" i="190"/>
  <c r="X3928" i="190"/>
  <c r="W3930" i="190"/>
  <c r="W3933" i="190"/>
  <c r="X3965" i="190"/>
  <c r="W3970" i="190"/>
  <c r="X3990" i="190"/>
  <c r="W4008" i="190"/>
  <c r="W4011" i="190"/>
  <c r="W4014" i="190"/>
  <c r="X4025" i="190"/>
  <c r="X4034" i="190"/>
  <c r="W4052" i="190"/>
  <c r="W4055" i="190"/>
  <c r="X4069" i="190"/>
  <c r="W4074" i="190"/>
  <c r="X4075" i="190"/>
  <c r="X4078" i="190"/>
  <c r="X4113" i="190"/>
  <c r="W4118" i="190"/>
  <c r="X4157" i="190"/>
  <c r="W4162" i="190"/>
  <c r="X4182" i="190"/>
  <c r="W4200" i="190"/>
  <c r="W4203" i="190"/>
  <c r="W4206" i="190"/>
  <c r="X4217" i="190"/>
  <c r="X4226" i="190"/>
  <c r="W4244" i="190"/>
  <c r="W4247" i="190"/>
  <c r="X4267" i="190"/>
  <c r="X4270" i="190"/>
  <c r="X4289" i="190"/>
  <c r="X4301" i="190"/>
  <c r="X4347" i="190"/>
  <c r="X4356" i="190"/>
  <c r="W4358" i="190"/>
  <c r="X4525" i="190"/>
  <c r="X4531" i="190"/>
  <c r="X4537" i="190"/>
  <c r="X4549" i="190"/>
  <c r="W4554" i="190"/>
  <c r="X4558" i="190"/>
  <c r="X4589" i="190"/>
  <c r="X4595" i="190"/>
  <c r="X4601" i="190"/>
  <c r="X4607" i="190"/>
  <c r="X4613" i="190"/>
  <c r="X4619" i="190"/>
  <c r="X4625" i="190"/>
  <c r="X4631" i="190"/>
  <c r="X4637" i="190"/>
  <c r="X4643" i="190"/>
  <c r="X4649" i="190"/>
  <c r="X4655" i="190"/>
  <c r="X4661" i="190"/>
  <c r="X4667" i="190"/>
  <c r="X4673" i="190"/>
  <c r="X4679" i="190"/>
  <c r="X4685" i="190"/>
  <c r="X4691" i="190"/>
  <c r="X4697" i="190"/>
  <c r="X4703" i="190"/>
  <c r="X4709" i="190"/>
  <c r="X4715" i="190"/>
  <c r="X4721" i="190"/>
  <c r="X4727" i="190"/>
  <c r="X4733" i="190"/>
  <c r="X4739" i="190"/>
  <c r="X4745" i="190"/>
  <c r="X4751" i="190"/>
  <c r="X4757" i="190"/>
  <c r="X4763" i="190"/>
  <c r="X4769" i="190"/>
  <c r="X4775" i="190"/>
  <c r="X4781" i="190"/>
  <c r="X4787" i="190"/>
  <c r="X4793" i="190"/>
  <c r="X4799" i="190"/>
  <c r="X4805" i="190"/>
  <c r="X4811" i="190"/>
  <c r="X4817" i="190"/>
  <c r="X4823" i="190"/>
  <c r="X4829" i="190"/>
  <c r="X4835" i="190"/>
  <c r="X4841" i="190"/>
  <c r="X4847" i="190"/>
  <c r="X4853" i="190"/>
  <c r="X4859" i="190"/>
  <c r="W4870" i="190"/>
  <c r="W4876" i="190"/>
  <c r="X4911" i="190"/>
  <c r="X4914" i="190"/>
  <c r="X5130" i="190"/>
  <c r="X5133" i="190"/>
  <c r="X5136" i="190"/>
  <c r="X5164" i="190"/>
  <c r="X5296" i="190"/>
  <c r="W3379" i="190"/>
  <c r="W3395" i="190"/>
  <c r="W3411" i="190"/>
  <c r="W3427" i="190"/>
  <c r="W3443" i="190"/>
  <c r="X3454" i="190"/>
  <c r="X3457" i="190"/>
  <c r="X3460" i="190"/>
  <c r="X3463" i="190"/>
  <c r="X3466" i="190"/>
  <c r="X3469" i="190"/>
  <c r="X3472" i="190"/>
  <c r="X3475" i="190"/>
  <c r="X3478" i="190"/>
  <c r="X3481" i="190"/>
  <c r="X3484" i="190"/>
  <c r="X3487" i="190"/>
  <c r="X3490" i="190"/>
  <c r="X3493" i="190"/>
  <c r="X3496" i="190"/>
  <c r="X3499" i="190"/>
  <c r="X3502" i="190"/>
  <c r="X3505" i="190"/>
  <c r="X3508" i="190"/>
  <c r="X3511" i="190"/>
  <c r="X3514" i="190"/>
  <c r="X3517" i="190"/>
  <c r="X3520" i="190"/>
  <c r="X3523" i="190"/>
  <c r="X3526" i="190"/>
  <c r="X3529" i="190"/>
  <c r="X3532" i="190"/>
  <c r="X3535" i="190"/>
  <c r="X3538" i="190"/>
  <c r="X3541" i="190"/>
  <c r="X3544" i="190"/>
  <c r="X3547" i="190"/>
  <c r="X3550" i="190"/>
  <c r="X3553" i="190"/>
  <c r="X3556" i="190"/>
  <c r="X3559" i="190"/>
  <c r="X3562" i="190"/>
  <c r="X3565" i="190"/>
  <c r="X3568" i="190"/>
  <c r="X3571" i="190"/>
  <c r="X3574" i="190"/>
  <c r="X3577" i="190"/>
  <c r="X3580" i="190"/>
  <c r="X3583" i="190"/>
  <c r="X3586" i="190"/>
  <c r="X3589" i="190"/>
  <c r="X3592" i="190"/>
  <c r="X3595" i="190"/>
  <c r="X3598" i="190"/>
  <c r="X3601" i="190"/>
  <c r="X3604" i="190"/>
  <c r="X3607" i="190"/>
  <c r="X3610" i="190"/>
  <c r="X3613" i="190"/>
  <c r="X3616" i="190"/>
  <c r="X3619" i="190"/>
  <c r="X3622" i="190"/>
  <c r="X3625" i="190"/>
  <c r="X3628" i="190"/>
  <c r="X3631" i="190"/>
  <c r="X3634" i="190"/>
  <c r="X3637" i="190"/>
  <c r="X3640" i="190"/>
  <c r="X3643" i="190"/>
  <c r="X3646" i="190"/>
  <c r="X3649" i="190"/>
  <c r="X3652" i="190"/>
  <c r="X3655" i="190"/>
  <c r="X3658" i="190"/>
  <c r="W3822" i="190"/>
  <c r="W3828" i="190"/>
  <c r="X3854" i="190"/>
  <c r="X3857" i="190"/>
  <c r="X3860" i="190"/>
  <c r="W3942" i="190"/>
  <c r="W3948" i="190"/>
  <c r="X3974" i="190"/>
  <c r="W3992" i="190"/>
  <c r="W3995" i="190"/>
  <c r="W3998" i="190"/>
  <c r="X4009" i="190"/>
  <c r="X4018" i="190"/>
  <c r="W4036" i="190"/>
  <c r="W4039" i="190"/>
  <c r="X4053" i="190"/>
  <c r="W4058" i="190"/>
  <c r="X4059" i="190"/>
  <c r="X4062" i="190"/>
  <c r="W4080" i="190"/>
  <c r="W4083" i="190"/>
  <c r="X4097" i="190"/>
  <c r="W4102" i="190"/>
  <c r="X4141" i="190"/>
  <c r="W4146" i="190"/>
  <c r="X4166" i="190"/>
  <c r="W4184" i="190"/>
  <c r="W4187" i="190"/>
  <c r="W4190" i="190"/>
  <c r="X4201" i="190"/>
  <c r="X4210" i="190"/>
  <c r="W4228" i="190"/>
  <c r="W4231" i="190"/>
  <c r="X4251" i="190"/>
  <c r="X4254" i="190"/>
  <c r="X4380" i="190"/>
  <c r="W4382" i="190"/>
  <c r="X4405" i="190"/>
  <c r="W4410" i="190"/>
  <c r="X4414" i="190"/>
  <c r="X4445" i="190"/>
  <c r="W4450" i="190"/>
  <c r="X4454" i="190"/>
  <c r="X4485" i="190"/>
  <c r="W4490" i="190"/>
  <c r="X4494" i="190"/>
  <c r="X4555" i="190"/>
  <c r="X4564" i="190"/>
  <c r="W4566" i="190"/>
  <c r="X4886" i="190"/>
  <c r="W4888" i="190"/>
  <c r="X4892" i="190"/>
  <c r="X5139" i="190"/>
  <c r="W5144" i="190"/>
  <c r="W5147" i="190"/>
  <c r="W5150" i="190"/>
  <c r="X5170" i="190"/>
  <c r="X5173" i="190"/>
  <c r="X5176" i="190"/>
  <c r="W5181" i="190"/>
  <c r="X5182" i="190"/>
  <c r="W5187" i="190"/>
  <c r="W5190" i="190"/>
  <c r="W5264" i="190"/>
  <c r="X5299" i="190"/>
  <c r="W5304" i="190"/>
  <c r="W5307" i="190"/>
  <c r="W5310" i="190"/>
  <c r="W4067" i="190"/>
  <c r="W4086" i="190"/>
  <c r="X4125" i="190"/>
  <c r="W4130" i="190"/>
  <c r="X4150" i="190"/>
  <c r="W4168" i="190"/>
  <c r="W4171" i="190"/>
  <c r="W4174" i="190"/>
  <c r="X4185" i="190"/>
  <c r="X4194" i="190"/>
  <c r="W4212" i="190"/>
  <c r="W4215" i="190"/>
  <c r="X4235" i="190"/>
  <c r="X4238" i="190"/>
  <c r="W4256" i="190"/>
  <c r="W4259" i="190"/>
  <c r="X4282" i="190"/>
  <c r="W4284" i="190"/>
  <c r="W4287" i="190"/>
  <c r="X4340" i="190"/>
  <c r="W4342" i="190"/>
  <c r="X4365" i="190"/>
  <c r="X4371" i="190"/>
  <c r="X4377" i="190"/>
  <c r="X4386" i="190"/>
  <c r="W4388" i="190"/>
  <c r="W4391" i="190"/>
  <c r="X4411" i="190"/>
  <c r="X4420" i="190"/>
  <c r="W4422" i="190"/>
  <c r="X4451" i="190"/>
  <c r="X4460" i="190"/>
  <c r="W4462" i="190"/>
  <c r="X4491" i="190"/>
  <c r="X4500" i="190"/>
  <c r="W4502" i="190"/>
  <c r="X4503" i="190"/>
  <c r="X4506" i="190"/>
  <c r="W4508" i="190"/>
  <c r="W4511" i="190"/>
  <c r="W4514" i="190"/>
  <c r="X4518" i="190"/>
  <c r="W4578" i="190"/>
  <c r="X4582" i="190"/>
  <c r="X4904" i="190"/>
  <c r="W4906" i="190"/>
  <c r="W4909" i="190"/>
  <c r="X5148" i="190"/>
  <c r="X5308" i="190"/>
  <c r="W5336" i="190"/>
  <c r="W5339" i="190"/>
  <c r="W5342" i="190"/>
  <c r="W5345" i="190"/>
  <c r="W5348" i="190"/>
  <c r="W5351" i="190"/>
  <c r="W5354" i="190"/>
  <c r="W5357" i="190"/>
  <c r="W5360" i="190"/>
  <c r="W5363" i="190"/>
  <c r="W5366" i="190"/>
  <c r="W5369" i="190"/>
  <c r="W5372" i="190"/>
  <c r="W5375" i="190"/>
  <c r="W5378" i="190"/>
  <c r="W5381" i="190"/>
  <c r="W5384" i="190"/>
  <c r="W5387" i="190"/>
  <c r="W5390" i="190"/>
  <c r="W5393" i="190"/>
  <c r="W5396" i="190"/>
  <c r="W5399" i="190"/>
  <c r="W5402" i="190"/>
  <c r="W5405" i="190"/>
  <c r="X5406" i="190"/>
  <c r="W5408" i="190"/>
  <c r="X5409" i="190"/>
  <c r="W5411" i="190"/>
  <c r="W5414" i="190"/>
  <c r="W5417" i="190"/>
  <c r="W5420" i="190"/>
  <c r="W5423" i="190"/>
  <c r="X5424" i="190"/>
  <c r="W5426" i="190"/>
  <c r="W5429" i="190"/>
  <c r="X5430" i="190"/>
  <c r="W5432" i="190"/>
  <c r="X5433" i="190"/>
  <c r="W5435" i="190"/>
  <c r="W5438" i="190"/>
  <c r="X5439" i="190"/>
  <c r="W5441" i="190"/>
  <c r="W5444" i="190"/>
  <c r="W5447" i="190"/>
  <c r="X5448" i="190"/>
  <c r="W5450" i="190"/>
  <c r="W5453" i="190"/>
  <c r="X5454" i="190"/>
  <c r="W5456" i="190"/>
  <c r="X5457" i="190"/>
  <c r="W5459" i="190"/>
  <c r="W5462" i="190"/>
  <c r="X5463" i="190"/>
  <c r="W5465" i="190"/>
  <c r="W5468" i="190"/>
  <c r="W5471" i="190"/>
  <c r="X5472" i="190"/>
  <c r="W5474" i="190"/>
  <c r="W5477" i="190"/>
  <c r="X5478" i="190"/>
  <c r="W5480" i="190"/>
  <c r="X5481" i="190"/>
  <c r="W5483" i="190"/>
  <c r="W5486" i="190"/>
  <c r="X5487" i="190"/>
  <c r="W5489" i="190"/>
  <c r="W5492" i="190"/>
  <c r="W5495" i="190"/>
  <c r="X5496" i="190"/>
  <c r="W5498" i="190"/>
  <c r="W5501" i="190"/>
  <c r="X5502" i="190"/>
  <c r="W5504" i="190"/>
  <c r="X5505" i="190"/>
  <c r="W5507" i="190"/>
  <c r="W5510" i="190"/>
  <c r="X5511" i="190"/>
  <c r="X6007" i="190"/>
  <c r="X6013" i="190"/>
  <c r="X6761" i="190"/>
  <c r="X5349" i="190"/>
  <c r="X5352" i="190"/>
  <c r="X5355" i="190"/>
  <c r="X5358" i="190"/>
  <c r="X5361" i="190"/>
  <c r="X5364" i="190"/>
  <c r="X5367" i="190"/>
  <c r="X5370" i="190"/>
  <c r="X5373" i="190"/>
  <c r="X4510" i="190"/>
  <c r="X4541" i="190"/>
  <c r="X4547" i="190"/>
  <c r="X4556" i="190"/>
  <c r="W4558" i="190"/>
  <c r="X4581" i="190"/>
  <c r="W4586" i="190"/>
  <c r="X4590" i="190"/>
  <c r="W4592" i="190"/>
  <c r="W4595" i="190"/>
  <c r="X4596" i="190"/>
  <c r="W4598" i="190"/>
  <c r="W4601" i="190"/>
  <c r="X4602" i="190"/>
  <c r="W4604" i="190"/>
  <c r="W4607" i="190"/>
  <c r="X4608" i="190"/>
  <c r="W4610" i="190"/>
  <c r="W4613" i="190"/>
  <c r="X4614" i="190"/>
  <c r="W4616" i="190"/>
  <c r="W4619" i="190"/>
  <c r="X4620" i="190"/>
  <c r="W4622" i="190"/>
  <c r="W4625" i="190"/>
  <c r="X4626" i="190"/>
  <c r="W4628" i="190"/>
  <c r="W4631" i="190"/>
  <c r="X4632" i="190"/>
  <c r="W4634" i="190"/>
  <c r="W4637" i="190"/>
  <c r="X4638" i="190"/>
  <c r="W4640" i="190"/>
  <c r="W4643" i="190"/>
  <c r="X4644" i="190"/>
  <c r="W4646" i="190"/>
  <c r="W4649" i="190"/>
  <c r="X4650" i="190"/>
  <c r="W4652" i="190"/>
  <c r="W4655" i="190"/>
  <c r="X4656" i="190"/>
  <c r="W4658" i="190"/>
  <c r="W4661" i="190"/>
  <c r="X4662" i="190"/>
  <c r="W4664" i="190"/>
  <c r="W4667" i="190"/>
  <c r="X4668" i="190"/>
  <c r="W4670" i="190"/>
  <c r="W4673" i="190"/>
  <c r="X4674" i="190"/>
  <c r="W4676" i="190"/>
  <c r="W4679" i="190"/>
  <c r="X4680" i="190"/>
  <c r="W4682" i="190"/>
  <c r="W4685" i="190"/>
  <c r="X4686" i="190"/>
  <c r="W4688" i="190"/>
  <c r="W4691" i="190"/>
  <c r="X4692" i="190"/>
  <c r="W4694" i="190"/>
  <c r="W4697" i="190"/>
  <c r="X4698" i="190"/>
  <c r="W4700" i="190"/>
  <c r="W4703" i="190"/>
  <c r="X4704" i="190"/>
  <c r="W4706" i="190"/>
  <c r="W4709" i="190"/>
  <c r="X4710" i="190"/>
  <c r="W4712" i="190"/>
  <c r="W4715" i="190"/>
  <c r="X4716" i="190"/>
  <c r="W4718" i="190"/>
  <c r="W4721" i="190"/>
  <c r="X4722" i="190"/>
  <c r="W4724" i="190"/>
  <c r="W4727" i="190"/>
  <c r="X4728" i="190"/>
  <c r="W4730" i="190"/>
  <c r="W4733" i="190"/>
  <c r="X4734" i="190"/>
  <c r="W4736" i="190"/>
  <c r="W4739" i="190"/>
  <c r="X4740" i="190"/>
  <c r="W4742" i="190"/>
  <c r="W4745" i="190"/>
  <c r="X4746" i="190"/>
  <c r="W4748" i="190"/>
  <c r="W4751" i="190"/>
  <c r="X4752" i="190"/>
  <c r="W4754" i="190"/>
  <c r="W4757" i="190"/>
  <c r="X4758" i="190"/>
  <c r="W4760" i="190"/>
  <c r="W4763" i="190"/>
  <c r="X4764" i="190"/>
  <c r="W4766" i="190"/>
  <c r="W4769" i="190"/>
  <c r="X4770" i="190"/>
  <c r="W4772" i="190"/>
  <c r="W4775" i="190"/>
  <c r="X4776" i="190"/>
  <c r="W4778" i="190"/>
  <c r="W4781" i="190"/>
  <c r="X4782" i="190"/>
  <c r="W4784" i="190"/>
  <c r="W4787" i="190"/>
  <c r="X4788" i="190"/>
  <c r="W4790" i="190"/>
  <c r="W4793" i="190"/>
  <c r="X4794" i="190"/>
  <c r="W4796" i="190"/>
  <c r="W4799" i="190"/>
  <c r="X4800" i="190"/>
  <c r="W4802" i="190"/>
  <c r="W4805" i="190"/>
  <c r="X4806" i="190"/>
  <c r="W4808" i="190"/>
  <c r="W4811" i="190"/>
  <c r="X4812" i="190"/>
  <c r="W4814" i="190"/>
  <c r="W4817" i="190"/>
  <c r="X4818" i="190"/>
  <c r="W4820" i="190"/>
  <c r="W4823" i="190"/>
  <c r="X4824" i="190"/>
  <c r="W4826" i="190"/>
  <c r="W4829" i="190"/>
  <c r="X4830" i="190"/>
  <c r="W4832" i="190"/>
  <c r="W4835" i="190"/>
  <c r="X4836" i="190"/>
  <c r="W4838" i="190"/>
  <c r="W4841" i="190"/>
  <c r="X4842" i="190"/>
  <c r="W4844" i="190"/>
  <c r="W4847" i="190"/>
  <c r="X4848" i="190"/>
  <c r="W4850" i="190"/>
  <c r="W4853" i="190"/>
  <c r="X4854" i="190"/>
  <c r="W4856" i="190"/>
  <c r="W4859" i="190"/>
  <c r="X4860" i="190"/>
  <c r="W4862" i="190"/>
  <c r="X4863" i="190"/>
  <c r="W4868" i="190"/>
  <c r="X4894" i="190"/>
  <c r="W4896" i="190"/>
  <c r="X4900" i="190"/>
  <c r="X4907" i="190"/>
  <c r="X4913" i="190"/>
  <c r="X5132" i="190"/>
  <c r="X5154" i="190"/>
  <c r="X5157" i="190"/>
  <c r="X5160" i="190"/>
  <c r="W5165" i="190"/>
  <c r="X5166" i="190"/>
  <c r="W5168" i="190"/>
  <c r="W5221" i="190"/>
  <c r="X5256" i="190"/>
  <c r="W5261" i="190"/>
  <c r="W5283" i="190"/>
  <c r="W5286" i="190"/>
  <c r="X5988" i="190"/>
  <c r="W5990" i="190"/>
  <c r="X5991" i="190"/>
  <c r="X4276" i="190"/>
  <c r="W4278" i="190"/>
  <c r="X4307" i="190"/>
  <c r="X4316" i="190"/>
  <c r="W4318" i="190"/>
  <c r="W4370" i="190"/>
  <c r="X4374" i="190"/>
  <c r="X4393" i="190"/>
  <c r="X4402" i="190"/>
  <c r="W4404" i="190"/>
  <c r="W4407" i="190"/>
  <c r="X4427" i="190"/>
  <c r="X4433" i="190"/>
  <c r="X4442" i="190"/>
  <c r="W4444" i="190"/>
  <c r="W4447" i="190"/>
  <c r="X4467" i="190"/>
  <c r="X4473" i="190"/>
  <c r="X4482" i="190"/>
  <c r="W4484" i="190"/>
  <c r="W4487" i="190"/>
  <c r="X4513" i="190"/>
  <c r="X4522" i="190"/>
  <c r="W4524" i="190"/>
  <c r="W4527" i="190"/>
  <c r="W4530" i="190"/>
  <c r="X4534" i="190"/>
  <c r="X4565" i="190"/>
  <c r="W4570" i="190"/>
  <c r="X4574" i="190"/>
  <c r="X4878" i="190"/>
  <c r="W4880" i="190"/>
  <c r="X4884" i="190"/>
  <c r="X4891" i="190"/>
  <c r="X4897" i="190"/>
  <c r="X4903" i="190"/>
  <c r="X4906" i="190"/>
  <c r="X4912" i="190"/>
  <c r="W4914" i="190"/>
  <c r="W4917" i="190"/>
  <c r="X4918" i="190"/>
  <c r="W4920" i="190"/>
  <c r="X4924" i="190"/>
  <c r="W4926" i="190"/>
  <c r="W4929" i="190"/>
  <c r="X4930" i="190"/>
  <c r="W4932" i="190"/>
  <c r="X4936" i="190"/>
  <c r="W4938" i="190"/>
  <c r="W4941" i="190"/>
  <c r="X4942" i="190"/>
  <c r="W4944" i="190"/>
  <c r="X4948" i="190"/>
  <c r="W4950" i="190"/>
  <c r="W4953" i="190"/>
  <c r="X4954" i="190"/>
  <c r="W4956" i="190"/>
  <c r="X4960" i="190"/>
  <c r="W4962" i="190"/>
  <c r="W4965" i="190"/>
  <c r="X4966" i="190"/>
  <c r="W4968" i="190"/>
  <c r="X4972" i="190"/>
  <c r="W4974" i="190"/>
  <c r="W4977" i="190"/>
  <c r="X4978" i="190"/>
  <c r="W4980" i="190"/>
  <c r="X4984" i="190"/>
  <c r="W4986" i="190"/>
  <c r="W4989" i="190"/>
  <c r="X4990" i="190"/>
  <c r="W4992" i="190"/>
  <c r="W4998" i="190"/>
  <c r="W5001" i="190"/>
  <c r="X5002" i="190"/>
  <c r="W5004" i="190"/>
  <c r="W5010" i="190"/>
  <c r="W5013" i="190"/>
  <c r="X5014" i="190"/>
  <c r="W5016" i="190"/>
  <c r="W5022" i="190"/>
  <c r="W5025" i="190"/>
  <c r="X5026" i="190"/>
  <c r="W5028" i="190"/>
  <c r="W5034" i="190"/>
  <c r="W5037" i="190"/>
  <c r="X5038" i="190"/>
  <c r="W5040" i="190"/>
  <c r="W5046" i="190"/>
  <c r="W5049" i="190"/>
  <c r="X5050" i="190"/>
  <c r="W5052" i="190"/>
  <c r="W5058" i="190"/>
  <c r="W5061" i="190"/>
  <c r="X5062" i="190"/>
  <c r="W5064" i="190"/>
  <c r="W5070" i="190"/>
  <c r="W5073" i="190"/>
  <c r="X5074" i="190"/>
  <c r="W5076" i="190"/>
  <c r="W5082" i="190"/>
  <c r="W5085" i="190"/>
  <c r="X5086" i="190"/>
  <c r="W5088" i="190"/>
  <c r="W5094" i="190"/>
  <c r="W5097" i="190"/>
  <c r="X5098" i="190"/>
  <c r="W5100" i="190"/>
  <c r="W5106" i="190"/>
  <c r="W5109" i="190"/>
  <c r="X5110" i="190"/>
  <c r="W5112" i="190"/>
  <c r="W5118" i="190"/>
  <c r="W5121" i="190"/>
  <c r="X5122" i="190"/>
  <c r="W5124" i="190"/>
  <c r="X5138" i="190"/>
  <c r="X5141" i="190"/>
  <c r="X5144" i="190"/>
  <c r="W5149" i="190"/>
  <c r="X5150" i="190"/>
  <c r="W5152" i="190"/>
  <c r="X5206" i="190"/>
  <c r="X5290" i="190"/>
  <c r="X5293" i="190"/>
  <c r="W5301" i="190"/>
  <c r="X5315" i="190"/>
  <c r="W5320" i="190"/>
  <c r="W5323" i="190"/>
  <c r="W5326" i="190"/>
  <c r="W5329" i="190"/>
  <c r="W5332" i="190"/>
  <c r="W5335" i="190"/>
  <c r="W5338" i="190"/>
  <c r="W5341" i="190"/>
  <c r="W5344" i="190"/>
  <c r="W5347" i="190"/>
  <c r="W5350" i="190"/>
  <c r="W5353" i="190"/>
  <c r="W5356" i="190"/>
  <c r="W5359" i="190"/>
  <c r="W5362" i="190"/>
  <c r="W5365" i="190"/>
  <c r="W5368" i="190"/>
  <c r="W5371" i="190"/>
  <c r="W5374" i="190"/>
  <c r="W5377" i="190"/>
  <c r="W5380" i="190"/>
  <c r="W5383" i="190"/>
  <c r="W5386" i="190"/>
  <c r="W5389" i="190"/>
  <c r="W5392" i="190"/>
  <c r="W5395" i="190"/>
  <c r="W5398" i="190"/>
  <c r="W5401" i="190"/>
  <c r="W5404" i="190"/>
  <c r="W5407" i="190"/>
  <c r="X5408" i="190"/>
  <c r="W5410" i="190"/>
  <c r="W5413" i="190"/>
  <c r="X5414" i="190"/>
  <c r="W5416" i="190"/>
  <c r="X5417" i="190"/>
  <c r="W5419" i="190"/>
  <c r="W5422" i="190"/>
  <c r="X5423" i="190"/>
  <c r="W5425" i="190"/>
  <c r="W5428" i="190"/>
  <c r="W5431" i="190"/>
  <c r="X5432" i="190"/>
  <c r="W5434" i="190"/>
  <c r="W5437" i="190"/>
  <c r="X5438" i="190"/>
  <c r="W5440" i="190"/>
  <c r="X5441" i="190"/>
  <c r="W5443" i="190"/>
  <c r="W5446" i="190"/>
  <c r="X5447" i="190"/>
  <c r="W5449" i="190"/>
  <c r="W5452" i="190"/>
  <c r="W5455" i="190"/>
  <c r="X5456" i="190"/>
  <c r="W5458" i="190"/>
  <c r="W5461" i="190"/>
  <c r="X5462" i="190"/>
  <c r="W5464" i="190"/>
  <c r="X5465" i="190"/>
  <c r="W5467" i="190"/>
  <c r="W5470" i="190"/>
  <c r="X5471" i="190"/>
  <c r="W5473" i="190"/>
  <c r="W5476" i="190"/>
  <c r="W5479" i="190"/>
  <c r="X5480" i="190"/>
  <c r="W5482" i="190"/>
  <c r="W5485" i="190"/>
  <c r="X5486" i="190"/>
  <c r="W5488" i="190"/>
  <c r="X5489" i="190"/>
  <c r="W5491" i="190"/>
  <c r="W5494" i="190"/>
  <c r="X5495" i="190"/>
  <c r="W5497" i="190"/>
  <c r="W5500" i="190"/>
  <c r="W5503" i="190"/>
  <c r="X5504" i="190"/>
  <c r="W5506" i="190"/>
  <c r="W5509" i="190"/>
  <c r="X5510" i="190"/>
  <c r="W5512" i="190"/>
  <c r="X5513" i="190"/>
  <c r="W5515" i="190"/>
  <c r="W5518" i="190"/>
  <c r="X5519" i="190"/>
  <c r="W5521" i="190"/>
  <c r="W5524" i="190"/>
  <c r="W5527" i="190"/>
  <c r="X5528" i="190"/>
  <c r="W5530" i="190"/>
  <c r="W5533" i="190"/>
  <c r="X5534" i="190"/>
  <c r="W5536" i="190"/>
  <c r="X5537" i="190"/>
  <c r="W5539" i="190"/>
  <c r="W5542" i="190"/>
  <c r="X5543" i="190"/>
  <c r="W5545" i="190"/>
  <c r="W5548" i="190"/>
  <c r="W5551" i="190"/>
  <c r="X5552" i="190"/>
  <c r="W5554" i="190"/>
  <c r="W5557" i="190"/>
  <c r="X5558" i="190"/>
  <c r="W5560" i="190"/>
  <c r="X5561" i="190"/>
  <c r="W5563" i="190"/>
  <c r="W5566" i="190"/>
  <c r="X5567" i="190"/>
  <c r="W5569" i="190"/>
  <c r="W5572" i="190"/>
  <c r="W5575" i="190"/>
  <c r="X5576" i="190"/>
  <c r="W5578" i="190"/>
  <c r="W5581" i="190"/>
  <c r="X5582" i="190"/>
  <c r="W5584" i="190"/>
  <c r="X5585" i="190"/>
  <c r="W5587" i="190"/>
  <c r="W5590" i="190"/>
  <c r="X5591" i="190"/>
  <c r="W5593" i="190"/>
  <c r="W5596" i="190"/>
  <c r="W5599" i="190"/>
  <c r="X5600" i="190"/>
  <c r="W5602" i="190"/>
  <c r="W5605" i="190"/>
  <c r="X5606" i="190"/>
  <c r="W5608" i="190"/>
  <c r="X5609" i="190"/>
  <c r="W5611" i="190"/>
  <c r="W5614" i="190"/>
  <c r="X5615" i="190"/>
  <c r="W5617" i="190"/>
  <c r="W5620" i="190"/>
  <c r="W5623" i="190"/>
  <c r="X5624" i="190"/>
  <c r="W5626" i="190"/>
  <c r="W5629" i="190"/>
  <c r="X5630" i="190"/>
  <c r="W5632" i="190"/>
  <c r="X5633" i="190"/>
  <c r="W5635" i="190"/>
  <c r="W5638" i="190"/>
  <c r="X5639" i="190"/>
  <c r="W5641" i="190"/>
  <c r="W5644" i="190"/>
  <c r="W5647" i="190"/>
  <c r="X5648" i="190"/>
  <c r="W5650" i="190"/>
  <c r="W5653" i="190"/>
  <c r="X5654" i="190"/>
  <c r="W5656" i="190"/>
  <c r="X5657" i="190"/>
  <c r="W5659" i="190"/>
  <c r="W5662" i="190"/>
  <c r="X5663" i="190"/>
  <c r="W5665" i="190"/>
  <c r="W5668" i="190"/>
  <c r="W5671" i="190"/>
  <c r="X5672" i="190"/>
  <c r="W5674" i="190"/>
  <c r="W5677" i="190"/>
  <c r="X5678" i="190"/>
  <c r="W5680" i="190"/>
  <c r="X5681" i="190"/>
  <c r="W5683" i="190"/>
  <c r="W5686" i="190"/>
  <c r="X5687" i="190"/>
  <c r="W5689" i="190"/>
  <c r="W5692" i="190"/>
  <c r="W5695" i="190"/>
  <c r="X5696" i="190"/>
  <c r="W5698" i="190"/>
  <c r="W5701" i="190"/>
  <c r="X5702" i="190"/>
  <c r="W5704" i="190"/>
  <c r="X5705" i="190"/>
  <c r="X5283" i="190"/>
  <c r="W5288" i="190"/>
  <c r="W5291" i="190"/>
  <c r="W5294" i="190"/>
  <c r="X6767" i="190"/>
  <c r="X6773" i="190"/>
  <c r="X6779" i="190"/>
  <c r="X6785" i="190"/>
  <c r="X6791" i="190"/>
  <c r="X6797" i="190"/>
  <c r="X6803" i="190"/>
  <c r="X6809" i="190"/>
  <c r="X6815" i="190"/>
  <c r="X6821" i="190"/>
  <c r="X8663" i="190"/>
  <c r="X8669" i="190"/>
  <c r="X8681" i="190"/>
  <c r="X8693" i="190"/>
  <c r="X8705" i="190"/>
  <c r="X8717" i="190"/>
  <c r="X8729" i="190"/>
  <c r="X8741" i="190"/>
  <c r="X8753" i="190"/>
  <c r="X8765" i="190"/>
  <c r="X8777" i="190"/>
  <c r="X8789" i="190"/>
  <c r="X8801" i="190"/>
  <c r="X8813" i="190"/>
  <c r="X8825" i="190"/>
  <c r="X8837" i="190"/>
  <c r="X8849" i="190"/>
  <c r="X8861" i="190"/>
  <c r="X8873" i="190"/>
  <c r="X8885" i="190"/>
  <c r="X8897" i="190"/>
  <c r="X8909" i="190"/>
  <c r="X8921" i="190"/>
  <c r="X8933" i="190"/>
  <c r="X5717" i="190"/>
  <c r="X5723" i="190"/>
  <c r="X5741" i="190"/>
  <c r="X5747" i="190"/>
  <c r="X5765" i="190"/>
  <c r="X5771" i="190"/>
  <c r="X5789" i="190"/>
  <c r="X5795" i="190"/>
  <c r="X5813" i="190"/>
  <c r="X5819" i="190"/>
  <c r="X5837" i="190"/>
  <c r="X5843" i="190"/>
  <c r="X5861" i="190"/>
  <c r="X5867" i="190"/>
  <c r="X5972" i="190"/>
  <c r="W5974" i="190"/>
  <c r="X5975" i="190"/>
  <c r="W6116" i="190"/>
  <c r="W6119" i="190"/>
  <c r="X6268" i="190"/>
  <c r="W6270" i="190"/>
  <c r="X6271" i="190"/>
  <c r="X5997" i="190"/>
  <c r="X6117" i="190"/>
  <c r="X6129" i="190"/>
  <c r="X6246" i="190"/>
  <c r="X5981" i="190"/>
  <c r="X6123" i="190"/>
  <c r="X6237" i="190"/>
  <c r="X5437" i="190"/>
  <c r="X6101" i="190"/>
  <c r="X6221" i="190"/>
  <c r="X6261" i="190"/>
  <c r="X4085" i="190"/>
  <c r="W4090" i="190"/>
  <c r="X4101" i="190"/>
  <c r="W4106" i="190"/>
  <c r="X4117" i="190"/>
  <c r="W4122" i="190"/>
  <c r="X4133" i="190"/>
  <c r="W4138" i="190"/>
  <c r="X4149" i="190"/>
  <c r="W4154" i="190"/>
  <c r="X4165" i="190"/>
  <c r="W4170" i="190"/>
  <c r="X4181" i="190"/>
  <c r="W4186" i="190"/>
  <c r="X4197" i="190"/>
  <c r="W4202" i="190"/>
  <c r="X4213" i="190"/>
  <c r="W4218" i="190"/>
  <c r="X4229" i="190"/>
  <c r="W4234" i="190"/>
  <c r="X4245" i="190"/>
  <c r="W4250" i="190"/>
  <c r="X4261" i="190"/>
  <c r="W4266" i="190"/>
  <c r="X4283" i="190"/>
  <c r="X4292" i="190"/>
  <c r="W4294" i="190"/>
  <c r="X4317" i="190"/>
  <c r="W4322" i="190"/>
  <c r="X4326" i="190"/>
  <c r="X4357" i="190"/>
  <c r="W4362" i="190"/>
  <c r="X4366" i="190"/>
  <c r="X4385" i="190"/>
  <c r="X4394" i="190"/>
  <c r="W4396" i="190"/>
  <c r="W4399" i="190"/>
  <c r="X4419" i="190"/>
  <c r="X4428" i="190"/>
  <c r="W4430" i="190"/>
  <c r="X4431" i="190"/>
  <c r="X4434" i="190"/>
  <c r="W4436" i="190"/>
  <c r="W4439" i="190"/>
  <c r="X4459" i="190"/>
  <c r="X4468" i="190"/>
  <c r="W4470" i="190"/>
  <c r="X4493" i="190"/>
  <c r="W4498" i="190"/>
  <c r="X4502" i="190"/>
  <c r="X4521" i="190"/>
  <c r="X4533" i="190"/>
  <c r="W4538" i="190"/>
  <c r="X4542" i="190"/>
  <c r="X4561" i="190"/>
  <c r="X4570" i="190"/>
  <c r="W4572" i="190"/>
  <c r="W4575" i="190"/>
  <c r="X4865" i="190"/>
  <c r="X4871" i="190"/>
  <c r="X4874" i="190"/>
  <c r="X4880" i="190"/>
  <c r="W4882" i="190"/>
  <c r="W4885" i="190"/>
  <c r="W4910" i="190"/>
  <c r="W4916" i="190"/>
  <c r="W5139" i="190"/>
  <c r="W5142" i="190"/>
  <c r="X5178" i="190"/>
  <c r="X5181" i="190"/>
  <c r="W5205" i="190"/>
  <c r="X5219" i="190"/>
  <c r="W5224" i="190"/>
  <c r="W5227" i="190"/>
  <c r="W5230" i="190"/>
  <c r="X5244" i="190"/>
  <c r="X5282" i="190"/>
  <c r="X5285" i="190"/>
  <c r="X5288" i="190"/>
  <c r="W5293" i="190"/>
  <c r="X5307" i="190"/>
  <c r="W5312" i="190"/>
  <c r="X6076" i="190"/>
  <c r="W6078" i="190"/>
  <c r="X6079" i="190"/>
  <c r="W6081" i="190"/>
  <c r="W6084" i="190"/>
  <c r="W6087" i="190"/>
  <c r="X6171" i="190"/>
  <c r="X6180" i="190"/>
  <c r="W6182" i="190"/>
  <c r="W6201" i="190"/>
  <c r="W6204" i="190"/>
  <c r="W6207" i="190"/>
  <c r="X6236" i="190"/>
  <c r="W6238" i="190"/>
  <c r="X6239" i="190"/>
  <c r="W6241" i="190"/>
  <c r="W5066" i="190"/>
  <c r="W5069" i="190"/>
  <c r="X5070" i="190"/>
  <c r="W5072" i="190"/>
  <c r="W5078" i="190"/>
  <c r="W5081" i="190"/>
  <c r="X5082" i="190"/>
  <c r="W5084" i="190"/>
  <c r="W5090" i="190"/>
  <c r="W5093" i="190"/>
  <c r="X5094" i="190"/>
  <c r="W5096" i="190"/>
  <c r="W5102" i="190"/>
  <c r="W5105" i="190"/>
  <c r="X5106" i="190"/>
  <c r="W5108" i="190"/>
  <c r="W5114" i="190"/>
  <c r="W5117" i="190"/>
  <c r="X5118" i="190"/>
  <c r="W5120" i="190"/>
  <c r="W5126" i="190"/>
  <c r="X5162" i="190"/>
  <c r="X5165" i="190"/>
  <c r="W5189" i="190"/>
  <c r="X5203" i="190"/>
  <c r="W5208" i="190"/>
  <c r="W5211" i="190"/>
  <c r="W5214" i="190"/>
  <c r="X5228" i="190"/>
  <c r="X5266" i="190"/>
  <c r="X5269" i="190"/>
  <c r="X5272" i="190"/>
  <c r="W5277" i="190"/>
  <c r="X5291" i="190"/>
  <c r="W5296" i="190"/>
  <c r="W5315" i="190"/>
  <c r="W5318" i="190"/>
  <c r="X6054" i="190"/>
  <c r="W6185" i="190"/>
  <c r="X6205" i="190"/>
  <c r="X6214" i="190"/>
  <c r="X6233" i="190"/>
  <c r="W5513" i="190"/>
  <c r="W5516" i="190"/>
  <c r="W5519" i="190"/>
  <c r="X5520" i="190"/>
  <c r="W5522" i="190"/>
  <c r="W5525" i="190"/>
  <c r="X5526" i="190"/>
  <c r="W5528" i="190"/>
  <c r="X5529" i="190"/>
  <c r="W5531" i="190"/>
  <c r="W5534" i="190"/>
  <c r="X5535" i="190"/>
  <c r="W5537" i="190"/>
  <c r="W5540" i="190"/>
  <c r="W5543" i="190"/>
  <c r="X5544" i="190"/>
  <c r="W5546" i="190"/>
  <c r="W5549" i="190"/>
  <c r="X5550" i="190"/>
  <c r="W5552" i="190"/>
  <c r="X5553" i="190"/>
  <c r="W5555" i="190"/>
  <c r="W5558" i="190"/>
  <c r="X5559" i="190"/>
  <c r="W5561" i="190"/>
  <c r="W5564" i="190"/>
  <c r="W5567" i="190"/>
  <c r="X5568" i="190"/>
  <c r="W5570" i="190"/>
  <c r="W5573" i="190"/>
  <c r="X5574" i="190"/>
  <c r="W5576" i="190"/>
  <c r="X5577" i="190"/>
  <c r="W5579" i="190"/>
  <c r="W5582" i="190"/>
  <c r="X5583" i="190"/>
  <c r="W5585" i="190"/>
  <c r="W5588" i="190"/>
  <c r="X6155" i="190"/>
  <c r="X6164" i="190"/>
  <c r="W6166" i="190"/>
  <c r="X6167" i="190"/>
  <c r="W6169" i="190"/>
  <c r="W6188" i="190"/>
  <c r="W6308" i="190"/>
  <c r="W6311" i="190"/>
  <c r="X5376" i="190"/>
  <c r="X5379" i="190"/>
  <c r="X5382" i="190"/>
  <c r="X5385" i="190"/>
  <c r="X5388" i="190"/>
  <c r="X5391" i="190"/>
  <c r="X5394" i="190"/>
  <c r="X5397" i="190"/>
  <c r="X5403" i="190"/>
  <c r="X5415" i="190"/>
  <c r="X5421" i="190"/>
  <c r="X5427" i="190"/>
  <c r="X5445" i="190"/>
  <c r="X5451" i="190"/>
  <c r="X5469" i="190"/>
  <c r="X5475" i="190"/>
  <c r="X5493" i="190"/>
  <c r="X5499" i="190"/>
  <c r="X5517" i="190"/>
  <c r="X5523" i="190"/>
  <c r="X5541" i="190"/>
  <c r="X5547" i="190"/>
  <c r="X5565" i="190"/>
  <c r="X5571" i="190"/>
  <c r="X5589" i="190"/>
  <c r="X5595" i="190"/>
  <c r="W6028" i="190"/>
  <c r="W6031" i="190"/>
  <c r="X6057" i="190"/>
  <c r="X6189" i="190"/>
  <c r="X3661" i="190"/>
  <c r="X3664" i="190"/>
  <c r="X3667" i="190"/>
  <c r="X3670" i="190"/>
  <c r="X3673" i="190"/>
  <c r="X3676" i="190"/>
  <c r="X3679" i="190"/>
  <c r="X3682" i="190"/>
  <c r="X3685" i="190"/>
  <c r="X3688" i="190"/>
  <c r="X3691" i="190"/>
  <c r="X3694" i="190"/>
  <c r="X3697" i="190"/>
  <c r="X3700" i="190"/>
  <c r="X3703" i="190"/>
  <c r="X3706" i="190"/>
  <c r="X3709" i="190"/>
  <c r="X3712" i="190"/>
  <c r="X3715" i="190"/>
  <c r="X3718" i="190"/>
  <c r="X3721" i="190"/>
  <c r="X3724" i="190"/>
  <c r="X3727" i="190"/>
  <c r="X3730" i="190"/>
  <c r="X3733" i="190"/>
  <c r="X3736" i="190"/>
  <c r="X3739" i="190"/>
  <c r="X3742" i="190"/>
  <c r="X3745" i="190"/>
  <c r="X3748" i="190"/>
  <c r="X3751" i="190"/>
  <c r="X3754" i="190"/>
  <c r="X3757" i="190"/>
  <c r="X3760" i="190"/>
  <c r="X3763" i="190"/>
  <c r="X3766" i="190"/>
  <c r="X3769" i="190"/>
  <c r="X3772" i="190"/>
  <c r="X3775" i="190"/>
  <c r="X3778" i="190"/>
  <c r="X3781" i="190"/>
  <c r="X3784" i="190"/>
  <c r="X3787" i="190"/>
  <c r="X3790" i="190"/>
  <c r="X3793" i="190"/>
  <c r="X3796" i="190"/>
  <c r="X3799" i="190"/>
  <c r="X3802" i="190"/>
  <c r="X3805" i="190"/>
  <c r="X3811" i="190"/>
  <c r="W3816" i="190"/>
  <c r="X3839" i="190"/>
  <c r="X3842" i="190"/>
  <c r="X3851" i="190"/>
  <c r="W3856" i="190"/>
  <c r="X3879" i="190"/>
  <c r="X3882" i="190"/>
  <c r="X3888" i="190"/>
  <c r="W3890" i="190"/>
  <c r="W3893" i="190"/>
  <c r="X3910" i="190"/>
  <c r="X3913" i="190"/>
  <c r="X3916" i="190"/>
  <c r="W3918" i="190"/>
  <c r="W3924" i="190"/>
  <c r="X3950" i="190"/>
  <c r="X3953" i="190"/>
  <c r="X3956" i="190"/>
  <c r="W3958" i="190"/>
  <c r="X3978" i="190"/>
  <c r="X3994" i="190"/>
  <c r="X4010" i="190"/>
  <c r="X4026" i="190"/>
  <c r="X4042" i="190"/>
  <c r="X4058" i="190"/>
  <c r="X4074" i="190"/>
  <c r="X4090" i="190"/>
  <c r="X4106" i="190"/>
  <c r="X4122" i="190"/>
  <c r="X4138" i="190"/>
  <c r="X4154" i="190"/>
  <c r="X4170" i="190"/>
  <c r="X4186" i="190"/>
  <c r="X4202" i="190"/>
  <c r="X4218" i="190"/>
  <c r="X4234" i="190"/>
  <c r="X4250" i="190"/>
  <c r="X4266" i="190"/>
  <c r="X4285" i="190"/>
  <c r="W4290" i="190"/>
  <c r="X4294" i="190"/>
  <c r="X4313" i="190"/>
  <c r="X4322" i="190"/>
  <c r="W4324" i="190"/>
  <c r="W4327" i="190"/>
  <c r="X4436" i="190"/>
  <c r="W4438" i="190"/>
  <c r="X4461" i="190"/>
  <c r="W4466" i="190"/>
  <c r="X4470" i="190"/>
  <c r="X4489" i="190"/>
  <c r="X4498" i="190"/>
  <c r="W4500" i="190"/>
  <c r="W4503" i="190"/>
  <c r="X4523" i="190"/>
  <c r="X4529" i="190"/>
  <c r="X4538" i="190"/>
  <c r="W4540" i="190"/>
  <c r="W4543" i="190"/>
  <c r="X4563" i="190"/>
  <c r="X4572" i="190"/>
  <c r="W4574" i="190"/>
  <c r="W4878" i="190"/>
  <c r="W4884" i="190"/>
  <c r="X4910" i="190"/>
  <c r="W4912" i="190"/>
  <c r="X4916" i="190"/>
  <c r="X4923" i="190"/>
  <c r="W5141" i="190"/>
  <c r="X5155" i="190"/>
  <c r="W5160" i="190"/>
  <c r="W5163" i="190"/>
  <c r="W5166" i="190"/>
  <c r="X5180" i="190"/>
  <c r="X5218" i="190"/>
  <c r="X5221" i="190"/>
  <c r="X5224" i="190"/>
  <c r="W5229" i="190"/>
  <c r="X5243" i="190"/>
  <c r="W5248" i="190"/>
  <c r="W5267" i="190"/>
  <c r="W5270" i="190"/>
  <c r="X5306" i="190"/>
  <c r="X5309" i="190"/>
  <c r="X6029" i="190"/>
  <c r="X6038" i="190"/>
  <c r="X6069" i="190"/>
  <c r="X6173" i="190"/>
  <c r="X6297" i="190"/>
  <c r="X6321" i="190"/>
  <c r="X6252" i="190"/>
  <c r="W6254" i="190"/>
  <c r="X6255" i="190"/>
  <c r="W6257" i="190"/>
  <c r="W6276" i="190"/>
  <c r="W6279" i="190"/>
  <c r="X6293" i="190"/>
  <c r="W6345" i="190"/>
  <c r="X6380" i="190"/>
  <c r="W6382" i="190"/>
  <c r="X6383" i="190"/>
  <c r="W6385" i="190"/>
  <c r="W6441" i="190"/>
  <c r="X9530" i="190"/>
  <c r="X9533" i="190"/>
  <c r="X9539" i="190"/>
  <c r="X9542" i="190"/>
  <c r="X6324" i="190"/>
  <c r="W6326" i="190"/>
  <c r="X6349" i="190"/>
  <c r="X6377" i="190"/>
  <c r="X6420" i="190"/>
  <c r="W6422" i="190"/>
  <c r="X6445" i="190"/>
  <c r="X6629" i="190"/>
  <c r="X6748" i="190"/>
  <c r="X5443" i="190"/>
  <c r="X5461" i="190"/>
  <c r="X5467" i="190"/>
  <c r="X5485" i="190"/>
  <c r="X5491" i="190"/>
  <c r="X5509" i="190"/>
  <c r="X5515" i="190"/>
  <c r="X5533" i="190"/>
  <c r="X5539" i="190"/>
  <c r="X5557" i="190"/>
  <c r="X5563" i="190"/>
  <c r="X5581" i="190"/>
  <c r="X5587" i="190"/>
  <c r="X5605" i="190"/>
  <c r="X5611" i="190"/>
  <c r="X5629" i="190"/>
  <c r="X5635" i="190"/>
  <c r="X5653" i="190"/>
  <c r="X5659" i="190"/>
  <c r="X5677" i="190"/>
  <c r="X5683" i="190"/>
  <c r="X5701" i="190"/>
  <c r="X5707" i="190"/>
  <c r="X5725" i="190"/>
  <c r="X5731" i="190"/>
  <c r="X5749" i="190"/>
  <c r="X5755" i="190"/>
  <c r="X5773" i="190"/>
  <c r="X5779" i="190"/>
  <c r="X5797" i="190"/>
  <c r="X5803" i="190"/>
  <c r="X5821" i="190"/>
  <c r="X5827" i="190"/>
  <c r="X5845" i="190"/>
  <c r="X5851" i="190"/>
  <c r="X5869" i="190"/>
  <c r="X5875" i="190"/>
  <c r="X5893" i="190"/>
  <c r="X5899" i="190"/>
  <c r="X5917" i="190"/>
  <c r="X5923" i="190"/>
  <c r="X5941" i="190"/>
  <c r="X5953" i="190"/>
  <c r="X5965" i="190"/>
  <c r="X6053" i="190"/>
  <c r="X6157" i="190"/>
  <c r="X6245" i="190"/>
  <c r="X6763" i="190"/>
  <c r="X6769" i="190"/>
  <c r="X6775" i="190"/>
  <c r="X6781" i="190"/>
  <c r="X6787" i="190"/>
  <c r="X6793" i="190"/>
  <c r="X6799" i="190"/>
  <c r="X6805" i="190"/>
  <c r="X6811" i="190"/>
  <c r="X6817" i="190"/>
  <c r="X6823" i="190"/>
  <c r="X6829" i="190"/>
  <c r="X6835" i="190"/>
  <c r="X6841" i="190"/>
  <c r="X6847" i="190"/>
  <c r="X6853" i="190"/>
  <c r="X6859" i="190"/>
  <c r="X6865" i="190"/>
  <c r="X6871" i="190"/>
  <c r="X6877" i="190"/>
  <c r="X6883" i="190"/>
  <c r="X6889" i="190"/>
  <c r="X6895" i="190"/>
  <c r="X6901" i="190"/>
  <c r="X6907" i="190"/>
  <c r="X6913" i="190"/>
  <c r="X6919" i="190"/>
  <c r="X6925" i="190"/>
  <c r="X6931" i="190"/>
  <c r="X6937" i="190"/>
  <c r="X6943" i="190"/>
  <c r="X5996" i="190"/>
  <c r="W5998" i="190"/>
  <c r="X5999" i="190"/>
  <c r="W6020" i="190"/>
  <c r="W6023" i="190"/>
  <c r="X6037" i="190"/>
  <c r="X6084" i="190"/>
  <c r="W6086" i="190"/>
  <c r="W6105" i="190"/>
  <c r="X6141" i="190"/>
  <c r="X6150" i="190"/>
  <c r="X6188" i="190"/>
  <c r="W6190" i="190"/>
  <c r="X6191" i="190"/>
  <c r="W6212" i="190"/>
  <c r="W6215" i="190"/>
  <c r="X6229" i="190"/>
  <c r="X6276" i="190"/>
  <c r="W6278" i="190"/>
  <c r="W6297" i="190"/>
  <c r="X6348" i="190"/>
  <c r="W6350" i="190"/>
  <c r="X6351" i="190"/>
  <c r="W6409" i="190"/>
  <c r="X6444" i="190"/>
  <c r="W6446" i="190"/>
  <c r="X6447" i="190"/>
  <c r="X6671" i="190"/>
  <c r="X6677" i="190"/>
  <c r="X6686" i="190"/>
  <c r="W6722" i="190"/>
  <c r="W6725" i="190"/>
  <c r="W3533" i="190"/>
  <c r="W3536" i="190"/>
  <c r="W3539" i="190"/>
  <c r="W3542" i="190"/>
  <c r="W3545" i="190"/>
  <c r="W3548" i="190"/>
  <c r="W3551" i="190"/>
  <c r="W3554" i="190"/>
  <c r="W3557" i="190"/>
  <c r="W3560" i="190"/>
  <c r="W3563" i="190"/>
  <c r="W3566" i="190"/>
  <c r="W3569" i="190"/>
  <c r="W3572" i="190"/>
  <c r="W3575" i="190"/>
  <c r="W3578" i="190"/>
  <c r="W3581" i="190"/>
  <c r="W3584" i="190"/>
  <c r="W3587" i="190"/>
  <c r="W3590" i="190"/>
  <c r="W3593" i="190"/>
  <c r="W3596" i="190"/>
  <c r="W3599" i="190"/>
  <c r="W3602" i="190"/>
  <c r="W3605" i="190"/>
  <c r="W3608" i="190"/>
  <c r="W3611" i="190"/>
  <c r="W3614" i="190"/>
  <c r="W3617" i="190"/>
  <c r="W3620" i="190"/>
  <c r="W3623" i="190"/>
  <c r="W3626" i="190"/>
  <c r="W3629" i="190"/>
  <c r="W3632" i="190"/>
  <c r="W3635" i="190"/>
  <c r="W3638" i="190"/>
  <c r="W3641" i="190"/>
  <c r="W3644" i="190"/>
  <c r="W3647" i="190"/>
  <c r="W3650" i="190"/>
  <c r="W3653" i="190"/>
  <c r="W3656" i="190"/>
  <c r="W3659" i="190"/>
  <c r="W3662" i="190"/>
  <c r="W3665" i="190"/>
  <c r="W3668" i="190"/>
  <c r="W3671" i="190"/>
  <c r="W3674" i="190"/>
  <c r="W3677" i="190"/>
  <c r="W3680" i="190"/>
  <c r="W3683" i="190"/>
  <c r="W3686" i="190"/>
  <c r="W3689" i="190"/>
  <c r="W3692" i="190"/>
  <c r="W3695" i="190"/>
  <c r="W3698" i="190"/>
  <c r="W3701" i="190"/>
  <c r="W3704" i="190"/>
  <c r="W3707" i="190"/>
  <c r="W3710" i="190"/>
  <c r="W3713" i="190"/>
  <c r="W3716" i="190"/>
  <c r="W3719" i="190"/>
  <c r="W3722" i="190"/>
  <c r="W3725" i="190"/>
  <c r="W3728" i="190"/>
  <c r="W3731" i="190"/>
  <c r="W3734" i="190"/>
  <c r="W3737" i="190"/>
  <c r="W3740" i="190"/>
  <c r="W3743" i="190"/>
  <c r="W3746" i="190"/>
  <c r="W3749" i="190"/>
  <c r="W3752" i="190"/>
  <c r="W3755" i="190"/>
  <c r="W3758" i="190"/>
  <c r="W3761" i="190"/>
  <c r="W3764" i="190"/>
  <c r="W3767" i="190"/>
  <c r="W3770" i="190"/>
  <c r="W3773" i="190"/>
  <c r="W3776" i="190"/>
  <c r="W3779" i="190"/>
  <c r="W3782" i="190"/>
  <c r="W3785" i="190"/>
  <c r="W3788" i="190"/>
  <c r="W3791" i="190"/>
  <c r="W3794" i="190"/>
  <c r="W3797" i="190"/>
  <c r="W3800" i="190"/>
  <c r="W3803" i="190"/>
  <c r="W3806" i="190"/>
  <c r="W3812" i="190"/>
  <c r="X3835" i="190"/>
  <c r="W3840" i="190"/>
  <c r="X3863" i="190"/>
  <c r="X3866" i="190"/>
  <c r="X3872" i="190"/>
  <c r="W3874" i="190"/>
  <c r="W3877" i="190"/>
  <c r="X3894" i="190"/>
  <c r="X3897" i="190"/>
  <c r="X3900" i="190"/>
  <c r="W3902" i="190"/>
  <c r="W3908" i="190"/>
  <c r="X3931" i="190"/>
  <c r="W3936" i="190"/>
  <c r="X3959" i="190"/>
  <c r="W3964" i="190"/>
  <c r="W3967" i="190"/>
  <c r="W3980" i="190"/>
  <c r="W3983" i="190"/>
  <c r="W3996" i="190"/>
  <c r="W3999" i="190"/>
  <c r="W4012" i="190"/>
  <c r="W4015" i="190"/>
  <c r="W4028" i="190"/>
  <c r="W4031" i="190"/>
  <c r="W4044" i="190"/>
  <c r="W4047" i="190"/>
  <c r="W4060" i="190"/>
  <c r="W4063" i="190"/>
  <c r="W4076" i="190"/>
  <c r="W4079" i="190"/>
  <c r="W4092" i="190"/>
  <c r="W4095" i="190"/>
  <c r="W4108" i="190"/>
  <c r="W4111" i="190"/>
  <c r="W4124" i="190"/>
  <c r="W4127" i="190"/>
  <c r="W4140" i="190"/>
  <c r="W4143" i="190"/>
  <c r="W4156" i="190"/>
  <c r="W4159" i="190"/>
  <c r="W4172" i="190"/>
  <c r="W4175" i="190"/>
  <c r="W4188" i="190"/>
  <c r="W4191" i="190"/>
  <c r="W4204" i="190"/>
  <c r="W4207" i="190"/>
  <c r="W4220" i="190"/>
  <c r="W4223" i="190"/>
  <c r="W4236" i="190"/>
  <c r="W4239" i="190"/>
  <c r="W4252" i="190"/>
  <c r="W4255" i="190"/>
  <c r="W4268" i="190"/>
  <c r="W4271" i="190"/>
  <c r="X4291" i="190"/>
  <c r="X4300" i="190"/>
  <c r="W4302" i="190"/>
  <c r="X4325" i="190"/>
  <c r="W4330" i="190"/>
  <c r="X4334" i="190"/>
  <c r="X4353" i="190"/>
  <c r="X4362" i="190"/>
  <c r="W4364" i="190"/>
  <c r="W4367" i="190"/>
  <c r="X4387" i="190"/>
  <c r="X4396" i="190"/>
  <c r="W4398" i="190"/>
  <c r="X4421" i="190"/>
  <c r="W4426" i="190"/>
  <c r="X4430" i="190"/>
  <c r="X4449" i="190"/>
  <c r="X4458" i="190"/>
  <c r="W4460" i="190"/>
  <c r="W4463" i="190"/>
  <c r="X4483" i="190"/>
  <c r="X4492" i="190"/>
  <c r="W4494" i="190"/>
  <c r="X4517" i="190"/>
  <c r="W4522" i="190"/>
  <c r="X4526" i="190"/>
  <c r="X4545" i="190"/>
  <c r="X4554" i="190"/>
  <c r="W4556" i="190"/>
  <c r="W4559" i="190"/>
  <c r="X4579" i="190"/>
  <c r="X4588" i="190"/>
  <c r="W4590" i="190"/>
  <c r="W4593" i="190"/>
  <c r="X4594" i="190"/>
  <c r="W4596" i="190"/>
  <c r="W4599" i="190"/>
  <c r="X4600" i="190"/>
  <c r="W4602" i="190"/>
  <c r="W4605" i="190"/>
  <c r="X4606" i="190"/>
  <c r="W4608" i="190"/>
  <c r="W4611" i="190"/>
  <c r="X4612" i="190"/>
  <c r="W4614" i="190"/>
  <c r="W4617" i="190"/>
  <c r="X4618" i="190"/>
  <c r="W4620" i="190"/>
  <c r="W4623" i="190"/>
  <c r="X4624" i="190"/>
  <c r="W4626" i="190"/>
  <c r="W4629" i="190"/>
  <c r="X4630" i="190"/>
  <c r="W4632" i="190"/>
  <c r="W4635" i="190"/>
  <c r="X4636" i="190"/>
  <c r="W4638" i="190"/>
  <c r="W4641" i="190"/>
  <c r="X4642" i="190"/>
  <c r="W4644" i="190"/>
  <c r="W4647" i="190"/>
  <c r="X4648" i="190"/>
  <c r="W4650" i="190"/>
  <c r="W4653" i="190"/>
  <c r="X4654" i="190"/>
  <c r="W4656" i="190"/>
  <c r="W4659" i="190"/>
  <c r="X4660" i="190"/>
  <c r="W4662" i="190"/>
  <c r="W4665" i="190"/>
  <c r="X4666" i="190"/>
  <c r="W4668" i="190"/>
  <c r="W4671" i="190"/>
  <c r="X4672" i="190"/>
  <c r="W4674" i="190"/>
  <c r="W4677" i="190"/>
  <c r="X4678" i="190"/>
  <c r="W4680" i="190"/>
  <c r="W4683" i="190"/>
  <c r="X4684" i="190"/>
  <c r="W4686" i="190"/>
  <c r="W4689" i="190"/>
  <c r="X4690" i="190"/>
  <c r="W4692" i="190"/>
  <c r="W4695" i="190"/>
  <c r="X4696" i="190"/>
  <c r="W4698" i="190"/>
  <c r="W4701" i="190"/>
  <c r="X4702" i="190"/>
  <c r="W4704" i="190"/>
  <c r="W4707" i="190"/>
  <c r="X4708" i="190"/>
  <c r="W4710" i="190"/>
  <c r="W4713" i="190"/>
  <c r="X4714" i="190"/>
  <c r="W4716" i="190"/>
  <c r="W4719" i="190"/>
  <c r="X4720" i="190"/>
  <c r="W4722" i="190"/>
  <c r="W4725" i="190"/>
  <c r="X4726" i="190"/>
  <c r="W4728" i="190"/>
  <c r="W4731" i="190"/>
  <c r="X4732" i="190"/>
  <c r="W4734" i="190"/>
  <c r="W4737" i="190"/>
  <c r="X4738" i="190"/>
  <c r="W4740" i="190"/>
  <c r="W4743" i="190"/>
  <c r="X4744" i="190"/>
  <c r="W4746" i="190"/>
  <c r="W4749" i="190"/>
  <c r="X4750" i="190"/>
  <c r="W4752" i="190"/>
  <c r="W4755" i="190"/>
  <c r="X4756" i="190"/>
  <c r="W4758" i="190"/>
  <c r="W4761" i="190"/>
  <c r="X4762" i="190"/>
  <c r="W4764" i="190"/>
  <c r="W4767" i="190"/>
  <c r="X4768" i="190"/>
  <c r="W4770" i="190"/>
  <c r="W4773" i="190"/>
  <c r="X4774" i="190"/>
  <c r="W4776" i="190"/>
  <c r="W4779" i="190"/>
  <c r="X4780" i="190"/>
  <c r="W4782" i="190"/>
  <c r="W4785" i="190"/>
  <c r="X4786" i="190"/>
  <c r="W4788" i="190"/>
  <c r="W4791" i="190"/>
  <c r="X4792" i="190"/>
  <c r="W4794" i="190"/>
  <c r="W4797" i="190"/>
  <c r="X4798" i="190"/>
  <c r="W4800" i="190"/>
  <c r="W4803" i="190"/>
  <c r="X4804" i="190"/>
  <c r="W4806" i="190"/>
  <c r="W4809" i="190"/>
  <c r="X4810" i="190"/>
  <c r="W4812" i="190"/>
  <c r="W4815" i="190"/>
  <c r="X4816" i="190"/>
  <c r="W4818" i="190"/>
  <c r="W4821" i="190"/>
  <c r="X4822" i="190"/>
  <c r="W4824" i="190"/>
  <c r="W4827" i="190"/>
  <c r="X4828" i="190"/>
  <c r="W4830" i="190"/>
  <c r="W4833" i="190"/>
  <c r="X4834" i="190"/>
  <c r="W4836" i="190"/>
  <c r="W4839" i="190"/>
  <c r="X4840" i="190"/>
  <c r="W4842" i="190"/>
  <c r="W4845" i="190"/>
  <c r="X4846" i="190"/>
  <c r="W4848" i="190"/>
  <c r="W4851" i="190"/>
  <c r="X4852" i="190"/>
  <c r="W4854" i="190"/>
  <c r="W4857" i="190"/>
  <c r="X4858" i="190"/>
  <c r="W4860" i="190"/>
  <c r="X4864" i="190"/>
  <c r="W4866" i="190"/>
  <c r="W4869" i="190"/>
  <c r="W4894" i="190"/>
  <c r="W4900" i="190"/>
  <c r="X4929" i="190"/>
  <c r="X4941" i="190"/>
  <c r="X4953" i="190"/>
  <c r="X4965" i="190"/>
  <c r="X4977" i="190"/>
  <c r="X4989" i="190"/>
  <c r="X5001" i="190"/>
  <c r="X5004" i="190"/>
  <c r="X5013" i="190"/>
  <c r="X5016" i="190"/>
  <c r="X5025" i="190"/>
  <c r="X5028" i="190"/>
  <c r="X5037" i="190"/>
  <c r="X5040" i="190"/>
  <c r="X5049" i="190"/>
  <c r="X5052" i="190"/>
  <c r="X5061" i="190"/>
  <c r="X5064" i="190"/>
  <c r="X5073" i="190"/>
  <c r="X5076" i="190"/>
  <c r="X5085" i="190"/>
  <c r="X5088" i="190"/>
  <c r="X5097" i="190"/>
  <c r="X5100" i="190"/>
  <c r="X5109" i="190"/>
  <c r="X5112" i="190"/>
  <c r="X5121" i="190"/>
  <c r="X5124" i="190"/>
  <c r="X5140" i="190"/>
  <c r="X5156" i="190"/>
  <c r="X5172" i="190"/>
  <c r="X5188" i="190"/>
  <c r="X5204" i="190"/>
  <c r="X5220" i="190"/>
  <c r="X5236" i="190"/>
  <c r="X5252" i="190"/>
  <c r="X5268" i="190"/>
  <c r="X5284" i="190"/>
  <c r="X5300" i="190"/>
  <c r="X5316" i="190"/>
  <c r="X5980" i="190"/>
  <c r="W5982" i="190"/>
  <c r="X5983" i="190"/>
  <c r="W5985" i="190"/>
  <c r="W6004" i="190"/>
  <c r="W6007" i="190"/>
  <c r="X6021" i="190"/>
  <c r="X6059" i="190"/>
  <c r="X6068" i="190"/>
  <c r="W6070" i="190"/>
  <c r="W6089" i="190"/>
  <c r="W6108" i="190"/>
  <c r="W6111" i="190"/>
  <c r="X6125" i="190"/>
  <c r="X6134" i="190"/>
  <c r="X6172" i="190"/>
  <c r="W6174" i="190"/>
  <c r="X6175" i="190"/>
  <c r="W6177" i="190"/>
  <c r="W6196" i="190"/>
  <c r="W6199" i="190"/>
  <c r="X6213" i="190"/>
  <c r="X6251" i="190"/>
  <c r="X6260" i="190"/>
  <c r="W6262" i="190"/>
  <c r="W6281" i="190"/>
  <c r="X6317" i="190"/>
  <c r="X6326" i="190"/>
  <c r="X6345" i="190"/>
  <c r="X6388" i="190"/>
  <c r="W6390" i="190"/>
  <c r="X6413" i="190"/>
  <c r="X6422" i="190"/>
  <c r="X6441" i="190"/>
  <c r="X6698" i="190"/>
  <c r="X6729" i="190"/>
  <c r="X5745" i="190"/>
  <c r="W5747" i="190"/>
  <c r="W5750" i="190"/>
  <c r="X5751" i="190"/>
  <c r="W5753" i="190"/>
  <c r="W5756" i="190"/>
  <c r="W5759" i="190"/>
  <c r="X5760" i="190"/>
  <c r="W5762" i="190"/>
  <c r="W5765" i="190"/>
  <c r="X5766" i="190"/>
  <c r="W5768" i="190"/>
  <c r="X5769" i="190"/>
  <c r="W5771" i="190"/>
  <c r="W5774" i="190"/>
  <c r="X5775" i="190"/>
  <c r="W5777" i="190"/>
  <c r="W5780" i="190"/>
  <c r="W5783" i="190"/>
  <c r="X5784" i="190"/>
  <c r="W5786" i="190"/>
  <c r="W5789" i="190"/>
  <c r="X5790" i="190"/>
  <c r="W5792" i="190"/>
  <c r="X5793" i="190"/>
  <c r="W5795" i="190"/>
  <c r="W5798" i="190"/>
  <c r="X5799" i="190"/>
  <c r="W5801" i="190"/>
  <c r="W5804" i="190"/>
  <c r="W5807" i="190"/>
  <c r="X5808" i="190"/>
  <c r="W5810" i="190"/>
  <c r="W5813" i="190"/>
  <c r="X5814" i="190"/>
  <c r="W5816" i="190"/>
  <c r="X5817" i="190"/>
  <c r="W5819" i="190"/>
  <c r="W5822" i="190"/>
  <c r="X5823" i="190"/>
  <c r="W5825" i="190"/>
  <c r="W5828" i="190"/>
  <c r="W5831" i="190"/>
  <c r="X5832" i="190"/>
  <c r="W5834" i="190"/>
  <c r="W5837" i="190"/>
  <c r="X5838" i="190"/>
  <c r="W5840" i="190"/>
  <c r="X5841" i="190"/>
  <c r="W5843" i="190"/>
  <c r="W5846" i="190"/>
  <c r="X5847" i="190"/>
  <c r="W5849" i="190"/>
  <c r="W5852" i="190"/>
  <c r="W5855" i="190"/>
  <c r="X5856" i="190"/>
  <c r="W5858" i="190"/>
  <c r="W5861" i="190"/>
  <c r="X5862" i="190"/>
  <c r="W5864" i="190"/>
  <c r="X5865" i="190"/>
  <c r="W5867" i="190"/>
  <c r="W5870" i="190"/>
  <c r="X5871" i="190"/>
  <c r="W5873" i="190"/>
  <c r="W5876" i="190"/>
  <c r="W5879" i="190"/>
  <c r="X5880" i="190"/>
  <c r="W5882" i="190"/>
  <c r="W5885" i="190"/>
  <c r="X5886" i="190"/>
  <c r="W5888" i="190"/>
  <c r="X5889" i="190"/>
  <c r="W5891" i="190"/>
  <c r="W5894" i="190"/>
  <c r="X5895" i="190"/>
  <c r="W5897" i="190"/>
  <c r="W5900" i="190"/>
  <c r="W5903" i="190"/>
  <c r="X5904" i="190"/>
  <c r="W5906" i="190"/>
  <c r="W5909" i="190"/>
  <c r="X5910" i="190"/>
  <c r="W5912" i="190"/>
  <c r="X5913" i="190"/>
  <c r="W5915" i="190"/>
  <c r="W5918" i="190"/>
  <c r="X5919" i="190"/>
  <c r="W5921" i="190"/>
  <c r="W5924" i="190"/>
  <c r="W5927" i="190"/>
  <c r="X5928" i="190"/>
  <c r="W5930" i="190"/>
  <c r="W5933" i="190"/>
  <c r="X5934" i="190"/>
  <c r="W5936" i="190"/>
  <c r="X5937" i="190"/>
  <c r="W5939" i="190"/>
  <c r="W5942" i="190"/>
  <c r="X5943" i="190"/>
  <c r="W5945" i="190"/>
  <c r="W5948" i="190"/>
  <c r="W5951" i="190"/>
  <c r="X5952" i="190"/>
  <c r="X5955" i="190"/>
  <c r="W5957" i="190"/>
  <c r="W5960" i="190"/>
  <c r="W5963" i="190"/>
  <c r="X5964" i="190"/>
  <c r="W5966" i="190"/>
  <c r="X5967" i="190"/>
  <c r="W5969" i="190"/>
  <c r="W5988" i="190"/>
  <c r="W5991" i="190"/>
  <c r="X6005" i="190"/>
  <c r="X6043" i="190"/>
  <c r="X6052" i="190"/>
  <c r="W6054" i="190"/>
  <c r="W6073" i="190"/>
  <c r="W6092" i="190"/>
  <c r="W6095" i="190"/>
  <c r="X6109" i="190"/>
  <c r="X6118" i="190"/>
  <c r="X6156" i="190"/>
  <c r="W6158" i="190"/>
  <c r="X6159" i="190"/>
  <c r="W6161" i="190"/>
  <c r="W6180" i="190"/>
  <c r="W6183" i="190"/>
  <c r="X6197" i="190"/>
  <c r="X6235" i="190"/>
  <c r="X6244" i="190"/>
  <c r="W6246" i="190"/>
  <c r="W6265" i="190"/>
  <c r="X6310" i="190"/>
  <c r="X6332" i="190"/>
  <c r="W6334" i="190"/>
  <c r="X6335" i="190"/>
  <c r="W6337" i="190"/>
  <c r="W6393" i="190"/>
  <c r="X6428" i="190"/>
  <c r="W6430" i="190"/>
  <c r="X6431" i="190"/>
  <c r="W6433" i="190"/>
  <c r="X5613" i="190"/>
  <c r="X5619" i="190"/>
  <c r="X5637" i="190"/>
  <c r="X5643" i="190"/>
  <c r="X5661" i="190"/>
  <c r="X5667" i="190"/>
  <c r="X5685" i="190"/>
  <c r="X5691" i="190"/>
  <c r="X5709" i="190"/>
  <c r="X5715" i="190"/>
  <c r="X5733" i="190"/>
  <c r="X5739" i="190"/>
  <c r="X5757" i="190"/>
  <c r="X5763" i="190"/>
  <c r="X5781" i="190"/>
  <c r="X5787" i="190"/>
  <c r="X5805" i="190"/>
  <c r="X5811" i="190"/>
  <c r="X5829" i="190"/>
  <c r="X5835" i="190"/>
  <c r="X5853" i="190"/>
  <c r="X5859" i="190"/>
  <c r="X5877" i="190"/>
  <c r="X5883" i="190"/>
  <c r="X5901" i="190"/>
  <c r="X5907" i="190"/>
  <c r="X5925" i="190"/>
  <c r="X5931" i="190"/>
  <c r="X5949" i="190"/>
  <c r="X5961" i="190"/>
  <c r="W5972" i="190"/>
  <c r="W5975" i="190"/>
  <c r="X5989" i="190"/>
  <c r="X6027" i="190"/>
  <c r="X6036" i="190"/>
  <c r="W6038" i="190"/>
  <c r="W6057" i="190"/>
  <c r="W6076" i="190"/>
  <c r="W6079" i="190"/>
  <c r="X6093" i="190"/>
  <c r="X6102" i="190"/>
  <c r="X6140" i="190"/>
  <c r="W6142" i="190"/>
  <c r="X6143" i="190"/>
  <c r="W6145" i="190"/>
  <c r="W6164" i="190"/>
  <c r="W6167" i="190"/>
  <c r="X6181" i="190"/>
  <c r="X6219" i="190"/>
  <c r="X6228" i="190"/>
  <c r="W6230" i="190"/>
  <c r="W6249" i="190"/>
  <c r="X6285" i="190"/>
  <c r="X6294" i="190"/>
  <c r="X6329" i="190"/>
  <c r="X6372" i="190"/>
  <c r="W6374" i="190"/>
  <c r="X6397" i="190"/>
  <c r="X6406" i="190"/>
  <c r="X6425" i="190"/>
  <c r="X6468" i="190"/>
  <c r="W6660" i="190"/>
  <c r="W6663" i="190"/>
  <c r="X6701" i="190"/>
  <c r="X5973" i="190"/>
  <c r="X6011" i="190"/>
  <c r="X6020" i="190"/>
  <c r="W6022" i="190"/>
  <c r="W6041" i="190"/>
  <c r="W6060" i="190"/>
  <c r="W6063" i="190"/>
  <c r="X6086" i="190"/>
  <c r="X6124" i="190"/>
  <c r="W6126" i="190"/>
  <c r="X6127" i="190"/>
  <c r="W6129" i="190"/>
  <c r="W6148" i="190"/>
  <c r="W6151" i="190"/>
  <c r="X6165" i="190"/>
  <c r="X6203" i="190"/>
  <c r="X6212" i="190"/>
  <c r="W6214" i="190"/>
  <c r="W6233" i="190"/>
  <c r="X6278" i="190"/>
  <c r="X6316" i="190"/>
  <c r="W6318" i="190"/>
  <c r="X6319" i="190"/>
  <c r="W6377" i="190"/>
  <c r="X6412" i="190"/>
  <c r="W6414" i="190"/>
  <c r="X6415" i="190"/>
  <c r="X6471" i="190"/>
  <c r="X6477" i="190"/>
  <c r="X6483" i="190"/>
  <c r="X6489" i="190"/>
  <c r="X6495" i="190"/>
  <c r="X6501" i="190"/>
  <c r="X6507" i="190"/>
  <c r="X6513" i="190"/>
  <c r="X6519" i="190"/>
  <c r="X6525" i="190"/>
  <c r="X6531" i="190"/>
  <c r="X6537" i="190"/>
  <c r="X6543" i="190"/>
  <c r="X6549" i="190"/>
  <c r="X6555" i="190"/>
  <c r="X6561" i="190"/>
  <c r="W6632" i="190"/>
  <c r="W6635" i="190"/>
  <c r="X6642" i="190"/>
  <c r="X6661" i="190"/>
  <c r="X5995" i="190"/>
  <c r="X6004" i="190"/>
  <c r="W6006" i="190"/>
  <c r="W6025" i="190"/>
  <c r="W6044" i="190"/>
  <c r="W6047" i="190"/>
  <c r="X6061" i="190"/>
  <c r="X6070" i="190"/>
  <c r="X6108" i="190"/>
  <c r="W6110" i="190"/>
  <c r="X6111" i="190"/>
  <c r="W6113" i="190"/>
  <c r="W6132" i="190"/>
  <c r="W6135" i="190"/>
  <c r="X6149" i="190"/>
  <c r="X6187" i="190"/>
  <c r="X6196" i="190"/>
  <c r="W6198" i="190"/>
  <c r="W6217" i="190"/>
  <c r="W6236" i="190"/>
  <c r="W6239" i="190"/>
  <c r="X6253" i="190"/>
  <c r="X6262" i="190"/>
  <c r="X6300" i="190"/>
  <c r="W6302" i="190"/>
  <c r="X6303" i="190"/>
  <c r="W6305" i="190"/>
  <c r="X6356" i="190"/>
  <c r="W6358" i="190"/>
  <c r="X6381" i="190"/>
  <c r="X6390" i="190"/>
  <c r="X6409" i="190"/>
  <c r="X6452" i="190"/>
  <c r="W6454" i="190"/>
  <c r="X6639" i="190"/>
  <c r="W6644" i="190"/>
  <c r="W6647" i="190"/>
  <c r="X6946" i="190"/>
  <c r="W6948" i="190"/>
  <c r="W6951" i="190"/>
  <c r="X6952" i="190"/>
  <c r="W6954" i="190"/>
  <c r="W6957" i="190"/>
  <c r="X6958" i="190"/>
  <c r="W6960" i="190"/>
  <c r="W6963" i="190"/>
  <c r="X6964" i="190"/>
  <c r="W6966" i="190"/>
  <c r="W6969" i="190"/>
  <c r="X6970" i="190"/>
  <c r="W6972" i="190"/>
  <c r="W6975" i="190"/>
  <c r="X6976" i="190"/>
  <c r="W6978" i="190"/>
  <c r="W6981" i="190"/>
  <c r="X6982" i="190"/>
  <c r="W6984" i="190"/>
  <c r="W6987" i="190"/>
  <c r="X6988" i="190"/>
  <c r="W6990" i="190"/>
  <c r="W6993" i="190"/>
  <c r="X6994" i="190"/>
  <c r="W6996" i="190"/>
  <c r="W6999" i="190"/>
  <c r="X7000" i="190"/>
  <c r="W7002" i="190"/>
  <c r="W7005" i="190"/>
  <c r="X7006" i="190"/>
  <c r="W7008" i="190"/>
  <c r="W7011" i="190"/>
  <c r="X7012" i="190"/>
  <c r="W7014" i="190"/>
  <c r="W7017" i="190"/>
  <c r="X7018" i="190"/>
  <c r="W7020" i="190"/>
  <c r="W7023" i="190"/>
  <c r="X7024" i="190"/>
  <c r="W7026" i="190"/>
  <c r="W7029" i="190"/>
  <c r="X7030" i="190"/>
  <c r="W7032" i="190"/>
  <c r="W7035" i="190"/>
  <c r="X7036" i="190"/>
  <c r="W7038" i="190"/>
  <c r="W7041" i="190"/>
  <c r="X7042" i="190"/>
  <c r="W7044" i="190"/>
  <c r="W7047" i="190"/>
  <c r="X7048" i="190"/>
  <c r="W7050" i="190"/>
  <c r="W7053" i="190"/>
  <c r="X7054" i="190"/>
  <c r="W7056" i="190"/>
  <c r="W7059" i="190"/>
  <c r="X7060" i="190"/>
  <c r="W7062" i="190"/>
  <c r="W7065" i="190"/>
  <c r="X7066" i="190"/>
  <c r="W7068" i="190"/>
  <c r="W7071" i="190"/>
  <c r="X7072" i="190"/>
  <c r="W7074" i="190"/>
  <c r="W7077" i="190"/>
  <c r="X7078" i="190"/>
  <c r="W7080" i="190"/>
  <c r="W7083" i="190"/>
  <c r="X7084" i="190"/>
  <c r="W7086" i="190"/>
  <c r="W7089" i="190"/>
  <c r="X7090" i="190"/>
  <c r="W7092" i="190"/>
  <c r="W7095" i="190"/>
  <c r="X7096" i="190"/>
  <c r="W7098" i="190"/>
  <c r="W7101" i="190"/>
  <c r="X7102" i="190"/>
  <c r="W7104" i="190"/>
  <c r="W7107" i="190"/>
  <c r="X7108" i="190"/>
  <c r="W7110" i="190"/>
  <c r="W7113" i="190"/>
  <c r="X7114" i="190"/>
  <c r="W7116" i="190"/>
  <c r="W7119" i="190"/>
  <c r="X7120" i="190"/>
  <c r="W7122" i="190"/>
  <c r="W7125" i="190"/>
  <c r="X7126" i="190"/>
  <c r="W7128" i="190"/>
  <c r="W7131" i="190"/>
  <c r="X7132" i="190"/>
  <c r="W7134" i="190"/>
  <c r="W7137" i="190"/>
  <c r="X7138" i="190"/>
  <c r="W7140" i="190"/>
  <c r="W7143" i="190"/>
  <c r="X7144" i="190"/>
  <c r="W7146" i="190"/>
  <c r="W7149" i="190"/>
  <c r="X7150" i="190"/>
  <c r="W7152" i="190"/>
  <c r="W7155" i="190"/>
  <c r="X7156" i="190"/>
  <c r="W7158" i="190"/>
  <c r="W7161" i="190"/>
  <c r="X7162" i="190"/>
  <c r="W7164" i="190"/>
  <c r="W7167" i="190"/>
  <c r="X7168" i="190"/>
  <c r="W7170" i="190"/>
  <c r="W7173" i="190"/>
  <c r="X7174" i="190"/>
  <c r="W7176" i="190"/>
  <c r="W7179" i="190"/>
  <c r="X7180" i="190"/>
  <c r="W7182" i="190"/>
  <c r="W7185" i="190"/>
  <c r="X7186" i="190"/>
  <c r="W7188" i="190"/>
  <c r="W7191" i="190"/>
  <c r="X7192" i="190"/>
  <c r="W7194" i="190"/>
  <c r="W7197" i="190"/>
  <c r="X7198" i="190"/>
  <c r="W7200" i="190"/>
  <c r="W7203" i="190"/>
  <c r="X7204" i="190"/>
  <c r="W7206" i="190"/>
  <c r="W7209" i="190"/>
  <c r="X7210" i="190"/>
  <c r="W7212" i="190"/>
  <c r="W7215" i="190"/>
  <c r="X7216" i="190"/>
  <c r="W7218" i="190"/>
  <c r="W7221" i="190"/>
  <c r="X7222" i="190"/>
  <c r="W7224" i="190"/>
  <c r="W7227" i="190"/>
  <c r="X7228" i="190"/>
  <c r="W7230" i="190"/>
  <c r="W7233" i="190"/>
  <c r="X7234" i="190"/>
  <c r="W7236" i="190"/>
  <c r="W7239" i="190"/>
  <c r="X7240" i="190"/>
  <c r="W7242" i="190"/>
  <c r="W7245" i="190"/>
  <c r="X7246" i="190"/>
  <c r="W7248" i="190"/>
  <c r="W7251" i="190"/>
  <c r="X7252" i="190"/>
  <c r="W7254" i="190"/>
  <c r="W7257" i="190"/>
  <c r="X7258" i="190"/>
  <c r="W7260" i="190"/>
  <c r="W7263" i="190"/>
  <c r="X7264" i="190"/>
  <c r="W7266" i="190"/>
  <c r="W7269" i="190"/>
  <c r="X7270" i="190"/>
  <c r="W7272" i="190"/>
  <c r="W7275" i="190"/>
  <c r="X7276" i="190"/>
  <c r="W7278" i="190"/>
  <c r="W7281" i="190"/>
  <c r="X7282" i="190"/>
  <c r="W7284" i="190"/>
  <c r="W7287" i="190"/>
  <c r="X7288" i="190"/>
  <c r="W7290" i="190"/>
  <c r="W7293" i="190"/>
  <c r="X7294" i="190"/>
  <c r="W7296" i="190"/>
  <c r="W7299" i="190"/>
  <c r="X7300" i="190"/>
  <c r="W7302" i="190"/>
  <c r="W7305" i="190"/>
  <c r="X7306" i="190"/>
  <c r="W7308" i="190"/>
  <c r="W7311" i="190"/>
  <c r="X7312" i="190"/>
  <c r="W7314" i="190"/>
  <c r="W7317" i="190"/>
  <c r="X7318" i="190"/>
  <c r="W7320" i="190"/>
  <c r="W7323" i="190"/>
  <c r="X7324" i="190"/>
  <c r="W7326" i="190"/>
  <c r="W7329" i="190"/>
  <c r="X7330" i="190"/>
  <c r="W7332" i="190"/>
  <c r="W7335" i="190"/>
  <c r="X7336" i="190"/>
  <c r="W7338" i="190"/>
  <c r="W7341" i="190"/>
  <c r="X7342" i="190"/>
  <c r="W7344" i="190"/>
  <c r="W7347" i="190"/>
  <c r="X7348" i="190"/>
  <c r="W7350" i="190"/>
  <c r="W7353" i="190"/>
  <c r="X7354" i="190"/>
  <c r="W7356" i="190"/>
  <c r="W7359" i="190"/>
  <c r="X7360" i="190"/>
  <c r="W7362" i="190"/>
  <c r="W7365" i="190"/>
  <c r="X7366" i="190"/>
  <c r="W7368" i="190"/>
  <c r="W7371" i="190"/>
  <c r="X7372" i="190"/>
  <c r="W7374" i="190"/>
  <c r="W7377" i="190"/>
  <c r="X7378" i="190"/>
  <c r="W7380" i="190"/>
  <c r="W7383" i="190"/>
  <c r="X7384" i="190"/>
  <c r="W7386" i="190"/>
  <c r="W7389" i="190"/>
  <c r="X7390" i="190"/>
  <c r="W7392" i="190"/>
  <c r="W7395" i="190"/>
  <c r="X7396" i="190"/>
  <c r="W7398" i="190"/>
  <c r="W7401" i="190"/>
  <c r="W7404" i="190"/>
  <c r="W7407" i="190"/>
  <c r="X7408" i="190"/>
  <c r="W7410" i="190"/>
  <c r="X7411" i="190"/>
  <c r="W7413" i="190"/>
  <c r="W7416" i="190"/>
  <c r="X7417" i="190"/>
  <c r="W7419" i="190"/>
  <c r="W7422" i="190"/>
  <c r="W7425" i="190"/>
  <c r="W7428" i="190"/>
  <c r="W7431" i="190"/>
  <c r="X7432" i="190"/>
  <c r="W7434" i="190"/>
  <c r="X6325" i="190"/>
  <c r="X6341" i="190"/>
  <c r="X6357" i="190"/>
  <c r="X6373" i="190"/>
  <c r="X6389" i="190"/>
  <c r="X6405" i="190"/>
  <c r="X6421" i="190"/>
  <c r="X6437" i="190"/>
  <c r="X6453" i="190"/>
  <c r="X6469" i="190"/>
  <c r="X6475" i="190"/>
  <c r="X6481" i="190"/>
  <c r="X6487" i="190"/>
  <c r="X6493" i="190"/>
  <c r="X6499" i="190"/>
  <c r="X6505" i="190"/>
  <c r="X6511" i="190"/>
  <c r="X6517" i="190"/>
  <c r="X6523" i="190"/>
  <c r="X6529" i="190"/>
  <c r="X6535" i="190"/>
  <c r="X6541" i="190"/>
  <c r="X6547" i="190"/>
  <c r="W6624" i="190"/>
  <c r="W6627" i="190"/>
  <c r="X6666" i="190"/>
  <c r="X6685" i="190"/>
  <c r="W6690" i="190"/>
  <c r="X6691" i="190"/>
  <c r="W6696" i="190"/>
  <c r="W6699" i="190"/>
  <c r="X6713" i="190"/>
  <c r="W6743" i="190"/>
  <c r="W5881" i="190"/>
  <c r="W5884" i="190"/>
  <c r="W5887" i="190"/>
  <c r="X5888" i="190"/>
  <c r="W5890" i="190"/>
  <c r="W5893" i="190"/>
  <c r="X5894" i="190"/>
  <c r="W5896" i="190"/>
  <c r="X5897" i="190"/>
  <c r="W5899" i="190"/>
  <c r="W5902" i="190"/>
  <c r="X5903" i="190"/>
  <c r="W5905" i="190"/>
  <c r="W5908" i="190"/>
  <c r="W5911" i="190"/>
  <c r="X5912" i="190"/>
  <c r="W5914" i="190"/>
  <c r="W5917" i="190"/>
  <c r="X5918" i="190"/>
  <c r="W5920" i="190"/>
  <c r="X5921" i="190"/>
  <c r="W5923" i="190"/>
  <c r="W5926" i="190"/>
  <c r="X5927" i="190"/>
  <c r="W5929" i="190"/>
  <c r="W5932" i="190"/>
  <c r="W5935" i="190"/>
  <c r="X5936" i="190"/>
  <c r="W5938" i="190"/>
  <c r="W5941" i="190"/>
  <c r="X5942" i="190"/>
  <c r="W5944" i="190"/>
  <c r="W5947" i="190"/>
  <c r="X5948" i="190"/>
  <c r="X5951" i="190"/>
  <c r="W5953" i="190"/>
  <c r="W5956" i="190"/>
  <c r="W5959" i="190"/>
  <c r="X5960" i="190"/>
  <c r="X5963" i="190"/>
  <c r="X5966" i="190"/>
  <c r="X5982" i="190"/>
  <c r="X5998" i="190"/>
  <c r="X6014" i="190"/>
  <c r="X6030" i="190"/>
  <c r="X6046" i="190"/>
  <c r="X6062" i="190"/>
  <c r="X6078" i="190"/>
  <c r="X6094" i="190"/>
  <c r="X6110" i="190"/>
  <c r="X6126" i="190"/>
  <c r="X6142" i="190"/>
  <c r="X6158" i="190"/>
  <c r="X6174" i="190"/>
  <c r="X6190" i="190"/>
  <c r="X6206" i="190"/>
  <c r="X6222" i="190"/>
  <c r="X6238" i="190"/>
  <c r="X6254" i="190"/>
  <c r="X6270" i="190"/>
  <c r="X6286" i="190"/>
  <c r="X6302" i="190"/>
  <c r="X6318" i="190"/>
  <c r="X6334" i="190"/>
  <c r="X6350" i="190"/>
  <c r="X6366" i="190"/>
  <c r="X6382" i="190"/>
  <c r="X6398" i="190"/>
  <c r="X6414" i="190"/>
  <c r="X6430" i="190"/>
  <c r="X6446" i="190"/>
  <c r="X6462" i="190"/>
  <c r="X6650" i="190"/>
  <c r="W6668" i="190"/>
  <c r="W6671" i="190"/>
  <c r="W6674" i="190"/>
  <c r="X6697" i="190"/>
  <c r="W6702" i="190"/>
  <c r="X6722" i="190"/>
  <c r="W6724" i="190"/>
  <c r="X6747" i="190"/>
  <c r="X6267" i="190"/>
  <c r="X6283" i="190"/>
  <c r="X6299" i="190"/>
  <c r="X6315" i="190"/>
  <c r="X6331" i="190"/>
  <c r="X6347" i="190"/>
  <c r="X6363" i="190"/>
  <c r="X6634" i="190"/>
  <c r="W6652" i="190"/>
  <c r="W6655" i="190"/>
  <c r="W6658" i="190"/>
  <c r="X6669" i="190"/>
  <c r="X6706" i="190"/>
  <c r="W6727" i="190"/>
  <c r="W6730" i="190"/>
  <c r="W6733" i="190"/>
  <c r="X6780" i="190"/>
  <c r="W6782" i="190"/>
  <c r="W6785" i="190"/>
  <c r="X6786" i="190"/>
  <c r="W6788" i="190"/>
  <c r="W6791" i="190"/>
  <c r="X6792" i="190"/>
  <c r="W6794" i="190"/>
  <c r="W6797" i="190"/>
  <c r="X6798" i="190"/>
  <c r="W6800" i="190"/>
  <c r="W6803" i="190"/>
  <c r="X6804" i="190"/>
  <c r="W6806" i="190"/>
  <c r="W6809" i="190"/>
  <c r="X6810" i="190"/>
  <c r="W6812" i="190"/>
  <c r="W6815" i="190"/>
  <c r="X6816" i="190"/>
  <c r="W6818" i="190"/>
  <c r="W6821" i="190"/>
  <c r="X6822" i="190"/>
  <c r="W6824" i="190"/>
  <c r="W6827" i="190"/>
  <c r="X6828" i="190"/>
  <c r="W6830" i="190"/>
  <c r="W6833" i="190"/>
  <c r="X6834" i="190"/>
  <c r="W6836" i="190"/>
  <c r="W6839" i="190"/>
  <c r="X6840" i="190"/>
  <c r="W6842" i="190"/>
  <c r="W6845" i="190"/>
  <c r="X6846" i="190"/>
  <c r="W6848" i="190"/>
  <c r="W6851" i="190"/>
  <c r="X6852" i="190"/>
  <c r="W6854" i="190"/>
  <c r="W6857" i="190"/>
  <c r="X6858" i="190"/>
  <c r="W6860" i="190"/>
  <c r="W6863" i="190"/>
  <c r="X6864" i="190"/>
  <c r="W6866" i="190"/>
  <c r="W6869" i="190"/>
  <c r="X6870" i="190"/>
  <c r="W6872" i="190"/>
  <c r="W6875" i="190"/>
  <c r="X6876" i="190"/>
  <c r="W6878" i="190"/>
  <c r="W6881" i="190"/>
  <c r="X6882" i="190"/>
  <c r="W6884" i="190"/>
  <c r="W6470" i="190"/>
  <c r="W6473" i="190"/>
  <c r="X6474" i="190"/>
  <c r="W6476" i="190"/>
  <c r="W6479" i="190"/>
  <c r="X6480" i="190"/>
  <c r="W6482" i="190"/>
  <c r="W6485" i="190"/>
  <c r="X6486" i="190"/>
  <c r="W6488" i="190"/>
  <c r="W6491" i="190"/>
  <c r="X6492" i="190"/>
  <c r="W6494" i="190"/>
  <c r="W6497" i="190"/>
  <c r="X6498" i="190"/>
  <c r="W6500" i="190"/>
  <c r="W6503" i="190"/>
  <c r="X6504" i="190"/>
  <c r="W6506" i="190"/>
  <c r="W6509" i="190"/>
  <c r="X6510" i="190"/>
  <c r="W6512" i="190"/>
  <c r="W6515" i="190"/>
  <c r="X6516" i="190"/>
  <c r="W6518" i="190"/>
  <c r="W6521" i="190"/>
  <c r="X6522" i="190"/>
  <c r="W6524" i="190"/>
  <c r="W6527" i="190"/>
  <c r="X6528" i="190"/>
  <c r="W6530" i="190"/>
  <c r="W6533" i="190"/>
  <c r="X6534" i="190"/>
  <c r="W6536" i="190"/>
  <c r="W6539" i="190"/>
  <c r="X6540" i="190"/>
  <c r="W6542" i="190"/>
  <c r="W6545" i="190"/>
  <c r="X6546" i="190"/>
  <c r="W6548" i="190"/>
  <c r="W6551" i="190"/>
  <c r="X6552" i="190"/>
  <c r="W6554" i="190"/>
  <c r="W6557" i="190"/>
  <c r="X6558" i="190"/>
  <c r="W6560" i="190"/>
  <c r="W6563" i="190"/>
  <c r="X6564" i="190"/>
  <c r="W6566" i="190"/>
  <c r="W6569" i="190"/>
  <c r="X6570" i="190"/>
  <c r="W6572" i="190"/>
  <c r="W6575" i="190"/>
  <c r="X6576" i="190"/>
  <c r="W6578" i="190"/>
  <c r="W6581" i="190"/>
  <c r="X6582" i="190"/>
  <c r="W6584" i="190"/>
  <c r="W6587" i="190"/>
  <c r="W6590" i="190"/>
  <c r="W6593" i="190"/>
  <c r="X6594" i="190"/>
  <c r="W6596" i="190"/>
  <c r="X6597" i="190"/>
  <c r="W6599" i="190"/>
  <c r="W6602" i="190"/>
  <c r="X6603" i="190"/>
  <c r="W6605" i="190"/>
  <c r="W6608" i="190"/>
  <c r="W6611" i="190"/>
  <c r="W6614" i="190"/>
  <c r="X6618" i="190"/>
  <c r="W6636" i="190"/>
  <c r="W6639" i="190"/>
  <c r="W6642" i="190"/>
  <c r="X6653" i="190"/>
  <c r="X6662" i="190"/>
  <c r="X6681" i="190"/>
  <c r="W6686" i="190"/>
  <c r="X6765" i="190"/>
  <c r="X6771" i="190"/>
  <c r="X6777" i="190"/>
  <c r="X6567" i="190"/>
  <c r="X6573" i="190"/>
  <c r="X6579" i="190"/>
  <c r="X6585" i="190"/>
  <c r="X6591" i="190"/>
  <c r="X6609" i="190"/>
  <c r="X6615" i="190"/>
  <c r="W6620" i="190"/>
  <c r="W6623" i="190"/>
  <c r="W6626" i="190"/>
  <c r="X6637" i="190"/>
  <c r="X6646" i="190"/>
  <c r="W6664" i="190"/>
  <c r="W6667" i="190"/>
  <c r="W6692" i="190"/>
  <c r="W6695" i="190"/>
  <c r="W6698" i="190"/>
  <c r="X6709" i="190"/>
  <c r="W6252" i="190"/>
  <c r="W6255" i="190"/>
  <c r="W6268" i="190"/>
  <c r="W6271" i="190"/>
  <c r="W6284" i="190"/>
  <c r="W6287" i="190"/>
  <c r="W6300" i="190"/>
  <c r="W6303" i="190"/>
  <c r="W6316" i="190"/>
  <c r="W6319" i="190"/>
  <c r="W6332" i="190"/>
  <c r="W6335" i="190"/>
  <c r="W6348" i="190"/>
  <c r="W6351" i="190"/>
  <c r="W6364" i="190"/>
  <c r="W6367" i="190"/>
  <c r="W6380" i="190"/>
  <c r="W6383" i="190"/>
  <c r="W6396" i="190"/>
  <c r="W6399" i="190"/>
  <c r="W6412" i="190"/>
  <c r="W6415" i="190"/>
  <c r="W6428" i="190"/>
  <c r="W6431" i="190"/>
  <c r="W6444" i="190"/>
  <c r="W6447" i="190"/>
  <c r="W6460" i="190"/>
  <c r="W6463" i="190"/>
  <c r="X6621" i="190"/>
  <c r="X6630" i="190"/>
  <c r="W6648" i="190"/>
  <c r="W6651" i="190"/>
  <c r="X6674" i="190"/>
  <c r="X6693" i="190"/>
  <c r="X6702" i="190"/>
  <c r="X6724" i="190"/>
  <c r="X6743" i="190"/>
  <c r="W6751" i="190"/>
  <c r="X7435" i="190"/>
  <c r="W7437" i="190"/>
  <c r="X7438" i="190"/>
  <c r="W7440" i="190"/>
  <c r="W7443" i="190"/>
  <c r="X7444" i="190"/>
  <c r="W7446" i="190"/>
  <c r="X7450" i="190"/>
  <c r="W7452" i="190"/>
  <c r="X7453" i="190"/>
  <c r="X7456" i="190"/>
  <c r="W7458" i="190"/>
  <c r="X7459" i="190"/>
  <c r="W7461" i="190"/>
  <c r="X7462" i="190"/>
  <c r="W7464" i="190"/>
  <c r="W7467" i="190"/>
  <c r="X7468" i="190"/>
  <c r="W7470" i="190"/>
  <c r="X7474" i="190"/>
  <c r="W7476" i="190"/>
  <c r="X7477" i="190"/>
  <c r="X7480" i="190"/>
  <c r="W7482" i="190"/>
  <c r="X7483" i="190"/>
  <c r="W7485" i="190"/>
  <c r="X7486" i="190"/>
  <c r="W7488" i="190"/>
  <c r="W7491" i="190"/>
  <c r="X7492" i="190"/>
  <c r="W7494" i="190"/>
  <c r="X7498" i="190"/>
  <c r="W7500" i="190"/>
  <c r="X7501" i="190"/>
  <c r="X7504" i="190"/>
  <c r="W7506" i="190"/>
  <c r="X7507" i="190"/>
  <c r="W7509" i="190"/>
  <c r="X7510" i="190"/>
  <c r="W7512" i="190"/>
  <c r="W7515" i="190"/>
  <c r="X7516" i="190"/>
  <c r="W7518" i="190"/>
  <c r="X7522" i="190"/>
  <c r="W7524" i="190"/>
  <c r="X7525" i="190"/>
  <c r="X7528" i="190"/>
  <c r="W7530" i="190"/>
  <c r="X7531" i="190"/>
  <c r="W7533" i="190"/>
  <c r="X7534" i="190"/>
  <c r="W7536" i="190"/>
  <c r="X7537" i="190"/>
  <c r="W7539" i="190"/>
  <c r="X7540" i="190"/>
  <c r="W7542" i="190"/>
  <c r="X7543" i="190"/>
  <c r="W7545" i="190"/>
  <c r="X7546" i="190"/>
  <c r="W7548" i="190"/>
  <c r="X7549" i="190"/>
  <c r="W7551" i="190"/>
  <c r="X7552" i="190"/>
  <c r="W7554" i="190"/>
  <c r="X7555" i="190"/>
  <c r="W7557" i="190"/>
  <c r="X7558" i="190"/>
  <c r="W7560" i="190"/>
  <c r="W7563" i="190"/>
  <c r="X7564" i="190"/>
  <c r="W7566" i="190"/>
  <c r="W7569" i="190"/>
  <c r="X7570" i="190"/>
  <c r="W7572" i="190"/>
  <c r="W7575" i="190"/>
  <c r="X7576" i="190"/>
  <c r="W7578" i="190"/>
  <c r="W7581" i="190"/>
  <c r="X7582" i="190"/>
  <c r="W7584" i="190"/>
  <c r="W7587" i="190"/>
  <c r="X7588" i="190"/>
  <c r="W7590" i="190"/>
  <c r="W7593" i="190"/>
  <c r="X7594" i="190"/>
  <c r="W7596" i="190"/>
  <c r="W7599" i="190"/>
  <c r="X7600" i="190"/>
  <c r="W7602" i="190"/>
  <c r="W7605" i="190"/>
  <c r="X7606" i="190"/>
  <c r="W7608" i="190"/>
  <c r="W7611" i="190"/>
  <c r="X7612" i="190"/>
  <c r="W7614" i="190"/>
  <c r="W7617" i="190"/>
  <c r="X7618" i="190"/>
  <c r="W7620" i="190"/>
  <c r="W7623" i="190"/>
  <c r="X7624" i="190"/>
  <c r="W7626" i="190"/>
  <c r="W7629" i="190"/>
  <c r="X7630" i="190"/>
  <c r="W7632" i="190"/>
  <c r="W7635" i="190"/>
  <c r="X7636" i="190"/>
  <c r="W7638" i="190"/>
  <c r="W7641" i="190"/>
  <c r="X7642" i="190"/>
  <c r="W7644" i="190"/>
  <c r="W7647" i="190"/>
  <c r="X7648" i="190"/>
  <c r="W7650" i="190"/>
  <c r="W7653" i="190"/>
  <c r="X7654" i="190"/>
  <c r="W7656" i="190"/>
  <c r="W7659" i="190"/>
  <c r="X7660" i="190"/>
  <c r="W7662" i="190"/>
  <c r="W7665" i="190"/>
  <c r="X7666" i="190"/>
  <c r="W7668" i="190"/>
  <c r="W7671" i="190"/>
  <c r="X7672" i="190"/>
  <c r="W7674" i="190"/>
  <c r="W7677" i="190"/>
  <c r="X7678" i="190"/>
  <c r="W7680" i="190"/>
  <c r="W7683" i="190"/>
  <c r="X7684" i="190"/>
  <c r="W7686" i="190"/>
  <c r="W7689" i="190"/>
  <c r="X7690" i="190"/>
  <c r="W7692" i="190"/>
  <c r="W7695" i="190"/>
  <c r="X7696" i="190"/>
  <c r="W7698" i="190"/>
  <c r="W7701" i="190"/>
  <c r="X7702" i="190"/>
  <c r="W7704" i="190"/>
  <c r="W7707" i="190"/>
  <c r="X7708" i="190"/>
  <c r="W7710" i="190"/>
  <c r="W7713" i="190"/>
  <c r="X7714" i="190"/>
  <c r="W7716" i="190"/>
  <c r="W7719" i="190"/>
  <c r="X7720" i="190"/>
  <c r="W7722" i="190"/>
  <c r="W7725" i="190"/>
  <c r="X7726" i="190"/>
  <c r="W7728" i="190"/>
  <c r="W7731" i="190"/>
  <c r="X7732" i="190"/>
  <c r="W7734" i="190"/>
  <c r="W7737" i="190"/>
  <c r="X7738" i="190"/>
  <c r="W7740" i="190"/>
  <c r="W7743" i="190"/>
  <c r="X7744" i="190"/>
  <c r="W7746" i="190"/>
  <c r="W7749" i="190"/>
  <c r="X7750" i="190"/>
  <c r="W7752" i="190"/>
  <c r="W7755" i="190"/>
  <c r="X7756" i="190"/>
  <c r="W7758" i="190"/>
  <c r="W7761" i="190"/>
  <c r="X7762" i="190"/>
  <c r="W7764" i="190"/>
  <c r="X5971" i="190"/>
  <c r="X5987" i="190"/>
  <c r="X6003" i="190"/>
  <c r="X6019" i="190"/>
  <c r="X6035" i="190"/>
  <c r="X6051" i="190"/>
  <c r="X6067" i="190"/>
  <c r="X6083" i="190"/>
  <c r="X6099" i="190"/>
  <c r="X6115" i="190"/>
  <c r="X6131" i="190"/>
  <c r="X6147" i="190"/>
  <c r="X6163" i="190"/>
  <c r="X6179" i="190"/>
  <c r="X6195" i="190"/>
  <c r="X6211" i="190"/>
  <c r="X6227" i="190"/>
  <c r="X6243" i="190"/>
  <c r="X6259" i="190"/>
  <c r="X6275" i="190"/>
  <c r="X6291" i="190"/>
  <c r="X6307" i="190"/>
  <c r="X6323" i="190"/>
  <c r="X6339" i="190"/>
  <c r="X6355" i="190"/>
  <c r="X6371" i="190"/>
  <c r="X6387" i="190"/>
  <c r="X6403" i="190"/>
  <c r="X6419" i="190"/>
  <c r="X6435" i="190"/>
  <c r="X6451" i="190"/>
  <c r="X6467" i="190"/>
  <c r="X6473" i="190"/>
  <c r="X6479" i="190"/>
  <c r="X6485" i="190"/>
  <c r="X6491" i="190"/>
  <c r="X6497" i="190"/>
  <c r="X6503" i="190"/>
  <c r="X6509" i="190"/>
  <c r="X6515" i="190"/>
  <c r="X6521" i="190"/>
  <c r="X6527" i="190"/>
  <c r="X6533" i="190"/>
  <c r="X6539" i="190"/>
  <c r="X6545" i="190"/>
  <c r="X6551" i="190"/>
  <c r="X6557" i="190"/>
  <c r="X6563" i="190"/>
  <c r="X6569" i="190"/>
  <c r="X6575" i="190"/>
  <c r="X6581" i="190"/>
  <c r="X6593" i="190"/>
  <c r="X6599" i="190"/>
  <c r="X6617" i="190"/>
  <c r="W6622" i="190"/>
  <c r="X6633" i="190"/>
  <c r="W6638" i="190"/>
  <c r="X6649" i="190"/>
  <c r="W6654" i="190"/>
  <c r="X6665" i="190"/>
  <c r="W6670" i="190"/>
  <c r="X6690" i="190"/>
  <c r="W6708" i="190"/>
  <c r="W6711" i="190"/>
  <c r="W6714" i="190"/>
  <c r="W6717" i="190"/>
  <c r="X6731" i="190"/>
  <c r="X6756" i="190"/>
  <c r="W6887" i="190"/>
  <c r="X6888" i="190"/>
  <c r="W6890" i="190"/>
  <c r="W6893" i="190"/>
  <c r="X6894" i="190"/>
  <c r="W6896" i="190"/>
  <c r="W6899" i="190"/>
  <c r="X6900" i="190"/>
  <c r="W6902" i="190"/>
  <c r="W6905" i="190"/>
  <c r="X6906" i="190"/>
  <c r="W6908" i="190"/>
  <c r="W6911" i="190"/>
  <c r="X6912" i="190"/>
  <c r="W6914" i="190"/>
  <c r="W6917" i="190"/>
  <c r="X6918" i="190"/>
  <c r="W6920" i="190"/>
  <c r="W6923" i="190"/>
  <c r="X6924" i="190"/>
  <c r="W6926" i="190"/>
  <c r="W6929" i="190"/>
  <c r="X6930" i="190"/>
  <c r="W6932" i="190"/>
  <c r="W6935" i="190"/>
  <c r="X6936" i="190"/>
  <c r="W6938" i="190"/>
  <c r="W6941" i="190"/>
  <c r="X6942" i="190"/>
  <c r="W6944" i="190"/>
  <c r="W6947" i="190"/>
  <c r="X6948" i="190"/>
  <c r="W6950" i="190"/>
  <c r="W6953" i="190"/>
  <c r="X6954" i="190"/>
  <c r="W6956" i="190"/>
  <c r="W6959" i="190"/>
  <c r="X6960" i="190"/>
  <c r="W6962" i="190"/>
  <c r="W6965" i="190"/>
  <c r="X6966" i="190"/>
  <c r="W6968" i="190"/>
  <c r="W6971" i="190"/>
  <c r="X6972" i="190"/>
  <c r="W6974" i="190"/>
  <c r="W6977" i="190"/>
  <c r="X6978" i="190"/>
  <c r="W6980" i="190"/>
  <c r="W6983" i="190"/>
  <c r="X6984" i="190"/>
  <c r="W6986" i="190"/>
  <c r="W6989" i="190"/>
  <c r="X6990" i="190"/>
  <c r="W6992" i="190"/>
  <c r="W6995" i="190"/>
  <c r="X6996" i="190"/>
  <c r="W6998" i="190"/>
  <c r="W7001" i="190"/>
  <c r="X7002" i="190"/>
  <c r="W7004" i="190"/>
  <c r="W7007" i="190"/>
  <c r="X7008" i="190"/>
  <c r="W7010" i="190"/>
  <c r="W7013" i="190"/>
  <c r="X7014" i="190"/>
  <c r="W7016" i="190"/>
  <c r="W7019" i="190"/>
  <c r="X7020" i="190"/>
  <c r="W7022" i="190"/>
  <c r="W7025" i="190"/>
  <c r="X7026" i="190"/>
  <c r="W7028" i="190"/>
  <c r="W7031" i="190"/>
  <c r="X7032" i="190"/>
  <c r="W7034" i="190"/>
  <c r="W7037" i="190"/>
  <c r="X7038" i="190"/>
  <c r="W7040" i="190"/>
  <c r="W7043" i="190"/>
  <c r="X7044" i="190"/>
  <c r="W7046" i="190"/>
  <c r="W7049" i="190"/>
  <c r="X7050" i="190"/>
  <c r="W7052" i="190"/>
  <c r="W7055" i="190"/>
  <c r="X7056" i="190"/>
  <c r="W7058" i="190"/>
  <c r="W7061" i="190"/>
  <c r="X7062" i="190"/>
  <c r="W7064" i="190"/>
  <c r="W7067" i="190"/>
  <c r="X7068" i="190"/>
  <c r="W7070" i="190"/>
  <c r="W7073" i="190"/>
  <c r="X7074" i="190"/>
  <c r="W7076" i="190"/>
  <c r="W7079" i="190"/>
  <c r="X7080" i="190"/>
  <c r="W7082" i="190"/>
  <c r="W7085" i="190"/>
  <c r="X7086" i="190"/>
  <c r="W7088" i="190"/>
  <c r="W7091" i="190"/>
  <c r="X7092" i="190"/>
  <c r="W7094" i="190"/>
  <c r="W7097" i="190"/>
  <c r="X6553" i="190"/>
  <c r="X6559" i="190"/>
  <c r="X6565" i="190"/>
  <c r="X6571" i="190"/>
  <c r="X6577" i="190"/>
  <c r="X6583" i="190"/>
  <c r="X6601" i="190"/>
  <c r="X6607" i="190"/>
  <c r="X6622" i="190"/>
  <c r="X6638" i="190"/>
  <c r="X6654" i="190"/>
  <c r="X6670" i="190"/>
  <c r="W6688" i="190"/>
  <c r="W6691" i="190"/>
  <c r="X6714" i="190"/>
  <c r="W6716" i="190"/>
  <c r="X6727" i="190"/>
  <c r="W6735" i="190"/>
  <c r="W6754" i="190"/>
  <c r="W6757" i="190"/>
  <c r="X6379" i="190"/>
  <c r="X6395" i="190"/>
  <c r="X6411" i="190"/>
  <c r="X6427" i="190"/>
  <c r="X6443" i="190"/>
  <c r="X6459" i="190"/>
  <c r="X6625" i="190"/>
  <c r="W6630" i="190"/>
  <c r="X6641" i="190"/>
  <c r="W6646" i="190"/>
  <c r="X6657" i="190"/>
  <c r="W6662" i="190"/>
  <c r="X6673" i="190"/>
  <c r="W6678" i="190"/>
  <c r="X6689" i="190"/>
  <c r="W6694" i="190"/>
  <c r="X6705" i="190"/>
  <c r="W6710" i="190"/>
  <c r="X6721" i="190"/>
  <c r="X6737" i="190"/>
  <c r="X6753" i="190"/>
  <c r="X7098" i="190"/>
  <c r="W7100" i="190"/>
  <c r="W7103" i="190"/>
  <c r="X7104" i="190"/>
  <c r="W7106" i="190"/>
  <c r="W7109" i="190"/>
  <c r="X7110" i="190"/>
  <c r="W7112" i="190"/>
  <c r="W7115" i="190"/>
  <c r="X7116" i="190"/>
  <c r="W7118" i="190"/>
  <c r="W7121" i="190"/>
  <c r="X7122" i="190"/>
  <c r="W7124" i="190"/>
  <c r="W7127" i="190"/>
  <c r="X7128" i="190"/>
  <c r="W7130" i="190"/>
  <c r="W7133" i="190"/>
  <c r="X7134" i="190"/>
  <c r="W7136" i="190"/>
  <c r="W7139" i="190"/>
  <c r="X7140" i="190"/>
  <c r="W7142" i="190"/>
  <c r="W7145" i="190"/>
  <c r="X7146" i="190"/>
  <c r="W7148" i="190"/>
  <c r="W7151" i="190"/>
  <c r="X7152" i="190"/>
  <c r="W7154" i="190"/>
  <c r="W7157" i="190"/>
  <c r="X7158" i="190"/>
  <c r="W7160" i="190"/>
  <c r="W7163" i="190"/>
  <c r="X7164" i="190"/>
  <c r="W7166" i="190"/>
  <c r="W7169" i="190"/>
  <c r="X7170" i="190"/>
  <c r="W7172" i="190"/>
  <c r="W7175" i="190"/>
  <c r="X7176" i="190"/>
  <c r="W7178" i="190"/>
  <c r="W7181" i="190"/>
  <c r="X7182" i="190"/>
  <c r="W7184" i="190"/>
  <c r="W7187" i="190"/>
  <c r="X7188" i="190"/>
  <c r="W7190" i="190"/>
  <c r="W7193" i="190"/>
  <c r="X7194" i="190"/>
  <c r="W7196" i="190"/>
  <c r="W7199" i="190"/>
  <c r="X7200" i="190"/>
  <c r="W7202" i="190"/>
  <c r="W7205" i="190"/>
  <c r="X7206" i="190"/>
  <c r="W7208" i="190"/>
  <c r="W7211" i="190"/>
  <c r="X7212" i="190"/>
  <c r="W7214" i="190"/>
  <c r="W7217" i="190"/>
  <c r="X7218" i="190"/>
  <c r="W7220" i="190"/>
  <c r="W7223" i="190"/>
  <c r="X7224" i="190"/>
  <c r="W7226" i="190"/>
  <c r="W7229" i="190"/>
  <c r="X7230" i="190"/>
  <c r="W7232" i="190"/>
  <c r="W7235" i="190"/>
  <c r="X7236" i="190"/>
  <c r="W7238" i="190"/>
  <c r="W7241" i="190"/>
  <c r="X7242" i="190"/>
  <c r="W7244" i="190"/>
  <c r="W7247" i="190"/>
  <c r="X7248" i="190"/>
  <c r="W7250" i="190"/>
  <c r="W7253" i="190"/>
  <c r="X7254" i="190"/>
  <c r="W7256" i="190"/>
  <c r="W7259" i="190"/>
  <c r="X7260" i="190"/>
  <c r="W7262" i="190"/>
  <c r="W7265" i="190"/>
  <c r="X7266" i="190"/>
  <c r="W7268" i="190"/>
  <c r="W7271" i="190"/>
  <c r="X7272" i="190"/>
  <c r="W7274" i="190"/>
  <c r="W7277" i="190"/>
  <c r="X7278" i="190"/>
  <c r="W7280" i="190"/>
  <c r="W7283" i="190"/>
  <c r="X7284" i="190"/>
  <c r="W7286" i="190"/>
  <c r="W7289" i="190"/>
  <c r="X7290" i="190"/>
  <c r="W7292" i="190"/>
  <c r="W7295" i="190"/>
  <c r="X7296" i="190"/>
  <c r="W7298" i="190"/>
  <c r="W7301" i="190"/>
  <c r="X7302" i="190"/>
  <c r="W7304" i="190"/>
  <c r="W7307" i="190"/>
  <c r="X7308" i="190"/>
  <c r="W7310" i="190"/>
  <c r="W7313" i="190"/>
  <c r="X7314" i="190"/>
  <c r="W7316" i="190"/>
  <c r="W7319" i="190"/>
  <c r="X7320" i="190"/>
  <c r="W7322" i="190"/>
  <c r="W7325" i="190"/>
  <c r="X7326" i="190"/>
  <c r="W7328" i="190"/>
  <c r="W7331" i="190"/>
  <c r="X7332" i="190"/>
  <c r="W7334" i="190"/>
  <c r="W7337" i="190"/>
  <c r="X7338" i="190"/>
  <c r="W7340" i="190"/>
  <c r="W7343" i="190"/>
  <c r="X7344" i="190"/>
  <c r="W7346" i="190"/>
  <c r="W7349" i="190"/>
  <c r="X7350" i="190"/>
  <c r="W7352" i="190"/>
  <c r="W7355" i="190"/>
  <c r="X7356" i="190"/>
  <c r="W7358" i="190"/>
  <c r="W7361" i="190"/>
  <c r="X7362" i="190"/>
  <c r="W7364" i="190"/>
  <c r="W7367" i="190"/>
  <c r="X7368" i="190"/>
  <c r="W7370" i="190"/>
  <c r="W7373" i="190"/>
  <c r="X7374" i="190"/>
  <c r="W7376" i="190"/>
  <c r="W7379" i="190"/>
  <c r="X7380" i="190"/>
  <c r="W7382" i="190"/>
  <c r="W7385" i="190"/>
  <c r="X7386" i="190"/>
  <c r="W7388" i="190"/>
  <c r="W7391" i="190"/>
  <c r="X7392" i="190"/>
  <c r="W7394" i="190"/>
  <c r="W7397" i="190"/>
  <c r="W7400" i="190"/>
  <c r="X7401" i="190"/>
  <c r="W7403" i="190"/>
  <c r="W7406" i="190"/>
  <c r="W7409" i="190"/>
  <c r="W7412" i="190"/>
  <c r="W7415" i="190"/>
  <c r="X7416" i="190"/>
  <c r="W7418" i="190"/>
  <c r="X7419" i="190"/>
  <c r="W7421" i="190"/>
  <c r="W7424" i="190"/>
  <c r="X7425" i="190"/>
  <c r="W7427" i="190"/>
  <c r="X7428" i="190"/>
  <c r="W7430" i="190"/>
  <c r="X7431" i="190"/>
  <c r="W7433" i="190"/>
  <c r="W7436" i="190"/>
  <c r="X7437" i="190"/>
  <c r="X6678" i="190"/>
  <c r="X6694" i="190"/>
  <c r="X6710" i="190"/>
  <c r="X6723" i="190"/>
  <c r="X6739" i="190"/>
  <c r="X6755" i="190"/>
  <c r="W7767" i="190"/>
  <c r="X7768" i="190"/>
  <c r="W7770" i="190"/>
  <c r="W7773" i="190"/>
  <c r="X7774" i="190"/>
  <c r="W7776" i="190"/>
  <c r="X7777" i="190"/>
  <c r="W7779" i="190"/>
  <c r="W7782" i="190"/>
  <c r="X7783" i="190"/>
  <c r="W7785" i="190"/>
  <c r="W7788" i="190"/>
  <c r="W7791" i="190"/>
  <c r="X7792" i="190"/>
  <c r="W7794" i="190"/>
  <c r="W7797" i="190"/>
  <c r="X7798" i="190"/>
  <c r="W7800" i="190"/>
  <c r="X7801" i="190"/>
  <c r="W7803" i="190"/>
  <c r="W7806" i="190"/>
  <c r="X7807" i="190"/>
  <c r="W7809" i="190"/>
  <c r="W7812" i="190"/>
  <c r="W7815" i="190"/>
  <c r="X7816" i="190"/>
  <c r="W7818" i="190"/>
  <c r="W7821" i="190"/>
  <c r="X7822" i="190"/>
  <c r="W7824" i="190"/>
  <c r="X7825" i="190"/>
  <c r="W7827" i="190"/>
  <c r="W7830" i="190"/>
  <c r="X7831" i="190"/>
  <c r="W7833" i="190"/>
  <c r="W7836" i="190"/>
  <c r="W7839" i="190"/>
  <c r="X7840" i="190"/>
  <c r="W7842" i="190"/>
  <c r="W7845" i="190"/>
  <c r="X7846" i="190"/>
  <c r="W7848" i="190"/>
  <c r="X7849" i="190"/>
  <c r="W7851" i="190"/>
  <c r="W7854" i="190"/>
  <c r="X7855" i="190"/>
  <c r="W7857" i="190"/>
  <c r="W7860" i="190"/>
  <c r="W7863" i="190"/>
  <c r="X7864" i="190"/>
  <c r="W7866" i="190"/>
  <c r="X7867" i="190"/>
  <c r="W7869" i="190"/>
  <c r="X7873" i="190"/>
  <c r="W7875" i="190"/>
  <c r="X7876" i="190"/>
  <c r="X7879" i="190"/>
  <c r="W7881" i="190"/>
  <c r="X7882" i="190"/>
  <c r="W7884" i="190"/>
  <c r="X7885" i="190"/>
  <c r="W7887" i="190"/>
  <c r="W7890" i="190"/>
  <c r="X7891" i="190"/>
  <c r="W7893" i="190"/>
  <c r="X7897" i="190"/>
  <c r="W7899" i="190"/>
  <c r="X7900" i="190"/>
  <c r="X7903" i="190"/>
  <c r="W7905" i="190"/>
  <c r="X7906" i="190"/>
  <c r="W7908" i="190"/>
  <c r="X7909" i="190"/>
  <c r="W7911" i="190"/>
  <c r="W7914" i="190"/>
  <c r="X7915" i="190"/>
  <c r="W7917" i="190"/>
  <c r="X7921" i="190"/>
  <c r="W7923" i="190"/>
  <c r="W8151" i="190"/>
  <c r="W8163" i="190"/>
  <c r="X8167" i="190"/>
  <c r="W8175" i="190"/>
  <c r="W8199" i="190"/>
  <c r="X7440" i="190"/>
  <c r="W7442" i="190"/>
  <c r="X7443" i="190"/>
  <c r="W7445" i="190"/>
  <c r="X7446" i="190"/>
  <c r="W7448" i="190"/>
  <c r="W7451" i="190"/>
  <c r="X7452" i="190"/>
  <c r="W7454" i="190"/>
  <c r="X7458" i="190"/>
  <c r="W7460" i="190"/>
  <c r="X7461" i="190"/>
  <c r="X7464" i="190"/>
  <c r="W7466" i="190"/>
  <c r="X7467" i="190"/>
  <c r="W7469" i="190"/>
  <c r="X7470" i="190"/>
  <c r="W7472" i="190"/>
  <c r="W7475" i="190"/>
  <c r="X7476" i="190"/>
  <c r="W7478" i="190"/>
  <c r="X7482" i="190"/>
  <c r="W7484" i="190"/>
  <c r="X7485" i="190"/>
  <c r="X7488" i="190"/>
  <c r="W7490" i="190"/>
  <c r="X7491" i="190"/>
  <c r="W7493" i="190"/>
  <c r="X7494" i="190"/>
  <c r="W7496" i="190"/>
  <c r="W7499" i="190"/>
  <c r="X7500" i="190"/>
  <c r="W7502" i="190"/>
  <c r="X7506" i="190"/>
  <c r="W7508" i="190"/>
  <c r="X7509" i="190"/>
  <c r="X7512" i="190"/>
  <c r="W7514" i="190"/>
  <c r="X7515" i="190"/>
  <c r="W7517" i="190"/>
  <c r="X7518" i="190"/>
  <c r="W7520" i="190"/>
  <c r="W7523" i="190"/>
  <c r="X7524" i="190"/>
  <c r="W7526" i="190"/>
  <c r="X7530" i="190"/>
  <c r="W7532" i="190"/>
  <c r="X7533" i="190"/>
  <c r="W7535" i="190"/>
  <c r="X7536" i="190"/>
  <c r="W7538" i="190"/>
  <c r="X7539" i="190"/>
  <c r="W7541" i="190"/>
  <c r="X7542" i="190"/>
  <c r="W7544" i="190"/>
  <c r="X7545" i="190"/>
  <c r="W7547" i="190"/>
  <c r="X7548" i="190"/>
  <c r="W7550" i="190"/>
  <c r="X7551" i="190"/>
  <c r="W7553" i="190"/>
  <c r="X7554" i="190"/>
  <c r="W7556" i="190"/>
  <c r="X7557" i="190"/>
  <c r="W7559" i="190"/>
  <c r="X7560" i="190"/>
  <c r="W7562" i="190"/>
  <c r="W7565" i="190"/>
  <c r="X7566" i="190"/>
  <c r="W7568" i="190"/>
  <c r="W7571" i="190"/>
  <c r="X7572" i="190"/>
  <c r="W7574" i="190"/>
  <c r="W7577" i="190"/>
  <c r="X7578" i="190"/>
  <c r="W7580" i="190"/>
  <c r="W7583" i="190"/>
  <c r="X7584" i="190"/>
  <c r="W7586" i="190"/>
  <c r="W7589" i="190"/>
  <c r="X7590" i="190"/>
  <c r="W7592" i="190"/>
  <c r="W7595" i="190"/>
  <c r="X7596" i="190"/>
  <c r="W7598" i="190"/>
  <c r="W7601" i="190"/>
  <c r="X7602" i="190"/>
  <c r="W7604" i="190"/>
  <c r="W7607" i="190"/>
  <c r="X7608" i="190"/>
  <c r="W7610" i="190"/>
  <c r="W7613" i="190"/>
  <c r="X7614" i="190"/>
  <c r="W7616" i="190"/>
  <c r="W7619" i="190"/>
  <c r="X7620" i="190"/>
  <c r="W7622" i="190"/>
  <c r="W7625" i="190"/>
  <c r="X7626" i="190"/>
  <c r="W7628" i="190"/>
  <c r="W7631" i="190"/>
  <c r="X7632" i="190"/>
  <c r="W7634" i="190"/>
  <c r="W7637" i="190"/>
  <c r="X7638" i="190"/>
  <c r="W7640" i="190"/>
  <c r="W7643" i="190"/>
  <c r="X7644" i="190"/>
  <c r="W7646" i="190"/>
  <c r="W7649" i="190"/>
  <c r="X7650" i="190"/>
  <c r="W7652" i="190"/>
  <c r="W7655" i="190"/>
  <c r="X7656" i="190"/>
  <c r="W7658" i="190"/>
  <c r="W7661" i="190"/>
  <c r="X7662" i="190"/>
  <c r="W7664" i="190"/>
  <c r="W7667" i="190"/>
  <c r="X7668" i="190"/>
  <c r="W7670" i="190"/>
  <c r="W7673" i="190"/>
  <c r="X7674" i="190"/>
  <c r="W7676" i="190"/>
  <c r="W7679" i="190"/>
  <c r="X7680" i="190"/>
  <c r="W7682" i="190"/>
  <c r="W7685" i="190"/>
  <c r="X7686" i="190"/>
  <c r="W7688" i="190"/>
  <c r="W7691" i="190"/>
  <c r="X7692" i="190"/>
  <c r="W7694" i="190"/>
  <c r="W7697" i="190"/>
  <c r="X7698" i="190"/>
  <c r="W7700" i="190"/>
  <c r="W7703" i="190"/>
  <c r="X7704" i="190"/>
  <c r="W7706" i="190"/>
  <c r="W7709" i="190"/>
  <c r="X7710" i="190"/>
  <c r="W7712" i="190"/>
  <c r="W7715" i="190"/>
  <c r="X7716" i="190"/>
  <c r="W7718" i="190"/>
  <c r="W7721" i="190"/>
  <c r="X7722" i="190"/>
  <c r="W7724" i="190"/>
  <c r="W7727" i="190"/>
  <c r="X7728" i="190"/>
  <c r="W7730" i="190"/>
  <c r="W7733" i="190"/>
  <c r="X7734" i="190"/>
  <c r="W7736" i="190"/>
  <c r="W7739" i="190"/>
  <c r="X7740" i="190"/>
  <c r="W7742" i="190"/>
  <c r="W7745" i="190"/>
  <c r="X7746" i="190"/>
  <c r="W7748" i="190"/>
  <c r="W7751" i="190"/>
  <c r="X7752" i="190"/>
  <c r="W7754" i="190"/>
  <c r="W7757" i="190"/>
  <c r="X7758" i="190"/>
  <c r="W7760" i="190"/>
  <c r="W7763" i="190"/>
  <c r="X7764" i="190"/>
  <c r="W7766" i="190"/>
  <c r="W7769" i="190"/>
  <c r="X7770" i="190"/>
  <c r="W7772" i="190"/>
  <c r="W7775" i="190"/>
  <c r="X7776" i="190"/>
  <c r="W7778" i="190"/>
  <c r="W7781" i="190"/>
  <c r="X7782" i="190"/>
  <c r="W7784" i="190"/>
  <c r="X7785" i="190"/>
  <c r="W7787" i="190"/>
  <c r="W7790" i="190"/>
  <c r="X7791" i="190"/>
  <c r="W7793" i="190"/>
  <c r="W7796" i="190"/>
  <c r="W7799" i="190"/>
  <c r="X7800" i="190"/>
  <c r="W7802" i="190"/>
  <c r="W7805" i="190"/>
  <c r="X7806" i="190"/>
  <c r="W7808" i="190"/>
  <c r="X7809" i="190"/>
  <c r="W7811" i="190"/>
  <c r="W7814" i="190"/>
  <c r="X7815" i="190"/>
  <c r="W7817" i="190"/>
  <c r="W7820" i="190"/>
  <c r="W7823" i="190"/>
  <c r="X7824" i="190"/>
  <c r="W7826" i="190"/>
  <c r="W7829" i="190"/>
  <c r="X7830" i="190"/>
  <c r="W7832" i="190"/>
  <c r="X7833" i="190"/>
  <c r="W7835" i="190"/>
  <c r="W7838" i="190"/>
  <c r="X7839" i="190"/>
  <c r="W7841" i="190"/>
  <c r="W7844" i="190"/>
  <c r="W7847" i="190"/>
  <c r="X7848" i="190"/>
  <c r="W7850" i="190"/>
  <c r="W7853" i="190"/>
  <c r="X7854" i="190"/>
  <c r="W7856" i="190"/>
  <c r="X7857" i="190"/>
  <c r="W7859" i="190"/>
  <c r="W7862" i="190"/>
  <c r="X7863" i="190"/>
  <c r="W7865" i="190"/>
  <c r="W7868" i="190"/>
  <c r="X7869" i="190"/>
  <c r="W7871" i="190"/>
  <c r="W7874" i="190"/>
  <c r="X7875" i="190"/>
  <c r="W7877" i="190"/>
  <c r="X7881" i="190"/>
  <c r="W7883" i="190"/>
  <c r="X7884" i="190"/>
  <c r="X7887" i="190"/>
  <c r="W7889" i="190"/>
  <c r="X7890" i="190"/>
  <c r="W7892" i="190"/>
  <c r="X7893" i="190"/>
  <c r="W7895" i="190"/>
  <c r="W7898" i="190"/>
  <c r="X7899" i="190"/>
  <c r="W7901" i="190"/>
  <c r="X7905" i="190"/>
  <c r="W7907" i="190"/>
  <c r="X7908" i="190"/>
  <c r="X7911" i="190"/>
  <c r="W7913" i="190"/>
  <c r="X7914" i="190"/>
  <c r="W7916" i="190"/>
  <c r="X7917" i="190"/>
  <c r="W7919" i="190"/>
  <c r="W7922" i="190"/>
  <c r="X7923" i="190"/>
  <c r="W7925" i="190"/>
  <c r="X7929" i="190"/>
  <c r="W7931" i="190"/>
  <c r="X7932" i="190"/>
  <c r="X7935" i="190"/>
  <c r="W7937" i="190"/>
  <c r="X7938" i="190"/>
  <c r="W7940" i="190"/>
  <c r="X7941" i="190"/>
  <c r="W7943" i="190"/>
  <c r="W7946" i="190"/>
  <c r="X7947" i="190"/>
  <c r="W7949" i="190"/>
  <c r="X7953" i="190"/>
  <c r="W7955" i="190"/>
  <c r="X7956" i="190"/>
  <c r="X7959" i="190"/>
  <c r="W7961" i="190"/>
  <c r="X7962" i="190"/>
  <c r="W7964" i="190"/>
  <c r="X7965" i="190"/>
  <c r="W7967" i="190"/>
  <c r="W7970" i="190"/>
  <c r="X7971" i="190"/>
  <c r="W7973" i="190"/>
  <c r="X7977" i="190"/>
  <c r="W7979" i="190"/>
  <c r="X7980" i="190"/>
  <c r="W7982" i="190"/>
  <c r="X7983" i="190"/>
  <c r="W7985" i="190"/>
  <c r="X7986" i="190"/>
  <c r="W7988" i="190"/>
  <c r="X7989" i="190"/>
  <c r="W7991" i="190"/>
  <c r="X7992" i="190"/>
  <c r="W7994" i="190"/>
  <c r="X7995" i="190"/>
  <c r="W7997" i="190"/>
  <c r="X7998" i="190"/>
  <c r="W8000" i="190"/>
  <c r="X8001" i="190"/>
  <c r="W8003" i="190"/>
  <c r="X7034" i="190"/>
  <c r="W7036" i="190"/>
  <c r="W7039" i="190"/>
  <c r="X7040" i="190"/>
  <c r="W7042" i="190"/>
  <c r="W7045" i="190"/>
  <c r="X7046" i="190"/>
  <c r="W7048" i="190"/>
  <c r="W7051" i="190"/>
  <c r="X7052" i="190"/>
  <c r="W7054" i="190"/>
  <c r="W7057" i="190"/>
  <c r="X7058" i="190"/>
  <c r="W7060" i="190"/>
  <c r="W7063" i="190"/>
  <c r="X7064" i="190"/>
  <c r="W7066" i="190"/>
  <c r="W7069" i="190"/>
  <c r="X7070" i="190"/>
  <c r="W7072" i="190"/>
  <c r="W7075" i="190"/>
  <c r="X7076" i="190"/>
  <c r="W7078" i="190"/>
  <c r="W7081" i="190"/>
  <c r="X7082" i="190"/>
  <c r="W7084" i="190"/>
  <c r="W7087" i="190"/>
  <c r="X7088" i="190"/>
  <c r="W7090" i="190"/>
  <c r="W7093" i="190"/>
  <c r="X7094" i="190"/>
  <c r="W7096" i="190"/>
  <c r="W7099" i="190"/>
  <c r="X7100" i="190"/>
  <c r="W7102" i="190"/>
  <c r="W7105" i="190"/>
  <c r="X7106" i="190"/>
  <c r="W7108" i="190"/>
  <c r="W7111" i="190"/>
  <c r="X7112" i="190"/>
  <c r="W7114" i="190"/>
  <c r="W7117" i="190"/>
  <c r="X7118" i="190"/>
  <c r="W7120" i="190"/>
  <c r="W7123" i="190"/>
  <c r="X7124" i="190"/>
  <c r="W7126" i="190"/>
  <c r="W7129" i="190"/>
  <c r="X7130" i="190"/>
  <c r="W7132" i="190"/>
  <c r="W7135" i="190"/>
  <c r="X7136" i="190"/>
  <c r="W7138" i="190"/>
  <c r="W7141" i="190"/>
  <c r="X7142" i="190"/>
  <c r="W7144" i="190"/>
  <c r="W7147" i="190"/>
  <c r="X7148" i="190"/>
  <c r="W7150" i="190"/>
  <c r="W7153" i="190"/>
  <c r="X7154" i="190"/>
  <c r="W7156" i="190"/>
  <c r="W7159" i="190"/>
  <c r="X7160" i="190"/>
  <c r="W7162" i="190"/>
  <c r="W7165" i="190"/>
  <c r="X7166" i="190"/>
  <c r="X8412" i="190"/>
  <c r="X8418" i="190"/>
  <c r="X8421" i="190"/>
  <c r="X8430" i="190"/>
  <c r="W7168" i="190"/>
  <c r="W7171" i="190"/>
  <c r="X7172" i="190"/>
  <c r="W7174" i="190"/>
  <c r="W7177" i="190"/>
  <c r="X7178" i="190"/>
  <c r="W7180" i="190"/>
  <c r="W7183" i="190"/>
  <c r="X7184" i="190"/>
  <c r="W7186" i="190"/>
  <c r="W7189" i="190"/>
  <c r="X7190" i="190"/>
  <c r="W7192" i="190"/>
  <c r="W7195" i="190"/>
  <c r="X7196" i="190"/>
  <c r="W7198" i="190"/>
  <c r="W7201" i="190"/>
  <c r="X7202" i="190"/>
  <c r="W7204" i="190"/>
  <c r="W7207" i="190"/>
  <c r="X7208" i="190"/>
  <c r="W7210" i="190"/>
  <c r="W7213" i="190"/>
  <c r="X7214" i="190"/>
  <c r="W7216" i="190"/>
  <c r="W7219" i="190"/>
  <c r="X7220" i="190"/>
  <c r="W7222" i="190"/>
  <c r="W7225" i="190"/>
  <c r="X7226" i="190"/>
  <c r="W7228" i="190"/>
  <c r="W7231" i="190"/>
  <c r="X7232" i="190"/>
  <c r="W7234" i="190"/>
  <c r="W7237" i="190"/>
  <c r="X7238" i="190"/>
  <c r="W7240" i="190"/>
  <c r="W7243" i="190"/>
  <c r="X7244" i="190"/>
  <c r="W7246" i="190"/>
  <c r="W7249" i="190"/>
  <c r="X7250" i="190"/>
  <c r="W7252" i="190"/>
  <c r="W7255" i="190"/>
  <c r="X7256" i="190"/>
  <c r="W7258" i="190"/>
  <c r="W7261" i="190"/>
  <c r="X7262" i="190"/>
  <c r="W7264" i="190"/>
  <c r="W7267" i="190"/>
  <c r="X7268" i="190"/>
  <c r="W7270" i="190"/>
  <c r="W7273" i="190"/>
  <c r="X7274" i="190"/>
  <c r="W7276" i="190"/>
  <c r="W7279" i="190"/>
  <c r="X7280" i="190"/>
  <c r="W7282" i="190"/>
  <c r="W7285" i="190"/>
  <c r="X7286" i="190"/>
  <c r="W7288" i="190"/>
  <c r="W7291" i="190"/>
  <c r="X7292" i="190"/>
  <c r="W7294" i="190"/>
  <c r="W7297" i="190"/>
  <c r="X7298" i="190"/>
  <c r="W7300" i="190"/>
  <c r="W7303" i="190"/>
  <c r="X7304" i="190"/>
  <c r="W7306" i="190"/>
  <c r="W7309" i="190"/>
  <c r="X7310" i="190"/>
  <c r="W7312" i="190"/>
  <c r="W7315" i="190"/>
  <c r="X7316" i="190"/>
  <c r="W7318" i="190"/>
  <c r="W7321" i="190"/>
  <c r="X7322" i="190"/>
  <c r="W7324" i="190"/>
  <c r="W7327" i="190"/>
  <c r="X7328" i="190"/>
  <c r="W7330" i="190"/>
  <c r="W7333" i="190"/>
  <c r="X7334" i="190"/>
  <c r="W7336" i="190"/>
  <c r="W7339" i="190"/>
  <c r="X7340" i="190"/>
  <c r="W7342" i="190"/>
  <c r="W7345" i="190"/>
  <c r="X7346" i="190"/>
  <c r="W7348" i="190"/>
  <c r="W7351" i="190"/>
  <c r="X7352" i="190"/>
  <c r="W7354" i="190"/>
  <c r="W7357" i="190"/>
  <c r="X7358" i="190"/>
  <c r="W7360" i="190"/>
  <c r="W7363" i="190"/>
  <c r="X7364" i="190"/>
  <c r="W7366" i="190"/>
  <c r="W7369" i="190"/>
  <c r="X7370" i="190"/>
  <c r="W7372" i="190"/>
  <c r="W7375" i="190"/>
  <c r="X7376" i="190"/>
  <c r="W7378" i="190"/>
  <c r="W7381" i="190"/>
  <c r="X7382" i="190"/>
  <c r="W7384" i="190"/>
  <c r="W7387" i="190"/>
  <c r="X7388" i="190"/>
  <c r="W7390" i="190"/>
  <c r="W7393" i="190"/>
  <c r="X7394" i="190"/>
  <c r="W7396" i="190"/>
  <c r="W7399" i="190"/>
  <c r="X7400" i="190"/>
  <c r="W7402" i="190"/>
  <c r="X7403" i="190"/>
  <c r="W7405" i="190"/>
  <c r="W7408" i="190"/>
  <c r="X7409" i="190"/>
  <c r="W7411" i="190"/>
  <c r="W7414" i="190"/>
  <c r="W7417" i="190"/>
  <c r="W7420" i="190"/>
  <c r="W7423" i="190"/>
  <c r="X7424" i="190"/>
  <c r="W7426" i="190"/>
  <c r="X7427" i="190"/>
  <c r="W7429" i="190"/>
  <c r="W7432" i="190"/>
  <c r="W7435" i="190"/>
  <c r="X7436" i="190"/>
  <c r="W7438" i="190"/>
  <c r="X7442" i="190"/>
  <c r="W7444" i="190"/>
  <c r="X7445" i="190"/>
  <c r="X7448" i="190"/>
  <c r="W7450" i="190"/>
  <c r="X7451" i="190"/>
  <c r="W7453" i="190"/>
  <c r="X7454" i="190"/>
  <c r="W7456" i="190"/>
  <c r="W7459" i="190"/>
  <c r="X7460" i="190"/>
  <c r="W7462" i="190"/>
  <c r="X7466" i="190"/>
  <c r="W7468" i="190"/>
  <c r="X7469" i="190"/>
  <c r="X7472" i="190"/>
  <c r="W7474" i="190"/>
  <c r="X7475" i="190"/>
  <c r="W7477" i="190"/>
  <c r="X7478" i="190"/>
  <c r="W7480" i="190"/>
  <c r="W7483" i="190"/>
  <c r="X7484" i="190"/>
  <c r="W7486" i="190"/>
  <c r="X7490" i="190"/>
  <c r="W7492" i="190"/>
  <c r="X7493" i="190"/>
  <c r="X7496" i="190"/>
  <c r="W7498" i="190"/>
  <c r="X7499" i="190"/>
  <c r="W7501" i="190"/>
  <c r="X7502" i="190"/>
  <c r="W7504" i="190"/>
  <c r="W7507" i="190"/>
  <c r="X7508" i="190"/>
  <c r="X8139" i="190"/>
  <c r="W8141" i="190"/>
  <c r="W8147" i="190"/>
  <c r="X8163" i="190"/>
  <c r="W8295" i="190"/>
  <c r="X8296" i="190"/>
  <c r="X8299" i="190"/>
  <c r="W8304" i="190"/>
  <c r="W8383" i="190"/>
  <c r="X8384" i="190"/>
  <c r="X8590" i="190"/>
  <c r="X8281" i="190"/>
  <c r="X8290" i="190"/>
  <c r="X8293" i="190"/>
  <c r="X8302" i="190"/>
  <c r="W8307" i="190"/>
  <c r="X8324" i="190"/>
  <c r="X8378" i="190"/>
  <c r="X8381" i="190"/>
  <c r="W7510" i="190"/>
  <c r="X7514" i="190"/>
  <c r="W7516" i="190"/>
  <c r="X7517" i="190"/>
  <c r="X7520" i="190"/>
  <c r="W7522" i="190"/>
  <c r="X7523" i="190"/>
  <c r="W7525" i="190"/>
  <c r="X7526" i="190"/>
  <c r="W7528" i="190"/>
  <c r="W7531" i="190"/>
  <c r="X7532" i="190"/>
  <c r="W7534" i="190"/>
  <c r="X7535" i="190"/>
  <c r="W7537" i="190"/>
  <c r="X7538" i="190"/>
  <c r="W7540" i="190"/>
  <c r="X7541" i="190"/>
  <c r="W7543" i="190"/>
  <c r="X7544" i="190"/>
  <c r="W7546" i="190"/>
  <c r="X7547" i="190"/>
  <c r="W7549" i="190"/>
  <c r="X7550" i="190"/>
  <c r="W7552" i="190"/>
  <c r="X7553" i="190"/>
  <c r="W7555" i="190"/>
  <c r="X7556" i="190"/>
  <c r="W7558" i="190"/>
  <c r="X7559" i="190"/>
  <c r="W7561" i="190"/>
  <c r="X7562" i="190"/>
  <c r="W7564" i="190"/>
  <c r="W7567" i="190"/>
  <c r="X7568" i="190"/>
  <c r="W7570" i="190"/>
  <c r="W7573" i="190"/>
  <c r="X7574" i="190"/>
  <c r="W7576" i="190"/>
  <c r="W7579" i="190"/>
  <c r="X7580" i="190"/>
  <c r="W7582" i="190"/>
  <c r="W7585" i="190"/>
  <c r="X7586" i="190"/>
  <c r="W7588" i="190"/>
  <c r="W7591" i="190"/>
  <c r="X7592" i="190"/>
  <c r="W7594" i="190"/>
  <c r="W7597" i="190"/>
  <c r="X7598" i="190"/>
  <c r="W7600" i="190"/>
  <c r="W7603" i="190"/>
  <c r="X7604" i="190"/>
  <c r="W7606" i="190"/>
  <c r="W7609" i="190"/>
  <c r="X7610" i="190"/>
  <c r="W7612" i="190"/>
  <c r="W7615" i="190"/>
  <c r="X7616" i="190"/>
  <c r="W7618" i="190"/>
  <c r="W7621" i="190"/>
  <c r="X7622" i="190"/>
  <c r="W7624" i="190"/>
  <c r="W7627" i="190"/>
  <c r="X7628" i="190"/>
  <c r="W7630" i="190"/>
  <c r="W7633" i="190"/>
  <c r="X7634" i="190"/>
  <c r="W7636" i="190"/>
  <c r="W7639" i="190"/>
  <c r="X7640" i="190"/>
  <c r="W7642" i="190"/>
  <c r="W7645" i="190"/>
  <c r="X7646" i="190"/>
  <c r="W7648" i="190"/>
  <c r="W7651" i="190"/>
  <c r="X7652" i="190"/>
  <c r="W7654" i="190"/>
  <c r="W7657" i="190"/>
  <c r="X7658" i="190"/>
  <c r="W7660" i="190"/>
  <c r="W7663" i="190"/>
  <c r="X7664" i="190"/>
  <c r="W7666" i="190"/>
  <c r="W7669" i="190"/>
  <c r="X7670" i="190"/>
  <c r="W7672" i="190"/>
  <c r="W7675" i="190"/>
  <c r="X7676" i="190"/>
  <c r="W7678" i="190"/>
  <c r="W7681" i="190"/>
  <c r="X7682" i="190"/>
  <c r="W7684" i="190"/>
  <c r="W7687" i="190"/>
  <c r="X7688" i="190"/>
  <c r="W7690" i="190"/>
  <c r="W7693" i="190"/>
  <c r="X7694" i="190"/>
  <c r="W7696" i="190"/>
  <c r="W7699" i="190"/>
  <c r="X7700" i="190"/>
  <c r="W7702" i="190"/>
  <c r="W7705" i="190"/>
  <c r="X7706" i="190"/>
  <c r="W7708" i="190"/>
  <c r="W7711" i="190"/>
  <c r="X7712" i="190"/>
  <c r="W7714" i="190"/>
  <c r="W7717" i="190"/>
  <c r="X7718" i="190"/>
  <c r="W7720" i="190"/>
  <c r="W7723" i="190"/>
  <c r="X7724" i="190"/>
  <c r="W7726" i="190"/>
  <c r="W7729" i="190"/>
  <c r="X7730" i="190"/>
  <c r="W7732" i="190"/>
  <c r="W7735" i="190"/>
  <c r="X7736" i="190"/>
  <c r="W7738" i="190"/>
  <c r="W7741" i="190"/>
  <c r="X7742" i="190"/>
  <c r="W7744" i="190"/>
  <c r="W7747" i="190"/>
  <c r="X7748" i="190"/>
  <c r="W7750" i="190"/>
  <c r="W7753" i="190"/>
  <c r="X7754" i="190"/>
  <c r="W7756" i="190"/>
  <c r="W7759" i="190"/>
  <c r="X7760" i="190"/>
  <c r="W7762" i="190"/>
  <c r="W7765" i="190"/>
  <c r="X7766" i="190"/>
  <c r="W7768" i="190"/>
  <c r="W7771" i="190"/>
  <c r="X7772" i="190"/>
  <c r="W7774" i="190"/>
  <c r="X7775" i="190"/>
  <c r="W7777" i="190"/>
  <c r="W7780" i="190"/>
  <c r="W7783" i="190"/>
  <c r="X7784" i="190"/>
  <c r="W7786" i="190"/>
  <c r="W7789" i="190"/>
  <c r="X7790" i="190"/>
  <c r="W7792" i="190"/>
  <c r="X7793" i="190"/>
  <c r="W7795" i="190"/>
  <c r="W7798" i="190"/>
  <c r="X7799" i="190"/>
  <c r="W7801" i="190"/>
  <c r="W7804" i="190"/>
  <c r="W7807" i="190"/>
  <c r="X7808" i="190"/>
  <c r="W7810" i="190"/>
  <c r="W7813" i="190"/>
  <c r="X7814" i="190"/>
  <c r="W7816" i="190"/>
  <c r="X7817" i="190"/>
  <c r="W7819" i="190"/>
  <c r="W7822" i="190"/>
  <c r="X7823" i="190"/>
  <c r="W7825" i="190"/>
  <c r="W7828" i="190"/>
  <c r="W7831" i="190"/>
  <c r="X7832" i="190"/>
  <c r="W7834" i="190"/>
  <c r="W7837" i="190"/>
  <c r="X7838" i="190"/>
  <c r="W7840" i="190"/>
  <c r="X7841" i="190"/>
  <c r="W7843" i="190"/>
  <c r="W7846" i="190"/>
  <c r="X7847" i="190"/>
  <c r="W7849" i="190"/>
  <c r="W7852" i="190"/>
  <c r="W7855" i="190"/>
  <c r="X7856" i="190"/>
  <c r="W7858" i="190"/>
  <c r="W7861" i="190"/>
  <c r="X7862" i="190"/>
  <c r="W7864" i="190"/>
  <c r="X7865" i="190"/>
  <c r="W7867" i="190"/>
  <c r="X7868" i="190"/>
  <c r="X7871" i="190"/>
  <c r="W7873" i="190"/>
  <c r="X7874" i="190"/>
  <c r="W7876" i="190"/>
  <c r="X7877" i="190"/>
  <c r="W7879" i="190"/>
  <c r="W7882" i="190"/>
  <c r="X7883" i="190"/>
  <c r="W7885" i="190"/>
  <c r="X7889" i="190"/>
  <c r="W7891" i="190"/>
  <c r="X7892" i="190"/>
  <c r="X7895" i="190"/>
  <c r="W7897" i="190"/>
  <c r="X7898" i="190"/>
  <c r="W7900" i="190"/>
  <c r="X7901" i="190"/>
  <c r="W7903" i="190"/>
  <c r="W7906" i="190"/>
  <c r="X7907" i="190"/>
  <c r="W7909" i="190"/>
  <c r="X7913" i="190"/>
  <c r="W7915" i="190"/>
  <c r="X7916" i="190"/>
  <c r="X7919" i="190"/>
  <c r="W7921" i="190"/>
  <c r="X7922" i="190"/>
  <c r="W7924" i="190"/>
  <c r="X7925" i="190"/>
  <c r="W7927" i="190"/>
  <c r="W7930" i="190"/>
  <c r="X7931" i="190"/>
  <c r="W7933" i="190"/>
  <c r="X7937" i="190"/>
  <c r="W7939" i="190"/>
  <c r="X7940" i="190"/>
  <c r="X7943" i="190"/>
  <c r="W7945" i="190"/>
  <c r="X7946" i="190"/>
  <c r="W7948" i="190"/>
  <c r="X7949" i="190"/>
  <c r="W7951" i="190"/>
  <c r="W7954" i="190"/>
  <c r="X7955" i="190"/>
  <c r="W7957" i="190"/>
  <c r="X7961" i="190"/>
  <c r="W7963" i="190"/>
  <c r="X7964" i="190"/>
  <c r="X7967" i="190"/>
  <c r="W7969" i="190"/>
  <c r="X7970" i="190"/>
  <c r="W7972" i="190"/>
  <c r="X7973" i="190"/>
  <c r="W7975" i="190"/>
  <c r="W7978" i="190"/>
  <c r="X7979" i="190"/>
  <c r="W7981" i="190"/>
  <c r="X7982" i="190"/>
  <c r="W7984" i="190"/>
  <c r="X7985" i="190"/>
  <c r="W7987" i="190"/>
  <c r="X7988" i="190"/>
  <c r="W7990" i="190"/>
  <c r="X7991" i="190"/>
  <c r="W7993" i="190"/>
  <c r="X7994" i="190"/>
  <c r="W7996" i="190"/>
  <c r="X7997" i="190"/>
  <c r="W7999" i="190"/>
  <c r="X8000" i="190"/>
  <c r="W8002" i="190"/>
  <c r="X8003" i="190"/>
  <c r="W8005" i="190"/>
  <c r="X8006" i="190"/>
  <c r="W8008" i="190"/>
  <c r="X8009" i="190"/>
  <c r="W8011" i="190"/>
  <c r="X8012" i="190"/>
  <c r="W8014" i="190"/>
  <c r="X8015" i="190"/>
  <c r="W8017" i="190"/>
  <c r="X8018" i="190"/>
  <c r="W8020" i="190"/>
  <c r="X8021" i="190"/>
  <c r="W8023" i="190"/>
  <c r="X8024" i="190"/>
  <c r="W8026" i="190"/>
  <c r="X8027" i="190"/>
  <c r="W8029" i="190"/>
  <c r="X8030" i="190"/>
  <c r="W8032" i="190"/>
  <c r="X8033" i="190"/>
  <c r="W8035" i="190"/>
  <c r="X8036" i="190"/>
  <c r="W8038" i="190"/>
  <c r="X8039" i="190"/>
  <c r="W8041" i="190"/>
  <c r="X8042" i="190"/>
  <c r="W8044" i="190"/>
  <c r="X8045" i="190"/>
  <c r="W8047" i="190"/>
  <c r="X8048" i="190"/>
  <c r="W8050" i="190"/>
  <c r="X8051" i="190"/>
  <c r="W8053" i="190"/>
  <c r="X8054" i="190"/>
  <c r="W8056" i="190"/>
  <c r="X8057" i="190"/>
  <c r="W8059" i="190"/>
  <c r="X8060" i="190"/>
  <c r="W8062" i="190"/>
  <c r="X8063" i="190"/>
  <c r="W8065" i="190"/>
  <c r="X8066" i="190"/>
  <c r="W8068" i="190"/>
  <c r="X8069" i="190"/>
  <c r="W8071" i="190"/>
  <c r="X8072" i="190"/>
  <c r="W8074" i="190"/>
  <c r="X8075" i="190"/>
  <c r="W8077" i="190"/>
  <c r="X8078" i="190"/>
  <c r="W8080" i="190"/>
  <c r="X8081" i="190"/>
  <c r="W8083" i="190"/>
  <c r="X8084" i="190"/>
  <c r="W8086" i="190"/>
  <c r="X8087" i="190"/>
  <c r="W8089" i="190"/>
  <c r="X8090" i="190"/>
  <c r="W8092" i="190"/>
  <c r="X8093" i="190"/>
  <c r="W8095" i="190"/>
  <c r="X8096" i="190"/>
  <c r="W8098" i="190"/>
  <c r="X8099" i="190"/>
  <c r="W8101" i="190"/>
  <c r="X8102" i="190"/>
  <c r="W8104" i="190"/>
  <c r="X8105" i="190"/>
  <c r="W8107" i="190"/>
  <c r="X8108" i="190"/>
  <c r="W8110" i="190"/>
  <c r="X8111" i="190"/>
  <c r="W8113" i="190"/>
  <c r="X8114" i="190"/>
  <c r="W8116" i="190"/>
  <c r="X8117" i="190"/>
  <c r="W8119" i="190"/>
  <c r="W8122" i="190"/>
  <c r="W8131" i="190"/>
  <c r="W8203" i="190"/>
  <c r="X8256" i="190"/>
  <c r="X8271" i="190"/>
  <c r="X8277" i="190"/>
  <c r="X8186" i="190"/>
  <c r="X8189" i="190"/>
  <c r="X8368" i="190"/>
  <c r="X8180" i="190"/>
  <c r="X8243" i="190"/>
  <c r="X8157" i="190"/>
  <c r="X8216" i="190"/>
  <c r="W8248" i="190"/>
  <c r="W8251" i="190"/>
  <c r="X8268" i="190"/>
  <c r="X8274" i="190"/>
  <c r="X8353" i="190"/>
  <c r="X8362" i="190"/>
  <c r="X8365" i="190"/>
  <c r="X8371" i="190"/>
  <c r="W8373" i="190"/>
  <c r="W8376" i="190"/>
  <c r="W8379" i="190"/>
  <c r="X8396" i="190"/>
  <c r="X8402" i="190"/>
  <c r="X8593" i="190"/>
  <c r="X8599" i="190"/>
  <c r="X8602" i="190"/>
  <c r="X8169" i="190"/>
  <c r="X8188" i="190"/>
  <c r="X8209" i="190"/>
  <c r="X8255" i="190"/>
  <c r="W8260" i="190"/>
  <c r="X8265" i="190"/>
  <c r="X8356" i="190"/>
  <c r="X8374" i="190"/>
  <c r="X8377" i="190"/>
  <c r="X8383" i="190"/>
  <c r="W8501" i="190"/>
  <c r="W8507" i="190"/>
  <c r="W8537" i="190"/>
  <c r="X6827" i="190"/>
  <c r="X6833" i="190"/>
  <c r="X6839" i="190"/>
  <c r="X6845" i="190"/>
  <c r="X6851" i="190"/>
  <c r="X6857" i="190"/>
  <c r="X6863" i="190"/>
  <c r="X6869" i="190"/>
  <c r="X6875" i="190"/>
  <c r="X6881" i="190"/>
  <c r="X6887" i="190"/>
  <c r="X6893" i="190"/>
  <c r="X6899" i="190"/>
  <c r="X6905" i="190"/>
  <c r="X6911" i="190"/>
  <c r="X6917" i="190"/>
  <c r="X6923" i="190"/>
  <c r="X6929" i="190"/>
  <c r="X6935" i="190"/>
  <c r="X6941" i="190"/>
  <c r="X6947" i="190"/>
  <c r="X6953" i="190"/>
  <c r="X6959" i="190"/>
  <c r="X6965" i="190"/>
  <c r="X6971" i="190"/>
  <c r="X6977" i="190"/>
  <c r="X6983" i="190"/>
  <c r="X6989" i="190"/>
  <c r="X6995" i="190"/>
  <c r="X7001" i="190"/>
  <c r="X7007" i="190"/>
  <c r="X7013" i="190"/>
  <c r="X7019" i="190"/>
  <c r="X7025" i="190"/>
  <c r="X7031" i="190"/>
  <c r="X7037" i="190"/>
  <c r="X7043" i="190"/>
  <c r="X7049" i="190"/>
  <c r="X7055" i="190"/>
  <c r="X7061" i="190"/>
  <c r="X7067" i="190"/>
  <c r="X7073" i="190"/>
  <c r="X7079" i="190"/>
  <c r="X7085" i="190"/>
  <c r="X7091" i="190"/>
  <c r="X7097" i="190"/>
  <c r="X7103" i="190"/>
  <c r="X7109" i="190"/>
  <c r="X7115" i="190"/>
  <c r="X7121" i="190"/>
  <c r="X7127" i="190"/>
  <c r="X7133" i="190"/>
  <c r="X7139" i="190"/>
  <c r="X7145" i="190"/>
  <c r="X7151" i="190"/>
  <c r="X7157" i="190"/>
  <c r="X7163" i="190"/>
  <c r="X7169" i="190"/>
  <c r="X7175" i="190"/>
  <c r="X7181" i="190"/>
  <c r="X7187" i="190"/>
  <c r="X7193" i="190"/>
  <c r="X7199" i="190"/>
  <c r="X7205" i="190"/>
  <c r="X7211" i="190"/>
  <c r="X7217" i="190"/>
  <c r="X7223" i="190"/>
  <c r="X7229" i="190"/>
  <c r="X7235" i="190"/>
  <c r="X7241" i="190"/>
  <c r="X7247" i="190"/>
  <c r="X7253" i="190"/>
  <c r="X7259" i="190"/>
  <c r="X7265" i="190"/>
  <c r="X7271" i="190"/>
  <c r="X7277" i="190"/>
  <c r="X7283" i="190"/>
  <c r="X7289" i="190"/>
  <c r="X7295" i="190"/>
  <c r="X7301" i="190"/>
  <c r="X7307" i="190"/>
  <c r="X7313" i="190"/>
  <c r="X7319" i="190"/>
  <c r="X7325" i="190"/>
  <c r="X7331" i="190"/>
  <c r="X7337" i="190"/>
  <c r="X7343" i="190"/>
  <c r="X7349" i="190"/>
  <c r="X7355" i="190"/>
  <c r="X7361" i="190"/>
  <c r="X7367" i="190"/>
  <c r="X7373" i="190"/>
  <c r="X7379" i="190"/>
  <c r="X7385" i="190"/>
  <c r="X7391" i="190"/>
  <c r="X7397" i="190"/>
  <c r="X7415" i="190"/>
  <c r="X7421" i="190"/>
  <c r="X7565" i="190"/>
  <c r="X7571" i="190"/>
  <c r="X7577" i="190"/>
  <c r="X7583" i="190"/>
  <c r="X7589" i="190"/>
  <c r="X7595" i="190"/>
  <c r="X7601" i="190"/>
  <c r="X7607" i="190"/>
  <c r="X7613" i="190"/>
  <c r="X7619" i="190"/>
  <c r="X7625" i="190"/>
  <c r="X7631" i="190"/>
  <c r="X7637" i="190"/>
  <c r="X7643" i="190"/>
  <c r="X7649" i="190"/>
  <c r="X7655" i="190"/>
  <c r="X7661" i="190"/>
  <c r="X7667" i="190"/>
  <c r="X7673" i="190"/>
  <c r="X7679" i="190"/>
  <c r="X7685" i="190"/>
  <c r="X7691" i="190"/>
  <c r="X7697" i="190"/>
  <c r="X7703" i="190"/>
  <c r="X7709" i="190"/>
  <c r="X7715" i="190"/>
  <c r="X7721" i="190"/>
  <c r="X7727" i="190"/>
  <c r="X7733" i="190"/>
  <c r="X7739" i="190"/>
  <c r="X7745" i="190"/>
  <c r="X7751" i="190"/>
  <c r="X7757" i="190"/>
  <c r="X7763" i="190"/>
  <c r="X7769" i="190"/>
  <c r="X7781" i="190"/>
  <c r="X7787" i="190"/>
  <c r="X7805" i="190"/>
  <c r="X7811" i="190"/>
  <c r="X7829" i="190"/>
  <c r="X7835" i="190"/>
  <c r="X7853" i="190"/>
  <c r="X7859" i="190"/>
  <c r="W8155" i="190"/>
  <c r="X8159" i="190"/>
  <c r="W8207" i="190"/>
  <c r="X8212" i="190"/>
  <c r="X8230" i="190"/>
  <c r="W8235" i="190"/>
  <c r="X8239" i="190"/>
  <c r="X8249" i="190"/>
  <c r="X8261" i="190"/>
  <c r="X8285" i="190"/>
  <c r="W8299" i="190"/>
  <c r="W8345" i="190"/>
  <c r="X8349" i="190"/>
  <c r="W8351" i="190"/>
  <c r="X8352" i="190"/>
  <c r="X8355" i="190"/>
  <c r="W8360" i="190"/>
  <c r="W8363" i="190"/>
  <c r="X8367" i="190"/>
  <c r="X8386" i="190"/>
  <c r="X8389" i="190"/>
  <c r="X8547" i="190"/>
  <c r="X8550" i="190"/>
  <c r="X8553" i="190"/>
  <c r="X8562" i="190"/>
  <c r="X8565" i="190"/>
  <c r="X8126" i="190"/>
  <c r="X8147" i="190"/>
  <c r="X8150" i="190"/>
  <c r="X8171" i="190"/>
  <c r="X8202" i="190"/>
  <c r="X8205" i="190"/>
  <c r="X8211" i="190"/>
  <c r="X8224" i="190"/>
  <c r="X8233" i="190"/>
  <c r="X9019" i="190"/>
  <c r="X9022" i="190"/>
  <c r="X9025" i="190"/>
  <c r="W9027" i="190"/>
  <c r="W9030" i="190"/>
  <c r="X9031" i="190"/>
  <c r="X8165" i="190"/>
  <c r="X7924" i="190"/>
  <c r="X7927" i="190"/>
  <c r="W7929" i="190"/>
  <c r="X7930" i="190"/>
  <c r="W7932" i="190"/>
  <c r="X7933" i="190"/>
  <c r="W7935" i="190"/>
  <c r="W7938" i="190"/>
  <c r="X7939" i="190"/>
  <c r="W7941" i="190"/>
  <c r="X7945" i="190"/>
  <c r="W7947" i="190"/>
  <c r="X7948" i="190"/>
  <c r="X7951" i="190"/>
  <c r="W7953" i="190"/>
  <c r="X7954" i="190"/>
  <c r="W7956" i="190"/>
  <c r="X7957" i="190"/>
  <c r="W7959" i="190"/>
  <c r="W7962" i="190"/>
  <c r="X7963" i="190"/>
  <c r="W7965" i="190"/>
  <c r="X7969" i="190"/>
  <c r="W7971" i="190"/>
  <c r="X7972" i="190"/>
  <c r="X7975" i="190"/>
  <c r="W7977" i="190"/>
  <c r="X7978" i="190"/>
  <c r="W7980" i="190"/>
  <c r="X7981" i="190"/>
  <c r="W7983" i="190"/>
  <c r="X7984" i="190"/>
  <c r="W7986" i="190"/>
  <c r="X7987" i="190"/>
  <c r="W7989" i="190"/>
  <c r="X7990" i="190"/>
  <c r="W7992" i="190"/>
  <c r="X7993" i="190"/>
  <c r="W7995" i="190"/>
  <c r="X7996" i="190"/>
  <c r="W7998" i="190"/>
  <c r="X7999" i="190"/>
  <c r="W8001" i="190"/>
  <c r="X8002" i="190"/>
  <c r="W8004" i="190"/>
  <c r="X8005" i="190"/>
  <c r="W8007" i="190"/>
  <c r="X8008" i="190"/>
  <c r="W8010" i="190"/>
  <c r="X8011" i="190"/>
  <c r="W8013" i="190"/>
  <c r="X8014" i="190"/>
  <c r="W8016" i="190"/>
  <c r="X8017" i="190"/>
  <c r="W8019" i="190"/>
  <c r="X8020" i="190"/>
  <c r="W8022" i="190"/>
  <c r="X8023" i="190"/>
  <c r="W8025" i="190"/>
  <c r="X8026" i="190"/>
  <c r="W8028" i="190"/>
  <c r="X8029" i="190"/>
  <c r="W8031" i="190"/>
  <c r="X8032" i="190"/>
  <c r="W8034" i="190"/>
  <c r="X8035" i="190"/>
  <c r="W8037" i="190"/>
  <c r="X8038" i="190"/>
  <c r="W8040" i="190"/>
  <c r="X8041" i="190"/>
  <c r="W8043" i="190"/>
  <c r="X8044" i="190"/>
  <c r="W8046" i="190"/>
  <c r="X8047" i="190"/>
  <c r="W8049" i="190"/>
  <c r="X8050" i="190"/>
  <c r="W8052" i="190"/>
  <c r="X8053" i="190"/>
  <c r="W8055" i="190"/>
  <c r="X8056" i="190"/>
  <c r="W8058" i="190"/>
  <c r="X8059" i="190"/>
  <c r="W8061" i="190"/>
  <c r="X8062" i="190"/>
  <c r="W8064" i="190"/>
  <c r="X8065" i="190"/>
  <c r="W8067" i="190"/>
  <c r="X8068" i="190"/>
  <c r="W8070" i="190"/>
  <c r="X8071" i="190"/>
  <c r="W8073" i="190"/>
  <c r="X8074" i="190"/>
  <c r="W8076" i="190"/>
  <c r="X8077" i="190"/>
  <c r="W8079" i="190"/>
  <c r="X8080" i="190"/>
  <c r="W8082" i="190"/>
  <c r="X8083" i="190"/>
  <c r="W8085" i="190"/>
  <c r="X8086" i="190"/>
  <c r="W8088" i="190"/>
  <c r="X8089" i="190"/>
  <c r="W8091" i="190"/>
  <c r="X8092" i="190"/>
  <c r="W8094" i="190"/>
  <c r="X8095" i="190"/>
  <c r="W8097" i="190"/>
  <c r="X8098" i="190"/>
  <c r="W8100" i="190"/>
  <c r="X8101" i="190"/>
  <c r="W8103" i="190"/>
  <c r="X8104" i="190"/>
  <c r="W8106" i="190"/>
  <c r="X8107" i="190"/>
  <c r="W8109" i="190"/>
  <c r="X8110" i="190"/>
  <c r="W8112" i="190"/>
  <c r="X8113" i="190"/>
  <c r="W8115" i="190"/>
  <c r="X8116" i="190"/>
  <c r="W8121" i="190"/>
  <c r="X8122" i="190"/>
  <c r="X8125" i="190"/>
  <c r="W8127" i="190"/>
  <c r="W8130" i="190"/>
  <c r="X8131" i="190"/>
  <c r="W8133" i="190"/>
  <c r="X8137" i="190"/>
  <c r="X8144" i="190"/>
  <c r="X8153" i="190"/>
  <c r="X8156" i="190"/>
  <c r="X8177" i="190"/>
  <c r="X8183" i="190"/>
  <c r="W8191" i="190"/>
  <c r="X8195" i="190"/>
  <c r="X8217" i="190"/>
  <c r="W8335" i="190"/>
  <c r="X8336" i="190"/>
  <c r="W8451" i="190"/>
  <c r="X8455" i="190"/>
  <c r="X8483" i="190"/>
  <c r="X8486" i="190"/>
  <c r="X8489" i="190"/>
  <c r="W8963" i="190"/>
  <c r="W8966" i="190"/>
  <c r="X8967" i="190"/>
  <c r="W8969" i="190"/>
  <c r="W8975" i="190"/>
  <c r="W8463" i="190"/>
  <c r="X8464" i="190"/>
  <c r="W8472" i="190"/>
  <c r="W8593" i="190"/>
  <c r="X8004" i="190"/>
  <c r="W8006" i="190"/>
  <c r="X8007" i="190"/>
  <c r="W8009" i="190"/>
  <c r="X8010" i="190"/>
  <c r="W8012" i="190"/>
  <c r="X8013" i="190"/>
  <c r="W8015" i="190"/>
  <c r="X8016" i="190"/>
  <c r="W8018" i="190"/>
  <c r="X8019" i="190"/>
  <c r="W8021" i="190"/>
  <c r="X8022" i="190"/>
  <c r="W8024" i="190"/>
  <c r="X8025" i="190"/>
  <c r="W8027" i="190"/>
  <c r="X8028" i="190"/>
  <c r="W8030" i="190"/>
  <c r="X8031" i="190"/>
  <c r="W8033" i="190"/>
  <c r="X8034" i="190"/>
  <c r="W8036" i="190"/>
  <c r="X8037" i="190"/>
  <c r="W8039" i="190"/>
  <c r="X8040" i="190"/>
  <c r="W8042" i="190"/>
  <c r="X8043" i="190"/>
  <c r="W8045" i="190"/>
  <c r="X8046" i="190"/>
  <c r="W8048" i="190"/>
  <c r="X8049" i="190"/>
  <c r="W8051" i="190"/>
  <c r="X8052" i="190"/>
  <c r="W8054" i="190"/>
  <c r="X8055" i="190"/>
  <c r="W8057" i="190"/>
  <c r="X8058" i="190"/>
  <c r="W8060" i="190"/>
  <c r="X8061" i="190"/>
  <c r="W8063" i="190"/>
  <c r="X8064" i="190"/>
  <c r="W8066" i="190"/>
  <c r="X8067" i="190"/>
  <c r="W8069" i="190"/>
  <c r="X8070" i="190"/>
  <c r="W8072" i="190"/>
  <c r="X8073" i="190"/>
  <c r="W8075" i="190"/>
  <c r="X8076" i="190"/>
  <c r="W8078" i="190"/>
  <c r="X8079" i="190"/>
  <c r="W8081" i="190"/>
  <c r="X8082" i="190"/>
  <c r="W8084" i="190"/>
  <c r="X8085" i="190"/>
  <c r="W8087" i="190"/>
  <c r="W8123" i="190"/>
  <c r="W8129" i="190"/>
  <c r="X8130" i="190"/>
  <c r="X8133" i="190"/>
  <c r="W8135" i="190"/>
  <c r="W8138" i="190"/>
  <c r="X8149" i="190"/>
  <c r="X8152" i="190"/>
  <c r="X8213" i="190"/>
  <c r="X8219" i="190"/>
  <c r="X8241" i="190"/>
  <c r="X8247" i="190"/>
  <c r="W8280" i="190"/>
  <c r="X8287" i="190"/>
  <c r="W8320" i="190"/>
  <c r="W8323" i="190"/>
  <c r="X8327" i="190"/>
  <c r="X8434" i="190"/>
  <c r="W8439" i="190"/>
  <c r="X8474" i="190"/>
  <c r="W8479" i="190"/>
  <c r="X8480" i="190"/>
  <c r="X8495" i="190"/>
  <c r="X9065" i="190"/>
  <c r="X8525" i="190"/>
  <c r="X8574" i="190"/>
  <c r="X8605" i="190"/>
  <c r="X8611" i="190"/>
  <c r="X8614" i="190"/>
  <c r="X8617" i="190"/>
  <c r="X8623" i="190"/>
  <c r="X8629" i="190"/>
  <c r="X8641" i="190"/>
  <c r="X8647" i="190"/>
  <c r="X8653" i="190"/>
  <c r="X8683" i="190"/>
  <c r="X8686" i="190"/>
  <c r="W8691" i="190"/>
  <c r="W8694" i="190"/>
  <c r="X8695" i="190"/>
  <c r="X8698" i="190"/>
  <c r="W8703" i="190"/>
  <c r="W8706" i="190"/>
  <c r="X8707" i="190"/>
  <c r="X8710" i="190"/>
  <c r="W8715" i="190"/>
  <c r="W8718" i="190"/>
  <c r="X8719" i="190"/>
  <c r="X8722" i="190"/>
  <c r="W8727" i="190"/>
  <c r="W8730" i="190"/>
  <c r="X8731" i="190"/>
  <c r="X8734" i="190"/>
  <c r="W8739" i="190"/>
  <c r="W8742" i="190"/>
  <c r="X8743" i="190"/>
  <c r="X8746" i="190"/>
  <c r="W8751" i="190"/>
  <c r="W8754" i="190"/>
  <c r="X8755" i="190"/>
  <c r="X8758" i="190"/>
  <c r="W8763" i="190"/>
  <c r="W8766" i="190"/>
  <c r="X8767" i="190"/>
  <c r="X8770" i="190"/>
  <c r="W8775" i="190"/>
  <c r="W8778" i="190"/>
  <c r="X8779" i="190"/>
  <c r="X8782" i="190"/>
  <c r="W8787" i="190"/>
  <c r="W8790" i="190"/>
  <c r="X8791" i="190"/>
  <c r="X8794" i="190"/>
  <c r="W8799" i="190"/>
  <c r="W8802" i="190"/>
  <c r="X8803" i="190"/>
  <c r="X8806" i="190"/>
  <c r="W8811" i="190"/>
  <c r="W8814" i="190"/>
  <c r="X8815" i="190"/>
  <c r="X8818" i="190"/>
  <c r="W8823" i="190"/>
  <c r="W8826" i="190"/>
  <c r="X8827" i="190"/>
  <c r="X8830" i="190"/>
  <c r="W8835" i="190"/>
  <c r="W8838" i="190"/>
  <c r="X8839" i="190"/>
  <c r="X8842" i="190"/>
  <c r="W8847" i="190"/>
  <c r="W8850" i="190"/>
  <c r="X8851" i="190"/>
  <c r="X8854" i="190"/>
  <c r="W8859" i="190"/>
  <c r="X8969" i="190"/>
  <c r="X8132" i="190"/>
  <c r="X8135" i="190"/>
  <c r="X8141" i="190"/>
  <c r="W8143" i="190"/>
  <c r="X8148" i="190"/>
  <c r="X8182" i="190"/>
  <c r="W8187" i="190"/>
  <c r="X8192" i="190"/>
  <c r="X8201" i="190"/>
  <c r="X8226" i="190"/>
  <c r="W8231" i="190"/>
  <c r="X8236" i="190"/>
  <c r="X8245" i="190"/>
  <c r="X8251" i="190"/>
  <c r="W8253" i="190"/>
  <c r="W8275" i="190"/>
  <c r="W8291" i="190"/>
  <c r="X8295" i="190"/>
  <c r="X8308" i="190"/>
  <c r="W8313" i="190"/>
  <c r="X8317" i="190"/>
  <c r="W8319" i="190"/>
  <c r="X8342" i="190"/>
  <c r="W8347" i="190"/>
  <c r="X8364" i="190"/>
  <c r="X8370" i="190"/>
  <c r="W8375" i="190"/>
  <c r="X8376" i="190"/>
  <c r="X8407" i="190"/>
  <c r="X8417" i="190"/>
  <c r="X8426" i="190"/>
  <c r="X8429" i="190"/>
  <c r="X8435" i="190"/>
  <c r="W8437" i="190"/>
  <c r="X8482" i="190"/>
  <c r="X8485" i="190"/>
  <c r="W8493" i="190"/>
  <c r="X8531" i="190"/>
  <c r="X8534" i="190"/>
  <c r="X8537" i="190"/>
  <c r="X8543" i="190"/>
  <c r="W8545" i="190"/>
  <c r="X8555" i="190"/>
  <c r="W8557" i="190"/>
  <c r="X8577" i="190"/>
  <c r="X8583" i="190"/>
  <c r="X8586" i="190"/>
  <c r="W8591" i="190"/>
  <c r="W9075" i="190"/>
  <c r="W9078" i="190"/>
  <c r="X9079" i="190"/>
  <c r="W9081" i="190"/>
  <c r="W9087" i="190"/>
  <c r="X9398" i="190"/>
  <c r="X9401" i="190"/>
  <c r="X8166" i="190"/>
  <c r="W8171" i="190"/>
  <c r="X8176" i="190"/>
  <c r="X8185" i="190"/>
  <c r="X8210" i="190"/>
  <c r="W8215" i="190"/>
  <c r="X8220" i="190"/>
  <c r="X8229" i="190"/>
  <c r="X8235" i="190"/>
  <c r="W8259" i="190"/>
  <c r="X8273" i="190"/>
  <c r="X8279" i="190"/>
  <c r="X8289" i="190"/>
  <c r="W8303" i="190"/>
  <c r="X8314" i="190"/>
  <c r="X8323" i="190"/>
  <c r="W8328" i="190"/>
  <c r="X8345" i="190"/>
  <c r="X8351" i="190"/>
  <c r="W8384" i="190"/>
  <c r="X8466" i="190"/>
  <c r="W8471" i="190"/>
  <c r="X8494" i="190"/>
  <c r="W8505" i="190"/>
  <c r="X8546" i="190"/>
  <c r="X8549" i="190"/>
  <c r="X8238" i="190"/>
  <c r="W8243" i="190"/>
  <c r="X8257" i="190"/>
  <c r="X8263" i="190"/>
  <c r="X8276" i="190"/>
  <c r="W8281" i="190"/>
  <c r="X8307" i="190"/>
  <c r="W8309" i="190"/>
  <c r="W8331" i="190"/>
  <c r="X8335" i="190"/>
  <c r="W8387" i="190"/>
  <c r="X8391" i="190"/>
  <c r="X8447" i="190"/>
  <c r="X8475" i="190"/>
  <c r="W8477" i="190"/>
  <c r="W8511" i="190"/>
  <c r="X8607" i="190"/>
  <c r="X8282" i="190"/>
  <c r="W8287" i="190"/>
  <c r="W8312" i="190"/>
  <c r="X8366" i="190"/>
  <c r="W8427" i="190"/>
  <c r="X8431" i="190"/>
  <c r="X8441" i="190"/>
  <c r="W8455" i="190"/>
  <c r="W8480" i="190"/>
  <c r="W8489" i="190"/>
  <c r="X8509" i="190"/>
  <c r="X8515" i="190"/>
  <c r="X8518" i="190"/>
  <c r="X8521" i="190"/>
  <c r="X8625" i="190"/>
  <c r="X8631" i="190"/>
  <c r="X8637" i="190"/>
  <c r="X8649" i="190"/>
  <c r="X8655" i="190"/>
  <c r="W9031" i="190"/>
  <c r="W9059" i="190"/>
  <c r="W9062" i="190"/>
  <c r="X9063" i="190"/>
  <c r="W9065" i="190"/>
  <c r="W9071" i="190"/>
  <c r="W8139" i="190"/>
  <c r="X8162" i="190"/>
  <c r="W8167" i="190"/>
  <c r="X8172" i="190"/>
  <c r="X8181" i="190"/>
  <c r="X8187" i="190"/>
  <c r="X8206" i="190"/>
  <c r="W8211" i="190"/>
  <c r="X8225" i="190"/>
  <c r="X8232" i="190"/>
  <c r="X8319" i="190"/>
  <c r="X8332" i="190"/>
  <c r="X8338" i="190"/>
  <c r="X8341" i="190"/>
  <c r="X8347" i="190"/>
  <c r="W8349" i="190"/>
  <c r="W8408" i="190"/>
  <c r="W8433" i="190"/>
  <c r="X8444" i="190"/>
  <c r="X8450" i="190"/>
  <c r="X8453" i="190"/>
  <c r="X8459" i="190"/>
  <c r="W8464" i="190"/>
  <c r="W8467" i="190"/>
  <c r="X8481" i="190"/>
  <c r="X8487" i="190"/>
  <c r="X8490" i="190"/>
  <c r="W8495" i="190"/>
  <c r="W8559" i="190"/>
  <c r="X8579" i="190"/>
  <c r="X8582" i="190"/>
  <c r="X8585" i="190"/>
  <c r="W8979" i="190"/>
  <c r="W8982" i="190"/>
  <c r="X8983" i="190"/>
  <c r="W8985" i="190"/>
  <c r="W8991" i="190"/>
  <c r="X9029" i="190"/>
  <c r="X9035" i="190"/>
  <c r="X9038" i="190"/>
  <c r="X9069" i="190"/>
  <c r="X9075" i="190"/>
  <c r="X9078" i="190"/>
  <c r="X9081" i="190"/>
  <c r="W8951" i="190"/>
  <c r="X8989" i="190"/>
  <c r="X8995" i="190"/>
  <c r="X8998" i="190"/>
  <c r="W9043" i="190"/>
  <c r="W9046" i="190"/>
  <c r="X9047" i="190"/>
  <c r="W9049" i="190"/>
  <c r="X9108" i="190"/>
  <c r="W9110" i="190"/>
  <c r="X8088" i="190"/>
  <c r="W8090" i="190"/>
  <c r="X8091" i="190"/>
  <c r="W8093" i="190"/>
  <c r="X8094" i="190"/>
  <c r="W8096" i="190"/>
  <c r="X8097" i="190"/>
  <c r="W8099" i="190"/>
  <c r="X8100" i="190"/>
  <c r="W8102" i="190"/>
  <c r="X8103" i="190"/>
  <c r="W8105" i="190"/>
  <c r="X8106" i="190"/>
  <c r="W8108" i="190"/>
  <c r="X8109" i="190"/>
  <c r="W8111" i="190"/>
  <c r="X8112" i="190"/>
  <c r="W8114" i="190"/>
  <c r="X8115" i="190"/>
  <c r="W8117" i="190"/>
  <c r="X8118" i="190"/>
  <c r="X8121" i="190"/>
  <c r="X8128" i="190"/>
  <c r="X8155" i="190"/>
  <c r="X8174" i="190"/>
  <c r="W8179" i="190"/>
  <c r="X8193" i="190"/>
  <c r="X8200" i="190"/>
  <c r="W8223" i="190"/>
  <c r="X8234" i="190"/>
  <c r="X8237" i="190"/>
  <c r="X8244" i="190"/>
  <c r="W8264" i="190"/>
  <c r="X8272" i="190"/>
  <c r="X8278" i="190"/>
  <c r="W8283" i="190"/>
  <c r="W8305" i="190"/>
  <c r="X8316" i="190"/>
  <c r="W8367" i="190"/>
  <c r="X8387" i="190"/>
  <c r="W8392" i="190"/>
  <c r="X8409" i="190"/>
  <c r="X8415" i="190"/>
  <c r="X8443" i="190"/>
  <c r="W8445" i="190"/>
  <c r="W8448" i="190"/>
  <c r="X8468" i="190"/>
  <c r="W8473" i="190"/>
  <c r="X8499" i="190"/>
  <c r="X8502" i="190"/>
  <c r="X8505" i="190"/>
  <c r="X8511" i="190"/>
  <c r="W8525" i="190"/>
  <c r="X8624" i="190"/>
  <c r="W8626" i="190"/>
  <c r="X8627" i="190"/>
  <c r="W8632" i="190"/>
  <c r="W8635" i="190"/>
  <c r="W8641" i="190"/>
  <c r="X8642" i="190"/>
  <c r="X8648" i="190"/>
  <c r="W8650" i="190"/>
  <c r="X8651" i="190"/>
  <c r="W8653" i="190"/>
  <c r="W8656" i="190"/>
  <c r="W8659" i="190"/>
  <c r="X8949" i="190"/>
  <c r="X8955" i="190"/>
  <c r="X8958" i="190"/>
  <c r="W9003" i="190"/>
  <c r="W9006" i="190"/>
  <c r="X9007" i="190"/>
  <c r="W9009" i="190"/>
  <c r="W9015" i="190"/>
  <c r="W9055" i="190"/>
  <c r="X9093" i="190"/>
  <c r="X9102" i="190"/>
  <c r="X9391" i="190"/>
  <c r="X9490" i="190"/>
  <c r="X9502" i="190"/>
  <c r="X8530" i="190"/>
  <c r="X8533" i="190"/>
  <c r="W8541" i="190"/>
  <c r="X8561" i="190"/>
  <c r="X8567" i="190"/>
  <c r="X8570" i="190"/>
  <c r="W8575" i="190"/>
  <c r="X8595" i="190"/>
  <c r="X8598" i="190"/>
  <c r="X8601" i="190"/>
  <c r="X8665" i="190"/>
  <c r="X8671" i="190"/>
  <c r="X8677" i="190"/>
  <c r="X8689" i="190"/>
  <c r="X8701" i="190"/>
  <c r="X8713" i="190"/>
  <c r="X8725" i="190"/>
  <c r="X8737" i="190"/>
  <c r="X8749" i="190"/>
  <c r="X8761" i="190"/>
  <c r="X8773" i="190"/>
  <c r="X8785" i="190"/>
  <c r="X8797" i="190"/>
  <c r="X8809" i="190"/>
  <c r="X8821" i="190"/>
  <c r="X8833" i="190"/>
  <c r="X8845" i="190"/>
  <c r="X8857" i="190"/>
  <c r="X8869" i="190"/>
  <c r="X8881" i="190"/>
  <c r="X8893" i="190"/>
  <c r="X8905" i="190"/>
  <c r="X8917" i="190"/>
  <c r="W8931" i="190"/>
  <c r="W8934" i="190"/>
  <c r="X8935" i="190"/>
  <c r="W8937" i="190"/>
  <c r="X8957" i="190"/>
  <c r="X8963" i="190"/>
  <c r="X8966" i="190"/>
  <c r="X8997" i="190"/>
  <c r="X9003" i="190"/>
  <c r="X9006" i="190"/>
  <c r="X9009" i="190"/>
  <c r="W9405" i="190"/>
  <c r="W9645" i="190"/>
  <c r="W9648" i="190"/>
  <c r="X8123" i="190"/>
  <c r="W8125" i="190"/>
  <c r="X8129" i="190"/>
  <c r="X8136" i="190"/>
  <c r="X8142" i="190"/>
  <c r="W8271" i="190"/>
  <c r="X8275" i="190"/>
  <c r="W8277" i="190"/>
  <c r="X8291" i="190"/>
  <c r="W8296" i="190"/>
  <c r="X8310" i="190"/>
  <c r="W8315" i="190"/>
  <c r="W8337" i="190"/>
  <c r="X8348" i="190"/>
  <c r="W8359" i="190"/>
  <c r="X8379" i="190"/>
  <c r="W8381" i="190"/>
  <c r="X8398" i="190"/>
  <c r="W8403" i="190"/>
  <c r="W8419" i="190"/>
  <c r="X8423" i="190"/>
  <c r="X8436" i="190"/>
  <c r="W8441" i="190"/>
  <c r="X8452" i="190"/>
  <c r="X8458" i="190"/>
  <c r="X8461" i="190"/>
  <c r="X8467" i="190"/>
  <c r="W8469" i="190"/>
  <c r="W8485" i="190"/>
  <c r="W8491" i="190"/>
  <c r="W8513" i="190"/>
  <c r="X8542" i="190"/>
  <c r="W8553" i="190"/>
  <c r="X8573" i="190"/>
  <c r="W8581" i="190"/>
  <c r="W8587" i="190"/>
  <c r="W8609" i="190"/>
  <c r="W8943" i="190"/>
  <c r="W8971" i="190"/>
  <c r="W8974" i="190"/>
  <c r="X8975" i="190"/>
  <c r="W8977" i="190"/>
  <c r="W9023" i="190"/>
  <c r="W9051" i="190"/>
  <c r="W9054" i="190"/>
  <c r="X9055" i="190"/>
  <c r="W9057" i="190"/>
  <c r="X9113" i="190"/>
  <c r="W9115" i="190"/>
  <c r="X9116" i="190"/>
  <c r="X9119" i="190"/>
  <c r="W9121" i="190"/>
  <c r="X9122" i="190"/>
  <c r="W9371" i="190"/>
  <c r="X9375" i="190"/>
  <c r="W9377" i="190"/>
  <c r="W9383" i="190"/>
  <c r="X9409" i="190"/>
  <c r="X9450" i="190"/>
  <c r="X9459" i="190"/>
  <c r="W9461" i="190"/>
  <c r="W9464" i="190"/>
  <c r="W9467" i="190"/>
  <c r="X9471" i="190"/>
  <c r="X9628" i="190"/>
  <c r="X9634" i="190"/>
  <c r="X9637" i="190"/>
  <c r="X9359" i="190"/>
  <c r="W9436" i="190"/>
  <c r="X9437" i="190"/>
  <c r="X8300" i="190"/>
  <c r="X8306" i="190"/>
  <c r="W8311" i="190"/>
  <c r="X8322" i="190"/>
  <c r="X8325" i="190"/>
  <c r="X8331" i="190"/>
  <c r="W8336" i="190"/>
  <c r="W8352" i="190"/>
  <c r="X8375" i="190"/>
  <c r="X8385" i="190"/>
  <c r="W8399" i="190"/>
  <c r="X8410" i="190"/>
  <c r="W8415" i="190"/>
  <c r="W8440" i="190"/>
  <c r="W8459" i="190"/>
  <c r="X8463" i="190"/>
  <c r="X8473" i="190"/>
  <c r="X8479" i="190"/>
  <c r="X8498" i="190"/>
  <c r="X8501" i="190"/>
  <c r="W8509" i="190"/>
  <c r="X8529" i="190"/>
  <c r="X8535" i="190"/>
  <c r="X8538" i="190"/>
  <c r="W8543" i="190"/>
  <c r="X8563" i="190"/>
  <c r="X8566" i="190"/>
  <c r="X8569" i="190"/>
  <c r="X8594" i="190"/>
  <c r="X8597" i="190"/>
  <c r="W8605" i="190"/>
  <c r="X8673" i="190"/>
  <c r="X8685" i="190"/>
  <c r="X8697" i="190"/>
  <c r="X8709" i="190"/>
  <c r="X8721" i="190"/>
  <c r="X8733" i="190"/>
  <c r="X8745" i="190"/>
  <c r="X8757" i="190"/>
  <c r="X8769" i="190"/>
  <c r="X8781" i="190"/>
  <c r="X8793" i="190"/>
  <c r="X8805" i="190"/>
  <c r="X8817" i="190"/>
  <c r="X8829" i="190"/>
  <c r="X8841" i="190"/>
  <c r="X8853" i="190"/>
  <c r="X8865" i="190"/>
  <c r="X8877" i="190"/>
  <c r="X8889" i="190"/>
  <c r="X8901" i="190"/>
  <c r="X8913" i="190"/>
  <c r="X8925" i="190"/>
  <c r="X8931" i="190"/>
  <c r="X8934" i="190"/>
  <c r="W8967" i="190"/>
  <c r="X9011" i="190"/>
  <c r="X9014" i="190"/>
  <c r="W9047" i="190"/>
  <c r="X9085" i="190"/>
  <c r="X9091" i="190"/>
  <c r="X9094" i="190"/>
  <c r="W9099" i="190"/>
  <c r="X9100" i="190"/>
  <c r="X9103" i="190"/>
  <c r="W9105" i="190"/>
  <c r="X9106" i="190"/>
  <c r="W9108" i="190"/>
  <c r="X9356" i="190"/>
  <c r="W9361" i="190"/>
  <c r="W9367" i="190"/>
  <c r="W9442" i="190"/>
  <c r="W9451" i="190"/>
  <c r="X9455" i="190"/>
  <c r="W9605" i="190"/>
  <c r="W9608" i="190"/>
  <c r="X8315" i="190"/>
  <c r="W8317" i="190"/>
  <c r="X8334" i="190"/>
  <c r="W8339" i="190"/>
  <c r="W8355" i="190"/>
  <c r="X8359" i="190"/>
  <c r="X8372" i="190"/>
  <c r="W8377" i="190"/>
  <c r="X8388" i="190"/>
  <c r="X8394" i="190"/>
  <c r="X8397" i="190"/>
  <c r="X8403" i="190"/>
  <c r="W8405" i="190"/>
  <c r="X8419" i="190"/>
  <c r="W8424" i="190"/>
  <c r="X8438" i="190"/>
  <c r="W8443" i="190"/>
  <c r="W8465" i="190"/>
  <c r="X8476" i="190"/>
  <c r="X8510" i="190"/>
  <c r="W8521" i="190"/>
  <c r="X8541" i="190"/>
  <c r="W8549" i="190"/>
  <c r="W8555" i="190"/>
  <c r="W8577" i="190"/>
  <c r="X8606" i="190"/>
  <c r="W8617" i="190"/>
  <c r="X9005" i="190"/>
  <c r="W9019" i="190"/>
  <c r="W9022" i="190"/>
  <c r="X9023" i="190"/>
  <c r="W9025" i="190"/>
  <c r="X9045" i="190"/>
  <c r="X9051" i="190"/>
  <c r="X9054" i="190"/>
  <c r="W9114" i="190"/>
  <c r="W9120" i="190"/>
  <c r="X9121" i="190"/>
  <c r="W9126" i="190"/>
  <c r="X9362" i="190"/>
  <c r="X9365" i="190"/>
  <c r="X9377" i="190"/>
  <c r="W9379" i="190"/>
  <c r="X9383" i="190"/>
  <c r="W9385" i="190"/>
  <c r="X9424" i="190"/>
  <c r="X9446" i="190"/>
  <c r="X9464" i="190"/>
  <c r="X9467" i="190"/>
  <c r="W9469" i="190"/>
  <c r="W9472" i="190"/>
  <c r="X9564" i="190"/>
  <c r="X9570" i="190"/>
  <c r="X9573" i="190"/>
  <c r="X9594" i="190"/>
  <c r="X9597" i="190"/>
  <c r="X9600" i="190"/>
  <c r="W9409" i="190"/>
  <c r="X9414" i="190"/>
  <c r="W9419" i="190"/>
  <c r="W9429" i="190"/>
  <c r="X9440" i="190"/>
  <c r="W9445" i="190"/>
  <c r="W9448" i="190"/>
  <c r="X9468" i="190"/>
  <c r="X9477" i="190"/>
  <c r="W9479" i="190"/>
  <c r="X9508" i="190"/>
  <c r="W9519" i="190"/>
  <c r="W9639" i="190"/>
  <c r="X9368" i="190"/>
  <c r="X9371" i="190"/>
  <c r="W9392" i="190"/>
  <c r="X9400" i="190"/>
  <c r="W9425" i="190"/>
  <c r="X9430" i="190"/>
  <c r="W9438" i="190"/>
  <c r="X9452" i="190"/>
  <c r="X9461" i="190"/>
  <c r="W9463" i="190"/>
  <c r="X9486" i="190"/>
  <c r="W9491" i="190"/>
  <c r="W9543" i="190"/>
  <c r="X9563" i="190"/>
  <c r="X9566" i="190"/>
  <c r="W9571" i="190"/>
  <c r="X9603" i="190"/>
  <c r="X9606" i="190"/>
  <c r="W9611" i="190"/>
  <c r="X9643" i="190"/>
  <c r="X9646" i="190"/>
  <c r="W9651" i="190"/>
  <c r="X9794" i="190"/>
  <c r="X9800" i="190"/>
  <c r="X9806" i="190"/>
  <c r="W9820" i="190"/>
  <c r="W9033" i="190"/>
  <c r="X9053" i="190"/>
  <c r="X9059" i="190"/>
  <c r="X9062" i="190"/>
  <c r="W9095" i="190"/>
  <c r="W9098" i="190"/>
  <c r="W9104" i="190"/>
  <c r="X9105" i="190"/>
  <c r="W9360" i="190"/>
  <c r="X9380" i="190"/>
  <c r="W9408" i="190"/>
  <c r="X9416" i="190"/>
  <c r="W9444" i="190"/>
  <c r="X9445" i="190"/>
  <c r="W9447" i="190"/>
  <c r="X9470" i="190"/>
  <c r="W9475" i="190"/>
  <c r="X9479" i="190"/>
  <c r="X9507" i="190"/>
  <c r="X9510" i="190"/>
  <c r="W9515" i="190"/>
  <c r="X9547" i="190"/>
  <c r="X9550" i="190"/>
  <c r="W9555" i="190"/>
  <c r="X9578" i="190"/>
  <c r="X9581" i="190"/>
  <c r="W9589" i="190"/>
  <c r="W9592" i="190"/>
  <c r="W9595" i="190"/>
  <c r="X9618" i="190"/>
  <c r="X9621" i="190"/>
  <c r="W9629" i="190"/>
  <c r="W9632" i="190"/>
  <c r="W9635" i="190"/>
  <c r="X9658" i="190"/>
  <c r="X9661" i="190"/>
  <c r="W9669" i="190"/>
  <c r="W9672" i="190"/>
  <c r="X9703" i="190"/>
  <c r="X9706" i="190"/>
  <c r="W9708" i="190"/>
  <c r="X9709" i="190"/>
  <c r="W9711" i="190"/>
  <c r="X9712" i="190"/>
  <c r="W9714" i="190"/>
  <c r="W9717" i="190"/>
  <c r="X9718" i="190"/>
  <c r="W9720" i="190"/>
  <c r="X9724" i="190"/>
  <c r="W9726" i="190"/>
  <c r="X9727" i="190"/>
  <c r="X9730" i="190"/>
  <c r="W9732" i="190"/>
  <c r="X9733" i="190"/>
  <c r="W9735" i="190"/>
  <c r="X9736" i="190"/>
  <c r="W9738" i="190"/>
  <c r="W9741" i="190"/>
  <c r="X9742" i="190"/>
  <c r="W9744" i="190"/>
  <c r="X9748" i="190"/>
  <c r="W9750" i="190"/>
  <c r="X9751" i="190"/>
  <c r="X9754" i="190"/>
  <c r="W9756" i="190"/>
  <c r="X9757" i="190"/>
  <c r="W9759" i="190"/>
  <c r="X9760" i="190"/>
  <c r="W9762" i="190"/>
  <c r="W9765" i="190"/>
  <c r="X9766" i="190"/>
  <c r="W9768" i="190"/>
  <c r="X9772" i="190"/>
  <c r="W9774" i="190"/>
  <c r="X9775" i="190"/>
  <c r="X9778" i="190"/>
  <c r="W9780" i="190"/>
  <c r="X9824" i="190"/>
  <c r="X8941" i="190"/>
  <c r="X8947" i="190"/>
  <c r="X8950" i="190"/>
  <c r="W8983" i="190"/>
  <c r="W9011" i="190"/>
  <c r="W9014" i="190"/>
  <c r="X9015" i="190"/>
  <c r="W9017" i="190"/>
  <c r="X9037" i="190"/>
  <c r="X9043" i="190"/>
  <c r="X9046" i="190"/>
  <c r="W9079" i="190"/>
  <c r="W9113" i="190"/>
  <c r="X9114" i="190"/>
  <c r="W9116" i="190"/>
  <c r="W9119" i="190"/>
  <c r="X9120" i="190"/>
  <c r="W9122" i="190"/>
  <c r="W9125" i="190"/>
  <c r="W9375" i="190"/>
  <c r="X9399" i="190"/>
  <c r="W9424" i="190"/>
  <c r="W9437" i="190"/>
  <c r="X9454" i="190"/>
  <c r="W9459" i="190"/>
  <c r="X9463" i="190"/>
  <c r="X9482" i="190"/>
  <c r="X9491" i="190"/>
  <c r="W9493" i="190"/>
  <c r="W9496" i="190"/>
  <c r="W9499" i="190"/>
  <c r="X9503" i="190"/>
  <c r="X9522" i="190"/>
  <c r="X9525" i="190"/>
  <c r="W9533" i="190"/>
  <c r="W9536" i="190"/>
  <c r="W9539" i="190"/>
  <c r="X9562" i="190"/>
  <c r="X9565" i="190"/>
  <c r="W9573" i="190"/>
  <c r="W9576" i="190"/>
  <c r="X9602" i="190"/>
  <c r="X9605" i="190"/>
  <c r="W9613" i="190"/>
  <c r="W9616" i="190"/>
  <c r="X9642" i="190"/>
  <c r="X9645" i="190"/>
  <c r="W9653" i="190"/>
  <c r="X9814" i="190"/>
  <c r="W9305" i="190"/>
  <c r="X9306" i="190"/>
  <c r="W9308" i="190"/>
  <c r="W9311" i="190"/>
  <c r="X9312" i="190"/>
  <c r="W9314" i="190"/>
  <c r="X9318" i="190"/>
  <c r="W9320" i="190"/>
  <c r="X9321" i="190"/>
  <c r="X9324" i="190"/>
  <c r="W9326" i="190"/>
  <c r="X9327" i="190"/>
  <c r="W9329" i="190"/>
  <c r="X9330" i="190"/>
  <c r="W9332" i="190"/>
  <c r="W9335" i="190"/>
  <c r="X9336" i="190"/>
  <c r="W9338" i="190"/>
  <c r="X9342" i="190"/>
  <c r="W9344" i="190"/>
  <c r="X9345" i="190"/>
  <c r="X9348" i="190"/>
  <c r="W9350" i="190"/>
  <c r="X9351" i="190"/>
  <c r="X9358" i="190"/>
  <c r="X9364" i="190"/>
  <c r="X9379" i="190"/>
  <c r="W9417" i="190"/>
  <c r="W9427" i="190"/>
  <c r="W9440" i="190"/>
  <c r="X9441" i="190"/>
  <c r="X9460" i="190"/>
  <c r="X9469" i="190"/>
  <c r="W9471" i="190"/>
  <c r="X9494" i="190"/>
  <c r="X9500" i="190"/>
  <c r="W9511" i="190"/>
  <c r="X9531" i="190"/>
  <c r="X9534" i="190"/>
  <c r="X9540" i="190"/>
  <c r="W9551" i="190"/>
  <c r="X9571" i="190"/>
  <c r="X9574" i="190"/>
  <c r="W9579" i="190"/>
  <c r="X9611" i="190"/>
  <c r="X9614" i="190"/>
  <c r="W9619" i="190"/>
  <c r="X9651" i="190"/>
  <c r="X9654" i="190"/>
  <c r="W9659" i="190"/>
  <c r="W8995" i="190"/>
  <c r="W8998" i="190"/>
  <c r="X8999" i="190"/>
  <c r="W9001" i="190"/>
  <c r="X9021" i="190"/>
  <c r="X9027" i="190"/>
  <c r="X9030" i="190"/>
  <c r="W9063" i="190"/>
  <c r="W9091" i="190"/>
  <c r="W9094" i="190"/>
  <c r="X9095" i="190"/>
  <c r="W9097" i="190"/>
  <c r="X9098" i="190"/>
  <c r="W9100" i="190"/>
  <c r="W9103" i="190"/>
  <c r="X9104" i="190"/>
  <c r="W9106" i="190"/>
  <c r="X9354" i="190"/>
  <c r="W9359" i="190"/>
  <c r="W9387" i="190"/>
  <c r="W9397" i="190"/>
  <c r="X9415" i="190"/>
  <c r="X9447" i="190"/>
  <c r="X9466" i="190"/>
  <c r="X9475" i="190"/>
  <c r="W9477" i="190"/>
  <c r="W9480" i="190"/>
  <c r="X9506" i="190"/>
  <c r="X9509" i="190"/>
  <c r="W9517" i="190"/>
  <c r="W9520" i="190"/>
  <c r="X9546" i="190"/>
  <c r="X9549" i="190"/>
  <c r="W9557" i="190"/>
  <c r="W9560" i="190"/>
  <c r="X9580" i="190"/>
  <c r="W9591" i="190"/>
  <c r="X9592" i="190"/>
  <c r="W9597" i="190"/>
  <c r="W9600" i="190"/>
  <c r="X9620" i="190"/>
  <c r="W9631" i="190"/>
  <c r="X9632" i="190"/>
  <c r="W8939" i="190"/>
  <c r="W8942" i="190"/>
  <c r="X8943" i="190"/>
  <c r="W8945" i="190"/>
  <c r="X8965" i="190"/>
  <c r="X8971" i="190"/>
  <c r="X8974" i="190"/>
  <c r="W9007" i="190"/>
  <c r="W9035" i="190"/>
  <c r="W9038" i="190"/>
  <c r="X9039" i="190"/>
  <c r="W9041" i="190"/>
  <c r="X9061" i="190"/>
  <c r="X9067" i="190"/>
  <c r="X9070" i="190"/>
  <c r="X9363" i="190"/>
  <c r="W9400" i="190"/>
  <c r="X9408" i="190"/>
  <c r="W9433" i="190"/>
  <c r="X9444" i="190"/>
  <c r="X9453" i="190"/>
  <c r="W9455" i="190"/>
  <c r="X9478" i="190"/>
  <c r="W9483" i="190"/>
  <c r="X9487" i="190"/>
  <c r="X9515" i="190"/>
  <c r="X9518" i="190"/>
  <c r="W9523" i="190"/>
  <c r="X9555" i="190"/>
  <c r="X9558" i="190"/>
  <c r="W9563" i="190"/>
  <c r="X9586" i="190"/>
  <c r="X9589" i="190"/>
  <c r="X9595" i="190"/>
  <c r="X9598" i="190"/>
  <c r="W9603" i="190"/>
  <c r="X9626" i="190"/>
  <c r="X9629" i="190"/>
  <c r="X9635" i="190"/>
  <c r="X9638" i="190"/>
  <c r="W9643" i="190"/>
  <c r="X9666" i="190"/>
  <c r="X9669" i="190"/>
  <c r="X9830" i="190"/>
  <c r="W9835" i="190"/>
  <c r="W9838" i="190"/>
  <c r="W9841" i="190"/>
  <c r="W9844" i="190"/>
  <c r="X9845" i="190"/>
  <c r="X9848" i="190"/>
  <c r="W9850" i="190"/>
  <c r="X9851" i="190"/>
  <c r="W9853" i="190"/>
  <c r="X9854" i="190"/>
  <c r="W9856" i="190"/>
  <c r="W9859" i="190"/>
  <c r="X9860" i="190"/>
  <c r="W9862" i="190"/>
  <c r="X9866" i="190"/>
  <c r="W9868" i="190"/>
  <c r="X9869" i="190"/>
  <c r="X9872" i="190"/>
  <c r="W9874" i="190"/>
  <c r="X9875" i="190"/>
  <c r="W9877" i="190"/>
  <c r="X9878" i="190"/>
  <c r="W9880" i="190"/>
  <c r="W9883" i="190"/>
  <c r="X9884" i="190"/>
  <c r="W9886" i="190"/>
  <c r="X9890" i="190"/>
  <c r="W9892" i="190"/>
  <c r="X9893" i="190"/>
  <c r="X9896" i="190"/>
  <c r="W9898" i="190"/>
  <c r="X9899" i="190"/>
  <c r="W9901" i="190"/>
  <c r="X9902" i="190"/>
  <c r="W9904" i="190"/>
  <c r="W9907" i="190"/>
  <c r="X9908" i="190"/>
  <c r="W9910" i="190"/>
  <c r="X9914" i="190"/>
  <c r="W9916" i="190"/>
  <c r="X9917" i="190"/>
  <c r="X9920" i="190"/>
  <c r="W9922" i="190"/>
  <c r="X9923" i="190"/>
  <c r="W9925" i="190"/>
  <c r="X9926" i="190"/>
  <c r="W9928" i="190"/>
  <c r="W9931" i="190"/>
  <c r="X9932" i="190"/>
  <c r="W9934" i="190"/>
  <c r="X9938" i="190"/>
  <c r="W9940" i="190"/>
  <c r="X9941" i="190"/>
  <c r="X9944" i="190"/>
  <c r="W9946" i="190"/>
  <c r="X9947" i="190"/>
  <c r="W9949" i="190"/>
  <c r="X9950" i="190"/>
  <c r="W9952" i="190"/>
  <c r="W9955" i="190"/>
  <c r="X9956" i="190"/>
  <c r="W9958" i="190"/>
  <c r="X9962" i="190"/>
  <c r="W9964" i="190"/>
  <c r="X9965" i="190"/>
  <c r="X9968" i="190"/>
  <c r="W9970" i="190"/>
  <c r="X9971" i="190"/>
  <c r="W9973" i="190"/>
  <c r="X9974" i="190"/>
  <c r="W9976" i="190"/>
  <c r="W9979" i="190"/>
  <c r="X9980" i="190"/>
  <c r="W9982" i="190"/>
  <c r="X9986" i="190"/>
  <c r="W9988" i="190"/>
  <c r="X9989" i="190"/>
  <c r="X9992" i="190"/>
  <c r="W9994" i="190"/>
  <c r="X9995" i="190"/>
  <c r="W9997" i="190"/>
  <c r="X9998" i="190"/>
  <c r="W10000" i="190"/>
  <c r="X10001" i="190"/>
  <c r="X9823" i="190"/>
  <c r="X9495" i="190"/>
  <c r="X9514" i="190"/>
  <c r="X9517" i="190"/>
  <c r="W9525" i="190"/>
  <c r="W9528" i="190"/>
  <c r="X9548" i="190"/>
  <c r="W9559" i="190"/>
  <c r="X9579" i="190"/>
  <c r="X9582" i="190"/>
  <c r="W9587" i="190"/>
  <c r="X9610" i="190"/>
  <c r="X9613" i="190"/>
  <c r="W9621" i="190"/>
  <c r="W9624" i="190"/>
  <c r="X9644" i="190"/>
  <c r="W9655" i="190"/>
  <c r="X9675" i="190"/>
  <c r="W9791" i="190"/>
  <c r="X9795" i="190"/>
  <c r="W9797" i="190"/>
  <c r="X9801" i="190"/>
  <c r="W9803" i="190"/>
  <c r="X9807" i="190"/>
  <c r="W9809" i="190"/>
  <c r="W9812" i="190"/>
  <c r="W9815" i="190"/>
  <c r="X9826" i="190"/>
  <c r="X9501" i="190"/>
  <c r="W9503" i="190"/>
  <c r="X9523" i="190"/>
  <c r="X9526" i="190"/>
  <c r="W9531" i="190"/>
  <c r="X9554" i="190"/>
  <c r="X9557" i="190"/>
  <c r="W9565" i="190"/>
  <c r="W9568" i="190"/>
  <c r="X9588" i="190"/>
  <c r="W9599" i="190"/>
  <c r="X9619" i="190"/>
  <c r="X9622" i="190"/>
  <c r="W9627" i="190"/>
  <c r="X9650" i="190"/>
  <c r="X9653" i="190"/>
  <c r="W9661" i="190"/>
  <c r="W9664" i="190"/>
  <c r="X9792" i="190"/>
  <c r="X9798" i="190"/>
  <c r="X9804" i="190"/>
  <c r="X9810" i="190"/>
  <c r="X9819" i="190"/>
  <c r="X9659" i="190"/>
  <c r="X9662" i="190"/>
  <c r="W9667" i="190"/>
  <c r="X9668" i="190"/>
  <c r="X9677" i="190"/>
  <c r="W9679" i="190"/>
  <c r="X9822" i="190"/>
  <c r="W9827" i="190"/>
  <c r="X9828" i="190"/>
  <c r="X9831" i="190"/>
  <c r="X9781" i="190"/>
  <c r="W9783" i="190"/>
  <c r="X9784" i="190"/>
  <c r="W9786" i="190"/>
  <c r="W9789" i="190"/>
  <c r="X9818" i="190"/>
  <c r="W9823" i="190"/>
  <c r="X9834" i="190"/>
  <c r="W9656" i="190"/>
  <c r="X9793" i="190"/>
  <c r="W9795" i="190"/>
  <c r="X9799" i="190"/>
  <c r="W9801" i="190"/>
  <c r="X9805" i="190"/>
  <c r="W9807" i="190"/>
  <c r="X9811" i="190"/>
  <c r="X9827" i="190"/>
  <c r="W9837" i="190"/>
  <c r="X9838" i="190"/>
  <c r="W9840" i="190"/>
  <c r="X9841" i="190"/>
  <c r="W9843" i="190"/>
  <c r="X9844" i="190"/>
  <c r="W9846" i="190"/>
  <c r="X9850" i="190"/>
  <c r="W9852" i="190"/>
  <c r="X9853" i="190"/>
  <c r="X9856" i="190"/>
  <c r="W9858" i="190"/>
  <c r="X9859" i="190"/>
  <c r="W9861" i="190"/>
  <c r="X9862" i="190"/>
  <c r="W9864" i="190"/>
  <c r="W9867" i="190"/>
  <c r="X9868" i="190"/>
  <c r="W9870" i="190"/>
  <c r="X9874" i="190"/>
  <c r="W9876" i="190"/>
  <c r="X9877" i="190"/>
  <c r="X9880" i="190"/>
  <c r="W9882" i="190"/>
  <c r="X9883" i="190"/>
  <c r="W9885" i="190"/>
  <c r="X9886" i="190"/>
  <c r="W9888" i="190"/>
  <c r="W9891" i="190"/>
  <c r="X9892" i="190"/>
  <c r="W9894" i="190"/>
  <c r="X9898" i="190"/>
  <c r="W9900" i="190"/>
  <c r="X9901" i="190"/>
  <c r="X9904" i="190"/>
  <c r="W9906" i="190"/>
  <c r="X9907" i="190"/>
  <c r="W9909" i="190"/>
  <c r="X9910" i="190"/>
  <c r="W9912" i="190"/>
  <c r="W9915" i="190"/>
  <c r="X9916" i="190"/>
  <c r="W9918" i="190"/>
  <c r="X9922" i="190"/>
  <c r="W9924" i="190"/>
  <c r="X9925" i="190"/>
  <c r="X9928" i="190"/>
  <c r="W9930" i="190"/>
  <c r="X9931" i="190"/>
  <c r="W9933" i="190"/>
  <c r="X9934" i="190"/>
  <c r="W9936" i="190"/>
  <c r="W9939" i="190"/>
  <c r="X9940" i="190"/>
  <c r="W9942" i="190"/>
  <c r="X9946" i="190"/>
  <c r="W9948" i="190"/>
  <c r="X9949" i="190"/>
  <c r="X9952" i="190"/>
  <c r="W9954" i="190"/>
  <c r="X9955" i="190"/>
  <c r="W9957" i="190"/>
  <c r="X9958" i="190"/>
  <c r="W9960" i="190"/>
  <c r="W9963" i="190"/>
  <c r="X9964" i="190"/>
  <c r="W9966" i="190"/>
  <c r="X9970" i="190"/>
  <c r="W9972" i="190"/>
  <c r="X9973" i="190"/>
  <c r="X9976" i="190"/>
  <c r="W9978" i="190"/>
  <c r="X9979" i="190"/>
  <c r="W9981" i="190"/>
  <c r="X9982" i="190"/>
  <c r="W9984" i="190"/>
  <c r="W9987" i="190"/>
  <c r="X9988" i="190"/>
  <c r="W9990" i="190"/>
  <c r="X9994" i="190"/>
  <c r="W9996" i="190"/>
  <c r="X9997" i="190"/>
  <c r="X10000" i="190"/>
  <c r="W10002" i="190"/>
  <c r="X10003" i="190"/>
  <c r="X9680" i="190"/>
  <c r="W9682" i="190"/>
  <c r="W9685" i="190"/>
  <c r="W9688" i="190"/>
  <c r="X9689" i="190"/>
  <c r="X9692" i="190"/>
  <c r="W9694" i="190"/>
  <c r="X9695" i="190"/>
  <c r="X9698" i="190"/>
  <c r="W9700" i="190"/>
  <c r="X9701" i="190"/>
  <c r="W9703" i="190"/>
  <c r="X9704" i="190"/>
  <c r="W9706" i="190"/>
  <c r="W9709" i="190"/>
  <c r="X9710" i="190"/>
  <c r="W9712" i="190"/>
  <c r="X9716" i="190"/>
  <c r="W9718" i="190"/>
  <c r="X9719" i="190"/>
  <c r="X9722" i="190"/>
  <c r="W9724" i="190"/>
  <c r="X9725" i="190"/>
  <c r="W9727" i="190"/>
  <c r="X9728" i="190"/>
  <c r="W9730" i="190"/>
  <c r="W9733" i="190"/>
  <c r="X9734" i="190"/>
  <c r="W9736" i="190"/>
  <c r="X9740" i="190"/>
  <c r="W9742" i="190"/>
  <c r="X9743" i="190"/>
  <c r="X9746" i="190"/>
  <c r="W9748" i="190"/>
  <c r="X9749" i="190"/>
  <c r="W9751" i="190"/>
  <c r="X9752" i="190"/>
  <c r="W9754" i="190"/>
  <c r="W9757" i="190"/>
  <c r="X9758" i="190"/>
  <c r="W9760" i="190"/>
  <c r="X9764" i="190"/>
  <c r="W9766" i="190"/>
  <c r="X9767" i="190"/>
  <c r="X9770" i="190"/>
  <c r="W9772" i="190"/>
  <c r="X9773" i="190"/>
  <c r="W9775" i="190"/>
  <c r="X9776" i="190"/>
  <c r="W9778" i="190"/>
  <c r="W9781" i="190"/>
  <c r="X9782" i="190"/>
  <c r="W9784" i="190"/>
  <c r="X9788" i="190"/>
  <c r="W9790" i="190"/>
  <c r="W9824" i="190"/>
  <c r="W726" i="190"/>
  <c r="W734" i="190"/>
  <c r="W742" i="190"/>
  <c r="W750" i="190"/>
  <c r="W758" i="190"/>
  <c r="W766" i="190"/>
  <c r="W774" i="190"/>
  <c r="W782" i="190"/>
  <c r="W790" i="190"/>
  <c r="W798" i="190"/>
  <c r="W806" i="190"/>
  <c r="W814" i="190"/>
  <c r="W822" i="190"/>
  <c r="W830" i="190"/>
  <c r="W838" i="190"/>
  <c r="W846" i="190"/>
  <c r="W854" i="190"/>
  <c r="W862" i="190"/>
  <c r="W870" i="190"/>
  <c r="W878" i="190"/>
  <c r="W881" i="190"/>
  <c r="W885" i="190"/>
  <c r="W889" i="190"/>
  <c r="W893" i="190"/>
  <c r="W897" i="190"/>
  <c r="W901" i="190"/>
  <c r="W905" i="190"/>
  <c r="W909" i="190"/>
  <c r="W913" i="190"/>
  <c r="W917" i="190"/>
  <c r="W921" i="190"/>
  <c r="W925" i="190"/>
  <c r="W929" i="190"/>
  <c r="W933" i="190"/>
  <c r="W937" i="190"/>
  <c r="W941" i="190"/>
  <c r="W945" i="190"/>
  <c r="W949" i="190"/>
  <c r="W953" i="190"/>
  <c r="W957" i="190"/>
  <c r="W961" i="190"/>
  <c r="W965" i="190"/>
  <c r="W969" i="190"/>
  <c r="W973" i="190"/>
  <c r="W977" i="190"/>
  <c r="W981" i="190"/>
  <c r="W985" i="190"/>
  <c r="X989" i="190"/>
  <c r="F40" i="190" s="1"/>
  <c r="W991" i="190"/>
  <c r="W992" i="190"/>
  <c r="X997" i="190"/>
  <c r="W999" i="190"/>
  <c r="W1000" i="190"/>
  <c r="X1005" i="190"/>
  <c r="W1007" i="190"/>
  <c r="W1008" i="190"/>
  <c r="X1013" i="190"/>
  <c r="W1015" i="190"/>
  <c r="W1016" i="190"/>
  <c r="X1021" i="190"/>
  <c r="W1023" i="190"/>
  <c r="W1024" i="190"/>
  <c r="X1029" i="190"/>
  <c r="W1031" i="190"/>
  <c r="W1032" i="190"/>
  <c r="X1037" i="190"/>
  <c r="W1039" i="190"/>
  <c r="W1040" i="190"/>
  <c r="X1045" i="190"/>
  <c r="W1047" i="190"/>
  <c r="W1048" i="190"/>
  <c r="X1053" i="190"/>
  <c r="W1055" i="190"/>
  <c r="W1056" i="190"/>
  <c r="X1061" i="190"/>
  <c r="W1063" i="190"/>
  <c r="W1064" i="190"/>
  <c r="X1069" i="190"/>
  <c r="W1071" i="190"/>
  <c r="W1072" i="190"/>
  <c r="X1077" i="190"/>
  <c r="W1079" i="190"/>
  <c r="W1080" i="190"/>
  <c r="X1085" i="190"/>
  <c r="W1087" i="190"/>
  <c r="W1088" i="190"/>
  <c r="X1093" i="190"/>
  <c r="W1095" i="190"/>
  <c r="W1096" i="190"/>
  <c r="X1101" i="190"/>
  <c r="W1103" i="190"/>
  <c r="W1104" i="190"/>
  <c r="X1109" i="190"/>
  <c r="W1111" i="190"/>
  <c r="W1112" i="190"/>
  <c r="X1117" i="190"/>
  <c r="W1119" i="190"/>
  <c r="W1120" i="190"/>
  <c r="X1125" i="190"/>
  <c r="W1127" i="190"/>
  <c r="W1128" i="190"/>
  <c r="X1133" i="190"/>
  <c r="W1135" i="190"/>
  <c r="W1136" i="190"/>
  <c r="X1141" i="190"/>
  <c r="W1143" i="190"/>
  <c r="W1144" i="190"/>
  <c r="X1149" i="190"/>
  <c r="W1151" i="190"/>
  <c r="W1152" i="190"/>
  <c r="X1157" i="190"/>
  <c r="W1159" i="190"/>
  <c r="W1160" i="190"/>
  <c r="X1165" i="190"/>
  <c r="W1167" i="190"/>
  <c r="W1168" i="190"/>
  <c r="X1173" i="190"/>
  <c r="W1175" i="190"/>
  <c r="W1176" i="190"/>
  <c r="X1181" i="190"/>
  <c r="W1183" i="190"/>
  <c r="W1184" i="190"/>
  <c r="X1189" i="190"/>
  <c r="W1191" i="190"/>
  <c r="W1192" i="190"/>
  <c r="X1197" i="190"/>
  <c r="W1199" i="190"/>
  <c r="W1200" i="190"/>
  <c r="X1205" i="190"/>
  <c r="W1207" i="190"/>
  <c r="W1208" i="190"/>
  <c r="X1213" i="190"/>
  <c r="W1215" i="190"/>
  <c r="W1216" i="190"/>
  <c r="X1221" i="190"/>
  <c r="W1223" i="190"/>
  <c r="W1224" i="190"/>
  <c r="X1229" i="190"/>
  <c r="W1231" i="190"/>
  <c r="W1232" i="190"/>
  <c r="X1237" i="190"/>
  <c r="W1239" i="190"/>
  <c r="W1240" i="190"/>
  <c r="X1245" i="190"/>
  <c r="W1247" i="190"/>
  <c r="W1248" i="190"/>
  <c r="X1253" i="190"/>
  <c r="W1255" i="190"/>
  <c r="W1256" i="190"/>
  <c r="X1261" i="190"/>
  <c r="W1263" i="190"/>
  <c r="W1264" i="190"/>
  <c r="X1269" i="190"/>
  <c r="W1271" i="190"/>
  <c r="W1272" i="190"/>
  <c r="X1277" i="190"/>
  <c r="W1279" i="190"/>
  <c r="W1280" i="190"/>
  <c r="X1285" i="190"/>
  <c r="W1287" i="190"/>
  <c r="W1288" i="190"/>
  <c r="X1293" i="190"/>
  <c r="W1295" i="190"/>
  <c r="W1296" i="190"/>
  <c r="X1301" i="190"/>
  <c r="W1303" i="190"/>
  <c r="W1304" i="190"/>
  <c r="X1309" i="190"/>
  <c r="W1311" i="190"/>
  <c r="W1312" i="190"/>
  <c r="X1317" i="190"/>
  <c r="W1319" i="190"/>
  <c r="W1320" i="190"/>
  <c r="X1325" i="190"/>
  <c r="W1327" i="190"/>
  <c r="W1328" i="190"/>
  <c r="X1333" i="190"/>
  <c r="W1335" i="190"/>
  <c r="W1336" i="190"/>
  <c r="X1341" i="190"/>
  <c r="W1343" i="190"/>
  <c r="W1344" i="190"/>
  <c r="X1349" i="190"/>
  <c r="W1351" i="190"/>
  <c r="W1352" i="190"/>
  <c r="X1357" i="190"/>
  <c r="W1359" i="190"/>
  <c r="W1360" i="190"/>
  <c r="X1365" i="190"/>
  <c r="W1367" i="190"/>
  <c r="W1368" i="190"/>
  <c r="X1373" i="190"/>
  <c r="W1375" i="190"/>
  <c r="W1376" i="190"/>
  <c r="X1381" i="190"/>
  <c r="W1383" i="190"/>
  <c r="W1384" i="190"/>
  <c r="X1389" i="190"/>
  <c r="W1391" i="190"/>
  <c r="W1392" i="190"/>
  <c r="X1397" i="190"/>
  <c r="W1399" i="190"/>
  <c r="W1400" i="190"/>
  <c r="X1405" i="190"/>
  <c r="W1407" i="190"/>
  <c r="W1408" i="190"/>
  <c r="X1413" i="190"/>
  <c r="W1415" i="190"/>
  <c r="W1416" i="190"/>
  <c r="X1421" i="190"/>
  <c r="W1423" i="190"/>
  <c r="W1424" i="190"/>
  <c r="X1429" i="190"/>
  <c r="W1431" i="190"/>
  <c r="W1432" i="190"/>
  <c r="X1437" i="190"/>
  <c r="W1439" i="190"/>
  <c r="W1440" i="190"/>
  <c r="X1445" i="190"/>
  <c r="W1447" i="190"/>
  <c r="W1448" i="190"/>
  <c r="X1453" i="190"/>
  <c r="W1455" i="190"/>
  <c r="W1456" i="190"/>
  <c r="X1461" i="190"/>
  <c r="W1463" i="190"/>
  <c r="W1464" i="190"/>
  <c r="X1469" i="190"/>
  <c r="W1471" i="190"/>
  <c r="W1472" i="190"/>
  <c r="X1477" i="190"/>
  <c r="W1479" i="190"/>
  <c r="W1480" i="190"/>
  <c r="X1485" i="190"/>
  <c r="W1487" i="190"/>
  <c r="W1488" i="190"/>
  <c r="X1493" i="190"/>
  <c r="W1495" i="190"/>
  <c r="W1496" i="190"/>
  <c r="X1501" i="190"/>
  <c r="W1503" i="190"/>
  <c r="W1504" i="190"/>
  <c r="X1509" i="190"/>
  <c r="W1511" i="190"/>
  <c r="W1512" i="190"/>
  <c r="X1517" i="190"/>
  <c r="W1519" i="190"/>
  <c r="W1520" i="190"/>
  <c r="X1525" i="190"/>
  <c r="W1527" i="190"/>
  <c r="W1528" i="190"/>
  <c r="X1533" i="190"/>
  <c r="W1535" i="190"/>
  <c r="W1536" i="190"/>
  <c r="X1541" i="190"/>
  <c r="W1543" i="190"/>
  <c r="W1544" i="190"/>
  <c r="X1549" i="190"/>
  <c r="W1551" i="190"/>
  <c r="W1552" i="190"/>
  <c r="X1557" i="190"/>
  <c r="W1559" i="190"/>
  <c r="W1560" i="190"/>
  <c r="X1565" i="190"/>
  <c r="W1567" i="190"/>
  <c r="W1568" i="190"/>
  <c r="X1573" i="190"/>
  <c r="W1575" i="190"/>
  <c r="W1576" i="190"/>
  <c r="X1581" i="190"/>
  <c r="W1583" i="190"/>
  <c r="W1584" i="190"/>
  <c r="X1589" i="190"/>
  <c r="W1591" i="190"/>
  <c r="W1592" i="190"/>
  <c r="X1597" i="190"/>
  <c r="W1599" i="190"/>
  <c r="W1600" i="190"/>
  <c r="X1605" i="190"/>
  <c r="W1607" i="190"/>
  <c r="W1608" i="190"/>
  <c r="X1613" i="190"/>
  <c r="W1615" i="190"/>
  <c r="W1616" i="190"/>
  <c r="X1621" i="190"/>
  <c r="W1623" i="190"/>
  <c r="W1624" i="190"/>
  <c r="X1629" i="190"/>
  <c r="W1631" i="190"/>
  <c r="W1632" i="190"/>
  <c r="X1637" i="190"/>
  <c r="W1639" i="190"/>
  <c r="W1640" i="190"/>
  <c r="X1645" i="190"/>
  <c r="W1647" i="190"/>
  <c r="W1648" i="190"/>
  <c r="X1653" i="190"/>
  <c r="W1655" i="190"/>
  <c r="W1656" i="190"/>
  <c r="X1661" i="190"/>
  <c r="W1663" i="190"/>
  <c r="W1664" i="190"/>
  <c r="X1669" i="190"/>
  <c r="W1671" i="190"/>
  <c r="W1672" i="190"/>
  <c r="X1677" i="190"/>
  <c r="W1679" i="190"/>
  <c r="W1680" i="190"/>
  <c r="X1685" i="190"/>
  <c r="W1687" i="190"/>
  <c r="W1688" i="190"/>
  <c r="X1693" i="190"/>
  <c r="W1695" i="190"/>
  <c r="W1696" i="190"/>
  <c r="X1701" i="190"/>
  <c r="W1703" i="190"/>
  <c r="W1704" i="190"/>
  <c r="X1709" i="190"/>
  <c r="W1711" i="190"/>
  <c r="W1712" i="190"/>
  <c r="X1717" i="190"/>
  <c r="W1719" i="190"/>
  <c r="W1720" i="190"/>
  <c r="X1725" i="190"/>
  <c r="W1727" i="190"/>
  <c r="W1728" i="190"/>
  <c r="X1733" i="190"/>
  <c r="W1735" i="190"/>
  <c r="W1736" i="190"/>
  <c r="X1741" i="190"/>
  <c r="W1743" i="190"/>
  <c r="W1744" i="190"/>
  <c r="X1749" i="190"/>
  <c r="W1751" i="190"/>
  <c r="W1752" i="190"/>
  <c r="X1757" i="190"/>
  <c r="W1759" i="190"/>
  <c r="W1760" i="190"/>
  <c r="X1765" i="190"/>
  <c r="W1767" i="190"/>
  <c r="W1768" i="190"/>
  <c r="X1773" i="190"/>
  <c r="W1775" i="190"/>
  <c r="W1776" i="190"/>
  <c r="X1781" i="190"/>
  <c r="W1783" i="190"/>
  <c r="W1784" i="190"/>
  <c r="X1789" i="190"/>
  <c r="W1791" i="190"/>
  <c r="W1792" i="190"/>
  <c r="X1797" i="190"/>
  <c r="W1799" i="190"/>
  <c r="W1800" i="190"/>
  <c r="X1805" i="190"/>
  <c r="W1807" i="190"/>
  <c r="W1808" i="190"/>
  <c r="X1813" i="190"/>
  <c r="W1815" i="190"/>
  <c r="W1816" i="190"/>
  <c r="X1821" i="190"/>
  <c r="W1823" i="190"/>
  <c r="W1824" i="190"/>
  <c r="X1829" i="190"/>
  <c r="W1831" i="190"/>
  <c r="W1832" i="190"/>
  <c r="X1837" i="190"/>
  <c r="W1839" i="190"/>
  <c r="W1840" i="190"/>
  <c r="X1845" i="190"/>
  <c r="W1847" i="190"/>
  <c r="W1848" i="190"/>
  <c r="X1853" i="190"/>
  <c r="W1855" i="190"/>
  <c r="W1856" i="190"/>
  <c r="W724" i="190"/>
  <c r="W732" i="190"/>
  <c r="W740" i="190"/>
  <c r="W748" i="190"/>
  <c r="W756" i="190"/>
  <c r="W764" i="190"/>
  <c r="W772" i="190"/>
  <c r="W780" i="190"/>
  <c r="W788" i="190"/>
  <c r="W796" i="190"/>
  <c r="W804" i="190"/>
  <c r="W812" i="190"/>
  <c r="W820" i="190"/>
  <c r="W828" i="190"/>
  <c r="W836" i="190"/>
  <c r="W844" i="190"/>
  <c r="W852" i="190"/>
  <c r="W860" i="190"/>
  <c r="W868" i="190"/>
  <c r="W876" i="190"/>
  <c r="W882" i="190"/>
  <c r="W886" i="190"/>
  <c r="W890" i="190"/>
  <c r="W894" i="190"/>
  <c r="W898" i="190"/>
  <c r="W902" i="190"/>
  <c r="W906" i="190"/>
  <c r="W910" i="190"/>
  <c r="W914" i="190"/>
  <c r="W918" i="190"/>
  <c r="W922" i="190"/>
  <c r="W926" i="190"/>
  <c r="W930" i="190"/>
  <c r="W934" i="190"/>
  <c r="W938" i="190"/>
  <c r="W942" i="190"/>
  <c r="W946" i="190"/>
  <c r="W950" i="190"/>
  <c r="W954" i="190"/>
  <c r="W958" i="190"/>
  <c r="W962" i="190"/>
  <c r="W966" i="190"/>
  <c r="W970" i="190"/>
  <c r="W974" i="190"/>
  <c r="W978" i="190"/>
  <c r="W982" i="190"/>
  <c r="W986" i="190"/>
  <c r="X991" i="190"/>
  <c r="W994" i="190"/>
  <c r="X999" i="190"/>
  <c r="W1002" i="190"/>
  <c r="X1007" i="190"/>
  <c r="W1010" i="190"/>
  <c r="X1015" i="190"/>
  <c r="W1018" i="190"/>
  <c r="X1023" i="190"/>
  <c r="W1026" i="190"/>
  <c r="X1031" i="190"/>
  <c r="W1034" i="190"/>
  <c r="X1039" i="190"/>
  <c r="W1042" i="190"/>
  <c r="X1047" i="190"/>
  <c r="W1050" i="190"/>
  <c r="X1055" i="190"/>
  <c r="W1058" i="190"/>
  <c r="X1063" i="190"/>
  <c r="W1066" i="190"/>
  <c r="X1071" i="190"/>
  <c r="W1074" i="190"/>
  <c r="X1079" i="190"/>
  <c r="W1082" i="190"/>
  <c r="X1087" i="190"/>
  <c r="W1090" i="190"/>
  <c r="X1095" i="190"/>
  <c r="W1098" i="190"/>
  <c r="X1103" i="190"/>
  <c r="W1106" i="190"/>
  <c r="X1111" i="190"/>
  <c r="W1114" i="190"/>
  <c r="X1119" i="190"/>
  <c r="W1122" i="190"/>
  <c r="X1127" i="190"/>
  <c r="W1130" i="190"/>
  <c r="X1135" i="190"/>
  <c r="W1138" i="190"/>
  <c r="X1143" i="190"/>
  <c r="W1146" i="190"/>
  <c r="X1151" i="190"/>
  <c r="W1154" i="190"/>
  <c r="X1159" i="190"/>
  <c r="W1162" i="190"/>
  <c r="X1167" i="190"/>
  <c r="W1170" i="190"/>
  <c r="X1175" i="190"/>
  <c r="W1178" i="190"/>
  <c r="X1183" i="190"/>
  <c r="W1186" i="190"/>
  <c r="X1191" i="190"/>
  <c r="W1194" i="190"/>
  <c r="X1199" i="190"/>
  <c r="W1202" i="190"/>
  <c r="X1207" i="190"/>
  <c r="W1210" i="190"/>
  <c r="X1215" i="190"/>
  <c r="W1218" i="190"/>
  <c r="X1223" i="190"/>
  <c r="W1226" i="190"/>
  <c r="X1231" i="190"/>
  <c r="W1234" i="190"/>
  <c r="X1239" i="190"/>
  <c r="W1242" i="190"/>
  <c r="X1247" i="190"/>
  <c r="W1250" i="190"/>
  <c r="X1255" i="190"/>
  <c r="W1258" i="190"/>
  <c r="X1263" i="190"/>
  <c r="W1266" i="190"/>
  <c r="X1271" i="190"/>
  <c r="W1274" i="190"/>
  <c r="X1279" i="190"/>
  <c r="W1282" i="190"/>
  <c r="X1287" i="190"/>
  <c r="W1290" i="190"/>
  <c r="X1295" i="190"/>
  <c r="W1298" i="190"/>
  <c r="X1303" i="190"/>
  <c r="W1306" i="190"/>
  <c r="X1311" i="190"/>
  <c r="W1314" i="190"/>
  <c r="X1319" i="190"/>
  <c r="W1322" i="190"/>
  <c r="X1327" i="190"/>
  <c r="W1330" i="190"/>
  <c r="X1335" i="190"/>
  <c r="W1338" i="190"/>
  <c r="X1343" i="190"/>
  <c r="W1346" i="190"/>
  <c r="X1351" i="190"/>
  <c r="W1354" i="190"/>
  <c r="X1359" i="190"/>
  <c r="W1362" i="190"/>
  <c r="X1367" i="190"/>
  <c r="W1370" i="190"/>
  <c r="X1375" i="190"/>
  <c r="W1378" i="190"/>
  <c r="X1383" i="190"/>
  <c r="W1386" i="190"/>
  <c r="X1391" i="190"/>
  <c r="W1394" i="190"/>
  <c r="X1399" i="190"/>
  <c r="W1402" i="190"/>
  <c r="X1407" i="190"/>
  <c r="W1410" i="190"/>
  <c r="X1415" i="190"/>
  <c r="W1418" i="190"/>
  <c r="X1423" i="190"/>
  <c r="W1426" i="190"/>
  <c r="X1431" i="190"/>
  <c r="W1434" i="190"/>
  <c r="X1439" i="190"/>
  <c r="W1442" i="190"/>
  <c r="X1447" i="190"/>
  <c r="W1450" i="190"/>
  <c r="X1455" i="190"/>
  <c r="W1458" i="190"/>
  <c r="X1463" i="190"/>
  <c r="W1466" i="190"/>
  <c r="X1471" i="190"/>
  <c r="W1474" i="190"/>
  <c r="X1479" i="190"/>
  <c r="W1482" i="190"/>
  <c r="X1487" i="190"/>
  <c r="W1490" i="190"/>
  <c r="X1495" i="190"/>
  <c r="W1498" i="190"/>
  <c r="X1503" i="190"/>
  <c r="W1506" i="190"/>
  <c r="X1511" i="190"/>
  <c r="W1514" i="190"/>
  <c r="X1519" i="190"/>
  <c r="W1522" i="190"/>
  <c r="X1527" i="190"/>
  <c r="W1530" i="190"/>
  <c r="X1535" i="190"/>
  <c r="W1538" i="190"/>
  <c r="X1543" i="190"/>
  <c r="W1546" i="190"/>
  <c r="X1551" i="190"/>
  <c r="W1554" i="190"/>
  <c r="X1559" i="190"/>
  <c r="W1562" i="190"/>
  <c r="X1567" i="190"/>
  <c r="W1570" i="190"/>
  <c r="X1575" i="190"/>
  <c r="W1578" i="190"/>
  <c r="X1583" i="190"/>
  <c r="W1586" i="190"/>
  <c r="X1591" i="190"/>
  <c r="W1594" i="190"/>
  <c r="X1599" i="190"/>
  <c r="W1602" i="190"/>
  <c r="X1607" i="190"/>
  <c r="W1610" i="190"/>
  <c r="X1615" i="190"/>
  <c r="W1618" i="190"/>
  <c r="X1623" i="190"/>
  <c r="W1626" i="190"/>
  <c r="X1631" i="190"/>
  <c r="W1634" i="190"/>
  <c r="X1639" i="190"/>
  <c r="W1642" i="190"/>
  <c r="X1647" i="190"/>
  <c r="W1650" i="190"/>
  <c r="X1655" i="190"/>
  <c r="W1658" i="190"/>
  <c r="X1663" i="190"/>
  <c r="W1666" i="190"/>
  <c r="X1671" i="190"/>
  <c r="W1674" i="190"/>
  <c r="X1679" i="190"/>
  <c r="W1682" i="190"/>
  <c r="X1687" i="190"/>
  <c r="W1690" i="190"/>
  <c r="X1695" i="190"/>
  <c r="W1698" i="190"/>
  <c r="X1703" i="190"/>
  <c r="W1706" i="190"/>
  <c r="X1711" i="190"/>
  <c r="W1714" i="190"/>
  <c r="X1719" i="190"/>
  <c r="W1722" i="190"/>
  <c r="X1727" i="190"/>
  <c r="W1730" i="190"/>
  <c r="X1735" i="190"/>
  <c r="W1738" i="190"/>
  <c r="X1743" i="190"/>
  <c r="W1746" i="190"/>
  <c r="X1751" i="190"/>
  <c r="W1754" i="190"/>
  <c r="X1759" i="190"/>
  <c r="W1762" i="190"/>
  <c r="X1767" i="190"/>
  <c r="W1770" i="190"/>
  <c r="X1775" i="190"/>
  <c r="W1778" i="190"/>
  <c r="X1783" i="190"/>
  <c r="W1786" i="190"/>
  <c r="X1791" i="190"/>
  <c r="W1794" i="190"/>
  <c r="X1799" i="190"/>
  <c r="W1802" i="190"/>
  <c r="X1807" i="190"/>
  <c r="W1810" i="190"/>
  <c r="X1815" i="190"/>
  <c r="W1818" i="190"/>
  <c r="X1823" i="190"/>
  <c r="W1826" i="190"/>
  <c r="X1831" i="190"/>
  <c r="W1834" i="190"/>
  <c r="X1839" i="190"/>
  <c r="W1842" i="190"/>
  <c r="X1847" i="190"/>
  <c r="W1850" i="190"/>
  <c r="X1855" i="190"/>
  <c r="W1858" i="190"/>
  <c r="W730" i="190"/>
  <c r="W738" i="190"/>
  <c r="W746" i="190"/>
  <c r="W754" i="190"/>
  <c r="W762" i="190"/>
  <c r="W770" i="190"/>
  <c r="W778" i="190"/>
  <c r="W786" i="190"/>
  <c r="W794" i="190"/>
  <c r="W802" i="190"/>
  <c r="W810" i="190"/>
  <c r="W818" i="190"/>
  <c r="W826" i="190"/>
  <c r="W834" i="190"/>
  <c r="W842" i="190"/>
  <c r="W850" i="190"/>
  <c r="W858" i="190"/>
  <c r="W866" i="190"/>
  <c r="W874" i="190"/>
  <c r="W883" i="190"/>
  <c r="W887" i="190"/>
  <c r="W891" i="190"/>
  <c r="W895" i="190"/>
  <c r="W899" i="190"/>
  <c r="W903" i="190"/>
  <c r="W907" i="190"/>
  <c r="W911" i="190"/>
  <c r="W915" i="190"/>
  <c r="W919" i="190"/>
  <c r="W923" i="190"/>
  <c r="W927" i="190"/>
  <c r="W931" i="190"/>
  <c r="W935" i="190"/>
  <c r="W939" i="190"/>
  <c r="W943" i="190"/>
  <c r="W947" i="190"/>
  <c r="W951" i="190"/>
  <c r="W955" i="190"/>
  <c r="W959" i="190"/>
  <c r="W963" i="190"/>
  <c r="W967" i="190"/>
  <c r="W971" i="190"/>
  <c r="W975" i="190"/>
  <c r="W979" i="190"/>
  <c r="W983" i="190"/>
  <c r="W987" i="190"/>
  <c r="W988" i="190"/>
  <c r="W996" i="190"/>
  <c r="W1004" i="190"/>
  <c r="W1012" i="190"/>
  <c r="W1020" i="190"/>
  <c r="W1028" i="190"/>
  <c r="W1036" i="190"/>
  <c r="W1044" i="190"/>
  <c r="W1052" i="190"/>
  <c r="W1060" i="190"/>
  <c r="W1068" i="190"/>
  <c r="W1076" i="190"/>
  <c r="W1084" i="190"/>
  <c r="W1092" i="190"/>
  <c r="W1100" i="190"/>
  <c r="W1108" i="190"/>
  <c r="W1116" i="190"/>
  <c r="W1124" i="190"/>
  <c r="W1132" i="190"/>
  <c r="W1140" i="190"/>
  <c r="W1148" i="190"/>
  <c r="W1156" i="190"/>
  <c r="W1164" i="190"/>
  <c r="W1172" i="190"/>
  <c r="W1180" i="190"/>
  <c r="W1188" i="190"/>
  <c r="W1196" i="190"/>
  <c r="W1204" i="190"/>
  <c r="W1212" i="190"/>
  <c r="W1220" i="190"/>
  <c r="W1228" i="190"/>
  <c r="W1236" i="190"/>
  <c r="W1244" i="190"/>
  <c r="W1252" i="190"/>
  <c r="W1260" i="190"/>
  <c r="W1268" i="190"/>
  <c r="W1276" i="190"/>
  <c r="W1284" i="190"/>
  <c r="W1292" i="190"/>
  <c r="W1300" i="190"/>
  <c r="W1308" i="190"/>
  <c r="W1316" i="190"/>
  <c r="W1324" i="190"/>
  <c r="W1332" i="190"/>
  <c r="W1340" i="190"/>
  <c r="W1348" i="190"/>
  <c r="W1356" i="190"/>
  <c r="W1364" i="190"/>
  <c r="W1372" i="190"/>
  <c r="W1380" i="190"/>
  <c r="W1388" i="190"/>
  <c r="W1396" i="190"/>
  <c r="W1404" i="190"/>
  <c r="W1412" i="190"/>
  <c r="W1420" i="190"/>
  <c r="W1428" i="190"/>
  <c r="W1436" i="190"/>
  <c r="W1444" i="190"/>
  <c r="W1452" i="190"/>
  <c r="W1460" i="190"/>
  <c r="W1468" i="190"/>
  <c r="W1476" i="190"/>
  <c r="W1484" i="190"/>
  <c r="W1492" i="190"/>
  <c r="W1500" i="190"/>
  <c r="W1508" i="190"/>
  <c r="W1516" i="190"/>
  <c r="W1524" i="190"/>
  <c r="W1532" i="190"/>
  <c r="W1540" i="190"/>
  <c r="W1548" i="190"/>
  <c r="W1556" i="190"/>
  <c r="W1564" i="190"/>
  <c r="W1572" i="190"/>
  <c r="W1580" i="190"/>
  <c r="W1588" i="190"/>
  <c r="W1596" i="190"/>
  <c r="W1604" i="190"/>
  <c r="W1612" i="190"/>
  <c r="W1620" i="190"/>
  <c r="W1628" i="190"/>
  <c r="W1636" i="190"/>
  <c r="W1644" i="190"/>
  <c r="W1652" i="190"/>
  <c r="W1660" i="190"/>
  <c r="W1668" i="190"/>
  <c r="W1676" i="190"/>
  <c r="W1684" i="190"/>
  <c r="W1692" i="190"/>
  <c r="W1700" i="190"/>
  <c r="W1708" i="190"/>
  <c r="W1716" i="190"/>
  <c r="W1724" i="190"/>
  <c r="W1732" i="190"/>
  <c r="W1740" i="190"/>
  <c r="W1748" i="190"/>
  <c r="W1756" i="190"/>
  <c r="W1764" i="190"/>
  <c r="W1772" i="190"/>
  <c r="W1780" i="190"/>
  <c r="W1788" i="190"/>
  <c r="W1796" i="190"/>
  <c r="W1804" i="190"/>
  <c r="W1812" i="190"/>
  <c r="W1820" i="190"/>
  <c r="W1828" i="190"/>
  <c r="W1836" i="190"/>
  <c r="W1844" i="190"/>
  <c r="W1852" i="190"/>
  <c r="W1860" i="190"/>
  <c r="W2844" i="190"/>
  <c r="W2852" i="190"/>
  <c r="W2860" i="190"/>
  <c r="W2868" i="190"/>
  <c r="W2876" i="190"/>
  <c r="W2884" i="190"/>
  <c r="W2892" i="190"/>
  <c r="W2900" i="190"/>
  <c r="W2908" i="190"/>
  <c r="W2916" i="190"/>
  <c r="W2924" i="190"/>
  <c r="W2932" i="190"/>
  <c r="W2940" i="190"/>
  <c r="W2948" i="190"/>
  <c r="W2956" i="190"/>
  <c r="W2964" i="190"/>
  <c r="W2972" i="190"/>
  <c r="W2980" i="190"/>
  <c r="W2988" i="190"/>
  <c r="W2996" i="190"/>
  <c r="W3004" i="190"/>
  <c r="W3012" i="190"/>
  <c r="W3020" i="190"/>
  <c r="W3028" i="190"/>
  <c r="W3036" i="190"/>
  <c r="W3044" i="190"/>
  <c r="W3052" i="190"/>
  <c r="W3060" i="190"/>
  <c r="W3068" i="190"/>
  <c r="W3072" i="190"/>
  <c r="W3076" i="190"/>
  <c r="W3080" i="190"/>
  <c r="W3084" i="190"/>
  <c r="W3088" i="190"/>
  <c r="W3092" i="190"/>
  <c r="W3096" i="190"/>
  <c r="W3100" i="190"/>
  <c r="W3104" i="190"/>
  <c r="W3108" i="190"/>
  <c r="W3112" i="190"/>
  <c r="W3116" i="190"/>
  <c r="W3120" i="190"/>
  <c r="W3124" i="190"/>
  <c r="W3128" i="190"/>
  <c r="W3132" i="190"/>
  <c r="W3136" i="190"/>
  <c r="W3140" i="190"/>
  <c r="W3144" i="190"/>
  <c r="W3148" i="190"/>
  <c r="W3152" i="190"/>
  <c r="W3156" i="190"/>
  <c r="W3160" i="190"/>
  <c r="W3164" i="190"/>
  <c r="W3168" i="190"/>
  <c r="W3172" i="190"/>
  <c r="W3176" i="190"/>
  <c r="W3180" i="190"/>
  <c r="W3184" i="190"/>
  <c r="W3188" i="190"/>
  <c r="W3189" i="190"/>
  <c r="W3196" i="190"/>
  <c r="W3197" i="190"/>
  <c r="W3204" i="190"/>
  <c r="W3205" i="190"/>
  <c r="W3212" i="190"/>
  <c r="W3213" i="190"/>
  <c r="W3220" i="190"/>
  <c r="W3221" i="190"/>
  <c r="W3228" i="190"/>
  <c r="W3229" i="190"/>
  <c r="W3236" i="190"/>
  <c r="W3237" i="190"/>
  <c r="W3244" i="190"/>
  <c r="W3245" i="190"/>
  <c r="W3252" i="190"/>
  <c r="W3253" i="190"/>
  <c r="W3260" i="190"/>
  <c r="W3261" i="190"/>
  <c r="W3268" i="190"/>
  <c r="W3269" i="190"/>
  <c r="W3276" i="190"/>
  <c r="W3277" i="190"/>
  <c r="W3284" i="190"/>
  <c r="W3285" i="190"/>
  <c r="W3292" i="190"/>
  <c r="W3293" i="190"/>
  <c r="W3300" i="190"/>
  <c r="W3301" i="190"/>
  <c r="W3308" i="190"/>
  <c r="W3309" i="190"/>
  <c r="W3316" i="190"/>
  <c r="W3317" i="190"/>
  <c r="W3324" i="190"/>
  <c r="W3325" i="190"/>
  <c r="W3332" i="190"/>
  <c r="W3333" i="190"/>
  <c r="W3340" i="190"/>
  <c r="W3341" i="190"/>
  <c r="W3348" i="190"/>
  <c r="W3349" i="190"/>
  <c r="W3356" i="190"/>
  <c r="W3357" i="190"/>
  <c r="W3364" i="190"/>
  <c r="W3365" i="190"/>
  <c r="W3372" i="190"/>
  <c r="W3373" i="190"/>
  <c r="W3380" i="190"/>
  <c r="W3381" i="190"/>
  <c r="W3388" i="190"/>
  <c r="W3389" i="190"/>
  <c r="W3396" i="190"/>
  <c r="W3397" i="190"/>
  <c r="W3404" i="190"/>
  <c r="W3405" i="190"/>
  <c r="W3412" i="190"/>
  <c r="W3413" i="190"/>
  <c r="W3420" i="190"/>
  <c r="W3421" i="190"/>
  <c r="W3428" i="190"/>
  <c r="W3429" i="190"/>
  <c r="W3436" i="190"/>
  <c r="W3437" i="190"/>
  <c r="W3444" i="190"/>
  <c r="W3445" i="190"/>
  <c r="W3452" i="190"/>
  <c r="W2842" i="190"/>
  <c r="W2850" i="190"/>
  <c r="W2858" i="190"/>
  <c r="W2866" i="190"/>
  <c r="W2874" i="190"/>
  <c r="W2882" i="190"/>
  <c r="W2890" i="190"/>
  <c r="W2898" i="190"/>
  <c r="W2906" i="190"/>
  <c r="W2914" i="190"/>
  <c r="W2922" i="190"/>
  <c r="W2930" i="190"/>
  <c r="W2938" i="190"/>
  <c r="W2946" i="190"/>
  <c r="W2954" i="190"/>
  <c r="W2962" i="190"/>
  <c r="W2970" i="190"/>
  <c r="W2978" i="190"/>
  <c r="W2986" i="190"/>
  <c r="W2994" i="190"/>
  <c r="W3002" i="190"/>
  <c r="W3010" i="190"/>
  <c r="W3018" i="190"/>
  <c r="W3026" i="190"/>
  <c r="W3034" i="190"/>
  <c r="W3042" i="190"/>
  <c r="W3050" i="190"/>
  <c r="W3058" i="190"/>
  <c r="W3066" i="190"/>
  <c r="X3068" i="190"/>
  <c r="X3072" i="190"/>
  <c r="X3076" i="190"/>
  <c r="X3080" i="190"/>
  <c r="X3084" i="190"/>
  <c r="X3088" i="190"/>
  <c r="X3092" i="190"/>
  <c r="X3096" i="190"/>
  <c r="X3100" i="190"/>
  <c r="X3104" i="190"/>
  <c r="X3108" i="190"/>
  <c r="X3112" i="190"/>
  <c r="X3116" i="190"/>
  <c r="X3120" i="190"/>
  <c r="X3124" i="190"/>
  <c r="X3128" i="190"/>
  <c r="X3132" i="190"/>
  <c r="X3136" i="190"/>
  <c r="X3140" i="190"/>
  <c r="X3144" i="190"/>
  <c r="X3148" i="190"/>
  <c r="X3152" i="190"/>
  <c r="X3156" i="190"/>
  <c r="X3160" i="190"/>
  <c r="X3164" i="190"/>
  <c r="X3168" i="190"/>
  <c r="X3172" i="190"/>
  <c r="X3176" i="190"/>
  <c r="X3180" i="190"/>
  <c r="X3184" i="190"/>
  <c r="X3188" i="190"/>
  <c r="X3196" i="190"/>
  <c r="X3204" i="190"/>
  <c r="X3212" i="190"/>
  <c r="X3220" i="190"/>
  <c r="X3228" i="190"/>
  <c r="X3236" i="190"/>
  <c r="X3244" i="190"/>
  <c r="X3252" i="190"/>
  <c r="X3260" i="190"/>
  <c r="X3268" i="190"/>
  <c r="X3276" i="190"/>
  <c r="X3284" i="190"/>
  <c r="X3292" i="190"/>
  <c r="X3300" i="190"/>
  <c r="X3308" i="190"/>
  <c r="X3316" i="190"/>
  <c r="X3324" i="190"/>
  <c r="X3332" i="190"/>
  <c r="X3340" i="190"/>
  <c r="X3348" i="190"/>
  <c r="X3356" i="190"/>
  <c r="X3364" i="190"/>
  <c r="X3372" i="190"/>
  <c r="X3380" i="190"/>
  <c r="X3388" i="190"/>
  <c r="X3396" i="190"/>
  <c r="X3404" i="190"/>
  <c r="X3412" i="190"/>
  <c r="X3420" i="190"/>
  <c r="X3428" i="190"/>
  <c r="X3436" i="190"/>
  <c r="X3444" i="190"/>
  <c r="W2840" i="190"/>
  <c r="W2848" i="190"/>
  <c r="W2856" i="190"/>
  <c r="W2864" i="190"/>
  <c r="W2872" i="190"/>
  <c r="W2880" i="190"/>
  <c r="W2888" i="190"/>
  <c r="W2896" i="190"/>
  <c r="W2904" i="190"/>
  <c r="W2912" i="190"/>
  <c r="W2920" i="190"/>
  <c r="W2928" i="190"/>
  <c r="W2936" i="190"/>
  <c r="W2944" i="190"/>
  <c r="W2952" i="190"/>
  <c r="W2960" i="190"/>
  <c r="W2968" i="190"/>
  <c r="W2976" i="190"/>
  <c r="W2984" i="190"/>
  <c r="W2992" i="190"/>
  <c r="W3000" i="190"/>
  <c r="W3008" i="190"/>
  <c r="W3016" i="190"/>
  <c r="W3024" i="190"/>
  <c r="W3032" i="190"/>
  <c r="W3040" i="190"/>
  <c r="W3048" i="190"/>
  <c r="W3056" i="190"/>
  <c r="W3064" i="190"/>
  <c r="W3070" i="190"/>
  <c r="W3074" i="190"/>
  <c r="W3078" i="190"/>
  <c r="W3082" i="190"/>
  <c r="W3086" i="190"/>
  <c r="W3090" i="190"/>
  <c r="W3094" i="190"/>
  <c r="W3098" i="190"/>
  <c r="W3102" i="190"/>
  <c r="W3106" i="190"/>
  <c r="W3110" i="190"/>
  <c r="W3114" i="190"/>
  <c r="W3118" i="190"/>
  <c r="W3122" i="190"/>
  <c r="W3126" i="190"/>
  <c r="W3130" i="190"/>
  <c r="W3134" i="190"/>
  <c r="W3138" i="190"/>
  <c r="W3142" i="190"/>
  <c r="W3146" i="190"/>
  <c r="W3150" i="190"/>
  <c r="W3154" i="190"/>
  <c r="W3158" i="190"/>
  <c r="W3162" i="190"/>
  <c r="W3166" i="190"/>
  <c r="W3170" i="190"/>
  <c r="W3174" i="190"/>
  <c r="W3178" i="190"/>
  <c r="W3182" i="190"/>
  <c r="W3186" i="190"/>
  <c r="X3190" i="190"/>
  <c r="W3192" i="190"/>
  <c r="W3193" i="190"/>
  <c r="X3198" i="190"/>
  <c r="W3200" i="190"/>
  <c r="W3201" i="190"/>
  <c r="X3206" i="190"/>
  <c r="W3208" i="190"/>
  <c r="W3209" i="190"/>
  <c r="X3214" i="190"/>
  <c r="W3216" i="190"/>
  <c r="W3217" i="190"/>
  <c r="X3222" i="190"/>
  <c r="W3224" i="190"/>
  <c r="W3225" i="190"/>
  <c r="X3230" i="190"/>
  <c r="W3232" i="190"/>
  <c r="W3233" i="190"/>
  <c r="X3238" i="190"/>
  <c r="W3240" i="190"/>
  <c r="W3241" i="190"/>
  <c r="X3246" i="190"/>
  <c r="W3248" i="190"/>
  <c r="W3249" i="190"/>
  <c r="X3254" i="190"/>
  <c r="W3256" i="190"/>
  <c r="W3257" i="190"/>
  <c r="X3262" i="190"/>
  <c r="W3264" i="190"/>
  <c r="W3265" i="190"/>
  <c r="X3270" i="190"/>
  <c r="W3272" i="190"/>
  <c r="W3273" i="190"/>
  <c r="X3278" i="190"/>
  <c r="W3280" i="190"/>
  <c r="W3281" i="190"/>
  <c r="X3286" i="190"/>
  <c r="W3288" i="190"/>
  <c r="W3289" i="190"/>
  <c r="X3294" i="190"/>
  <c r="W3296" i="190"/>
  <c r="W3297" i="190"/>
  <c r="X3302" i="190"/>
  <c r="W3304" i="190"/>
  <c r="W3305" i="190"/>
  <c r="X3310" i="190"/>
  <c r="W3312" i="190"/>
  <c r="W3313" i="190"/>
  <c r="X3318" i="190"/>
  <c r="W3320" i="190"/>
  <c r="W3321" i="190"/>
  <c r="X3326" i="190"/>
  <c r="W3328" i="190"/>
  <c r="W3329" i="190"/>
  <c r="X3334" i="190"/>
  <c r="W3336" i="190"/>
  <c r="W3337" i="190"/>
  <c r="X3342" i="190"/>
  <c r="W3344" i="190"/>
  <c r="W3345" i="190"/>
  <c r="X3350" i="190"/>
  <c r="W3352" i="190"/>
  <c r="W3353" i="190"/>
  <c r="X3358" i="190"/>
  <c r="W3360" i="190"/>
  <c r="W3361" i="190"/>
  <c r="X3366" i="190"/>
  <c r="W3368" i="190"/>
  <c r="W3369" i="190"/>
  <c r="X3374" i="190"/>
  <c r="W3376" i="190"/>
  <c r="W3377" i="190"/>
  <c r="X3382" i="190"/>
  <c r="W3384" i="190"/>
  <c r="W3385" i="190"/>
  <c r="X3390" i="190"/>
  <c r="W3392" i="190"/>
  <c r="W3393" i="190"/>
  <c r="X3398" i="190"/>
  <c r="W3400" i="190"/>
  <c r="W3401" i="190"/>
  <c r="X3406" i="190"/>
  <c r="W3408" i="190"/>
  <c r="W3409" i="190"/>
  <c r="X3414" i="190"/>
  <c r="W3416" i="190"/>
  <c r="W3417" i="190"/>
  <c r="X3422" i="190"/>
  <c r="W3424" i="190"/>
  <c r="W3425" i="190"/>
  <c r="X3430" i="190"/>
  <c r="W3432" i="190"/>
  <c r="W3433" i="190"/>
  <c r="X3438" i="190"/>
  <c r="W3440" i="190"/>
  <c r="W3441" i="190"/>
  <c r="X3446" i="190"/>
  <c r="W3448" i="190"/>
  <c r="W3449" i="190"/>
  <c r="W3807" i="190"/>
  <c r="W3815" i="190"/>
  <c r="W3823" i="190"/>
  <c r="W3831" i="190"/>
  <c r="W3839" i="190"/>
  <c r="W3847" i="190"/>
  <c r="W3855" i="190"/>
  <c r="W3863" i="190"/>
  <c r="W3871" i="190"/>
  <c r="W3879" i="190"/>
  <c r="W3887" i="190"/>
  <c r="W3895" i="190"/>
  <c r="W3903" i="190"/>
  <c r="W3911" i="190"/>
  <c r="W3919" i="190"/>
  <c r="W3927" i="190"/>
  <c r="W3935" i="190"/>
  <c r="W3943" i="190"/>
  <c r="W3951" i="190"/>
  <c r="W3959" i="190"/>
  <c r="X3962" i="190"/>
  <c r="W4277" i="190"/>
  <c r="W4285" i="190"/>
  <c r="W4293" i="190"/>
  <c r="W4301" i="190"/>
  <c r="W4309" i="190"/>
  <c r="W4317" i="190"/>
  <c r="W4325" i="190"/>
  <c r="W4333" i="190"/>
  <c r="W4341" i="190"/>
  <c r="W4349" i="190"/>
  <c r="W4357" i="190"/>
  <c r="W4365" i="190"/>
  <c r="W4373" i="190"/>
  <c r="W4381" i="190"/>
  <c r="W4389" i="190"/>
  <c r="W4397" i="190"/>
  <c r="W4405" i="190"/>
  <c r="W4413" i="190"/>
  <c r="W4421" i="190"/>
  <c r="W4429" i="190"/>
  <c r="W4437" i="190"/>
  <c r="W4445" i="190"/>
  <c r="W4453" i="190"/>
  <c r="W4461" i="190"/>
  <c r="W4469" i="190"/>
  <c r="W4477" i="190"/>
  <c r="W4485" i="190"/>
  <c r="W4493" i="190"/>
  <c r="W4501" i="190"/>
  <c r="W4509" i="190"/>
  <c r="W4517" i="190"/>
  <c r="W4525" i="190"/>
  <c r="W4533" i="190"/>
  <c r="W4541" i="190"/>
  <c r="W4549" i="190"/>
  <c r="W4557" i="190"/>
  <c r="W4565" i="190"/>
  <c r="W4573" i="190"/>
  <c r="W4581" i="190"/>
  <c r="W4589" i="190"/>
  <c r="W3811" i="190"/>
  <c r="W3819" i="190"/>
  <c r="W3827" i="190"/>
  <c r="W3835" i="190"/>
  <c r="W3843" i="190"/>
  <c r="W3851" i="190"/>
  <c r="W3859" i="190"/>
  <c r="W3867" i="190"/>
  <c r="W3875" i="190"/>
  <c r="W3883" i="190"/>
  <c r="W3891" i="190"/>
  <c r="W3899" i="190"/>
  <c r="W3907" i="190"/>
  <c r="W3915" i="190"/>
  <c r="W3923" i="190"/>
  <c r="W3931" i="190"/>
  <c r="W3939" i="190"/>
  <c r="W3947" i="190"/>
  <c r="W3955" i="190"/>
  <c r="X3964" i="190"/>
  <c r="X3968" i="190"/>
  <c r="X3972" i="190"/>
  <c r="X3976" i="190"/>
  <c r="X3980" i="190"/>
  <c r="X3984" i="190"/>
  <c r="X3988" i="190"/>
  <c r="X3992" i="190"/>
  <c r="X3996" i="190"/>
  <c r="X4000" i="190"/>
  <c r="X4004" i="190"/>
  <c r="X4008" i="190"/>
  <c r="X4012" i="190"/>
  <c r="X4016" i="190"/>
  <c r="X4020" i="190"/>
  <c r="X4024" i="190"/>
  <c r="X4028" i="190"/>
  <c r="X4032" i="190"/>
  <c r="X4036" i="190"/>
  <c r="X4040" i="190"/>
  <c r="X4044" i="190"/>
  <c r="X4048" i="190"/>
  <c r="X4052" i="190"/>
  <c r="X4056" i="190"/>
  <c r="X4060" i="190"/>
  <c r="X4064" i="190"/>
  <c r="X4068" i="190"/>
  <c r="X4072" i="190"/>
  <c r="X4076" i="190"/>
  <c r="X4080" i="190"/>
  <c r="X4084" i="190"/>
  <c r="X4088" i="190"/>
  <c r="X4092" i="190"/>
  <c r="X4096" i="190"/>
  <c r="X4100" i="190"/>
  <c r="X4104" i="190"/>
  <c r="X4108" i="190"/>
  <c r="X4112" i="190"/>
  <c r="X4116" i="190"/>
  <c r="X4120" i="190"/>
  <c r="X4124" i="190"/>
  <c r="X4128" i="190"/>
  <c r="X4132" i="190"/>
  <c r="X4136" i="190"/>
  <c r="X4140" i="190"/>
  <c r="X4144" i="190"/>
  <c r="X4148" i="190"/>
  <c r="X4152" i="190"/>
  <c r="X4156" i="190"/>
  <c r="X4160" i="190"/>
  <c r="X4164" i="190"/>
  <c r="X4168" i="190"/>
  <c r="X4172" i="190"/>
  <c r="X4176" i="190"/>
  <c r="X4180" i="190"/>
  <c r="X4184" i="190"/>
  <c r="X4188" i="190"/>
  <c r="X4192" i="190"/>
  <c r="X4196" i="190"/>
  <c r="X4200" i="190"/>
  <c r="X4204" i="190"/>
  <c r="X4208" i="190"/>
  <c r="X4212" i="190"/>
  <c r="X4216" i="190"/>
  <c r="X4220" i="190"/>
  <c r="X4224" i="190"/>
  <c r="X4228" i="190"/>
  <c r="X4232" i="190"/>
  <c r="X4236" i="190"/>
  <c r="X4240" i="190"/>
  <c r="X4244" i="190"/>
  <c r="X4248" i="190"/>
  <c r="X4252" i="190"/>
  <c r="X4256" i="190"/>
  <c r="X4260" i="190"/>
  <c r="X4264" i="190"/>
  <c r="X4268" i="190"/>
  <c r="W4272" i="190"/>
  <c r="X4272" i="190"/>
  <c r="W4273" i="190"/>
  <c r="W4280" i="190"/>
  <c r="X4280" i="190"/>
  <c r="W4281" i="190"/>
  <c r="W4288" i="190"/>
  <c r="X4288" i="190"/>
  <c r="W4289" i="190"/>
  <c r="W4296" i="190"/>
  <c r="X4296" i="190"/>
  <c r="W4297" i="190"/>
  <c r="W4304" i="190"/>
  <c r="X4304" i="190"/>
  <c r="W4305" i="190"/>
  <c r="W4312" i="190"/>
  <c r="X4312" i="190"/>
  <c r="W4313" i="190"/>
  <c r="W4320" i="190"/>
  <c r="X4320" i="190"/>
  <c r="W4321" i="190"/>
  <c r="W4328" i="190"/>
  <c r="X4328" i="190"/>
  <c r="W4329" i="190"/>
  <c r="W4336" i="190"/>
  <c r="X4336" i="190"/>
  <c r="W4337" i="190"/>
  <c r="W4344" i="190"/>
  <c r="X4344" i="190"/>
  <c r="W4345" i="190"/>
  <c r="W4352" i="190"/>
  <c r="X4352" i="190"/>
  <c r="W4353" i="190"/>
  <c r="W4360" i="190"/>
  <c r="X4360" i="190"/>
  <c r="W4361" i="190"/>
  <c r="W4368" i="190"/>
  <c r="X4368" i="190"/>
  <c r="W4369" i="190"/>
  <c r="W4376" i="190"/>
  <c r="X4376" i="190"/>
  <c r="W4377" i="190"/>
  <c r="W4384" i="190"/>
  <c r="X4384" i="190"/>
  <c r="W4385" i="190"/>
  <c r="W4392" i="190"/>
  <c r="X4392" i="190"/>
  <c r="W4393" i="190"/>
  <c r="W4400" i="190"/>
  <c r="X4400" i="190"/>
  <c r="W4401" i="190"/>
  <c r="W4408" i="190"/>
  <c r="X4408" i="190"/>
  <c r="W4409" i="190"/>
  <c r="W4416" i="190"/>
  <c r="X4416" i="190"/>
  <c r="W4417" i="190"/>
  <c r="W4424" i="190"/>
  <c r="X4424" i="190"/>
  <c r="W4425" i="190"/>
  <c r="W4432" i="190"/>
  <c r="X4432" i="190"/>
  <c r="W4433" i="190"/>
  <c r="W4440" i="190"/>
  <c r="X4440" i="190"/>
  <c r="W4441" i="190"/>
  <c r="W4448" i="190"/>
  <c r="X4448" i="190"/>
  <c r="W4449" i="190"/>
  <c r="W4456" i="190"/>
  <c r="X4456" i="190"/>
  <c r="W4457" i="190"/>
  <c r="W4464" i="190"/>
  <c r="X4464" i="190"/>
  <c r="W4465" i="190"/>
  <c r="W4472" i="190"/>
  <c r="X4472" i="190"/>
  <c r="W4473" i="190"/>
  <c r="W4480" i="190"/>
  <c r="X4480" i="190"/>
  <c r="W4481" i="190"/>
  <c r="W4488" i="190"/>
  <c r="X4488" i="190"/>
  <c r="W4489" i="190"/>
  <c r="W4496" i="190"/>
  <c r="X4496" i="190"/>
  <c r="W4497" i="190"/>
  <c r="W4504" i="190"/>
  <c r="X4504" i="190"/>
  <c r="W4505" i="190"/>
  <c r="W4512" i="190"/>
  <c r="X4512" i="190"/>
  <c r="W4513" i="190"/>
  <c r="W4520" i="190"/>
  <c r="X4520" i="190"/>
  <c r="W4521" i="190"/>
  <c r="W4528" i="190"/>
  <c r="X4528" i="190"/>
  <c r="W4529" i="190"/>
  <c r="W4536" i="190"/>
  <c r="X4536" i="190"/>
  <c r="W4537" i="190"/>
  <c r="W4544" i="190"/>
  <c r="X4544" i="190"/>
  <c r="W4545" i="190"/>
  <c r="W4552" i="190"/>
  <c r="X4552" i="190"/>
  <c r="W4553" i="190"/>
  <c r="W4560" i="190"/>
  <c r="X4560" i="190"/>
  <c r="W4561" i="190"/>
  <c r="W4568" i="190"/>
  <c r="X4568" i="190"/>
  <c r="W4569" i="190"/>
  <c r="W4576" i="190"/>
  <c r="X4576" i="190"/>
  <c r="W4577" i="190"/>
  <c r="W4584" i="190"/>
  <c r="X4584" i="190"/>
  <c r="W4585" i="190"/>
  <c r="W3809" i="190"/>
  <c r="W3817" i="190"/>
  <c r="W3825" i="190"/>
  <c r="W3833" i="190"/>
  <c r="W3841" i="190"/>
  <c r="W3849" i="190"/>
  <c r="W3857" i="190"/>
  <c r="W3865" i="190"/>
  <c r="W3873" i="190"/>
  <c r="W3881" i="190"/>
  <c r="W3889" i="190"/>
  <c r="W3897" i="190"/>
  <c r="W3905" i="190"/>
  <c r="W3913" i="190"/>
  <c r="W3921" i="190"/>
  <c r="W3929" i="190"/>
  <c r="W3937" i="190"/>
  <c r="W3945" i="190"/>
  <c r="W3953" i="190"/>
  <c r="W3961" i="190"/>
  <c r="W3965" i="190"/>
  <c r="W3969" i="190"/>
  <c r="W3973" i="190"/>
  <c r="W3977" i="190"/>
  <c r="W3981" i="190"/>
  <c r="W3985" i="190"/>
  <c r="W3989" i="190"/>
  <c r="W3993" i="190"/>
  <c r="W3997" i="190"/>
  <c r="W4001" i="190"/>
  <c r="W4005" i="190"/>
  <c r="W4009" i="190"/>
  <c r="W4013" i="190"/>
  <c r="W4017" i="190"/>
  <c r="W4021" i="190"/>
  <c r="W4025" i="190"/>
  <c r="W4029" i="190"/>
  <c r="W4033" i="190"/>
  <c r="W4037" i="190"/>
  <c r="W4041" i="190"/>
  <c r="W4045" i="190"/>
  <c r="W4049" i="190"/>
  <c r="W4053" i="190"/>
  <c r="W4057" i="190"/>
  <c r="W4061" i="190"/>
  <c r="W4065" i="190"/>
  <c r="W4069" i="190"/>
  <c r="W4073" i="190"/>
  <c r="W4077" i="190"/>
  <c r="W4081" i="190"/>
  <c r="W4085" i="190"/>
  <c r="W4089" i="190"/>
  <c r="W4093" i="190"/>
  <c r="W4097" i="190"/>
  <c r="W4101" i="190"/>
  <c r="W4105" i="190"/>
  <c r="W4109" i="190"/>
  <c r="W4113" i="190"/>
  <c r="W4117" i="190"/>
  <c r="W4121" i="190"/>
  <c r="W4125" i="190"/>
  <c r="W4129" i="190"/>
  <c r="W4133" i="190"/>
  <c r="W4137" i="190"/>
  <c r="W4141" i="190"/>
  <c r="W4145" i="190"/>
  <c r="W4149" i="190"/>
  <c r="W4153" i="190"/>
  <c r="W4157" i="190"/>
  <c r="W4161" i="190"/>
  <c r="W4165" i="190"/>
  <c r="W4169" i="190"/>
  <c r="W4173" i="190"/>
  <c r="W4177" i="190"/>
  <c r="W4181" i="190"/>
  <c r="W4185" i="190"/>
  <c r="W4189" i="190"/>
  <c r="W4193" i="190"/>
  <c r="W4197" i="190"/>
  <c r="W4201" i="190"/>
  <c r="W4205" i="190"/>
  <c r="W4209" i="190"/>
  <c r="W4213" i="190"/>
  <c r="W4217" i="190"/>
  <c r="W4221" i="190"/>
  <c r="W4225" i="190"/>
  <c r="W4229" i="190"/>
  <c r="W4233" i="190"/>
  <c r="W4237" i="190"/>
  <c r="W4241" i="190"/>
  <c r="W4245" i="190"/>
  <c r="W4249" i="190"/>
  <c r="W4253" i="190"/>
  <c r="W4257" i="190"/>
  <c r="W4261" i="190"/>
  <c r="W4265" i="190"/>
  <c r="W4269" i="190"/>
  <c r="W4275" i="190"/>
  <c r="W4283" i="190"/>
  <c r="W4291" i="190"/>
  <c r="W4299" i="190"/>
  <c r="W4307" i="190"/>
  <c r="W4315" i="190"/>
  <c r="W4323" i="190"/>
  <c r="W4331" i="190"/>
  <c r="W4339" i="190"/>
  <c r="W4347" i="190"/>
  <c r="W4355" i="190"/>
  <c r="W4363" i="190"/>
  <c r="W4371" i="190"/>
  <c r="W4379" i="190"/>
  <c r="W4387" i="190"/>
  <c r="W4395" i="190"/>
  <c r="W4403" i="190"/>
  <c r="W4411" i="190"/>
  <c r="W4419" i="190"/>
  <c r="W4427" i="190"/>
  <c r="W4435" i="190"/>
  <c r="W4443" i="190"/>
  <c r="W4451" i="190"/>
  <c r="W4459" i="190"/>
  <c r="W4467" i="190"/>
  <c r="W4475" i="190"/>
  <c r="W4483" i="190"/>
  <c r="W4491" i="190"/>
  <c r="W4499" i="190"/>
  <c r="W4507" i="190"/>
  <c r="W4515" i="190"/>
  <c r="W4523" i="190"/>
  <c r="W4531" i="190"/>
  <c r="W4539" i="190"/>
  <c r="W4547" i="190"/>
  <c r="W4555" i="190"/>
  <c r="W4563" i="190"/>
  <c r="W4571" i="190"/>
  <c r="W4579" i="190"/>
  <c r="W4587" i="190"/>
  <c r="W4865" i="190"/>
  <c r="W4873" i="190"/>
  <c r="W4881" i="190"/>
  <c r="W4889" i="190"/>
  <c r="W4897" i="190"/>
  <c r="W4905" i="190"/>
  <c r="W4913" i="190"/>
  <c r="W4921" i="190"/>
  <c r="W4927" i="190"/>
  <c r="W4931" i="190"/>
  <c r="W4935" i="190"/>
  <c r="W4939" i="190"/>
  <c r="W4943" i="190"/>
  <c r="W4947" i="190"/>
  <c r="W4951" i="190"/>
  <c r="W4955" i="190"/>
  <c r="W4959" i="190"/>
  <c r="W4963" i="190"/>
  <c r="W4967" i="190"/>
  <c r="W4971" i="190"/>
  <c r="W4975" i="190"/>
  <c r="W4979" i="190"/>
  <c r="W4983" i="190"/>
  <c r="W4987" i="190"/>
  <c r="W4991" i="190"/>
  <c r="W4995" i="190"/>
  <c r="W4999" i="190"/>
  <c r="W5003" i="190"/>
  <c r="W5007" i="190"/>
  <c r="W5011" i="190"/>
  <c r="W5015" i="190"/>
  <c r="W5019" i="190"/>
  <c r="W5023" i="190"/>
  <c r="W5027" i="190"/>
  <c r="W5031" i="190"/>
  <c r="W5035" i="190"/>
  <c r="W5039" i="190"/>
  <c r="W5043" i="190"/>
  <c r="W5047" i="190"/>
  <c r="W5051" i="190"/>
  <c r="W5055" i="190"/>
  <c r="W5059" i="190"/>
  <c r="W5063" i="190"/>
  <c r="W5067" i="190"/>
  <c r="W5071" i="190"/>
  <c r="W5075" i="190"/>
  <c r="W5079" i="190"/>
  <c r="W5083" i="190"/>
  <c r="W5087" i="190"/>
  <c r="W5091" i="190"/>
  <c r="W5095" i="190"/>
  <c r="W5099" i="190"/>
  <c r="W5103" i="190"/>
  <c r="W5107" i="190"/>
  <c r="W5111" i="190"/>
  <c r="W5115" i="190"/>
  <c r="W5119" i="190"/>
  <c r="W5123" i="190"/>
  <c r="X5127" i="190"/>
  <c r="W5129" i="190"/>
  <c r="W5130" i="190"/>
  <c r="X5135" i="190"/>
  <c r="W5137" i="190"/>
  <c r="W5138" i="190"/>
  <c r="X5143" i="190"/>
  <c r="W5145" i="190"/>
  <c r="W5146" i="190"/>
  <c r="X5151" i="190"/>
  <c r="W5153" i="190"/>
  <c r="W5154" i="190"/>
  <c r="X5159" i="190"/>
  <c r="W5161" i="190"/>
  <c r="W5162" i="190"/>
  <c r="X5167" i="190"/>
  <c r="W5169" i="190"/>
  <c r="W5170" i="190"/>
  <c r="X5175" i="190"/>
  <c r="W5177" i="190"/>
  <c r="W5178" i="190"/>
  <c r="X5183" i="190"/>
  <c r="W5185" i="190"/>
  <c r="W5186" i="190"/>
  <c r="X5191" i="190"/>
  <c r="W5193" i="190"/>
  <c r="W5194" i="190"/>
  <c r="X5199" i="190"/>
  <c r="W5201" i="190"/>
  <c r="W5202" i="190"/>
  <c r="X5207" i="190"/>
  <c r="W5209" i="190"/>
  <c r="W5210" i="190"/>
  <c r="X5215" i="190"/>
  <c r="W5217" i="190"/>
  <c r="W5218" i="190"/>
  <c r="X5223" i="190"/>
  <c r="W5225" i="190"/>
  <c r="W5226" i="190"/>
  <c r="X5231" i="190"/>
  <c r="W5233" i="190"/>
  <c r="W5234" i="190"/>
  <c r="X5239" i="190"/>
  <c r="W5241" i="190"/>
  <c r="W5242" i="190"/>
  <c r="X5247" i="190"/>
  <c r="W5249" i="190"/>
  <c r="W5250" i="190"/>
  <c r="X5255" i="190"/>
  <c r="W5257" i="190"/>
  <c r="W5258" i="190"/>
  <c r="X5263" i="190"/>
  <c r="W5265" i="190"/>
  <c r="W5266" i="190"/>
  <c r="X5271" i="190"/>
  <c r="W5273" i="190"/>
  <c r="W5274" i="190"/>
  <c r="X5279" i="190"/>
  <c r="W5281" i="190"/>
  <c r="W5282" i="190"/>
  <c r="X5287" i="190"/>
  <c r="W5289" i="190"/>
  <c r="W5290" i="190"/>
  <c r="X5295" i="190"/>
  <c r="W5297" i="190"/>
  <c r="W5298" i="190"/>
  <c r="X5303" i="190"/>
  <c r="W5305" i="190"/>
  <c r="W5306" i="190"/>
  <c r="X5311" i="190"/>
  <c r="W5313" i="190"/>
  <c r="W5314" i="190"/>
  <c r="X5319" i="190"/>
  <c r="W5321" i="190"/>
  <c r="W5322" i="190"/>
  <c r="W4863" i="190"/>
  <c r="W4871" i="190"/>
  <c r="W4879" i="190"/>
  <c r="W4887" i="190"/>
  <c r="W4895" i="190"/>
  <c r="W4903" i="190"/>
  <c r="W4911" i="190"/>
  <c r="W4919" i="190"/>
  <c r="X4927" i="190"/>
  <c r="X4931" i="190"/>
  <c r="X4935" i="190"/>
  <c r="X4939" i="190"/>
  <c r="X4943" i="190"/>
  <c r="X4947" i="190"/>
  <c r="X4951" i="190"/>
  <c r="X4955" i="190"/>
  <c r="X4959" i="190"/>
  <c r="X4963" i="190"/>
  <c r="X4967" i="190"/>
  <c r="X4971" i="190"/>
  <c r="X4975" i="190"/>
  <c r="X4979" i="190"/>
  <c r="X4983" i="190"/>
  <c r="X4987" i="190"/>
  <c r="X4991" i="190"/>
  <c r="X4995" i="190"/>
  <c r="X4999" i="190"/>
  <c r="X5003" i="190"/>
  <c r="X5007" i="190"/>
  <c r="X5011" i="190"/>
  <c r="X5015" i="190"/>
  <c r="X5019" i="190"/>
  <c r="X5023" i="190"/>
  <c r="X5027" i="190"/>
  <c r="X5031" i="190"/>
  <c r="X5035" i="190"/>
  <c r="X5039" i="190"/>
  <c r="X5043" i="190"/>
  <c r="X5047" i="190"/>
  <c r="X5051" i="190"/>
  <c r="X5055" i="190"/>
  <c r="X5059" i="190"/>
  <c r="X5063" i="190"/>
  <c r="X5067" i="190"/>
  <c r="X5071" i="190"/>
  <c r="X5075" i="190"/>
  <c r="X5079" i="190"/>
  <c r="X5083" i="190"/>
  <c r="X5087" i="190"/>
  <c r="X5091" i="190"/>
  <c r="X5095" i="190"/>
  <c r="X5099" i="190"/>
  <c r="X5103" i="190"/>
  <c r="X5107" i="190"/>
  <c r="X5111" i="190"/>
  <c r="X5115" i="190"/>
  <c r="X5119" i="190"/>
  <c r="X5123" i="190"/>
  <c r="X5129" i="190"/>
  <c r="W5132" i="190"/>
  <c r="X5137" i="190"/>
  <c r="W5140" i="190"/>
  <c r="X5145" i="190"/>
  <c r="W5148" i="190"/>
  <c r="X5153" i="190"/>
  <c r="W5156" i="190"/>
  <c r="X5161" i="190"/>
  <c r="W5164" i="190"/>
  <c r="X5169" i="190"/>
  <c r="W5172" i="190"/>
  <c r="X5177" i="190"/>
  <c r="W5180" i="190"/>
  <c r="X5185" i="190"/>
  <c r="W5188" i="190"/>
  <c r="X5193" i="190"/>
  <c r="W5196" i="190"/>
  <c r="X5201" i="190"/>
  <c r="W5204" i="190"/>
  <c r="X5209" i="190"/>
  <c r="W5212" i="190"/>
  <c r="X5217" i="190"/>
  <c r="W5220" i="190"/>
  <c r="X5225" i="190"/>
  <c r="W5228" i="190"/>
  <c r="X5233" i="190"/>
  <c r="W5236" i="190"/>
  <c r="X5241" i="190"/>
  <c r="W5244" i="190"/>
  <c r="X5249" i="190"/>
  <c r="W5252" i="190"/>
  <c r="X5257" i="190"/>
  <c r="W5260" i="190"/>
  <c r="X5265" i="190"/>
  <c r="W5268" i="190"/>
  <c r="X5273" i="190"/>
  <c r="W5276" i="190"/>
  <c r="X5281" i="190"/>
  <c r="W5284" i="190"/>
  <c r="X5289" i="190"/>
  <c r="W5292" i="190"/>
  <c r="X5297" i="190"/>
  <c r="W5300" i="190"/>
  <c r="X5305" i="190"/>
  <c r="W5308" i="190"/>
  <c r="X5313" i="190"/>
  <c r="W5316" i="190"/>
  <c r="X5321" i="190"/>
  <c r="W5324" i="190"/>
  <c r="W4867" i="190"/>
  <c r="W4875" i="190"/>
  <c r="W4883" i="190"/>
  <c r="W4891" i="190"/>
  <c r="W4899" i="190"/>
  <c r="W4907" i="190"/>
  <c r="W4915" i="190"/>
  <c r="W4923" i="190"/>
  <c r="W5127" i="190"/>
  <c r="W5135" i="190"/>
  <c r="W5143" i="190"/>
  <c r="W5151" i="190"/>
  <c r="W5159" i="190"/>
  <c r="W5167" i="190"/>
  <c r="W5175" i="190"/>
  <c r="W5183" i="190"/>
  <c r="W5191" i="190"/>
  <c r="W5199" i="190"/>
  <c r="W5207" i="190"/>
  <c r="W5215" i="190"/>
  <c r="W5223" i="190"/>
  <c r="W5231" i="190"/>
  <c r="W5239" i="190"/>
  <c r="W5247" i="190"/>
  <c r="W5255" i="190"/>
  <c r="W5263" i="190"/>
  <c r="W5271" i="190"/>
  <c r="W5279" i="190"/>
  <c r="W5287" i="190"/>
  <c r="W5295" i="190"/>
  <c r="W5303" i="190"/>
  <c r="W5311" i="190"/>
  <c r="W5319" i="190"/>
  <c r="X5404" i="190"/>
  <c r="X5412" i="190"/>
  <c r="X5420" i="190"/>
  <c r="X5428" i="190"/>
  <c r="X5436" i="190"/>
  <c r="X5444" i="190"/>
  <c r="X5452" i="190"/>
  <c r="X5460" i="190"/>
  <c r="X5468" i="190"/>
  <c r="X5476" i="190"/>
  <c r="X5484" i="190"/>
  <c r="X5492" i="190"/>
  <c r="X5500" i="190"/>
  <c r="X5508" i="190"/>
  <c r="X5516" i="190"/>
  <c r="X5524" i="190"/>
  <c r="X5532" i="190"/>
  <c r="X5540" i="190"/>
  <c r="X5548" i="190"/>
  <c r="X5556" i="190"/>
  <c r="X5564" i="190"/>
  <c r="X5572" i="190"/>
  <c r="X5580" i="190"/>
  <c r="X5588" i="190"/>
  <c r="X5596" i="190"/>
  <c r="X5604" i="190"/>
  <c r="X5612" i="190"/>
  <c r="X5620" i="190"/>
  <c r="X5628" i="190"/>
  <c r="X5636" i="190"/>
  <c r="X5644" i="190"/>
  <c r="X5652" i="190"/>
  <c r="X5660" i="190"/>
  <c r="X5668" i="190"/>
  <c r="X5676" i="190"/>
  <c r="X5684" i="190"/>
  <c r="X5692" i="190"/>
  <c r="X5700" i="190"/>
  <c r="X5708" i="190"/>
  <c r="X5716" i="190"/>
  <c r="X5724" i="190"/>
  <c r="X5732" i="190"/>
  <c r="X5740" i="190"/>
  <c r="X5748" i="190"/>
  <c r="X5756" i="190"/>
  <c r="X5764" i="190"/>
  <c r="X5772" i="190"/>
  <c r="X5780" i="190"/>
  <c r="X5788" i="190"/>
  <c r="X5796" i="190"/>
  <c r="X5804" i="190"/>
  <c r="X5812" i="190"/>
  <c r="X5820" i="190"/>
  <c r="X5828" i="190"/>
  <c r="X5836" i="190"/>
  <c r="X5844" i="190"/>
  <c r="X5852" i="190"/>
  <c r="X5860" i="190"/>
  <c r="X5868" i="190"/>
  <c r="X5876" i="190"/>
  <c r="X5884" i="190"/>
  <c r="X5892" i="190"/>
  <c r="X5900" i="190"/>
  <c r="X5908" i="190"/>
  <c r="X5916" i="190"/>
  <c r="X5924" i="190"/>
  <c r="X5932" i="190"/>
  <c r="X5940" i="190"/>
  <c r="W5946" i="190"/>
  <c r="X5946" i="190"/>
  <c r="W5950" i="190"/>
  <c r="X5950" i="190"/>
  <c r="W5954" i="190"/>
  <c r="X5954" i="190"/>
  <c r="W5958" i="190"/>
  <c r="X5958" i="190"/>
  <c r="W5962" i="190"/>
  <c r="X5962" i="190"/>
  <c r="W5968" i="190"/>
  <c r="X5968" i="190"/>
  <c r="W5976" i="190"/>
  <c r="X5976" i="190"/>
  <c r="W5984" i="190"/>
  <c r="X5984" i="190"/>
  <c r="W5992" i="190"/>
  <c r="X5992" i="190"/>
  <c r="W6000" i="190"/>
  <c r="X6000" i="190"/>
  <c r="W6008" i="190"/>
  <c r="X6008" i="190"/>
  <c r="W6016" i="190"/>
  <c r="X6016" i="190"/>
  <c r="W6024" i="190"/>
  <c r="X6024" i="190"/>
  <c r="W6032" i="190"/>
  <c r="X6032" i="190"/>
  <c r="W6040" i="190"/>
  <c r="X6040" i="190"/>
  <c r="W6048" i="190"/>
  <c r="X6048" i="190"/>
  <c r="W6056" i="190"/>
  <c r="X6056" i="190"/>
  <c r="W6064" i="190"/>
  <c r="X6064" i="190"/>
  <c r="W6072" i="190"/>
  <c r="X6072" i="190"/>
  <c r="W6080" i="190"/>
  <c r="X6080" i="190"/>
  <c r="W6088" i="190"/>
  <c r="X6088" i="190"/>
  <c r="W6096" i="190"/>
  <c r="X6096" i="190"/>
  <c r="W6104" i="190"/>
  <c r="X6104" i="190"/>
  <c r="W6112" i="190"/>
  <c r="X6112" i="190"/>
  <c r="W6120" i="190"/>
  <c r="X6120" i="190"/>
  <c r="W6128" i="190"/>
  <c r="X6128" i="190"/>
  <c r="W6136" i="190"/>
  <c r="X6136" i="190"/>
  <c r="W6144" i="190"/>
  <c r="X6144" i="190"/>
  <c r="W6152" i="190"/>
  <c r="X6152" i="190"/>
  <c r="W6160" i="190"/>
  <c r="X6160" i="190"/>
  <c r="W6168" i="190"/>
  <c r="X6168" i="190"/>
  <c r="W6176" i="190"/>
  <c r="X6176" i="190"/>
  <c r="W6184" i="190"/>
  <c r="X6184" i="190"/>
  <c r="W6192" i="190"/>
  <c r="X6192" i="190"/>
  <c r="W6200" i="190"/>
  <c r="X6200" i="190"/>
  <c r="W6208" i="190"/>
  <c r="X6208" i="190"/>
  <c r="W6216" i="190"/>
  <c r="X6216" i="190"/>
  <c r="W6224" i="190"/>
  <c r="X6224" i="190"/>
  <c r="W6232" i="190"/>
  <c r="X6232" i="190"/>
  <c r="W6240" i="190"/>
  <c r="X6240" i="190"/>
  <c r="W6248" i="190"/>
  <c r="X6248" i="190"/>
  <c r="W6256" i="190"/>
  <c r="X6256" i="190"/>
  <c r="W6264" i="190"/>
  <c r="X6264" i="190"/>
  <c r="W6272" i="190"/>
  <c r="X6272" i="190"/>
  <c r="W6280" i="190"/>
  <c r="X6280" i="190"/>
  <c r="W6288" i="190"/>
  <c r="X6288" i="190"/>
  <c r="W6296" i="190"/>
  <c r="X6296" i="190"/>
  <c r="W6304" i="190"/>
  <c r="X6304" i="190"/>
  <c r="W6312" i="190"/>
  <c r="X6312" i="190"/>
  <c r="W6320" i="190"/>
  <c r="X6320" i="190"/>
  <c r="W6328" i="190"/>
  <c r="X6328" i="190"/>
  <c r="W6336" i="190"/>
  <c r="X6336" i="190"/>
  <c r="W6344" i="190"/>
  <c r="X6344" i="190"/>
  <c r="W6352" i="190"/>
  <c r="X6352" i="190"/>
  <c r="W6360" i="190"/>
  <c r="X6360" i="190"/>
  <c r="W6368" i="190"/>
  <c r="X6368" i="190"/>
  <c r="W6376" i="190"/>
  <c r="X6376" i="190"/>
  <c r="W6384" i="190"/>
  <c r="X6384" i="190"/>
  <c r="W6392" i="190"/>
  <c r="X6392" i="190"/>
  <c r="W6400" i="190"/>
  <c r="X6400" i="190"/>
  <c r="W6408" i="190"/>
  <c r="X6408" i="190"/>
  <c r="W6416" i="190"/>
  <c r="X6416" i="190"/>
  <c r="W6424" i="190"/>
  <c r="X6424" i="190"/>
  <c r="W6432" i="190"/>
  <c r="X6432" i="190"/>
  <c r="W6440" i="190"/>
  <c r="X6440" i="190"/>
  <c r="W6448" i="190"/>
  <c r="X6448" i="190"/>
  <c r="W6456" i="190"/>
  <c r="X6456" i="190"/>
  <c r="W6464" i="190"/>
  <c r="X6464" i="190"/>
  <c r="X5402" i="190"/>
  <c r="X5410" i="190"/>
  <c r="X5418" i="190"/>
  <c r="X5426" i="190"/>
  <c r="X5434" i="190"/>
  <c r="X5442" i="190"/>
  <c r="X5450" i="190"/>
  <c r="X5458" i="190"/>
  <c r="X5466" i="190"/>
  <c r="X5474" i="190"/>
  <c r="X5482" i="190"/>
  <c r="X5490" i="190"/>
  <c r="X5498" i="190"/>
  <c r="X5506" i="190"/>
  <c r="X5514" i="190"/>
  <c r="X5522" i="190"/>
  <c r="X5530" i="190"/>
  <c r="X5538" i="190"/>
  <c r="X5546" i="190"/>
  <c r="X5554" i="190"/>
  <c r="X5562" i="190"/>
  <c r="X5570" i="190"/>
  <c r="X5578" i="190"/>
  <c r="X5586" i="190"/>
  <c r="X5594" i="190"/>
  <c r="X5602" i="190"/>
  <c r="X5610" i="190"/>
  <c r="X5618" i="190"/>
  <c r="X5626" i="190"/>
  <c r="X5634" i="190"/>
  <c r="X5642" i="190"/>
  <c r="X5650" i="190"/>
  <c r="X5658" i="190"/>
  <c r="X5666" i="190"/>
  <c r="X5674" i="190"/>
  <c r="X5682" i="190"/>
  <c r="X5690" i="190"/>
  <c r="X5698" i="190"/>
  <c r="X5706" i="190"/>
  <c r="X5714" i="190"/>
  <c r="X5722" i="190"/>
  <c r="X5730" i="190"/>
  <c r="X5738" i="190"/>
  <c r="X5746" i="190"/>
  <c r="X5754" i="190"/>
  <c r="X5762" i="190"/>
  <c r="X5770" i="190"/>
  <c r="X5778" i="190"/>
  <c r="X5786" i="190"/>
  <c r="X5794" i="190"/>
  <c r="X5802" i="190"/>
  <c r="X5810" i="190"/>
  <c r="X5818" i="190"/>
  <c r="X5826" i="190"/>
  <c r="X5834" i="190"/>
  <c r="X5842" i="190"/>
  <c r="X5850" i="190"/>
  <c r="X5858" i="190"/>
  <c r="X5866" i="190"/>
  <c r="X5874" i="190"/>
  <c r="X5882" i="190"/>
  <c r="X5890" i="190"/>
  <c r="X5898" i="190"/>
  <c r="X5906" i="190"/>
  <c r="X5914" i="190"/>
  <c r="X5922" i="190"/>
  <c r="X5930" i="190"/>
  <c r="X5938" i="190"/>
  <c r="W5970" i="190"/>
  <c r="X5970" i="190"/>
  <c r="W5971" i="190"/>
  <c r="W5978" i="190"/>
  <c r="X5978" i="190"/>
  <c r="W5979" i="190"/>
  <c r="W5986" i="190"/>
  <c r="X5986" i="190"/>
  <c r="W5987" i="190"/>
  <c r="W5994" i="190"/>
  <c r="X5994" i="190"/>
  <c r="W5995" i="190"/>
  <c r="W6002" i="190"/>
  <c r="X6002" i="190"/>
  <c r="W6003" i="190"/>
  <c r="W6010" i="190"/>
  <c r="X6010" i="190"/>
  <c r="W6011" i="190"/>
  <c r="W6018" i="190"/>
  <c r="X6018" i="190"/>
  <c r="W6019" i="190"/>
  <c r="W6026" i="190"/>
  <c r="X6026" i="190"/>
  <c r="W6027" i="190"/>
  <c r="W6034" i="190"/>
  <c r="X6034" i="190"/>
  <c r="W6035" i="190"/>
  <c r="W6042" i="190"/>
  <c r="X6042" i="190"/>
  <c r="W6043" i="190"/>
  <c r="W6050" i="190"/>
  <c r="X6050" i="190"/>
  <c r="W6051" i="190"/>
  <c r="W6058" i="190"/>
  <c r="X6058" i="190"/>
  <c r="W6059" i="190"/>
  <c r="W6066" i="190"/>
  <c r="X6066" i="190"/>
  <c r="W6067" i="190"/>
  <c r="W6074" i="190"/>
  <c r="X6074" i="190"/>
  <c r="W6075" i="190"/>
  <c r="W6082" i="190"/>
  <c r="X6082" i="190"/>
  <c r="W6083" i="190"/>
  <c r="W6090" i="190"/>
  <c r="X6090" i="190"/>
  <c r="W6091" i="190"/>
  <c r="W6098" i="190"/>
  <c r="X6098" i="190"/>
  <c r="W6099" i="190"/>
  <c r="W6106" i="190"/>
  <c r="X6106" i="190"/>
  <c r="W6107" i="190"/>
  <c r="W6114" i="190"/>
  <c r="X6114" i="190"/>
  <c r="W6115" i="190"/>
  <c r="W6122" i="190"/>
  <c r="X6122" i="190"/>
  <c r="W6123" i="190"/>
  <c r="W6130" i="190"/>
  <c r="X6130" i="190"/>
  <c r="W6131" i="190"/>
  <c r="W6138" i="190"/>
  <c r="X6138" i="190"/>
  <c r="W6139" i="190"/>
  <c r="W6146" i="190"/>
  <c r="X6146" i="190"/>
  <c r="W6147" i="190"/>
  <c r="W6154" i="190"/>
  <c r="X6154" i="190"/>
  <c r="W6155" i="190"/>
  <c r="W6162" i="190"/>
  <c r="X6162" i="190"/>
  <c r="W6163" i="190"/>
  <c r="W6170" i="190"/>
  <c r="X6170" i="190"/>
  <c r="W6171" i="190"/>
  <c r="W6178" i="190"/>
  <c r="X6178" i="190"/>
  <c r="W6179" i="190"/>
  <c r="W6186" i="190"/>
  <c r="X6186" i="190"/>
  <c r="W6187" i="190"/>
  <c r="W6194" i="190"/>
  <c r="X6194" i="190"/>
  <c r="W6195" i="190"/>
  <c r="W6202" i="190"/>
  <c r="X6202" i="190"/>
  <c r="W6203" i="190"/>
  <c r="W6210" i="190"/>
  <c r="X6210" i="190"/>
  <c r="W6211" i="190"/>
  <c r="W6218" i="190"/>
  <c r="X6218" i="190"/>
  <c r="W6219" i="190"/>
  <c r="W6226" i="190"/>
  <c r="X6226" i="190"/>
  <c r="W6227" i="190"/>
  <c r="W6234" i="190"/>
  <c r="X6234" i="190"/>
  <c r="W6235" i="190"/>
  <c r="W6242" i="190"/>
  <c r="X6242" i="190"/>
  <c r="W6243" i="190"/>
  <c r="W6250" i="190"/>
  <c r="X6250" i="190"/>
  <c r="W6251" i="190"/>
  <c r="W6258" i="190"/>
  <c r="X6258" i="190"/>
  <c r="W6259" i="190"/>
  <c r="W6266" i="190"/>
  <c r="X6266" i="190"/>
  <c r="W6267" i="190"/>
  <c r="W6274" i="190"/>
  <c r="X6274" i="190"/>
  <c r="W6275" i="190"/>
  <c r="W6282" i="190"/>
  <c r="X6282" i="190"/>
  <c r="W6283" i="190"/>
  <c r="W6290" i="190"/>
  <c r="X6290" i="190"/>
  <c r="W6291" i="190"/>
  <c r="W6298" i="190"/>
  <c r="X6298" i="190"/>
  <c r="W6299" i="190"/>
  <c r="W6306" i="190"/>
  <c r="X6306" i="190"/>
  <c r="W6307" i="190"/>
  <c r="W6314" i="190"/>
  <c r="X6314" i="190"/>
  <c r="W6315" i="190"/>
  <c r="W6322" i="190"/>
  <c r="X6322" i="190"/>
  <c r="W6323" i="190"/>
  <c r="W6330" i="190"/>
  <c r="X6330" i="190"/>
  <c r="W6331" i="190"/>
  <c r="W6338" i="190"/>
  <c r="X6338" i="190"/>
  <c r="W6339" i="190"/>
  <c r="W6346" i="190"/>
  <c r="X6346" i="190"/>
  <c r="W6347" i="190"/>
  <c r="W6354" i="190"/>
  <c r="X6354" i="190"/>
  <c r="W6355" i="190"/>
  <c r="W6362" i="190"/>
  <c r="X6362" i="190"/>
  <c r="W6363" i="190"/>
  <c r="W6370" i="190"/>
  <c r="X6370" i="190"/>
  <c r="W6371" i="190"/>
  <c r="W6378" i="190"/>
  <c r="X6378" i="190"/>
  <c r="W6379" i="190"/>
  <c r="W6386" i="190"/>
  <c r="X6386" i="190"/>
  <c r="W6387" i="190"/>
  <c r="W6394" i="190"/>
  <c r="X6394" i="190"/>
  <c r="W6395" i="190"/>
  <c r="W6402" i="190"/>
  <c r="X6402" i="190"/>
  <c r="W6403" i="190"/>
  <c r="W6410" i="190"/>
  <c r="X6410" i="190"/>
  <c r="W6411" i="190"/>
  <c r="W6418" i="190"/>
  <c r="X6418" i="190"/>
  <c r="W6419" i="190"/>
  <c r="W6426" i="190"/>
  <c r="X6426" i="190"/>
  <c r="W6427" i="190"/>
  <c r="W6434" i="190"/>
  <c r="X6434" i="190"/>
  <c r="W6435" i="190"/>
  <c r="W6442" i="190"/>
  <c r="X6442" i="190"/>
  <c r="W6443" i="190"/>
  <c r="W6450" i="190"/>
  <c r="X6450" i="190"/>
  <c r="W6451" i="190"/>
  <c r="W6458" i="190"/>
  <c r="X6458" i="190"/>
  <c r="W6459" i="190"/>
  <c r="W6466" i="190"/>
  <c r="X6466" i="190"/>
  <c r="W6467" i="190"/>
  <c r="X5400" i="190"/>
  <c r="W5965" i="190"/>
  <c r="W5973" i="190"/>
  <c r="W5981" i="190"/>
  <c r="W5989" i="190"/>
  <c r="W5997" i="190"/>
  <c r="W6005" i="190"/>
  <c r="W6013" i="190"/>
  <c r="W6021" i="190"/>
  <c r="W6029" i="190"/>
  <c r="W6037" i="190"/>
  <c r="W6045" i="190"/>
  <c r="W6053" i="190"/>
  <c r="W6061" i="190"/>
  <c r="W6069" i="190"/>
  <c r="W6077" i="190"/>
  <c r="W6085" i="190"/>
  <c r="W6093" i="190"/>
  <c r="W6101" i="190"/>
  <c r="W6109" i="190"/>
  <c r="W6117" i="190"/>
  <c r="W6125" i="190"/>
  <c r="W6133" i="190"/>
  <c r="W6141" i="190"/>
  <c r="W6149" i="190"/>
  <c r="W6157" i="190"/>
  <c r="W6165" i="190"/>
  <c r="W6173" i="190"/>
  <c r="W6181" i="190"/>
  <c r="W6189" i="190"/>
  <c r="W6197" i="190"/>
  <c r="W6205" i="190"/>
  <c r="W6213" i="190"/>
  <c r="W6221" i="190"/>
  <c r="W6229" i="190"/>
  <c r="W6237" i="190"/>
  <c r="W6245" i="190"/>
  <c r="W6253" i="190"/>
  <c r="W6261" i="190"/>
  <c r="W6269" i="190"/>
  <c r="W6277" i="190"/>
  <c r="W6285" i="190"/>
  <c r="W6293" i="190"/>
  <c r="W6301" i="190"/>
  <c r="W6309" i="190"/>
  <c r="W6317" i="190"/>
  <c r="W6325" i="190"/>
  <c r="W6333" i="190"/>
  <c r="W6341" i="190"/>
  <c r="W6349" i="190"/>
  <c r="W6357" i="190"/>
  <c r="W6365" i="190"/>
  <c r="W6373" i="190"/>
  <c r="W6381" i="190"/>
  <c r="W6389" i="190"/>
  <c r="W6397" i="190"/>
  <c r="W6405" i="190"/>
  <c r="W6413" i="190"/>
  <c r="W6421" i="190"/>
  <c r="W6429" i="190"/>
  <c r="W6437" i="190"/>
  <c r="W6445" i="190"/>
  <c r="W6453" i="190"/>
  <c r="W6461" i="190"/>
  <c r="W6469" i="190"/>
  <c r="X6584" i="190"/>
  <c r="X6592" i="190"/>
  <c r="X6600" i="190"/>
  <c r="X6608" i="190"/>
  <c r="X6616" i="190"/>
  <c r="X6620" i="190"/>
  <c r="X6624" i="190"/>
  <c r="X6628" i="190"/>
  <c r="X6632" i="190"/>
  <c r="X6636" i="190"/>
  <c r="X6640" i="190"/>
  <c r="X6644" i="190"/>
  <c r="X6648" i="190"/>
  <c r="X6652" i="190"/>
  <c r="X6656" i="190"/>
  <c r="X6660" i="190"/>
  <c r="X6664" i="190"/>
  <c r="X6668" i="190"/>
  <c r="X6672" i="190"/>
  <c r="X6676" i="190"/>
  <c r="X6680" i="190"/>
  <c r="X6684" i="190"/>
  <c r="X6688" i="190"/>
  <c r="X6692" i="190"/>
  <c r="X6696" i="190"/>
  <c r="X6700" i="190"/>
  <c r="X6704" i="190"/>
  <c r="X6708" i="190"/>
  <c r="X6712" i="190"/>
  <c r="W6718" i="190"/>
  <c r="X6718" i="190"/>
  <c r="W6726" i="190"/>
  <c r="X6726" i="190"/>
  <c r="W6734" i="190"/>
  <c r="X6734" i="190"/>
  <c r="W6742" i="190"/>
  <c r="X6742" i="190"/>
  <c r="W6750" i="190"/>
  <c r="X6750" i="190"/>
  <c r="W6758" i="190"/>
  <c r="X6758" i="190"/>
  <c r="X6590" i="190"/>
  <c r="X6598" i="190"/>
  <c r="X6606" i="190"/>
  <c r="X6614" i="190"/>
  <c r="W6617" i="190"/>
  <c r="W6621" i="190"/>
  <c r="W6625" i="190"/>
  <c r="W6629" i="190"/>
  <c r="W6633" i="190"/>
  <c r="W6637" i="190"/>
  <c r="W6641" i="190"/>
  <c r="W6645" i="190"/>
  <c r="W6649" i="190"/>
  <c r="W6653" i="190"/>
  <c r="W6657" i="190"/>
  <c r="W6661" i="190"/>
  <c r="W6665" i="190"/>
  <c r="W6669" i="190"/>
  <c r="W6673" i="190"/>
  <c r="W6677" i="190"/>
  <c r="W6681" i="190"/>
  <c r="W6685" i="190"/>
  <c r="W6689" i="190"/>
  <c r="W6693" i="190"/>
  <c r="W6697" i="190"/>
  <c r="W6701" i="190"/>
  <c r="W6705" i="190"/>
  <c r="W6709" i="190"/>
  <c r="W6713" i="190"/>
  <c r="W6720" i="190"/>
  <c r="X6720" i="190"/>
  <c r="W6721" i="190"/>
  <c r="W6728" i="190"/>
  <c r="X6728" i="190"/>
  <c r="W6729" i="190"/>
  <c r="W6736" i="190"/>
  <c r="X6736" i="190"/>
  <c r="W6737" i="190"/>
  <c r="W6744" i="190"/>
  <c r="X6744" i="190"/>
  <c r="W6745" i="190"/>
  <c r="W6752" i="190"/>
  <c r="X6752" i="190"/>
  <c r="W6753" i="190"/>
  <c r="W6760" i="190"/>
  <c r="X6760" i="190"/>
  <c r="W6761" i="190"/>
  <c r="X6588" i="190"/>
  <c r="X6596" i="190"/>
  <c r="X6604" i="190"/>
  <c r="X6612" i="190"/>
  <c r="W6715" i="190"/>
  <c r="W6723" i="190"/>
  <c r="W6731" i="190"/>
  <c r="W6739" i="190"/>
  <c r="W6747" i="190"/>
  <c r="W6755" i="190"/>
  <c r="W6763" i="190"/>
  <c r="X7398" i="190"/>
  <c r="X7406" i="190"/>
  <c r="X7414" i="190"/>
  <c r="X7422" i="190"/>
  <c r="X7404" i="190"/>
  <c r="X7412" i="190"/>
  <c r="X7420" i="190"/>
  <c r="X7429" i="190"/>
  <c r="X7433" i="190"/>
  <c r="W7439" i="190"/>
  <c r="X7439" i="190"/>
  <c r="W7447" i="190"/>
  <c r="X7447" i="190"/>
  <c r="W7455" i="190"/>
  <c r="X7455" i="190"/>
  <c r="W7463" i="190"/>
  <c r="X7463" i="190"/>
  <c r="W7471" i="190"/>
  <c r="X7471" i="190"/>
  <c r="W7479" i="190"/>
  <c r="X7479" i="190"/>
  <c r="W7487" i="190"/>
  <c r="X7487" i="190"/>
  <c r="W7495" i="190"/>
  <c r="X7495" i="190"/>
  <c r="W7503" i="190"/>
  <c r="X7503" i="190"/>
  <c r="W7511" i="190"/>
  <c r="X7511" i="190"/>
  <c r="W7519" i="190"/>
  <c r="X7519" i="190"/>
  <c r="W7527" i="190"/>
  <c r="X7527" i="190"/>
  <c r="X7402" i="190"/>
  <c r="X7410" i="190"/>
  <c r="X7418" i="190"/>
  <c r="X7426" i="190"/>
  <c r="X7430" i="190"/>
  <c r="X7434" i="190"/>
  <c r="W7441" i="190"/>
  <c r="X7441" i="190"/>
  <c r="W7449" i="190"/>
  <c r="X7449" i="190"/>
  <c r="W7457" i="190"/>
  <c r="X7457" i="190"/>
  <c r="W7465" i="190"/>
  <c r="X7465" i="190"/>
  <c r="W7473" i="190"/>
  <c r="X7473" i="190"/>
  <c r="W7481" i="190"/>
  <c r="X7481" i="190"/>
  <c r="W7489" i="190"/>
  <c r="X7489" i="190"/>
  <c r="W7497" i="190"/>
  <c r="X7497" i="190"/>
  <c r="W7505" i="190"/>
  <c r="X7505" i="190"/>
  <c r="W7513" i="190"/>
  <c r="X7513" i="190"/>
  <c r="W7521" i="190"/>
  <c r="X7521" i="190"/>
  <c r="W7529" i="190"/>
  <c r="X7529" i="190"/>
  <c r="X7780" i="190"/>
  <c r="X7788" i="190"/>
  <c r="X7796" i="190"/>
  <c r="X7804" i="190"/>
  <c r="X7812" i="190"/>
  <c r="X7820" i="190"/>
  <c r="X7828" i="190"/>
  <c r="X7836" i="190"/>
  <c r="X7844" i="190"/>
  <c r="X7852" i="190"/>
  <c r="X7860" i="190"/>
  <c r="W7870" i="190"/>
  <c r="X7870" i="190"/>
  <c r="W7878" i="190"/>
  <c r="X7878" i="190"/>
  <c r="W7886" i="190"/>
  <c r="X7886" i="190"/>
  <c r="W7894" i="190"/>
  <c r="X7894" i="190"/>
  <c r="W7902" i="190"/>
  <c r="X7902" i="190"/>
  <c r="W7910" i="190"/>
  <c r="X7910" i="190"/>
  <c r="W7918" i="190"/>
  <c r="X7918" i="190"/>
  <c r="W7926" i="190"/>
  <c r="X7926" i="190"/>
  <c r="W7934" i="190"/>
  <c r="X7934" i="190"/>
  <c r="W7942" i="190"/>
  <c r="X7942" i="190"/>
  <c r="W7950" i="190"/>
  <c r="X7950" i="190"/>
  <c r="W7958" i="190"/>
  <c r="X7958" i="190"/>
  <c r="W7966" i="190"/>
  <c r="X7966" i="190"/>
  <c r="W7974" i="190"/>
  <c r="X7974" i="190"/>
  <c r="X7778" i="190"/>
  <c r="X7786" i="190"/>
  <c r="X7794" i="190"/>
  <c r="X7802" i="190"/>
  <c r="X7810" i="190"/>
  <c r="X7818" i="190"/>
  <c r="X7826" i="190"/>
  <c r="X7834" i="190"/>
  <c r="X7842" i="190"/>
  <c r="X7850" i="190"/>
  <c r="X7858" i="190"/>
  <c r="X7866" i="190"/>
  <c r="W7872" i="190"/>
  <c r="X7872" i="190"/>
  <c r="W7880" i="190"/>
  <c r="X7880" i="190"/>
  <c r="W7888" i="190"/>
  <c r="X7888" i="190"/>
  <c r="W7896" i="190"/>
  <c r="X7896" i="190"/>
  <c r="W7904" i="190"/>
  <c r="X7904" i="190"/>
  <c r="W7912" i="190"/>
  <c r="X7912" i="190"/>
  <c r="W7920" i="190"/>
  <c r="X7920" i="190"/>
  <c r="W7928" i="190"/>
  <c r="X7928" i="190"/>
  <c r="W7936" i="190"/>
  <c r="X7936" i="190"/>
  <c r="W7944" i="190"/>
  <c r="X7944" i="190"/>
  <c r="W7952" i="190"/>
  <c r="X7952" i="190"/>
  <c r="W7960" i="190"/>
  <c r="X7960" i="190"/>
  <c r="W7968" i="190"/>
  <c r="X7968" i="190"/>
  <c r="W7976" i="190"/>
  <c r="X7976" i="190"/>
  <c r="W8120" i="190"/>
  <c r="W8128" i="190"/>
  <c r="W8136" i="190"/>
  <c r="W8144" i="190"/>
  <c r="W8148" i="190"/>
  <c r="W8152" i="190"/>
  <c r="W8156" i="190"/>
  <c r="W8160" i="190"/>
  <c r="W8164" i="190"/>
  <c r="W8168" i="190"/>
  <c r="W8172" i="190"/>
  <c r="W8176" i="190"/>
  <c r="W8180" i="190"/>
  <c r="W8184" i="190"/>
  <c r="W8188" i="190"/>
  <c r="W8192" i="190"/>
  <c r="W8196" i="190"/>
  <c r="W8200" i="190"/>
  <c r="W8204" i="190"/>
  <c r="W8208" i="190"/>
  <c r="W8212" i="190"/>
  <c r="W8216" i="190"/>
  <c r="W8220" i="190"/>
  <c r="W8224" i="190"/>
  <c r="W8228" i="190"/>
  <c r="W8232" i="190"/>
  <c r="W8236" i="190"/>
  <c r="W8240" i="190"/>
  <c r="W8244" i="190"/>
  <c r="W8249" i="190"/>
  <c r="W8265" i="190"/>
  <c r="X8294" i="190"/>
  <c r="W8297" i="190"/>
  <c r="X8305" i="190"/>
  <c r="X8326" i="190"/>
  <c r="W8329" i="190"/>
  <c r="X8337" i="190"/>
  <c r="X8358" i="190"/>
  <c r="W8361" i="190"/>
  <c r="X8369" i="190"/>
  <c r="X8390" i="190"/>
  <c r="W8393" i="190"/>
  <c r="X8401" i="190"/>
  <c r="X8422" i="190"/>
  <c r="W8425" i="190"/>
  <c r="X8433" i="190"/>
  <c r="X8454" i="190"/>
  <c r="W8457" i="190"/>
  <c r="X8465" i="190"/>
  <c r="W8645" i="190"/>
  <c r="W8118" i="190"/>
  <c r="W8126" i="190"/>
  <c r="W8134" i="190"/>
  <c r="W8142" i="190"/>
  <c r="W8145" i="190"/>
  <c r="W8149" i="190"/>
  <c r="W8153" i="190"/>
  <c r="W8157" i="190"/>
  <c r="W8161" i="190"/>
  <c r="W8165" i="190"/>
  <c r="W8169" i="190"/>
  <c r="W8173" i="190"/>
  <c r="W8177" i="190"/>
  <c r="W8181" i="190"/>
  <c r="W8185" i="190"/>
  <c r="W8189" i="190"/>
  <c r="W8193" i="190"/>
  <c r="W8197" i="190"/>
  <c r="W8201" i="190"/>
  <c r="W8205" i="190"/>
  <c r="W8209" i="190"/>
  <c r="W8213" i="190"/>
  <c r="W8217" i="190"/>
  <c r="W8221" i="190"/>
  <c r="W8225" i="190"/>
  <c r="W8229" i="190"/>
  <c r="W8233" i="190"/>
  <c r="W8237" i="190"/>
  <c r="W8241" i="190"/>
  <c r="W8245" i="190"/>
  <c r="X8254" i="190"/>
  <c r="W8256" i="190"/>
  <c r="W8261" i="190"/>
  <c r="X8270" i="190"/>
  <c r="W8272" i="190"/>
  <c r="X8286" i="190"/>
  <c r="W8289" i="190"/>
  <c r="X8297" i="190"/>
  <c r="W8301" i="190"/>
  <c r="X8318" i="190"/>
  <c r="W8321" i="190"/>
  <c r="X8329" i="190"/>
  <c r="W8333" i="190"/>
  <c r="X8350" i="190"/>
  <c r="W8353" i="190"/>
  <c r="X8361" i="190"/>
  <c r="W8365" i="190"/>
  <c r="X8382" i="190"/>
  <c r="W8385" i="190"/>
  <c r="X8393" i="190"/>
  <c r="W8397" i="190"/>
  <c r="X8414" i="190"/>
  <c r="W8417" i="190"/>
  <c r="X8425" i="190"/>
  <c r="W8429" i="190"/>
  <c r="X8446" i="190"/>
  <c r="W8449" i="190"/>
  <c r="X8457" i="190"/>
  <c r="W8461" i="190"/>
  <c r="X8478" i="190"/>
  <c r="W8481" i="190"/>
  <c r="W8483" i="190"/>
  <c r="W8499" i="190"/>
  <c r="W8515" i="190"/>
  <c r="W8531" i="190"/>
  <c r="W8547" i="190"/>
  <c r="W8563" i="190"/>
  <c r="W8579" i="190"/>
  <c r="W8595" i="190"/>
  <c r="W8611" i="190"/>
  <c r="W8629" i="190"/>
  <c r="W8124" i="190"/>
  <c r="W8132" i="190"/>
  <c r="W8140" i="190"/>
  <c r="W8146" i="190"/>
  <c r="W8150" i="190"/>
  <c r="W8154" i="190"/>
  <c r="W8158" i="190"/>
  <c r="W8162" i="190"/>
  <c r="W8166" i="190"/>
  <c r="W8170" i="190"/>
  <c r="W8174" i="190"/>
  <c r="W8178" i="190"/>
  <c r="W8182" i="190"/>
  <c r="W8186" i="190"/>
  <c r="W8190" i="190"/>
  <c r="W8194" i="190"/>
  <c r="W8198" i="190"/>
  <c r="W8202" i="190"/>
  <c r="W8206" i="190"/>
  <c r="W8210" i="190"/>
  <c r="W8214" i="190"/>
  <c r="W8218" i="190"/>
  <c r="W8222" i="190"/>
  <c r="W8226" i="190"/>
  <c r="W8230" i="190"/>
  <c r="W8234" i="190"/>
  <c r="W8238" i="190"/>
  <c r="W8242" i="190"/>
  <c r="X8246" i="190"/>
  <c r="X8250" i="190"/>
  <c r="W8252" i="190"/>
  <c r="W8257" i="190"/>
  <c r="X8266" i="190"/>
  <c r="W8268" i="190"/>
  <c r="W8273" i="190"/>
  <c r="W8293" i="190"/>
  <c r="W8325" i="190"/>
  <c r="W8357" i="190"/>
  <c r="W8389" i="190"/>
  <c r="W8421" i="190"/>
  <c r="W8453" i="190"/>
  <c r="W8487" i="190"/>
  <c r="W8503" i="190"/>
  <c r="W8519" i="190"/>
  <c r="W8535" i="190"/>
  <c r="W8551" i="190"/>
  <c r="W8567" i="190"/>
  <c r="W8583" i="190"/>
  <c r="W8599" i="190"/>
  <c r="W8615" i="190"/>
  <c r="W8246" i="190"/>
  <c r="W8254" i="190"/>
  <c r="W8262" i="190"/>
  <c r="W8270" i="190"/>
  <c r="W8278" i="190"/>
  <c r="W8286" i="190"/>
  <c r="W8294" i="190"/>
  <c r="W8302" i="190"/>
  <c r="W8310" i="190"/>
  <c r="W8318" i="190"/>
  <c r="W8326" i="190"/>
  <c r="W8334" i="190"/>
  <c r="W8342" i="190"/>
  <c r="W8350" i="190"/>
  <c r="W8358" i="190"/>
  <c r="W8366" i="190"/>
  <c r="W8374" i="190"/>
  <c r="W8382" i="190"/>
  <c r="W8390" i="190"/>
  <c r="W8398" i="190"/>
  <c r="W8406" i="190"/>
  <c r="W8414" i="190"/>
  <c r="W8422" i="190"/>
  <c r="W8430" i="190"/>
  <c r="W8438" i="190"/>
  <c r="W8446" i="190"/>
  <c r="W8454" i="190"/>
  <c r="W8462" i="190"/>
  <c r="W8470" i="190"/>
  <c r="W8478" i="190"/>
  <c r="W8484" i="190"/>
  <c r="W8488" i="190"/>
  <c r="W8492" i="190"/>
  <c r="W8496" i="190"/>
  <c r="W8500" i="190"/>
  <c r="W8504" i="190"/>
  <c r="W8508" i="190"/>
  <c r="W8512" i="190"/>
  <c r="W8516" i="190"/>
  <c r="W8520" i="190"/>
  <c r="W8524" i="190"/>
  <c r="W8528" i="190"/>
  <c r="W8532" i="190"/>
  <c r="W8536" i="190"/>
  <c r="W8540" i="190"/>
  <c r="W8544" i="190"/>
  <c r="W8548" i="190"/>
  <c r="W8552" i="190"/>
  <c r="W8556" i="190"/>
  <c r="W8560" i="190"/>
  <c r="W8564" i="190"/>
  <c r="W8568" i="190"/>
  <c r="W8572" i="190"/>
  <c r="W8576" i="190"/>
  <c r="W8580" i="190"/>
  <c r="W8584" i="190"/>
  <c r="W8588" i="190"/>
  <c r="W8592" i="190"/>
  <c r="W8596" i="190"/>
  <c r="W8600" i="190"/>
  <c r="W8604" i="190"/>
  <c r="W8608" i="190"/>
  <c r="W8612" i="190"/>
  <c r="W8616" i="190"/>
  <c r="W8620" i="190"/>
  <c r="W8630" i="190"/>
  <c r="W8631" i="190"/>
  <c r="W8646" i="190"/>
  <c r="W8647" i="190"/>
  <c r="W8662" i="190"/>
  <c r="W8663" i="190"/>
  <c r="W8681" i="190"/>
  <c r="W8689" i="190"/>
  <c r="W8697" i="190"/>
  <c r="W8705" i="190"/>
  <c r="W8713" i="190"/>
  <c r="W8721" i="190"/>
  <c r="W8729" i="190"/>
  <c r="W8737" i="190"/>
  <c r="W8745" i="190"/>
  <c r="W8753" i="190"/>
  <c r="W8761" i="190"/>
  <c r="W8769" i="190"/>
  <c r="W8777" i="190"/>
  <c r="W8785" i="190"/>
  <c r="W8793" i="190"/>
  <c r="W8801" i="190"/>
  <c r="W8809" i="190"/>
  <c r="W8817" i="190"/>
  <c r="W8825" i="190"/>
  <c r="W8833" i="190"/>
  <c r="W8841" i="190"/>
  <c r="W8849" i="190"/>
  <c r="W8857" i="190"/>
  <c r="W8865" i="190"/>
  <c r="W8873" i="190"/>
  <c r="W8881" i="190"/>
  <c r="W8889" i="190"/>
  <c r="W8897" i="190"/>
  <c r="W8905" i="190"/>
  <c r="W8913" i="190"/>
  <c r="W8921" i="190"/>
  <c r="W9127" i="190"/>
  <c r="W8276" i="190"/>
  <c r="W8284" i="190"/>
  <c r="W8292" i="190"/>
  <c r="W8300" i="190"/>
  <c r="W8308" i="190"/>
  <c r="W8316" i="190"/>
  <c r="W8324" i="190"/>
  <c r="W8332" i="190"/>
  <c r="W8340" i="190"/>
  <c r="W8348" i="190"/>
  <c r="W8356" i="190"/>
  <c r="W8364" i="190"/>
  <c r="W8372" i="190"/>
  <c r="W8380" i="190"/>
  <c r="W8388" i="190"/>
  <c r="W8396" i="190"/>
  <c r="W8404" i="190"/>
  <c r="W8412" i="190"/>
  <c r="W8420" i="190"/>
  <c r="W8428" i="190"/>
  <c r="W8436" i="190"/>
  <c r="W8444" i="190"/>
  <c r="W8452" i="190"/>
  <c r="W8460" i="190"/>
  <c r="W8468" i="190"/>
  <c r="W8476" i="190"/>
  <c r="X8484" i="190"/>
  <c r="X8488" i="190"/>
  <c r="X8492" i="190"/>
  <c r="X8496" i="190"/>
  <c r="X8500" i="190"/>
  <c r="X8504" i="190"/>
  <c r="X8508" i="190"/>
  <c r="X8512" i="190"/>
  <c r="X8516" i="190"/>
  <c r="X8520" i="190"/>
  <c r="X8524" i="190"/>
  <c r="X8528" i="190"/>
  <c r="X8532" i="190"/>
  <c r="X8536" i="190"/>
  <c r="X8540" i="190"/>
  <c r="X8544" i="190"/>
  <c r="X8548" i="190"/>
  <c r="X8552" i="190"/>
  <c r="X8556" i="190"/>
  <c r="X8560" i="190"/>
  <c r="X8564" i="190"/>
  <c r="X8568" i="190"/>
  <c r="X8572" i="190"/>
  <c r="X8576" i="190"/>
  <c r="X8580" i="190"/>
  <c r="X8584" i="190"/>
  <c r="X8588" i="190"/>
  <c r="X8592" i="190"/>
  <c r="X8596" i="190"/>
  <c r="X8600" i="190"/>
  <c r="X8604" i="190"/>
  <c r="X8608" i="190"/>
  <c r="X8612" i="190"/>
  <c r="X8616" i="190"/>
  <c r="X8620" i="190"/>
  <c r="W8922" i="190"/>
  <c r="X8922" i="190"/>
  <c r="W8930" i="190"/>
  <c r="X8930" i="190"/>
  <c r="W8938" i="190"/>
  <c r="X8938" i="190"/>
  <c r="W8946" i="190"/>
  <c r="X8946" i="190"/>
  <c r="W8954" i="190"/>
  <c r="X8954" i="190"/>
  <c r="W8962" i="190"/>
  <c r="X8962" i="190"/>
  <c r="W8970" i="190"/>
  <c r="X8970" i="190"/>
  <c r="W8978" i="190"/>
  <c r="X8978" i="190"/>
  <c r="W8986" i="190"/>
  <c r="X8986" i="190"/>
  <c r="W8994" i="190"/>
  <c r="X8994" i="190"/>
  <c r="W9002" i="190"/>
  <c r="X9002" i="190"/>
  <c r="W9010" i="190"/>
  <c r="X9010" i="190"/>
  <c r="W9018" i="190"/>
  <c r="X9018" i="190"/>
  <c r="W9026" i="190"/>
  <c r="X9026" i="190"/>
  <c r="W9034" i="190"/>
  <c r="X9034" i="190"/>
  <c r="W9042" i="190"/>
  <c r="X9042" i="190"/>
  <c r="W9050" i="190"/>
  <c r="X9050" i="190"/>
  <c r="W9058" i="190"/>
  <c r="X9058" i="190"/>
  <c r="W9066" i="190"/>
  <c r="X9066" i="190"/>
  <c r="W9074" i="190"/>
  <c r="X9074" i="190"/>
  <c r="W9082" i="190"/>
  <c r="X9082" i="190"/>
  <c r="W9090" i="190"/>
  <c r="X9090" i="190"/>
  <c r="W9109" i="190"/>
  <c r="W8250" i="190"/>
  <c r="W8258" i="190"/>
  <c r="W8266" i="190"/>
  <c r="W8274" i="190"/>
  <c r="W8282" i="190"/>
  <c r="W8290" i="190"/>
  <c r="W8298" i="190"/>
  <c r="W8306" i="190"/>
  <c r="W8314" i="190"/>
  <c r="W8322" i="190"/>
  <c r="W8330" i="190"/>
  <c r="W8338" i="190"/>
  <c r="W8346" i="190"/>
  <c r="W8354" i="190"/>
  <c r="W8362" i="190"/>
  <c r="W8370" i="190"/>
  <c r="W8378" i="190"/>
  <c r="W8386" i="190"/>
  <c r="W8394" i="190"/>
  <c r="W8402" i="190"/>
  <c r="W8410" i="190"/>
  <c r="W8418" i="190"/>
  <c r="W8426" i="190"/>
  <c r="W8434" i="190"/>
  <c r="W8442" i="190"/>
  <c r="W8450" i="190"/>
  <c r="W8458" i="190"/>
  <c r="W8466" i="190"/>
  <c r="W8474" i="190"/>
  <c r="W8482" i="190"/>
  <c r="W8486" i="190"/>
  <c r="W8490" i="190"/>
  <c r="W8494" i="190"/>
  <c r="W8498" i="190"/>
  <c r="W8502" i="190"/>
  <c r="W8506" i="190"/>
  <c r="W8510" i="190"/>
  <c r="W8514" i="190"/>
  <c r="W8518" i="190"/>
  <c r="W8522" i="190"/>
  <c r="W8526" i="190"/>
  <c r="W8530" i="190"/>
  <c r="W8534" i="190"/>
  <c r="W8538" i="190"/>
  <c r="W8542" i="190"/>
  <c r="W8546" i="190"/>
  <c r="W8550" i="190"/>
  <c r="W8554" i="190"/>
  <c r="W8558" i="190"/>
  <c r="W8562" i="190"/>
  <c r="W8566" i="190"/>
  <c r="W8570" i="190"/>
  <c r="W8574" i="190"/>
  <c r="W8578" i="190"/>
  <c r="W8582" i="190"/>
  <c r="W8586" i="190"/>
  <c r="W8590" i="190"/>
  <c r="W8594" i="190"/>
  <c r="W8598" i="190"/>
  <c r="W8602" i="190"/>
  <c r="W8606" i="190"/>
  <c r="W8610" i="190"/>
  <c r="W8614" i="190"/>
  <c r="W8618" i="190"/>
  <c r="W8622" i="190"/>
  <c r="W8623" i="190"/>
  <c r="W8628" i="190"/>
  <c r="W8633" i="190"/>
  <c r="W8638" i="190"/>
  <c r="W8639" i="190"/>
  <c r="W8644" i="190"/>
  <c r="W8649" i="190"/>
  <c r="W8654" i="190"/>
  <c r="W8655" i="190"/>
  <c r="W8660" i="190"/>
  <c r="W8665" i="190"/>
  <c r="W8670" i="190"/>
  <c r="W8671" i="190"/>
  <c r="W8677" i="190"/>
  <c r="W8685" i="190"/>
  <c r="W8693" i="190"/>
  <c r="W8701" i="190"/>
  <c r="W8709" i="190"/>
  <c r="W8717" i="190"/>
  <c r="W8725" i="190"/>
  <c r="W8733" i="190"/>
  <c r="W8741" i="190"/>
  <c r="W8749" i="190"/>
  <c r="W8757" i="190"/>
  <c r="W8765" i="190"/>
  <c r="W8773" i="190"/>
  <c r="W8781" i="190"/>
  <c r="W8789" i="190"/>
  <c r="W8797" i="190"/>
  <c r="W8805" i="190"/>
  <c r="W8813" i="190"/>
  <c r="W8821" i="190"/>
  <c r="W8829" i="190"/>
  <c r="W8837" i="190"/>
  <c r="W8845" i="190"/>
  <c r="W8853" i="190"/>
  <c r="W8861" i="190"/>
  <c r="W8869" i="190"/>
  <c r="W8877" i="190"/>
  <c r="W8885" i="190"/>
  <c r="W8893" i="190"/>
  <c r="W8901" i="190"/>
  <c r="W8909" i="190"/>
  <c r="W8917" i="190"/>
  <c r="W8925" i="190"/>
  <c r="W8933" i="190"/>
  <c r="W8941" i="190"/>
  <c r="W8949" i="190"/>
  <c r="W8957" i="190"/>
  <c r="W8965" i="190"/>
  <c r="W8973" i="190"/>
  <c r="W8981" i="190"/>
  <c r="W8989" i="190"/>
  <c r="W8997" i="190"/>
  <c r="W9005" i="190"/>
  <c r="W9013" i="190"/>
  <c r="W9021" i="190"/>
  <c r="W9029" i="190"/>
  <c r="W9037" i="190"/>
  <c r="W9045" i="190"/>
  <c r="W9053" i="190"/>
  <c r="W9061" i="190"/>
  <c r="W9069" i="190"/>
  <c r="W9077" i="190"/>
  <c r="W9085" i="190"/>
  <c r="W9093" i="190"/>
  <c r="W9111" i="190"/>
  <c r="W9124" i="190"/>
  <c r="X8622" i="190"/>
  <c r="X8630" i="190"/>
  <c r="X8638" i="190"/>
  <c r="X8646" i="190"/>
  <c r="X8654" i="190"/>
  <c r="X8662" i="190"/>
  <c r="X8670" i="190"/>
  <c r="X9111" i="190"/>
  <c r="X9127" i="190"/>
  <c r="X8628" i="190"/>
  <c r="X8636" i="190"/>
  <c r="X8644" i="190"/>
  <c r="X8652" i="190"/>
  <c r="X8660" i="190"/>
  <c r="X8668" i="190"/>
  <c r="W8676" i="190"/>
  <c r="X8676" i="190"/>
  <c r="W8680" i="190"/>
  <c r="X8680" i="190"/>
  <c r="W8684" i="190"/>
  <c r="X8684" i="190"/>
  <c r="W8688" i="190"/>
  <c r="X8688" i="190"/>
  <c r="W8692" i="190"/>
  <c r="X8692" i="190"/>
  <c r="W8696" i="190"/>
  <c r="X8696" i="190"/>
  <c r="W8700" i="190"/>
  <c r="X8700" i="190"/>
  <c r="W8704" i="190"/>
  <c r="X8704" i="190"/>
  <c r="W8708" i="190"/>
  <c r="X8708" i="190"/>
  <c r="W8712" i="190"/>
  <c r="X8712" i="190"/>
  <c r="W8716" i="190"/>
  <c r="X8716" i="190"/>
  <c r="W8720" i="190"/>
  <c r="X8720" i="190"/>
  <c r="W8724" i="190"/>
  <c r="X8724" i="190"/>
  <c r="W8728" i="190"/>
  <c r="X8728" i="190"/>
  <c r="W8732" i="190"/>
  <c r="X8732" i="190"/>
  <c r="W8736" i="190"/>
  <c r="X8736" i="190"/>
  <c r="W8740" i="190"/>
  <c r="X8740" i="190"/>
  <c r="W8744" i="190"/>
  <c r="X8744" i="190"/>
  <c r="W8748" i="190"/>
  <c r="X8748" i="190"/>
  <c r="W8752" i="190"/>
  <c r="X8752" i="190"/>
  <c r="W8756" i="190"/>
  <c r="X8756" i="190"/>
  <c r="W8760" i="190"/>
  <c r="X8760" i="190"/>
  <c r="W8764" i="190"/>
  <c r="X8764" i="190"/>
  <c r="W8768" i="190"/>
  <c r="X8768" i="190"/>
  <c r="W8772" i="190"/>
  <c r="X8772" i="190"/>
  <c r="W8776" i="190"/>
  <c r="X8776" i="190"/>
  <c r="W8780" i="190"/>
  <c r="X8780" i="190"/>
  <c r="W8784" i="190"/>
  <c r="X8784" i="190"/>
  <c r="W8788" i="190"/>
  <c r="X8788" i="190"/>
  <c r="W8792" i="190"/>
  <c r="X8792" i="190"/>
  <c r="W8796" i="190"/>
  <c r="X8796" i="190"/>
  <c r="W8800" i="190"/>
  <c r="X8800" i="190"/>
  <c r="W8804" i="190"/>
  <c r="X8804" i="190"/>
  <c r="W8808" i="190"/>
  <c r="X8808" i="190"/>
  <c r="W8812" i="190"/>
  <c r="X8812" i="190"/>
  <c r="W8816" i="190"/>
  <c r="X8816" i="190"/>
  <c r="W8820" i="190"/>
  <c r="X8820" i="190"/>
  <c r="W8824" i="190"/>
  <c r="X8824" i="190"/>
  <c r="W8828" i="190"/>
  <c r="X8828" i="190"/>
  <c r="W8832" i="190"/>
  <c r="X8832" i="190"/>
  <c r="W8836" i="190"/>
  <c r="X8836" i="190"/>
  <c r="W8840" i="190"/>
  <c r="X8840" i="190"/>
  <c r="W8844" i="190"/>
  <c r="X8844" i="190"/>
  <c r="W8848" i="190"/>
  <c r="X8848" i="190"/>
  <c r="W8852" i="190"/>
  <c r="X8852" i="190"/>
  <c r="W8856" i="190"/>
  <c r="X8856" i="190"/>
  <c r="W8860" i="190"/>
  <c r="X8860" i="190"/>
  <c r="W8864" i="190"/>
  <c r="X8864" i="190"/>
  <c r="W8868" i="190"/>
  <c r="X8868" i="190"/>
  <c r="W8872" i="190"/>
  <c r="X8872" i="190"/>
  <c r="W8876" i="190"/>
  <c r="X8876" i="190"/>
  <c r="W8880" i="190"/>
  <c r="X8880" i="190"/>
  <c r="W8884" i="190"/>
  <c r="X8884" i="190"/>
  <c r="W8888" i="190"/>
  <c r="X8888" i="190"/>
  <c r="W8892" i="190"/>
  <c r="X8892" i="190"/>
  <c r="W8896" i="190"/>
  <c r="X8896" i="190"/>
  <c r="W8900" i="190"/>
  <c r="X8900" i="190"/>
  <c r="W8904" i="190"/>
  <c r="X8904" i="190"/>
  <c r="W8908" i="190"/>
  <c r="X8908" i="190"/>
  <c r="W8912" i="190"/>
  <c r="X8912" i="190"/>
  <c r="W8916" i="190"/>
  <c r="X8916" i="190"/>
  <c r="W8920" i="190"/>
  <c r="X8920" i="190"/>
  <c r="W8924" i="190"/>
  <c r="X8924" i="190"/>
  <c r="W8928" i="190"/>
  <c r="X8928" i="190"/>
  <c r="W8932" i="190"/>
  <c r="X8932" i="190"/>
  <c r="W8936" i="190"/>
  <c r="X8936" i="190"/>
  <c r="W8940" i="190"/>
  <c r="X8940" i="190"/>
  <c r="W8944" i="190"/>
  <c r="X8944" i="190"/>
  <c r="W8948" i="190"/>
  <c r="X8948" i="190"/>
  <c r="W8952" i="190"/>
  <c r="X8952" i="190"/>
  <c r="W8956" i="190"/>
  <c r="X8956" i="190"/>
  <c r="W8960" i="190"/>
  <c r="X8960" i="190"/>
  <c r="W8964" i="190"/>
  <c r="X8964" i="190"/>
  <c r="W8968" i="190"/>
  <c r="X8968" i="190"/>
  <c r="W8972" i="190"/>
  <c r="X8972" i="190"/>
  <c r="W8976" i="190"/>
  <c r="X8976" i="190"/>
  <c r="W8980" i="190"/>
  <c r="X8980" i="190"/>
  <c r="W8984" i="190"/>
  <c r="X8984" i="190"/>
  <c r="W8988" i="190"/>
  <c r="X8988" i="190"/>
  <c r="W8992" i="190"/>
  <c r="X8992" i="190"/>
  <c r="W8996" i="190"/>
  <c r="X8996" i="190"/>
  <c r="W9000" i="190"/>
  <c r="X9000" i="190"/>
  <c r="W9004" i="190"/>
  <c r="X9004" i="190"/>
  <c r="W9008" i="190"/>
  <c r="X9008" i="190"/>
  <c r="W9012" i="190"/>
  <c r="X9012" i="190"/>
  <c r="W9016" i="190"/>
  <c r="X9016" i="190"/>
  <c r="W9020" i="190"/>
  <c r="X9020" i="190"/>
  <c r="W9024" i="190"/>
  <c r="X9024" i="190"/>
  <c r="W9028" i="190"/>
  <c r="X9028" i="190"/>
  <c r="W9032" i="190"/>
  <c r="X9032" i="190"/>
  <c r="W9036" i="190"/>
  <c r="X9036" i="190"/>
  <c r="W9040" i="190"/>
  <c r="X9040" i="190"/>
  <c r="W9044" i="190"/>
  <c r="X9044" i="190"/>
  <c r="W9048" i="190"/>
  <c r="X9048" i="190"/>
  <c r="W9052" i="190"/>
  <c r="X9052" i="190"/>
  <c r="W9056" i="190"/>
  <c r="X9056" i="190"/>
  <c r="W9060" i="190"/>
  <c r="X9060" i="190"/>
  <c r="W9064" i="190"/>
  <c r="X9064" i="190"/>
  <c r="W9068" i="190"/>
  <c r="X9068" i="190"/>
  <c r="W9072" i="190"/>
  <c r="X9072" i="190"/>
  <c r="W9076" i="190"/>
  <c r="X9076" i="190"/>
  <c r="W9080" i="190"/>
  <c r="X9080" i="190"/>
  <c r="W9084" i="190"/>
  <c r="X9084" i="190"/>
  <c r="W9088" i="190"/>
  <c r="X9088" i="190"/>
  <c r="W9092" i="190"/>
  <c r="X9092" i="190"/>
  <c r="W9096" i="190"/>
  <c r="X9096" i="190"/>
  <c r="X9097" i="190"/>
  <c r="W9101" i="190"/>
  <c r="W9102" i="190"/>
  <c r="W9107" i="190"/>
  <c r="W9112" i="190"/>
  <c r="X9112" i="190"/>
  <c r="W9117" i="190"/>
  <c r="W9118" i="190"/>
  <c r="W9123" i="190"/>
  <c r="W9128" i="190"/>
  <c r="W9129" i="190"/>
  <c r="W9353" i="190"/>
  <c r="X9353" i="190"/>
  <c r="W9365" i="190"/>
  <c r="W9381" i="190"/>
  <c r="X9101" i="190"/>
  <c r="X9109" i="190"/>
  <c r="X9117" i="190"/>
  <c r="X9125" i="190"/>
  <c r="X9128" i="190"/>
  <c r="W9139" i="190"/>
  <c r="X9139" i="190"/>
  <c r="W9147" i="190"/>
  <c r="X9147" i="190"/>
  <c r="W9155" i="190"/>
  <c r="X9155" i="190"/>
  <c r="W9163" i="190"/>
  <c r="X9163" i="190"/>
  <c r="W9171" i="190"/>
  <c r="X9171" i="190"/>
  <c r="W9179" i="190"/>
  <c r="X9179" i="190"/>
  <c r="W9187" i="190"/>
  <c r="X9187" i="190"/>
  <c r="W9195" i="190"/>
  <c r="X9195" i="190"/>
  <c r="W9203" i="190"/>
  <c r="X9203" i="190"/>
  <c r="W9211" i="190"/>
  <c r="X9211" i="190"/>
  <c r="W9219" i="190"/>
  <c r="X9219" i="190"/>
  <c r="W9227" i="190"/>
  <c r="X9227" i="190"/>
  <c r="W9235" i="190"/>
  <c r="X9235" i="190"/>
  <c r="W9243" i="190"/>
  <c r="X9243" i="190"/>
  <c r="W9251" i="190"/>
  <c r="X9251" i="190"/>
  <c r="W9259" i="190"/>
  <c r="X9259" i="190"/>
  <c r="W9267" i="190"/>
  <c r="X9267" i="190"/>
  <c r="W9275" i="190"/>
  <c r="X9275" i="190"/>
  <c r="W9283" i="190"/>
  <c r="X9283" i="190"/>
  <c r="W9291" i="190"/>
  <c r="X9291" i="190"/>
  <c r="W9299" i="190"/>
  <c r="X9299" i="190"/>
  <c r="W9307" i="190"/>
  <c r="X9307" i="190"/>
  <c r="W9315" i="190"/>
  <c r="X9315" i="190"/>
  <c r="W9323" i="190"/>
  <c r="X9323" i="190"/>
  <c r="W9331" i="190"/>
  <c r="X9331" i="190"/>
  <c r="W9339" i="190"/>
  <c r="X9339" i="190"/>
  <c r="W9347" i="190"/>
  <c r="X9347" i="190"/>
  <c r="X9099" i="190"/>
  <c r="X9107" i="190"/>
  <c r="X9115" i="190"/>
  <c r="X9123" i="190"/>
  <c r="X9129" i="190"/>
  <c r="W9133" i="190"/>
  <c r="X9133" i="190"/>
  <c r="W9141" i="190"/>
  <c r="X9141" i="190"/>
  <c r="W9149" i="190"/>
  <c r="X9149" i="190"/>
  <c r="W9157" i="190"/>
  <c r="X9157" i="190"/>
  <c r="W9165" i="190"/>
  <c r="X9165" i="190"/>
  <c r="W9173" i="190"/>
  <c r="X9173" i="190"/>
  <c r="W9181" i="190"/>
  <c r="X9181" i="190"/>
  <c r="W9189" i="190"/>
  <c r="X9189" i="190"/>
  <c r="W9197" i="190"/>
  <c r="X9197" i="190"/>
  <c r="W9205" i="190"/>
  <c r="X9205" i="190"/>
  <c r="W9213" i="190"/>
  <c r="X9213" i="190"/>
  <c r="W9221" i="190"/>
  <c r="X9221" i="190"/>
  <c r="W9229" i="190"/>
  <c r="X9229" i="190"/>
  <c r="W9237" i="190"/>
  <c r="X9237" i="190"/>
  <c r="W9245" i="190"/>
  <c r="X9245" i="190"/>
  <c r="W9253" i="190"/>
  <c r="X9253" i="190"/>
  <c r="W9261" i="190"/>
  <c r="X9261" i="190"/>
  <c r="W9269" i="190"/>
  <c r="X9269" i="190"/>
  <c r="W9277" i="190"/>
  <c r="X9277" i="190"/>
  <c r="W9285" i="190"/>
  <c r="X9285" i="190"/>
  <c r="W9293" i="190"/>
  <c r="X9293" i="190"/>
  <c r="W9301" i="190"/>
  <c r="X9301" i="190"/>
  <c r="W9309" i="190"/>
  <c r="X9309" i="190"/>
  <c r="W9317" i="190"/>
  <c r="X9317" i="190"/>
  <c r="W9325" i="190"/>
  <c r="X9325" i="190"/>
  <c r="W9333" i="190"/>
  <c r="X9333" i="190"/>
  <c r="W9341" i="190"/>
  <c r="X9341" i="190"/>
  <c r="W9349" i="190"/>
  <c r="X9349" i="190"/>
  <c r="W9373" i="190"/>
  <c r="W9358" i="190"/>
  <c r="W9366" i="190"/>
  <c r="W9370" i="190"/>
  <c r="W9374" i="190"/>
  <c r="W9378" i="190"/>
  <c r="W9382" i="190"/>
  <c r="W9386" i="190"/>
  <c r="W9394" i="190"/>
  <c r="W9402" i="190"/>
  <c r="W9410" i="190"/>
  <c r="W9418" i="190"/>
  <c r="W9426" i="190"/>
  <c r="W9356" i="190"/>
  <c r="W9364" i="190"/>
  <c r="X9366" i="190"/>
  <c r="X9370" i="190"/>
  <c r="X9374" i="190"/>
  <c r="X9378" i="190"/>
  <c r="X9382" i="190"/>
  <c r="X9386" i="190"/>
  <c r="W9388" i="190"/>
  <c r="X9394" i="190"/>
  <c r="W9396" i="190"/>
  <c r="X9402" i="190"/>
  <c r="W9404" i="190"/>
  <c r="X9410" i="190"/>
  <c r="W9412" i="190"/>
  <c r="X9418" i="190"/>
  <c r="W9420" i="190"/>
  <c r="X9426" i="190"/>
  <c r="W9428" i="190"/>
  <c r="W9354" i="190"/>
  <c r="W9362" i="190"/>
  <c r="W9368" i="190"/>
  <c r="W9372" i="190"/>
  <c r="W9376" i="190"/>
  <c r="W9380" i="190"/>
  <c r="W9384" i="190"/>
  <c r="X9388" i="190"/>
  <c r="W9390" i="190"/>
  <c r="W9391" i="190"/>
  <c r="X9396" i="190"/>
  <c r="W9398" i="190"/>
  <c r="W9399" i="190"/>
  <c r="X9404" i="190"/>
  <c r="W9406" i="190"/>
  <c r="W9407" i="190"/>
  <c r="X9412" i="190"/>
  <c r="W9414" i="190"/>
  <c r="W9415" i="190"/>
  <c r="X9420" i="190"/>
  <c r="W9422" i="190"/>
  <c r="W9423" i="190"/>
  <c r="X9428" i="190"/>
  <c r="W9430" i="190"/>
  <c r="W9431" i="190"/>
  <c r="W9435" i="190"/>
  <c r="X9435" i="190"/>
  <c r="W9439" i="190"/>
  <c r="X9439" i="190"/>
  <c r="W9443" i="190"/>
  <c r="X9443" i="190"/>
  <c r="W9449" i="190"/>
  <c r="X9449" i="190"/>
  <c r="W9450" i="190"/>
  <c r="W9457" i="190"/>
  <c r="X9457" i="190"/>
  <c r="W9458" i="190"/>
  <c r="W9465" i="190"/>
  <c r="X9465" i="190"/>
  <c r="W9466" i="190"/>
  <c r="W9473" i="190"/>
  <c r="X9473" i="190"/>
  <c r="W9474" i="190"/>
  <c r="W9481" i="190"/>
  <c r="X9481" i="190"/>
  <c r="W9482" i="190"/>
  <c r="W9489" i="190"/>
  <c r="X9489" i="190"/>
  <c r="W9490" i="190"/>
  <c r="W9497" i="190"/>
  <c r="X9497" i="190"/>
  <c r="W9498" i="190"/>
  <c r="W9505" i="190"/>
  <c r="W9506" i="190"/>
  <c r="X9511" i="190"/>
  <c r="W9513" i="190"/>
  <c r="W9514" i="190"/>
  <c r="X9519" i="190"/>
  <c r="W9521" i="190"/>
  <c r="W9522" i="190"/>
  <c r="X9527" i="190"/>
  <c r="W9529" i="190"/>
  <c r="W9530" i="190"/>
  <c r="X9535" i="190"/>
  <c r="W9537" i="190"/>
  <c r="W9538" i="190"/>
  <c r="X9543" i="190"/>
  <c r="W9545" i="190"/>
  <c r="W9546" i="190"/>
  <c r="X9551" i="190"/>
  <c r="W9553" i="190"/>
  <c r="W9554" i="190"/>
  <c r="X9559" i="190"/>
  <c r="W9561" i="190"/>
  <c r="W9562" i="190"/>
  <c r="X9567" i="190"/>
  <c r="W9569" i="190"/>
  <c r="W9570" i="190"/>
  <c r="X9575" i="190"/>
  <c r="W9577" i="190"/>
  <c r="W9578" i="190"/>
  <c r="X9583" i="190"/>
  <c r="W9585" i="190"/>
  <c r="W9586" i="190"/>
  <c r="X9591" i="190"/>
  <c r="W9593" i="190"/>
  <c r="W9594" i="190"/>
  <c r="X9599" i="190"/>
  <c r="W9601" i="190"/>
  <c r="W9602" i="190"/>
  <c r="X9607" i="190"/>
  <c r="W9609" i="190"/>
  <c r="W9610" i="190"/>
  <c r="X9615" i="190"/>
  <c r="W9617" i="190"/>
  <c r="W9618" i="190"/>
  <c r="X9623" i="190"/>
  <c r="W9625" i="190"/>
  <c r="W9626" i="190"/>
  <c r="X9631" i="190"/>
  <c r="W9633" i="190"/>
  <c r="W9634" i="190"/>
  <c r="X9639" i="190"/>
  <c r="W9641" i="190"/>
  <c r="W9642" i="190"/>
  <c r="X9647" i="190"/>
  <c r="W9649" i="190"/>
  <c r="W9650" i="190"/>
  <c r="X9655" i="190"/>
  <c r="W9657" i="190"/>
  <c r="W9658" i="190"/>
  <c r="X9663" i="190"/>
  <c r="W9665" i="190"/>
  <c r="W9666" i="190"/>
  <c r="X9671" i="190"/>
  <c r="W9673" i="190"/>
  <c r="W9674" i="190"/>
  <c r="W9687" i="190"/>
  <c r="X9433" i="190"/>
  <c r="W9452" i="190"/>
  <c r="W9460" i="190"/>
  <c r="W9468" i="190"/>
  <c r="W9476" i="190"/>
  <c r="W9484" i="190"/>
  <c r="W9492" i="190"/>
  <c r="W9500" i="190"/>
  <c r="X9505" i="190"/>
  <c r="W9508" i="190"/>
  <c r="X9513" i="190"/>
  <c r="W9516" i="190"/>
  <c r="X9521" i="190"/>
  <c r="W9524" i="190"/>
  <c r="X9529" i="190"/>
  <c r="W9532" i="190"/>
  <c r="X9537" i="190"/>
  <c r="W9540" i="190"/>
  <c r="X9545" i="190"/>
  <c r="W9548" i="190"/>
  <c r="X9553" i="190"/>
  <c r="W9556" i="190"/>
  <c r="X9561" i="190"/>
  <c r="W9564" i="190"/>
  <c r="X9569" i="190"/>
  <c r="W9572" i="190"/>
  <c r="X9577" i="190"/>
  <c r="W9580" i="190"/>
  <c r="X9585" i="190"/>
  <c r="W9588" i="190"/>
  <c r="X9593" i="190"/>
  <c r="W9596" i="190"/>
  <c r="X9601" i="190"/>
  <c r="W9604" i="190"/>
  <c r="X9609" i="190"/>
  <c r="W9612" i="190"/>
  <c r="X9617" i="190"/>
  <c r="W9620" i="190"/>
  <c r="X9625" i="190"/>
  <c r="W9628" i="190"/>
  <c r="X9633" i="190"/>
  <c r="W9636" i="190"/>
  <c r="X9641" i="190"/>
  <c r="W9644" i="190"/>
  <c r="X9649" i="190"/>
  <c r="W9652" i="190"/>
  <c r="X9657" i="190"/>
  <c r="W9660" i="190"/>
  <c r="X9665" i="190"/>
  <c r="W9668" i="190"/>
  <c r="X9673" i="190"/>
  <c r="W9676" i="190"/>
  <c r="X9431" i="190"/>
  <c r="W9446" i="190"/>
  <c r="W9454" i="190"/>
  <c r="W9462" i="190"/>
  <c r="W9470" i="190"/>
  <c r="W9478" i="190"/>
  <c r="W9486" i="190"/>
  <c r="W9494" i="190"/>
  <c r="W9502" i="190"/>
  <c r="W9510" i="190"/>
  <c r="W9518" i="190"/>
  <c r="W9526" i="190"/>
  <c r="W9534" i="190"/>
  <c r="W9542" i="190"/>
  <c r="W9550" i="190"/>
  <c r="W9558" i="190"/>
  <c r="W9566" i="190"/>
  <c r="W9574" i="190"/>
  <c r="W9582" i="190"/>
  <c r="W9590" i="190"/>
  <c r="W9598" i="190"/>
  <c r="W9606" i="190"/>
  <c r="W9614" i="190"/>
  <c r="W9622" i="190"/>
  <c r="W9630" i="190"/>
  <c r="W9638" i="190"/>
  <c r="W9646" i="190"/>
  <c r="W9654" i="190"/>
  <c r="W9662" i="190"/>
  <c r="W9670" i="190"/>
  <c r="X9678" i="190"/>
  <c r="X9682" i="190"/>
  <c r="X9686" i="190"/>
  <c r="W9697" i="190"/>
  <c r="X9697" i="190"/>
  <c r="W9705" i="190"/>
  <c r="X9705" i="190"/>
  <c r="W9713" i="190"/>
  <c r="X9713" i="190"/>
  <c r="W9721" i="190"/>
  <c r="X9721" i="190"/>
  <c r="W9729" i="190"/>
  <c r="X9729" i="190"/>
  <c r="W9737" i="190"/>
  <c r="X9737" i="190"/>
  <c r="W9745" i="190"/>
  <c r="X9745" i="190"/>
  <c r="W9753" i="190"/>
  <c r="X9753" i="190"/>
  <c r="W9761" i="190"/>
  <c r="X9761" i="190"/>
  <c r="W9769" i="190"/>
  <c r="X9769" i="190"/>
  <c r="W9777" i="190"/>
  <c r="X9777" i="190"/>
  <c r="W9785" i="190"/>
  <c r="X9785" i="190"/>
  <c r="X9791" i="190"/>
  <c r="X9679" i="190"/>
  <c r="X9683" i="190"/>
  <c r="X9687" i="190"/>
  <c r="W9691" i="190"/>
  <c r="X9691" i="190"/>
  <c r="W9699" i="190"/>
  <c r="X9699" i="190"/>
  <c r="W9707" i="190"/>
  <c r="X9707" i="190"/>
  <c r="W9715" i="190"/>
  <c r="X9715" i="190"/>
  <c r="W9723" i="190"/>
  <c r="X9723" i="190"/>
  <c r="W9731" i="190"/>
  <c r="X9731" i="190"/>
  <c r="W9739" i="190"/>
  <c r="X9739" i="190"/>
  <c r="W9747" i="190"/>
  <c r="X9747" i="190"/>
  <c r="W9755" i="190"/>
  <c r="X9755" i="190"/>
  <c r="W9763" i="190"/>
  <c r="X9763" i="190"/>
  <c r="W9771" i="190"/>
  <c r="X9771" i="190"/>
  <c r="W9779" i="190"/>
  <c r="X9779" i="190"/>
  <c r="W9787" i="190"/>
  <c r="X9787" i="190"/>
  <c r="X9676" i="190"/>
  <c r="W9794" i="190"/>
  <c r="W9798" i="190"/>
  <c r="W9802" i="190"/>
  <c r="W9806" i="190"/>
  <c r="W9810" i="190"/>
  <c r="W9817" i="190"/>
  <c r="X9817" i="190"/>
  <c r="W9818" i="190"/>
  <c r="W9825" i="190"/>
  <c r="X9825" i="190"/>
  <c r="W9826" i="190"/>
  <c r="W9833" i="190"/>
  <c r="X9833" i="190"/>
  <c r="W9834" i="190"/>
  <c r="W9836" i="190"/>
  <c r="X9836" i="190"/>
  <c r="W9792" i="190"/>
  <c r="W9796" i="190"/>
  <c r="W9800" i="190"/>
  <c r="W9804" i="190"/>
  <c r="W9808" i="190"/>
  <c r="W9813" i="190"/>
  <c r="X9813" i="190"/>
  <c r="W9814" i="190"/>
  <c r="W9821" i="190"/>
  <c r="X9821" i="190"/>
  <c r="W9822" i="190"/>
  <c r="W9829" i="190"/>
  <c r="X9829" i="190"/>
  <c r="W9830" i="190"/>
  <c r="X9835" i="190"/>
  <c r="X9842" i="190"/>
  <c r="W9847" i="190"/>
  <c r="X9847" i="190"/>
  <c r="W9855" i="190"/>
  <c r="X9855" i="190"/>
  <c r="W9863" i="190"/>
  <c r="X9863" i="190"/>
  <c r="W9871" i="190"/>
  <c r="X9871" i="190"/>
  <c r="W9879" i="190"/>
  <c r="X9879" i="190"/>
  <c r="W9887" i="190"/>
  <c r="X9887" i="190"/>
  <c r="W9895" i="190"/>
  <c r="X9895" i="190"/>
  <c r="W9903" i="190"/>
  <c r="X9903" i="190"/>
  <c r="W9911" i="190"/>
  <c r="X9911" i="190"/>
  <c r="W9919" i="190"/>
  <c r="X9919" i="190"/>
  <c r="W9927" i="190"/>
  <c r="X9927" i="190"/>
  <c r="W9935" i="190"/>
  <c r="X9935" i="190"/>
  <c r="W9943" i="190"/>
  <c r="X9943" i="190"/>
  <c r="W9951" i="190"/>
  <c r="X9951" i="190"/>
  <c r="W9959" i="190"/>
  <c r="X9959" i="190"/>
  <c r="W9967" i="190"/>
  <c r="X9967" i="190"/>
  <c r="W9975" i="190"/>
  <c r="X9975" i="190"/>
  <c r="W9983" i="190"/>
  <c r="X9983" i="190"/>
  <c r="W9991" i="190"/>
  <c r="X9991" i="190"/>
  <c r="W9999" i="190"/>
  <c r="X9999" i="190"/>
  <c r="X9839" i="190"/>
  <c r="X9843" i="190"/>
  <c r="W9849" i="190"/>
  <c r="X9849" i="190"/>
  <c r="W9857" i="190"/>
  <c r="X9857" i="190"/>
  <c r="W9865" i="190"/>
  <c r="X9865" i="190"/>
  <c r="W9873" i="190"/>
  <c r="X9873" i="190"/>
  <c r="W9881" i="190"/>
  <c r="X9881" i="190"/>
  <c r="W9889" i="190"/>
  <c r="X9889" i="190"/>
  <c r="W9897" i="190"/>
  <c r="X9897" i="190"/>
  <c r="W9905" i="190"/>
  <c r="X9905" i="190"/>
  <c r="W9913" i="190"/>
  <c r="X9913" i="190"/>
  <c r="W9921" i="190"/>
  <c r="X9921" i="190"/>
  <c r="W9929" i="190"/>
  <c r="X9929" i="190"/>
  <c r="W9937" i="190"/>
  <c r="X9937" i="190"/>
  <c r="W9945" i="190"/>
  <c r="X9945" i="190"/>
  <c r="W9953" i="190"/>
  <c r="X9953" i="190"/>
  <c r="W9961" i="190"/>
  <c r="X9961" i="190"/>
  <c r="W9969" i="190"/>
  <c r="X9969" i="190"/>
  <c r="W9977" i="190"/>
  <c r="X9977" i="190"/>
  <c r="W9985" i="190"/>
  <c r="X9985" i="190"/>
  <c r="W9993" i="190"/>
  <c r="X9993" i="190"/>
  <c r="D32" i="190" l="1"/>
  <c r="D36" i="190" s="1"/>
  <c r="F29" i="190"/>
  <c r="F33" i="190"/>
  <c r="F37" i="190" s="1"/>
  <c r="D31" i="190"/>
  <c r="D35" i="190"/>
  <c r="D39" i="190" s="1"/>
  <c r="F30" i="190"/>
  <c r="F34" i="190"/>
  <c r="F38" i="190" s="1"/>
  <c r="D33" i="190"/>
  <c r="D37" i="190" s="1"/>
  <c r="D29" i="190"/>
  <c r="F31" i="190"/>
  <c r="F35" i="190"/>
  <c r="F39" i="190" s="1"/>
  <c r="D40" i="190"/>
  <c r="D30" i="190"/>
  <c r="F32" i="190"/>
  <c r="F36" i="190" s="1"/>
  <c r="D34" i="190"/>
  <c r="D38" i="190" s="1"/>
  <c r="C16" i="187" l="1"/>
  <c r="B16" i="187"/>
  <c r="U108" i="186"/>
  <c r="T108" i="186"/>
  <c r="W108" i="186" s="1"/>
  <c r="P108" i="186"/>
  <c r="N108" i="186"/>
  <c r="O108" i="186" s="1"/>
  <c r="Q108" i="186" s="1"/>
  <c r="U107" i="186"/>
  <c r="T107" i="186"/>
  <c r="W107" i="186" s="1"/>
  <c r="P107" i="186"/>
  <c r="N107" i="186"/>
  <c r="O107" i="186" s="1"/>
  <c r="Q107" i="186" s="1"/>
  <c r="U106" i="186"/>
  <c r="T106" i="186"/>
  <c r="W106" i="186" s="1"/>
  <c r="P106" i="186"/>
  <c r="O106" i="186"/>
  <c r="Q106" i="186" s="1"/>
  <c r="N106" i="186"/>
  <c r="U105" i="186"/>
  <c r="T105" i="186"/>
  <c r="W105" i="186" s="1"/>
  <c r="P105" i="186"/>
  <c r="O105" i="186"/>
  <c r="Q105" i="186" s="1"/>
  <c r="N105" i="186"/>
  <c r="U104" i="186"/>
  <c r="T104" i="186"/>
  <c r="P104" i="186"/>
  <c r="O104" i="186"/>
  <c r="Q104" i="186" s="1"/>
  <c r="N104" i="186"/>
  <c r="U103" i="186"/>
  <c r="T103" i="186"/>
  <c r="P103" i="186"/>
  <c r="O103" i="186"/>
  <c r="Q103" i="186" s="1"/>
  <c r="N103" i="186"/>
  <c r="U102" i="186"/>
  <c r="T102" i="186"/>
  <c r="P102" i="186"/>
  <c r="O102" i="186"/>
  <c r="Q102" i="186" s="1"/>
  <c r="N102" i="186"/>
  <c r="U101" i="186"/>
  <c r="T101" i="186"/>
  <c r="P101" i="186"/>
  <c r="O101" i="186"/>
  <c r="N101" i="186"/>
  <c r="U100" i="186"/>
  <c r="T100" i="186"/>
  <c r="P100" i="186"/>
  <c r="O100" i="186"/>
  <c r="N100" i="186"/>
  <c r="U99" i="186"/>
  <c r="T99" i="186"/>
  <c r="P99" i="186"/>
  <c r="N99" i="186"/>
  <c r="O99" i="186" s="1"/>
  <c r="Q99" i="186" s="1"/>
  <c r="U98" i="186"/>
  <c r="T98" i="186"/>
  <c r="P98" i="186"/>
  <c r="N98" i="186"/>
  <c r="O98" i="186" s="1"/>
  <c r="Q98" i="186" s="1"/>
  <c r="U97" i="186"/>
  <c r="T97" i="186"/>
  <c r="P97" i="186"/>
  <c r="N97" i="186"/>
  <c r="O97" i="186" s="1"/>
  <c r="Q97" i="186" s="1"/>
  <c r="U96" i="186"/>
  <c r="T96" i="186"/>
  <c r="P96" i="186"/>
  <c r="N96" i="186"/>
  <c r="O96" i="186" s="1"/>
  <c r="Q96" i="186" s="1"/>
  <c r="U95" i="186"/>
  <c r="T95" i="186"/>
  <c r="P95" i="186"/>
  <c r="N95" i="186"/>
  <c r="O95" i="186" s="1"/>
  <c r="Q95" i="186" s="1"/>
  <c r="U94" i="186"/>
  <c r="T94" i="186"/>
  <c r="P94" i="186"/>
  <c r="O94" i="186"/>
  <c r="Q94" i="186" s="1"/>
  <c r="N94" i="186"/>
  <c r="U93" i="186"/>
  <c r="T93" i="186"/>
  <c r="P93" i="186"/>
  <c r="O93" i="186"/>
  <c r="Q93" i="186" s="1"/>
  <c r="N93" i="186"/>
  <c r="U92" i="186"/>
  <c r="T92" i="186"/>
  <c r="P92" i="186"/>
  <c r="O92" i="186"/>
  <c r="N92" i="186"/>
  <c r="U91" i="186"/>
  <c r="T91" i="186"/>
  <c r="P91" i="186"/>
  <c r="N91" i="186"/>
  <c r="O91" i="186" s="1"/>
  <c r="Q91" i="186" s="1"/>
  <c r="U90" i="186"/>
  <c r="T90" i="186"/>
  <c r="P90" i="186"/>
  <c r="O90" i="186"/>
  <c r="Q90" i="186" s="1"/>
  <c r="N90" i="186"/>
  <c r="U89" i="186"/>
  <c r="T89" i="186"/>
  <c r="P89" i="186"/>
  <c r="N89" i="186"/>
  <c r="O89" i="186" s="1"/>
  <c r="U88" i="186"/>
  <c r="T88" i="186"/>
  <c r="P88" i="186"/>
  <c r="O88" i="186"/>
  <c r="N88" i="186"/>
  <c r="U87" i="186"/>
  <c r="T87" i="186"/>
  <c r="P87" i="186"/>
  <c r="N87" i="186"/>
  <c r="O87" i="186" s="1"/>
  <c r="Q87" i="186" s="1"/>
  <c r="U86" i="186"/>
  <c r="T86" i="186"/>
  <c r="P86" i="186"/>
  <c r="N86" i="186"/>
  <c r="O86" i="186" s="1"/>
  <c r="Q86" i="186" s="1"/>
  <c r="U85" i="186"/>
  <c r="T85" i="186"/>
  <c r="P85" i="186"/>
  <c r="N85" i="186"/>
  <c r="O85" i="186" s="1"/>
  <c r="U84" i="186"/>
  <c r="T84" i="186"/>
  <c r="P84" i="186"/>
  <c r="N84" i="186"/>
  <c r="O84" i="186" s="1"/>
  <c r="U83" i="186"/>
  <c r="T83" i="186"/>
  <c r="P83" i="186"/>
  <c r="N83" i="186"/>
  <c r="O83" i="186" s="1"/>
  <c r="Q83" i="186" s="1"/>
  <c r="U82" i="186"/>
  <c r="T82" i="186"/>
  <c r="P82" i="186"/>
  <c r="O82" i="186"/>
  <c r="Q82" i="186" s="1"/>
  <c r="N82" i="186"/>
  <c r="U81" i="186"/>
  <c r="T81" i="186"/>
  <c r="P81" i="186"/>
  <c r="O81" i="186"/>
  <c r="N81" i="186"/>
  <c r="U80" i="186"/>
  <c r="T80" i="186"/>
  <c r="P80" i="186"/>
  <c r="N80" i="186"/>
  <c r="O80" i="186" s="1"/>
  <c r="Q80" i="186" s="1"/>
  <c r="U79" i="186"/>
  <c r="T79" i="186"/>
  <c r="W79" i="186" s="1"/>
  <c r="P79" i="186"/>
  <c r="O79" i="186"/>
  <c r="Q79" i="186" s="1"/>
  <c r="N79" i="186"/>
  <c r="U78" i="186"/>
  <c r="V78" i="186" s="1"/>
  <c r="X78" i="186" s="1"/>
  <c r="T78" i="186"/>
  <c r="W78" i="186" s="1"/>
  <c r="P78" i="186"/>
  <c r="N78" i="186"/>
  <c r="O78" i="186" s="1"/>
  <c r="U77" i="186"/>
  <c r="T77" i="186"/>
  <c r="W77" i="186" s="1"/>
  <c r="P77" i="186"/>
  <c r="N77" i="186"/>
  <c r="O77" i="186" s="1"/>
  <c r="U76" i="186"/>
  <c r="T76" i="186"/>
  <c r="W76" i="186" s="1"/>
  <c r="P76" i="186"/>
  <c r="O76" i="186"/>
  <c r="Q76" i="186" s="1"/>
  <c r="N76" i="186"/>
  <c r="U75" i="186"/>
  <c r="T75" i="186"/>
  <c r="P75" i="186"/>
  <c r="N75" i="186"/>
  <c r="O75" i="186" s="1"/>
  <c r="Q75" i="186" s="1"/>
  <c r="U74" i="186"/>
  <c r="T74" i="186"/>
  <c r="P74" i="186"/>
  <c r="N74" i="186"/>
  <c r="O74" i="186" s="1"/>
  <c r="U73" i="186"/>
  <c r="V73" i="186" s="1"/>
  <c r="X73" i="186" s="1"/>
  <c r="T73" i="186"/>
  <c r="W73" i="186" s="1"/>
  <c r="P73" i="186"/>
  <c r="N73" i="186"/>
  <c r="O73" i="186" s="1"/>
  <c r="U72" i="186"/>
  <c r="T72" i="186"/>
  <c r="W72" i="186" s="1"/>
  <c r="P72" i="186"/>
  <c r="N72" i="186"/>
  <c r="O72" i="186" s="1"/>
  <c r="Q72" i="186" s="1"/>
  <c r="U71" i="186"/>
  <c r="T71" i="186"/>
  <c r="W71" i="186" s="1"/>
  <c r="P71" i="186"/>
  <c r="O71" i="186"/>
  <c r="N71" i="186"/>
  <c r="U70" i="186"/>
  <c r="T70" i="186"/>
  <c r="V70" i="186" s="1"/>
  <c r="P70" i="186"/>
  <c r="N70" i="186"/>
  <c r="O70" i="186" s="1"/>
  <c r="Q70" i="186" s="1"/>
  <c r="U69" i="186"/>
  <c r="T69" i="186"/>
  <c r="P69" i="186"/>
  <c r="N69" i="186"/>
  <c r="O69" i="186" s="1"/>
  <c r="Q69" i="186" s="1"/>
  <c r="U68" i="186"/>
  <c r="T68" i="186"/>
  <c r="W68" i="186" s="1"/>
  <c r="P68" i="186"/>
  <c r="N68" i="186"/>
  <c r="O68" i="186" s="1"/>
  <c r="Q68" i="186" s="1"/>
  <c r="W67" i="186"/>
  <c r="U67" i="186"/>
  <c r="T67" i="186"/>
  <c r="P67" i="186"/>
  <c r="N67" i="186"/>
  <c r="O67" i="186" s="1"/>
  <c r="U66" i="186"/>
  <c r="T66" i="186"/>
  <c r="P66" i="186"/>
  <c r="N66" i="186"/>
  <c r="O66" i="186" s="1"/>
  <c r="U65" i="186"/>
  <c r="T65" i="186"/>
  <c r="P65" i="186"/>
  <c r="N65" i="186"/>
  <c r="O65" i="186" s="1"/>
  <c r="Q65" i="186" s="1"/>
  <c r="U64" i="186"/>
  <c r="T64" i="186"/>
  <c r="W64" i="186" s="1"/>
  <c r="P64" i="186"/>
  <c r="O64" i="186"/>
  <c r="Q64" i="186" s="1"/>
  <c r="N64" i="186"/>
  <c r="W63" i="186"/>
  <c r="X63" i="186" s="1"/>
  <c r="U63" i="186"/>
  <c r="T63" i="186"/>
  <c r="V63" i="186" s="1"/>
  <c r="P63" i="186"/>
  <c r="N63" i="186"/>
  <c r="O63" i="186" s="1"/>
  <c r="Q63" i="186" s="1"/>
  <c r="U62" i="186"/>
  <c r="T62" i="186"/>
  <c r="P62" i="186"/>
  <c r="N62" i="186"/>
  <c r="O62" i="186" s="1"/>
  <c r="U61" i="186"/>
  <c r="T61" i="186"/>
  <c r="P61" i="186"/>
  <c r="N61" i="186"/>
  <c r="O61" i="186" s="1"/>
  <c r="Q61" i="186" s="1"/>
  <c r="U60" i="186"/>
  <c r="T60" i="186"/>
  <c r="W60" i="186" s="1"/>
  <c r="P60" i="186"/>
  <c r="O60" i="186"/>
  <c r="Q60" i="186" s="1"/>
  <c r="N60" i="186"/>
  <c r="U59" i="186"/>
  <c r="T59" i="186"/>
  <c r="V59" i="186" s="1"/>
  <c r="P59" i="186"/>
  <c r="N59" i="186"/>
  <c r="O59" i="186" s="1"/>
  <c r="U58" i="186"/>
  <c r="T58" i="186"/>
  <c r="P58" i="186"/>
  <c r="N58" i="186"/>
  <c r="O58" i="186" s="1"/>
  <c r="Q58" i="186" s="1"/>
  <c r="U57" i="186"/>
  <c r="T57" i="186"/>
  <c r="P57" i="186"/>
  <c r="O57" i="186"/>
  <c r="Q57" i="186" s="1"/>
  <c r="N57" i="186"/>
  <c r="W56" i="186"/>
  <c r="U56" i="186"/>
  <c r="T56" i="186"/>
  <c r="P56" i="186"/>
  <c r="N56" i="186"/>
  <c r="O56" i="186" s="1"/>
  <c r="W55" i="186"/>
  <c r="U55" i="186"/>
  <c r="T55" i="186"/>
  <c r="P55" i="186"/>
  <c r="N55" i="186"/>
  <c r="O55" i="186" s="1"/>
  <c r="U54" i="186"/>
  <c r="T54" i="186"/>
  <c r="P54" i="186"/>
  <c r="N54" i="186"/>
  <c r="O54" i="186" s="1"/>
  <c r="Q54" i="186" s="1"/>
  <c r="U53" i="186"/>
  <c r="T53" i="186"/>
  <c r="P53" i="186"/>
  <c r="N53" i="186"/>
  <c r="O53" i="186" s="1"/>
  <c r="Q53" i="186" s="1"/>
  <c r="W52" i="186"/>
  <c r="U52" i="186"/>
  <c r="T52" i="186"/>
  <c r="P52" i="186"/>
  <c r="N52" i="186"/>
  <c r="O52" i="186" s="1"/>
  <c r="Q52" i="186" s="1"/>
  <c r="U51" i="186"/>
  <c r="T51" i="186"/>
  <c r="P51" i="186"/>
  <c r="N51" i="186"/>
  <c r="O51" i="186" s="1"/>
  <c r="Q51" i="186" s="1"/>
  <c r="U50" i="186"/>
  <c r="T50" i="186"/>
  <c r="P50" i="186"/>
  <c r="O50" i="186"/>
  <c r="N50" i="186"/>
  <c r="U49" i="186"/>
  <c r="T49" i="186"/>
  <c r="P49" i="186"/>
  <c r="O49" i="186"/>
  <c r="N49" i="186"/>
  <c r="U48" i="186"/>
  <c r="T48" i="186"/>
  <c r="P48" i="186"/>
  <c r="O48" i="186"/>
  <c r="Q48" i="186" s="1"/>
  <c r="N48" i="186"/>
  <c r="U47" i="186"/>
  <c r="T47" i="186"/>
  <c r="P47" i="186"/>
  <c r="O47" i="186"/>
  <c r="Q47" i="186" s="1"/>
  <c r="N47" i="186"/>
  <c r="U46" i="186"/>
  <c r="T46" i="186"/>
  <c r="P46" i="186"/>
  <c r="N46" i="186"/>
  <c r="O46" i="186" s="1"/>
  <c r="U45" i="186"/>
  <c r="T45" i="186"/>
  <c r="P45" i="186"/>
  <c r="N45" i="186"/>
  <c r="O45" i="186" s="1"/>
  <c r="U44" i="186"/>
  <c r="T44" i="186"/>
  <c r="P44" i="186"/>
  <c r="N44" i="186"/>
  <c r="O44" i="186" s="1"/>
  <c r="Q44" i="186" s="1"/>
  <c r="U43" i="186"/>
  <c r="T43" i="186"/>
  <c r="P43" i="186"/>
  <c r="N43" i="186"/>
  <c r="O43" i="186" s="1"/>
  <c r="Q43" i="186" s="1"/>
  <c r="U42" i="186"/>
  <c r="T42" i="186"/>
  <c r="P42" i="186"/>
  <c r="N42" i="186"/>
  <c r="O42" i="186" s="1"/>
  <c r="U41" i="186"/>
  <c r="T41" i="186"/>
  <c r="P41" i="186"/>
  <c r="N41" i="186"/>
  <c r="O41" i="186" s="1"/>
  <c r="U40" i="186"/>
  <c r="T40" i="186"/>
  <c r="P40" i="186"/>
  <c r="N40" i="186"/>
  <c r="O40" i="186" s="1"/>
  <c r="Q40" i="186" s="1"/>
  <c r="U39" i="186"/>
  <c r="T39" i="186"/>
  <c r="P39" i="186"/>
  <c r="N39" i="186"/>
  <c r="O39" i="186" s="1"/>
  <c r="Q39" i="186" s="1"/>
  <c r="U38" i="186"/>
  <c r="T38" i="186"/>
  <c r="P38" i="186"/>
  <c r="O38" i="186"/>
  <c r="N38" i="186"/>
  <c r="U37" i="186"/>
  <c r="T37" i="186"/>
  <c r="P37" i="186"/>
  <c r="O37" i="186"/>
  <c r="N37" i="186"/>
  <c r="U36" i="186"/>
  <c r="T36" i="186"/>
  <c r="W36" i="186" s="1"/>
  <c r="Q36" i="186"/>
  <c r="P36" i="186"/>
  <c r="N36" i="186"/>
  <c r="O36" i="186" s="1"/>
  <c r="U35" i="186"/>
  <c r="V35" i="186" s="1"/>
  <c r="T35" i="186"/>
  <c r="W35" i="186" s="1"/>
  <c r="P35" i="186"/>
  <c r="N35" i="186"/>
  <c r="O35" i="186" s="1"/>
  <c r="U34" i="186"/>
  <c r="T34" i="186"/>
  <c r="W34" i="186" s="1"/>
  <c r="P34" i="186"/>
  <c r="N34" i="186"/>
  <c r="O34" i="186" s="1"/>
  <c r="Q34" i="186" s="1"/>
  <c r="W33" i="186"/>
  <c r="U33" i="186"/>
  <c r="T33" i="186"/>
  <c r="P33" i="186"/>
  <c r="N33" i="186"/>
  <c r="O33" i="186" s="1"/>
  <c r="U32" i="186"/>
  <c r="T32" i="186"/>
  <c r="W32" i="186" s="1"/>
  <c r="P32" i="186"/>
  <c r="N32" i="186"/>
  <c r="O32" i="186" s="1"/>
  <c r="Q32" i="186" s="1"/>
  <c r="U31" i="186"/>
  <c r="T31" i="186"/>
  <c r="W31" i="186" s="1"/>
  <c r="P31" i="186"/>
  <c r="O31" i="186"/>
  <c r="N31" i="186"/>
  <c r="U30" i="186"/>
  <c r="T30" i="186"/>
  <c r="W30" i="186" s="1"/>
  <c r="P30" i="186"/>
  <c r="N30" i="186"/>
  <c r="O30" i="186" s="1"/>
  <c r="Q30" i="186" s="1"/>
  <c r="U29" i="186"/>
  <c r="T29" i="186"/>
  <c r="P29" i="186"/>
  <c r="N29" i="186"/>
  <c r="O29" i="186" s="1"/>
  <c r="Q29" i="186" s="1"/>
  <c r="W28" i="186"/>
  <c r="U28" i="186"/>
  <c r="T28" i="186"/>
  <c r="P28" i="186"/>
  <c r="N28" i="186"/>
  <c r="O28" i="186" s="1"/>
  <c r="Q28" i="186" s="1"/>
  <c r="W27" i="186"/>
  <c r="U27" i="186"/>
  <c r="T27" i="186"/>
  <c r="P27" i="186"/>
  <c r="N27" i="186"/>
  <c r="O27" i="186" s="1"/>
  <c r="Q27" i="186" s="1"/>
  <c r="W26" i="186"/>
  <c r="U26" i="186"/>
  <c r="T26" i="186"/>
  <c r="P26" i="186"/>
  <c r="N26" i="186"/>
  <c r="O26" i="186" s="1"/>
  <c r="D26" i="186"/>
  <c r="U25" i="186"/>
  <c r="T25" i="186"/>
  <c r="W25" i="186" s="1"/>
  <c r="P25" i="186"/>
  <c r="N25" i="186"/>
  <c r="O25" i="186" s="1"/>
  <c r="Q25" i="186" s="1"/>
  <c r="U24" i="186"/>
  <c r="T24" i="186"/>
  <c r="W24" i="186" s="1"/>
  <c r="P24" i="186"/>
  <c r="N24" i="186"/>
  <c r="O24" i="186" s="1"/>
  <c r="Q24" i="186" s="1"/>
  <c r="U23" i="186"/>
  <c r="T23" i="186"/>
  <c r="W23" i="186" s="1"/>
  <c r="P23" i="186"/>
  <c r="N23" i="186"/>
  <c r="O23" i="186" s="1"/>
  <c r="Q23" i="186" s="1"/>
  <c r="U22" i="186"/>
  <c r="T22" i="186"/>
  <c r="W22" i="186" s="1"/>
  <c r="P22" i="186"/>
  <c r="N22" i="186"/>
  <c r="O22" i="186" s="1"/>
  <c r="Q22" i="186" s="1"/>
  <c r="U21" i="186"/>
  <c r="T21" i="186"/>
  <c r="W21" i="186" s="1"/>
  <c r="P21" i="186"/>
  <c r="N21" i="186"/>
  <c r="O21" i="186" s="1"/>
  <c r="Q21" i="186" s="1"/>
  <c r="U20" i="186"/>
  <c r="T20" i="186"/>
  <c r="W20" i="186" s="1"/>
  <c r="P20" i="186"/>
  <c r="O20" i="186"/>
  <c r="Q20" i="186" s="1"/>
  <c r="N20" i="186"/>
  <c r="U19" i="186"/>
  <c r="T19" i="186"/>
  <c r="W19" i="186" s="1"/>
  <c r="P19" i="186"/>
  <c r="O19" i="186"/>
  <c r="Q19" i="186" s="1"/>
  <c r="N19" i="186"/>
  <c r="U18" i="186"/>
  <c r="T18" i="186"/>
  <c r="W18" i="186" s="1"/>
  <c r="P18" i="186"/>
  <c r="O18" i="186"/>
  <c r="Q18" i="186" s="1"/>
  <c r="N18" i="186"/>
  <c r="U17" i="186"/>
  <c r="T17" i="186"/>
  <c r="W17" i="186" s="1"/>
  <c r="P17" i="186"/>
  <c r="O17" i="186"/>
  <c r="Q17" i="186" s="1"/>
  <c r="N17" i="186"/>
  <c r="D17" i="186"/>
  <c r="U16" i="186"/>
  <c r="T16" i="186"/>
  <c r="W16" i="186" s="1"/>
  <c r="P16" i="186"/>
  <c r="N16" i="186"/>
  <c r="O16" i="186" s="1"/>
  <c r="U15" i="186"/>
  <c r="T15" i="186"/>
  <c r="W15" i="186" s="1"/>
  <c r="P15" i="186"/>
  <c r="N15" i="186"/>
  <c r="O15" i="186" s="1"/>
  <c r="U14" i="186"/>
  <c r="T14" i="186"/>
  <c r="W14" i="186" s="1"/>
  <c r="P14" i="186"/>
  <c r="N14" i="186"/>
  <c r="O14" i="186" s="1"/>
  <c r="Q14" i="186" s="1"/>
  <c r="U13" i="186"/>
  <c r="T13" i="186"/>
  <c r="W13" i="186" s="1"/>
  <c r="P13" i="186"/>
  <c r="N13" i="186"/>
  <c r="O13" i="186" s="1"/>
  <c r="Q13" i="186" s="1"/>
  <c r="U12" i="186"/>
  <c r="T12" i="186"/>
  <c r="W12" i="186" s="1"/>
  <c r="P12" i="186"/>
  <c r="O12" i="186"/>
  <c r="Q12" i="186" s="1"/>
  <c r="N12" i="186"/>
  <c r="U11" i="186"/>
  <c r="T11" i="186"/>
  <c r="W11" i="186" s="1"/>
  <c r="P11" i="186"/>
  <c r="O11" i="186"/>
  <c r="Q11" i="186" s="1"/>
  <c r="N11" i="186"/>
  <c r="U10" i="186"/>
  <c r="T10" i="186"/>
  <c r="W10" i="186" s="1"/>
  <c r="P10" i="186"/>
  <c r="O10" i="186"/>
  <c r="Q10" i="186" s="1"/>
  <c r="N10" i="186"/>
  <c r="I10" i="186"/>
  <c r="I11" i="186" s="1"/>
  <c r="I12" i="186" s="1"/>
  <c r="I13" i="186" s="1"/>
  <c r="I14" i="186" s="1"/>
  <c r="I15" i="186" s="1"/>
  <c r="I16" i="186" s="1"/>
  <c r="I17" i="186" s="1"/>
  <c r="I18" i="186" s="1"/>
  <c r="I19" i="186" s="1"/>
  <c r="I20" i="186" s="1"/>
  <c r="I21" i="186" s="1"/>
  <c r="I22" i="186" s="1"/>
  <c r="I23" i="186" s="1"/>
  <c r="I24" i="186" s="1"/>
  <c r="I25" i="186" s="1"/>
  <c r="I26" i="186" s="1"/>
  <c r="I27" i="186" s="1"/>
  <c r="I28" i="186" s="1"/>
  <c r="I29" i="186" s="1"/>
  <c r="I30" i="186" s="1"/>
  <c r="I31" i="186" s="1"/>
  <c r="I32" i="186" s="1"/>
  <c r="I33" i="186" s="1"/>
  <c r="I34" i="186" s="1"/>
  <c r="I35" i="186" s="1"/>
  <c r="I36" i="186" s="1"/>
  <c r="I37" i="186" s="1"/>
  <c r="I38" i="186" s="1"/>
  <c r="I39" i="186" s="1"/>
  <c r="I40" i="186" s="1"/>
  <c r="I41" i="186" s="1"/>
  <c r="I42" i="186" s="1"/>
  <c r="I43" i="186" s="1"/>
  <c r="I44" i="186" s="1"/>
  <c r="I45" i="186" s="1"/>
  <c r="I46" i="186" s="1"/>
  <c r="I47" i="186" s="1"/>
  <c r="I48" i="186" s="1"/>
  <c r="I49" i="186" s="1"/>
  <c r="I50" i="186" s="1"/>
  <c r="I51" i="186" s="1"/>
  <c r="I52" i="186" s="1"/>
  <c r="I53" i="186" s="1"/>
  <c r="I54" i="186" s="1"/>
  <c r="I55" i="186" s="1"/>
  <c r="I56" i="186" s="1"/>
  <c r="I57" i="186" s="1"/>
  <c r="I58" i="186" s="1"/>
  <c r="I59" i="186" s="1"/>
  <c r="I60" i="186" s="1"/>
  <c r="I61" i="186" s="1"/>
  <c r="I62" i="186" s="1"/>
  <c r="I63" i="186" s="1"/>
  <c r="I64" i="186" s="1"/>
  <c r="I65" i="186" s="1"/>
  <c r="I66" i="186" s="1"/>
  <c r="I67" i="186" s="1"/>
  <c r="I68" i="186" s="1"/>
  <c r="I69" i="186" s="1"/>
  <c r="I70" i="186" s="1"/>
  <c r="I71" i="186" s="1"/>
  <c r="I72" i="186" s="1"/>
  <c r="I73" i="186" s="1"/>
  <c r="I74" i="186" s="1"/>
  <c r="I75" i="186" s="1"/>
  <c r="I76" i="186" s="1"/>
  <c r="I77" i="186" s="1"/>
  <c r="I78" i="186" s="1"/>
  <c r="I79" i="186" s="1"/>
  <c r="I80" i="186" s="1"/>
  <c r="I81" i="186" s="1"/>
  <c r="I82" i="186" s="1"/>
  <c r="I83" i="186" s="1"/>
  <c r="I84" i="186" s="1"/>
  <c r="I85" i="186" s="1"/>
  <c r="I86" i="186" s="1"/>
  <c r="I87" i="186" s="1"/>
  <c r="I88" i="186" s="1"/>
  <c r="I89" i="186" s="1"/>
  <c r="I90" i="186" s="1"/>
  <c r="I91" i="186" s="1"/>
  <c r="I92" i="186" s="1"/>
  <c r="I93" i="186" s="1"/>
  <c r="I94" i="186" s="1"/>
  <c r="I95" i="186" s="1"/>
  <c r="I96" i="186" s="1"/>
  <c r="I97" i="186" s="1"/>
  <c r="I98" i="186" s="1"/>
  <c r="I99" i="186" s="1"/>
  <c r="I100" i="186" s="1"/>
  <c r="I101" i="186" s="1"/>
  <c r="I102" i="186" s="1"/>
  <c r="I103" i="186" s="1"/>
  <c r="I104" i="186" s="1"/>
  <c r="I105" i="186" s="1"/>
  <c r="I106" i="186" s="1"/>
  <c r="I107" i="186" s="1"/>
  <c r="I108" i="186" s="1"/>
  <c r="U9" i="186"/>
  <c r="T9" i="186"/>
  <c r="P9" i="186"/>
  <c r="N9" i="186"/>
  <c r="O9" i="186" s="1"/>
  <c r="Q9" i="186" s="1"/>
  <c r="M9" i="186"/>
  <c r="D26" i="185"/>
  <c r="D17" i="185"/>
  <c r="I10" i="185"/>
  <c r="I11" i="185" s="1"/>
  <c r="I12" i="185" s="1"/>
  <c r="I13" i="185" s="1"/>
  <c r="I14" i="185" s="1"/>
  <c r="I15" i="185" s="1"/>
  <c r="I16" i="185" s="1"/>
  <c r="I17" i="185" s="1"/>
  <c r="I18" i="185" s="1"/>
  <c r="I19" i="185" s="1"/>
  <c r="I20" i="185" s="1"/>
  <c r="I21" i="185" s="1"/>
  <c r="I22" i="185" s="1"/>
  <c r="I23" i="185" s="1"/>
  <c r="I24" i="185" s="1"/>
  <c r="I25" i="185" s="1"/>
  <c r="I26" i="185" s="1"/>
  <c r="I27" i="185" s="1"/>
  <c r="I28" i="185" s="1"/>
  <c r="I29" i="185" s="1"/>
  <c r="I30" i="185" s="1"/>
  <c r="I31" i="185" s="1"/>
  <c r="I32" i="185" s="1"/>
  <c r="I33" i="185" s="1"/>
  <c r="I34" i="185" s="1"/>
  <c r="I35" i="185" s="1"/>
  <c r="I36" i="185" s="1"/>
  <c r="I37" i="185" s="1"/>
  <c r="I38" i="185" s="1"/>
  <c r="I39" i="185" s="1"/>
  <c r="I40" i="185" s="1"/>
  <c r="I41" i="185" s="1"/>
  <c r="I42" i="185" s="1"/>
  <c r="I43" i="185" s="1"/>
  <c r="I44" i="185" s="1"/>
  <c r="I45" i="185" s="1"/>
  <c r="I46" i="185" s="1"/>
  <c r="I47" i="185" s="1"/>
  <c r="I48" i="185" s="1"/>
  <c r="I49" i="185" s="1"/>
  <c r="I50" i="185" s="1"/>
  <c r="I51" i="185" s="1"/>
  <c r="I52" i="185" s="1"/>
  <c r="I53" i="185" s="1"/>
  <c r="I54" i="185" s="1"/>
  <c r="I55" i="185" s="1"/>
  <c r="I56" i="185" s="1"/>
  <c r="I57" i="185" s="1"/>
  <c r="I58" i="185" s="1"/>
  <c r="I59" i="185" s="1"/>
  <c r="I60" i="185" s="1"/>
  <c r="I61" i="185" s="1"/>
  <c r="I62" i="185" s="1"/>
  <c r="I63" i="185" s="1"/>
  <c r="I64" i="185" s="1"/>
  <c r="I65" i="185" s="1"/>
  <c r="I66" i="185" s="1"/>
  <c r="I67" i="185" s="1"/>
  <c r="I68" i="185" s="1"/>
  <c r="I69" i="185" s="1"/>
  <c r="I70" i="185" s="1"/>
  <c r="I71" i="185" s="1"/>
  <c r="I72" i="185" s="1"/>
  <c r="I73" i="185" s="1"/>
  <c r="I74" i="185" s="1"/>
  <c r="I75" i="185" s="1"/>
  <c r="I76" i="185" s="1"/>
  <c r="I77" i="185" s="1"/>
  <c r="I78" i="185" s="1"/>
  <c r="I79" i="185" s="1"/>
  <c r="I80" i="185" s="1"/>
  <c r="I81" i="185" s="1"/>
  <c r="I82" i="185" s="1"/>
  <c r="I83" i="185" s="1"/>
  <c r="I84" i="185" s="1"/>
  <c r="I85" i="185" s="1"/>
  <c r="I86" i="185" s="1"/>
  <c r="I87" i="185" s="1"/>
  <c r="I88" i="185" s="1"/>
  <c r="I89" i="185" s="1"/>
  <c r="I90" i="185" s="1"/>
  <c r="I91" i="185" s="1"/>
  <c r="I92" i="185" s="1"/>
  <c r="I93" i="185" s="1"/>
  <c r="I94" i="185" s="1"/>
  <c r="I95" i="185" s="1"/>
  <c r="I96" i="185" s="1"/>
  <c r="I97" i="185" s="1"/>
  <c r="I98" i="185" s="1"/>
  <c r="I99" i="185" s="1"/>
  <c r="I100" i="185" s="1"/>
  <c r="I101" i="185" s="1"/>
  <c r="I102" i="185" s="1"/>
  <c r="I103" i="185" s="1"/>
  <c r="I104" i="185" s="1"/>
  <c r="I105" i="185" s="1"/>
  <c r="I106" i="185" s="1"/>
  <c r="I107" i="185" s="1"/>
  <c r="I108" i="185" s="1"/>
  <c r="E3" i="184"/>
  <c r="D3" i="184" s="1"/>
  <c r="C3" i="184" s="1"/>
  <c r="Q78" i="186" l="1"/>
  <c r="Q15" i="186"/>
  <c r="V29" i="186"/>
  <c r="V31" i="186"/>
  <c r="X31" i="186" s="1"/>
  <c r="Q62" i="186"/>
  <c r="W59" i="186"/>
  <c r="X59" i="186" s="1"/>
  <c r="Q74" i="186"/>
  <c r="V15" i="186"/>
  <c r="V27" i="186"/>
  <c r="X27" i="186" s="1"/>
  <c r="W29" i="186"/>
  <c r="V55" i="186"/>
  <c r="X55" i="186" s="1"/>
  <c r="V62" i="186"/>
  <c r="Q100" i="186"/>
  <c r="Q16" i="186"/>
  <c r="V34" i="186"/>
  <c r="X34" i="186" s="1"/>
  <c r="V36" i="186"/>
  <c r="V16" i="186"/>
  <c r="Q26" i="186"/>
  <c r="V28" i="186"/>
  <c r="X28" i="186" s="1"/>
  <c r="Q35" i="186"/>
  <c r="V58" i="186"/>
  <c r="Q66" i="186"/>
  <c r="Q73" i="186"/>
  <c r="V79" i="186"/>
  <c r="X79" i="186" s="1"/>
  <c r="Q101" i="186"/>
  <c r="V26" i="186"/>
  <c r="X26" i="186" s="1"/>
  <c r="Q31" i="186"/>
  <c r="V33" i="186"/>
  <c r="V66" i="186"/>
  <c r="X33" i="186"/>
  <c r="X16" i="186"/>
  <c r="W9" i="186"/>
  <c r="V9" i="186"/>
  <c r="X15" i="186"/>
  <c r="R9" i="186"/>
  <c r="R10" i="186" s="1"/>
  <c r="R11" i="186" s="1"/>
  <c r="R12" i="186" s="1"/>
  <c r="R13" i="186" s="1"/>
  <c r="R14" i="186" s="1"/>
  <c r="R15" i="186" s="1"/>
  <c r="R16" i="186" s="1"/>
  <c r="R17" i="186" s="1"/>
  <c r="R18" i="186" s="1"/>
  <c r="R19" i="186" s="1"/>
  <c r="R20" i="186" s="1"/>
  <c r="R21" i="186" s="1"/>
  <c r="R22" i="186" s="1"/>
  <c r="R23" i="186" s="1"/>
  <c r="R24" i="186" s="1"/>
  <c r="R25" i="186" s="1"/>
  <c r="R26" i="186" s="1"/>
  <c r="R27" i="186" s="1"/>
  <c r="R28" i="186" s="1"/>
  <c r="R29" i="186" s="1"/>
  <c r="R30" i="186" s="1"/>
  <c r="R31" i="186" s="1"/>
  <c r="R32" i="186" s="1"/>
  <c r="W38" i="186"/>
  <c r="V38" i="186"/>
  <c r="W46" i="186"/>
  <c r="V46" i="186"/>
  <c r="W50" i="186"/>
  <c r="V50" i="186"/>
  <c r="V53" i="186"/>
  <c r="W53" i="186"/>
  <c r="V10" i="186"/>
  <c r="X10" i="186" s="1"/>
  <c r="V11" i="186"/>
  <c r="X11" i="186" s="1"/>
  <c r="V13" i="186"/>
  <c r="X13" i="186" s="1"/>
  <c r="V14" i="186"/>
  <c r="X14" i="186" s="1"/>
  <c r="W37" i="186"/>
  <c r="V37" i="186"/>
  <c r="W41" i="186"/>
  <c r="V41" i="186"/>
  <c r="W45" i="186"/>
  <c r="V45" i="186"/>
  <c r="W49" i="186"/>
  <c r="V49" i="186"/>
  <c r="X49" i="186" s="1"/>
  <c r="V69" i="186"/>
  <c r="W69" i="186"/>
  <c r="W74" i="186"/>
  <c r="V74" i="186"/>
  <c r="W81" i="186"/>
  <c r="V81" i="186"/>
  <c r="W42" i="186"/>
  <c r="V42" i="186"/>
  <c r="V61" i="186"/>
  <c r="W61" i="186"/>
  <c r="V12" i="186"/>
  <c r="X12" i="186" s="1"/>
  <c r="V17" i="186"/>
  <c r="X17" i="186" s="1"/>
  <c r="V18" i="186"/>
  <c r="X18" i="186" s="1"/>
  <c r="V19" i="186"/>
  <c r="X19" i="186" s="1"/>
  <c r="V20" i="186"/>
  <c r="X20" i="186" s="1"/>
  <c r="V21" i="186"/>
  <c r="X21" i="186" s="1"/>
  <c r="V22" i="186"/>
  <c r="X22" i="186" s="1"/>
  <c r="V23" i="186"/>
  <c r="X23" i="186" s="1"/>
  <c r="V24" i="186"/>
  <c r="X24" i="186" s="1"/>
  <c r="V25" i="186"/>
  <c r="X25" i="186" s="1"/>
  <c r="V30" i="186"/>
  <c r="X30" i="186" s="1"/>
  <c r="V32" i="186"/>
  <c r="X32" i="186" s="1"/>
  <c r="X35" i="186"/>
  <c r="Q38" i="186"/>
  <c r="W40" i="186"/>
  <c r="V40" i="186"/>
  <c r="Q42" i="186"/>
  <c r="W44" i="186"/>
  <c r="V44" i="186"/>
  <c r="Q46" i="186"/>
  <c r="W48" i="186"/>
  <c r="V48" i="186"/>
  <c r="Q50" i="186"/>
  <c r="V54" i="186"/>
  <c r="W54" i="186"/>
  <c r="Q55" i="186"/>
  <c r="Q56" i="186"/>
  <c r="V57" i="186"/>
  <c r="W57" i="186"/>
  <c r="V65" i="186"/>
  <c r="W65" i="186"/>
  <c r="W85" i="186"/>
  <c r="V85" i="186"/>
  <c r="X85" i="186" s="1"/>
  <c r="Q33" i="186"/>
  <c r="X36" i="186"/>
  <c r="Q37" i="186"/>
  <c r="W39" i="186"/>
  <c r="V39" i="186"/>
  <c r="X39" i="186" s="1"/>
  <c r="Q41" i="186"/>
  <c r="W43" i="186"/>
  <c r="V43" i="186"/>
  <c r="Q45" i="186"/>
  <c r="W47" i="186"/>
  <c r="V47" i="186"/>
  <c r="Q49" i="186"/>
  <c r="W51" i="186"/>
  <c r="V51" i="186"/>
  <c r="X51" i="186" s="1"/>
  <c r="Q59" i="186"/>
  <c r="W75" i="186"/>
  <c r="V75" i="186"/>
  <c r="V67" i="186"/>
  <c r="X67" i="186" s="1"/>
  <c r="V71" i="186"/>
  <c r="X71" i="186" s="1"/>
  <c r="W80" i="186"/>
  <c r="V80" i="186"/>
  <c r="X80" i="186" s="1"/>
  <c r="W84" i="186"/>
  <c r="V84" i="186"/>
  <c r="W89" i="186"/>
  <c r="V89" i="186"/>
  <c r="V52" i="186"/>
  <c r="X52" i="186" s="1"/>
  <c r="V56" i="186"/>
  <c r="X56" i="186" s="1"/>
  <c r="W58" i="186"/>
  <c r="V60" i="186"/>
  <c r="X60" i="186" s="1"/>
  <c r="W62" i="186"/>
  <c r="V64" i="186"/>
  <c r="X64" i="186" s="1"/>
  <c r="W66" i="186"/>
  <c r="X66" i="186" s="1"/>
  <c r="Q67" i="186"/>
  <c r="V68" i="186"/>
  <c r="X68" i="186" s="1"/>
  <c r="W70" i="186"/>
  <c r="X70" i="186" s="1"/>
  <c r="Q71" i="186"/>
  <c r="V72" i="186"/>
  <c r="X72" i="186" s="1"/>
  <c r="V76" i="186"/>
  <c r="X76" i="186" s="1"/>
  <c r="Q77" i="186"/>
  <c r="V77" i="186"/>
  <c r="X77" i="186" s="1"/>
  <c r="W88" i="186"/>
  <c r="V88" i="186"/>
  <c r="X88" i="186" s="1"/>
  <c r="W92" i="186"/>
  <c r="V92" i="186"/>
  <c r="X92" i="186" s="1"/>
  <c r="W94" i="186"/>
  <c r="V94" i="186"/>
  <c r="X94" i="186" s="1"/>
  <c r="W96" i="186"/>
  <c r="V96" i="186"/>
  <c r="W98" i="186"/>
  <c r="V98" i="186"/>
  <c r="X98" i="186" s="1"/>
  <c r="W100" i="186"/>
  <c r="V100" i="186"/>
  <c r="X100" i="186" s="1"/>
  <c r="W102" i="186"/>
  <c r="V102" i="186"/>
  <c r="X102" i="186" s="1"/>
  <c r="W104" i="186"/>
  <c r="V104" i="186"/>
  <c r="Q81" i="186"/>
  <c r="W83" i="186"/>
  <c r="V83" i="186"/>
  <c r="Q85" i="186"/>
  <c r="W87" i="186"/>
  <c r="V87" i="186"/>
  <c r="X87" i="186" s="1"/>
  <c r="Q89" i="186"/>
  <c r="W91" i="186"/>
  <c r="V91" i="186"/>
  <c r="X91" i="186" s="1"/>
  <c r="W82" i="186"/>
  <c r="V82" i="186"/>
  <c r="X82" i="186" s="1"/>
  <c r="Q84" i="186"/>
  <c r="W86" i="186"/>
  <c r="V86" i="186"/>
  <c r="Q88" i="186"/>
  <c r="W90" i="186"/>
  <c r="V90" i="186"/>
  <c r="X90" i="186" s="1"/>
  <c r="Q92" i="186"/>
  <c r="W93" i="186"/>
  <c r="V93" i="186"/>
  <c r="X93" i="186" s="1"/>
  <c r="W95" i="186"/>
  <c r="V95" i="186"/>
  <c r="X95" i="186" s="1"/>
  <c r="W97" i="186"/>
  <c r="V97" i="186"/>
  <c r="W99" i="186"/>
  <c r="V99" i="186"/>
  <c r="W101" i="186"/>
  <c r="V101" i="186"/>
  <c r="X101" i="186" s="1"/>
  <c r="W103" i="186"/>
  <c r="V103" i="186"/>
  <c r="X103" i="186" s="1"/>
  <c r="V105" i="186"/>
  <c r="X105" i="186" s="1"/>
  <c r="V106" i="186"/>
  <c r="X106" i="186" s="1"/>
  <c r="V107" i="186"/>
  <c r="X107" i="186" s="1"/>
  <c r="V108" i="186"/>
  <c r="X108" i="186" s="1"/>
  <c r="X69" i="186" l="1"/>
  <c r="X99" i="186"/>
  <c r="X58" i="186"/>
  <c r="X53" i="186"/>
  <c r="X54" i="186"/>
  <c r="X50" i="186"/>
  <c r="X89" i="186"/>
  <c r="X48" i="186"/>
  <c r="X42" i="186"/>
  <c r="X46" i="186"/>
  <c r="X29" i="186"/>
  <c r="X62" i="186"/>
  <c r="X84" i="186"/>
  <c r="X47" i="186"/>
  <c r="X40" i="186"/>
  <c r="X61" i="186"/>
  <c r="X37" i="186"/>
  <c r="R33" i="186"/>
  <c r="R34" i="186" s="1"/>
  <c r="R35" i="186" s="1"/>
  <c r="R36" i="186" s="1"/>
  <c r="X57" i="186"/>
  <c r="X97" i="186"/>
  <c r="X86" i="186"/>
  <c r="X83" i="186"/>
  <c r="X104" i="186"/>
  <c r="X96" i="186"/>
  <c r="X75" i="186"/>
  <c r="X43" i="186"/>
  <c r="X65" i="186"/>
  <c r="X44" i="186"/>
  <c r="X81" i="186"/>
  <c r="X74" i="186"/>
  <c r="X41" i="186"/>
  <c r="R37" i="186"/>
  <c r="R38" i="186" s="1"/>
  <c r="R39" i="186" s="1"/>
  <c r="R40" i="186" s="1"/>
  <c r="R41" i="186" s="1"/>
  <c r="R42" i="186" s="1"/>
  <c r="R43" i="186" s="1"/>
  <c r="R44" i="186" s="1"/>
  <c r="R45" i="186" s="1"/>
  <c r="R46" i="186" s="1"/>
  <c r="R47" i="186" s="1"/>
  <c r="R48" i="186" s="1"/>
  <c r="R49" i="186" s="1"/>
  <c r="R50" i="186" s="1"/>
  <c r="R51" i="186" s="1"/>
  <c r="R52" i="186" s="1"/>
  <c r="R53" i="186" s="1"/>
  <c r="R54" i="186" s="1"/>
  <c r="R55" i="186" s="1"/>
  <c r="R56" i="186" s="1"/>
  <c r="R57" i="186" s="1"/>
  <c r="R58" i="186" s="1"/>
  <c r="R59" i="186" s="1"/>
  <c r="R60" i="186" s="1"/>
  <c r="R61" i="186" s="1"/>
  <c r="R62" i="186" s="1"/>
  <c r="R63" i="186" s="1"/>
  <c r="R64" i="186" s="1"/>
  <c r="R65" i="186" s="1"/>
  <c r="R66" i="186" s="1"/>
  <c r="R67" i="186" s="1"/>
  <c r="R68" i="186" s="1"/>
  <c r="R69" i="186" s="1"/>
  <c r="R70" i="186" s="1"/>
  <c r="R71" i="186" s="1"/>
  <c r="R72" i="186" s="1"/>
  <c r="R73" i="186" s="1"/>
  <c r="R74" i="186" s="1"/>
  <c r="R75" i="186" s="1"/>
  <c r="R76" i="186" s="1"/>
  <c r="R77" i="186" s="1"/>
  <c r="R78" i="186" s="1"/>
  <c r="R79" i="186" s="1"/>
  <c r="R80" i="186" s="1"/>
  <c r="R81" i="186" s="1"/>
  <c r="R82" i="186" s="1"/>
  <c r="R83" i="186" s="1"/>
  <c r="R84" i="186" s="1"/>
  <c r="R85" i="186" s="1"/>
  <c r="R86" i="186" s="1"/>
  <c r="R87" i="186" s="1"/>
  <c r="R88" i="186" s="1"/>
  <c r="R89" i="186" s="1"/>
  <c r="R90" i="186" s="1"/>
  <c r="R91" i="186" s="1"/>
  <c r="R92" i="186" s="1"/>
  <c r="R93" i="186" s="1"/>
  <c r="R94" i="186" s="1"/>
  <c r="R95" i="186" s="1"/>
  <c r="R96" i="186" s="1"/>
  <c r="R97" i="186" s="1"/>
  <c r="R98" i="186" s="1"/>
  <c r="R99" i="186" s="1"/>
  <c r="R100" i="186" s="1"/>
  <c r="R101" i="186" s="1"/>
  <c r="R102" i="186" s="1"/>
  <c r="R103" i="186" s="1"/>
  <c r="R104" i="186" s="1"/>
  <c r="R105" i="186" s="1"/>
  <c r="R106" i="186" s="1"/>
  <c r="R107" i="186" s="1"/>
  <c r="R108" i="186" s="1"/>
  <c r="X45" i="186"/>
  <c r="X38" i="186"/>
  <c r="G33" i="186"/>
  <c r="X9" i="186"/>
  <c r="G34" i="186" l="1"/>
  <c r="Y9" i="186"/>
  <c r="Y10" i="186" s="1"/>
  <c r="Y11" i="186" s="1"/>
  <c r="Y12" i="186" s="1"/>
  <c r="Y13" i="186" s="1"/>
  <c r="Y14" i="186" s="1"/>
  <c r="Y15" i="186" s="1"/>
  <c r="Y16" i="186" s="1"/>
  <c r="Y17" i="186" s="1"/>
  <c r="Y18" i="186" s="1"/>
  <c r="Y19" i="186" s="1"/>
  <c r="Y20" i="186" s="1"/>
  <c r="Y21" i="186" s="1"/>
  <c r="Y22" i="186" s="1"/>
  <c r="Y23" i="186" s="1"/>
  <c r="Y24" i="186" s="1"/>
  <c r="Y25" i="186" s="1"/>
  <c r="Y26" i="186" s="1"/>
  <c r="Y27" i="186" s="1"/>
  <c r="Y28" i="186" s="1"/>
  <c r="Y29" i="186" s="1"/>
  <c r="Y30" i="186" s="1"/>
  <c r="Y31" i="186" s="1"/>
  <c r="Y32" i="186" s="1"/>
  <c r="Y33" i="186" s="1"/>
  <c r="Y34" i="186" s="1"/>
  <c r="Y35" i="186" s="1"/>
  <c r="Y36" i="186" s="1"/>
  <c r="Y37" i="186" s="1"/>
  <c r="Y38" i="186" s="1"/>
  <c r="Y39" i="186" s="1"/>
  <c r="Y40" i="186" s="1"/>
  <c r="Y41" i="186" s="1"/>
  <c r="Y42" i="186" s="1"/>
  <c r="Y43" i="186" s="1"/>
  <c r="Y44" i="186" s="1"/>
  <c r="Y45" i="186" s="1"/>
  <c r="Y46" i="186" s="1"/>
  <c r="Y47" i="186" s="1"/>
  <c r="Y48" i="186" s="1"/>
  <c r="Y49" i="186" s="1"/>
  <c r="Y50" i="186" s="1"/>
  <c r="Y51" i="186" s="1"/>
  <c r="Y52" i="186" s="1"/>
  <c r="Y53" i="186" s="1"/>
  <c r="Y54" i="186" s="1"/>
  <c r="Y55" i="186" s="1"/>
  <c r="Y56" i="186" s="1"/>
  <c r="Y57" i="186" s="1"/>
  <c r="Y58" i="186" s="1"/>
  <c r="Y59" i="186" s="1"/>
  <c r="Y60" i="186" s="1"/>
  <c r="Y61" i="186" s="1"/>
  <c r="Y62" i="186" s="1"/>
  <c r="Y63" i="186" s="1"/>
  <c r="Y64" i="186" s="1"/>
  <c r="Y65" i="186" s="1"/>
  <c r="Y66" i="186" s="1"/>
  <c r="Y67" i="186" s="1"/>
  <c r="Y68" i="186" s="1"/>
  <c r="Y69" i="186" s="1"/>
  <c r="Y70" i="186" s="1"/>
  <c r="Y71" i="186" s="1"/>
  <c r="Y72" i="186" s="1"/>
  <c r="Y73" i="186" s="1"/>
  <c r="Y74" i="186" s="1"/>
  <c r="Y75" i="186" s="1"/>
  <c r="Y76" i="186" s="1"/>
  <c r="Y77" i="186" s="1"/>
  <c r="Y78" i="186" s="1"/>
  <c r="Y79" i="186" s="1"/>
  <c r="Y80" i="186" s="1"/>
  <c r="Y81" i="186" s="1"/>
  <c r="Y82" i="186" s="1"/>
  <c r="Y83" i="186" s="1"/>
  <c r="Y84" i="186" s="1"/>
  <c r="Y85" i="186" s="1"/>
  <c r="Y86" i="186" s="1"/>
  <c r="Y87" i="186" s="1"/>
  <c r="Y88" i="186" s="1"/>
  <c r="Y89" i="186" s="1"/>
  <c r="Y90" i="186" s="1"/>
  <c r="Y91" i="186" s="1"/>
  <c r="Y92" i="186" s="1"/>
  <c r="Y93" i="186" s="1"/>
  <c r="Y94" i="186" s="1"/>
  <c r="Y95" i="186" s="1"/>
  <c r="Y96" i="186" s="1"/>
  <c r="Y97" i="186" s="1"/>
  <c r="Y98" i="186" s="1"/>
  <c r="Y99" i="186" s="1"/>
  <c r="Y100" i="186" s="1"/>
  <c r="Y101" i="186" s="1"/>
  <c r="Y102" i="186" s="1"/>
  <c r="Y103" i="186" s="1"/>
  <c r="Y104" i="186" s="1"/>
  <c r="Y105" i="186" s="1"/>
  <c r="Y106" i="186" s="1"/>
  <c r="Y107" i="186" s="1"/>
  <c r="Y108" i="186" s="1"/>
  <c r="G37" i="186"/>
  <c r="G36" i="186"/>
</calcChain>
</file>

<file path=xl/sharedStrings.xml><?xml version="1.0" encoding="utf-8"?>
<sst xmlns="http://schemas.openxmlformats.org/spreadsheetml/2006/main" count="579" uniqueCount="283">
  <si>
    <t>Mean</t>
  </si>
  <si>
    <t>Year</t>
  </si>
  <si>
    <t xml:space="preserve">Instructions: For each question part requiring an answer in Excel, (1) clearly identify the inputs to the calculations, </t>
  </si>
  <si>
    <t xml:space="preserve">                  (2) show the necessary interim calculations, adding rows and / or columns, if necessary, and </t>
  </si>
  <si>
    <t xml:space="preserve">                   These cells should contain formulas with links to other calculations in the worksheet.  Minimize the use of   </t>
  </si>
  <si>
    <t xml:space="preserve">                   hard-coded figures and maximize the number of interim steps in the calculations that would demonstrate </t>
  </si>
  <si>
    <t xml:space="preserve">                   your line of thinking.</t>
  </si>
  <si>
    <t>Question 2</t>
  </si>
  <si>
    <t>Price</t>
  </si>
  <si>
    <t>Commerical Banking Business Financial Data</t>
  </si>
  <si>
    <t xml:space="preserve">Balance sheet </t>
  </si>
  <si>
    <t>Loans</t>
  </si>
  <si>
    <t>Total Assets</t>
  </si>
  <si>
    <t>Deposits</t>
  </si>
  <si>
    <t>Equity</t>
  </si>
  <si>
    <t>Total Liabilities &amp; Equity</t>
  </si>
  <si>
    <t>Income Statement</t>
  </si>
  <si>
    <t>Interest Income</t>
  </si>
  <si>
    <t>Interest Expense</t>
  </si>
  <si>
    <t>Operating Expense</t>
  </si>
  <si>
    <t>Other</t>
  </si>
  <si>
    <t>Beta</t>
  </si>
  <si>
    <t>Risk Free Rate</t>
  </si>
  <si>
    <t>Market Risk Premium</t>
  </si>
  <si>
    <t>Growth Rate, 2027+</t>
  </si>
  <si>
    <t>Deposit Interest Rate</t>
  </si>
  <si>
    <t>Loan Interest Rate</t>
  </si>
  <si>
    <t>Tax Rate</t>
  </si>
  <si>
    <t>Deposits Matched Opportunity Rate, %</t>
  </si>
  <si>
    <t>Loans Matched Opportunity rate, %</t>
  </si>
  <si>
    <t>(d) i. Value of Commerical Banking Business</t>
  </si>
  <si>
    <t>Question</t>
  </si>
  <si>
    <t>Sample Solution</t>
  </si>
  <si>
    <t>SEA: Exploring a new route</t>
  </si>
  <si>
    <t>&lt;&lt; GIVEN MODEL PARAMETERS &gt;&gt;</t>
  </si>
  <si>
    <t>&lt;&lt; GIVEN INPUTS &gt;&gt;</t>
  </si>
  <si>
    <t>&lt;&lt; CANDIDATES FILL OUT THIS SECTION &gt;&gt;</t>
  </si>
  <si>
    <t>Original</t>
  </si>
  <si>
    <t>New Route</t>
  </si>
  <si>
    <t>Random Numbers (0, 1)</t>
  </si>
  <si>
    <t>( N )</t>
  </si>
  <si>
    <t>( P )</t>
  </si>
  <si>
    <t>( R )</t>
  </si>
  <si>
    <t>( C )</t>
  </si>
  <si>
    <t>( I )</t>
  </si>
  <si>
    <t>Day</t>
  </si>
  <si>
    <t>N</t>
  </si>
  <si>
    <t>P</t>
  </si>
  <si>
    <t>Flights</t>
  </si>
  <si>
    <t>Revenue</t>
  </si>
  <si>
    <t>Cost</t>
  </si>
  <si>
    <t>Income (Loss)</t>
  </si>
  <si>
    <t>Cumulative Income</t>
  </si>
  <si>
    <t>Flights (per day)</t>
  </si>
  <si>
    <t>Model</t>
  </si>
  <si>
    <t>Binomial</t>
  </si>
  <si>
    <t>Probability</t>
  </si>
  <si>
    <t>Number</t>
  </si>
  <si>
    <t>Price per flight (per day)</t>
  </si>
  <si>
    <t>Normal</t>
  </si>
  <si>
    <t>StdDev</t>
  </si>
  <si>
    <t>Total revenues (per day)</t>
  </si>
  <si>
    <t>N x P</t>
  </si>
  <si>
    <t>Cost per flight (per day)</t>
  </si>
  <si>
    <t>Flights ( N )</t>
  </si>
  <si>
    <t>Income / (Loss) (per day)</t>
  </si>
  <si>
    <t>R - C</t>
  </si>
  <si>
    <t>Questions relating to new route (simulation)</t>
  </si>
  <si>
    <t>(b) i. Expected income over 100-days of the original route</t>
  </si>
  <si>
    <t>(b) I. Expected income over 100-days of the new route</t>
  </si>
  <si>
    <t>(b) ii. On any given day, what is the probability that the new route would earn more than the original?</t>
  </si>
  <si>
    <t>(b) iii. On any given day, what is the probability that SEA will lose money on the new route?</t>
  </si>
  <si>
    <t>Income (Loss) (per day)</t>
  </si>
  <si>
    <t>(a) i. Expected income over 100-days of the original route</t>
  </si>
  <si>
    <t>(a) I. Expected income over 100-days of the new route</t>
  </si>
  <si>
    <t>(a) ii. On any given day, what is the probability that the new route would earn more than the original?</t>
  </si>
  <si>
    <t>(a) iii. On any given day, what is the probability that SEA will lose money on the new route?</t>
  </si>
  <si>
    <t xml:space="preserve">                  (3) enter the final answer in the cells highlighted in yellow below.  </t>
  </si>
  <si>
    <t>Select assumptions are in the table below.</t>
  </si>
  <si>
    <t>Snappy</t>
  </si>
  <si>
    <t>Snarky</t>
  </si>
  <si>
    <t>Combined</t>
  </si>
  <si>
    <t>EBIT (000s)</t>
  </si>
  <si>
    <t>Tax rate</t>
  </si>
  <si>
    <t>Total Capital Invested (000s)</t>
  </si>
  <si>
    <t>Pre-tax Return on Capital</t>
  </si>
  <si>
    <t>Debt to Capital Ratio</t>
  </si>
  <si>
    <t>Cost of Capital</t>
  </si>
  <si>
    <t>Reinvestment Rate (for five years)</t>
  </si>
  <si>
    <t>Growth Rate (for five years)</t>
  </si>
  <si>
    <t>Terminal Growth Rate</t>
  </si>
  <si>
    <t>Terminal Reinvestment Rate</t>
  </si>
  <si>
    <t>(a)</t>
  </si>
  <si>
    <t xml:space="preserve">        (i) Calculate the value of Snappy using Discounted Cashflows for the next 5 years. Show your work.</t>
  </si>
  <si>
    <t xml:space="preserve">        (ii) Calculate the value of Snarky using Discounted Cashflows for the next 5 years. Show your work.</t>
  </si>
  <si>
    <t>The CEO of Snappy life, Veltro, believes that as a result of the acquisition annual EBIT with increase by $300,000, starting in the first year.</t>
  </si>
  <si>
    <t>Assume the following.</t>
  </si>
  <si>
    <t>The beta of the combined firm is 0.81.</t>
  </si>
  <si>
    <t>The Reinvestment Rate for five years is 41.2%.</t>
  </si>
  <si>
    <t>Snarky will not agree to be acquired for less than $10,000,000.</t>
  </si>
  <si>
    <t>Additional data.</t>
  </si>
  <si>
    <t>Pre-tax Cost of Debt</t>
  </si>
  <si>
    <t>Risk-free Rate</t>
  </si>
  <si>
    <t>Risk Premium</t>
  </si>
  <si>
    <t>(b)</t>
  </si>
  <si>
    <t xml:space="preserve">        (i) Calculate the value of synergy. Show your work.</t>
  </si>
  <si>
    <t>Snappy Life</t>
  </si>
  <si>
    <t>Snarky Solutions</t>
  </si>
  <si>
    <t>EBIT</t>
  </si>
  <si>
    <t>total capital invested</t>
  </si>
  <si>
    <t>pretax RoC</t>
  </si>
  <si>
    <t>debt to cap ratio</t>
  </si>
  <si>
    <t>beta</t>
  </si>
  <si>
    <t>pre tax cost of debt</t>
  </si>
  <si>
    <t>rf</t>
  </si>
  <si>
    <t>risk premium</t>
  </si>
  <si>
    <t>cost of capital</t>
  </si>
  <si>
    <t>cost of equity</t>
  </si>
  <si>
    <t>reinvestment rate</t>
  </si>
  <si>
    <t>growth rate</t>
  </si>
  <si>
    <t>terminal growth rate</t>
  </si>
  <si>
    <t>at terminal, after tax RoC</t>
  </si>
  <si>
    <t>&lt;-- same as cost of capital</t>
  </si>
  <si>
    <t>terminal reinvestment rate</t>
  </si>
  <si>
    <t>Snappy's CFs:</t>
  </si>
  <si>
    <t>Snarky CFs:</t>
  </si>
  <si>
    <t>year</t>
  </si>
  <si>
    <t>EBIT(1-T)</t>
  </si>
  <si>
    <t>RR (%)</t>
  </si>
  <si>
    <t>RR</t>
  </si>
  <si>
    <t>FCFF</t>
  </si>
  <si>
    <t>Terminal year</t>
  </si>
  <si>
    <t>Terminal value</t>
  </si>
  <si>
    <t>5 year value</t>
  </si>
  <si>
    <t>Total company value</t>
  </si>
  <si>
    <t>Acquirer's value</t>
  </si>
  <si>
    <t>Target's value</t>
  </si>
  <si>
    <t>Combined firm value wo synergy</t>
  </si>
  <si>
    <t>Combined firm value w synergy</t>
  </si>
  <si>
    <t>Value of Synergy</t>
  </si>
  <si>
    <t>Synergy realized after 3 years</t>
  </si>
  <si>
    <t>Darwin</t>
  </si>
  <si>
    <t>Operating income (EBIT)</t>
  </si>
  <si>
    <t>After-tax return on capital</t>
  </si>
  <si>
    <t>Reinvestment rate, high growth</t>
  </si>
  <si>
    <t>Cost of capital, stable growth</t>
  </si>
  <si>
    <t>Growth rate, stable</t>
  </si>
  <si>
    <t>Reinvestment rate, stable growth</t>
  </si>
  <si>
    <t>Length of growth period</t>
  </si>
  <si>
    <t>Expected growth rate</t>
  </si>
  <si>
    <t>Stable-growth model</t>
  </si>
  <si>
    <t>Two-stage model</t>
  </si>
  <si>
    <t>PV of FCFF in high-growth stage</t>
  </si>
  <si>
    <t>Stable-growth stage</t>
  </si>
  <si>
    <t>Total Firm value</t>
  </si>
  <si>
    <t>Snappy 7% Cost of Capital</t>
  </si>
  <si>
    <t>Combined without Synergy</t>
  </si>
  <si>
    <t>Combined with Synergy</t>
  </si>
  <si>
    <t>Stable-Growth Model</t>
  </si>
  <si>
    <t>Two-Stage Model</t>
  </si>
  <si>
    <t>Value of Control (Use Two Stage Model)</t>
  </si>
  <si>
    <t>Value of Synergy (Use Stable-Growth Model)</t>
  </si>
  <si>
    <t>Value of Synergy (Use Two Stage Model)</t>
  </si>
  <si>
    <t>&lt;-- Uniform randoms are given --&gt;</t>
  </si>
  <si>
    <t>&lt;-- Candidate needs to fill out these calculations --&gt;</t>
  </si>
  <si>
    <t>&lt;-- These lookup parameters are given --&gt;</t>
  </si>
  <si>
    <t>Random Numbers (0,1)</t>
  </si>
  <si>
    <t>Values without agreement</t>
  </si>
  <si>
    <t>Values with agreement</t>
  </si>
  <si>
    <t>Earnings (Loss)</t>
  </si>
  <si>
    <t>Input</t>
  </si>
  <si>
    <t>Without agreement</t>
  </si>
  <si>
    <t>With agreement</t>
  </si>
  <si>
    <t>Scenario</t>
  </si>
  <si>
    <t>D</t>
  </si>
  <si>
    <t>R</t>
  </si>
  <si>
    <t>C</t>
  </si>
  <si>
    <t>Demand (D)</t>
  </si>
  <si>
    <t>kg</t>
  </si>
  <si>
    <t>pdf</t>
  </si>
  <si>
    <t>cdf</t>
  </si>
  <si>
    <t>Revenue (R)</t>
  </si>
  <si>
    <t>mu</t>
  </si>
  <si>
    <t>sigma</t>
  </si>
  <si>
    <t>Cost (C)</t>
  </si>
  <si>
    <t>Political (P)</t>
  </si>
  <si>
    <t>Supply</t>
  </si>
  <si>
    <t>Op Ex</t>
  </si>
  <si>
    <t>Initial Cost</t>
  </si>
  <si>
    <t>Statistics</t>
  </si>
  <si>
    <t>Median</t>
  </si>
  <si>
    <t>Std. Dev</t>
  </si>
  <si>
    <t>Percentiles</t>
  </si>
  <si>
    <t>CTE</t>
  </si>
  <si>
    <t>Probabilty (loss)</t>
  </si>
  <si>
    <t>Item</t>
  </si>
  <si>
    <t>Initiative</t>
  </si>
  <si>
    <t>Initial investment ($M)</t>
  </si>
  <si>
    <t># of internal departments impacted</t>
  </si>
  <si>
    <t>Overall Probability of success</t>
  </si>
  <si>
    <t>Digital banking</t>
  </si>
  <si>
    <t>Crypto</t>
  </si>
  <si>
    <t>Annual Income ($M) </t>
  </si>
  <si>
    <t>EEP (units)</t>
  </si>
  <si>
    <t>Prob</t>
  </si>
  <si>
    <t>RP ($/unit)</t>
  </si>
  <si>
    <t>U (Yes/No)</t>
  </si>
  <si>
    <t>µ</t>
  </si>
  <si>
    <t>Yes (U=3)</t>
  </si>
  <si>
    <t>σ</t>
  </si>
  <si>
    <t>No (U=1)</t>
  </si>
  <si>
    <t>EEP</t>
  </si>
  <si>
    <t>RP</t>
  </si>
  <si>
    <t>U</t>
  </si>
  <si>
    <t>Payment</t>
  </si>
  <si>
    <t>Distribution</t>
  </si>
  <si>
    <t>U(0,1)</t>
  </si>
  <si>
    <t>N(0,1)</t>
  </si>
  <si>
    <t>N/A</t>
  </si>
  <si>
    <t>Final solution in Solution Word document</t>
  </si>
  <si>
    <t>Cost synergy</t>
  </si>
  <si>
    <t>AT</t>
  </si>
  <si>
    <t>Combined CFs:</t>
  </si>
  <si>
    <t>beta of the combined firm</t>
  </si>
  <si>
    <t>Snappy's unlevered beta</t>
  </si>
  <si>
    <t>Snarky's unlevered beta</t>
  </si>
  <si>
    <t>unlevered combined beta</t>
  </si>
  <si>
    <t>levered beta</t>
  </si>
  <si>
    <t>Summary of Operations (in 000s)</t>
  </si>
  <si>
    <t>Balance Sheet (in 000s)</t>
  </si>
  <si>
    <t>Assets</t>
  </si>
  <si>
    <t>Premiums</t>
  </si>
  <si>
    <t>Bonds</t>
  </si>
  <si>
    <t>Net investment income</t>
  </si>
  <si>
    <t>Cash</t>
  </si>
  <si>
    <t>Total Revenues</t>
  </si>
  <si>
    <t>Furniture and Equipment</t>
  </si>
  <si>
    <t>Death Benefits</t>
  </si>
  <si>
    <t xml:space="preserve">Surrender Benefits </t>
  </si>
  <si>
    <t>Increase in Reserves</t>
  </si>
  <si>
    <t>Total Benefits</t>
  </si>
  <si>
    <t>Liabilities</t>
  </si>
  <si>
    <t>Sales Expenses</t>
  </si>
  <si>
    <t>Statutory Reserves</t>
  </si>
  <si>
    <t>General Insurance Expenses</t>
  </si>
  <si>
    <t>Insurance Taxes, Licenses, and Fees</t>
  </si>
  <si>
    <t>Surplus</t>
  </si>
  <si>
    <t>Total Expenses</t>
  </si>
  <si>
    <t>Net Gain from Operations before FIT</t>
  </si>
  <si>
    <t>Federal Income Tax</t>
  </si>
  <si>
    <t>Net Income</t>
  </si>
  <si>
    <t>Acquirer</t>
  </si>
  <si>
    <t>Target</t>
  </si>
  <si>
    <t>risk free rate</t>
  </si>
  <si>
    <t>Growth rate, 2025+</t>
  </si>
  <si>
    <t>Interest at deposits</t>
  </si>
  <si>
    <t>Interest on loans</t>
  </si>
  <si>
    <t>Loans Matched Opportunity rate,%</t>
  </si>
  <si>
    <t>Net Interest Income</t>
  </si>
  <si>
    <t>Operating Profit before taxes</t>
  </si>
  <si>
    <t>Income Tax</t>
  </si>
  <si>
    <t>Cashflow Statement</t>
  </si>
  <si>
    <t>(Increase) Decrease in equity</t>
  </si>
  <si>
    <t>Other comprehensive Income (Loss)</t>
  </si>
  <si>
    <t>Cash flow to equity (CFE)</t>
  </si>
  <si>
    <t>Cost of equity</t>
  </si>
  <si>
    <t>ROE</t>
  </si>
  <si>
    <t>Discounting factor</t>
  </si>
  <si>
    <t>Continuing value</t>
  </si>
  <si>
    <t>Present Value of CFE</t>
  </si>
  <si>
    <t xml:space="preserve">Value of Equity </t>
  </si>
  <si>
    <t>Value of Commercial Banking Equity = 5982.6</t>
  </si>
  <si>
    <t>CURATED PAST EXAM EXCEL FILES</t>
  </si>
  <si>
    <t>o</t>
  </si>
  <si>
    <t xml:space="preserve">These curated past exam items are intended to allow candidates to focus on past SOA fellowship assessments. These items are organized by topic and learning objective with relevant learning outcomes, source materials, and candidate commentary identified. We have included items that are relevant in the new course structure, and where feasible we have made updates to questions to make them relevant. </t>
  </si>
  <si>
    <t>This file contains the Excel components of the curated past exam questions and solution as applicable.  Candidates should start with the PDF files associated with this course's curated past exams.</t>
  </si>
  <si>
    <t>Candidate solutions other than those presented in this material, if appropriate for the context, could receive full marks. For interpretation items, solutions presented in these documents are not necessarily the only valid solutions.</t>
  </si>
  <si>
    <t>Learning Outcome Statements and supporting syllabus materials may have changed since each exam was administered. New assessment items are developed from the current Learning Outcome Statements and syllabus materials. The inclusion in these curated past exam questions of material that is no longer current does not bring such material into scope for current assessments.</t>
  </si>
  <si>
    <t>Thus, while we have made our best effort and conducted multiple reviews, alignment with the current system or choice of classification may not be perfect. Candidates with questions or ideas for improvement may reach out to education@soa.org.  We expect to make updates annually.</t>
  </si>
  <si>
    <t>Version 2025-1</t>
  </si>
  <si>
    <t>Updated: July 8, 2025</t>
  </si>
  <si>
    <t xml:space="preserve">Copyright © Society of Actuaries </t>
  </si>
  <si>
    <t>CP 311 - Strategic Management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</si>
</sst>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4" formatCode="_(&quot;$&quot;* #,##0.00_);_(&quot;$&quot;* \(#,##0.00\);_(&quot;$&quot;* &quot;-&quot;??_);_(@_)"/>
    <numFmt numFmtId="43" formatCode="_(* #,##0.00_);_(* \(#,##0.00\);_(* &quot;-&quot;??_);_(@_)"/>
    <numFmt numFmtId="164" formatCode="_-&quot;$&quot;* #,##0.00_-;\-&quot;$&quot;* #,##0.00_-;_-&quot;$&quot;* &quot;-&quot;??_-;_-@_-"/>
    <numFmt numFmtId="165" formatCode="_-* #,##0.00_-;\-* #,##0.00_-;_-* &quot;-&quot;??_-;_-@_-"/>
    <numFmt numFmtId="166" formatCode="0.0000"/>
    <numFmt numFmtId="167" formatCode="0.000"/>
    <numFmt numFmtId="168" formatCode="_(* #,##0_);_(* \(#,##0\);_(* &quot;-&quot;??_);_(@_)"/>
    <numFmt numFmtId="169" formatCode="_-* #,##0.0_-;\-* #,##0.0_-;_-* &quot;-&quot;??_-;_-@_-"/>
    <numFmt numFmtId="170" formatCode="_-* #,##0.000_-;\-* #,##0.000_-;_-* &quot;-&quot;??_-;_-@_-"/>
    <numFmt numFmtId="171" formatCode="_-* #,##0_-;\-* #,##0_-;_-* &quot;-&quot;??_-;_-@_-"/>
    <numFmt numFmtId="172" formatCode="0.0%"/>
    <numFmt numFmtId="173" formatCode="#,##0_ ;[Red]\-#,##0\ "/>
    <numFmt numFmtId="174" formatCode="0.0"/>
    <numFmt numFmtId="175" formatCode="&quot;$&quot;#,##0"/>
    <numFmt numFmtId="176" formatCode="_(&quot;$&quot;* #,##0_);_(&quot;$&quot;* \(#,##0\);_(&quot;$&quot;* &quot;-&quot;??_);_(@_)"/>
    <numFmt numFmtId="177" formatCode="0.000%"/>
  </numFmts>
  <fonts count="76"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0"/>
      <name val="Arial"/>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Times New Roman"/>
      <family val="1"/>
    </font>
    <font>
      <sz val="10"/>
      <name val="Times New Roman"/>
      <family val="1"/>
    </font>
    <font>
      <sz val="10"/>
      <name val="Arial"/>
      <family val="2"/>
    </font>
    <font>
      <sz val="10"/>
      <name val="Arial"/>
      <family val="2"/>
    </font>
    <font>
      <sz val="10"/>
      <name val="Arial"/>
      <family val="2"/>
    </font>
    <font>
      <sz val="11"/>
      <color rgb="FF000000"/>
      <name val="Times New Roman"/>
      <family val="1"/>
    </font>
    <font>
      <sz val="8"/>
      <color theme="1"/>
      <name val="Times New Roman"/>
      <family val="1"/>
    </font>
    <font>
      <sz val="10"/>
      <name val="Arial"/>
      <family val="2"/>
    </font>
    <font>
      <b/>
      <sz val="12"/>
      <color theme="1"/>
      <name val="Times New Roman"/>
      <family val="1"/>
    </font>
    <font>
      <sz val="12"/>
      <color theme="1"/>
      <name val="Times New Roman"/>
      <family val="1"/>
    </font>
    <font>
      <sz val="10"/>
      <name val="Arial"/>
    </font>
    <font>
      <b/>
      <sz val="11"/>
      <color theme="1"/>
      <name val="Calibri"/>
      <family val="2"/>
      <scheme val="minor"/>
    </font>
    <font>
      <b/>
      <sz val="11"/>
      <name val="Calibri"/>
      <family val="2"/>
      <scheme val="minor"/>
    </font>
    <font>
      <b/>
      <u/>
      <sz val="11"/>
      <color rgb="FF000000"/>
      <name val="Calibri"/>
      <family val="2"/>
    </font>
    <font>
      <sz val="11"/>
      <color rgb="FF000000"/>
      <name val="Calibri"/>
      <family val="2"/>
    </font>
    <font>
      <b/>
      <sz val="11"/>
      <color rgb="FF000000"/>
      <name val="Calibri"/>
      <family val="2"/>
    </font>
    <font>
      <b/>
      <sz val="11"/>
      <name val="Calibri"/>
      <family val="2"/>
    </font>
    <font>
      <sz val="11"/>
      <name val="Calibri"/>
      <family val="2"/>
    </font>
    <font>
      <sz val="11"/>
      <color rgb="FF0070C0"/>
      <name val="Calibri"/>
      <family val="2"/>
    </font>
    <font>
      <sz val="11"/>
      <color rgb="FF0000FF"/>
      <name val="Calibri"/>
      <family val="2"/>
      <scheme val="minor"/>
    </font>
    <font>
      <b/>
      <sz val="11"/>
      <color rgb="FF0000FF"/>
      <name val="Calibri"/>
      <family val="2"/>
      <scheme val="minor"/>
    </font>
    <font>
      <sz val="14"/>
      <color theme="3"/>
      <name val="Calibri"/>
      <family val="2"/>
      <scheme val="minor"/>
    </font>
    <font>
      <sz val="14"/>
      <color theme="1"/>
      <name val="Calibri"/>
      <family val="2"/>
      <scheme val="minor"/>
    </font>
    <font>
      <sz val="11"/>
      <color theme="3"/>
      <name val="Calibri"/>
      <family val="2"/>
      <scheme val="minor"/>
    </font>
    <font>
      <b/>
      <sz val="11"/>
      <color theme="3"/>
      <name val="Calibri"/>
      <family val="2"/>
      <scheme val="minor"/>
    </font>
    <font>
      <i/>
      <sz val="10"/>
      <color theme="1"/>
      <name val="Times New Roman"/>
      <family val="1"/>
    </font>
    <font>
      <sz val="10"/>
      <color theme="1"/>
      <name val="Times New Roman"/>
      <family val="1"/>
    </font>
    <font>
      <b/>
      <sz val="10"/>
      <color theme="1"/>
      <name val="Times New Roman"/>
      <family val="1"/>
    </font>
    <font>
      <b/>
      <sz val="10"/>
      <color rgb="FF000000"/>
      <name val="Times New Roman"/>
      <family val="1"/>
    </font>
    <font>
      <sz val="10"/>
      <color rgb="FF000000"/>
      <name val="Times New Roman"/>
      <family val="1"/>
    </font>
    <font>
      <sz val="9"/>
      <color theme="1"/>
      <name val="Calibri"/>
      <family val="2"/>
      <scheme val="minor"/>
    </font>
    <font>
      <b/>
      <sz val="9"/>
      <color theme="1"/>
      <name val="Calibri"/>
      <family val="2"/>
      <scheme val="minor"/>
    </font>
    <font>
      <sz val="9"/>
      <color rgb="FFFF0000"/>
      <name val="Calibri"/>
      <family val="2"/>
      <scheme val="minor"/>
    </font>
    <font>
      <sz val="10"/>
      <color theme="1"/>
      <name val="Calibri"/>
      <family val="2"/>
      <scheme val="minor"/>
    </font>
    <font>
      <b/>
      <sz val="10"/>
      <color theme="1"/>
      <name val="Calibri"/>
      <family val="2"/>
      <scheme val="minor"/>
    </font>
    <font>
      <b/>
      <sz val="11"/>
      <color theme="0"/>
      <name val="Calibri"/>
      <family val="2"/>
      <scheme val="minor"/>
    </font>
    <font>
      <sz val="11"/>
      <color theme="6" tint="-0.249977111117893"/>
      <name val="Calibri"/>
      <family val="2"/>
      <scheme val="minor"/>
    </font>
    <font>
      <b/>
      <sz val="10"/>
      <name val="Arial"/>
      <family val="2"/>
    </font>
    <font>
      <b/>
      <sz val="11"/>
      <color rgb="FF000000"/>
      <name val="Calibri"/>
      <family val="2"/>
      <scheme val="minor"/>
    </font>
    <font>
      <sz val="11"/>
      <color rgb="FF000000"/>
      <name val="Calibri"/>
      <family val="2"/>
      <scheme val="minor"/>
    </font>
    <font>
      <sz val="8"/>
      <color theme="1"/>
      <name val="Calibri"/>
      <family val="2"/>
      <scheme val="minor"/>
    </font>
    <font>
      <sz val="11"/>
      <name val="Calibri"/>
      <family val="2"/>
      <scheme val="minor"/>
    </font>
    <font>
      <sz val="11"/>
      <color rgb="FF0070C0"/>
      <name val="Calibri"/>
      <family val="2"/>
      <scheme val="minor"/>
    </font>
    <font>
      <b/>
      <sz val="11"/>
      <color rgb="FF0070C0"/>
      <name val="Calibri"/>
      <family val="2"/>
      <scheme val="minor"/>
    </font>
    <font>
      <b/>
      <sz val="11"/>
      <color rgb="FF006600"/>
      <name val="Calibri"/>
      <family val="2"/>
      <scheme val="minor"/>
    </font>
    <font>
      <b/>
      <sz val="26"/>
      <color theme="4"/>
      <name val="Calibri Light"/>
      <family val="2"/>
    </font>
    <font>
      <sz val="11"/>
      <color theme="4"/>
      <name val="Calibri"/>
      <family val="2"/>
      <scheme val="minor"/>
    </font>
    <font>
      <sz val="16"/>
      <color theme="4"/>
      <name val="Cambria"/>
      <family val="2"/>
      <scheme val="major"/>
    </font>
    <font>
      <sz val="11"/>
      <name val="Aptos Narrow"/>
      <family val="2"/>
    </font>
    <font>
      <u/>
      <sz val="11"/>
      <color theme="10"/>
      <name val="Calibri"/>
      <family val="2"/>
      <scheme val="minor"/>
    </font>
  </fonts>
  <fills count="4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FFF00"/>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rgb="FF92D050"/>
        <bgColor indexed="64"/>
      </patternFill>
    </fill>
    <fill>
      <patternFill patternType="solid">
        <fgColor theme="0"/>
        <bgColor indexed="64"/>
      </patternFill>
    </fill>
    <fill>
      <patternFill patternType="solid">
        <fgColor rgb="FFFFFFFF"/>
        <bgColor rgb="FF000000"/>
      </patternFill>
    </fill>
    <fill>
      <patternFill patternType="solid">
        <fgColor rgb="FFBFBFBF"/>
        <bgColor rgb="FF000000"/>
      </patternFill>
    </fill>
    <fill>
      <patternFill patternType="solid">
        <fgColor rgb="FFFFFF00"/>
        <bgColor rgb="FF000000"/>
      </patternFill>
    </fill>
    <fill>
      <patternFill patternType="solid">
        <fgColor rgb="FF00C389"/>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rgb="FFD9D9D9"/>
        <bgColor indexed="64"/>
      </patternFill>
    </fill>
    <fill>
      <patternFill patternType="solid">
        <fgColor theme="8" tint="0.79998168889431442"/>
        <bgColor indexed="64"/>
      </patternFill>
    </fill>
    <fill>
      <patternFill patternType="solid">
        <fgColor rgb="FF00B050"/>
        <bgColor indexed="64"/>
      </patternFill>
    </fill>
    <fill>
      <patternFill patternType="solid">
        <fgColor rgb="FFFF0000"/>
        <bgColor indexed="64"/>
      </patternFill>
    </fill>
    <fill>
      <patternFill patternType="solid">
        <fgColor theme="2"/>
        <bgColor indexed="64"/>
      </patternFill>
    </fill>
    <fill>
      <patternFill patternType="solid">
        <fgColor theme="0" tint="-0.249977111117893"/>
        <bgColor indexed="64"/>
      </patternFill>
    </fill>
  </fills>
  <borders count="3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7030A0"/>
      </left>
      <right style="thin">
        <color rgb="FF7030A0"/>
      </right>
      <top style="thin">
        <color rgb="FF7030A0"/>
      </top>
      <bottom style="thin">
        <color rgb="FF7030A0"/>
      </bottom>
      <diagonal/>
    </border>
    <border>
      <left/>
      <right/>
      <top/>
      <bottom style="double">
        <color rgb="FF7030A0"/>
      </bottom>
      <diagonal/>
    </border>
    <border>
      <left/>
      <right/>
      <top/>
      <bottom style="thin">
        <color rgb="FF7030A0"/>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rgb="FF7030A0"/>
      </top>
      <bottom style="thin">
        <color theme="0" tint="-0.14996795556505021"/>
      </bottom>
      <diagonal/>
    </border>
    <border>
      <left/>
      <right/>
      <top/>
      <bottom style="thin">
        <color rgb="FF000000"/>
      </bottom>
      <diagonal/>
    </border>
  </borders>
  <cellStyleXfs count="129">
    <xf numFmtId="0" fontId="0" fillId="0" borderId="0"/>
    <xf numFmtId="0" fontId="27" fillId="0" borderId="0"/>
    <xf numFmtId="0" fontId="8" fillId="2" borderId="0" applyNumberFormat="0" applyBorder="0" applyAlignment="0" applyProtection="0"/>
    <xf numFmtId="0" fontId="8" fillId="2"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1" fillId="20" borderId="1" applyNumberFormat="0" applyAlignment="0" applyProtection="0"/>
    <xf numFmtId="0" fontId="11" fillId="20" borderId="1" applyNumberFormat="0" applyAlignment="0" applyProtection="0"/>
    <xf numFmtId="0" fontId="12" fillId="21" borderId="2" applyNumberFormat="0" applyAlignment="0" applyProtection="0"/>
    <xf numFmtId="0" fontId="12" fillId="21" borderId="2" applyNumberFormat="0" applyAlignment="0" applyProtection="0"/>
    <xf numFmtId="165" fontId="8" fillId="0" borderId="0" applyFont="0" applyFill="0" applyBorder="0" applyAlignment="0" applyProtection="0"/>
    <xf numFmtId="43" fontId="21" fillId="0" borderId="0" applyFont="0" applyFill="0" applyBorder="0" applyAlignment="0" applyProtection="0"/>
    <xf numFmtId="43" fontId="28" fillId="0" borderId="0" applyFont="0" applyFill="0" applyBorder="0" applyAlignment="0" applyProtection="0"/>
    <xf numFmtId="43" fontId="29" fillId="0" borderId="0" applyFont="0" applyFill="0" applyBorder="0" applyAlignment="0" applyProtection="0"/>
    <xf numFmtId="43" fontId="30" fillId="0" borderId="0" applyFont="0" applyFill="0" applyBorder="0" applyAlignment="0" applyProtection="0"/>
    <xf numFmtId="43" fontId="7" fillId="0" borderId="0" applyFont="0" applyFill="0" applyBorder="0" applyAlignment="0" applyProtection="0"/>
    <xf numFmtId="44" fontId="21" fillId="0" borderId="0" applyFont="0" applyFill="0" applyBorder="0" applyAlignment="0" applyProtection="0"/>
    <xf numFmtId="44" fontId="28" fillId="0" borderId="0" applyFont="0" applyFill="0" applyBorder="0" applyAlignment="0" applyProtection="0"/>
    <xf numFmtId="44" fontId="29" fillId="0" borderId="0" applyFon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4" fillId="4" borderId="0" applyNumberFormat="0" applyBorder="0" applyAlignment="0" applyProtection="0"/>
    <xf numFmtId="0" fontId="14" fillId="4" borderId="0" applyNumberFormat="0" applyBorder="0" applyAlignment="0" applyProtection="0"/>
    <xf numFmtId="0" fontId="15" fillId="0" borderId="3" applyNumberFormat="0" applyFill="0" applyAlignment="0" applyProtection="0"/>
    <xf numFmtId="0" fontId="15" fillId="0" borderId="3"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8" fillId="7" borderId="1" applyNumberFormat="0" applyAlignment="0" applyProtection="0"/>
    <xf numFmtId="0" fontId="18" fillId="7" borderId="1" applyNumberFormat="0" applyAlignment="0" applyProtection="0"/>
    <xf numFmtId="0" fontId="19" fillId="0" borderId="6" applyNumberFormat="0" applyFill="0" applyAlignment="0" applyProtection="0"/>
    <xf numFmtId="0" fontId="19" fillId="0" borderId="6" applyNumberFormat="0" applyFill="0" applyAlignment="0" applyProtection="0"/>
    <xf numFmtId="0" fontId="20" fillId="22" borderId="0" applyNumberFormat="0" applyBorder="0" applyAlignment="0" applyProtection="0"/>
    <xf numFmtId="0" fontId="20" fillId="22" borderId="0" applyNumberFormat="0" applyBorder="0" applyAlignment="0" applyProtection="0"/>
    <xf numFmtId="0" fontId="8" fillId="0" borderId="0"/>
    <xf numFmtId="0" fontId="7" fillId="0" borderId="0"/>
    <xf numFmtId="0" fontId="21" fillId="0" borderId="0"/>
    <xf numFmtId="0" fontId="7" fillId="0" borderId="0"/>
    <xf numFmtId="0" fontId="7" fillId="0" borderId="0"/>
    <xf numFmtId="0" fontId="21" fillId="23" borderId="7" applyNumberFormat="0" applyFont="0" applyAlignment="0" applyProtection="0"/>
    <xf numFmtId="0" fontId="7" fillId="23" borderId="7" applyNumberFormat="0" applyFont="0" applyAlignment="0" applyProtection="0"/>
    <xf numFmtId="0" fontId="22" fillId="20" borderId="8" applyNumberFormat="0" applyAlignment="0" applyProtection="0"/>
    <xf numFmtId="0" fontId="22" fillId="20" borderId="8" applyNumberFormat="0" applyAlignment="0" applyProtection="0"/>
    <xf numFmtId="9" fontId="8" fillId="0" borderId="0" applyFont="0" applyFill="0" applyBorder="0" applyAlignment="0" applyProtection="0"/>
    <xf numFmtId="9" fontId="21" fillId="0" borderId="0" applyFont="0" applyFill="0" applyBorder="0" applyAlignment="0" applyProtection="0"/>
    <xf numFmtId="9" fontId="28" fillId="0" borderId="0" applyFont="0" applyFill="0" applyBorder="0" applyAlignment="0" applyProtection="0"/>
    <xf numFmtId="9" fontId="29" fillId="0" borderId="0" applyFont="0" applyFill="0" applyBorder="0" applyAlignment="0" applyProtection="0"/>
    <xf numFmtId="9" fontId="30" fillId="0" borderId="0" applyFon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9" applyNumberFormat="0" applyFill="0" applyAlignment="0" applyProtection="0"/>
    <xf numFmtId="0" fontId="24" fillId="0" borderId="9" applyNumberFormat="0" applyFill="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6" fillId="0" borderId="0"/>
    <xf numFmtId="9" fontId="7" fillId="0" borderId="0" applyFont="0" applyFill="0" applyBorder="0" applyAlignment="0" applyProtection="0"/>
    <xf numFmtId="0" fontId="6" fillId="0" borderId="0"/>
    <xf numFmtId="0" fontId="5" fillId="0" borderId="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xf numFmtId="0" fontId="4" fillId="0" borderId="0"/>
    <xf numFmtId="0" fontId="3" fillId="0" borderId="0"/>
    <xf numFmtId="0" fontId="3" fillId="0" borderId="0"/>
    <xf numFmtId="9" fontId="3" fillId="0" borderId="0" applyFont="0" applyFill="0" applyBorder="0" applyAlignment="0" applyProtection="0"/>
    <xf numFmtId="43" fontId="2" fillId="0" borderId="0" applyFont="0" applyFill="0" applyBorder="0" applyAlignment="0" applyProtection="0"/>
    <xf numFmtId="164" fontId="36" fillId="0" borderId="0" applyFont="0" applyFill="0" applyBorder="0" applyAlignment="0" applyProtection="0"/>
    <xf numFmtId="9" fontId="36" fillId="0" borderId="0" applyFont="0" applyFill="0" applyBorder="0" applyAlignment="0" applyProtection="0"/>
    <xf numFmtId="0" fontId="1" fillId="0" borderId="0"/>
    <xf numFmtId="0" fontId="75" fillId="0" borderId="0" applyNumberFormat="0" applyFill="0" applyBorder="0" applyAlignment="0" applyProtection="0"/>
  </cellStyleXfs>
  <cellXfs count="306">
    <xf numFmtId="0" fontId="0" fillId="0" borderId="0" xfId="0"/>
    <xf numFmtId="0" fontId="31" fillId="0" borderId="14" xfId="0" applyFont="1" applyBorder="1" applyAlignment="1">
      <alignment horizontal="center" vertical="center"/>
    </xf>
    <xf numFmtId="0" fontId="31" fillId="0" borderId="12" xfId="0" applyFont="1" applyBorder="1" applyAlignment="1">
      <alignment horizontal="center" vertical="center"/>
    </xf>
    <xf numFmtId="0" fontId="0" fillId="28" borderId="0" xfId="0" applyFill="1"/>
    <xf numFmtId="0" fontId="37" fillId="28" borderId="16" xfId="0" applyFont="1" applyFill="1" applyBorder="1"/>
    <xf numFmtId="0" fontId="0" fillId="28" borderId="18" xfId="0" applyFill="1" applyBorder="1"/>
    <xf numFmtId="43" fontId="0" fillId="28" borderId="0" xfId="0" applyNumberFormat="1" applyFill="1"/>
    <xf numFmtId="173" fontId="0" fillId="24" borderId="23" xfId="107" applyNumberFormat="1" applyFont="1" applyFill="1" applyBorder="1"/>
    <xf numFmtId="0" fontId="39" fillId="29" borderId="0" xfId="0" applyFont="1" applyFill="1"/>
    <xf numFmtId="0" fontId="40" fillId="29" borderId="0" xfId="0" applyFont="1" applyFill="1"/>
    <xf numFmtId="0" fontId="41" fillId="29" borderId="15" xfId="0" applyFont="1" applyFill="1" applyBorder="1"/>
    <xf numFmtId="0" fontId="41" fillId="29" borderId="16" xfId="0" applyFont="1" applyFill="1" applyBorder="1"/>
    <xf numFmtId="0" fontId="41" fillId="0" borderId="17" xfId="0" applyFont="1" applyBorder="1"/>
    <xf numFmtId="0" fontId="40" fillId="29" borderId="18" xfId="0" applyFont="1" applyFill="1" applyBorder="1"/>
    <xf numFmtId="169" fontId="40" fillId="29" borderId="0" xfId="107" applyNumberFormat="1" applyFont="1" applyFill="1" applyBorder="1"/>
    <xf numFmtId="169" fontId="40" fillId="29" borderId="19" xfId="107" applyNumberFormat="1" applyFont="1" applyFill="1" applyBorder="1"/>
    <xf numFmtId="169" fontId="40" fillId="0" borderId="19" xfId="107" applyNumberFormat="1" applyFont="1" applyFill="1" applyBorder="1"/>
    <xf numFmtId="170" fontId="40" fillId="29" borderId="0" xfId="107" applyNumberFormat="1" applyFont="1" applyFill="1" applyBorder="1"/>
    <xf numFmtId="171" fontId="40" fillId="29" borderId="0" xfId="107" applyNumberFormat="1" applyFont="1" applyFill="1" applyBorder="1"/>
    <xf numFmtId="171" fontId="40" fillId="29" borderId="19" xfId="107" applyNumberFormat="1" applyFont="1" applyFill="1" applyBorder="1"/>
    <xf numFmtId="0" fontId="42" fillId="29" borderId="18" xfId="0" applyFont="1" applyFill="1" applyBorder="1"/>
    <xf numFmtId="0" fontId="42" fillId="29" borderId="0" xfId="0" applyFont="1" applyFill="1"/>
    <xf numFmtId="0" fontId="42" fillId="29" borderId="0" xfId="107" applyNumberFormat="1" applyFont="1" applyFill="1" applyBorder="1"/>
    <xf numFmtId="0" fontId="43" fillId="29" borderId="18" xfId="0" applyFont="1" applyFill="1" applyBorder="1"/>
    <xf numFmtId="0" fontId="43" fillId="29" borderId="0" xfId="0" applyFont="1" applyFill="1"/>
    <xf numFmtId="169" fontId="43" fillId="29" borderId="0" xfId="107" applyNumberFormat="1" applyFont="1" applyFill="1" applyBorder="1"/>
    <xf numFmtId="43" fontId="40" fillId="29" borderId="0" xfId="0" applyNumberFormat="1" applyFont="1" applyFill="1"/>
    <xf numFmtId="0" fontId="40" fillId="30" borderId="0" xfId="0" applyFont="1" applyFill="1"/>
    <xf numFmtId="171" fontId="40" fillId="30" borderId="0" xfId="107" applyNumberFormat="1" applyFont="1" applyFill="1" applyBorder="1"/>
    <xf numFmtId="172" fontId="40" fillId="29" borderId="0" xfId="126" applyNumberFormat="1" applyFont="1" applyFill="1" applyBorder="1"/>
    <xf numFmtId="10" fontId="40" fillId="29" borderId="0" xfId="0" applyNumberFormat="1" applyFont="1" applyFill="1"/>
    <xf numFmtId="172" fontId="40" fillId="29" borderId="0" xfId="0" applyNumberFormat="1" applyFont="1" applyFill="1"/>
    <xf numFmtId="172" fontId="40" fillId="30" borderId="0" xfId="0" applyNumberFormat="1" applyFont="1" applyFill="1"/>
    <xf numFmtId="172" fontId="40" fillId="30" borderId="0" xfId="126" applyNumberFormat="1" applyFont="1" applyFill="1" applyBorder="1"/>
    <xf numFmtId="172" fontId="43" fillId="29" borderId="0" xfId="126" applyNumberFormat="1" applyFont="1" applyFill="1" applyBorder="1"/>
    <xf numFmtId="171" fontId="44" fillId="29" borderId="19" xfId="107" applyNumberFormat="1" applyFont="1" applyFill="1" applyBorder="1"/>
    <xf numFmtId="0" fontId="40" fillId="29" borderId="20" xfId="0" applyFont="1" applyFill="1" applyBorder="1"/>
    <xf numFmtId="0" fontId="40" fillId="29" borderId="21" xfId="0" applyFont="1" applyFill="1" applyBorder="1"/>
    <xf numFmtId="172" fontId="43" fillId="29" borderId="21" xfId="126" applyNumberFormat="1" applyFont="1" applyFill="1" applyBorder="1"/>
    <xf numFmtId="171" fontId="44" fillId="29" borderId="22" xfId="107" applyNumberFormat="1" applyFont="1" applyFill="1" applyBorder="1"/>
    <xf numFmtId="171" fontId="44" fillId="29" borderId="0" xfId="107" applyNumberFormat="1" applyFont="1" applyFill="1" applyBorder="1"/>
    <xf numFmtId="173" fontId="40" fillId="31" borderId="23" xfId="107" applyNumberFormat="1" applyFont="1" applyFill="1" applyBorder="1"/>
    <xf numFmtId="0" fontId="37" fillId="28" borderId="0" xfId="0" applyFont="1" applyFill="1"/>
    <xf numFmtId="0" fontId="0" fillId="0" borderId="18" xfId="0" applyBorder="1"/>
    <xf numFmtId="0" fontId="0" fillId="0" borderId="19" xfId="0" applyBorder="1"/>
    <xf numFmtId="172" fontId="0" fillId="0" borderId="0" xfId="126" applyNumberFormat="1" applyFont="1" applyFill="1" applyBorder="1"/>
    <xf numFmtId="172" fontId="0" fillId="0" borderId="19" xfId="126" applyNumberFormat="1" applyFont="1" applyFill="1" applyBorder="1"/>
    <xf numFmtId="172" fontId="0" fillId="0" borderId="0" xfId="0" applyNumberFormat="1"/>
    <xf numFmtId="172" fontId="0" fillId="0" borderId="19" xfId="0" applyNumberFormat="1" applyBorder="1"/>
    <xf numFmtId="0" fontId="0" fillId="0" borderId="20" xfId="0" applyBorder="1"/>
    <xf numFmtId="0" fontId="37" fillId="28" borderId="17" xfId="0" applyFont="1" applyFill="1" applyBorder="1"/>
    <xf numFmtId="0" fontId="45" fillId="28" borderId="18" xfId="0" applyFont="1" applyFill="1" applyBorder="1"/>
    <xf numFmtId="0" fontId="45" fillId="28" borderId="0" xfId="0" applyFont="1" applyFill="1"/>
    <xf numFmtId="0" fontId="0" fillId="28" borderId="19" xfId="0" applyFill="1" applyBorder="1"/>
    <xf numFmtId="169" fontId="45" fillId="28" borderId="0" xfId="107" applyNumberFormat="1" applyFont="1" applyFill="1" applyBorder="1"/>
    <xf numFmtId="169" fontId="45" fillId="28" borderId="19" xfId="107" applyNumberFormat="1" applyFont="1" applyFill="1" applyBorder="1"/>
    <xf numFmtId="0" fontId="45" fillId="28" borderId="15" xfId="0" applyFont="1" applyFill="1" applyBorder="1"/>
    <xf numFmtId="0" fontId="45" fillId="28" borderId="16" xfId="0" applyFont="1" applyFill="1" applyBorder="1"/>
    <xf numFmtId="0" fontId="47" fillId="0" borderId="24" xfId="0" applyFont="1" applyBorder="1"/>
    <xf numFmtId="0" fontId="48" fillId="0" borderId="24" xfId="0" applyFont="1" applyBorder="1"/>
    <xf numFmtId="0" fontId="37" fillId="32" borderId="0" xfId="0" applyFont="1" applyFill="1" applyAlignment="1">
      <alignment horizontal="centerContinuous"/>
    </xf>
    <xf numFmtId="0" fontId="37" fillId="33" borderId="0" xfId="0" applyFont="1" applyFill="1" applyAlignment="1">
      <alignment horizontal="centerContinuous"/>
    </xf>
    <xf numFmtId="167" fontId="0" fillId="0" borderId="0" xfId="0" applyNumberFormat="1"/>
    <xf numFmtId="0" fontId="49" fillId="0" borderId="25" xfId="0" applyFont="1" applyBorder="1" applyAlignment="1">
      <alignment horizontal="center"/>
    </xf>
    <xf numFmtId="0" fontId="49" fillId="0" borderId="25" xfId="0" applyFont="1" applyBorder="1" applyAlignment="1">
      <alignment horizontal="centerContinuous"/>
    </xf>
    <xf numFmtId="0" fontId="49" fillId="0" borderId="0" xfId="0" applyFont="1" applyAlignment="1">
      <alignment horizontal="right"/>
    </xf>
    <xf numFmtId="0" fontId="50" fillId="0" borderId="25" xfId="0" applyFont="1" applyBorder="1" applyAlignment="1">
      <alignment horizontal="center"/>
    </xf>
    <xf numFmtId="0" fontId="50" fillId="0" borderId="25" xfId="0" applyFont="1" applyBorder="1" applyAlignment="1">
      <alignment horizontal="right" wrapText="1"/>
    </xf>
    <xf numFmtId="0" fontId="50" fillId="0" borderId="0" xfId="0" applyFont="1" applyAlignment="1">
      <alignment horizontal="right"/>
    </xf>
    <xf numFmtId="0" fontId="50" fillId="0" borderId="0" xfId="0" applyFont="1" applyAlignment="1">
      <alignment horizontal="right" vertical="center"/>
    </xf>
    <xf numFmtId="0" fontId="37" fillId="34" borderId="0" xfId="0" applyFont="1" applyFill="1" applyAlignment="1">
      <alignment vertical="center"/>
    </xf>
    <xf numFmtId="0" fontId="0" fillId="0" borderId="0" xfId="0" applyAlignment="1">
      <alignment horizontal="right"/>
    </xf>
    <xf numFmtId="1" fontId="0" fillId="25" borderId="26" xfId="126" applyNumberFormat="1" applyFont="1" applyFill="1" applyBorder="1" applyAlignment="1">
      <alignment horizontal="center"/>
    </xf>
    <xf numFmtId="0" fontId="0" fillId="34" borderId="0" xfId="0" applyFill="1" applyAlignment="1">
      <alignment horizontal="right"/>
    </xf>
    <xf numFmtId="0" fontId="0" fillId="34" borderId="0" xfId="0" applyFill="1" applyAlignment="1">
      <alignment horizontal="center"/>
    </xf>
    <xf numFmtId="0" fontId="37" fillId="0" borderId="0" xfId="0" applyFont="1" applyAlignment="1">
      <alignment horizontal="center"/>
    </xf>
    <xf numFmtId="166" fontId="0" fillId="34" borderId="0" xfId="0" applyNumberFormat="1" applyFill="1"/>
    <xf numFmtId="1" fontId="0" fillId="0" borderId="27" xfId="0" applyNumberFormat="1" applyBorder="1"/>
    <xf numFmtId="173" fontId="0" fillId="0" borderId="27" xfId="0" applyNumberFormat="1" applyBorder="1"/>
    <xf numFmtId="173" fontId="37" fillId="0" borderId="27" xfId="0" applyNumberFormat="1" applyFont="1" applyBorder="1"/>
    <xf numFmtId="0" fontId="0" fillId="0" borderId="28" xfId="0" applyBorder="1"/>
    <xf numFmtId="173" fontId="0" fillId="0" borderId="28" xfId="0" applyNumberFormat="1" applyBorder="1"/>
    <xf numFmtId="173" fontId="37" fillId="0" borderId="28" xfId="0" applyNumberFormat="1" applyFont="1" applyBorder="1"/>
    <xf numFmtId="0" fontId="0" fillId="34" borderId="0" xfId="0" applyFill="1" applyAlignment="1">
      <alignment vertical="center"/>
    </xf>
    <xf numFmtId="172" fontId="0" fillId="25" borderId="26" xfId="126" applyNumberFormat="1" applyFont="1" applyFill="1" applyBorder="1" applyAlignment="1">
      <alignment horizontal="center"/>
    </xf>
    <xf numFmtId="0" fontId="0" fillId="0" borderId="27" xfId="0" applyBorder="1"/>
    <xf numFmtId="174" fontId="0" fillId="25" borderId="26" xfId="126" applyNumberFormat="1" applyFont="1" applyFill="1" applyBorder="1" applyAlignment="1">
      <alignment horizontal="center"/>
    </xf>
    <xf numFmtId="0" fontId="37" fillId="0" borderId="0" xfId="0" applyFont="1"/>
    <xf numFmtId="0" fontId="37" fillId="34" borderId="0" xfId="0" applyFont="1" applyFill="1"/>
    <xf numFmtId="1" fontId="0" fillId="35" borderId="26" xfId="126" applyNumberFormat="1" applyFont="1" applyFill="1" applyBorder="1" applyAlignment="1">
      <alignment horizontal="center"/>
    </xf>
    <xf numFmtId="0" fontId="0" fillId="34" borderId="0" xfId="0" applyFill="1"/>
    <xf numFmtId="1" fontId="0" fillId="34" borderId="0" xfId="126" applyNumberFormat="1" applyFont="1" applyFill="1" applyBorder="1" applyAlignment="1">
      <alignment vertical="center"/>
    </xf>
    <xf numFmtId="0" fontId="49" fillId="0" borderId="25" xfId="0" applyFont="1" applyBorder="1"/>
    <xf numFmtId="0" fontId="0" fillId="34" borderId="0" xfId="0" applyFill="1" applyAlignment="1">
      <alignment horizontal="left"/>
    </xf>
    <xf numFmtId="172" fontId="0" fillId="24" borderId="23" xfId="126" applyNumberFormat="1" applyFont="1" applyFill="1" applyBorder="1"/>
    <xf numFmtId="173" fontId="0" fillId="36" borderId="23" xfId="107" applyNumberFormat="1" applyFont="1" applyFill="1" applyBorder="1"/>
    <xf numFmtId="172" fontId="0" fillId="36" borderId="23" xfId="126" applyNumberFormat="1" applyFont="1" applyFill="1" applyBorder="1"/>
    <xf numFmtId="0" fontId="51" fillId="0" borderId="0" xfId="0" applyFont="1"/>
    <xf numFmtId="0" fontId="52" fillId="0" borderId="0" xfId="0" applyFont="1"/>
    <xf numFmtId="0" fontId="53" fillId="0" borderId="0" xfId="0" applyFont="1"/>
    <xf numFmtId="0" fontId="52" fillId="0" borderId="12" xfId="0" applyFont="1" applyBorder="1" applyAlignment="1">
      <alignment vertical="top"/>
    </xf>
    <xf numFmtId="0" fontId="54" fillId="0" borderId="10" xfId="0" applyFont="1" applyBorder="1" applyAlignment="1">
      <alignment horizontal="center" vertical="center"/>
    </xf>
    <xf numFmtId="0" fontId="55" fillId="0" borderId="11" xfId="0" applyFont="1" applyBorder="1" applyAlignment="1">
      <alignment vertical="center"/>
    </xf>
    <xf numFmtId="3" fontId="55" fillId="0" borderId="14" xfId="0" applyNumberFormat="1" applyFont="1" applyBorder="1" applyAlignment="1">
      <alignment horizontal="center" vertical="center"/>
    </xf>
    <xf numFmtId="0" fontId="55" fillId="0" borderId="14" xfId="0" applyFont="1" applyBorder="1" applyAlignment="1">
      <alignment horizontal="center" vertical="center"/>
    </xf>
    <xf numFmtId="9" fontId="52" fillId="0" borderId="14" xfId="0" applyNumberFormat="1" applyFont="1" applyBorder="1" applyAlignment="1">
      <alignment horizontal="center" vertical="center"/>
    </xf>
    <xf numFmtId="0" fontId="26" fillId="0" borderId="11" xfId="0" applyFont="1" applyBorder="1" applyAlignment="1">
      <alignment vertical="center"/>
    </xf>
    <xf numFmtId="3" fontId="26" fillId="0" borderId="14" xfId="0" applyNumberFormat="1" applyFont="1" applyBorder="1" applyAlignment="1">
      <alignment horizontal="center" vertical="center"/>
    </xf>
    <xf numFmtId="0" fontId="26" fillId="0" borderId="0" xfId="0" applyFont="1"/>
    <xf numFmtId="172" fontId="26" fillId="0" borderId="14" xfId="0" applyNumberFormat="1" applyFont="1" applyBorder="1" applyAlignment="1">
      <alignment horizontal="center" vertical="center"/>
    </xf>
    <xf numFmtId="9" fontId="26" fillId="0" borderId="14" xfId="0" applyNumberFormat="1" applyFont="1" applyBorder="1" applyAlignment="1">
      <alignment horizontal="center" vertical="center"/>
    </xf>
    <xf numFmtId="10" fontId="55" fillId="0" borderId="14" xfId="0" applyNumberFormat="1" applyFont="1" applyBorder="1" applyAlignment="1">
      <alignment horizontal="center" vertical="center"/>
    </xf>
    <xf numFmtId="0" fontId="26" fillId="37" borderId="14" xfId="0" applyFont="1" applyFill="1" applyBorder="1" applyAlignment="1">
      <alignment horizontal="center" vertical="center"/>
    </xf>
    <xf numFmtId="0" fontId="55" fillId="0" borderId="0" xfId="0" applyFont="1" applyAlignment="1">
      <alignment vertical="center"/>
    </xf>
    <xf numFmtId="0" fontId="52" fillId="24" borderId="13" xfId="0" applyFont="1" applyFill="1" applyBorder="1"/>
    <xf numFmtId="10" fontId="52" fillId="0" borderId="0" xfId="0" applyNumberFormat="1" applyFont="1"/>
    <xf numFmtId="175" fontId="52" fillId="0" borderId="0" xfId="0" applyNumberFormat="1" applyFont="1"/>
    <xf numFmtId="9" fontId="52" fillId="0" borderId="0" xfId="0" applyNumberFormat="1" applyFont="1"/>
    <xf numFmtId="0" fontId="56" fillId="0" borderId="0" xfId="0" applyFont="1"/>
    <xf numFmtId="0" fontId="57" fillId="0" borderId="0" xfId="0" applyFont="1"/>
    <xf numFmtId="171" fontId="56" fillId="0" borderId="0" xfId="107" applyNumberFormat="1" applyFont="1"/>
    <xf numFmtId="9" fontId="56" fillId="0" borderId="0" xfId="0" applyNumberFormat="1" applyFont="1"/>
    <xf numFmtId="165" fontId="56" fillId="0" borderId="0" xfId="0" applyNumberFormat="1" applyFont="1"/>
    <xf numFmtId="9" fontId="56" fillId="0" borderId="0" xfId="126" applyFont="1"/>
    <xf numFmtId="0" fontId="56" fillId="27" borderId="0" xfId="0" applyFont="1" applyFill="1"/>
    <xf numFmtId="172" fontId="56" fillId="27" borderId="0" xfId="126" applyNumberFormat="1" applyFont="1" applyFill="1"/>
    <xf numFmtId="172" fontId="56" fillId="0" borderId="0" xfId="126" applyNumberFormat="1" applyFont="1"/>
    <xf numFmtId="10" fontId="56" fillId="24" borderId="0" xfId="0" applyNumberFormat="1" applyFont="1" applyFill="1"/>
    <xf numFmtId="10" fontId="56" fillId="27" borderId="0" xfId="0" applyNumberFormat="1" applyFont="1" applyFill="1"/>
    <xf numFmtId="10" fontId="58" fillId="38" borderId="0" xfId="0" applyNumberFormat="1" applyFont="1" applyFill="1"/>
    <xf numFmtId="10" fontId="56" fillId="27" borderId="0" xfId="126" applyNumberFormat="1" applyFont="1" applyFill="1"/>
    <xf numFmtId="10" fontId="56" fillId="0" borderId="0" xfId="0" applyNumberFormat="1" applyFont="1"/>
    <xf numFmtId="10" fontId="58" fillId="38" borderId="0" xfId="126" applyNumberFormat="1" applyFont="1" applyFill="1"/>
    <xf numFmtId="171" fontId="56" fillId="0" borderId="0" xfId="107" applyNumberFormat="1" applyFont="1" applyFill="1"/>
    <xf numFmtId="171" fontId="56" fillId="0" borderId="0" xfId="0" applyNumberFormat="1" applyFont="1"/>
    <xf numFmtId="165" fontId="57" fillId="0" borderId="0" xfId="0" applyNumberFormat="1" applyFont="1"/>
    <xf numFmtId="171" fontId="57" fillId="0" borderId="0" xfId="0" applyNumberFormat="1" applyFont="1"/>
    <xf numFmtId="0" fontId="59" fillId="0" borderId="29" xfId="83" applyFont="1" applyBorder="1" applyAlignment="1">
      <alignment wrapText="1"/>
    </xf>
    <xf numFmtId="0" fontId="60" fillId="0" borderId="29" xfId="83" applyFont="1" applyBorder="1" applyAlignment="1">
      <alignment horizontal="center" vertical="center" wrapText="1"/>
    </xf>
    <xf numFmtId="0" fontId="59" fillId="0" borderId="0" xfId="83" applyFont="1"/>
    <xf numFmtId="1" fontId="59" fillId="0" borderId="0" xfId="83" applyNumberFormat="1" applyFont="1"/>
    <xf numFmtId="9" fontId="59" fillId="0" borderId="0" xfId="83" applyNumberFormat="1" applyFont="1"/>
    <xf numFmtId="2" fontId="59" fillId="0" borderId="0" xfId="83" applyNumberFormat="1" applyFont="1"/>
    <xf numFmtId="0" fontId="60" fillId="0" borderId="0" xfId="83" applyFont="1"/>
    <xf numFmtId="1" fontId="60" fillId="0" borderId="0" xfId="83" applyNumberFormat="1" applyFont="1"/>
    <xf numFmtId="0" fontId="8" fillId="0" borderId="0" xfId="83"/>
    <xf numFmtId="0" fontId="59" fillId="0" borderId="0" xfId="83" applyFont="1" applyAlignment="1">
      <alignment wrapText="1"/>
    </xf>
    <xf numFmtId="0" fontId="59" fillId="0" borderId="0" xfId="83" applyFont="1" applyAlignment="1">
      <alignment horizontal="center" wrapText="1"/>
    </xf>
    <xf numFmtId="1" fontId="8" fillId="26" borderId="0" xfId="83" applyNumberFormat="1" applyFill="1"/>
    <xf numFmtId="9" fontId="8" fillId="0" borderId="0" xfId="83" applyNumberFormat="1"/>
    <xf numFmtId="9" fontId="59" fillId="26" borderId="0" xfId="83" applyNumberFormat="1" applyFont="1" applyFill="1"/>
    <xf numFmtId="1" fontId="8" fillId="0" borderId="0" xfId="83" applyNumberFormat="1"/>
    <xf numFmtId="1" fontId="59" fillId="0" borderId="0" xfId="0" applyNumberFormat="1" applyFont="1"/>
    <xf numFmtId="0" fontId="0" fillId="41" borderId="0" xfId="0" applyFill="1"/>
    <xf numFmtId="0" fontId="37" fillId="41" borderId="18" xfId="0" applyFont="1" applyFill="1" applyBorder="1" applyAlignment="1">
      <alignment horizontal="center"/>
    </xf>
    <xf numFmtId="0" fontId="37" fillId="41" borderId="0" xfId="0" applyFont="1" applyFill="1" applyAlignment="1">
      <alignment horizontal="center"/>
    </xf>
    <xf numFmtId="0" fontId="37" fillId="41" borderId="19" xfId="0" applyFont="1" applyFill="1" applyBorder="1" applyAlignment="1">
      <alignment horizontal="center"/>
    </xf>
    <xf numFmtId="0" fontId="37" fillId="41" borderId="0" xfId="0" applyFont="1" applyFill="1"/>
    <xf numFmtId="0" fontId="0" fillId="0" borderId="17" xfId="0" applyBorder="1" applyAlignment="1">
      <alignment horizontal="center"/>
    </xf>
    <xf numFmtId="0" fontId="0" fillId="0" borderId="15" xfId="0" applyBorder="1"/>
    <xf numFmtId="0" fontId="0" fillId="0" borderId="17" xfId="0" applyBorder="1"/>
    <xf numFmtId="168" fontId="0" fillId="0" borderId="18" xfId="107" applyNumberFormat="1" applyFont="1" applyBorder="1"/>
    <xf numFmtId="43" fontId="0" fillId="0" borderId="0" xfId="107" applyFont="1" applyBorder="1"/>
    <xf numFmtId="9" fontId="0" fillId="0" borderId="19" xfId="126" applyFont="1" applyBorder="1"/>
    <xf numFmtId="176" fontId="0" fillId="0" borderId="0" xfId="0" applyNumberFormat="1"/>
    <xf numFmtId="3" fontId="0" fillId="25" borderId="19" xfId="0" applyNumberFormat="1" applyFill="1" applyBorder="1"/>
    <xf numFmtId="9" fontId="0" fillId="25" borderId="18" xfId="0" applyNumberFormat="1" applyFill="1" applyBorder="1"/>
    <xf numFmtId="9" fontId="0" fillId="41" borderId="19" xfId="0" applyNumberFormat="1" applyFill="1" applyBorder="1"/>
    <xf numFmtId="3" fontId="62" fillId="0" borderId="0" xfId="0" applyNumberFormat="1" applyFont="1"/>
    <xf numFmtId="3" fontId="0" fillId="25" borderId="22" xfId="0" applyNumberFormat="1" applyFill="1" applyBorder="1"/>
    <xf numFmtId="9" fontId="0" fillId="41" borderId="20" xfId="0" applyNumberFormat="1" applyFill="1" applyBorder="1"/>
    <xf numFmtId="9" fontId="0" fillId="41" borderId="22" xfId="0" applyNumberFormat="1" applyFill="1" applyBorder="1"/>
    <xf numFmtId="0" fontId="0" fillId="0" borderId="16" xfId="0" applyBorder="1"/>
    <xf numFmtId="0" fontId="0" fillId="25" borderId="17" xfId="0" applyFill="1" applyBorder="1"/>
    <xf numFmtId="0" fontId="0" fillId="0" borderId="21" xfId="0" applyBorder="1"/>
    <xf numFmtId="0" fontId="0" fillId="25" borderId="22" xfId="0" applyFill="1" applyBorder="1"/>
    <xf numFmtId="9" fontId="0" fillId="25" borderId="19" xfId="0" applyNumberFormat="1" applyFill="1" applyBorder="1"/>
    <xf numFmtId="9" fontId="62" fillId="0" borderId="0" xfId="126" applyFont="1"/>
    <xf numFmtId="9" fontId="0" fillId="25" borderId="22" xfId="0" applyNumberFormat="1" applyFill="1" applyBorder="1"/>
    <xf numFmtId="176" fontId="0" fillId="25" borderId="16" xfId="125" applyNumberFormat="1" applyFont="1" applyFill="1" applyBorder="1"/>
    <xf numFmtId="176" fontId="0" fillId="25" borderId="21" xfId="125" applyNumberFormat="1" applyFont="1" applyFill="1" applyBorder="1"/>
    <xf numFmtId="0" fontId="0" fillId="0" borderId="22" xfId="0" applyBorder="1"/>
    <xf numFmtId="176" fontId="0" fillId="41" borderId="16" xfId="0" applyNumberFormat="1" applyFill="1" applyBorder="1"/>
    <xf numFmtId="176" fontId="0" fillId="41" borderId="0" xfId="0" applyNumberFormat="1" applyFill="1"/>
    <xf numFmtId="9" fontId="0" fillId="0" borderId="17" xfId="0" applyNumberFormat="1" applyBorder="1"/>
    <xf numFmtId="9" fontId="0" fillId="0" borderId="19" xfId="0" applyNumberFormat="1" applyBorder="1"/>
    <xf numFmtId="9" fontId="0" fillId="0" borderId="22" xfId="0" applyNumberFormat="1" applyBorder="1"/>
    <xf numFmtId="176" fontId="0" fillId="41" borderId="21" xfId="0" applyNumberFormat="1" applyFill="1" applyBorder="1"/>
    <xf numFmtId="172" fontId="0" fillId="41" borderId="21" xfId="126" applyNumberFormat="1" applyFont="1" applyFill="1" applyBorder="1"/>
    <xf numFmtId="44" fontId="0" fillId="0" borderId="0" xfId="0" applyNumberFormat="1"/>
    <xf numFmtId="0" fontId="31" fillId="0" borderId="10" xfId="0" applyFont="1" applyBorder="1" applyAlignment="1">
      <alignment horizontal="center" vertical="center"/>
    </xf>
    <xf numFmtId="0" fontId="31" fillId="0" borderId="10" xfId="0" applyFont="1" applyBorder="1" applyAlignment="1">
      <alignment horizontal="center" vertical="center" wrapText="1"/>
    </xf>
    <xf numFmtId="0" fontId="31" fillId="0" borderId="11" xfId="0" applyFont="1" applyBorder="1" applyAlignment="1">
      <alignment horizontal="center" vertical="center"/>
    </xf>
    <xf numFmtId="0" fontId="31" fillId="0" borderId="14" xfId="0" applyFont="1" applyBorder="1" applyAlignment="1">
      <alignment vertical="center"/>
    </xf>
    <xf numFmtId="9" fontId="31" fillId="0" borderId="14" xfId="0" applyNumberFormat="1" applyFont="1" applyBorder="1" applyAlignment="1">
      <alignment horizontal="center" vertical="center"/>
    </xf>
    <xf numFmtId="0" fontId="32" fillId="0" borderId="0" xfId="0" applyFont="1" applyAlignment="1">
      <alignment vertical="center"/>
    </xf>
    <xf numFmtId="0" fontId="52" fillId="0" borderId="0" xfId="0" applyFont="1" applyAlignment="1">
      <alignment vertical="center"/>
    </xf>
    <xf numFmtId="0" fontId="34" fillId="0" borderId="12" xfId="0" applyFont="1" applyBorder="1" applyAlignment="1">
      <alignment vertical="center" wrapText="1"/>
    </xf>
    <xf numFmtId="0" fontId="34" fillId="0" borderId="10" xfId="0" applyFont="1" applyBorder="1" applyAlignment="1">
      <alignment vertical="center" wrapText="1"/>
    </xf>
    <xf numFmtId="0" fontId="35" fillId="0" borderId="11" xfId="0" applyFont="1" applyBorder="1" applyAlignment="1">
      <alignment vertical="center" wrapText="1"/>
    </xf>
    <xf numFmtId="9" fontId="35" fillId="0" borderId="14" xfId="0" applyNumberFormat="1" applyFont="1" applyBorder="1" applyAlignment="1">
      <alignment vertical="center" wrapText="1"/>
    </xf>
    <xf numFmtId="0" fontId="35" fillId="0" borderId="14" xfId="0" applyFont="1" applyBorder="1" applyAlignment="1">
      <alignment vertical="center" wrapText="1"/>
    </xf>
    <xf numFmtId="0" fontId="34" fillId="0" borderId="12" xfId="0" applyFont="1" applyBorder="1" applyAlignment="1">
      <alignment horizontal="center" vertical="center" wrapText="1"/>
    </xf>
    <xf numFmtId="0" fontId="34" fillId="0" borderId="10" xfId="0" applyFont="1" applyBorder="1" applyAlignment="1">
      <alignment horizontal="center" vertical="center" wrapText="1"/>
    </xf>
    <xf numFmtId="0" fontId="34" fillId="0" borderId="11" xfId="0" applyFont="1" applyBorder="1" applyAlignment="1">
      <alignment horizontal="center" vertical="center" wrapText="1"/>
    </xf>
    <xf numFmtId="0" fontId="34" fillId="0" borderId="14" xfId="0" applyFont="1" applyBorder="1" applyAlignment="1">
      <alignment horizontal="center" vertical="center" wrapText="1"/>
    </xf>
    <xf numFmtId="0" fontId="35" fillId="0" borderId="11" xfId="0" applyFont="1" applyBorder="1" applyAlignment="1">
      <alignment horizontal="center" vertical="center" wrapText="1"/>
    </xf>
    <xf numFmtId="0" fontId="35" fillId="0" borderId="14" xfId="0" applyFont="1" applyBorder="1" applyAlignment="1">
      <alignment horizontal="center" vertical="center" wrapText="1"/>
    </xf>
    <xf numFmtId="0" fontId="63" fillId="0" borderId="0" xfId="0" applyFont="1"/>
    <xf numFmtId="172" fontId="56" fillId="38" borderId="0" xfId="126" applyNumberFormat="1" applyFont="1" applyFill="1"/>
    <xf numFmtId="10" fontId="56" fillId="0" borderId="0" xfId="126" applyNumberFormat="1" applyFont="1"/>
    <xf numFmtId="2" fontId="56" fillId="27" borderId="0" xfId="0" applyNumberFormat="1" applyFont="1" applyFill="1"/>
    <xf numFmtId="172" fontId="58" fillId="38" borderId="0" xfId="0" applyNumberFormat="1" applyFont="1" applyFill="1"/>
    <xf numFmtId="177" fontId="56" fillId="27" borderId="0" xfId="126" applyNumberFormat="1" applyFont="1" applyFill="1"/>
    <xf numFmtId="0" fontId="64" fillId="0" borderId="0" xfId="0" applyFont="1" applyAlignment="1">
      <alignment vertical="center"/>
    </xf>
    <xf numFmtId="0" fontId="59" fillId="0" borderId="0" xfId="0" applyFont="1"/>
    <xf numFmtId="0" fontId="65" fillId="0" borderId="12" xfId="0" applyFont="1" applyBorder="1" applyAlignment="1">
      <alignment vertical="center"/>
    </xf>
    <xf numFmtId="0" fontId="65" fillId="0" borderId="11" xfId="0" applyFont="1" applyBorder="1" applyAlignment="1">
      <alignment vertical="center"/>
    </xf>
    <xf numFmtId="0" fontId="64" fillId="0" borderId="11" xfId="0" applyFont="1" applyBorder="1" applyAlignment="1">
      <alignment vertical="center"/>
    </xf>
    <xf numFmtId="0" fontId="64" fillId="0" borderId="10" xfId="0" applyFont="1" applyBorder="1" applyAlignment="1">
      <alignment horizontal="right" vertical="center"/>
    </xf>
    <xf numFmtId="0" fontId="65" fillId="0" borderId="14" xfId="0" applyFont="1" applyBorder="1" applyAlignment="1">
      <alignment vertical="center"/>
    </xf>
    <xf numFmtId="3" fontId="65" fillId="0" borderId="14" xfId="0" applyNumberFormat="1" applyFont="1" applyBorder="1" applyAlignment="1">
      <alignment horizontal="right" vertical="center"/>
    </xf>
    <xf numFmtId="3" fontId="64" fillId="0" borderId="14" xfId="0" applyNumberFormat="1" applyFont="1" applyBorder="1" applyAlignment="1">
      <alignment horizontal="right" vertical="center"/>
    </xf>
    <xf numFmtId="0" fontId="65" fillId="0" borderId="14" xfId="0" applyFont="1" applyBorder="1" applyAlignment="1">
      <alignment horizontal="right" vertical="center"/>
    </xf>
    <xf numFmtId="0" fontId="64" fillId="0" borderId="14" xfId="0" applyFont="1" applyBorder="1" applyAlignment="1">
      <alignment horizontal="right" vertical="center"/>
    </xf>
    <xf numFmtId="9" fontId="66" fillId="0" borderId="0" xfId="126" applyFont="1"/>
    <xf numFmtId="172" fontId="56" fillId="0" borderId="0" xfId="126" applyNumberFormat="1" applyFont="1" applyFill="1"/>
    <xf numFmtId="2" fontId="56" fillId="0" borderId="0" xfId="0" applyNumberFormat="1" applyFont="1"/>
    <xf numFmtId="10" fontId="56" fillId="0" borderId="0" xfId="126" applyNumberFormat="1" applyFont="1" applyFill="1"/>
    <xf numFmtId="0" fontId="37" fillId="28" borderId="15" xfId="0" applyFont="1" applyFill="1" applyBorder="1"/>
    <xf numFmtId="169" fontId="0" fillId="28" borderId="0" xfId="107" applyNumberFormat="1" applyFont="1" applyFill="1" applyBorder="1"/>
    <xf numFmtId="169" fontId="0" fillId="28" borderId="19" xfId="107" applyNumberFormat="1" applyFont="1" applyFill="1" applyBorder="1"/>
    <xf numFmtId="169" fontId="0" fillId="28" borderId="18" xfId="107" applyNumberFormat="1" applyFont="1" applyFill="1" applyBorder="1"/>
    <xf numFmtId="169" fontId="0" fillId="0" borderId="18" xfId="107" applyNumberFormat="1" applyFont="1" applyFill="1" applyBorder="1"/>
    <xf numFmtId="171" fontId="0" fillId="28" borderId="0" xfId="107" applyNumberFormat="1" applyFont="1" applyFill="1" applyBorder="1"/>
    <xf numFmtId="171" fontId="0" fillId="28" borderId="19" xfId="107" applyNumberFormat="1" applyFont="1" applyFill="1" applyBorder="1"/>
    <xf numFmtId="0" fontId="38" fillId="28" borderId="18" xfId="0" applyFont="1" applyFill="1" applyBorder="1"/>
    <xf numFmtId="0" fontId="38" fillId="28" borderId="0" xfId="0" applyFont="1" applyFill="1"/>
    <xf numFmtId="0" fontId="38" fillId="28" borderId="19" xfId="107" applyNumberFormat="1" applyFont="1" applyFill="1" applyBorder="1"/>
    <xf numFmtId="0" fontId="67" fillId="28" borderId="18" xfId="0" applyFont="1" applyFill="1" applyBorder="1"/>
    <xf numFmtId="0" fontId="67" fillId="28" borderId="0" xfId="0" applyFont="1" applyFill="1"/>
    <xf numFmtId="169" fontId="67" fillId="28" borderId="0" xfId="107" applyNumberFormat="1" applyFont="1" applyFill="1" applyBorder="1"/>
    <xf numFmtId="169" fontId="67" fillId="28" borderId="19" xfId="107" applyNumberFormat="1" applyFont="1" applyFill="1" applyBorder="1"/>
    <xf numFmtId="0" fontId="0" fillId="42" borderId="0" xfId="0" applyFill="1"/>
    <xf numFmtId="171" fontId="0" fillId="42" borderId="19" xfId="107" applyNumberFormat="1" applyFont="1" applyFill="1" applyBorder="1"/>
    <xf numFmtId="172" fontId="0" fillId="28" borderId="0" xfId="126" applyNumberFormat="1" applyFont="1" applyFill="1" applyBorder="1"/>
    <xf numFmtId="171" fontId="0" fillId="0" borderId="19" xfId="107" applyNumberFormat="1" applyFont="1" applyFill="1" applyBorder="1"/>
    <xf numFmtId="10" fontId="0" fillId="0" borderId="0" xfId="0" applyNumberFormat="1"/>
    <xf numFmtId="0" fontId="67" fillId="0" borderId="18" xfId="0" applyFont="1" applyBorder="1"/>
    <xf numFmtId="0" fontId="67" fillId="0" borderId="0" xfId="0" applyFont="1"/>
    <xf numFmtId="169" fontId="67" fillId="0" borderId="0" xfId="107" applyNumberFormat="1" applyFont="1" applyFill="1" applyBorder="1"/>
    <xf numFmtId="169" fontId="67" fillId="0" borderId="19" xfId="107" applyNumberFormat="1" applyFont="1" applyFill="1" applyBorder="1"/>
    <xf numFmtId="172" fontId="67" fillId="0" borderId="0" xfId="126" applyNumberFormat="1" applyFont="1" applyFill="1" applyBorder="1"/>
    <xf numFmtId="172" fontId="67" fillId="0" borderId="19" xfId="126" applyNumberFormat="1" applyFont="1" applyFill="1" applyBorder="1"/>
    <xf numFmtId="171" fontId="68" fillId="28" borderId="0" xfId="107" applyNumberFormat="1" applyFont="1" applyFill="1" applyBorder="1"/>
    <xf numFmtId="172" fontId="67" fillId="0" borderId="21" xfId="126" applyNumberFormat="1" applyFont="1" applyFill="1" applyBorder="1"/>
    <xf numFmtId="172" fontId="67" fillId="0" borderId="22" xfId="126" applyNumberFormat="1" applyFont="1" applyFill="1" applyBorder="1"/>
    <xf numFmtId="169" fontId="45" fillId="28" borderId="16" xfId="107" applyNumberFormat="1" applyFont="1" applyFill="1" applyBorder="1"/>
    <xf numFmtId="169" fontId="45" fillId="28" borderId="17" xfId="107" applyNumberFormat="1" applyFont="1" applyFill="1" applyBorder="1"/>
    <xf numFmtId="169" fontId="68" fillId="28" borderId="0" xfId="107" applyNumberFormat="1" applyFont="1" applyFill="1" applyBorder="1"/>
    <xf numFmtId="169" fontId="68" fillId="28" borderId="19" xfId="107" applyNumberFormat="1" applyFont="1" applyFill="1" applyBorder="1"/>
    <xf numFmtId="0" fontId="45" fillId="0" borderId="18" xfId="0" applyFont="1" applyBorder="1"/>
    <xf numFmtId="0" fontId="45" fillId="0" borderId="0" xfId="0" applyFont="1"/>
    <xf numFmtId="169" fontId="45" fillId="0" borderId="0" xfId="107" applyNumberFormat="1" applyFont="1" applyFill="1" applyBorder="1"/>
    <xf numFmtId="169" fontId="45" fillId="0" borderId="19" xfId="107" applyNumberFormat="1" applyFont="1" applyFill="1" applyBorder="1"/>
    <xf numFmtId="0" fontId="46" fillId="0" borderId="18" xfId="0" applyFont="1" applyBorder="1"/>
    <xf numFmtId="0" fontId="46" fillId="0" borderId="0" xfId="0" applyFont="1"/>
    <xf numFmtId="169" fontId="46" fillId="0" borderId="0" xfId="107" applyNumberFormat="1" applyFont="1" applyFill="1" applyBorder="1"/>
    <xf numFmtId="169" fontId="46" fillId="0" borderId="19" xfId="107" applyNumberFormat="1" applyFont="1" applyFill="1" applyBorder="1"/>
    <xf numFmtId="169" fontId="69" fillId="28" borderId="0" xfId="107" applyNumberFormat="1" applyFont="1" applyFill="1" applyBorder="1"/>
    <xf numFmtId="0" fontId="45" fillId="0" borderId="19" xfId="0" applyFont="1" applyBorder="1"/>
    <xf numFmtId="10" fontId="46" fillId="0" borderId="0" xfId="0" applyNumberFormat="1" applyFont="1"/>
    <xf numFmtId="9" fontId="70" fillId="0" borderId="13" xfId="126" applyFont="1" applyFill="1" applyBorder="1"/>
    <xf numFmtId="9" fontId="45" fillId="0" borderId="0" xfId="126" applyFont="1" applyFill="1" applyBorder="1"/>
    <xf numFmtId="9" fontId="68" fillId="28" borderId="0" xfId="126" applyFont="1" applyFill="1" applyBorder="1"/>
    <xf numFmtId="43" fontId="45" fillId="0" borderId="0" xfId="107" applyFont="1" applyFill="1" applyBorder="1"/>
    <xf numFmtId="43" fontId="45" fillId="0" borderId="19" xfId="107" applyFont="1" applyFill="1" applyBorder="1"/>
    <xf numFmtId="170" fontId="68" fillId="28" borderId="0" xfId="107" applyNumberFormat="1" applyFont="1" applyFill="1" applyBorder="1"/>
    <xf numFmtId="171" fontId="46" fillId="0" borderId="0" xfId="107" applyNumberFormat="1" applyFont="1" applyFill="1" applyBorder="1"/>
    <xf numFmtId="0" fontId="46" fillId="24" borderId="20" xfId="0" applyFont="1" applyFill="1" applyBorder="1"/>
    <xf numFmtId="0" fontId="46" fillId="24" borderId="21" xfId="0" applyFont="1" applyFill="1" applyBorder="1"/>
    <xf numFmtId="0" fontId="45" fillId="24" borderId="21" xfId="0" applyFont="1" applyFill="1" applyBorder="1"/>
    <xf numFmtId="169" fontId="46" fillId="24" borderId="22" xfId="107" applyNumberFormat="1" applyFont="1" applyFill="1" applyBorder="1"/>
    <xf numFmtId="0" fontId="0" fillId="28" borderId="0" xfId="0" applyFill="1" applyAlignment="1">
      <alignment horizontal="center"/>
    </xf>
    <xf numFmtId="0" fontId="0" fillId="0" borderId="15" xfId="0" applyBorder="1" applyAlignment="1">
      <alignment horizontal="center" vertical="center"/>
    </xf>
    <xf numFmtId="0" fontId="0" fillId="0" borderId="18" xfId="0" applyBorder="1" applyAlignment="1">
      <alignment horizontal="center" vertical="center"/>
    </xf>
    <xf numFmtId="0" fontId="0" fillId="0" borderId="20" xfId="0" applyBorder="1" applyAlignment="1">
      <alignment horizontal="center" vertical="center"/>
    </xf>
    <xf numFmtId="0" fontId="61" fillId="39" borderId="18" xfId="0" applyFont="1" applyFill="1" applyBorder="1" applyAlignment="1">
      <alignment horizontal="center"/>
    </xf>
    <xf numFmtId="0" fontId="61" fillId="39" borderId="0" xfId="0" applyFont="1" applyFill="1" applyAlignment="1">
      <alignment horizontal="center"/>
    </xf>
    <xf numFmtId="0" fontId="61" fillId="39" borderId="19" xfId="0" applyFont="1" applyFill="1" applyBorder="1" applyAlignment="1">
      <alignment horizontal="center"/>
    </xf>
    <xf numFmtId="0" fontId="61" fillId="40" borderId="18" xfId="0" applyFont="1" applyFill="1" applyBorder="1" applyAlignment="1">
      <alignment horizontal="center"/>
    </xf>
    <xf numFmtId="0" fontId="61" fillId="40" borderId="0" xfId="0" applyFont="1" applyFill="1" applyAlignment="1">
      <alignment horizontal="center"/>
    </xf>
    <xf numFmtId="0" fontId="37" fillId="41" borderId="18" xfId="0" applyFont="1" applyFill="1" applyBorder="1" applyAlignment="1">
      <alignment horizontal="center"/>
    </xf>
    <xf numFmtId="0" fontId="37" fillId="41" borderId="0" xfId="0" applyFont="1" applyFill="1" applyAlignment="1">
      <alignment horizontal="center"/>
    </xf>
    <xf numFmtId="0" fontId="37" fillId="41" borderId="19" xfId="0" applyFont="1" applyFill="1" applyBorder="1" applyAlignment="1">
      <alignment horizontal="center"/>
    </xf>
    <xf numFmtId="0" fontId="71" fillId="0" borderId="0" xfId="127" applyFont="1" applyAlignment="1">
      <alignment horizontal="center"/>
    </xf>
    <xf numFmtId="0" fontId="1" fillId="0" borderId="0" xfId="127"/>
    <xf numFmtId="0" fontId="72" fillId="0" borderId="0" xfId="127" applyFont="1"/>
    <xf numFmtId="0" fontId="73" fillId="0" borderId="0" xfId="127" applyFont="1" applyAlignment="1">
      <alignment horizontal="center"/>
    </xf>
    <xf numFmtId="0" fontId="1" fillId="0" borderId="0" xfId="127" applyAlignment="1">
      <alignment horizontal="right" vertical="top" indent="1"/>
    </xf>
    <xf numFmtId="0" fontId="74" fillId="0" borderId="0" xfId="127" applyFont="1" applyAlignment="1">
      <alignment horizontal="left" wrapText="1"/>
    </xf>
    <xf numFmtId="0" fontId="74" fillId="0" borderId="0" xfId="127" applyFont="1"/>
    <xf numFmtId="0" fontId="75" fillId="0" borderId="0" xfId="128"/>
    <xf numFmtId="0" fontId="59" fillId="0" borderId="0" xfId="127" applyFont="1" applyAlignment="1">
      <alignment horizontal="left"/>
    </xf>
    <xf numFmtId="0" fontId="59" fillId="0" borderId="0" xfId="127" applyFont="1" applyAlignment="1">
      <alignment horizontal="center"/>
    </xf>
    <xf numFmtId="0" fontId="59" fillId="0" borderId="0" xfId="127" applyFont="1" applyAlignment="1">
      <alignment horizontal="right"/>
    </xf>
  </cellXfs>
  <cellStyles count="129">
    <cellStyle name="=C:\WINDOWS\SYSTEM32\COMMAND.COM" xfId="1" xr:uid="{00000000-0005-0000-0000-000000000000}"/>
    <cellStyle name="=C:\WINDOWS\SYSTEM32\COMMAND.COM 2" xfId="103" xr:uid="{00000000-0005-0000-0000-000001000000}"/>
    <cellStyle name="20% - Accent1" xfId="2" builtinId="30" customBuiltin="1"/>
    <cellStyle name="20% - Accent1 2" xfId="3" xr:uid="{00000000-0005-0000-0000-000003000000}"/>
    <cellStyle name="20% - Accent2" xfId="4" builtinId="34" customBuiltin="1"/>
    <cellStyle name="20% - Accent2 2" xfId="5" xr:uid="{00000000-0005-0000-0000-000005000000}"/>
    <cellStyle name="20% - Accent3" xfId="6" builtinId="38" customBuiltin="1"/>
    <cellStyle name="20% - Accent3 2" xfId="7" xr:uid="{00000000-0005-0000-0000-000007000000}"/>
    <cellStyle name="20% - Accent4" xfId="8" builtinId="42" customBuiltin="1"/>
    <cellStyle name="20% - Accent4 2" xfId="9" xr:uid="{00000000-0005-0000-0000-000009000000}"/>
    <cellStyle name="20% - Accent5" xfId="10" builtinId="46" customBuiltin="1"/>
    <cellStyle name="20% - Accent5 2" xfId="11" xr:uid="{00000000-0005-0000-0000-00000B000000}"/>
    <cellStyle name="20% - Accent6" xfId="12" builtinId="50" customBuiltin="1"/>
    <cellStyle name="20% - Accent6 2" xfId="13" xr:uid="{00000000-0005-0000-0000-00000D000000}"/>
    <cellStyle name="40% - Accent1" xfId="14" builtinId="31" customBuiltin="1"/>
    <cellStyle name="40% - Accent1 2" xfId="15" xr:uid="{00000000-0005-0000-0000-00000F000000}"/>
    <cellStyle name="40% - Accent2" xfId="16" builtinId="35" customBuiltin="1"/>
    <cellStyle name="40% - Accent2 2" xfId="17" xr:uid="{00000000-0005-0000-0000-000011000000}"/>
    <cellStyle name="40% - Accent3" xfId="18" builtinId="39" customBuiltin="1"/>
    <cellStyle name="40% - Accent3 2" xfId="19" xr:uid="{00000000-0005-0000-0000-000013000000}"/>
    <cellStyle name="40% - Accent4" xfId="20" builtinId="43" customBuiltin="1"/>
    <cellStyle name="40% - Accent4 2" xfId="21" xr:uid="{00000000-0005-0000-0000-000015000000}"/>
    <cellStyle name="40% - Accent5" xfId="22" builtinId="47" customBuiltin="1"/>
    <cellStyle name="40% - Accent5 2" xfId="23" xr:uid="{00000000-0005-0000-0000-000017000000}"/>
    <cellStyle name="40% - Accent6" xfId="24" builtinId="51" customBuiltin="1"/>
    <cellStyle name="40% - Accent6 2" xfId="25" xr:uid="{00000000-0005-0000-0000-000019000000}"/>
    <cellStyle name="60% - Accent1" xfId="26" builtinId="32" customBuiltin="1"/>
    <cellStyle name="60% - Accent1 2" xfId="27" xr:uid="{00000000-0005-0000-0000-00001B000000}"/>
    <cellStyle name="60% - Accent2" xfId="28" builtinId="36" customBuiltin="1"/>
    <cellStyle name="60% - Accent2 2" xfId="29" xr:uid="{00000000-0005-0000-0000-00001D000000}"/>
    <cellStyle name="60% - Accent3" xfId="30" builtinId="40" customBuiltin="1"/>
    <cellStyle name="60% - Accent3 2" xfId="31" xr:uid="{00000000-0005-0000-0000-00001F000000}"/>
    <cellStyle name="60% - Accent4" xfId="32" builtinId="44" customBuiltin="1"/>
    <cellStyle name="60% - Accent4 2" xfId="33" xr:uid="{00000000-0005-0000-0000-000021000000}"/>
    <cellStyle name="60% - Accent5" xfId="34" builtinId="48" customBuiltin="1"/>
    <cellStyle name="60% - Accent5 2" xfId="35" xr:uid="{00000000-0005-0000-0000-000023000000}"/>
    <cellStyle name="60% - Accent6" xfId="36" builtinId="52" customBuiltin="1"/>
    <cellStyle name="60% - Accent6 2" xfId="37" xr:uid="{00000000-0005-0000-0000-000025000000}"/>
    <cellStyle name="Accent1" xfId="38" builtinId="29" customBuiltin="1"/>
    <cellStyle name="Accent1 2" xfId="39" xr:uid="{00000000-0005-0000-0000-000027000000}"/>
    <cellStyle name="Accent2" xfId="40" builtinId="33" customBuiltin="1"/>
    <cellStyle name="Accent2 2" xfId="41" xr:uid="{00000000-0005-0000-0000-000029000000}"/>
    <cellStyle name="Accent3" xfId="42" builtinId="37" customBuiltin="1"/>
    <cellStyle name="Accent3 2" xfId="43" xr:uid="{00000000-0005-0000-0000-00002B000000}"/>
    <cellStyle name="Accent4" xfId="44" builtinId="41" customBuiltin="1"/>
    <cellStyle name="Accent4 2" xfId="45" xr:uid="{00000000-0005-0000-0000-00002D000000}"/>
    <cellStyle name="Accent5" xfId="46" builtinId="45" customBuiltin="1"/>
    <cellStyle name="Accent5 2" xfId="47" xr:uid="{00000000-0005-0000-0000-00002F000000}"/>
    <cellStyle name="Accent6" xfId="48" builtinId="49" customBuiltin="1"/>
    <cellStyle name="Accent6 2" xfId="49" xr:uid="{00000000-0005-0000-0000-000031000000}"/>
    <cellStyle name="Bad" xfId="50" builtinId="27" customBuiltin="1"/>
    <cellStyle name="Bad 2" xfId="51" xr:uid="{00000000-0005-0000-0000-000033000000}"/>
    <cellStyle name="Calculation" xfId="52" builtinId="22" customBuiltin="1"/>
    <cellStyle name="Calculation 2" xfId="53" xr:uid="{00000000-0005-0000-0000-000035000000}"/>
    <cellStyle name="Check Cell" xfId="54" builtinId="23" customBuiltin="1"/>
    <cellStyle name="Check Cell 2" xfId="55" xr:uid="{00000000-0005-0000-0000-000037000000}"/>
    <cellStyle name="Comma" xfId="107" builtinId="3"/>
    <cellStyle name="Comma 2" xfId="56" xr:uid="{00000000-0005-0000-0000-000038000000}"/>
    <cellStyle name="Comma 3" xfId="57" xr:uid="{00000000-0005-0000-0000-000039000000}"/>
    <cellStyle name="Comma 3 2" xfId="108" xr:uid="{7621AEE5-1D9C-4F74-BB73-0EAC57868B5D}"/>
    <cellStyle name="Comma 4" xfId="58" xr:uid="{00000000-0005-0000-0000-00003A000000}"/>
    <cellStyle name="Comma 4 2" xfId="109" xr:uid="{202CAE3B-4518-4CD5-8002-CF0DB5380660}"/>
    <cellStyle name="Comma 5" xfId="59" xr:uid="{00000000-0005-0000-0000-00003B000000}"/>
    <cellStyle name="Comma 5 2" xfId="110" xr:uid="{82584A29-87C4-43BA-B3CA-B4B54945BBBA}"/>
    <cellStyle name="Comma 6" xfId="60" xr:uid="{00000000-0005-0000-0000-00003C000000}"/>
    <cellStyle name="Comma 6 2" xfId="111" xr:uid="{87465DE6-8918-489C-8C81-CBBFE44ABA6B}"/>
    <cellStyle name="Comma 7" xfId="61" xr:uid="{00000000-0005-0000-0000-00003D000000}"/>
    <cellStyle name="Comma 8" xfId="124" xr:uid="{CDF6CEEE-5305-46D7-B063-C335172F3B0A}"/>
    <cellStyle name="Currency" xfId="125" builtinId="4"/>
    <cellStyle name="Currency 2" xfId="62" xr:uid="{00000000-0005-0000-0000-00003E000000}"/>
    <cellStyle name="Currency 2 2" xfId="112" xr:uid="{52C4EC86-5E40-4ECD-9824-A974A5EEBD51}"/>
    <cellStyle name="Currency 3" xfId="63" xr:uid="{00000000-0005-0000-0000-00003F000000}"/>
    <cellStyle name="Currency 3 2" xfId="113" xr:uid="{83DBC15D-3057-447C-89F5-26616D93B02F}"/>
    <cellStyle name="Currency 4" xfId="64" xr:uid="{00000000-0005-0000-0000-000040000000}"/>
    <cellStyle name="Currency 4 2" xfId="114" xr:uid="{5481448A-E3AF-4E4F-9976-893B483FF9E1}"/>
    <cellStyle name="Explanatory Text" xfId="65" builtinId="53" customBuiltin="1"/>
    <cellStyle name="Explanatory Text 2" xfId="66" xr:uid="{00000000-0005-0000-0000-000042000000}"/>
    <cellStyle name="Good" xfId="67" builtinId="26" customBuiltin="1"/>
    <cellStyle name="Good 2" xfId="68" xr:uid="{00000000-0005-0000-0000-000044000000}"/>
    <cellStyle name="Heading 1" xfId="69" builtinId="16" customBuiltin="1"/>
    <cellStyle name="Heading 1 2" xfId="70" xr:uid="{00000000-0005-0000-0000-000046000000}"/>
    <cellStyle name="Heading 2" xfId="71" builtinId="17" customBuiltin="1"/>
    <cellStyle name="Heading 2 2" xfId="72" xr:uid="{00000000-0005-0000-0000-000048000000}"/>
    <cellStyle name="Heading 3" xfId="73" builtinId="18" customBuiltin="1"/>
    <cellStyle name="Heading 3 2" xfId="74" xr:uid="{00000000-0005-0000-0000-00004A000000}"/>
    <cellStyle name="Heading 4" xfId="75" builtinId="19" customBuiltin="1"/>
    <cellStyle name="Heading 4 2" xfId="76" xr:uid="{00000000-0005-0000-0000-00004C000000}"/>
    <cellStyle name="Hyperlink" xfId="128" builtinId="8"/>
    <cellStyle name="Input" xfId="77" builtinId="20" customBuiltin="1"/>
    <cellStyle name="Input 2" xfId="78" xr:uid="{00000000-0005-0000-0000-00004E000000}"/>
    <cellStyle name="Linked Cell" xfId="79" builtinId="24" customBuiltin="1"/>
    <cellStyle name="Linked Cell 2" xfId="80" xr:uid="{00000000-0005-0000-0000-000050000000}"/>
    <cellStyle name="Neutral" xfId="81" builtinId="28" customBuiltin="1"/>
    <cellStyle name="Neutral 2" xfId="82" xr:uid="{00000000-0005-0000-0000-000052000000}"/>
    <cellStyle name="Normal" xfId="0" builtinId="0"/>
    <cellStyle name="Normal 2" xfId="83" xr:uid="{00000000-0005-0000-0000-000054000000}"/>
    <cellStyle name="Normal 2 2" xfId="84" xr:uid="{00000000-0005-0000-0000-000055000000}"/>
    <cellStyle name="Normal 2_AFE201112_LO3_JZH_1_GO_v2" xfId="85" xr:uid="{00000000-0005-0000-0000-000056000000}"/>
    <cellStyle name="Normal 3" xfId="86" xr:uid="{00000000-0005-0000-0000-000057000000}"/>
    <cellStyle name="Normal 4" xfId="87" xr:uid="{00000000-0005-0000-0000-000058000000}"/>
    <cellStyle name="Normal 5" xfId="105" xr:uid="{AA942E21-827A-4DB0-82AF-44538EDEAB00}"/>
    <cellStyle name="Normal 5 2" xfId="119" xr:uid="{62E6BF57-E42A-401C-ADA0-009B81EA7EFE}"/>
    <cellStyle name="Normal 5 3" xfId="122" xr:uid="{D2054E9D-ABE3-4B11-AEB5-FC289969F285}"/>
    <cellStyle name="Normal 6" xfId="106" xr:uid="{04C0CDEB-5123-4201-9032-23340C2F1BB3}"/>
    <cellStyle name="Normal 6 2" xfId="120" xr:uid="{99F3FE95-C814-491C-8991-A46B3C4D8D7F}"/>
    <cellStyle name="Normal 6 3" xfId="121" xr:uid="{FC7A31AF-760A-409E-B64C-247B5857C595}"/>
    <cellStyle name="Normal 7" xfId="127" xr:uid="{3C294958-E84E-4772-B050-99E0A8E34450}"/>
    <cellStyle name="Note" xfId="88" builtinId="10" customBuiltin="1"/>
    <cellStyle name="Note 2" xfId="89" xr:uid="{00000000-0005-0000-0000-00005A000000}"/>
    <cellStyle name="Output" xfId="90" builtinId="21" customBuiltin="1"/>
    <cellStyle name="Output 2" xfId="91" xr:uid="{00000000-0005-0000-0000-00005C000000}"/>
    <cellStyle name="Percent" xfId="126" builtinId="5"/>
    <cellStyle name="Percent 2" xfId="92" xr:uid="{00000000-0005-0000-0000-00005D000000}"/>
    <cellStyle name="Percent 3" xfId="93" xr:uid="{00000000-0005-0000-0000-00005E000000}"/>
    <cellStyle name="Percent 3 2" xfId="115" xr:uid="{134A39CE-D492-4F6A-B515-3286B87EAAD1}"/>
    <cellStyle name="Percent 4" xfId="94" xr:uid="{00000000-0005-0000-0000-00005F000000}"/>
    <cellStyle name="Percent 4 2" xfId="116" xr:uid="{FE1AD74E-7C3E-4D3A-8599-DE4F64C9FC66}"/>
    <cellStyle name="Percent 5" xfId="95" xr:uid="{00000000-0005-0000-0000-000060000000}"/>
    <cellStyle name="Percent 5 2" xfId="117" xr:uid="{7BB1490C-3470-4499-9542-06243BCBA1CA}"/>
    <cellStyle name="Percent 6" xfId="96" xr:uid="{00000000-0005-0000-0000-000061000000}"/>
    <cellStyle name="Percent 6 2" xfId="118" xr:uid="{EBBE0127-BAC8-4940-A543-7B275E9DA161}"/>
    <cellStyle name="Percent 7" xfId="104" xr:uid="{00000000-0005-0000-0000-000062000000}"/>
    <cellStyle name="Percent 8" xfId="123" xr:uid="{7BED8E63-C4C0-47F7-BC02-E210DEE5CDB5}"/>
    <cellStyle name="Title" xfId="97" builtinId="15" customBuiltin="1"/>
    <cellStyle name="Title 2" xfId="98" xr:uid="{00000000-0005-0000-0000-000064000000}"/>
    <cellStyle name="Total" xfId="99" builtinId="25" customBuiltin="1"/>
    <cellStyle name="Total 2" xfId="100" xr:uid="{00000000-0005-0000-0000-000066000000}"/>
    <cellStyle name="Warning Text" xfId="101" builtinId="11" customBuiltin="1"/>
    <cellStyle name="Warning Text 2" xfId="102" xr:uid="{00000000-0005-0000-0000-000068000000}"/>
  </cellStyles>
  <dxfs count="0"/>
  <tableStyles count="0" defaultTableStyle="TableStyleMedium9" defaultPivotStyle="PivotStyleLight16"/>
  <colors>
    <mruColors>
      <color rgb="FFFF99CC"/>
      <color rgb="FF33CC33"/>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Ex1.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Ex2.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r>
              <a:rPr lang="en-CA" baseline="0"/>
              <a:t>100 Day Profitability:Original vs. New Route</a:t>
            </a:r>
            <a:endParaRPr lang="en-CA"/>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endParaRPr lang="en-CA"/>
        </a:p>
      </c:txPr>
    </c:title>
    <c:autoTitleDeleted val="0"/>
    <c:plotArea>
      <c:layout>
        <c:manualLayout>
          <c:layoutTarget val="inner"/>
          <c:xMode val="edge"/>
          <c:yMode val="edge"/>
          <c:x val="9.4913979764915682E-2"/>
          <c:y val="0.17171296296296296"/>
          <c:w val="0.88099293850227955"/>
          <c:h val="0.72683177760000295"/>
        </c:manualLayout>
      </c:layout>
      <c:lineChart>
        <c:grouping val="standard"/>
        <c:varyColors val="0"/>
        <c:ser>
          <c:idx val="0"/>
          <c:order val="0"/>
          <c:tx>
            <c:v>Original</c:v>
          </c:tx>
          <c:spPr>
            <a:ln w="22225" cap="rnd" cmpd="sng" algn="ctr">
              <a:solidFill>
                <a:srgbClr val="7030A0"/>
              </a:solidFill>
              <a:round/>
            </a:ln>
            <a:effectLst/>
          </c:spPr>
          <c:marker>
            <c:symbol val="none"/>
          </c:marker>
          <c:val>
            <c:numRef>
              <c:f>[1]Q3!$R$9:$R$108</c:f>
              <c:numCache>
                <c:formatCode>General</c:formatCode>
                <c:ptCount val="100"/>
              </c:numCache>
            </c:numRef>
          </c:val>
          <c:smooth val="0"/>
          <c:extLst>
            <c:ext xmlns:c16="http://schemas.microsoft.com/office/drawing/2014/chart" uri="{C3380CC4-5D6E-409C-BE32-E72D297353CC}">
              <c16:uniqueId val="{00000000-AF89-41F8-9CB2-EC5957157F45}"/>
            </c:ext>
          </c:extLst>
        </c:ser>
        <c:ser>
          <c:idx val="1"/>
          <c:order val="1"/>
          <c:tx>
            <c:v>New Route</c:v>
          </c:tx>
          <c:spPr>
            <a:ln w="22225" cap="rnd" cmpd="sng" algn="ctr">
              <a:solidFill>
                <a:schemeClr val="accent4"/>
              </a:solidFill>
              <a:round/>
            </a:ln>
            <a:effectLst/>
          </c:spPr>
          <c:marker>
            <c:symbol val="none"/>
          </c:marker>
          <c:val>
            <c:numRef>
              <c:f>[1]Q3!$Y$9:$Y$108</c:f>
              <c:numCache>
                <c:formatCode>General</c:formatCode>
                <c:ptCount val="100"/>
              </c:numCache>
            </c:numRef>
          </c:val>
          <c:smooth val="0"/>
          <c:extLst>
            <c:ext xmlns:c16="http://schemas.microsoft.com/office/drawing/2014/chart" uri="{C3380CC4-5D6E-409C-BE32-E72D297353CC}">
              <c16:uniqueId val="{00000001-AF89-41F8-9CB2-EC5957157F45}"/>
            </c:ext>
          </c:extLst>
        </c:ser>
        <c:dLbls>
          <c:showLegendKey val="0"/>
          <c:showVal val="0"/>
          <c:showCatName val="0"/>
          <c:showSerName val="0"/>
          <c:showPercent val="0"/>
          <c:showBubbleSize val="0"/>
        </c:dLbls>
        <c:dropLines>
          <c:spPr>
            <a:ln w="9525" cap="flat" cmpd="sng" algn="ctr">
              <a:solidFill>
                <a:schemeClr val="accent4">
                  <a:lumMod val="20000"/>
                  <a:lumOff val="80000"/>
                </a:schemeClr>
              </a:solidFill>
              <a:round/>
            </a:ln>
            <a:effectLst/>
          </c:spPr>
        </c:dropLines>
        <c:smooth val="0"/>
        <c:axId val="727758720"/>
        <c:axId val="592905728"/>
      </c:lineChart>
      <c:catAx>
        <c:axId val="727758720"/>
        <c:scaling>
          <c:orientation val="minMax"/>
        </c:scaling>
        <c:delete val="0"/>
        <c:axPos val="b"/>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n-US"/>
          </a:p>
        </c:txPr>
        <c:crossAx val="592905728"/>
        <c:crosses val="autoZero"/>
        <c:auto val="1"/>
        <c:lblAlgn val="ctr"/>
        <c:lblOffset val="100"/>
        <c:noMultiLvlLbl val="0"/>
      </c:catAx>
      <c:valAx>
        <c:axId val="592905728"/>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n-US"/>
          </a:p>
        </c:txPr>
        <c:crossAx val="727758720"/>
        <c:crosses val="autoZero"/>
        <c:crossBetween val="between"/>
      </c:valAx>
      <c:spPr>
        <a:gradFill>
          <a:gsLst>
            <a:gs pos="100000">
              <a:schemeClr val="lt1">
                <a:lumMod val="95000"/>
              </a:schemeClr>
            </a:gs>
            <a:gs pos="0">
              <a:schemeClr val="lt1"/>
            </a:gs>
          </a:gsLst>
          <a:lin ang="5400000" scaled="0"/>
        </a:gradFill>
        <a:ln>
          <a:noFill/>
        </a:ln>
        <a:effectLst/>
      </c:spPr>
    </c:plotArea>
    <c:legend>
      <c:legendPos val="b"/>
      <c:layout>
        <c:manualLayout>
          <c:xMode val="edge"/>
          <c:yMode val="edge"/>
          <c:x val="0.1116387520921918"/>
          <c:y val="0.19965223097112858"/>
          <c:w val="0.17220499987496435"/>
          <c:h val="0.2170144356955380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r>
              <a:rPr lang="en-CA" baseline="0"/>
              <a:t>100 Day Profitability:Original vs. New Route</a:t>
            </a:r>
            <a:endParaRPr lang="en-CA"/>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endParaRPr lang="en-CA"/>
        </a:p>
      </c:txPr>
    </c:title>
    <c:autoTitleDeleted val="0"/>
    <c:plotArea>
      <c:layout>
        <c:manualLayout>
          <c:layoutTarget val="inner"/>
          <c:xMode val="edge"/>
          <c:yMode val="edge"/>
          <c:x val="9.4913979764915682E-2"/>
          <c:y val="0.17171296296296296"/>
          <c:w val="0.88099293850227955"/>
          <c:h val="0.72683177760000295"/>
        </c:manualLayout>
      </c:layout>
      <c:lineChart>
        <c:grouping val="standard"/>
        <c:varyColors val="0"/>
        <c:ser>
          <c:idx val="0"/>
          <c:order val="0"/>
          <c:tx>
            <c:v>Original</c:v>
          </c:tx>
          <c:spPr>
            <a:ln w="22225" cap="rnd" cmpd="sng" algn="ctr">
              <a:solidFill>
                <a:srgbClr val="7030A0"/>
              </a:solidFill>
              <a:round/>
            </a:ln>
            <a:effectLst/>
          </c:spPr>
          <c:marker>
            <c:symbol val="none"/>
          </c:marker>
          <c:val>
            <c:numRef>
              <c:f>[2]Q3!$R$9:$R$108</c:f>
              <c:numCache>
                <c:formatCode>General</c:formatCode>
                <c:ptCount val="100"/>
                <c:pt idx="0">
                  <c:v>200</c:v>
                </c:pt>
                <c:pt idx="1">
                  <c:v>400</c:v>
                </c:pt>
                <c:pt idx="2">
                  <c:v>600</c:v>
                </c:pt>
                <c:pt idx="3">
                  <c:v>800</c:v>
                </c:pt>
                <c:pt idx="4">
                  <c:v>1000</c:v>
                </c:pt>
                <c:pt idx="5">
                  <c:v>1200</c:v>
                </c:pt>
                <c:pt idx="6">
                  <c:v>1400</c:v>
                </c:pt>
                <c:pt idx="7">
                  <c:v>1600</c:v>
                </c:pt>
                <c:pt idx="8">
                  <c:v>1800</c:v>
                </c:pt>
                <c:pt idx="9">
                  <c:v>2000</c:v>
                </c:pt>
                <c:pt idx="10">
                  <c:v>2200</c:v>
                </c:pt>
                <c:pt idx="11">
                  <c:v>2400</c:v>
                </c:pt>
                <c:pt idx="12">
                  <c:v>2600</c:v>
                </c:pt>
                <c:pt idx="13">
                  <c:v>2800</c:v>
                </c:pt>
                <c:pt idx="14">
                  <c:v>3000</c:v>
                </c:pt>
                <c:pt idx="15">
                  <c:v>3200</c:v>
                </c:pt>
                <c:pt idx="16">
                  <c:v>3400</c:v>
                </c:pt>
                <c:pt idx="17">
                  <c:v>3600</c:v>
                </c:pt>
                <c:pt idx="18">
                  <c:v>3800</c:v>
                </c:pt>
                <c:pt idx="19">
                  <c:v>4000</c:v>
                </c:pt>
                <c:pt idx="20">
                  <c:v>4200</c:v>
                </c:pt>
                <c:pt idx="21">
                  <c:v>4400</c:v>
                </c:pt>
                <c:pt idx="22">
                  <c:v>4600</c:v>
                </c:pt>
                <c:pt idx="23">
                  <c:v>4800</c:v>
                </c:pt>
                <c:pt idx="24">
                  <c:v>5000</c:v>
                </c:pt>
                <c:pt idx="25">
                  <c:v>5200</c:v>
                </c:pt>
                <c:pt idx="26">
                  <c:v>5400</c:v>
                </c:pt>
                <c:pt idx="27">
                  <c:v>5600</c:v>
                </c:pt>
                <c:pt idx="28">
                  <c:v>5800</c:v>
                </c:pt>
                <c:pt idx="29">
                  <c:v>6000</c:v>
                </c:pt>
                <c:pt idx="30">
                  <c:v>6200</c:v>
                </c:pt>
                <c:pt idx="31">
                  <c:v>6400</c:v>
                </c:pt>
                <c:pt idx="32">
                  <c:v>6600</c:v>
                </c:pt>
                <c:pt idx="33">
                  <c:v>6800</c:v>
                </c:pt>
                <c:pt idx="34">
                  <c:v>7000</c:v>
                </c:pt>
                <c:pt idx="35">
                  <c:v>7200</c:v>
                </c:pt>
                <c:pt idx="36">
                  <c:v>7400</c:v>
                </c:pt>
                <c:pt idx="37">
                  <c:v>7600</c:v>
                </c:pt>
                <c:pt idx="38">
                  <c:v>7800</c:v>
                </c:pt>
                <c:pt idx="39">
                  <c:v>8000</c:v>
                </c:pt>
                <c:pt idx="40">
                  <c:v>8200</c:v>
                </c:pt>
                <c:pt idx="41">
                  <c:v>8400</c:v>
                </c:pt>
                <c:pt idx="42">
                  <c:v>8600</c:v>
                </c:pt>
                <c:pt idx="43">
                  <c:v>8800</c:v>
                </c:pt>
                <c:pt idx="44">
                  <c:v>9000</c:v>
                </c:pt>
                <c:pt idx="45">
                  <c:v>9200</c:v>
                </c:pt>
                <c:pt idx="46">
                  <c:v>9400</c:v>
                </c:pt>
                <c:pt idx="47">
                  <c:v>9600</c:v>
                </c:pt>
                <c:pt idx="48">
                  <c:v>9800</c:v>
                </c:pt>
                <c:pt idx="49">
                  <c:v>10000</c:v>
                </c:pt>
                <c:pt idx="50">
                  <c:v>10200</c:v>
                </c:pt>
                <c:pt idx="51">
                  <c:v>10400</c:v>
                </c:pt>
                <c:pt idx="52">
                  <c:v>10600</c:v>
                </c:pt>
                <c:pt idx="53">
                  <c:v>10800</c:v>
                </c:pt>
                <c:pt idx="54">
                  <c:v>11000</c:v>
                </c:pt>
                <c:pt idx="55">
                  <c:v>11200</c:v>
                </c:pt>
                <c:pt idx="56">
                  <c:v>11400</c:v>
                </c:pt>
                <c:pt idx="57">
                  <c:v>11600</c:v>
                </c:pt>
                <c:pt idx="58">
                  <c:v>11800</c:v>
                </c:pt>
                <c:pt idx="59">
                  <c:v>12000</c:v>
                </c:pt>
                <c:pt idx="60">
                  <c:v>12200</c:v>
                </c:pt>
                <c:pt idx="61">
                  <c:v>12400</c:v>
                </c:pt>
                <c:pt idx="62">
                  <c:v>12600</c:v>
                </c:pt>
                <c:pt idx="63">
                  <c:v>12800</c:v>
                </c:pt>
                <c:pt idx="64">
                  <c:v>13000</c:v>
                </c:pt>
                <c:pt idx="65">
                  <c:v>13200</c:v>
                </c:pt>
                <c:pt idx="66">
                  <c:v>13400</c:v>
                </c:pt>
                <c:pt idx="67">
                  <c:v>13600</c:v>
                </c:pt>
                <c:pt idx="68">
                  <c:v>13800</c:v>
                </c:pt>
                <c:pt idx="69">
                  <c:v>14000</c:v>
                </c:pt>
                <c:pt idx="70">
                  <c:v>14200</c:v>
                </c:pt>
                <c:pt idx="71">
                  <c:v>14400</c:v>
                </c:pt>
                <c:pt idx="72">
                  <c:v>14600</c:v>
                </c:pt>
                <c:pt idx="73">
                  <c:v>14800</c:v>
                </c:pt>
                <c:pt idx="74">
                  <c:v>15000</c:v>
                </c:pt>
                <c:pt idx="75">
                  <c:v>15200</c:v>
                </c:pt>
                <c:pt idx="76">
                  <c:v>15400</c:v>
                </c:pt>
                <c:pt idx="77">
                  <c:v>15600</c:v>
                </c:pt>
                <c:pt idx="78">
                  <c:v>15800</c:v>
                </c:pt>
                <c:pt idx="79">
                  <c:v>16000</c:v>
                </c:pt>
                <c:pt idx="80">
                  <c:v>16200</c:v>
                </c:pt>
                <c:pt idx="81">
                  <c:v>16400</c:v>
                </c:pt>
                <c:pt idx="82">
                  <c:v>16600</c:v>
                </c:pt>
                <c:pt idx="83">
                  <c:v>16800</c:v>
                </c:pt>
                <c:pt idx="84">
                  <c:v>17000</c:v>
                </c:pt>
                <c:pt idx="85">
                  <c:v>17200</c:v>
                </c:pt>
                <c:pt idx="86">
                  <c:v>17400</c:v>
                </c:pt>
                <c:pt idx="87">
                  <c:v>17600</c:v>
                </c:pt>
                <c:pt idx="88">
                  <c:v>17800</c:v>
                </c:pt>
                <c:pt idx="89">
                  <c:v>18000</c:v>
                </c:pt>
                <c:pt idx="90">
                  <c:v>18200</c:v>
                </c:pt>
                <c:pt idx="91">
                  <c:v>18400</c:v>
                </c:pt>
                <c:pt idx="92">
                  <c:v>18600</c:v>
                </c:pt>
                <c:pt idx="93">
                  <c:v>18800</c:v>
                </c:pt>
                <c:pt idx="94">
                  <c:v>19000</c:v>
                </c:pt>
                <c:pt idx="95">
                  <c:v>19200</c:v>
                </c:pt>
                <c:pt idx="96">
                  <c:v>19400</c:v>
                </c:pt>
                <c:pt idx="97">
                  <c:v>19600</c:v>
                </c:pt>
                <c:pt idx="98">
                  <c:v>19800</c:v>
                </c:pt>
                <c:pt idx="99">
                  <c:v>20000</c:v>
                </c:pt>
              </c:numCache>
            </c:numRef>
          </c:val>
          <c:smooth val="0"/>
          <c:extLst>
            <c:ext xmlns:c16="http://schemas.microsoft.com/office/drawing/2014/chart" uri="{C3380CC4-5D6E-409C-BE32-E72D297353CC}">
              <c16:uniqueId val="{00000000-0F97-47C6-BBC2-059C8CCEE6D0}"/>
            </c:ext>
          </c:extLst>
        </c:ser>
        <c:ser>
          <c:idx val="1"/>
          <c:order val="1"/>
          <c:tx>
            <c:v>New Route</c:v>
          </c:tx>
          <c:spPr>
            <a:ln w="22225" cap="rnd" cmpd="sng" algn="ctr">
              <a:solidFill>
                <a:schemeClr val="accent4"/>
              </a:solidFill>
              <a:round/>
            </a:ln>
            <a:effectLst/>
          </c:spPr>
          <c:marker>
            <c:symbol val="none"/>
          </c:marker>
          <c:val>
            <c:numRef>
              <c:f>[2]Q3!$Y$9:$Y$108</c:f>
              <c:numCache>
                <c:formatCode>General</c:formatCode>
                <c:ptCount val="100"/>
                <c:pt idx="0">
                  <c:v>177.76734083402823</c:v>
                </c:pt>
                <c:pt idx="1">
                  <c:v>552.92915503162624</c:v>
                </c:pt>
                <c:pt idx="2">
                  <c:v>712.466812497869</c:v>
                </c:pt>
                <c:pt idx="3">
                  <c:v>-87.533187502131</c:v>
                </c:pt>
                <c:pt idx="4">
                  <c:v>970.13625181392501</c:v>
                </c:pt>
                <c:pt idx="5">
                  <c:v>1945.6440342974893</c:v>
                </c:pt>
                <c:pt idx="6">
                  <c:v>2483.6885076155395</c:v>
                </c:pt>
                <c:pt idx="7">
                  <c:v>3192.5243643842332</c:v>
                </c:pt>
                <c:pt idx="8">
                  <c:v>3863.4799193917079</c:v>
                </c:pt>
                <c:pt idx="9">
                  <c:v>3983.3690252232755</c:v>
                </c:pt>
                <c:pt idx="10">
                  <c:v>4061.2285440069809</c:v>
                </c:pt>
                <c:pt idx="11">
                  <c:v>4223.3510615700116</c:v>
                </c:pt>
                <c:pt idx="12">
                  <c:v>4686.5346247349353</c:v>
                </c:pt>
                <c:pt idx="13">
                  <c:v>4787.5578659119155</c:v>
                </c:pt>
                <c:pt idx="14">
                  <c:v>3987.5578659119155</c:v>
                </c:pt>
                <c:pt idx="15">
                  <c:v>4207.46764362665</c:v>
                </c:pt>
                <c:pt idx="16">
                  <c:v>5890.7648162363766</c:v>
                </c:pt>
                <c:pt idx="17">
                  <c:v>5090.7648162363766</c:v>
                </c:pt>
                <c:pt idx="18">
                  <c:v>5443.6664485277679</c:v>
                </c:pt>
                <c:pt idx="19">
                  <c:v>6121.3678674581588</c:v>
                </c:pt>
                <c:pt idx="20">
                  <c:v>7042.6453414999996</c:v>
                </c:pt>
                <c:pt idx="21">
                  <c:v>7031.6727481981152</c:v>
                </c:pt>
                <c:pt idx="22">
                  <c:v>7186.8335756779534</c:v>
                </c:pt>
                <c:pt idx="23">
                  <c:v>7342.4188161775</c:v>
                </c:pt>
                <c:pt idx="24">
                  <c:v>7621.1331441901639</c:v>
                </c:pt>
                <c:pt idx="25">
                  <c:v>7705.9613031964545</c:v>
                </c:pt>
                <c:pt idx="26">
                  <c:v>6905.9613031964545</c:v>
                </c:pt>
                <c:pt idx="27">
                  <c:v>7429.6259079818938</c:v>
                </c:pt>
                <c:pt idx="28">
                  <c:v>7151.3053402431324</c:v>
                </c:pt>
                <c:pt idx="29">
                  <c:v>7158.2146538323022</c:v>
                </c:pt>
                <c:pt idx="30">
                  <c:v>7381.7782932785367</c:v>
                </c:pt>
                <c:pt idx="31">
                  <c:v>7609.3901252456944</c:v>
                </c:pt>
                <c:pt idx="32">
                  <c:v>7681.0694620982013</c:v>
                </c:pt>
                <c:pt idx="33">
                  <c:v>8488.12119854513</c:v>
                </c:pt>
                <c:pt idx="34">
                  <c:v>9265.4671496280607</c:v>
                </c:pt>
                <c:pt idx="35">
                  <c:v>9874.6730095101339</c:v>
                </c:pt>
                <c:pt idx="36">
                  <c:v>10082.323169903813</c:v>
                </c:pt>
                <c:pt idx="37">
                  <c:v>10872.662866360839</c:v>
                </c:pt>
                <c:pt idx="38">
                  <c:v>11674.58630730332</c:v>
                </c:pt>
                <c:pt idx="39">
                  <c:v>11651.278669163503</c:v>
                </c:pt>
                <c:pt idx="40">
                  <c:v>12044.700348067461</c:v>
                </c:pt>
                <c:pt idx="41">
                  <c:v>12247.613476786371</c:v>
                </c:pt>
                <c:pt idx="42">
                  <c:v>12743.101075327922</c:v>
                </c:pt>
                <c:pt idx="43">
                  <c:v>13089.295941844261</c:v>
                </c:pt>
                <c:pt idx="44">
                  <c:v>12835.320211974857</c:v>
                </c:pt>
                <c:pt idx="45">
                  <c:v>14000.137996350864</c:v>
                </c:pt>
                <c:pt idx="46">
                  <c:v>14408.796957240776</c:v>
                </c:pt>
                <c:pt idx="47">
                  <c:v>14332.379071009371</c:v>
                </c:pt>
                <c:pt idx="48">
                  <c:v>14919.543711090177</c:v>
                </c:pt>
                <c:pt idx="49">
                  <c:v>15616.215906745041</c:v>
                </c:pt>
                <c:pt idx="50">
                  <c:v>16538.744738753034</c:v>
                </c:pt>
                <c:pt idx="51">
                  <c:v>17296.287720798424</c:v>
                </c:pt>
                <c:pt idx="52">
                  <c:v>17447.769220987451</c:v>
                </c:pt>
                <c:pt idx="53">
                  <c:v>18588.652457206608</c:v>
                </c:pt>
                <c:pt idx="54">
                  <c:v>18497.384802680652</c:v>
                </c:pt>
                <c:pt idx="55">
                  <c:v>17697.384802680652</c:v>
                </c:pt>
                <c:pt idx="56">
                  <c:v>17741.052831577243</c:v>
                </c:pt>
                <c:pt idx="57">
                  <c:v>18620.033816410836</c:v>
                </c:pt>
                <c:pt idx="58">
                  <c:v>18559.456453219183</c:v>
                </c:pt>
                <c:pt idx="59">
                  <c:v>19407.046728043428</c:v>
                </c:pt>
                <c:pt idx="60">
                  <c:v>19530.024983258565</c:v>
                </c:pt>
                <c:pt idx="61">
                  <c:v>19970.452400116177</c:v>
                </c:pt>
                <c:pt idx="62">
                  <c:v>20385.144577805928</c:v>
                </c:pt>
                <c:pt idx="63">
                  <c:v>20510.894844729784</c:v>
                </c:pt>
                <c:pt idx="64">
                  <c:v>20651.46685118106</c:v>
                </c:pt>
                <c:pt idx="65">
                  <c:v>20085.87294475393</c:v>
                </c:pt>
                <c:pt idx="66">
                  <c:v>20252.310733325925</c:v>
                </c:pt>
                <c:pt idx="67">
                  <c:v>20388.860835705364</c:v>
                </c:pt>
                <c:pt idx="68">
                  <c:v>21115.974648786891</c:v>
                </c:pt>
                <c:pt idx="69">
                  <c:v>21731.986824338401</c:v>
                </c:pt>
                <c:pt idx="70">
                  <c:v>22281.083406153964</c:v>
                </c:pt>
                <c:pt idx="71">
                  <c:v>22230.054485870507</c:v>
                </c:pt>
                <c:pt idx="72">
                  <c:v>22628.323454714726</c:v>
                </c:pt>
                <c:pt idx="73">
                  <c:v>22756.161446498976</c:v>
                </c:pt>
                <c:pt idx="74">
                  <c:v>23014.582119343861</c:v>
                </c:pt>
                <c:pt idx="75">
                  <c:v>22214.582119343861</c:v>
                </c:pt>
                <c:pt idx="76">
                  <c:v>22374.685991969094</c:v>
                </c:pt>
                <c:pt idx="77">
                  <c:v>22505.965919690858</c:v>
                </c:pt>
                <c:pt idx="78">
                  <c:v>21705.965919690858</c:v>
                </c:pt>
                <c:pt idx="79">
                  <c:v>21835.745349726451</c:v>
                </c:pt>
                <c:pt idx="80">
                  <c:v>21035.745349726451</c:v>
                </c:pt>
                <c:pt idx="81">
                  <c:v>21624.942646967083</c:v>
                </c:pt>
                <c:pt idx="82">
                  <c:v>21206.768357340432</c:v>
                </c:pt>
                <c:pt idx="83">
                  <c:v>21611.524916311264</c:v>
                </c:pt>
                <c:pt idx="84">
                  <c:v>21681.416094976757</c:v>
                </c:pt>
                <c:pt idx="85">
                  <c:v>22025.899590508692</c:v>
                </c:pt>
                <c:pt idx="86">
                  <c:v>21225.899590508692</c:v>
                </c:pt>
                <c:pt idx="87">
                  <c:v>21602.86991588724</c:v>
                </c:pt>
                <c:pt idx="88">
                  <c:v>21633.346667239857</c:v>
                </c:pt>
                <c:pt idx="89">
                  <c:v>22108.481393309004</c:v>
                </c:pt>
                <c:pt idx="90">
                  <c:v>22353.378266450352</c:v>
                </c:pt>
                <c:pt idx="91">
                  <c:v>22475.355884498123</c:v>
                </c:pt>
                <c:pt idx="92">
                  <c:v>22699.466036228612</c:v>
                </c:pt>
                <c:pt idx="93">
                  <c:v>24016.478316453966</c:v>
                </c:pt>
                <c:pt idx="94">
                  <c:v>24090.493248051731</c:v>
                </c:pt>
                <c:pt idx="95">
                  <c:v>24401.47300652794</c:v>
                </c:pt>
                <c:pt idx="96">
                  <c:v>24510.459339248962</c:v>
                </c:pt>
                <c:pt idx="97">
                  <c:v>24966.691590080794</c:v>
                </c:pt>
                <c:pt idx="98">
                  <c:v>25268.514725563669</c:v>
                </c:pt>
                <c:pt idx="99">
                  <c:v>25000.703405632161</c:v>
                </c:pt>
              </c:numCache>
            </c:numRef>
          </c:val>
          <c:smooth val="0"/>
          <c:extLst>
            <c:ext xmlns:c16="http://schemas.microsoft.com/office/drawing/2014/chart" uri="{C3380CC4-5D6E-409C-BE32-E72D297353CC}">
              <c16:uniqueId val="{00000001-0F97-47C6-BBC2-059C8CCEE6D0}"/>
            </c:ext>
          </c:extLst>
        </c:ser>
        <c:dLbls>
          <c:showLegendKey val="0"/>
          <c:showVal val="0"/>
          <c:showCatName val="0"/>
          <c:showSerName val="0"/>
          <c:showPercent val="0"/>
          <c:showBubbleSize val="0"/>
        </c:dLbls>
        <c:dropLines>
          <c:spPr>
            <a:ln w="9525" cap="flat" cmpd="sng" algn="ctr">
              <a:solidFill>
                <a:schemeClr val="accent4">
                  <a:lumMod val="20000"/>
                  <a:lumOff val="80000"/>
                </a:schemeClr>
              </a:solidFill>
              <a:round/>
            </a:ln>
            <a:effectLst/>
          </c:spPr>
        </c:dropLines>
        <c:smooth val="0"/>
        <c:axId val="727758720"/>
        <c:axId val="592905728"/>
      </c:lineChart>
      <c:catAx>
        <c:axId val="727758720"/>
        <c:scaling>
          <c:orientation val="minMax"/>
        </c:scaling>
        <c:delete val="0"/>
        <c:axPos val="b"/>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n-US"/>
          </a:p>
        </c:txPr>
        <c:crossAx val="592905728"/>
        <c:crosses val="autoZero"/>
        <c:auto val="1"/>
        <c:lblAlgn val="ctr"/>
        <c:lblOffset val="100"/>
        <c:noMultiLvlLbl val="0"/>
      </c:catAx>
      <c:valAx>
        <c:axId val="592905728"/>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n-US"/>
          </a:p>
        </c:txPr>
        <c:crossAx val="727758720"/>
        <c:crosses val="autoZero"/>
        <c:crossBetween val="between"/>
      </c:valAx>
      <c:spPr>
        <a:gradFill>
          <a:gsLst>
            <a:gs pos="100000">
              <a:schemeClr val="lt1">
                <a:lumMod val="95000"/>
              </a:schemeClr>
            </a:gs>
            <a:gs pos="0">
              <a:schemeClr val="lt1"/>
            </a:gs>
          </a:gsLst>
          <a:lin ang="5400000" scaled="0"/>
        </a:gradFill>
        <a:ln>
          <a:noFill/>
        </a:ln>
        <a:effectLst/>
      </c:spPr>
    </c:plotArea>
    <c:legend>
      <c:legendPos val="b"/>
      <c:layout>
        <c:manualLayout>
          <c:xMode val="edge"/>
          <c:yMode val="edge"/>
          <c:x val="0.1116387520921918"/>
          <c:y val="0.19965223097112858"/>
          <c:w val="0.17220499987496435"/>
          <c:h val="0.2170144356955380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Ex1.xml><?xml version="1.0" encoding="utf-8"?>
<cx:chartSpace xmlns:a="http://schemas.openxmlformats.org/drawingml/2006/main" xmlns:r="http://schemas.openxmlformats.org/officeDocument/2006/relationships" xmlns:cx="http://schemas.microsoft.com/office/drawing/2014/chartex">
  <cx:chartData>
    <cx:data id="0">
      <cx:numDim type="val">
        <cx:f>_xlchart.v1.0</cx:f>
      </cx:numDim>
    </cx:data>
  </cx:chartData>
  <cx:chart>
    <cx:title pos="t" align="ctr" overlay="0">
      <cx:tx>
        <cx:txData>
          <cx:v>Historgram of Daily Earnings</cx:v>
        </cx:txData>
      </cx:tx>
      <cx:txPr>
        <a:bodyPr spcFirstLastPara="1" vertOverflow="ellipsis" horzOverflow="overflow" wrap="square" lIns="0" tIns="0" rIns="0" bIns="0" anchor="ctr" anchorCtr="1"/>
        <a:lstStyle/>
        <a:p>
          <a:pPr algn="ctr" rtl="0">
            <a:defRPr/>
          </a:pPr>
          <a:r>
            <a:rPr lang="en-US" sz="1400" b="0" i="0" u="none" strike="noStrike" baseline="0">
              <a:solidFill>
                <a:sysClr val="windowText" lastClr="000000">
                  <a:lumMod val="65000"/>
                  <a:lumOff val="35000"/>
                </a:sysClr>
              </a:solidFill>
              <a:latin typeface="Calibri" panose="020F0502020204030204"/>
            </a:rPr>
            <a:t>Historgram of Daily Earnings</a:t>
          </a:r>
        </a:p>
      </cx:txPr>
    </cx:title>
    <cx:plotArea>
      <cx:plotAreaRegion>
        <cx:series layoutId="clusteredColumn" uniqueId="{D5A8300D-9BA1-42AF-8842-E741BE96619A}">
          <cx:spPr>
            <a:solidFill>
              <a:srgbClr val="00C389"/>
            </a:solidFill>
          </cx:spPr>
          <cx:dataPt idx="0">
            <cx:spPr>
              <a:solidFill>
                <a:srgbClr val="7030A0"/>
              </a:solidFill>
            </cx:spPr>
          </cx:dataPt>
          <cx:dataPt idx="1">
            <cx:spPr>
              <a:solidFill>
                <a:srgbClr val="7030A0"/>
              </a:solidFill>
            </cx:spPr>
          </cx:dataPt>
          <cx:dataPt idx="2">
            <cx:spPr>
              <a:solidFill>
                <a:srgbClr val="7030A0"/>
              </a:solidFill>
            </cx:spPr>
          </cx:dataPt>
          <cx:dataPt idx="3">
            <cx:spPr>
              <a:solidFill>
                <a:srgbClr val="7030A0"/>
              </a:solidFill>
            </cx:spPr>
          </cx:dataPt>
          <cx:dataPt idx="4">
            <cx:spPr>
              <a:solidFill>
                <a:srgbClr val="7030A0"/>
              </a:solidFill>
            </cx:spPr>
          </cx:dataPt>
          <cx:dataPt idx="5">
            <cx:spPr>
              <a:solidFill>
                <a:srgbClr val="7030A0"/>
              </a:solidFill>
            </cx:spPr>
          </cx:dataPt>
          <cx:dataPt idx="6">
            <cx:spPr>
              <a:solidFill>
                <a:srgbClr val="7030A0"/>
              </a:solidFill>
            </cx:spPr>
          </cx:dataPt>
          <cx:dataPt idx="7">
            <cx:spPr>
              <a:solidFill>
                <a:srgbClr val="7030A0"/>
              </a:solidFill>
            </cx:spPr>
          </cx:dataPt>
          <cx:dataLabels/>
          <cx:dataId val="0"/>
          <cx:layoutPr>
            <cx:binning intervalClosed="r">
              <cx:binSize val="100"/>
            </cx:binning>
          </cx:layoutPr>
        </cx:series>
      </cx:plotAreaRegion>
      <cx:axis id="0">
        <cx:catScaling gapWidth="0.100000001"/>
        <cx:tickLabels/>
      </cx:axis>
      <cx:axis id="1">
        <cx:valScaling/>
        <cx:majorGridlines/>
        <cx:tickLabels/>
      </cx:axis>
    </cx:plotArea>
  </cx:chart>
</cx:chartSpace>
</file>

<file path=xl/charts/chartEx2.xml><?xml version="1.0" encoding="utf-8"?>
<cx:chartSpace xmlns:a="http://schemas.openxmlformats.org/drawingml/2006/main" xmlns:r="http://schemas.openxmlformats.org/officeDocument/2006/relationships" xmlns:cx="http://schemas.microsoft.com/office/drawing/2014/chartex">
  <cx:chartData>
    <cx:data id="0">
      <cx:numDim type="val">
        <cx:f>_xlchart.v1.1</cx:f>
      </cx:numDim>
    </cx:data>
  </cx:chartData>
  <cx:chart>
    <cx:title pos="t" align="ctr" overlay="0">
      <cx:tx>
        <cx:txData>
          <cx:v>Histogram of Daily Earnings</cx:v>
        </cx:txData>
      </cx:tx>
      <cx:txPr>
        <a:bodyPr spcFirstLastPara="1" vertOverflow="ellipsis" horzOverflow="overflow" wrap="square" lIns="0" tIns="0" rIns="0" bIns="0" anchor="ctr" anchorCtr="1"/>
        <a:lstStyle/>
        <a:p>
          <a:pPr algn="ctr" rtl="0">
            <a:defRPr/>
          </a:pPr>
          <a:r>
            <a:rPr lang="en-US" sz="1400" b="0" i="0" u="none" strike="noStrike" baseline="0">
              <a:solidFill>
                <a:sysClr val="windowText" lastClr="000000">
                  <a:lumMod val="65000"/>
                  <a:lumOff val="35000"/>
                </a:sysClr>
              </a:solidFill>
              <a:latin typeface="Calibri" panose="020F0502020204030204"/>
            </a:rPr>
            <a:t>Histogram of Daily Earnings</a:t>
          </a:r>
        </a:p>
      </cx:txPr>
    </cx:title>
    <cx:plotArea>
      <cx:plotAreaRegion>
        <cx:series layoutId="clusteredColumn" uniqueId="{D5A8300D-9BA1-42AF-8842-E741BE96619A}">
          <cx:spPr>
            <a:solidFill>
              <a:srgbClr val="00C389"/>
            </a:solidFill>
          </cx:spPr>
          <cx:dataPt idx="0">
            <cx:spPr>
              <a:solidFill>
                <a:srgbClr val="7030A0"/>
              </a:solidFill>
            </cx:spPr>
          </cx:dataPt>
          <cx:dataPt idx="1">
            <cx:spPr>
              <a:solidFill>
                <a:srgbClr val="7030A0"/>
              </a:solidFill>
            </cx:spPr>
          </cx:dataPt>
          <cx:dataPt idx="2">
            <cx:spPr>
              <a:solidFill>
                <a:srgbClr val="7030A0"/>
              </a:solidFill>
            </cx:spPr>
          </cx:dataPt>
          <cx:dataPt idx="3">
            <cx:spPr>
              <a:solidFill>
                <a:srgbClr val="7030A0"/>
              </a:solidFill>
            </cx:spPr>
          </cx:dataPt>
          <cx:dataPt idx="4">
            <cx:spPr>
              <a:solidFill>
                <a:srgbClr val="7030A0"/>
              </a:solidFill>
            </cx:spPr>
          </cx:dataPt>
          <cx:dataPt idx="5">
            <cx:spPr>
              <a:solidFill>
                <a:srgbClr val="7030A0"/>
              </a:solidFill>
            </cx:spPr>
          </cx:dataPt>
          <cx:dataPt idx="6">
            <cx:spPr>
              <a:solidFill>
                <a:srgbClr val="7030A0"/>
              </a:solidFill>
            </cx:spPr>
          </cx:dataPt>
          <cx:dataPt idx="7">
            <cx:spPr>
              <a:solidFill>
                <a:srgbClr val="7030A0"/>
              </a:solidFill>
            </cx:spPr>
          </cx:dataPt>
          <cx:dataLabels/>
          <cx:dataId val="0"/>
          <cx:layoutPr>
            <cx:binning intervalClosed="r">
              <cx:binSize val="100"/>
            </cx:binning>
          </cx:layoutPr>
        </cx:series>
      </cx:plotAreaRegion>
      <cx:axis id="0">
        <cx:catScaling gapWidth="0.100000001"/>
        <cx:tickLabels/>
      </cx:axis>
      <cx:axis id="1">
        <cx:valScaling/>
        <cx:majorGridlines/>
        <cx:tickLabels/>
      </cx:axis>
    </cx:plotArea>
  </cx:chart>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3.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microsoft.com/office/2014/relationships/chartEx" Target="../charts/chartEx1.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microsoft.com/office/2014/relationships/chartEx" Target="../charts/chartEx2.xml"/><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0</xdr:col>
      <xdr:colOff>190501</xdr:colOff>
      <xdr:row>0</xdr:row>
      <xdr:rowOff>171451</xdr:rowOff>
    </xdr:from>
    <xdr:to>
      <xdr:col>2</xdr:col>
      <xdr:colOff>495301</xdr:colOff>
      <xdr:row>3</xdr:row>
      <xdr:rowOff>129827</xdr:rowOff>
    </xdr:to>
    <xdr:pic>
      <xdr:nvPicPr>
        <xdr:cNvPr id="2" name="Picture 1">
          <a:extLst>
            <a:ext uri="{FF2B5EF4-FFF2-40B4-BE49-F238E27FC236}">
              <a16:creationId xmlns:a16="http://schemas.microsoft.com/office/drawing/2014/main" id="{ECDC4D74-0B44-42C6-AAB5-988E409FF81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171451"/>
          <a:ext cx="1524000" cy="508921"/>
        </a:xfrm>
        <a:prstGeom prst="rect">
          <a:avLst/>
        </a:prstGeom>
      </xdr:spPr>
    </xdr:pic>
    <xdr:clientData/>
  </xdr:twoCellAnchor>
  <xdr:twoCellAnchor>
    <xdr:from>
      <xdr:col>0</xdr:col>
      <xdr:colOff>285750</xdr:colOff>
      <xdr:row>8</xdr:row>
      <xdr:rowOff>57150</xdr:rowOff>
    </xdr:from>
    <xdr:to>
      <xdr:col>9</xdr:col>
      <xdr:colOff>590550</xdr:colOff>
      <xdr:row>8</xdr:row>
      <xdr:rowOff>66675</xdr:rowOff>
    </xdr:to>
    <xdr:cxnSp macro="">
      <xdr:nvCxnSpPr>
        <xdr:cNvPr id="3" name="Straight Connector 2">
          <a:extLst>
            <a:ext uri="{FF2B5EF4-FFF2-40B4-BE49-F238E27FC236}">
              <a16:creationId xmlns:a16="http://schemas.microsoft.com/office/drawing/2014/main" id="{A6459204-CF32-47CF-B13D-73812E1508BA}"/>
            </a:ext>
          </a:extLst>
        </xdr:cNvPr>
        <xdr:cNvCxnSpPr/>
      </xdr:nvCxnSpPr>
      <xdr:spPr>
        <a:xfrm>
          <a:off x="285750" y="1741170"/>
          <a:ext cx="5791200" cy="9525"/>
        </a:xfrm>
        <a:prstGeom prst="line">
          <a:avLst/>
        </a:prstGeom>
        <a:ln w="12700" cap="rnd">
          <a:solidFill>
            <a:schemeClr val="tx2">
              <a:lumMod val="75000"/>
              <a:lumOff val="25000"/>
            </a:schemeClr>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0</xdr:col>
      <xdr:colOff>295275</xdr:colOff>
      <xdr:row>4</xdr:row>
      <xdr:rowOff>152400</xdr:rowOff>
    </xdr:from>
    <xdr:to>
      <xdr:col>9</xdr:col>
      <xdr:colOff>600075</xdr:colOff>
      <xdr:row>4</xdr:row>
      <xdr:rowOff>161925</xdr:rowOff>
    </xdr:to>
    <xdr:cxnSp macro="">
      <xdr:nvCxnSpPr>
        <xdr:cNvPr id="4" name="Straight Connector 3">
          <a:extLst>
            <a:ext uri="{FF2B5EF4-FFF2-40B4-BE49-F238E27FC236}">
              <a16:creationId xmlns:a16="http://schemas.microsoft.com/office/drawing/2014/main" id="{63E718A3-A965-42D5-9DD1-42CC72D794D8}"/>
            </a:ext>
          </a:extLst>
        </xdr:cNvPr>
        <xdr:cNvCxnSpPr/>
      </xdr:nvCxnSpPr>
      <xdr:spPr>
        <a:xfrm>
          <a:off x="295275" y="883920"/>
          <a:ext cx="5791200" cy="9525"/>
        </a:xfrm>
        <a:prstGeom prst="line">
          <a:avLst/>
        </a:prstGeom>
        <a:ln w="12700" cap="rnd">
          <a:solidFill>
            <a:schemeClr val="tx2">
              <a:lumMod val="75000"/>
              <a:lumOff val="25000"/>
            </a:schemeClr>
          </a:solidFill>
        </a:ln>
      </xdr:spPr>
      <xdr:style>
        <a:lnRef idx="2">
          <a:schemeClr val="accent1"/>
        </a:lnRef>
        <a:fillRef idx="0">
          <a:schemeClr val="accent1"/>
        </a:fillRef>
        <a:effectRef idx="1">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35719</xdr:colOff>
      <xdr:row>40</xdr:row>
      <xdr:rowOff>83345</xdr:rowOff>
    </xdr:from>
    <xdr:to>
      <xdr:col>6</xdr:col>
      <xdr:colOff>869157</xdr:colOff>
      <xdr:row>55</xdr:row>
      <xdr:rowOff>135733</xdr:rowOff>
    </xdr:to>
    <xdr:graphicFrame macro="">
      <xdr:nvGraphicFramePr>
        <xdr:cNvPr id="2" name="Chart 1">
          <a:extLst>
            <a:ext uri="{FF2B5EF4-FFF2-40B4-BE49-F238E27FC236}">
              <a16:creationId xmlns:a16="http://schemas.microsoft.com/office/drawing/2014/main" id="{2C847FB9-A170-41AB-89AC-1567536317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41674</xdr:colOff>
      <xdr:row>57</xdr:row>
      <xdr:rowOff>116680</xdr:rowOff>
    </xdr:from>
    <xdr:to>
      <xdr:col>6</xdr:col>
      <xdr:colOff>863204</xdr:colOff>
      <xdr:row>72</xdr:row>
      <xdr:rowOff>136920</xdr:rowOff>
    </xdr:to>
    <mc:AlternateContent xmlns:mc="http://schemas.openxmlformats.org/markup-compatibility/2006">
      <mc:Choice xmlns:cx1="http://schemas.microsoft.com/office/drawing/2015/9/8/chartex" Requires="cx1">
        <xdr:graphicFrame macro="">
          <xdr:nvGraphicFramePr>
            <xdr:cNvPr id="3" name="Chart 2">
              <a:extLst>
                <a:ext uri="{FF2B5EF4-FFF2-40B4-BE49-F238E27FC236}">
                  <a16:creationId xmlns:a16="http://schemas.microsoft.com/office/drawing/2014/main" id="{9ABDB021-4966-4475-AD30-CFC72486C346}"/>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2"/>
            </a:graphicData>
          </a:graphic>
        </xdr:graphicFrame>
      </mc:Choice>
      <mc:Fallback>
        <xdr:sp macro="" textlink="">
          <xdr:nvSpPr>
            <xdr:cNvPr id="0" name=""/>
            <xdr:cNvSpPr>
              <a:spLocks noTextEdit="1"/>
            </xdr:cNvSpPr>
          </xdr:nvSpPr>
          <xdr:spPr>
            <a:xfrm>
              <a:off x="376954" y="10738960"/>
              <a:ext cx="8266270" cy="2763440"/>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wsDr>
</file>

<file path=xl/drawings/drawing3.xml><?xml version="1.0" encoding="utf-8"?>
<xdr:wsDr xmlns:xdr="http://schemas.openxmlformats.org/drawingml/2006/spreadsheetDrawing" xmlns:a="http://schemas.openxmlformats.org/drawingml/2006/main">
  <xdr:twoCellAnchor>
    <xdr:from>
      <xdr:col>1</xdr:col>
      <xdr:colOff>35719</xdr:colOff>
      <xdr:row>39</xdr:row>
      <xdr:rowOff>83345</xdr:rowOff>
    </xdr:from>
    <xdr:to>
      <xdr:col>6</xdr:col>
      <xdr:colOff>869157</xdr:colOff>
      <xdr:row>54</xdr:row>
      <xdr:rowOff>135733</xdr:rowOff>
    </xdr:to>
    <xdr:graphicFrame macro="">
      <xdr:nvGraphicFramePr>
        <xdr:cNvPr id="2" name="Chart 1">
          <a:extLst>
            <a:ext uri="{FF2B5EF4-FFF2-40B4-BE49-F238E27FC236}">
              <a16:creationId xmlns:a16="http://schemas.microsoft.com/office/drawing/2014/main" id="{18787117-E060-473E-BA97-20DDC4A8B1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41674</xdr:colOff>
      <xdr:row>56</xdr:row>
      <xdr:rowOff>116680</xdr:rowOff>
    </xdr:from>
    <xdr:to>
      <xdr:col>6</xdr:col>
      <xdr:colOff>863204</xdr:colOff>
      <xdr:row>71</xdr:row>
      <xdr:rowOff>136920</xdr:rowOff>
    </xdr:to>
    <mc:AlternateContent xmlns:mc="http://schemas.openxmlformats.org/markup-compatibility/2006">
      <mc:Choice xmlns:cx1="http://schemas.microsoft.com/office/drawing/2015/9/8/chartex" Requires="cx1">
        <xdr:graphicFrame macro="">
          <xdr:nvGraphicFramePr>
            <xdr:cNvPr id="3" name="Chart 2">
              <a:extLst>
                <a:ext uri="{FF2B5EF4-FFF2-40B4-BE49-F238E27FC236}">
                  <a16:creationId xmlns:a16="http://schemas.microsoft.com/office/drawing/2014/main" id="{CDB5DD5B-14EE-4244-84D7-9D4053C465FA}"/>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2"/>
            </a:graphicData>
          </a:graphic>
        </xdr:graphicFrame>
      </mc:Choice>
      <mc:Fallback>
        <xdr:sp macro="" textlink="">
          <xdr:nvSpPr>
            <xdr:cNvPr id="0" name=""/>
            <xdr:cNvSpPr>
              <a:spLocks noTextEdit="1"/>
            </xdr:cNvSpPr>
          </xdr:nvSpPr>
          <xdr:spPr>
            <a:xfrm>
              <a:off x="369334" y="10556080"/>
              <a:ext cx="8258650" cy="2763440"/>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Owner\Documents\SDM%20edits\spring-2024-cfesdm-exam%20-%20SS%20edit%20-%20keep%20no%20changes.xlsx" TargetMode="External"/><Relationship Id="rId1" Type="http://schemas.openxmlformats.org/officeDocument/2006/relationships/externalLinkPath" Target="spring-2024-cfesdm-exam%20-%20SS%20edit%20-%20keep%20no%20changes.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file:///C:\Users\Owner\Documents\SDM%20edits\spring-2024-cfesdm-solutions%20-%20SS%20edit%20-%20keep%20with%20one%20change.xlsx" TargetMode="External"/><Relationship Id="rId2" Type="http://schemas.microsoft.com/office/2019/04/relationships/externalLinkLongPath" Target="spring-2024-cfesdm-solutions%20-%20SS%20edit%20-%20keep%20with%20one%20change.xlsx?3FCDE04F" TargetMode="External"/><Relationship Id="rId1" Type="http://schemas.openxmlformats.org/officeDocument/2006/relationships/externalLinkPath" Target="file:///\\3FCDE04F\spring-2024-cfesdm-solutions%20-%20SS%20edit%20-%20keep%20with%20one%20change.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https://societyofactuaries-my.sharepoint.com/personal/dnorris_soa_org/Documents/Documents/Projects/2025-26%20Curriculum/FINAL%20GUIDED%20EXAMPLES/Fully%20Assembled/CFE101%20Guided%20Examples%202025-2026.xlsx" TargetMode="External"/><Relationship Id="rId1" Type="http://schemas.openxmlformats.org/officeDocument/2006/relationships/externalLinkPath" Target="/personal/dnorris_soa_org/Documents/Documents/Projects/2025-26%20Curriculum/FINAL%20GUIDED%20EXAMPLES/Fully%20Assembled/CFE101%20Guided%20Examples%202025-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structions"/>
      <sheetName val="Q1"/>
      <sheetName val="Q3"/>
    </sheetNames>
    <sheetDataSet>
      <sheetData sheetId="0" refreshError="1"/>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Q1 d(i)"/>
      <sheetName val="Q1 e"/>
      <sheetName val="Q1 f (i)(ii)"/>
      <sheetName val="Q3"/>
    </sheetNames>
    <sheetDataSet>
      <sheetData sheetId="0"/>
      <sheetData sheetId="1"/>
      <sheetData sheetId="2"/>
      <sheetData sheetId="3">
        <row r="9">
          <cell r="R9">
            <v>200</v>
          </cell>
          <cell r="X9">
            <v>177.76734083402823</v>
          </cell>
          <cell r="Y9">
            <v>177.76734083402823</v>
          </cell>
        </row>
        <row r="10">
          <cell r="R10">
            <v>400</v>
          </cell>
          <cell r="X10">
            <v>375.16181419759801</v>
          </cell>
          <cell r="Y10">
            <v>552.92915503162624</v>
          </cell>
        </row>
        <row r="11">
          <cell r="R11">
            <v>600</v>
          </cell>
          <cell r="X11">
            <v>159.53765746624276</v>
          </cell>
          <cell r="Y11">
            <v>712.466812497869</v>
          </cell>
        </row>
        <row r="12">
          <cell r="R12">
            <v>800</v>
          </cell>
          <cell r="X12">
            <v>-800</v>
          </cell>
          <cell r="Y12">
            <v>-87.533187502131</v>
          </cell>
        </row>
        <row r="13">
          <cell r="R13">
            <v>1000</v>
          </cell>
          <cell r="X13">
            <v>1057.669439316056</v>
          </cell>
          <cell r="Y13">
            <v>970.13625181392501</v>
          </cell>
        </row>
        <row r="14">
          <cell r="R14">
            <v>1200</v>
          </cell>
          <cell r="X14">
            <v>975.50778248356437</v>
          </cell>
          <cell r="Y14">
            <v>1945.6440342974893</v>
          </cell>
        </row>
        <row r="15">
          <cell r="R15">
            <v>1400</v>
          </cell>
          <cell r="X15">
            <v>538.04447331805</v>
          </cell>
          <cell r="Y15">
            <v>2483.6885076155395</v>
          </cell>
        </row>
        <row r="16">
          <cell r="R16">
            <v>1600</v>
          </cell>
          <cell r="X16">
            <v>708.8358567686937</v>
          </cell>
          <cell r="Y16">
            <v>3192.5243643842332</v>
          </cell>
        </row>
        <row r="17">
          <cell r="R17">
            <v>1800</v>
          </cell>
          <cell r="X17">
            <v>670.95555500747469</v>
          </cell>
          <cell r="Y17">
            <v>3863.4799193917079</v>
          </cell>
        </row>
        <row r="18">
          <cell r="R18">
            <v>2000</v>
          </cell>
          <cell r="X18">
            <v>119.8891058315678</v>
          </cell>
          <cell r="Y18">
            <v>3983.3690252232755</v>
          </cell>
        </row>
        <row r="19">
          <cell r="R19">
            <v>2200</v>
          </cell>
          <cell r="X19">
            <v>77.859518783705425</v>
          </cell>
          <cell r="Y19">
            <v>4061.2285440069809</v>
          </cell>
        </row>
        <row r="20">
          <cell r="R20">
            <v>2400</v>
          </cell>
          <cell r="X20">
            <v>162.12251756303067</v>
          </cell>
          <cell r="Y20">
            <v>4223.3510615700116</v>
          </cell>
        </row>
        <row r="21">
          <cell r="R21">
            <v>2600</v>
          </cell>
          <cell r="X21">
            <v>463.18356316492395</v>
          </cell>
          <cell r="Y21">
            <v>4686.5346247349353</v>
          </cell>
        </row>
        <row r="22">
          <cell r="R22">
            <v>2800</v>
          </cell>
          <cell r="X22">
            <v>101.02324117698038</v>
          </cell>
          <cell r="Y22">
            <v>4787.5578659119155</v>
          </cell>
        </row>
        <row r="23">
          <cell r="R23">
            <v>3000</v>
          </cell>
          <cell r="X23">
            <v>-800</v>
          </cell>
          <cell r="Y23">
            <v>3987.5578659119155</v>
          </cell>
        </row>
        <row r="24">
          <cell r="R24">
            <v>3200</v>
          </cell>
          <cell r="X24">
            <v>219.90977771473479</v>
          </cell>
          <cell r="Y24">
            <v>4207.46764362665</v>
          </cell>
        </row>
        <row r="25">
          <cell r="R25">
            <v>3400</v>
          </cell>
          <cell r="X25">
            <v>1683.2971726097267</v>
          </cell>
          <cell r="Y25">
            <v>5890.7648162363766</v>
          </cell>
        </row>
        <row r="26">
          <cell r="R26">
            <v>3600</v>
          </cell>
          <cell r="X26">
            <v>-800</v>
          </cell>
          <cell r="Y26">
            <v>5090.7648162363766</v>
          </cell>
        </row>
        <row r="27">
          <cell r="R27">
            <v>3800</v>
          </cell>
          <cell r="X27">
            <v>352.90163229139125</v>
          </cell>
          <cell r="Y27">
            <v>5443.6664485277679</v>
          </cell>
        </row>
        <row r="28">
          <cell r="R28">
            <v>4000</v>
          </cell>
          <cell r="X28">
            <v>677.7014189303909</v>
          </cell>
          <cell r="Y28">
            <v>6121.3678674581588</v>
          </cell>
        </row>
        <row r="29">
          <cell r="R29">
            <v>4200</v>
          </cell>
          <cell r="X29">
            <v>921.27747404184083</v>
          </cell>
          <cell r="Y29">
            <v>7042.6453414999996</v>
          </cell>
        </row>
        <row r="30">
          <cell r="R30">
            <v>4400</v>
          </cell>
          <cell r="X30">
            <v>-10.972593301884444</v>
          </cell>
          <cell r="Y30">
            <v>7031.6727481981152</v>
          </cell>
        </row>
        <row r="31">
          <cell r="R31">
            <v>4600</v>
          </cell>
          <cell r="X31">
            <v>155.16082747983842</v>
          </cell>
          <cell r="Y31">
            <v>7186.8335756779534</v>
          </cell>
        </row>
        <row r="32">
          <cell r="R32">
            <v>4800</v>
          </cell>
          <cell r="X32">
            <v>155.58524049954679</v>
          </cell>
          <cell r="Y32">
            <v>7342.4188161775</v>
          </cell>
        </row>
        <row r="33">
          <cell r="R33">
            <v>5000</v>
          </cell>
          <cell r="X33">
            <v>278.7143280126636</v>
          </cell>
          <cell r="Y33">
            <v>7621.1331441901639</v>
          </cell>
        </row>
        <row r="34">
          <cell r="R34">
            <v>5200</v>
          </cell>
          <cell r="X34">
            <v>84.828159006291116</v>
          </cell>
          <cell r="Y34">
            <v>7705.9613031964545</v>
          </cell>
        </row>
        <row r="35">
          <cell r="R35">
            <v>5400</v>
          </cell>
          <cell r="X35">
            <v>-800</v>
          </cell>
          <cell r="Y35">
            <v>6905.9613031964545</v>
          </cell>
        </row>
        <row r="36">
          <cell r="R36">
            <v>5600</v>
          </cell>
          <cell r="X36">
            <v>523.664604785439</v>
          </cell>
          <cell r="Y36">
            <v>7429.6259079818938</v>
          </cell>
        </row>
        <row r="37">
          <cell r="R37">
            <v>5800</v>
          </cell>
          <cell r="X37">
            <v>-278.32056773876093</v>
          </cell>
          <cell r="Y37">
            <v>7151.3053402431324</v>
          </cell>
        </row>
        <row r="38">
          <cell r="R38">
            <v>6000</v>
          </cell>
          <cell r="X38">
            <v>6.9093135891695283</v>
          </cell>
          <cell r="Y38">
            <v>7158.2146538323022</v>
          </cell>
        </row>
        <row r="39">
          <cell r="R39">
            <v>6200</v>
          </cell>
          <cell r="X39">
            <v>223.56363944623456</v>
          </cell>
          <cell r="Y39">
            <v>7381.7782932785367</v>
          </cell>
        </row>
        <row r="40">
          <cell r="R40">
            <v>6400</v>
          </cell>
          <cell r="X40">
            <v>227.61183196715751</v>
          </cell>
          <cell r="Y40">
            <v>7609.3901252456944</v>
          </cell>
        </row>
        <row r="41">
          <cell r="R41">
            <v>6600</v>
          </cell>
          <cell r="X41">
            <v>71.679336852507049</v>
          </cell>
          <cell r="Y41">
            <v>7681.0694620982013</v>
          </cell>
        </row>
        <row r="42">
          <cell r="R42">
            <v>6800</v>
          </cell>
          <cell r="X42">
            <v>807.05173644692786</v>
          </cell>
          <cell r="Y42">
            <v>8488.12119854513</v>
          </cell>
        </row>
        <row r="43">
          <cell r="R43">
            <v>7000</v>
          </cell>
          <cell r="X43">
            <v>777.34595108293161</v>
          </cell>
          <cell r="Y43">
            <v>9265.4671496280607</v>
          </cell>
        </row>
        <row r="44">
          <cell r="R44">
            <v>7200</v>
          </cell>
          <cell r="X44">
            <v>609.20585988207222</v>
          </cell>
          <cell r="Y44">
            <v>9874.6730095101339</v>
          </cell>
        </row>
        <row r="45">
          <cell r="R45">
            <v>7400</v>
          </cell>
          <cell r="X45">
            <v>207.65016039367993</v>
          </cell>
          <cell r="Y45">
            <v>10082.323169903813</v>
          </cell>
        </row>
        <row r="46">
          <cell r="R46">
            <v>7600</v>
          </cell>
          <cell r="X46">
            <v>790.33969645702564</v>
          </cell>
          <cell r="Y46">
            <v>10872.662866360839</v>
          </cell>
        </row>
        <row r="47">
          <cell r="R47">
            <v>7800</v>
          </cell>
          <cell r="X47">
            <v>801.92344094248119</v>
          </cell>
          <cell r="Y47">
            <v>11674.58630730332</v>
          </cell>
        </row>
        <row r="48">
          <cell r="R48">
            <v>8000</v>
          </cell>
          <cell r="X48">
            <v>-23.3076381398173</v>
          </cell>
          <cell r="Y48">
            <v>11651.278669163503</v>
          </cell>
        </row>
        <row r="49">
          <cell r="R49">
            <v>8200</v>
          </cell>
          <cell r="X49">
            <v>393.4216789039574</v>
          </cell>
          <cell r="Y49">
            <v>12044.700348067461</v>
          </cell>
        </row>
        <row r="50">
          <cell r="R50">
            <v>8400</v>
          </cell>
          <cell r="X50">
            <v>202.91312871891068</v>
          </cell>
          <cell r="Y50">
            <v>12247.613476786371</v>
          </cell>
        </row>
        <row r="51">
          <cell r="R51">
            <v>8600</v>
          </cell>
          <cell r="X51">
            <v>495.48759854155105</v>
          </cell>
          <cell r="Y51">
            <v>12743.101075327922</v>
          </cell>
        </row>
        <row r="52">
          <cell r="R52">
            <v>8800</v>
          </cell>
          <cell r="X52">
            <v>346.19486651633792</v>
          </cell>
          <cell r="Y52">
            <v>13089.295941844261</v>
          </cell>
        </row>
        <row r="53">
          <cell r="R53">
            <v>9000</v>
          </cell>
          <cell r="X53">
            <v>-253.97572986940463</v>
          </cell>
          <cell r="Y53">
            <v>12835.320211974857</v>
          </cell>
        </row>
        <row r="54">
          <cell r="R54">
            <v>9200</v>
          </cell>
          <cell r="X54">
            <v>1164.8177843760072</v>
          </cell>
          <cell r="Y54">
            <v>14000.137996350864</v>
          </cell>
        </row>
        <row r="55">
          <cell r="R55">
            <v>9400</v>
          </cell>
          <cell r="X55">
            <v>408.6589608899119</v>
          </cell>
          <cell r="Y55">
            <v>14408.796957240776</v>
          </cell>
        </row>
        <row r="56">
          <cell r="R56">
            <v>9600</v>
          </cell>
          <cell r="X56">
            <v>-76.417886231405532</v>
          </cell>
          <cell r="Y56">
            <v>14332.379071009371</v>
          </cell>
        </row>
        <row r="57">
          <cell r="R57">
            <v>9800</v>
          </cell>
          <cell r="X57">
            <v>587.16464008080675</v>
          </cell>
          <cell r="Y57">
            <v>14919.543711090177</v>
          </cell>
        </row>
        <row r="58">
          <cell r="R58">
            <v>10000</v>
          </cell>
          <cell r="X58">
            <v>696.67219565486403</v>
          </cell>
          <cell r="Y58">
            <v>15616.215906745041</v>
          </cell>
        </row>
        <row r="59">
          <cell r="R59">
            <v>10200</v>
          </cell>
          <cell r="X59">
            <v>922.52883200799306</v>
          </cell>
          <cell r="Y59">
            <v>16538.744738753034</v>
          </cell>
        </row>
        <row r="60">
          <cell r="R60">
            <v>10400</v>
          </cell>
          <cell r="X60">
            <v>757.54298204538873</v>
          </cell>
          <cell r="Y60">
            <v>17296.287720798424</v>
          </cell>
        </row>
        <row r="61">
          <cell r="R61">
            <v>10600</v>
          </cell>
          <cell r="X61">
            <v>151.48150018902743</v>
          </cell>
          <cell r="Y61">
            <v>17447.769220987451</v>
          </cell>
        </row>
        <row r="62">
          <cell r="R62">
            <v>10800</v>
          </cell>
          <cell r="X62">
            <v>1140.8832362191574</v>
          </cell>
          <cell r="Y62">
            <v>18588.652457206608</v>
          </cell>
        </row>
        <row r="63">
          <cell r="R63">
            <v>11000</v>
          </cell>
          <cell r="X63">
            <v>-91.267654525956914</v>
          </cell>
          <cell r="Y63">
            <v>18497.384802680652</v>
          </cell>
        </row>
        <row r="64">
          <cell r="R64">
            <v>11200</v>
          </cell>
          <cell r="X64">
            <v>-800</v>
          </cell>
          <cell r="Y64">
            <v>17697.384802680652</v>
          </cell>
        </row>
        <row r="65">
          <cell r="R65">
            <v>11400</v>
          </cell>
          <cell r="X65">
            <v>43.66802889659175</v>
          </cell>
          <cell r="Y65">
            <v>17741.052831577243</v>
          </cell>
        </row>
        <row r="66">
          <cell r="R66">
            <v>11600</v>
          </cell>
          <cell r="X66">
            <v>878.98098483359399</v>
          </cell>
          <cell r="Y66">
            <v>18620.033816410836</v>
          </cell>
        </row>
        <row r="67">
          <cell r="R67">
            <v>11800</v>
          </cell>
          <cell r="X67">
            <v>-60.577363191653262</v>
          </cell>
          <cell r="Y67">
            <v>18559.456453219183</v>
          </cell>
        </row>
        <row r="68">
          <cell r="R68">
            <v>12000</v>
          </cell>
          <cell r="X68">
            <v>847.59027482424381</v>
          </cell>
          <cell r="Y68">
            <v>19407.046728043428</v>
          </cell>
        </row>
        <row r="69">
          <cell r="R69">
            <v>12200</v>
          </cell>
          <cell r="X69">
            <v>122.97825521513744</v>
          </cell>
          <cell r="Y69">
            <v>19530.024983258565</v>
          </cell>
        </row>
        <row r="70">
          <cell r="R70">
            <v>12400</v>
          </cell>
          <cell r="X70">
            <v>440.4274168576103</v>
          </cell>
          <cell r="Y70">
            <v>19970.452400116177</v>
          </cell>
        </row>
        <row r="71">
          <cell r="R71">
            <v>12600</v>
          </cell>
          <cell r="X71">
            <v>414.69217768975022</v>
          </cell>
          <cell r="Y71">
            <v>20385.144577805928</v>
          </cell>
        </row>
        <row r="72">
          <cell r="R72">
            <v>12800</v>
          </cell>
          <cell r="X72">
            <v>125.75026692385484</v>
          </cell>
          <cell r="Y72">
            <v>20510.894844729784</v>
          </cell>
        </row>
        <row r="73">
          <cell r="R73">
            <v>13000</v>
          </cell>
          <cell r="X73">
            <v>140.57200645127568</v>
          </cell>
          <cell r="Y73">
            <v>20651.46685118106</v>
          </cell>
        </row>
        <row r="74">
          <cell r="R74">
            <v>13200</v>
          </cell>
          <cell r="X74">
            <v>-565.5939064271297</v>
          </cell>
          <cell r="Y74">
            <v>20085.87294475393</v>
          </cell>
        </row>
        <row r="75">
          <cell r="R75">
            <v>13400</v>
          </cell>
          <cell r="X75">
            <v>166.43778857199413</v>
          </cell>
          <cell r="Y75">
            <v>20252.310733325925</v>
          </cell>
        </row>
        <row r="76">
          <cell r="R76">
            <v>13600</v>
          </cell>
          <cell r="X76">
            <v>136.55010237943793</v>
          </cell>
          <cell r="Y76">
            <v>20388.860835705364</v>
          </cell>
        </row>
        <row r="77">
          <cell r="R77">
            <v>13800</v>
          </cell>
          <cell r="X77">
            <v>727.11381308152841</v>
          </cell>
          <cell r="Y77">
            <v>21115.974648786891</v>
          </cell>
        </row>
        <row r="78">
          <cell r="R78">
            <v>14000</v>
          </cell>
          <cell r="X78">
            <v>616.01217555151106</v>
          </cell>
          <cell r="Y78">
            <v>21731.986824338401</v>
          </cell>
        </row>
        <row r="79">
          <cell r="R79">
            <v>14200</v>
          </cell>
          <cell r="X79">
            <v>549.09658181556279</v>
          </cell>
          <cell r="Y79">
            <v>22281.083406153964</v>
          </cell>
        </row>
        <row r="80">
          <cell r="R80">
            <v>14400</v>
          </cell>
          <cell r="X80">
            <v>-51.028920283456728</v>
          </cell>
          <cell r="Y80">
            <v>22230.054485870507</v>
          </cell>
        </row>
        <row r="81">
          <cell r="R81">
            <v>14600</v>
          </cell>
          <cell r="X81">
            <v>398.26896884421853</v>
          </cell>
          <cell r="Y81">
            <v>22628.323454714726</v>
          </cell>
        </row>
        <row r="82">
          <cell r="R82">
            <v>14800</v>
          </cell>
          <cell r="X82">
            <v>127.83799178425159</v>
          </cell>
          <cell r="Y82">
            <v>22756.161446498976</v>
          </cell>
        </row>
        <row r="83">
          <cell r="R83">
            <v>15000</v>
          </cell>
          <cell r="X83">
            <v>258.4206728448828</v>
          </cell>
          <cell r="Y83">
            <v>23014.582119343861</v>
          </cell>
        </row>
        <row r="84">
          <cell r="R84">
            <v>15200</v>
          </cell>
          <cell r="X84">
            <v>-800</v>
          </cell>
          <cell r="Y84">
            <v>22214.582119343861</v>
          </cell>
        </row>
        <row r="85">
          <cell r="R85">
            <v>15400</v>
          </cell>
          <cell r="X85">
            <v>160.10387262523386</v>
          </cell>
          <cell r="Y85">
            <v>22374.685991969094</v>
          </cell>
        </row>
        <row r="86">
          <cell r="R86">
            <v>15600</v>
          </cell>
          <cell r="X86">
            <v>131.27992772176265</v>
          </cell>
          <cell r="Y86">
            <v>22505.965919690858</v>
          </cell>
        </row>
        <row r="87">
          <cell r="R87">
            <v>15800</v>
          </cell>
          <cell r="X87">
            <v>-800</v>
          </cell>
          <cell r="Y87">
            <v>21705.965919690858</v>
          </cell>
        </row>
        <row r="88">
          <cell r="R88">
            <v>16000</v>
          </cell>
          <cell r="X88">
            <v>129.77943003559176</v>
          </cell>
          <cell r="Y88">
            <v>21835.745349726451</v>
          </cell>
        </row>
        <row r="89">
          <cell r="R89">
            <v>16200</v>
          </cell>
          <cell r="X89">
            <v>-800</v>
          </cell>
          <cell r="Y89">
            <v>21035.745349726451</v>
          </cell>
        </row>
        <row r="90">
          <cell r="R90">
            <v>16400</v>
          </cell>
          <cell r="X90">
            <v>589.19729724063336</v>
          </cell>
          <cell r="Y90">
            <v>21624.942646967083</v>
          </cell>
        </row>
        <row r="91">
          <cell r="R91">
            <v>16600</v>
          </cell>
          <cell r="X91">
            <v>-418.17428962665281</v>
          </cell>
          <cell r="Y91">
            <v>21206.768357340432</v>
          </cell>
        </row>
        <row r="92">
          <cell r="R92">
            <v>16800</v>
          </cell>
          <cell r="X92">
            <v>404.75655897083311</v>
          </cell>
          <cell r="Y92">
            <v>21611.524916311264</v>
          </cell>
        </row>
        <row r="93">
          <cell r="R93">
            <v>17000</v>
          </cell>
          <cell r="X93">
            <v>69.891178665492134</v>
          </cell>
          <cell r="Y93">
            <v>21681.416094976757</v>
          </cell>
        </row>
        <row r="94">
          <cell r="R94">
            <v>17200</v>
          </cell>
          <cell r="X94">
            <v>344.4834955319352</v>
          </cell>
          <cell r="Y94">
            <v>22025.899590508692</v>
          </cell>
        </row>
        <row r="95">
          <cell r="R95">
            <v>17400</v>
          </cell>
          <cell r="X95">
            <v>-800</v>
          </cell>
          <cell r="Y95">
            <v>21225.899590508692</v>
          </cell>
        </row>
        <row r="96">
          <cell r="R96">
            <v>17600</v>
          </cell>
          <cell r="X96">
            <v>376.97032537854739</v>
          </cell>
          <cell r="Y96">
            <v>21602.86991588724</v>
          </cell>
        </row>
        <row r="97">
          <cell r="R97">
            <v>17800</v>
          </cell>
          <cell r="X97">
            <v>30.476751352616247</v>
          </cell>
          <cell r="Y97">
            <v>21633.346667239857</v>
          </cell>
        </row>
        <row r="98">
          <cell r="R98">
            <v>18000</v>
          </cell>
          <cell r="X98">
            <v>475.13472606914911</v>
          </cell>
          <cell r="Y98">
            <v>22108.481393309004</v>
          </cell>
        </row>
        <row r="99">
          <cell r="R99">
            <v>18200</v>
          </cell>
          <cell r="X99">
            <v>244.89687314134653</v>
          </cell>
          <cell r="Y99">
            <v>22353.378266450352</v>
          </cell>
        </row>
        <row r="100">
          <cell r="R100">
            <v>18400</v>
          </cell>
          <cell r="X100">
            <v>121.97761804776951</v>
          </cell>
          <cell r="Y100">
            <v>22475.355884498123</v>
          </cell>
        </row>
        <row r="101">
          <cell r="R101">
            <v>18600</v>
          </cell>
          <cell r="X101">
            <v>224.11015173048827</v>
          </cell>
          <cell r="Y101">
            <v>22699.466036228612</v>
          </cell>
        </row>
        <row r="102">
          <cell r="R102">
            <v>18800</v>
          </cell>
          <cell r="X102">
            <v>1317.0122802253522</v>
          </cell>
          <cell r="Y102">
            <v>24016.478316453966</v>
          </cell>
        </row>
        <row r="103">
          <cell r="R103">
            <v>19000</v>
          </cell>
          <cell r="X103">
            <v>74.014931597766235</v>
          </cell>
          <cell r="Y103">
            <v>24090.493248051731</v>
          </cell>
        </row>
        <row r="104">
          <cell r="R104">
            <v>19200</v>
          </cell>
          <cell r="X104">
            <v>310.9797584762091</v>
          </cell>
          <cell r="Y104">
            <v>24401.47300652794</v>
          </cell>
        </row>
        <row r="105">
          <cell r="R105">
            <v>19400</v>
          </cell>
          <cell r="X105">
            <v>108.98633272102097</v>
          </cell>
          <cell r="Y105">
            <v>24510.459339248962</v>
          </cell>
        </row>
        <row r="106">
          <cell r="R106">
            <v>19600</v>
          </cell>
          <cell r="X106">
            <v>456.23225083183274</v>
          </cell>
          <cell r="Y106">
            <v>24966.691590080794</v>
          </cell>
        </row>
        <row r="107">
          <cell r="R107">
            <v>19800</v>
          </cell>
          <cell r="X107">
            <v>301.82313548287561</v>
          </cell>
          <cell r="Y107">
            <v>25268.514725563669</v>
          </cell>
        </row>
        <row r="108">
          <cell r="R108">
            <v>20000</v>
          </cell>
          <cell r="X108">
            <v>-267.8113199315078</v>
          </cell>
          <cell r="Y108">
            <v>25000.703405632161</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ver "/>
      <sheetName val="S1"/>
      <sheetName val="Q1.1"/>
      <sheetName val="A1.1"/>
      <sheetName val="Q1.2"/>
      <sheetName val="A1.2"/>
      <sheetName val="S2"/>
      <sheetName val="Q2.1"/>
      <sheetName val="A2.1"/>
      <sheetName val="Q2.2"/>
      <sheetName val="A2.2"/>
      <sheetName val="S3"/>
      <sheetName val="Q3.1"/>
      <sheetName val="A3.1"/>
      <sheetName val="S4"/>
      <sheetName val="Q4.1"/>
      <sheetName val="A4.1"/>
      <sheetName val="S5"/>
      <sheetName val="Q5.1"/>
      <sheetName val="A5.1"/>
      <sheetName val="Q5.2"/>
      <sheetName val="A5.2"/>
      <sheetName val="S6"/>
      <sheetName val="Q6.1"/>
      <sheetName val="A6.1"/>
      <sheetName val="S7"/>
      <sheetName val="Q7.1"/>
      <sheetName val="A7.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1FB483-6E67-4A69-82CB-EC5BF0323993}">
  <sheetPr>
    <tabColor rgb="FF0070C0"/>
    <pageSetUpPr autoPageBreaks="0"/>
  </sheetPr>
  <dimension ref="A6:K21"/>
  <sheetViews>
    <sheetView showGridLines="0" tabSelected="1" zoomScale="115" zoomScaleNormal="115" workbookViewId="0"/>
  </sheetViews>
  <sheetFormatPr defaultRowHeight="14.4" x14ac:dyDescent="0.3"/>
  <cols>
    <col min="1" max="16384" width="8.88671875" style="296"/>
  </cols>
  <sheetData>
    <row r="6" spans="1:10" ht="33.6" x14ac:dyDescent="0.65">
      <c r="A6" s="295" t="s">
        <v>272</v>
      </c>
      <c r="B6" s="295"/>
      <c r="C6" s="295"/>
      <c r="D6" s="295"/>
      <c r="E6" s="295"/>
      <c r="F6" s="295"/>
      <c r="G6" s="295"/>
      <c r="H6" s="295"/>
      <c r="I6" s="295"/>
      <c r="J6" s="295"/>
    </row>
    <row r="7" spans="1:10" ht="6" customHeight="1" x14ac:dyDescent="0.3">
      <c r="A7" s="297"/>
      <c r="B7" s="297"/>
      <c r="C7" s="297"/>
      <c r="D7" s="297"/>
      <c r="E7" s="297"/>
      <c r="F7" s="297"/>
      <c r="G7" s="297"/>
      <c r="H7" s="297"/>
      <c r="I7" s="297"/>
      <c r="J7" s="297"/>
    </row>
    <row r="8" spans="1:10" ht="20.399999999999999" x14ac:dyDescent="0.35">
      <c r="A8" s="298" t="s">
        <v>282</v>
      </c>
      <c r="B8" s="298"/>
      <c r="C8" s="298"/>
      <c r="D8" s="298"/>
      <c r="E8" s="298"/>
      <c r="F8" s="298"/>
      <c r="G8" s="298"/>
      <c r="H8" s="298"/>
      <c r="I8" s="298"/>
      <c r="J8" s="298"/>
    </row>
    <row r="10" spans="1:10" ht="75" customHeight="1" x14ac:dyDescent="0.3">
      <c r="A10" s="299" t="s">
        <v>273</v>
      </c>
      <c r="B10" s="300" t="s">
        <v>274</v>
      </c>
      <c r="C10" s="300"/>
      <c r="D10" s="300"/>
      <c r="E10" s="300"/>
      <c r="F10" s="300"/>
      <c r="G10" s="300"/>
      <c r="H10" s="300"/>
      <c r="I10" s="300"/>
      <c r="J10" s="300"/>
    </row>
    <row r="11" spans="1:10" x14ac:dyDescent="0.3">
      <c r="B11" s="301"/>
      <c r="C11" s="301"/>
      <c r="D11" s="301"/>
      <c r="E11" s="301"/>
      <c r="F11" s="301"/>
      <c r="G11" s="301"/>
      <c r="H11" s="301"/>
      <c r="I11" s="301"/>
      <c r="J11" s="301"/>
    </row>
    <row r="12" spans="1:10" ht="45" customHeight="1" x14ac:dyDescent="0.3">
      <c r="A12" s="299" t="s">
        <v>273</v>
      </c>
      <c r="B12" s="300" t="s">
        <v>275</v>
      </c>
      <c r="C12" s="300"/>
      <c r="D12" s="300"/>
      <c r="E12" s="300"/>
      <c r="F12" s="300"/>
      <c r="G12" s="300"/>
      <c r="H12" s="300"/>
      <c r="I12" s="300"/>
      <c r="J12" s="300"/>
    </row>
    <row r="13" spans="1:10" x14ac:dyDescent="0.3">
      <c r="B13" s="301"/>
      <c r="C13" s="301"/>
      <c r="D13" s="301"/>
      <c r="E13" s="301"/>
      <c r="F13" s="301"/>
      <c r="G13" s="301"/>
      <c r="H13" s="301"/>
      <c r="I13" s="301"/>
      <c r="J13" s="301"/>
    </row>
    <row r="14" spans="1:10" ht="45.6" customHeight="1" x14ac:dyDescent="0.3">
      <c r="A14" s="299" t="s">
        <v>273</v>
      </c>
      <c r="B14" s="300" t="s">
        <v>276</v>
      </c>
      <c r="C14" s="300"/>
      <c r="D14" s="300"/>
      <c r="E14" s="300"/>
      <c r="F14" s="300"/>
      <c r="G14" s="300"/>
      <c r="H14" s="300"/>
      <c r="I14" s="300"/>
      <c r="J14" s="300"/>
    </row>
    <row r="15" spans="1:10" x14ac:dyDescent="0.3">
      <c r="B15" s="301"/>
      <c r="C15" s="301"/>
      <c r="D15" s="301"/>
      <c r="E15" s="301"/>
      <c r="F15" s="301"/>
      <c r="G15" s="301"/>
      <c r="H15" s="301"/>
      <c r="I15" s="301"/>
      <c r="J15" s="301"/>
    </row>
    <row r="16" spans="1:10" ht="72.599999999999994" customHeight="1" x14ac:dyDescent="0.3">
      <c r="A16" s="299" t="s">
        <v>273</v>
      </c>
      <c r="B16" s="300" t="s">
        <v>277</v>
      </c>
      <c r="C16" s="300"/>
      <c r="D16" s="300"/>
      <c r="E16" s="300"/>
      <c r="F16" s="300"/>
      <c r="G16" s="300"/>
      <c r="H16" s="300"/>
      <c r="I16" s="300"/>
      <c r="J16" s="300"/>
    </row>
    <row r="17" spans="1:11" x14ac:dyDescent="0.3">
      <c r="B17" s="301"/>
      <c r="C17" s="301"/>
      <c r="D17" s="301"/>
      <c r="E17" s="301"/>
      <c r="F17" s="301"/>
      <c r="G17" s="301"/>
      <c r="H17" s="301"/>
      <c r="I17" s="301"/>
      <c r="J17" s="301"/>
      <c r="K17" s="302"/>
    </row>
    <row r="18" spans="1:11" ht="44.4" customHeight="1" x14ac:dyDescent="0.3">
      <c r="A18" s="299" t="s">
        <v>273</v>
      </c>
      <c r="B18" s="300" t="s">
        <v>278</v>
      </c>
      <c r="C18" s="300"/>
      <c r="D18" s="300"/>
      <c r="E18" s="300"/>
      <c r="F18" s="300"/>
      <c r="G18" s="300"/>
      <c r="H18" s="300"/>
      <c r="I18" s="300"/>
      <c r="J18" s="300"/>
    </row>
    <row r="21" spans="1:11" x14ac:dyDescent="0.3">
      <c r="B21" s="303" t="s">
        <v>279</v>
      </c>
      <c r="C21" s="303"/>
      <c r="D21" s="304" t="s">
        <v>280</v>
      </c>
      <c r="E21" s="304"/>
      <c r="F21" s="304"/>
      <c r="G21" s="304"/>
      <c r="H21" s="305" t="s">
        <v>281</v>
      </c>
      <c r="I21" s="305"/>
      <c r="J21" s="305"/>
    </row>
  </sheetData>
  <mergeCells count="10">
    <mergeCell ref="B18:J18"/>
    <mergeCell ref="B21:C21"/>
    <mergeCell ref="D21:G21"/>
    <mergeCell ref="H21:J21"/>
    <mergeCell ref="A6:J6"/>
    <mergeCell ref="A8:J8"/>
    <mergeCell ref="B10:J10"/>
    <mergeCell ref="B12:J12"/>
    <mergeCell ref="B14:J14"/>
    <mergeCell ref="B16:J16"/>
  </mergeCells>
  <pageMargins left="0.7" right="0.7" top="0.75" bottom="0.75" header="0.3" footer="0.3"/>
  <pageSetup orientation="portrait"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D844DB-5EC2-44C3-945E-CC753FF2FE3B}">
  <dimension ref="A1:C20"/>
  <sheetViews>
    <sheetView workbookViewId="0"/>
  </sheetViews>
  <sheetFormatPr defaultRowHeight="13.2" x14ac:dyDescent="0.25"/>
  <cols>
    <col min="1" max="1" width="35" customWidth="1"/>
  </cols>
  <sheetData>
    <row r="1" spans="1:3" ht="13.8" x14ac:dyDescent="0.3">
      <c r="A1" s="137"/>
      <c r="B1" s="138" t="s">
        <v>141</v>
      </c>
      <c r="C1" s="138" t="s">
        <v>79</v>
      </c>
    </row>
    <row r="2" spans="1:3" ht="13.8" x14ac:dyDescent="0.3">
      <c r="A2" s="139" t="s">
        <v>142</v>
      </c>
      <c r="B2" s="140">
        <v>209.42</v>
      </c>
      <c r="C2" s="140">
        <v>3.7810000000000001</v>
      </c>
    </row>
    <row r="3" spans="1:3" ht="13.8" x14ac:dyDescent="0.3">
      <c r="A3" s="139" t="s">
        <v>83</v>
      </c>
      <c r="B3" s="141">
        <v>0.21</v>
      </c>
      <c r="C3" s="141">
        <v>0.21</v>
      </c>
    </row>
    <row r="4" spans="1:3" ht="13.8" x14ac:dyDescent="0.3">
      <c r="A4" s="139" t="s">
        <v>143</v>
      </c>
      <c r="B4" s="141">
        <v>0.1</v>
      </c>
      <c r="C4" s="141">
        <v>0.1</v>
      </c>
    </row>
    <row r="5" spans="1:3" ht="13.8" x14ac:dyDescent="0.3">
      <c r="A5" s="139" t="s">
        <v>144</v>
      </c>
      <c r="B5" s="141">
        <v>0.65</v>
      </c>
      <c r="C5" s="141">
        <v>0.65</v>
      </c>
    </row>
    <row r="6" spans="1:3" ht="13.8" x14ac:dyDescent="0.3">
      <c r="A6" s="139" t="s">
        <v>145</v>
      </c>
      <c r="B6" s="141">
        <v>0.08</v>
      </c>
      <c r="C6" s="141">
        <v>0.08</v>
      </c>
    </row>
    <row r="7" spans="1:3" ht="13.8" x14ac:dyDescent="0.3">
      <c r="A7" s="139" t="s">
        <v>146</v>
      </c>
      <c r="B7" s="141">
        <v>0.04</v>
      </c>
      <c r="C7" s="141">
        <v>0.04</v>
      </c>
    </row>
    <row r="8" spans="1:3" ht="13.8" x14ac:dyDescent="0.3">
      <c r="A8" s="139" t="s">
        <v>147</v>
      </c>
      <c r="B8" s="141">
        <v>0.5</v>
      </c>
      <c r="C8" s="141">
        <v>0.5</v>
      </c>
    </row>
    <row r="9" spans="1:3" ht="13.8" x14ac:dyDescent="0.3">
      <c r="A9" s="139" t="s">
        <v>148</v>
      </c>
      <c r="B9" s="139">
        <v>6</v>
      </c>
      <c r="C9" s="139">
        <v>6</v>
      </c>
    </row>
    <row r="10" spans="1:3" ht="13.8" x14ac:dyDescent="0.3">
      <c r="A10" s="139" t="s">
        <v>149</v>
      </c>
      <c r="B10" s="141">
        <v>6.5000000000000002E-2</v>
      </c>
      <c r="C10" s="141">
        <v>6.5000000000000002E-2</v>
      </c>
    </row>
    <row r="11" spans="1:3" ht="13.8" x14ac:dyDescent="0.3">
      <c r="A11" s="139"/>
      <c r="B11" s="142"/>
      <c r="C11" s="142"/>
    </row>
    <row r="12" spans="1:3" ht="13.8" x14ac:dyDescent="0.3">
      <c r="A12" s="143" t="s">
        <v>150</v>
      </c>
      <c r="B12" s="144">
        <v>2150.7433999999998</v>
      </c>
      <c r="C12" s="144">
        <v>38.830869999999997</v>
      </c>
    </row>
    <row r="13" spans="1:3" ht="13.8" x14ac:dyDescent="0.3">
      <c r="A13" s="143"/>
      <c r="B13" s="140"/>
      <c r="C13" s="140"/>
    </row>
    <row r="14" spans="1:3" ht="13.8" x14ac:dyDescent="0.3">
      <c r="A14" s="143" t="s">
        <v>151</v>
      </c>
      <c r="B14" s="140"/>
      <c r="C14" s="140"/>
    </row>
    <row r="15" spans="1:3" ht="13.8" x14ac:dyDescent="0.3">
      <c r="A15" s="139" t="s">
        <v>152</v>
      </c>
      <c r="B15" s="140">
        <v>330.92449043394072</v>
      </c>
      <c r="C15" s="140">
        <v>5.9747182615353349</v>
      </c>
    </row>
    <row r="16" spans="1:3" ht="13.8" x14ac:dyDescent="0.3">
      <c r="A16" s="139" t="s">
        <v>153</v>
      </c>
      <c r="B16" s="140">
        <v>1977.6239482639344</v>
      </c>
      <c r="C16" s="140">
        <v>35.705262861168634</v>
      </c>
    </row>
    <row r="17" spans="1:3" ht="13.8" x14ac:dyDescent="0.3">
      <c r="A17" s="143" t="s">
        <v>154</v>
      </c>
      <c r="B17" s="144">
        <v>2308.5484386978751</v>
      </c>
      <c r="C17" s="144">
        <v>41.679981122703971</v>
      </c>
    </row>
    <row r="18" spans="1:3" ht="14.4" x14ac:dyDescent="0.3">
      <c r="A18" s="145"/>
      <c r="B18" s="145"/>
      <c r="C18" s="145"/>
    </row>
    <row r="19" spans="1:3" ht="14.4" x14ac:dyDescent="0.3">
      <c r="A19" s="145"/>
      <c r="B19" s="145"/>
      <c r="C19" s="145"/>
    </row>
    <row r="20" spans="1:3" ht="14.4" x14ac:dyDescent="0.3">
      <c r="A20" s="145"/>
      <c r="B20" s="145"/>
      <c r="C20" s="145"/>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48384-E43C-4F18-81CD-03FD21A68695}">
  <dimension ref="A1:H30"/>
  <sheetViews>
    <sheetView workbookViewId="0"/>
  </sheetViews>
  <sheetFormatPr defaultRowHeight="13.2" x14ac:dyDescent="0.25"/>
  <cols>
    <col min="1" max="1" width="35" customWidth="1"/>
  </cols>
  <sheetData>
    <row r="1" spans="1:8" ht="41.4" x14ac:dyDescent="0.3">
      <c r="A1" s="137"/>
      <c r="B1" s="138" t="s">
        <v>141</v>
      </c>
      <c r="C1" s="138" t="s">
        <v>79</v>
      </c>
      <c r="D1" s="146"/>
      <c r="E1" s="147" t="s">
        <v>155</v>
      </c>
      <c r="F1" s="147" t="s">
        <v>156</v>
      </c>
      <c r="G1" s="147" t="s">
        <v>157</v>
      </c>
      <c r="H1" s="146"/>
    </row>
    <row r="2" spans="1:8" ht="14.4" x14ac:dyDescent="0.3">
      <c r="A2" s="139" t="s">
        <v>142</v>
      </c>
      <c r="B2" s="140">
        <v>209.42</v>
      </c>
      <c r="C2" s="140">
        <v>3.7810000000000001</v>
      </c>
      <c r="D2" s="145"/>
      <c r="E2" s="140">
        <f>C2</f>
        <v>3.7810000000000001</v>
      </c>
      <c r="F2" s="148">
        <f>B2+E2</f>
        <v>213.20099999999999</v>
      </c>
      <c r="G2" s="148">
        <f>F2+1</f>
        <v>214.20099999999999</v>
      </c>
      <c r="H2" s="145"/>
    </row>
    <row r="3" spans="1:8" ht="14.4" x14ac:dyDescent="0.3">
      <c r="A3" s="139" t="s">
        <v>83</v>
      </c>
      <c r="B3" s="141">
        <v>0.21</v>
      </c>
      <c r="C3" s="141">
        <v>0.21</v>
      </c>
      <c r="D3" s="145"/>
      <c r="E3" s="141">
        <f t="shared" ref="E3:E5" si="0">C3</f>
        <v>0.21</v>
      </c>
      <c r="F3" s="149">
        <f>$C3</f>
        <v>0.21</v>
      </c>
      <c r="G3" s="149">
        <f t="shared" ref="G3:G10" si="1">$C3</f>
        <v>0.21</v>
      </c>
      <c r="H3" s="145"/>
    </row>
    <row r="4" spans="1:8" ht="14.4" x14ac:dyDescent="0.3">
      <c r="A4" s="139" t="s">
        <v>143</v>
      </c>
      <c r="B4" s="141">
        <v>0.1</v>
      </c>
      <c r="C4" s="141">
        <v>0.1</v>
      </c>
      <c r="D4" s="145"/>
      <c r="E4" s="141">
        <f t="shared" si="0"/>
        <v>0.1</v>
      </c>
      <c r="F4" s="149">
        <f t="shared" ref="F4:F10" si="2">$C4</f>
        <v>0.1</v>
      </c>
      <c r="G4" s="149">
        <f t="shared" si="1"/>
        <v>0.1</v>
      </c>
      <c r="H4" s="145"/>
    </row>
    <row r="5" spans="1:8" ht="14.4" x14ac:dyDescent="0.3">
      <c r="A5" s="139" t="s">
        <v>144</v>
      </c>
      <c r="B5" s="141">
        <v>0.65</v>
      </c>
      <c r="C5" s="141">
        <v>0.65</v>
      </c>
      <c r="D5" s="145"/>
      <c r="E5" s="141">
        <f t="shared" si="0"/>
        <v>0.65</v>
      </c>
      <c r="F5" s="149">
        <f t="shared" si="2"/>
        <v>0.65</v>
      </c>
      <c r="G5" s="149">
        <f t="shared" si="1"/>
        <v>0.65</v>
      </c>
      <c r="H5" s="145"/>
    </row>
    <row r="6" spans="1:8" ht="14.4" x14ac:dyDescent="0.3">
      <c r="A6" s="139" t="s">
        <v>145</v>
      </c>
      <c r="B6" s="141">
        <v>0.08</v>
      </c>
      <c r="C6" s="141">
        <v>0.08</v>
      </c>
      <c r="D6" s="145"/>
      <c r="E6" s="150">
        <v>7.0000000000000007E-2</v>
      </c>
      <c r="F6" s="149">
        <f t="shared" si="2"/>
        <v>0.08</v>
      </c>
      <c r="G6" s="149">
        <f t="shared" si="1"/>
        <v>0.08</v>
      </c>
      <c r="H6" s="145"/>
    </row>
    <row r="7" spans="1:8" ht="14.4" x14ac:dyDescent="0.3">
      <c r="A7" s="139" t="s">
        <v>146</v>
      </c>
      <c r="B7" s="141">
        <v>0.04</v>
      </c>
      <c r="C7" s="141">
        <v>0.04</v>
      </c>
      <c r="D7" s="145"/>
      <c r="E7" s="141">
        <f>C7</f>
        <v>0.04</v>
      </c>
      <c r="F7" s="149">
        <f t="shared" si="2"/>
        <v>0.04</v>
      </c>
      <c r="G7" s="149">
        <f t="shared" si="1"/>
        <v>0.04</v>
      </c>
      <c r="H7" s="145"/>
    </row>
    <row r="8" spans="1:8" ht="14.4" x14ac:dyDescent="0.3">
      <c r="A8" s="139" t="s">
        <v>147</v>
      </c>
      <c r="B8" s="141">
        <v>0.5</v>
      </c>
      <c r="C8" s="141">
        <v>0.5</v>
      </c>
      <c r="D8" s="145"/>
      <c r="E8" s="150">
        <f>E7/E6</f>
        <v>0.5714285714285714</v>
      </c>
      <c r="F8" s="149">
        <f t="shared" si="2"/>
        <v>0.5</v>
      </c>
      <c r="G8" s="149">
        <f t="shared" si="1"/>
        <v>0.5</v>
      </c>
      <c r="H8" s="145"/>
    </row>
    <row r="9" spans="1:8" ht="14.4" x14ac:dyDescent="0.3">
      <c r="A9" s="139" t="s">
        <v>148</v>
      </c>
      <c r="B9" s="139">
        <v>6</v>
      </c>
      <c r="C9" s="139">
        <v>6</v>
      </c>
      <c r="D9" s="145"/>
      <c r="E9" s="139">
        <f t="shared" ref="E9:E10" si="3">C9</f>
        <v>6</v>
      </c>
      <c r="F9" s="145">
        <f t="shared" si="2"/>
        <v>6</v>
      </c>
      <c r="G9" s="145">
        <f t="shared" si="1"/>
        <v>6</v>
      </c>
      <c r="H9" s="145"/>
    </row>
    <row r="10" spans="1:8" ht="14.4" x14ac:dyDescent="0.3">
      <c r="A10" s="139" t="s">
        <v>149</v>
      </c>
      <c r="B10" s="141">
        <v>6.5000000000000002E-2</v>
      </c>
      <c r="C10" s="141">
        <v>6.5000000000000002E-2</v>
      </c>
      <c r="D10" s="145"/>
      <c r="E10" s="141">
        <f t="shared" si="3"/>
        <v>6.5000000000000002E-2</v>
      </c>
      <c r="F10" s="149">
        <f t="shared" si="2"/>
        <v>6.5000000000000002E-2</v>
      </c>
      <c r="G10" s="149">
        <f t="shared" si="1"/>
        <v>6.5000000000000002E-2</v>
      </c>
      <c r="H10" s="145"/>
    </row>
    <row r="11" spans="1:8" ht="14.4" x14ac:dyDescent="0.3">
      <c r="A11" s="139"/>
      <c r="B11" s="142"/>
      <c r="C11" s="142"/>
      <c r="D11" s="145"/>
      <c r="E11" s="142"/>
      <c r="F11" s="145"/>
      <c r="G11" s="145"/>
      <c r="H11" s="145"/>
    </row>
    <row r="12" spans="1:8" ht="14.4" x14ac:dyDescent="0.3">
      <c r="A12" s="143" t="s">
        <v>150</v>
      </c>
      <c r="B12" s="144">
        <v>2150.7433999999998</v>
      </c>
      <c r="C12" s="144">
        <v>38.830869999999997</v>
      </c>
      <c r="D12" s="145"/>
      <c r="E12" s="144"/>
      <c r="F12" s="145"/>
      <c r="G12" s="145"/>
      <c r="H12" s="145"/>
    </row>
    <row r="13" spans="1:8" ht="14.4" x14ac:dyDescent="0.3">
      <c r="A13" s="143"/>
      <c r="B13" s="140"/>
      <c r="C13" s="140"/>
      <c r="D13" s="145"/>
      <c r="E13" s="140"/>
      <c r="F13" s="145"/>
      <c r="G13" s="145"/>
      <c r="H13" s="145"/>
    </row>
    <row r="14" spans="1:8" ht="14.4" x14ac:dyDescent="0.3">
      <c r="A14" s="143" t="s">
        <v>151</v>
      </c>
      <c r="B14" s="140"/>
      <c r="C14" s="140"/>
      <c r="D14" s="145"/>
      <c r="E14" s="140"/>
      <c r="F14" s="145"/>
      <c r="G14" s="145"/>
      <c r="H14" s="145"/>
    </row>
    <row r="15" spans="1:8" ht="14.4" x14ac:dyDescent="0.3">
      <c r="A15" s="139" t="s">
        <v>152</v>
      </c>
      <c r="B15" s="140">
        <v>330.92449043394072</v>
      </c>
      <c r="C15" s="140">
        <v>5.9747182615353349</v>
      </c>
      <c r="D15" s="145"/>
      <c r="E15" s="140"/>
      <c r="F15" s="140"/>
      <c r="G15" s="145"/>
      <c r="H15" s="145"/>
    </row>
    <row r="16" spans="1:8" ht="14.4" x14ac:dyDescent="0.3">
      <c r="A16" s="139" t="s">
        <v>153</v>
      </c>
      <c r="B16" s="140">
        <v>1977.6239482639344</v>
      </c>
      <c r="C16" s="140">
        <v>35.705262861168634</v>
      </c>
      <c r="D16" s="145"/>
      <c r="E16" s="140"/>
      <c r="F16" s="140"/>
      <c r="G16" s="145"/>
      <c r="H16" s="145"/>
    </row>
    <row r="17" spans="1:8" ht="14.4" x14ac:dyDescent="0.3">
      <c r="A17" s="143" t="s">
        <v>154</v>
      </c>
      <c r="B17" s="144">
        <v>2308.5484386978751</v>
      </c>
      <c r="C17" s="144">
        <v>41.679981122703971</v>
      </c>
      <c r="D17" s="145"/>
      <c r="E17" s="144"/>
      <c r="F17" s="144"/>
      <c r="G17" s="145"/>
      <c r="H17" s="145"/>
    </row>
    <row r="18" spans="1:8" ht="14.4" x14ac:dyDescent="0.3">
      <c r="A18" s="145"/>
      <c r="B18" s="145"/>
      <c r="C18" s="145"/>
      <c r="D18" s="145"/>
      <c r="E18" s="145"/>
      <c r="F18" s="145"/>
      <c r="G18" s="145"/>
      <c r="H18" s="145"/>
    </row>
    <row r="19" spans="1:8" ht="14.4" x14ac:dyDescent="0.3">
      <c r="A19" s="145" t="s">
        <v>158</v>
      </c>
      <c r="B19" s="151">
        <f>B2*(1-B3)*(1-B8)*(1+B7)/(B6-B7)</f>
        <v>2150.7433999999998</v>
      </c>
      <c r="C19" s="151">
        <f>C2*(1-C3)*(1-C8)*(1+C7)/(C6-C7)</f>
        <v>38.830869999999997</v>
      </c>
      <c r="D19" s="145"/>
      <c r="E19" s="151">
        <f>E2*(1-E3)*(1-E8)*(1+E7)/(E6-E7)</f>
        <v>44.378137142857142</v>
      </c>
      <c r="F19" s="151">
        <f>F2*(1-F3)*(1-F8)*(1+F7)/(F6-F7)</f>
        <v>2189.5742700000001</v>
      </c>
      <c r="G19" s="151">
        <f>G2*(1-G3)*(1-G8)*(1+G7)/(G6-G7)</f>
        <v>2199.8442700000001</v>
      </c>
      <c r="H19" s="145"/>
    </row>
    <row r="20" spans="1:8" ht="14.4" x14ac:dyDescent="0.3">
      <c r="A20" s="145"/>
      <c r="B20" s="145"/>
      <c r="C20" s="145"/>
      <c r="D20" s="145"/>
      <c r="E20" s="145"/>
      <c r="F20" s="145"/>
      <c r="G20" s="145"/>
      <c r="H20" s="145"/>
    </row>
    <row r="21" spans="1:8" ht="14.4" x14ac:dyDescent="0.3">
      <c r="A21" s="145" t="s">
        <v>159</v>
      </c>
      <c r="B21" s="145"/>
      <c r="C21" s="145"/>
      <c r="D21" s="145"/>
      <c r="E21" s="145"/>
      <c r="F21" s="145"/>
      <c r="G21" s="145"/>
      <c r="H21" s="145"/>
    </row>
    <row r="22" spans="1:8" ht="14.4" x14ac:dyDescent="0.3">
      <c r="A22" s="139" t="s">
        <v>152</v>
      </c>
      <c r="B22" s="152">
        <f>(B2*(1-B3)*(1-B5)*(1+B10)*(1-(1+B10)^B9/(1+B6)^B9))/(B6-B10)</f>
        <v>330.92449043394072</v>
      </c>
      <c r="C22" s="152">
        <f>(C2*(1-C3)*(1-C5)*(1+C10)*(1-(1+C10)^C9/(1+C6)^C9))/(C6-C10)</f>
        <v>5.9747182615353349</v>
      </c>
      <c r="D22" s="145"/>
      <c r="E22" s="152">
        <f>(E2*(1-E3)*(1-E5)*(1+E10)*(1-(1+E10)^E9/(1+E6)^E9))/(E6-E10)</f>
        <v>6.1708837242316568</v>
      </c>
      <c r="F22" s="152">
        <f>(F2*(1-F3)*(1-F5)*(1+F10)*(1-(1+F10)^F9/(1+F6)^F9))/(F6-F10)</f>
        <v>336.89920869547603</v>
      </c>
      <c r="G22" s="152">
        <f>(G2*(1-G3)*(1-G5)*(1+G10)*(1-(1+G10)^G9/(1+G6)^G9))/(G6-G10)</f>
        <v>338.47940395110567</v>
      </c>
      <c r="H22" s="145"/>
    </row>
    <row r="23" spans="1:8" ht="14.4" x14ac:dyDescent="0.3">
      <c r="A23" s="139" t="s">
        <v>153</v>
      </c>
      <c r="B23" s="152">
        <f>B2*(1-B3)*(1-B8)*(1+B10)^B9*(1+B7)/(B6-B7)/(1+B6)^B9</f>
        <v>1977.6239482639344</v>
      </c>
      <c r="C23" s="152">
        <f>C2*(1-C3)*(1-C8)*(1+C10)^C9*(1+C7)/(C6-C7)/(1+C6)^C9</f>
        <v>35.705262861168634</v>
      </c>
      <c r="D23" s="145"/>
      <c r="E23" s="152">
        <f>E2*(1-E3)*(1-E8)*(1+E10)^E9*(1+E7)/(E6-E7)/(1+E6)^E9</f>
        <v>43.148335653310163</v>
      </c>
      <c r="F23" s="152">
        <f>F2*(1-F3)*(1-F8)*(1+F10)^F9*(1+F7)/(F6-F7)/(1+F6)^F9</f>
        <v>2013.329211125103</v>
      </c>
      <c r="G23" s="152">
        <f>G2*(1-G3)*(1-G8)*(1+G10)^G9*(1+G7)/(G6-G7)/(1+G6)^G9</f>
        <v>2022.7725496231637</v>
      </c>
      <c r="H23" s="145"/>
    </row>
    <row r="24" spans="1:8" ht="14.4" x14ac:dyDescent="0.3">
      <c r="A24" s="143" t="s">
        <v>154</v>
      </c>
      <c r="B24" s="151">
        <f>B22+B23</f>
        <v>2308.5484386978751</v>
      </c>
      <c r="C24" s="151">
        <f>C22+C23</f>
        <v>41.679981122703971</v>
      </c>
      <c r="D24" s="145"/>
      <c r="E24" s="151">
        <f>E22+E23</f>
        <v>49.31921937754182</v>
      </c>
      <c r="F24" s="151">
        <f>F22+F23</f>
        <v>2350.2284198205789</v>
      </c>
      <c r="G24" s="151">
        <f>G22+G23</f>
        <v>2361.2519535742695</v>
      </c>
      <c r="H24" s="145"/>
    </row>
    <row r="25" spans="1:8" ht="14.4" x14ac:dyDescent="0.3">
      <c r="A25" s="145"/>
      <c r="B25" s="145"/>
      <c r="C25" s="145"/>
      <c r="D25" s="145"/>
      <c r="E25" s="145"/>
      <c r="F25" s="145"/>
      <c r="G25" s="145"/>
      <c r="H25" s="145"/>
    </row>
    <row r="26" spans="1:8" ht="14.4" x14ac:dyDescent="0.3">
      <c r="A26" s="145" t="s">
        <v>160</v>
      </c>
      <c r="B26" s="145"/>
      <c r="C26" s="145"/>
      <c r="D26" s="145"/>
      <c r="E26" s="151">
        <f>E24-C24</f>
        <v>7.6392382548378492</v>
      </c>
      <c r="F26" s="145"/>
      <c r="G26" s="145"/>
      <c r="H26" s="145"/>
    </row>
    <row r="27" spans="1:8" ht="14.4" x14ac:dyDescent="0.3">
      <c r="A27" s="145" t="s">
        <v>161</v>
      </c>
      <c r="B27" s="145"/>
      <c r="C27" s="145"/>
      <c r="D27" s="145"/>
      <c r="E27" s="145"/>
      <c r="F27" s="145"/>
      <c r="G27" s="151">
        <f>G19-F19</f>
        <v>10.269999999999982</v>
      </c>
      <c r="H27" s="145"/>
    </row>
    <row r="28" spans="1:8" ht="14.4" x14ac:dyDescent="0.3">
      <c r="A28" s="145" t="s">
        <v>162</v>
      </c>
      <c r="B28" s="145"/>
      <c r="C28" s="145"/>
      <c r="D28" s="145"/>
      <c r="E28" s="145"/>
      <c r="F28" s="145"/>
      <c r="G28" s="151">
        <f>G24-F24</f>
        <v>11.023533753690572</v>
      </c>
      <c r="H28" s="145"/>
    </row>
    <row r="29" spans="1:8" ht="14.4" x14ac:dyDescent="0.3">
      <c r="A29" s="145"/>
      <c r="B29" s="145"/>
      <c r="C29" s="145"/>
      <c r="D29" s="145"/>
      <c r="E29" s="145"/>
      <c r="F29" s="145"/>
      <c r="G29" s="145"/>
      <c r="H29" s="145"/>
    </row>
    <row r="30" spans="1:8" ht="14.4" x14ac:dyDescent="0.3">
      <c r="A30" s="145"/>
      <c r="B30" s="145"/>
      <c r="C30" s="145"/>
      <c r="D30" s="145"/>
      <c r="E30" s="145"/>
      <c r="F30" s="145"/>
      <c r="G30" s="145"/>
      <c r="H30" s="145"/>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F9752B-91D9-45F0-A5D6-25EE0DDCFAD4}">
  <dimension ref="A1:X10008"/>
  <sheetViews>
    <sheetView workbookViewId="0"/>
  </sheetViews>
  <sheetFormatPr defaultRowHeight="13.2" x14ac:dyDescent="0.25"/>
  <cols>
    <col min="2" max="2" width="11.5546875" bestFit="1" customWidth="1"/>
    <col min="3" max="3" width="11" bestFit="1" customWidth="1"/>
    <col min="4" max="4" width="14.44140625" bestFit="1" customWidth="1"/>
    <col min="5" max="5" width="9.109375"/>
    <col min="6" max="6" width="14.44140625" bestFit="1" customWidth="1"/>
    <col min="7" max="14" width="9.109375"/>
    <col min="15" max="15" width="13.33203125" bestFit="1" customWidth="1"/>
    <col min="16" max="18" width="9.109375"/>
    <col min="19" max="19" width="10.5546875" bestFit="1" customWidth="1"/>
    <col min="20" max="22" width="9.109375"/>
    <col min="23" max="24" width="18.88671875" bestFit="1" customWidth="1"/>
  </cols>
  <sheetData>
    <row r="1" spans="1:24" ht="14.4" x14ac:dyDescent="0.3">
      <c r="K1" s="287" t="s">
        <v>163</v>
      </c>
      <c r="L1" s="288"/>
      <c r="M1" s="288"/>
      <c r="N1" s="289"/>
      <c r="O1" s="290" t="s">
        <v>164</v>
      </c>
      <c r="P1" s="291"/>
      <c r="Q1" s="291"/>
      <c r="R1" s="291"/>
      <c r="S1" s="291"/>
      <c r="T1" s="291"/>
      <c r="U1" s="291"/>
      <c r="V1" s="291"/>
      <c r="W1" s="291"/>
      <c r="X1" s="291"/>
    </row>
    <row r="2" spans="1:24" ht="14.4" x14ac:dyDescent="0.3">
      <c r="B2" s="288" t="s">
        <v>165</v>
      </c>
      <c r="C2" s="288"/>
      <c r="D2" s="288"/>
      <c r="E2" s="288"/>
      <c r="F2" s="288"/>
      <c r="G2" s="288"/>
      <c r="J2" s="153"/>
      <c r="K2" s="292" t="s">
        <v>166</v>
      </c>
      <c r="L2" s="293"/>
      <c r="M2" s="293"/>
      <c r="N2" s="294"/>
      <c r="O2" s="292" t="s">
        <v>167</v>
      </c>
      <c r="P2" s="293"/>
      <c r="Q2" s="293"/>
      <c r="R2" s="294"/>
      <c r="S2" s="292" t="s">
        <v>168</v>
      </c>
      <c r="T2" s="293"/>
      <c r="U2" s="293"/>
      <c r="V2" s="294"/>
      <c r="W2" s="292" t="s">
        <v>169</v>
      </c>
      <c r="X2" s="293"/>
    </row>
    <row r="3" spans="1:24" ht="14.4" x14ac:dyDescent="0.3">
      <c r="A3" s="87"/>
      <c r="B3" s="157" t="s">
        <v>170</v>
      </c>
      <c r="C3" s="157"/>
      <c r="D3" s="293" t="s">
        <v>171</v>
      </c>
      <c r="E3" s="293"/>
      <c r="F3" s="293" t="s">
        <v>172</v>
      </c>
      <c r="G3" s="293"/>
      <c r="H3" s="87"/>
      <c r="I3" s="87"/>
      <c r="J3" s="157" t="s">
        <v>173</v>
      </c>
      <c r="K3" s="154" t="s">
        <v>174</v>
      </c>
      <c r="L3" s="155" t="s">
        <v>175</v>
      </c>
      <c r="M3" s="155" t="s">
        <v>176</v>
      </c>
      <c r="N3" s="156" t="s">
        <v>47</v>
      </c>
      <c r="O3" s="154" t="s">
        <v>174</v>
      </c>
      <c r="P3" s="155" t="s">
        <v>175</v>
      </c>
      <c r="Q3" s="155" t="s">
        <v>176</v>
      </c>
      <c r="R3" s="156" t="s">
        <v>47</v>
      </c>
      <c r="S3" s="154" t="s">
        <v>174</v>
      </c>
      <c r="T3" s="155" t="s">
        <v>175</v>
      </c>
      <c r="U3" s="155" t="s">
        <v>176</v>
      </c>
      <c r="V3" s="156" t="s">
        <v>47</v>
      </c>
      <c r="W3" s="157" t="s">
        <v>171</v>
      </c>
      <c r="X3" s="157" t="s">
        <v>172</v>
      </c>
    </row>
    <row r="4" spans="1:24" x14ac:dyDescent="0.25">
      <c r="B4" s="284" t="s">
        <v>177</v>
      </c>
      <c r="C4" s="158" t="s">
        <v>178</v>
      </c>
      <c r="D4" s="159" t="s">
        <v>179</v>
      </c>
      <c r="E4" s="160" t="s">
        <v>180</v>
      </c>
      <c r="F4" s="159" t="s">
        <v>179</v>
      </c>
      <c r="G4" s="160" t="s">
        <v>180</v>
      </c>
      <c r="J4">
        <v>1</v>
      </c>
      <c r="K4" s="43">
        <v>0.25286625561238452</v>
      </c>
      <c r="L4">
        <v>0.13599551659397002</v>
      </c>
      <c r="M4">
        <v>0.55185158632052</v>
      </c>
      <c r="N4" s="44">
        <v>0.64964062522922639</v>
      </c>
      <c r="O4" s="161"/>
      <c r="P4" s="162"/>
      <c r="Q4" s="162"/>
      <c r="R4" s="163"/>
      <c r="S4" s="161"/>
      <c r="V4" s="163"/>
      <c r="W4" s="164"/>
      <c r="X4" s="164"/>
    </row>
    <row r="5" spans="1:24" ht="14.4" x14ac:dyDescent="0.3">
      <c r="B5" s="285"/>
      <c r="C5" s="165">
        <v>1000000</v>
      </c>
      <c r="D5" s="166">
        <v>0.05</v>
      </c>
      <c r="E5" s="167">
        <v>0</v>
      </c>
      <c r="F5" s="166">
        <v>0.05</v>
      </c>
      <c r="G5" s="167">
        <v>0</v>
      </c>
      <c r="H5" s="168">
        <v>1000000</v>
      </c>
      <c r="J5">
        <v>2</v>
      </c>
      <c r="K5" s="43">
        <v>0.22266211648023604</v>
      </c>
      <c r="L5">
        <v>0.91628996257008766</v>
      </c>
      <c r="M5">
        <v>0.60617120227542687</v>
      </c>
      <c r="N5" s="44">
        <v>0.54746871145360498</v>
      </c>
      <c r="O5" s="161"/>
      <c r="P5" s="162"/>
      <c r="Q5" s="162"/>
      <c r="R5" s="163"/>
      <c r="S5" s="161"/>
      <c r="V5" s="163"/>
      <c r="W5" s="164"/>
      <c r="X5" s="164"/>
    </row>
    <row r="6" spans="1:24" ht="14.4" x14ac:dyDescent="0.3">
      <c r="B6" s="285"/>
      <c r="C6" s="165">
        <v>2000000</v>
      </c>
      <c r="D6" s="166">
        <v>0.25</v>
      </c>
      <c r="E6" s="167">
        <v>0.05</v>
      </c>
      <c r="F6" s="166">
        <v>0.1</v>
      </c>
      <c r="G6" s="167">
        <v>0.05</v>
      </c>
      <c r="H6" s="168">
        <v>2000000</v>
      </c>
      <c r="J6">
        <v>3</v>
      </c>
      <c r="K6" s="43">
        <v>0.15796789323288574</v>
      </c>
      <c r="L6">
        <v>0.73804711468313444</v>
      </c>
      <c r="M6">
        <v>0.86717207772376881</v>
      </c>
      <c r="N6" s="44">
        <v>0.728513240858635</v>
      </c>
      <c r="O6" s="161"/>
      <c r="P6" s="162"/>
      <c r="Q6" s="162"/>
      <c r="R6" s="163"/>
      <c r="S6" s="161"/>
      <c r="V6" s="163"/>
      <c r="W6" s="164"/>
      <c r="X6" s="164"/>
    </row>
    <row r="7" spans="1:24" ht="14.4" x14ac:dyDescent="0.3">
      <c r="B7" s="285"/>
      <c r="C7" s="165">
        <v>5000000</v>
      </c>
      <c r="D7" s="166">
        <v>0.25</v>
      </c>
      <c r="E7" s="167">
        <v>0.3</v>
      </c>
      <c r="F7" s="166">
        <v>0.15</v>
      </c>
      <c r="G7" s="167">
        <v>0.15000000000000002</v>
      </c>
      <c r="H7" s="168">
        <v>5000000</v>
      </c>
      <c r="J7">
        <v>4</v>
      </c>
      <c r="K7" s="43">
        <v>7.8427039572182777E-2</v>
      </c>
      <c r="L7">
        <v>0.66448497427128472</v>
      </c>
      <c r="M7">
        <v>0.29345561756939065</v>
      </c>
      <c r="N7" s="44">
        <v>0.31849350690500966</v>
      </c>
      <c r="O7" s="161"/>
      <c r="P7" s="162"/>
      <c r="Q7" s="162"/>
      <c r="R7" s="163"/>
      <c r="S7" s="161"/>
      <c r="V7" s="163"/>
      <c r="W7" s="164"/>
      <c r="X7" s="164"/>
    </row>
    <row r="8" spans="1:24" ht="14.4" x14ac:dyDescent="0.3">
      <c r="B8" s="285"/>
      <c r="C8" s="165">
        <v>6000000</v>
      </c>
      <c r="D8" s="166">
        <v>0.2</v>
      </c>
      <c r="E8" s="167">
        <v>0.55000000000000004</v>
      </c>
      <c r="F8" s="166">
        <v>0.3</v>
      </c>
      <c r="G8" s="167">
        <v>0.30000000000000004</v>
      </c>
      <c r="H8" s="168">
        <v>6000000</v>
      </c>
      <c r="J8">
        <v>5</v>
      </c>
      <c r="K8" s="43">
        <v>0.40332433042585936</v>
      </c>
      <c r="L8">
        <v>5.3057992056319336E-2</v>
      </c>
      <c r="M8">
        <v>0.84328171777121819</v>
      </c>
      <c r="N8" s="44">
        <v>0.92106404172122913</v>
      </c>
      <c r="O8" s="161"/>
      <c r="P8" s="162"/>
      <c r="Q8" s="162"/>
      <c r="R8" s="163"/>
      <c r="S8" s="161"/>
      <c r="V8" s="163"/>
      <c r="W8" s="164"/>
      <c r="X8" s="164"/>
    </row>
    <row r="9" spans="1:24" ht="14.4" x14ac:dyDescent="0.3">
      <c r="B9" s="285"/>
      <c r="C9" s="165">
        <v>7000000</v>
      </c>
      <c r="D9" s="166">
        <v>0.2</v>
      </c>
      <c r="E9" s="167">
        <v>0.75</v>
      </c>
      <c r="F9" s="166">
        <v>0.3</v>
      </c>
      <c r="G9" s="167">
        <v>0.60000000000000009</v>
      </c>
      <c r="H9" s="168">
        <v>7000000</v>
      </c>
      <c r="J9">
        <v>6</v>
      </c>
      <c r="K9" s="43">
        <v>4.1397993489811213E-4</v>
      </c>
      <c r="L9">
        <v>0.28623620690092777</v>
      </c>
      <c r="M9">
        <v>0.2320863265887031</v>
      </c>
      <c r="N9" s="44">
        <v>0.16478744203762019</v>
      </c>
      <c r="O9" s="161"/>
      <c r="P9" s="162"/>
      <c r="Q9" s="162"/>
      <c r="R9" s="163"/>
      <c r="S9" s="161"/>
      <c r="V9" s="163"/>
      <c r="W9" s="164"/>
      <c r="X9" s="164"/>
    </row>
    <row r="10" spans="1:24" ht="14.4" x14ac:dyDescent="0.3">
      <c r="B10" s="286"/>
      <c r="C10" s="169">
        <v>9000000</v>
      </c>
      <c r="D10" s="170">
        <v>5.0000000000000044E-2</v>
      </c>
      <c r="E10" s="171">
        <v>0.95</v>
      </c>
      <c r="F10" s="170">
        <v>9.9999999999999867E-2</v>
      </c>
      <c r="G10" s="171">
        <v>0.90000000000000013</v>
      </c>
      <c r="H10" s="168">
        <v>9000000</v>
      </c>
      <c r="J10">
        <v>7</v>
      </c>
      <c r="K10" s="43">
        <v>0.7464904447516103</v>
      </c>
      <c r="L10">
        <v>0.75883485365346526</v>
      </c>
      <c r="M10">
        <v>0.50162290522507824</v>
      </c>
      <c r="N10" s="44">
        <v>0.4627309589127081</v>
      </c>
      <c r="O10" s="161"/>
      <c r="P10" s="162"/>
      <c r="Q10" s="162"/>
      <c r="R10" s="163"/>
      <c r="S10" s="161"/>
      <c r="V10" s="163"/>
      <c r="W10" s="164"/>
      <c r="X10" s="164"/>
    </row>
    <row r="11" spans="1:24" x14ac:dyDescent="0.25">
      <c r="J11">
        <v>8</v>
      </c>
      <c r="K11" s="43">
        <v>0.20658289937557206</v>
      </c>
      <c r="L11">
        <v>0.75239869178069174</v>
      </c>
      <c r="M11">
        <v>0.3916131896894276</v>
      </c>
      <c r="N11" s="44">
        <v>0.41840457573527867</v>
      </c>
      <c r="O11" s="161"/>
      <c r="P11" s="162"/>
      <c r="Q11" s="162"/>
      <c r="R11" s="163"/>
      <c r="S11" s="161"/>
      <c r="V11" s="163"/>
      <c r="W11" s="164"/>
      <c r="X11" s="164"/>
    </row>
    <row r="12" spans="1:24" x14ac:dyDescent="0.25">
      <c r="B12" s="284" t="s">
        <v>181</v>
      </c>
      <c r="C12" s="172"/>
      <c r="D12" s="159" t="s">
        <v>182</v>
      </c>
      <c r="E12" s="173">
        <v>180</v>
      </c>
      <c r="F12" s="159" t="s">
        <v>182</v>
      </c>
      <c r="G12" s="173">
        <v>190</v>
      </c>
      <c r="J12">
        <v>9</v>
      </c>
      <c r="K12" s="43">
        <v>0.39686219870348183</v>
      </c>
      <c r="L12">
        <v>0.29381781021178155</v>
      </c>
      <c r="M12">
        <v>9.0748777464694008E-2</v>
      </c>
      <c r="N12" s="44">
        <v>0.34753062565574433</v>
      </c>
      <c r="O12" s="161"/>
      <c r="P12" s="162"/>
      <c r="Q12" s="162"/>
      <c r="R12" s="163"/>
      <c r="S12" s="161"/>
      <c r="V12" s="163"/>
      <c r="W12" s="164"/>
      <c r="X12" s="164"/>
    </row>
    <row r="13" spans="1:24" x14ac:dyDescent="0.25">
      <c r="B13" s="286"/>
      <c r="C13" s="174"/>
      <c r="D13" s="49" t="s">
        <v>183</v>
      </c>
      <c r="E13" s="175">
        <v>15</v>
      </c>
      <c r="F13" s="49" t="s">
        <v>183</v>
      </c>
      <c r="G13" s="175">
        <v>5</v>
      </c>
      <c r="J13">
        <v>10</v>
      </c>
      <c r="K13" s="43">
        <v>0.57014558425188111</v>
      </c>
      <c r="L13">
        <v>0.68802574986406184</v>
      </c>
      <c r="M13">
        <v>4.4404719229675038E-2</v>
      </c>
      <c r="N13" s="44">
        <v>0.98171367203481807</v>
      </c>
      <c r="O13" s="161"/>
      <c r="P13" s="162"/>
      <c r="Q13" s="162"/>
      <c r="R13" s="163"/>
      <c r="S13" s="161"/>
      <c r="V13" s="163"/>
      <c r="W13" s="164"/>
      <c r="X13" s="164"/>
    </row>
    <row r="14" spans="1:24" x14ac:dyDescent="0.25">
      <c r="J14">
        <v>11</v>
      </c>
      <c r="K14" s="43">
        <v>0.8112666433132798</v>
      </c>
      <c r="L14">
        <v>0.35956007419107971</v>
      </c>
      <c r="M14">
        <v>0.48290104742618278</v>
      </c>
      <c r="N14" s="44">
        <v>0.44268741866260231</v>
      </c>
      <c r="O14" s="161"/>
      <c r="P14" s="162"/>
      <c r="Q14" s="162"/>
      <c r="R14" s="163"/>
      <c r="S14" s="161"/>
      <c r="V14" s="163"/>
      <c r="W14" s="164"/>
      <c r="X14" s="164"/>
    </row>
    <row r="15" spans="1:24" x14ac:dyDescent="0.25">
      <c r="B15" s="284" t="s">
        <v>184</v>
      </c>
      <c r="C15" s="172"/>
      <c r="D15" s="159" t="s">
        <v>182</v>
      </c>
      <c r="E15" s="173">
        <v>135</v>
      </c>
      <c r="F15" s="159" t="s">
        <v>182</v>
      </c>
      <c r="G15" s="173">
        <v>125</v>
      </c>
      <c r="J15">
        <v>12</v>
      </c>
      <c r="K15" s="43">
        <v>0.13654322873656144</v>
      </c>
      <c r="L15">
        <v>0.81437495134606652</v>
      </c>
      <c r="M15">
        <v>0.53069368917305837</v>
      </c>
      <c r="N15" s="44">
        <v>0.9970000577801299</v>
      </c>
      <c r="O15" s="161"/>
      <c r="P15" s="162"/>
      <c r="Q15" s="162"/>
      <c r="R15" s="163"/>
      <c r="S15" s="161"/>
      <c r="V15" s="163"/>
      <c r="W15" s="164"/>
      <c r="X15" s="164"/>
    </row>
    <row r="16" spans="1:24" x14ac:dyDescent="0.25">
      <c r="B16" s="286"/>
      <c r="C16" s="174"/>
      <c r="D16" s="49" t="s">
        <v>183</v>
      </c>
      <c r="E16" s="175">
        <v>20</v>
      </c>
      <c r="F16" s="49" t="s">
        <v>183</v>
      </c>
      <c r="G16" s="175">
        <v>10</v>
      </c>
      <c r="J16">
        <v>13</v>
      </c>
      <c r="K16" s="43">
        <v>0.69713748273448806</v>
      </c>
      <c r="L16">
        <v>0.1741586175379134</v>
      </c>
      <c r="M16">
        <v>0.67848708234243527</v>
      </c>
      <c r="N16" s="44">
        <v>0.41098041526292306</v>
      </c>
      <c r="O16" s="161"/>
      <c r="P16" s="162"/>
      <c r="Q16" s="162"/>
      <c r="R16" s="163"/>
      <c r="S16" s="161"/>
      <c r="V16" s="163"/>
      <c r="W16" s="164"/>
      <c r="X16" s="164"/>
    </row>
    <row r="17" spans="2:24" x14ac:dyDescent="0.25">
      <c r="J17">
        <v>14</v>
      </c>
      <c r="K17" s="43">
        <v>0.74686000316791523</v>
      </c>
      <c r="L17">
        <v>0.11009110267321109</v>
      </c>
      <c r="M17">
        <v>0.94482799048753663</v>
      </c>
      <c r="N17" s="44">
        <v>0.6977746337947025</v>
      </c>
      <c r="O17" s="161"/>
      <c r="P17" s="162"/>
      <c r="Q17" s="162"/>
      <c r="R17" s="163"/>
      <c r="S17" s="161"/>
      <c r="V17" s="163"/>
      <c r="W17" s="164"/>
      <c r="X17" s="164"/>
    </row>
    <row r="18" spans="2:24" x14ac:dyDescent="0.25">
      <c r="B18" s="284" t="s">
        <v>185</v>
      </c>
      <c r="C18" s="158" t="s">
        <v>186</v>
      </c>
      <c r="D18" s="159" t="s">
        <v>179</v>
      </c>
      <c r="E18" s="160" t="s">
        <v>180</v>
      </c>
      <c r="F18" s="159" t="s">
        <v>179</v>
      </c>
      <c r="G18" s="160" t="s">
        <v>180</v>
      </c>
      <c r="J18">
        <v>15</v>
      </c>
      <c r="K18" s="43">
        <v>0.32915002091148726</v>
      </c>
      <c r="L18">
        <v>0.99146137454466965</v>
      </c>
      <c r="M18">
        <v>0.4681559324992155</v>
      </c>
      <c r="N18" s="44">
        <v>8.9611589145420112E-2</v>
      </c>
      <c r="O18" s="161"/>
      <c r="P18" s="162"/>
      <c r="Q18" s="162"/>
      <c r="R18" s="163"/>
      <c r="S18" s="161"/>
      <c r="V18" s="163"/>
      <c r="W18" s="164"/>
      <c r="X18" s="164"/>
    </row>
    <row r="19" spans="2:24" ht="14.4" x14ac:dyDescent="0.3">
      <c r="B19" s="285"/>
      <c r="C19" s="176">
        <v>0.05</v>
      </c>
      <c r="D19" s="166">
        <v>0</v>
      </c>
      <c r="E19" s="167">
        <v>0</v>
      </c>
      <c r="F19" s="166">
        <v>0.02</v>
      </c>
      <c r="G19" s="167">
        <v>0</v>
      </c>
      <c r="H19" s="177">
        <v>0.05</v>
      </c>
      <c r="J19">
        <v>16</v>
      </c>
      <c r="K19" s="43">
        <v>0.97763097674435884</v>
      </c>
      <c r="L19">
        <v>0.88719547730695891</v>
      </c>
      <c r="M19">
        <v>0.64574104264052723</v>
      </c>
      <c r="N19" s="44">
        <v>0.10763884700294468</v>
      </c>
      <c r="O19" s="161"/>
      <c r="P19" s="162"/>
      <c r="Q19" s="162"/>
      <c r="R19" s="163"/>
      <c r="S19" s="161"/>
      <c r="V19" s="163"/>
      <c r="W19" s="164"/>
      <c r="X19" s="164"/>
    </row>
    <row r="20" spans="2:24" ht="14.4" x14ac:dyDescent="0.3">
      <c r="B20" s="285"/>
      <c r="C20" s="176">
        <v>0.9</v>
      </c>
      <c r="D20" s="166">
        <v>0</v>
      </c>
      <c r="E20" s="167">
        <v>0</v>
      </c>
      <c r="F20" s="166">
        <v>0.18</v>
      </c>
      <c r="G20" s="167">
        <v>0.02</v>
      </c>
      <c r="H20" s="177">
        <v>0.9</v>
      </c>
      <c r="J20">
        <v>17</v>
      </c>
      <c r="K20" s="43">
        <v>0.19715254242672875</v>
      </c>
      <c r="L20">
        <v>0.44827394546434918</v>
      </c>
      <c r="M20">
        <v>0.95132726388872857</v>
      </c>
      <c r="N20" s="44">
        <v>0.30137853479059473</v>
      </c>
      <c r="O20" s="161"/>
      <c r="P20" s="162"/>
      <c r="Q20" s="162"/>
      <c r="R20" s="163"/>
      <c r="S20" s="161"/>
      <c r="V20" s="163"/>
      <c r="W20" s="164"/>
      <c r="X20" s="164"/>
    </row>
    <row r="21" spans="2:24" ht="14.4" x14ac:dyDescent="0.3">
      <c r="B21" s="286"/>
      <c r="C21" s="178">
        <v>1</v>
      </c>
      <c r="D21" s="170">
        <v>1</v>
      </c>
      <c r="E21" s="171">
        <v>0</v>
      </c>
      <c r="F21" s="170">
        <v>0.8</v>
      </c>
      <c r="G21" s="171">
        <v>0.19999999999999998</v>
      </c>
      <c r="H21" s="177">
        <v>1</v>
      </c>
      <c r="J21">
        <v>18</v>
      </c>
      <c r="K21" s="43">
        <v>0.7296062392822481</v>
      </c>
      <c r="L21">
        <v>0.18366483245297449</v>
      </c>
      <c r="M21">
        <v>0.10252143469002972</v>
      </c>
      <c r="N21" s="44">
        <v>0.24092204281187957</v>
      </c>
      <c r="O21" s="161"/>
      <c r="P21" s="162"/>
      <c r="Q21" s="162"/>
      <c r="R21" s="163"/>
      <c r="S21" s="161"/>
      <c r="V21" s="163"/>
      <c r="W21" s="164"/>
      <c r="X21" s="164"/>
    </row>
    <row r="22" spans="2:24" x14ac:dyDescent="0.25">
      <c r="J22">
        <v>19</v>
      </c>
      <c r="K22" s="43">
        <v>0.76754210711181037</v>
      </c>
      <c r="L22">
        <v>0.40238068751336442</v>
      </c>
      <c r="M22">
        <v>0.55938178572253283</v>
      </c>
      <c r="N22" s="44">
        <v>0.74291831448283852</v>
      </c>
      <c r="O22" s="161"/>
      <c r="P22" s="162"/>
      <c r="Q22" s="162"/>
      <c r="R22" s="163"/>
      <c r="S22" s="161"/>
      <c r="V22" s="163"/>
      <c r="W22" s="164"/>
      <c r="X22" s="164"/>
    </row>
    <row r="23" spans="2:24" x14ac:dyDescent="0.25">
      <c r="B23" s="159" t="s">
        <v>187</v>
      </c>
      <c r="C23" s="172"/>
      <c r="D23" s="179">
        <v>50000000</v>
      </c>
      <c r="E23" s="172"/>
      <c r="F23" s="179">
        <v>50000000</v>
      </c>
      <c r="G23" s="160"/>
      <c r="J23">
        <v>20</v>
      </c>
      <c r="K23" s="43">
        <v>0.24760820726798505</v>
      </c>
      <c r="L23">
        <v>0.35021475237771638</v>
      </c>
      <c r="M23">
        <v>0.99903439666143534</v>
      </c>
      <c r="N23" s="44">
        <v>0.35455971962194799</v>
      </c>
      <c r="O23" s="161"/>
      <c r="P23" s="162"/>
      <c r="Q23" s="162"/>
      <c r="R23" s="163"/>
      <c r="S23" s="161"/>
      <c r="V23" s="163"/>
      <c r="W23" s="164"/>
      <c r="X23" s="164"/>
    </row>
    <row r="24" spans="2:24" x14ac:dyDescent="0.25">
      <c r="B24" s="49" t="s">
        <v>188</v>
      </c>
      <c r="C24" s="174"/>
      <c r="D24" s="180">
        <v>0</v>
      </c>
      <c r="E24" s="174"/>
      <c r="F24" s="180">
        <v>100000000</v>
      </c>
      <c r="G24" s="181"/>
      <c r="J24">
        <v>21</v>
      </c>
      <c r="K24" s="43">
        <v>0.54275629444209872</v>
      </c>
      <c r="L24">
        <v>0.30486534342509686</v>
      </c>
      <c r="M24">
        <v>0.38109654212972011</v>
      </c>
      <c r="N24" s="44">
        <v>0.96089935781633218</v>
      </c>
      <c r="O24" s="161"/>
      <c r="P24" s="162"/>
      <c r="Q24" s="162"/>
      <c r="R24" s="163"/>
      <c r="S24" s="161"/>
      <c r="V24" s="163"/>
      <c r="W24" s="164"/>
      <c r="X24" s="164"/>
    </row>
    <row r="25" spans="2:24" x14ac:dyDescent="0.25">
      <c r="J25">
        <v>22</v>
      </c>
      <c r="K25" s="43">
        <v>0.77589952130907724</v>
      </c>
      <c r="L25">
        <v>0.56989503656397955</v>
      </c>
      <c r="M25">
        <v>0.98133799900257934</v>
      </c>
      <c r="N25" s="44">
        <v>3.1653732040529237E-2</v>
      </c>
      <c r="O25" s="161"/>
      <c r="P25" s="162"/>
      <c r="Q25" s="162"/>
      <c r="R25" s="163"/>
      <c r="S25" s="161"/>
      <c r="V25" s="163"/>
      <c r="W25" s="164"/>
      <c r="X25" s="164"/>
    </row>
    <row r="26" spans="2:24" x14ac:dyDescent="0.25">
      <c r="J26">
        <v>23</v>
      </c>
      <c r="K26" s="43">
        <v>0.77634231081648009</v>
      </c>
      <c r="L26">
        <v>0.29474924531367741</v>
      </c>
      <c r="M26">
        <v>0.29659155793342606</v>
      </c>
      <c r="N26" s="44">
        <v>0.20471717029389136</v>
      </c>
      <c r="O26" s="161"/>
      <c r="P26" s="162"/>
      <c r="Q26" s="162"/>
      <c r="R26" s="163"/>
      <c r="S26" s="161"/>
      <c r="V26" s="163"/>
      <c r="W26" s="164"/>
      <c r="X26" s="164"/>
    </row>
    <row r="27" spans="2:24" ht="14.4" x14ac:dyDescent="0.3">
      <c r="D27" s="291" t="s">
        <v>164</v>
      </c>
      <c r="E27" s="291"/>
      <c r="F27" s="291"/>
      <c r="G27" s="291"/>
      <c r="J27">
        <v>24</v>
      </c>
      <c r="K27" s="43">
        <v>0.40480651721051641</v>
      </c>
      <c r="L27">
        <v>0.36834594009336608</v>
      </c>
      <c r="M27">
        <v>0.77710260334595216</v>
      </c>
      <c r="N27" s="44">
        <v>0.34078758019100108</v>
      </c>
      <c r="O27" s="161"/>
      <c r="P27" s="162"/>
      <c r="Q27" s="162"/>
      <c r="R27" s="163"/>
      <c r="S27" s="161"/>
      <c r="V27" s="163"/>
      <c r="W27" s="164"/>
      <c r="X27" s="164"/>
    </row>
    <row r="28" spans="2:24" ht="14.4" x14ac:dyDescent="0.3">
      <c r="B28" s="157" t="s">
        <v>189</v>
      </c>
      <c r="C28" s="153"/>
      <c r="D28" s="293" t="s">
        <v>171</v>
      </c>
      <c r="E28" s="293"/>
      <c r="F28" s="293" t="s">
        <v>172</v>
      </c>
      <c r="G28" s="293"/>
      <c r="J28">
        <v>25</v>
      </c>
      <c r="K28" s="43">
        <v>0.8323781672435655</v>
      </c>
      <c r="L28">
        <v>9.9850638827899796E-2</v>
      </c>
      <c r="M28">
        <v>0.68111602193307919</v>
      </c>
      <c r="N28" s="44">
        <v>0.39336727335974897</v>
      </c>
      <c r="O28" s="161"/>
      <c r="P28" s="162"/>
      <c r="Q28" s="162"/>
      <c r="R28" s="163"/>
      <c r="S28" s="161"/>
      <c r="V28" s="163"/>
      <c r="W28" s="164"/>
      <c r="X28" s="164"/>
    </row>
    <row r="29" spans="2:24" x14ac:dyDescent="0.25">
      <c r="B29" s="159" t="s">
        <v>0</v>
      </c>
      <c r="C29" s="160"/>
      <c r="D29" s="182"/>
      <c r="E29" s="172"/>
      <c r="F29" s="182"/>
      <c r="G29" s="160"/>
      <c r="J29">
        <v>26</v>
      </c>
      <c r="K29" s="43">
        <v>0.14621473553077213</v>
      </c>
      <c r="L29">
        <v>0.51105492284777521</v>
      </c>
      <c r="M29">
        <v>0.40273225591170425</v>
      </c>
      <c r="N29" s="44">
        <v>8.5489882417613683E-2</v>
      </c>
      <c r="O29" s="161"/>
      <c r="P29" s="162"/>
      <c r="Q29" s="162"/>
      <c r="R29" s="163"/>
      <c r="S29" s="161"/>
      <c r="V29" s="163"/>
      <c r="W29" s="164"/>
      <c r="X29" s="164"/>
    </row>
    <row r="30" spans="2:24" x14ac:dyDescent="0.25">
      <c r="B30" s="43" t="s">
        <v>190</v>
      </c>
      <c r="C30" s="44"/>
      <c r="D30" s="183"/>
      <c r="F30" s="183"/>
      <c r="G30" s="44"/>
      <c r="J30">
        <v>27</v>
      </c>
      <c r="K30" s="43">
        <v>0.43664685748153342</v>
      </c>
      <c r="L30">
        <v>0.32090263433708499</v>
      </c>
      <c r="M30">
        <v>0.4554218483547422</v>
      </c>
      <c r="N30" s="44">
        <v>0.55390564886587135</v>
      </c>
      <c r="O30" s="161"/>
      <c r="P30" s="162"/>
      <c r="Q30" s="162"/>
      <c r="R30" s="163"/>
      <c r="S30" s="161"/>
      <c r="V30" s="163"/>
      <c r="W30" s="164"/>
      <c r="X30" s="164"/>
    </row>
    <row r="31" spans="2:24" x14ac:dyDescent="0.25">
      <c r="B31" s="43" t="s">
        <v>191</v>
      </c>
      <c r="C31" s="44"/>
      <c r="D31" s="183"/>
      <c r="F31" s="183"/>
      <c r="G31" s="44"/>
      <c r="J31">
        <v>28</v>
      </c>
      <c r="K31" s="43">
        <v>0.65383218271590426</v>
      </c>
      <c r="L31">
        <v>0.31675871348894236</v>
      </c>
      <c r="M31">
        <v>0.42305943202902085</v>
      </c>
      <c r="N31" s="44">
        <v>0.2435075084654027</v>
      </c>
      <c r="O31" s="161"/>
      <c r="P31" s="162"/>
      <c r="Q31" s="162"/>
      <c r="R31" s="163"/>
      <c r="S31" s="161"/>
      <c r="V31" s="163"/>
      <c r="W31" s="164"/>
      <c r="X31" s="164"/>
    </row>
    <row r="32" spans="2:24" x14ac:dyDescent="0.25">
      <c r="B32" s="284" t="s">
        <v>192</v>
      </c>
      <c r="C32" s="184">
        <v>0.8</v>
      </c>
      <c r="D32" s="182"/>
      <c r="E32" s="172"/>
      <c r="F32" s="182"/>
      <c r="G32" s="160"/>
      <c r="J32">
        <v>29</v>
      </c>
      <c r="K32" s="43">
        <v>0.23677993812495768</v>
      </c>
      <c r="L32">
        <v>0.68586828175149106</v>
      </c>
      <c r="M32">
        <v>0.42972432026638785</v>
      </c>
      <c r="N32" s="44">
        <v>0.34338798191005671</v>
      </c>
      <c r="O32" s="161"/>
      <c r="P32" s="162"/>
      <c r="Q32" s="162"/>
      <c r="R32" s="163"/>
      <c r="S32" s="161"/>
      <c r="V32" s="163"/>
      <c r="W32" s="164"/>
      <c r="X32" s="164"/>
    </row>
    <row r="33" spans="2:24" x14ac:dyDescent="0.25">
      <c r="B33" s="285"/>
      <c r="C33" s="185">
        <v>0.9</v>
      </c>
      <c r="D33" s="183"/>
      <c r="F33" s="183"/>
      <c r="G33" s="44"/>
      <c r="J33">
        <v>30</v>
      </c>
      <c r="K33" s="43">
        <v>0.82263844900806504</v>
      </c>
      <c r="L33">
        <v>0.62642764764021897</v>
      </c>
      <c r="M33">
        <v>0.42700592973725404</v>
      </c>
      <c r="N33" s="44">
        <v>0.34541553148465864</v>
      </c>
      <c r="O33" s="161"/>
      <c r="P33" s="162"/>
      <c r="Q33" s="162"/>
      <c r="R33" s="163"/>
      <c r="S33" s="161"/>
      <c r="V33" s="163"/>
      <c r="W33" s="164"/>
      <c r="X33" s="164"/>
    </row>
    <row r="34" spans="2:24" x14ac:dyDescent="0.25">
      <c r="B34" s="285"/>
      <c r="C34" s="185">
        <v>0.95</v>
      </c>
      <c r="D34" s="183"/>
      <c r="F34" s="183"/>
      <c r="G34" s="44"/>
      <c r="J34">
        <v>31</v>
      </c>
      <c r="K34" s="43">
        <v>0.59368030208574851</v>
      </c>
      <c r="L34">
        <v>0.19061821018726788</v>
      </c>
      <c r="M34">
        <v>0.33826739202610823</v>
      </c>
      <c r="N34" s="44">
        <v>0.7444554014627518</v>
      </c>
      <c r="O34" s="161"/>
      <c r="P34" s="162"/>
      <c r="Q34" s="162"/>
      <c r="R34" s="163"/>
      <c r="S34" s="161"/>
      <c r="V34" s="163"/>
      <c r="W34" s="164"/>
      <c r="X34" s="164"/>
    </row>
    <row r="35" spans="2:24" x14ac:dyDescent="0.25">
      <c r="B35" s="286"/>
      <c r="C35" s="186">
        <v>0.99</v>
      </c>
      <c r="D35" s="187"/>
      <c r="E35" s="174"/>
      <c r="F35" s="187"/>
      <c r="G35" s="181"/>
      <c r="J35">
        <v>32</v>
      </c>
      <c r="K35" s="43">
        <v>0.53804319650140342</v>
      </c>
      <c r="L35">
        <v>0.97678583452420165</v>
      </c>
      <c r="M35">
        <v>0.62442580036414586</v>
      </c>
      <c r="N35" s="44">
        <v>0.90435428483614155</v>
      </c>
      <c r="O35" s="161"/>
      <c r="P35" s="162"/>
      <c r="Q35" s="162"/>
      <c r="R35" s="163"/>
      <c r="S35" s="161"/>
      <c r="V35" s="163"/>
      <c r="W35" s="164"/>
      <c r="X35" s="164"/>
    </row>
    <row r="36" spans="2:24" x14ac:dyDescent="0.25">
      <c r="B36" s="284" t="s">
        <v>193</v>
      </c>
      <c r="C36" s="184">
        <v>0.8</v>
      </c>
      <c r="D36" s="182"/>
      <c r="E36" s="172"/>
      <c r="F36" s="182"/>
      <c r="G36" s="160"/>
      <c r="J36">
        <v>33</v>
      </c>
      <c r="K36" s="43">
        <v>0.21324906557737222</v>
      </c>
      <c r="L36">
        <v>0.341455209516622</v>
      </c>
      <c r="M36">
        <v>0.99534609393206797</v>
      </c>
      <c r="N36" s="44">
        <v>0.17268528214422862</v>
      </c>
      <c r="O36" s="161"/>
      <c r="P36" s="162"/>
      <c r="Q36" s="162"/>
      <c r="R36" s="163"/>
      <c r="S36" s="161"/>
      <c r="V36" s="163"/>
      <c r="W36" s="164"/>
      <c r="X36" s="164"/>
    </row>
    <row r="37" spans="2:24" x14ac:dyDescent="0.25">
      <c r="B37" s="285"/>
      <c r="C37" s="185">
        <v>0.9</v>
      </c>
      <c r="D37" s="183"/>
      <c r="F37" s="183"/>
      <c r="G37" s="44"/>
      <c r="J37">
        <v>34</v>
      </c>
      <c r="K37" s="43">
        <v>0.80200885524661558</v>
      </c>
      <c r="L37">
        <v>0.18687403213069997</v>
      </c>
      <c r="M37">
        <v>0.834519805053067</v>
      </c>
      <c r="N37" s="44">
        <v>0.37081006505539205</v>
      </c>
      <c r="O37" s="161"/>
      <c r="P37" s="162"/>
      <c r="Q37" s="162"/>
      <c r="R37" s="163"/>
      <c r="S37" s="161"/>
      <c r="V37" s="163"/>
      <c r="W37" s="164"/>
      <c r="X37" s="164"/>
    </row>
    <row r="38" spans="2:24" x14ac:dyDescent="0.25">
      <c r="B38" s="285"/>
      <c r="C38" s="185">
        <v>0.95</v>
      </c>
      <c r="D38" s="183"/>
      <c r="F38" s="183"/>
      <c r="G38" s="44"/>
      <c r="J38">
        <v>35</v>
      </c>
      <c r="K38" s="43">
        <v>0.3952613259976836</v>
      </c>
      <c r="L38">
        <v>0.91837367510671208</v>
      </c>
      <c r="M38">
        <v>4.7008309648091773E-2</v>
      </c>
      <c r="N38" s="44">
        <v>8.1834323149200028E-2</v>
      </c>
      <c r="O38" s="161"/>
      <c r="P38" s="162"/>
      <c r="Q38" s="162"/>
      <c r="R38" s="163"/>
      <c r="S38" s="161"/>
      <c r="V38" s="163"/>
      <c r="W38" s="164"/>
      <c r="X38" s="164"/>
    </row>
    <row r="39" spans="2:24" x14ac:dyDescent="0.25">
      <c r="B39" s="286"/>
      <c r="C39" s="186">
        <v>0.99</v>
      </c>
      <c r="D39" s="187"/>
      <c r="E39" s="174"/>
      <c r="F39" s="187"/>
      <c r="G39" s="181"/>
      <c r="J39">
        <v>36</v>
      </c>
      <c r="K39" s="43">
        <v>0.82722392069113082</v>
      </c>
      <c r="L39">
        <v>0.12319015813240786</v>
      </c>
      <c r="M39">
        <v>0.76669913112968224</v>
      </c>
      <c r="N39" s="44">
        <v>0.16950397823775087</v>
      </c>
      <c r="O39" s="161"/>
      <c r="P39" s="162"/>
      <c r="Q39" s="162"/>
      <c r="R39" s="163"/>
      <c r="S39" s="161"/>
      <c r="V39" s="163"/>
      <c r="W39" s="164"/>
      <c r="X39" s="164"/>
    </row>
    <row r="40" spans="2:24" x14ac:dyDescent="0.25">
      <c r="B40" s="49" t="s">
        <v>194</v>
      </c>
      <c r="C40" s="181"/>
      <c r="D40" s="188"/>
      <c r="E40" s="174"/>
      <c r="F40" s="188"/>
      <c r="G40" s="181"/>
      <c r="J40">
        <v>37</v>
      </c>
      <c r="K40" s="43">
        <v>0.28489853571595281</v>
      </c>
      <c r="L40">
        <v>0.49510081578436749</v>
      </c>
      <c r="M40">
        <v>0.1296195369747144</v>
      </c>
      <c r="N40" s="44">
        <v>0.34329705479176442</v>
      </c>
      <c r="O40" s="161"/>
      <c r="P40" s="162"/>
      <c r="Q40" s="162"/>
      <c r="R40" s="163"/>
      <c r="S40" s="161"/>
      <c r="V40" s="163"/>
      <c r="W40" s="164"/>
      <c r="X40" s="164"/>
    </row>
    <row r="41" spans="2:24" x14ac:dyDescent="0.25">
      <c r="J41">
        <v>38</v>
      </c>
      <c r="K41" s="43">
        <v>0.79773390756419171</v>
      </c>
      <c r="L41">
        <v>0.61865577572814678</v>
      </c>
      <c r="M41">
        <v>0.99248768266256915</v>
      </c>
      <c r="N41" s="44">
        <v>0.30159405004595274</v>
      </c>
      <c r="O41" s="161"/>
      <c r="P41" s="162"/>
      <c r="Q41" s="162"/>
      <c r="R41" s="163"/>
      <c r="S41" s="161"/>
      <c r="V41" s="163"/>
      <c r="W41" s="164"/>
      <c r="X41" s="164"/>
    </row>
    <row r="42" spans="2:24" x14ac:dyDescent="0.25">
      <c r="J42">
        <v>39</v>
      </c>
      <c r="K42" s="43">
        <v>0.98463994354143303</v>
      </c>
      <c r="L42">
        <v>0.65207275918547836</v>
      </c>
      <c r="M42">
        <v>0.75695509484721613</v>
      </c>
      <c r="N42" s="44">
        <v>0.12425064650151463</v>
      </c>
      <c r="O42" s="161"/>
      <c r="P42" s="162"/>
      <c r="Q42" s="162"/>
      <c r="R42" s="163"/>
      <c r="S42" s="161"/>
      <c r="V42" s="163"/>
      <c r="W42" s="164"/>
      <c r="X42" s="164"/>
    </row>
    <row r="43" spans="2:24" x14ac:dyDescent="0.25">
      <c r="J43">
        <v>40</v>
      </c>
      <c r="K43" s="43">
        <v>0.95122099274761895</v>
      </c>
      <c r="L43">
        <v>0.50876933571816396</v>
      </c>
      <c r="M43">
        <v>0.47235555577843835</v>
      </c>
      <c r="N43" s="44">
        <v>0.97502305336575212</v>
      </c>
      <c r="O43" s="161"/>
      <c r="P43" s="162"/>
      <c r="Q43" s="162"/>
      <c r="R43" s="163"/>
      <c r="S43" s="161"/>
      <c r="V43" s="163"/>
      <c r="W43" s="164"/>
      <c r="X43" s="164"/>
    </row>
    <row r="44" spans="2:24" x14ac:dyDescent="0.25">
      <c r="J44">
        <v>41</v>
      </c>
      <c r="K44" s="43">
        <v>0.63592991440746294</v>
      </c>
      <c r="L44">
        <v>0.17570417978317976</v>
      </c>
      <c r="M44">
        <v>7.1666133471572913E-3</v>
      </c>
      <c r="N44" s="44">
        <v>0.34892186025104532</v>
      </c>
      <c r="O44" s="161"/>
      <c r="P44" s="162"/>
      <c r="Q44" s="162"/>
      <c r="R44" s="163"/>
      <c r="S44" s="161"/>
      <c r="V44" s="163"/>
      <c r="W44" s="164"/>
      <c r="X44" s="164"/>
    </row>
    <row r="45" spans="2:24" x14ac:dyDescent="0.25">
      <c r="J45">
        <v>42</v>
      </c>
      <c r="K45" s="43">
        <v>0.15826219133831765</v>
      </c>
      <c r="L45">
        <v>0.84075948359322805</v>
      </c>
      <c r="M45">
        <v>0.7661684755847249</v>
      </c>
      <c r="N45" s="44">
        <v>0.55033599726602855</v>
      </c>
      <c r="O45" s="161"/>
      <c r="P45" s="162"/>
      <c r="Q45" s="162"/>
      <c r="R45" s="163"/>
      <c r="S45" s="161"/>
      <c r="V45" s="163"/>
      <c r="W45" s="164"/>
      <c r="X45" s="164"/>
    </row>
    <row r="46" spans="2:24" x14ac:dyDescent="0.25">
      <c r="J46">
        <v>43</v>
      </c>
      <c r="K46" s="43">
        <v>0.96166945267724657</v>
      </c>
      <c r="L46">
        <v>0.58099924537568737</v>
      </c>
      <c r="M46">
        <v>0.80951794142634903</v>
      </c>
      <c r="N46" s="44">
        <v>0.25007673163411492</v>
      </c>
      <c r="O46" s="161"/>
      <c r="P46" s="162"/>
      <c r="Q46" s="162"/>
      <c r="R46" s="163"/>
      <c r="S46" s="161"/>
      <c r="V46" s="163"/>
      <c r="W46" s="164"/>
      <c r="X46" s="164"/>
    </row>
    <row r="47" spans="2:24" x14ac:dyDescent="0.25">
      <c r="J47">
        <v>44</v>
      </c>
      <c r="K47" s="43">
        <v>0.50955637635600015</v>
      </c>
      <c r="L47">
        <v>0.385645784093818</v>
      </c>
      <c r="M47">
        <v>0.7491604485805653</v>
      </c>
      <c r="N47" s="44">
        <v>3.8575575471026635E-2</v>
      </c>
      <c r="O47" s="161"/>
      <c r="P47" s="162"/>
      <c r="Q47" s="162"/>
      <c r="R47" s="163"/>
      <c r="S47" s="161"/>
      <c r="V47" s="163"/>
      <c r="W47" s="164"/>
      <c r="X47" s="164"/>
    </row>
    <row r="48" spans="2:24" x14ac:dyDescent="0.25">
      <c r="J48">
        <v>45</v>
      </c>
      <c r="K48" s="43">
        <v>4.8720112290263518E-2</v>
      </c>
      <c r="L48">
        <v>0.40413971544654326</v>
      </c>
      <c r="M48">
        <v>3.0017827336206948E-2</v>
      </c>
      <c r="N48" s="44">
        <v>0.19799199509035781</v>
      </c>
      <c r="O48" s="161"/>
      <c r="P48" s="162"/>
      <c r="Q48" s="162"/>
      <c r="R48" s="163"/>
      <c r="S48" s="161"/>
      <c r="V48" s="163"/>
      <c r="W48" s="164"/>
      <c r="X48" s="164"/>
    </row>
    <row r="49" spans="10:24" x14ac:dyDescent="0.25">
      <c r="J49">
        <v>46</v>
      </c>
      <c r="K49" s="43">
        <v>0.28247164163649341</v>
      </c>
      <c r="L49">
        <v>2.0608868054246887E-2</v>
      </c>
      <c r="M49">
        <v>0.49543649734302164</v>
      </c>
      <c r="N49" s="44">
        <v>0.79731941918381088</v>
      </c>
      <c r="O49" s="161"/>
      <c r="P49" s="162"/>
      <c r="Q49" s="162"/>
      <c r="R49" s="163"/>
      <c r="S49" s="161"/>
      <c r="V49" s="163"/>
      <c r="W49" s="164"/>
      <c r="X49" s="164"/>
    </row>
    <row r="50" spans="10:24" x14ac:dyDescent="0.25">
      <c r="J50">
        <v>47</v>
      </c>
      <c r="K50" s="43">
        <v>0.93816962443337681</v>
      </c>
      <c r="L50">
        <v>0.23993575432334779</v>
      </c>
      <c r="M50">
        <v>0.228636867184976</v>
      </c>
      <c r="N50" s="44">
        <v>0.13054328925502723</v>
      </c>
      <c r="O50" s="161"/>
      <c r="P50" s="162"/>
      <c r="Q50" s="162"/>
      <c r="R50" s="163"/>
      <c r="S50" s="161"/>
      <c r="V50" s="163"/>
      <c r="W50" s="164"/>
      <c r="X50" s="164"/>
    </row>
    <row r="51" spans="10:24" x14ac:dyDescent="0.25">
      <c r="J51">
        <v>48</v>
      </c>
      <c r="K51" s="43">
        <v>0.81133643008515566</v>
      </c>
      <c r="L51">
        <v>0.37169753688319951</v>
      </c>
      <c r="M51">
        <v>4.1120237177382224E-2</v>
      </c>
      <c r="N51" s="44">
        <v>0.41264551024551033</v>
      </c>
      <c r="O51" s="161"/>
      <c r="P51" s="162"/>
      <c r="Q51" s="162"/>
      <c r="R51" s="163"/>
      <c r="S51" s="161"/>
      <c r="V51" s="163"/>
      <c r="W51" s="164"/>
      <c r="X51" s="164"/>
    </row>
    <row r="52" spans="10:24" x14ac:dyDescent="0.25">
      <c r="J52">
        <v>49</v>
      </c>
      <c r="K52" s="43">
        <v>0.10508336094168147</v>
      </c>
      <c r="L52">
        <v>0.95237551693533917</v>
      </c>
      <c r="M52">
        <v>6.9057972937655365E-2</v>
      </c>
      <c r="N52" s="44">
        <v>2.4537277469027119E-2</v>
      </c>
      <c r="O52" s="161"/>
      <c r="P52" s="162"/>
      <c r="Q52" s="162"/>
      <c r="R52" s="163"/>
      <c r="S52" s="161"/>
      <c r="V52" s="163"/>
      <c r="W52" s="164"/>
      <c r="X52" s="164"/>
    </row>
    <row r="53" spans="10:24" x14ac:dyDescent="0.25">
      <c r="J53">
        <v>50</v>
      </c>
      <c r="K53" s="43">
        <v>0.77995059392469557</v>
      </c>
      <c r="L53">
        <v>0.12716143258572632</v>
      </c>
      <c r="M53">
        <v>0.18014818070224103</v>
      </c>
      <c r="N53" s="44">
        <v>0.20150214557804813</v>
      </c>
      <c r="O53" s="161"/>
      <c r="P53" s="162"/>
      <c r="Q53" s="162"/>
      <c r="R53" s="163"/>
      <c r="S53" s="161"/>
      <c r="V53" s="163"/>
      <c r="W53" s="164"/>
      <c r="X53" s="164"/>
    </row>
    <row r="54" spans="10:24" x14ac:dyDescent="0.25">
      <c r="J54">
        <v>51</v>
      </c>
      <c r="K54" s="43">
        <v>0.43061489862567615</v>
      </c>
      <c r="L54">
        <v>0.17385353147302063</v>
      </c>
      <c r="M54">
        <v>0.16123892977431531</v>
      </c>
      <c r="N54" s="44">
        <v>0.78966681362628177</v>
      </c>
      <c r="O54" s="161"/>
      <c r="P54" s="162"/>
      <c r="Q54" s="162"/>
      <c r="R54" s="163"/>
      <c r="S54" s="161"/>
      <c r="V54" s="163"/>
      <c r="W54" s="164"/>
      <c r="X54" s="164"/>
    </row>
    <row r="55" spans="10:24" x14ac:dyDescent="0.25">
      <c r="J55">
        <v>52</v>
      </c>
      <c r="K55" s="43">
        <v>0.87537001252444346</v>
      </c>
      <c r="L55">
        <v>0.23469394432654878</v>
      </c>
      <c r="M55">
        <v>0.38901172880030699</v>
      </c>
      <c r="N55" s="44">
        <v>0.8413860134186949</v>
      </c>
      <c r="O55" s="161"/>
      <c r="P55" s="162"/>
      <c r="Q55" s="162"/>
      <c r="R55" s="163"/>
      <c r="S55" s="161"/>
      <c r="V55" s="163"/>
      <c r="W55" s="164"/>
      <c r="X55" s="164"/>
    </row>
    <row r="56" spans="10:24" x14ac:dyDescent="0.25">
      <c r="J56">
        <v>53</v>
      </c>
      <c r="K56" s="43">
        <v>7.2247855191071908E-2</v>
      </c>
      <c r="L56">
        <v>0.70839673452952734</v>
      </c>
      <c r="M56">
        <v>0.36669364213855171</v>
      </c>
      <c r="N56" s="44">
        <v>0.91920023116856331</v>
      </c>
      <c r="O56" s="161"/>
      <c r="P56" s="162"/>
      <c r="Q56" s="162"/>
      <c r="R56" s="163"/>
      <c r="S56" s="161"/>
      <c r="V56" s="163"/>
      <c r="W56" s="164"/>
      <c r="X56" s="164"/>
    </row>
    <row r="57" spans="10:24" x14ac:dyDescent="0.25">
      <c r="J57">
        <v>54</v>
      </c>
      <c r="K57" s="43">
        <v>4.8566484064329951E-2</v>
      </c>
      <c r="L57">
        <v>0.77303381448012531</v>
      </c>
      <c r="M57">
        <v>0.92067443604129995</v>
      </c>
      <c r="N57" s="44">
        <v>0.22579663607880329</v>
      </c>
      <c r="O57" s="161"/>
      <c r="P57" s="162"/>
      <c r="Q57" s="162"/>
      <c r="R57" s="163"/>
      <c r="S57" s="161"/>
      <c r="V57" s="163"/>
      <c r="W57" s="164"/>
      <c r="X57" s="164"/>
    </row>
    <row r="58" spans="10:24" x14ac:dyDescent="0.25">
      <c r="J58">
        <v>55</v>
      </c>
      <c r="K58" s="43">
        <v>0.76602703426585028</v>
      </c>
      <c r="L58">
        <v>0.95778400656286256</v>
      </c>
      <c r="M58">
        <v>0.85742660675179994</v>
      </c>
      <c r="N58" s="44">
        <v>0.93040733154252153</v>
      </c>
      <c r="O58" s="161"/>
      <c r="P58" s="162"/>
      <c r="Q58" s="162"/>
      <c r="R58" s="163"/>
      <c r="S58" s="161"/>
      <c r="V58" s="163"/>
      <c r="W58" s="164"/>
      <c r="X58" s="164"/>
    </row>
    <row r="59" spans="10:24" x14ac:dyDescent="0.25">
      <c r="J59">
        <v>56</v>
      </c>
      <c r="K59" s="43">
        <v>0.77449550855774618</v>
      </c>
      <c r="L59">
        <v>5.1312823578407385E-2</v>
      </c>
      <c r="M59">
        <v>0.80057837365588824</v>
      </c>
      <c r="N59" s="44">
        <v>2.7353074328259286E-2</v>
      </c>
      <c r="O59" s="161"/>
      <c r="P59" s="162"/>
      <c r="Q59" s="162"/>
      <c r="R59" s="163"/>
      <c r="S59" s="161"/>
      <c r="V59" s="163"/>
      <c r="W59" s="164"/>
      <c r="X59" s="164"/>
    </row>
    <row r="60" spans="10:24" x14ac:dyDescent="0.25">
      <c r="J60">
        <v>57</v>
      </c>
      <c r="K60" s="43">
        <v>0.38860862907549309</v>
      </c>
      <c r="L60">
        <v>0.44047338245296164</v>
      </c>
      <c r="M60">
        <v>0.53782974904065173</v>
      </c>
      <c r="N60" s="44">
        <v>2.1350990556420091E-2</v>
      </c>
      <c r="O60" s="161"/>
      <c r="P60" s="162"/>
      <c r="Q60" s="162"/>
      <c r="R60" s="163"/>
      <c r="S60" s="161"/>
      <c r="V60" s="163"/>
      <c r="W60" s="164"/>
      <c r="X60" s="164"/>
    </row>
    <row r="61" spans="10:24" x14ac:dyDescent="0.25">
      <c r="J61">
        <v>58</v>
      </c>
      <c r="K61" s="43">
        <v>0.2323052019739289</v>
      </c>
      <c r="L61">
        <v>0.60172033634171807</v>
      </c>
      <c r="M61">
        <v>0.17940183208572624</v>
      </c>
      <c r="N61" s="44">
        <v>0.12449330456872865</v>
      </c>
      <c r="O61" s="161"/>
      <c r="P61" s="162"/>
      <c r="Q61" s="162"/>
      <c r="R61" s="163"/>
      <c r="S61" s="161"/>
      <c r="V61" s="163"/>
      <c r="W61" s="164"/>
      <c r="X61" s="164"/>
    </row>
    <row r="62" spans="10:24" x14ac:dyDescent="0.25">
      <c r="J62">
        <v>59</v>
      </c>
      <c r="K62" s="43">
        <v>0.17947664437336286</v>
      </c>
      <c r="L62">
        <v>0.90437757840939414</v>
      </c>
      <c r="M62">
        <v>0.81439431962145703</v>
      </c>
      <c r="N62" s="44">
        <v>0.99782771167932649</v>
      </c>
      <c r="O62" s="161"/>
      <c r="P62" s="162"/>
      <c r="Q62" s="162"/>
      <c r="R62" s="163"/>
      <c r="S62" s="161"/>
      <c r="V62" s="163"/>
      <c r="W62" s="164"/>
      <c r="X62" s="164"/>
    </row>
    <row r="63" spans="10:24" x14ac:dyDescent="0.25">
      <c r="J63">
        <v>60</v>
      </c>
      <c r="K63" s="43">
        <v>0.20940331294652226</v>
      </c>
      <c r="L63">
        <v>0.2168102179931839</v>
      </c>
      <c r="M63">
        <v>0.28298992655966315</v>
      </c>
      <c r="N63" s="44">
        <v>0.9419796150175469</v>
      </c>
      <c r="O63" s="161"/>
      <c r="P63" s="162"/>
      <c r="Q63" s="162"/>
      <c r="R63" s="163"/>
      <c r="S63" s="161"/>
      <c r="V63" s="163"/>
      <c r="W63" s="164"/>
      <c r="X63" s="164"/>
    </row>
    <row r="64" spans="10:24" x14ac:dyDescent="0.25">
      <c r="J64">
        <v>61</v>
      </c>
      <c r="K64" s="43">
        <v>0.87016141762097199</v>
      </c>
      <c r="L64">
        <v>0.61243996905801479</v>
      </c>
      <c r="M64">
        <v>0.67571815675572422</v>
      </c>
      <c r="N64" s="44">
        <v>0.57877506767430864</v>
      </c>
      <c r="O64" s="161"/>
      <c r="P64" s="162"/>
      <c r="Q64" s="162"/>
      <c r="R64" s="163"/>
      <c r="S64" s="161"/>
      <c r="V64" s="163"/>
      <c r="W64" s="164"/>
      <c r="X64" s="164"/>
    </row>
    <row r="65" spans="10:24" x14ac:dyDescent="0.25">
      <c r="J65">
        <v>62</v>
      </c>
      <c r="K65" s="43">
        <v>0.21419169146238937</v>
      </c>
      <c r="L65">
        <v>5.7165086330895454E-2</v>
      </c>
      <c r="M65">
        <v>0.23144848773036109</v>
      </c>
      <c r="N65" s="44">
        <v>0.16749203320801631</v>
      </c>
      <c r="O65" s="161"/>
      <c r="P65" s="162"/>
      <c r="Q65" s="162"/>
      <c r="R65" s="163"/>
      <c r="S65" s="161"/>
      <c r="V65" s="163"/>
      <c r="W65" s="164"/>
      <c r="X65" s="164"/>
    </row>
    <row r="66" spans="10:24" x14ac:dyDescent="0.25">
      <c r="J66">
        <v>63</v>
      </c>
      <c r="K66" s="43">
        <v>0.88205579901186637</v>
      </c>
      <c r="L66">
        <v>0.48580300838352031</v>
      </c>
      <c r="M66">
        <v>0.60687231896572902</v>
      </c>
      <c r="N66" s="44">
        <v>0.95928715220158989</v>
      </c>
      <c r="O66" s="161"/>
      <c r="P66" s="162"/>
      <c r="Q66" s="162"/>
      <c r="R66" s="163"/>
      <c r="S66" s="161"/>
      <c r="V66" s="163"/>
      <c r="W66" s="164"/>
      <c r="X66" s="164"/>
    </row>
    <row r="67" spans="10:24" x14ac:dyDescent="0.25">
      <c r="J67">
        <v>64</v>
      </c>
      <c r="K67" s="43">
        <v>0.43162052646888516</v>
      </c>
      <c r="L67">
        <v>0.71692122619408283</v>
      </c>
      <c r="M67">
        <v>0.57875050781840487</v>
      </c>
      <c r="N67" s="44">
        <v>0.65643403282673918</v>
      </c>
      <c r="O67" s="161"/>
      <c r="P67" s="162"/>
      <c r="Q67" s="162"/>
      <c r="R67" s="163"/>
      <c r="S67" s="161"/>
      <c r="V67" s="163"/>
      <c r="W67" s="164"/>
      <c r="X67" s="164"/>
    </row>
    <row r="68" spans="10:24" x14ac:dyDescent="0.25">
      <c r="J68">
        <v>65</v>
      </c>
      <c r="K68" s="43">
        <v>0.68584791728623973</v>
      </c>
      <c r="L68">
        <v>0.77933960543615244</v>
      </c>
      <c r="M68">
        <v>0.69388691583318363</v>
      </c>
      <c r="N68" s="44">
        <v>0.13081167837620133</v>
      </c>
      <c r="O68" s="161"/>
      <c r="P68" s="162"/>
      <c r="Q68" s="162"/>
      <c r="R68" s="163"/>
      <c r="S68" s="161"/>
      <c r="V68" s="163"/>
      <c r="W68" s="164"/>
      <c r="X68" s="164"/>
    </row>
    <row r="69" spans="10:24" x14ac:dyDescent="0.25">
      <c r="J69">
        <v>66</v>
      </c>
      <c r="K69" s="43">
        <v>0.59413507670308985</v>
      </c>
      <c r="L69">
        <v>0.29015571901987891</v>
      </c>
      <c r="M69">
        <v>0.7013844210303023</v>
      </c>
      <c r="N69" s="44">
        <v>0.68289511367047906</v>
      </c>
      <c r="O69" s="161"/>
      <c r="P69" s="162"/>
      <c r="Q69" s="162"/>
      <c r="R69" s="163"/>
      <c r="S69" s="161"/>
      <c r="V69" s="163"/>
      <c r="W69" s="164"/>
      <c r="X69" s="164"/>
    </row>
    <row r="70" spans="10:24" x14ac:dyDescent="0.25">
      <c r="J70">
        <v>67</v>
      </c>
      <c r="K70" s="43">
        <v>0.81655921669400511</v>
      </c>
      <c r="L70">
        <v>0.52311563988085497</v>
      </c>
      <c r="M70">
        <v>0.17620800542459858</v>
      </c>
      <c r="N70" s="44">
        <v>0.2909972002815534</v>
      </c>
      <c r="O70" s="161"/>
      <c r="P70" s="162"/>
      <c r="Q70" s="162"/>
      <c r="R70" s="163"/>
      <c r="S70" s="161"/>
      <c r="V70" s="163"/>
      <c r="W70" s="164"/>
      <c r="X70" s="164"/>
    </row>
    <row r="71" spans="10:24" x14ac:dyDescent="0.25">
      <c r="J71">
        <v>68</v>
      </c>
      <c r="K71" s="43">
        <v>0.78072973802646017</v>
      </c>
      <c r="L71">
        <v>0.66200512371135622</v>
      </c>
      <c r="M71">
        <v>0.91317018721356336</v>
      </c>
      <c r="N71" s="44">
        <v>0.29731664619809794</v>
      </c>
      <c r="O71" s="161"/>
      <c r="P71" s="162"/>
      <c r="Q71" s="162"/>
      <c r="R71" s="163"/>
      <c r="S71" s="161"/>
      <c r="V71" s="163"/>
      <c r="W71" s="164"/>
      <c r="X71" s="164"/>
    </row>
    <row r="72" spans="10:24" x14ac:dyDescent="0.25">
      <c r="J72">
        <v>69</v>
      </c>
      <c r="K72" s="43">
        <v>0.36985889980559217</v>
      </c>
      <c r="L72">
        <v>0.94337768546992096</v>
      </c>
      <c r="M72">
        <v>0.70216048769979578</v>
      </c>
      <c r="N72" s="44">
        <v>0.98075379340341962</v>
      </c>
      <c r="O72" s="161"/>
      <c r="P72" s="162"/>
      <c r="Q72" s="162"/>
      <c r="R72" s="163"/>
      <c r="S72" s="161"/>
      <c r="V72" s="163"/>
      <c r="W72" s="164"/>
      <c r="X72" s="164"/>
    </row>
    <row r="73" spans="10:24" x14ac:dyDescent="0.25">
      <c r="J73">
        <v>70</v>
      </c>
      <c r="K73" s="43">
        <v>0.74323013971824448</v>
      </c>
      <c r="L73">
        <v>0.67690763785142571</v>
      </c>
      <c r="M73">
        <v>0.79916895947577926</v>
      </c>
      <c r="N73" s="44">
        <v>0.8026567670039354</v>
      </c>
      <c r="O73" s="161"/>
      <c r="P73" s="162"/>
      <c r="Q73" s="162"/>
      <c r="R73" s="163"/>
      <c r="S73" s="161"/>
      <c r="V73" s="163"/>
      <c r="W73" s="164"/>
      <c r="X73" s="164"/>
    </row>
    <row r="74" spans="10:24" x14ac:dyDescent="0.25">
      <c r="J74">
        <v>71</v>
      </c>
      <c r="K74" s="43">
        <v>0.34915930333323886</v>
      </c>
      <c r="L74">
        <v>0.75873120195417931</v>
      </c>
      <c r="M74">
        <v>0.61858765280870553</v>
      </c>
      <c r="N74" s="44">
        <v>0.70684616241311782</v>
      </c>
      <c r="O74" s="161"/>
      <c r="P74" s="162"/>
      <c r="Q74" s="162"/>
      <c r="R74" s="163"/>
      <c r="S74" s="161"/>
      <c r="V74" s="163"/>
      <c r="W74" s="164"/>
      <c r="X74" s="164"/>
    </row>
    <row r="75" spans="10:24" x14ac:dyDescent="0.25">
      <c r="J75">
        <v>72</v>
      </c>
      <c r="K75" s="43">
        <v>0.92609204157580904</v>
      </c>
      <c r="L75">
        <v>0.84274697763072492</v>
      </c>
      <c r="M75">
        <v>0.4333094452149967</v>
      </c>
      <c r="N75" s="44">
        <v>0.33993262854453754</v>
      </c>
      <c r="O75" s="161"/>
      <c r="P75" s="162"/>
      <c r="Q75" s="162"/>
      <c r="R75" s="163"/>
      <c r="S75" s="161"/>
      <c r="V75" s="163"/>
      <c r="W75" s="164"/>
      <c r="X75" s="164"/>
    </row>
    <row r="76" spans="10:24" x14ac:dyDescent="0.25">
      <c r="J76">
        <v>73</v>
      </c>
      <c r="K76" s="43">
        <v>0.35085181527037956</v>
      </c>
      <c r="L76">
        <v>0.51666247513942876</v>
      </c>
      <c r="M76">
        <v>0.90703883635324922</v>
      </c>
      <c r="N76" s="44">
        <v>0.54194329559150223</v>
      </c>
      <c r="O76" s="161"/>
      <c r="P76" s="162"/>
      <c r="Q76" s="162"/>
      <c r="R76" s="163"/>
      <c r="S76" s="161"/>
      <c r="V76" s="163"/>
      <c r="W76" s="164"/>
      <c r="X76" s="164"/>
    </row>
    <row r="77" spans="10:24" x14ac:dyDescent="0.25">
      <c r="J77">
        <v>74</v>
      </c>
      <c r="K77" s="43">
        <v>0.55058207512532964</v>
      </c>
      <c r="L77">
        <v>0.57165206544920832</v>
      </c>
      <c r="M77">
        <v>0.36846558052691358</v>
      </c>
      <c r="N77" s="44">
        <v>0.6970834756903449</v>
      </c>
      <c r="O77" s="161"/>
      <c r="P77" s="162"/>
      <c r="Q77" s="162"/>
      <c r="R77" s="163"/>
      <c r="S77" s="161"/>
      <c r="V77" s="163"/>
      <c r="W77" s="164"/>
      <c r="X77" s="164"/>
    </row>
    <row r="78" spans="10:24" x14ac:dyDescent="0.25">
      <c r="J78">
        <v>75</v>
      </c>
      <c r="K78" s="43">
        <v>0.7921551743519949</v>
      </c>
      <c r="L78">
        <v>0.81888980607164807</v>
      </c>
      <c r="M78">
        <v>1.973382461050166E-2</v>
      </c>
      <c r="N78" s="44">
        <v>0.21304871395783065</v>
      </c>
      <c r="O78" s="161"/>
      <c r="P78" s="162"/>
      <c r="Q78" s="162"/>
      <c r="R78" s="163"/>
      <c r="S78" s="161"/>
      <c r="V78" s="163"/>
      <c r="W78" s="164"/>
      <c r="X78" s="164"/>
    </row>
    <row r="79" spans="10:24" x14ac:dyDescent="0.25">
      <c r="J79">
        <v>76</v>
      </c>
      <c r="K79" s="43">
        <v>0.42808301235032931</v>
      </c>
      <c r="L79">
        <v>0.26352150919078943</v>
      </c>
      <c r="M79">
        <v>0.97815891119926746</v>
      </c>
      <c r="N79" s="44">
        <v>0.52885238898017117</v>
      </c>
      <c r="O79" s="161"/>
      <c r="P79" s="162"/>
      <c r="Q79" s="162"/>
      <c r="R79" s="163"/>
      <c r="S79" s="161"/>
      <c r="V79" s="163"/>
      <c r="W79" s="164"/>
      <c r="X79" s="164"/>
    </row>
    <row r="80" spans="10:24" x14ac:dyDescent="0.25">
      <c r="J80">
        <v>77</v>
      </c>
      <c r="K80" s="43">
        <v>0.7513953231613929</v>
      </c>
      <c r="L80">
        <v>0.22315787901667139</v>
      </c>
      <c r="M80">
        <v>0.78574717404683758</v>
      </c>
      <c r="N80" s="44">
        <v>0.77758806177529627</v>
      </c>
      <c r="O80" s="161"/>
      <c r="P80" s="162"/>
      <c r="Q80" s="162"/>
      <c r="R80" s="163"/>
      <c r="S80" s="161"/>
      <c r="V80" s="163"/>
      <c r="W80" s="164"/>
      <c r="X80" s="164"/>
    </row>
    <row r="81" spans="10:24" x14ac:dyDescent="0.25">
      <c r="J81">
        <v>78</v>
      </c>
      <c r="K81" s="43">
        <v>8.0400074701500235E-2</v>
      </c>
      <c r="L81">
        <v>0.29709895288941202</v>
      </c>
      <c r="M81">
        <v>0.5849967381006832</v>
      </c>
      <c r="N81" s="44">
        <v>0.25152815805832296</v>
      </c>
      <c r="O81" s="161"/>
      <c r="P81" s="162"/>
      <c r="Q81" s="162"/>
      <c r="R81" s="163"/>
      <c r="S81" s="161"/>
      <c r="V81" s="163"/>
      <c r="W81" s="164"/>
      <c r="X81" s="164"/>
    </row>
    <row r="82" spans="10:24" x14ac:dyDescent="0.25">
      <c r="J82">
        <v>79</v>
      </c>
      <c r="K82" s="43">
        <v>0.24590111154978977</v>
      </c>
      <c r="L82">
        <v>0.59078892136653582</v>
      </c>
      <c r="M82">
        <v>0.68707297326876704</v>
      </c>
      <c r="N82" s="44">
        <v>0.43985277296452896</v>
      </c>
      <c r="O82" s="161"/>
      <c r="P82" s="162"/>
      <c r="Q82" s="162"/>
      <c r="R82" s="163"/>
      <c r="S82" s="161"/>
      <c r="V82" s="163"/>
      <c r="W82" s="164"/>
      <c r="X82" s="164"/>
    </row>
    <row r="83" spans="10:24" x14ac:dyDescent="0.25">
      <c r="J83">
        <v>80</v>
      </c>
      <c r="K83" s="43">
        <v>0.90920263754782715</v>
      </c>
      <c r="L83">
        <v>0.78567820474926553</v>
      </c>
      <c r="M83">
        <v>0.99316604832887967</v>
      </c>
      <c r="N83" s="44">
        <v>0.93953006918315696</v>
      </c>
      <c r="O83" s="161"/>
      <c r="P83" s="162"/>
      <c r="Q83" s="162"/>
      <c r="R83" s="163"/>
      <c r="S83" s="161"/>
      <c r="V83" s="163"/>
      <c r="W83" s="164"/>
      <c r="X83" s="164"/>
    </row>
    <row r="84" spans="10:24" x14ac:dyDescent="0.25">
      <c r="J84">
        <v>81</v>
      </c>
      <c r="K84" s="43">
        <v>0.50518598646192781</v>
      </c>
      <c r="L84">
        <v>0.62646803610958735</v>
      </c>
      <c r="M84">
        <v>0.56222100616420578</v>
      </c>
      <c r="N84" s="44">
        <v>0.98523057870715802</v>
      </c>
      <c r="O84" s="161"/>
      <c r="P84" s="162"/>
      <c r="Q84" s="162"/>
      <c r="R84" s="163"/>
      <c r="S84" s="161"/>
      <c r="V84" s="163"/>
      <c r="W84" s="164"/>
      <c r="X84" s="164"/>
    </row>
    <row r="85" spans="10:24" x14ac:dyDescent="0.25">
      <c r="J85">
        <v>82</v>
      </c>
      <c r="K85" s="43">
        <v>0.42373182264085663</v>
      </c>
      <c r="L85">
        <v>0.39539663788347512</v>
      </c>
      <c r="M85">
        <v>0.74823768074231167</v>
      </c>
      <c r="N85" s="44">
        <v>0.87858190652731727</v>
      </c>
      <c r="O85" s="161"/>
      <c r="P85" s="162"/>
      <c r="Q85" s="162"/>
      <c r="R85" s="163"/>
      <c r="S85" s="161"/>
      <c r="V85" s="163"/>
      <c r="W85" s="164"/>
      <c r="X85" s="164"/>
    </row>
    <row r="86" spans="10:24" x14ac:dyDescent="0.25">
      <c r="J86">
        <v>83</v>
      </c>
      <c r="K86" s="43">
        <v>8.2476746801398715E-2</v>
      </c>
      <c r="L86">
        <v>0.1362158782735462</v>
      </c>
      <c r="M86">
        <v>0.92925878066567791</v>
      </c>
      <c r="N86" s="44">
        <v>8.842268753947391E-2</v>
      </c>
      <c r="O86" s="161"/>
      <c r="P86" s="162"/>
      <c r="Q86" s="162"/>
      <c r="R86" s="163"/>
      <c r="S86" s="161"/>
      <c r="V86" s="163"/>
      <c r="W86" s="164"/>
      <c r="X86" s="164"/>
    </row>
    <row r="87" spans="10:24" x14ac:dyDescent="0.25">
      <c r="J87">
        <v>84</v>
      </c>
      <c r="K87" s="43">
        <v>0.83317214435632003</v>
      </c>
      <c r="L87">
        <v>0.68159890484803198</v>
      </c>
      <c r="M87">
        <v>0.9608775657701365</v>
      </c>
      <c r="N87" s="44">
        <v>0.53577300041689524</v>
      </c>
      <c r="O87" s="161"/>
      <c r="P87" s="162"/>
      <c r="Q87" s="162"/>
      <c r="R87" s="163"/>
      <c r="S87" s="161"/>
      <c r="V87" s="163"/>
      <c r="W87" s="164"/>
      <c r="X87" s="164"/>
    </row>
    <row r="88" spans="10:24" x14ac:dyDescent="0.25">
      <c r="J88">
        <v>85</v>
      </c>
      <c r="K88" s="43">
        <v>0.81923248252631109</v>
      </c>
      <c r="L88">
        <v>0.87715113402288147</v>
      </c>
      <c r="M88">
        <v>0.21343304926253004</v>
      </c>
      <c r="N88" s="44">
        <v>0.93029921812301952</v>
      </c>
      <c r="O88" s="161"/>
      <c r="P88" s="162"/>
      <c r="Q88" s="162"/>
      <c r="R88" s="163"/>
      <c r="S88" s="161"/>
      <c r="V88" s="163"/>
      <c r="W88" s="164"/>
      <c r="X88" s="164"/>
    </row>
    <row r="89" spans="10:24" x14ac:dyDescent="0.25">
      <c r="J89">
        <v>86</v>
      </c>
      <c r="K89" s="43">
        <v>0.39381680483348325</v>
      </c>
      <c r="L89">
        <v>0.97180260661045803</v>
      </c>
      <c r="M89">
        <v>0.32807101168890751</v>
      </c>
      <c r="N89" s="44">
        <v>0.67282594761922421</v>
      </c>
      <c r="O89" s="161"/>
      <c r="P89" s="162"/>
      <c r="Q89" s="162"/>
      <c r="R89" s="163"/>
      <c r="S89" s="161"/>
      <c r="V89" s="163"/>
      <c r="W89" s="164"/>
      <c r="X89" s="164"/>
    </row>
    <row r="90" spans="10:24" x14ac:dyDescent="0.25">
      <c r="J90">
        <v>87</v>
      </c>
      <c r="K90" s="43">
        <v>0.59404595297315699</v>
      </c>
      <c r="L90">
        <v>0.24486738628988713</v>
      </c>
      <c r="M90">
        <v>0.76550302677146864</v>
      </c>
      <c r="N90" s="44">
        <v>0.68496562151595142</v>
      </c>
      <c r="O90" s="161"/>
      <c r="P90" s="162"/>
      <c r="Q90" s="162"/>
      <c r="R90" s="163"/>
      <c r="S90" s="161"/>
      <c r="V90" s="163"/>
      <c r="W90" s="164"/>
      <c r="X90" s="164"/>
    </row>
    <row r="91" spans="10:24" x14ac:dyDescent="0.25">
      <c r="J91">
        <v>88</v>
      </c>
      <c r="K91" s="43">
        <v>0.8471593096174429</v>
      </c>
      <c r="L91">
        <v>0.63981485017928241</v>
      </c>
      <c r="M91">
        <v>4.3921062651350873E-3</v>
      </c>
      <c r="N91" s="44">
        <v>0.18843424449194213</v>
      </c>
      <c r="O91" s="161"/>
      <c r="P91" s="162"/>
      <c r="Q91" s="162"/>
      <c r="R91" s="163"/>
      <c r="S91" s="161"/>
      <c r="V91" s="163"/>
      <c r="W91" s="164"/>
      <c r="X91" s="164"/>
    </row>
    <row r="92" spans="10:24" x14ac:dyDescent="0.25">
      <c r="J92">
        <v>89</v>
      </c>
      <c r="K92" s="43">
        <v>0.75258088395481382</v>
      </c>
      <c r="L92">
        <v>0.46028455349958031</v>
      </c>
      <c r="M92">
        <v>0.31700875857896993</v>
      </c>
      <c r="N92" s="44">
        <v>0.60010842821984245</v>
      </c>
      <c r="O92" s="161"/>
      <c r="P92" s="162"/>
      <c r="Q92" s="162"/>
      <c r="R92" s="163"/>
      <c r="S92" s="161"/>
      <c r="V92" s="163"/>
      <c r="W92" s="164"/>
      <c r="X92" s="164"/>
    </row>
    <row r="93" spans="10:24" x14ac:dyDescent="0.25">
      <c r="J93">
        <v>90</v>
      </c>
      <c r="K93" s="43">
        <v>0.1096380267285294</v>
      </c>
      <c r="L93">
        <v>0.27251710847149713</v>
      </c>
      <c r="M93">
        <v>0.48193618286190987</v>
      </c>
      <c r="N93" s="44">
        <v>0.48807307222331175</v>
      </c>
      <c r="O93" s="161"/>
      <c r="P93" s="162"/>
      <c r="Q93" s="162"/>
      <c r="R93" s="163"/>
      <c r="S93" s="161"/>
      <c r="V93" s="163"/>
      <c r="W93" s="164"/>
      <c r="X93" s="164"/>
    </row>
    <row r="94" spans="10:24" x14ac:dyDescent="0.25">
      <c r="J94">
        <v>91</v>
      </c>
      <c r="K94" s="43">
        <v>0.71438355469971604</v>
      </c>
      <c r="L94">
        <v>0.15146176473848338</v>
      </c>
      <c r="M94">
        <v>0.6459075433104291</v>
      </c>
      <c r="N94" s="44">
        <v>0.58090899305519483</v>
      </c>
      <c r="O94" s="161"/>
      <c r="P94" s="162"/>
      <c r="Q94" s="162"/>
      <c r="R94" s="163"/>
      <c r="S94" s="161"/>
      <c r="V94" s="163"/>
      <c r="W94" s="164"/>
      <c r="X94" s="164"/>
    </row>
    <row r="95" spans="10:24" x14ac:dyDescent="0.25">
      <c r="J95">
        <v>92</v>
      </c>
      <c r="K95" s="43">
        <v>0.69617861683450533</v>
      </c>
      <c r="L95">
        <v>0.96948742568815849</v>
      </c>
      <c r="M95">
        <v>0.26876181914121877</v>
      </c>
      <c r="N95" s="44">
        <v>0.40070510289351069</v>
      </c>
      <c r="O95" s="161"/>
      <c r="P95" s="162"/>
      <c r="Q95" s="162"/>
      <c r="R95" s="163"/>
      <c r="S95" s="161"/>
      <c r="V95" s="163"/>
      <c r="W95" s="164"/>
      <c r="X95" s="164"/>
    </row>
    <row r="96" spans="10:24" x14ac:dyDescent="0.25">
      <c r="J96">
        <v>93</v>
      </c>
      <c r="K96" s="43">
        <v>0.81937368753211604</v>
      </c>
      <c r="L96">
        <v>0.88867380755535186</v>
      </c>
      <c r="M96">
        <v>0.9228278534153016</v>
      </c>
      <c r="N96" s="44">
        <v>0.41574176259116469</v>
      </c>
      <c r="O96" s="161"/>
      <c r="P96" s="162"/>
      <c r="Q96" s="162"/>
      <c r="R96" s="163"/>
      <c r="S96" s="161"/>
      <c r="V96" s="163"/>
      <c r="W96" s="164"/>
      <c r="X96" s="164"/>
    </row>
    <row r="97" spans="10:24" x14ac:dyDescent="0.25">
      <c r="J97">
        <v>94</v>
      </c>
      <c r="K97" s="43">
        <v>0.61077750431674727</v>
      </c>
      <c r="L97">
        <v>0.87253750567551569</v>
      </c>
      <c r="M97">
        <v>0.83497364098993831</v>
      </c>
      <c r="N97" s="44">
        <v>0.73840305486273494</v>
      </c>
      <c r="O97" s="161"/>
      <c r="P97" s="162"/>
      <c r="Q97" s="162"/>
      <c r="R97" s="163"/>
      <c r="S97" s="161"/>
      <c r="V97" s="163"/>
      <c r="W97" s="164"/>
      <c r="X97" s="164"/>
    </row>
    <row r="98" spans="10:24" x14ac:dyDescent="0.25">
      <c r="J98">
        <v>95</v>
      </c>
      <c r="K98" s="43">
        <v>0.16276393735193595</v>
      </c>
      <c r="L98">
        <v>0.34059968119442241</v>
      </c>
      <c r="M98">
        <v>9.8930604842996095E-2</v>
      </c>
      <c r="N98" s="44">
        <v>0.69789411286964809</v>
      </c>
      <c r="O98" s="161"/>
      <c r="P98" s="162"/>
      <c r="Q98" s="162"/>
      <c r="R98" s="163"/>
      <c r="S98" s="161"/>
      <c r="V98" s="163"/>
      <c r="W98" s="164"/>
      <c r="X98" s="164"/>
    </row>
    <row r="99" spans="10:24" x14ac:dyDescent="0.25">
      <c r="J99">
        <v>96</v>
      </c>
      <c r="K99" s="43">
        <v>0.48756168920371756</v>
      </c>
      <c r="L99">
        <v>0.80552444497576292</v>
      </c>
      <c r="M99">
        <v>0.36119818256872971</v>
      </c>
      <c r="N99" s="44">
        <v>0.91779135935301515</v>
      </c>
      <c r="O99" s="161"/>
      <c r="P99" s="162"/>
      <c r="Q99" s="162"/>
      <c r="R99" s="163"/>
      <c r="S99" s="161"/>
      <c r="V99" s="163"/>
      <c r="W99" s="164"/>
      <c r="X99" s="164"/>
    </row>
    <row r="100" spans="10:24" x14ac:dyDescent="0.25">
      <c r="J100">
        <v>97</v>
      </c>
      <c r="K100" s="43">
        <v>0.88629050290538269</v>
      </c>
      <c r="L100">
        <v>0.28046983169891904</v>
      </c>
      <c r="M100">
        <v>0.29993311357533303</v>
      </c>
      <c r="N100" s="44">
        <v>0.25504028397114287</v>
      </c>
      <c r="O100" s="161"/>
      <c r="P100" s="162"/>
      <c r="Q100" s="162"/>
      <c r="R100" s="163"/>
      <c r="S100" s="161"/>
      <c r="V100" s="163"/>
      <c r="W100" s="164"/>
      <c r="X100" s="164"/>
    </row>
    <row r="101" spans="10:24" x14ac:dyDescent="0.25">
      <c r="J101">
        <v>98</v>
      </c>
      <c r="K101" s="43">
        <v>0.37547674934379727</v>
      </c>
      <c r="L101">
        <v>0.82414301731785677</v>
      </c>
      <c r="M101">
        <v>0.95923258310438664</v>
      </c>
      <c r="N101" s="44">
        <v>0.75296423211031072</v>
      </c>
      <c r="O101" s="161"/>
      <c r="P101" s="162"/>
      <c r="Q101" s="162"/>
      <c r="R101" s="163"/>
      <c r="S101" s="161"/>
      <c r="V101" s="163"/>
      <c r="W101" s="164"/>
      <c r="X101" s="164"/>
    </row>
    <row r="102" spans="10:24" x14ac:dyDescent="0.25">
      <c r="J102">
        <v>99</v>
      </c>
      <c r="K102" s="43">
        <v>0.30677216712555366</v>
      </c>
      <c r="L102">
        <v>0.82822187679443371</v>
      </c>
      <c r="M102">
        <v>0.28145404793668172</v>
      </c>
      <c r="N102" s="44">
        <v>0.2103968055869152</v>
      </c>
      <c r="O102" s="161"/>
      <c r="P102" s="162"/>
      <c r="Q102" s="162"/>
      <c r="R102" s="163"/>
      <c r="S102" s="161"/>
      <c r="V102" s="163"/>
      <c r="W102" s="164"/>
      <c r="X102" s="164"/>
    </row>
    <row r="103" spans="10:24" x14ac:dyDescent="0.25">
      <c r="J103">
        <v>100</v>
      </c>
      <c r="K103" s="43">
        <v>0.26707571657521911</v>
      </c>
      <c r="L103">
        <v>6.8831046084090186E-3</v>
      </c>
      <c r="M103">
        <v>0.18545425954933203</v>
      </c>
      <c r="N103" s="44">
        <v>0.94636129711742911</v>
      </c>
      <c r="O103" s="161"/>
      <c r="P103" s="162"/>
      <c r="Q103" s="162"/>
      <c r="R103" s="163"/>
      <c r="S103" s="161"/>
      <c r="V103" s="163"/>
      <c r="W103" s="164"/>
      <c r="X103" s="164"/>
    </row>
    <row r="104" spans="10:24" x14ac:dyDescent="0.25">
      <c r="J104">
        <v>101</v>
      </c>
      <c r="K104" s="43">
        <v>0.63969812285236061</v>
      </c>
      <c r="L104">
        <v>1.8883039053186224E-2</v>
      </c>
      <c r="M104">
        <v>0.94839001032066816</v>
      </c>
      <c r="N104" s="44">
        <v>0.21900714470949378</v>
      </c>
      <c r="O104" s="161"/>
      <c r="P104" s="162"/>
      <c r="Q104" s="162"/>
      <c r="R104" s="163"/>
      <c r="S104" s="161"/>
      <c r="V104" s="163"/>
      <c r="W104" s="164"/>
      <c r="X104" s="164"/>
    </row>
    <row r="105" spans="10:24" x14ac:dyDescent="0.25">
      <c r="J105">
        <v>102</v>
      </c>
      <c r="K105" s="43">
        <v>0.4372492341046077</v>
      </c>
      <c r="L105">
        <v>0.85281526773691585</v>
      </c>
      <c r="M105">
        <v>0.21396183708718119</v>
      </c>
      <c r="N105" s="44">
        <v>0.70033953616339961</v>
      </c>
      <c r="O105" s="161"/>
      <c r="P105" s="162"/>
      <c r="Q105" s="162"/>
      <c r="R105" s="163"/>
      <c r="S105" s="161"/>
      <c r="V105" s="163"/>
      <c r="W105" s="164"/>
      <c r="X105" s="164"/>
    </row>
    <row r="106" spans="10:24" x14ac:dyDescent="0.25">
      <c r="J106">
        <v>103</v>
      </c>
      <c r="K106" s="43">
        <v>0.68121396567826953</v>
      </c>
      <c r="L106">
        <v>0.45557554647665999</v>
      </c>
      <c r="M106">
        <v>0.58647907048193759</v>
      </c>
      <c r="N106" s="44">
        <v>0.84991142034834744</v>
      </c>
      <c r="O106" s="161"/>
      <c r="P106" s="162"/>
      <c r="Q106" s="162"/>
      <c r="R106" s="163"/>
      <c r="S106" s="161"/>
      <c r="V106" s="163"/>
      <c r="W106" s="164"/>
      <c r="X106" s="164"/>
    </row>
    <row r="107" spans="10:24" x14ac:dyDescent="0.25">
      <c r="J107">
        <v>104</v>
      </c>
      <c r="K107" s="43">
        <v>0.47121024555058988</v>
      </c>
      <c r="L107">
        <v>0.53141265050190445</v>
      </c>
      <c r="M107">
        <v>0.36258788321808921</v>
      </c>
      <c r="N107" s="44">
        <v>0.75710125322149724</v>
      </c>
      <c r="O107" s="161"/>
      <c r="P107" s="162"/>
      <c r="Q107" s="162"/>
      <c r="R107" s="163"/>
      <c r="S107" s="161"/>
      <c r="V107" s="163"/>
      <c r="W107" s="164"/>
      <c r="X107" s="164"/>
    </row>
    <row r="108" spans="10:24" x14ac:dyDescent="0.25">
      <c r="J108">
        <v>105</v>
      </c>
      <c r="K108" s="43">
        <v>0.93408952962129244</v>
      </c>
      <c r="L108">
        <v>0.7008923045971579</v>
      </c>
      <c r="M108">
        <v>0.64075348382663755</v>
      </c>
      <c r="N108" s="44">
        <v>0.88199019516316701</v>
      </c>
      <c r="O108" s="161"/>
      <c r="P108" s="162"/>
      <c r="Q108" s="162"/>
      <c r="R108" s="163"/>
      <c r="S108" s="161"/>
      <c r="V108" s="163"/>
      <c r="W108" s="164"/>
      <c r="X108" s="164"/>
    </row>
    <row r="109" spans="10:24" x14ac:dyDescent="0.25">
      <c r="J109">
        <v>106</v>
      </c>
      <c r="K109" s="43">
        <v>0.38057816770745645</v>
      </c>
      <c r="L109">
        <v>0.49000672521754662</v>
      </c>
      <c r="M109">
        <v>0.84179287625432309</v>
      </c>
      <c r="N109" s="44">
        <v>0.95703982838981239</v>
      </c>
      <c r="O109" s="161"/>
      <c r="P109" s="162"/>
      <c r="Q109" s="162"/>
      <c r="R109" s="163"/>
      <c r="S109" s="161"/>
      <c r="V109" s="163"/>
      <c r="W109" s="164"/>
      <c r="X109" s="164"/>
    </row>
    <row r="110" spans="10:24" x14ac:dyDescent="0.25">
      <c r="J110">
        <v>107</v>
      </c>
      <c r="K110" s="43">
        <v>0.1998748807338695</v>
      </c>
      <c r="L110">
        <v>0.36475360834674975</v>
      </c>
      <c r="M110">
        <v>0.51825377178092558</v>
      </c>
      <c r="N110" s="44">
        <v>0.34321020654308732</v>
      </c>
      <c r="O110" s="161"/>
      <c r="P110" s="162"/>
      <c r="Q110" s="162"/>
      <c r="R110" s="163"/>
      <c r="S110" s="161"/>
      <c r="V110" s="163"/>
      <c r="W110" s="164"/>
      <c r="X110" s="164"/>
    </row>
    <row r="111" spans="10:24" x14ac:dyDescent="0.25">
      <c r="J111">
        <v>108</v>
      </c>
      <c r="K111" s="43">
        <v>0.30255702267669604</v>
      </c>
      <c r="L111">
        <v>0.92596444838624237</v>
      </c>
      <c r="M111">
        <v>0.10067257744437308</v>
      </c>
      <c r="N111" s="44">
        <v>0.37935309859216293</v>
      </c>
      <c r="O111" s="161"/>
      <c r="P111" s="162"/>
      <c r="Q111" s="162"/>
      <c r="R111" s="163"/>
      <c r="S111" s="161"/>
      <c r="V111" s="163"/>
      <c r="W111" s="164"/>
      <c r="X111" s="164"/>
    </row>
    <row r="112" spans="10:24" x14ac:dyDescent="0.25">
      <c r="J112">
        <v>109</v>
      </c>
      <c r="K112" s="43">
        <v>0.9798831490101515</v>
      </c>
      <c r="L112">
        <v>0.29641549527161293</v>
      </c>
      <c r="M112">
        <v>0.90562731570884103</v>
      </c>
      <c r="N112" s="44">
        <v>0.66914483728889329</v>
      </c>
      <c r="O112" s="161"/>
      <c r="P112" s="162"/>
      <c r="Q112" s="162"/>
      <c r="R112" s="163"/>
      <c r="S112" s="161"/>
      <c r="V112" s="163"/>
      <c r="W112" s="164"/>
      <c r="X112" s="164"/>
    </row>
    <row r="113" spans="10:24" x14ac:dyDescent="0.25">
      <c r="J113">
        <v>110</v>
      </c>
      <c r="K113" s="43">
        <v>0.57905936966864757</v>
      </c>
      <c r="L113">
        <v>2.6624315007010235E-2</v>
      </c>
      <c r="M113">
        <v>0.97764516513464794</v>
      </c>
      <c r="N113" s="44">
        <v>0.73428643457048404</v>
      </c>
      <c r="O113" s="161"/>
      <c r="P113" s="162"/>
      <c r="Q113" s="162"/>
      <c r="R113" s="163"/>
      <c r="S113" s="161"/>
      <c r="V113" s="163"/>
      <c r="W113" s="164"/>
      <c r="X113" s="164"/>
    </row>
    <row r="114" spans="10:24" x14ac:dyDescent="0.25">
      <c r="J114">
        <v>111</v>
      </c>
      <c r="K114" s="43">
        <v>0.96504714647801759</v>
      </c>
      <c r="L114">
        <v>0.38129326560239041</v>
      </c>
      <c r="M114">
        <v>0.52830064864768733</v>
      </c>
      <c r="N114" s="44">
        <v>0.87700321635410383</v>
      </c>
      <c r="O114" s="161"/>
      <c r="P114" s="162"/>
      <c r="Q114" s="162"/>
      <c r="R114" s="163"/>
      <c r="S114" s="161"/>
      <c r="V114" s="163"/>
      <c r="W114" s="164"/>
      <c r="X114" s="164"/>
    </row>
    <row r="115" spans="10:24" x14ac:dyDescent="0.25">
      <c r="J115">
        <v>112</v>
      </c>
      <c r="K115" s="43">
        <v>0.34330196244427236</v>
      </c>
      <c r="L115">
        <v>0.39530084518771402</v>
      </c>
      <c r="M115">
        <v>0.22213932415403737</v>
      </c>
      <c r="N115" s="44">
        <v>0.43523686929106697</v>
      </c>
      <c r="O115" s="161"/>
      <c r="P115" s="162"/>
      <c r="Q115" s="162"/>
      <c r="R115" s="163"/>
      <c r="S115" s="161"/>
      <c r="V115" s="163"/>
      <c r="W115" s="164"/>
      <c r="X115" s="164"/>
    </row>
    <row r="116" spans="10:24" x14ac:dyDescent="0.25">
      <c r="J116">
        <v>113</v>
      </c>
      <c r="K116" s="43">
        <v>0.21912730624252541</v>
      </c>
      <c r="L116">
        <v>0.45064053338321941</v>
      </c>
      <c r="M116">
        <v>0.37538197080538982</v>
      </c>
      <c r="N116" s="44">
        <v>0.34929795738525549</v>
      </c>
      <c r="O116" s="161"/>
      <c r="P116" s="162"/>
      <c r="Q116" s="162"/>
      <c r="R116" s="163"/>
      <c r="S116" s="161"/>
      <c r="V116" s="163"/>
      <c r="W116" s="164"/>
      <c r="X116" s="164"/>
    </row>
    <row r="117" spans="10:24" x14ac:dyDescent="0.25">
      <c r="J117">
        <v>114</v>
      </c>
      <c r="K117" s="43">
        <v>0.59716312906739444</v>
      </c>
      <c r="L117">
        <v>8.2591620886112493E-2</v>
      </c>
      <c r="M117">
        <v>0.53372474294133465</v>
      </c>
      <c r="N117" s="44">
        <v>0.13849779162542919</v>
      </c>
      <c r="O117" s="161"/>
      <c r="P117" s="162"/>
      <c r="Q117" s="162"/>
      <c r="R117" s="163"/>
      <c r="S117" s="161"/>
      <c r="V117" s="163"/>
      <c r="W117" s="164"/>
      <c r="X117" s="164"/>
    </row>
    <row r="118" spans="10:24" x14ac:dyDescent="0.25">
      <c r="J118">
        <v>115</v>
      </c>
      <c r="K118" s="43">
        <v>0.31313619149272465</v>
      </c>
      <c r="L118">
        <v>0.60804528621882903</v>
      </c>
      <c r="M118">
        <v>0.7479423668729811</v>
      </c>
      <c r="N118" s="44">
        <v>0.36693593454725293</v>
      </c>
      <c r="O118" s="161"/>
      <c r="P118" s="162"/>
      <c r="Q118" s="162"/>
      <c r="R118" s="163"/>
      <c r="S118" s="161"/>
      <c r="V118" s="163"/>
      <c r="W118" s="164"/>
      <c r="X118" s="164"/>
    </row>
    <row r="119" spans="10:24" x14ac:dyDescent="0.25">
      <c r="J119">
        <v>116</v>
      </c>
      <c r="K119" s="43">
        <v>0.22755200790460117</v>
      </c>
      <c r="L119">
        <v>0.67413522845320772</v>
      </c>
      <c r="M119">
        <v>0.73404108585566641</v>
      </c>
      <c r="N119" s="44">
        <v>0.44362584284907092</v>
      </c>
      <c r="O119" s="161"/>
      <c r="P119" s="162"/>
      <c r="Q119" s="162"/>
      <c r="R119" s="163"/>
      <c r="S119" s="161"/>
      <c r="V119" s="163"/>
      <c r="W119" s="164"/>
      <c r="X119" s="164"/>
    </row>
    <row r="120" spans="10:24" x14ac:dyDescent="0.25">
      <c r="J120">
        <v>117</v>
      </c>
      <c r="K120" s="43">
        <v>0.48937904628886275</v>
      </c>
      <c r="L120">
        <v>0.92548483787980573</v>
      </c>
      <c r="M120">
        <v>0.68575734432903535</v>
      </c>
      <c r="N120" s="44">
        <v>0.10956126285561241</v>
      </c>
      <c r="O120" s="161"/>
      <c r="P120" s="162"/>
      <c r="Q120" s="162"/>
      <c r="R120" s="163"/>
      <c r="S120" s="161"/>
      <c r="V120" s="163"/>
      <c r="W120" s="164"/>
      <c r="X120" s="164"/>
    </row>
    <row r="121" spans="10:24" x14ac:dyDescent="0.25">
      <c r="J121">
        <v>118</v>
      </c>
      <c r="K121" s="43">
        <v>0.76959025310923757</v>
      </c>
      <c r="L121">
        <v>0.3448066703076188</v>
      </c>
      <c r="M121">
        <v>0.94066831115879157</v>
      </c>
      <c r="N121" s="44">
        <v>0.4395562898208919</v>
      </c>
      <c r="O121" s="161"/>
      <c r="P121" s="162"/>
      <c r="Q121" s="162"/>
      <c r="R121" s="163"/>
      <c r="S121" s="161"/>
      <c r="V121" s="163"/>
      <c r="W121" s="164"/>
      <c r="X121" s="164"/>
    </row>
    <row r="122" spans="10:24" x14ac:dyDescent="0.25">
      <c r="J122">
        <v>119</v>
      </c>
      <c r="K122" s="43">
        <v>0.5037416113927482</v>
      </c>
      <c r="L122">
        <v>0.32790642440399109</v>
      </c>
      <c r="M122">
        <v>0.73591301526778008</v>
      </c>
      <c r="N122" s="44">
        <v>0.93269893175165886</v>
      </c>
      <c r="O122" s="161"/>
      <c r="P122" s="162"/>
      <c r="Q122" s="162"/>
      <c r="R122" s="163"/>
      <c r="S122" s="161"/>
      <c r="V122" s="163"/>
      <c r="W122" s="164"/>
      <c r="X122" s="164"/>
    </row>
    <row r="123" spans="10:24" x14ac:dyDescent="0.25">
      <c r="J123">
        <v>120</v>
      </c>
      <c r="K123" s="43">
        <v>0.5928254909565257</v>
      </c>
      <c r="L123">
        <v>0.84796418649866578</v>
      </c>
      <c r="M123">
        <v>1.1177550860569374E-2</v>
      </c>
      <c r="N123" s="44">
        <v>0.48131405017129736</v>
      </c>
      <c r="O123" s="161"/>
      <c r="P123" s="162"/>
      <c r="Q123" s="162"/>
      <c r="R123" s="163"/>
      <c r="S123" s="161"/>
      <c r="V123" s="163"/>
      <c r="W123" s="164"/>
      <c r="X123" s="164"/>
    </row>
    <row r="124" spans="10:24" x14ac:dyDescent="0.25">
      <c r="J124">
        <v>121</v>
      </c>
      <c r="K124" s="43">
        <v>0.44156321140536681</v>
      </c>
      <c r="L124">
        <v>0.46305473757695093</v>
      </c>
      <c r="M124">
        <v>0.31834407293635236</v>
      </c>
      <c r="N124" s="44">
        <v>0.9570428512148369</v>
      </c>
      <c r="O124" s="161"/>
      <c r="P124" s="162"/>
      <c r="Q124" s="162"/>
      <c r="R124" s="163"/>
      <c r="S124" s="161"/>
      <c r="V124" s="163"/>
      <c r="W124" s="164"/>
      <c r="X124" s="164"/>
    </row>
    <row r="125" spans="10:24" x14ac:dyDescent="0.25">
      <c r="J125">
        <v>122</v>
      </c>
      <c r="K125" s="43">
        <v>0.74951371508332443</v>
      </c>
      <c r="L125">
        <v>0.8201082111857787</v>
      </c>
      <c r="M125">
        <v>0.10364131770444351</v>
      </c>
      <c r="N125" s="44">
        <v>0.22009268818778061</v>
      </c>
      <c r="O125" s="161"/>
      <c r="P125" s="162"/>
      <c r="Q125" s="162"/>
      <c r="R125" s="163"/>
      <c r="S125" s="161"/>
      <c r="V125" s="163"/>
      <c r="W125" s="164"/>
      <c r="X125" s="164"/>
    </row>
    <row r="126" spans="10:24" x14ac:dyDescent="0.25">
      <c r="J126">
        <v>123</v>
      </c>
      <c r="K126" s="43">
        <v>0.31915835523606495</v>
      </c>
      <c r="L126">
        <v>0.76382702240113387</v>
      </c>
      <c r="M126">
        <v>0.36194829219645741</v>
      </c>
      <c r="N126" s="44">
        <v>0.79555271973922126</v>
      </c>
      <c r="O126" s="161"/>
      <c r="P126" s="162"/>
      <c r="Q126" s="162"/>
      <c r="R126" s="163"/>
      <c r="S126" s="161"/>
      <c r="V126" s="163"/>
      <c r="W126" s="164"/>
      <c r="X126" s="164"/>
    </row>
    <row r="127" spans="10:24" x14ac:dyDescent="0.25">
      <c r="J127">
        <v>124</v>
      </c>
      <c r="K127" s="43">
        <v>0.67998773350700026</v>
      </c>
      <c r="L127">
        <v>6.9595054746582341E-2</v>
      </c>
      <c r="M127">
        <v>0.59835643340367306</v>
      </c>
      <c r="N127" s="44">
        <v>0.99201742277861016</v>
      </c>
      <c r="O127" s="161"/>
      <c r="P127" s="162"/>
      <c r="Q127" s="162"/>
      <c r="R127" s="163"/>
      <c r="S127" s="161"/>
      <c r="V127" s="163"/>
      <c r="W127" s="164"/>
      <c r="X127" s="164"/>
    </row>
    <row r="128" spans="10:24" x14ac:dyDescent="0.25">
      <c r="J128">
        <v>125</v>
      </c>
      <c r="K128" s="43">
        <v>0.24540255184419246</v>
      </c>
      <c r="L128">
        <v>0.85577577557165818</v>
      </c>
      <c r="M128">
        <v>0.23431490265495669</v>
      </c>
      <c r="N128" s="44">
        <v>0.85871385456867633</v>
      </c>
      <c r="O128" s="161"/>
      <c r="P128" s="162"/>
      <c r="Q128" s="162"/>
      <c r="R128" s="163"/>
      <c r="S128" s="161"/>
      <c r="V128" s="163"/>
      <c r="W128" s="164"/>
      <c r="X128" s="164"/>
    </row>
    <row r="129" spans="10:24" x14ac:dyDescent="0.25">
      <c r="J129">
        <v>126</v>
      </c>
      <c r="K129" s="43">
        <v>0.45722499732383415</v>
      </c>
      <c r="L129">
        <v>0.10272214522629686</v>
      </c>
      <c r="M129">
        <v>2.7379026132121731E-2</v>
      </c>
      <c r="N129" s="44">
        <v>0.1110376246680459</v>
      </c>
      <c r="O129" s="161"/>
      <c r="P129" s="162"/>
      <c r="Q129" s="162"/>
      <c r="R129" s="163"/>
      <c r="S129" s="161"/>
      <c r="V129" s="163"/>
      <c r="W129" s="164"/>
      <c r="X129" s="164"/>
    </row>
    <row r="130" spans="10:24" x14ac:dyDescent="0.25">
      <c r="J130">
        <v>127</v>
      </c>
      <c r="K130" s="43">
        <v>0.38574190181438683</v>
      </c>
      <c r="L130">
        <v>0.59900510150488084</v>
      </c>
      <c r="M130">
        <v>0.95762254390578505</v>
      </c>
      <c r="N130" s="44">
        <v>0.12992478730149892</v>
      </c>
      <c r="O130" s="161"/>
      <c r="P130" s="162"/>
      <c r="Q130" s="162"/>
      <c r="R130" s="163"/>
      <c r="S130" s="161"/>
      <c r="V130" s="163"/>
      <c r="W130" s="164"/>
      <c r="X130" s="164"/>
    </row>
    <row r="131" spans="10:24" x14ac:dyDescent="0.25">
      <c r="J131">
        <v>128</v>
      </c>
      <c r="K131" s="43">
        <v>0.89332607701809918</v>
      </c>
      <c r="L131">
        <v>0.86327870308943844</v>
      </c>
      <c r="M131">
        <v>0.21435273305651825</v>
      </c>
      <c r="N131" s="44">
        <v>0.68778715478371555</v>
      </c>
      <c r="O131" s="161"/>
      <c r="P131" s="162"/>
      <c r="Q131" s="162"/>
      <c r="R131" s="163"/>
      <c r="S131" s="161"/>
      <c r="V131" s="163"/>
      <c r="W131" s="164"/>
      <c r="X131" s="164"/>
    </row>
    <row r="132" spans="10:24" x14ac:dyDescent="0.25">
      <c r="J132">
        <v>129</v>
      </c>
      <c r="K132" s="43">
        <v>0.43207303041918999</v>
      </c>
      <c r="L132">
        <v>0.13350251053545681</v>
      </c>
      <c r="M132">
        <v>0.67874408916960582</v>
      </c>
      <c r="N132" s="44">
        <v>0.15181825864136644</v>
      </c>
      <c r="O132" s="161"/>
      <c r="P132" s="162"/>
      <c r="Q132" s="162"/>
      <c r="R132" s="163"/>
      <c r="S132" s="161"/>
      <c r="V132" s="163"/>
      <c r="W132" s="164"/>
      <c r="X132" s="164"/>
    </row>
    <row r="133" spans="10:24" x14ac:dyDescent="0.25">
      <c r="J133">
        <v>130</v>
      </c>
      <c r="K133" s="43">
        <v>0.11461582442822671</v>
      </c>
      <c r="L133">
        <v>0.25645768658054724</v>
      </c>
      <c r="M133">
        <v>0.73923983834831897</v>
      </c>
      <c r="N133" s="44">
        <v>0.5090222086725964</v>
      </c>
      <c r="O133" s="161"/>
      <c r="P133" s="162"/>
      <c r="Q133" s="162"/>
      <c r="R133" s="163"/>
      <c r="S133" s="161"/>
      <c r="V133" s="163"/>
      <c r="W133" s="164"/>
      <c r="X133" s="164"/>
    </row>
    <row r="134" spans="10:24" x14ac:dyDescent="0.25">
      <c r="J134">
        <v>131</v>
      </c>
      <c r="K134" s="43">
        <v>0.79656638610342267</v>
      </c>
      <c r="L134">
        <v>0.51505340732110994</v>
      </c>
      <c r="M134">
        <v>0.75711773810464389</v>
      </c>
      <c r="N134" s="44">
        <v>0.87673891371765533</v>
      </c>
      <c r="O134" s="161"/>
      <c r="P134" s="162"/>
      <c r="Q134" s="162"/>
      <c r="R134" s="163"/>
      <c r="S134" s="161"/>
      <c r="V134" s="163"/>
      <c r="W134" s="164"/>
      <c r="X134" s="164"/>
    </row>
    <row r="135" spans="10:24" x14ac:dyDescent="0.25">
      <c r="J135">
        <v>132</v>
      </c>
      <c r="K135" s="43">
        <v>0.91114850312210205</v>
      </c>
      <c r="L135">
        <v>0.12351747643387878</v>
      </c>
      <c r="M135">
        <v>0.19678158672094226</v>
      </c>
      <c r="N135" s="44">
        <v>0.25107360953855085</v>
      </c>
      <c r="O135" s="161"/>
      <c r="P135" s="162"/>
      <c r="Q135" s="162"/>
      <c r="R135" s="163"/>
      <c r="S135" s="161"/>
      <c r="V135" s="163"/>
      <c r="W135" s="164"/>
      <c r="X135" s="164"/>
    </row>
    <row r="136" spans="10:24" x14ac:dyDescent="0.25">
      <c r="J136">
        <v>133</v>
      </c>
      <c r="K136" s="43">
        <v>0.4452102131315816</v>
      </c>
      <c r="L136">
        <v>0.73010027152834511</v>
      </c>
      <c r="M136">
        <v>6.6692432725703021E-2</v>
      </c>
      <c r="N136" s="44">
        <v>0.61484812026507096</v>
      </c>
      <c r="O136" s="161"/>
      <c r="P136" s="162"/>
      <c r="Q136" s="162"/>
      <c r="R136" s="163"/>
      <c r="S136" s="161"/>
      <c r="V136" s="163"/>
      <c r="W136" s="164"/>
      <c r="X136" s="164"/>
    </row>
    <row r="137" spans="10:24" x14ac:dyDescent="0.25">
      <c r="J137">
        <v>134</v>
      </c>
      <c r="K137" s="43">
        <v>0.3493709903765746</v>
      </c>
      <c r="L137">
        <v>0.7377279121398298</v>
      </c>
      <c r="M137">
        <v>7.2558261997767826E-2</v>
      </c>
      <c r="N137" s="44">
        <v>0.77269956060425493</v>
      </c>
      <c r="O137" s="161"/>
      <c r="P137" s="162"/>
      <c r="Q137" s="162"/>
      <c r="R137" s="163"/>
      <c r="S137" s="161"/>
      <c r="V137" s="163"/>
      <c r="W137" s="164"/>
      <c r="X137" s="164"/>
    </row>
    <row r="138" spans="10:24" x14ac:dyDescent="0.25">
      <c r="J138">
        <v>135</v>
      </c>
      <c r="K138" s="43">
        <v>0.38310366895989267</v>
      </c>
      <c r="L138">
        <v>0.94221982137531979</v>
      </c>
      <c r="M138">
        <v>0.60044892129863314</v>
      </c>
      <c r="N138" s="44">
        <v>0.58988745128182207</v>
      </c>
      <c r="O138" s="161"/>
      <c r="P138" s="162"/>
      <c r="Q138" s="162"/>
      <c r="R138" s="163"/>
      <c r="S138" s="161"/>
      <c r="V138" s="163"/>
      <c r="W138" s="164"/>
      <c r="X138" s="164"/>
    </row>
    <row r="139" spans="10:24" x14ac:dyDescent="0.25">
      <c r="J139">
        <v>136</v>
      </c>
      <c r="K139" s="43">
        <v>0.8715495422321301</v>
      </c>
      <c r="L139">
        <v>0.74173686460819011</v>
      </c>
      <c r="M139">
        <v>0.53442568309447669</v>
      </c>
      <c r="N139" s="44">
        <v>0.81726844641134944</v>
      </c>
      <c r="O139" s="161"/>
      <c r="P139" s="162"/>
      <c r="Q139" s="162"/>
      <c r="R139" s="163"/>
      <c r="S139" s="161"/>
      <c r="V139" s="163"/>
      <c r="W139" s="164"/>
      <c r="X139" s="164"/>
    </row>
    <row r="140" spans="10:24" x14ac:dyDescent="0.25">
      <c r="J140">
        <v>137</v>
      </c>
      <c r="K140" s="43">
        <v>4.634459642747113E-2</v>
      </c>
      <c r="L140">
        <v>0.8429283419523006</v>
      </c>
      <c r="M140">
        <v>0.38606105705691984</v>
      </c>
      <c r="N140" s="44">
        <v>0.79689891360914855</v>
      </c>
      <c r="O140" s="161"/>
      <c r="P140" s="162"/>
      <c r="Q140" s="162"/>
      <c r="R140" s="163"/>
      <c r="S140" s="161"/>
      <c r="V140" s="163"/>
      <c r="W140" s="164"/>
      <c r="X140" s="164"/>
    </row>
    <row r="141" spans="10:24" x14ac:dyDescent="0.25">
      <c r="J141">
        <v>138</v>
      </c>
      <c r="K141" s="43">
        <v>0.62591255359817566</v>
      </c>
      <c r="L141">
        <v>0.94941883234794155</v>
      </c>
      <c r="M141">
        <v>0.45185144397784816</v>
      </c>
      <c r="N141" s="44">
        <v>0.47949776708189329</v>
      </c>
      <c r="O141" s="161"/>
      <c r="P141" s="162"/>
      <c r="Q141" s="162"/>
      <c r="R141" s="163"/>
      <c r="S141" s="161"/>
      <c r="V141" s="163"/>
      <c r="W141" s="164"/>
      <c r="X141" s="164"/>
    </row>
    <row r="142" spans="10:24" x14ac:dyDescent="0.25">
      <c r="J142">
        <v>139</v>
      </c>
      <c r="K142" s="43">
        <v>0.5707869446646725</v>
      </c>
      <c r="L142">
        <v>0.35500458889965036</v>
      </c>
      <c r="M142">
        <v>0.31578100343440973</v>
      </c>
      <c r="N142" s="44">
        <v>1.3368378629350142E-2</v>
      </c>
      <c r="O142" s="161"/>
      <c r="P142" s="162"/>
      <c r="Q142" s="162"/>
      <c r="R142" s="163"/>
      <c r="S142" s="161"/>
      <c r="V142" s="163"/>
      <c r="W142" s="164"/>
      <c r="X142" s="164"/>
    </row>
    <row r="143" spans="10:24" x14ac:dyDescent="0.25">
      <c r="J143">
        <v>140</v>
      </c>
      <c r="K143" s="43">
        <v>0.6711547796010211</v>
      </c>
      <c r="L143">
        <v>0.61094681938182216</v>
      </c>
      <c r="M143">
        <v>0.61320925108846325</v>
      </c>
      <c r="N143" s="44">
        <v>0.85346509469505705</v>
      </c>
      <c r="O143" s="161"/>
      <c r="P143" s="162"/>
      <c r="Q143" s="162"/>
      <c r="R143" s="163"/>
      <c r="S143" s="161"/>
      <c r="V143" s="163"/>
      <c r="W143" s="164"/>
      <c r="X143" s="164"/>
    </row>
    <row r="144" spans="10:24" x14ac:dyDescent="0.25">
      <c r="J144">
        <v>141</v>
      </c>
      <c r="K144" s="43">
        <v>0.85951756527829493</v>
      </c>
      <c r="L144">
        <v>0.11816538017454314</v>
      </c>
      <c r="M144">
        <v>0.72909038399804915</v>
      </c>
      <c r="N144" s="44">
        <v>0.35132792873546337</v>
      </c>
      <c r="O144" s="161"/>
      <c r="P144" s="162"/>
      <c r="Q144" s="162"/>
      <c r="R144" s="163"/>
      <c r="S144" s="161"/>
      <c r="V144" s="163"/>
      <c r="W144" s="164"/>
      <c r="X144" s="164"/>
    </row>
    <row r="145" spans="10:24" x14ac:dyDescent="0.25">
      <c r="J145">
        <v>142</v>
      </c>
      <c r="K145" s="43">
        <v>0.23136722285509381</v>
      </c>
      <c r="L145">
        <v>0.87957734791935327</v>
      </c>
      <c r="M145">
        <v>0.50282120625624427</v>
      </c>
      <c r="N145" s="44">
        <v>0.3394603143703937</v>
      </c>
      <c r="O145" s="161"/>
      <c r="P145" s="162"/>
      <c r="Q145" s="162"/>
      <c r="R145" s="163"/>
      <c r="S145" s="161"/>
      <c r="V145" s="163"/>
      <c r="W145" s="164"/>
      <c r="X145" s="164"/>
    </row>
    <row r="146" spans="10:24" x14ac:dyDescent="0.25">
      <c r="J146">
        <v>143</v>
      </c>
      <c r="K146" s="43">
        <v>0.29502287399543614</v>
      </c>
      <c r="L146">
        <v>0.68728206916879098</v>
      </c>
      <c r="M146">
        <v>0.83368066491459147</v>
      </c>
      <c r="N146" s="44">
        <v>0.98432906627963523</v>
      </c>
      <c r="O146" s="161"/>
      <c r="P146" s="162"/>
      <c r="Q146" s="162"/>
      <c r="R146" s="163"/>
      <c r="S146" s="161"/>
      <c r="V146" s="163"/>
      <c r="W146" s="164"/>
      <c r="X146" s="164"/>
    </row>
    <row r="147" spans="10:24" x14ac:dyDescent="0.25">
      <c r="J147">
        <v>144</v>
      </c>
      <c r="K147" s="43">
        <v>0.68693985289256854</v>
      </c>
      <c r="L147">
        <v>0.49181678801929229</v>
      </c>
      <c r="M147">
        <v>3.1372119672876897E-2</v>
      </c>
      <c r="N147" s="44">
        <v>0.92532653439981138</v>
      </c>
      <c r="O147" s="161"/>
      <c r="P147" s="162"/>
      <c r="Q147" s="162"/>
      <c r="R147" s="163"/>
      <c r="S147" s="161"/>
      <c r="V147" s="163"/>
      <c r="W147" s="164"/>
      <c r="X147" s="164"/>
    </row>
    <row r="148" spans="10:24" x14ac:dyDescent="0.25">
      <c r="J148">
        <v>145</v>
      </c>
      <c r="K148" s="43">
        <v>0.78523261213637296</v>
      </c>
      <c r="L148">
        <v>0.69637760951174599</v>
      </c>
      <c r="M148">
        <v>0.89680622833125001</v>
      </c>
      <c r="N148" s="44">
        <v>0.29513277110632452</v>
      </c>
      <c r="O148" s="161"/>
      <c r="P148" s="162"/>
      <c r="Q148" s="162"/>
      <c r="R148" s="163"/>
      <c r="S148" s="161"/>
      <c r="V148" s="163"/>
      <c r="W148" s="164"/>
      <c r="X148" s="164"/>
    </row>
    <row r="149" spans="10:24" x14ac:dyDescent="0.25">
      <c r="J149">
        <v>146</v>
      </c>
      <c r="K149" s="43">
        <v>0.82830118970890965</v>
      </c>
      <c r="L149">
        <v>0.97661323692847868</v>
      </c>
      <c r="M149">
        <v>0.17148660817496064</v>
      </c>
      <c r="N149" s="44">
        <v>0.54952842654209033</v>
      </c>
      <c r="O149" s="161"/>
      <c r="P149" s="162"/>
      <c r="Q149" s="162"/>
      <c r="R149" s="163"/>
      <c r="S149" s="161"/>
      <c r="V149" s="163"/>
      <c r="W149" s="164"/>
      <c r="X149" s="164"/>
    </row>
    <row r="150" spans="10:24" x14ac:dyDescent="0.25">
      <c r="J150">
        <v>147</v>
      </c>
      <c r="K150" s="43">
        <v>0.78363451728226408</v>
      </c>
      <c r="L150">
        <v>3.3480131461095297E-2</v>
      </c>
      <c r="M150">
        <v>0.96283402240083538</v>
      </c>
      <c r="N150" s="44">
        <v>0.54624663978515486</v>
      </c>
      <c r="O150" s="161"/>
      <c r="P150" s="162"/>
      <c r="Q150" s="162"/>
      <c r="R150" s="163"/>
      <c r="S150" s="161"/>
      <c r="V150" s="163"/>
      <c r="W150" s="164"/>
      <c r="X150" s="164"/>
    </row>
    <row r="151" spans="10:24" x14ac:dyDescent="0.25">
      <c r="J151">
        <v>148</v>
      </c>
      <c r="K151" s="43">
        <v>0.42396076261644056</v>
      </c>
      <c r="L151">
        <v>0.33244083334430985</v>
      </c>
      <c r="M151">
        <v>2.149406227085815E-3</v>
      </c>
      <c r="N151" s="44">
        <v>0.517923760703348</v>
      </c>
      <c r="O151" s="161"/>
      <c r="P151" s="162"/>
      <c r="Q151" s="162"/>
      <c r="R151" s="163"/>
      <c r="S151" s="161"/>
      <c r="V151" s="163"/>
      <c r="W151" s="164"/>
      <c r="X151" s="164"/>
    </row>
    <row r="152" spans="10:24" x14ac:dyDescent="0.25">
      <c r="J152">
        <v>149</v>
      </c>
      <c r="K152" s="43">
        <v>0.86930433132213392</v>
      </c>
      <c r="L152">
        <v>0.26285834418781318</v>
      </c>
      <c r="M152">
        <v>0.60423936671677847</v>
      </c>
      <c r="N152" s="44">
        <v>0.97351157322996251</v>
      </c>
      <c r="O152" s="161"/>
      <c r="P152" s="162"/>
      <c r="Q152" s="162"/>
      <c r="R152" s="163"/>
      <c r="S152" s="161"/>
      <c r="V152" s="163"/>
      <c r="W152" s="164"/>
      <c r="X152" s="164"/>
    </row>
    <row r="153" spans="10:24" x14ac:dyDescent="0.25">
      <c r="J153">
        <v>150</v>
      </c>
      <c r="K153" s="43">
        <v>0.98535172215189526</v>
      </c>
      <c r="L153">
        <v>0.90387027695376432</v>
      </c>
      <c r="M153">
        <v>0.50966534171661571</v>
      </c>
      <c r="N153" s="44">
        <v>0.23417057619257453</v>
      </c>
      <c r="O153" s="161"/>
      <c r="P153" s="162"/>
      <c r="Q153" s="162"/>
      <c r="R153" s="163"/>
      <c r="S153" s="161"/>
      <c r="V153" s="163"/>
      <c r="W153" s="164"/>
      <c r="X153" s="164"/>
    </row>
    <row r="154" spans="10:24" x14ac:dyDescent="0.25">
      <c r="J154">
        <v>151</v>
      </c>
      <c r="K154" s="43">
        <v>0.94535845402057794</v>
      </c>
      <c r="L154">
        <v>0.74267803924574649</v>
      </c>
      <c r="M154">
        <v>0.23154110174141973</v>
      </c>
      <c r="N154" s="44">
        <v>0.26153706637799601</v>
      </c>
      <c r="O154" s="161"/>
      <c r="P154" s="162"/>
      <c r="Q154" s="162"/>
      <c r="R154" s="163"/>
      <c r="S154" s="161"/>
      <c r="V154" s="163"/>
      <c r="W154" s="164"/>
      <c r="X154" s="164"/>
    </row>
    <row r="155" spans="10:24" x14ac:dyDescent="0.25">
      <c r="J155">
        <v>152</v>
      </c>
      <c r="K155" s="43">
        <v>0.88886516367443635</v>
      </c>
      <c r="L155">
        <v>0.84390711220986714</v>
      </c>
      <c r="M155">
        <v>0.82474560443143885</v>
      </c>
      <c r="N155" s="44">
        <v>0.89981589039331866</v>
      </c>
      <c r="O155" s="161"/>
      <c r="P155" s="162"/>
      <c r="Q155" s="162"/>
      <c r="R155" s="163"/>
      <c r="S155" s="161"/>
      <c r="V155" s="163"/>
      <c r="W155" s="164"/>
      <c r="X155" s="164"/>
    </row>
    <row r="156" spans="10:24" x14ac:dyDescent="0.25">
      <c r="J156">
        <v>153</v>
      </c>
      <c r="K156" s="43">
        <v>0.49115759674701387</v>
      </c>
      <c r="L156">
        <v>0.14553730026729683</v>
      </c>
      <c r="M156">
        <v>5.1938120310370595E-2</v>
      </c>
      <c r="N156" s="44">
        <v>0.31632139597039866</v>
      </c>
      <c r="O156" s="161"/>
      <c r="P156" s="162"/>
      <c r="Q156" s="162"/>
      <c r="R156" s="163"/>
      <c r="S156" s="161"/>
      <c r="V156" s="163"/>
      <c r="W156" s="164"/>
      <c r="X156" s="164"/>
    </row>
    <row r="157" spans="10:24" x14ac:dyDescent="0.25">
      <c r="J157">
        <v>154</v>
      </c>
      <c r="K157" s="43">
        <v>0.14707616319516803</v>
      </c>
      <c r="L157">
        <v>0.44491420330520548</v>
      </c>
      <c r="M157">
        <v>0.33020513819891528</v>
      </c>
      <c r="N157" s="44">
        <v>0.68053797327902599</v>
      </c>
      <c r="O157" s="161"/>
      <c r="P157" s="162"/>
      <c r="Q157" s="162"/>
      <c r="R157" s="163"/>
      <c r="S157" s="161"/>
      <c r="V157" s="163"/>
      <c r="W157" s="164"/>
      <c r="X157" s="164"/>
    </row>
    <row r="158" spans="10:24" x14ac:dyDescent="0.25">
      <c r="J158">
        <v>155</v>
      </c>
      <c r="K158" s="43">
        <v>0.13014987411657275</v>
      </c>
      <c r="L158">
        <v>7.654215012279364E-3</v>
      </c>
      <c r="M158">
        <v>0.38799199134930307</v>
      </c>
      <c r="N158" s="44">
        <v>0.52524414956260423</v>
      </c>
      <c r="O158" s="161"/>
      <c r="P158" s="162"/>
      <c r="Q158" s="162"/>
      <c r="R158" s="163"/>
      <c r="S158" s="161"/>
      <c r="V158" s="163"/>
      <c r="W158" s="164"/>
      <c r="X158" s="164"/>
    </row>
    <row r="159" spans="10:24" x14ac:dyDescent="0.25">
      <c r="J159">
        <v>156</v>
      </c>
      <c r="K159" s="43">
        <v>0.925760941474291</v>
      </c>
      <c r="L159">
        <v>0.68690237738032744</v>
      </c>
      <c r="M159">
        <v>0.62030969587274232</v>
      </c>
      <c r="N159" s="44">
        <v>0.21431270217786536</v>
      </c>
      <c r="O159" s="161"/>
      <c r="P159" s="162"/>
      <c r="Q159" s="162"/>
      <c r="R159" s="163"/>
      <c r="S159" s="161"/>
      <c r="V159" s="163"/>
      <c r="W159" s="164"/>
      <c r="X159" s="164"/>
    </row>
    <row r="160" spans="10:24" x14ac:dyDescent="0.25">
      <c r="J160">
        <v>157</v>
      </c>
      <c r="K160" s="43">
        <v>0.42984650145527248</v>
      </c>
      <c r="L160">
        <v>0.99261674313043913</v>
      </c>
      <c r="M160">
        <v>0.95511852018882848</v>
      </c>
      <c r="N160" s="44">
        <v>0.83186663453998777</v>
      </c>
      <c r="O160" s="161"/>
      <c r="P160" s="162"/>
      <c r="Q160" s="162"/>
      <c r="R160" s="163"/>
      <c r="S160" s="161"/>
      <c r="V160" s="163"/>
      <c r="W160" s="164"/>
      <c r="X160" s="164"/>
    </row>
    <row r="161" spans="10:24" x14ac:dyDescent="0.25">
      <c r="J161">
        <v>158</v>
      </c>
      <c r="K161" s="43">
        <v>0.20088101022455496</v>
      </c>
      <c r="L161">
        <v>0.69493754123638452</v>
      </c>
      <c r="M161">
        <v>0.99644972839469803</v>
      </c>
      <c r="N161" s="44">
        <v>0.8000518250859856</v>
      </c>
      <c r="O161" s="161"/>
      <c r="P161" s="162"/>
      <c r="Q161" s="162"/>
      <c r="R161" s="163"/>
      <c r="S161" s="161"/>
      <c r="V161" s="163"/>
      <c r="W161" s="164"/>
      <c r="X161" s="164"/>
    </row>
    <row r="162" spans="10:24" x14ac:dyDescent="0.25">
      <c r="J162">
        <v>159</v>
      </c>
      <c r="K162" s="43">
        <v>0.15676769844178418</v>
      </c>
      <c r="L162">
        <v>0.67618125649418281</v>
      </c>
      <c r="M162">
        <v>0.44908513529838778</v>
      </c>
      <c r="N162" s="44">
        <v>6.0354827995381166E-2</v>
      </c>
      <c r="O162" s="161"/>
      <c r="P162" s="162"/>
      <c r="Q162" s="162"/>
      <c r="R162" s="163"/>
      <c r="S162" s="161"/>
      <c r="V162" s="163"/>
      <c r="W162" s="164"/>
      <c r="X162" s="164"/>
    </row>
    <row r="163" spans="10:24" x14ac:dyDescent="0.25">
      <c r="J163">
        <v>160</v>
      </c>
      <c r="K163" s="43">
        <v>0.60702080199393238</v>
      </c>
      <c r="L163">
        <v>0.79000559495710565</v>
      </c>
      <c r="M163">
        <v>0.91226190590872624</v>
      </c>
      <c r="N163" s="44">
        <v>0.24019909356138069</v>
      </c>
      <c r="O163" s="161"/>
      <c r="P163" s="162"/>
      <c r="Q163" s="162"/>
      <c r="R163" s="163"/>
      <c r="S163" s="161"/>
      <c r="V163" s="163"/>
      <c r="W163" s="164"/>
      <c r="X163" s="164"/>
    </row>
    <row r="164" spans="10:24" x14ac:dyDescent="0.25">
      <c r="J164">
        <v>161</v>
      </c>
      <c r="K164" s="43">
        <v>0.44711690854055086</v>
      </c>
      <c r="L164">
        <v>0.90631863191975748</v>
      </c>
      <c r="M164">
        <v>0.35286666363568298</v>
      </c>
      <c r="N164" s="44">
        <v>3.1782143904997118E-2</v>
      </c>
      <c r="O164" s="161"/>
      <c r="P164" s="162"/>
      <c r="Q164" s="162"/>
      <c r="R164" s="163"/>
      <c r="S164" s="161"/>
      <c r="V164" s="163"/>
      <c r="W164" s="164"/>
      <c r="X164" s="164"/>
    </row>
    <row r="165" spans="10:24" x14ac:dyDescent="0.25">
      <c r="J165">
        <v>162</v>
      </c>
      <c r="K165" s="43">
        <v>0.6119031385316025</v>
      </c>
      <c r="L165">
        <v>0.38015184984691408</v>
      </c>
      <c r="M165">
        <v>0.78904071766748585</v>
      </c>
      <c r="N165" s="44">
        <v>0.11152819630396094</v>
      </c>
      <c r="O165" s="161"/>
      <c r="P165" s="162"/>
      <c r="Q165" s="162"/>
      <c r="R165" s="163"/>
      <c r="S165" s="161"/>
      <c r="V165" s="163"/>
      <c r="W165" s="164"/>
      <c r="X165" s="164"/>
    </row>
    <row r="166" spans="10:24" x14ac:dyDescent="0.25">
      <c r="J166">
        <v>163</v>
      </c>
      <c r="K166" s="43">
        <v>0.63370051109238357</v>
      </c>
      <c r="L166">
        <v>0.54260334258928777</v>
      </c>
      <c r="M166">
        <v>0.53748238663170322</v>
      </c>
      <c r="N166" s="44">
        <v>0.69209888625148153</v>
      </c>
      <c r="O166" s="161"/>
      <c r="P166" s="162"/>
      <c r="Q166" s="162"/>
      <c r="R166" s="163"/>
      <c r="S166" s="161"/>
      <c r="V166" s="163"/>
      <c r="W166" s="164"/>
      <c r="X166" s="164"/>
    </row>
    <row r="167" spans="10:24" x14ac:dyDescent="0.25">
      <c r="J167">
        <v>164</v>
      </c>
      <c r="K167" s="43">
        <v>0.70180905840440411</v>
      </c>
      <c r="L167">
        <v>0.24904113273713091</v>
      </c>
      <c r="M167">
        <v>0.61629668911565327</v>
      </c>
      <c r="N167" s="44">
        <v>8.3200317774400179E-2</v>
      </c>
      <c r="O167" s="161"/>
      <c r="P167" s="162"/>
      <c r="Q167" s="162"/>
      <c r="R167" s="163"/>
      <c r="S167" s="161"/>
      <c r="V167" s="163"/>
      <c r="W167" s="164"/>
      <c r="X167" s="164"/>
    </row>
    <row r="168" spans="10:24" x14ac:dyDescent="0.25">
      <c r="J168">
        <v>165</v>
      </c>
      <c r="K168" s="43">
        <v>4.1503531150258177E-2</v>
      </c>
      <c r="L168">
        <v>0.25751991493669413</v>
      </c>
      <c r="M168">
        <v>0.87468910654727261</v>
      </c>
      <c r="N168" s="44">
        <v>0.32667439786780705</v>
      </c>
      <c r="O168" s="161"/>
      <c r="P168" s="162"/>
      <c r="Q168" s="162"/>
      <c r="R168" s="163"/>
      <c r="S168" s="161"/>
      <c r="V168" s="163"/>
      <c r="W168" s="164"/>
      <c r="X168" s="164"/>
    </row>
    <row r="169" spans="10:24" x14ac:dyDescent="0.25">
      <c r="J169">
        <v>166</v>
      </c>
      <c r="K169" s="43">
        <v>0.27130941839928768</v>
      </c>
      <c r="L169">
        <v>0.762915920276792</v>
      </c>
      <c r="M169">
        <v>0.87861301398706704</v>
      </c>
      <c r="N169" s="44">
        <v>2.0077571861303989E-2</v>
      </c>
      <c r="O169" s="161"/>
      <c r="P169" s="162"/>
      <c r="Q169" s="162"/>
      <c r="R169" s="163"/>
      <c r="S169" s="161"/>
      <c r="V169" s="163"/>
      <c r="W169" s="164"/>
      <c r="X169" s="164"/>
    </row>
    <row r="170" spans="10:24" x14ac:dyDescent="0.25">
      <c r="J170">
        <v>167</v>
      </c>
      <c r="K170" s="43">
        <v>4.1458836010073274E-2</v>
      </c>
      <c r="L170">
        <v>9.6902398136465173E-2</v>
      </c>
      <c r="M170">
        <v>0.14727311702260992</v>
      </c>
      <c r="N170" s="44">
        <v>0.90665401199832152</v>
      </c>
      <c r="O170" s="161"/>
      <c r="P170" s="162"/>
      <c r="Q170" s="162"/>
      <c r="R170" s="163"/>
      <c r="S170" s="161"/>
      <c r="V170" s="163"/>
      <c r="W170" s="164"/>
      <c r="X170" s="164"/>
    </row>
    <row r="171" spans="10:24" x14ac:dyDescent="0.25">
      <c r="J171">
        <v>168</v>
      </c>
      <c r="K171" s="43">
        <v>0.77524515374952263</v>
      </c>
      <c r="L171">
        <v>0.63347510049559697</v>
      </c>
      <c r="M171">
        <v>0.38316146910681215</v>
      </c>
      <c r="N171" s="44">
        <v>0.98767089798612517</v>
      </c>
      <c r="O171" s="161"/>
      <c r="P171" s="162"/>
      <c r="Q171" s="162"/>
      <c r="R171" s="163"/>
      <c r="S171" s="161"/>
      <c r="V171" s="163"/>
      <c r="W171" s="164"/>
      <c r="X171" s="164"/>
    </row>
    <row r="172" spans="10:24" x14ac:dyDescent="0.25">
      <c r="J172">
        <v>169</v>
      </c>
      <c r="K172" s="43">
        <v>0.79867458175600858</v>
      </c>
      <c r="L172">
        <v>0.2465647747513352</v>
      </c>
      <c r="M172">
        <v>0.24374290638980944</v>
      </c>
      <c r="N172" s="44">
        <v>0.85409247851307046</v>
      </c>
      <c r="O172" s="161"/>
      <c r="P172" s="162"/>
      <c r="Q172" s="162"/>
      <c r="R172" s="163"/>
      <c r="S172" s="161"/>
      <c r="V172" s="163"/>
      <c r="W172" s="164"/>
      <c r="X172" s="164"/>
    </row>
    <row r="173" spans="10:24" x14ac:dyDescent="0.25">
      <c r="J173">
        <v>170</v>
      </c>
      <c r="K173" s="43">
        <v>0.28666178480538851</v>
      </c>
      <c r="L173">
        <v>0.801927227037463</v>
      </c>
      <c r="M173">
        <v>0.66415319471221634</v>
      </c>
      <c r="N173" s="44">
        <v>0.52317337523042629</v>
      </c>
      <c r="O173" s="161"/>
      <c r="P173" s="162"/>
      <c r="Q173" s="162"/>
      <c r="R173" s="163"/>
      <c r="S173" s="161"/>
      <c r="V173" s="163"/>
      <c r="W173" s="164"/>
      <c r="X173" s="164"/>
    </row>
    <row r="174" spans="10:24" x14ac:dyDescent="0.25">
      <c r="J174">
        <v>171</v>
      </c>
      <c r="K174" s="43">
        <v>0.40640762701641764</v>
      </c>
      <c r="L174">
        <v>0.68788124756686175</v>
      </c>
      <c r="M174">
        <v>0.87115787587598559</v>
      </c>
      <c r="N174" s="44">
        <v>0.79082018960949008</v>
      </c>
      <c r="O174" s="161"/>
      <c r="P174" s="162"/>
      <c r="Q174" s="162"/>
      <c r="R174" s="163"/>
      <c r="S174" s="161"/>
      <c r="V174" s="163"/>
      <c r="W174" s="164"/>
      <c r="X174" s="164"/>
    </row>
    <row r="175" spans="10:24" x14ac:dyDescent="0.25">
      <c r="J175">
        <v>172</v>
      </c>
      <c r="K175" s="43">
        <v>0.17221194212221835</v>
      </c>
      <c r="L175">
        <v>0.19319926831785184</v>
      </c>
      <c r="M175">
        <v>0.77151202367270022</v>
      </c>
      <c r="N175" s="44">
        <v>0.87263876823361997</v>
      </c>
      <c r="O175" s="161"/>
      <c r="P175" s="162"/>
      <c r="Q175" s="162"/>
      <c r="R175" s="163"/>
      <c r="S175" s="161"/>
      <c r="V175" s="163"/>
      <c r="W175" s="164"/>
      <c r="X175" s="164"/>
    </row>
    <row r="176" spans="10:24" x14ac:dyDescent="0.25">
      <c r="J176">
        <v>173</v>
      </c>
      <c r="K176" s="43">
        <v>0.70741034386717938</v>
      </c>
      <c r="L176">
        <v>9.9554105811527571E-2</v>
      </c>
      <c r="M176">
        <v>0.72122089543856405</v>
      </c>
      <c r="N176" s="44">
        <v>0.10399985068601725</v>
      </c>
      <c r="O176" s="161"/>
      <c r="P176" s="162"/>
      <c r="Q176" s="162"/>
      <c r="R176" s="163"/>
      <c r="S176" s="161"/>
      <c r="V176" s="163"/>
      <c r="W176" s="164"/>
      <c r="X176" s="164"/>
    </row>
    <row r="177" spans="10:24" x14ac:dyDescent="0.25">
      <c r="J177">
        <v>174</v>
      </c>
      <c r="K177" s="43">
        <v>0.43063790924280143</v>
      </c>
      <c r="L177">
        <v>0.7859944477961901</v>
      </c>
      <c r="M177">
        <v>0.9735656624029444</v>
      </c>
      <c r="N177" s="44">
        <v>0.42044366691932056</v>
      </c>
      <c r="O177" s="161"/>
      <c r="P177" s="162"/>
      <c r="Q177" s="162"/>
      <c r="R177" s="163"/>
      <c r="S177" s="161"/>
      <c r="V177" s="163"/>
      <c r="W177" s="164"/>
      <c r="X177" s="164"/>
    </row>
    <row r="178" spans="10:24" x14ac:dyDescent="0.25">
      <c r="J178">
        <v>175</v>
      </c>
      <c r="K178" s="43">
        <v>0.5564550972274237</v>
      </c>
      <c r="L178">
        <v>0.3217007314566972</v>
      </c>
      <c r="M178">
        <v>0.15892919591857435</v>
      </c>
      <c r="N178" s="44">
        <v>0.12319898701818055</v>
      </c>
      <c r="O178" s="161"/>
      <c r="P178" s="162"/>
      <c r="Q178" s="162"/>
      <c r="R178" s="163"/>
      <c r="S178" s="161"/>
      <c r="V178" s="163"/>
      <c r="W178" s="164"/>
      <c r="X178" s="164"/>
    </row>
    <row r="179" spans="10:24" x14ac:dyDescent="0.25">
      <c r="J179">
        <v>176</v>
      </c>
      <c r="K179" s="43">
        <v>0.43649816980759593</v>
      </c>
      <c r="L179">
        <v>0.47382541365448549</v>
      </c>
      <c r="M179">
        <v>0.15946761172364532</v>
      </c>
      <c r="N179" s="44">
        <v>0.36570416134899963</v>
      </c>
      <c r="O179" s="161"/>
      <c r="P179" s="162"/>
      <c r="Q179" s="162"/>
      <c r="R179" s="163"/>
      <c r="S179" s="161"/>
      <c r="V179" s="163"/>
      <c r="W179" s="164"/>
      <c r="X179" s="164"/>
    </row>
    <row r="180" spans="10:24" x14ac:dyDescent="0.25">
      <c r="J180">
        <v>177</v>
      </c>
      <c r="K180" s="43">
        <v>0.2768488646482129</v>
      </c>
      <c r="L180">
        <v>8.1389880749170196E-2</v>
      </c>
      <c r="M180">
        <v>0.27858142255822649</v>
      </c>
      <c r="N180" s="44">
        <v>0.24557075189059652</v>
      </c>
      <c r="O180" s="161"/>
      <c r="P180" s="162"/>
      <c r="Q180" s="162"/>
      <c r="R180" s="163"/>
      <c r="S180" s="161"/>
      <c r="V180" s="163"/>
      <c r="W180" s="164"/>
      <c r="X180" s="164"/>
    </row>
    <row r="181" spans="10:24" x14ac:dyDescent="0.25">
      <c r="J181">
        <v>178</v>
      </c>
      <c r="K181" s="43">
        <v>0.81460122562013304</v>
      </c>
      <c r="L181">
        <v>0.94287072244068781</v>
      </c>
      <c r="M181">
        <v>0.34549493725332359</v>
      </c>
      <c r="N181" s="44">
        <v>0.55494949732249732</v>
      </c>
      <c r="O181" s="161"/>
      <c r="P181" s="162"/>
      <c r="Q181" s="162"/>
      <c r="R181" s="163"/>
      <c r="S181" s="161"/>
      <c r="V181" s="163"/>
      <c r="W181" s="164"/>
      <c r="X181" s="164"/>
    </row>
    <row r="182" spans="10:24" x14ac:dyDescent="0.25">
      <c r="J182">
        <v>179</v>
      </c>
      <c r="K182" s="43">
        <v>0.50144889676132987</v>
      </c>
      <c r="L182">
        <v>0.83389397397056353</v>
      </c>
      <c r="M182">
        <v>0.49856575691409988</v>
      </c>
      <c r="N182" s="44">
        <v>0.46175349128912013</v>
      </c>
      <c r="O182" s="161"/>
      <c r="P182" s="162"/>
      <c r="Q182" s="162"/>
      <c r="R182" s="163"/>
      <c r="S182" s="161"/>
      <c r="V182" s="163"/>
      <c r="W182" s="164"/>
      <c r="X182" s="164"/>
    </row>
    <row r="183" spans="10:24" x14ac:dyDescent="0.25">
      <c r="J183">
        <v>180</v>
      </c>
      <c r="K183" s="43">
        <v>0.43653009878852556</v>
      </c>
      <c r="L183">
        <v>0.32654027844040956</v>
      </c>
      <c r="M183">
        <v>0.32203629461528638</v>
      </c>
      <c r="N183" s="44">
        <v>0.57648998326581469</v>
      </c>
      <c r="O183" s="161"/>
      <c r="P183" s="162"/>
      <c r="Q183" s="162"/>
      <c r="R183" s="163"/>
      <c r="S183" s="161"/>
      <c r="V183" s="163"/>
      <c r="W183" s="164"/>
      <c r="X183" s="164"/>
    </row>
    <row r="184" spans="10:24" x14ac:dyDescent="0.25">
      <c r="J184">
        <v>181</v>
      </c>
      <c r="K184" s="43">
        <v>0.20832334135521058</v>
      </c>
      <c r="L184">
        <v>0.31727032395005228</v>
      </c>
      <c r="M184">
        <v>0.286133591882757</v>
      </c>
      <c r="N184" s="44">
        <v>0.37510650317294791</v>
      </c>
      <c r="O184" s="161"/>
      <c r="P184" s="162"/>
      <c r="Q184" s="162"/>
      <c r="R184" s="163"/>
      <c r="S184" s="161"/>
      <c r="V184" s="163"/>
      <c r="W184" s="164"/>
      <c r="X184" s="164"/>
    </row>
    <row r="185" spans="10:24" x14ac:dyDescent="0.25">
      <c r="J185">
        <v>182</v>
      </c>
      <c r="K185" s="43">
        <v>0.22701797097809828</v>
      </c>
      <c r="L185">
        <v>0.41944428708634007</v>
      </c>
      <c r="M185">
        <v>0.79137886204160213</v>
      </c>
      <c r="N185" s="44">
        <v>0.94916699668694138</v>
      </c>
      <c r="O185" s="161"/>
      <c r="P185" s="162"/>
      <c r="Q185" s="162"/>
      <c r="R185" s="163"/>
      <c r="S185" s="161"/>
      <c r="V185" s="163"/>
      <c r="W185" s="164"/>
      <c r="X185" s="164"/>
    </row>
    <row r="186" spans="10:24" x14ac:dyDescent="0.25">
      <c r="J186">
        <v>183</v>
      </c>
      <c r="K186" s="43">
        <v>0.80979145333250868</v>
      </c>
      <c r="L186">
        <v>0.26281865704856033</v>
      </c>
      <c r="M186">
        <v>0.11370088878618234</v>
      </c>
      <c r="N186" s="44">
        <v>0.3536955577153903</v>
      </c>
      <c r="O186" s="161"/>
      <c r="P186" s="162"/>
      <c r="Q186" s="162"/>
      <c r="R186" s="163"/>
      <c r="S186" s="161"/>
      <c r="V186" s="163"/>
      <c r="W186" s="164"/>
      <c r="X186" s="164"/>
    </row>
    <row r="187" spans="10:24" x14ac:dyDescent="0.25">
      <c r="J187">
        <v>184</v>
      </c>
      <c r="K187" s="43">
        <v>0.15456461107662967</v>
      </c>
      <c r="L187">
        <v>0.47255094025564193</v>
      </c>
      <c r="M187">
        <v>0.70292161563095767</v>
      </c>
      <c r="N187" s="44">
        <v>0.2915626269486461</v>
      </c>
      <c r="O187" s="161"/>
      <c r="P187" s="162"/>
      <c r="Q187" s="162"/>
      <c r="R187" s="163"/>
      <c r="S187" s="161"/>
      <c r="V187" s="163"/>
      <c r="W187" s="164"/>
      <c r="X187" s="164"/>
    </row>
    <row r="188" spans="10:24" x14ac:dyDescent="0.25">
      <c r="J188">
        <v>185</v>
      </c>
      <c r="K188" s="43">
        <v>0.71358419828772213</v>
      </c>
      <c r="L188">
        <v>0.40010531050144327</v>
      </c>
      <c r="M188">
        <v>7.1077230757691234E-3</v>
      </c>
      <c r="N188" s="44">
        <v>1.0535829193693003E-3</v>
      </c>
      <c r="O188" s="161"/>
      <c r="P188" s="162"/>
      <c r="Q188" s="162"/>
      <c r="R188" s="163"/>
      <c r="S188" s="161"/>
      <c r="V188" s="163"/>
      <c r="W188" s="164"/>
      <c r="X188" s="164"/>
    </row>
    <row r="189" spans="10:24" x14ac:dyDescent="0.25">
      <c r="J189">
        <v>186</v>
      </c>
      <c r="K189" s="43">
        <v>5.3819687126199001E-2</v>
      </c>
      <c r="L189">
        <v>0.65511867825194825</v>
      </c>
      <c r="M189">
        <v>0.91588452446199276</v>
      </c>
      <c r="N189" s="44">
        <v>0.61244309611292103</v>
      </c>
      <c r="O189" s="161"/>
      <c r="P189" s="162"/>
      <c r="Q189" s="162"/>
      <c r="R189" s="163"/>
      <c r="S189" s="161"/>
      <c r="V189" s="163"/>
      <c r="W189" s="164"/>
      <c r="X189" s="164"/>
    </row>
    <row r="190" spans="10:24" x14ac:dyDescent="0.25">
      <c r="J190">
        <v>187</v>
      </c>
      <c r="K190" s="43">
        <v>0.46591625563654349</v>
      </c>
      <c r="L190">
        <v>5.3450846439280664E-2</v>
      </c>
      <c r="M190">
        <v>0.69245934582687552</v>
      </c>
      <c r="N190" s="44">
        <v>0.27367637267288925</v>
      </c>
      <c r="O190" s="161"/>
      <c r="P190" s="162"/>
      <c r="Q190" s="162"/>
      <c r="R190" s="163"/>
      <c r="S190" s="161"/>
      <c r="V190" s="163"/>
      <c r="W190" s="164"/>
      <c r="X190" s="164"/>
    </row>
    <row r="191" spans="10:24" x14ac:dyDescent="0.25">
      <c r="J191">
        <v>188</v>
      </c>
      <c r="K191" s="43">
        <v>0.98984585650855972</v>
      </c>
      <c r="L191">
        <v>0.17058567743848407</v>
      </c>
      <c r="M191">
        <v>0.15715730409225481</v>
      </c>
      <c r="N191" s="44">
        <v>0.96470786592203606</v>
      </c>
      <c r="O191" s="161"/>
      <c r="P191" s="162"/>
      <c r="Q191" s="162"/>
      <c r="R191" s="163"/>
      <c r="S191" s="161"/>
      <c r="V191" s="163"/>
      <c r="W191" s="164"/>
      <c r="X191" s="164"/>
    </row>
    <row r="192" spans="10:24" x14ac:dyDescent="0.25">
      <c r="J192">
        <v>189</v>
      </c>
      <c r="K192" s="43">
        <v>0.52481938121417082</v>
      </c>
      <c r="L192">
        <v>8.3993531021204326E-2</v>
      </c>
      <c r="M192">
        <v>0.70253629360943992</v>
      </c>
      <c r="N192" s="44">
        <v>0.96287063625123037</v>
      </c>
      <c r="O192" s="161"/>
      <c r="P192" s="162"/>
      <c r="Q192" s="162"/>
      <c r="R192" s="163"/>
      <c r="S192" s="161"/>
      <c r="V192" s="163"/>
      <c r="W192" s="164"/>
      <c r="X192" s="164"/>
    </row>
    <row r="193" spans="10:24" x14ac:dyDescent="0.25">
      <c r="J193">
        <v>190</v>
      </c>
      <c r="K193" s="43">
        <v>0.93099291722734778</v>
      </c>
      <c r="L193">
        <v>0.62410332985746908</v>
      </c>
      <c r="M193">
        <v>0.30352863050851653</v>
      </c>
      <c r="N193" s="44">
        <v>0.25006510916677926</v>
      </c>
      <c r="O193" s="161"/>
      <c r="P193" s="162"/>
      <c r="Q193" s="162"/>
      <c r="R193" s="163"/>
      <c r="S193" s="161"/>
      <c r="V193" s="163"/>
      <c r="W193" s="164"/>
      <c r="X193" s="164"/>
    </row>
    <row r="194" spans="10:24" x14ac:dyDescent="0.25">
      <c r="J194">
        <v>191</v>
      </c>
      <c r="K194" s="43">
        <v>1.4465322997492591E-2</v>
      </c>
      <c r="L194">
        <v>0.79401534615714031</v>
      </c>
      <c r="M194">
        <v>5.6666445464362281E-2</v>
      </c>
      <c r="N194" s="44">
        <v>0.57849854005919543</v>
      </c>
      <c r="O194" s="161"/>
      <c r="P194" s="162"/>
      <c r="Q194" s="162"/>
      <c r="R194" s="163"/>
      <c r="S194" s="161"/>
      <c r="V194" s="163"/>
      <c r="W194" s="164"/>
      <c r="X194" s="164"/>
    </row>
    <row r="195" spans="10:24" x14ac:dyDescent="0.25">
      <c r="J195">
        <v>192</v>
      </c>
      <c r="K195" s="43">
        <v>0.94657466292570447</v>
      </c>
      <c r="L195">
        <v>0.50598532383345685</v>
      </c>
      <c r="M195">
        <v>0.57878454550354952</v>
      </c>
      <c r="N195" s="44">
        <v>0.69268760627138004</v>
      </c>
      <c r="O195" s="161"/>
      <c r="P195" s="162"/>
      <c r="Q195" s="162"/>
      <c r="R195" s="163"/>
      <c r="S195" s="161"/>
      <c r="V195" s="163"/>
      <c r="W195" s="164"/>
      <c r="X195" s="164"/>
    </row>
    <row r="196" spans="10:24" x14ac:dyDescent="0.25">
      <c r="J196">
        <v>193</v>
      </c>
      <c r="K196" s="43">
        <v>0.98777913475572399</v>
      </c>
      <c r="L196">
        <v>0.76317793516520649</v>
      </c>
      <c r="M196">
        <v>0.13704261143282515</v>
      </c>
      <c r="N196" s="44">
        <v>5.0827225220413719E-2</v>
      </c>
      <c r="O196" s="161"/>
      <c r="P196" s="162"/>
      <c r="Q196" s="162"/>
      <c r="R196" s="163"/>
      <c r="S196" s="161"/>
      <c r="V196" s="163"/>
      <c r="W196" s="164"/>
      <c r="X196" s="164"/>
    </row>
    <row r="197" spans="10:24" x14ac:dyDescent="0.25">
      <c r="J197">
        <v>194</v>
      </c>
      <c r="K197" s="43">
        <v>0.39459586005932257</v>
      </c>
      <c r="L197">
        <v>0.18018632832032133</v>
      </c>
      <c r="M197">
        <v>0.40489961454937728</v>
      </c>
      <c r="N197" s="44">
        <v>0.95405096344890894</v>
      </c>
      <c r="O197" s="161"/>
      <c r="P197" s="162"/>
      <c r="Q197" s="162"/>
      <c r="R197" s="163"/>
      <c r="S197" s="161"/>
      <c r="V197" s="163"/>
      <c r="W197" s="164"/>
      <c r="X197" s="164"/>
    </row>
    <row r="198" spans="10:24" x14ac:dyDescent="0.25">
      <c r="J198">
        <v>195</v>
      </c>
      <c r="K198" s="43">
        <v>0.91345688189393592</v>
      </c>
      <c r="L198">
        <v>0.68363299043201309</v>
      </c>
      <c r="M198">
        <v>0.33847311114311851</v>
      </c>
      <c r="N198" s="44">
        <v>0.71115885884860641</v>
      </c>
      <c r="O198" s="161"/>
      <c r="P198" s="162"/>
      <c r="Q198" s="162"/>
      <c r="R198" s="163"/>
      <c r="S198" s="161"/>
      <c r="V198" s="163"/>
      <c r="W198" s="164"/>
      <c r="X198" s="164"/>
    </row>
    <row r="199" spans="10:24" x14ac:dyDescent="0.25">
      <c r="J199">
        <v>196</v>
      </c>
      <c r="K199" s="43">
        <v>0.72812926756236152</v>
      </c>
      <c r="L199">
        <v>0.9790499893368807</v>
      </c>
      <c r="M199">
        <v>0.13552528831275612</v>
      </c>
      <c r="N199" s="44">
        <v>0.32323511548940609</v>
      </c>
      <c r="O199" s="161"/>
      <c r="P199" s="162"/>
      <c r="Q199" s="162"/>
      <c r="R199" s="163"/>
      <c r="S199" s="161"/>
      <c r="V199" s="163"/>
      <c r="W199" s="164"/>
      <c r="X199" s="164"/>
    </row>
    <row r="200" spans="10:24" x14ac:dyDescent="0.25">
      <c r="J200">
        <v>197</v>
      </c>
      <c r="K200" s="43">
        <v>0.15046998336930484</v>
      </c>
      <c r="L200">
        <v>0.43236560453651662</v>
      </c>
      <c r="M200">
        <v>0.67982084701116685</v>
      </c>
      <c r="N200" s="44">
        <v>0.42411932247067496</v>
      </c>
      <c r="O200" s="161"/>
      <c r="P200" s="162"/>
      <c r="Q200" s="162"/>
      <c r="R200" s="163"/>
      <c r="S200" s="161"/>
      <c r="V200" s="163"/>
      <c r="W200" s="164"/>
      <c r="X200" s="164"/>
    </row>
    <row r="201" spans="10:24" x14ac:dyDescent="0.25">
      <c r="J201">
        <v>198</v>
      </c>
      <c r="K201" s="43">
        <v>0.36999387407621631</v>
      </c>
      <c r="L201">
        <v>0.61940410662428702</v>
      </c>
      <c r="M201">
        <v>6.2508604370538068E-2</v>
      </c>
      <c r="N201" s="44">
        <v>0.948231058333878</v>
      </c>
      <c r="O201" s="161"/>
      <c r="P201" s="162"/>
      <c r="Q201" s="162"/>
      <c r="R201" s="163"/>
      <c r="S201" s="161"/>
      <c r="V201" s="163"/>
      <c r="W201" s="164"/>
      <c r="X201" s="164"/>
    </row>
    <row r="202" spans="10:24" x14ac:dyDescent="0.25">
      <c r="J202">
        <v>199</v>
      </c>
      <c r="K202" s="43">
        <v>0.20766914141856452</v>
      </c>
      <c r="L202">
        <v>0.25433642511446375</v>
      </c>
      <c r="M202">
        <v>9.6404174849257562E-2</v>
      </c>
      <c r="N202" s="44">
        <v>0.53656101296791037</v>
      </c>
      <c r="O202" s="161"/>
      <c r="P202" s="162"/>
      <c r="Q202" s="162"/>
      <c r="R202" s="163"/>
      <c r="S202" s="161"/>
      <c r="V202" s="163"/>
      <c r="W202" s="164"/>
      <c r="X202" s="164"/>
    </row>
    <row r="203" spans="10:24" x14ac:dyDescent="0.25">
      <c r="J203">
        <v>200</v>
      </c>
      <c r="K203" s="43">
        <v>0.52194029149090637</v>
      </c>
      <c r="L203">
        <v>5.2332833341335205E-2</v>
      </c>
      <c r="M203">
        <v>0.11690935995891061</v>
      </c>
      <c r="N203" s="44">
        <v>0.91262104322645266</v>
      </c>
      <c r="O203" s="161"/>
      <c r="P203" s="162"/>
      <c r="Q203" s="162"/>
      <c r="R203" s="163"/>
      <c r="S203" s="161"/>
      <c r="V203" s="163"/>
      <c r="W203" s="164"/>
      <c r="X203" s="164"/>
    </row>
    <row r="204" spans="10:24" x14ac:dyDescent="0.25">
      <c r="J204">
        <v>201</v>
      </c>
      <c r="K204" s="43">
        <v>0.72523065488629879</v>
      </c>
      <c r="L204">
        <v>5.1995365745115651E-2</v>
      </c>
      <c r="M204">
        <v>0.88201681011148003</v>
      </c>
      <c r="N204" s="44">
        <v>0.22689442684266659</v>
      </c>
      <c r="O204" s="161"/>
      <c r="P204" s="162"/>
      <c r="Q204" s="162"/>
      <c r="R204" s="163"/>
      <c r="S204" s="161"/>
      <c r="V204" s="163"/>
      <c r="W204" s="164"/>
      <c r="X204" s="164"/>
    </row>
    <row r="205" spans="10:24" x14ac:dyDescent="0.25">
      <c r="J205">
        <v>202</v>
      </c>
      <c r="K205" s="43">
        <v>0.13747799744565703</v>
      </c>
      <c r="L205">
        <v>0.5345201231052924</v>
      </c>
      <c r="M205">
        <v>0.21954742306477737</v>
      </c>
      <c r="N205" s="44">
        <v>0.55062678785125529</v>
      </c>
      <c r="O205" s="161"/>
      <c r="P205" s="162"/>
      <c r="Q205" s="162"/>
      <c r="R205" s="163"/>
      <c r="S205" s="161"/>
      <c r="V205" s="163"/>
      <c r="W205" s="164"/>
      <c r="X205" s="164"/>
    </row>
    <row r="206" spans="10:24" x14ac:dyDescent="0.25">
      <c r="J206">
        <v>203</v>
      </c>
      <c r="K206" s="43">
        <v>0.94497174680571605</v>
      </c>
      <c r="L206">
        <v>0.41411800146905942</v>
      </c>
      <c r="M206">
        <v>0.4261986156282509</v>
      </c>
      <c r="N206" s="44">
        <v>0.56680792662839752</v>
      </c>
      <c r="O206" s="161"/>
      <c r="P206" s="162"/>
      <c r="Q206" s="162"/>
      <c r="R206" s="163"/>
      <c r="S206" s="161"/>
      <c r="V206" s="163"/>
      <c r="W206" s="164"/>
      <c r="X206" s="164"/>
    </row>
    <row r="207" spans="10:24" x14ac:dyDescent="0.25">
      <c r="J207">
        <v>204</v>
      </c>
      <c r="K207" s="43">
        <v>0.84307169520378289</v>
      </c>
      <c r="L207">
        <v>0.58363823482792809</v>
      </c>
      <c r="M207">
        <v>0.22265208320509911</v>
      </c>
      <c r="N207" s="44">
        <v>0.71848616354149775</v>
      </c>
      <c r="O207" s="161"/>
      <c r="P207" s="162"/>
      <c r="Q207" s="162"/>
      <c r="R207" s="163"/>
      <c r="S207" s="161"/>
      <c r="V207" s="163"/>
      <c r="W207" s="164"/>
      <c r="X207" s="164"/>
    </row>
    <row r="208" spans="10:24" x14ac:dyDescent="0.25">
      <c r="J208">
        <v>205</v>
      </c>
      <c r="K208" s="43">
        <v>0.65933268782109078</v>
      </c>
      <c r="L208">
        <v>0.98863398714135686</v>
      </c>
      <c r="M208">
        <v>0.69552266313542699</v>
      </c>
      <c r="N208" s="44">
        <v>2.4636427765012403E-2</v>
      </c>
      <c r="O208" s="161"/>
      <c r="P208" s="162"/>
      <c r="Q208" s="162"/>
      <c r="R208" s="163"/>
      <c r="S208" s="161"/>
      <c r="V208" s="163"/>
      <c r="W208" s="164"/>
      <c r="X208" s="164"/>
    </row>
    <row r="209" spans="10:24" x14ac:dyDescent="0.25">
      <c r="J209">
        <v>206</v>
      </c>
      <c r="K209" s="43">
        <v>0.10384653739696836</v>
      </c>
      <c r="L209">
        <v>0.42802453359303938</v>
      </c>
      <c r="M209">
        <v>0.69855823457747435</v>
      </c>
      <c r="N209" s="44">
        <v>0.3047461220440959</v>
      </c>
      <c r="O209" s="161"/>
      <c r="P209" s="162"/>
      <c r="Q209" s="162"/>
      <c r="R209" s="163"/>
      <c r="S209" s="161"/>
      <c r="V209" s="163"/>
      <c r="W209" s="164"/>
      <c r="X209" s="164"/>
    </row>
    <row r="210" spans="10:24" x14ac:dyDescent="0.25">
      <c r="J210">
        <v>207</v>
      </c>
      <c r="K210" s="43">
        <v>6.5512020501168333E-4</v>
      </c>
      <c r="L210">
        <v>0.14590134463435578</v>
      </c>
      <c r="M210">
        <v>0.74011521567809491</v>
      </c>
      <c r="N210" s="44">
        <v>0.67731811033154732</v>
      </c>
      <c r="O210" s="161"/>
      <c r="P210" s="162"/>
      <c r="Q210" s="162"/>
      <c r="R210" s="163"/>
      <c r="S210" s="161"/>
      <c r="V210" s="163"/>
      <c r="W210" s="164"/>
      <c r="X210" s="164"/>
    </row>
    <row r="211" spans="10:24" x14ac:dyDescent="0.25">
      <c r="J211">
        <v>208</v>
      </c>
      <c r="K211" s="43">
        <v>0.2266925537107608</v>
      </c>
      <c r="L211">
        <v>0.40966100503158986</v>
      </c>
      <c r="M211">
        <v>0.58259234524096737</v>
      </c>
      <c r="N211" s="44">
        <v>0.59032980894626241</v>
      </c>
      <c r="O211" s="161"/>
      <c r="P211" s="162"/>
      <c r="Q211" s="162"/>
      <c r="R211" s="163"/>
      <c r="S211" s="161"/>
      <c r="V211" s="163"/>
      <c r="W211" s="164"/>
      <c r="X211" s="164"/>
    </row>
    <row r="212" spans="10:24" x14ac:dyDescent="0.25">
      <c r="J212">
        <v>209</v>
      </c>
      <c r="K212" s="43">
        <v>0.38604340166626394</v>
      </c>
      <c r="L212">
        <v>0.30997165922499004</v>
      </c>
      <c r="M212">
        <v>3.9530530376740702E-2</v>
      </c>
      <c r="N212" s="44">
        <v>0.64667513754748962</v>
      </c>
      <c r="O212" s="161"/>
      <c r="P212" s="162"/>
      <c r="Q212" s="162"/>
      <c r="R212" s="163"/>
      <c r="S212" s="161"/>
      <c r="V212" s="163"/>
      <c r="W212" s="164"/>
      <c r="X212" s="164"/>
    </row>
    <row r="213" spans="10:24" x14ac:dyDescent="0.25">
      <c r="J213">
        <v>210</v>
      </c>
      <c r="K213" s="43">
        <v>4.4135301631098689E-2</v>
      </c>
      <c r="L213">
        <v>0.57565700732229819</v>
      </c>
      <c r="M213">
        <v>0.32956048960974016</v>
      </c>
      <c r="N213" s="44">
        <v>0.43205392305029544</v>
      </c>
      <c r="O213" s="161"/>
      <c r="P213" s="162"/>
      <c r="Q213" s="162"/>
      <c r="R213" s="163"/>
      <c r="S213" s="161"/>
      <c r="V213" s="163"/>
      <c r="W213" s="164"/>
      <c r="X213" s="164"/>
    </row>
    <row r="214" spans="10:24" x14ac:dyDescent="0.25">
      <c r="J214">
        <v>211</v>
      </c>
      <c r="K214" s="43">
        <v>5.4029270964714327E-2</v>
      </c>
      <c r="L214">
        <v>0.15253276439456442</v>
      </c>
      <c r="M214">
        <v>0.518228867713032</v>
      </c>
      <c r="N214" s="44">
        <v>0.62513454023682902</v>
      </c>
      <c r="O214" s="161"/>
      <c r="P214" s="162"/>
      <c r="Q214" s="162"/>
      <c r="R214" s="163"/>
      <c r="S214" s="161"/>
      <c r="V214" s="163"/>
      <c r="W214" s="164"/>
      <c r="X214" s="164"/>
    </row>
    <row r="215" spans="10:24" x14ac:dyDescent="0.25">
      <c r="J215">
        <v>212</v>
      </c>
      <c r="K215" s="43">
        <v>0.74867977889026927</v>
      </c>
      <c r="L215">
        <v>0.11602473703190774</v>
      </c>
      <c r="M215">
        <v>6.0693344969832141E-2</v>
      </c>
      <c r="N215" s="44">
        <v>0.71003498844418433</v>
      </c>
      <c r="O215" s="161"/>
      <c r="P215" s="162"/>
      <c r="Q215" s="162"/>
      <c r="R215" s="163"/>
      <c r="S215" s="161"/>
      <c r="V215" s="163"/>
      <c r="W215" s="164"/>
      <c r="X215" s="164"/>
    </row>
    <row r="216" spans="10:24" x14ac:dyDescent="0.25">
      <c r="J216">
        <v>213</v>
      </c>
      <c r="K216" s="43">
        <v>0.36300229685563146</v>
      </c>
      <c r="L216">
        <v>0.85507987909194216</v>
      </c>
      <c r="M216">
        <v>0.31854060922830307</v>
      </c>
      <c r="N216" s="44">
        <v>3.3212201264131269E-2</v>
      </c>
      <c r="O216" s="161"/>
      <c r="P216" s="162"/>
      <c r="Q216" s="162"/>
      <c r="R216" s="163"/>
      <c r="S216" s="161"/>
      <c r="V216" s="163"/>
      <c r="W216" s="164"/>
      <c r="X216" s="164"/>
    </row>
    <row r="217" spans="10:24" x14ac:dyDescent="0.25">
      <c r="J217">
        <v>214</v>
      </c>
      <c r="K217" s="43">
        <v>0.93046619230568184</v>
      </c>
      <c r="L217">
        <v>0.53848737626702836</v>
      </c>
      <c r="M217">
        <v>0.52310803243218007</v>
      </c>
      <c r="N217" s="44">
        <v>0.58220824070297295</v>
      </c>
      <c r="O217" s="161"/>
      <c r="P217" s="162"/>
      <c r="Q217" s="162"/>
      <c r="R217" s="163"/>
      <c r="S217" s="161"/>
      <c r="V217" s="163"/>
      <c r="W217" s="164"/>
      <c r="X217" s="164"/>
    </row>
    <row r="218" spans="10:24" x14ac:dyDescent="0.25">
      <c r="J218">
        <v>215</v>
      </c>
      <c r="K218" s="43">
        <v>0.92920236222757446</v>
      </c>
      <c r="L218">
        <v>0.35465531858815957</v>
      </c>
      <c r="M218">
        <v>0.14893352923307634</v>
      </c>
      <c r="N218" s="44">
        <v>0.8009225030186915</v>
      </c>
      <c r="O218" s="161"/>
      <c r="P218" s="162"/>
      <c r="Q218" s="162"/>
      <c r="R218" s="163"/>
      <c r="S218" s="161"/>
      <c r="V218" s="163"/>
      <c r="W218" s="164"/>
      <c r="X218" s="164"/>
    </row>
    <row r="219" spans="10:24" x14ac:dyDescent="0.25">
      <c r="J219">
        <v>216</v>
      </c>
      <c r="K219" s="43">
        <v>2.186340928563657E-2</v>
      </c>
      <c r="L219">
        <v>0.53556413177600282</v>
      </c>
      <c r="M219">
        <v>0.39902941423218885</v>
      </c>
      <c r="N219" s="44">
        <v>0.6501240917529485</v>
      </c>
      <c r="O219" s="161"/>
      <c r="P219" s="162"/>
      <c r="Q219" s="162"/>
      <c r="R219" s="163"/>
      <c r="S219" s="161"/>
      <c r="V219" s="163"/>
      <c r="W219" s="164"/>
      <c r="X219" s="164"/>
    </row>
    <row r="220" spans="10:24" x14ac:dyDescent="0.25">
      <c r="J220">
        <v>217</v>
      </c>
      <c r="K220" s="43">
        <v>0.60347182774437669</v>
      </c>
      <c r="L220">
        <v>0.80345189195236844</v>
      </c>
      <c r="M220">
        <v>0.38727169239043224</v>
      </c>
      <c r="N220" s="44">
        <v>0.31855768918124805</v>
      </c>
      <c r="O220" s="161"/>
      <c r="P220" s="162"/>
      <c r="Q220" s="162"/>
      <c r="R220" s="163"/>
      <c r="S220" s="161"/>
      <c r="V220" s="163"/>
      <c r="W220" s="164"/>
      <c r="X220" s="164"/>
    </row>
    <row r="221" spans="10:24" x14ac:dyDescent="0.25">
      <c r="J221">
        <v>218</v>
      </c>
      <c r="K221" s="43">
        <v>0.37674322744820521</v>
      </c>
      <c r="L221">
        <v>0.59901043033853407</v>
      </c>
      <c r="M221">
        <v>0.11631231475540549</v>
      </c>
      <c r="N221" s="44">
        <v>0.5084825246678718</v>
      </c>
      <c r="O221" s="161"/>
      <c r="P221" s="162"/>
      <c r="Q221" s="162"/>
      <c r="R221" s="163"/>
      <c r="S221" s="161"/>
      <c r="V221" s="163"/>
      <c r="W221" s="164"/>
      <c r="X221" s="164"/>
    </row>
    <row r="222" spans="10:24" x14ac:dyDescent="0.25">
      <c r="J222">
        <v>219</v>
      </c>
      <c r="K222" s="43">
        <v>0.37035597936873632</v>
      </c>
      <c r="L222">
        <v>0.88116209946013402</v>
      </c>
      <c r="M222">
        <v>0.46215485130199263</v>
      </c>
      <c r="N222" s="44">
        <v>0.68157275823477304</v>
      </c>
      <c r="O222" s="161"/>
      <c r="P222" s="162"/>
      <c r="Q222" s="162"/>
      <c r="R222" s="163"/>
      <c r="S222" s="161"/>
      <c r="V222" s="163"/>
      <c r="W222" s="164"/>
      <c r="X222" s="164"/>
    </row>
    <row r="223" spans="10:24" x14ac:dyDescent="0.25">
      <c r="J223">
        <v>220</v>
      </c>
      <c r="K223" s="43">
        <v>0.90105187143981957</v>
      </c>
      <c r="L223">
        <v>0.81342197634210567</v>
      </c>
      <c r="M223">
        <v>0.16359533341957133</v>
      </c>
      <c r="N223" s="44">
        <v>9.1961782908810963E-2</v>
      </c>
      <c r="O223" s="161"/>
      <c r="P223" s="162"/>
      <c r="Q223" s="162"/>
      <c r="R223" s="163"/>
      <c r="S223" s="161"/>
      <c r="V223" s="163"/>
      <c r="W223" s="164"/>
      <c r="X223" s="164"/>
    </row>
    <row r="224" spans="10:24" x14ac:dyDescent="0.25">
      <c r="J224">
        <v>221</v>
      </c>
      <c r="K224" s="43">
        <v>0.38422321546270666</v>
      </c>
      <c r="L224">
        <v>0.26210985996879832</v>
      </c>
      <c r="M224">
        <v>0.39873340820793313</v>
      </c>
      <c r="N224" s="44">
        <v>0.56935062104654977</v>
      </c>
      <c r="O224" s="161"/>
      <c r="P224" s="162"/>
      <c r="Q224" s="162"/>
      <c r="R224" s="163"/>
      <c r="S224" s="161"/>
      <c r="V224" s="163"/>
      <c r="W224" s="164"/>
      <c r="X224" s="164"/>
    </row>
    <row r="225" spans="10:24" x14ac:dyDescent="0.25">
      <c r="J225">
        <v>222</v>
      </c>
      <c r="K225" s="43">
        <v>0.79319746626859844</v>
      </c>
      <c r="L225">
        <v>5.125295676045416E-2</v>
      </c>
      <c r="M225">
        <v>0.26658930361429078</v>
      </c>
      <c r="N225" s="44">
        <v>0.81069663884661214</v>
      </c>
      <c r="O225" s="161"/>
      <c r="P225" s="162"/>
      <c r="Q225" s="162"/>
      <c r="R225" s="163"/>
      <c r="S225" s="161"/>
      <c r="V225" s="163"/>
      <c r="W225" s="164"/>
      <c r="X225" s="164"/>
    </row>
    <row r="226" spans="10:24" x14ac:dyDescent="0.25">
      <c r="J226">
        <v>223</v>
      </c>
      <c r="K226" s="43">
        <v>0.46583269115385684</v>
      </c>
      <c r="L226">
        <v>0.44045009068199092</v>
      </c>
      <c r="M226">
        <v>0.25904741383120578</v>
      </c>
      <c r="N226" s="44">
        <v>0.65217249390165444</v>
      </c>
      <c r="O226" s="161"/>
      <c r="P226" s="162"/>
      <c r="Q226" s="162"/>
      <c r="R226" s="163"/>
      <c r="S226" s="161"/>
      <c r="V226" s="163"/>
      <c r="W226" s="164"/>
      <c r="X226" s="164"/>
    </row>
    <row r="227" spans="10:24" x14ac:dyDescent="0.25">
      <c r="J227">
        <v>224</v>
      </c>
      <c r="K227" s="43">
        <v>5.1030039588416232E-2</v>
      </c>
      <c r="L227">
        <v>0.38709591199748916</v>
      </c>
      <c r="M227">
        <v>0.34090437873967649</v>
      </c>
      <c r="N227" s="44">
        <v>9.2713610446086836E-2</v>
      </c>
      <c r="O227" s="161"/>
      <c r="P227" s="162"/>
      <c r="Q227" s="162"/>
      <c r="R227" s="163"/>
      <c r="S227" s="161"/>
      <c r="V227" s="163"/>
      <c r="W227" s="164"/>
      <c r="X227" s="164"/>
    </row>
    <row r="228" spans="10:24" x14ac:dyDescent="0.25">
      <c r="J228">
        <v>225</v>
      </c>
      <c r="K228" s="43">
        <v>0.58560660290458377</v>
      </c>
      <c r="L228">
        <v>0.73491489246289665</v>
      </c>
      <c r="M228">
        <v>0.13188116957381557</v>
      </c>
      <c r="N228" s="44">
        <v>0.44557551228147319</v>
      </c>
      <c r="O228" s="161"/>
      <c r="P228" s="162"/>
      <c r="Q228" s="162"/>
      <c r="R228" s="163"/>
      <c r="S228" s="161"/>
      <c r="V228" s="163"/>
      <c r="W228" s="164"/>
      <c r="X228" s="164"/>
    </row>
    <row r="229" spans="10:24" x14ac:dyDescent="0.25">
      <c r="J229">
        <v>226</v>
      </c>
      <c r="K229" s="43">
        <v>0.73862102528293661</v>
      </c>
      <c r="L229">
        <v>0.32551556759338396</v>
      </c>
      <c r="M229">
        <v>0.90329694488174961</v>
      </c>
      <c r="N229" s="44">
        <v>0.97774637720282342</v>
      </c>
      <c r="O229" s="161"/>
      <c r="P229" s="162"/>
      <c r="Q229" s="162"/>
      <c r="R229" s="163"/>
      <c r="S229" s="161"/>
      <c r="V229" s="163"/>
      <c r="W229" s="164"/>
      <c r="X229" s="164"/>
    </row>
    <row r="230" spans="10:24" x14ac:dyDescent="0.25">
      <c r="J230">
        <v>227</v>
      </c>
      <c r="K230" s="43">
        <v>0.23595520518873048</v>
      </c>
      <c r="L230">
        <v>0.32292955342571661</v>
      </c>
      <c r="M230">
        <v>0.7295173538144063</v>
      </c>
      <c r="N230" s="44">
        <v>0.15217414144033392</v>
      </c>
      <c r="O230" s="161"/>
      <c r="P230" s="162"/>
      <c r="Q230" s="162"/>
      <c r="R230" s="163"/>
      <c r="S230" s="161"/>
      <c r="V230" s="163"/>
      <c r="W230" s="164"/>
      <c r="X230" s="164"/>
    </row>
    <row r="231" spans="10:24" x14ac:dyDescent="0.25">
      <c r="J231">
        <v>228</v>
      </c>
      <c r="K231" s="43">
        <v>0.23717885535534999</v>
      </c>
      <c r="L231">
        <v>0.20687207601530166</v>
      </c>
      <c r="M231">
        <v>0.42381134105708695</v>
      </c>
      <c r="N231" s="44">
        <v>0.73051248682823733</v>
      </c>
      <c r="O231" s="161"/>
      <c r="P231" s="162"/>
      <c r="Q231" s="162"/>
      <c r="R231" s="163"/>
      <c r="S231" s="161"/>
      <c r="V231" s="163"/>
      <c r="W231" s="164"/>
      <c r="X231" s="164"/>
    </row>
    <row r="232" spans="10:24" x14ac:dyDescent="0.25">
      <c r="J232">
        <v>229</v>
      </c>
      <c r="K232" s="43">
        <v>0.40809838689444977</v>
      </c>
      <c r="L232">
        <v>0.18508369466497376</v>
      </c>
      <c r="M232">
        <v>0.66502657004279286</v>
      </c>
      <c r="N232" s="44">
        <v>0.89331448091620624</v>
      </c>
      <c r="O232" s="161"/>
      <c r="P232" s="162"/>
      <c r="Q232" s="162"/>
      <c r="R232" s="163"/>
      <c r="S232" s="161"/>
      <c r="V232" s="163"/>
      <c r="W232" s="164"/>
      <c r="X232" s="164"/>
    </row>
    <row r="233" spans="10:24" x14ac:dyDescent="0.25">
      <c r="J233">
        <v>230</v>
      </c>
      <c r="K233" s="43">
        <v>0.54968049524884555</v>
      </c>
      <c r="L233">
        <v>0.14575426243775669</v>
      </c>
      <c r="M233">
        <v>8.9052169313163398E-2</v>
      </c>
      <c r="N233" s="44">
        <v>0.22239316950546362</v>
      </c>
      <c r="O233" s="161"/>
      <c r="P233" s="162"/>
      <c r="Q233" s="162"/>
      <c r="R233" s="163"/>
      <c r="S233" s="161"/>
      <c r="V233" s="163"/>
      <c r="W233" s="164"/>
      <c r="X233" s="164"/>
    </row>
    <row r="234" spans="10:24" x14ac:dyDescent="0.25">
      <c r="J234">
        <v>231</v>
      </c>
      <c r="K234" s="43">
        <v>0.66668005680098119</v>
      </c>
      <c r="L234">
        <v>3.494344587872511E-2</v>
      </c>
      <c r="M234">
        <v>3.690445149630972E-2</v>
      </c>
      <c r="N234" s="44">
        <v>0.77127721792203763</v>
      </c>
      <c r="O234" s="161"/>
      <c r="P234" s="162"/>
      <c r="Q234" s="162"/>
      <c r="R234" s="163"/>
      <c r="S234" s="161"/>
      <c r="V234" s="163"/>
      <c r="W234" s="164"/>
      <c r="X234" s="164"/>
    </row>
    <row r="235" spans="10:24" x14ac:dyDescent="0.25">
      <c r="J235">
        <v>232</v>
      </c>
      <c r="K235" s="43">
        <v>0.39534301642476266</v>
      </c>
      <c r="L235">
        <v>0.53471885231455851</v>
      </c>
      <c r="M235">
        <v>5.7504357722089505E-2</v>
      </c>
      <c r="N235" s="44">
        <v>0.82148393377277418</v>
      </c>
      <c r="O235" s="161"/>
      <c r="P235" s="162"/>
      <c r="Q235" s="162"/>
      <c r="R235" s="163"/>
      <c r="S235" s="161"/>
      <c r="V235" s="163"/>
      <c r="W235" s="164"/>
      <c r="X235" s="164"/>
    </row>
    <row r="236" spans="10:24" x14ac:dyDescent="0.25">
      <c r="J236">
        <v>233</v>
      </c>
      <c r="K236" s="43">
        <v>0.27696347019253376</v>
      </c>
      <c r="L236">
        <v>0.84747572466830123</v>
      </c>
      <c r="M236">
        <v>0.9457282728626456</v>
      </c>
      <c r="N236" s="44">
        <v>0.90808332173953665</v>
      </c>
      <c r="O236" s="161"/>
      <c r="P236" s="162"/>
      <c r="Q236" s="162"/>
      <c r="R236" s="163"/>
      <c r="S236" s="161"/>
      <c r="V236" s="163"/>
      <c r="W236" s="164"/>
      <c r="X236" s="164"/>
    </row>
    <row r="237" spans="10:24" x14ac:dyDescent="0.25">
      <c r="J237">
        <v>234</v>
      </c>
      <c r="K237" s="43">
        <v>0.97006391775351408</v>
      </c>
      <c r="L237">
        <v>0.63923066363772441</v>
      </c>
      <c r="M237">
        <v>0.50551852239668738</v>
      </c>
      <c r="N237" s="44">
        <v>0.17728018344289309</v>
      </c>
      <c r="O237" s="161"/>
      <c r="P237" s="162"/>
      <c r="Q237" s="162"/>
      <c r="R237" s="163"/>
      <c r="S237" s="161"/>
      <c r="V237" s="163"/>
      <c r="W237" s="164"/>
      <c r="X237" s="164"/>
    </row>
    <row r="238" spans="10:24" x14ac:dyDescent="0.25">
      <c r="J238">
        <v>235</v>
      </c>
      <c r="K238" s="43">
        <v>0.71649971692058023</v>
      </c>
      <c r="L238">
        <v>0.25724441462364711</v>
      </c>
      <c r="M238">
        <v>0.15966392117617367</v>
      </c>
      <c r="N238" s="44">
        <v>0.90262547064632592</v>
      </c>
      <c r="O238" s="161"/>
      <c r="P238" s="162"/>
      <c r="Q238" s="162"/>
      <c r="R238" s="163"/>
      <c r="S238" s="161"/>
      <c r="V238" s="163"/>
      <c r="W238" s="164"/>
      <c r="X238" s="164"/>
    </row>
    <row r="239" spans="10:24" x14ac:dyDescent="0.25">
      <c r="J239">
        <v>236</v>
      </c>
      <c r="K239" s="43">
        <v>0.77754899952836365</v>
      </c>
      <c r="L239">
        <v>0.60799672671610006</v>
      </c>
      <c r="M239">
        <v>0.48713559740178458</v>
      </c>
      <c r="N239" s="44">
        <v>0.64208069724554417</v>
      </c>
      <c r="O239" s="161"/>
      <c r="P239" s="162"/>
      <c r="Q239" s="162"/>
      <c r="R239" s="163"/>
      <c r="S239" s="161"/>
      <c r="V239" s="163"/>
      <c r="W239" s="164"/>
      <c r="X239" s="164"/>
    </row>
    <row r="240" spans="10:24" x14ac:dyDescent="0.25">
      <c r="J240">
        <v>237</v>
      </c>
      <c r="K240" s="43">
        <v>0.53120010494007019</v>
      </c>
      <c r="L240">
        <v>0.27633250622048022</v>
      </c>
      <c r="M240">
        <v>0.41997554469394205</v>
      </c>
      <c r="N240" s="44">
        <v>0.5887006146292072</v>
      </c>
      <c r="O240" s="161"/>
      <c r="P240" s="162"/>
      <c r="Q240" s="162"/>
      <c r="R240" s="163"/>
      <c r="S240" s="161"/>
      <c r="V240" s="163"/>
      <c r="W240" s="164"/>
      <c r="X240" s="164"/>
    </row>
    <row r="241" spans="10:24" x14ac:dyDescent="0.25">
      <c r="J241">
        <v>238</v>
      </c>
      <c r="K241" s="43">
        <v>0.14188759947924945</v>
      </c>
      <c r="L241">
        <v>0.93057380956762559</v>
      </c>
      <c r="M241">
        <v>0.63958353888367125</v>
      </c>
      <c r="N241" s="44">
        <v>0.55528221846852066</v>
      </c>
      <c r="O241" s="161"/>
      <c r="P241" s="162"/>
      <c r="Q241" s="162"/>
      <c r="R241" s="163"/>
      <c r="S241" s="161"/>
      <c r="V241" s="163"/>
      <c r="W241" s="164"/>
      <c r="X241" s="164"/>
    </row>
    <row r="242" spans="10:24" x14ac:dyDescent="0.25">
      <c r="J242">
        <v>239</v>
      </c>
      <c r="K242" s="43">
        <v>0.86319966776298063</v>
      </c>
      <c r="L242">
        <v>0.3274840098363071</v>
      </c>
      <c r="M242">
        <v>0.36362267689714778</v>
      </c>
      <c r="N242" s="44">
        <v>0.26817603089057918</v>
      </c>
      <c r="O242" s="161"/>
      <c r="P242" s="162"/>
      <c r="Q242" s="162"/>
      <c r="R242" s="163"/>
      <c r="S242" s="161"/>
      <c r="V242" s="163"/>
      <c r="W242" s="164"/>
      <c r="X242" s="164"/>
    </row>
    <row r="243" spans="10:24" x14ac:dyDescent="0.25">
      <c r="J243">
        <v>240</v>
      </c>
      <c r="K243" s="43">
        <v>0.20946850222178282</v>
      </c>
      <c r="L243">
        <v>0.37427095756915496</v>
      </c>
      <c r="M243">
        <v>0.98748104719106988</v>
      </c>
      <c r="N243" s="44">
        <v>0.42964436167625575</v>
      </c>
      <c r="O243" s="161"/>
      <c r="P243" s="162"/>
      <c r="Q243" s="162"/>
      <c r="R243" s="163"/>
      <c r="S243" s="161"/>
      <c r="V243" s="163"/>
      <c r="W243" s="164"/>
      <c r="X243" s="164"/>
    </row>
    <row r="244" spans="10:24" x14ac:dyDescent="0.25">
      <c r="J244">
        <v>241</v>
      </c>
      <c r="K244" s="43">
        <v>0.4466919821855404</v>
      </c>
      <c r="L244">
        <v>0.15960778729571556</v>
      </c>
      <c r="M244">
        <v>0.53753105240481025</v>
      </c>
      <c r="N244" s="44">
        <v>0.49798851777333353</v>
      </c>
      <c r="O244" s="161"/>
      <c r="P244" s="162"/>
      <c r="Q244" s="162"/>
      <c r="R244" s="163"/>
      <c r="S244" s="161"/>
      <c r="V244" s="163"/>
      <c r="W244" s="164"/>
      <c r="X244" s="164"/>
    </row>
    <row r="245" spans="10:24" x14ac:dyDescent="0.25">
      <c r="J245">
        <v>242</v>
      </c>
      <c r="K245" s="43">
        <v>0.22993027780018471</v>
      </c>
      <c r="L245">
        <v>0.75636400896838452</v>
      </c>
      <c r="M245">
        <v>0.18642501666392353</v>
      </c>
      <c r="N245" s="44">
        <v>5.8271728465283834E-2</v>
      </c>
      <c r="O245" s="161"/>
      <c r="P245" s="162"/>
      <c r="Q245" s="162"/>
      <c r="R245" s="163"/>
      <c r="S245" s="161"/>
      <c r="V245" s="163"/>
      <c r="W245" s="164"/>
      <c r="X245" s="164"/>
    </row>
    <row r="246" spans="10:24" x14ac:dyDescent="0.25">
      <c r="J246">
        <v>243</v>
      </c>
      <c r="K246" s="43">
        <v>0.91004427519148601</v>
      </c>
      <c r="L246">
        <v>0.86996603693169439</v>
      </c>
      <c r="M246">
        <v>1.4585980558616152E-2</v>
      </c>
      <c r="N246" s="44">
        <v>0.96540485144125976</v>
      </c>
      <c r="O246" s="161"/>
      <c r="P246" s="162"/>
      <c r="Q246" s="162"/>
      <c r="R246" s="163"/>
      <c r="S246" s="161"/>
      <c r="V246" s="163"/>
      <c r="W246" s="164"/>
      <c r="X246" s="164"/>
    </row>
    <row r="247" spans="10:24" x14ac:dyDescent="0.25">
      <c r="J247">
        <v>244</v>
      </c>
      <c r="K247" s="43">
        <v>0.89766842757920073</v>
      </c>
      <c r="L247">
        <v>0.13299234774787283</v>
      </c>
      <c r="M247">
        <v>0.70128806856548065</v>
      </c>
      <c r="N247" s="44">
        <v>0.82859854891536033</v>
      </c>
      <c r="O247" s="161"/>
      <c r="P247" s="162"/>
      <c r="Q247" s="162"/>
      <c r="R247" s="163"/>
      <c r="S247" s="161"/>
      <c r="V247" s="163"/>
      <c r="W247" s="164"/>
      <c r="X247" s="164"/>
    </row>
    <row r="248" spans="10:24" x14ac:dyDescent="0.25">
      <c r="J248">
        <v>245</v>
      </c>
      <c r="K248" s="43">
        <v>0.71167487396498896</v>
      </c>
      <c r="L248">
        <v>0.94837159001131677</v>
      </c>
      <c r="M248">
        <v>0.582995632958479</v>
      </c>
      <c r="N248" s="44">
        <v>0.62818709080923785</v>
      </c>
      <c r="O248" s="161"/>
      <c r="P248" s="162"/>
      <c r="Q248" s="162"/>
      <c r="R248" s="163"/>
      <c r="S248" s="161"/>
      <c r="V248" s="163"/>
      <c r="W248" s="164"/>
      <c r="X248" s="164"/>
    </row>
    <row r="249" spans="10:24" x14ac:dyDescent="0.25">
      <c r="J249">
        <v>246</v>
      </c>
      <c r="K249" s="43">
        <v>0.94960756223898646</v>
      </c>
      <c r="L249">
        <v>0.15346680702089133</v>
      </c>
      <c r="M249">
        <v>0.32544829011324494</v>
      </c>
      <c r="N249" s="44">
        <v>0.41789116832916384</v>
      </c>
      <c r="O249" s="161"/>
      <c r="P249" s="162"/>
      <c r="Q249" s="162"/>
      <c r="R249" s="163"/>
      <c r="S249" s="161"/>
      <c r="V249" s="163"/>
      <c r="W249" s="164"/>
      <c r="X249" s="164"/>
    </row>
    <row r="250" spans="10:24" x14ac:dyDescent="0.25">
      <c r="J250">
        <v>247</v>
      </c>
      <c r="K250" s="43">
        <v>0.53586699674971194</v>
      </c>
      <c r="L250">
        <v>0.99883717045829978</v>
      </c>
      <c r="M250">
        <v>0.10522768732836696</v>
      </c>
      <c r="N250" s="44">
        <v>0.71889559861039887</v>
      </c>
      <c r="O250" s="161"/>
      <c r="P250" s="162"/>
      <c r="Q250" s="162"/>
      <c r="R250" s="163"/>
      <c r="S250" s="161"/>
      <c r="V250" s="163"/>
      <c r="W250" s="164"/>
      <c r="X250" s="164"/>
    </row>
    <row r="251" spans="10:24" x14ac:dyDescent="0.25">
      <c r="J251">
        <v>248</v>
      </c>
      <c r="K251" s="43">
        <v>0.41233859142785989</v>
      </c>
      <c r="L251">
        <v>0.26885038846158538</v>
      </c>
      <c r="M251">
        <v>7.7311197322477154E-3</v>
      </c>
      <c r="N251" s="44">
        <v>0.52018615445638428</v>
      </c>
      <c r="O251" s="161"/>
      <c r="P251" s="162"/>
      <c r="Q251" s="162"/>
      <c r="R251" s="163"/>
      <c r="S251" s="161"/>
      <c r="V251" s="163"/>
      <c r="W251" s="164"/>
      <c r="X251" s="164"/>
    </row>
    <row r="252" spans="10:24" x14ac:dyDescent="0.25">
      <c r="J252">
        <v>249</v>
      </c>
      <c r="K252" s="43">
        <v>0.78358780819436591</v>
      </c>
      <c r="L252">
        <v>0.99665631152467338</v>
      </c>
      <c r="M252">
        <v>0.5621739495111312</v>
      </c>
      <c r="N252" s="44">
        <v>0.21955919814100344</v>
      </c>
      <c r="O252" s="161"/>
      <c r="P252" s="162"/>
      <c r="Q252" s="162"/>
      <c r="R252" s="163"/>
      <c r="S252" s="161"/>
      <c r="V252" s="163"/>
      <c r="W252" s="164"/>
      <c r="X252" s="164"/>
    </row>
    <row r="253" spans="10:24" x14ac:dyDescent="0.25">
      <c r="J253">
        <v>250</v>
      </c>
      <c r="K253" s="43">
        <v>0.7388616517528761</v>
      </c>
      <c r="L253">
        <v>0.62542745013688417</v>
      </c>
      <c r="M253">
        <v>0.11719742216260898</v>
      </c>
      <c r="N253" s="44">
        <v>0.92511438959814685</v>
      </c>
      <c r="O253" s="161"/>
      <c r="P253" s="162"/>
      <c r="Q253" s="162"/>
      <c r="R253" s="163"/>
      <c r="S253" s="161"/>
      <c r="V253" s="163"/>
      <c r="W253" s="164"/>
      <c r="X253" s="164"/>
    </row>
    <row r="254" spans="10:24" x14ac:dyDescent="0.25">
      <c r="J254">
        <v>251</v>
      </c>
      <c r="K254" s="43">
        <v>0.34484430660888876</v>
      </c>
      <c r="L254">
        <v>0.1387509166657116</v>
      </c>
      <c r="M254">
        <v>0.42316704468266753</v>
      </c>
      <c r="N254" s="44">
        <v>0.9509607497108965</v>
      </c>
      <c r="O254" s="161"/>
      <c r="P254" s="162"/>
      <c r="Q254" s="162"/>
      <c r="R254" s="163"/>
      <c r="S254" s="161"/>
      <c r="V254" s="163"/>
      <c r="W254" s="164"/>
      <c r="X254" s="164"/>
    </row>
    <row r="255" spans="10:24" x14ac:dyDescent="0.25">
      <c r="J255">
        <v>252</v>
      </c>
      <c r="K255" s="43">
        <v>0.1485260991330738</v>
      </c>
      <c r="L255">
        <v>0.36443871089485103</v>
      </c>
      <c r="M255">
        <v>0.74304212512953749</v>
      </c>
      <c r="N255" s="44">
        <v>0.5849016655824133</v>
      </c>
      <c r="O255" s="161"/>
      <c r="P255" s="162"/>
      <c r="Q255" s="162"/>
      <c r="R255" s="163"/>
      <c r="S255" s="161"/>
      <c r="V255" s="163"/>
      <c r="W255" s="164"/>
      <c r="X255" s="164"/>
    </row>
    <row r="256" spans="10:24" x14ac:dyDescent="0.25">
      <c r="J256">
        <v>253</v>
      </c>
      <c r="K256" s="43">
        <v>0.80865191276632142</v>
      </c>
      <c r="L256">
        <v>0.8841725109946138</v>
      </c>
      <c r="M256">
        <v>0.1509461275474413</v>
      </c>
      <c r="N256" s="44">
        <v>0.19799487572486707</v>
      </c>
      <c r="O256" s="161"/>
      <c r="P256" s="162"/>
      <c r="Q256" s="162"/>
      <c r="R256" s="163"/>
      <c r="S256" s="161"/>
      <c r="V256" s="163"/>
      <c r="W256" s="164"/>
      <c r="X256" s="164"/>
    </row>
    <row r="257" spans="10:24" x14ac:dyDescent="0.25">
      <c r="J257">
        <v>254</v>
      </c>
      <c r="K257" s="43">
        <v>0.64942372671155024</v>
      </c>
      <c r="L257">
        <v>0.87125546904933648</v>
      </c>
      <c r="M257">
        <v>0.37447469100805519</v>
      </c>
      <c r="N257" s="44">
        <v>9.7921265413666858E-2</v>
      </c>
      <c r="O257" s="161"/>
      <c r="P257" s="162"/>
      <c r="Q257" s="162"/>
      <c r="R257" s="163"/>
      <c r="S257" s="161"/>
      <c r="V257" s="163"/>
      <c r="W257" s="164"/>
      <c r="X257" s="164"/>
    </row>
    <row r="258" spans="10:24" x14ac:dyDescent="0.25">
      <c r="J258">
        <v>255</v>
      </c>
      <c r="K258" s="43">
        <v>0.85686215008024513</v>
      </c>
      <c r="L258">
        <v>0.78472147175580786</v>
      </c>
      <c r="M258">
        <v>0.87899524281306429</v>
      </c>
      <c r="N258" s="44">
        <v>0.95876535626144732</v>
      </c>
      <c r="O258" s="161"/>
      <c r="P258" s="162"/>
      <c r="Q258" s="162"/>
      <c r="R258" s="163"/>
      <c r="S258" s="161"/>
      <c r="V258" s="163"/>
      <c r="W258" s="164"/>
      <c r="X258" s="164"/>
    </row>
    <row r="259" spans="10:24" x14ac:dyDescent="0.25">
      <c r="J259">
        <v>256</v>
      </c>
      <c r="K259" s="43">
        <v>0.12028711688871596</v>
      </c>
      <c r="L259">
        <v>0.4390200726647242</v>
      </c>
      <c r="M259">
        <v>0.82925395955809733</v>
      </c>
      <c r="N259" s="44">
        <v>0.8221469575691126</v>
      </c>
      <c r="O259" s="161"/>
      <c r="P259" s="162"/>
      <c r="Q259" s="162"/>
      <c r="R259" s="163"/>
      <c r="S259" s="161"/>
      <c r="V259" s="163"/>
      <c r="W259" s="164"/>
      <c r="X259" s="164"/>
    </row>
    <row r="260" spans="10:24" x14ac:dyDescent="0.25">
      <c r="J260">
        <v>257</v>
      </c>
      <c r="K260" s="43">
        <v>0.15040159905657902</v>
      </c>
      <c r="L260">
        <v>0.17941199931224672</v>
      </c>
      <c r="M260">
        <v>3.4603609402112268E-2</v>
      </c>
      <c r="N260" s="44">
        <v>0.15532687928724365</v>
      </c>
      <c r="O260" s="161"/>
      <c r="P260" s="162"/>
      <c r="Q260" s="162"/>
      <c r="R260" s="163"/>
      <c r="S260" s="161"/>
      <c r="V260" s="163"/>
      <c r="W260" s="164"/>
      <c r="X260" s="164"/>
    </row>
    <row r="261" spans="10:24" x14ac:dyDescent="0.25">
      <c r="J261">
        <v>258</v>
      </c>
      <c r="K261" s="43">
        <v>0.58482384933688603</v>
      </c>
      <c r="L261">
        <v>0.42349845686836618</v>
      </c>
      <c r="M261">
        <v>0.48970495291548821</v>
      </c>
      <c r="N261" s="44">
        <v>0.17193457256773048</v>
      </c>
      <c r="O261" s="161"/>
      <c r="P261" s="162"/>
      <c r="Q261" s="162"/>
      <c r="R261" s="163"/>
      <c r="S261" s="161"/>
      <c r="V261" s="163"/>
      <c r="W261" s="164"/>
      <c r="X261" s="164"/>
    </row>
    <row r="262" spans="10:24" x14ac:dyDescent="0.25">
      <c r="J262">
        <v>259</v>
      </c>
      <c r="K262" s="43">
        <v>0.9984600529136376</v>
      </c>
      <c r="L262">
        <v>0.57373870464579568</v>
      </c>
      <c r="M262">
        <v>0.38437301138177393</v>
      </c>
      <c r="N262" s="44">
        <v>0.821925891515768</v>
      </c>
      <c r="O262" s="161"/>
      <c r="P262" s="162"/>
      <c r="Q262" s="162"/>
      <c r="R262" s="163"/>
      <c r="S262" s="161"/>
      <c r="V262" s="163"/>
      <c r="W262" s="164"/>
      <c r="X262" s="164"/>
    </row>
    <row r="263" spans="10:24" x14ac:dyDescent="0.25">
      <c r="J263">
        <v>260</v>
      </c>
      <c r="K263" s="43">
        <v>4.0663572835904382E-2</v>
      </c>
      <c r="L263">
        <v>0.37044107376808966</v>
      </c>
      <c r="M263">
        <v>2.237224925046255E-2</v>
      </c>
      <c r="N263" s="44">
        <v>0.24056053454927762</v>
      </c>
      <c r="O263" s="161"/>
      <c r="P263" s="162"/>
      <c r="Q263" s="162"/>
      <c r="R263" s="163"/>
      <c r="S263" s="161"/>
      <c r="V263" s="163"/>
      <c r="W263" s="164"/>
      <c r="X263" s="164"/>
    </row>
    <row r="264" spans="10:24" x14ac:dyDescent="0.25">
      <c r="J264">
        <v>261</v>
      </c>
      <c r="K264" s="43">
        <v>0.76339808253036145</v>
      </c>
      <c r="L264">
        <v>0.46260020732274743</v>
      </c>
      <c r="M264">
        <v>0.27867639128285426</v>
      </c>
      <c r="N264" s="44">
        <v>6.5542160574278752E-2</v>
      </c>
      <c r="O264" s="161"/>
      <c r="P264" s="162"/>
      <c r="Q264" s="162"/>
      <c r="R264" s="163"/>
      <c r="S264" s="161"/>
      <c r="V264" s="163"/>
      <c r="W264" s="164"/>
      <c r="X264" s="164"/>
    </row>
    <row r="265" spans="10:24" x14ac:dyDescent="0.25">
      <c r="J265">
        <v>262</v>
      </c>
      <c r="K265" s="43">
        <v>0.15192747949005525</v>
      </c>
      <c r="L265">
        <v>0.18114507124120005</v>
      </c>
      <c r="M265">
        <v>0.56853831944591848</v>
      </c>
      <c r="N265" s="44">
        <v>0.74079104065999879</v>
      </c>
      <c r="O265" s="161"/>
      <c r="P265" s="162"/>
      <c r="Q265" s="162"/>
      <c r="R265" s="163"/>
      <c r="S265" s="161"/>
      <c r="V265" s="163"/>
      <c r="W265" s="164"/>
      <c r="X265" s="164"/>
    </row>
    <row r="266" spans="10:24" x14ac:dyDescent="0.25">
      <c r="J266">
        <v>263</v>
      </c>
      <c r="K266" s="43">
        <v>0.82009315142944128</v>
      </c>
      <c r="L266">
        <v>9.8022593443534256E-2</v>
      </c>
      <c r="M266">
        <v>2.4908073723093005E-2</v>
      </c>
      <c r="N266" s="44">
        <v>0.14693265300945269</v>
      </c>
      <c r="O266" s="161"/>
      <c r="P266" s="162"/>
      <c r="Q266" s="162"/>
      <c r="R266" s="163"/>
      <c r="S266" s="161"/>
      <c r="V266" s="163"/>
      <c r="W266" s="164"/>
      <c r="X266" s="164"/>
    </row>
    <row r="267" spans="10:24" x14ac:dyDescent="0.25">
      <c r="J267">
        <v>264</v>
      </c>
      <c r="K267" s="43">
        <v>0.47370225733185067</v>
      </c>
      <c r="L267">
        <v>0.91526751270743067</v>
      </c>
      <c r="M267">
        <v>0.91254593469247403</v>
      </c>
      <c r="N267" s="44">
        <v>0.23983267538177178</v>
      </c>
      <c r="O267" s="161"/>
      <c r="P267" s="162"/>
      <c r="Q267" s="162"/>
      <c r="R267" s="163"/>
      <c r="S267" s="161"/>
      <c r="V267" s="163"/>
      <c r="W267" s="164"/>
      <c r="X267" s="164"/>
    </row>
    <row r="268" spans="10:24" x14ac:dyDescent="0.25">
      <c r="J268">
        <v>265</v>
      </c>
      <c r="K268" s="43">
        <v>0.74777482520720373</v>
      </c>
      <c r="L268">
        <v>0.37217301896017629</v>
      </c>
      <c r="M268">
        <v>8.5847459486736999E-2</v>
      </c>
      <c r="N268" s="44">
        <v>0.7508151830806663</v>
      </c>
      <c r="O268" s="161"/>
      <c r="P268" s="162"/>
      <c r="Q268" s="162"/>
      <c r="R268" s="163"/>
      <c r="S268" s="161"/>
      <c r="V268" s="163"/>
      <c r="W268" s="164"/>
      <c r="X268" s="164"/>
    </row>
    <row r="269" spans="10:24" x14ac:dyDescent="0.25">
      <c r="J269">
        <v>266</v>
      </c>
      <c r="K269" s="43">
        <v>0.57355738479090235</v>
      </c>
      <c r="L269">
        <v>6.3453113771488101E-2</v>
      </c>
      <c r="M269">
        <v>0.25172181434959107</v>
      </c>
      <c r="N269" s="44">
        <v>0.8371478700022833</v>
      </c>
      <c r="O269" s="161"/>
      <c r="P269" s="162"/>
      <c r="Q269" s="162"/>
      <c r="R269" s="163"/>
      <c r="S269" s="161"/>
      <c r="V269" s="163"/>
      <c r="W269" s="164"/>
      <c r="X269" s="164"/>
    </row>
    <row r="270" spans="10:24" x14ac:dyDescent="0.25">
      <c r="J270">
        <v>267</v>
      </c>
      <c r="K270" s="43">
        <v>0.33687324235259564</v>
      </c>
      <c r="L270">
        <v>0.60978474659408533</v>
      </c>
      <c r="M270">
        <v>2.3941611333355817E-2</v>
      </c>
      <c r="N270" s="44">
        <v>0.12531476251492701</v>
      </c>
      <c r="O270" s="161"/>
      <c r="P270" s="162"/>
      <c r="Q270" s="162"/>
      <c r="R270" s="163"/>
      <c r="S270" s="161"/>
      <c r="V270" s="163"/>
      <c r="W270" s="164"/>
      <c r="X270" s="164"/>
    </row>
    <row r="271" spans="10:24" x14ac:dyDescent="0.25">
      <c r="J271">
        <v>268</v>
      </c>
      <c r="K271" s="43">
        <v>0.4770755974434373</v>
      </c>
      <c r="L271">
        <v>0.65557631668615246</v>
      </c>
      <c r="M271">
        <v>0.21956094596326048</v>
      </c>
      <c r="N271" s="44">
        <v>0.95918254522479207</v>
      </c>
      <c r="O271" s="161"/>
      <c r="P271" s="162"/>
      <c r="Q271" s="162"/>
      <c r="R271" s="163"/>
      <c r="S271" s="161"/>
      <c r="V271" s="163"/>
      <c r="W271" s="164"/>
      <c r="X271" s="164"/>
    </row>
    <row r="272" spans="10:24" x14ac:dyDescent="0.25">
      <c r="J272">
        <v>269</v>
      </c>
      <c r="K272" s="43">
        <v>0.36655944401530105</v>
      </c>
      <c r="L272">
        <v>0.49549476436214557</v>
      </c>
      <c r="M272">
        <v>0.3721445258166558</v>
      </c>
      <c r="N272" s="44">
        <v>0.36682304844731939</v>
      </c>
      <c r="O272" s="161"/>
      <c r="P272" s="162"/>
      <c r="Q272" s="162"/>
      <c r="R272" s="163"/>
      <c r="S272" s="161"/>
      <c r="V272" s="163"/>
      <c r="W272" s="164"/>
      <c r="X272" s="164"/>
    </row>
    <row r="273" spans="10:24" x14ac:dyDescent="0.25">
      <c r="J273">
        <v>270</v>
      </c>
      <c r="K273" s="43">
        <v>0.72035767863063094</v>
      </c>
      <c r="L273">
        <v>0.74690001837332665</v>
      </c>
      <c r="M273">
        <v>0.26925016132449198</v>
      </c>
      <c r="N273" s="44">
        <v>0.56184118627338531</v>
      </c>
      <c r="O273" s="161"/>
      <c r="P273" s="162"/>
      <c r="Q273" s="162"/>
      <c r="R273" s="163"/>
      <c r="S273" s="161"/>
      <c r="V273" s="163"/>
      <c r="W273" s="164"/>
      <c r="X273" s="164"/>
    </row>
    <row r="274" spans="10:24" x14ac:dyDescent="0.25">
      <c r="J274">
        <v>271</v>
      </c>
      <c r="K274" s="43">
        <v>0.63230382468340751</v>
      </c>
      <c r="L274">
        <v>0.79393486941794766</v>
      </c>
      <c r="M274">
        <v>0.32177311137612796</v>
      </c>
      <c r="N274" s="44">
        <v>0.91777916989722341</v>
      </c>
      <c r="O274" s="161"/>
      <c r="P274" s="162"/>
      <c r="Q274" s="162"/>
      <c r="R274" s="163"/>
      <c r="S274" s="161"/>
      <c r="V274" s="163"/>
      <c r="W274" s="164"/>
      <c r="X274" s="164"/>
    </row>
    <row r="275" spans="10:24" x14ac:dyDescent="0.25">
      <c r="J275">
        <v>272</v>
      </c>
      <c r="K275" s="43">
        <v>0.28652960855269483</v>
      </c>
      <c r="L275">
        <v>0.32896281369648983</v>
      </c>
      <c r="M275">
        <v>0.75688793525458431</v>
      </c>
      <c r="N275" s="44">
        <v>0.90786206190841567</v>
      </c>
      <c r="O275" s="161"/>
      <c r="P275" s="162"/>
      <c r="Q275" s="162"/>
      <c r="R275" s="163"/>
      <c r="S275" s="161"/>
      <c r="V275" s="163"/>
      <c r="W275" s="164"/>
      <c r="X275" s="164"/>
    </row>
    <row r="276" spans="10:24" x14ac:dyDescent="0.25">
      <c r="J276">
        <v>273</v>
      </c>
      <c r="K276" s="43">
        <v>0.33375922557940896</v>
      </c>
      <c r="L276">
        <v>7.1059743559323096E-2</v>
      </c>
      <c r="M276">
        <v>0.28176248663102177</v>
      </c>
      <c r="N276" s="44">
        <v>0.3253953045794078</v>
      </c>
      <c r="O276" s="161"/>
      <c r="P276" s="162"/>
      <c r="Q276" s="162"/>
      <c r="R276" s="163"/>
      <c r="S276" s="161"/>
      <c r="V276" s="163"/>
      <c r="W276" s="164"/>
      <c r="X276" s="164"/>
    </row>
    <row r="277" spans="10:24" x14ac:dyDescent="0.25">
      <c r="J277">
        <v>274</v>
      </c>
      <c r="K277" s="43">
        <v>0.21667072912546526</v>
      </c>
      <c r="L277">
        <v>0.99951485461650835</v>
      </c>
      <c r="M277">
        <v>0.36431535715975971</v>
      </c>
      <c r="N277" s="44">
        <v>0.26618201911727113</v>
      </c>
      <c r="O277" s="161"/>
      <c r="P277" s="162"/>
      <c r="Q277" s="162"/>
      <c r="R277" s="163"/>
      <c r="S277" s="161"/>
      <c r="V277" s="163"/>
      <c r="W277" s="164"/>
      <c r="X277" s="164"/>
    </row>
    <row r="278" spans="10:24" x14ac:dyDescent="0.25">
      <c r="J278">
        <v>275</v>
      </c>
      <c r="K278" s="43">
        <v>5.9289550843150907E-2</v>
      </c>
      <c r="L278">
        <v>0.69307138165082049</v>
      </c>
      <c r="M278">
        <v>6.5880911299358136E-2</v>
      </c>
      <c r="N278" s="44">
        <v>2.9595208795810901E-2</v>
      </c>
      <c r="O278" s="161"/>
      <c r="P278" s="162"/>
      <c r="Q278" s="162"/>
      <c r="R278" s="163"/>
      <c r="S278" s="161"/>
      <c r="V278" s="163"/>
      <c r="W278" s="164"/>
      <c r="X278" s="164"/>
    </row>
    <row r="279" spans="10:24" x14ac:dyDescent="0.25">
      <c r="J279">
        <v>276</v>
      </c>
      <c r="K279" s="43">
        <v>0.67034746174742865</v>
      </c>
      <c r="L279">
        <v>0.42280493617882309</v>
      </c>
      <c r="M279">
        <v>0.32472556004956721</v>
      </c>
      <c r="N279" s="44">
        <v>0.97783479391924699</v>
      </c>
      <c r="O279" s="161"/>
      <c r="P279" s="162"/>
      <c r="Q279" s="162"/>
      <c r="R279" s="163"/>
      <c r="S279" s="161"/>
      <c r="V279" s="163"/>
      <c r="W279" s="164"/>
      <c r="X279" s="164"/>
    </row>
    <row r="280" spans="10:24" x14ac:dyDescent="0.25">
      <c r="J280">
        <v>277</v>
      </c>
      <c r="K280" s="43">
        <v>0.40682665485218827</v>
      </c>
      <c r="L280">
        <v>0.5723430908855428</v>
      </c>
      <c r="M280">
        <v>0.81158177365775086</v>
      </c>
      <c r="N280" s="44">
        <v>0.96649374954110046</v>
      </c>
      <c r="O280" s="161"/>
      <c r="P280" s="162"/>
      <c r="Q280" s="162"/>
      <c r="R280" s="163"/>
      <c r="S280" s="161"/>
      <c r="V280" s="163"/>
      <c r="W280" s="164"/>
      <c r="X280" s="164"/>
    </row>
    <row r="281" spans="10:24" x14ac:dyDescent="0.25">
      <c r="J281">
        <v>278</v>
      </c>
      <c r="K281" s="43">
        <v>0.94603602233448336</v>
      </c>
      <c r="L281">
        <v>0.82330910794935241</v>
      </c>
      <c r="M281">
        <v>0.11145621577782583</v>
      </c>
      <c r="N281" s="44">
        <v>0.36305316336155791</v>
      </c>
      <c r="O281" s="161"/>
      <c r="P281" s="162"/>
      <c r="Q281" s="162"/>
      <c r="R281" s="163"/>
      <c r="S281" s="161"/>
      <c r="V281" s="163"/>
      <c r="W281" s="164"/>
      <c r="X281" s="164"/>
    </row>
    <row r="282" spans="10:24" x14ac:dyDescent="0.25">
      <c r="J282">
        <v>279</v>
      </c>
      <c r="K282" s="43">
        <v>0.40705237381336878</v>
      </c>
      <c r="L282">
        <v>0.285376696993347</v>
      </c>
      <c r="M282">
        <v>0.25438710424347033</v>
      </c>
      <c r="N282" s="44">
        <v>0.45526292880266839</v>
      </c>
      <c r="O282" s="161"/>
      <c r="P282" s="162"/>
      <c r="Q282" s="162"/>
      <c r="R282" s="163"/>
      <c r="S282" s="161"/>
      <c r="V282" s="163"/>
      <c r="W282" s="164"/>
      <c r="X282" s="164"/>
    </row>
    <row r="283" spans="10:24" x14ac:dyDescent="0.25">
      <c r="J283">
        <v>280</v>
      </c>
      <c r="K283" s="43">
        <v>0.72026237112175973</v>
      </c>
      <c r="L283">
        <v>0.17723621724557892</v>
      </c>
      <c r="M283">
        <v>0.81394456652405023</v>
      </c>
      <c r="N283" s="44">
        <v>0.20108100583584165</v>
      </c>
      <c r="O283" s="161"/>
      <c r="P283" s="162"/>
      <c r="Q283" s="162"/>
      <c r="R283" s="163"/>
      <c r="S283" s="161"/>
      <c r="V283" s="163"/>
      <c r="W283" s="164"/>
      <c r="X283" s="164"/>
    </row>
    <row r="284" spans="10:24" x14ac:dyDescent="0.25">
      <c r="J284">
        <v>281</v>
      </c>
      <c r="K284" s="43">
        <v>0.9707912102332501</v>
      </c>
      <c r="L284">
        <v>0.60721777482585582</v>
      </c>
      <c r="M284">
        <v>0.42879129347567202</v>
      </c>
      <c r="N284" s="44">
        <v>0.92535491436776041</v>
      </c>
      <c r="O284" s="161"/>
      <c r="P284" s="162"/>
      <c r="Q284" s="162"/>
      <c r="R284" s="163"/>
      <c r="S284" s="161"/>
      <c r="V284" s="163"/>
      <c r="W284" s="164"/>
      <c r="X284" s="164"/>
    </row>
    <row r="285" spans="10:24" x14ac:dyDescent="0.25">
      <c r="J285">
        <v>282</v>
      </c>
      <c r="K285" s="43">
        <v>0.16241716365567405</v>
      </c>
      <c r="L285">
        <v>0.59184283484686717</v>
      </c>
      <c r="M285">
        <v>0.54348943938888095</v>
      </c>
      <c r="N285" s="44">
        <v>0.21114640421771858</v>
      </c>
      <c r="O285" s="161"/>
      <c r="P285" s="162"/>
      <c r="Q285" s="162"/>
      <c r="R285" s="163"/>
      <c r="S285" s="161"/>
      <c r="V285" s="163"/>
      <c r="W285" s="164"/>
      <c r="X285" s="164"/>
    </row>
    <row r="286" spans="10:24" x14ac:dyDescent="0.25">
      <c r="J286">
        <v>283</v>
      </c>
      <c r="K286" s="43">
        <v>0.26413442817106858</v>
      </c>
      <c r="L286">
        <v>0.80768162121762754</v>
      </c>
      <c r="M286">
        <v>0.36919787920261848</v>
      </c>
      <c r="N286" s="44">
        <v>7.6122682124711405E-2</v>
      </c>
      <c r="O286" s="161"/>
      <c r="P286" s="162"/>
      <c r="Q286" s="162"/>
      <c r="R286" s="163"/>
      <c r="S286" s="161"/>
      <c r="V286" s="163"/>
      <c r="W286" s="164"/>
      <c r="X286" s="164"/>
    </row>
    <row r="287" spans="10:24" x14ac:dyDescent="0.25">
      <c r="J287">
        <v>284</v>
      </c>
      <c r="K287" s="43">
        <v>0.28023879358485027</v>
      </c>
      <c r="L287">
        <v>0.32539396343081184</v>
      </c>
      <c r="M287">
        <v>0.44518792418617548</v>
      </c>
      <c r="N287" s="44">
        <v>0.15928679397408252</v>
      </c>
      <c r="O287" s="161"/>
      <c r="P287" s="162"/>
      <c r="Q287" s="162"/>
      <c r="R287" s="163"/>
      <c r="S287" s="161"/>
      <c r="V287" s="163"/>
      <c r="W287" s="164"/>
      <c r="X287" s="164"/>
    </row>
    <row r="288" spans="10:24" x14ac:dyDescent="0.25">
      <c r="J288">
        <v>285</v>
      </c>
      <c r="K288" s="43">
        <v>0.52700956694566437</v>
      </c>
      <c r="L288">
        <v>0.49898098945423563</v>
      </c>
      <c r="M288">
        <v>0.70971478629375917</v>
      </c>
      <c r="N288" s="44">
        <v>0.85353372105383407</v>
      </c>
      <c r="O288" s="161"/>
      <c r="P288" s="162"/>
      <c r="Q288" s="162"/>
      <c r="R288" s="163"/>
      <c r="S288" s="161"/>
      <c r="V288" s="163"/>
      <c r="W288" s="164"/>
      <c r="X288" s="164"/>
    </row>
    <row r="289" spans="10:24" x14ac:dyDescent="0.25">
      <c r="J289">
        <v>286</v>
      </c>
      <c r="K289" s="43">
        <v>0.50772984184516268</v>
      </c>
      <c r="L289">
        <v>0.59419923451760404</v>
      </c>
      <c r="M289">
        <v>0.55532490923514222</v>
      </c>
      <c r="N289" s="44">
        <v>2.4424088221030926E-2</v>
      </c>
      <c r="O289" s="161"/>
      <c r="P289" s="162"/>
      <c r="Q289" s="162"/>
      <c r="R289" s="163"/>
      <c r="S289" s="161"/>
      <c r="V289" s="163"/>
      <c r="W289" s="164"/>
      <c r="X289" s="164"/>
    </row>
    <row r="290" spans="10:24" x14ac:dyDescent="0.25">
      <c r="J290">
        <v>287</v>
      </c>
      <c r="K290" s="43">
        <v>0.55751602735301486</v>
      </c>
      <c r="L290">
        <v>0.8141144078496797</v>
      </c>
      <c r="M290">
        <v>0.63043365523441375</v>
      </c>
      <c r="N290" s="44">
        <v>0.29425060670089931</v>
      </c>
      <c r="O290" s="161"/>
      <c r="P290" s="162"/>
      <c r="Q290" s="162"/>
      <c r="R290" s="163"/>
      <c r="S290" s="161"/>
      <c r="V290" s="163"/>
      <c r="W290" s="164"/>
      <c r="X290" s="164"/>
    </row>
    <row r="291" spans="10:24" x14ac:dyDescent="0.25">
      <c r="J291">
        <v>288</v>
      </c>
      <c r="K291" s="43">
        <v>6.1001592857853781E-2</v>
      </c>
      <c r="L291">
        <v>2.8777102154007861E-2</v>
      </c>
      <c r="M291">
        <v>0.11871422311797908</v>
      </c>
      <c r="N291" s="44">
        <v>0.93646200062374241</v>
      </c>
      <c r="O291" s="161"/>
      <c r="P291" s="162"/>
      <c r="Q291" s="162"/>
      <c r="R291" s="163"/>
      <c r="S291" s="161"/>
      <c r="V291" s="163"/>
      <c r="W291" s="164"/>
      <c r="X291" s="164"/>
    </row>
    <row r="292" spans="10:24" x14ac:dyDescent="0.25">
      <c r="J292">
        <v>289</v>
      </c>
      <c r="K292" s="43">
        <v>0.18534676971617048</v>
      </c>
      <c r="L292">
        <v>0.7933488640434847</v>
      </c>
      <c r="M292">
        <v>0.16334579914170011</v>
      </c>
      <c r="N292" s="44">
        <v>0.75837312770618714</v>
      </c>
      <c r="O292" s="161"/>
      <c r="P292" s="162"/>
      <c r="Q292" s="162"/>
      <c r="R292" s="163"/>
      <c r="S292" s="161"/>
      <c r="V292" s="163"/>
      <c r="W292" s="164"/>
      <c r="X292" s="164"/>
    </row>
    <row r="293" spans="10:24" x14ac:dyDescent="0.25">
      <c r="J293">
        <v>290</v>
      </c>
      <c r="K293" s="43">
        <v>7.6324913710264286E-2</v>
      </c>
      <c r="L293">
        <v>3.4613225432117756E-2</v>
      </c>
      <c r="M293">
        <v>0.42222176640852127</v>
      </c>
      <c r="N293" s="44">
        <v>0.71411505757276983</v>
      </c>
      <c r="O293" s="161"/>
      <c r="P293" s="162"/>
      <c r="Q293" s="162"/>
      <c r="R293" s="163"/>
      <c r="S293" s="161"/>
      <c r="V293" s="163"/>
      <c r="W293" s="164"/>
      <c r="X293" s="164"/>
    </row>
    <row r="294" spans="10:24" x14ac:dyDescent="0.25">
      <c r="J294">
        <v>291</v>
      </c>
      <c r="K294" s="43">
        <v>0.31215467494955473</v>
      </c>
      <c r="L294">
        <v>0.27779854052045694</v>
      </c>
      <c r="M294">
        <v>0.71298134627734422</v>
      </c>
      <c r="N294" s="44">
        <v>0.24881788353978629</v>
      </c>
      <c r="O294" s="161"/>
      <c r="P294" s="162"/>
      <c r="Q294" s="162"/>
      <c r="R294" s="163"/>
      <c r="S294" s="161"/>
      <c r="V294" s="163"/>
      <c r="W294" s="164"/>
      <c r="X294" s="164"/>
    </row>
    <row r="295" spans="10:24" x14ac:dyDescent="0.25">
      <c r="J295">
        <v>292</v>
      </c>
      <c r="K295" s="43">
        <v>0.39854580062601086</v>
      </c>
      <c r="L295">
        <v>0.31002756354552918</v>
      </c>
      <c r="M295">
        <v>0.88320723428422121</v>
      </c>
      <c r="N295" s="44">
        <v>0.13493832563433628</v>
      </c>
      <c r="O295" s="161"/>
      <c r="P295" s="162"/>
      <c r="Q295" s="162"/>
      <c r="R295" s="163"/>
      <c r="S295" s="161"/>
      <c r="V295" s="163"/>
      <c r="W295" s="164"/>
      <c r="X295" s="164"/>
    </row>
    <row r="296" spans="10:24" x14ac:dyDescent="0.25">
      <c r="J296">
        <v>293</v>
      </c>
      <c r="K296" s="43">
        <v>0.71950132498838792</v>
      </c>
      <c r="L296">
        <v>0.47824333934820129</v>
      </c>
      <c r="M296">
        <v>7.1144869394093702E-2</v>
      </c>
      <c r="N296" s="44">
        <v>0.21648997192952213</v>
      </c>
      <c r="O296" s="161"/>
      <c r="P296" s="162"/>
      <c r="Q296" s="162"/>
      <c r="R296" s="163"/>
      <c r="S296" s="161"/>
      <c r="V296" s="163"/>
      <c r="W296" s="164"/>
      <c r="X296" s="164"/>
    </row>
    <row r="297" spans="10:24" x14ac:dyDescent="0.25">
      <c r="J297">
        <v>294</v>
      </c>
      <c r="K297" s="43">
        <v>0.5822434477169115</v>
      </c>
      <c r="L297">
        <v>0.22270574842712776</v>
      </c>
      <c r="M297">
        <v>0.23842487514954958</v>
      </c>
      <c r="N297" s="44">
        <v>0.20996729793744373</v>
      </c>
      <c r="O297" s="161"/>
      <c r="P297" s="162"/>
      <c r="Q297" s="162"/>
      <c r="R297" s="163"/>
      <c r="S297" s="161"/>
      <c r="V297" s="163"/>
      <c r="W297" s="164"/>
      <c r="X297" s="164"/>
    </row>
    <row r="298" spans="10:24" x14ac:dyDescent="0.25">
      <c r="J298">
        <v>295</v>
      </c>
      <c r="K298" s="43">
        <v>0.32238090616424275</v>
      </c>
      <c r="L298">
        <v>0.53335492470567247</v>
      </c>
      <c r="M298">
        <v>0.9417828859389531</v>
      </c>
      <c r="N298" s="44">
        <v>0.15900704066759763</v>
      </c>
      <c r="O298" s="161"/>
      <c r="P298" s="162"/>
      <c r="Q298" s="162"/>
      <c r="R298" s="163"/>
      <c r="S298" s="161"/>
      <c r="V298" s="163"/>
      <c r="W298" s="164"/>
      <c r="X298" s="164"/>
    </row>
    <row r="299" spans="10:24" x14ac:dyDescent="0.25">
      <c r="J299">
        <v>296</v>
      </c>
      <c r="K299" s="43">
        <v>0.94658929243841294</v>
      </c>
      <c r="L299">
        <v>0.71355567929920916</v>
      </c>
      <c r="M299">
        <v>8.9848304601598206E-2</v>
      </c>
      <c r="N299" s="44">
        <v>0.67873944115877893</v>
      </c>
      <c r="O299" s="161"/>
      <c r="P299" s="162"/>
      <c r="Q299" s="162"/>
      <c r="R299" s="163"/>
      <c r="S299" s="161"/>
      <c r="V299" s="163"/>
      <c r="W299" s="164"/>
      <c r="X299" s="164"/>
    </row>
    <row r="300" spans="10:24" x14ac:dyDescent="0.25">
      <c r="J300">
        <v>297</v>
      </c>
      <c r="K300" s="43">
        <v>0.91170109295558344</v>
      </c>
      <c r="L300">
        <v>0.83716523616165073</v>
      </c>
      <c r="M300">
        <v>0.60468916125467898</v>
      </c>
      <c r="N300" s="44">
        <v>0.10938990524168746</v>
      </c>
      <c r="O300" s="161"/>
      <c r="P300" s="162"/>
      <c r="Q300" s="162"/>
      <c r="R300" s="163"/>
      <c r="S300" s="161"/>
      <c r="V300" s="163"/>
      <c r="W300" s="164"/>
      <c r="X300" s="164"/>
    </row>
    <row r="301" spans="10:24" x14ac:dyDescent="0.25">
      <c r="J301">
        <v>298</v>
      </c>
      <c r="K301" s="43">
        <v>0.62729265228122122</v>
      </c>
      <c r="L301">
        <v>0.52699328074365193</v>
      </c>
      <c r="M301">
        <v>0.38842332629675069</v>
      </c>
      <c r="N301" s="44">
        <v>0.67740722780547058</v>
      </c>
      <c r="O301" s="161"/>
      <c r="P301" s="162"/>
      <c r="Q301" s="162"/>
      <c r="R301" s="163"/>
      <c r="S301" s="161"/>
      <c r="V301" s="163"/>
      <c r="W301" s="164"/>
      <c r="X301" s="164"/>
    </row>
    <row r="302" spans="10:24" x14ac:dyDescent="0.25">
      <c r="J302">
        <v>299</v>
      </c>
      <c r="K302" s="43">
        <v>0.37399504960257002</v>
      </c>
      <c r="L302">
        <v>0.34296393828695348</v>
      </c>
      <c r="M302">
        <v>0.3068384567162783</v>
      </c>
      <c r="N302" s="44">
        <v>0.36113147965229131</v>
      </c>
      <c r="O302" s="161"/>
      <c r="P302" s="162"/>
      <c r="Q302" s="162"/>
      <c r="R302" s="163"/>
      <c r="S302" s="161"/>
      <c r="V302" s="163"/>
      <c r="W302" s="164"/>
      <c r="X302" s="164"/>
    </row>
    <row r="303" spans="10:24" x14ac:dyDescent="0.25">
      <c r="J303">
        <v>300</v>
      </c>
      <c r="K303" s="43">
        <v>0.50415317188085096</v>
      </c>
      <c r="L303">
        <v>0.52236021126610521</v>
      </c>
      <c r="M303">
        <v>0.56648213045898521</v>
      </c>
      <c r="N303" s="44">
        <v>0.52409113950192088</v>
      </c>
      <c r="O303" s="161"/>
      <c r="P303" s="162"/>
      <c r="Q303" s="162"/>
      <c r="R303" s="163"/>
      <c r="S303" s="161"/>
      <c r="V303" s="163"/>
      <c r="W303" s="164"/>
      <c r="X303" s="164"/>
    </row>
    <row r="304" spans="10:24" x14ac:dyDescent="0.25">
      <c r="J304">
        <v>301</v>
      </c>
      <c r="K304" s="43">
        <v>0.92837705603631604</v>
      </c>
      <c r="L304">
        <v>0.83707592735312286</v>
      </c>
      <c r="M304">
        <v>0.65306918452320295</v>
      </c>
      <c r="N304" s="44">
        <v>0.83534330343057739</v>
      </c>
      <c r="O304" s="161"/>
      <c r="P304" s="162"/>
      <c r="Q304" s="162"/>
      <c r="R304" s="163"/>
      <c r="S304" s="161"/>
      <c r="V304" s="163"/>
      <c r="W304" s="164"/>
      <c r="X304" s="164"/>
    </row>
    <row r="305" spans="10:24" x14ac:dyDescent="0.25">
      <c r="J305">
        <v>302</v>
      </c>
      <c r="K305" s="43">
        <v>0.89948190449510312</v>
      </c>
      <c r="L305">
        <v>5.8195715950544624E-2</v>
      </c>
      <c r="M305">
        <v>0.59861238089116375</v>
      </c>
      <c r="N305" s="44">
        <v>0.27557011946597387</v>
      </c>
      <c r="O305" s="161"/>
      <c r="P305" s="162"/>
      <c r="Q305" s="162"/>
      <c r="R305" s="163"/>
      <c r="S305" s="161"/>
      <c r="V305" s="163"/>
      <c r="W305" s="164"/>
      <c r="X305" s="164"/>
    </row>
    <row r="306" spans="10:24" x14ac:dyDescent="0.25">
      <c r="J306">
        <v>303</v>
      </c>
      <c r="K306" s="43">
        <v>0.92745557216342867</v>
      </c>
      <c r="L306">
        <v>5.2475932841030803E-2</v>
      </c>
      <c r="M306">
        <v>0.66803702704732992</v>
      </c>
      <c r="N306" s="44">
        <v>0.99363180850269117</v>
      </c>
      <c r="O306" s="161"/>
      <c r="P306" s="162"/>
      <c r="Q306" s="162"/>
      <c r="R306" s="163"/>
      <c r="S306" s="161"/>
      <c r="V306" s="163"/>
      <c r="W306" s="164"/>
      <c r="X306" s="164"/>
    </row>
    <row r="307" spans="10:24" x14ac:dyDescent="0.25">
      <c r="J307">
        <v>304</v>
      </c>
      <c r="K307" s="43">
        <v>0.50141494565296829</v>
      </c>
      <c r="L307">
        <v>0.50411646639281249</v>
      </c>
      <c r="M307">
        <v>0.97779063337073091</v>
      </c>
      <c r="N307" s="44">
        <v>0.15555828312885334</v>
      </c>
      <c r="O307" s="161"/>
      <c r="P307" s="162"/>
      <c r="Q307" s="162"/>
      <c r="R307" s="163"/>
      <c r="S307" s="161"/>
      <c r="V307" s="163"/>
      <c r="W307" s="164"/>
      <c r="X307" s="164"/>
    </row>
    <row r="308" spans="10:24" x14ac:dyDescent="0.25">
      <c r="J308">
        <v>305</v>
      </c>
      <c r="K308" s="43">
        <v>0.85667171970861711</v>
      </c>
      <c r="L308">
        <v>0.82216054243966286</v>
      </c>
      <c r="M308">
        <v>0.86308015887952161</v>
      </c>
      <c r="N308" s="44">
        <v>0.20735844282392535</v>
      </c>
      <c r="O308" s="161"/>
      <c r="P308" s="162"/>
      <c r="Q308" s="162"/>
      <c r="R308" s="163"/>
      <c r="S308" s="161"/>
      <c r="V308" s="163"/>
      <c r="W308" s="164"/>
      <c r="X308" s="164"/>
    </row>
    <row r="309" spans="10:24" x14ac:dyDescent="0.25">
      <c r="J309">
        <v>306</v>
      </c>
      <c r="K309" s="43">
        <v>0.93786140736998269</v>
      </c>
      <c r="L309">
        <v>0.83845021808692155</v>
      </c>
      <c r="M309">
        <v>0.75323472724617013</v>
      </c>
      <c r="N309" s="44">
        <v>0.55361384642086231</v>
      </c>
      <c r="O309" s="161"/>
      <c r="P309" s="162"/>
      <c r="Q309" s="162"/>
      <c r="R309" s="163"/>
      <c r="S309" s="161"/>
      <c r="V309" s="163"/>
      <c r="W309" s="164"/>
      <c r="X309" s="164"/>
    </row>
    <row r="310" spans="10:24" x14ac:dyDescent="0.25">
      <c r="J310">
        <v>307</v>
      </c>
      <c r="K310" s="43">
        <v>0.73949832992735798</v>
      </c>
      <c r="L310">
        <v>0.87328194522581237</v>
      </c>
      <c r="M310">
        <v>0.60831648948167794</v>
      </c>
      <c r="N310" s="44">
        <v>0.990807643191572</v>
      </c>
      <c r="O310" s="161"/>
      <c r="P310" s="162"/>
      <c r="Q310" s="162"/>
      <c r="R310" s="163"/>
      <c r="S310" s="161"/>
      <c r="V310" s="163"/>
      <c r="W310" s="164"/>
      <c r="X310" s="164"/>
    </row>
    <row r="311" spans="10:24" x14ac:dyDescent="0.25">
      <c r="J311">
        <v>308</v>
      </c>
      <c r="K311" s="43">
        <v>0.96280728519755687</v>
      </c>
      <c r="L311">
        <v>0.45568936772767976</v>
      </c>
      <c r="M311">
        <v>0.31735613758140235</v>
      </c>
      <c r="N311" s="44">
        <v>0.54769320465724813</v>
      </c>
      <c r="O311" s="161"/>
      <c r="P311" s="162"/>
      <c r="Q311" s="162"/>
      <c r="R311" s="163"/>
      <c r="S311" s="161"/>
      <c r="V311" s="163"/>
      <c r="W311" s="164"/>
      <c r="X311" s="164"/>
    </row>
    <row r="312" spans="10:24" x14ac:dyDescent="0.25">
      <c r="J312">
        <v>309</v>
      </c>
      <c r="K312" s="43">
        <v>0.99212463329541212</v>
      </c>
      <c r="L312">
        <v>6.4351421900937789E-2</v>
      </c>
      <c r="M312">
        <v>0.18822505563854763</v>
      </c>
      <c r="N312" s="44">
        <v>0.35453585877803218</v>
      </c>
      <c r="O312" s="161"/>
      <c r="P312" s="162"/>
      <c r="Q312" s="162"/>
      <c r="R312" s="163"/>
      <c r="S312" s="161"/>
      <c r="V312" s="163"/>
      <c r="W312" s="164"/>
      <c r="X312" s="164"/>
    </row>
    <row r="313" spans="10:24" x14ac:dyDescent="0.25">
      <c r="J313">
        <v>310</v>
      </c>
      <c r="K313" s="43">
        <v>0.28525389984063576</v>
      </c>
      <c r="L313">
        <v>0.39578125984325752</v>
      </c>
      <c r="M313">
        <v>0.65716801294643556</v>
      </c>
      <c r="N313" s="44">
        <v>0.8273582001060662</v>
      </c>
      <c r="O313" s="161"/>
      <c r="P313" s="162"/>
      <c r="Q313" s="162"/>
      <c r="R313" s="163"/>
      <c r="S313" s="161"/>
      <c r="V313" s="163"/>
      <c r="W313" s="164"/>
      <c r="X313" s="164"/>
    </row>
    <row r="314" spans="10:24" x14ac:dyDescent="0.25">
      <c r="J314">
        <v>311</v>
      </c>
      <c r="K314" s="43">
        <v>0.8173786898215083</v>
      </c>
      <c r="L314">
        <v>0.76005174475246939</v>
      </c>
      <c r="M314">
        <v>0.79388460874192857</v>
      </c>
      <c r="N314" s="44">
        <v>0.29287530342604673</v>
      </c>
      <c r="O314" s="161"/>
      <c r="P314" s="162"/>
      <c r="Q314" s="162"/>
      <c r="R314" s="163"/>
      <c r="S314" s="161"/>
      <c r="V314" s="163"/>
      <c r="W314" s="164"/>
      <c r="X314" s="164"/>
    </row>
    <row r="315" spans="10:24" x14ac:dyDescent="0.25">
      <c r="J315">
        <v>312</v>
      </c>
      <c r="K315" s="43">
        <v>0.64955981916905203</v>
      </c>
      <c r="L315">
        <v>0.92702740004442818</v>
      </c>
      <c r="M315">
        <v>0.76125041318664421</v>
      </c>
      <c r="N315" s="44">
        <v>0.10489633787173458</v>
      </c>
      <c r="O315" s="161"/>
      <c r="P315" s="162"/>
      <c r="Q315" s="162"/>
      <c r="R315" s="163"/>
      <c r="S315" s="161"/>
      <c r="V315" s="163"/>
      <c r="W315" s="164"/>
      <c r="X315" s="164"/>
    </row>
    <row r="316" spans="10:24" x14ac:dyDescent="0.25">
      <c r="J316">
        <v>313</v>
      </c>
      <c r="K316" s="43">
        <v>0.38232720751546667</v>
      </c>
      <c r="L316">
        <v>0.28127558039766598</v>
      </c>
      <c r="M316">
        <v>0.68072579722873305</v>
      </c>
      <c r="N316" s="44">
        <v>0.30119172591201826</v>
      </c>
      <c r="O316" s="161"/>
      <c r="P316" s="162"/>
      <c r="Q316" s="162"/>
      <c r="R316" s="163"/>
      <c r="S316" s="161"/>
      <c r="V316" s="163"/>
      <c r="W316" s="164"/>
      <c r="X316" s="164"/>
    </row>
    <row r="317" spans="10:24" x14ac:dyDescent="0.25">
      <c r="J317">
        <v>314</v>
      </c>
      <c r="K317" s="43">
        <v>0.96648916872168955</v>
      </c>
      <c r="L317">
        <v>0.58244840372764284</v>
      </c>
      <c r="M317">
        <v>0.14934078481076596</v>
      </c>
      <c r="N317" s="44">
        <v>0.35294929963542687</v>
      </c>
      <c r="O317" s="161"/>
      <c r="P317" s="162"/>
      <c r="Q317" s="162"/>
      <c r="R317" s="163"/>
      <c r="S317" s="161"/>
      <c r="V317" s="163"/>
      <c r="W317" s="164"/>
      <c r="X317" s="164"/>
    </row>
    <row r="318" spans="10:24" x14ac:dyDescent="0.25">
      <c r="J318">
        <v>315</v>
      </c>
      <c r="K318" s="43">
        <v>0.26777579228747228</v>
      </c>
      <c r="L318">
        <v>0.65477403137583889</v>
      </c>
      <c r="M318">
        <v>0.96552147027955559</v>
      </c>
      <c r="N318" s="44">
        <v>0.98123443732885107</v>
      </c>
      <c r="O318" s="161"/>
      <c r="P318" s="162"/>
      <c r="Q318" s="162"/>
      <c r="R318" s="163"/>
      <c r="S318" s="161"/>
      <c r="V318" s="163"/>
      <c r="W318" s="164"/>
      <c r="X318" s="164"/>
    </row>
    <row r="319" spans="10:24" x14ac:dyDescent="0.25">
      <c r="J319">
        <v>316</v>
      </c>
      <c r="K319" s="43">
        <v>0.68960792324977349</v>
      </c>
      <c r="L319">
        <v>0.2675872141090011</v>
      </c>
      <c r="M319">
        <v>0.42742942541672568</v>
      </c>
      <c r="N319" s="44">
        <v>0.27166310068996724</v>
      </c>
      <c r="O319" s="161"/>
      <c r="P319" s="162"/>
      <c r="Q319" s="162"/>
      <c r="R319" s="163"/>
      <c r="S319" s="161"/>
      <c r="V319" s="163"/>
      <c r="W319" s="164"/>
      <c r="X319" s="164"/>
    </row>
    <row r="320" spans="10:24" x14ac:dyDescent="0.25">
      <c r="J320">
        <v>317</v>
      </c>
      <c r="K320" s="43">
        <v>0.33381909446255287</v>
      </c>
      <c r="L320">
        <v>0.80520543912682341</v>
      </c>
      <c r="M320">
        <v>0.25525103451673226</v>
      </c>
      <c r="N320" s="44">
        <v>0.44300573400395848</v>
      </c>
      <c r="O320" s="161"/>
      <c r="P320" s="162"/>
      <c r="Q320" s="162"/>
      <c r="R320" s="163"/>
      <c r="S320" s="161"/>
      <c r="V320" s="163"/>
      <c r="W320" s="164"/>
      <c r="X320" s="164"/>
    </row>
    <row r="321" spans="10:24" x14ac:dyDescent="0.25">
      <c r="J321">
        <v>318</v>
      </c>
      <c r="K321" s="43">
        <v>0.4137462907289795</v>
      </c>
      <c r="L321">
        <v>0.95634377295976225</v>
      </c>
      <c r="M321">
        <v>0.40262552184665978</v>
      </c>
      <c r="N321" s="44">
        <v>0.43967502383134893</v>
      </c>
      <c r="O321" s="161"/>
      <c r="P321" s="162"/>
      <c r="Q321" s="162"/>
      <c r="R321" s="163"/>
      <c r="S321" s="161"/>
      <c r="V321" s="163"/>
      <c r="W321" s="164"/>
      <c r="X321" s="164"/>
    </row>
    <row r="322" spans="10:24" x14ac:dyDescent="0.25">
      <c r="J322">
        <v>319</v>
      </c>
      <c r="K322" s="43">
        <v>4.9220285388259177E-2</v>
      </c>
      <c r="L322">
        <v>0.64498323557903603</v>
      </c>
      <c r="M322">
        <v>0.83525600885415141</v>
      </c>
      <c r="N322" s="44">
        <v>4.4334884679057995E-2</v>
      </c>
      <c r="O322" s="161"/>
      <c r="P322" s="162"/>
      <c r="Q322" s="162"/>
      <c r="R322" s="163"/>
      <c r="S322" s="161"/>
      <c r="V322" s="163"/>
      <c r="W322" s="164"/>
      <c r="X322" s="164"/>
    </row>
    <row r="323" spans="10:24" x14ac:dyDescent="0.25">
      <c r="J323">
        <v>320</v>
      </c>
      <c r="K323" s="43">
        <v>0.21962583238359601</v>
      </c>
      <c r="L323">
        <v>0.25758417856338722</v>
      </c>
      <c r="M323">
        <v>6.5907937867486832E-2</v>
      </c>
      <c r="N323" s="44">
        <v>0.54378853439704611</v>
      </c>
      <c r="O323" s="161"/>
      <c r="P323" s="162"/>
      <c r="Q323" s="162"/>
      <c r="R323" s="163"/>
      <c r="S323" s="161"/>
      <c r="V323" s="163"/>
      <c r="W323" s="164"/>
      <c r="X323" s="164"/>
    </row>
    <row r="324" spans="10:24" x14ac:dyDescent="0.25">
      <c r="J324">
        <v>321</v>
      </c>
      <c r="K324" s="43">
        <v>0.83223093666132741</v>
      </c>
      <c r="L324">
        <v>0.18307851381730045</v>
      </c>
      <c r="M324">
        <v>0.24975607359448959</v>
      </c>
      <c r="N324" s="44">
        <v>0.74213937602746505</v>
      </c>
      <c r="O324" s="161"/>
      <c r="P324" s="162"/>
      <c r="Q324" s="162"/>
      <c r="R324" s="163"/>
      <c r="S324" s="161"/>
      <c r="V324" s="163"/>
      <c r="W324" s="164"/>
      <c r="X324" s="164"/>
    </row>
    <row r="325" spans="10:24" x14ac:dyDescent="0.25">
      <c r="J325">
        <v>322</v>
      </c>
      <c r="K325" s="43">
        <v>0.67804303771306518</v>
      </c>
      <c r="L325">
        <v>1.0101880793456974E-2</v>
      </c>
      <c r="M325">
        <v>0.71316871764577616</v>
      </c>
      <c r="N325" s="44">
        <v>0.8189297404627669</v>
      </c>
      <c r="O325" s="161"/>
      <c r="P325" s="162"/>
      <c r="Q325" s="162"/>
      <c r="R325" s="163"/>
      <c r="S325" s="161"/>
      <c r="V325" s="163"/>
      <c r="W325" s="164"/>
      <c r="X325" s="164"/>
    </row>
    <row r="326" spans="10:24" x14ac:dyDescent="0.25">
      <c r="J326">
        <v>323</v>
      </c>
      <c r="K326" s="43">
        <v>0.16153991253322164</v>
      </c>
      <c r="L326">
        <v>0.84930620167387361</v>
      </c>
      <c r="M326">
        <v>5.3168613956013244E-2</v>
      </c>
      <c r="N326" s="44">
        <v>0.41772848927007433</v>
      </c>
      <c r="O326" s="161"/>
      <c r="P326" s="162"/>
      <c r="Q326" s="162"/>
      <c r="R326" s="163"/>
      <c r="S326" s="161"/>
      <c r="V326" s="163"/>
      <c r="W326" s="164"/>
      <c r="X326" s="164"/>
    </row>
    <row r="327" spans="10:24" x14ac:dyDescent="0.25">
      <c r="J327">
        <v>324</v>
      </c>
      <c r="K327" s="43">
        <v>0.65387631511329669</v>
      </c>
      <c r="L327">
        <v>0.91375223874417821</v>
      </c>
      <c r="M327">
        <v>7.907256001958074E-2</v>
      </c>
      <c r="N327" s="44">
        <v>0.27787289546231864</v>
      </c>
      <c r="O327" s="161"/>
      <c r="P327" s="162"/>
      <c r="Q327" s="162"/>
      <c r="R327" s="163"/>
      <c r="S327" s="161"/>
      <c r="V327" s="163"/>
      <c r="W327" s="164"/>
      <c r="X327" s="164"/>
    </row>
    <row r="328" spans="10:24" x14ac:dyDescent="0.25">
      <c r="J328">
        <v>325</v>
      </c>
      <c r="K328" s="43">
        <v>0.88466046813055166</v>
      </c>
      <c r="L328">
        <v>0.59299829321086761</v>
      </c>
      <c r="M328">
        <v>0.61399703247292159</v>
      </c>
      <c r="N328" s="44">
        <v>0.26232562003125903</v>
      </c>
      <c r="O328" s="161"/>
      <c r="P328" s="162"/>
      <c r="Q328" s="162"/>
      <c r="R328" s="163"/>
      <c r="S328" s="161"/>
      <c r="V328" s="163"/>
      <c r="W328" s="164"/>
      <c r="X328" s="164"/>
    </row>
    <row r="329" spans="10:24" x14ac:dyDescent="0.25">
      <c r="J329">
        <v>326</v>
      </c>
      <c r="K329" s="43">
        <v>0.37536363057778577</v>
      </c>
      <c r="L329">
        <v>0.52706661759501439</v>
      </c>
      <c r="M329">
        <v>0.5828073211509236</v>
      </c>
      <c r="N329" s="44">
        <v>0.93843446887622239</v>
      </c>
      <c r="O329" s="161"/>
      <c r="P329" s="162"/>
      <c r="Q329" s="162"/>
      <c r="R329" s="163"/>
      <c r="S329" s="161"/>
      <c r="V329" s="163"/>
      <c r="W329" s="164"/>
      <c r="X329" s="164"/>
    </row>
    <row r="330" spans="10:24" x14ac:dyDescent="0.25">
      <c r="J330">
        <v>327</v>
      </c>
      <c r="K330" s="43">
        <v>0.10662865850817593</v>
      </c>
      <c r="L330">
        <v>0.26658289659499212</v>
      </c>
      <c r="M330">
        <v>0.84349201336667479</v>
      </c>
      <c r="N330" s="44">
        <v>0.46097039048705102</v>
      </c>
      <c r="O330" s="161"/>
      <c r="P330" s="162"/>
      <c r="Q330" s="162"/>
      <c r="R330" s="163"/>
      <c r="S330" s="161"/>
      <c r="V330" s="163"/>
      <c r="W330" s="164"/>
      <c r="X330" s="164"/>
    </row>
    <row r="331" spans="10:24" x14ac:dyDescent="0.25">
      <c r="J331">
        <v>328</v>
      </c>
      <c r="K331" s="43">
        <v>0.66326915285580068</v>
      </c>
      <c r="L331">
        <v>0.6859686389926074</v>
      </c>
      <c r="M331">
        <v>0.78634848293719373</v>
      </c>
      <c r="N331" s="44">
        <v>0.48365613108530969</v>
      </c>
      <c r="O331" s="161"/>
      <c r="P331" s="162"/>
      <c r="Q331" s="162"/>
      <c r="R331" s="163"/>
      <c r="S331" s="161"/>
      <c r="V331" s="163"/>
      <c r="W331" s="164"/>
      <c r="X331" s="164"/>
    </row>
    <row r="332" spans="10:24" x14ac:dyDescent="0.25">
      <c r="J332">
        <v>329</v>
      </c>
      <c r="K332" s="43">
        <v>0.37806179258474304</v>
      </c>
      <c r="L332">
        <v>2.6671339481836531E-2</v>
      </c>
      <c r="M332">
        <v>0.71578066128847717</v>
      </c>
      <c r="N332" s="44">
        <v>0.77758469465309588</v>
      </c>
      <c r="O332" s="161"/>
      <c r="P332" s="162"/>
      <c r="Q332" s="162"/>
      <c r="R332" s="163"/>
      <c r="S332" s="161"/>
      <c r="V332" s="163"/>
      <c r="W332" s="164"/>
      <c r="X332" s="164"/>
    </row>
    <row r="333" spans="10:24" x14ac:dyDescent="0.25">
      <c r="J333">
        <v>330</v>
      </c>
      <c r="K333" s="43">
        <v>0.68373923969648231</v>
      </c>
      <c r="L333">
        <v>0.17712277661653086</v>
      </c>
      <c r="M333">
        <v>0.54875821442831729</v>
      </c>
      <c r="N333" s="44">
        <v>0.13769829957194857</v>
      </c>
      <c r="O333" s="161"/>
      <c r="P333" s="162"/>
      <c r="Q333" s="162"/>
      <c r="R333" s="163"/>
      <c r="S333" s="161"/>
      <c r="V333" s="163"/>
      <c r="W333" s="164"/>
      <c r="X333" s="164"/>
    </row>
    <row r="334" spans="10:24" x14ac:dyDescent="0.25">
      <c r="J334">
        <v>331</v>
      </c>
      <c r="K334" s="43">
        <v>0.28469343074074793</v>
      </c>
      <c r="L334">
        <v>0.79097452508904709</v>
      </c>
      <c r="M334">
        <v>0.1817926073052647</v>
      </c>
      <c r="N334" s="44">
        <v>0.86775418995106512</v>
      </c>
      <c r="O334" s="161"/>
      <c r="P334" s="162"/>
      <c r="Q334" s="162"/>
      <c r="R334" s="163"/>
      <c r="S334" s="161"/>
      <c r="V334" s="163"/>
      <c r="W334" s="164"/>
      <c r="X334" s="164"/>
    </row>
    <row r="335" spans="10:24" x14ac:dyDescent="0.25">
      <c r="J335">
        <v>332</v>
      </c>
      <c r="K335" s="43">
        <v>0.82226094216711432</v>
      </c>
      <c r="L335">
        <v>0.46046298416396969</v>
      </c>
      <c r="M335">
        <v>7.9615362377181587E-2</v>
      </c>
      <c r="N335" s="44">
        <v>0.33361391901112147</v>
      </c>
      <c r="O335" s="161"/>
      <c r="P335" s="162"/>
      <c r="Q335" s="162"/>
      <c r="R335" s="163"/>
      <c r="S335" s="161"/>
      <c r="V335" s="163"/>
      <c r="W335" s="164"/>
      <c r="X335" s="164"/>
    </row>
    <row r="336" spans="10:24" x14ac:dyDescent="0.25">
      <c r="J336">
        <v>333</v>
      </c>
      <c r="K336" s="43">
        <v>6.9472062155363168E-2</v>
      </c>
      <c r="L336">
        <v>0.88379292031233003</v>
      </c>
      <c r="M336">
        <v>0.19112661703890244</v>
      </c>
      <c r="N336" s="44">
        <v>6.8619290199804506E-2</v>
      </c>
      <c r="O336" s="161"/>
      <c r="P336" s="162"/>
      <c r="Q336" s="162"/>
      <c r="R336" s="163"/>
      <c r="S336" s="161"/>
      <c r="V336" s="163"/>
      <c r="W336" s="164"/>
      <c r="X336" s="164"/>
    </row>
    <row r="337" spans="10:24" x14ac:dyDescent="0.25">
      <c r="J337">
        <v>334</v>
      </c>
      <c r="K337" s="43">
        <v>0.58715099280355754</v>
      </c>
      <c r="L337">
        <v>0.89056757509380124</v>
      </c>
      <c r="M337">
        <v>0.23413213451382509</v>
      </c>
      <c r="N337" s="44">
        <v>0.30236654912686833</v>
      </c>
      <c r="O337" s="161"/>
      <c r="P337" s="162"/>
      <c r="Q337" s="162"/>
      <c r="R337" s="163"/>
      <c r="S337" s="161"/>
      <c r="V337" s="163"/>
      <c r="W337" s="164"/>
      <c r="X337" s="164"/>
    </row>
    <row r="338" spans="10:24" x14ac:dyDescent="0.25">
      <c r="J338">
        <v>335</v>
      </c>
      <c r="K338" s="43">
        <v>0.21409842494677722</v>
      </c>
      <c r="L338">
        <v>0.55784617209965437</v>
      </c>
      <c r="M338">
        <v>0.36889788621109765</v>
      </c>
      <c r="N338" s="44">
        <v>0.93840024436759917</v>
      </c>
      <c r="O338" s="161"/>
      <c r="P338" s="162"/>
      <c r="Q338" s="162"/>
      <c r="R338" s="163"/>
      <c r="S338" s="161"/>
      <c r="V338" s="163"/>
      <c r="W338" s="164"/>
      <c r="X338" s="164"/>
    </row>
    <row r="339" spans="10:24" x14ac:dyDescent="0.25">
      <c r="J339">
        <v>336</v>
      </c>
      <c r="K339" s="43">
        <v>0.46011616910456277</v>
      </c>
      <c r="L339">
        <v>0.54862697767997382</v>
      </c>
      <c r="M339">
        <v>0.56491607659920051</v>
      </c>
      <c r="N339" s="44">
        <v>0.45825887166745494</v>
      </c>
      <c r="O339" s="161"/>
      <c r="P339" s="162"/>
      <c r="Q339" s="162"/>
      <c r="R339" s="163"/>
      <c r="S339" s="161"/>
      <c r="V339" s="163"/>
      <c r="W339" s="164"/>
      <c r="X339" s="164"/>
    </row>
    <row r="340" spans="10:24" x14ac:dyDescent="0.25">
      <c r="J340">
        <v>337</v>
      </c>
      <c r="K340" s="43">
        <v>0.77014142450366452</v>
      </c>
      <c r="L340">
        <v>0.16033617716131165</v>
      </c>
      <c r="M340">
        <v>0.89968037110431154</v>
      </c>
      <c r="N340" s="44">
        <v>0.84227105223622867</v>
      </c>
      <c r="O340" s="161"/>
      <c r="P340" s="162"/>
      <c r="Q340" s="162"/>
      <c r="R340" s="163"/>
      <c r="S340" s="161"/>
      <c r="V340" s="163"/>
      <c r="W340" s="164"/>
      <c r="X340" s="164"/>
    </row>
    <row r="341" spans="10:24" x14ac:dyDescent="0.25">
      <c r="J341">
        <v>338</v>
      </c>
      <c r="K341" s="43">
        <v>0.74912435463526594</v>
      </c>
      <c r="L341">
        <v>0.5559010998413243</v>
      </c>
      <c r="M341">
        <v>0.88956314138967574</v>
      </c>
      <c r="N341" s="44">
        <v>0.20025710183980183</v>
      </c>
      <c r="O341" s="161"/>
      <c r="P341" s="162"/>
      <c r="Q341" s="162"/>
      <c r="R341" s="163"/>
      <c r="S341" s="161"/>
      <c r="V341" s="163"/>
      <c r="W341" s="164"/>
      <c r="X341" s="164"/>
    </row>
    <row r="342" spans="10:24" x14ac:dyDescent="0.25">
      <c r="J342">
        <v>339</v>
      </c>
      <c r="K342" s="43">
        <v>0.7788085609971197</v>
      </c>
      <c r="L342">
        <v>0.50015257594100671</v>
      </c>
      <c r="M342">
        <v>0.715970477860423</v>
      </c>
      <c r="N342" s="44">
        <v>0.98232347212819859</v>
      </c>
      <c r="O342" s="161"/>
      <c r="P342" s="162"/>
      <c r="Q342" s="162"/>
      <c r="R342" s="163"/>
      <c r="S342" s="161"/>
      <c r="V342" s="163"/>
      <c r="W342" s="164"/>
      <c r="X342" s="164"/>
    </row>
    <row r="343" spans="10:24" x14ac:dyDescent="0.25">
      <c r="J343">
        <v>340</v>
      </c>
      <c r="K343" s="43">
        <v>6.287205509031113E-2</v>
      </c>
      <c r="L343">
        <v>0.28538207729176779</v>
      </c>
      <c r="M343">
        <v>0.47952337831900282</v>
      </c>
      <c r="N343" s="44">
        <v>3.4337272252116025E-2</v>
      </c>
      <c r="O343" s="161"/>
      <c r="P343" s="162"/>
      <c r="Q343" s="162"/>
      <c r="R343" s="163"/>
      <c r="S343" s="161"/>
      <c r="V343" s="163"/>
      <c r="W343" s="164"/>
      <c r="X343" s="164"/>
    </row>
    <row r="344" spans="10:24" x14ac:dyDescent="0.25">
      <c r="J344">
        <v>341</v>
      </c>
      <c r="K344" s="43">
        <v>0.34543640174228507</v>
      </c>
      <c r="L344">
        <v>0.18819510373632597</v>
      </c>
      <c r="M344">
        <v>0.94925163201436902</v>
      </c>
      <c r="N344" s="44">
        <v>4.762457890701921E-2</v>
      </c>
      <c r="O344" s="161"/>
      <c r="P344" s="162"/>
      <c r="Q344" s="162"/>
      <c r="R344" s="163"/>
      <c r="S344" s="161"/>
      <c r="V344" s="163"/>
      <c r="W344" s="164"/>
      <c r="X344" s="164"/>
    </row>
    <row r="345" spans="10:24" x14ac:dyDescent="0.25">
      <c r="J345">
        <v>342</v>
      </c>
      <c r="K345" s="43">
        <v>1.1220685507973283E-2</v>
      </c>
      <c r="L345">
        <v>0.53652769059213989</v>
      </c>
      <c r="M345">
        <v>2.6317963272731282E-2</v>
      </c>
      <c r="N345" s="44">
        <v>6.8455995161639249E-2</v>
      </c>
      <c r="O345" s="161"/>
      <c r="P345" s="162"/>
      <c r="Q345" s="162"/>
      <c r="R345" s="163"/>
      <c r="S345" s="161"/>
      <c r="V345" s="163"/>
      <c r="W345" s="164"/>
      <c r="X345" s="164"/>
    </row>
    <row r="346" spans="10:24" x14ac:dyDescent="0.25">
      <c r="J346">
        <v>343</v>
      </c>
      <c r="K346" s="43">
        <v>0.32489959890980846</v>
      </c>
      <c r="L346">
        <v>0.35987360784031464</v>
      </c>
      <c r="M346">
        <v>0.4478454663759589</v>
      </c>
      <c r="N346" s="44">
        <v>0.47421692903448276</v>
      </c>
      <c r="O346" s="161"/>
      <c r="P346" s="162"/>
      <c r="Q346" s="162"/>
      <c r="R346" s="163"/>
      <c r="S346" s="161"/>
      <c r="V346" s="163"/>
      <c r="W346" s="164"/>
      <c r="X346" s="164"/>
    </row>
    <row r="347" spans="10:24" x14ac:dyDescent="0.25">
      <c r="J347">
        <v>344</v>
      </c>
      <c r="K347" s="43">
        <v>0.30399246248571266</v>
      </c>
      <c r="L347">
        <v>1.0439962934516989E-2</v>
      </c>
      <c r="M347">
        <v>0.27031627275857206</v>
      </c>
      <c r="N347" s="44">
        <v>0.54910165723345083</v>
      </c>
      <c r="O347" s="161"/>
      <c r="P347" s="162"/>
      <c r="Q347" s="162"/>
      <c r="R347" s="163"/>
      <c r="S347" s="161"/>
      <c r="V347" s="163"/>
      <c r="W347" s="164"/>
      <c r="X347" s="164"/>
    </row>
    <row r="348" spans="10:24" x14ac:dyDescent="0.25">
      <c r="J348">
        <v>345</v>
      </c>
      <c r="K348" s="43">
        <v>0.31324621995497393</v>
      </c>
      <c r="L348">
        <v>0.35652428383663537</v>
      </c>
      <c r="M348">
        <v>0.56801726326693824</v>
      </c>
      <c r="N348" s="44">
        <v>0.77974655728872933</v>
      </c>
      <c r="O348" s="161"/>
      <c r="P348" s="162"/>
      <c r="Q348" s="162"/>
      <c r="R348" s="163"/>
      <c r="S348" s="161"/>
      <c r="V348" s="163"/>
      <c r="W348" s="164"/>
      <c r="X348" s="164"/>
    </row>
    <row r="349" spans="10:24" x14ac:dyDescent="0.25">
      <c r="J349">
        <v>346</v>
      </c>
      <c r="K349" s="43">
        <v>7.4593548598976822E-3</v>
      </c>
      <c r="L349">
        <v>3.2461351251327875E-2</v>
      </c>
      <c r="M349">
        <v>4.4588470885029707E-2</v>
      </c>
      <c r="N349" s="44">
        <v>0.16248601275566221</v>
      </c>
      <c r="O349" s="161"/>
      <c r="P349" s="162"/>
      <c r="Q349" s="162"/>
      <c r="R349" s="163"/>
      <c r="S349" s="161"/>
      <c r="V349" s="163"/>
      <c r="W349" s="164"/>
      <c r="X349" s="164"/>
    </row>
    <row r="350" spans="10:24" x14ac:dyDescent="0.25">
      <c r="J350">
        <v>347</v>
      </c>
      <c r="K350" s="43">
        <v>0.63485288442308707</v>
      </c>
      <c r="L350">
        <v>0.35516898609726311</v>
      </c>
      <c r="M350">
        <v>0.91569011260871735</v>
      </c>
      <c r="N350" s="44">
        <v>0.80244675498033491</v>
      </c>
      <c r="O350" s="161"/>
      <c r="P350" s="162"/>
      <c r="Q350" s="162"/>
      <c r="R350" s="163"/>
      <c r="S350" s="161"/>
      <c r="V350" s="163"/>
      <c r="W350" s="164"/>
      <c r="X350" s="164"/>
    </row>
    <row r="351" spans="10:24" x14ac:dyDescent="0.25">
      <c r="J351">
        <v>348</v>
      </c>
      <c r="K351" s="43">
        <v>0.90423448318620536</v>
      </c>
      <c r="L351">
        <v>0.85198532900345147</v>
      </c>
      <c r="M351">
        <v>0.81584237654038338</v>
      </c>
      <c r="N351" s="44">
        <v>0.1171888292413501</v>
      </c>
      <c r="O351" s="161"/>
      <c r="P351" s="162"/>
      <c r="Q351" s="162"/>
      <c r="R351" s="163"/>
      <c r="S351" s="161"/>
      <c r="V351" s="163"/>
      <c r="W351" s="164"/>
      <c r="X351" s="164"/>
    </row>
    <row r="352" spans="10:24" x14ac:dyDescent="0.25">
      <c r="J352">
        <v>349</v>
      </c>
      <c r="K352" s="43">
        <v>0.72819348644431681</v>
      </c>
      <c r="L352">
        <v>0.74030847036801029</v>
      </c>
      <c r="M352">
        <v>0.93042663168705064</v>
      </c>
      <c r="N352" s="44">
        <v>0.14215979660467037</v>
      </c>
      <c r="O352" s="161"/>
      <c r="P352" s="162"/>
      <c r="Q352" s="162"/>
      <c r="R352" s="163"/>
      <c r="S352" s="161"/>
      <c r="V352" s="163"/>
      <c r="W352" s="164"/>
      <c r="X352" s="164"/>
    </row>
    <row r="353" spans="10:24" x14ac:dyDescent="0.25">
      <c r="J353">
        <v>350</v>
      </c>
      <c r="K353" s="43">
        <v>0.41300680000841772</v>
      </c>
      <c r="L353">
        <v>0.66778393930366464</v>
      </c>
      <c r="M353">
        <v>0.5547677923746327</v>
      </c>
      <c r="N353" s="44">
        <v>0.55850624743514743</v>
      </c>
      <c r="O353" s="161"/>
      <c r="P353" s="162"/>
      <c r="Q353" s="162"/>
      <c r="R353" s="163"/>
      <c r="S353" s="161"/>
      <c r="V353" s="163"/>
      <c r="W353" s="164"/>
      <c r="X353" s="164"/>
    </row>
    <row r="354" spans="10:24" x14ac:dyDescent="0.25">
      <c r="J354">
        <v>351</v>
      </c>
      <c r="K354" s="43">
        <v>0.72643381820405684</v>
      </c>
      <c r="L354">
        <v>0.86163589215449898</v>
      </c>
      <c r="M354">
        <v>0.89517832152630972</v>
      </c>
      <c r="N354" s="44">
        <v>0.93787978894015644</v>
      </c>
      <c r="O354" s="161"/>
      <c r="P354" s="162"/>
      <c r="Q354" s="162"/>
      <c r="R354" s="163"/>
      <c r="S354" s="161"/>
      <c r="V354" s="163"/>
      <c r="W354" s="164"/>
      <c r="X354" s="164"/>
    </row>
    <row r="355" spans="10:24" x14ac:dyDescent="0.25">
      <c r="J355">
        <v>352</v>
      </c>
      <c r="K355" s="43">
        <v>0.1774347943813932</v>
      </c>
      <c r="L355">
        <v>0.26369614096039951</v>
      </c>
      <c r="M355">
        <v>0.98405860245287002</v>
      </c>
      <c r="N355" s="44">
        <v>0.54567952375248752</v>
      </c>
      <c r="O355" s="161"/>
      <c r="P355" s="162"/>
      <c r="Q355" s="162"/>
      <c r="R355" s="163"/>
      <c r="S355" s="161"/>
      <c r="V355" s="163"/>
      <c r="W355" s="164"/>
      <c r="X355" s="164"/>
    </row>
    <row r="356" spans="10:24" x14ac:dyDescent="0.25">
      <c r="J356">
        <v>353</v>
      </c>
      <c r="K356" s="43">
        <v>0.95113009728969189</v>
      </c>
      <c r="L356">
        <v>6.4144046094440688E-2</v>
      </c>
      <c r="M356">
        <v>0.33935072128823418</v>
      </c>
      <c r="N356" s="44">
        <v>0.72368789950015022</v>
      </c>
      <c r="O356" s="161"/>
      <c r="P356" s="162"/>
      <c r="Q356" s="162"/>
      <c r="R356" s="163"/>
      <c r="S356" s="161"/>
      <c r="V356" s="163"/>
      <c r="W356" s="164"/>
      <c r="X356" s="164"/>
    </row>
    <row r="357" spans="10:24" x14ac:dyDescent="0.25">
      <c r="J357">
        <v>354</v>
      </c>
      <c r="K357" s="43">
        <v>0.96688698453188149</v>
      </c>
      <c r="L357">
        <v>0.58354956461801621</v>
      </c>
      <c r="M357">
        <v>0.31111018885891006</v>
      </c>
      <c r="N357" s="44">
        <v>0.95322076153321589</v>
      </c>
      <c r="O357" s="161"/>
      <c r="P357" s="162"/>
      <c r="Q357" s="162"/>
      <c r="R357" s="163"/>
      <c r="S357" s="161"/>
      <c r="V357" s="163"/>
      <c r="W357" s="164"/>
      <c r="X357" s="164"/>
    </row>
    <row r="358" spans="10:24" x14ac:dyDescent="0.25">
      <c r="J358">
        <v>355</v>
      </c>
      <c r="K358" s="43">
        <v>0.8331413583303322</v>
      </c>
      <c r="L358">
        <v>0.74511121700836969</v>
      </c>
      <c r="M358">
        <v>7.7468450888539264E-3</v>
      </c>
      <c r="N358" s="44">
        <v>0.15550198228255696</v>
      </c>
      <c r="O358" s="161"/>
      <c r="P358" s="162"/>
      <c r="Q358" s="162"/>
      <c r="R358" s="163"/>
      <c r="S358" s="161"/>
      <c r="V358" s="163"/>
      <c r="W358" s="164"/>
      <c r="X358" s="164"/>
    </row>
    <row r="359" spans="10:24" x14ac:dyDescent="0.25">
      <c r="J359">
        <v>356</v>
      </c>
      <c r="K359" s="43">
        <v>0.5752786738894814</v>
      </c>
      <c r="L359">
        <v>0.21725285679858275</v>
      </c>
      <c r="M359">
        <v>0.51975379425897428</v>
      </c>
      <c r="N359" s="44">
        <v>0.59269442744555267</v>
      </c>
      <c r="O359" s="161"/>
      <c r="P359" s="162"/>
      <c r="Q359" s="162"/>
      <c r="R359" s="163"/>
      <c r="S359" s="161"/>
      <c r="V359" s="163"/>
      <c r="W359" s="164"/>
      <c r="X359" s="164"/>
    </row>
    <row r="360" spans="10:24" x14ac:dyDescent="0.25">
      <c r="J360">
        <v>357</v>
      </c>
      <c r="K360" s="43">
        <v>0.35044788337679866</v>
      </c>
      <c r="L360">
        <v>0.63161993736900013</v>
      </c>
      <c r="M360">
        <v>0.77507868464829832</v>
      </c>
      <c r="N360" s="44">
        <v>0.22894309901689625</v>
      </c>
      <c r="O360" s="161"/>
      <c r="P360" s="162"/>
      <c r="Q360" s="162"/>
      <c r="R360" s="163"/>
      <c r="S360" s="161"/>
      <c r="V360" s="163"/>
      <c r="W360" s="164"/>
      <c r="X360" s="164"/>
    </row>
    <row r="361" spans="10:24" x14ac:dyDescent="0.25">
      <c r="J361">
        <v>358</v>
      </c>
      <c r="K361" s="43">
        <v>0.62127796122640921</v>
      </c>
      <c r="L361">
        <v>0.95771810343009967</v>
      </c>
      <c r="M361">
        <v>0.21759070317942486</v>
      </c>
      <c r="N361" s="44">
        <v>0.44149906559506236</v>
      </c>
      <c r="O361" s="161"/>
      <c r="P361" s="162"/>
      <c r="Q361" s="162"/>
      <c r="R361" s="163"/>
      <c r="S361" s="161"/>
      <c r="V361" s="163"/>
      <c r="W361" s="164"/>
      <c r="X361" s="164"/>
    </row>
    <row r="362" spans="10:24" x14ac:dyDescent="0.25">
      <c r="J362">
        <v>359</v>
      </c>
      <c r="K362" s="43">
        <v>0.29546510844385598</v>
      </c>
      <c r="L362">
        <v>0.21040389692439032</v>
      </c>
      <c r="M362">
        <v>0.11170300371208652</v>
      </c>
      <c r="N362" s="44">
        <v>0.58484432591008839</v>
      </c>
      <c r="O362" s="161"/>
      <c r="P362" s="162"/>
      <c r="Q362" s="162"/>
      <c r="R362" s="163"/>
      <c r="S362" s="161"/>
      <c r="V362" s="163"/>
      <c r="W362" s="164"/>
      <c r="X362" s="164"/>
    </row>
    <row r="363" spans="10:24" x14ac:dyDescent="0.25">
      <c r="J363">
        <v>360</v>
      </c>
      <c r="K363" s="43">
        <v>0.74191390561360415</v>
      </c>
      <c r="L363">
        <v>0.40908703495181142</v>
      </c>
      <c r="M363">
        <v>0.85709803244068627</v>
      </c>
      <c r="N363" s="44">
        <v>0.1070690438646148</v>
      </c>
      <c r="O363" s="161"/>
      <c r="P363" s="162"/>
      <c r="Q363" s="162"/>
      <c r="R363" s="163"/>
      <c r="S363" s="161"/>
      <c r="V363" s="163"/>
      <c r="W363" s="164"/>
      <c r="X363" s="164"/>
    </row>
    <row r="364" spans="10:24" x14ac:dyDescent="0.25">
      <c r="J364">
        <v>361</v>
      </c>
      <c r="K364" s="43">
        <v>6.039900804907905E-2</v>
      </c>
      <c r="L364">
        <v>0.97283397206834465</v>
      </c>
      <c r="M364">
        <v>0.94073430516062662</v>
      </c>
      <c r="N364" s="44">
        <v>0.13699280679102788</v>
      </c>
      <c r="O364" s="161"/>
      <c r="P364" s="162"/>
      <c r="Q364" s="162"/>
      <c r="R364" s="163"/>
      <c r="S364" s="161"/>
      <c r="V364" s="163"/>
      <c r="W364" s="164"/>
      <c r="X364" s="164"/>
    </row>
    <row r="365" spans="10:24" x14ac:dyDescent="0.25">
      <c r="J365">
        <v>362</v>
      </c>
      <c r="K365" s="43">
        <v>0.20964866976707885</v>
      </c>
      <c r="L365">
        <v>0.4776537936505042</v>
      </c>
      <c r="M365">
        <v>0.75311900074889226</v>
      </c>
      <c r="N365" s="44">
        <v>0.62695673468147906</v>
      </c>
      <c r="O365" s="161"/>
      <c r="P365" s="162"/>
      <c r="Q365" s="162"/>
      <c r="R365" s="163"/>
      <c r="S365" s="161"/>
      <c r="V365" s="163"/>
      <c r="W365" s="164"/>
      <c r="X365" s="164"/>
    </row>
    <row r="366" spans="10:24" x14ac:dyDescent="0.25">
      <c r="J366">
        <v>363</v>
      </c>
      <c r="K366" s="43">
        <v>2.8814080786885632E-2</v>
      </c>
      <c r="L366">
        <v>0.69706549749194435</v>
      </c>
      <c r="M366">
        <v>0.72899982328469104</v>
      </c>
      <c r="N366" s="44">
        <v>0.93778161358444456</v>
      </c>
      <c r="O366" s="161"/>
      <c r="P366" s="162"/>
      <c r="Q366" s="162"/>
      <c r="R366" s="163"/>
      <c r="S366" s="161"/>
      <c r="V366" s="163"/>
      <c r="W366" s="164"/>
      <c r="X366" s="164"/>
    </row>
    <row r="367" spans="10:24" x14ac:dyDescent="0.25">
      <c r="J367">
        <v>364</v>
      </c>
      <c r="K367" s="43">
        <v>0.66517370078477167</v>
      </c>
      <c r="L367">
        <v>0.86493889518004385</v>
      </c>
      <c r="M367">
        <v>0.87320372292307891</v>
      </c>
      <c r="N367" s="44">
        <v>0.5984376133738506</v>
      </c>
      <c r="O367" s="161"/>
      <c r="P367" s="162"/>
      <c r="Q367" s="162"/>
      <c r="R367" s="163"/>
      <c r="S367" s="161"/>
      <c r="V367" s="163"/>
      <c r="W367" s="164"/>
      <c r="X367" s="164"/>
    </row>
    <row r="368" spans="10:24" x14ac:dyDescent="0.25">
      <c r="J368">
        <v>365</v>
      </c>
      <c r="K368" s="43">
        <v>0.34765915676409576</v>
      </c>
      <c r="L368">
        <v>0.80414137943274078</v>
      </c>
      <c r="M368">
        <v>3.9939066750482199E-2</v>
      </c>
      <c r="N368" s="44">
        <v>0.70018088688752789</v>
      </c>
      <c r="O368" s="161"/>
      <c r="P368" s="162"/>
      <c r="Q368" s="162"/>
      <c r="R368" s="163"/>
      <c r="S368" s="161"/>
      <c r="V368" s="163"/>
      <c r="W368" s="164"/>
      <c r="X368" s="164"/>
    </row>
    <row r="369" spans="10:24" x14ac:dyDescent="0.25">
      <c r="J369">
        <v>366</v>
      </c>
      <c r="K369" s="43">
        <v>6.1594532193235518E-2</v>
      </c>
      <c r="L369">
        <v>0.33273715391113579</v>
      </c>
      <c r="M369">
        <v>0.42937574388216593</v>
      </c>
      <c r="N369" s="44">
        <v>0.33941222031199547</v>
      </c>
      <c r="O369" s="161"/>
      <c r="P369" s="162"/>
      <c r="Q369" s="162"/>
      <c r="R369" s="163"/>
      <c r="S369" s="161"/>
      <c r="V369" s="163"/>
      <c r="W369" s="164"/>
      <c r="X369" s="164"/>
    </row>
    <row r="370" spans="10:24" x14ac:dyDescent="0.25">
      <c r="J370">
        <v>367</v>
      </c>
      <c r="K370" s="43">
        <v>0.21312126387684427</v>
      </c>
      <c r="L370">
        <v>0.81603576584061355</v>
      </c>
      <c r="M370">
        <v>0.61982694350858658</v>
      </c>
      <c r="N370" s="44">
        <v>0.94024203652703675</v>
      </c>
      <c r="O370" s="161"/>
      <c r="P370" s="162"/>
      <c r="Q370" s="162"/>
      <c r="R370" s="163"/>
      <c r="S370" s="161"/>
      <c r="V370" s="163"/>
      <c r="W370" s="164"/>
      <c r="X370" s="164"/>
    </row>
    <row r="371" spans="10:24" x14ac:dyDescent="0.25">
      <c r="J371">
        <v>368</v>
      </c>
      <c r="K371" s="43">
        <v>3.0147547800618679E-2</v>
      </c>
      <c r="L371">
        <v>0.38211879338242294</v>
      </c>
      <c r="M371">
        <v>0.87080297818397445</v>
      </c>
      <c r="N371" s="44">
        <v>8.7389036244843732E-2</v>
      </c>
      <c r="O371" s="161"/>
      <c r="P371" s="162"/>
      <c r="Q371" s="162"/>
      <c r="R371" s="163"/>
      <c r="S371" s="161"/>
      <c r="V371" s="163"/>
      <c r="W371" s="164"/>
      <c r="X371" s="164"/>
    </row>
    <row r="372" spans="10:24" x14ac:dyDescent="0.25">
      <c r="J372">
        <v>369</v>
      </c>
      <c r="K372" s="43">
        <v>0.46159740663634463</v>
      </c>
      <c r="L372">
        <v>0.22860573915194837</v>
      </c>
      <c r="M372">
        <v>0.10489186319709565</v>
      </c>
      <c r="N372" s="44">
        <v>0.80432508566635597</v>
      </c>
      <c r="O372" s="161"/>
      <c r="P372" s="162"/>
      <c r="Q372" s="162"/>
      <c r="R372" s="163"/>
      <c r="S372" s="161"/>
      <c r="V372" s="163"/>
      <c r="W372" s="164"/>
      <c r="X372" s="164"/>
    </row>
    <row r="373" spans="10:24" x14ac:dyDescent="0.25">
      <c r="J373">
        <v>370</v>
      </c>
      <c r="K373" s="43">
        <v>0.18168582502757102</v>
      </c>
      <c r="L373">
        <v>0.21017623300219845</v>
      </c>
      <c r="M373">
        <v>0.67345672004426438</v>
      </c>
      <c r="N373" s="44">
        <v>0.10603978498950051</v>
      </c>
      <c r="O373" s="161"/>
      <c r="P373" s="162"/>
      <c r="Q373" s="162"/>
      <c r="R373" s="163"/>
      <c r="S373" s="161"/>
      <c r="V373" s="163"/>
      <c r="W373" s="164"/>
      <c r="X373" s="164"/>
    </row>
    <row r="374" spans="10:24" x14ac:dyDescent="0.25">
      <c r="J374">
        <v>371</v>
      </c>
      <c r="K374" s="43">
        <v>0.95110151785486718</v>
      </c>
      <c r="L374">
        <v>0.20972679099821445</v>
      </c>
      <c r="M374">
        <v>0.39476829762535171</v>
      </c>
      <c r="N374" s="44">
        <v>0.90036270169802568</v>
      </c>
      <c r="O374" s="161"/>
      <c r="P374" s="162"/>
      <c r="Q374" s="162"/>
      <c r="R374" s="163"/>
      <c r="S374" s="161"/>
      <c r="V374" s="163"/>
      <c r="W374" s="164"/>
      <c r="X374" s="164"/>
    </row>
    <row r="375" spans="10:24" x14ac:dyDescent="0.25">
      <c r="J375">
        <v>372</v>
      </c>
      <c r="K375" s="43">
        <v>9.9746216676059318E-2</v>
      </c>
      <c r="L375">
        <v>0.81764740780575385</v>
      </c>
      <c r="M375">
        <v>0.47529905336102007</v>
      </c>
      <c r="N375" s="44">
        <v>0.99834740754005868</v>
      </c>
      <c r="O375" s="161"/>
      <c r="P375" s="162"/>
      <c r="Q375" s="162"/>
      <c r="R375" s="163"/>
      <c r="S375" s="161"/>
      <c r="V375" s="163"/>
      <c r="W375" s="164"/>
      <c r="X375" s="164"/>
    </row>
    <row r="376" spans="10:24" x14ac:dyDescent="0.25">
      <c r="J376">
        <v>373</v>
      </c>
      <c r="K376" s="43">
        <v>0.91929067469636683</v>
      </c>
      <c r="L376">
        <v>0.40681730795854643</v>
      </c>
      <c r="M376">
        <v>0.26351850083964179</v>
      </c>
      <c r="N376" s="44">
        <v>0.88430728536451508</v>
      </c>
      <c r="O376" s="161"/>
      <c r="P376" s="162"/>
      <c r="Q376" s="162"/>
      <c r="R376" s="163"/>
      <c r="S376" s="161"/>
      <c r="V376" s="163"/>
      <c r="W376" s="164"/>
      <c r="X376" s="164"/>
    </row>
    <row r="377" spans="10:24" x14ac:dyDescent="0.25">
      <c r="J377">
        <v>374</v>
      </c>
      <c r="K377" s="43">
        <v>0.16002162040879564</v>
      </c>
      <c r="L377">
        <v>0.46507481377505488</v>
      </c>
      <c r="M377">
        <v>0.24354661877958039</v>
      </c>
      <c r="N377" s="44">
        <v>6.5472639937173116E-2</v>
      </c>
      <c r="O377" s="161"/>
      <c r="P377" s="162"/>
      <c r="Q377" s="162"/>
      <c r="R377" s="163"/>
      <c r="S377" s="161"/>
      <c r="V377" s="163"/>
      <c r="W377" s="164"/>
      <c r="X377" s="164"/>
    </row>
    <row r="378" spans="10:24" x14ac:dyDescent="0.25">
      <c r="J378">
        <v>375</v>
      </c>
      <c r="K378" s="43">
        <v>0.15587145361331289</v>
      </c>
      <c r="L378">
        <v>0.43991302864688731</v>
      </c>
      <c r="M378">
        <v>0.49853382479042652</v>
      </c>
      <c r="N378" s="44">
        <v>0.63191838485689278</v>
      </c>
      <c r="O378" s="161"/>
      <c r="P378" s="162"/>
      <c r="Q378" s="162"/>
      <c r="R378" s="163"/>
      <c r="S378" s="161"/>
      <c r="V378" s="163"/>
      <c r="W378" s="164"/>
      <c r="X378" s="164"/>
    </row>
    <row r="379" spans="10:24" x14ac:dyDescent="0.25">
      <c r="J379">
        <v>376</v>
      </c>
      <c r="K379" s="43">
        <v>0.53194948922314089</v>
      </c>
      <c r="L379">
        <v>0.85800719162215699</v>
      </c>
      <c r="M379">
        <v>0.51224357643328755</v>
      </c>
      <c r="N379" s="44">
        <v>0.42935053653341659</v>
      </c>
      <c r="O379" s="161"/>
      <c r="P379" s="162"/>
      <c r="Q379" s="162"/>
      <c r="R379" s="163"/>
      <c r="S379" s="161"/>
      <c r="V379" s="163"/>
      <c r="W379" s="164"/>
      <c r="X379" s="164"/>
    </row>
    <row r="380" spans="10:24" x14ac:dyDescent="0.25">
      <c r="J380">
        <v>377</v>
      </c>
      <c r="K380" s="43">
        <v>0.66650279137388813</v>
      </c>
      <c r="L380">
        <v>5.3837243234957644E-2</v>
      </c>
      <c r="M380">
        <v>0.71245972481326381</v>
      </c>
      <c r="N380" s="44">
        <v>0.49110333488128655</v>
      </c>
      <c r="O380" s="161"/>
      <c r="P380" s="162"/>
      <c r="Q380" s="162"/>
      <c r="R380" s="163"/>
      <c r="S380" s="161"/>
      <c r="V380" s="163"/>
      <c r="W380" s="164"/>
      <c r="X380" s="164"/>
    </row>
    <row r="381" spans="10:24" x14ac:dyDescent="0.25">
      <c r="J381">
        <v>378</v>
      </c>
      <c r="K381" s="43">
        <v>8.8540875652954432E-2</v>
      </c>
      <c r="L381">
        <v>0.34896278517693102</v>
      </c>
      <c r="M381">
        <v>0.65363521798917046</v>
      </c>
      <c r="N381" s="44">
        <v>0.87857171984830784</v>
      </c>
      <c r="O381" s="161"/>
      <c r="P381" s="162"/>
      <c r="Q381" s="162"/>
      <c r="R381" s="163"/>
      <c r="S381" s="161"/>
      <c r="V381" s="163"/>
      <c r="W381" s="164"/>
      <c r="X381" s="164"/>
    </row>
    <row r="382" spans="10:24" x14ac:dyDescent="0.25">
      <c r="J382">
        <v>379</v>
      </c>
      <c r="K382" s="43">
        <v>0.34643560755065173</v>
      </c>
      <c r="L382">
        <v>4.4533619706011884E-2</v>
      </c>
      <c r="M382">
        <v>3.7126152510591037E-2</v>
      </c>
      <c r="N382" s="44">
        <v>0.253740102064552</v>
      </c>
      <c r="O382" s="161"/>
      <c r="P382" s="162"/>
      <c r="Q382" s="162"/>
      <c r="R382" s="163"/>
      <c r="S382" s="161"/>
      <c r="V382" s="163"/>
      <c r="W382" s="164"/>
      <c r="X382" s="164"/>
    </row>
    <row r="383" spans="10:24" x14ac:dyDescent="0.25">
      <c r="J383">
        <v>380</v>
      </c>
      <c r="K383" s="43">
        <v>0.81849687342350119</v>
      </c>
      <c r="L383">
        <v>0.55574259156481554</v>
      </c>
      <c r="M383">
        <v>0.91012736895908064</v>
      </c>
      <c r="N383" s="44">
        <v>0.34307791591671088</v>
      </c>
      <c r="O383" s="161"/>
      <c r="P383" s="162"/>
      <c r="Q383" s="162"/>
      <c r="R383" s="163"/>
      <c r="S383" s="161"/>
      <c r="V383" s="163"/>
      <c r="W383" s="164"/>
      <c r="X383" s="164"/>
    </row>
    <row r="384" spans="10:24" x14ac:dyDescent="0.25">
      <c r="J384">
        <v>381</v>
      </c>
      <c r="K384" s="43">
        <v>0.51038671305825645</v>
      </c>
      <c r="L384">
        <v>0.8203888104753605</v>
      </c>
      <c r="M384">
        <v>0.34446767349900009</v>
      </c>
      <c r="N384" s="44">
        <v>0.32691827556615982</v>
      </c>
      <c r="O384" s="161"/>
      <c r="P384" s="162"/>
      <c r="Q384" s="162"/>
      <c r="R384" s="163"/>
      <c r="S384" s="161"/>
      <c r="V384" s="163"/>
      <c r="W384" s="164"/>
      <c r="X384" s="164"/>
    </row>
    <row r="385" spans="10:24" x14ac:dyDescent="0.25">
      <c r="J385">
        <v>382</v>
      </c>
      <c r="K385" s="43">
        <v>0.35295459764620973</v>
      </c>
      <c r="L385">
        <v>0.2538311847816842</v>
      </c>
      <c r="M385">
        <v>0.19986387154578411</v>
      </c>
      <c r="N385" s="44">
        <v>0.14882598361341037</v>
      </c>
      <c r="O385" s="161"/>
      <c r="P385" s="162"/>
      <c r="Q385" s="162"/>
      <c r="R385" s="163"/>
      <c r="S385" s="161"/>
      <c r="V385" s="163"/>
      <c r="W385" s="164"/>
      <c r="X385" s="164"/>
    </row>
    <row r="386" spans="10:24" x14ac:dyDescent="0.25">
      <c r="J386">
        <v>383</v>
      </c>
      <c r="K386" s="43">
        <v>0.71738578747605131</v>
      </c>
      <c r="L386">
        <v>0.96668077220081106</v>
      </c>
      <c r="M386">
        <v>0.84679545195374395</v>
      </c>
      <c r="N386" s="44">
        <v>0.36646969859747236</v>
      </c>
      <c r="O386" s="161"/>
      <c r="P386" s="162"/>
      <c r="Q386" s="162"/>
      <c r="R386" s="163"/>
      <c r="S386" s="161"/>
      <c r="V386" s="163"/>
      <c r="W386" s="164"/>
      <c r="X386" s="164"/>
    </row>
    <row r="387" spans="10:24" x14ac:dyDescent="0.25">
      <c r="J387">
        <v>384</v>
      </c>
      <c r="K387" s="43">
        <v>0.54121974110900783</v>
      </c>
      <c r="L387">
        <v>0.78158990372362735</v>
      </c>
      <c r="M387">
        <v>0.33677375479428695</v>
      </c>
      <c r="N387" s="44">
        <v>0.59553360859871918</v>
      </c>
      <c r="O387" s="161"/>
      <c r="P387" s="162"/>
      <c r="Q387" s="162"/>
      <c r="R387" s="163"/>
      <c r="S387" s="161"/>
      <c r="V387" s="163"/>
      <c r="W387" s="164"/>
      <c r="X387" s="164"/>
    </row>
    <row r="388" spans="10:24" x14ac:dyDescent="0.25">
      <c r="J388">
        <v>385</v>
      </c>
      <c r="K388" s="43">
        <v>0.89478849342633304</v>
      </c>
      <c r="L388">
        <v>0.27485466559919169</v>
      </c>
      <c r="M388">
        <v>4.1279024016102173E-2</v>
      </c>
      <c r="N388" s="44">
        <v>2.8172936060921749E-2</v>
      </c>
      <c r="O388" s="161"/>
      <c r="P388" s="162"/>
      <c r="Q388" s="162"/>
      <c r="R388" s="163"/>
      <c r="S388" s="161"/>
      <c r="V388" s="163"/>
      <c r="W388" s="164"/>
      <c r="X388" s="164"/>
    </row>
    <row r="389" spans="10:24" x14ac:dyDescent="0.25">
      <c r="J389">
        <v>386</v>
      </c>
      <c r="K389" s="43">
        <v>1.1072662924845877E-3</v>
      </c>
      <c r="L389">
        <v>0.57495661727488201</v>
      </c>
      <c r="M389">
        <v>0.21905084705785571</v>
      </c>
      <c r="N389" s="44">
        <v>0.37653209471171378</v>
      </c>
      <c r="O389" s="161"/>
      <c r="P389" s="162"/>
      <c r="Q389" s="162"/>
      <c r="R389" s="163"/>
      <c r="S389" s="161"/>
      <c r="V389" s="163"/>
      <c r="W389" s="164"/>
      <c r="X389" s="164"/>
    </row>
    <row r="390" spans="10:24" x14ac:dyDescent="0.25">
      <c r="J390">
        <v>387</v>
      </c>
      <c r="K390" s="43">
        <v>0.82203798094082769</v>
      </c>
      <c r="L390">
        <v>0.22790355880165769</v>
      </c>
      <c r="M390">
        <v>0.96726941367016872</v>
      </c>
      <c r="N390" s="44">
        <v>0.69160641634502318</v>
      </c>
      <c r="O390" s="161"/>
      <c r="P390" s="162"/>
      <c r="Q390" s="162"/>
      <c r="R390" s="163"/>
      <c r="S390" s="161"/>
      <c r="V390" s="163"/>
      <c r="W390" s="164"/>
      <c r="X390" s="164"/>
    </row>
    <row r="391" spans="10:24" x14ac:dyDescent="0.25">
      <c r="J391">
        <v>388</v>
      </c>
      <c r="K391" s="43">
        <v>0.64160428532201197</v>
      </c>
      <c r="L391">
        <v>0.10810839586397658</v>
      </c>
      <c r="M391">
        <v>3.0964081653820474E-2</v>
      </c>
      <c r="N391" s="44">
        <v>0.85456654136429555</v>
      </c>
      <c r="O391" s="161"/>
      <c r="P391" s="162"/>
      <c r="Q391" s="162"/>
      <c r="R391" s="163"/>
      <c r="S391" s="161"/>
      <c r="V391" s="163"/>
      <c r="W391" s="164"/>
      <c r="X391" s="164"/>
    </row>
    <row r="392" spans="10:24" x14ac:dyDescent="0.25">
      <c r="J392">
        <v>389</v>
      </c>
      <c r="K392" s="43">
        <v>0.37333348351466755</v>
      </c>
      <c r="L392">
        <v>0.19061312447591228</v>
      </c>
      <c r="M392">
        <v>0.96074730126969032</v>
      </c>
      <c r="N392" s="44">
        <v>3.1030217125761372E-2</v>
      </c>
      <c r="O392" s="161"/>
      <c r="P392" s="162"/>
      <c r="Q392" s="162"/>
      <c r="R392" s="163"/>
      <c r="S392" s="161"/>
      <c r="V392" s="163"/>
      <c r="W392" s="164"/>
      <c r="X392" s="164"/>
    </row>
    <row r="393" spans="10:24" x14ac:dyDescent="0.25">
      <c r="J393">
        <v>390</v>
      </c>
      <c r="K393" s="43">
        <v>0.24436994904753795</v>
      </c>
      <c r="L393">
        <v>6.9612496913530775E-2</v>
      </c>
      <c r="M393">
        <v>0.64487064246264125</v>
      </c>
      <c r="N393" s="44">
        <v>0.71047709146470639</v>
      </c>
      <c r="O393" s="161"/>
      <c r="P393" s="162"/>
      <c r="Q393" s="162"/>
      <c r="R393" s="163"/>
      <c r="S393" s="161"/>
      <c r="V393" s="163"/>
      <c r="W393" s="164"/>
      <c r="X393" s="164"/>
    </row>
    <row r="394" spans="10:24" x14ac:dyDescent="0.25">
      <c r="J394">
        <v>391</v>
      </c>
      <c r="K394" s="43">
        <v>0.22932587854751341</v>
      </c>
      <c r="L394">
        <v>0.65956284460643233</v>
      </c>
      <c r="M394">
        <v>0.68244714354613789</v>
      </c>
      <c r="N394" s="44">
        <v>0.54342751455797145</v>
      </c>
      <c r="O394" s="161"/>
      <c r="P394" s="162"/>
      <c r="Q394" s="162"/>
      <c r="R394" s="163"/>
      <c r="S394" s="161"/>
      <c r="V394" s="163"/>
      <c r="W394" s="164"/>
      <c r="X394" s="164"/>
    </row>
    <row r="395" spans="10:24" x14ac:dyDescent="0.25">
      <c r="J395">
        <v>392</v>
      </c>
      <c r="K395" s="43">
        <v>0.41267542689871639</v>
      </c>
      <c r="L395">
        <v>0.81974184768043357</v>
      </c>
      <c r="M395">
        <v>0.88175599569913099</v>
      </c>
      <c r="N395" s="44">
        <v>0.78253225970496487</v>
      </c>
      <c r="O395" s="161"/>
      <c r="P395" s="162"/>
      <c r="Q395" s="162"/>
      <c r="R395" s="163"/>
      <c r="S395" s="161"/>
      <c r="V395" s="163"/>
      <c r="W395" s="164"/>
      <c r="X395" s="164"/>
    </row>
    <row r="396" spans="10:24" x14ac:dyDescent="0.25">
      <c r="J396">
        <v>393</v>
      </c>
      <c r="K396" s="43">
        <v>0.74721234135767156</v>
      </c>
      <c r="L396">
        <v>0.67489126293871549</v>
      </c>
      <c r="M396">
        <v>0.42870133125083965</v>
      </c>
      <c r="N396" s="44">
        <v>0.15776431160578164</v>
      </c>
      <c r="O396" s="161"/>
      <c r="P396" s="162"/>
      <c r="Q396" s="162"/>
      <c r="R396" s="163"/>
      <c r="S396" s="161"/>
      <c r="V396" s="163"/>
      <c r="W396" s="164"/>
      <c r="X396" s="164"/>
    </row>
    <row r="397" spans="10:24" x14ac:dyDescent="0.25">
      <c r="J397">
        <v>394</v>
      </c>
      <c r="K397" s="43">
        <v>0.47568616445406564</v>
      </c>
      <c r="L397">
        <v>0.6028596616868469</v>
      </c>
      <c r="M397">
        <v>0.5159902525076292</v>
      </c>
      <c r="N397" s="44">
        <v>0.66480874235682008</v>
      </c>
      <c r="O397" s="161"/>
      <c r="P397" s="162"/>
      <c r="Q397" s="162"/>
      <c r="R397" s="163"/>
      <c r="S397" s="161"/>
      <c r="V397" s="163"/>
      <c r="W397" s="164"/>
      <c r="X397" s="164"/>
    </row>
    <row r="398" spans="10:24" x14ac:dyDescent="0.25">
      <c r="J398">
        <v>395</v>
      </c>
      <c r="K398" s="43">
        <v>0.60394539856545293</v>
      </c>
      <c r="L398">
        <v>0.140536181178189</v>
      </c>
      <c r="M398">
        <v>0.85036195532751768</v>
      </c>
      <c r="N398" s="44">
        <v>0.36351051553126035</v>
      </c>
      <c r="O398" s="161"/>
      <c r="P398" s="162"/>
      <c r="Q398" s="162"/>
      <c r="R398" s="163"/>
      <c r="S398" s="161"/>
      <c r="V398" s="163"/>
      <c r="W398" s="164"/>
      <c r="X398" s="164"/>
    </row>
    <row r="399" spans="10:24" x14ac:dyDescent="0.25">
      <c r="J399">
        <v>396</v>
      </c>
      <c r="K399" s="43">
        <v>0.48206399558259716</v>
      </c>
      <c r="L399">
        <v>0.87501816880251071</v>
      </c>
      <c r="M399">
        <v>0.74020363819126644</v>
      </c>
      <c r="N399" s="44">
        <v>0.47400787093373842</v>
      </c>
      <c r="O399" s="161"/>
      <c r="P399" s="162"/>
      <c r="Q399" s="162"/>
      <c r="R399" s="163"/>
      <c r="S399" s="161"/>
      <c r="V399" s="163"/>
      <c r="W399" s="164"/>
      <c r="X399" s="164"/>
    </row>
    <row r="400" spans="10:24" x14ac:dyDescent="0.25">
      <c r="J400">
        <v>397</v>
      </c>
      <c r="K400" s="43">
        <v>0.76525057737086355</v>
      </c>
      <c r="L400">
        <v>0.29579155598533602</v>
      </c>
      <c r="M400">
        <v>0.24099405203031121</v>
      </c>
      <c r="N400" s="44">
        <v>3.7368402397003786E-2</v>
      </c>
      <c r="O400" s="161"/>
      <c r="P400" s="162"/>
      <c r="Q400" s="162"/>
      <c r="R400" s="163"/>
      <c r="S400" s="161"/>
      <c r="V400" s="163"/>
      <c r="W400" s="164"/>
      <c r="X400" s="164"/>
    </row>
    <row r="401" spans="10:24" x14ac:dyDescent="0.25">
      <c r="J401">
        <v>398</v>
      </c>
      <c r="K401" s="43">
        <v>0.98137594292296393</v>
      </c>
      <c r="L401">
        <v>0.18544859282232795</v>
      </c>
      <c r="M401">
        <v>0.95237073920733917</v>
      </c>
      <c r="N401" s="44">
        <v>0.35947393784823434</v>
      </c>
      <c r="O401" s="161"/>
      <c r="P401" s="162"/>
      <c r="Q401" s="162"/>
      <c r="R401" s="163"/>
      <c r="S401" s="161"/>
      <c r="V401" s="163"/>
      <c r="W401" s="164"/>
      <c r="X401" s="164"/>
    </row>
    <row r="402" spans="10:24" x14ac:dyDescent="0.25">
      <c r="J402">
        <v>399</v>
      </c>
      <c r="K402" s="43">
        <v>0.60879646626442252</v>
      </c>
      <c r="L402">
        <v>0.3085398936426047</v>
      </c>
      <c r="M402">
        <v>0.1147841422341267</v>
      </c>
      <c r="N402" s="44">
        <v>0.79208155881314557</v>
      </c>
      <c r="O402" s="161"/>
      <c r="P402" s="162"/>
      <c r="Q402" s="162"/>
      <c r="R402" s="163"/>
      <c r="S402" s="161"/>
      <c r="V402" s="163"/>
      <c r="W402" s="164"/>
      <c r="X402" s="164"/>
    </row>
    <row r="403" spans="10:24" x14ac:dyDescent="0.25">
      <c r="J403">
        <v>400</v>
      </c>
      <c r="K403" s="43">
        <v>0.79534737391389365</v>
      </c>
      <c r="L403">
        <v>0.93212155825123644</v>
      </c>
      <c r="M403">
        <v>0.55171603844885397</v>
      </c>
      <c r="N403" s="44">
        <v>0.99621141263267388</v>
      </c>
      <c r="O403" s="161"/>
      <c r="P403" s="162"/>
      <c r="Q403" s="162"/>
      <c r="R403" s="163"/>
      <c r="S403" s="161"/>
      <c r="V403" s="163"/>
      <c r="W403" s="164"/>
      <c r="X403" s="164"/>
    </row>
    <row r="404" spans="10:24" x14ac:dyDescent="0.25">
      <c r="J404">
        <v>401</v>
      </c>
      <c r="K404" s="43">
        <v>0.73142805555883728</v>
      </c>
      <c r="L404">
        <v>0.75865831244571724</v>
      </c>
      <c r="M404">
        <v>0.5882328283657362</v>
      </c>
      <c r="N404" s="44">
        <v>0.11870537932967329</v>
      </c>
      <c r="O404" s="161"/>
      <c r="P404" s="162"/>
      <c r="Q404" s="162"/>
      <c r="R404" s="163"/>
      <c r="S404" s="161"/>
      <c r="V404" s="163"/>
      <c r="W404" s="164"/>
      <c r="X404" s="164"/>
    </row>
    <row r="405" spans="10:24" x14ac:dyDescent="0.25">
      <c r="J405">
        <v>402</v>
      </c>
      <c r="K405" s="43">
        <v>0.16852971713083365</v>
      </c>
      <c r="L405">
        <v>0.45505348674904855</v>
      </c>
      <c r="M405">
        <v>0.48945278926885327</v>
      </c>
      <c r="N405" s="44">
        <v>0.65094221774734518</v>
      </c>
      <c r="O405" s="161"/>
      <c r="P405" s="162"/>
      <c r="Q405" s="162"/>
      <c r="R405" s="163"/>
      <c r="S405" s="161"/>
      <c r="V405" s="163"/>
      <c r="W405" s="164"/>
      <c r="X405" s="164"/>
    </row>
    <row r="406" spans="10:24" x14ac:dyDescent="0.25">
      <c r="J406">
        <v>403</v>
      </c>
      <c r="K406" s="43">
        <v>0.29218132552781106</v>
      </c>
      <c r="L406">
        <v>0.39490958821596955</v>
      </c>
      <c r="M406">
        <v>0.69838176767115201</v>
      </c>
      <c r="N406" s="44">
        <v>0.99848000332607412</v>
      </c>
      <c r="O406" s="161"/>
      <c r="P406" s="162"/>
      <c r="Q406" s="162"/>
      <c r="R406" s="163"/>
      <c r="S406" s="161"/>
      <c r="V406" s="163"/>
      <c r="W406" s="164"/>
      <c r="X406" s="164"/>
    </row>
    <row r="407" spans="10:24" x14ac:dyDescent="0.25">
      <c r="J407">
        <v>404</v>
      </c>
      <c r="K407" s="43">
        <v>0.22017059810240469</v>
      </c>
      <c r="L407">
        <v>0.63225580394101477</v>
      </c>
      <c r="M407">
        <v>0.89161648112247127</v>
      </c>
      <c r="N407" s="44">
        <v>0.42582614870014712</v>
      </c>
      <c r="O407" s="161"/>
      <c r="P407" s="162"/>
      <c r="Q407" s="162"/>
      <c r="R407" s="163"/>
      <c r="S407" s="161"/>
      <c r="V407" s="163"/>
      <c r="W407" s="164"/>
      <c r="X407" s="164"/>
    </row>
    <row r="408" spans="10:24" x14ac:dyDescent="0.25">
      <c r="J408">
        <v>405</v>
      </c>
      <c r="K408" s="43">
        <v>0.34143861230989569</v>
      </c>
      <c r="L408">
        <v>0.70512571891892351</v>
      </c>
      <c r="M408">
        <v>0.55955440082221064</v>
      </c>
      <c r="N408" s="44">
        <v>0.72782649655573706</v>
      </c>
      <c r="O408" s="161"/>
      <c r="P408" s="162"/>
      <c r="Q408" s="162"/>
      <c r="R408" s="163"/>
      <c r="S408" s="161"/>
      <c r="V408" s="163"/>
      <c r="W408" s="164"/>
      <c r="X408" s="164"/>
    </row>
    <row r="409" spans="10:24" x14ac:dyDescent="0.25">
      <c r="J409">
        <v>406</v>
      </c>
      <c r="K409" s="43">
        <v>0.29462308370810031</v>
      </c>
      <c r="L409">
        <v>0.92034894038174375</v>
      </c>
      <c r="M409">
        <v>0.48196247498301759</v>
      </c>
      <c r="N409" s="44">
        <v>0.98619720088906071</v>
      </c>
      <c r="O409" s="161"/>
      <c r="P409" s="162"/>
      <c r="Q409" s="162"/>
      <c r="R409" s="163"/>
      <c r="S409" s="161"/>
      <c r="V409" s="163"/>
      <c r="W409" s="164"/>
      <c r="X409" s="164"/>
    </row>
    <row r="410" spans="10:24" x14ac:dyDescent="0.25">
      <c r="J410">
        <v>407</v>
      </c>
      <c r="K410" s="43">
        <v>0.80104182898136589</v>
      </c>
      <c r="L410">
        <v>0.19148274119471853</v>
      </c>
      <c r="M410">
        <v>0.9982289447406506</v>
      </c>
      <c r="N410" s="44">
        <v>0.46171204978389668</v>
      </c>
      <c r="O410" s="161"/>
      <c r="P410" s="162"/>
      <c r="Q410" s="162"/>
      <c r="R410" s="163"/>
      <c r="S410" s="161"/>
      <c r="V410" s="163"/>
      <c r="W410" s="164"/>
      <c r="X410" s="164"/>
    </row>
    <row r="411" spans="10:24" x14ac:dyDescent="0.25">
      <c r="J411">
        <v>408</v>
      </c>
      <c r="K411" s="43">
        <v>7.5172174210467735E-2</v>
      </c>
      <c r="L411">
        <v>0.77313579860864801</v>
      </c>
      <c r="M411">
        <v>7.0932054758087282E-2</v>
      </c>
      <c r="N411" s="44">
        <v>0.39954387493626575</v>
      </c>
      <c r="O411" s="161"/>
      <c r="P411" s="162"/>
      <c r="Q411" s="162"/>
      <c r="R411" s="163"/>
      <c r="S411" s="161"/>
      <c r="V411" s="163"/>
      <c r="W411" s="164"/>
      <c r="X411" s="164"/>
    </row>
    <row r="412" spans="10:24" x14ac:dyDescent="0.25">
      <c r="J412">
        <v>409</v>
      </c>
      <c r="K412" s="43">
        <v>0.95703720031467876</v>
      </c>
      <c r="L412">
        <v>0.93610289804258739</v>
      </c>
      <c r="M412">
        <v>0.34119339507641766</v>
      </c>
      <c r="N412" s="44">
        <v>0.24503956836643626</v>
      </c>
      <c r="O412" s="161"/>
      <c r="P412" s="162"/>
      <c r="Q412" s="162"/>
      <c r="R412" s="163"/>
      <c r="S412" s="161"/>
      <c r="V412" s="163"/>
      <c r="W412" s="164"/>
      <c r="X412" s="164"/>
    </row>
    <row r="413" spans="10:24" x14ac:dyDescent="0.25">
      <c r="J413">
        <v>410</v>
      </c>
      <c r="K413" s="43">
        <v>0.46706969607015236</v>
      </c>
      <c r="L413">
        <v>0.50722337049841359</v>
      </c>
      <c r="M413">
        <v>8.8781844651325548E-2</v>
      </c>
      <c r="N413" s="44">
        <v>0.1589573425732882</v>
      </c>
      <c r="O413" s="161"/>
      <c r="P413" s="162"/>
      <c r="Q413" s="162"/>
      <c r="R413" s="163"/>
      <c r="S413" s="161"/>
      <c r="V413" s="163"/>
      <c r="W413" s="164"/>
      <c r="X413" s="164"/>
    </row>
    <row r="414" spans="10:24" x14ac:dyDescent="0.25">
      <c r="J414">
        <v>411</v>
      </c>
      <c r="K414" s="43">
        <v>0.79389899641598238</v>
      </c>
      <c r="L414">
        <v>0.71971785574416214</v>
      </c>
      <c r="M414">
        <v>0.26609522799781693</v>
      </c>
      <c r="N414" s="44">
        <v>0.47331732980954999</v>
      </c>
      <c r="O414" s="161"/>
      <c r="P414" s="162"/>
      <c r="Q414" s="162"/>
      <c r="R414" s="163"/>
      <c r="S414" s="161"/>
      <c r="V414" s="163"/>
      <c r="W414" s="164"/>
      <c r="X414" s="164"/>
    </row>
    <row r="415" spans="10:24" x14ac:dyDescent="0.25">
      <c r="J415">
        <v>412</v>
      </c>
      <c r="K415" s="43">
        <v>0.88255633855790006</v>
      </c>
      <c r="L415">
        <v>0.19470878104699985</v>
      </c>
      <c r="M415">
        <v>0.9135635061790065</v>
      </c>
      <c r="N415" s="44">
        <v>0.98737804901750803</v>
      </c>
      <c r="O415" s="161"/>
      <c r="P415" s="162"/>
      <c r="Q415" s="162"/>
      <c r="R415" s="163"/>
      <c r="S415" s="161"/>
      <c r="V415" s="163"/>
      <c r="W415" s="164"/>
      <c r="X415" s="164"/>
    </row>
    <row r="416" spans="10:24" x14ac:dyDescent="0.25">
      <c r="J416">
        <v>413</v>
      </c>
      <c r="K416" s="43">
        <v>9.5402369096916573E-2</v>
      </c>
      <c r="L416">
        <v>0.33472110079278428</v>
      </c>
      <c r="M416">
        <v>4.7052363060051672E-3</v>
      </c>
      <c r="N416" s="44">
        <v>0.88146954670911437</v>
      </c>
      <c r="O416" s="161"/>
      <c r="P416" s="162"/>
      <c r="Q416" s="162"/>
      <c r="R416" s="163"/>
      <c r="S416" s="161"/>
      <c r="V416" s="163"/>
      <c r="W416" s="164"/>
      <c r="X416" s="164"/>
    </row>
    <row r="417" spans="10:24" x14ac:dyDescent="0.25">
      <c r="J417">
        <v>414</v>
      </c>
      <c r="K417" s="43">
        <v>0.8754232311282969</v>
      </c>
      <c r="L417">
        <v>0.60481936961622806</v>
      </c>
      <c r="M417">
        <v>0.46592859403258591</v>
      </c>
      <c r="N417" s="44">
        <v>0.45781327797315352</v>
      </c>
      <c r="O417" s="161"/>
      <c r="P417" s="162"/>
      <c r="Q417" s="162"/>
      <c r="R417" s="163"/>
      <c r="S417" s="161"/>
      <c r="V417" s="163"/>
      <c r="W417" s="164"/>
      <c r="X417" s="164"/>
    </row>
    <row r="418" spans="10:24" x14ac:dyDescent="0.25">
      <c r="J418">
        <v>415</v>
      </c>
      <c r="K418" s="43">
        <v>0.96262927986101932</v>
      </c>
      <c r="L418">
        <v>0.98768596680724319</v>
      </c>
      <c r="M418">
        <v>0.42804234845902278</v>
      </c>
      <c r="N418" s="44">
        <v>0.19719981725132141</v>
      </c>
      <c r="O418" s="161"/>
      <c r="P418" s="162"/>
      <c r="Q418" s="162"/>
      <c r="R418" s="163"/>
      <c r="S418" s="161"/>
      <c r="V418" s="163"/>
      <c r="W418" s="164"/>
      <c r="X418" s="164"/>
    </row>
    <row r="419" spans="10:24" x14ac:dyDescent="0.25">
      <c r="J419">
        <v>416</v>
      </c>
      <c r="K419" s="43">
        <v>0.43044221846707886</v>
      </c>
      <c r="L419">
        <v>0.2015550629813645</v>
      </c>
      <c r="M419">
        <v>0.60187242622836756</v>
      </c>
      <c r="N419" s="44">
        <v>0.28618907325296405</v>
      </c>
      <c r="O419" s="161"/>
      <c r="P419" s="162"/>
      <c r="Q419" s="162"/>
      <c r="R419" s="163"/>
      <c r="S419" s="161"/>
      <c r="V419" s="163"/>
      <c r="W419" s="164"/>
      <c r="X419" s="164"/>
    </row>
    <row r="420" spans="10:24" x14ac:dyDescent="0.25">
      <c r="J420">
        <v>417</v>
      </c>
      <c r="K420" s="43">
        <v>0.41032512881255756</v>
      </c>
      <c r="L420">
        <v>8.4491038225592341E-2</v>
      </c>
      <c r="M420">
        <v>0.41796936394731432</v>
      </c>
      <c r="N420" s="44">
        <v>6.1338164400493667E-2</v>
      </c>
      <c r="O420" s="161"/>
      <c r="P420" s="162"/>
      <c r="Q420" s="162"/>
      <c r="R420" s="163"/>
      <c r="S420" s="161"/>
      <c r="V420" s="163"/>
      <c r="W420" s="164"/>
      <c r="X420" s="164"/>
    </row>
    <row r="421" spans="10:24" x14ac:dyDescent="0.25">
      <c r="J421">
        <v>418</v>
      </c>
      <c r="K421" s="43">
        <v>0.97559320113654768</v>
      </c>
      <c r="L421">
        <v>0.99371047538210788</v>
      </c>
      <c r="M421">
        <v>9.1314399304309291E-2</v>
      </c>
      <c r="N421" s="44">
        <v>1.9400626708179103E-2</v>
      </c>
      <c r="O421" s="161"/>
      <c r="P421" s="162"/>
      <c r="Q421" s="162"/>
      <c r="R421" s="163"/>
      <c r="S421" s="161"/>
      <c r="V421" s="163"/>
      <c r="W421" s="164"/>
      <c r="X421" s="164"/>
    </row>
    <row r="422" spans="10:24" x14ac:dyDescent="0.25">
      <c r="J422">
        <v>419</v>
      </c>
      <c r="K422" s="43">
        <v>0.13431386973926907</v>
      </c>
      <c r="L422">
        <v>0.79381017922846975</v>
      </c>
      <c r="M422">
        <v>0.58706253491435068</v>
      </c>
      <c r="N422" s="44">
        <v>0.2454640642781224</v>
      </c>
      <c r="O422" s="161"/>
      <c r="P422" s="162"/>
      <c r="Q422" s="162"/>
      <c r="R422" s="163"/>
      <c r="S422" s="161"/>
      <c r="V422" s="163"/>
      <c r="W422" s="164"/>
      <c r="X422" s="164"/>
    </row>
    <row r="423" spans="10:24" x14ac:dyDescent="0.25">
      <c r="J423">
        <v>420</v>
      </c>
      <c r="K423" s="43">
        <v>0.14993497701092695</v>
      </c>
      <c r="L423">
        <v>0.28257077527919772</v>
      </c>
      <c r="M423">
        <v>0.73942067104024645</v>
      </c>
      <c r="N423" s="44">
        <v>0.5861762870180528</v>
      </c>
      <c r="O423" s="161"/>
      <c r="P423" s="162"/>
      <c r="Q423" s="162"/>
      <c r="R423" s="163"/>
      <c r="S423" s="161"/>
      <c r="V423" s="163"/>
      <c r="W423" s="164"/>
      <c r="X423" s="164"/>
    </row>
    <row r="424" spans="10:24" x14ac:dyDescent="0.25">
      <c r="J424">
        <v>421</v>
      </c>
      <c r="K424" s="43">
        <v>0.62145683550613873</v>
      </c>
      <c r="L424">
        <v>0.16690528197136179</v>
      </c>
      <c r="M424">
        <v>0.71420757731732809</v>
      </c>
      <c r="N424" s="44">
        <v>0.37748411669499371</v>
      </c>
      <c r="O424" s="161"/>
      <c r="P424" s="162"/>
      <c r="Q424" s="162"/>
      <c r="R424" s="163"/>
      <c r="S424" s="161"/>
      <c r="V424" s="163"/>
      <c r="W424" s="164"/>
      <c r="X424" s="164"/>
    </row>
    <row r="425" spans="10:24" x14ac:dyDescent="0.25">
      <c r="J425">
        <v>422</v>
      </c>
      <c r="K425" s="43">
        <v>5.5011074354072487E-2</v>
      </c>
      <c r="L425">
        <v>0.98061411031811785</v>
      </c>
      <c r="M425">
        <v>0.80067880611479603</v>
      </c>
      <c r="N425" s="44">
        <v>0.98599251167537527</v>
      </c>
      <c r="O425" s="161"/>
      <c r="P425" s="162"/>
      <c r="Q425" s="162"/>
      <c r="R425" s="163"/>
      <c r="S425" s="161"/>
      <c r="V425" s="163"/>
      <c r="W425" s="164"/>
      <c r="X425" s="164"/>
    </row>
    <row r="426" spans="10:24" x14ac:dyDescent="0.25">
      <c r="J426">
        <v>423</v>
      </c>
      <c r="K426" s="43">
        <v>0.85669947005432734</v>
      </c>
      <c r="L426">
        <v>0.75820554362213577</v>
      </c>
      <c r="M426">
        <v>0.11670950670341773</v>
      </c>
      <c r="N426" s="44">
        <v>0.6248334154399009</v>
      </c>
      <c r="O426" s="161"/>
      <c r="P426" s="162"/>
      <c r="Q426" s="162"/>
      <c r="R426" s="163"/>
      <c r="S426" s="161"/>
      <c r="V426" s="163"/>
      <c r="W426" s="164"/>
      <c r="X426" s="164"/>
    </row>
    <row r="427" spans="10:24" x14ac:dyDescent="0.25">
      <c r="J427">
        <v>424</v>
      </c>
      <c r="K427" s="43">
        <v>0.32860710994218267</v>
      </c>
      <c r="L427">
        <v>1.5877168987522339E-2</v>
      </c>
      <c r="M427">
        <v>0.27604501598413189</v>
      </c>
      <c r="N427" s="44">
        <v>0.7083636757798808</v>
      </c>
      <c r="O427" s="161"/>
      <c r="P427" s="162"/>
      <c r="Q427" s="162"/>
      <c r="R427" s="163"/>
      <c r="S427" s="161"/>
      <c r="V427" s="163"/>
      <c r="W427" s="164"/>
      <c r="X427" s="164"/>
    </row>
    <row r="428" spans="10:24" x14ac:dyDescent="0.25">
      <c r="J428">
        <v>425</v>
      </c>
      <c r="K428" s="43">
        <v>0.96756335170956875</v>
      </c>
      <c r="L428">
        <v>0.3803871316160331</v>
      </c>
      <c r="M428">
        <v>0.30402654644971294</v>
      </c>
      <c r="N428" s="44">
        <v>0.3305061568206431</v>
      </c>
      <c r="O428" s="161"/>
      <c r="P428" s="162"/>
      <c r="Q428" s="162"/>
      <c r="R428" s="163"/>
      <c r="S428" s="161"/>
      <c r="V428" s="163"/>
      <c r="W428" s="164"/>
      <c r="X428" s="164"/>
    </row>
    <row r="429" spans="10:24" x14ac:dyDescent="0.25">
      <c r="J429">
        <v>426</v>
      </c>
      <c r="K429" s="43">
        <v>0.1336670841380001</v>
      </c>
      <c r="L429">
        <v>0.68312708039958281</v>
      </c>
      <c r="M429">
        <v>0.91189156365528601</v>
      </c>
      <c r="N429" s="44">
        <v>0.49511748972122283</v>
      </c>
      <c r="O429" s="161"/>
      <c r="P429" s="162"/>
      <c r="Q429" s="162"/>
      <c r="R429" s="163"/>
      <c r="S429" s="161"/>
      <c r="V429" s="163"/>
      <c r="W429" s="164"/>
      <c r="X429" s="164"/>
    </row>
    <row r="430" spans="10:24" x14ac:dyDescent="0.25">
      <c r="J430">
        <v>427</v>
      </c>
      <c r="K430" s="43">
        <v>3.2400502107971851E-2</v>
      </c>
      <c r="L430">
        <v>0.82679218432602297</v>
      </c>
      <c r="M430">
        <v>0.45393730719287984</v>
      </c>
      <c r="N430" s="44">
        <v>1.7441423332509642E-2</v>
      </c>
      <c r="O430" s="161"/>
      <c r="P430" s="162"/>
      <c r="Q430" s="162"/>
      <c r="R430" s="163"/>
      <c r="S430" s="161"/>
      <c r="V430" s="163"/>
      <c r="W430" s="164"/>
      <c r="X430" s="164"/>
    </row>
    <row r="431" spans="10:24" x14ac:dyDescent="0.25">
      <c r="J431">
        <v>428</v>
      </c>
      <c r="K431" s="43">
        <v>0.14174896509634627</v>
      </c>
      <c r="L431">
        <v>0.32566329363414126</v>
      </c>
      <c r="M431">
        <v>0.35190813907895646</v>
      </c>
      <c r="N431" s="44">
        <v>0.38714514642615683</v>
      </c>
      <c r="O431" s="161"/>
      <c r="P431" s="162"/>
      <c r="Q431" s="162"/>
      <c r="R431" s="163"/>
      <c r="S431" s="161"/>
      <c r="V431" s="163"/>
      <c r="W431" s="164"/>
      <c r="X431" s="164"/>
    </row>
    <row r="432" spans="10:24" x14ac:dyDescent="0.25">
      <c r="J432">
        <v>429</v>
      </c>
      <c r="K432" s="43">
        <v>0.70073805740352657</v>
      </c>
      <c r="L432">
        <v>0.23236354049076846</v>
      </c>
      <c r="M432">
        <v>0.23860499787642164</v>
      </c>
      <c r="N432" s="44">
        <v>0.10694459762659903</v>
      </c>
      <c r="O432" s="161"/>
      <c r="P432" s="162"/>
      <c r="Q432" s="162"/>
      <c r="R432" s="163"/>
      <c r="S432" s="161"/>
      <c r="V432" s="163"/>
      <c r="W432" s="164"/>
      <c r="X432" s="164"/>
    </row>
    <row r="433" spans="10:24" x14ac:dyDescent="0.25">
      <c r="J433">
        <v>430</v>
      </c>
      <c r="K433" s="43">
        <v>0.11558653036697664</v>
      </c>
      <c r="L433">
        <v>0.68090040535614826</v>
      </c>
      <c r="M433">
        <v>0.45138837069073368</v>
      </c>
      <c r="N433" s="44">
        <v>0.22927309510954086</v>
      </c>
      <c r="O433" s="161"/>
      <c r="P433" s="162"/>
      <c r="Q433" s="162"/>
      <c r="R433" s="163"/>
      <c r="S433" s="161"/>
      <c r="V433" s="163"/>
      <c r="W433" s="164"/>
      <c r="X433" s="164"/>
    </row>
    <row r="434" spans="10:24" x14ac:dyDescent="0.25">
      <c r="J434">
        <v>431</v>
      </c>
      <c r="K434" s="43">
        <v>0.50565558055407833</v>
      </c>
      <c r="L434">
        <v>0.77611682972422613</v>
      </c>
      <c r="M434">
        <v>0.51552013068353819</v>
      </c>
      <c r="N434" s="44">
        <v>0.64554066095097706</v>
      </c>
      <c r="O434" s="161"/>
      <c r="P434" s="162"/>
      <c r="Q434" s="162"/>
      <c r="R434" s="163"/>
      <c r="S434" s="161"/>
      <c r="V434" s="163"/>
      <c r="W434" s="164"/>
      <c r="X434" s="164"/>
    </row>
    <row r="435" spans="10:24" x14ac:dyDescent="0.25">
      <c r="J435">
        <v>432</v>
      </c>
      <c r="K435" s="43">
        <v>9.7768302211020508E-2</v>
      </c>
      <c r="L435">
        <v>0.1720698743857243</v>
      </c>
      <c r="M435">
        <v>0.5847004071664248</v>
      </c>
      <c r="N435" s="44">
        <v>0.6002828653316008</v>
      </c>
      <c r="O435" s="161"/>
      <c r="P435" s="162"/>
      <c r="Q435" s="162"/>
      <c r="R435" s="163"/>
      <c r="S435" s="161"/>
      <c r="V435" s="163"/>
      <c r="W435" s="164"/>
      <c r="X435" s="164"/>
    </row>
    <row r="436" spans="10:24" x14ac:dyDescent="0.25">
      <c r="J436">
        <v>433</v>
      </c>
      <c r="K436" s="43">
        <v>0.65890464776127211</v>
      </c>
      <c r="L436">
        <v>0.97203382244961012</v>
      </c>
      <c r="M436">
        <v>0.27678785354062019</v>
      </c>
      <c r="N436" s="44">
        <v>0.51246511118769689</v>
      </c>
      <c r="O436" s="161"/>
      <c r="P436" s="162"/>
      <c r="Q436" s="162"/>
      <c r="R436" s="163"/>
      <c r="S436" s="161"/>
      <c r="V436" s="163"/>
      <c r="W436" s="164"/>
      <c r="X436" s="164"/>
    </row>
    <row r="437" spans="10:24" x14ac:dyDescent="0.25">
      <c r="J437">
        <v>434</v>
      </c>
      <c r="K437" s="43">
        <v>0.41191785277060744</v>
      </c>
      <c r="L437">
        <v>0.52695606941928907</v>
      </c>
      <c r="M437">
        <v>0.35451369657720833</v>
      </c>
      <c r="N437" s="44">
        <v>0.69364950505627265</v>
      </c>
      <c r="O437" s="161"/>
      <c r="P437" s="162"/>
      <c r="Q437" s="162"/>
      <c r="R437" s="163"/>
      <c r="S437" s="161"/>
      <c r="V437" s="163"/>
      <c r="W437" s="164"/>
      <c r="X437" s="164"/>
    </row>
    <row r="438" spans="10:24" x14ac:dyDescent="0.25">
      <c r="J438">
        <v>435</v>
      </c>
      <c r="K438" s="43">
        <v>1.189998083017374E-2</v>
      </c>
      <c r="L438">
        <v>0.62442882443534498</v>
      </c>
      <c r="M438">
        <v>0.9376511424470112</v>
      </c>
      <c r="N438" s="44">
        <v>0.83084949441562506</v>
      </c>
      <c r="O438" s="161"/>
      <c r="P438" s="162"/>
      <c r="Q438" s="162"/>
      <c r="R438" s="163"/>
      <c r="S438" s="161"/>
      <c r="V438" s="163"/>
      <c r="W438" s="164"/>
      <c r="X438" s="164"/>
    </row>
    <row r="439" spans="10:24" x14ac:dyDescent="0.25">
      <c r="J439">
        <v>436</v>
      </c>
      <c r="K439" s="43">
        <v>0.74620817659854777</v>
      </c>
      <c r="L439">
        <v>0.57795474244392153</v>
      </c>
      <c r="M439">
        <v>0.2797617988077975</v>
      </c>
      <c r="N439" s="44">
        <v>0.10242885622937037</v>
      </c>
      <c r="O439" s="161"/>
      <c r="P439" s="162"/>
      <c r="Q439" s="162"/>
      <c r="R439" s="163"/>
      <c r="S439" s="161"/>
      <c r="V439" s="163"/>
      <c r="W439" s="164"/>
      <c r="X439" s="164"/>
    </row>
    <row r="440" spans="10:24" x14ac:dyDescent="0.25">
      <c r="J440">
        <v>437</v>
      </c>
      <c r="K440" s="43">
        <v>0.46232391327135713</v>
      </c>
      <c r="L440">
        <v>0.28069979681127155</v>
      </c>
      <c r="M440">
        <v>0.74339822657651344</v>
      </c>
      <c r="N440" s="44">
        <v>6.9891858636205173E-2</v>
      </c>
      <c r="O440" s="161"/>
      <c r="P440" s="162"/>
      <c r="Q440" s="162"/>
      <c r="R440" s="163"/>
      <c r="S440" s="161"/>
      <c r="V440" s="163"/>
      <c r="W440" s="164"/>
      <c r="X440" s="164"/>
    </row>
    <row r="441" spans="10:24" x14ac:dyDescent="0.25">
      <c r="J441">
        <v>438</v>
      </c>
      <c r="K441" s="43">
        <v>0.91607453124397742</v>
      </c>
      <c r="L441">
        <v>0.7084907589729974</v>
      </c>
      <c r="M441">
        <v>0.53261993666644547</v>
      </c>
      <c r="N441" s="44">
        <v>0.67679774420515326</v>
      </c>
      <c r="O441" s="161"/>
      <c r="P441" s="162"/>
      <c r="Q441" s="162"/>
      <c r="R441" s="163"/>
      <c r="S441" s="161"/>
      <c r="V441" s="163"/>
      <c r="W441" s="164"/>
      <c r="X441" s="164"/>
    </row>
    <row r="442" spans="10:24" x14ac:dyDescent="0.25">
      <c r="J442">
        <v>439</v>
      </c>
      <c r="K442" s="43">
        <v>0.33348214640106588</v>
      </c>
      <c r="L442">
        <v>0.66528059858454436</v>
      </c>
      <c r="M442">
        <v>0.53503734433222427</v>
      </c>
      <c r="N442" s="44">
        <v>0.35521395369771802</v>
      </c>
      <c r="O442" s="161"/>
      <c r="P442" s="162"/>
      <c r="Q442" s="162"/>
      <c r="R442" s="163"/>
      <c r="S442" s="161"/>
      <c r="V442" s="163"/>
      <c r="W442" s="164"/>
      <c r="X442" s="164"/>
    </row>
    <row r="443" spans="10:24" x14ac:dyDescent="0.25">
      <c r="J443">
        <v>440</v>
      </c>
      <c r="K443" s="43">
        <v>0.70493687280298145</v>
      </c>
      <c r="L443">
        <v>7.2549593796676803E-2</v>
      </c>
      <c r="M443">
        <v>0.11942404584395605</v>
      </c>
      <c r="N443" s="44">
        <v>2.0820190225059321E-2</v>
      </c>
      <c r="O443" s="161"/>
      <c r="P443" s="162"/>
      <c r="Q443" s="162"/>
      <c r="R443" s="163"/>
      <c r="S443" s="161"/>
      <c r="V443" s="163"/>
      <c r="W443" s="164"/>
      <c r="X443" s="164"/>
    </row>
    <row r="444" spans="10:24" x14ac:dyDescent="0.25">
      <c r="J444">
        <v>441</v>
      </c>
      <c r="K444" s="43">
        <v>0.72711975223541525</v>
      </c>
      <c r="L444">
        <v>9.556651106156544E-2</v>
      </c>
      <c r="M444">
        <v>0.75807783697034403</v>
      </c>
      <c r="N444" s="44">
        <v>0.13680989958286249</v>
      </c>
      <c r="O444" s="161"/>
      <c r="P444" s="162"/>
      <c r="Q444" s="162"/>
      <c r="R444" s="163"/>
      <c r="S444" s="161"/>
      <c r="V444" s="163"/>
      <c r="W444" s="164"/>
      <c r="X444" s="164"/>
    </row>
    <row r="445" spans="10:24" x14ac:dyDescent="0.25">
      <c r="J445">
        <v>442</v>
      </c>
      <c r="K445" s="43">
        <v>0.69493030287175495</v>
      </c>
      <c r="L445">
        <v>0.1276363022898036</v>
      </c>
      <c r="M445">
        <v>0.98273873246131116</v>
      </c>
      <c r="N445" s="44">
        <v>0.63319264902822892</v>
      </c>
      <c r="O445" s="161"/>
      <c r="P445" s="162"/>
      <c r="Q445" s="162"/>
      <c r="R445" s="163"/>
      <c r="S445" s="161"/>
      <c r="V445" s="163"/>
      <c r="W445" s="164"/>
      <c r="X445" s="164"/>
    </row>
    <row r="446" spans="10:24" x14ac:dyDescent="0.25">
      <c r="J446">
        <v>443</v>
      </c>
      <c r="K446" s="43">
        <v>0.24867164163034583</v>
      </c>
      <c r="L446">
        <v>0.10426508357221176</v>
      </c>
      <c r="M446">
        <v>0.73962797170321537</v>
      </c>
      <c r="N446" s="44">
        <v>0.13290978265381914</v>
      </c>
      <c r="O446" s="161"/>
      <c r="P446" s="162"/>
      <c r="Q446" s="162"/>
      <c r="R446" s="163"/>
      <c r="S446" s="161"/>
      <c r="V446" s="163"/>
      <c r="W446" s="164"/>
      <c r="X446" s="164"/>
    </row>
    <row r="447" spans="10:24" x14ac:dyDescent="0.25">
      <c r="J447">
        <v>444</v>
      </c>
      <c r="K447" s="43">
        <v>0.90513195830887949</v>
      </c>
      <c r="L447">
        <v>4.9366885417427842E-3</v>
      </c>
      <c r="M447">
        <v>0.43353499597123535</v>
      </c>
      <c r="N447" s="44">
        <v>0.48725980772561095</v>
      </c>
      <c r="O447" s="161"/>
      <c r="P447" s="162"/>
      <c r="Q447" s="162"/>
      <c r="R447" s="163"/>
      <c r="S447" s="161"/>
      <c r="V447" s="163"/>
      <c r="W447" s="164"/>
      <c r="X447" s="164"/>
    </row>
    <row r="448" spans="10:24" x14ac:dyDescent="0.25">
      <c r="J448">
        <v>445</v>
      </c>
      <c r="K448" s="43">
        <v>0.82543532236803951</v>
      </c>
      <c r="L448">
        <v>0.97680747634029907</v>
      </c>
      <c r="M448">
        <v>8.2986142514659633E-2</v>
      </c>
      <c r="N448" s="44">
        <v>0.38053505679259259</v>
      </c>
      <c r="O448" s="161"/>
      <c r="P448" s="162"/>
      <c r="Q448" s="162"/>
      <c r="R448" s="163"/>
      <c r="S448" s="161"/>
      <c r="V448" s="163"/>
      <c r="W448" s="164"/>
      <c r="X448" s="164"/>
    </row>
    <row r="449" spans="10:24" x14ac:dyDescent="0.25">
      <c r="J449">
        <v>446</v>
      </c>
      <c r="K449" s="43">
        <v>0.82683464580249144</v>
      </c>
      <c r="L449">
        <v>0.88394451474198232</v>
      </c>
      <c r="M449">
        <v>0.453339021497834</v>
      </c>
      <c r="N449" s="44">
        <v>0.76033036002308696</v>
      </c>
      <c r="O449" s="161"/>
      <c r="P449" s="162"/>
      <c r="Q449" s="162"/>
      <c r="R449" s="163"/>
      <c r="S449" s="161"/>
      <c r="V449" s="163"/>
      <c r="W449" s="164"/>
      <c r="X449" s="164"/>
    </row>
    <row r="450" spans="10:24" x14ac:dyDescent="0.25">
      <c r="J450">
        <v>447</v>
      </c>
      <c r="K450" s="43">
        <v>0.20819919344036286</v>
      </c>
      <c r="L450">
        <v>0.18307807813374832</v>
      </c>
      <c r="M450">
        <v>0.55490433834980846</v>
      </c>
      <c r="N450" s="44">
        <v>0.14862224312521133</v>
      </c>
      <c r="O450" s="161"/>
      <c r="P450" s="162"/>
      <c r="Q450" s="162"/>
      <c r="R450" s="163"/>
      <c r="S450" s="161"/>
      <c r="V450" s="163"/>
      <c r="W450" s="164"/>
      <c r="X450" s="164"/>
    </row>
    <row r="451" spans="10:24" x14ac:dyDescent="0.25">
      <c r="J451">
        <v>448</v>
      </c>
      <c r="K451" s="43">
        <v>0.1092601180629279</v>
      </c>
      <c r="L451">
        <v>0.37692660259926003</v>
      </c>
      <c r="M451">
        <v>0.44091079558932389</v>
      </c>
      <c r="N451" s="44">
        <v>0.44002093849386348</v>
      </c>
      <c r="O451" s="161"/>
      <c r="P451" s="162"/>
      <c r="Q451" s="162"/>
      <c r="R451" s="163"/>
      <c r="S451" s="161"/>
      <c r="V451" s="163"/>
      <c r="W451" s="164"/>
      <c r="X451" s="164"/>
    </row>
    <row r="452" spans="10:24" x14ac:dyDescent="0.25">
      <c r="J452">
        <v>449</v>
      </c>
      <c r="K452" s="43">
        <v>0.97930808533758895</v>
      </c>
      <c r="L452">
        <v>0.48454260759424317</v>
      </c>
      <c r="M452">
        <v>0.45886369847337016</v>
      </c>
      <c r="N452" s="44">
        <v>0.14954294241765509</v>
      </c>
      <c r="O452" s="161"/>
      <c r="P452" s="162"/>
      <c r="Q452" s="162"/>
      <c r="R452" s="163"/>
      <c r="S452" s="161"/>
      <c r="V452" s="163"/>
      <c r="W452" s="164"/>
      <c r="X452" s="164"/>
    </row>
    <row r="453" spans="10:24" x14ac:dyDescent="0.25">
      <c r="J453">
        <v>450</v>
      </c>
      <c r="K453" s="43">
        <v>1.826321073566306E-2</v>
      </c>
      <c r="L453">
        <v>0.81934438721636516</v>
      </c>
      <c r="M453">
        <v>0.97098015099065005</v>
      </c>
      <c r="N453" s="44">
        <v>0.13359791795360609</v>
      </c>
      <c r="O453" s="161"/>
      <c r="P453" s="162"/>
      <c r="Q453" s="162"/>
      <c r="R453" s="163"/>
      <c r="S453" s="161"/>
      <c r="V453" s="163"/>
      <c r="W453" s="164"/>
      <c r="X453" s="164"/>
    </row>
    <row r="454" spans="10:24" x14ac:dyDescent="0.25">
      <c r="J454">
        <v>451</v>
      </c>
      <c r="K454" s="43">
        <v>0.63399424686835781</v>
      </c>
      <c r="L454">
        <v>0.9952051662518091</v>
      </c>
      <c r="M454">
        <v>0.94125780713610596</v>
      </c>
      <c r="N454" s="44">
        <v>0.69149038374145078</v>
      </c>
      <c r="O454" s="161"/>
      <c r="P454" s="162"/>
      <c r="Q454" s="162"/>
      <c r="R454" s="163"/>
      <c r="S454" s="161"/>
      <c r="V454" s="163"/>
      <c r="W454" s="164"/>
      <c r="X454" s="164"/>
    </row>
    <row r="455" spans="10:24" x14ac:dyDescent="0.25">
      <c r="J455">
        <v>452</v>
      </c>
      <c r="K455" s="43">
        <v>0.74247655764414111</v>
      </c>
      <c r="L455">
        <v>0.31389535517249434</v>
      </c>
      <c r="M455">
        <v>0.34903826214525902</v>
      </c>
      <c r="N455" s="44">
        <v>7.1389585027267444E-2</v>
      </c>
      <c r="O455" s="161"/>
      <c r="P455" s="162"/>
      <c r="Q455" s="162"/>
      <c r="R455" s="163"/>
      <c r="S455" s="161"/>
      <c r="V455" s="163"/>
      <c r="W455" s="164"/>
      <c r="X455" s="164"/>
    </row>
    <row r="456" spans="10:24" x14ac:dyDescent="0.25">
      <c r="J456">
        <v>453</v>
      </c>
      <c r="K456" s="43">
        <v>0.4436048099795088</v>
      </c>
      <c r="L456">
        <v>0.95385539154592935</v>
      </c>
      <c r="M456">
        <v>0.24014960062985469</v>
      </c>
      <c r="N456" s="44">
        <v>0.2847820841723645</v>
      </c>
      <c r="O456" s="161"/>
      <c r="P456" s="162"/>
      <c r="Q456" s="162"/>
      <c r="R456" s="163"/>
      <c r="S456" s="161"/>
      <c r="V456" s="163"/>
      <c r="W456" s="164"/>
      <c r="X456" s="164"/>
    </row>
    <row r="457" spans="10:24" x14ac:dyDescent="0.25">
      <c r="J457">
        <v>454</v>
      </c>
      <c r="K457" s="43">
        <v>0.4777324448153708</v>
      </c>
      <c r="L457">
        <v>0.29428760511291241</v>
      </c>
      <c r="M457">
        <v>0.56355048213049164</v>
      </c>
      <c r="N457" s="44">
        <v>0.51893482930312407</v>
      </c>
      <c r="O457" s="161"/>
      <c r="P457" s="162"/>
      <c r="Q457" s="162"/>
      <c r="R457" s="163"/>
      <c r="S457" s="161"/>
      <c r="V457" s="163"/>
      <c r="W457" s="164"/>
      <c r="X457" s="164"/>
    </row>
    <row r="458" spans="10:24" x14ac:dyDescent="0.25">
      <c r="J458">
        <v>455</v>
      </c>
      <c r="K458" s="43">
        <v>0.5551139585679814</v>
      </c>
      <c r="L458">
        <v>7.1067572744287766E-2</v>
      </c>
      <c r="M458">
        <v>0.22416066514343513</v>
      </c>
      <c r="N458" s="44">
        <v>7.4450372229212247E-3</v>
      </c>
      <c r="O458" s="161"/>
      <c r="P458" s="162"/>
      <c r="Q458" s="162"/>
      <c r="R458" s="163"/>
      <c r="S458" s="161"/>
      <c r="V458" s="163"/>
      <c r="W458" s="164"/>
      <c r="X458" s="164"/>
    </row>
    <row r="459" spans="10:24" x14ac:dyDescent="0.25">
      <c r="J459">
        <v>456</v>
      </c>
      <c r="K459" s="43">
        <v>0.35421545861767845</v>
      </c>
      <c r="L459">
        <v>0.56961674555085706</v>
      </c>
      <c r="M459">
        <v>3.2925546768129976E-2</v>
      </c>
      <c r="N459" s="44">
        <v>0.70388645341153466</v>
      </c>
      <c r="O459" s="161"/>
      <c r="P459" s="162"/>
      <c r="Q459" s="162"/>
      <c r="R459" s="163"/>
      <c r="S459" s="161"/>
      <c r="V459" s="163"/>
      <c r="W459" s="164"/>
      <c r="X459" s="164"/>
    </row>
    <row r="460" spans="10:24" x14ac:dyDescent="0.25">
      <c r="J460">
        <v>457</v>
      </c>
      <c r="K460" s="43">
        <v>0.35551371484320415</v>
      </c>
      <c r="L460">
        <v>0.80734725727844248</v>
      </c>
      <c r="M460">
        <v>0.34628967643754838</v>
      </c>
      <c r="N460" s="44">
        <v>0.78380955788565676</v>
      </c>
      <c r="O460" s="161"/>
      <c r="P460" s="162"/>
      <c r="Q460" s="162"/>
      <c r="R460" s="163"/>
      <c r="S460" s="161"/>
      <c r="V460" s="163"/>
      <c r="W460" s="164"/>
      <c r="X460" s="164"/>
    </row>
    <row r="461" spans="10:24" x14ac:dyDescent="0.25">
      <c r="J461">
        <v>458</v>
      </c>
      <c r="K461" s="43">
        <v>0.5547277508506856</v>
      </c>
      <c r="L461">
        <v>0.12073900597026077</v>
      </c>
      <c r="M461">
        <v>0.89066669631166928</v>
      </c>
      <c r="N461" s="44">
        <v>0.63246009716846774</v>
      </c>
      <c r="O461" s="161"/>
      <c r="P461" s="162"/>
      <c r="Q461" s="162"/>
      <c r="R461" s="163"/>
      <c r="S461" s="161"/>
      <c r="V461" s="163"/>
      <c r="W461" s="164"/>
      <c r="X461" s="164"/>
    </row>
    <row r="462" spans="10:24" x14ac:dyDescent="0.25">
      <c r="J462">
        <v>459</v>
      </c>
      <c r="K462" s="43">
        <v>0.23111880443835109</v>
      </c>
      <c r="L462">
        <v>0.66346340363379552</v>
      </c>
      <c r="M462">
        <v>0.79667284954386319</v>
      </c>
      <c r="N462" s="44">
        <v>0.4060119842031461</v>
      </c>
      <c r="O462" s="161"/>
      <c r="P462" s="162"/>
      <c r="Q462" s="162"/>
      <c r="R462" s="163"/>
      <c r="S462" s="161"/>
      <c r="V462" s="163"/>
      <c r="W462" s="164"/>
      <c r="X462" s="164"/>
    </row>
    <row r="463" spans="10:24" x14ac:dyDescent="0.25">
      <c r="J463">
        <v>460</v>
      </c>
      <c r="K463" s="43">
        <v>0.6617485589989841</v>
      </c>
      <c r="L463">
        <v>0.52470228423510523</v>
      </c>
      <c r="M463">
        <v>0.36544380901659801</v>
      </c>
      <c r="N463" s="44">
        <v>0.21760319442111098</v>
      </c>
      <c r="O463" s="161"/>
      <c r="P463" s="162"/>
      <c r="Q463" s="162"/>
      <c r="R463" s="163"/>
      <c r="S463" s="161"/>
      <c r="V463" s="163"/>
      <c r="W463" s="164"/>
      <c r="X463" s="164"/>
    </row>
    <row r="464" spans="10:24" x14ac:dyDescent="0.25">
      <c r="J464">
        <v>461</v>
      </c>
      <c r="K464" s="43">
        <v>7.7130677375700785E-3</v>
      </c>
      <c r="L464">
        <v>0.77690100712402099</v>
      </c>
      <c r="M464">
        <v>0.36550951609493076</v>
      </c>
      <c r="N464" s="44">
        <v>0.94713973251763917</v>
      </c>
      <c r="O464" s="161"/>
      <c r="P464" s="162"/>
      <c r="Q464" s="162"/>
      <c r="R464" s="163"/>
      <c r="S464" s="161"/>
      <c r="V464" s="163"/>
      <c r="W464" s="164"/>
      <c r="X464" s="164"/>
    </row>
    <row r="465" spans="10:24" x14ac:dyDescent="0.25">
      <c r="J465">
        <v>462</v>
      </c>
      <c r="K465" s="43">
        <v>0.33913867577907697</v>
      </c>
      <c r="L465">
        <v>0.69861382116207016</v>
      </c>
      <c r="M465">
        <v>0.33818163648804667</v>
      </c>
      <c r="N465" s="44">
        <v>0.68034886400946204</v>
      </c>
      <c r="O465" s="161"/>
      <c r="P465" s="162"/>
      <c r="Q465" s="162"/>
      <c r="R465" s="163"/>
      <c r="S465" s="161"/>
      <c r="V465" s="163"/>
      <c r="W465" s="164"/>
      <c r="X465" s="164"/>
    </row>
    <row r="466" spans="10:24" x14ac:dyDescent="0.25">
      <c r="J466">
        <v>463</v>
      </c>
      <c r="K466" s="43">
        <v>0.86879558701995552</v>
      </c>
      <c r="L466">
        <v>0.66096800883935247</v>
      </c>
      <c r="M466">
        <v>0.76597185974112625</v>
      </c>
      <c r="N466" s="44">
        <v>0.28970358815020947</v>
      </c>
      <c r="O466" s="161"/>
      <c r="P466" s="162"/>
      <c r="Q466" s="162"/>
      <c r="R466" s="163"/>
      <c r="S466" s="161"/>
      <c r="V466" s="163"/>
      <c r="W466" s="164"/>
      <c r="X466" s="164"/>
    </row>
    <row r="467" spans="10:24" x14ac:dyDescent="0.25">
      <c r="J467">
        <v>464</v>
      </c>
      <c r="K467" s="43">
        <v>0.43478632392656125</v>
      </c>
      <c r="L467">
        <v>0.54640940844333696</v>
      </c>
      <c r="M467">
        <v>0.87752738929409224</v>
      </c>
      <c r="N467" s="44">
        <v>0.64480286396408992</v>
      </c>
      <c r="O467" s="161"/>
      <c r="P467" s="162"/>
      <c r="Q467" s="162"/>
      <c r="R467" s="163"/>
      <c r="S467" s="161"/>
      <c r="V467" s="163"/>
      <c r="W467" s="164"/>
      <c r="X467" s="164"/>
    </row>
    <row r="468" spans="10:24" x14ac:dyDescent="0.25">
      <c r="J468">
        <v>465</v>
      </c>
      <c r="K468" s="43">
        <v>0.79517405821244125</v>
      </c>
      <c r="L468">
        <v>0.54510315963130629</v>
      </c>
      <c r="M468">
        <v>0.25438195485048398</v>
      </c>
      <c r="N468" s="44">
        <v>0.83317565847329356</v>
      </c>
      <c r="O468" s="161"/>
      <c r="P468" s="162"/>
      <c r="Q468" s="162"/>
      <c r="R468" s="163"/>
      <c r="S468" s="161"/>
      <c r="V468" s="163"/>
      <c r="W468" s="164"/>
      <c r="X468" s="164"/>
    </row>
    <row r="469" spans="10:24" x14ac:dyDescent="0.25">
      <c r="J469">
        <v>466</v>
      </c>
      <c r="K469" s="43">
        <v>0.70898519995774345</v>
      </c>
      <c r="L469">
        <v>0.78954574382895348</v>
      </c>
      <c r="M469">
        <v>0.68447311724183657</v>
      </c>
      <c r="N469" s="44">
        <v>0.9928795845913273</v>
      </c>
      <c r="O469" s="161"/>
      <c r="P469" s="162"/>
      <c r="Q469" s="162"/>
      <c r="R469" s="163"/>
      <c r="S469" s="161"/>
      <c r="V469" s="163"/>
      <c r="W469" s="164"/>
      <c r="X469" s="164"/>
    </row>
    <row r="470" spans="10:24" x14ac:dyDescent="0.25">
      <c r="J470">
        <v>467</v>
      </c>
      <c r="K470" s="43">
        <v>0.93642167367978812</v>
      </c>
      <c r="L470">
        <v>6.2422443712415565E-2</v>
      </c>
      <c r="M470">
        <v>0.86038475301046791</v>
      </c>
      <c r="N470" s="44">
        <v>0.89473023108370353</v>
      </c>
      <c r="O470" s="161"/>
      <c r="P470" s="162"/>
      <c r="Q470" s="162"/>
      <c r="R470" s="163"/>
      <c r="S470" s="161"/>
      <c r="V470" s="163"/>
      <c r="W470" s="164"/>
      <c r="X470" s="164"/>
    </row>
    <row r="471" spans="10:24" x14ac:dyDescent="0.25">
      <c r="J471">
        <v>468</v>
      </c>
      <c r="K471" s="43">
        <v>0.75921016355970328</v>
      </c>
      <c r="L471">
        <v>0.81364160242242589</v>
      </c>
      <c r="M471">
        <v>0.35168455620781691</v>
      </c>
      <c r="N471" s="44">
        <v>0.35980634055248528</v>
      </c>
      <c r="O471" s="161"/>
      <c r="P471" s="162"/>
      <c r="Q471" s="162"/>
      <c r="R471" s="163"/>
      <c r="S471" s="161"/>
      <c r="V471" s="163"/>
      <c r="W471" s="164"/>
      <c r="X471" s="164"/>
    </row>
    <row r="472" spans="10:24" x14ac:dyDescent="0.25">
      <c r="J472">
        <v>469</v>
      </c>
      <c r="K472" s="43">
        <v>0.85020481849031626</v>
      </c>
      <c r="L472">
        <v>0.30505146852431553</v>
      </c>
      <c r="M472">
        <v>0.16091701968820471</v>
      </c>
      <c r="N472" s="44">
        <v>7.0379541341387797E-2</v>
      </c>
      <c r="O472" s="161"/>
      <c r="P472" s="162"/>
      <c r="Q472" s="162"/>
      <c r="R472" s="163"/>
      <c r="S472" s="161"/>
      <c r="V472" s="163"/>
      <c r="W472" s="164"/>
      <c r="X472" s="164"/>
    </row>
    <row r="473" spans="10:24" x14ac:dyDescent="0.25">
      <c r="J473">
        <v>470</v>
      </c>
      <c r="K473" s="43">
        <v>5.1763205811067636E-2</v>
      </c>
      <c r="L473">
        <v>0.57266940241009778</v>
      </c>
      <c r="M473">
        <v>0.20982236778123342</v>
      </c>
      <c r="N473" s="44">
        <v>0.96209950597699501</v>
      </c>
      <c r="O473" s="161"/>
      <c r="P473" s="162"/>
      <c r="Q473" s="162"/>
      <c r="R473" s="163"/>
      <c r="S473" s="161"/>
      <c r="V473" s="163"/>
      <c r="W473" s="164"/>
      <c r="X473" s="164"/>
    </row>
    <row r="474" spans="10:24" x14ac:dyDescent="0.25">
      <c r="J474">
        <v>471</v>
      </c>
      <c r="K474" s="43">
        <v>0.51463856426415355</v>
      </c>
      <c r="L474">
        <v>3.3386213552571098E-2</v>
      </c>
      <c r="M474">
        <v>0.4105628159368746</v>
      </c>
      <c r="N474" s="44">
        <v>0.24573603604347194</v>
      </c>
      <c r="O474" s="161"/>
      <c r="P474" s="162"/>
      <c r="Q474" s="162"/>
      <c r="R474" s="163"/>
      <c r="S474" s="161"/>
      <c r="V474" s="163"/>
      <c r="W474" s="164"/>
      <c r="X474" s="164"/>
    </row>
    <row r="475" spans="10:24" x14ac:dyDescent="0.25">
      <c r="J475">
        <v>472</v>
      </c>
      <c r="K475" s="43">
        <v>0.67742298712689997</v>
      </c>
      <c r="L475">
        <v>0.8063357577593705</v>
      </c>
      <c r="M475">
        <v>0.64455147970204985</v>
      </c>
      <c r="N475" s="44">
        <v>0.45725005720885536</v>
      </c>
      <c r="O475" s="161"/>
      <c r="P475" s="162"/>
      <c r="Q475" s="162"/>
      <c r="R475" s="163"/>
      <c r="S475" s="161"/>
      <c r="V475" s="163"/>
      <c r="W475" s="164"/>
      <c r="X475" s="164"/>
    </row>
    <row r="476" spans="10:24" x14ac:dyDescent="0.25">
      <c r="J476">
        <v>473</v>
      </c>
      <c r="K476" s="43">
        <v>0.28322846436631977</v>
      </c>
      <c r="L476">
        <v>0.33649744368040158</v>
      </c>
      <c r="M476">
        <v>0.82408682784094167</v>
      </c>
      <c r="N476" s="44">
        <v>0.49785405919677927</v>
      </c>
      <c r="O476" s="161"/>
      <c r="P476" s="162"/>
      <c r="Q476" s="162"/>
      <c r="R476" s="163"/>
      <c r="S476" s="161"/>
      <c r="V476" s="163"/>
      <c r="W476" s="164"/>
      <c r="X476" s="164"/>
    </row>
    <row r="477" spans="10:24" x14ac:dyDescent="0.25">
      <c r="J477">
        <v>474</v>
      </c>
      <c r="K477" s="43">
        <v>0.76537917972392044</v>
      </c>
      <c r="L477">
        <v>5.8469419729882954E-3</v>
      </c>
      <c r="M477">
        <v>0.81737141636646227</v>
      </c>
      <c r="N477" s="44">
        <v>0.99522452479351697</v>
      </c>
      <c r="O477" s="161"/>
      <c r="P477" s="162"/>
      <c r="Q477" s="162"/>
      <c r="R477" s="163"/>
      <c r="S477" s="161"/>
      <c r="V477" s="163"/>
      <c r="W477" s="164"/>
      <c r="X477" s="164"/>
    </row>
    <row r="478" spans="10:24" x14ac:dyDescent="0.25">
      <c r="J478">
        <v>475</v>
      </c>
      <c r="K478" s="43">
        <v>0.69872926698226456</v>
      </c>
      <c r="L478">
        <v>6.9040248703013063E-2</v>
      </c>
      <c r="M478">
        <v>0.14776674187003869</v>
      </c>
      <c r="N478" s="44">
        <v>0.18344065352934669</v>
      </c>
      <c r="O478" s="161"/>
      <c r="P478" s="162"/>
      <c r="Q478" s="162"/>
      <c r="R478" s="163"/>
      <c r="S478" s="161"/>
      <c r="V478" s="163"/>
      <c r="W478" s="164"/>
      <c r="X478" s="164"/>
    </row>
    <row r="479" spans="10:24" x14ac:dyDescent="0.25">
      <c r="J479">
        <v>476</v>
      </c>
      <c r="K479" s="43">
        <v>0.57267072641594252</v>
      </c>
      <c r="L479">
        <v>0.42934004632472622</v>
      </c>
      <c r="M479">
        <v>0.77232638429623823</v>
      </c>
      <c r="N479" s="44">
        <v>0.94820530794155744</v>
      </c>
      <c r="O479" s="161"/>
      <c r="P479" s="162"/>
      <c r="Q479" s="162"/>
      <c r="R479" s="163"/>
      <c r="S479" s="161"/>
      <c r="V479" s="163"/>
      <c r="W479" s="164"/>
      <c r="X479" s="164"/>
    </row>
    <row r="480" spans="10:24" x14ac:dyDescent="0.25">
      <c r="J480">
        <v>477</v>
      </c>
      <c r="K480" s="43">
        <v>0.41569980694129594</v>
      </c>
      <c r="L480">
        <v>0.30311026058944035</v>
      </c>
      <c r="M480">
        <v>0.40182996652562142</v>
      </c>
      <c r="N480" s="44">
        <v>0.64516272629382465</v>
      </c>
      <c r="O480" s="161"/>
      <c r="P480" s="162"/>
      <c r="Q480" s="162"/>
      <c r="R480" s="163"/>
      <c r="S480" s="161"/>
      <c r="V480" s="163"/>
      <c r="W480" s="164"/>
      <c r="X480" s="164"/>
    </row>
    <row r="481" spans="10:24" x14ac:dyDescent="0.25">
      <c r="J481">
        <v>478</v>
      </c>
      <c r="K481" s="43">
        <v>0.81416872687505093</v>
      </c>
      <c r="L481">
        <v>0.24780761796946238</v>
      </c>
      <c r="M481">
        <v>0.63689122306237123</v>
      </c>
      <c r="N481" s="44">
        <v>0.26840827410807555</v>
      </c>
      <c r="O481" s="161"/>
      <c r="P481" s="162"/>
      <c r="Q481" s="162"/>
      <c r="R481" s="163"/>
      <c r="S481" s="161"/>
      <c r="V481" s="163"/>
      <c r="W481" s="164"/>
      <c r="X481" s="164"/>
    </row>
    <row r="482" spans="10:24" x14ac:dyDescent="0.25">
      <c r="J482">
        <v>479</v>
      </c>
      <c r="K482" s="43">
        <v>0.31690804317111609</v>
      </c>
      <c r="L482">
        <v>0.1403929517498882</v>
      </c>
      <c r="M482">
        <v>0.44396444002881585</v>
      </c>
      <c r="N482" s="44">
        <v>0.99757568394096097</v>
      </c>
      <c r="O482" s="161"/>
      <c r="P482" s="162"/>
      <c r="Q482" s="162"/>
      <c r="R482" s="163"/>
      <c r="S482" s="161"/>
      <c r="V482" s="163"/>
      <c r="W482" s="164"/>
      <c r="X482" s="164"/>
    </row>
    <row r="483" spans="10:24" x14ac:dyDescent="0.25">
      <c r="J483">
        <v>480</v>
      </c>
      <c r="K483" s="43">
        <v>0.40903789447400174</v>
      </c>
      <c r="L483">
        <v>0.73121252391302227</v>
      </c>
      <c r="M483">
        <v>0.17574545333616265</v>
      </c>
      <c r="N483" s="44">
        <v>0.69714214637293126</v>
      </c>
      <c r="O483" s="161"/>
      <c r="P483" s="162"/>
      <c r="Q483" s="162"/>
      <c r="R483" s="163"/>
      <c r="S483" s="161"/>
      <c r="V483" s="163"/>
      <c r="W483" s="164"/>
      <c r="X483" s="164"/>
    </row>
    <row r="484" spans="10:24" x14ac:dyDescent="0.25">
      <c r="J484">
        <v>481</v>
      </c>
      <c r="K484" s="43">
        <v>0.5900104808019272</v>
      </c>
      <c r="L484">
        <v>0.18109739813606551</v>
      </c>
      <c r="M484">
        <v>0.64310765197106523</v>
      </c>
      <c r="N484" s="44">
        <v>5.530459592872139E-2</v>
      </c>
      <c r="O484" s="161"/>
      <c r="P484" s="162"/>
      <c r="Q484" s="162"/>
      <c r="R484" s="163"/>
      <c r="S484" s="161"/>
      <c r="V484" s="163"/>
      <c r="W484" s="164"/>
      <c r="X484" s="164"/>
    </row>
    <row r="485" spans="10:24" x14ac:dyDescent="0.25">
      <c r="J485">
        <v>482</v>
      </c>
      <c r="K485" s="43">
        <v>0.44116276986926761</v>
      </c>
      <c r="L485">
        <v>4.9139627768121086E-2</v>
      </c>
      <c r="M485">
        <v>0.13849912510775431</v>
      </c>
      <c r="N485" s="44">
        <v>0.71703008030317628</v>
      </c>
      <c r="O485" s="161"/>
      <c r="P485" s="162"/>
      <c r="Q485" s="162"/>
      <c r="R485" s="163"/>
      <c r="S485" s="161"/>
      <c r="V485" s="163"/>
      <c r="W485" s="164"/>
      <c r="X485" s="164"/>
    </row>
    <row r="486" spans="10:24" x14ac:dyDescent="0.25">
      <c r="J486">
        <v>483</v>
      </c>
      <c r="K486" s="43">
        <v>0.21085400857530789</v>
      </c>
      <c r="L486">
        <v>0.96786574178936535</v>
      </c>
      <c r="M486">
        <v>0.58526461252521755</v>
      </c>
      <c r="N486" s="44">
        <v>0.60145856448603674</v>
      </c>
      <c r="O486" s="161"/>
      <c r="P486" s="162"/>
      <c r="Q486" s="162"/>
      <c r="R486" s="163"/>
      <c r="S486" s="161"/>
      <c r="V486" s="163"/>
      <c r="W486" s="164"/>
      <c r="X486" s="164"/>
    </row>
    <row r="487" spans="10:24" x14ac:dyDescent="0.25">
      <c r="J487">
        <v>484</v>
      </c>
      <c r="K487" s="43">
        <v>1.4928504326015002E-3</v>
      </c>
      <c r="L487">
        <v>0.26557709990995182</v>
      </c>
      <c r="M487">
        <v>0.19351693271553427</v>
      </c>
      <c r="N487" s="44">
        <v>0.62179473814188146</v>
      </c>
      <c r="O487" s="161"/>
      <c r="P487" s="162"/>
      <c r="Q487" s="162"/>
      <c r="R487" s="163"/>
      <c r="S487" s="161"/>
      <c r="V487" s="163"/>
      <c r="W487" s="164"/>
      <c r="X487" s="164"/>
    </row>
    <row r="488" spans="10:24" x14ac:dyDescent="0.25">
      <c r="J488">
        <v>485</v>
      </c>
      <c r="K488" s="43">
        <v>0.83027712337398873</v>
      </c>
      <c r="L488">
        <v>0.81731424219529603</v>
      </c>
      <c r="M488">
        <v>0.19714213883622034</v>
      </c>
      <c r="N488" s="44">
        <v>0.50228204734304238</v>
      </c>
      <c r="O488" s="161"/>
      <c r="P488" s="162"/>
      <c r="Q488" s="162"/>
      <c r="R488" s="163"/>
      <c r="S488" s="161"/>
      <c r="V488" s="163"/>
      <c r="W488" s="164"/>
      <c r="X488" s="164"/>
    </row>
    <row r="489" spans="10:24" x14ac:dyDescent="0.25">
      <c r="J489">
        <v>486</v>
      </c>
      <c r="K489" s="43">
        <v>0.46253605917948815</v>
      </c>
      <c r="L489">
        <v>0.7877707051396845</v>
      </c>
      <c r="M489">
        <v>0.31526821260941629</v>
      </c>
      <c r="N489" s="44">
        <v>0.20986461774027254</v>
      </c>
      <c r="O489" s="161"/>
      <c r="P489" s="162"/>
      <c r="Q489" s="162"/>
      <c r="R489" s="163"/>
      <c r="S489" s="161"/>
      <c r="V489" s="163"/>
      <c r="W489" s="164"/>
      <c r="X489" s="164"/>
    </row>
    <row r="490" spans="10:24" x14ac:dyDescent="0.25">
      <c r="J490">
        <v>487</v>
      </c>
      <c r="K490" s="43">
        <v>0.67476457199113027</v>
      </c>
      <c r="L490">
        <v>0.31683194861004804</v>
      </c>
      <c r="M490">
        <v>0.69350722314477875</v>
      </c>
      <c r="N490" s="44">
        <v>0.33420442517913851</v>
      </c>
      <c r="O490" s="161"/>
      <c r="P490" s="162"/>
      <c r="Q490" s="162"/>
      <c r="R490" s="163"/>
      <c r="S490" s="161"/>
      <c r="V490" s="163"/>
      <c r="W490" s="164"/>
      <c r="X490" s="164"/>
    </row>
    <row r="491" spans="10:24" x14ac:dyDescent="0.25">
      <c r="J491">
        <v>488</v>
      </c>
      <c r="K491" s="43">
        <v>0.19878201836455101</v>
      </c>
      <c r="L491">
        <v>0.66797413461329802</v>
      </c>
      <c r="M491">
        <v>0.13697083068019078</v>
      </c>
      <c r="N491" s="44">
        <v>3.5165642657804863E-2</v>
      </c>
      <c r="O491" s="161"/>
      <c r="P491" s="162"/>
      <c r="Q491" s="162"/>
      <c r="R491" s="163"/>
      <c r="S491" s="161"/>
      <c r="V491" s="163"/>
      <c r="W491" s="164"/>
      <c r="X491" s="164"/>
    </row>
    <row r="492" spans="10:24" x14ac:dyDescent="0.25">
      <c r="J492">
        <v>489</v>
      </c>
      <c r="K492" s="43">
        <v>0.3385468720740753</v>
      </c>
      <c r="L492">
        <v>0.67405732735486446</v>
      </c>
      <c r="M492">
        <v>0.3211177968772011</v>
      </c>
      <c r="N492" s="44">
        <v>0.38090420452679397</v>
      </c>
      <c r="O492" s="161"/>
      <c r="P492" s="162"/>
      <c r="Q492" s="162"/>
      <c r="R492" s="163"/>
      <c r="S492" s="161"/>
      <c r="V492" s="163"/>
      <c r="W492" s="164"/>
      <c r="X492" s="164"/>
    </row>
    <row r="493" spans="10:24" x14ac:dyDescent="0.25">
      <c r="J493">
        <v>490</v>
      </c>
      <c r="K493" s="43">
        <v>0.70012818592105985</v>
      </c>
      <c r="L493">
        <v>6.2501443166623205E-2</v>
      </c>
      <c r="M493">
        <v>0.68211917210877637</v>
      </c>
      <c r="N493" s="44">
        <v>0.379178740083987</v>
      </c>
      <c r="O493" s="161"/>
      <c r="P493" s="162"/>
      <c r="Q493" s="162"/>
      <c r="R493" s="163"/>
      <c r="S493" s="161"/>
      <c r="V493" s="163"/>
      <c r="W493" s="164"/>
      <c r="X493" s="164"/>
    </row>
    <row r="494" spans="10:24" x14ac:dyDescent="0.25">
      <c r="J494">
        <v>491</v>
      </c>
      <c r="K494" s="43">
        <v>0.44055496160482777</v>
      </c>
      <c r="L494">
        <v>0.1113797037822355</v>
      </c>
      <c r="M494">
        <v>0.71049922014039579</v>
      </c>
      <c r="N494" s="44">
        <v>0.11616816759654125</v>
      </c>
      <c r="O494" s="161"/>
      <c r="P494" s="162"/>
      <c r="Q494" s="162"/>
      <c r="R494" s="163"/>
      <c r="S494" s="161"/>
      <c r="V494" s="163"/>
      <c r="W494" s="164"/>
      <c r="X494" s="164"/>
    </row>
    <row r="495" spans="10:24" x14ac:dyDescent="0.25">
      <c r="J495">
        <v>492</v>
      </c>
      <c r="K495" s="43">
        <v>0.65954173125126558</v>
      </c>
      <c r="L495">
        <v>0.36730908273298246</v>
      </c>
      <c r="M495">
        <v>1.7018744450989165E-2</v>
      </c>
      <c r="N495" s="44">
        <v>0.24391722022615414</v>
      </c>
      <c r="O495" s="161"/>
      <c r="P495" s="162"/>
      <c r="Q495" s="162"/>
      <c r="R495" s="163"/>
      <c r="S495" s="161"/>
      <c r="V495" s="163"/>
      <c r="W495" s="164"/>
      <c r="X495" s="164"/>
    </row>
    <row r="496" spans="10:24" x14ac:dyDescent="0.25">
      <c r="J496">
        <v>493</v>
      </c>
      <c r="K496" s="43">
        <v>0.57442950563661388</v>
      </c>
      <c r="L496">
        <v>0.12509336482827926</v>
      </c>
      <c r="M496">
        <v>0.90731816205604576</v>
      </c>
      <c r="N496" s="44">
        <v>0.18096246811504046</v>
      </c>
      <c r="O496" s="161"/>
      <c r="P496" s="162"/>
      <c r="Q496" s="162"/>
      <c r="R496" s="163"/>
      <c r="S496" s="161"/>
      <c r="V496" s="163"/>
      <c r="W496" s="164"/>
      <c r="X496" s="164"/>
    </row>
    <row r="497" spans="10:24" x14ac:dyDescent="0.25">
      <c r="J497">
        <v>494</v>
      </c>
      <c r="K497" s="43">
        <v>0.38812376781306579</v>
      </c>
      <c r="L497">
        <v>0.35929497472987892</v>
      </c>
      <c r="M497">
        <v>0.63926089095598426</v>
      </c>
      <c r="N497" s="44">
        <v>0.46057395704679249</v>
      </c>
      <c r="O497" s="161"/>
      <c r="P497" s="162"/>
      <c r="Q497" s="162"/>
      <c r="R497" s="163"/>
      <c r="S497" s="161"/>
      <c r="V497" s="163"/>
      <c r="W497" s="164"/>
      <c r="X497" s="164"/>
    </row>
    <row r="498" spans="10:24" x14ac:dyDescent="0.25">
      <c r="J498">
        <v>495</v>
      </c>
      <c r="K498" s="43">
        <v>5.4540683887238428E-2</v>
      </c>
      <c r="L498">
        <v>4.7643499046038706E-2</v>
      </c>
      <c r="M498">
        <v>0.54952795004684962</v>
      </c>
      <c r="N498" s="44">
        <v>0.7671533023468593</v>
      </c>
      <c r="O498" s="161"/>
      <c r="P498" s="162"/>
      <c r="Q498" s="162"/>
      <c r="R498" s="163"/>
      <c r="S498" s="161"/>
      <c r="V498" s="163"/>
      <c r="W498" s="164"/>
      <c r="X498" s="164"/>
    </row>
    <row r="499" spans="10:24" x14ac:dyDescent="0.25">
      <c r="J499">
        <v>496</v>
      </c>
      <c r="K499" s="43">
        <v>9.7547356301473598E-2</v>
      </c>
      <c r="L499">
        <v>0.55956260959809445</v>
      </c>
      <c r="M499">
        <v>0.20607969864936693</v>
      </c>
      <c r="N499" s="44">
        <v>0.20127481148751214</v>
      </c>
      <c r="O499" s="161"/>
      <c r="P499" s="162"/>
      <c r="Q499" s="162"/>
      <c r="R499" s="163"/>
      <c r="S499" s="161"/>
      <c r="V499" s="163"/>
      <c r="W499" s="164"/>
      <c r="X499" s="164"/>
    </row>
    <row r="500" spans="10:24" x14ac:dyDescent="0.25">
      <c r="J500">
        <v>497</v>
      </c>
      <c r="K500" s="43">
        <v>0.56284547328514645</v>
      </c>
      <c r="L500">
        <v>0.82917326172034189</v>
      </c>
      <c r="M500">
        <v>0.8280915239600628</v>
      </c>
      <c r="N500" s="44">
        <v>6.665377073312162E-2</v>
      </c>
      <c r="O500" s="161"/>
      <c r="P500" s="162"/>
      <c r="Q500" s="162"/>
      <c r="R500" s="163"/>
      <c r="S500" s="161"/>
      <c r="V500" s="163"/>
      <c r="W500" s="164"/>
      <c r="X500" s="164"/>
    </row>
    <row r="501" spans="10:24" x14ac:dyDescent="0.25">
      <c r="J501">
        <v>498</v>
      </c>
      <c r="K501" s="43">
        <v>0.27357241760107309</v>
      </c>
      <c r="L501">
        <v>0.21171456133256283</v>
      </c>
      <c r="M501">
        <v>0.48982856055259094</v>
      </c>
      <c r="N501" s="44">
        <v>0.97263446701148326</v>
      </c>
      <c r="O501" s="161"/>
      <c r="P501" s="162"/>
      <c r="Q501" s="162"/>
      <c r="R501" s="163"/>
      <c r="S501" s="161"/>
      <c r="V501" s="163"/>
      <c r="W501" s="164"/>
      <c r="X501" s="164"/>
    </row>
    <row r="502" spans="10:24" x14ac:dyDescent="0.25">
      <c r="J502">
        <v>499</v>
      </c>
      <c r="K502" s="43">
        <v>0.21310180397608192</v>
      </c>
      <c r="L502">
        <v>0.19095013936225658</v>
      </c>
      <c r="M502">
        <v>0.62740644542157675</v>
      </c>
      <c r="N502" s="44">
        <v>0.34479795353371068</v>
      </c>
      <c r="O502" s="161"/>
      <c r="P502" s="162"/>
      <c r="Q502" s="162"/>
      <c r="R502" s="163"/>
      <c r="S502" s="161"/>
      <c r="V502" s="163"/>
      <c r="W502" s="164"/>
      <c r="X502" s="164"/>
    </row>
    <row r="503" spans="10:24" x14ac:dyDescent="0.25">
      <c r="J503">
        <v>500</v>
      </c>
      <c r="K503" s="43">
        <v>0.69162721793672455</v>
      </c>
      <c r="L503">
        <v>0.70575194302484445</v>
      </c>
      <c r="M503">
        <v>0.84768351065251291</v>
      </c>
      <c r="N503" s="44">
        <v>0.23336554572600365</v>
      </c>
      <c r="O503" s="161"/>
      <c r="P503" s="162"/>
      <c r="Q503" s="162"/>
      <c r="R503" s="163"/>
      <c r="S503" s="161"/>
      <c r="V503" s="163"/>
      <c r="W503" s="164"/>
      <c r="X503" s="164"/>
    </row>
    <row r="504" spans="10:24" x14ac:dyDescent="0.25">
      <c r="J504">
        <v>501</v>
      </c>
      <c r="K504" s="43">
        <v>0.62237111774909004</v>
      </c>
      <c r="L504">
        <v>0.49995975645432</v>
      </c>
      <c r="M504">
        <v>0.83785180243258739</v>
      </c>
      <c r="N504" s="44">
        <v>0.15668078493251569</v>
      </c>
      <c r="O504" s="161"/>
      <c r="P504" s="162"/>
      <c r="Q504" s="162"/>
      <c r="R504" s="163"/>
      <c r="S504" s="161"/>
      <c r="V504" s="163"/>
      <c r="W504" s="164"/>
      <c r="X504" s="164"/>
    </row>
    <row r="505" spans="10:24" x14ac:dyDescent="0.25">
      <c r="J505">
        <v>502</v>
      </c>
      <c r="K505" s="43">
        <v>0.73976519818109276</v>
      </c>
      <c r="L505">
        <v>0.99668099440694891</v>
      </c>
      <c r="M505">
        <v>0.79544575231903847</v>
      </c>
      <c r="N505" s="44">
        <v>0.24321782012074011</v>
      </c>
      <c r="O505" s="161"/>
      <c r="P505" s="162"/>
      <c r="Q505" s="162"/>
      <c r="R505" s="163"/>
      <c r="S505" s="161"/>
      <c r="V505" s="163"/>
      <c r="W505" s="164"/>
      <c r="X505" s="164"/>
    </row>
    <row r="506" spans="10:24" x14ac:dyDescent="0.25">
      <c r="J506">
        <v>503</v>
      </c>
      <c r="K506" s="43">
        <v>0.10260687081493014</v>
      </c>
      <c r="L506">
        <v>0.63855244252970156</v>
      </c>
      <c r="M506">
        <v>0.38924691231868958</v>
      </c>
      <c r="N506" s="44">
        <v>0.8981742115005491</v>
      </c>
      <c r="O506" s="161"/>
      <c r="P506" s="162"/>
      <c r="Q506" s="162"/>
      <c r="R506" s="163"/>
      <c r="S506" s="161"/>
      <c r="V506" s="163"/>
      <c r="W506" s="164"/>
      <c r="X506" s="164"/>
    </row>
    <row r="507" spans="10:24" x14ac:dyDescent="0.25">
      <c r="J507">
        <v>504</v>
      </c>
      <c r="K507" s="43">
        <v>0.50211088201382026</v>
      </c>
      <c r="L507">
        <v>0.21486506956791407</v>
      </c>
      <c r="M507">
        <v>0.80994374831645899</v>
      </c>
      <c r="N507" s="44">
        <v>0.28183600779241957</v>
      </c>
      <c r="O507" s="161"/>
      <c r="P507" s="162"/>
      <c r="Q507" s="162"/>
      <c r="R507" s="163"/>
      <c r="S507" s="161"/>
      <c r="V507" s="163"/>
      <c r="W507" s="164"/>
      <c r="X507" s="164"/>
    </row>
    <row r="508" spans="10:24" x14ac:dyDescent="0.25">
      <c r="J508">
        <v>505</v>
      </c>
      <c r="K508" s="43">
        <v>0.79195283102825742</v>
      </c>
      <c r="L508">
        <v>0.1592996054034681</v>
      </c>
      <c r="M508">
        <v>0.65561055650045286</v>
      </c>
      <c r="N508" s="44">
        <v>0.97591654692400476</v>
      </c>
      <c r="O508" s="161"/>
      <c r="P508" s="162"/>
      <c r="Q508" s="162"/>
      <c r="R508" s="163"/>
      <c r="S508" s="161"/>
      <c r="V508" s="163"/>
      <c r="W508" s="164"/>
      <c r="X508" s="164"/>
    </row>
    <row r="509" spans="10:24" x14ac:dyDescent="0.25">
      <c r="J509">
        <v>506</v>
      </c>
      <c r="K509" s="43">
        <v>8.3498278298689721E-2</v>
      </c>
      <c r="L509">
        <v>0.59248475518274701</v>
      </c>
      <c r="M509">
        <v>0.85252018933476992</v>
      </c>
      <c r="N509" s="44">
        <v>0.98857415962859063</v>
      </c>
      <c r="O509" s="161"/>
      <c r="P509" s="162"/>
      <c r="Q509" s="162"/>
      <c r="R509" s="163"/>
      <c r="S509" s="161"/>
      <c r="V509" s="163"/>
      <c r="W509" s="164"/>
      <c r="X509" s="164"/>
    </row>
    <row r="510" spans="10:24" x14ac:dyDescent="0.25">
      <c r="J510">
        <v>507</v>
      </c>
      <c r="K510" s="43">
        <v>0.36572040472208867</v>
      </c>
      <c r="L510">
        <v>0.77213799389669691</v>
      </c>
      <c r="M510">
        <v>0.10709765461342458</v>
      </c>
      <c r="N510" s="44">
        <v>0.64632366974364786</v>
      </c>
      <c r="O510" s="161"/>
      <c r="P510" s="162"/>
      <c r="Q510" s="162"/>
      <c r="R510" s="163"/>
      <c r="S510" s="161"/>
      <c r="V510" s="163"/>
      <c r="W510" s="164"/>
      <c r="X510" s="164"/>
    </row>
    <row r="511" spans="10:24" x14ac:dyDescent="0.25">
      <c r="J511">
        <v>508</v>
      </c>
      <c r="K511" s="43">
        <v>0.85737896529452184</v>
      </c>
      <c r="L511">
        <v>0.55135173371775303</v>
      </c>
      <c r="M511">
        <v>0.39433971345709096</v>
      </c>
      <c r="N511" s="44">
        <v>0.59816386694342483</v>
      </c>
      <c r="O511" s="161"/>
      <c r="P511" s="162"/>
      <c r="Q511" s="162"/>
      <c r="R511" s="163"/>
      <c r="S511" s="161"/>
      <c r="V511" s="163"/>
      <c r="W511" s="164"/>
      <c r="X511" s="164"/>
    </row>
    <row r="512" spans="10:24" x14ac:dyDescent="0.25">
      <c r="J512">
        <v>509</v>
      </c>
      <c r="K512" s="43">
        <v>0.2175702574667826</v>
      </c>
      <c r="L512">
        <v>0.63655540888288753</v>
      </c>
      <c r="M512">
        <v>0.50380120088472513</v>
      </c>
      <c r="N512" s="44">
        <v>0.46453624631374724</v>
      </c>
      <c r="O512" s="161"/>
      <c r="P512" s="162"/>
      <c r="Q512" s="162"/>
      <c r="R512" s="163"/>
      <c r="S512" s="161"/>
      <c r="V512" s="163"/>
      <c r="W512" s="164"/>
      <c r="X512" s="164"/>
    </row>
    <row r="513" spans="10:24" x14ac:dyDescent="0.25">
      <c r="J513">
        <v>510</v>
      </c>
      <c r="K513" s="43">
        <v>0.21508541811491266</v>
      </c>
      <c r="L513">
        <v>0.58850562412380159</v>
      </c>
      <c r="M513">
        <v>0.79768781743677919</v>
      </c>
      <c r="N513" s="44">
        <v>4.9033638003664448E-2</v>
      </c>
      <c r="O513" s="161"/>
      <c r="P513" s="162"/>
      <c r="Q513" s="162"/>
      <c r="R513" s="163"/>
      <c r="S513" s="161"/>
      <c r="V513" s="163"/>
      <c r="W513" s="164"/>
      <c r="X513" s="164"/>
    </row>
    <row r="514" spans="10:24" x14ac:dyDescent="0.25">
      <c r="J514">
        <v>511</v>
      </c>
      <c r="K514" s="43">
        <v>0.77400326198746106</v>
      </c>
      <c r="L514">
        <v>0.30254168633001843</v>
      </c>
      <c r="M514">
        <v>0.8036606103361873</v>
      </c>
      <c r="N514" s="44">
        <v>0.52958399047842952</v>
      </c>
      <c r="O514" s="161"/>
      <c r="P514" s="162"/>
      <c r="Q514" s="162"/>
      <c r="R514" s="163"/>
      <c r="S514" s="161"/>
      <c r="V514" s="163"/>
      <c r="W514" s="164"/>
      <c r="X514" s="164"/>
    </row>
    <row r="515" spans="10:24" x14ac:dyDescent="0.25">
      <c r="J515">
        <v>512</v>
      </c>
      <c r="K515" s="43">
        <v>0.12935091682019273</v>
      </c>
      <c r="L515">
        <v>0.85581771054800804</v>
      </c>
      <c r="M515">
        <v>0.4740531339740649</v>
      </c>
      <c r="N515" s="44">
        <v>0.31739702024264616</v>
      </c>
      <c r="O515" s="161"/>
      <c r="P515" s="162"/>
      <c r="Q515" s="162"/>
      <c r="R515" s="163"/>
      <c r="S515" s="161"/>
      <c r="V515" s="163"/>
      <c r="W515" s="164"/>
      <c r="X515" s="164"/>
    </row>
    <row r="516" spans="10:24" x14ac:dyDescent="0.25">
      <c r="J516">
        <v>513</v>
      </c>
      <c r="K516" s="43">
        <v>0.49022939947567923</v>
      </c>
      <c r="L516">
        <v>0.87020165065032762</v>
      </c>
      <c r="M516">
        <v>0.72180148128423016</v>
      </c>
      <c r="N516" s="44">
        <v>0.78441632569341446</v>
      </c>
      <c r="O516" s="161"/>
      <c r="P516" s="162"/>
      <c r="Q516" s="162"/>
      <c r="R516" s="163"/>
      <c r="S516" s="161"/>
      <c r="V516" s="163"/>
      <c r="W516" s="164"/>
      <c r="X516" s="164"/>
    </row>
    <row r="517" spans="10:24" x14ac:dyDescent="0.25">
      <c r="J517">
        <v>514</v>
      </c>
      <c r="K517" s="43">
        <v>0.12791763999782213</v>
      </c>
      <c r="L517">
        <v>0.91401757183013321</v>
      </c>
      <c r="M517">
        <v>0.39879487416225934</v>
      </c>
      <c r="N517" s="44">
        <v>0.86672294790163695</v>
      </c>
      <c r="O517" s="161"/>
      <c r="P517" s="162"/>
      <c r="Q517" s="162"/>
      <c r="R517" s="163"/>
      <c r="S517" s="161"/>
      <c r="V517" s="163"/>
      <c r="W517" s="164"/>
      <c r="X517" s="164"/>
    </row>
    <row r="518" spans="10:24" x14ac:dyDescent="0.25">
      <c r="J518">
        <v>515</v>
      </c>
      <c r="K518" s="43">
        <v>0.65512481253843802</v>
      </c>
      <c r="L518">
        <v>0.68620509726018275</v>
      </c>
      <c r="M518">
        <v>0.70101464559593407</v>
      </c>
      <c r="N518" s="44">
        <v>0.20776086757822532</v>
      </c>
      <c r="O518" s="161"/>
      <c r="P518" s="162"/>
      <c r="Q518" s="162"/>
      <c r="R518" s="163"/>
      <c r="S518" s="161"/>
      <c r="V518" s="163"/>
      <c r="W518" s="164"/>
      <c r="X518" s="164"/>
    </row>
    <row r="519" spans="10:24" x14ac:dyDescent="0.25">
      <c r="J519">
        <v>516</v>
      </c>
      <c r="K519" s="43">
        <v>0.31257735940413567</v>
      </c>
      <c r="L519">
        <v>0.70961306396949775</v>
      </c>
      <c r="M519">
        <v>0.3606630077283477</v>
      </c>
      <c r="N519" s="44">
        <v>0.66435796811944803</v>
      </c>
      <c r="O519" s="161"/>
      <c r="P519" s="162"/>
      <c r="Q519" s="162"/>
      <c r="R519" s="163"/>
      <c r="S519" s="161"/>
      <c r="V519" s="163"/>
      <c r="W519" s="164"/>
      <c r="X519" s="164"/>
    </row>
    <row r="520" spans="10:24" x14ac:dyDescent="0.25">
      <c r="J520">
        <v>517</v>
      </c>
      <c r="K520" s="43">
        <v>0.74931631561631495</v>
      </c>
      <c r="L520">
        <v>0.5249693641007448</v>
      </c>
      <c r="M520">
        <v>0.39903410813063045</v>
      </c>
      <c r="N520" s="44">
        <v>0.54572058978739446</v>
      </c>
      <c r="O520" s="161"/>
      <c r="P520" s="162"/>
      <c r="Q520" s="162"/>
      <c r="R520" s="163"/>
      <c r="S520" s="161"/>
      <c r="V520" s="163"/>
      <c r="W520" s="164"/>
      <c r="X520" s="164"/>
    </row>
    <row r="521" spans="10:24" x14ac:dyDescent="0.25">
      <c r="J521">
        <v>518</v>
      </c>
      <c r="K521" s="43">
        <v>0.70439100518158271</v>
      </c>
      <c r="L521">
        <v>0.20393417083558596</v>
      </c>
      <c r="M521">
        <v>0.16511713503756875</v>
      </c>
      <c r="N521" s="44">
        <v>0.51566143001214615</v>
      </c>
      <c r="O521" s="161"/>
      <c r="P521" s="162"/>
      <c r="Q521" s="162"/>
      <c r="R521" s="163"/>
      <c r="S521" s="161"/>
      <c r="V521" s="163"/>
      <c r="W521" s="164"/>
      <c r="X521" s="164"/>
    </row>
    <row r="522" spans="10:24" x14ac:dyDescent="0.25">
      <c r="J522">
        <v>519</v>
      </c>
      <c r="K522" s="43">
        <v>0.23973456498875856</v>
      </c>
      <c r="L522">
        <v>0.35440807912824435</v>
      </c>
      <c r="M522">
        <v>0.16503333638912254</v>
      </c>
      <c r="N522" s="44">
        <v>0.20002388686147532</v>
      </c>
      <c r="O522" s="161"/>
      <c r="P522" s="162"/>
      <c r="Q522" s="162"/>
      <c r="R522" s="163"/>
      <c r="S522" s="161"/>
      <c r="V522" s="163"/>
      <c r="W522" s="164"/>
      <c r="X522" s="164"/>
    </row>
    <row r="523" spans="10:24" x14ac:dyDescent="0.25">
      <c r="J523">
        <v>520</v>
      </c>
      <c r="K523" s="43">
        <v>0.98913524642040063</v>
      </c>
      <c r="L523">
        <v>0.9502438586159847</v>
      </c>
      <c r="M523">
        <v>0.42852726127961149</v>
      </c>
      <c r="N523" s="44">
        <v>0.68611285434897096</v>
      </c>
      <c r="O523" s="161"/>
      <c r="P523" s="162"/>
      <c r="Q523" s="162"/>
      <c r="R523" s="163"/>
      <c r="S523" s="161"/>
      <c r="V523" s="163"/>
      <c r="W523" s="164"/>
      <c r="X523" s="164"/>
    </row>
    <row r="524" spans="10:24" x14ac:dyDescent="0.25">
      <c r="J524">
        <v>521</v>
      </c>
      <c r="K524" s="43">
        <v>0.81536248897113806</v>
      </c>
      <c r="L524">
        <v>2.5906189736013885E-2</v>
      </c>
      <c r="M524">
        <v>0.64631984939650489</v>
      </c>
      <c r="N524" s="44">
        <v>0.25937192723084057</v>
      </c>
      <c r="O524" s="161"/>
      <c r="P524" s="162"/>
      <c r="Q524" s="162"/>
      <c r="R524" s="163"/>
      <c r="S524" s="161"/>
      <c r="V524" s="163"/>
      <c r="W524" s="164"/>
      <c r="X524" s="164"/>
    </row>
    <row r="525" spans="10:24" x14ac:dyDescent="0.25">
      <c r="J525">
        <v>522</v>
      </c>
      <c r="K525" s="43">
        <v>0.55965606418675695</v>
      </c>
      <c r="L525">
        <v>4.8124587932385499E-4</v>
      </c>
      <c r="M525">
        <v>0.33356962850107019</v>
      </c>
      <c r="N525" s="44">
        <v>0.666548473514464</v>
      </c>
      <c r="O525" s="161"/>
      <c r="P525" s="162"/>
      <c r="Q525" s="162"/>
      <c r="R525" s="163"/>
      <c r="S525" s="161"/>
      <c r="V525" s="163"/>
      <c r="W525" s="164"/>
      <c r="X525" s="164"/>
    </row>
    <row r="526" spans="10:24" x14ac:dyDescent="0.25">
      <c r="J526">
        <v>523</v>
      </c>
      <c r="K526" s="43">
        <v>0.7317819063902552</v>
      </c>
      <c r="L526">
        <v>0.56155561327752235</v>
      </c>
      <c r="M526">
        <v>0.99492899175788729</v>
      </c>
      <c r="N526" s="44">
        <v>0.1174840684465035</v>
      </c>
      <c r="O526" s="161"/>
      <c r="P526" s="162"/>
      <c r="Q526" s="162"/>
      <c r="R526" s="163"/>
      <c r="S526" s="161"/>
      <c r="V526" s="163"/>
      <c r="W526" s="164"/>
      <c r="X526" s="164"/>
    </row>
    <row r="527" spans="10:24" x14ac:dyDescent="0.25">
      <c r="J527">
        <v>524</v>
      </c>
      <c r="K527" s="43">
        <v>0.78398025399296178</v>
      </c>
      <c r="L527">
        <v>0.11471210609416671</v>
      </c>
      <c r="M527">
        <v>0.65609015932951009</v>
      </c>
      <c r="N527" s="44">
        <v>1.1402046930514498E-2</v>
      </c>
      <c r="O527" s="161"/>
      <c r="P527" s="162"/>
      <c r="Q527" s="162"/>
      <c r="R527" s="163"/>
      <c r="S527" s="161"/>
      <c r="V527" s="163"/>
      <c r="W527" s="164"/>
      <c r="X527" s="164"/>
    </row>
    <row r="528" spans="10:24" x14ac:dyDescent="0.25">
      <c r="J528">
        <v>525</v>
      </c>
      <c r="K528" s="43">
        <v>0.97896923198487307</v>
      </c>
      <c r="L528">
        <v>0.23345223706872908</v>
      </c>
      <c r="M528">
        <v>0.36666526044395031</v>
      </c>
      <c r="N528" s="44">
        <v>0.52545594948175856</v>
      </c>
      <c r="O528" s="161"/>
      <c r="P528" s="162"/>
      <c r="Q528" s="162"/>
      <c r="R528" s="163"/>
      <c r="S528" s="161"/>
      <c r="V528" s="163"/>
      <c r="W528" s="164"/>
      <c r="X528" s="164"/>
    </row>
    <row r="529" spans="10:24" x14ac:dyDescent="0.25">
      <c r="J529">
        <v>526</v>
      </c>
      <c r="K529" s="43">
        <v>0.4825622118813252</v>
      </c>
      <c r="L529">
        <v>0.64335194438526178</v>
      </c>
      <c r="M529">
        <v>0.70035723708325104</v>
      </c>
      <c r="N529" s="44">
        <v>0.84299429564262252</v>
      </c>
      <c r="O529" s="161"/>
      <c r="P529" s="162"/>
      <c r="Q529" s="162"/>
      <c r="R529" s="163"/>
      <c r="S529" s="161"/>
      <c r="V529" s="163"/>
      <c r="W529" s="164"/>
      <c r="X529" s="164"/>
    </row>
    <row r="530" spans="10:24" x14ac:dyDescent="0.25">
      <c r="J530">
        <v>527</v>
      </c>
      <c r="K530" s="43">
        <v>0.95785028715533727</v>
      </c>
      <c r="L530">
        <v>0.22237371715409282</v>
      </c>
      <c r="M530">
        <v>0.9731119897347863</v>
      </c>
      <c r="N530" s="44">
        <v>0.23578529430203787</v>
      </c>
      <c r="O530" s="161"/>
      <c r="P530" s="162"/>
      <c r="Q530" s="162"/>
      <c r="R530" s="163"/>
      <c r="S530" s="161"/>
      <c r="V530" s="163"/>
      <c r="W530" s="164"/>
      <c r="X530" s="164"/>
    </row>
    <row r="531" spans="10:24" x14ac:dyDescent="0.25">
      <c r="J531">
        <v>528</v>
      </c>
      <c r="K531" s="43">
        <v>0.75993631588165167</v>
      </c>
      <c r="L531">
        <v>0.79048447854470394</v>
      </c>
      <c r="M531">
        <v>0.99561059417998576</v>
      </c>
      <c r="N531" s="44">
        <v>0.40016565620785438</v>
      </c>
      <c r="O531" s="161"/>
      <c r="P531" s="162"/>
      <c r="Q531" s="162"/>
      <c r="R531" s="163"/>
      <c r="S531" s="161"/>
      <c r="V531" s="163"/>
      <c r="W531" s="164"/>
      <c r="X531" s="164"/>
    </row>
    <row r="532" spans="10:24" x14ac:dyDescent="0.25">
      <c r="J532">
        <v>529</v>
      </c>
      <c r="K532" s="43">
        <v>0.50455555523200424</v>
      </c>
      <c r="L532">
        <v>0.10671412112257195</v>
      </c>
      <c r="M532">
        <v>0.61903779741132214</v>
      </c>
      <c r="N532" s="44">
        <v>0.99273142834740358</v>
      </c>
      <c r="O532" s="161"/>
      <c r="P532" s="162"/>
      <c r="Q532" s="162"/>
      <c r="R532" s="163"/>
      <c r="S532" s="161"/>
      <c r="V532" s="163"/>
      <c r="W532" s="164"/>
      <c r="X532" s="164"/>
    </row>
    <row r="533" spans="10:24" x14ac:dyDescent="0.25">
      <c r="J533">
        <v>530</v>
      </c>
      <c r="K533" s="43">
        <v>0.37436785947212281</v>
      </c>
      <c r="L533">
        <v>0.26908941885280946</v>
      </c>
      <c r="M533">
        <v>0.82183190206484202</v>
      </c>
      <c r="N533" s="44">
        <v>0.80736514602142551</v>
      </c>
      <c r="O533" s="161"/>
      <c r="P533" s="162"/>
      <c r="Q533" s="162"/>
      <c r="R533" s="163"/>
      <c r="S533" s="161"/>
      <c r="V533" s="163"/>
      <c r="W533" s="164"/>
      <c r="X533" s="164"/>
    </row>
    <row r="534" spans="10:24" x14ac:dyDescent="0.25">
      <c r="J534">
        <v>531</v>
      </c>
      <c r="K534" s="43">
        <v>0.51583453438612736</v>
      </c>
      <c r="L534">
        <v>0.53562112149592545</v>
      </c>
      <c r="M534">
        <v>0.26999917962342934</v>
      </c>
      <c r="N534" s="44">
        <v>0.57357007305488772</v>
      </c>
      <c r="O534" s="161"/>
      <c r="P534" s="162"/>
      <c r="Q534" s="162"/>
      <c r="R534" s="163"/>
      <c r="S534" s="161"/>
      <c r="V534" s="163"/>
      <c r="W534" s="164"/>
      <c r="X534" s="164"/>
    </row>
    <row r="535" spans="10:24" x14ac:dyDescent="0.25">
      <c r="J535">
        <v>532</v>
      </c>
      <c r="K535" s="43">
        <v>0.73474621943494023</v>
      </c>
      <c r="L535">
        <v>0.9761539281956203</v>
      </c>
      <c r="M535">
        <v>0.48010918008014469</v>
      </c>
      <c r="N535" s="44">
        <v>0.11429307488078866</v>
      </c>
      <c r="O535" s="161"/>
      <c r="P535" s="162"/>
      <c r="Q535" s="162"/>
      <c r="R535" s="163"/>
      <c r="S535" s="161"/>
      <c r="V535" s="163"/>
      <c r="W535" s="164"/>
      <c r="X535" s="164"/>
    </row>
    <row r="536" spans="10:24" x14ac:dyDescent="0.25">
      <c r="J536">
        <v>533</v>
      </c>
      <c r="K536" s="43">
        <v>0.48481242294327398</v>
      </c>
      <c r="L536">
        <v>0.55784228799657076</v>
      </c>
      <c r="M536">
        <v>0.64408271956463881</v>
      </c>
      <c r="N536" s="44">
        <v>4.0928464962812661E-2</v>
      </c>
      <c r="O536" s="161"/>
      <c r="P536" s="162"/>
      <c r="Q536" s="162"/>
      <c r="R536" s="163"/>
      <c r="S536" s="161"/>
      <c r="V536" s="163"/>
      <c r="W536" s="164"/>
      <c r="X536" s="164"/>
    </row>
    <row r="537" spans="10:24" x14ac:dyDescent="0.25">
      <c r="J537">
        <v>534</v>
      </c>
      <c r="K537" s="43">
        <v>4.1934390895079554E-2</v>
      </c>
      <c r="L537">
        <v>2.6409540149202604E-2</v>
      </c>
      <c r="M537">
        <v>0.9026170760780613</v>
      </c>
      <c r="N537" s="44">
        <v>0.72310377651113789</v>
      </c>
      <c r="O537" s="161"/>
      <c r="P537" s="162"/>
      <c r="Q537" s="162"/>
      <c r="R537" s="163"/>
      <c r="S537" s="161"/>
      <c r="V537" s="163"/>
      <c r="W537" s="164"/>
      <c r="X537" s="164"/>
    </row>
    <row r="538" spans="10:24" x14ac:dyDescent="0.25">
      <c r="J538">
        <v>535</v>
      </c>
      <c r="K538" s="43">
        <v>8.4434695159923079E-2</v>
      </c>
      <c r="L538">
        <v>0.68632196412252622</v>
      </c>
      <c r="M538">
        <v>0.16501980790903648</v>
      </c>
      <c r="N538" s="44">
        <v>0.62888884707434678</v>
      </c>
      <c r="O538" s="161"/>
      <c r="P538" s="162"/>
      <c r="Q538" s="162"/>
      <c r="R538" s="163"/>
      <c r="S538" s="161"/>
      <c r="V538" s="163"/>
      <c r="W538" s="164"/>
      <c r="X538" s="164"/>
    </row>
    <row r="539" spans="10:24" x14ac:dyDescent="0.25">
      <c r="J539">
        <v>536</v>
      </c>
      <c r="K539" s="43">
        <v>0.55265414217998898</v>
      </c>
      <c r="L539">
        <v>0.29013974139185683</v>
      </c>
      <c r="M539">
        <v>0.8161575543426951</v>
      </c>
      <c r="N539" s="44">
        <v>0.75612316206780195</v>
      </c>
      <c r="O539" s="161"/>
      <c r="P539" s="162"/>
      <c r="Q539" s="162"/>
      <c r="R539" s="163"/>
      <c r="S539" s="161"/>
      <c r="V539" s="163"/>
      <c r="W539" s="164"/>
      <c r="X539" s="164"/>
    </row>
    <row r="540" spans="10:24" x14ac:dyDescent="0.25">
      <c r="J540">
        <v>537</v>
      </c>
      <c r="K540" s="43">
        <v>0.68483097251229796</v>
      </c>
      <c r="L540">
        <v>0.95783597454525182</v>
      </c>
      <c r="M540">
        <v>0.76449720206986793</v>
      </c>
      <c r="N540" s="44">
        <v>0.4071851538928275</v>
      </c>
      <c r="O540" s="161"/>
      <c r="P540" s="162"/>
      <c r="Q540" s="162"/>
      <c r="R540" s="163"/>
      <c r="S540" s="161"/>
      <c r="V540" s="163"/>
      <c r="W540" s="164"/>
      <c r="X540" s="164"/>
    </row>
    <row r="541" spans="10:24" x14ac:dyDescent="0.25">
      <c r="J541">
        <v>538</v>
      </c>
      <c r="K541" s="43">
        <v>0.88671481184716405</v>
      </c>
      <c r="L541">
        <v>0.94188906386924609</v>
      </c>
      <c r="M541">
        <v>0.74227576067254131</v>
      </c>
      <c r="N541" s="44">
        <v>0.83451774234255749</v>
      </c>
      <c r="O541" s="161"/>
      <c r="P541" s="162"/>
      <c r="Q541" s="162"/>
      <c r="R541" s="163"/>
      <c r="S541" s="161"/>
      <c r="V541" s="163"/>
      <c r="W541" s="164"/>
      <c r="X541" s="164"/>
    </row>
    <row r="542" spans="10:24" x14ac:dyDescent="0.25">
      <c r="J542">
        <v>539</v>
      </c>
      <c r="K542" s="43">
        <v>3.3767896698203792E-2</v>
      </c>
      <c r="L542">
        <v>0.23797382118482246</v>
      </c>
      <c r="M542">
        <v>0.56228492828336663</v>
      </c>
      <c r="N542" s="44">
        <v>0.76385041370906159</v>
      </c>
      <c r="O542" s="161"/>
      <c r="P542" s="162"/>
      <c r="Q542" s="162"/>
      <c r="R542" s="163"/>
      <c r="S542" s="161"/>
      <c r="V542" s="163"/>
      <c r="W542" s="164"/>
      <c r="X542" s="164"/>
    </row>
    <row r="543" spans="10:24" x14ac:dyDescent="0.25">
      <c r="J543">
        <v>540</v>
      </c>
      <c r="K543" s="43">
        <v>0.69250946750348907</v>
      </c>
      <c r="L543">
        <v>0.12691501062053911</v>
      </c>
      <c r="M543">
        <v>0.26815541519804453</v>
      </c>
      <c r="N543" s="44">
        <v>0.50523400763424375</v>
      </c>
      <c r="O543" s="161"/>
      <c r="P543" s="162"/>
      <c r="Q543" s="162"/>
      <c r="R543" s="163"/>
      <c r="S543" s="161"/>
      <c r="V543" s="163"/>
      <c r="W543" s="164"/>
      <c r="X543" s="164"/>
    </row>
    <row r="544" spans="10:24" x14ac:dyDescent="0.25">
      <c r="J544">
        <v>541</v>
      </c>
      <c r="K544" s="43">
        <v>0.67785471835443123</v>
      </c>
      <c r="L544">
        <v>0.55348492287394968</v>
      </c>
      <c r="M544">
        <v>0.5334378017769501</v>
      </c>
      <c r="N544" s="44">
        <v>0.76821459145625937</v>
      </c>
      <c r="O544" s="161"/>
      <c r="P544" s="162"/>
      <c r="Q544" s="162"/>
      <c r="R544" s="163"/>
      <c r="S544" s="161"/>
      <c r="V544" s="163"/>
      <c r="W544" s="164"/>
      <c r="X544" s="164"/>
    </row>
    <row r="545" spans="10:24" x14ac:dyDescent="0.25">
      <c r="J545">
        <v>542</v>
      </c>
      <c r="K545" s="43">
        <v>0.7189189430381937</v>
      </c>
      <c r="L545">
        <v>0.35484816425870602</v>
      </c>
      <c r="M545">
        <v>0.90264337195067612</v>
      </c>
      <c r="N545" s="44">
        <v>0.99864049099164875</v>
      </c>
      <c r="O545" s="161"/>
      <c r="P545" s="162"/>
      <c r="Q545" s="162"/>
      <c r="R545" s="163"/>
      <c r="S545" s="161"/>
      <c r="V545" s="163"/>
      <c r="W545" s="164"/>
      <c r="X545" s="164"/>
    </row>
    <row r="546" spans="10:24" x14ac:dyDescent="0.25">
      <c r="J546">
        <v>543</v>
      </c>
      <c r="K546" s="43">
        <v>0.21210529036052572</v>
      </c>
      <c r="L546">
        <v>0.52639259918819536</v>
      </c>
      <c r="M546">
        <v>6.1714402030642046E-2</v>
      </c>
      <c r="N546" s="44">
        <v>0.63077243571852859</v>
      </c>
      <c r="O546" s="161"/>
      <c r="P546" s="162"/>
      <c r="Q546" s="162"/>
      <c r="R546" s="163"/>
      <c r="S546" s="161"/>
      <c r="V546" s="163"/>
      <c r="W546" s="164"/>
      <c r="X546" s="164"/>
    </row>
    <row r="547" spans="10:24" x14ac:dyDescent="0.25">
      <c r="J547">
        <v>544</v>
      </c>
      <c r="K547" s="43">
        <v>0.81762836968415631</v>
      </c>
      <c r="L547">
        <v>0.61609235341585644</v>
      </c>
      <c r="M547">
        <v>0.60581900959229629</v>
      </c>
      <c r="N547" s="44">
        <v>0.28016716950620058</v>
      </c>
      <c r="O547" s="161"/>
      <c r="P547" s="162"/>
      <c r="Q547" s="162"/>
      <c r="R547" s="163"/>
      <c r="S547" s="161"/>
      <c r="V547" s="163"/>
      <c r="W547" s="164"/>
      <c r="X547" s="164"/>
    </row>
    <row r="548" spans="10:24" x14ac:dyDescent="0.25">
      <c r="J548">
        <v>545</v>
      </c>
      <c r="K548" s="43">
        <v>0.24993240270219386</v>
      </c>
      <c r="L548">
        <v>0.37804176464834405</v>
      </c>
      <c r="M548">
        <v>0.63822539150909274</v>
      </c>
      <c r="N548" s="44">
        <v>0.8195653036174273</v>
      </c>
      <c r="O548" s="161"/>
      <c r="P548" s="162"/>
      <c r="Q548" s="162"/>
      <c r="R548" s="163"/>
      <c r="S548" s="161"/>
      <c r="V548" s="163"/>
      <c r="W548" s="164"/>
      <c r="X548" s="164"/>
    </row>
    <row r="549" spans="10:24" x14ac:dyDescent="0.25">
      <c r="J549">
        <v>546</v>
      </c>
      <c r="K549" s="43">
        <v>0.93022637519631213</v>
      </c>
      <c r="L549">
        <v>7.6952648503976206E-2</v>
      </c>
      <c r="M549">
        <v>0.14389155511185303</v>
      </c>
      <c r="N549" s="44">
        <v>0.95062445786325733</v>
      </c>
      <c r="O549" s="161"/>
      <c r="P549" s="162"/>
      <c r="Q549" s="162"/>
      <c r="R549" s="163"/>
      <c r="S549" s="161"/>
      <c r="V549" s="163"/>
      <c r="W549" s="164"/>
      <c r="X549" s="164"/>
    </row>
    <row r="550" spans="10:24" x14ac:dyDescent="0.25">
      <c r="J550">
        <v>547</v>
      </c>
      <c r="K550" s="43">
        <v>0.84565813205538798</v>
      </c>
      <c r="L550">
        <v>0.57229779567637529</v>
      </c>
      <c r="M550">
        <v>0.58437361299824786</v>
      </c>
      <c r="N550" s="44">
        <v>0.49235636503645619</v>
      </c>
      <c r="O550" s="161"/>
      <c r="P550" s="162"/>
      <c r="Q550" s="162"/>
      <c r="R550" s="163"/>
      <c r="S550" s="161"/>
      <c r="V550" s="163"/>
      <c r="W550" s="164"/>
      <c r="X550" s="164"/>
    </row>
    <row r="551" spans="10:24" x14ac:dyDescent="0.25">
      <c r="J551">
        <v>548</v>
      </c>
      <c r="K551" s="43">
        <v>0.88427336220169794</v>
      </c>
      <c r="L551">
        <v>0.74430630297726907</v>
      </c>
      <c r="M551">
        <v>0.4117693855981478</v>
      </c>
      <c r="N551" s="44">
        <v>0.82844342440968777</v>
      </c>
      <c r="O551" s="161"/>
      <c r="P551" s="162"/>
      <c r="Q551" s="162"/>
      <c r="R551" s="163"/>
      <c r="S551" s="161"/>
      <c r="V551" s="163"/>
      <c r="W551" s="164"/>
      <c r="X551" s="164"/>
    </row>
    <row r="552" spans="10:24" x14ac:dyDescent="0.25">
      <c r="J552">
        <v>549</v>
      </c>
      <c r="K552" s="43">
        <v>0.60837608675858423</v>
      </c>
      <c r="L552">
        <v>0.72744085327156804</v>
      </c>
      <c r="M552">
        <v>0.7186411685027092</v>
      </c>
      <c r="N552" s="44">
        <v>5.7875804494626704E-2</v>
      </c>
      <c r="O552" s="161"/>
      <c r="P552" s="162"/>
      <c r="Q552" s="162"/>
      <c r="R552" s="163"/>
      <c r="S552" s="161"/>
      <c r="V552" s="163"/>
      <c r="W552" s="164"/>
      <c r="X552" s="164"/>
    </row>
    <row r="553" spans="10:24" x14ac:dyDescent="0.25">
      <c r="J553">
        <v>550</v>
      </c>
      <c r="K553" s="43">
        <v>0.46800321715201254</v>
      </c>
      <c r="L553">
        <v>4.6403851859770806E-2</v>
      </c>
      <c r="M553">
        <v>0.25927408388897977</v>
      </c>
      <c r="N553" s="44">
        <v>0.21101165706519742</v>
      </c>
      <c r="O553" s="161"/>
      <c r="P553" s="162"/>
      <c r="Q553" s="162"/>
      <c r="R553" s="163"/>
      <c r="S553" s="161"/>
      <c r="V553" s="163"/>
      <c r="W553" s="164"/>
      <c r="X553" s="164"/>
    </row>
    <row r="554" spans="10:24" x14ac:dyDescent="0.25">
      <c r="J554">
        <v>551</v>
      </c>
      <c r="K554" s="43">
        <v>0.13215834577193253</v>
      </c>
      <c r="L554">
        <v>0.3927252660382291</v>
      </c>
      <c r="M554">
        <v>0.9945501510860485</v>
      </c>
      <c r="N554" s="44">
        <v>3.7707340133233069E-2</v>
      </c>
      <c r="O554" s="161"/>
      <c r="P554" s="162"/>
      <c r="Q554" s="162"/>
      <c r="R554" s="163"/>
      <c r="S554" s="161"/>
      <c r="V554" s="163"/>
      <c r="W554" s="164"/>
      <c r="X554" s="164"/>
    </row>
    <row r="555" spans="10:24" x14ac:dyDescent="0.25">
      <c r="J555">
        <v>552</v>
      </c>
      <c r="K555" s="43">
        <v>0.85651806863888136</v>
      </c>
      <c r="L555">
        <v>0.54338088492126158</v>
      </c>
      <c r="M555">
        <v>0.1829660192164031</v>
      </c>
      <c r="N555" s="44">
        <v>0.91491213995340903</v>
      </c>
      <c r="O555" s="161"/>
      <c r="P555" s="162"/>
      <c r="Q555" s="162"/>
      <c r="R555" s="163"/>
      <c r="S555" s="161"/>
      <c r="V555" s="163"/>
      <c r="W555" s="164"/>
      <c r="X555" s="164"/>
    </row>
    <row r="556" spans="10:24" x14ac:dyDescent="0.25">
      <c r="J556">
        <v>553</v>
      </c>
      <c r="K556" s="43">
        <v>0.9314912716344087</v>
      </c>
      <c r="L556">
        <v>0.98027865692402361</v>
      </c>
      <c r="M556">
        <v>0.22312606211084463</v>
      </c>
      <c r="N556" s="44">
        <v>0.2096655183945616</v>
      </c>
      <c r="O556" s="161"/>
      <c r="P556" s="162"/>
      <c r="Q556" s="162"/>
      <c r="R556" s="163"/>
      <c r="S556" s="161"/>
      <c r="V556" s="163"/>
      <c r="W556" s="164"/>
      <c r="X556" s="164"/>
    </row>
    <row r="557" spans="10:24" x14ac:dyDescent="0.25">
      <c r="J557">
        <v>554</v>
      </c>
      <c r="K557" s="43">
        <v>0.8339326650075245</v>
      </c>
      <c r="L557">
        <v>0.68387985389372163</v>
      </c>
      <c r="M557">
        <v>0.49553233950213638</v>
      </c>
      <c r="N557" s="44">
        <v>0.93908342694199365</v>
      </c>
      <c r="O557" s="161"/>
      <c r="P557" s="162"/>
      <c r="Q557" s="162"/>
      <c r="R557" s="163"/>
      <c r="S557" s="161"/>
      <c r="V557" s="163"/>
      <c r="W557" s="164"/>
      <c r="X557" s="164"/>
    </row>
    <row r="558" spans="10:24" x14ac:dyDescent="0.25">
      <c r="J558">
        <v>555</v>
      </c>
      <c r="K558" s="43">
        <v>0.43315803418021148</v>
      </c>
      <c r="L558">
        <v>2.7988800450724494E-3</v>
      </c>
      <c r="M558">
        <v>0.91069581393812504</v>
      </c>
      <c r="N558" s="44">
        <v>0.24435813294722619</v>
      </c>
      <c r="O558" s="161"/>
      <c r="P558" s="162"/>
      <c r="Q558" s="162"/>
      <c r="R558" s="163"/>
      <c r="S558" s="161"/>
      <c r="V558" s="163"/>
      <c r="W558" s="164"/>
      <c r="X558" s="164"/>
    </row>
    <row r="559" spans="10:24" x14ac:dyDescent="0.25">
      <c r="J559">
        <v>556</v>
      </c>
      <c r="K559" s="43">
        <v>0.331512478633186</v>
      </c>
      <c r="L559">
        <v>0.5219085094611996</v>
      </c>
      <c r="M559">
        <v>9.8938261490244317E-2</v>
      </c>
      <c r="N559" s="44">
        <v>0.39175821940452682</v>
      </c>
      <c r="O559" s="161"/>
      <c r="P559" s="162"/>
      <c r="Q559" s="162"/>
      <c r="R559" s="163"/>
      <c r="S559" s="161"/>
      <c r="V559" s="163"/>
      <c r="W559" s="164"/>
      <c r="X559" s="164"/>
    </row>
    <row r="560" spans="10:24" x14ac:dyDescent="0.25">
      <c r="J560">
        <v>557</v>
      </c>
      <c r="K560" s="43">
        <v>0.33122661559519395</v>
      </c>
      <c r="L560">
        <v>2.2746962056621522E-2</v>
      </c>
      <c r="M560">
        <v>0.18399015106613559</v>
      </c>
      <c r="N560" s="44">
        <v>0.47339156256160364</v>
      </c>
      <c r="O560" s="161"/>
      <c r="P560" s="162"/>
      <c r="Q560" s="162"/>
      <c r="R560" s="163"/>
      <c r="S560" s="161"/>
      <c r="V560" s="163"/>
      <c r="W560" s="164"/>
      <c r="X560" s="164"/>
    </row>
    <row r="561" spans="10:24" x14ac:dyDescent="0.25">
      <c r="J561">
        <v>558</v>
      </c>
      <c r="K561" s="43">
        <v>0.85848127594550938</v>
      </c>
      <c r="L561">
        <v>0.35575381339662948</v>
      </c>
      <c r="M561">
        <v>0.15789226629688391</v>
      </c>
      <c r="N561" s="44">
        <v>0.23780679678225281</v>
      </c>
      <c r="O561" s="161"/>
      <c r="P561" s="162"/>
      <c r="Q561" s="162"/>
      <c r="R561" s="163"/>
      <c r="S561" s="161"/>
      <c r="V561" s="163"/>
      <c r="W561" s="164"/>
      <c r="X561" s="164"/>
    </row>
    <row r="562" spans="10:24" x14ac:dyDescent="0.25">
      <c r="J562">
        <v>559</v>
      </c>
      <c r="K562" s="43">
        <v>0.8831494706685673</v>
      </c>
      <c r="L562">
        <v>0.67051605690835592</v>
      </c>
      <c r="M562">
        <v>0.68274523121426423</v>
      </c>
      <c r="N562" s="44">
        <v>6.9286599260581561E-2</v>
      </c>
      <c r="O562" s="161"/>
      <c r="P562" s="162"/>
      <c r="Q562" s="162"/>
      <c r="R562" s="163"/>
      <c r="S562" s="161"/>
      <c r="V562" s="163"/>
      <c r="W562" s="164"/>
      <c r="X562" s="164"/>
    </row>
    <row r="563" spans="10:24" x14ac:dyDescent="0.25">
      <c r="J563">
        <v>560</v>
      </c>
      <c r="K563" s="43">
        <v>0.27951455499661937</v>
      </c>
      <c r="L563">
        <v>0.16817655277053545</v>
      </c>
      <c r="M563">
        <v>0.78090543269937029</v>
      </c>
      <c r="N563" s="44">
        <v>0.4083059805841639</v>
      </c>
      <c r="O563" s="161"/>
      <c r="P563" s="162"/>
      <c r="Q563" s="162"/>
      <c r="R563" s="163"/>
      <c r="S563" s="161"/>
      <c r="V563" s="163"/>
      <c r="W563" s="164"/>
      <c r="X563" s="164"/>
    </row>
    <row r="564" spans="10:24" x14ac:dyDescent="0.25">
      <c r="J564">
        <v>561</v>
      </c>
      <c r="K564" s="43">
        <v>0.12811616128392778</v>
      </c>
      <c r="L564">
        <v>0.47014009779046417</v>
      </c>
      <c r="M564">
        <v>0.90518654601741366</v>
      </c>
      <c r="N564" s="44">
        <v>0.47969350930954668</v>
      </c>
      <c r="O564" s="161"/>
      <c r="P564" s="162"/>
      <c r="Q564" s="162"/>
      <c r="R564" s="163"/>
      <c r="S564" s="161"/>
      <c r="V564" s="163"/>
      <c r="W564" s="164"/>
      <c r="X564" s="164"/>
    </row>
    <row r="565" spans="10:24" x14ac:dyDescent="0.25">
      <c r="J565">
        <v>562</v>
      </c>
      <c r="K565" s="43">
        <v>0.16419739467954175</v>
      </c>
      <c r="L565">
        <v>0.86375823119404815</v>
      </c>
      <c r="M565">
        <v>0.62403283276862864</v>
      </c>
      <c r="N565" s="44">
        <v>0.98672753265540003</v>
      </c>
      <c r="O565" s="161"/>
      <c r="P565" s="162"/>
      <c r="Q565" s="162"/>
      <c r="R565" s="163"/>
      <c r="S565" s="161"/>
      <c r="V565" s="163"/>
      <c r="W565" s="164"/>
      <c r="X565" s="164"/>
    </row>
    <row r="566" spans="10:24" x14ac:dyDescent="0.25">
      <c r="J566">
        <v>563</v>
      </c>
      <c r="K566" s="43">
        <v>0.90499393113188464</v>
      </c>
      <c r="L566">
        <v>0.40190409769904833</v>
      </c>
      <c r="M566">
        <v>0.90939593432063592</v>
      </c>
      <c r="N566" s="44">
        <v>0.49213447922396691</v>
      </c>
      <c r="O566" s="161"/>
      <c r="P566" s="162"/>
      <c r="Q566" s="162"/>
      <c r="R566" s="163"/>
      <c r="S566" s="161"/>
      <c r="V566" s="163"/>
      <c r="W566" s="164"/>
      <c r="X566" s="164"/>
    </row>
    <row r="567" spans="10:24" x14ac:dyDescent="0.25">
      <c r="J567">
        <v>564</v>
      </c>
      <c r="K567" s="43">
        <v>8.1857703411776006E-2</v>
      </c>
      <c r="L567">
        <v>0.52586014302442574</v>
      </c>
      <c r="M567">
        <v>0.37024046497724428</v>
      </c>
      <c r="N567" s="44">
        <v>0.63939641551087856</v>
      </c>
      <c r="O567" s="161"/>
      <c r="P567" s="162"/>
      <c r="Q567" s="162"/>
      <c r="R567" s="163"/>
      <c r="S567" s="161"/>
      <c r="V567" s="163"/>
      <c r="W567" s="164"/>
      <c r="X567" s="164"/>
    </row>
    <row r="568" spans="10:24" x14ac:dyDescent="0.25">
      <c r="J568">
        <v>565</v>
      </c>
      <c r="K568" s="43">
        <v>0.88724106085638899</v>
      </c>
      <c r="L568">
        <v>0.13211116116033117</v>
      </c>
      <c r="M568">
        <v>1.0865768876771376E-2</v>
      </c>
      <c r="N568" s="44">
        <v>0.70801209515307428</v>
      </c>
      <c r="O568" s="161"/>
      <c r="P568" s="162"/>
      <c r="Q568" s="162"/>
      <c r="R568" s="163"/>
      <c r="S568" s="161"/>
      <c r="V568" s="163"/>
      <c r="W568" s="164"/>
      <c r="X568" s="164"/>
    </row>
    <row r="569" spans="10:24" x14ac:dyDescent="0.25">
      <c r="J569">
        <v>566</v>
      </c>
      <c r="K569" s="43">
        <v>0.42259704314219593</v>
      </c>
      <c r="L569">
        <v>5.1165384852827289E-2</v>
      </c>
      <c r="M569">
        <v>0.20569547736735228</v>
      </c>
      <c r="N569" s="44">
        <v>0.22236243145028523</v>
      </c>
      <c r="O569" s="161"/>
      <c r="P569" s="162"/>
      <c r="Q569" s="162"/>
      <c r="R569" s="163"/>
      <c r="S569" s="161"/>
      <c r="V569" s="163"/>
      <c r="W569" s="164"/>
      <c r="X569" s="164"/>
    </row>
    <row r="570" spans="10:24" x14ac:dyDescent="0.25">
      <c r="J570">
        <v>567</v>
      </c>
      <c r="K570" s="43">
        <v>0.48269623717090293</v>
      </c>
      <c r="L570">
        <v>0.30907828133332171</v>
      </c>
      <c r="M570">
        <v>6.7836139914139282E-2</v>
      </c>
      <c r="N570" s="44">
        <v>0.52550845568218507</v>
      </c>
      <c r="O570" s="161"/>
      <c r="P570" s="162"/>
      <c r="Q570" s="162"/>
      <c r="R570" s="163"/>
      <c r="S570" s="161"/>
      <c r="V570" s="163"/>
      <c r="W570" s="164"/>
      <c r="X570" s="164"/>
    </row>
    <row r="571" spans="10:24" x14ac:dyDescent="0.25">
      <c r="J571">
        <v>568</v>
      </c>
      <c r="K571" s="43">
        <v>0.78398192098181263</v>
      </c>
      <c r="L571">
        <v>0.86079076106864949</v>
      </c>
      <c r="M571">
        <v>0.46812178579995145</v>
      </c>
      <c r="N571" s="44">
        <v>0.7890410368179529</v>
      </c>
      <c r="O571" s="161"/>
      <c r="P571" s="162"/>
      <c r="Q571" s="162"/>
      <c r="R571" s="163"/>
      <c r="S571" s="161"/>
      <c r="V571" s="163"/>
      <c r="W571" s="164"/>
      <c r="X571" s="164"/>
    </row>
    <row r="572" spans="10:24" x14ac:dyDescent="0.25">
      <c r="J572">
        <v>569</v>
      </c>
      <c r="K572" s="43">
        <v>0.84456995274347468</v>
      </c>
      <c r="L572">
        <v>0.3590545913540053</v>
      </c>
      <c r="M572">
        <v>0.72589100950689578</v>
      </c>
      <c r="N572" s="44">
        <v>0.66982025341922569</v>
      </c>
      <c r="O572" s="161"/>
      <c r="P572" s="162"/>
      <c r="Q572" s="162"/>
      <c r="R572" s="163"/>
      <c r="S572" s="161"/>
      <c r="V572" s="163"/>
      <c r="W572" s="164"/>
      <c r="X572" s="164"/>
    </row>
    <row r="573" spans="10:24" x14ac:dyDescent="0.25">
      <c r="J573">
        <v>570</v>
      </c>
      <c r="K573" s="43">
        <v>0.49405430679497586</v>
      </c>
      <c r="L573">
        <v>0.74331181177124339</v>
      </c>
      <c r="M573">
        <v>0.8787330681067187</v>
      </c>
      <c r="N573" s="44">
        <v>0.5528682022965653</v>
      </c>
      <c r="O573" s="161"/>
      <c r="P573" s="162"/>
      <c r="Q573" s="162"/>
      <c r="R573" s="163"/>
      <c r="S573" s="161"/>
      <c r="V573" s="163"/>
      <c r="W573" s="164"/>
      <c r="X573" s="164"/>
    </row>
    <row r="574" spans="10:24" x14ac:dyDescent="0.25">
      <c r="J574">
        <v>571</v>
      </c>
      <c r="K574" s="43">
        <v>0.60340163938966707</v>
      </c>
      <c r="L574">
        <v>0.52776648988019748</v>
      </c>
      <c r="M574">
        <v>0.46145430969466938</v>
      </c>
      <c r="N574" s="44">
        <v>0.43220619180415976</v>
      </c>
      <c r="O574" s="161"/>
      <c r="P574" s="162"/>
      <c r="Q574" s="162"/>
      <c r="R574" s="163"/>
      <c r="S574" s="161"/>
      <c r="V574" s="163"/>
      <c r="W574" s="164"/>
      <c r="X574" s="164"/>
    </row>
    <row r="575" spans="10:24" x14ac:dyDescent="0.25">
      <c r="J575">
        <v>572</v>
      </c>
      <c r="K575" s="43">
        <v>0.21473858544448876</v>
      </c>
      <c r="L575">
        <v>9.1546576774712451E-2</v>
      </c>
      <c r="M575">
        <v>0.40985723624795811</v>
      </c>
      <c r="N575" s="44">
        <v>0.35336742697538936</v>
      </c>
      <c r="O575" s="161"/>
      <c r="P575" s="162"/>
      <c r="Q575" s="162"/>
      <c r="R575" s="163"/>
      <c r="S575" s="161"/>
      <c r="V575" s="163"/>
      <c r="W575" s="164"/>
      <c r="X575" s="164"/>
    </row>
    <row r="576" spans="10:24" x14ac:dyDescent="0.25">
      <c r="J576">
        <v>573</v>
      </c>
      <c r="K576" s="43">
        <v>0.97458452640418436</v>
      </c>
      <c r="L576">
        <v>0.44993287692983486</v>
      </c>
      <c r="M576">
        <v>1.4289823491631548E-2</v>
      </c>
      <c r="N576" s="44">
        <v>0.60381407201394444</v>
      </c>
      <c r="O576" s="161"/>
      <c r="P576" s="162"/>
      <c r="Q576" s="162"/>
      <c r="R576" s="163"/>
      <c r="S576" s="161"/>
      <c r="V576" s="163"/>
      <c r="W576" s="164"/>
      <c r="X576" s="164"/>
    </row>
    <row r="577" spans="10:24" x14ac:dyDescent="0.25">
      <c r="J577">
        <v>574</v>
      </c>
      <c r="K577" s="43">
        <v>6.6083836178868482E-3</v>
      </c>
      <c r="L577">
        <v>2.7868445085040827E-3</v>
      </c>
      <c r="M577">
        <v>7.8062337420919836E-2</v>
      </c>
      <c r="N577" s="44">
        <v>0.56055352942897241</v>
      </c>
      <c r="O577" s="161"/>
      <c r="P577" s="162"/>
      <c r="Q577" s="162"/>
      <c r="R577" s="163"/>
      <c r="S577" s="161"/>
      <c r="V577" s="163"/>
      <c r="W577" s="164"/>
      <c r="X577" s="164"/>
    </row>
    <row r="578" spans="10:24" x14ac:dyDescent="0.25">
      <c r="J578">
        <v>575</v>
      </c>
      <c r="K578" s="43">
        <v>0.29242351697247881</v>
      </c>
      <c r="L578">
        <v>0.27874840524913713</v>
      </c>
      <c r="M578">
        <v>0.13319200424815614</v>
      </c>
      <c r="N578" s="44">
        <v>8.6970761060824464E-2</v>
      </c>
      <c r="O578" s="161"/>
      <c r="P578" s="162"/>
      <c r="Q578" s="162"/>
      <c r="R578" s="163"/>
      <c r="S578" s="161"/>
      <c r="V578" s="163"/>
      <c r="W578" s="164"/>
      <c r="X578" s="164"/>
    </row>
    <row r="579" spans="10:24" x14ac:dyDescent="0.25">
      <c r="J579">
        <v>576</v>
      </c>
      <c r="K579" s="43">
        <v>0.69656167501098609</v>
      </c>
      <c r="L579">
        <v>0.74406051423517749</v>
      </c>
      <c r="M579">
        <v>0.15603588425941417</v>
      </c>
      <c r="N579" s="44">
        <v>3.9870582103625596E-2</v>
      </c>
      <c r="O579" s="161"/>
      <c r="P579" s="162"/>
      <c r="Q579" s="162"/>
      <c r="R579" s="163"/>
      <c r="S579" s="161"/>
      <c r="V579" s="163"/>
      <c r="W579" s="164"/>
      <c r="X579" s="164"/>
    </row>
    <row r="580" spans="10:24" x14ac:dyDescent="0.25">
      <c r="J580">
        <v>577</v>
      </c>
      <c r="K580" s="43">
        <v>0.22739691891540914</v>
      </c>
      <c r="L580">
        <v>0.35352401674356748</v>
      </c>
      <c r="M580">
        <v>0.31791925400274579</v>
      </c>
      <c r="N580" s="44">
        <v>0.23610063713584906</v>
      </c>
      <c r="O580" s="161"/>
      <c r="P580" s="162"/>
      <c r="Q580" s="162"/>
      <c r="R580" s="163"/>
      <c r="S580" s="161"/>
      <c r="V580" s="163"/>
      <c r="W580" s="164"/>
      <c r="X580" s="164"/>
    </row>
    <row r="581" spans="10:24" x14ac:dyDescent="0.25">
      <c r="J581">
        <v>578</v>
      </c>
      <c r="K581" s="43">
        <v>0.41634677756300686</v>
      </c>
      <c r="L581">
        <v>0.57349834890397933</v>
      </c>
      <c r="M581">
        <v>0.96254277684603495</v>
      </c>
      <c r="N581" s="44">
        <v>0.18628255337309962</v>
      </c>
      <c r="O581" s="161"/>
      <c r="P581" s="162"/>
      <c r="Q581" s="162"/>
      <c r="R581" s="163"/>
      <c r="S581" s="161"/>
      <c r="V581" s="163"/>
      <c r="W581" s="164"/>
      <c r="X581" s="164"/>
    </row>
    <row r="582" spans="10:24" x14ac:dyDescent="0.25">
      <c r="J582">
        <v>579</v>
      </c>
      <c r="K582" s="43">
        <v>0.53451101558485015</v>
      </c>
      <c r="L582">
        <v>0.29667081081520608</v>
      </c>
      <c r="M582">
        <v>5.6275979432858336E-2</v>
      </c>
      <c r="N582" s="44">
        <v>0.6431606306709543</v>
      </c>
      <c r="O582" s="161"/>
      <c r="P582" s="162"/>
      <c r="Q582" s="162"/>
      <c r="R582" s="163"/>
      <c r="S582" s="161"/>
      <c r="V582" s="163"/>
      <c r="W582" s="164"/>
      <c r="X582" s="164"/>
    </row>
    <row r="583" spans="10:24" x14ac:dyDescent="0.25">
      <c r="J583">
        <v>580</v>
      </c>
      <c r="K583" s="43">
        <v>0.4992113248448008</v>
      </c>
      <c r="L583">
        <v>0.10059110281863293</v>
      </c>
      <c r="M583">
        <v>0.53498828670610488</v>
      </c>
      <c r="N583" s="44">
        <v>0.72306114124289889</v>
      </c>
      <c r="O583" s="161"/>
      <c r="P583" s="162"/>
      <c r="Q583" s="162"/>
      <c r="R583" s="163"/>
      <c r="S583" s="161"/>
      <c r="V583" s="163"/>
      <c r="W583" s="164"/>
      <c r="X583" s="164"/>
    </row>
    <row r="584" spans="10:24" x14ac:dyDescent="0.25">
      <c r="J584">
        <v>581</v>
      </c>
      <c r="K584" s="43">
        <v>0.6170034371919354</v>
      </c>
      <c r="L584">
        <v>0.40154126828600334</v>
      </c>
      <c r="M584">
        <v>0.42800449486187286</v>
      </c>
      <c r="N584" s="44">
        <v>0.28766690577527154</v>
      </c>
      <c r="O584" s="161"/>
      <c r="P584" s="162"/>
      <c r="Q584" s="162"/>
      <c r="R584" s="163"/>
      <c r="S584" s="161"/>
      <c r="V584" s="163"/>
      <c r="W584" s="164"/>
      <c r="X584" s="164"/>
    </row>
    <row r="585" spans="10:24" x14ac:dyDescent="0.25">
      <c r="J585">
        <v>582</v>
      </c>
      <c r="K585" s="43">
        <v>6.0754307793585483E-2</v>
      </c>
      <c r="L585">
        <v>0.56877680011596476</v>
      </c>
      <c r="M585">
        <v>0.39206896915901834</v>
      </c>
      <c r="N585" s="44">
        <v>0.97872801377338026</v>
      </c>
      <c r="O585" s="161"/>
      <c r="P585" s="162"/>
      <c r="Q585" s="162"/>
      <c r="R585" s="163"/>
      <c r="S585" s="161"/>
      <c r="V585" s="163"/>
      <c r="W585" s="164"/>
      <c r="X585" s="164"/>
    </row>
    <row r="586" spans="10:24" x14ac:dyDescent="0.25">
      <c r="J586">
        <v>583</v>
      </c>
      <c r="K586" s="43">
        <v>0.96708454781207354</v>
      </c>
      <c r="L586">
        <v>1.6650527715312058E-2</v>
      </c>
      <c r="M586">
        <v>0.75224115411836501</v>
      </c>
      <c r="N586" s="44">
        <v>8.1803351059435259E-2</v>
      </c>
      <c r="O586" s="161"/>
      <c r="P586" s="162"/>
      <c r="Q586" s="162"/>
      <c r="R586" s="163"/>
      <c r="S586" s="161"/>
      <c r="V586" s="163"/>
      <c r="W586" s="164"/>
      <c r="X586" s="164"/>
    </row>
    <row r="587" spans="10:24" x14ac:dyDescent="0.25">
      <c r="J587">
        <v>584</v>
      </c>
      <c r="K587" s="43">
        <v>0.71387138613871892</v>
      </c>
      <c r="L587">
        <v>0.84258766640075911</v>
      </c>
      <c r="M587">
        <v>0.46815097240176851</v>
      </c>
      <c r="N587" s="44">
        <v>0.60449505142722948</v>
      </c>
      <c r="O587" s="161"/>
      <c r="P587" s="162"/>
      <c r="Q587" s="162"/>
      <c r="R587" s="163"/>
      <c r="S587" s="161"/>
      <c r="V587" s="163"/>
      <c r="W587" s="164"/>
      <c r="X587" s="164"/>
    </row>
    <row r="588" spans="10:24" x14ac:dyDescent="0.25">
      <c r="J588">
        <v>585</v>
      </c>
      <c r="K588" s="43">
        <v>0.18866009078281132</v>
      </c>
      <c r="L588">
        <v>0.72377380761824928</v>
      </c>
      <c r="M588">
        <v>0.65599821056300034</v>
      </c>
      <c r="N588" s="44">
        <v>0.48328180559333278</v>
      </c>
      <c r="O588" s="161"/>
      <c r="P588" s="162"/>
      <c r="Q588" s="162"/>
      <c r="R588" s="163"/>
      <c r="S588" s="161"/>
      <c r="V588" s="163"/>
      <c r="W588" s="164"/>
      <c r="X588" s="164"/>
    </row>
    <row r="589" spans="10:24" x14ac:dyDescent="0.25">
      <c r="J589">
        <v>586</v>
      </c>
      <c r="K589" s="43">
        <v>0.2220749107705966</v>
      </c>
      <c r="L589">
        <v>0.31090408111200774</v>
      </c>
      <c r="M589">
        <v>0.92156226575325773</v>
      </c>
      <c r="N589" s="44">
        <v>0.16605937895435741</v>
      </c>
      <c r="O589" s="161"/>
      <c r="P589" s="162"/>
      <c r="Q589" s="162"/>
      <c r="R589" s="163"/>
      <c r="S589" s="161"/>
      <c r="V589" s="163"/>
      <c r="W589" s="164"/>
      <c r="X589" s="164"/>
    </row>
    <row r="590" spans="10:24" x14ac:dyDescent="0.25">
      <c r="J590">
        <v>587</v>
      </c>
      <c r="K590" s="43">
        <v>0.90397982248760977</v>
      </c>
      <c r="L590">
        <v>0.24205249941784523</v>
      </c>
      <c r="M590">
        <v>0.60478586527744693</v>
      </c>
      <c r="N590" s="44">
        <v>1.6867153109075939E-2</v>
      </c>
      <c r="O590" s="161"/>
      <c r="P590" s="162"/>
      <c r="Q590" s="162"/>
      <c r="R590" s="163"/>
      <c r="S590" s="161"/>
      <c r="V590" s="163"/>
      <c r="W590" s="164"/>
      <c r="X590" s="164"/>
    </row>
    <row r="591" spans="10:24" x14ac:dyDescent="0.25">
      <c r="J591">
        <v>588</v>
      </c>
      <c r="K591" s="43">
        <v>0.63784073923231244</v>
      </c>
      <c r="L591">
        <v>0.3461463226227246</v>
      </c>
      <c r="M591">
        <v>6.8321152366558224E-2</v>
      </c>
      <c r="N591" s="44">
        <v>0.50517819599233493</v>
      </c>
      <c r="O591" s="161"/>
      <c r="P591" s="162"/>
      <c r="Q591" s="162"/>
      <c r="R591" s="163"/>
      <c r="S591" s="161"/>
      <c r="V591" s="163"/>
      <c r="W591" s="164"/>
      <c r="X591" s="164"/>
    </row>
    <row r="592" spans="10:24" x14ac:dyDescent="0.25">
      <c r="J592">
        <v>589</v>
      </c>
      <c r="K592" s="43">
        <v>0.4054393787446634</v>
      </c>
      <c r="L592">
        <v>0.63961773966865254</v>
      </c>
      <c r="M592">
        <v>0.71448915963948345</v>
      </c>
      <c r="N592" s="44">
        <v>0.76716193178858749</v>
      </c>
      <c r="O592" s="161"/>
      <c r="P592" s="162"/>
      <c r="Q592" s="162"/>
      <c r="R592" s="163"/>
      <c r="S592" s="161"/>
      <c r="V592" s="163"/>
      <c r="W592" s="164"/>
      <c r="X592" s="164"/>
    </row>
    <row r="593" spans="10:24" x14ac:dyDescent="0.25">
      <c r="J593">
        <v>590</v>
      </c>
      <c r="K593" s="43">
        <v>0.50189206174899381</v>
      </c>
      <c r="L593">
        <v>0.92672912784670414</v>
      </c>
      <c r="M593">
        <v>0.30571794779093286</v>
      </c>
      <c r="N593" s="44">
        <v>0.46567151419463726</v>
      </c>
      <c r="O593" s="161"/>
      <c r="P593" s="162"/>
      <c r="Q593" s="162"/>
      <c r="R593" s="163"/>
      <c r="S593" s="161"/>
      <c r="V593" s="163"/>
      <c r="W593" s="164"/>
      <c r="X593" s="164"/>
    </row>
    <row r="594" spans="10:24" x14ac:dyDescent="0.25">
      <c r="J594">
        <v>591</v>
      </c>
      <c r="K594" s="43">
        <v>0.3473482607422782</v>
      </c>
      <c r="L594">
        <v>0.82001045996247302</v>
      </c>
      <c r="M594">
        <v>0.33256018235816698</v>
      </c>
      <c r="N594" s="44">
        <v>0.69318215306186026</v>
      </c>
      <c r="O594" s="161"/>
      <c r="P594" s="162"/>
      <c r="Q594" s="162"/>
      <c r="R594" s="163"/>
      <c r="S594" s="161"/>
      <c r="V594" s="163"/>
      <c r="W594" s="164"/>
      <c r="X594" s="164"/>
    </row>
    <row r="595" spans="10:24" x14ac:dyDescent="0.25">
      <c r="J595">
        <v>592</v>
      </c>
      <c r="K595" s="43">
        <v>7.7027534458609437E-2</v>
      </c>
      <c r="L595">
        <v>0.33099660165914513</v>
      </c>
      <c r="M595">
        <v>0.34168387719121551</v>
      </c>
      <c r="N595" s="44">
        <v>0.47160786950892741</v>
      </c>
      <c r="O595" s="161"/>
      <c r="P595" s="162"/>
      <c r="Q595" s="162"/>
      <c r="R595" s="163"/>
      <c r="S595" s="161"/>
      <c r="V595" s="163"/>
      <c r="W595" s="164"/>
      <c r="X595" s="164"/>
    </row>
    <row r="596" spans="10:24" x14ac:dyDescent="0.25">
      <c r="J596">
        <v>593</v>
      </c>
      <c r="K596" s="43">
        <v>0.58490689691493236</v>
      </c>
      <c r="L596">
        <v>0.90630480608726049</v>
      </c>
      <c r="M596">
        <v>0.96091834987766789</v>
      </c>
      <c r="N596" s="44">
        <v>0.20057513842115626</v>
      </c>
      <c r="O596" s="161"/>
      <c r="P596" s="162"/>
      <c r="Q596" s="162"/>
      <c r="R596" s="163"/>
      <c r="S596" s="161"/>
      <c r="V596" s="163"/>
      <c r="W596" s="164"/>
      <c r="X596" s="164"/>
    </row>
    <row r="597" spans="10:24" x14ac:dyDescent="0.25">
      <c r="J597">
        <v>594</v>
      </c>
      <c r="K597" s="43">
        <v>0.50279362726799193</v>
      </c>
      <c r="L597">
        <v>0.21686193217411631</v>
      </c>
      <c r="M597">
        <v>8.5349740975838473E-2</v>
      </c>
      <c r="N597" s="44">
        <v>0.89085185808892353</v>
      </c>
      <c r="O597" s="161"/>
      <c r="P597" s="162"/>
      <c r="Q597" s="162"/>
      <c r="R597" s="163"/>
      <c r="S597" s="161"/>
      <c r="V597" s="163"/>
      <c r="W597" s="164"/>
      <c r="X597" s="164"/>
    </row>
    <row r="598" spans="10:24" x14ac:dyDescent="0.25">
      <c r="J598">
        <v>595</v>
      </c>
      <c r="K598" s="43">
        <v>9.1997591125843825E-2</v>
      </c>
      <c r="L598">
        <v>0.76104243683885164</v>
      </c>
      <c r="M598">
        <v>0.79477818428913716</v>
      </c>
      <c r="N598" s="44">
        <v>0.82231321373639066</v>
      </c>
      <c r="O598" s="161"/>
      <c r="P598" s="162"/>
      <c r="Q598" s="162"/>
      <c r="R598" s="163"/>
      <c r="S598" s="161"/>
      <c r="V598" s="163"/>
      <c r="W598" s="164"/>
      <c r="X598" s="164"/>
    </row>
    <row r="599" spans="10:24" x14ac:dyDescent="0.25">
      <c r="J599">
        <v>596</v>
      </c>
      <c r="K599" s="43">
        <v>0.3867958658806131</v>
      </c>
      <c r="L599">
        <v>0.37231524533256233</v>
      </c>
      <c r="M599">
        <v>0.99212841744572722</v>
      </c>
      <c r="N599" s="44">
        <v>0.17852507242839066</v>
      </c>
      <c r="O599" s="161"/>
      <c r="P599" s="162"/>
      <c r="Q599" s="162"/>
      <c r="R599" s="163"/>
      <c r="S599" s="161"/>
      <c r="V599" s="163"/>
      <c r="W599" s="164"/>
      <c r="X599" s="164"/>
    </row>
    <row r="600" spans="10:24" x14ac:dyDescent="0.25">
      <c r="J600">
        <v>597</v>
      </c>
      <c r="K600" s="43">
        <v>0.1134277243997337</v>
      </c>
      <c r="L600">
        <v>0.68294608768708975</v>
      </c>
      <c r="M600">
        <v>0.71465170431690261</v>
      </c>
      <c r="N600" s="44">
        <v>7.7271961354754781E-2</v>
      </c>
      <c r="O600" s="161"/>
      <c r="P600" s="162"/>
      <c r="Q600" s="162"/>
      <c r="R600" s="163"/>
      <c r="S600" s="161"/>
      <c r="V600" s="163"/>
      <c r="W600" s="164"/>
      <c r="X600" s="164"/>
    </row>
    <row r="601" spans="10:24" x14ac:dyDescent="0.25">
      <c r="J601">
        <v>598</v>
      </c>
      <c r="K601" s="43">
        <v>0.73275430597972491</v>
      </c>
      <c r="L601">
        <v>0.69590273439014705</v>
      </c>
      <c r="M601">
        <v>0.85902013467223881</v>
      </c>
      <c r="N601" s="44">
        <v>0.45271302426799509</v>
      </c>
      <c r="O601" s="161"/>
      <c r="P601" s="162"/>
      <c r="Q601" s="162"/>
      <c r="R601" s="163"/>
      <c r="S601" s="161"/>
      <c r="V601" s="163"/>
      <c r="W601" s="164"/>
      <c r="X601" s="164"/>
    </row>
    <row r="602" spans="10:24" x14ac:dyDescent="0.25">
      <c r="J602">
        <v>599</v>
      </c>
      <c r="K602" s="43">
        <v>0.26272602741242146</v>
      </c>
      <c r="L602">
        <v>0.18957056883421453</v>
      </c>
      <c r="M602">
        <v>0.84841851348693487</v>
      </c>
      <c r="N602" s="44">
        <v>0.22453974387103104</v>
      </c>
      <c r="O602" s="161"/>
      <c r="P602" s="162"/>
      <c r="Q602" s="162"/>
      <c r="R602" s="163"/>
      <c r="S602" s="161"/>
      <c r="V602" s="163"/>
      <c r="W602" s="164"/>
      <c r="X602" s="164"/>
    </row>
    <row r="603" spans="10:24" x14ac:dyDescent="0.25">
      <c r="J603">
        <v>600</v>
      </c>
      <c r="K603" s="43">
        <v>0.51425143213495106</v>
      </c>
      <c r="L603">
        <v>0.11796424562850938</v>
      </c>
      <c r="M603">
        <v>0.56852410486623384</v>
      </c>
      <c r="N603" s="44">
        <v>0.63493535451637073</v>
      </c>
      <c r="O603" s="161"/>
      <c r="P603" s="162"/>
      <c r="Q603" s="162"/>
      <c r="R603" s="163"/>
      <c r="S603" s="161"/>
      <c r="V603" s="163"/>
      <c r="W603" s="164"/>
      <c r="X603" s="164"/>
    </row>
    <row r="604" spans="10:24" x14ac:dyDescent="0.25">
      <c r="J604">
        <v>601</v>
      </c>
      <c r="K604" s="43">
        <v>0.50191342447446197</v>
      </c>
      <c r="L604">
        <v>0.36979885668612378</v>
      </c>
      <c r="M604">
        <v>0.78514517203197454</v>
      </c>
      <c r="N604" s="44">
        <v>0.84196621957161866</v>
      </c>
      <c r="O604" s="161"/>
      <c r="P604" s="162"/>
      <c r="Q604" s="162"/>
      <c r="R604" s="163"/>
      <c r="S604" s="161"/>
      <c r="V604" s="163"/>
      <c r="W604" s="164"/>
      <c r="X604" s="164"/>
    </row>
    <row r="605" spans="10:24" x14ac:dyDescent="0.25">
      <c r="J605">
        <v>602</v>
      </c>
      <c r="K605" s="43">
        <v>0.53603351488367379</v>
      </c>
      <c r="L605">
        <v>0.85519410887261893</v>
      </c>
      <c r="M605">
        <v>0.68910427624844361</v>
      </c>
      <c r="N605" s="44">
        <v>0.47719279639369194</v>
      </c>
      <c r="O605" s="161"/>
      <c r="P605" s="162"/>
      <c r="Q605" s="162"/>
      <c r="R605" s="163"/>
      <c r="S605" s="161"/>
      <c r="V605" s="163"/>
      <c r="W605" s="164"/>
      <c r="X605" s="164"/>
    </row>
    <row r="606" spans="10:24" x14ac:dyDescent="0.25">
      <c r="J606">
        <v>603</v>
      </c>
      <c r="K606" s="43">
        <v>0.22004464255932576</v>
      </c>
      <c r="L606">
        <v>0.21871602854134908</v>
      </c>
      <c r="M606">
        <v>7.1998866485487367E-2</v>
      </c>
      <c r="N606" s="44">
        <v>0.51117840701902051</v>
      </c>
      <c r="O606" s="161"/>
      <c r="P606" s="162"/>
      <c r="Q606" s="162"/>
      <c r="R606" s="163"/>
      <c r="S606" s="161"/>
      <c r="V606" s="163"/>
      <c r="W606" s="164"/>
      <c r="X606" s="164"/>
    </row>
    <row r="607" spans="10:24" x14ac:dyDescent="0.25">
      <c r="J607">
        <v>604</v>
      </c>
      <c r="K607" s="43">
        <v>0.32159170041452545</v>
      </c>
      <c r="L607">
        <v>8.9033964543319355E-2</v>
      </c>
      <c r="M607">
        <v>0.44128994981810543</v>
      </c>
      <c r="N607" s="44">
        <v>0.67409494430674666</v>
      </c>
      <c r="O607" s="161"/>
      <c r="P607" s="162"/>
      <c r="Q607" s="162"/>
      <c r="R607" s="163"/>
      <c r="S607" s="161"/>
      <c r="V607" s="163"/>
      <c r="W607" s="164"/>
      <c r="X607" s="164"/>
    </row>
    <row r="608" spans="10:24" x14ac:dyDescent="0.25">
      <c r="J608">
        <v>605</v>
      </c>
      <c r="K608" s="43">
        <v>0.84473581143699528</v>
      </c>
      <c r="L608">
        <v>0.90484230720814041</v>
      </c>
      <c r="M608">
        <v>0.42907431436998622</v>
      </c>
      <c r="N608" s="44">
        <v>0.17737933238129755</v>
      </c>
      <c r="O608" s="161"/>
      <c r="P608" s="162"/>
      <c r="Q608" s="162"/>
      <c r="R608" s="163"/>
      <c r="S608" s="161"/>
      <c r="V608" s="163"/>
      <c r="W608" s="164"/>
      <c r="X608" s="164"/>
    </row>
    <row r="609" spans="10:24" x14ac:dyDescent="0.25">
      <c r="J609">
        <v>606</v>
      </c>
      <c r="K609" s="43">
        <v>0.93962549666131689</v>
      </c>
      <c r="L609">
        <v>0.31249134705122972</v>
      </c>
      <c r="M609">
        <v>0.4367121190365667</v>
      </c>
      <c r="N609" s="44">
        <v>0.72918288577612667</v>
      </c>
      <c r="O609" s="161"/>
      <c r="P609" s="162"/>
      <c r="Q609" s="162"/>
      <c r="R609" s="163"/>
      <c r="S609" s="161"/>
      <c r="V609" s="163"/>
      <c r="W609" s="164"/>
      <c r="X609" s="164"/>
    </row>
    <row r="610" spans="10:24" x14ac:dyDescent="0.25">
      <c r="J610">
        <v>607</v>
      </c>
      <c r="K610" s="43">
        <v>0.56038421712084208</v>
      </c>
      <c r="L610">
        <v>5.2305148041794536E-2</v>
      </c>
      <c r="M610">
        <v>0.5571126557518844</v>
      </c>
      <c r="N610" s="44">
        <v>0.96881097854265474</v>
      </c>
      <c r="O610" s="161"/>
      <c r="P610" s="162"/>
      <c r="Q610" s="162"/>
      <c r="R610" s="163"/>
      <c r="S610" s="161"/>
      <c r="V610" s="163"/>
      <c r="W610" s="164"/>
      <c r="X610" s="164"/>
    </row>
    <row r="611" spans="10:24" x14ac:dyDescent="0.25">
      <c r="J611">
        <v>608</v>
      </c>
      <c r="K611" s="43">
        <v>5.383195434675847E-2</v>
      </c>
      <c r="L611">
        <v>0.34348529084693979</v>
      </c>
      <c r="M611">
        <v>0.13070649915074462</v>
      </c>
      <c r="N611" s="44">
        <v>0.46241287185645796</v>
      </c>
      <c r="O611" s="161"/>
      <c r="P611" s="162"/>
      <c r="Q611" s="162"/>
      <c r="R611" s="163"/>
      <c r="S611" s="161"/>
      <c r="V611" s="163"/>
      <c r="W611" s="164"/>
      <c r="X611" s="164"/>
    </row>
    <row r="612" spans="10:24" x14ac:dyDescent="0.25">
      <c r="J612">
        <v>609</v>
      </c>
      <c r="K612" s="43">
        <v>0.14811336617239279</v>
      </c>
      <c r="L612">
        <v>0.1715409829948995</v>
      </c>
      <c r="M612">
        <v>0.75344753427629962</v>
      </c>
      <c r="N612" s="44">
        <v>0.61296060387727325</v>
      </c>
      <c r="O612" s="161"/>
      <c r="P612" s="162"/>
      <c r="Q612" s="162"/>
      <c r="R612" s="163"/>
      <c r="S612" s="161"/>
      <c r="V612" s="163"/>
      <c r="W612" s="164"/>
      <c r="X612" s="164"/>
    </row>
    <row r="613" spans="10:24" x14ac:dyDescent="0.25">
      <c r="J613">
        <v>610</v>
      </c>
      <c r="K613" s="43">
        <v>8.3673614230082349E-2</v>
      </c>
      <c r="L613">
        <v>2.7492588609018265E-2</v>
      </c>
      <c r="M613">
        <v>0.59074936947734669</v>
      </c>
      <c r="N613" s="44">
        <v>0.31508868755120889</v>
      </c>
      <c r="O613" s="161"/>
      <c r="P613" s="162"/>
      <c r="Q613" s="162"/>
      <c r="R613" s="163"/>
      <c r="S613" s="161"/>
      <c r="V613" s="163"/>
      <c r="W613" s="164"/>
      <c r="X613" s="164"/>
    </row>
    <row r="614" spans="10:24" x14ac:dyDescent="0.25">
      <c r="J614">
        <v>611</v>
      </c>
      <c r="K614" s="43">
        <v>0.30774367021684956</v>
      </c>
      <c r="L614">
        <v>0.90770955993395575</v>
      </c>
      <c r="M614">
        <v>0.87797397149703449</v>
      </c>
      <c r="N614" s="44">
        <v>0.70023695839946232</v>
      </c>
      <c r="O614" s="161"/>
      <c r="P614" s="162"/>
      <c r="Q614" s="162"/>
      <c r="R614" s="163"/>
      <c r="S614" s="161"/>
      <c r="V614" s="163"/>
      <c r="W614" s="164"/>
      <c r="X614" s="164"/>
    </row>
    <row r="615" spans="10:24" x14ac:dyDescent="0.25">
      <c r="J615">
        <v>612</v>
      </c>
      <c r="K615" s="43">
        <v>0.8715540833378228</v>
      </c>
      <c r="L615">
        <v>0.29265632977199096</v>
      </c>
      <c r="M615">
        <v>0.71751308800577573</v>
      </c>
      <c r="N615" s="44">
        <v>0.28792508395015459</v>
      </c>
      <c r="O615" s="161"/>
      <c r="P615" s="162"/>
      <c r="Q615" s="162"/>
      <c r="R615" s="163"/>
      <c r="S615" s="161"/>
      <c r="V615" s="163"/>
      <c r="W615" s="164"/>
      <c r="X615" s="164"/>
    </row>
    <row r="616" spans="10:24" x14ac:dyDescent="0.25">
      <c r="J616">
        <v>613</v>
      </c>
      <c r="K616" s="43">
        <v>0.68091648315431408</v>
      </c>
      <c r="L616">
        <v>0.26995639121560422</v>
      </c>
      <c r="M616">
        <v>0.84182090048153901</v>
      </c>
      <c r="N616" s="44">
        <v>0.70587443537615457</v>
      </c>
      <c r="O616" s="161"/>
      <c r="P616" s="162"/>
      <c r="Q616" s="162"/>
      <c r="R616" s="163"/>
      <c r="S616" s="161"/>
      <c r="V616" s="163"/>
      <c r="W616" s="164"/>
      <c r="X616" s="164"/>
    </row>
    <row r="617" spans="10:24" x14ac:dyDescent="0.25">
      <c r="J617">
        <v>614</v>
      </c>
      <c r="K617" s="43">
        <v>0.14301001696173055</v>
      </c>
      <c r="L617">
        <v>0.60696821493606656</v>
      </c>
      <c r="M617">
        <v>0.31616422660540811</v>
      </c>
      <c r="N617" s="44">
        <v>0.47312296836814272</v>
      </c>
      <c r="O617" s="161"/>
      <c r="P617" s="162"/>
      <c r="Q617" s="162"/>
      <c r="R617" s="163"/>
      <c r="S617" s="161"/>
      <c r="V617" s="163"/>
      <c r="W617" s="164"/>
      <c r="X617" s="164"/>
    </row>
    <row r="618" spans="10:24" x14ac:dyDescent="0.25">
      <c r="J618">
        <v>615</v>
      </c>
      <c r="K618" s="43">
        <v>2.7243296933495809E-2</v>
      </c>
      <c r="L618">
        <v>0.70653250404280943</v>
      </c>
      <c r="M618">
        <v>0.26908034727229779</v>
      </c>
      <c r="N618" s="44">
        <v>0.54831739883318542</v>
      </c>
      <c r="O618" s="161"/>
      <c r="P618" s="162"/>
      <c r="Q618" s="162"/>
      <c r="R618" s="163"/>
      <c r="S618" s="161"/>
      <c r="V618" s="163"/>
      <c r="W618" s="164"/>
      <c r="X618" s="164"/>
    </row>
    <row r="619" spans="10:24" x14ac:dyDescent="0.25">
      <c r="J619">
        <v>616</v>
      </c>
      <c r="K619" s="43">
        <v>1.4495569409836651E-2</v>
      </c>
      <c r="L619">
        <v>0.39144005415936567</v>
      </c>
      <c r="M619">
        <v>7.8296224857526964E-2</v>
      </c>
      <c r="N619" s="44">
        <v>0.33814742614477189</v>
      </c>
      <c r="O619" s="161"/>
      <c r="P619" s="162"/>
      <c r="Q619" s="162"/>
      <c r="R619" s="163"/>
      <c r="S619" s="161"/>
      <c r="V619" s="163"/>
      <c r="W619" s="164"/>
      <c r="X619" s="164"/>
    </row>
    <row r="620" spans="10:24" x14ac:dyDescent="0.25">
      <c r="J620">
        <v>617</v>
      </c>
      <c r="K620" s="43">
        <v>0.79415177158153738</v>
      </c>
      <c r="L620">
        <v>0.27246275650165908</v>
      </c>
      <c r="M620">
        <v>7.2473459623859759E-2</v>
      </c>
      <c r="N620" s="44">
        <v>0.1294816326016528</v>
      </c>
      <c r="O620" s="161"/>
      <c r="P620" s="162"/>
      <c r="Q620" s="162"/>
      <c r="R620" s="163"/>
      <c r="S620" s="161"/>
      <c r="V620" s="163"/>
      <c r="W620" s="164"/>
      <c r="X620" s="164"/>
    </row>
    <row r="621" spans="10:24" x14ac:dyDescent="0.25">
      <c r="J621">
        <v>618</v>
      </c>
      <c r="K621" s="43">
        <v>0.94818199117421376</v>
      </c>
      <c r="L621">
        <v>0.31306041015474606</v>
      </c>
      <c r="M621">
        <v>0.54618708868192922</v>
      </c>
      <c r="N621" s="44">
        <v>0.74583587656516592</v>
      </c>
      <c r="O621" s="161"/>
      <c r="P621" s="162"/>
      <c r="Q621" s="162"/>
      <c r="R621" s="163"/>
      <c r="S621" s="161"/>
      <c r="V621" s="163"/>
      <c r="W621" s="164"/>
      <c r="X621" s="164"/>
    </row>
    <row r="622" spans="10:24" x14ac:dyDescent="0.25">
      <c r="J622">
        <v>619</v>
      </c>
      <c r="K622" s="43">
        <v>0.16329718334477095</v>
      </c>
      <c r="L622">
        <v>0.50175715207673643</v>
      </c>
      <c r="M622">
        <v>0.28243181615046387</v>
      </c>
      <c r="N622" s="44">
        <v>0.87308516678516046</v>
      </c>
      <c r="O622" s="161"/>
      <c r="P622" s="162"/>
      <c r="Q622" s="162"/>
      <c r="R622" s="163"/>
      <c r="S622" s="161"/>
      <c r="V622" s="163"/>
      <c r="W622" s="164"/>
      <c r="X622" s="164"/>
    </row>
    <row r="623" spans="10:24" x14ac:dyDescent="0.25">
      <c r="J623">
        <v>620</v>
      </c>
      <c r="K623" s="43">
        <v>0.71676621658295936</v>
      </c>
      <c r="L623">
        <v>0.11847670797641463</v>
      </c>
      <c r="M623">
        <v>0.48556013519103836</v>
      </c>
      <c r="N623" s="44">
        <v>0.90973779080682959</v>
      </c>
      <c r="O623" s="161"/>
      <c r="P623" s="162"/>
      <c r="Q623" s="162"/>
      <c r="R623" s="163"/>
      <c r="S623" s="161"/>
      <c r="V623" s="163"/>
      <c r="W623" s="164"/>
      <c r="X623" s="164"/>
    </row>
    <row r="624" spans="10:24" x14ac:dyDescent="0.25">
      <c r="J624">
        <v>621</v>
      </c>
      <c r="K624" s="43">
        <v>0.18924285553745823</v>
      </c>
      <c r="L624">
        <v>0.92301821640193948</v>
      </c>
      <c r="M624">
        <v>0.52489485286121573</v>
      </c>
      <c r="N624" s="44">
        <v>0.64831493541490648</v>
      </c>
      <c r="O624" s="161"/>
      <c r="P624" s="162"/>
      <c r="Q624" s="162"/>
      <c r="R624" s="163"/>
      <c r="S624" s="161"/>
      <c r="V624" s="163"/>
      <c r="W624" s="164"/>
      <c r="X624" s="164"/>
    </row>
    <row r="625" spans="10:24" x14ac:dyDescent="0.25">
      <c r="J625">
        <v>622</v>
      </c>
      <c r="K625" s="43">
        <v>0.87883676109847886</v>
      </c>
      <c r="L625">
        <v>0.4038821651865413</v>
      </c>
      <c r="M625">
        <v>0.71675046631537076</v>
      </c>
      <c r="N625" s="44">
        <v>0.32085788194793052</v>
      </c>
      <c r="O625" s="161"/>
      <c r="P625" s="162"/>
      <c r="Q625" s="162"/>
      <c r="R625" s="163"/>
      <c r="S625" s="161"/>
      <c r="V625" s="163"/>
      <c r="W625" s="164"/>
      <c r="X625" s="164"/>
    </row>
    <row r="626" spans="10:24" x14ac:dyDescent="0.25">
      <c r="J626">
        <v>623</v>
      </c>
      <c r="K626" s="43">
        <v>0.51417959363196597</v>
      </c>
      <c r="L626">
        <v>0.29079762589089098</v>
      </c>
      <c r="M626">
        <v>0.8198054555251032</v>
      </c>
      <c r="N626" s="44">
        <v>0.55492443065023622</v>
      </c>
      <c r="O626" s="161"/>
      <c r="P626" s="162"/>
      <c r="Q626" s="162"/>
      <c r="R626" s="163"/>
      <c r="S626" s="161"/>
      <c r="V626" s="163"/>
      <c r="W626" s="164"/>
      <c r="X626" s="164"/>
    </row>
    <row r="627" spans="10:24" x14ac:dyDescent="0.25">
      <c r="J627">
        <v>624</v>
      </c>
      <c r="K627" s="43">
        <v>0.89086732184186312</v>
      </c>
      <c r="L627">
        <v>0.68278690009560172</v>
      </c>
      <c r="M627">
        <v>0.38010754842863803</v>
      </c>
      <c r="N627" s="44">
        <v>0.21339252242450701</v>
      </c>
      <c r="O627" s="161"/>
      <c r="P627" s="162"/>
      <c r="Q627" s="162"/>
      <c r="R627" s="163"/>
      <c r="S627" s="161"/>
      <c r="V627" s="163"/>
      <c r="W627" s="164"/>
      <c r="X627" s="164"/>
    </row>
    <row r="628" spans="10:24" x14ac:dyDescent="0.25">
      <c r="J628">
        <v>625</v>
      </c>
      <c r="K628" s="43">
        <v>0.32538358623863473</v>
      </c>
      <c r="L628">
        <v>0.61034757729714206</v>
      </c>
      <c r="M628">
        <v>0.54145009448667925</v>
      </c>
      <c r="N628" s="44">
        <v>0.78700816053072919</v>
      </c>
      <c r="O628" s="161"/>
      <c r="P628" s="162"/>
      <c r="Q628" s="162"/>
      <c r="R628" s="163"/>
      <c r="S628" s="161"/>
      <c r="V628" s="163"/>
      <c r="W628" s="164"/>
      <c r="X628" s="164"/>
    </row>
    <row r="629" spans="10:24" x14ac:dyDescent="0.25">
      <c r="J629">
        <v>626</v>
      </c>
      <c r="K629" s="43">
        <v>0.30113379304086452</v>
      </c>
      <c r="L629">
        <v>7.3728501236932087E-2</v>
      </c>
      <c r="M629">
        <v>0.43883401232960739</v>
      </c>
      <c r="N629" s="44">
        <v>0.24106846684178562</v>
      </c>
      <c r="O629" s="161"/>
      <c r="P629" s="162"/>
      <c r="Q629" s="162"/>
      <c r="R629" s="163"/>
      <c r="S629" s="161"/>
      <c r="V629" s="163"/>
      <c r="W629" s="164"/>
      <c r="X629" s="164"/>
    </row>
    <row r="630" spans="10:24" x14ac:dyDescent="0.25">
      <c r="J630">
        <v>627</v>
      </c>
      <c r="K630" s="43">
        <v>0.40468418237175741</v>
      </c>
      <c r="L630">
        <v>7.7181008803034579E-2</v>
      </c>
      <c r="M630">
        <v>0.59187514507041328</v>
      </c>
      <c r="N630" s="44">
        <v>0.18117598580634109</v>
      </c>
      <c r="O630" s="161"/>
      <c r="P630" s="162"/>
      <c r="Q630" s="162"/>
      <c r="R630" s="163"/>
      <c r="S630" s="161"/>
      <c r="V630" s="163"/>
      <c r="W630" s="164"/>
      <c r="X630" s="164"/>
    </row>
    <row r="631" spans="10:24" x14ac:dyDescent="0.25">
      <c r="J631">
        <v>628</v>
      </c>
      <c r="K631" s="43">
        <v>6.6397478083780048E-2</v>
      </c>
      <c r="L631">
        <v>0.17028434815426541</v>
      </c>
      <c r="M631">
        <v>0.31249002403047499</v>
      </c>
      <c r="N631" s="44">
        <v>0.4757067298687897</v>
      </c>
      <c r="O631" s="161"/>
      <c r="P631" s="162"/>
      <c r="Q631" s="162"/>
      <c r="R631" s="163"/>
      <c r="S631" s="161"/>
      <c r="V631" s="163"/>
      <c r="W631" s="164"/>
      <c r="X631" s="164"/>
    </row>
    <row r="632" spans="10:24" x14ac:dyDescent="0.25">
      <c r="J632">
        <v>629</v>
      </c>
      <c r="K632" s="43">
        <v>0.92588670487683933</v>
      </c>
      <c r="L632">
        <v>0.2493132095525048</v>
      </c>
      <c r="M632">
        <v>4.846704012736569E-2</v>
      </c>
      <c r="N632" s="44">
        <v>4.9292994247125632E-2</v>
      </c>
      <c r="O632" s="161"/>
      <c r="P632" s="162"/>
      <c r="Q632" s="162"/>
      <c r="R632" s="163"/>
      <c r="S632" s="161"/>
      <c r="V632" s="163"/>
      <c r="W632" s="164"/>
      <c r="X632" s="164"/>
    </row>
    <row r="633" spans="10:24" x14ac:dyDescent="0.25">
      <c r="J633">
        <v>630</v>
      </c>
      <c r="K633" s="43">
        <v>0.55962939964047864</v>
      </c>
      <c r="L633">
        <v>0.20776719146797096</v>
      </c>
      <c r="M633">
        <v>0.73566636015257081</v>
      </c>
      <c r="N633" s="44">
        <v>0.26841172194156138</v>
      </c>
      <c r="O633" s="161"/>
      <c r="P633" s="162"/>
      <c r="Q633" s="162"/>
      <c r="R633" s="163"/>
      <c r="S633" s="161"/>
      <c r="V633" s="163"/>
      <c r="W633" s="164"/>
      <c r="X633" s="164"/>
    </row>
    <row r="634" spans="10:24" x14ac:dyDescent="0.25">
      <c r="J634">
        <v>631</v>
      </c>
      <c r="K634" s="43">
        <v>2.7654720774226038E-2</v>
      </c>
      <c r="L634">
        <v>0.48905253371174184</v>
      </c>
      <c r="M634">
        <v>0.92319778617291248</v>
      </c>
      <c r="N634" s="44">
        <v>0.72479053493682333</v>
      </c>
      <c r="O634" s="161"/>
      <c r="P634" s="162"/>
      <c r="Q634" s="162"/>
      <c r="R634" s="163"/>
      <c r="S634" s="161"/>
      <c r="V634" s="163"/>
      <c r="W634" s="164"/>
      <c r="X634" s="164"/>
    </row>
    <row r="635" spans="10:24" x14ac:dyDescent="0.25">
      <c r="J635">
        <v>632</v>
      </c>
      <c r="K635" s="43">
        <v>0.46605996877593603</v>
      </c>
      <c r="L635">
        <v>0.3653480308001662</v>
      </c>
      <c r="M635">
        <v>0.88121147574169389</v>
      </c>
      <c r="N635" s="44">
        <v>0.62422506875043215</v>
      </c>
      <c r="O635" s="161"/>
      <c r="P635" s="162"/>
      <c r="Q635" s="162"/>
      <c r="R635" s="163"/>
      <c r="S635" s="161"/>
      <c r="V635" s="163"/>
      <c r="W635" s="164"/>
      <c r="X635" s="164"/>
    </row>
    <row r="636" spans="10:24" x14ac:dyDescent="0.25">
      <c r="J636">
        <v>633</v>
      </c>
      <c r="K636" s="43">
        <v>0.83651318559816323</v>
      </c>
      <c r="L636">
        <v>0.71422215221556884</v>
      </c>
      <c r="M636">
        <v>0.34292393321386216</v>
      </c>
      <c r="N636" s="44">
        <v>0.56716481839191335</v>
      </c>
      <c r="O636" s="161"/>
      <c r="P636" s="162"/>
      <c r="Q636" s="162"/>
      <c r="R636" s="163"/>
      <c r="S636" s="161"/>
      <c r="V636" s="163"/>
      <c r="W636" s="164"/>
      <c r="X636" s="164"/>
    </row>
    <row r="637" spans="10:24" x14ac:dyDescent="0.25">
      <c r="J637">
        <v>634</v>
      </c>
      <c r="K637" s="43">
        <v>0.87154417577100096</v>
      </c>
      <c r="L637">
        <v>0.83723676779127099</v>
      </c>
      <c r="M637">
        <v>0.2636495100123033</v>
      </c>
      <c r="N637" s="44">
        <v>0.72976990870880154</v>
      </c>
      <c r="O637" s="161"/>
      <c r="P637" s="162"/>
      <c r="Q637" s="162"/>
      <c r="R637" s="163"/>
      <c r="S637" s="161"/>
      <c r="V637" s="163"/>
      <c r="W637" s="164"/>
      <c r="X637" s="164"/>
    </row>
    <row r="638" spans="10:24" x14ac:dyDescent="0.25">
      <c r="J638">
        <v>635</v>
      </c>
      <c r="K638" s="43">
        <v>0.40189876675858138</v>
      </c>
      <c r="L638">
        <v>0.19857821885182569</v>
      </c>
      <c r="M638">
        <v>1.454880163830985E-2</v>
      </c>
      <c r="N638" s="44">
        <v>0.99402408285454802</v>
      </c>
      <c r="O638" s="161"/>
      <c r="P638" s="162"/>
      <c r="Q638" s="162"/>
      <c r="R638" s="163"/>
      <c r="S638" s="161"/>
      <c r="V638" s="163"/>
      <c r="W638" s="164"/>
      <c r="X638" s="164"/>
    </row>
    <row r="639" spans="10:24" x14ac:dyDescent="0.25">
      <c r="J639">
        <v>636</v>
      </c>
      <c r="K639" s="43">
        <v>0.64951664082964355</v>
      </c>
      <c r="L639">
        <v>2.6182563918392687E-2</v>
      </c>
      <c r="M639">
        <v>0.61249781484491572</v>
      </c>
      <c r="N639" s="44">
        <v>0.91828438439328863</v>
      </c>
      <c r="O639" s="161"/>
      <c r="P639" s="162"/>
      <c r="Q639" s="162"/>
      <c r="R639" s="163"/>
      <c r="S639" s="161"/>
      <c r="V639" s="163"/>
      <c r="W639" s="164"/>
      <c r="X639" s="164"/>
    </row>
    <row r="640" spans="10:24" x14ac:dyDescent="0.25">
      <c r="J640">
        <v>637</v>
      </c>
      <c r="K640" s="43">
        <v>0.77945471401571109</v>
      </c>
      <c r="L640">
        <v>0.82491369581114193</v>
      </c>
      <c r="M640">
        <v>0.68218411042960836</v>
      </c>
      <c r="N640" s="44">
        <v>0.28513066390909059</v>
      </c>
      <c r="O640" s="161"/>
      <c r="P640" s="162"/>
      <c r="Q640" s="162"/>
      <c r="R640" s="163"/>
      <c r="S640" s="161"/>
      <c r="V640" s="163"/>
      <c r="W640" s="164"/>
      <c r="X640" s="164"/>
    </row>
    <row r="641" spans="10:24" x14ac:dyDescent="0.25">
      <c r="J641">
        <v>638</v>
      </c>
      <c r="K641" s="43">
        <v>0.89610653880494007</v>
      </c>
      <c r="L641">
        <v>0.13937020521695609</v>
      </c>
      <c r="M641">
        <v>0.43490835002254968</v>
      </c>
      <c r="N641" s="44">
        <v>0.99272496555937306</v>
      </c>
      <c r="O641" s="161"/>
      <c r="P641" s="162"/>
      <c r="Q641" s="162"/>
      <c r="R641" s="163"/>
      <c r="S641" s="161"/>
      <c r="V641" s="163"/>
      <c r="W641" s="164"/>
      <c r="X641" s="164"/>
    </row>
    <row r="642" spans="10:24" x14ac:dyDescent="0.25">
      <c r="J642">
        <v>639</v>
      </c>
      <c r="K642" s="43">
        <v>0.31821793983190483</v>
      </c>
      <c r="L642">
        <v>0.2492317032185265</v>
      </c>
      <c r="M642">
        <v>0.14682518507899622</v>
      </c>
      <c r="N642" s="44">
        <v>0.28432379465902136</v>
      </c>
      <c r="O642" s="161"/>
      <c r="P642" s="162"/>
      <c r="Q642" s="162"/>
      <c r="R642" s="163"/>
      <c r="S642" s="161"/>
      <c r="V642" s="163"/>
      <c r="W642" s="164"/>
      <c r="X642" s="164"/>
    </row>
    <row r="643" spans="10:24" x14ac:dyDescent="0.25">
      <c r="J643">
        <v>640</v>
      </c>
      <c r="K643" s="43">
        <v>8.1741461093130074E-2</v>
      </c>
      <c r="L643">
        <v>0.66753483838831962</v>
      </c>
      <c r="M643">
        <v>0.51845020907406225</v>
      </c>
      <c r="N643" s="44">
        <v>0.36221327408390258</v>
      </c>
      <c r="O643" s="161"/>
      <c r="P643" s="162"/>
      <c r="Q643" s="162"/>
      <c r="R643" s="163"/>
      <c r="S643" s="161"/>
      <c r="V643" s="163"/>
      <c r="W643" s="164"/>
      <c r="X643" s="164"/>
    </row>
    <row r="644" spans="10:24" x14ac:dyDescent="0.25">
      <c r="J644">
        <v>641</v>
      </c>
      <c r="K644" s="43">
        <v>0.97794260094983809</v>
      </c>
      <c r="L644">
        <v>0.19086176722476644</v>
      </c>
      <c r="M644">
        <v>6.4518976001601835E-2</v>
      </c>
      <c r="N644" s="44">
        <v>0.99162433560227914</v>
      </c>
      <c r="O644" s="161"/>
      <c r="P644" s="162"/>
      <c r="Q644" s="162"/>
      <c r="R644" s="163"/>
      <c r="S644" s="161"/>
      <c r="V644" s="163"/>
      <c r="W644" s="164"/>
      <c r="X644" s="164"/>
    </row>
    <row r="645" spans="10:24" x14ac:dyDescent="0.25">
      <c r="J645">
        <v>642</v>
      </c>
      <c r="K645" s="43">
        <v>0.44145452585658207</v>
      </c>
      <c r="L645">
        <v>0.95488640471343733</v>
      </c>
      <c r="M645">
        <v>0.64269907558641071</v>
      </c>
      <c r="N645" s="44">
        <v>0.23333243618069455</v>
      </c>
      <c r="O645" s="161"/>
      <c r="P645" s="162"/>
      <c r="Q645" s="162"/>
      <c r="R645" s="163"/>
      <c r="S645" s="161"/>
      <c r="V645" s="163"/>
      <c r="W645" s="164"/>
      <c r="X645" s="164"/>
    </row>
    <row r="646" spans="10:24" x14ac:dyDescent="0.25">
      <c r="J646">
        <v>643</v>
      </c>
      <c r="K646" s="43">
        <v>0.51710800343703411</v>
      </c>
      <c r="L646">
        <v>0.7175816242366384</v>
      </c>
      <c r="M646">
        <v>0.98431276593405581</v>
      </c>
      <c r="N646" s="44">
        <v>0.2715526210123631</v>
      </c>
      <c r="O646" s="161"/>
      <c r="P646" s="162"/>
      <c r="Q646" s="162"/>
      <c r="R646" s="163"/>
      <c r="S646" s="161"/>
      <c r="V646" s="163"/>
      <c r="W646" s="164"/>
      <c r="X646" s="164"/>
    </row>
    <row r="647" spans="10:24" x14ac:dyDescent="0.25">
      <c r="J647">
        <v>644</v>
      </c>
      <c r="K647" s="43">
        <v>0.20510601731809353</v>
      </c>
      <c r="L647">
        <v>0.45246014358861719</v>
      </c>
      <c r="M647">
        <v>0.39862204976935089</v>
      </c>
      <c r="N647" s="44">
        <v>0.97538126996875152</v>
      </c>
      <c r="O647" s="161"/>
      <c r="P647" s="162"/>
      <c r="Q647" s="162"/>
      <c r="R647" s="163"/>
      <c r="S647" s="161"/>
      <c r="V647" s="163"/>
      <c r="W647" s="164"/>
      <c r="X647" s="164"/>
    </row>
    <row r="648" spans="10:24" x14ac:dyDescent="0.25">
      <c r="J648">
        <v>645</v>
      </c>
      <c r="K648" s="43">
        <v>0.29623841364095416</v>
      </c>
      <c r="L648">
        <v>0.25886231745418686</v>
      </c>
      <c r="M648">
        <v>0.98496971643917841</v>
      </c>
      <c r="N648" s="44">
        <v>0.70815622099815745</v>
      </c>
      <c r="O648" s="161"/>
      <c r="P648" s="162"/>
      <c r="Q648" s="162"/>
      <c r="R648" s="163"/>
      <c r="S648" s="161"/>
      <c r="V648" s="163"/>
      <c r="W648" s="164"/>
      <c r="X648" s="164"/>
    </row>
    <row r="649" spans="10:24" x14ac:dyDescent="0.25">
      <c r="J649">
        <v>646</v>
      </c>
      <c r="K649" s="43">
        <v>0.3546838300308397</v>
      </c>
      <c r="L649">
        <v>0.29289939153121225</v>
      </c>
      <c r="M649">
        <v>0.21374561309239848</v>
      </c>
      <c r="N649" s="44">
        <v>0.22286145957226788</v>
      </c>
      <c r="O649" s="161"/>
      <c r="P649" s="162"/>
      <c r="Q649" s="162"/>
      <c r="R649" s="163"/>
      <c r="S649" s="161"/>
      <c r="V649" s="163"/>
      <c r="W649" s="164"/>
      <c r="X649" s="164"/>
    </row>
    <row r="650" spans="10:24" x14ac:dyDescent="0.25">
      <c r="J650">
        <v>647</v>
      </c>
      <c r="K650" s="43">
        <v>0.77427940181765165</v>
      </c>
      <c r="L650">
        <v>0.91833411243148233</v>
      </c>
      <c r="M650">
        <v>0.89757728092255851</v>
      </c>
      <c r="N650" s="44">
        <v>0.77018471580478853</v>
      </c>
      <c r="O650" s="161"/>
      <c r="P650" s="162"/>
      <c r="Q650" s="162"/>
      <c r="R650" s="163"/>
      <c r="S650" s="161"/>
      <c r="V650" s="163"/>
      <c r="W650" s="164"/>
      <c r="X650" s="164"/>
    </row>
    <row r="651" spans="10:24" x14ac:dyDescent="0.25">
      <c r="J651">
        <v>648</v>
      </c>
      <c r="K651" s="43">
        <v>0.6612847603812384</v>
      </c>
      <c r="L651">
        <v>0.41618339521805214</v>
      </c>
      <c r="M651">
        <v>2.1959082008035424E-2</v>
      </c>
      <c r="N651" s="44">
        <v>0.50808377910137847</v>
      </c>
      <c r="O651" s="161"/>
      <c r="P651" s="162"/>
      <c r="Q651" s="162"/>
      <c r="R651" s="163"/>
      <c r="S651" s="161"/>
      <c r="V651" s="163"/>
      <c r="W651" s="164"/>
      <c r="X651" s="164"/>
    </row>
    <row r="652" spans="10:24" x14ac:dyDescent="0.25">
      <c r="J652">
        <v>649</v>
      </c>
      <c r="K652" s="43">
        <v>0.13087720356379451</v>
      </c>
      <c r="L652">
        <v>0.33421298668547017</v>
      </c>
      <c r="M652">
        <v>0.29303721600298172</v>
      </c>
      <c r="N652" s="44">
        <v>0.93850200536967665</v>
      </c>
      <c r="O652" s="161"/>
      <c r="P652" s="162"/>
      <c r="Q652" s="162"/>
      <c r="R652" s="163"/>
      <c r="S652" s="161"/>
      <c r="V652" s="163"/>
      <c r="W652" s="164"/>
      <c r="X652" s="164"/>
    </row>
    <row r="653" spans="10:24" x14ac:dyDescent="0.25">
      <c r="J653">
        <v>650</v>
      </c>
      <c r="K653" s="43">
        <v>0.82836346987223652</v>
      </c>
      <c r="L653">
        <v>0.5860289107253619</v>
      </c>
      <c r="M653">
        <v>0.75956259753117394</v>
      </c>
      <c r="N653" s="44">
        <v>0.97890224126841796</v>
      </c>
      <c r="O653" s="161"/>
      <c r="P653" s="162"/>
      <c r="Q653" s="162"/>
      <c r="R653" s="163"/>
      <c r="S653" s="161"/>
      <c r="V653" s="163"/>
      <c r="W653" s="164"/>
      <c r="X653" s="164"/>
    </row>
    <row r="654" spans="10:24" x14ac:dyDescent="0.25">
      <c r="J654">
        <v>651</v>
      </c>
      <c r="K654" s="43">
        <v>0.58665469316570817</v>
      </c>
      <c r="L654">
        <v>0.38174670740716254</v>
      </c>
      <c r="M654">
        <v>0.68160020454347792</v>
      </c>
      <c r="N654" s="44">
        <v>0.65196360098414474</v>
      </c>
      <c r="O654" s="161"/>
      <c r="P654" s="162"/>
      <c r="Q654" s="162"/>
      <c r="R654" s="163"/>
      <c r="S654" s="161"/>
      <c r="V654" s="163"/>
      <c r="W654" s="164"/>
      <c r="X654" s="164"/>
    </row>
    <row r="655" spans="10:24" x14ac:dyDescent="0.25">
      <c r="J655">
        <v>652</v>
      </c>
      <c r="K655" s="43">
        <v>0.76114325062597721</v>
      </c>
      <c r="L655">
        <v>0.57445348053243717</v>
      </c>
      <c r="M655">
        <v>0.4331853143708243</v>
      </c>
      <c r="N655" s="44">
        <v>4.1697096592431371E-2</v>
      </c>
      <c r="O655" s="161"/>
      <c r="P655" s="162"/>
      <c r="Q655" s="162"/>
      <c r="R655" s="163"/>
      <c r="S655" s="161"/>
      <c r="V655" s="163"/>
      <c r="W655" s="164"/>
      <c r="X655" s="164"/>
    </row>
    <row r="656" spans="10:24" x14ac:dyDescent="0.25">
      <c r="J656">
        <v>653</v>
      </c>
      <c r="K656" s="43">
        <v>7.9767807760701137E-2</v>
      </c>
      <c r="L656">
        <v>0.45235713486076401</v>
      </c>
      <c r="M656">
        <v>0.83629357621757827</v>
      </c>
      <c r="N656" s="44">
        <v>0.65086962234928403</v>
      </c>
      <c r="O656" s="161"/>
      <c r="P656" s="162"/>
      <c r="Q656" s="162"/>
      <c r="R656" s="163"/>
      <c r="S656" s="161"/>
      <c r="V656" s="163"/>
      <c r="W656" s="164"/>
      <c r="X656" s="164"/>
    </row>
    <row r="657" spans="10:24" x14ac:dyDescent="0.25">
      <c r="J657">
        <v>654</v>
      </c>
      <c r="K657" s="43">
        <v>0.80567727916368315</v>
      </c>
      <c r="L657">
        <v>0.26902058239487536</v>
      </c>
      <c r="M657">
        <v>0.22111716272460369</v>
      </c>
      <c r="N657" s="44">
        <v>0.70495761547888802</v>
      </c>
      <c r="O657" s="161"/>
      <c r="P657" s="162"/>
      <c r="Q657" s="162"/>
      <c r="R657" s="163"/>
      <c r="S657" s="161"/>
      <c r="V657" s="163"/>
      <c r="W657" s="164"/>
      <c r="X657" s="164"/>
    </row>
    <row r="658" spans="10:24" x14ac:dyDescent="0.25">
      <c r="J658">
        <v>655</v>
      </c>
      <c r="K658" s="43">
        <v>0.62311747600151257</v>
      </c>
      <c r="L658">
        <v>0.39859640541828367</v>
      </c>
      <c r="M658">
        <v>0.81694855074063399</v>
      </c>
      <c r="N658" s="44">
        <v>0.61487174653685661</v>
      </c>
      <c r="O658" s="161"/>
      <c r="P658" s="162"/>
      <c r="Q658" s="162"/>
      <c r="R658" s="163"/>
      <c r="S658" s="161"/>
      <c r="V658" s="163"/>
      <c r="W658" s="164"/>
      <c r="X658" s="164"/>
    </row>
    <row r="659" spans="10:24" x14ac:dyDescent="0.25">
      <c r="J659">
        <v>656</v>
      </c>
      <c r="K659" s="43">
        <v>7.1460820903254785E-2</v>
      </c>
      <c r="L659">
        <v>0.93431680206214462</v>
      </c>
      <c r="M659">
        <v>0.82763047872997597</v>
      </c>
      <c r="N659" s="44">
        <v>3.3458506688780698E-2</v>
      </c>
      <c r="O659" s="161"/>
      <c r="P659" s="162"/>
      <c r="Q659" s="162"/>
      <c r="R659" s="163"/>
      <c r="S659" s="161"/>
      <c r="V659" s="163"/>
      <c r="W659" s="164"/>
      <c r="X659" s="164"/>
    </row>
    <row r="660" spans="10:24" x14ac:dyDescent="0.25">
      <c r="J660">
        <v>657</v>
      </c>
      <c r="K660" s="43">
        <v>0.96667988693100704</v>
      </c>
      <c r="L660">
        <v>0.55166451901841151</v>
      </c>
      <c r="M660">
        <v>0.71034067271038581</v>
      </c>
      <c r="N660" s="44">
        <v>0.94447813528006097</v>
      </c>
      <c r="O660" s="161"/>
      <c r="P660" s="162"/>
      <c r="Q660" s="162"/>
      <c r="R660" s="163"/>
      <c r="S660" s="161"/>
      <c r="V660" s="163"/>
      <c r="W660" s="164"/>
      <c r="X660" s="164"/>
    </row>
    <row r="661" spans="10:24" x14ac:dyDescent="0.25">
      <c r="J661">
        <v>658</v>
      </c>
      <c r="K661" s="43">
        <v>0.30893741122110496</v>
      </c>
      <c r="L661">
        <v>0.61674227302475426</v>
      </c>
      <c r="M661">
        <v>0.89320670009262826</v>
      </c>
      <c r="N661" s="44">
        <v>0.30663521429716678</v>
      </c>
      <c r="O661" s="161"/>
      <c r="P661" s="162"/>
      <c r="Q661" s="162"/>
      <c r="R661" s="163"/>
      <c r="S661" s="161"/>
      <c r="V661" s="163"/>
      <c r="W661" s="164"/>
      <c r="X661" s="164"/>
    </row>
    <row r="662" spans="10:24" x14ac:dyDescent="0.25">
      <c r="J662">
        <v>659</v>
      </c>
      <c r="K662" s="43">
        <v>0.29417898159456868</v>
      </c>
      <c r="L662">
        <v>0.40721336198774238</v>
      </c>
      <c r="M662">
        <v>0.70235113661245385</v>
      </c>
      <c r="N662" s="44">
        <v>0.19078572693035922</v>
      </c>
      <c r="O662" s="161"/>
      <c r="P662" s="162"/>
      <c r="Q662" s="162"/>
      <c r="R662" s="163"/>
      <c r="S662" s="161"/>
      <c r="V662" s="163"/>
      <c r="W662" s="164"/>
      <c r="X662" s="164"/>
    </row>
    <row r="663" spans="10:24" x14ac:dyDescent="0.25">
      <c r="J663">
        <v>660</v>
      </c>
      <c r="K663" s="43">
        <v>0.17924791830109166</v>
      </c>
      <c r="L663">
        <v>0.90185736956015428</v>
      </c>
      <c r="M663">
        <v>8.1909658755042858E-2</v>
      </c>
      <c r="N663" s="44">
        <v>4.3318963850715098E-2</v>
      </c>
      <c r="O663" s="161"/>
      <c r="P663" s="162"/>
      <c r="Q663" s="162"/>
      <c r="R663" s="163"/>
      <c r="S663" s="161"/>
      <c r="V663" s="163"/>
      <c r="W663" s="164"/>
      <c r="X663" s="164"/>
    </row>
    <row r="664" spans="10:24" x14ac:dyDescent="0.25">
      <c r="J664">
        <v>661</v>
      </c>
      <c r="K664" s="43">
        <v>0.35111489662833983</v>
      </c>
      <c r="L664">
        <v>0.69857016224024704</v>
      </c>
      <c r="M664">
        <v>0.80302571936420797</v>
      </c>
      <c r="N664" s="44">
        <v>0.44076974663230517</v>
      </c>
      <c r="O664" s="161"/>
      <c r="P664" s="162"/>
      <c r="Q664" s="162"/>
      <c r="R664" s="163"/>
      <c r="S664" s="161"/>
      <c r="V664" s="163"/>
      <c r="W664" s="164"/>
      <c r="X664" s="164"/>
    </row>
    <row r="665" spans="10:24" x14ac:dyDescent="0.25">
      <c r="J665">
        <v>662</v>
      </c>
      <c r="K665" s="43">
        <v>0.28446236753521759</v>
      </c>
      <c r="L665">
        <v>0.91826199402391007</v>
      </c>
      <c r="M665">
        <v>0.64247653333563426</v>
      </c>
      <c r="N665" s="44">
        <v>0.47222483114603775</v>
      </c>
      <c r="O665" s="161"/>
      <c r="P665" s="162"/>
      <c r="Q665" s="162"/>
      <c r="R665" s="163"/>
      <c r="S665" s="161"/>
      <c r="V665" s="163"/>
      <c r="W665" s="164"/>
      <c r="X665" s="164"/>
    </row>
    <row r="666" spans="10:24" x14ac:dyDescent="0.25">
      <c r="J666">
        <v>663</v>
      </c>
      <c r="K666" s="43">
        <v>0.29009922848273639</v>
      </c>
      <c r="L666">
        <v>0.65915000856296035</v>
      </c>
      <c r="M666">
        <v>0.40081843728108035</v>
      </c>
      <c r="N666" s="44">
        <v>0.839006702569285</v>
      </c>
      <c r="O666" s="161"/>
      <c r="P666" s="162"/>
      <c r="Q666" s="162"/>
      <c r="R666" s="163"/>
      <c r="S666" s="161"/>
      <c r="V666" s="163"/>
      <c r="W666" s="164"/>
      <c r="X666" s="164"/>
    </row>
    <row r="667" spans="10:24" x14ac:dyDescent="0.25">
      <c r="J667">
        <v>664</v>
      </c>
      <c r="K667" s="43">
        <v>0.34629668043904094</v>
      </c>
      <c r="L667">
        <v>0.99949341226959787</v>
      </c>
      <c r="M667">
        <v>0.14619533329944223</v>
      </c>
      <c r="N667" s="44">
        <v>0.9186552432692372</v>
      </c>
      <c r="O667" s="161"/>
      <c r="P667" s="162"/>
      <c r="Q667" s="162"/>
      <c r="R667" s="163"/>
      <c r="S667" s="161"/>
      <c r="V667" s="163"/>
      <c r="W667" s="164"/>
      <c r="X667" s="164"/>
    </row>
    <row r="668" spans="10:24" x14ac:dyDescent="0.25">
      <c r="J668">
        <v>665</v>
      </c>
      <c r="K668" s="43">
        <v>0.72498318448408894</v>
      </c>
      <c r="L668">
        <v>0.23145845480666327</v>
      </c>
      <c r="M668">
        <v>0.44175572854865897</v>
      </c>
      <c r="N668" s="44">
        <v>2.5277488202576248E-2</v>
      </c>
      <c r="O668" s="161"/>
      <c r="P668" s="162"/>
      <c r="Q668" s="162"/>
      <c r="R668" s="163"/>
      <c r="S668" s="161"/>
      <c r="V668" s="163"/>
      <c r="W668" s="164"/>
      <c r="X668" s="164"/>
    </row>
    <row r="669" spans="10:24" x14ac:dyDescent="0.25">
      <c r="J669">
        <v>666</v>
      </c>
      <c r="K669" s="43">
        <v>0.63161588189457674</v>
      </c>
      <c r="L669">
        <v>0.92169438007292737</v>
      </c>
      <c r="M669">
        <v>0.35163372025566708</v>
      </c>
      <c r="N669" s="44">
        <v>0.66264100821620819</v>
      </c>
      <c r="O669" s="161"/>
      <c r="P669" s="162"/>
      <c r="Q669" s="162"/>
      <c r="R669" s="163"/>
      <c r="S669" s="161"/>
      <c r="V669" s="163"/>
      <c r="W669" s="164"/>
      <c r="X669" s="164"/>
    </row>
    <row r="670" spans="10:24" x14ac:dyDescent="0.25">
      <c r="J670">
        <v>667</v>
      </c>
      <c r="K670" s="43">
        <v>0.83611785460077259</v>
      </c>
      <c r="L670">
        <v>0.78980198405984581</v>
      </c>
      <c r="M670">
        <v>0.28366833386241985</v>
      </c>
      <c r="N670" s="44">
        <v>0.39742070112854655</v>
      </c>
      <c r="O670" s="161"/>
      <c r="P670" s="162"/>
      <c r="Q670" s="162"/>
      <c r="R670" s="163"/>
      <c r="S670" s="161"/>
      <c r="V670" s="163"/>
      <c r="W670" s="164"/>
      <c r="X670" s="164"/>
    </row>
    <row r="671" spans="10:24" x14ac:dyDescent="0.25">
      <c r="J671">
        <v>668</v>
      </c>
      <c r="K671" s="43">
        <v>0.50174150391735817</v>
      </c>
      <c r="L671">
        <v>0.50996985824838215</v>
      </c>
      <c r="M671">
        <v>0.22360269212578066</v>
      </c>
      <c r="N671" s="44">
        <v>2.7006552333728173E-3</v>
      </c>
      <c r="O671" s="161"/>
      <c r="P671" s="162"/>
      <c r="Q671" s="162"/>
      <c r="R671" s="163"/>
      <c r="S671" s="161"/>
      <c r="V671" s="163"/>
      <c r="W671" s="164"/>
      <c r="X671" s="164"/>
    </row>
    <row r="672" spans="10:24" x14ac:dyDescent="0.25">
      <c r="J672">
        <v>669</v>
      </c>
      <c r="K672" s="43">
        <v>0.56016881543941721</v>
      </c>
      <c r="L672">
        <v>8.4808896251561183E-2</v>
      </c>
      <c r="M672">
        <v>0.21533509918954052</v>
      </c>
      <c r="N672" s="44">
        <v>0.72610586472043781</v>
      </c>
      <c r="O672" s="161"/>
      <c r="P672" s="162"/>
      <c r="Q672" s="162"/>
      <c r="R672" s="163"/>
      <c r="S672" s="161"/>
      <c r="V672" s="163"/>
      <c r="W672" s="164"/>
      <c r="X672" s="164"/>
    </row>
    <row r="673" spans="10:24" x14ac:dyDescent="0.25">
      <c r="J673">
        <v>670</v>
      </c>
      <c r="K673" s="43">
        <v>0.31809393511124506</v>
      </c>
      <c r="L673">
        <v>7.9761155523578875E-2</v>
      </c>
      <c r="M673">
        <v>0.42090634756542122</v>
      </c>
      <c r="N673" s="44">
        <v>0.27155209990578322</v>
      </c>
      <c r="O673" s="161"/>
      <c r="P673" s="162"/>
      <c r="Q673" s="162"/>
      <c r="R673" s="163"/>
      <c r="S673" s="161"/>
      <c r="V673" s="163"/>
      <c r="W673" s="164"/>
      <c r="X673" s="164"/>
    </row>
    <row r="674" spans="10:24" x14ac:dyDescent="0.25">
      <c r="J674">
        <v>671</v>
      </c>
      <c r="K674" s="43">
        <v>0.88926471722165745</v>
      </c>
      <c r="L674">
        <v>0.60900898884876575</v>
      </c>
      <c r="M674">
        <v>0.81874816530230654</v>
      </c>
      <c r="N674" s="44">
        <v>0.51389457782937531</v>
      </c>
      <c r="O674" s="161"/>
      <c r="P674" s="162"/>
      <c r="Q674" s="162"/>
      <c r="R674" s="163"/>
      <c r="S674" s="161"/>
      <c r="V674" s="163"/>
      <c r="W674" s="164"/>
      <c r="X674" s="164"/>
    </row>
    <row r="675" spans="10:24" x14ac:dyDescent="0.25">
      <c r="J675">
        <v>672</v>
      </c>
      <c r="K675" s="43">
        <v>1.5245410193365561E-2</v>
      </c>
      <c r="L675">
        <v>0.37595739690388086</v>
      </c>
      <c r="M675">
        <v>0.98789575929180762</v>
      </c>
      <c r="N675" s="44">
        <v>0.25868344723071979</v>
      </c>
      <c r="O675" s="161"/>
      <c r="P675" s="162"/>
      <c r="Q675" s="162"/>
      <c r="R675" s="163"/>
      <c r="S675" s="161"/>
      <c r="V675" s="163"/>
      <c r="W675" s="164"/>
      <c r="X675" s="164"/>
    </row>
    <row r="676" spans="10:24" x14ac:dyDescent="0.25">
      <c r="J676">
        <v>673</v>
      </c>
      <c r="K676" s="43">
        <v>0.80130778632060806</v>
      </c>
      <c r="L676">
        <v>5.242247996563143E-3</v>
      </c>
      <c r="M676">
        <v>0.86229023386347659</v>
      </c>
      <c r="N676" s="44">
        <v>0.62446708668237716</v>
      </c>
      <c r="O676" s="161"/>
      <c r="P676" s="162"/>
      <c r="Q676" s="162"/>
      <c r="R676" s="163"/>
      <c r="S676" s="161"/>
      <c r="V676" s="163"/>
      <c r="W676" s="164"/>
      <c r="X676" s="164"/>
    </row>
    <row r="677" spans="10:24" x14ac:dyDescent="0.25">
      <c r="J677">
        <v>674</v>
      </c>
      <c r="K677" s="43">
        <v>0.82431367339795758</v>
      </c>
      <c r="L677">
        <v>0.77757824192410707</v>
      </c>
      <c r="M677">
        <v>4.1602126747878332E-2</v>
      </c>
      <c r="N677" s="44">
        <v>0.7486385990416381</v>
      </c>
      <c r="O677" s="161"/>
      <c r="P677" s="162"/>
      <c r="Q677" s="162"/>
      <c r="R677" s="163"/>
      <c r="S677" s="161"/>
      <c r="V677" s="163"/>
      <c r="W677" s="164"/>
      <c r="X677" s="164"/>
    </row>
    <row r="678" spans="10:24" x14ac:dyDescent="0.25">
      <c r="J678">
        <v>675</v>
      </c>
      <c r="K678" s="43">
        <v>0.38806649480136313</v>
      </c>
      <c r="L678">
        <v>0.56312981943934315</v>
      </c>
      <c r="M678">
        <v>0.622780664205412</v>
      </c>
      <c r="N678" s="44">
        <v>0.96544979621458282</v>
      </c>
      <c r="O678" s="161"/>
      <c r="P678" s="162"/>
      <c r="Q678" s="162"/>
      <c r="R678" s="163"/>
      <c r="S678" s="161"/>
      <c r="V678" s="163"/>
      <c r="W678" s="164"/>
      <c r="X678" s="164"/>
    </row>
    <row r="679" spans="10:24" x14ac:dyDescent="0.25">
      <c r="J679">
        <v>676</v>
      </c>
      <c r="K679" s="43">
        <v>0.47911012961187149</v>
      </c>
      <c r="L679">
        <v>0.9096873808229734</v>
      </c>
      <c r="M679">
        <v>0.10685933676708903</v>
      </c>
      <c r="N679" s="44">
        <v>0.50112777333607517</v>
      </c>
      <c r="O679" s="161"/>
      <c r="P679" s="162"/>
      <c r="Q679" s="162"/>
      <c r="R679" s="163"/>
      <c r="S679" s="161"/>
      <c r="V679" s="163"/>
      <c r="W679" s="164"/>
      <c r="X679" s="164"/>
    </row>
    <row r="680" spans="10:24" x14ac:dyDescent="0.25">
      <c r="J680">
        <v>677</v>
      </c>
      <c r="K680" s="43">
        <v>0.51814449306069965</v>
      </c>
      <c r="L680">
        <v>0.16538616801768857</v>
      </c>
      <c r="M680">
        <v>0.24459227313160026</v>
      </c>
      <c r="N680" s="44">
        <v>0.1014785617850964</v>
      </c>
      <c r="O680" s="161"/>
      <c r="P680" s="162"/>
      <c r="Q680" s="162"/>
      <c r="R680" s="163"/>
      <c r="S680" s="161"/>
      <c r="V680" s="163"/>
      <c r="W680" s="164"/>
      <c r="X680" s="164"/>
    </row>
    <row r="681" spans="10:24" x14ac:dyDescent="0.25">
      <c r="J681">
        <v>678</v>
      </c>
      <c r="K681" s="43">
        <v>0.76678542632139235</v>
      </c>
      <c r="L681">
        <v>2.404038233585637E-2</v>
      </c>
      <c r="M681">
        <v>0.72304327658136924</v>
      </c>
      <c r="N681" s="44">
        <v>0.87174991763917753</v>
      </c>
      <c r="O681" s="161"/>
      <c r="P681" s="162"/>
      <c r="Q681" s="162"/>
      <c r="R681" s="163"/>
      <c r="S681" s="161"/>
      <c r="V681" s="163"/>
      <c r="W681" s="164"/>
      <c r="X681" s="164"/>
    </row>
    <row r="682" spans="10:24" x14ac:dyDescent="0.25">
      <c r="J682">
        <v>679</v>
      </c>
      <c r="K682" s="43">
        <v>0.99715508484577819</v>
      </c>
      <c r="L682">
        <v>0.95740956923795029</v>
      </c>
      <c r="M682">
        <v>0.54719886926950378</v>
      </c>
      <c r="N682" s="44">
        <v>0.5097570647628219</v>
      </c>
      <c r="O682" s="161"/>
      <c r="P682" s="162"/>
      <c r="Q682" s="162"/>
      <c r="R682" s="163"/>
      <c r="S682" s="161"/>
      <c r="V682" s="163"/>
      <c r="W682" s="164"/>
      <c r="X682" s="164"/>
    </row>
    <row r="683" spans="10:24" x14ac:dyDescent="0.25">
      <c r="J683">
        <v>680</v>
      </c>
      <c r="K683" s="43">
        <v>0.64624783189872659</v>
      </c>
      <c r="L683">
        <v>0.88278915637653921</v>
      </c>
      <c r="M683">
        <v>0.27601311233417036</v>
      </c>
      <c r="N683" s="44">
        <v>0.44067814675340633</v>
      </c>
      <c r="O683" s="161"/>
      <c r="P683" s="162"/>
      <c r="Q683" s="162"/>
      <c r="R683" s="163"/>
      <c r="S683" s="161"/>
      <c r="V683" s="163"/>
      <c r="W683" s="164"/>
      <c r="X683" s="164"/>
    </row>
    <row r="684" spans="10:24" x14ac:dyDescent="0.25">
      <c r="J684">
        <v>681</v>
      </c>
      <c r="K684" s="43">
        <v>0.83271326893835185</v>
      </c>
      <c r="L684">
        <v>0.77606335125111958</v>
      </c>
      <c r="M684">
        <v>8.5576651739827869E-2</v>
      </c>
      <c r="N684" s="44">
        <v>0.99740673111048705</v>
      </c>
      <c r="O684" s="161"/>
      <c r="P684" s="162"/>
      <c r="Q684" s="162"/>
      <c r="R684" s="163"/>
      <c r="S684" s="161"/>
      <c r="V684" s="163"/>
      <c r="W684" s="164"/>
      <c r="X684" s="164"/>
    </row>
    <row r="685" spans="10:24" x14ac:dyDescent="0.25">
      <c r="J685">
        <v>682</v>
      </c>
      <c r="K685" s="43">
        <v>0.1180216535570594</v>
      </c>
      <c r="L685">
        <v>6.1368263468964956E-3</v>
      </c>
      <c r="M685">
        <v>0.60684265815665239</v>
      </c>
      <c r="N685" s="44">
        <v>0.78183350101370508</v>
      </c>
      <c r="O685" s="161"/>
      <c r="P685" s="162"/>
      <c r="Q685" s="162"/>
      <c r="R685" s="163"/>
      <c r="S685" s="161"/>
      <c r="V685" s="163"/>
      <c r="W685" s="164"/>
      <c r="X685" s="164"/>
    </row>
    <row r="686" spans="10:24" x14ac:dyDescent="0.25">
      <c r="J686">
        <v>683</v>
      </c>
      <c r="K686" s="43">
        <v>0.28674795219892801</v>
      </c>
      <c r="L686">
        <v>0.98475571116062444</v>
      </c>
      <c r="M686">
        <v>0.35334187441840903</v>
      </c>
      <c r="N686" s="44">
        <v>0.73769660859571828</v>
      </c>
      <c r="O686" s="161"/>
      <c r="P686" s="162"/>
      <c r="Q686" s="162"/>
      <c r="R686" s="163"/>
      <c r="S686" s="161"/>
      <c r="V686" s="163"/>
      <c r="W686" s="164"/>
      <c r="X686" s="164"/>
    </row>
    <row r="687" spans="10:24" x14ac:dyDescent="0.25">
      <c r="J687">
        <v>684</v>
      </c>
      <c r="K687" s="43">
        <v>0.59102556895488112</v>
      </c>
      <c r="L687">
        <v>0.68591310059589472</v>
      </c>
      <c r="M687">
        <v>0.84838968182012986</v>
      </c>
      <c r="N687" s="44">
        <v>0.34521193016351903</v>
      </c>
      <c r="O687" s="161"/>
      <c r="P687" s="162"/>
      <c r="Q687" s="162"/>
      <c r="R687" s="163"/>
      <c r="S687" s="161"/>
      <c r="V687" s="163"/>
      <c r="W687" s="164"/>
      <c r="X687" s="164"/>
    </row>
    <row r="688" spans="10:24" x14ac:dyDescent="0.25">
      <c r="J688">
        <v>685</v>
      </c>
      <c r="K688" s="43">
        <v>0.33127168911546745</v>
      </c>
      <c r="L688">
        <v>0.87984904791322627</v>
      </c>
      <c r="M688">
        <v>0.11420574031333586</v>
      </c>
      <c r="N688" s="44">
        <v>0.1202268081232275</v>
      </c>
      <c r="O688" s="161"/>
      <c r="P688" s="162"/>
      <c r="Q688" s="162"/>
      <c r="R688" s="163"/>
      <c r="S688" s="161"/>
      <c r="V688" s="163"/>
      <c r="W688" s="164"/>
      <c r="X688" s="164"/>
    </row>
    <row r="689" spans="10:24" x14ac:dyDescent="0.25">
      <c r="J689">
        <v>686</v>
      </c>
      <c r="K689" s="43">
        <v>0.58667997149643203</v>
      </c>
      <c r="L689">
        <v>0.32436820252332921</v>
      </c>
      <c r="M689">
        <v>0.80503187168370571</v>
      </c>
      <c r="N689" s="44">
        <v>0.4675593968538807</v>
      </c>
      <c r="O689" s="161"/>
      <c r="P689" s="162"/>
      <c r="Q689" s="162"/>
      <c r="R689" s="163"/>
      <c r="S689" s="161"/>
      <c r="V689" s="163"/>
      <c r="W689" s="164"/>
      <c r="X689" s="164"/>
    </row>
    <row r="690" spans="10:24" x14ac:dyDescent="0.25">
      <c r="J690">
        <v>687</v>
      </c>
      <c r="K690" s="43">
        <v>0.52926548392237482</v>
      </c>
      <c r="L690">
        <v>9.0035575304624249E-2</v>
      </c>
      <c r="M690">
        <v>0.68636988354769057</v>
      </c>
      <c r="N690" s="44">
        <v>0.13935256696842069</v>
      </c>
      <c r="O690" s="161"/>
      <c r="P690" s="162"/>
      <c r="Q690" s="162"/>
      <c r="R690" s="163"/>
      <c r="S690" s="161"/>
      <c r="V690" s="163"/>
      <c r="W690" s="164"/>
      <c r="X690" s="164"/>
    </row>
    <row r="691" spans="10:24" x14ac:dyDescent="0.25">
      <c r="J691">
        <v>688</v>
      </c>
      <c r="K691" s="43">
        <v>0.79328198339733147</v>
      </c>
      <c r="L691">
        <v>0.18282941540322362</v>
      </c>
      <c r="M691">
        <v>0.6977653945096669</v>
      </c>
      <c r="N691" s="44">
        <v>0.42481800430501437</v>
      </c>
      <c r="O691" s="161"/>
      <c r="P691" s="162"/>
      <c r="Q691" s="162"/>
      <c r="R691" s="163"/>
      <c r="S691" s="161"/>
      <c r="V691" s="163"/>
      <c r="W691" s="164"/>
      <c r="X691" s="164"/>
    </row>
    <row r="692" spans="10:24" x14ac:dyDescent="0.25">
      <c r="J692">
        <v>689</v>
      </c>
      <c r="K692" s="43">
        <v>0.25674096116728662</v>
      </c>
      <c r="L692">
        <v>0.73206849136458807</v>
      </c>
      <c r="M692">
        <v>0.97774414131996346</v>
      </c>
      <c r="N692" s="44">
        <v>0.48700618082391078</v>
      </c>
      <c r="O692" s="161"/>
      <c r="P692" s="162"/>
      <c r="Q692" s="162"/>
      <c r="R692" s="163"/>
      <c r="S692" s="161"/>
      <c r="V692" s="163"/>
      <c r="W692" s="164"/>
      <c r="X692" s="164"/>
    </row>
    <row r="693" spans="10:24" x14ac:dyDescent="0.25">
      <c r="J693">
        <v>690</v>
      </c>
      <c r="K693" s="43">
        <v>0.84286929055300808</v>
      </c>
      <c r="L693">
        <v>0.88450680043081198</v>
      </c>
      <c r="M693">
        <v>0.62965223069612497</v>
      </c>
      <c r="N693" s="44">
        <v>0.51761352131074811</v>
      </c>
      <c r="O693" s="161"/>
      <c r="P693" s="162"/>
      <c r="Q693" s="162"/>
      <c r="R693" s="163"/>
      <c r="S693" s="161"/>
      <c r="V693" s="163"/>
      <c r="W693" s="164"/>
      <c r="X693" s="164"/>
    </row>
    <row r="694" spans="10:24" x14ac:dyDescent="0.25">
      <c r="J694">
        <v>691</v>
      </c>
      <c r="K694" s="43">
        <v>0.4196200105302037</v>
      </c>
      <c r="L694">
        <v>0.52545608360148099</v>
      </c>
      <c r="M694">
        <v>0.62168227765283191</v>
      </c>
      <c r="N694" s="44">
        <v>0.80873858437416002</v>
      </c>
      <c r="O694" s="161"/>
      <c r="P694" s="162"/>
      <c r="Q694" s="162"/>
      <c r="R694" s="163"/>
      <c r="S694" s="161"/>
      <c r="V694" s="163"/>
      <c r="W694" s="164"/>
      <c r="X694" s="164"/>
    </row>
    <row r="695" spans="10:24" x14ac:dyDescent="0.25">
      <c r="J695">
        <v>692</v>
      </c>
      <c r="K695" s="43">
        <v>0.39887845346029482</v>
      </c>
      <c r="L695">
        <v>0.58718473664702309</v>
      </c>
      <c r="M695">
        <v>0.40143501367174028</v>
      </c>
      <c r="N695" s="44">
        <v>0.26897325401564376</v>
      </c>
      <c r="O695" s="161"/>
      <c r="P695" s="162"/>
      <c r="Q695" s="162"/>
      <c r="R695" s="163"/>
      <c r="S695" s="161"/>
      <c r="V695" s="163"/>
      <c r="W695" s="164"/>
      <c r="X695" s="164"/>
    </row>
    <row r="696" spans="10:24" x14ac:dyDescent="0.25">
      <c r="J696">
        <v>693</v>
      </c>
      <c r="K696" s="43">
        <v>0.35971275537347458</v>
      </c>
      <c r="L696">
        <v>0.17953626681024093</v>
      </c>
      <c r="M696">
        <v>0.11283126951099931</v>
      </c>
      <c r="N696" s="44">
        <v>0.44761791443452692</v>
      </c>
      <c r="O696" s="161"/>
      <c r="P696" s="162"/>
      <c r="Q696" s="162"/>
      <c r="R696" s="163"/>
      <c r="S696" s="161"/>
      <c r="V696" s="163"/>
      <c r="W696" s="164"/>
      <c r="X696" s="164"/>
    </row>
    <row r="697" spans="10:24" x14ac:dyDescent="0.25">
      <c r="J697">
        <v>694</v>
      </c>
      <c r="K697" s="43">
        <v>0.86809051060766895</v>
      </c>
      <c r="L697">
        <v>0.55522029195541023</v>
      </c>
      <c r="M697">
        <v>0.70818407987164267</v>
      </c>
      <c r="N697" s="44">
        <v>0.34652077112256374</v>
      </c>
      <c r="O697" s="161"/>
      <c r="P697" s="162"/>
      <c r="Q697" s="162"/>
      <c r="R697" s="163"/>
      <c r="S697" s="161"/>
      <c r="V697" s="163"/>
      <c r="W697" s="164"/>
      <c r="X697" s="164"/>
    </row>
    <row r="698" spans="10:24" x14ac:dyDescent="0.25">
      <c r="J698">
        <v>695</v>
      </c>
      <c r="K698" s="43">
        <v>0.90876294116117873</v>
      </c>
      <c r="L698">
        <v>5.5990536612257058E-2</v>
      </c>
      <c r="M698">
        <v>0.43343748112318292</v>
      </c>
      <c r="N698" s="44">
        <v>0.80591650526769121</v>
      </c>
      <c r="O698" s="161"/>
      <c r="P698" s="162"/>
      <c r="Q698" s="162"/>
      <c r="R698" s="163"/>
      <c r="S698" s="161"/>
      <c r="V698" s="163"/>
      <c r="W698" s="164"/>
      <c r="X698" s="164"/>
    </row>
    <row r="699" spans="10:24" x14ac:dyDescent="0.25">
      <c r="J699">
        <v>696</v>
      </c>
      <c r="K699" s="43">
        <v>0.72751803130092163</v>
      </c>
      <c r="L699">
        <v>8.1459036288510367E-3</v>
      </c>
      <c r="M699">
        <v>0.97519508153059109</v>
      </c>
      <c r="N699" s="44">
        <v>0.54685036521241048</v>
      </c>
      <c r="O699" s="161"/>
      <c r="P699" s="162"/>
      <c r="Q699" s="162"/>
      <c r="R699" s="163"/>
      <c r="S699" s="161"/>
      <c r="V699" s="163"/>
      <c r="W699" s="164"/>
      <c r="X699" s="164"/>
    </row>
    <row r="700" spans="10:24" x14ac:dyDescent="0.25">
      <c r="J700">
        <v>697</v>
      </c>
      <c r="K700" s="43">
        <v>0.53901158224338508</v>
      </c>
      <c r="L700">
        <v>0.85514356088427956</v>
      </c>
      <c r="M700">
        <v>0.61879956305156214</v>
      </c>
      <c r="N700" s="44">
        <v>0.88110656046401414</v>
      </c>
      <c r="O700" s="161"/>
      <c r="P700" s="162"/>
      <c r="Q700" s="162"/>
      <c r="R700" s="163"/>
      <c r="S700" s="161"/>
      <c r="V700" s="163"/>
      <c r="W700" s="164"/>
      <c r="X700" s="164"/>
    </row>
    <row r="701" spans="10:24" x14ac:dyDescent="0.25">
      <c r="J701">
        <v>698</v>
      </c>
      <c r="K701" s="43">
        <v>3.8670653370137198E-2</v>
      </c>
      <c r="L701">
        <v>0.79300570029734996</v>
      </c>
      <c r="M701">
        <v>0.24046275396374006</v>
      </c>
      <c r="N701" s="44">
        <v>0.94696745296487816</v>
      </c>
      <c r="O701" s="161"/>
      <c r="P701" s="162"/>
      <c r="Q701" s="162"/>
      <c r="R701" s="163"/>
      <c r="S701" s="161"/>
      <c r="V701" s="163"/>
      <c r="W701" s="164"/>
      <c r="X701" s="164"/>
    </row>
    <row r="702" spans="10:24" x14ac:dyDescent="0.25">
      <c r="J702">
        <v>699</v>
      </c>
      <c r="K702" s="43">
        <v>0.98900917475010242</v>
      </c>
      <c r="L702">
        <v>9.3954546059192623E-2</v>
      </c>
      <c r="M702">
        <v>0.32917198168933437</v>
      </c>
      <c r="N702" s="44">
        <v>0.27415741263842464</v>
      </c>
      <c r="O702" s="161"/>
      <c r="P702" s="162"/>
      <c r="Q702" s="162"/>
      <c r="R702" s="163"/>
      <c r="S702" s="161"/>
      <c r="V702" s="163"/>
      <c r="W702" s="164"/>
      <c r="X702" s="164"/>
    </row>
    <row r="703" spans="10:24" x14ac:dyDescent="0.25">
      <c r="J703">
        <v>700</v>
      </c>
      <c r="K703" s="43">
        <v>9.0712435820083925E-3</v>
      </c>
      <c r="L703">
        <v>0.37331335213441075</v>
      </c>
      <c r="M703">
        <v>0.25503644085665533</v>
      </c>
      <c r="N703" s="44">
        <v>0.31949424866399367</v>
      </c>
      <c r="O703" s="161"/>
      <c r="P703" s="162"/>
      <c r="Q703" s="162"/>
      <c r="R703" s="163"/>
      <c r="S703" s="161"/>
      <c r="V703" s="163"/>
      <c r="W703" s="164"/>
      <c r="X703" s="164"/>
    </row>
    <row r="704" spans="10:24" x14ac:dyDescent="0.25">
      <c r="J704">
        <v>701</v>
      </c>
      <c r="K704" s="43">
        <v>0.592943147083556</v>
      </c>
      <c r="L704">
        <v>0.10698554968106444</v>
      </c>
      <c r="M704">
        <v>0.27249777199352532</v>
      </c>
      <c r="N704" s="44">
        <v>0.78281862392921808</v>
      </c>
      <c r="O704" s="161"/>
      <c r="P704" s="162"/>
      <c r="Q704" s="162"/>
      <c r="R704" s="163"/>
      <c r="S704" s="161"/>
      <c r="V704" s="163"/>
      <c r="W704" s="164"/>
      <c r="X704" s="164"/>
    </row>
    <row r="705" spans="10:24" x14ac:dyDescent="0.25">
      <c r="J705">
        <v>702</v>
      </c>
      <c r="K705" s="43">
        <v>0.63049562063952092</v>
      </c>
      <c r="L705">
        <v>0.36864517451616752</v>
      </c>
      <c r="M705">
        <v>0.90291608394862244</v>
      </c>
      <c r="N705" s="44">
        <v>0.15823611337200272</v>
      </c>
      <c r="O705" s="161"/>
      <c r="P705" s="162"/>
      <c r="Q705" s="162"/>
      <c r="R705" s="163"/>
      <c r="S705" s="161"/>
      <c r="V705" s="163"/>
      <c r="W705" s="164"/>
      <c r="X705" s="164"/>
    </row>
    <row r="706" spans="10:24" x14ac:dyDescent="0.25">
      <c r="J706">
        <v>703</v>
      </c>
      <c r="K706" s="43">
        <v>0.90729857484724019</v>
      </c>
      <c r="L706">
        <v>0.73142256055390142</v>
      </c>
      <c r="M706">
        <v>0.25478093830513371</v>
      </c>
      <c r="N706" s="44">
        <v>0.33457044306734884</v>
      </c>
      <c r="O706" s="161"/>
      <c r="P706" s="162"/>
      <c r="Q706" s="162"/>
      <c r="R706" s="163"/>
      <c r="S706" s="161"/>
      <c r="V706" s="163"/>
      <c r="W706" s="164"/>
      <c r="X706" s="164"/>
    </row>
    <row r="707" spans="10:24" x14ac:dyDescent="0.25">
      <c r="J707">
        <v>704</v>
      </c>
      <c r="K707" s="43">
        <v>0.71485212218223604</v>
      </c>
      <c r="L707">
        <v>0.3572449016637288</v>
      </c>
      <c r="M707">
        <v>0.79470185036332419</v>
      </c>
      <c r="N707" s="44">
        <v>0.10083898391295931</v>
      </c>
      <c r="O707" s="161"/>
      <c r="P707" s="162"/>
      <c r="Q707" s="162"/>
      <c r="R707" s="163"/>
      <c r="S707" s="161"/>
      <c r="V707" s="163"/>
      <c r="W707" s="164"/>
      <c r="X707" s="164"/>
    </row>
    <row r="708" spans="10:24" x14ac:dyDescent="0.25">
      <c r="J708">
        <v>705</v>
      </c>
      <c r="K708" s="43">
        <v>0.36493415065261281</v>
      </c>
      <c r="L708">
        <v>0.90430152582320644</v>
      </c>
      <c r="M708">
        <v>0.79086564827359807</v>
      </c>
      <c r="N708" s="44">
        <v>0.97283352904169906</v>
      </c>
      <c r="O708" s="161"/>
      <c r="P708" s="162"/>
      <c r="Q708" s="162"/>
      <c r="R708" s="163"/>
      <c r="S708" s="161"/>
      <c r="V708" s="163"/>
      <c r="W708" s="164"/>
      <c r="X708" s="164"/>
    </row>
    <row r="709" spans="10:24" x14ac:dyDescent="0.25">
      <c r="J709">
        <v>706</v>
      </c>
      <c r="K709" s="43">
        <v>0.75297051259327252</v>
      </c>
      <c r="L709">
        <v>0.98286404469196997</v>
      </c>
      <c r="M709">
        <v>0.71281261456707745</v>
      </c>
      <c r="N709" s="44">
        <v>0.49697454858330492</v>
      </c>
      <c r="O709" s="161"/>
      <c r="P709" s="162"/>
      <c r="Q709" s="162"/>
      <c r="R709" s="163"/>
      <c r="S709" s="161"/>
      <c r="V709" s="163"/>
      <c r="W709" s="164"/>
      <c r="X709" s="164"/>
    </row>
    <row r="710" spans="10:24" x14ac:dyDescent="0.25">
      <c r="J710">
        <v>707</v>
      </c>
      <c r="K710" s="43">
        <v>0.14366205563668555</v>
      </c>
      <c r="L710">
        <v>0.21272118275542062</v>
      </c>
      <c r="M710">
        <v>0.36372834354325789</v>
      </c>
      <c r="N710" s="44">
        <v>0.15841555114913741</v>
      </c>
      <c r="O710" s="161"/>
      <c r="P710" s="162"/>
      <c r="Q710" s="162"/>
      <c r="R710" s="163"/>
      <c r="S710" s="161"/>
      <c r="V710" s="163"/>
      <c r="W710" s="164"/>
      <c r="X710" s="164"/>
    </row>
    <row r="711" spans="10:24" x14ac:dyDescent="0.25">
      <c r="J711">
        <v>708</v>
      </c>
      <c r="K711" s="43">
        <v>0.97994637024920639</v>
      </c>
      <c r="L711">
        <v>0.54047897407999057</v>
      </c>
      <c r="M711">
        <v>0.10189225261756296</v>
      </c>
      <c r="N711" s="44">
        <v>0.42533532396280394</v>
      </c>
      <c r="O711" s="161"/>
      <c r="P711" s="162"/>
      <c r="Q711" s="162"/>
      <c r="R711" s="163"/>
      <c r="S711" s="161"/>
      <c r="V711" s="163"/>
      <c r="W711" s="164"/>
      <c r="X711" s="164"/>
    </row>
    <row r="712" spans="10:24" x14ac:dyDescent="0.25">
      <c r="J712">
        <v>709</v>
      </c>
      <c r="K712" s="43">
        <v>0.8360626403071918</v>
      </c>
      <c r="L712">
        <v>0.41269934121397378</v>
      </c>
      <c r="M712">
        <v>0.28355951514019573</v>
      </c>
      <c r="N712" s="44">
        <v>0.9172853436937205</v>
      </c>
      <c r="O712" s="161"/>
      <c r="P712" s="162"/>
      <c r="Q712" s="162"/>
      <c r="R712" s="163"/>
      <c r="S712" s="161"/>
      <c r="V712" s="163"/>
      <c r="W712" s="164"/>
      <c r="X712" s="164"/>
    </row>
    <row r="713" spans="10:24" x14ac:dyDescent="0.25">
      <c r="J713">
        <v>710</v>
      </c>
      <c r="K713" s="43">
        <v>0.86308688257390764</v>
      </c>
      <c r="L713">
        <v>0.57635084187851104</v>
      </c>
      <c r="M713">
        <v>0.30247007006078941</v>
      </c>
      <c r="N713" s="44">
        <v>0.86801214728612619</v>
      </c>
      <c r="O713" s="161"/>
      <c r="P713" s="162"/>
      <c r="Q713" s="162"/>
      <c r="R713" s="163"/>
      <c r="S713" s="161"/>
      <c r="V713" s="163"/>
      <c r="W713" s="164"/>
      <c r="X713" s="164"/>
    </row>
    <row r="714" spans="10:24" x14ac:dyDescent="0.25">
      <c r="J714">
        <v>711</v>
      </c>
      <c r="K714" s="43">
        <v>0.63129710229756264</v>
      </c>
      <c r="L714">
        <v>0.5002435754716158</v>
      </c>
      <c r="M714">
        <v>0.92343941660832618</v>
      </c>
      <c r="N714" s="44">
        <v>0.29521386972846664</v>
      </c>
      <c r="O714" s="161"/>
      <c r="P714" s="162"/>
      <c r="Q714" s="162"/>
      <c r="R714" s="163"/>
      <c r="S714" s="161"/>
      <c r="V714" s="163"/>
      <c r="W714" s="164"/>
      <c r="X714" s="164"/>
    </row>
    <row r="715" spans="10:24" x14ac:dyDescent="0.25">
      <c r="J715">
        <v>712</v>
      </c>
      <c r="K715" s="43">
        <v>0.82317817155630224</v>
      </c>
      <c r="L715">
        <v>0.78404075697926734</v>
      </c>
      <c r="M715">
        <v>0.15932528666667423</v>
      </c>
      <c r="N715" s="44">
        <v>0.71071282894769494</v>
      </c>
      <c r="O715" s="161"/>
      <c r="P715" s="162"/>
      <c r="Q715" s="162"/>
      <c r="R715" s="163"/>
      <c r="S715" s="161"/>
      <c r="V715" s="163"/>
      <c r="W715" s="164"/>
      <c r="X715" s="164"/>
    </row>
    <row r="716" spans="10:24" x14ac:dyDescent="0.25">
      <c r="J716">
        <v>713</v>
      </c>
      <c r="K716" s="43">
        <v>0.47808318025867036</v>
      </c>
      <c r="L716">
        <v>0.95253550362654205</v>
      </c>
      <c r="M716">
        <v>0.27972671660846937</v>
      </c>
      <c r="N716" s="44">
        <v>0.95493859374166556</v>
      </c>
      <c r="O716" s="161"/>
      <c r="P716" s="162"/>
      <c r="Q716" s="162"/>
      <c r="R716" s="163"/>
      <c r="S716" s="161"/>
      <c r="V716" s="163"/>
      <c r="W716" s="164"/>
      <c r="X716" s="164"/>
    </row>
    <row r="717" spans="10:24" x14ac:dyDescent="0.25">
      <c r="J717">
        <v>714</v>
      </c>
      <c r="K717" s="43">
        <v>0.20373336650542206</v>
      </c>
      <c r="L717">
        <v>0.90736375173783346</v>
      </c>
      <c r="M717">
        <v>0.89001661637314511</v>
      </c>
      <c r="N717" s="44">
        <v>0.37864871449345427</v>
      </c>
      <c r="O717" s="161"/>
      <c r="P717" s="162"/>
      <c r="Q717" s="162"/>
      <c r="R717" s="163"/>
      <c r="S717" s="161"/>
      <c r="V717" s="163"/>
      <c r="W717" s="164"/>
      <c r="X717" s="164"/>
    </row>
    <row r="718" spans="10:24" x14ac:dyDescent="0.25">
      <c r="J718">
        <v>715</v>
      </c>
      <c r="K718" s="43">
        <v>0.62058210401615788</v>
      </c>
      <c r="L718">
        <v>0.48083500986205852</v>
      </c>
      <c r="M718">
        <v>0.2970404577090705</v>
      </c>
      <c r="N718" s="44">
        <v>0.74480198289559163</v>
      </c>
      <c r="O718" s="161"/>
      <c r="P718" s="162"/>
      <c r="Q718" s="162"/>
      <c r="R718" s="163"/>
      <c r="S718" s="161"/>
      <c r="V718" s="163"/>
      <c r="W718" s="164"/>
      <c r="X718" s="164"/>
    </row>
    <row r="719" spans="10:24" x14ac:dyDescent="0.25">
      <c r="J719">
        <v>716</v>
      </c>
      <c r="K719" s="43">
        <v>0.89015410093408887</v>
      </c>
      <c r="L719">
        <v>0.63923806601131816</v>
      </c>
      <c r="M719">
        <v>1.5972425345806007E-2</v>
      </c>
      <c r="N719" s="44">
        <v>0.29616009537145549</v>
      </c>
      <c r="O719" s="161"/>
      <c r="P719" s="162"/>
      <c r="Q719" s="162"/>
      <c r="R719" s="163"/>
      <c r="S719" s="161"/>
      <c r="V719" s="163"/>
      <c r="W719" s="164"/>
      <c r="X719" s="164"/>
    </row>
    <row r="720" spans="10:24" x14ac:dyDescent="0.25">
      <c r="J720">
        <v>717</v>
      </c>
      <c r="K720" s="43">
        <v>6.0259670689758238E-2</v>
      </c>
      <c r="L720">
        <v>0.90624954369450994</v>
      </c>
      <c r="M720">
        <v>0.7424731798234222</v>
      </c>
      <c r="N720" s="44">
        <v>0.20120370331831783</v>
      </c>
      <c r="O720" s="161"/>
      <c r="P720" s="162"/>
      <c r="Q720" s="162"/>
      <c r="R720" s="163"/>
      <c r="S720" s="161"/>
      <c r="V720" s="163"/>
      <c r="W720" s="164"/>
      <c r="X720" s="164"/>
    </row>
    <row r="721" spans="10:24" x14ac:dyDescent="0.25">
      <c r="J721">
        <v>718</v>
      </c>
      <c r="K721" s="43">
        <v>0.95612082405589349</v>
      </c>
      <c r="L721">
        <v>9.8497993049576626E-2</v>
      </c>
      <c r="M721">
        <v>0.36179246074540772</v>
      </c>
      <c r="N721" s="44">
        <v>0.77282518243313636</v>
      </c>
      <c r="O721" s="161"/>
      <c r="P721" s="162"/>
      <c r="Q721" s="162"/>
      <c r="R721" s="163"/>
      <c r="S721" s="161"/>
      <c r="V721" s="163"/>
      <c r="W721" s="164"/>
      <c r="X721" s="164"/>
    </row>
    <row r="722" spans="10:24" x14ac:dyDescent="0.25">
      <c r="J722">
        <v>719</v>
      </c>
      <c r="K722" s="43">
        <v>0.51562499202267842</v>
      </c>
      <c r="L722">
        <v>0.55303465491331194</v>
      </c>
      <c r="M722">
        <v>0.53921292701925272</v>
      </c>
      <c r="N722" s="44">
        <v>0.85951219691074732</v>
      </c>
      <c r="O722" s="161"/>
      <c r="P722" s="162"/>
      <c r="Q722" s="162"/>
      <c r="R722" s="163"/>
      <c r="S722" s="161"/>
      <c r="V722" s="163"/>
      <c r="W722" s="164"/>
      <c r="X722" s="164"/>
    </row>
    <row r="723" spans="10:24" x14ac:dyDescent="0.25">
      <c r="J723">
        <v>720</v>
      </c>
      <c r="K723" s="43">
        <v>0.36052102917377205</v>
      </c>
      <c r="L723">
        <v>0.40486096183435705</v>
      </c>
      <c r="M723">
        <v>0.55353031008729459</v>
      </c>
      <c r="N723" s="44">
        <v>0.60378915846193582</v>
      </c>
      <c r="O723" s="161"/>
      <c r="P723" s="162"/>
      <c r="Q723" s="162"/>
      <c r="R723" s="163"/>
      <c r="S723" s="161"/>
      <c r="V723" s="163"/>
      <c r="W723" s="164"/>
      <c r="X723" s="164"/>
    </row>
    <row r="724" spans="10:24" x14ac:dyDescent="0.25">
      <c r="J724">
        <v>721</v>
      </c>
      <c r="K724" s="43">
        <v>0.86142894684920479</v>
      </c>
      <c r="L724">
        <v>0.23088989841658458</v>
      </c>
      <c r="M724">
        <v>0.89508492348710345</v>
      </c>
      <c r="N724" s="44">
        <v>0.75604117778912017</v>
      </c>
      <c r="O724" s="161"/>
      <c r="P724" s="162"/>
      <c r="Q724" s="162"/>
      <c r="R724" s="163"/>
      <c r="S724" s="161"/>
      <c r="V724" s="163"/>
      <c r="W724" s="164"/>
      <c r="X724" s="164"/>
    </row>
    <row r="725" spans="10:24" x14ac:dyDescent="0.25">
      <c r="J725">
        <v>722</v>
      </c>
      <c r="K725" s="43">
        <v>0.23854264061694941</v>
      </c>
      <c r="L725">
        <v>0.9094904610297877</v>
      </c>
      <c r="M725">
        <v>0.13143089059401947</v>
      </c>
      <c r="N725" s="44">
        <v>0.94904193755522614</v>
      </c>
      <c r="O725" s="161"/>
      <c r="P725" s="162"/>
      <c r="Q725" s="162"/>
      <c r="R725" s="163"/>
      <c r="S725" s="161"/>
      <c r="V725" s="163"/>
      <c r="W725" s="164"/>
      <c r="X725" s="164"/>
    </row>
    <row r="726" spans="10:24" x14ac:dyDescent="0.25">
      <c r="J726">
        <v>723</v>
      </c>
      <c r="K726" s="43">
        <v>0.47005832140113157</v>
      </c>
      <c r="L726">
        <v>0.45835349792355695</v>
      </c>
      <c r="M726">
        <v>0.70695189116251855</v>
      </c>
      <c r="N726" s="44">
        <v>2.1219852891896096E-2</v>
      </c>
      <c r="O726" s="161"/>
      <c r="P726" s="162"/>
      <c r="Q726" s="162"/>
      <c r="R726" s="163"/>
      <c r="S726" s="161"/>
      <c r="V726" s="163"/>
      <c r="W726" s="164"/>
      <c r="X726" s="164"/>
    </row>
    <row r="727" spans="10:24" x14ac:dyDescent="0.25">
      <c r="J727">
        <v>724</v>
      </c>
      <c r="K727" s="43">
        <v>0.59975123006414977</v>
      </c>
      <c r="L727">
        <v>0.83446910820403075</v>
      </c>
      <c r="M727">
        <v>0.10827694638401708</v>
      </c>
      <c r="N727" s="44">
        <v>0.86976376583211568</v>
      </c>
      <c r="O727" s="161"/>
      <c r="P727" s="162"/>
      <c r="Q727" s="162"/>
      <c r="R727" s="163"/>
      <c r="S727" s="161"/>
      <c r="V727" s="163"/>
      <c r="W727" s="164"/>
      <c r="X727" s="164"/>
    </row>
    <row r="728" spans="10:24" x14ac:dyDescent="0.25">
      <c r="J728">
        <v>725</v>
      </c>
      <c r="K728" s="43">
        <v>0.35551659845164663</v>
      </c>
      <c r="L728">
        <v>0.17609199789981411</v>
      </c>
      <c r="M728">
        <v>5.3227476405626417E-2</v>
      </c>
      <c r="N728" s="44">
        <v>0.50170135720280429</v>
      </c>
      <c r="O728" s="161"/>
      <c r="P728" s="162"/>
      <c r="Q728" s="162"/>
      <c r="R728" s="163"/>
      <c r="S728" s="161"/>
      <c r="V728" s="163"/>
      <c r="W728" s="164"/>
      <c r="X728" s="164"/>
    </row>
    <row r="729" spans="10:24" x14ac:dyDescent="0.25">
      <c r="J729">
        <v>726</v>
      </c>
      <c r="K729" s="43">
        <v>0.97086299082073213</v>
      </c>
      <c r="L729">
        <v>0.90182961415230922</v>
      </c>
      <c r="M729">
        <v>0.57770648549642434</v>
      </c>
      <c r="N729" s="44">
        <v>0.31382452440036668</v>
      </c>
      <c r="O729" s="161"/>
      <c r="P729" s="162"/>
      <c r="Q729" s="162"/>
      <c r="R729" s="163"/>
      <c r="S729" s="161"/>
      <c r="V729" s="163"/>
      <c r="W729" s="164"/>
      <c r="X729" s="164"/>
    </row>
    <row r="730" spans="10:24" x14ac:dyDescent="0.25">
      <c r="J730">
        <v>727</v>
      </c>
      <c r="K730" s="43">
        <v>0.31502766377755054</v>
      </c>
      <c r="L730">
        <v>0.39181652613264562</v>
      </c>
      <c r="M730">
        <v>0.3567168878131759</v>
      </c>
      <c r="N730" s="44">
        <v>0.67161476140813003</v>
      </c>
      <c r="O730" s="161"/>
      <c r="P730" s="162"/>
      <c r="Q730" s="162"/>
      <c r="R730" s="163"/>
      <c r="S730" s="161"/>
      <c r="V730" s="163"/>
      <c r="W730" s="164"/>
      <c r="X730" s="164"/>
    </row>
    <row r="731" spans="10:24" x14ac:dyDescent="0.25">
      <c r="J731">
        <v>728</v>
      </c>
      <c r="K731" s="43">
        <v>0.24292762359766107</v>
      </c>
      <c r="L731">
        <v>5.3241693728272366E-2</v>
      </c>
      <c r="M731">
        <v>0.48764136105209799</v>
      </c>
      <c r="N731" s="44">
        <v>3.2133916940781049E-2</v>
      </c>
      <c r="O731" s="161"/>
      <c r="P731" s="162"/>
      <c r="Q731" s="162"/>
      <c r="R731" s="163"/>
      <c r="S731" s="161"/>
      <c r="V731" s="163"/>
      <c r="W731" s="164"/>
      <c r="X731" s="164"/>
    </row>
    <row r="732" spans="10:24" x14ac:dyDescent="0.25">
      <c r="J732">
        <v>729</v>
      </c>
      <c r="K732" s="43">
        <v>0.94729754966249058</v>
      </c>
      <c r="L732">
        <v>0.22496158422741031</v>
      </c>
      <c r="M732">
        <v>0.11201320464393905</v>
      </c>
      <c r="N732" s="44">
        <v>0.72460914967470647</v>
      </c>
      <c r="O732" s="161"/>
      <c r="P732" s="162"/>
      <c r="Q732" s="162"/>
      <c r="R732" s="163"/>
      <c r="S732" s="161"/>
      <c r="V732" s="163"/>
      <c r="W732" s="164"/>
      <c r="X732" s="164"/>
    </row>
    <row r="733" spans="10:24" x14ac:dyDescent="0.25">
      <c r="J733">
        <v>730</v>
      </c>
      <c r="K733" s="43">
        <v>0.43101170297220415</v>
      </c>
      <c r="L733">
        <v>0.49888770591058995</v>
      </c>
      <c r="M733">
        <v>9.8468926672688584E-2</v>
      </c>
      <c r="N733" s="44">
        <v>0.96356511765367903</v>
      </c>
      <c r="O733" s="161"/>
      <c r="P733" s="162"/>
      <c r="Q733" s="162"/>
      <c r="R733" s="163"/>
      <c r="S733" s="161"/>
      <c r="V733" s="163"/>
      <c r="W733" s="164"/>
      <c r="X733" s="164"/>
    </row>
    <row r="734" spans="10:24" x14ac:dyDescent="0.25">
      <c r="J734">
        <v>731</v>
      </c>
      <c r="K734" s="43">
        <v>0.68544949449750125</v>
      </c>
      <c r="L734">
        <v>0.4323906336161103</v>
      </c>
      <c r="M734">
        <v>0.95738725128755098</v>
      </c>
      <c r="N734" s="44">
        <v>0.49452600424319271</v>
      </c>
      <c r="O734" s="161"/>
      <c r="P734" s="162"/>
      <c r="Q734" s="162"/>
      <c r="R734" s="163"/>
      <c r="S734" s="161"/>
      <c r="V734" s="163"/>
      <c r="W734" s="164"/>
      <c r="X734" s="164"/>
    </row>
    <row r="735" spans="10:24" x14ac:dyDescent="0.25">
      <c r="J735">
        <v>732</v>
      </c>
      <c r="K735" s="43">
        <v>0.18457857236704001</v>
      </c>
      <c r="L735">
        <v>0.8056537040573456</v>
      </c>
      <c r="M735">
        <v>0.63947803533949399</v>
      </c>
      <c r="N735" s="44">
        <v>9.6447596649969269E-2</v>
      </c>
      <c r="O735" s="161"/>
      <c r="P735" s="162"/>
      <c r="Q735" s="162"/>
      <c r="R735" s="163"/>
      <c r="S735" s="161"/>
      <c r="V735" s="163"/>
      <c r="W735" s="164"/>
      <c r="X735" s="164"/>
    </row>
    <row r="736" spans="10:24" x14ac:dyDescent="0.25">
      <c r="J736">
        <v>733</v>
      </c>
      <c r="K736" s="43">
        <v>0.54047810356204296</v>
      </c>
      <c r="L736">
        <v>3.4308275852923065E-2</v>
      </c>
      <c r="M736">
        <v>0.51068827391661109</v>
      </c>
      <c r="N736" s="44">
        <v>5.4425868717323356E-2</v>
      </c>
      <c r="O736" s="161"/>
      <c r="P736" s="162"/>
      <c r="Q736" s="162"/>
      <c r="R736" s="163"/>
      <c r="S736" s="161"/>
      <c r="V736" s="163"/>
      <c r="W736" s="164"/>
      <c r="X736" s="164"/>
    </row>
    <row r="737" spans="10:24" x14ac:dyDescent="0.25">
      <c r="J737">
        <v>734</v>
      </c>
      <c r="K737" s="43">
        <v>0.56590642080738374</v>
      </c>
      <c r="L737">
        <v>0.20642217820545816</v>
      </c>
      <c r="M737">
        <v>0.87310926123612043</v>
      </c>
      <c r="N737" s="44">
        <v>0.9513627933115848</v>
      </c>
      <c r="O737" s="161"/>
      <c r="P737" s="162"/>
      <c r="Q737" s="162"/>
      <c r="R737" s="163"/>
      <c r="S737" s="161"/>
      <c r="V737" s="163"/>
      <c r="W737" s="164"/>
      <c r="X737" s="164"/>
    </row>
    <row r="738" spans="10:24" x14ac:dyDescent="0.25">
      <c r="J738">
        <v>735</v>
      </c>
      <c r="K738" s="43">
        <v>0.25579594618510815</v>
      </c>
      <c r="L738">
        <v>0.42050060236737796</v>
      </c>
      <c r="M738">
        <v>0.2811218545960702</v>
      </c>
      <c r="N738" s="44">
        <v>0.6645983225821156</v>
      </c>
      <c r="O738" s="161"/>
      <c r="P738" s="162"/>
      <c r="Q738" s="162"/>
      <c r="R738" s="163"/>
      <c r="S738" s="161"/>
      <c r="V738" s="163"/>
      <c r="W738" s="164"/>
      <c r="X738" s="164"/>
    </row>
    <row r="739" spans="10:24" x14ac:dyDescent="0.25">
      <c r="J739">
        <v>736</v>
      </c>
      <c r="K739" s="43">
        <v>0.80388157255502468</v>
      </c>
      <c r="L739">
        <v>0.51540621933653474</v>
      </c>
      <c r="M739">
        <v>0.39004533558684995</v>
      </c>
      <c r="N739" s="44">
        <v>0.63002869431452613</v>
      </c>
      <c r="O739" s="161"/>
      <c r="P739" s="162"/>
      <c r="Q739" s="162"/>
      <c r="R739" s="163"/>
      <c r="S739" s="161"/>
      <c r="V739" s="163"/>
      <c r="W739" s="164"/>
      <c r="X739" s="164"/>
    </row>
    <row r="740" spans="10:24" x14ac:dyDescent="0.25">
      <c r="J740">
        <v>737</v>
      </c>
      <c r="K740" s="43">
        <v>0.36618569483889196</v>
      </c>
      <c r="L740">
        <v>0.47694107656932971</v>
      </c>
      <c r="M740">
        <v>3.7902184277062156E-2</v>
      </c>
      <c r="N740" s="44">
        <v>0.27322998428705736</v>
      </c>
      <c r="O740" s="161"/>
      <c r="P740" s="162"/>
      <c r="Q740" s="162"/>
      <c r="R740" s="163"/>
      <c r="S740" s="161"/>
      <c r="V740" s="163"/>
      <c r="W740" s="164"/>
      <c r="X740" s="164"/>
    </row>
    <row r="741" spans="10:24" x14ac:dyDescent="0.25">
      <c r="J741">
        <v>738</v>
      </c>
      <c r="K741" s="43">
        <v>0.31394354780744382</v>
      </c>
      <c r="L741">
        <v>0.98220099943798655</v>
      </c>
      <c r="M741">
        <v>0.8989809701045397</v>
      </c>
      <c r="N741" s="44">
        <v>0.81986863087379247</v>
      </c>
      <c r="O741" s="161"/>
      <c r="P741" s="162"/>
      <c r="Q741" s="162"/>
      <c r="R741" s="163"/>
      <c r="S741" s="161"/>
      <c r="V741" s="163"/>
      <c r="W741" s="164"/>
      <c r="X741" s="164"/>
    </row>
    <row r="742" spans="10:24" x14ac:dyDescent="0.25">
      <c r="J742">
        <v>739</v>
      </c>
      <c r="K742" s="43">
        <v>0.49302987247885899</v>
      </c>
      <c r="L742">
        <v>0.7429212454606513</v>
      </c>
      <c r="M742">
        <v>0.1977682020232272</v>
      </c>
      <c r="N742" s="44">
        <v>0.77905896527411789</v>
      </c>
      <c r="O742" s="161"/>
      <c r="P742" s="162"/>
      <c r="Q742" s="162"/>
      <c r="R742" s="163"/>
      <c r="S742" s="161"/>
      <c r="V742" s="163"/>
      <c r="W742" s="164"/>
      <c r="X742" s="164"/>
    </row>
    <row r="743" spans="10:24" x14ac:dyDescent="0.25">
      <c r="J743">
        <v>740</v>
      </c>
      <c r="K743" s="43">
        <v>0.66142180380752391</v>
      </c>
      <c r="L743">
        <v>6.3615390686327489E-2</v>
      </c>
      <c r="M743">
        <v>0.81118931829475593</v>
      </c>
      <c r="N743" s="44">
        <v>0.23918619659707885</v>
      </c>
      <c r="O743" s="161"/>
      <c r="P743" s="162"/>
      <c r="Q743" s="162"/>
      <c r="R743" s="163"/>
      <c r="S743" s="161"/>
      <c r="V743" s="163"/>
      <c r="W743" s="164"/>
      <c r="X743" s="164"/>
    </row>
    <row r="744" spans="10:24" x14ac:dyDescent="0.25">
      <c r="J744">
        <v>741</v>
      </c>
      <c r="K744" s="43">
        <v>5.6613952452679639E-2</v>
      </c>
      <c r="L744">
        <v>0.40628525559169837</v>
      </c>
      <c r="M744">
        <v>0.47557136419760027</v>
      </c>
      <c r="N744" s="44">
        <v>7.9072560630510713E-2</v>
      </c>
      <c r="O744" s="161"/>
      <c r="P744" s="162"/>
      <c r="Q744" s="162"/>
      <c r="R744" s="163"/>
      <c r="S744" s="161"/>
      <c r="V744" s="163"/>
      <c r="W744" s="164"/>
      <c r="X744" s="164"/>
    </row>
    <row r="745" spans="10:24" x14ac:dyDescent="0.25">
      <c r="J745">
        <v>742</v>
      </c>
      <c r="K745" s="43">
        <v>0.98880706392122175</v>
      </c>
      <c r="L745">
        <v>0.49262303429067922</v>
      </c>
      <c r="M745">
        <v>0.33761369810401143</v>
      </c>
      <c r="N745" s="44">
        <v>0.3490312329998293</v>
      </c>
      <c r="O745" s="161"/>
      <c r="P745" s="162"/>
      <c r="Q745" s="162"/>
      <c r="R745" s="163"/>
      <c r="S745" s="161"/>
      <c r="V745" s="163"/>
      <c r="W745" s="164"/>
      <c r="X745" s="164"/>
    </row>
    <row r="746" spans="10:24" x14ac:dyDescent="0.25">
      <c r="J746">
        <v>743</v>
      </c>
      <c r="K746" s="43">
        <v>0.44105401814217693</v>
      </c>
      <c r="L746">
        <v>0.67949680814248326</v>
      </c>
      <c r="M746">
        <v>0.84473623425666888</v>
      </c>
      <c r="N746" s="44">
        <v>0.6404180881168503</v>
      </c>
      <c r="O746" s="161"/>
      <c r="P746" s="162"/>
      <c r="Q746" s="162"/>
      <c r="R746" s="163"/>
      <c r="S746" s="161"/>
      <c r="V746" s="163"/>
      <c r="W746" s="164"/>
      <c r="X746" s="164"/>
    </row>
    <row r="747" spans="10:24" x14ac:dyDescent="0.25">
      <c r="J747">
        <v>744</v>
      </c>
      <c r="K747" s="43">
        <v>0.63612974343807205</v>
      </c>
      <c r="L747">
        <v>0.63852027373982467</v>
      </c>
      <c r="M747">
        <v>0.61195760861829818</v>
      </c>
      <c r="N747" s="44">
        <v>0.32056188399102692</v>
      </c>
      <c r="O747" s="161"/>
      <c r="P747" s="162"/>
      <c r="Q747" s="162"/>
      <c r="R747" s="163"/>
      <c r="S747" s="161"/>
      <c r="V747" s="163"/>
      <c r="W747" s="164"/>
      <c r="X747" s="164"/>
    </row>
    <row r="748" spans="10:24" x14ac:dyDescent="0.25">
      <c r="J748">
        <v>745</v>
      </c>
      <c r="K748" s="43">
        <v>0.70110713905412336</v>
      </c>
      <c r="L748">
        <v>6.3965900798013453E-2</v>
      </c>
      <c r="M748">
        <v>0.23207260881947323</v>
      </c>
      <c r="N748" s="44">
        <v>0.26180817263560541</v>
      </c>
      <c r="O748" s="161"/>
      <c r="P748" s="162"/>
      <c r="Q748" s="162"/>
      <c r="R748" s="163"/>
      <c r="S748" s="161"/>
      <c r="V748" s="163"/>
      <c r="W748" s="164"/>
      <c r="X748" s="164"/>
    </row>
    <row r="749" spans="10:24" x14ac:dyDescent="0.25">
      <c r="J749">
        <v>746</v>
      </c>
      <c r="K749" s="43">
        <v>0.94178594972674834</v>
      </c>
      <c r="L749">
        <v>0.90835202118301916</v>
      </c>
      <c r="M749">
        <v>0.56847414096350624</v>
      </c>
      <c r="N749" s="44">
        <v>5.9865836724491861E-2</v>
      </c>
      <c r="O749" s="161"/>
      <c r="P749" s="162"/>
      <c r="Q749" s="162"/>
      <c r="R749" s="163"/>
      <c r="S749" s="161"/>
      <c r="V749" s="163"/>
      <c r="W749" s="164"/>
      <c r="X749" s="164"/>
    </row>
    <row r="750" spans="10:24" x14ac:dyDescent="0.25">
      <c r="J750">
        <v>747</v>
      </c>
      <c r="K750" s="43">
        <v>0.77587319165504498</v>
      </c>
      <c r="L750">
        <v>0.5627633051541856</v>
      </c>
      <c r="M750">
        <v>6.2978410633185433E-3</v>
      </c>
      <c r="N750" s="44">
        <v>0.94958761025980831</v>
      </c>
      <c r="O750" s="161"/>
      <c r="P750" s="162"/>
      <c r="Q750" s="162"/>
      <c r="R750" s="163"/>
      <c r="S750" s="161"/>
      <c r="V750" s="163"/>
      <c r="W750" s="164"/>
      <c r="X750" s="164"/>
    </row>
    <row r="751" spans="10:24" x14ac:dyDescent="0.25">
      <c r="J751">
        <v>748</v>
      </c>
      <c r="K751" s="43">
        <v>0.85872782671872638</v>
      </c>
      <c r="L751">
        <v>0.34939488671017915</v>
      </c>
      <c r="M751">
        <v>0.36918195237752749</v>
      </c>
      <c r="N751" s="44">
        <v>0.41436355233380096</v>
      </c>
      <c r="O751" s="161"/>
      <c r="P751" s="162"/>
      <c r="Q751" s="162"/>
      <c r="R751" s="163"/>
      <c r="S751" s="161"/>
      <c r="V751" s="163"/>
      <c r="W751" s="164"/>
      <c r="X751" s="164"/>
    </row>
    <row r="752" spans="10:24" x14ac:dyDescent="0.25">
      <c r="J752">
        <v>749</v>
      </c>
      <c r="K752" s="43">
        <v>3.0637909821968901E-2</v>
      </c>
      <c r="L752">
        <v>0.64280038422093133</v>
      </c>
      <c r="M752">
        <v>0.80143945543916473</v>
      </c>
      <c r="N752" s="44">
        <v>0.99553773450109573</v>
      </c>
      <c r="O752" s="161"/>
      <c r="P752" s="162"/>
      <c r="Q752" s="162"/>
      <c r="R752" s="163"/>
      <c r="S752" s="161"/>
      <c r="V752" s="163"/>
      <c r="W752" s="164"/>
      <c r="X752" s="164"/>
    </row>
    <row r="753" spans="10:24" x14ac:dyDescent="0.25">
      <c r="J753">
        <v>750</v>
      </c>
      <c r="K753" s="43">
        <v>0.5628705061309619</v>
      </c>
      <c r="L753">
        <v>0.4734066137563735</v>
      </c>
      <c r="M753">
        <v>0.58553535195317485</v>
      </c>
      <c r="N753" s="44">
        <v>0.23906173602696223</v>
      </c>
      <c r="O753" s="161"/>
      <c r="P753" s="162"/>
      <c r="Q753" s="162"/>
      <c r="R753" s="163"/>
      <c r="S753" s="161"/>
      <c r="V753" s="163"/>
      <c r="W753" s="164"/>
      <c r="X753" s="164"/>
    </row>
    <row r="754" spans="10:24" x14ac:dyDescent="0.25">
      <c r="J754">
        <v>751</v>
      </c>
      <c r="K754" s="43">
        <v>0.99878806700732903</v>
      </c>
      <c r="L754">
        <v>4.6792399954736719E-2</v>
      </c>
      <c r="M754">
        <v>0.59912817322710321</v>
      </c>
      <c r="N754" s="44">
        <v>4.3307511696280554E-2</v>
      </c>
      <c r="O754" s="161"/>
      <c r="P754" s="162"/>
      <c r="Q754" s="162"/>
      <c r="R754" s="163"/>
      <c r="S754" s="161"/>
      <c r="V754" s="163"/>
      <c r="W754" s="164"/>
      <c r="X754" s="164"/>
    </row>
    <row r="755" spans="10:24" x14ac:dyDescent="0.25">
      <c r="J755">
        <v>752</v>
      </c>
      <c r="K755" s="43">
        <v>0.95736158434426488</v>
      </c>
      <c r="L755">
        <v>0.25786013940279906</v>
      </c>
      <c r="M755">
        <v>7.6812735265707976E-2</v>
      </c>
      <c r="N755" s="44">
        <v>0.32017708991097527</v>
      </c>
      <c r="O755" s="161"/>
      <c r="P755" s="162"/>
      <c r="Q755" s="162"/>
      <c r="R755" s="163"/>
      <c r="S755" s="161"/>
      <c r="V755" s="163"/>
      <c r="W755" s="164"/>
      <c r="X755" s="164"/>
    </row>
    <row r="756" spans="10:24" x14ac:dyDescent="0.25">
      <c r="J756">
        <v>753</v>
      </c>
      <c r="K756" s="43">
        <v>0.50245075016536644</v>
      </c>
      <c r="L756">
        <v>0.34520786364071487</v>
      </c>
      <c r="M756">
        <v>7.7173757945168009E-2</v>
      </c>
      <c r="N756" s="44">
        <v>0.15846313930952971</v>
      </c>
      <c r="O756" s="161"/>
      <c r="P756" s="162"/>
      <c r="Q756" s="162"/>
      <c r="R756" s="163"/>
      <c r="S756" s="161"/>
      <c r="V756" s="163"/>
      <c r="W756" s="164"/>
      <c r="X756" s="164"/>
    </row>
    <row r="757" spans="10:24" x14ac:dyDescent="0.25">
      <c r="J757">
        <v>754</v>
      </c>
      <c r="K757" s="43">
        <v>0.73465114695237554</v>
      </c>
      <c r="L757">
        <v>0.96599989330820135</v>
      </c>
      <c r="M757">
        <v>0.53335355449454669</v>
      </c>
      <c r="N757" s="44">
        <v>0.88221249860396844</v>
      </c>
      <c r="O757" s="161"/>
      <c r="P757" s="162"/>
      <c r="Q757" s="162"/>
      <c r="R757" s="163"/>
      <c r="S757" s="161"/>
      <c r="V757" s="163"/>
      <c r="W757" s="164"/>
      <c r="X757" s="164"/>
    </row>
    <row r="758" spans="10:24" x14ac:dyDescent="0.25">
      <c r="J758">
        <v>755</v>
      </c>
      <c r="K758" s="43">
        <v>0.88915993236403756</v>
      </c>
      <c r="L758">
        <v>0.75805356842145188</v>
      </c>
      <c r="M758">
        <v>0.70018800529589365</v>
      </c>
      <c r="N758" s="44">
        <v>0.48579761866242333</v>
      </c>
      <c r="O758" s="161"/>
      <c r="P758" s="162"/>
      <c r="Q758" s="162"/>
      <c r="R758" s="163"/>
      <c r="S758" s="161"/>
      <c r="V758" s="163"/>
      <c r="W758" s="164"/>
      <c r="X758" s="164"/>
    </row>
    <row r="759" spans="10:24" x14ac:dyDescent="0.25">
      <c r="J759">
        <v>756</v>
      </c>
      <c r="K759" s="43">
        <v>0.47357374329920965</v>
      </c>
      <c r="L759">
        <v>0.61997569858531454</v>
      </c>
      <c r="M759">
        <v>0.37798044450327173</v>
      </c>
      <c r="N759" s="44">
        <v>0.51974728460671893</v>
      </c>
      <c r="O759" s="161"/>
      <c r="P759" s="162"/>
      <c r="Q759" s="162"/>
      <c r="R759" s="163"/>
      <c r="S759" s="161"/>
      <c r="V759" s="163"/>
      <c r="W759" s="164"/>
      <c r="X759" s="164"/>
    </row>
    <row r="760" spans="10:24" x14ac:dyDescent="0.25">
      <c r="J760">
        <v>757</v>
      </c>
      <c r="K760" s="43">
        <v>0.60964113787794705</v>
      </c>
      <c r="L760">
        <v>3.662516884136624E-2</v>
      </c>
      <c r="M760">
        <v>0.15759573358867607</v>
      </c>
      <c r="N760" s="44">
        <v>0.33770139798829879</v>
      </c>
      <c r="O760" s="161"/>
      <c r="P760" s="162"/>
      <c r="Q760" s="162"/>
      <c r="R760" s="163"/>
      <c r="S760" s="161"/>
      <c r="V760" s="163"/>
      <c r="W760" s="164"/>
      <c r="X760" s="164"/>
    </row>
    <row r="761" spans="10:24" x14ac:dyDescent="0.25">
      <c r="J761">
        <v>758</v>
      </c>
      <c r="K761" s="43">
        <v>0.65782601032592414</v>
      </c>
      <c r="L761">
        <v>0.39971922583155917</v>
      </c>
      <c r="M761">
        <v>0.20151210378254369</v>
      </c>
      <c r="N761" s="44">
        <v>0.24803561220915238</v>
      </c>
      <c r="O761" s="161"/>
      <c r="P761" s="162"/>
      <c r="Q761" s="162"/>
      <c r="R761" s="163"/>
      <c r="S761" s="161"/>
      <c r="V761" s="163"/>
      <c r="W761" s="164"/>
      <c r="X761" s="164"/>
    </row>
    <row r="762" spans="10:24" x14ac:dyDescent="0.25">
      <c r="J762">
        <v>759</v>
      </c>
      <c r="K762" s="43">
        <v>0.81972666684586648</v>
      </c>
      <c r="L762">
        <v>0.49444762937607001</v>
      </c>
      <c r="M762">
        <v>0.97271687173583754</v>
      </c>
      <c r="N762" s="44">
        <v>0.33405217762955397</v>
      </c>
      <c r="O762" s="161"/>
      <c r="P762" s="162"/>
      <c r="Q762" s="162"/>
      <c r="R762" s="163"/>
      <c r="S762" s="161"/>
      <c r="V762" s="163"/>
      <c r="W762" s="164"/>
      <c r="X762" s="164"/>
    </row>
    <row r="763" spans="10:24" x14ac:dyDescent="0.25">
      <c r="J763">
        <v>760</v>
      </c>
      <c r="K763" s="43">
        <v>0.74191950692530473</v>
      </c>
      <c r="L763">
        <v>0.81353372993093453</v>
      </c>
      <c r="M763">
        <v>0.7578662583724074</v>
      </c>
      <c r="N763" s="44">
        <v>0.12902667526239808</v>
      </c>
      <c r="O763" s="161"/>
      <c r="P763" s="162"/>
      <c r="Q763" s="162"/>
      <c r="R763" s="163"/>
      <c r="S763" s="161"/>
      <c r="V763" s="163"/>
      <c r="W763" s="164"/>
      <c r="X763" s="164"/>
    </row>
    <row r="764" spans="10:24" x14ac:dyDescent="0.25">
      <c r="J764">
        <v>761</v>
      </c>
      <c r="K764" s="43">
        <v>0.35101168999755838</v>
      </c>
      <c r="L764">
        <v>0.2139575240411723</v>
      </c>
      <c r="M764">
        <v>0.54423124609026308</v>
      </c>
      <c r="N764" s="44">
        <v>0.18927442045955323</v>
      </c>
      <c r="O764" s="161"/>
      <c r="P764" s="162"/>
      <c r="Q764" s="162"/>
      <c r="R764" s="163"/>
      <c r="S764" s="161"/>
      <c r="V764" s="163"/>
      <c r="W764" s="164"/>
      <c r="X764" s="164"/>
    </row>
    <row r="765" spans="10:24" x14ac:dyDescent="0.25">
      <c r="J765">
        <v>762</v>
      </c>
      <c r="K765" s="43">
        <v>0.77023664086524468</v>
      </c>
      <c r="L765">
        <v>0.22726489639512848</v>
      </c>
      <c r="M765">
        <v>0.35949704078295763</v>
      </c>
      <c r="N765" s="44">
        <v>0.2663188967978658</v>
      </c>
      <c r="O765" s="161"/>
      <c r="P765" s="162"/>
      <c r="Q765" s="162"/>
      <c r="R765" s="163"/>
      <c r="S765" s="161"/>
      <c r="V765" s="163"/>
      <c r="W765" s="164"/>
      <c r="X765" s="164"/>
    </row>
    <row r="766" spans="10:24" x14ac:dyDescent="0.25">
      <c r="J766">
        <v>763</v>
      </c>
      <c r="K766" s="43">
        <v>0.84616973285526809</v>
      </c>
      <c r="L766">
        <v>0.36444532673123975</v>
      </c>
      <c r="M766">
        <v>0.20410903893407095</v>
      </c>
      <c r="N766" s="44">
        <v>0.31914032390462488</v>
      </c>
      <c r="O766" s="161"/>
      <c r="P766" s="162"/>
      <c r="Q766" s="162"/>
      <c r="R766" s="163"/>
      <c r="S766" s="161"/>
      <c r="V766" s="163"/>
      <c r="W766" s="164"/>
      <c r="X766" s="164"/>
    </row>
    <row r="767" spans="10:24" x14ac:dyDescent="0.25">
      <c r="J767">
        <v>764</v>
      </c>
      <c r="K767" s="43">
        <v>0.94103844736449915</v>
      </c>
      <c r="L767">
        <v>7.1527189716623085E-2</v>
      </c>
      <c r="M767">
        <v>0.93809877469076319</v>
      </c>
      <c r="N767" s="44">
        <v>0.90413722689335341</v>
      </c>
      <c r="O767" s="161"/>
      <c r="P767" s="162"/>
      <c r="Q767" s="162"/>
      <c r="R767" s="163"/>
      <c r="S767" s="161"/>
      <c r="V767" s="163"/>
      <c r="W767" s="164"/>
      <c r="X767" s="164"/>
    </row>
    <row r="768" spans="10:24" x14ac:dyDescent="0.25">
      <c r="J768">
        <v>765</v>
      </c>
      <c r="K768" s="43">
        <v>4.2650725104994014E-2</v>
      </c>
      <c r="L768">
        <v>0.82397697230821387</v>
      </c>
      <c r="M768">
        <v>0.32926102905535459</v>
      </c>
      <c r="N768" s="44">
        <v>0.50114234129711965</v>
      </c>
      <c r="O768" s="161"/>
      <c r="P768" s="162"/>
      <c r="Q768" s="162"/>
      <c r="R768" s="163"/>
      <c r="S768" s="161"/>
      <c r="V768" s="163"/>
      <c r="W768" s="164"/>
      <c r="X768" s="164"/>
    </row>
    <row r="769" spans="10:24" x14ac:dyDescent="0.25">
      <c r="J769">
        <v>766</v>
      </c>
      <c r="K769" s="43">
        <v>0.19230755803276589</v>
      </c>
      <c r="L769">
        <v>0.75782045276489318</v>
      </c>
      <c r="M769">
        <v>0.99202898449313359</v>
      </c>
      <c r="N769" s="44">
        <v>0.28546964027160615</v>
      </c>
      <c r="O769" s="161"/>
      <c r="P769" s="162"/>
      <c r="Q769" s="162"/>
      <c r="R769" s="163"/>
      <c r="S769" s="161"/>
      <c r="V769" s="163"/>
      <c r="W769" s="164"/>
      <c r="X769" s="164"/>
    </row>
    <row r="770" spans="10:24" x14ac:dyDescent="0.25">
      <c r="J770">
        <v>767</v>
      </c>
      <c r="K770" s="43">
        <v>0.66554783764563397</v>
      </c>
      <c r="L770">
        <v>0.36139481050256494</v>
      </c>
      <c r="M770">
        <v>0.4574747045038785</v>
      </c>
      <c r="N770" s="44">
        <v>0.58262116577845779</v>
      </c>
      <c r="O770" s="161"/>
      <c r="P770" s="162"/>
      <c r="Q770" s="162"/>
      <c r="R770" s="163"/>
      <c r="S770" s="161"/>
      <c r="V770" s="163"/>
      <c r="W770" s="164"/>
      <c r="X770" s="164"/>
    </row>
    <row r="771" spans="10:24" x14ac:dyDescent="0.25">
      <c r="J771">
        <v>768</v>
      </c>
      <c r="K771" s="43">
        <v>0.39229888911147848</v>
      </c>
      <c r="L771">
        <v>0.49655061104896214</v>
      </c>
      <c r="M771">
        <v>0.7369270929420626</v>
      </c>
      <c r="N771" s="44">
        <v>0.90153697813428935</v>
      </c>
      <c r="O771" s="161"/>
      <c r="P771" s="162"/>
      <c r="Q771" s="162"/>
      <c r="R771" s="163"/>
      <c r="S771" s="161"/>
      <c r="V771" s="163"/>
      <c r="W771" s="164"/>
      <c r="X771" s="164"/>
    </row>
    <row r="772" spans="10:24" x14ac:dyDescent="0.25">
      <c r="J772">
        <v>769</v>
      </c>
      <c r="K772" s="43">
        <v>0.70019838995322592</v>
      </c>
      <c r="L772">
        <v>0.90998570843904136</v>
      </c>
      <c r="M772">
        <v>0.27272244116443889</v>
      </c>
      <c r="N772" s="44">
        <v>0.62314145889933081</v>
      </c>
      <c r="O772" s="161"/>
      <c r="P772" s="162"/>
      <c r="Q772" s="162"/>
      <c r="R772" s="163"/>
      <c r="S772" s="161"/>
      <c r="V772" s="163"/>
      <c r="W772" s="164"/>
      <c r="X772" s="164"/>
    </row>
    <row r="773" spans="10:24" x14ac:dyDescent="0.25">
      <c r="J773">
        <v>770</v>
      </c>
      <c r="K773" s="43">
        <v>0.49053650676028604</v>
      </c>
      <c r="L773">
        <v>0.95431512141435715</v>
      </c>
      <c r="M773">
        <v>0.91045837628296589</v>
      </c>
      <c r="N773" s="44">
        <v>0.80394329507989248</v>
      </c>
      <c r="O773" s="161"/>
      <c r="P773" s="162"/>
      <c r="Q773" s="162"/>
      <c r="R773" s="163"/>
      <c r="S773" s="161"/>
      <c r="V773" s="163"/>
      <c r="W773" s="164"/>
      <c r="X773" s="164"/>
    </row>
    <row r="774" spans="10:24" x14ac:dyDescent="0.25">
      <c r="J774">
        <v>771</v>
      </c>
      <c r="K774" s="43">
        <v>0.96641467645221368</v>
      </c>
      <c r="L774">
        <v>0.5336392466749531</v>
      </c>
      <c r="M774">
        <v>9.1116804262318829E-2</v>
      </c>
      <c r="N774" s="44">
        <v>6.7843756141008349E-3</v>
      </c>
      <c r="O774" s="161"/>
      <c r="P774" s="162"/>
      <c r="Q774" s="162"/>
      <c r="R774" s="163"/>
      <c r="S774" s="161"/>
      <c r="V774" s="163"/>
      <c r="W774" s="164"/>
      <c r="X774" s="164"/>
    </row>
    <row r="775" spans="10:24" x14ac:dyDescent="0.25">
      <c r="J775">
        <v>772</v>
      </c>
      <c r="K775" s="43">
        <v>0.77324942101309269</v>
      </c>
      <c r="L775">
        <v>0.35238201334733055</v>
      </c>
      <c r="M775">
        <v>0.60700183058257406</v>
      </c>
      <c r="N775" s="44">
        <v>0.23135255040981506</v>
      </c>
      <c r="O775" s="161"/>
      <c r="P775" s="162"/>
      <c r="Q775" s="162"/>
      <c r="R775" s="163"/>
      <c r="S775" s="161"/>
      <c r="V775" s="163"/>
      <c r="W775" s="164"/>
      <c r="X775" s="164"/>
    </row>
    <row r="776" spans="10:24" x14ac:dyDescent="0.25">
      <c r="J776">
        <v>773</v>
      </c>
      <c r="K776" s="43">
        <v>0.14333607218026312</v>
      </c>
      <c r="L776">
        <v>0.32101601406072333</v>
      </c>
      <c r="M776">
        <v>0.93493126201236743</v>
      </c>
      <c r="N776" s="44">
        <v>0.28134055304631089</v>
      </c>
      <c r="O776" s="161"/>
      <c r="P776" s="162"/>
      <c r="Q776" s="162"/>
      <c r="R776" s="163"/>
      <c r="S776" s="161"/>
      <c r="V776" s="163"/>
      <c r="W776" s="164"/>
      <c r="X776" s="164"/>
    </row>
    <row r="777" spans="10:24" x14ac:dyDescent="0.25">
      <c r="J777">
        <v>774</v>
      </c>
      <c r="K777" s="43">
        <v>0.48065501704161406</v>
      </c>
      <c r="L777">
        <v>0.38920286008732263</v>
      </c>
      <c r="M777">
        <v>0.25485909741976287</v>
      </c>
      <c r="N777" s="44">
        <v>0.60140877364351208</v>
      </c>
      <c r="O777" s="161"/>
      <c r="P777" s="162"/>
      <c r="Q777" s="162"/>
      <c r="R777" s="163"/>
      <c r="S777" s="161"/>
      <c r="V777" s="163"/>
      <c r="W777" s="164"/>
      <c r="X777" s="164"/>
    </row>
    <row r="778" spans="10:24" x14ac:dyDescent="0.25">
      <c r="J778">
        <v>775</v>
      </c>
      <c r="K778" s="43">
        <v>0.42675817493695356</v>
      </c>
      <c r="L778">
        <v>0.25059186451174476</v>
      </c>
      <c r="M778">
        <v>0.4460446875711539</v>
      </c>
      <c r="N778" s="44">
        <v>0.28408877976062563</v>
      </c>
      <c r="O778" s="161"/>
      <c r="P778" s="162"/>
      <c r="Q778" s="162"/>
      <c r="R778" s="163"/>
      <c r="S778" s="161"/>
      <c r="V778" s="163"/>
      <c r="W778" s="164"/>
      <c r="X778" s="164"/>
    </row>
    <row r="779" spans="10:24" x14ac:dyDescent="0.25">
      <c r="J779">
        <v>776</v>
      </c>
      <c r="K779" s="43">
        <v>0.12122619101866361</v>
      </c>
      <c r="L779">
        <v>0.21969411104701997</v>
      </c>
      <c r="M779">
        <v>0.81296848791838749</v>
      </c>
      <c r="N779" s="44">
        <v>6.7210151700745735E-2</v>
      </c>
      <c r="O779" s="161"/>
      <c r="P779" s="162"/>
      <c r="Q779" s="162"/>
      <c r="R779" s="163"/>
      <c r="S779" s="161"/>
      <c r="V779" s="163"/>
      <c r="W779" s="164"/>
      <c r="X779" s="164"/>
    </row>
    <row r="780" spans="10:24" x14ac:dyDescent="0.25">
      <c r="J780">
        <v>777</v>
      </c>
      <c r="K780" s="43">
        <v>0.51739955719785757</v>
      </c>
      <c r="L780">
        <v>0.7701831731112454</v>
      </c>
      <c r="M780">
        <v>0.90137734667557123</v>
      </c>
      <c r="N780" s="44">
        <v>0.72276054610262475</v>
      </c>
      <c r="O780" s="161"/>
      <c r="P780" s="162"/>
      <c r="Q780" s="162"/>
      <c r="R780" s="163"/>
      <c r="S780" s="161"/>
      <c r="V780" s="163"/>
      <c r="W780" s="164"/>
      <c r="X780" s="164"/>
    </row>
    <row r="781" spans="10:24" x14ac:dyDescent="0.25">
      <c r="J781">
        <v>778</v>
      </c>
      <c r="K781" s="43">
        <v>0.46565777507816075</v>
      </c>
      <c r="L781">
        <v>0.66120526797936796</v>
      </c>
      <c r="M781">
        <v>0.81881941110150203</v>
      </c>
      <c r="N781" s="44">
        <v>0.99947269563873953</v>
      </c>
      <c r="O781" s="161"/>
      <c r="P781" s="162"/>
      <c r="Q781" s="162"/>
      <c r="R781" s="163"/>
      <c r="S781" s="161"/>
      <c r="V781" s="163"/>
      <c r="W781" s="164"/>
      <c r="X781" s="164"/>
    </row>
    <row r="782" spans="10:24" x14ac:dyDescent="0.25">
      <c r="J782">
        <v>779</v>
      </c>
      <c r="K782" s="43">
        <v>0.86573295309545251</v>
      </c>
      <c r="L782">
        <v>0.37009087826714615</v>
      </c>
      <c r="M782">
        <v>0.20965031800476064</v>
      </c>
      <c r="N782" s="44">
        <v>0.30658024832510633</v>
      </c>
      <c r="O782" s="161"/>
      <c r="P782" s="162"/>
      <c r="Q782" s="162"/>
      <c r="R782" s="163"/>
      <c r="S782" s="161"/>
      <c r="V782" s="163"/>
      <c r="W782" s="164"/>
      <c r="X782" s="164"/>
    </row>
    <row r="783" spans="10:24" x14ac:dyDescent="0.25">
      <c r="J783">
        <v>780</v>
      </c>
      <c r="K783" s="43">
        <v>0.3893700952906306</v>
      </c>
      <c r="L783">
        <v>0.74941864453665807</v>
      </c>
      <c r="M783">
        <v>0.57806920597422562</v>
      </c>
      <c r="N783" s="44">
        <v>0.3030726547151591</v>
      </c>
      <c r="O783" s="161"/>
      <c r="P783" s="162"/>
      <c r="Q783" s="162"/>
      <c r="R783" s="163"/>
      <c r="S783" s="161"/>
      <c r="V783" s="163"/>
      <c r="W783" s="164"/>
      <c r="X783" s="164"/>
    </row>
    <row r="784" spans="10:24" x14ac:dyDescent="0.25">
      <c r="J784">
        <v>781</v>
      </c>
      <c r="K784" s="43">
        <v>0.17487749357025362</v>
      </c>
      <c r="L784">
        <v>0.27153098264227715</v>
      </c>
      <c r="M784">
        <v>0.36436835387635225</v>
      </c>
      <c r="N784" s="44">
        <v>0.19671960954747369</v>
      </c>
      <c r="O784" s="161"/>
      <c r="P784" s="162"/>
      <c r="Q784" s="162"/>
      <c r="R784" s="163"/>
      <c r="S784" s="161"/>
      <c r="V784" s="163"/>
      <c r="W784" s="164"/>
      <c r="X784" s="164"/>
    </row>
    <row r="785" spans="10:24" x14ac:dyDescent="0.25">
      <c r="J785">
        <v>782</v>
      </c>
      <c r="K785" s="43">
        <v>0.8906358682925607</v>
      </c>
      <c r="L785">
        <v>0.52664053117264198</v>
      </c>
      <c r="M785">
        <v>0.61758073686218473</v>
      </c>
      <c r="N785" s="44">
        <v>0.43036350758298314</v>
      </c>
      <c r="O785" s="161"/>
      <c r="P785" s="162"/>
      <c r="Q785" s="162"/>
      <c r="R785" s="163"/>
      <c r="S785" s="161"/>
      <c r="V785" s="163"/>
      <c r="W785" s="164"/>
      <c r="X785" s="164"/>
    </row>
    <row r="786" spans="10:24" x14ac:dyDescent="0.25">
      <c r="J786">
        <v>783</v>
      </c>
      <c r="K786" s="43">
        <v>0.47319077782511698</v>
      </c>
      <c r="L786">
        <v>0.9376051311237642</v>
      </c>
      <c r="M786">
        <v>0.60700891090247078</v>
      </c>
      <c r="N786" s="44">
        <v>8.2273146191103042E-3</v>
      </c>
      <c r="O786" s="161"/>
      <c r="P786" s="162"/>
      <c r="Q786" s="162"/>
      <c r="R786" s="163"/>
      <c r="S786" s="161"/>
      <c r="V786" s="163"/>
      <c r="W786" s="164"/>
      <c r="X786" s="164"/>
    </row>
    <row r="787" spans="10:24" x14ac:dyDescent="0.25">
      <c r="J787">
        <v>784</v>
      </c>
      <c r="K787" s="43">
        <v>0.98070689262838096</v>
      </c>
      <c r="L787">
        <v>0.16906449986021144</v>
      </c>
      <c r="M787">
        <v>0.4946737722727822</v>
      </c>
      <c r="N787" s="44">
        <v>0.55304328817616122</v>
      </c>
      <c r="O787" s="161"/>
      <c r="P787" s="162"/>
      <c r="Q787" s="162"/>
      <c r="R787" s="163"/>
      <c r="S787" s="161"/>
      <c r="V787" s="163"/>
      <c r="W787" s="164"/>
      <c r="X787" s="164"/>
    </row>
    <row r="788" spans="10:24" x14ac:dyDescent="0.25">
      <c r="J788">
        <v>785</v>
      </c>
      <c r="K788" s="43">
        <v>0.71375953350027999</v>
      </c>
      <c r="L788">
        <v>0.69318981012144631</v>
      </c>
      <c r="M788">
        <v>0.78984883723492472</v>
      </c>
      <c r="N788" s="44">
        <v>3.682616664640681E-2</v>
      </c>
      <c r="O788" s="161"/>
      <c r="P788" s="162"/>
      <c r="Q788" s="162"/>
      <c r="R788" s="163"/>
      <c r="S788" s="161"/>
      <c r="V788" s="163"/>
      <c r="W788" s="164"/>
      <c r="X788" s="164"/>
    </row>
    <row r="789" spans="10:24" x14ac:dyDescent="0.25">
      <c r="J789">
        <v>786</v>
      </c>
      <c r="K789" s="43">
        <v>0.17223661230691167</v>
      </c>
      <c r="L789">
        <v>0.69186768848160496</v>
      </c>
      <c r="M789">
        <v>0.91201528887362959</v>
      </c>
      <c r="N789" s="44">
        <v>0.80459238302040159</v>
      </c>
      <c r="O789" s="161"/>
      <c r="P789" s="162"/>
      <c r="Q789" s="162"/>
      <c r="R789" s="163"/>
      <c r="S789" s="161"/>
      <c r="V789" s="163"/>
      <c r="W789" s="164"/>
      <c r="X789" s="164"/>
    </row>
    <row r="790" spans="10:24" x14ac:dyDescent="0.25">
      <c r="J790">
        <v>787</v>
      </c>
      <c r="K790" s="43">
        <v>0.77914275531975441</v>
      </c>
      <c r="L790">
        <v>0.65451557560103801</v>
      </c>
      <c r="M790">
        <v>0.82930905551060929</v>
      </c>
      <c r="N790" s="44">
        <v>0.20547193629868687</v>
      </c>
      <c r="O790" s="161"/>
      <c r="P790" s="162"/>
      <c r="Q790" s="162"/>
      <c r="R790" s="163"/>
      <c r="S790" s="161"/>
      <c r="V790" s="163"/>
      <c r="W790" s="164"/>
      <c r="X790" s="164"/>
    </row>
    <row r="791" spans="10:24" x14ac:dyDescent="0.25">
      <c r="J791">
        <v>788</v>
      </c>
      <c r="K791" s="43">
        <v>0.95244463322665773</v>
      </c>
      <c r="L791">
        <v>0.44077377881181523</v>
      </c>
      <c r="M791">
        <v>0.64260839180354157</v>
      </c>
      <c r="N791" s="44">
        <v>0.56803538575220747</v>
      </c>
      <c r="O791" s="161"/>
      <c r="P791" s="162"/>
      <c r="Q791" s="162"/>
      <c r="R791" s="163"/>
      <c r="S791" s="161"/>
      <c r="V791" s="163"/>
      <c r="W791" s="164"/>
      <c r="X791" s="164"/>
    </row>
    <row r="792" spans="10:24" x14ac:dyDescent="0.25">
      <c r="J792">
        <v>789</v>
      </c>
      <c r="K792" s="43">
        <v>0.23160458593676869</v>
      </c>
      <c r="L792">
        <v>0.36775553188881538</v>
      </c>
      <c r="M792">
        <v>0.41831775453349584</v>
      </c>
      <c r="N792" s="44">
        <v>0.2929824290206644</v>
      </c>
      <c r="O792" s="161"/>
      <c r="P792" s="162"/>
      <c r="Q792" s="162"/>
      <c r="R792" s="163"/>
      <c r="S792" s="161"/>
      <c r="V792" s="163"/>
      <c r="W792" s="164"/>
      <c r="X792" s="164"/>
    </row>
    <row r="793" spans="10:24" x14ac:dyDescent="0.25">
      <c r="J793">
        <v>790</v>
      </c>
      <c r="K793" s="43">
        <v>0.40732961107503829</v>
      </c>
      <c r="L793">
        <v>0.97292499896272289</v>
      </c>
      <c r="M793">
        <v>0.11470529531185814</v>
      </c>
      <c r="N793" s="44">
        <v>0.34295569016212268</v>
      </c>
      <c r="O793" s="161"/>
      <c r="P793" s="162"/>
      <c r="Q793" s="162"/>
      <c r="R793" s="163"/>
      <c r="S793" s="161"/>
      <c r="V793" s="163"/>
      <c r="W793" s="164"/>
      <c r="X793" s="164"/>
    </row>
    <row r="794" spans="10:24" x14ac:dyDescent="0.25">
      <c r="J794">
        <v>791</v>
      </c>
      <c r="K794" s="43">
        <v>0.43303915010836058</v>
      </c>
      <c r="L794">
        <v>0.14188984534887927</v>
      </c>
      <c r="M794">
        <v>0.15093060823578697</v>
      </c>
      <c r="N794" s="44">
        <v>0.12812965132297449</v>
      </c>
      <c r="O794" s="161"/>
      <c r="P794" s="162"/>
      <c r="Q794" s="162"/>
      <c r="R794" s="163"/>
      <c r="S794" s="161"/>
      <c r="V794" s="163"/>
      <c r="W794" s="164"/>
      <c r="X794" s="164"/>
    </row>
    <row r="795" spans="10:24" x14ac:dyDescent="0.25">
      <c r="J795">
        <v>792</v>
      </c>
      <c r="K795" s="43">
        <v>0.41759128358929953</v>
      </c>
      <c r="L795">
        <v>1.8626660332660472E-2</v>
      </c>
      <c r="M795">
        <v>0.73343670017443341</v>
      </c>
      <c r="N795" s="44">
        <v>0.45335075880889519</v>
      </c>
      <c r="O795" s="161"/>
      <c r="P795" s="162"/>
      <c r="Q795" s="162"/>
      <c r="R795" s="163"/>
      <c r="S795" s="161"/>
      <c r="V795" s="163"/>
      <c r="W795" s="164"/>
      <c r="X795" s="164"/>
    </row>
    <row r="796" spans="10:24" x14ac:dyDescent="0.25">
      <c r="J796">
        <v>793</v>
      </c>
      <c r="K796" s="43">
        <v>0.41954887299507737</v>
      </c>
      <c r="L796">
        <v>0.87119512723044756</v>
      </c>
      <c r="M796">
        <v>0.21468983245969975</v>
      </c>
      <c r="N796" s="44">
        <v>0.156835606356302</v>
      </c>
      <c r="O796" s="161"/>
      <c r="P796" s="162"/>
      <c r="Q796" s="162"/>
      <c r="R796" s="163"/>
      <c r="S796" s="161"/>
      <c r="V796" s="163"/>
      <c r="W796" s="164"/>
      <c r="X796" s="164"/>
    </row>
    <row r="797" spans="10:24" x14ac:dyDescent="0.25">
      <c r="J797">
        <v>794</v>
      </c>
      <c r="K797" s="43">
        <v>0.30229302567284477</v>
      </c>
      <c r="L797">
        <v>0.6900697974130815</v>
      </c>
      <c r="M797">
        <v>0.81456430844217709</v>
      </c>
      <c r="N797" s="44">
        <v>4.2593339559707455E-2</v>
      </c>
      <c r="O797" s="161"/>
      <c r="P797" s="162"/>
      <c r="Q797" s="162"/>
      <c r="R797" s="163"/>
      <c r="S797" s="161"/>
      <c r="V797" s="163"/>
      <c r="W797" s="164"/>
      <c r="X797" s="164"/>
    </row>
    <row r="798" spans="10:24" x14ac:dyDescent="0.25">
      <c r="J798">
        <v>795</v>
      </c>
      <c r="K798" s="43">
        <v>0.29438174910174031</v>
      </c>
      <c r="L798">
        <v>0.22802340618944117</v>
      </c>
      <c r="M798">
        <v>0.58055090699131018</v>
      </c>
      <c r="N798" s="44">
        <v>0.48987568276106563</v>
      </c>
      <c r="O798" s="161"/>
      <c r="P798" s="162"/>
      <c r="Q798" s="162"/>
      <c r="R798" s="163"/>
      <c r="S798" s="161"/>
      <c r="V798" s="163"/>
      <c r="W798" s="164"/>
      <c r="X798" s="164"/>
    </row>
    <row r="799" spans="10:24" x14ac:dyDescent="0.25">
      <c r="J799">
        <v>796</v>
      </c>
      <c r="K799" s="43">
        <v>2.473850051555615E-2</v>
      </c>
      <c r="L799">
        <v>0.99649517161317136</v>
      </c>
      <c r="M799">
        <v>0.91120845122246574</v>
      </c>
      <c r="N799" s="44">
        <v>0.1783492994834921</v>
      </c>
      <c r="O799" s="161"/>
      <c r="P799" s="162"/>
      <c r="Q799" s="162"/>
      <c r="R799" s="163"/>
      <c r="S799" s="161"/>
      <c r="V799" s="163"/>
      <c r="W799" s="164"/>
      <c r="X799" s="164"/>
    </row>
    <row r="800" spans="10:24" x14ac:dyDescent="0.25">
      <c r="J800">
        <v>797</v>
      </c>
      <c r="K800" s="43">
        <v>0.27322579514972056</v>
      </c>
      <c r="L800">
        <v>0.77947396902697297</v>
      </c>
      <c r="M800">
        <v>0.2609146732011437</v>
      </c>
      <c r="N800" s="44">
        <v>0.35111749728040498</v>
      </c>
      <c r="O800" s="161"/>
      <c r="P800" s="162"/>
      <c r="Q800" s="162"/>
      <c r="R800" s="163"/>
      <c r="S800" s="161"/>
      <c r="V800" s="163"/>
      <c r="W800" s="164"/>
      <c r="X800" s="164"/>
    </row>
    <row r="801" spans="10:24" x14ac:dyDescent="0.25">
      <c r="J801">
        <v>798</v>
      </c>
      <c r="K801" s="43">
        <v>0.32304903563461718</v>
      </c>
      <c r="L801">
        <v>0.85105223464095281</v>
      </c>
      <c r="M801">
        <v>0.3812173622891567</v>
      </c>
      <c r="N801" s="44">
        <v>0.28273698198208641</v>
      </c>
      <c r="O801" s="161"/>
      <c r="P801" s="162"/>
      <c r="Q801" s="162"/>
      <c r="R801" s="163"/>
      <c r="S801" s="161"/>
      <c r="V801" s="163"/>
      <c r="W801" s="164"/>
      <c r="X801" s="164"/>
    </row>
    <row r="802" spans="10:24" x14ac:dyDescent="0.25">
      <c r="J802">
        <v>799</v>
      </c>
      <c r="K802" s="43">
        <v>2.3931444459017848E-2</v>
      </c>
      <c r="L802">
        <v>0.86294438854274191</v>
      </c>
      <c r="M802">
        <v>0.88384282866636632</v>
      </c>
      <c r="N802" s="44">
        <v>0.61488357243692493</v>
      </c>
      <c r="O802" s="161"/>
      <c r="P802" s="162"/>
      <c r="Q802" s="162"/>
      <c r="R802" s="163"/>
      <c r="S802" s="161"/>
      <c r="V802" s="163"/>
      <c r="W802" s="164"/>
      <c r="X802" s="164"/>
    </row>
    <row r="803" spans="10:24" x14ac:dyDescent="0.25">
      <c r="J803">
        <v>800</v>
      </c>
      <c r="K803" s="43">
        <v>5.9832986475617966E-2</v>
      </c>
      <c r="L803">
        <v>0.96532784601969368</v>
      </c>
      <c r="M803">
        <v>0.2837642564002727</v>
      </c>
      <c r="N803" s="44">
        <v>0.75021232392789594</v>
      </c>
      <c r="O803" s="161"/>
      <c r="P803" s="162"/>
      <c r="Q803" s="162"/>
      <c r="R803" s="163"/>
      <c r="S803" s="161"/>
      <c r="V803" s="163"/>
      <c r="W803" s="164"/>
      <c r="X803" s="164"/>
    </row>
    <row r="804" spans="10:24" x14ac:dyDescent="0.25">
      <c r="J804">
        <v>801</v>
      </c>
      <c r="K804" s="43">
        <v>0.30539218231770293</v>
      </c>
      <c r="L804">
        <v>0.67805902803975582</v>
      </c>
      <c r="M804">
        <v>7.7466097011646862E-2</v>
      </c>
      <c r="N804" s="44">
        <v>0.86089944368872695</v>
      </c>
      <c r="O804" s="161"/>
      <c r="P804" s="162"/>
      <c r="Q804" s="162"/>
      <c r="R804" s="163"/>
      <c r="S804" s="161"/>
      <c r="V804" s="163"/>
      <c r="W804" s="164"/>
      <c r="X804" s="164"/>
    </row>
    <row r="805" spans="10:24" x14ac:dyDescent="0.25">
      <c r="J805">
        <v>802</v>
      </c>
      <c r="K805" s="43">
        <v>6.6708348341928292E-2</v>
      </c>
      <c r="L805">
        <v>0.53299273749597265</v>
      </c>
      <c r="M805">
        <v>0.75954825904316159</v>
      </c>
      <c r="N805" s="44">
        <v>0.34206247009965174</v>
      </c>
      <c r="O805" s="161"/>
      <c r="P805" s="162"/>
      <c r="Q805" s="162"/>
      <c r="R805" s="163"/>
      <c r="S805" s="161"/>
      <c r="V805" s="163"/>
      <c r="W805" s="164"/>
      <c r="X805" s="164"/>
    </row>
    <row r="806" spans="10:24" x14ac:dyDescent="0.25">
      <c r="J806">
        <v>803</v>
      </c>
      <c r="K806" s="43">
        <v>0.61757024798641869</v>
      </c>
      <c r="L806">
        <v>0.8314921280801294</v>
      </c>
      <c r="M806">
        <v>0.88587294813408579</v>
      </c>
      <c r="N806" s="44">
        <v>0.54951283877689439</v>
      </c>
      <c r="O806" s="161"/>
      <c r="P806" s="162"/>
      <c r="Q806" s="162"/>
      <c r="R806" s="163"/>
      <c r="S806" s="161"/>
      <c r="V806" s="163"/>
      <c r="W806" s="164"/>
      <c r="X806" s="164"/>
    </row>
    <row r="807" spans="10:24" x14ac:dyDescent="0.25">
      <c r="J807">
        <v>804</v>
      </c>
      <c r="K807" s="43">
        <v>6.3183957237834987E-2</v>
      </c>
      <c r="L807">
        <v>0.84884093650911752</v>
      </c>
      <c r="M807">
        <v>0.29446740030068563</v>
      </c>
      <c r="N807" s="44">
        <v>0.93840867747615986</v>
      </c>
      <c r="O807" s="161"/>
      <c r="P807" s="162"/>
      <c r="Q807" s="162"/>
      <c r="R807" s="163"/>
      <c r="S807" s="161"/>
      <c r="V807" s="163"/>
      <c r="W807" s="164"/>
      <c r="X807" s="164"/>
    </row>
    <row r="808" spans="10:24" x14ac:dyDescent="0.25">
      <c r="J808">
        <v>805</v>
      </c>
      <c r="K808" s="43">
        <v>0.44965759815693918</v>
      </c>
      <c r="L808">
        <v>0.1397155733982226</v>
      </c>
      <c r="M808">
        <v>0.11740746888764086</v>
      </c>
      <c r="N808" s="44">
        <v>8.4966656782852423E-2</v>
      </c>
      <c r="O808" s="161"/>
      <c r="P808" s="162"/>
      <c r="Q808" s="162"/>
      <c r="R808" s="163"/>
      <c r="S808" s="161"/>
      <c r="V808" s="163"/>
      <c r="W808" s="164"/>
      <c r="X808" s="164"/>
    </row>
    <row r="809" spans="10:24" x14ac:dyDescent="0.25">
      <c r="J809">
        <v>806</v>
      </c>
      <c r="K809" s="43">
        <v>0.19594952589163206</v>
      </c>
      <c r="L809">
        <v>0.83564679311232315</v>
      </c>
      <c r="M809">
        <v>0.10368027956999148</v>
      </c>
      <c r="N809" s="44">
        <v>0.76813071486719053</v>
      </c>
      <c r="O809" s="161"/>
      <c r="P809" s="162"/>
      <c r="Q809" s="162"/>
      <c r="R809" s="163"/>
      <c r="S809" s="161"/>
      <c r="V809" s="163"/>
      <c r="W809" s="164"/>
      <c r="X809" s="164"/>
    </row>
    <row r="810" spans="10:24" x14ac:dyDescent="0.25">
      <c r="J810">
        <v>807</v>
      </c>
      <c r="K810" s="43">
        <v>0.49413786161851425</v>
      </c>
      <c r="L810">
        <v>0.87298239536320354</v>
      </c>
      <c r="M810">
        <v>0.2980004326664043</v>
      </c>
      <c r="N810" s="44">
        <v>0.97548046094422103</v>
      </c>
      <c r="O810" s="161"/>
      <c r="P810" s="162"/>
      <c r="Q810" s="162"/>
      <c r="R810" s="163"/>
      <c r="S810" s="161"/>
      <c r="V810" s="163"/>
      <c r="W810" s="164"/>
      <c r="X810" s="164"/>
    </row>
    <row r="811" spans="10:24" x14ac:dyDescent="0.25">
      <c r="J811">
        <v>808</v>
      </c>
      <c r="K811" s="43">
        <v>0.45995237745436079</v>
      </c>
      <c r="L811">
        <v>0.30376904894843448</v>
      </c>
      <c r="M811">
        <v>0.88964810785173543</v>
      </c>
      <c r="N811" s="44">
        <v>0.39229044982272721</v>
      </c>
      <c r="O811" s="161"/>
      <c r="P811" s="162"/>
      <c r="Q811" s="162"/>
      <c r="R811" s="163"/>
      <c r="S811" s="161"/>
      <c r="V811" s="163"/>
      <c r="W811" s="164"/>
      <c r="X811" s="164"/>
    </row>
    <row r="812" spans="10:24" x14ac:dyDescent="0.25">
      <c r="J812">
        <v>809</v>
      </c>
      <c r="K812" s="43">
        <v>0.69751537772395</v>
      </c>
      <c r="L812">
        <v>0.75419765300172603</v>
      </c>
      <c r="M812">
        <v>0.12364796739589212</v>
      </c>
      <c r="N812" s="44">
        <v>3.6253714498888034E-2</v>
      </c>
      <c r="O812" s="161"/>
      <c r="P812" s="162"/>
      <c r="Q812" s="162"/>
      <c r="R812" s="163"/>
      <c r="S812" s="161"/>
      <c r="V812" s="163"/>
      <c r="W812" s="164"/>
      <c r="X812" s="164"/>
    </row>
    <row r="813" spans="10:24" x14ac:dyDescent="0.25">
      <c r="J813">
        <v>810</v>
      </c>
      <c r="K813" s="43">
        <v>0.19556854123496092</v>
      </c>
      <c r="L813">
        <v>0.68255315806195549</v>
      </c>
      <c r="M813">
        <v>0.69598899524871782</v>
      </c>
      <c r="N813" s="44">
        <v>1.3420612063415271E-2</v>
      </c>
      <c r="O813" s="161"/>
      <c r="P813" s="162"/>
      <c r="Q813" s="162"/>
      <c r="R813" s="163"/>
      <c r="S813" s="161"/>
      <c r="V813" s="163"/>
      <c r="W813" s="164"/>
      <c r="X813" s="164"/>
    </row>
    <row r="814" spans="10:24" x14ac:dyDescent="0.25">
      <c r="J814">
        <v>811</v>
      </c>
      <c r="K814" s="43">
        <v>0.95223220936664799</v>
      </c>
      <c r="L814">
        <v>0.63247862855325254</v>
      </c>
      <c r="M814">
        <v>0.81469098085909508</v>
      </c>
      <c r="N814" s="44">
        <v>0.49869170725127376</v>
      </c>
      <c r="O814" s="161"/>
      <c r="P814" s="162"/>
      <c r="Q814" s="162"/>
      <c r="R814" s="163"/>
      <c r="S814" s="161"/>
      <c r="V814" s="163"/>
      <c r="W814" s="164"/>
      <c r="X814" s="164"/>
    </row>
    <row r="815" spans="10:24" x14ac:dyDescent="0.25">
      <c r="J815">
        <v>812</v>
      </c>
      <c r="K815" s="43">
        <v>0.17741544831887945</v>
      </c>
      <c r="L815">
        <v>0.7539428977890712</v>
      </c>
      <c r="M815">
        <v>5.3844326650802743E-2</v>
      </c>
      <c r="N815" s="44">
        <v>0.48619108368020114</v>
      </c>
      <c r="O815" s="161"/>
      <c r="P815" s="162"/>
      <c r="Q815" s="162"/>
      <c r="R815" s="163"/>
      <c r="S815" s="161"/>
      <c r="V815" s="163"/>
      <c r="W815" s="164"/>
      <c r="X815" s="164"/>
    </row>
    <row r="816" spans="10:24" x14ac:dyDescent="0.25">
      <c r="J816">
        <v>813</v>
      </c>
      <c r="K816" s="43">
        <v>0.44723317772244064</v>
      </c>
      <c r="L816">
        <v>0.8097518818023175</v>
      </c>
      <c r="M816">
        <v>0.23873330396907477</v>
      </c>
      <c r="N816" s="44">
        <v>0.86235506849385546</v>
      </c>
      <c r="O816" s="161"/>
      <c r="P816" s="162"/>
      <c r="Q816" s="162"/>
      <c r="R816" s="163"/>
      <c r="S816" s="161"/>
      <c r="V816" s="163"/>
      <c r="W816" s="164"/>
      <c r="X816" s="164"/>
    </row>
    <row r="817" spans="10:24" x14ac:dyDescent="0.25">
      <c r="J817">
        <v>814</v>
      </c>
      <c r="K817" s="43">
        <v>0.75983987038460821</v>
      </c>
      <c r="L817">
        <v>0.22899012903307836</v>
      </c>
      <c r="M817">
        <v>0.36597043818643427</v>
      </c>
      <c r="N817" s="44">
        <v>0.80279774808637971</v>
      </c>
      <c r="O817" s="161"/>
      <c r="P817" s="162"/>
      <c r="Q817" s="162"/>
      <c r="R817" s="163"/>
      <c r="S817" s="161"/>
      <c r="V817" s="163"/>
      <c r="W817" s="164"/>
      <c r="X817" s="164"/>
    </row>
    <row r="818" spans="10:24" x14ac:dyDescent="0.25">
      <c r="J818">
        <v>815</v>
      </c>
      <c r="K818" s="43">
        <v>0.94796019865844572</v>
      </c>
      <c r="L818">
        <v>0.27339294070646181</v>
      </c>
      <c r="M818">
        <v>0.23103286486130992</v>
      </c>
      <c r="N818" s="44">
        <v>0.94914823917917079</v>
      </c>
      <c r="O818" s="161"/>
      <c r="P818" s="162"/>
      <c r="Q818" s="162"/>
      <c r="R818" s="163"/>
      <c r="S818" s="161"/>
      <c r="V818" s="163"/>
      <c r="W818" s="164"/>
      <c r="X818" s="164"/>
    </row>
    <row r="819" spans="10:24" x14ac:dyDescent="0.25">
      <c r="J819">
        <v>816</v>
      </c>
      <c r="K819" s="43">
        <v>0.56020929881455117</v>
      </c>
      <c r="L819">
        <v>0.24765714188296273</v>
      </c>
      <c r="M819">
        <v>0.23601943585221952</v>
      </c>
      <c r="N819" s="44">
        <v>5.2947582825976558E-2</v>
      </c>
      <c r="O819" s="161"/>
      <c r="P819" s="162"/>
      <c r="Q819" s="162"/>
      <c r="R819" s="163"/>
      <c r="S819" s="161"/>
      <c r="V819" s="163"/>
      <c r="W819" s="164"/>
      <c r="X819" s="164"/>
    </row>
    <row r="820" spans="10:24" x14ac:dyDescent="0.25">
      <c r="J820">
        <v>817</v>
      </c>
      <c r="K820" s="43">
        <v>0.8817705703063865</v>
      </c>
      <c r="L820">
        <v>0.95155917133997614</v>
      </c>
      <c r="M820">
        <v>0.19419601177016654</v>
      </c>
      <c r="N820" s="44">
        <v>0.46959410867739904</v>
      </c>
      <c r="O820" s="161"/>
      <c r="P820" s="162"/>
      <c r="Q820" s="162"/>
      <c r="R820" s="163"/>
      <c r="S820" s="161"/>
      <c r="V820" s="163"/>
      <c r="W820" s="164"/>
      <c r="X820" s="164"/>
    </row>
    <row r="821" spans="10:24" x14ac:dyDescent="0.25">
      <c r="J821">
        <v>818</v>
      </c>
      <c r="K821" s="43">
        <v>0.78550260443676978</v>
      </c>
      <c r="L821">
        <v>0.77905715676829723</v>
      </c>
      <c r="M821">
        <v>0.42386646257323468</v>
      </c>
      <c r="N821" s="44">
        <v>0.46240632789426939</v>
      </c>
      <c r="O821" s="161"/>
      <c r="P821" s="162"/>
      <c r="Q821" s="162"/>
      <c r="R821" s="163"/>
      <c r="S821" s="161"/>
      <c r="V821" s="163"/>
      <c r="W821" s="164"/>
      <c r="X821" s="164"/>
    </row>
    <row r="822" spans="10:24" x14ac:dyDescent="0.25">
      <c r="J822">
        <v>819</v>
      </c>
      <c r="K822" s="43">
        <v>2.5338451682333174E-2</v>
      </c>
      <c r="L822">
        <v>9.7362493068154921E-3</v>
      </c>
      <c r="M822">
        <v>0.51868324852554992</v>
      </c>
      <c r="N822" s="44">
        <v>0.77516437125615845</v>
      </c>
      <c r="O822" s="161"/>
      <c r="P822" s="162"/>
      <c r="Q822" s="162"/>
      <c r="R822" s="163"/>
      <c r="S822" s="161"/>
      <c r="V822" s="163"/>
      <c r="W822" s="164"/>
      <c r="X822" s="164"/>
    </row>
    <row r="823" spans="10:24" x14ac:dyDescent="0.25">
      <c r="J823">
        <v>820</v>
      </c>
      <c r="K823" s="43">
        <v>0.82004456287566463</v>
      </c>
      <c r="L823">
        <v>0.96596960027424594</v>
      </c>
      <c r="M823">
        <v>0.13689209962159943</v>
      </c>
      <c r="N823" s="44">
        <v>3.3612260385133208E-2</v>
      </c>
      <c r="O823" s="161"/>
      <c r="P823" s="162"/>
      <c r="Q823" s="162"/>
      <c r="R823" s="163"/>
      <c r="S823" s="161"/>
      <c r="V823" s="163"/>
      <c r="W823" s="164"/>
      <c r="X823" s="164"/>
    </row>
    <row r="824" spans="10:24" x14ac:dyDescent="0.25">
      <c r="J824">
        <v>821</v>
      </c>
      <c r="K824" s="43">
        <v>0.40594528291026299</v>
      </c>
      <c r="L824">
        <v>0.40235740211809501</v>
      </c>
      <c r="M824">
        <v>0.70421366276950825</v>
      </c>
      <c r="N824" s="44">
        <v>0.93834914662154023</v>
      </c>
      <c r="O824" s="161"/>
      <c r="P824" s="162"/>
      <c r="Q824" s="162"/>
      <c r="R824" s="163"/>
      <c r="S824" s="161"/>
      <c r="V824" s="163"/>
      <c r="W824" s="164"/>
      <c r="X824" s="164"/>
    </row>
    <row r="825" spans="10:24" x14ac:dyDescent="0.25">
      <c r="J825">
        <v>822</v>
      </c>
      <c r="K825" s="43">
        <v>0.92161601723550379</v>
      </c>
      <c r="L825">
        <v>0.86103974136496764</v>
      </c>
      <c r="M825">
        <v>0.94418679977071385</v>
      </c>
      <c r="N825" s="44">
        <v>0.62031658754223995</v>
      </c>
      <c r="O825" s="161"/>
      <c r="P825" s="162"/>
      <c r="Q825" s="162"/>
      <c r="R825" s="163"/>
      <c r="S825" s="161"/>
      <c r="V825" s="163"/>
      <c r="W825" s="164"/>
      <c r="X825" s="164"/>
    </row>
    <row r="826" spans="10:24" x14ac:dyDescent="0.25">
      <c r="J826">
        <v>823</v>
      </c>
      <c r="K826" s="43">
        <v>0.2114867944921005</v>
      </c>
      <c r="L826">
        <v>0.72939555941249912</v>
      </c>
      <c r="M826">
        <v>0.67554842580369101</v>
      </c>
      <c r="N826" s="44">
        <v>0.59858464142564194</v>
      </c>
      <c r="O826" s="161"/>
      <c r="P826" s="162"/>
      <c r="Q826" s="162"/>
      <c r="R826" s="163"/>
      <c r="S826" s="161"/>
      <c r="V826" s="163"/>
      <c r="W826" s="164"/>
      <c r="X826" s="164"/>
    </row>
    <row r="827" spans="10:24" x14ac:dyDescent="0.25">
      <c r="J827">
        <v>824</v>
      </c>
      <c r="K827" s="43">
        <v>0.66476235407853101</v>
      </c>
      <c r="L827">
        <v>0.54318166525725398</v>
      </c>
      <c r="M827">
        <v>0.81209481685839624</v>
      </c>
      <c r="N827" s="44">
        <v>0.49892210586854679</v>
      </c>
      <c r="O827" s="161"/>
      <c r="P827" s="162"/>
      <c r="Q827" s="162"/>
      <c r="R827" s="163"/>
      <c r="S827" s="161"/>
      <c r="V827" s="163"/>
      <c r="W827" s="164"/>
      <c r="X827" s="164"/>
    </row>
    <row r="828" spans="10:24" x14ac:dyDescent="0.25">
      <c r="J828">
        <v>825</v>
      </c>
      <c r="K828" s="43">
        <v>0.70114091789211686</v>
      </c>
      <c r="L828">
        <v>0.11647945948315341</v>
      </c>
      <c r="M828">
        <v>0.71442891047007739</v>
      </c>
      <c r="N828" s="44">
        <v>0.72602219877077201</v>
      </c>
      <c r="O828" s="161"/>
      <c r="P828" s="162"/>
      <c r="Q828" s="162"/>
      <c r="R828" s="163"/>
      <c r="S828" s="161"/>
      <c r="V828" s="163"/>
      <c r="W828" s="164"/>
      <c r="X828" s="164"/>
    </row>
    <row r="829" spans="10:24" x14ac:dyDescent="0.25">
      <c r="J829">
        <v>826</v>
      </c>
      <c r="K829" s="43">
        <v>0.55634076512758834</v>
      </c>
      <c r="L829">
        <v>0.33643438647557911</v>
      </c>
      <c r="M829">
        <v>2.9314050906704359E-2</v>
      </c>
      <c r="N829" s="44">
        <v>0.17672398575852188</v>
      </c>
      <c r="O829" s="161"/>
      <c r="P829" s="162"/>
      <c r="Q829" s="162"/>
      <c r="R829" s="163"/>
      <c r="S829" s="161"/>
      <c r="V829" s="163"/>
      <c r="W829" s="164"/>
      <c r="X829" s="164"/>
    </row>
    <row r="830" spans="10:24" x14ac:dyDescent="0.25">
      <c r="J830">
        <v>827</v>
      </c>
      <c r="K830" s="43">
        <v>0.41626714788592079</v>
      </c>
      <c r="L830">
        <v>0.4937008458063884</v>
      </c>
      <c r="M830">
        <v>0.81272737525669159</v>
      </c>
      <c r="N830" s="44">
        <v>0.46036833141514444</v>
      </c>
      <c r="O830" s="161"/>
      <c r="P830" s="162"/>
      <c r="Q830" s="162"/>
      <c r="R830" s="163"/>
      <c r="S830" s="161"/>
      <c r="V830" s="163"/>
      <c r="W830" s="164"/>
      <c r="X830" s="164"/>
    </row>
    <row r="831" spans="10:24" x14ac:dyDescent="0.25">
      <c r="J831">
        <v>828</v>
      </c>
      <c r="K831" s="43">
        <v>0.23749171709563177</v>
      </c>
      <c r="L831">
        <v>0.30001247200862757</v>
      </c>
      <c r="M831">
        <v>7.4181528604248315E-2</v>
      </c>
      <c r="N831" s="44">
        <v>0.97087808264326814</v>
      </c>
      <c r="O831" s="161"/>
      <c r="P831" s="162"/>
      <c r="Q831" s="162"/>
      <c r="R831" s="163"/>
      <c r="S831" s="161"/>
      <c r="V831" s="163"/>
      <c r="W831" s="164"/>
      <c r="X831" s="164"/>
    </row>
    <row r="832" spans="10:24" x14ac:dyDescent="0.25">
      <c r="J832">
        <v>829</v>
      </c>
      <c r="K832" s="43">
        <v>0.69549085108901831</v>
      </c>
      <c r="L832">
        <v>0.61512854959085927</v>
      </c>
      <c r="M832">
        <v>0.43360111108240573</v>
      </c>
      <c r="N832" s="44">
        <v>0.29428214839447586</v>
      </c>
      <c r="O832" s="161"/>
      <c r="P832" s="162"/>
      <c r="Q832" s="162"/>
      <c r="R832" s="163"/>
      <c r="S832" s="161"/>
      <c r="V832" s="163"/>
      <c r="W832" s="164"/>
      <c r="X832" s="164"/>
    </row>
    <row r="833" spans="10:24" x14ac:dyDescent="0.25">
      <c r="J833">
        <v>830</v>
      </c>
      <c r="K833" s="43">
        <v>0.4190880377543027</v>
      </c>
      <c r="L833">
        <v>4.6774778252123728E-2</v>
      </c>
      <c r="M833">
        <v>1.1523104700548514E-2</v>
      </c>
      <c r="N833" s="44">
        <v>0.79213512914409734</v>
      </c>
      <c r="O833" s="161"/>
      <c r="P833" s="162"/>
      <c r="Q833" s="162"/>
      <c r="R833" s="163"/>
      <c r="S833" s="161"/>
      <c r="V833" s="163"/>
      <c r="W833" s="164"/>
      <c r="X833" s="164"/>
    </row>
    <row r="834" spans="10:24" x14ac:dyDescent="0.25">
      <c r="J834">
        <v>831</v>
      </c>
      <c r="K834" s="43">
        <v>5.849493925165361E-2</v>
      </c>
      <c r="L834">
        <v>0.79288447181358668</v>
      </c>
      <c r="M834">
        <v>0.69740841722898717</v>
      </c>
      <c r="N834" s="44">
        <v>0.47427668756008012</v>
      </c>
      <c r="O834" s="161"/>
      <c r="P834" s="162"/>
      <c r="Q834" s="162"/>
      <c r="R834" s="163"/>
      <c r="S834" s="161"/>
      <c r="V834" s="163"/>
      <c r="W834" s="164"/>
      <c r="X834" s="164"/>
    </row>
    <row r="835" spans="10:24" x14ac:dyDescent="0.25">
      <c r="J835">
        <v>832</v>
      </c>
      <c r="K835" s="43">
        <v>0.3816809671126159</v>
      </c>
      <c r="L835">
        <v>0.12070548856569385</v>
      </c>
      <c r="M835">
        <v>0.84976444043411414</v>
      </c>
      <c r="N835" s="44">
        <v>1.9059045494120075E-2</v>
      </c>
      <c r="O835" s="161"/>
      <c r="P835" s="162"/>
      <c r="Q835" s="162"/>
      <c r="R835" s="163"/>
      <c r="S835" s="161"/>
      <c r="V835" s="163"/>
      <c r="W835" s="164"/>
      <c r="X835" s="164"/>
    </row>
    <row r="836" spans="10:24" x14ac:dyDescent="0.25">
      <c r="J836">
        <v>833</v>
      </c>
      <c r="K836" s="43">
        <v>0.70548557468421969</v>
      </c>
      <c r="L836">
        <v>0.27448891265862685</v>
      </c>
      <c r="M836">
        <v>0.93096533749122712</v>
      </c>
      <c r="N836" s="44">
        <v>0.25027040841977499</v>
      </c>
      <c r="O836" s="161"/>
      <c r="P836" s="162"/>
      <c r="Q836" s="162"/>
      <c r="R836" s="163"/>
      <c r="S836" s="161"/>
      <c r="V836" s="163"/>
      <c r="W836" s="164"/>
      <c r="X836" s="164"/>
    </row>
    <row r="837" spans="10:24" x14ac:dyDescent="0.25">
      <c r="J837">
        <v>834</v>
      </c>
      <c r="K837" s="43">
        <v>0.63470773892643362</v>
      </c>
      <c r="L837">
        <v>0.34011686845955302</v>
      </c>
      <c r="M837">
        <v>1.913123000758743E-3</v>
      </c>
      <c r="N837" s="44">
        <v>0.99840119930192051</v>
      </c>
      <c r="O837" s="161"/>
      <c r="P837" s="162"/>
      <c r="Q837" s="162"/>
      <c r="R837" s="163"/>
      <c r="S837" s="161"/>
      <c r="V837" s="163"/>
      <c r="W837" s="164"/>
      <c r="X837" s="164"/>
    </row>
    <row r="838" spans="10:24" x14ac:dyDescent="0.25">
      <c r="J838">
        <v>835</v>
      </c>
      <c r="K838" s="43">
        <v>0.7104833707567827</v>
      </c>
      <c r="L838">
        <v>0.55199820130764865</v>
      </c>
      <c r="M838">
        <v>0.37185775644571306</v>
      </c>
      <c r="N838" s="44">
        <v>0.44668035468198786</v>
      </c>
      <c r="O838" s="161"/>
      <c r="P838" s="162"/>
      <c r="Q838" s="162"/>
      <c r="R838" s="163"/>
      <c r="S838" s="161"/>
      <c r="V838" s="163"/>
      <c r="W838" s="164"/>
      <c r="X838" s="164"/>
    </row>
    <row r="839" spans="10:24" x14ac:dyDescent="0.25">
      <c r="J839">
        <v>836</v>
      </c>
      <c r="K839" s="43">
        <v>0.61359876466324181</v>
      </c>
      <c r="L839">
        <v>0.65925829629322175</v>
      </c>
      <c r="M839">
        <v>0.42691819223339766</v>
      </c>
      <c r="N839" s="44">
        <v>0.25506857921621096</v>
      </c>
      <c r="O839" s="161"/>
      <c r="P839" s="162"/>
      <c r="Q839" s="162"/>
      <c r="R839" s="163"/>
      <c r="S839" s="161"/>
      <c r="V839" s="163"/>
      <c r="W839" s="164"/>
      <c r="X839" s="164"/>
    </row>
    <row r="840" spans="10:24" x14ac:dyDescent="0.25">
      <c r="J840">
        <v>837</v>
      </c>
      <c r="K840" s="43">
        <v>0.52850372851429306</v>
      </c>
      <c r="L840">
        <v>0.17708045241700676</v>
      </c>
      <c r="M840">
        <v>0.751485021173807</v>
      </c>
      <c r="N840" s="44">
        <v>0.19050962997905074</v>
      </c>
      <c r="O840" s="161"/>
      <c r="P840" s="162"/>
      <c r="Q840" s="162"/>
      <c r="R840" s="163"/>
      <c r="S840" s="161"/>
      <c r="V840" s="163"/>
      <c r="W840" s="164"/>
      <c r="X840" s="164"/>
    </row>
    <row r="841" spans="10:24" x14ac:dyDescent="0.25">
      <c r="J841">
        <v>838</v>
      </c>
      <c r="K841" s="43">
        <v>0.92548555158144119</v>
      </c>
      <c r="L841">
        <v>0.88765668041013457</v>
      </c>
      <c r="M841">
        <v>0.44803732003224328</v>
      </c>
      <c r="N841" s="44">
        <v>0.92217988780729387</v>
      </c>
      <c r="O841" s="161"/>
      <c r="P841" s="162"/>
      <c r="Q841" s="162"/>
      <c r="R841" s="163"/>
      <c r="S841" s="161"/>
      <c r="V841" s="163"/>
      <c r="W841" s="164"/>
      <c r="X841" s="164"/>
    </row>
    <row r="842" spans="10:24" x14ac:dyDescent="0.25">
      <c r="J842">
        <v>839</v>
      </c>
      <c r="K842" s="43">
        <v>0.72871621783223084</v>
      </c>
      <c r="L842">
        <v>0.23758259786533331</v>
      </c>
      <c r="M842">
        <v>0.69490701766362128</v>
      </c>
      <c r="N842" s="44">
        <v>0.55388465405061005</v>
      </c>
      <c r="O842" s="161"/>
      <c r="P842" s="162"/>
      <c r="Q842" s="162"/>
      <c r="R842" s="163"/>
      <c r="S842" s="161"/>
      <c r="V842" s="163"/>
      <c r="W842" s="164"/>
      <c r="X842" s="164"/>
    </row>
    <row r="843" spans="10:24" x14ac:dyDescent="0.25">
      <c r="J843">
        <v>840</v>
      </c>
      <c r="K843" s="43">
        <v>0.55321383225061604</v>
      </c>
      <c r="L843">
        <v>0.47137834097767184</v>
      </c>
      <c r="M843">
        <v>0.12055420372146242</v>
      </c>
      <c r="N843" s="44">
        <v>0.12156620451118438</v>
      </c>
      <c r="O843" s="161"/>
      <c r="P843" s="162"/>
      <c r="Q843" s="162"/>
      <c r="R843" s="163"/>
      <c r="S843" s="161"/>
      <c r="V843" s="163"/>
      <c r="W843" s="164"/>
      <c r="X843" s="164"/>
    </row>
    <row r="844" spans="10:24" x14ac:dyDescent="0.25">
      <c r="J844">
        <v>841</v>
      </c>
      <c r="K844" s="43">
        <v>0.5062448365769987</v>
      </c>
      <c r="L844">
        <v>0.24436659312957554</v>
      </c>
      <c r="M844">
        <v>0.48371556121558013</v>
      </c>
      <c r="N844" s="44">
        <v>0.89123480924368914</v>
      </c>
      <c r="O844" s="161"/>
      <c r="P844" s="162"/>
      <c r="Q844" s="162"/>
      <c r="R844" s="163"/>
      <c r="S844" s="161"/>
      <c r="V844" s="163"/>
      <c r="W844" s="164"/>
      <c r="X844" s="164"/>
    </row>
    <row r="845" spans="10:24" x14ac:dyDescent="0.25">
      <c r="J845">
        <v>842</v>
      </c>
      <c r="K845" s="43">
        <v>0.45625615738321057</v>
      </c>
      <c r="L845">
        <v>0.15244650815065719</v>
      </c>
      <c r="M845">
        <v>0.29644399105578867</v>
      </c>
      <c r="N845" s="44">
        <v>0.59611602104762917</v>
      </c>
      <c r="O845" s="161"/>
      <c r="P845" s="162"/>
      <c r="Q845" s="162"/>
      <c r="R845" s="163"/>
      <c r="S845" s="161"/>
      <c r="V845" s="163"/>
      <c r="W845" s="164"/>
      <c r="X845" s="164"/>
    </row>
    <row r="846" spans="10:24" x14ac:dyDescent="0.25">
      <c r="J846">
        <v>843</v>
      </c>
      <c r="K846" s="43">
        <v>0.4342105800858781</v>
      </c>
      <c r="L846">
        <v>0.81677841959352582</v>
      </c>
      <c r="M846">
        <v>0.28175449317669865</v>
      </c>
      <c r="N846" s="44">
        <v>0.5456963671085735</v>
      </c>
      <c r="O846" s="161"/>
      <c r="P846" s="162"/>
      <c r="Q846" s="162"/>
      <c r="R846" s="163"/>
      <c r="S846" s="161"/>
      <c r="V846" s="163"/>
      <c r="W846" s="164"/>
      <c r="X846" s="164"/>
    </row>
    <row r="847" spans="10:24" x14ac:dyDescent="0.25">
      <c r="J847">
        <v>844</v>
      </c>
      <c r="K847" s="43">
        <v>0.91003515596648643</v>
      </c>
      <c r="L847">
        <v>0.40609155229868177</v>
      </c>
      <c r="M847">
        <v>0.71720199244792615</v>
      </c>
      <c r="N847" s="44">
        <v>0.81064639993772081</v>
      </c>
      <c r="O847" s="161"/>
      <c r="P847" s="162"/>
      <c r="Q847" s="162"/>
      <c r="R847" s="163"/>
      <c r="S847" s="161"/>
      <c r="V847" s="163"/>
      <c r="W847" s="164"/>
      <c r="X847" s="164"/>
    </row>
    <row r="848" spans="10:24" x14ac:dyDescent="0.25">
      <c r="J848">
        <v>845</v>
      </c>
      <c r="K848" s="43">
        <v>8.6283012237315604E-2</v>
      </c>
      <c r="L848">
        <v>1.0317242442169583E-2</v>
      </c>
      <c r="M848">
        <v>0.60067759286454347</v>
      </c>
      <c r="N848" s="44">
        <v>0.62002100272877958</v>
      </c>
      <c r="O848" s="161"/>
      <c r="P848" s="162"/>
      <c r="Q848" s="162"/>
      <c r="R848" s="163"/>
      <c r="S848" s="161"/>
      <c r="V848" s="163"/>
      <c r="W848" s="164"/>
      <c r="X848" s="164"/>
    </row>
    <row r="849" spans="10:24" x14ac:dyDescent="0.25">
      <c r="J849">
        <v>846</v>
      </c>
      <c r="K849" s="43">
        <v>0.72873226895266519</v>
      </c>
      <c r="L849">
        <v>0.50861302369862427</v>
      </c>
      <c r="M849">
        <v>0.68398143488898766</v>
      </c>
      <c r="N849" s="44">
        <v>0.84639219256928988</v>
      </c>
      <c r="O849" s="161"/>
      <c r="P849" s="162"/>
      <c r="Q849" s="162"/>
      <c r="R849" s="163"/>
      <c r="S849" s="161"/>
      <c r="V849" s="163"/>
      <c r="W849" s="164"/>
      <c r="X849" s="164"/>
    </row>
    <row r="850" spans="10:24" x14ac:dyDescent="0.25">
      <c r="J850">
        <v>847</v>
      </c>
      <c r="K850" s="43">
        <v>0.25577102407265362</v>
      </c>
      <c r="L850">
        <v>0.19280987652832193</v>
      </c>
      <c r="M850">
        <v>0.82643121298955491</v>
      </c>
      <c r="N850" s="44">
        <v>0.7823088585510648</v>
      </c>
      <c r="O850" s="161"/>
      <c r="P850" s="162"/>
      <c r="Q850" s="162"/>
      <c r="R850" s="163"/>
      <c r="S850" s="161"/>
      <c r="V850" s="163"/>
      <c r="W850" s="164"/>
      <c r="X850" s="164"/>
    </row>
    <row r="851" spans="10:24" x14ac:dyDescent="0.25">
      <c r="J851">
        <v>848</v>
      </c>
      <c r="K851" s="43">
        <v>0.78944237922773164</v>
      </c>
      <c r="L851">
        <v>0.21103515247908533</v>
      </c>
      <c r="M851">
        <v>0.43952198127395359</v>
      </c>
      <c r="N851" s="44">
        <v>0.15514772282752654</v>
      </c>
      <c r="O851" s="161"/>
      <c r="P851" s="162"/>
      <c r="Q851" s="162"/>
      <c r="R851" s="163"/>
      <c r="S851" s="161"/>
      <c r="V851" s="163"/>
      <c r="W851" s="164"/>
      <c r="X851" s="164"/>
    </row>
    <row r="852" spans="10:24" x14ac:dyDescent="0.25">
      <c r="J852">
        <v>849</v>
      </c>
      <c r="K852" s="43">
        <v>0.1843127752413436</v>
      </c>
      <c r="L852">
        <v>0.9970930162304118</v>
      </c>
      <c r="M852">
        <v>0.74151320479605531</v>
      </c>
      <c r="N852" s="44">
        <v>0.49312653924194627</v>
      </c>
      <c r="O852" s="161"/>
      <c r="P852" s="162"/>
      <c r="Q852" s="162"/>
      <c r="R852" s="163"/>
      <c r="S852" s="161"/>
      <c r="V852" s="163"/>
      <c r="W852" s="164"/>
      <c r="X852" s="164"/>
    </row>
    <row r="853" spans="10:24" x14ac:dyDescent="0.25">
      <c r="J853">
        <v>850</v>
      </c>
      <c r="K853" s="43">
        <v>0.64597627428993865</v>
      </c>
      <c r="L853">
        <v>0.76870651473035156</v>
      </c>
      <c r="M853">
        <v>0.15360549598900697</v>
      </c>
      <c r="N853" s="44">
        <v>0.24249157136032806</v>
      </c>
      <c r="O853" s="161"/>
      <c r="P853" s="162"/>
      <c r="Q853" s="162"/>
      <c r="R853" s="163"/>
      <c r="S853" s="161"/>
      <c r="V853" s="163"/>
      <c r="W853" s="164"/>
      <c r="X853" s="164"/>
    </row>
    <row r="854" spans="10:24" x14ac:dyDescent="0.25">
      <c r="J854">
        <v>851</v>
      </c>
      <c r="K854" s="43">
        <v>0.7902435655914547</v>
      </c>
      <c r="L854">
        <v>0.64395754188095489</v>
      </c>
      <c r="M854">
        <v>0.15690403774956752</v>
      </c>
      <c r="N854" s="44">
        <v>0.57502724932200922</v>
      </c>
      <c r="O854" s="161"/>
      <c r="P854" s="162"/>
      <c r="Q854" s="162"/>
      <c r="R854" s="163"/>
      <c r="S854" s="161"/>
      <c r="V854" s="163"/>
      <c r="W854" s="164"/>
      <c r="X854" s="164"/>
    </row>
    <row r="855" spans="10:24" x14ac:dyDescent="0.25">
      <c r="J855">
        <v>852</v>
      </c>
      <c r="K855" s="43">
        <v>0.61283663754201867</v>
      </c>
      <c r="L855">
        <v>0.52985637423459975</v>
      </c>
      <c r="M855">
        <v>1.6124550810619587E-2</v>
      </c>
      <c r="N855" s="44">
        <v>0.45187498332981246</v>
      </c>
      <c r="O855" s="161"/>
      <c r="P855" s="162"/>
      <c r="Q855" s="162"/>
      <c r="R855" s="163"/>
      <c r="S855" s="161"/>
      <c r="V855" s="163"/>
      <c r="W855" s="164"/>
      <c r="X855" s="164"/>
    </row>
    <row r="856" spans="10:24" x14ac:dyDescent="0.25">
      <c r="J856">
        <v>853</v>
      </c>
      <c r="K856" s="43">
        <v>0.39123381367172116</v>
      </c>
      <c r="L856">
        <v>0.52137563477614879</v>
      </c>
      <c r="M856">
        <v>7.6421156494990372E-2</v>
      </c>
      <c r="N856" s="44">
        <v>0.73370947381153528</v>
      </c>
      <c r="O856" s="161"/>
      <c r="P856" s="162"/>
      <c r="Q856" s="162"/>
      <c r="R856" s="163"/>
      <c r="S856" s="161"/>
      <c r="V856" s="163"/>
      <c r="W856" s="164"/>
      <c r="X856" s="164"/>
    </row>
    <row r="857" spans="10:24" x14ac:dyDescent="0.25">
      <c r="J857">
        <v>854</v>
      </c>
      <c r="K857" s="43">
        <v>0.10974723687377164</v>
      </c>
      <c r="L857">
        <v>5.9848382326135541E-2</v>
      </c>
      <c r="M857">
        <v>0.51931284917209719</v>
      </c>
      <c r="N857" s="44">
        <v>0.84923129161239674</v>
      </c>
      <c r="O857" s="161"/>
      <c r="P857" s="162"/>
      <c r="Q857" s="162"/>
      <c r="R857" s="163"/>
      <c r="S857" s="161"/>
      <c r="V857" s="163"/>
      <c r="W857" s="164"/>
      <c r="X857" s="164"/>
    </row>
    <row r="858" spans="10:24" x14ac:dyDescent="0.25">
      <c r="J858">
        <v>855</v>
      </c>
      <c r="K858" s="43">
        <v>0.76073760883728869</v>
      </c>
      <c r="L858">
        <v>0.25568990793600077</v>
      </c>
      <c r="M858">
        <v>0.22257521148258552</v>
      </c>
      <c r="N858" s="44">
        <v>0.66295195946227592</v>
      </c>
      <c r="O858" s="161"/>
      <c r="P858" s="162"/>
      <c r="Q858" s="162"/>
      <c r="R858" s="163"/>
      <c r="S858" s="161"/>
      <c r="V858" s="163"/>
      <c r="W858" s="164"/>
      <c r="X858" s="164"/>
    </row>
    <row r="859" spans="10:24" x14ac:dyDescent="0.25">
      <c r="J859">
        <v>856</v>
      </c>
      <c r="K859" s="43">
        <v>0.19258141643447646</v>
      </c>
      <c r="L859">
        <v>0.62492407119433957</v>
      </c>
      <c r="M859">
        <v>0.84766821382312185</v>
      </c>
      <c r="N859" s="44">
        <v>0.54537955231197199</v>
      </c>
      <c r="O859" s="161"/>
      <c r="P859" s="162"/>
      <c r="Q859" s="162"/>
      <c r="R859" s="163"/>
      <c r="S859" s="161"/>
      <c r="V859" s="163"/>
      <c r="W859" s="164"/>
      <c r="X859" s="164"/>
    </row>
    <row r="860" spans="10:24" x14ac:dyDescent="0.25">
      <c r="J860">
        <v>857</v>
      </c>
      <c r="K860" s="43">
        <v>0.90472486575499478</v>
      </c>
      <c r="L860">
        <v>0.1267410909986777</v>
      </c>
      <c r="M860">
        <v>0.64793923139072362</v>
      </c>
      <c r="N860" s="44">
        <v>0.92771024117237522</v>
      </c>
      <c r="O860" s="161"/>
      <c r="P860" s="162"/>
      <c r="Q860" s="162"/>
      <c r="R860" s="163"/>
      <c r="S860" s="161"/>
      <c r="V860" s="163"/>
      <c r="W860" s="164"/>
      <c r="X860" s="164"/>
    </row>
    <row r="861" spans="10:24" x14ac:dyDescent="0.25">
      <c r="J861">
        <v>858</v>
      </c>
      <c r="K861" s="43">
        <v>0.1764560980467883</v>
      </c>
      <c r="L861">
        <v>0.78089750324532736</v>
      </c>
      <c r="M861">
        <v>0.45123550797542777</v>
      </c>
      <c r="N861" s="44">
        <v>8.9643926709414457E-2</v>
      </c>
      <c r="O861" s="161"/>
      <c r="P861" s="162"/>
      <c r="Q861" s="162"/>
      <c r="R861" s="163"/>
      <c r="S861" s="161"/>
      <c r="V861" s="163"/>
      <c r="W861" s="164"/>
      <c r="X861" s="164"/>
    </row>
    <row r="862" spans="10:24" x14ac:dyDescent="0.25">
      <c r="J862">
        <v>859</v>
      </c>
      <c r="K862" s="43">
        <v>0.86872148543534256</v>
      </c>
      <c r="L862">
        <v>0.94627989401129453</v>
      </c>
      <c r="M862">
        <v>0.37792454782173179</v>
      </c>
      <c r="N862" s="44">
        <v>0.3479659071508403</v>
      </c>
      <c r="O862" s="161"/>
      <c r="P862" s="162"/>
      <c r="Q862" s="162"/>
      <c r="R862" s="163"/>
      <c r="S862" s="161"/>
      <c r="V862" s="163"/>
      <c r="W862" s="164"/>
      <c r="X862" s="164"/>
    </row>
    <row r="863" spans="10:24" x14ac:dyDescent="0.25">
      <c r="J863">
        <v>860</v>
      </c>
      <c r="K863" s="43">
        <v>0.6838046629745298</v>
      </c>
      <c r="L863">
        <v>0.73165674321002327</v>
      </c>
      <c r="M863">
        <v>0.89985219069476685</v>
      </c>
      <c r="N863" s="44">
        <v>0.48419419102178896</v>
      </c>
      <c r="O863" s="161"/>
      <c r="P863" s="162"/>
      <c r="Q863" s="162"/>
      <c r="R863" s="163"/>
      <c r="S863" s="161"/>
      <c r="V863" s="163"/>
      <c r="W863" s="164"/>
      <c r="X863" s="164"/>
    </row>
    <row r="864" spans="10:24" x14ac:dyDescent="0.25">
      <c r="J864">
        <v>861</v>
      </c>
      <c r="K864" s="43">
        <v>0.50391328973620109</v>
      </c>
      <c r="L864">
        <v>0.50729571586510014</v>
      </c>
      <c r="M864">
        <v>0.35943896476890169</v>
      </c>
      <c r="N864" s="44">
        <v>6.9787609077208712E-3</v>
      </c>
      <c r="O864" s="161"/>
      <c r="P864" s="162"/>
      <c r="Q864" s="162"/>
      <c r="R864" s="163"/>
      <c r="S864" s="161"/>
      <c r="V864" s="163"/>
      <c r="W864" s="164"/>
      <c r="X864" s="164"/>
    </row>
    <row r="865" spans="10:24" x14ac:dyDescent="0.25">
      <c r="J865">
        <v>862</v>
      </c>
      <c r="K865" s="43">
        <v>0.2116955907058049</v>
      </c>
      <c r="L865">
        <v>0.75940316852914758</v>
      </c>
      <c r="M865">
        <v>0.32744914952943738</v>
      </c>
      <c r="N865" s="44">
        <v>0.15951523517940869</v>
      </c>
      <c r="O865" s="161"/>
      <c r="P865" s="162"/>
      <c r="Q865" s="162"/>
      <c r="R865" s="163"/>
      <c r="S865" s="161"/>
      <c r="V865" s="163"/>
      <c r="W865" s="164"/>
      <c r="X865" s="164"/>
    </row>
    <row r="866" spans="10:24" x14ac:dyDescent="0.25">
      <c r="J866">
        <v>863</v>
      </c>
      <c r="K866" s="43">
        <v>0.41506317371476997</v>
      </c>
      <c r="L866">
        <v>0.54495466673228654</v>
      </c>
      <c r="M866">
        <v>0.62946744343224992</v>
      </c>
      <c r="N866" s="44">
        <v>3.7227821104024672E-2</v>
      </c>
      <c r="O866" s="161"/>
      <c r="P866" s="162"/>
      <c r="Q866" s="162"/>
      <c r="R866" s="163"/>
      <c r="S866" s="161"/>
      <c r="V866" s="163"/>
      <c r="W866" s="164"/>
      <c r="X866" s="164"/>
    </row>
    <row r="867" spans="10:24" x14ac:dyDescent="0.25">
      <c r="J867">
        <v>864</v>
      </c>
      <c r="K867" s="43">
        <v>0.3946182463717377</v>
      </c>
      <c r="L867">
        <v>0.3565968141499728</v>
      </c>
      <c r="M867">
        <v>0.17306441664847227</v>
      </c>
      <c r="N867" s="44">
        <v>0.23585266972131436</v>
      </c>
      <c r="O867" s="161"/>
      <c r="P867" s="162"/>
      <c r="Q867" s="162"/>
      <c r="R867" s="163"/>
      <c r="S867" s="161"/>
      <c r="V867" s="163"/>
      <c r="W867" s="164"/>
      <c r="X867" s="164"/>
    </row>
    <row r="868" spans="10:24" x14ac:dyDescent="0.25">
      <c r="J868">
        <v>865</v>
      </c>
      <c r="K868" s="43">
        <v>3.4012683793723242E-2</v>
      </c>
      <c r="L868">
        <v>0.24241274368583776</v>
      </c>
      <c r="M868">
        <v>0.80001567363042148</v>
      </c>
      <c r="N868" s="44">
        <v>0.24252061692766802</v>
      </c>
      <c r="O868" s="161"/>
      <c r="P868" s="162"/>
      <c r="Q868" s="162"/>
      <c r="R868" s="163"/>
      <c r="S868" s="161"/>
      <c r="V868" s="163"/>
      <c r="W868" s="164"/>
      <c r="X868" s="164"/>
    </row>
    <row r="869" spans="10:24" x14ac:dyDescent="0.25">
      <c r="J869">
        <v>866</v>
      </c>
      <c r="K869" s="43">
        <v>0.54148947008714032</v>
      </c>
      <c r="L869">
        <v>0.64994511891693796</v>
      </c>
      <c r="M869">
        <v>0.27919816990575208</v>
      </c>
      <c r="N869" s="44">
        <v>0.74258337428365551</v>
      </c>
      <c r="O869" s="161"/>
      <c r="P869" s="162"/>
      <c r="Q869" s="162"/>
      <c r="R869" s="163"/>
      <c r="S869" s="161"/>
      <c r="V869" s="163"/>
      <c r="W869" s="164"/>
      <c r="X869" s="164"/>
    </row>
    <row r="870" spans="10:24" x14ac:dyDescent="0.25">
      <c r="J870">
        <v>867</v>
      </c>
      <c r="K870" s="43">
        <v>0.79541533179250679</v>
      </c>
      <c r="L870">
        <v>0.29318018212594865</v>
      </c>
      <c r="M870">
        <v>0.45706534828189072</v>
      </c>
      <c r="N870" s="44">
        <v>0.10352526507406967</v>
      </c>
      <c r="O870" s="161"/>
      <c r="P870" s="162"/>
      <c r="Q870" s="162"/>
      <c r="R870" s="163"/>
      <c r="S870" s="161"/>
      <c r="V870" s="163"/>
      <c r="W870" s="164"/>
      <c r="X870" s="164"/>
    </row>
    <row r="871" spans="10:24" x14ac:dyDescent="0.25">
      <c r="J871">
        <v>868</v>
      </c>
      <c r="K871" s="43">
        <v>0.56578772056035231</v>
      </c>
      <c r="L871">
        <v>0.7577041021360561</v>
      </c>
      <c r="M871">
        <v>0.96137507651346765</v>
      </c>
      <c r="N871" s="44">
        <v>0.99473167263108453</v>
      </c>
      <c r="O871" s="161"/>
      <c r="P871" s="162"/>
      <c r="Q871" s="162"/>
      <c r="R871" s="163"/>
      <c r="S871" s="161"/>
      <c r="V871" s="163"/>
      <c r="W871" s="164"/>
      <c r="X871" s="164"/>
    </row>
    <row r="872" spans="10:24" x14ac:dyDescent="0.25">
      <c r="J872">
        <v>869</v>
      </c>
      <c r="K872" s="43">
        <v>0.16969328844415565</v>
      </c>
      <c r="L872">
        <v>0.76000340225067586</v>
      </c>
      <c r="M872">
        <v>0.27310029763870758</v>
      </c>
      <c r="N872" s="44">
        <v>0.1904146968764151</v>
      </c>
      <c r="O872" s="161"/>
      <c r="P872" s="162"/>
      <c r="Q872" s="162"/>
      <c r="R872" s="163"/>
      <c r="S872" s="161"/>
      <c r="V872" s="163"/>
      <c r="W872" s="164"/>
      <c r="X872" s="164"/>
    </row>
    <row r="873" spans="10:24" x14ac:dyDescent="0.25">
      <c r="J873">
        <v>870</v>
      </c>
      <c r="K873" s="43">
        <v>0.9266693445946963</v>
      </c>
      <c r="L873">
        <v>0.38760022581423625</v>
      </c>
      <c r="M873">
        <v>0.97088133340464366</v>
      </c>
      <c r="N873" s="44">
        <v>0.92760513466434158</v>
      </c>
      <c r="O873" s="161"/>
      <c r="P873" s="162"/>
      <c r="Q873" s="162"/>
      <c r="R873" s="163"/>
      <c r="S873" s="161"/>
      <c r="V873" s="163"/>
      <c r="W873" s="164"/>
      <c r="X873" s="164"/>
    </row>
    <row r="874" spans="10:24" x14ac:dyDescent="0.25">
      <c r="J874">
        <v>871</v>
      </c>
      <c r="K874" s="43">
        <v>0.63675447020595122</v>
      </c>
      <c r="L874">
        <v>0.45159670460081225</v>
      </c>
      <c r="M874">
        <v>0.10036576166389755</v>
      </c>
      <c r="N874" s="44">
        <v>6.0104965143986555E-2</v>
      </c>
      <c r="O874" s="161"/>
      <c r="P874" s="162"/>
      <c r="Q874" s="162"/>
      <c r="R874" s="163"/>
      <c r="S874" s="161"/>
      <c r="V874" s="163"/>
      <c r="W874" s="164"/>
      <c r="X874" s="164"/>
    </row>
    <row r="875" spans="10:24" x14ac:dyDescent="0.25">
      <c r="J875">
        <v>872</v>
      </c>
      <c r="K875" s="43">
        <v>0.20669777342551721</v>
      </c>
      <c r="L875">
        <v>0.53735214534127196</v>
      </c>
      <c r="M875">
        <v>0.16602680296453587</v>
      </c>
      <c r="N875" s="44">
        <v>0.24889226070614379</v>
      </c>
      <c r="O875" s="161"/>
      <c r="P875" s="162"/>
      <c r="Q875" s="162"/>
      <c r="R875" s="163"/>
      <c r="S875" s="161"/>
      <c r="V875" s="163"/>
      <c r="W875" s="164"/>
      <c r="X875" s="164"/>
    </row>
    <row r="876" spans="10:24" x14ac:dyDescent="0.25">
      <c r="J876">
        <v>873</v>
      </c>
      <c r="K876" s="43">
        <v>0.61004424918817646</v>
      </c>
      <c r="L876">
        <v>0.9320479465175473</v>
      </c>
      <c r="M876">
        <v>0.62373002959312385</v>
      </c>
      <c r="N876" s="44">
        <v>0.92845129314394226</v>
      </c>
      <c r="O876" s="161"/>
      <c r="P876" s="162"/>
      <c r="Q876" s="162"/>
      <c r="R876" s="163"/>
      <c r="S876" s="161"/>
      <c r="V876" s="163"/>
      <c r="W876" s="164"/>
      <c r="X876" s="164"/>
    </row>
    <row r="877" spans="10:24" x14ac:dyDescent="0.25">
      <c r="J877">
        <v>874</v>
      </c>
      <c r="K877" s="43">
        <v>0.52904398612514691</v>
      </c>
      <c r="L877">
        <v>0.47184964429653808</v>
      </c>
      <c r="M877">
        <v>0.15956824949396275</v>
      </c>
      <c r="N877" s="44">
        <v>0.44572235159883522</v>
      </c>
      <c r="O877" s="161"/>
      <c r="P877" s="162"/>
      <c r="Q877" s="162"/>
      <c r="R877" s="163"/>
      <c r="S877" s="161"/>
      <c r="V877" s="163"/>
      <c r="W877" s="164"/>
      <c r="X877" s="164"/>
    </row>
    <row r="878" spans="10:24" x14ac:dyDescent="0.25">
      <c r="J878">
        <v>875</v>
      </c>
      <c r="K878" s="43">
        <v>0.22508440874911606</v>
      </c>
      <c r="L878">
        <v>0.25252700080670987</v>
      </c>
      <c r="M878">
        <v>0.19307065122288569</v>
      </c>
      <c r="N878" s="44">
        <v>0.91741523678793735</v>
      </c>
      <c r="O878" s="161"/>
      <c r="P878" s="162"/>
      <c r="Q878" s="162"/>
      <c r="R878" s="163"/>
      <c r="S878" s="161"/>
      <c r="V878" s="163"/>
      <c r="W878" s="164"/>
      <c r="X878" s="164"/>
    </row>
    <row r="879" spans="10:24" x14ac:dyDescent="0.25">
      <c r="J879">
        <v>876</v>
      </c>
      <c r="K879" s="43">
        <v>0.53029045217914039</v>
      </c>
      <c r="L879">
        <v>0.8308355716666781</v>
      </c>
      <c r="M879">
        <v>0.36977586062573309</v>
      </c>
      <c r="N879" s="44">
        <v>0.9655388473394354</v>
      </c>
      <c r="O879" s="161"/>
      <c r="P879" s="162"/>
      <c r="Q879" s="162"/>
      <c r="R879" s="163"/>
      <c r="S879" s="161"/>
      <c r="V879" s="163"/>
      <c r="W879" s="164"/>
      <c r="X879" s="164"/>
    </row>
    <row r="880" spans="10:24" x14ac:dyDescent="0.25">
      <c r="J880">
        <v>877</v>
      </c>
      <c r="K880" s="43">
        <v>0.33355811283512204</v>
      </c>
      <c r="L880">
        <v>0.89812288302943211</v>
      </c>
      <c r="M880">
        <v>0.26072773882747857</v>
      </c>
      <c r="N880" s="44">
        <v>0.47488508526876405</v>
      </c>
      <c r="O880" s="161"/>
      <c r="P880" s="162"/>
      <c r="Q880" s="162"/>
      <c r="R880" s="163"/>
      <c r="S880" s="161"/>
      <c r="V880" s="163"/>
      <c r="W880" s="164"/>
      <c r="X880" s="164"/>
    </row>
    <row r="881" spans="10:24" x14ac:dyDescent="0.25">
      <c r="J881">
        <v>878</v>
      </c>
      <c r="K881" s="43">
        <v>0.83301467675400387</v>
      </c>
      <c r="L881">
        <v>0.44198328921188246</v>
      </c>
      <c r="M881">
        <v>0.19154275804682808</v>
      </c>
      <c r="N881" s="44">
        <v>0.57314307428423117</v>
      </c>
      <c r="O881" s="161"/>
      <c r="P881" s="162"/>
      <c r="Q881" s="162"/>
      <c r="R881" s="163"/>
      <c r="S881" s="161"/>
      <c r="V881" s="163"/>
      <c r="W881" s="164"/>
      <c r="X881" s="164"/>
    </row>
    <row r="882" spans="10:24" x14ac:dyDescent="0.25">
      <c r="J882">
        <v>879</v>
      </c>
      <c r="K882" s="43">
        <v>0.65856969094047568</v>
      </c>
      <c r="L882">
        <v>9.9625286421808568E-2</v>
      </c>
      <c r="M882">
        <v>0.65783442537884618</v>
      </c>
      <c r="N882" s="44">
        <v>4.5327651990947238E-2</v>
      </c>
      <c r="O882" s="161"/>
      <c r="P882" s="162"/>
      <c r="Q882" s="162"/>
      <c r="R882" s="163"/>
      <c r="S882" s="161"/>
      <c r="V882" s="163"/>
      <c r="W882" s="164"/>
      <c r="X882" s="164"/>
    </row>
    <row r="883" spans="10:24" x14ac:dyDescent="0.25">
      <c r="J883">
        <v>880</v>
      </c>
      <c r="K883" s="43">
        <v>0.14468216315265492</v>
      </c>
      <c r="L883">
        <v>0.588512496544911</v>
      </c>
      <c r="M883">
        <v>0.68107654236160853</v>
      </c>
      <c r="N883" s="44">
        <v>0.39056567493966721</v>
      </c>
      <c r="O883" s="161"/>
      <c r="P883" s="162"/>
      <c r="Q883" s="162"/>
      <c r="R883" s="163"/>
      <c r="S883" s="161"/>
      <c r="V883" s="163"/>
      <c r="W883" s="164"/>
      <c r="X883" s="164"/>
    </row>
    <row r="884" spans="10:24" x14ac:dyDescent="0.25">
      <c r="J884">
        <v>881</v>
      </c>
      <c r="K884" s="43">
        <v>0.45416995715115238</v>
      </c>
      <c r="L884">
        <v>0.57036730839050509</v>
      </c>
      <c r="M884">
        <v>0.85968462728777695</v>
      </c>
      <c r="N884" s="44">
        <v>0.34068362813389885</v>
      </c>
      <c r="O884" s="161"/>
      <c r="P884" s="162"/>
      <c r="Q884" s="162"/>
      <c r="R884" s="163"/>
      <c r="S884" s="161"/>
      <c r="V884" s="163"/>
      <c r="W884" s="164"/>
      <c r="X884" s="164"/>
    </row>
    <row r="885" spans="10:24" x14ac:dyDescent="0.25">
      <c r="J885">
        <v>882</v>
      </c>
      <c r="K885" s="43">
        <v>0.72251253640547031</v>
      </c>
      <c r="L885">
        <v>0.47010893500609763</v>
      </c>
      <c r="M885">
        <v>0.47259088802820248</v>
      </c>
      <c r="N885" s="44">
        <v>0.43029617406187093</v>
      </c>
      <c r="O885" s="161"/>
      <c r="P885" s="162"/>
      <c r="Q885" s="162"/>
      <c r="R885" s="163"/>
      <c r="S885" s="161"/>
      <c r="V885" s="163"/>
      <c r="W885" s="164"/>
      <c r="X885" s="164"/>
    </row>
    <row r="886" spans="10:24" x14ac:dyDescent="0.25">
      <c r="J886">
        <v>883</v>
      </c>
      <c r="K886" s="43">
        <v>0.28439930650639111</v>
      </c>
      <c r="L886">
        <v>5.1105977886155673E-2</v>
      </c>
      <c r="M886">
        <v>0.16191640238566896</v>
      </c>
      <c r="N886" s="44">
        <v>0.29576798395702386</v>
      </c>
      <c r="O886" s="161"/>
      <c r="P886" s="162"/>
      <c r="Q886" s="162"/>
      <c r="R886" s="163"/>
      <c r="S886" s="161"/>
      <c r="V886" s="163"/>
      <c r="W886" s="164"/>
      <c r="X886" s="164"/>
    </row>
    <row r="887" spans="10:24" x14ac:dyDescent="0.25">
      <c r="J887">
        <v>884</v>
      </c>
      <c r="K887" s="43">
        <v>0.63308063515408375</v>
      </c>
      <c r="L887">
        <v>2.6686325924525467E-2</v>
      </c>
      <c r="M887">
        <v>0.25113051435935074</v>
      </c>
      <c r="N887" s="44">
        <v>4.8872664975924573E-2</v>
      </c>
      <c r="O887" s="161"/>
      <c r="P887" s="162"/>
      <c r="Q887" s="162"/>
      <c r="R887" s="163"/>
      <c r="S887" s="161"/>
      <c r="V887" s="163"/>
      <c r="W887" s="164"/>
      <c r="X887" s="164"/>
    </row>
    <row r="888" spans="10:24" x14ac:dyDescent="0.25">
      <c r="J888">
        <v>885</v>
      </c>
      <c r="K888" s="43">
        <v>0.9979594161363492</v>
      </c>
      <c r="L888">
        <v>0.68212131601653003</v>
      </c>
      <c r="M888">
        <v>0.30018751900409646</v>
      </c>
      <c r="N888" s="44">
        <v>0.66557371364595019</v>
      </c>
      <c r="O888" s="161"/>
      <c r="P888" s="162"/>
      <c r="Q888" s="162"/>
      <c r="R888" s="163"/>
      <c r="S888" s="161"/>
      <c r="V888" s="163"/>
      <c r="W888" s="164"/>
      <c r="X888" s="164"/>
    </row>
    <row r="889" spans="10:24" x14ac:dyDescent="0.25">
      <c r="J889">
        <v>886</v>
      </c>
      <c r="K889" s="43">
        <v>0.49150749987040598</v>
      </c>
      <c r="L889">
        <v>3.0727414289407506E-2</v>
      </c>
      <c r="M889">
        <v>0.15397468214324239</v>
      </c>
      <c r="N889" s="44">
        <v>0.45471942964473</v>
      </c>
      <c r="O889" s="161"/>
      <c r="P889" s="162"/>
      <c r="Q889" s="162"/>
      <c r="R889" s="163"/>
      <c r="S889" s="161"/>
      <c r="V889" s="163"/>
      <c r="W889" s="164"/>
      <c r="X889" s="164"/>
    </row>
    <row r="890" spans="10:24" x14ac:dyDescent="0.25">
      <c r="J890">
        <v>887</v>
      </c>
      <c r="K890" s="43">
        <v>0.32376823852821457</v>
      </c>
      <c r="L890">
        <v>4.0017472517354546E-2</v>
      </c>
      <c r="M890">
        <v>5.0298249202496592E-2</v>
      </c>
      <c r="N890" s="44">
        <v>0.91405255970249322</v>
      </c>
      <c r="O890" s="161"/>
      <c r="P890" s="162"/>
      <c r="Q890" s="162"/>
      <c r="R890" s="163"/>
      <c r="S890" s="161"/>
      <c r="V890" s="163"/>
      <c r="W890" s="164"/>
      <c r="X890" s="164"/>
    </row>
    <row r="891" spans="10:24" x14ac:dyDescent="0.25">
      <c r="J891">
        <v>888</v>
      </c>
      <c r="K891" s="43">
        <v>4.447370946719964E-2</v>
      </c>
      <c r="L891">
        <v>0.76264203155927512</v>
      </c>
      <c r="M891">
        <v>0.97759560021749081</v>
      </c>
      <c r="N891" s="44">
        <v>4.0730060940765811E-2</v>
      </c>
      <c r="O891" s="161"/>
      <c r="P891" s="162"/>
      <c r="Q891" s="162"/>
      <c r="R891" s="163"/>
      <c r="S891" s="161"/>
      <c r="V891" s="163"/>
      <c r="W891" s="164"/>
      <c r="X891" s="164"/>
    </row>
    <row r="892" spans="10:24" x14ac:dyDescent="0.25">
      <c r="J892">
        <v>889</v>
      </c>
      <c r="K892" s="43">
        <v>0.43970298492731441</v>
      </c>
      <c r="L892">
        <v>0.51594058564626821</v>
      </c>
      <c r="M892">
        <v>0.79301052035301611</v>
      </c>
      <c r="N892" s="44">
        <v>0.7715270752877087</v>
      </c>
      <c r="O892" s="161"/>
      <c r="P892" s="162"/>
      <c r="Q892" s="162"/>
      <c r="R892" s="163"/>
      <c r="S892" s="161"/>
      <c r="V892" s="163"/>
      <c r="W892" s="164"/>
      <c r="X892" s="164"/>
    </row>
    <row r="893" spans="10:24" x14ac:dyDescent="0.25">
      <c r="J893">
        <v>890</v>
      </c>
      <c r="K893" s="43">
        <v>0.72564684264451473</v>
      </c>
      <c r="L893">
        <v>0.2847697164491545</v>
      </c>
      <c r="M893">
        <v>0.90962753138525121</v>
      </c>
      <c r="N893" s="44">
        <v>0.54350212522204799</v>
      </c>
      <c r="O893" s="161"/>
      <c r="P893" s="162"/>
      <c r="Q893" s="162"/>
      <c r="R893" s="163"/>
      <c r="S893" s="161"/>
      <c r="V893" s="163"/>
      <c r="W893" s="164"/>
      <c r="X893" s="164"/>
    </row>
    <row r="894" spans="10:24" x14ac:dyDescent="0.25">
      <c r="J894">
        <v>891</v>
      </c>
      <c r="K894" s="43">
        <v>4.7338814730908063E-2</v>
      </c>
      <c r="L894">
        <v>0.53409784394310844</v>
      </c>
      <c r="M894">
        <v>0.46656733043363974</v>
      </c>
      <c r="N894" s="44">
        <v>0.86445225315170215</v>
      </c>
      <c r="O894" s="161"/>
      <c r="P894" s="162"/>
      <c r="Q894" s="162"/>
      <c r="R894" s="163"/>
      <c r="S894" s="161"/>
      <c r="V894" s="163"/>
      <c r="W894" s="164"/>
      <c r="X894" s="164"/>
    </row>
    <row r="895" spans="10:24" x14ac:dyDescent="0.25">
      <c r="J895">
        <v>892</v>
      </c>
      <c r="K895" s="43">
        <v>8.7266163478159742E-2</v>
      </c>
      <c r="L895">
        <v>0.4071030708840131</v>
      </c>
      <c r="M895">
        <v>0.97546357367050418</v>
      </c>
      <c r="N895" s="44">
        <v>0.13258798748512135</v>
      </c>
      <c r="O895" s="161"/>
      <c r="P895" s="162"/>
      <c r="Q895" s="162"/>
      <c r="R895" s="163"/>
      <c r="S895" s="161"/>
      <c r="V895" s="163"/>
      <c r="W895" s="164"/>
      <c r="X895" s="164"/>
    </row>
    <row r="896" spans="10:24" x14ac:dyDescent="0.25">
      <c r="J896">
        <v>893</v>
      </c>
      <c r="K896" s="43">
        <v>8.7334797519355356E-2</v>
      </c>
      <c r="L896">
        <v>0.20946095435513123</v>
      </c>
      <c r="M896">
        <v>0.85977223203215869</v>
      </c>
      <c r="N896" s="44">
        <v>0.502002428315101</v>
      </c>
      <c r="O896" s="161"/>
      <c r="P896" s="162"/>
      <c r="Q896" s="162"/>
      <c r="R896" s="163"/>
      <c r="S896" s="161"/>
      <c r="V896" s="163"/>
      <c r="W896" s="164"/>
      <c r="X896" s="164"/>
    </row>
    <row r="897" spans="10:24" x14ac:dyDescent="0.25">
      <c r="J897">
        <v>894</v>
      </c>
      <c r="K897" s="43">
        <v>0.68934350064441785</v>
      </c>
      <c r="L897">
        <v>0.30220681035623176</v>
      </c>
      <c r="M897">
        <v>0.16984609906004322</v>
      </c>
      <c r="N897" s="44">
        <v>0.30019327138783547</v>
      </c>
      <c r="O897" s="161"/>
      <c r="P897" s="162"/>
      <c r="Q897" s="162"/>
      <c r="R897" s="163"/>
      <c r="S897" s="161"/>
      <c r="V897" s="163"/>
      <c r="W897" s="164"/>
      <c r="X897" s="164"/>
    </row>
    <row r="898" spans="10:24" x14ac:dyDescent="0.25">
      <c r="J898">
        <v>895</v>
      </c>
      <c r="K898" s="43">
        <v>0.40013171727254604</v>
      </c>
      <c r="L898">
        <v>0.34476558417712677</v>
      </c>
      <c r="M898">
        <v>0.45774616678695135</v>
      </c>
      <c r="N898" s="44">
        <v>0.42266772500480998</v>
      </c>
      <c r="O898" s="161"/>
      <c r="P898" s="162"/>
      <c r="Q898" s="162"/>
      <c r="R898" s="163"/>
      <c r="S898" s="161"/>
      <c r="V898" s="163"/>
      <c r="W898" s="164"/>
      <c r="X898" s="164"/>
    </row>
    <row r="899" spans="10:24" x14ac:dyDescent="0.25">
      <c r="J899">
        <v>896</v>
      </c>
      <c r="K899" s="43">
        <v>0.20564626403310082</v>
      </c>
      <c r="L899">
        <v>0.16097013559440954</v>
      </c>
      <c r="M899">
        <v>0.29581362226784425</v>
      </c>
      <c r="N899" s="44">
        <v>0.43634858156744305</v>
      </c>
      <c r="O899" s="161"/>
      <c r="P899" s="162"/>
      <c r="Q899" s="162"/>
      <c r="R899" s="163"/>
      <c r="S899" s="161"/>
      <c r="V899" s="163"/>
      <c r="W899" s="164"/>
      <c r="X899" s="164"/>
    </row>
    <row r="900" spans="10:24" x14ac:dyDescent="0.25">
      <c r="J900">
        <v>897</v>
      </c>
      <c r="K900" s="43">
        <v>0.80400681866447643</v>
      </c>
      <c r="L900">
        <v>0.32597507386182722</v>
      </c>
      <c r="M900">
        <v>0.1232708196686304</v>
      </c>
      <c r="N900" s="44">
        <v>5.806003687107486E-2</v>
      </c>
      <c r="O900" s="161"/>
      <c r="P900" s="162"/>
      <c r="Q900" s="162"/>
      <c r="R900" s="163"/>
      <c r="S900" s="161"/>
      <c r="V900" s="163"/>
      <c r="W900" s="164"/>
      <c r="X900" s="164"/>
    </row>
    <row r="901" spans="10:24" x14ac:dyDescent="0.25">
      <c r="J901">
        <v>898</v>
      </c>
      <c r="K901" s="43">
        <v>0.14786785961354409</v>
      </c>
      <c r="L901">
        <v>0.19954211693895829</v>
      </c>
      <c r="M901">
        <v>0.66947866827445235</v>
      </c>
      <c r="N901" s="44">
        <v>0.35671227393575822</v>
      </c>
      <c r="O901" s="161"/>
      <c r="P901" s="162"/>
      <c r="Q901" s="162"/>
      <c r="R901" s="163"/>
      <c r="S901" s="161"/>
      <c r="V901" s="163"/>
      <c r="W901" s="164"/>
      <c r="X901" s="164"/>
    </row>
    <row r="902" spans="10:24" x14ac:dyDescent="0.25">
      <c r="J902">
        <v>899</v>
      </c>
      <c r="K902" s="43">
        <v>0.96628543378260423</v>
      </c>
      <c r="L902">
        <v>0.8537192817542465</v>
      </c>
      <c r="M902">
        <v>0.18745922891123468</v>
      </c>
      <c r="N902" s="44">
        <v>0.40631413278682771</v>
      </c>
      <c r="O902" s="161"/>
      <c r="P902" s="162"/>
      <c r="Q902" s="162"/>
      <c r="R902" s="163"/>
      <c r="S902" s="161"/>
      <c r="V902" s="163"/>
      <c r="W902" s="164"/>
      <c r="X902" s="164"/>
    </row>
    <row r="903" spans="10:24" x14ac:dyDescent="0.25">
      <c r="J903">
        <v>900</v>
      </c>
      <c r="K903" s="43">
        <v>5.7294089440582563E-2</v>
      </c>
      <c r="L903">
        <v>0.57675718609404736</v>
      </c>
      <c r="M903">
        <v>0.66989845665332226</v>
      </c>
      <c r="N903" s="44">
        <v>0.98451501819382636</v>
      </c>
      <c r="O903" s="161"/>
      <c r="P903" s="162"/>
      <c r="Q903" s="162"/>
      <c r="R903" s="163"/>
      <c r="S903" s="161"/>
      <c r="V903" s="163"/>
      <c r="W903" s="164"/>
      <c r="X903" s="164"/>
    </row>
    <row r="904" spans="10:24" x14ac:dyDescent="0.25">
      <c r="J904">
        <v>901</v>
      </c>
      <c r="K904" s="43">
        <v>0.54723434237274604</v>
      </c>
      <c r="L904">
        <v>7.7449987684961585E-2</v>
      </c>
      <c r="M904">
        <v>0.97257755243712085</v>
      </c>
      <c r="N904" s="44">
        <v>0.91294826658395678</v>
      </c>
      <c r="O904" s="161"/>
      <c r="P904" s="162"/>
      <c r="Q904" s="162"/>
      <c r="R904" s="163"/>
      <c r="S904" s="161"/>
      <c r="V904" s="163"/>
      <c r="W904" s="164"/>
      <c r="X904" s="164"/>
    </row>
    <row r="905" spans="10:24" x14ac:dyDescent="0.25">
      <c r="J905">
        <v>902</v>
      </c>
      <c r="K905" s="43">
        <v>0.29579216045378209</v>
      </c>
      <c r="L905">
        <v>0.61981034527691603</v>
      </c>
      <c r="M905">
        <v>0.15085171891109372</v>
      </c>
      <c r="N905" s="44">
        <v>0.47876954908722014</v>
      </c>
      <c r="O905" s="161"/>
      <c r="P905" s="162"/>
      <c r="Q905" s="162"/>
      <c r="R905" s="163"/>
      <c r="S905" s="161"/>
      <c r="V905" s="163"/>
      <c r="W905" s="164"/>
      <c r="X905" s="164"/>
    </row>
    <row r="906" spans="10:24" x14ac:dyDescent="0.25">
      <c r="J906">
        <v>903</v>
      </c>
      <c r="K906" s="43">
        <v>0.69001308531948147</v>
      </c>
      <c r="L906">
        <v>0.18574952811081247</v>
      </c>
      <c r="M906">
        <v>0.83497457419840104</v>
      </c>
      <c r="N906" s="44">
        <v>0.3883682538188884</v>
      </c>
      <c r="O906" s="161"/>
      <c r="P906" s="162"/>
      <c r="Q906" s="162"/>
      <c r="R906" s="163"/>
      <c r="S906" s="161"/>
      <c r="V906" s="163"/>
      <c r="W906" s="164"/>
      <c r="X906" s="164"/>
    </row>
    <row r="907" spans="10:24" x14ac:dyDescent="0.25">
      <c r="J907">
        <v>904</v>
      </c>
      <c r="K907" s="43">
        <v>0.27961324647707564</v>
      </c>
      <c r="L907">
        <v>0.92848641739267745</v>
      </c>
      <c r="M907">
        <v>5.4137775554114587E-2</v>
      </c>
      <c r="N907" s="44">
        <v>0.90085797482980834</v>
      </c>
      <c r="O907" s="161"/>
      <c r="P907" s="162"/>
      <c r="Q907" s="162"/>
      <c r="R907" s="163"/>
      <c r="S907" s="161"/>
      <c r="V907" s="163"/>
      <c r="W907" s="164"/>
      <c r="X907" s="164"/>
    </row>
    <row r="908" spans="10:24" x14ac:dyDescent="0.25">
      <c r="J908">
        <v>905</v>
      </c>
      <c r="K908" s="43">
        <v>8.0963705827614252E-2</v>
      </c>
      <c r="L908">
        <v>0.57261348090783382</v>
      </c>
      <c r="M908">
        <v>0.48691076721964888</v>
      </c>
      <c r="N908" s="44">
        <v>0.40561742093874653</v>
      </c>
      <c r="O908" s="161"/>
      <c r="P908" s="162"/>
      <c r="Q908" s="162"/>
      <c r="R908" s="163"/>
      <c r="S908" s="161"/>
      <c r="V908" s="163"/>
      <c r="W908" s="164"/>
      <c r="X908" s="164"/>
    </row>
    <row r="909" spans="10:24" x14ac:dyDescent="0.25">
      <c r="J909">
        <v>906</v>
      </c>
      <c r="K909" s="43">
        <v>8.2877200243098859E-2</v>
      </c>
      <c r="L909">
        <v>0.68219529419797253</v>
      </c>
      <c r="M909">
        <v>0.81148867794700552</v>
      </c>
      <c r="N909" s="44">
        <v>0.84429580316777508</v>
      </c>
      <c r="O909" s="161"/>
      <c r="P909" s="162"/>
      <c r="Q909" s="162"/>
      <c r="R909" s="163"/>
      <c r="S909" s="161"/>
      <c r="V909" s="163"/>
      <c r="W909" s="164"/>
      <c r="X909" s="164"/>
    </row>
    <row r="910" spans="10:24" x14ac:dyDescent="0.25">
      <c r="J910">
        <v>907</v>
      </c>
      <c r="K910" s="43">
        <v>0.77742910951006727</v>
      </c>
      <c r="L910">
        <v>0.98137767357526051</v>
      </c>
      <c r="M910">
        <v>0.46623472418620682</v>
      </c>
      <c r="N910" s="44">
        <v>0.77380215638419536</v>
      </c>
      <c r="O910" s="161"/>
      <c r="P910" s="162"/>
      <c r="Q910" s="162"/>
      <c r="R910" s="163"/>
      <c r="S910" s="161"/>
      <c r="V910" s="163"/>
      <c r="W910" s="164"/>
      <c r="X910" s="164"/>
    </row>
    <row r="911" spans="10:24" x14ac:dyDescent="0.25">
      <c r="J911">
        <v>908</v>
      </c>
      <c r="K911" s="43">
        <v>0.6347167975557918</v>
      </c>
      <c r="L911">
        <v>0.5760190222201681</v>
      </c>
      <c r="M911">
        <v>0.24981387735109672</v>
      </c>
      <c r="N911" s="44">
        <v>0.31017178605774753</v>
      </c>
      <c r="O911" s="161"/>
      <c r="P911" s="162"/>
      <c r="Q911" s="162"/>
      <c r="R911" s="163"/>
      <c r="S911" s="161"/>
      <c r="V911" s="163"/>
      <c r="W911" s="164"/>
      <c r="X911" s="164"/>
    </row>
    <row r="912" spans="10:24" x14ac:dyDescent="0.25">
      <c r="J912">
        <v>909</v>
      </c>
      <c r="K912" s="43">
        <v>0.89649373932845722</v>
      </c>
      <c r="L912">
        <v>0.69771846029691598</v>
      </c>
      <c r="M912">
        <v>0.19895650849772106</v>
      </c>
      <c r="N912" s="44">
        <v>0.39152252106017649</v>
      </c>
      <c r="O912" s="161"/>
      <c r="P912" s="162"/>
      <c r="Q912" s="162"/>
      <c r="R912" s="163"/>
      <c r="S912" s="161"/>
      <c r="V912" s="163"/>
      <c r="W912" s="164"/>
      <c r="X912" s="164"/>
    </row>
    <row r="913" spans="10:24" x14ac:dyDescent="0.25">
      <c r="J913">
        <v>910</v>
      </c>
      <c r="K913" s="43">
        <v>0.66246937171299081</v>
      </c>
      <c r="L913">
        <v>0.81638241626457098</v>
      </c>
      <c r="M913">
        <v>0.99593839001380013</v>
      </c>
      <c r="N913" s="44">
        <v>0.20346118641751954</v>
      </c>
      <c r="O913" s="161"/>
      <c r="P913" s="162"/>
      <c r="Q913" s="162"/>
      <c r="R913" s="163"/>
      <c r="S913" s="161"/>
      <c r="V913" s="163"/>
      <c r="W913" s="164"/>
      <c r="X913" s="164"/>
    </row>
    <row r="914" spans="10:24" x14ac:dyDescent="0.25">
      <c r="J914">
        <v>911</v>
      </c>
      <c r="K914" s="43">
        <v>0.12269215122395249</v>
      </c>
      <c r="L914">
        <v>0.31961241764299397</v>
      </c>
      <c r="M914">
        <v>7.8652706636229919E-2</v>
      </c>
      <c r="N914" s="44">
        <v>0.40874451314069149</v>
      </c>
      <c r="O914" s="161"/>
      <c r="P914" s="162"/>
      <c r="Q914" s="162"/>
      <c r="R914" s="163"/>
      <c r="S914" s="161"/>
      <c r="V914" s="163"/>
      <c r="W914" s="164"/>
      <c r="X914" s="164"/>
    </row>
    <row r="915" spans="10:24" x14ac:dyDescent="0.25">
      <c r="J915">
        <v>912</v>
      </c>
      <c r="K915" s="43">
        <v>0.31679161043072623</v>
      </c>
      <c r="L915">
        <v>0.25011381895797213</v>
      </c>
      <c r="M915">
        <v>0.50478554817538535</v>
      </c>
      <c r="N915" s="44">
        <v>0.1865475729592232</v>
      </c>
      <c r="O915" s="161"/>
      <c r="P915" s="162"/>
      <c r="Q915" s="162"/>
      <c r="R915" s="163"/>
      <c r="S915" s="161"/>
      <c r="V915" s="163"/>
      <c r="W915" s="164"/>
      <c r="X915" s="164"/>
    </row>
    <row r="916" spans="10:24" x14ac:dyDescent="0.25">
      <c r="J916">
        <v>913</v>
      </c>
      <c r="K916" s="43">
        <v>0.5444051657731136</v>
      </c>
      <c r="L916">
        <v>0.85683825811680447</v>
      </c>
      <c r="M916">
        <v>0.3933062782890957</v>
      </c>
      <c r="N916" s="44">
        <v>3.7708118341212682E-2</v>
      </c>
      <c r="O916" s="161"/>
      <c r="P916" s="162"/>
      <c r="Q916" s="162"/>
      <c r="R916" s="163"/>
      <c r="S916" s="161"/>
      <c r="V916" s="163"/>
      <c r="W916" s="164"/>
      <c r="X916" s="164"/>
    </row>
    <row r="917" spans="10:24" x14ac:dyDescent="0.25">
      <c r="J917">
        <v>914</v>
      </c>
      <c r="K917" s="43">
        <v>0.22199167564601796</v>
      </c>
      <c r="L917">
        <v>0.66491917794701327</v>
      </c>
      <c r="M917">
        <v>0.99113603857364474</v>
      </c>
      <c r="N917" s="44">
        <v>0.82245414078704793</v>
      </c>
      <c r="O917" s="161"/>
      <c r="P917" s="162"/>
      <c r="Q917" s="162"/>
      <c r="R917" s="163"/>
      <c r="S917" s="161"/>
      <c r="V917" s="163"/>
      <c r="W917" s="164"/>
      <c r="X917" s="164"/>
    </row>
    <row r="918" spans="10:24" x14ac:dyDescent="0.25">
      <c r="J918">
        <v>915</v>
      </c>
      <c r="K918" s="43">
        <v>0.90357927365720336</v>
      </c>
      <c r="L918">
        <v>0.98443155042467578</v>
      </c>
      <c r="M918">
        <v>1.2450066448015384E-3</v>
      </c>
      <c r="N918" s="44">
        <v>0.5591030988155804</v>
      </c>
      <c r="O918" s="161"/>
      <c r="P918" s="162"/>
      <c r="Q918" s="162"/>
      <c r="R918" s="163"/>
      <c r="S918" s="161"/>
      <c r="V918" s="163"/>
      <c r="W918" s="164"/>
      <c r="X918" s="164"/>
    </row>
    <row r="919" spans="10:24" x14ac:dyDescent="0.25">
      <c r="J919">
        <v>916</v>
      </c>
      <c r="K919" s="43">
        <v>0.30080930707255615</v>
      </c>
      <c r="L919">
        <v>0.82663666522032331</v>
      </c>
      <c r="M919">
        <v>0.95007519428854681</v>
      </c>
      <c r="N919" s="44">
        <v>0.76901480491687757</v>
      </c>
      <c r="O919" s="161"/>
      <c r="P919" s="162"/>
      <c r="Q919" s="162"/>
      <c r="R919" s="163"/>
      <c r="S919" s="161"/>
      <c r="V919" s="163"/>
      <c r="W919" s="164"/>
      <c r="X919" s="164"/>
    </row>
    <row r="920" spans="10:24" x14ac:dyDescent="0.25">
      <c r="J920">
        <v>917</v>
      </c>
      <c r="K920" s="43">
        <v>0.56722800077637436</v>
      </c>
      <c r="L920">
        <v>0.58067113453240848</v>
      </c>
      <c r="M920">
        <v>0.48186382009186357</v>
      </c>
      <c r="N920" s="44">
        <v>0.20519327019938638</v>
      </c>
      <c r="O920" s="161"/>
      <c r="P920" s="162"/>
      <c r="Q920" s="162"/>
      <c r="R920" s="163"/>
      <c r="S920" s="161"/>
      <c r="V920" s="163"/>
      <c r="W920" s="164"/>
      <c r="X920" s="164"/>
    </row>
    <row r="921" spans="10:24" x14ac:dyDescent="0.25">
      <c r="J921">
        <v>918</v>
      </c>
      <c r="K921" s="43">
        <v>0.54175956707433448</v>
      </c>
      <c r="L921">
        <v>0.97529062207743145</v>
      </c>
      <c r="M921">
        <v>0.49333837435285977</v>
      </c>
      <c r="N921" s="44">
        <v>0.66593496045382727</v>
      </c>
      <c r="O921" s="161"/>
      <c r="P921" s="162"/>
      <c r="Q921" s="162"/>
      <c r="R921" s="163"/>
      <c r="S921" s="161"/>
      <c r="V921" s="163"/>
      <c r="W921" s="164"/>
      <c r="X921" s="164"/>
    </row>
    <row r="922" spans="10:24" x14ac:dyDescent="0.25">
      <c r="J922">
        <v>919</v>
      </c>
      <c r="K922" s="43">
        <v>0.78670578913077271</v>
      </c>
      <c r="L922">
        <v>0.38790056931569206</v>
      </c>
      <c r="M922">
        <v>0.69679485087493576</v>
      </c>
      <c r="N922" s="44">
        <v>0.40565297333805694</v>
      </c>
      <c r="O922" s="161"/>
      <c r="P922" s="162"/>
      <c r="Q922" s="162"/>
      <c r="R922" s="163"/>
      <c r="S922" s="161"/>
      <c r="V922" s="163"/>
      <c r="W922" s="164"/>
      <c r="X922" s="164"/>
    </row>
    <row r="923" spans="10:24" x14ac:dyDescent="0.25">
      <c r="J923">
        <v>920</v>
      </c>
      <c r="K923" s="43">
        <v>0.35503785066697413</v>
      </c>
      <c r="L923">
        <v>0.54672942922640855</v>
      </c>
      <c r="M923">
        <v>0.15537838158383954</v>
      </c>
      <c r="N923" s="44">
        <v>0.50914477408559911</v>
      </c>
      <c r="O923" s="161"/>
      <c r="P923" s="162"/>
      <c r="Q923" s="162"/>
      <c r="R923" s="163"/>
      <c r="S923" s="161"/>
      <c r="V923" s="163"/>
      <c r="W923" s="164"/>
      <c r="X923" s="164"/>
    </row>
    <row r="924" spans="10:24" x14ac:dyDescent="0.25">
      <c r="J924">
        <v>921</v>
      </c>
      <c r="K924" s="43">
        <v>0.88060317682189737</v>
      </c>
      <c r="L924">
        <v>0.90661409827617889</v>
      </c>
      <c r="M924">
        <v>0.71649835395292749</v>
      </c>
      <c r="N924" s="44">
        <v>0.67437046736881245</v>
      </c>
      <c r="O924" s="161"/>
      <c r="P924" s="162"/>
      <c r="Q924" s="162"/>
      <c r="R924" s="163"/>
      <c r="S924" s="161"/>
      <c r="V924" s="163"/>
      <c r="W924" s="164"/>
      <c r="X924" s="164"/>
    </row>
    <row r="925" spans="10:24" x14ac:dyDescent="0.25">
      <c r="J925">
        <v>922</v>
      </c>
      <c r="K925" s="43">
        <v>7.1305571278539204E-2</v>
      </c>
      <c r="L925">
        <v>0.34652529951962296</v>
      </c>
      <c r="M925">
        <v>0.82208672273621286</v>
      </c>
      <c r="N925" s="44">
        <v>0.38392930919298596</v>
      </c>
      <c r="O925" s="161"/>
      <c r="P925" s="162"/>
      <c r="Q925" s="162"/>
      <c r="R925" s="163"/>
      <c r="S925" s="161"/>
      <c r="V925" s="163"/>
      <c r="W925" s="164"/>
      <c r="X925" s="164"/>
    </row>
    <row r="926" spans="10:24" x14ac:dyDescent="0.25">
      <c r="J926">
        <v>923</v>
      </c>
      <c r="K926" s="43">
        <v>1.0202123804018193E-2</v>
      </c>
      <c r="L926">
        <v>0.27482622885778785</v>
      </c>
      <c r="M926">
        <v>0.41614181552059237</v>
      </c>
      <c r="N926" s="44">
        <v>0.98683991361821821</v>
      </c>
      <c r="O926" s="161"/>
      <c r="P926" s="162"/>
      <c r="Q926" s="162"/>
      <c r="R926" s="163"/>
      <c r="S926" s="161"/>
      <c r="V926" s="163"/>
      <c r="W926" s="164"/>
      <c r="X926" s="164"/>
    </row>
    <row r="927" spans="10:24" x14ac:dyDescent="0.25">
      <c r="J927">
        <v>924</v>
      </c>
      <c r="K927" s="43">
        <v>0.69441138330652286</v>
      </c>
      <c r="L927">
        <v>0.77743191252904087</v>
      </c>
      <c r="M927">
        <v>0.66767789779620756</v>
      </c>
      <c r="N927" s="44">
        <v>0.56371461894915331</v>
      </c>
      <c r="O927" s="161"/>
      <c r="P927" s="162"/>
      <c r="Q927" s="162"/>
      <c r="R927" s="163"/>
      <c r="S927" s="161"/>
      <c r="V927" s="163"/>
      <c r="W927" s="164"/>
      <c r="X927" s="164"/>
    </row>
    <row r="928" spans="10:24" x14ac:dyDescent="0.25">
      <c r="J928">
        <v>925</v>
      </c>
      <c r="K928" s="43">
        <v>0.87187735826004586</v>
      </c>
      <c r="L928">
        <v>0.54789260102618909</v>
      </c>
      <c r="M928">
        <v>0.23616475532806736</v>
      </c>
      <c r="N928" s="44">
        <v>0.44756802179491972</v>
      </c>
      <c r="O928" s="161"/>
      <c r="P928" s="162"/>
      <c r="Q928" s="162"/>
      <c r="R928" s="163"/>
      <c r="S928" s="161"/>
      <c r="V928" s="163"/>
      <c r="W928" s="164"/>
      <c r="X928" s="164"/>
    </row>
    <row r="929" spans="10:24" x14ac:dyDescent="0.25">
      <c r="J929">
        <v>926</v>
      </c>
      <c r="K929" s="43">
        <v>0.42140273237449932</v>
      </c>
      <c r="L929">
        <v>0.7697202369782612</v>
      </c>
      <c r="M929">
        <v>0.65189439566658214</v>
      </c>
      <c r="N929" s="44">
        <v>1.4738881183735675E-3</v>
      </c>
      <c r="O929" s="161"/>
      <c r="P929" s="162"/>
      <c r="Q929" s="162"/>
      <c r="R929" s="163"/>
      <c r="S929" s="161"/>
      <c r="V929" s="163"/>
      <c r="W929" s="164"/>
      <c r="X929" s="164"/>
    </row>
    <row r="930" spans="10:24" x14ac:dyDescent="0.25">
      <c r="J930">
        <v>927</v>
      </c>
      <c r="K930" s="43">
        <v>0.13831284364762519</v>
      </c>
      <c r="L930">
        <v>0.39488170397585343</v>
      </c>
      <c r="M930">
        <v>0.79828882935405254</v>
      </c>
      <c r="N930" s="44">
        <v>0.71224941496785832</v>
      </c>
      <c r="O930" s="161"/>
      <c r="P930" s="162"/>
      <c r="Q930" s="162"/>
      <c r="R930" s="163"/>
      <c r="S930" s="161"/>
      <c r="V930" s="163"/>
      <c r="W930" s="164"/>
      <c r="X930" s="164"/>
    </row>
    <row r="931" spans="10:24" x14ac:dyDescent="0.25">
      <c r="J931">
        <v>928</v>
      </c>
      <c r="K931" s="43">
        <v>0.80932307297922768</v>
      </c>
      <c r="L931">
        <v>0.94396264298893828</v>
      </c>
      <c r="M931">
        <v>0.60175146896393217</v>
      </c>
      <c r="N931" s="44">
        <v>0.20065849463152918</v>
      </c>
      <c r="O931" s="161"/>
      <c r="P931" s="162"/>
      <c r="Q931" s="162"/>
      <c r="R931" s="163"/>
      <c r="S931" s="161"/>
      <c r="V931" s="163"/>
      <c r="W931" s="164"/>
      <c r="X931" s="164"/>
    </row>
    <row r="932" spans="10:24" x14ac:dyDescent="0.25">
      <c r="J932">
        <v>929</v>
      </c>
      <c r="K932" s="43">
        <v>0.18857394094991731</v>
      </c>
      <c r="L932">
        <v>0.12288894417125706</v>
      </c>
      <c r="M932">
        <v>0.70598714496827075</v>
      </c>
      <c r="N932" s="44">
        <v>0.20507041484176558</v>
      </c>
      <c r="O932" s="161"/>
      <c r="P932" s="162"/>
      <c r="Q932" s="162"/>
      <c r="R932" s="163"/>
      <c r="S932" s="161"/>
      <c r="V932" s="163"/>
      <c r="W932" s="164"/>
      <c r="X932" s="164"/>
    </row>
    <row r="933" spans="10:24" x14ac:dyDescent="0.25">
      <c r="J933">
        <v>930</v>
      </c>
      <c r="K933" s="43">
        <v>0.95252675354892602</v>
      </c>
      <c r="L933">
        <v>0.86631559643143763</v>
      </c>
      <c r="M933">
        <v>0.75279993960238412</v>
      </c>
      <c r="N933" s="44">
        <v>0.93253930260722828</v>
      </c>
      <c r="O933" s="161"/>
      <c r="P933" s="162"/>
      <c r="Q933" s="162"/>
      <c r="R933" s="163"/>
      <c r="S933" s="161"/>
      <c r="V933" s="163"/>
      <c r="W933" s="164"/>
      <c r="X933" s="164"/>
    </row>
    <row r="934" spans="10:24" x14ac:dyDescent="0.25">
      <c r="J934">
        <v>931</v>
      </c>
      <c r="K934" s="43">
        <v>0.43953822452855129</v>
      </c>
      <c r="L934">
        <v>0.41280647335284337</v>
      </c>
      <c r="M934">
        <v>0.72282836254097493</v>
      </c>
      <c r="N934" s="44">
        <v>0.15184897390402019</v>
      </c>
      <c r="O934" s="161"/>
      <c r="P934" s="162"/>
      <c r="Q934" s="162"/>
      <c r="R934" s="163"/>
      <c r="S934" s="161"/>
      <c r="V934" s="163"/>
      <c r="W934" s="164"/>
      <c r="X934" s="164"/>
    </row>
    <row r="935" spans="10:24" x14ac:dyDescent="0.25">
      <c r="J935">
        <v>932</v>
      </c>
      <c r="K935" s="43">
        <v>0.92943941060143143</v>
      </c>
      <c r="L935">
        <v>9.0763050593930084E-2</v>
      </c>
      <c r="M935">
        <v>1.7516446588151213E-2</v>
      </c>
      <c r="N935" s="44">
        <v>0.74651329908965758</v>
      </c>
      <c r="O935" s="161"/>
      <c r="P935" s="162"/>
      <c r="Q935" s="162"/>
      <c r="R935" s="163"/>
      <c r="S935" s="161"/>
      <c r="V935" s="163"/>
      <c r="W935" s="164"/>
      <c r="X935" s="164"/>
    </row>
    <row r="936" spans="10:24" x14ac:dyDescent="0.25">
      <c r="J936">
        <v>933</v>
      </c>
      <c r="K936" s="43">
        <v>0.20168222231380539</v>
      </c>
      <c r="L936">
        <v>0.32841799771663571</v>
      </c>
      <c r="M936">
        <v>5.7483240852293838E-2</v>
      </c>
      <c r="N936" s="44">
        <v>7.7594066872738732E-2</v>
      </c>
      <c r="O936" s="161"/>
      <c r="P936" s="162"/>
      <c r="Q936" s="162"/>
      <c r="R936" s="163"/>
      <c r="S936" s="161"/>
      <c r="V936" s="163"/>
      <c r="W936" s="164"/>
      <c r="X936" s="164"/>
    </row>
    <row r="937" spans="10:24" x14ac:dyDescent="0.25">
      <c r="J937">
        <v>934</v>
      </c>
      <c r="K937" s="43">
        <v>4.3318384142194688E-2</v>
      </c>
      <c r="L937">
        <v>0.16647007675522929</v>
      </c>
      <c r="M937">
        <v>0.32043893927563261</v>
      </c>
      <c r="N937" s="44">
        <v>0.36062002923284475</v>
      </c>
      <c r="O937" s="161"/>
      <c r="P937" s="162"/>
      <c r="Q937" s="162"/>
      <c r="R937" s="163"/>
      <c r="S937" s="161"/>
      <c r="V937" s="163"/>
      <c r="W937" s="164"/>
      <c r="X937" s="164"/>
    </row>
    <row r="938" spans="10:24" x14ac:dyDescent="0.25">
      <c r="J938">
        <v>935</v>
      </c>
      <c r="K938" s="43">
        <v>0.18034615713277635</v>
      </c>
      <c r="L938">
        <v>0.8102752401139951</v>
      </c>
      <c r="M938">
        <v>0.17089596247443661</v>
      </c>
      <c r="N938" s="44">
        <v>0.23829467137679261</v>
      </c>
      <c r="O938" s="161"/>
      <c r="P938" s="162"/>
      <c r="Q938" s="162"/>
      <c r="R938" s="163"/>
      <c r="S938" s="161"/>
      <c r="V938" s="163"/>
      <c r="W938" s="164"/>
      <c r="X938" s="164"/>
    </row>
    <row r="939" spans="10:24" x14ac:dyDescent="0.25">
      <c r="J939">
        <v>936</v>
      </c>
      <c r="K939" s="43">
        <v>0.82286951816595832</v>
      </c>
      <c r="L939">
        <v>0.63237260653804739</v>
      </c>
      <c r="M939">
        <v>0.24834412713088982</v>
      </c>
      <c r="N939" s="44">
        <v>0.32549222300427283</v>
      </c>
      <c r="O939" s="161"/>
      <c r="P939" s="162"/>
      <c r="Q939" s="162"/>
      <c r="R939" s="163"/>
      <c r="S939" s="161"/>
      <c r="V939" s="163"/>
      <c r="W939" s="164"/>
      <c r="X939" s="164"/>
    </row>
    <row r="940" spans="10:24" x14ac:dyDescent="0.25">
      <c r="J940">
        <v>937</v>
      </c>
      <c r="K940" s="43">
        <v>0.56869380944503067</v>
      </c>
      <c r="L940">
        <v>0.82412183195228805</v>
      </c>
      <c r="M940">
        <v>0.36745151775642659</v>
      </c>
      <c r="N940" s="44">
        <v>0.6680220718117813</v>
      </c>
      <c r="O940" s="161"/>
      <c r="P940" s="162"/>
      <c r="Q940" s="162"/>
      <c r="R940" s="163"/>
      <c r="S940" s="161"/>
      <c r="V940" s="163"/>
      <c r="W940" s="164"/>
      <c r="X940" s="164"/>
    </row>
    <row r="941" spans="10:24" x14ac:dyDescent="0.25">
      <c r="J941">
        <v>938</v>
      </c>
      <c r="K941" s="43">
        <v>0.39122503461652558</v>
      </c>
      <c r="L941">
        <v>0.21491662716395943</v>
      </c>
      <c r="M941">
        <v>0.25363207744963689</v>
      </c>
      <c r="N941" s="44">
        <v>1.887113183947764E-2</v>
      </c>
      <c r="O941" s="161"/>
      <c r="P941" s="162"/>
      <c r="Q941" s="162"/>
      <c r="R941" s="163"/>
      <c r="S941" s="161"/>
      <c r="V941" s="163"/>
      <c r="W941" s="164"/>
      <c r="X941" s="164"/>
    </row>
    <row r="942" spans="10:24" x14ac:dyDescent="0.25">
      <c r="J942">
        <v>939</v>
      </c>
      <c r="K942" s="43">
        <v>0.55694387603195072</v>
      </c>
      <c r="L942">
        <v>0.21741374390077484</v>
      </c>
      <c r="M942">
        <v>0.32236762306213806</v>
      </c>
      <c r="N942" s="44">
        <v>0.92870148650983153</v>
      </c>
      <c r="O942" s="161"/>
      <c r="P942" s="162"/>
      <c r="Q942" s="162"/>
      <c r="R942" s="163"/>
      <c r="S942" s="161"/>
      <c r="V942" s="163"/>
      <c r="W942" s="164"/>
      <c r="X942" s="164"/>
    </row>
    <row r="943" spans="10:24" x14ac:dyDescent="0.25">
      <c r="J943">
        <v>940</v>
      </c>
      <c r="K943" s="43">
        <v>0.41253689900216395</v>
      </c>
      <c r="L943">
        <v>0.35438275573258649</v>
      </c>
      <c r="M943">
        <v>0.8220282673743986</v>
      </c>
      <c r="N943" s="44">
        <v>0.31582791574347679</v>
      </c>
      <c r="O943" s="161"/>
      <c r="P943" s="162"/>
      <c r="Q943" s="162"/>
      <c r="R943" s="163"/>
      <c r="S943" s="161"/>
      <c r="V943" s="163"/>
      <c r="W943" s="164"/>
      <c r="X943" s="164"/>
    </row>
    <row r="944" spans="10:24" x14ac:dyDescent="0.25">
      <c r="J944">
        <v>941</v>
      </c>
      <c r="K944" s="43">
        <v>9.1346235782777674E-2</v>
      </c>
      <c r="L944">
        <v>0.7229307761963587</v>
      </c>
      <c r="M944">
        <v>0.28896453312948167</v>
      </c>
      <c r="N944" s="44">
        <v>0.4883348801765991</v>
      </c>
      <c r="O944" s="161"/>
      <c r="P944" s="162"/>
      <c r="Q944" s="162"/>
      <c r="R944" s="163"/>
      <c r="S944" s="161"/>
      <c r="V944" s="163"/>
      <c r="W944" s="164"/>
      <c r="X944" s="164"/>
    </row>
    <row r="945" spans="10:24" x14ac:dyDescent="0.25">
      <c r="J945">
        <v>942</v>
      </c>
      <c r="K945" s="43">
        <v>0.97188677672373358</v>
      </c>
      <c r="L945">
        <v>0.51046056014754837</v>
      </c>
      <c r="M945">
        <v>3.7168296465435402E-2</v>
      </c>
      <c r="N945" s="44">
        <v>0.87978839420297772</v>
      </c>
      <c r="O945" s="161"/>
      <c r="P945" s="162"/>
      <c r="Q945" s="162"/>
      <c r="R945" s="163"/>
      <c r="S945" s="161"/>
      <c r="V945" s="163"/>
      <c r="W945" s="164"/>
      <c r="X945" s="164"/>
    </row>
    <row r="946" spans="10:24" x14ac:dyDescent="0.25">
      <c r="J946">
        <v>943</v>
      </c>
      <c r="K946" s="43">
        <v>0.75358513955008832</v>
      </c>
      <c r="L946">
        <v>0.97239801263183612</v>
      </c>
      <c r="M946">
        <v>0.61245766243315747</v>
      </c>
      <c r="N946" s="44">
        <v>0.67028036960806403</v>
      </c>
      <c r="O946" s="161"/>
      <c r="P946" s="162"/>
      <c r="Q946" s="162"/>
      <c r="R946" s="163"/>
      <c r="S946" s="161"/>
      <c r="V946" s="163"/>
      <c r="W946" s="164"/>
      <c r="X946" s="164"/>
    </row>
    <row r="947" spans="10:24" x14ac:dyDescent="0.25">
      <c r="J947">
        <v>944</v>
      </c>
      <c r="K947" s="43">
        <v>4.0282076399419164E-2</v>
      </c>
      <c r="L947">
        <v>0.32574121078867746</v>
      </c>
      <c r="M947">
        <v>0.38077782979542163</v>
      </c>
      <c r="N947" s="44">
        <v>0.85992818601395271</v>
      </c>
      <c r="O947" s="161"/>
      <c r="P947" s="162"/>
      <c r="Q947" s="162"/>
      <c r="R947" s="163"/>
      <c r="S947" s="161"/>
      <c r="V947" s="163"/>
      <c r="W947" s="164"/>
      <c r="X947" s="164"/>
    </row>
    <row r="948" spans="10:24" x14ac:dyDescent="0.25">
      <c r="J948">
        <v>945</v>
      </c>
      <c r="K948" s="43">
        <v>0.10081292078924731</v>
      </c>
      <c r="L948">
        <v>3.5725069562765777E-2</v>
      </c>
      <c r="M948">
        <v>0.66356237847141564</v>
      </c>
      <c r="N948" s="44">
        <v>0.19117202952466983</v>
      </c>
      <c r="O948" s="161"/>
      <c r="P948" s="162"/>
      <c r="Q948" s="162"/>
      <c r="R948" s="163"/>
      <c r="S948" s="161"/>
      <c r="V948" s="163"/>
      <c r="W948" s="164"/>
      <c r="X948" s="164"/>
    </row>
    <row r="949" spans="10:24" x14ac:dyDescent="0.25">
      <c r="J949">
        <v>946</v>
      </c>
      <c r="K949" s="43">
        <v>0.22661925390241533</v>
      </c>
      <c r="L949">
        <v>0.64475275576204116</v>
      </c>
      <c r="M949">
        <v>0.73574678523899129</v>
      </c>
      <c r="N949" s="44">
        <v>0.6100814116742419</v>
      </c>
      <c r="O949" s="161"/>
      <c r="P949" s="162"/>
      <c r="Q949" s="162"/>
      <c r="R949" s="163"/>
      <c r="S949" s="161"/>
      <c r="V949" s="163"/>
      <c r="W949" s="164"/>
      <c r="X949" s="164"/>
    </row>
    <row r="950" spans="10:24" x14ac:dyDescent="0.25">
      <c r="J950">
        <v>947</v>
      </c>
      <c r="K950" s="43">
        <v>0.28792678224539947</v>
      </c>
      <c r="L950">
        <v>0.13512832008532438</v>
      </c>
      <c r="M950">
        <v>4.2642775847094527E-2</v>
      </c>
      <c r="N950" s="44">
        <v>1.028962829479807E-2</v>
      </c>
      <c r="O950" s="161"/>
      <c r="P950" s="162"/>
      <c r="Q950" s="162"/>
      <c r="R950" s="163"/>
      <c r="S950" s="161"/>
      <c r="V950" s="163"/>
      <c r="W950" s="164"/>
      <c r="X950" s="164"/>
    </row>
    <row r="951" spans="10:24" x14ac:dyDescent="0.25">
      <c r="J951">
        <v>948</v>
      </c>
      <c r="K951" s="43">
        <v>0.29289844191466119</v>
      </c>
      <c r="L951">
        <v>0.10625828488900646</v>
      </c>
      <c r="M951">
        <v>9.7807541381079832E-2</v>
      </c>
      <c r="N951" s="44">
        <v>0.31053805219545771</v>
      </c>
      <c r="O951" s="161"/>
      <c r="P951" s="162"/>
      <c r="Q951" s="162"/>
      <c r="R951" s="163"/>
      <c r="S951" s="161"/>
      <c r="V951" s="163"/>
      <c r="W951" s="164"/>
      <c r="X951" s="164"/>
    </row>
    <row r="952" spans="10:24" x14ac:dyDescent="0.25">
      <c r="J952">
        <v>949</v>
      </c>
      <c r="K952" s="43">
        <v>3.7619989497813533E-2</v>
      </c>
      <c r="L952">
        <v>2.8983169073108495E-2</v>
      </c>
      <c r="M952">
        <v>0.51643513471435221</v>
      </c>
      <c r="N952" s="44">
        <v>0.34526771836239023</v>
      </c>
      <c r="O952" s="161"/>
      <c r="P952" s="162"/>
      <c r="Q952" s="162"/>
      <c r="R952" s="163"/>
      <c r="S952" s="161"/>
      <c r="V952" s="163"/>
      <c r="W952" s="164"/>
      <c r="X952" s="164"/>
    </row>
    <row r="953" spans="10:24" x14ac:dyDescent="0.25">
      <c r="J953">
        <v>950</v>
      </c>
      <c r="K953" s="43">
        <v>0.60695048661080586</v>
      </c>
      <c r="L953">
        <v>0.57849933429591716</v>
      </c>
      <c r="M953">
        <v>0.19076280963084113</v>
      </c>
      <c r="N953" s="44">
        <v>0.84585045708518591</v>
      </c>
      <c r="O953" s="161"/>
      <c r="P953" s="162"/>
      <c r="Q953" s="162"/>
      <c r="R953" s="163"/>
      <c r="S953" s="161"/>
      <c r="V953" s="163"/>
      <c r="W953" s="164"/>
      <c r="X953" s="164"/>
    </row>
    <row r="954" spans="10:24" x14ac:dyDescent="0.25">
      <c r="J954">
        <v>951</v>
      </c>
      <c r="K954" s="43">
        <v>0.49187662957315847</v>
      </c>
      <c r="L954">
        <v>1.4915973897411061E-2</v>
      </c>
      <c r="M954">
        <v>0.33134458716208604</v>
      </c>
      <c r="N954" s="44">
        <v>0.20785026466617473</v>
      </c>
      <c r="O954" s="161"/>
      <c r="P954" s="162"/>
      <c r="Q954" s="162"/>
      <c r="R954" s="163"/>
      <c r="S954" s="161"/>
      <c r="V954" s="163"/>
      <c r="W954" s="164"/>
      <c r="X954" s="164"/>
    </row>
    <row r="955" spans="10:24" x14ac:dyDescent="0.25">
      <c r="J955">
        <v>952</v>
      </c>
      <c r="K955" s="43">
        <v>4.5552728525173336E-3</v>
      </c>
      <c r="L955">
        <v>0.25316834951138123</v>
      </c>
      <c r="M955">
        <v>0.29339113264474426</v>
      </c>
      <c r="N955" s="44">
        <v>0.59219032390560067</v>
      </c>
      <c r="O955" s="161"/>
      <c r="P955" s="162"/>
      <c r="Q955" s="162"/>
      <c r="R955" s="163"/>
      <c r="S955" s="161"/>
      <c r="V955" s="163"/>
      <c r="W955" s="164"/>
      <c r="X955" s="164"/>
    </row>
    <row r="956" spans="10:24" x14ac:dyDescent="0.25">
      <c r="J956">
        <v>953</v>
      </c>
      <c r="K956" s="43">
        <v>0.53940250719998262</v>
      </c>
      <c r="L956">
        <v>0.89325852213824231</v>
      </c>
      <c r="M956">
        <v>0.49930065742172414</v>
      </c>
      <c r="N956" s="44">
        <v>0.86814393225213182</v>
      </c>
      <c r="O956" s="161"/>
      <c r="P956" s="162"/>
      <c r="Q956" s="162"/>
      <c r="R956" s="163"/>
      <c r="S956" s="161"/>
      <c r="V956" s="163"/>
      <c r="W956" s="164"/>
      <c r="X956" s="164"/>
    </row>
    <row r="957" spans="10:24" x14ac:dyDescent="0.25">
      <c r="J957">
        <v>954</v>
      </c>
      <c r="K957" s="43">
        <v>0.31929486753599734</v>
      </c>
      <c r="L957">
        <v>0.17156737074905126</v>
      </c>
      <c r="M957">
        <v>0.38466106342733986</v>
      </c>
      <c r="N957" s="44">
        <v>4.4112682204939246E-2</v>
      </c>
      <c r="O957" s="161"/>
      <c r="P957" s="162"/>
      <c r="Q957" s="162"/>
      <c r="R957" s="163"/>
      <c r="S957" s="161"/>
      <c r="V957" s="163"/>
      <c r="W957" s="164"/>
      <c r="X957" s="164"/>
    </row>
    <row r="958" spans="10:24" x14ac:dyDescent="0.25">
      <c r="J958">
        <v>955</v>
      </c>
      <c r="K958" s="43">
        <v>0.50605539532679589</v>
      </c>
      <c r="L958">
        <v>0.99795853025926573</v>
      </c>
      <c r="M958">
        <v>0.37537983357964966</v>
      </c>
      <c r="N958" s="44">
        <v>0.86295160263184456</v>
      </c>
      <c r="O958" s="161"/>
      <c r="P958" s="162"/>
      <c r="Q958" s="162"/>
      <c r="R958" s="163"/>
      <c r="S958" s="161"/>
      <c r="V958" s="163"/>
      <c r="W958" s="164"/>
      <c r="X958" s="164"/>
    </row>
    <row r="959" spans="10:24" x14ac:dyDescent="0.25">
      <c r="J959">
        <v>956</v>
      </c>
      <c r="K959" s="43">
        <v>0.48111234564010896</v>
      </c>
      <c r="L959">
        <v>0.1123413781869208</v>
      </c>
      <c r="M959">
        <v>0.79433624322192298</v>
      </c>
      <c r="N959" s="44">
        <v>0.90981479226013351</v>
      </c>
      <c r="O959" s="161"/>
      <c r="P959" s="162"/>
      <c r="Q959" s="162"/>
      <c r="R959" s="163"/>
      <c r="S959" s="161"/>
      <c r="V959" s="163"/>
      <c r="W959" s="164"/>
      <c r="X959" s="164"/>
    </row>
    <row r="960" spans="10:24" x14ac:dyDescent="0.25">
      <c r="J960">
        <v>957</v>
      </c>
      <c r="K960" s="43">
        <v>0.82437262198846484</v>
      </c>
      <c r="L960">
        <v>9.2556512524056833E-2</v>
      </c>
      <c r="M960">
        <v>0.50978564861935116</v>
      </c>
      <c r="N960" s="44">
        <v>2.5108919491596216E-2</v>
      </c>
      <c r="O960" s="161"/>
      <c r="P960" s="162"/>
      <c r="Q960" s="162"/>
      <c r="R960" s="163"/>
      <c r="S960" s="161"/>
      <c r="V960" s="163"/>
      <c r="W960" s="164"/>
      <c r="X960" s="164"/>
    </row>
    <row r="961" spans="10:24" x14ac:dyDescent="0.25">
      <c r="J961">
        <v>958</v>
      </c>
      <c r="K961" s="43">
        <v>0.88862582441509086</v>
      </c>
      <c r="L961">
        <v>0.13086964409510005</v>
      </c>
      <c r="M961">
        <v>0.6472546938889685</v>
      </c>
      <c r="N961" s="44">
        <v>0.28064629275587716</v>
      </c>
      <c r="O961" s="161"/>
      <c r="P961" s="162"/>
      <c r="Q961" s="162"/>
      <c r="R961" s="163"/>
      <c r="S961" s="161"/>
      <c r="V961" s="163"/>
      <c r="W961" s="164"/>
      <c r="X961" s="164"/>
    </row>
    <row r="962" spans="10:24" x14ac:dyDescent="0.25">
      <c r="J962">
        <v>959</v>
      </c>
      <c r="K962" s="43">
        <v>0.47873395226156112</v>
      </c>
      <c r="L962">
        <v>0.49650476605102145</v>
      </c>
      <c r="M962">
        <v>0.95636038673782064</v>
      </c>
      <c r="N962" s="44">
        <v>9.2002840643101269E-2</v>
      </c>
      <c r="O962" s="161"/>
      <c r="P962" s="162"/>
      <c r="Q962" s="162"/>
      <c r="R962" s="163"/>
      <c r="S962" s="161"/>
      <c r="V962" s="163"/>
      <c r="W962" s="164"/>
      <c r="X962" s="164"/>
    </row>
    <row r="963" spans="10:24" x14ac:dyDescent="0.25">
      <c r="J963">
        <v>960</v>
      </c>
      <c r="K963" s="43">
        <v>0.17338531783609989</v>
      </c>
      <c r="L963">
        <v>0.76716060911337802</v>
      </c>
      <c r="M963">
        <v>0.75665770037435165</v>
      </c>
      <c r="N963" s="44">
        <v>0.9223776623197647</v>
      </c>
      <c r="O963" s="161"/>
      <c r="P963" s="162"/>
      <c r="Q963" s="162"/>
      <c r="R963" s="163"/>
      <c r="S963" s="161"/>
      <c r="V963" s="163"/>
      <c r="W963" s="164"/>
      <c r="X963" s="164"/>
    </row>
    <row r="964" spans="10:24" x14ac:dyDescent="0.25">
      <c r="J964">
        <v>961</v>
      </c>
      <c r="K964" s="43">
        <v>0.32353653935231919</v>
      </c>
      <c r="L964">
        <v>0.33304991304707521</v>
      </c>
      <c r="M964">
        <v>0.38774135273875188</v>
      </c>
      <c r="N964" s="44">
        <v>0.45229922376417231</v>
      </c>
      <c r="O964" s="161"/>
      <c r="P964" s="162"/>
      <c r="Q964" s="162"/>
      <c r="R964" s="163"/>
      <c r="S964" s="161"/>
      <c r="V964" s="163"/>
      <c r="W964" s="164"/>
      <c r="X964" s="164"/>
    </row>
    <row r="965" spans="10:24" x14ac:dyDescent="0.25">
      <c r="J965">
        <v>962</v>
      </c>
      <c r="K965" s="43">
        <v>0.20312146066643177</v>
      </c>
      <c r="L965">
        <v>7.994035831479307E-2</v>
      </c>
      <c r="M965">
        <v>0.2455736537339962</v>
      </c>
      <c r="N965" s="44">
        <v>0.21792380934720335</v>
      </c>
      <c r="O965" s="161"/>
      <c r="P965" s="162"/>
      <c r="Q965" s="162"/>
      <c r="R965" s="163"/>
      <c r="S965" s="161"/>
      <c r="V965" s="163"/>
      <c r="W965" s="164"/>
      <c r="X965" s="164"/>
    </row>
    <row r="966" spans="10:24" x14ac:dyDescent="0.25">
      <c r="J966">
        <v>963</v>
      </c>
      <c r="K966" s="43">
        <v>9.51676416026217E-2</v>
      </c>
      <c r="L966">
        <v>0.85395669812131769</v>
      </c>
      <c r="M966">
        <v>0.28882965401108796</v>
      </c>
      <c r="N966" s="44">
        <v>0.1218247421069456</v>
      </c>
      <c r="O966" s="161"/>
      <c r="P966" s="162"/>
      <c r="Q966" s="162"/>
      <c r="R966" s="163"/>
      <c r="S966" s="161"/>
      <c r="V966" s="163"/>
      <c r="W966" s="164"/>
      <c r="X966" s="164"/>
    </row>
    <row r="967" spans="10:24" x14ac:dyDescent="0.25">
      <c r="J967">
        <v>964</v>
      </c>
      <c r="K967" s="43">
        <v>4.2420219109965074E-2</v>
      </c>
      <c r="L967">
        <v>0.9854357032240153</v>
      </c>
      <c r="M967">
        <v>6.5849737218356519E-2</v>
      </c>
      <c r="N967" s="44">
        <v>0.35595026366966243</v>
      </c>
      <c r="O967" s="161"/>
      <c r="P967" s="162"/>
      <c r="Q967" s="162"/>
      <c r="R967" s="163"/>
      <c r="S967" s="161"/>
      <c r="V967" s="163"/>
      <c r="W967" s="164"/>
      <c r="X967" s="164"/>
    </row>
    <row r="968" spans="10:24" x14ac:dyDescent="0.25">
      <c r="J968">
        <v>965</v>
      </c>
      <c r="K968" s="43">
        <v>0.67309373764038516</v>
      </c>
      <c r="L968">
        <v>0.11537384453245814</v>
      </c>
      <c r="M968">
        <v>0.94579938950871101</v>
      </c>
      <c r="N968" s="44">
        <v>0.12720197046207171</v>
      </c>
      <c r="O968" s="161"/>
      <c r="P968" s="162"/>
      <c r="Q968" s="162"/>
      <c r="R968" s="163"/>
      <c r="S968" s="161"/>
      <c r="V968" s="163"/>
      <c r="W968" s="164"/>
      <c r="X968" s="164"/>
    </row>
    <row r="969" spans="10:24" x14ac:dyDescent="0.25">
      <c r="J969">
        <v>966</v>
      </c>
      <c r="K969" s="43">
        <v>0.27043102561849841</v>
      </c>
      <c r="L969">
        <v>0.4671845001493814</v>
      </c>
      <c r="M969">
        <v>1.1059198047575935E-2</v>
      </c>
      <c r="N969" s="44">
        <v>0.97227830174671825</v>
      </c>
      <c r="O969" s="161"/>
      <c r="P969" s="162"/>
      <c r="Q969" s="162"/>
      <c r="R969" s="163"/>
      <c r="S969" s="161"/>
      <c r="V969" s="163"/>
      <c r="W969" s="164"/>
      <c r="X969" s="164"/>
    </row>
    <row r="970" spans="10:24" x14ac:dyDescent="0.25">
      <c r="J970">
        <v>967</v>
      </c>
      <c r="K970" s="43">
        <v>0.80057072242648331</v>
      </c>
      <c r="L970">
        <v>0.14605196565501566</v>
      </c>
      <c r="M970">
        <v>6.4731998845255045E-2</v>
      </c>
      <c r="N970" s="44">
        <v>0.1763965770217899</v>
      </c>
      <c r="O970" s="161"/>
      <c r="P970" s="162"/>
      <c r="Q970" s="162"/>
      <c r="R970" s="163"/>
      <c r="S970" s="161"/>
      <c r="V970" s="163"/>
      <c r="W970" s="164"/>
      <c r="X970" s="164"/>
    </row>
    <row r="971" spans="10:24" x14ac:dyDescent="0.25">
      <c r="J971">
        <v>968</v>
      </c>
      <c r="K971" s="43">
        <v>0.48824833429754855</v>
      </c>
      <c r="L971">
        <v>0.56092397785624648</v>
      </c>
      <c r="M971">
        <v>0.8586088610661099</v>
      </c>
      <c r="N971" s="44">
        <v>0.48411158141279131</v>
      </c>
      <c r="O971" s="161"/>
      <c r="P971" s="162"/>
      <c r="Q971" s="162"/>
      <c r="R971" s="163"/>
      <c r="S971" s="161"/>
      <c r="V971" s="163"/>
      <c r="W971" s="164"/>
      <c r="X971" s="164"/>
    </row>
    <row r="972" spans="10:24" x14ac:dyDescent="0.25">
      <c r="J972">
        <v>969</v>
      </c>
      <c r="K972" s="43">
        <v>0.59081235803867493</v>
      </c>
      <c r="L972">
        <v>0.97308307151320872</v>
      </c>
      <c r="M972">
        <v>0.94670298611226633</v>
      </c>
      <c r="N972" s="44">
        <v>0.96938285924143341</v>
      </c>
      <c r="O972" s="161"/>
      <c r="P972" s="162"/>
      <c r="Q972" s="162"/>
      <c r="R972" s="163"/>
      <c r="S972" s="161"/>
      <c r="V972" s="163"/>
      <c r="W972" s="164"/>
      <c r="X972" s="164"/>
    </row>
    <row r="973" spans="10:24" x14ac:dyDescent="0.25">
      <c r="J973">
        <v>970</v>
      </c>
      <c r="K973" s="43">
        <v>0.39064111055020034</v>
      </c>
      <c r="L973">
        <v>0.2907886930567789</v>
      </c>
      <c r="M973">
        <v>0.78849385564380048</v>
      </c>
      <c r="N973" s="44">
        <v>0.62283329471569726</v>
      </c>
      <c r="O973" s="161"/>
      <c r="P973" s="162"/>
      <c r="Q973" s="162"/>
      <c r="R973" s="163"/>
      <c r="S973" s="161"/>
      <c r="V973" s="163"/>
      <c r="W973" s="164"/>
      <c r="X973" s="164"/>
    </row>
    <row r="974" spans="10:24" x14ac:dyDescent="0.25">
      <c r="J974">
        <v>971</v>
      </c>
      <c r="K974" s="43">
        <v>0.84554357524108636</v>
      </c>
      <c r="L974">
        <v>0.28416027153658641</v>
      </c>
      <c r="M974">
        <v>0.66005130521735433</v>
      </c>
      <c r="N974" s="44">
        <v>0.39140855766904392</v>
      </c>
      <c r="O974" s="161"/>
      <c r="P974" s="162"/>
      <c r="Q974" s="162"/>
      <c r="R974" s="163"/>
      <c r="S974" s="161"/>
      <c r="V974" s="163"/>
      <c r="W974" s="164"/>
      <c r="X974" s="164"/>
    </row>
    <row r="975" spans="10:24" x14ac:dyDescent="0.25">
      <c r="J975">
        <v>972</v>
      </c>
      <c r="K975" s="43">
        <v>0.98431606126592452</v>
      </c>
      <c r="L975">
        <v>0.3997164151963214</v>
      </c>
      <c r="M975">
        <v>0.67450925028907327</v>
      </c>
      <c r="N975" s="44">
        <v>0.78774969812477658</v>
      </c>
      <c r="O975" s="161"/>
      <c r="P975" s="162"/>
      <c r="Q975" s="162"/>
      <c r="R975" s="163"/>
      <c r="S975" s="161"/>
      <c r="V975" s="163"/>
      <c r="W975" s="164"/>
      <c r="X975" s="164"/>
    </row>
    <row r="976" spans="10:24" x14ac:dyDescent="0.25">
      <c r="J976">
        <v>973</v>
      </c>
      <c r="K976" s="43">
        <v>3.4925039129064972E-2</v>
      </c>
      <c r="L976">
        <v>0.93832645717528884</v>
      </c>
      <c r="M976">
        <v>5.8021097925972986E-2</v>
      </c>
      <c r="N976" s="44">
        <v>0.6831118215496006</v>
      </c>
      <c r="O976" s="161"/>
      <c r="P976" s="162"/>
      <c r="Q976" s="162"/>
      <c r="R976" s="163"/>
      <c r="S976" s="161"/>
      <c r="V976" s="163"/>
      <c r="W976" s="164"/>
      <c r="X976" s="164"/>
    </row>
    <row r="977" spans="10:24" x14ac:dyDescent="0.25">
      <c r="J977">
        <v>974</v>
      </c>
      <c r="K977" s="43">
        <v>9.5206355447689184E-2</v>
      </c>
      <c r="L977">
        <v>0.28420739925788285</v>
      </c>
      <c r="M977">
        <v>0.46758373172658441</v>
      </c>
      <c r="N977" s="44">
        <v>0.28132717773303162</v>
      </c>
      <c r="O977" s="161"/>
      <c r="P977" s="162"/>
      <c r="Q977" s="162"/>
      <c r="R977" s="163"/>
      <c r="S977" s="161"/>
      <c r="V977" s="163"/>
      <c r="W977" s="164"/>
      <c r="X977" s="164"/>
    </row>
    <row r="978" spans="10:24" x14ac:dyDescent="0.25">
      <c r="J978">
        <v>975</v>
      </c>
      <c r="K978" s="43">
        <v>0.68349982473809678</v>
      </c>
      <c r="L978">
        <v>0.73411185605431772</v>
      </c>
      <c r="M978">
        <v>0.6233830632713403</v>
      </c>
      <c r="N978" s="44">
        <v>0.78856235929275253</v>
      </c>
      <c r="O978" s="161"/>
      <c r="P978" s="162"/>
      <c r="Q978" s="162"/>
      <c r="R978" s="163"/>
      <c r="S978" s="161"/>
      <c r="V978" s="163"/>
      <c r="W978" s="164"/>
      <c r="X978" s="164"/>
    </row>
    <row r="979" spans="10:24" x14ac:dyDescent="0.25">
      <c r="J979">
        <v>976</v>
      </c>
      <c r="K979" s="43">
        <v>1.6473938734057669E-2</v>
      </c>
      <c r="L979">
        <v>0.66136520733707338</v>
      </c>
      <c r="M979">
        <v>0.67870528495713245</v>
      </c>
      <c r="N979" s="44">
        <v>0.92923582961699758</v>
      </c>
      <c r="O979" s="161"/>
      <c r="P979" s="162"/>
      <c r="Q979" s="162"/>
      <c r="R979" s="163"/>
      <c r="S979" s="161"/>
      <c r="V979" s="163"/>
      <c r="W979" s="164"/>
      <c r="X979" s="164"/>
    </row>
    <row r="980" spans="10:24" x14ac:dyDescent="0.25">
      <c r="J980">
        <v>977</v>
      </c>
      <c r="K980" s="43">
        <v>0.34013924750763147</v>
      </c>
      <c r="L980">
        <v>0.8928895974011084</v>
      </c>
      <c r="M980">
        <v>6.2640188334665226E-2</v>
      </c>
      <c r="N980" s="44">
        <v>0.65445888122712337</v>
      </c>
      <c r="O980" s="161"/>
      <c r="P980" s="162"/>
      <c r="Q980" s="162"/>
      <c r="R980" s="163"/>
      <c r="S980" s="161"/>
      <c r="V980" s="163"/>
      <c r="W980" s="164"/>
      <c r="X980" s="164"/>
    </row>
    <row r="981" spans="10:24" x14ac:dyDescent="0.25">
      <c r="J981">
        <v>978</v>
      </c>
      <c r="K981" s="43">
        <v>0.87312582951797391</v>
      </c>
      <c r="L981">
        <v>2.540979872363347E-2</v>
      </c>
      <c r="M981">
        <v>4.3395232613478329E-2</v>
      </c>
      <c r="N981" s="44">
        <v>0.37015666400243552</v>
      </c>
      <c r="O981" s="161"/>
      <c r="P981" s="162"/>
      <c r="Q981" s="162"/>
      <c r="R981" s="163"/>
      <c r="S981" s="161"/>
      <c r="V981" s="163"/>
      <c r="W981" s="164"/>
      <c r="X981" s="164"/>
    </row>
    <row r="982" spans="10:24" x14ac:dyDescent="0.25">
      <c r="J982">
        <v>979</v>
      </c>
      <c r="K982" s="43">
        <v>0.37705739909447877</v>
      </c>
      <c r="L982">
        <v>0.68876482032469544</v>
      </c>
      <c r="M982">
        <v>0.566433865156452</v>
      </c>
      <c r="N982" s="44">
        <v>0.14180642540163579</v>
      </c>
      <c r="O982" s="161"/>
      <c r="P982" s="162"/>
      <c r="Q982" s="162"/>
      <c r="R982" s="163"/>
      <c r="S982" s="161"/>
      <c r="V982" s="163"/>
      <c r="W982" s="164"/>
      <c r="X982" s="164"/>
    </row>
    <row r="983" spans="10:24" x14ac:dyDescent="0.25">
      <c r="J983">
        <v>980</v>
      </c>
      <c r="K983" s="43">
        <v>0.16022612678350845</v>
      </c>
      <c r="L983">
        <v>0.8854439067528076</v>
      </c>
      <c r="M983">
        <v>0.6091921292414163</v>
      </c>
      <c r="N983" s="44">
        <v>0.37583243690937018</v>
      </c>
      <c r="O983" s="161"/>
      <c r="P983" s="162"/>
      <c r="Q983" s="162"/>
      <c r="R983" s="163"/>
      <c r="S983" s="161"/>
      <c r="V983" s="163"/>
      <c r="W983" s="164"/>
      <c r="X983" s="164"/>
    </row>
    <row r="984" spans="10:24" x14ac:dyDescent="0.25">
      <c r="J984">
        <v>981</v>
      </c>
      <c r="K984" s="43">
        <v>0.43864707825896221</v>
      </c>
      <c r="L984">
        <v>0.94932480015271392</v>
      </c>
      <c r="M984">
        <v>0.13185938954448095</v>
      </c>
      <c r="N984" s="44">
        <v>0.99667542572969936</v>
      </c>
      <c r="O984" s="161"/>
      <c r="P984" s="162"/>
      <c r="Q984" s="162"/>
      <c r="R984" s="163"/>
      <c r="S984" s="161"/>
      <c r="V984" s="163"/>
      <c r="W984" s="164"/>
      <c r="X984" s="164"/>
    </row>
    <row r="985" spans="10:24" x14ac:dyDescent="0.25">
      <c r="J985">
        <v>982</v>
      </c>
      <c r="K985" s="43">
        <v>0.68613008984866997</v>
      </c>
      <c r="L985">
        <v>5.873562399095078E-2</v>
      </c>
      <c r="M985">
        <v>0.37171149080025578</v>
      </c>
      <c r="N985" s="44">
        <v>0.86792488443123683</v>
      </c>
      <c r="O985" s="161"/>
      <c r="P985" s="162"/>
      <c r="Q985" s="162"/>
      <c r="R985" s="163"/>
      <c r="S985" s="161"/>
      <c r="V985" s="163"/>
      <c r="W985" s="164"/>
      <c r="X985" s="164"/>
    </row>
    <row r="986" spans="10:24" x14ac:dyDescent="0.25">
      <c r="J986">
        <v>983</v>
      </c>
      <c r="K986" s="43">
        <v>3.5959086965794751E-2</v>
      </c>
      <c r="L986">
        <v>0.13304999879652624</v>
      </c>
      <c r="M986">
        <v>0.67493028632735508</v>
      </c>
      <c r="N986" s="44">
        <v>0.29341125133282298</v>
      </c>
      <c r="O986" s="161"/>
      <c r="P986" s="162"/>
      <c r="Q986" s="162"/>
      <c r="R986" s="163"/>
      <c r="S986" s="161"/>
      <c r="V986" s="163"/>
      <c r="W986" s="164"/>
      <c r="X986" s="164"/>
    </row>
    <row r="987" spans="10:24" x14ac:dyDescent="0.25">
      <c r="J987">
        <v>984</v>
      </c>
      <c r="K987" s="43">
        <v>0.70705820616413806</v>
      </c>
      <c r="L987">
        <v>0.53606595236408028</v>
      </c>
      <c r="M987">
        <v>0.6465856157255615</v>
      </c>
      <c r="N987" s="44">
        <v>0.98794790566029456</v>
      </c>
      <c r="O987" s="161"/>
      <c r="P987" s="162"/>
      <c r="Q987" s="162"/>
      <c r="R987" s="163"/>
      <c r="S987" s="161"/>
      <c r="V987" s="163"/>
      <c r="W987" s="164"/>
      <c r="X987" s="164"/>
    </row>
    <row r="988" spans="10:24" x14ac:dyDescent="0.25">
      <c r="J988">
        <v>985</v>
      </c>
      <c r="K988" s="43">
        <v>0.14131945717606298</v>
      </c>
      <c r="L988">
        <v>0.81007288129612964</v>
      </c>
      <c r="M988">
        <v>0.23302399901451265</v>
      </c>
      <c r="N988" s="44">
        <v>0.63054636584167423</v>
      </c>
      <c r="O988" s="161"/>
      <c r="P988" s="162"/>
      <c r="Q988" s="162"/>
      <c r="R988" s="163"/>
      <c r="S988" s="161"/>
      <c r="V988" s="163"/>
      <c r="W988" s="164"/>
      <c r="X988" s="164"/>
    </row>
    <row r="989" spans="10:24" x14ac:dyDescent="0.25">
      <c r="J989">
        <v>986</v>
      </c>
      <c r="K989" s="43">
        <v>0.62984062908835259</v>
      </c>
      <c r="L989">
        <v>0.30159462141275328</v>
      </c>
      <c r="M989">
        <v>6.2585391201847695E-2</v>
      </c>
      <c r="N989" s="44">
        <v>0.20817870419517459</v>
      </c>
      <c r="O989" s="161"/>
      <c r="P989" s="162"/>
      <c r="Q989" s="162"/>
      <c r="R989" s="163"/>
      <c r="S989" s="161"/>
      <c r="V989" s="163"/>
      <c r="W989" s="164"/>
      <c r="X989" s="164"/>
    </row>
    <row r="990" spans="10:24" x14ac:dyDescent="0.25">
      <c r="J990">
        <v>987</v>
      </c>
      <c r="K990" s="43">
        <v>0.71481081240831679</v>
      </c>
      <c r="L990">
        <v>0.11442471053868808</v>
      </c>
      <c r="M990">
        <v>0.55485017116326352</v>
      </c>
      <c r="N990" s="44">
        <v>0.96007724467273692</v>
      </c>
      <c r="O990" s="161"/>
      <c r="P990" s="162"/>
      <c r="Q990" s="162"/>
      <c r="R990" s="163"/>
      <c r="S990" s="161"/>
      <c r="V990" s="163"/>
      <c r="W990" s="164"/>
      <c r="X990" s="164"/>
    </row>
    <row r="991" spans="10:24" x14ac:dyDescent="0.25">
      <c r="J991">
        <v>988</v>
      </c>
      <c r="K991" s="43">
        <v>0.79556173957981724</v>
      </c>
      <c r="L991">
        <v>5.2520196226038207E-2</v>
      </c>
      <c r="M991">
        <v>7.1336068079431714E-2</v>
      </c>
      <c r="N991" s="44">
        <v>0.75904640689314573</v>
      </c>
      <c r="O991" s="161"/>
      <c r="P991" s="162"/>
      <c r="Q991" s="162"/>
      <c r="R991" s="163"/>
      <c r="S991" s="161"/>
      <c r="V991" s="163"/>
      <c r="W991" s="164"/>
      <c r="X991" s="164"/>
    </row>
    <row r="992" spans="10:24" x14ac:dyDescent="0.25">
      <c r="J992">
        <v>989</v>
      </c>
      <c r="K992" s="43">
        <v>0.88887000770291291</v>
      </c>
      <c r="L992">
        <v>0.40250943018759811</v>
      </c>
      <c r="M992">
        <v>0.6710868918812104</v>
      </c>
      <c r="N992" s="44">
        <v>0.61763821718006962</v>
      </c>
      <c r="O992" s="161"/>
      <c r="P992" s="162"/>
      <c r="Q992" s="162"/>
      <c r="R992" s="163"/>
      <c r="S992" s="161"/>
      <c r="V992" s="163"/>
      <c r="W992" s="164"/>
      <c r="X992" s="164"/>
    </row>
    <row r="993" spans="10:24" x14ac:dyDescent="0.25">
      <c r="J993">
        <v>990</v>
      </c>
      <c r="K993" s="43">
        <v>0.78503803301585129</v>
      </c>
      <c r="L993">
        <v>0.51258784063311813</v>
      </c>
      <c r="M993">
        <v>0.42085233411159551</v>
      </c>
      <c r="N993" s="44">
        <v>0.54098237740749733</v>
      </c>
      <c r="O993" s="161"/>
      <c r="P993" s="162"/>
      <c r="Q993" s="162"/>
      <c r="R993" s="163"/>
      <c r="S993" s="161"/>
      <c r="V993" s="163"/>
      <c r="W993" s="164"/>
      <c r="X993" s="164"/>
    </row>
    <row r="994" spans="10:24" x14ac:dyDescent="0.25">
      <c r="J994">
        <v>991</v>
      </c>
      <c r="K994" s="43">
        <v>0.21138859717503955</v>
      </c>
      <c r="L994">
        <v>0.14085991774409867</v>
      </c>
      <c r="M994">
        <v>0.9353097820439914</v>
      </c>
      <c r="N994" s="44">
        <v>0.76098323192106121</v>
      </c>
      <c r="O994" s="161"/>
      <c r="P994" s="162"/>
      <c r="Q994" s="162"/>
      <c r="R994" s="163"/>
      <c r="S994" s="161"/>
      <c r="V994" s="163"/>
      <c r="W994" s="164"/>
      <c r="X994" s="164"/>
    </row>
    <row r="995" spans="10:24" x14ac:dyDescent="0.25">
      <c r="J995">
        <v>992</v>
      </c>
      <c r="K995" s="43">
        <v>0.78542294947660873</v>
      </c>
      <c r="L995">
        <v>0.59123802071566756</v>
      </c>
      <c r="M995">
        <v>0.73360757611261596</v>
      </c>
      <c r="N995" s="44">
        <v>0.25696997563650192</v>
      </c>
      <c r="O995" s="161"/>
      <c r="P995" s="162"/>
      <c r="Q995" s="162"/>
      <c r="R995" s="163"/>
      <c r="S995" s="161"/>
      <c r="V995" s="163"/>
      <c r="W995" s="164"/>
      <c r="X995" s="164"/>
    </row>
    <row r="996" spans="10:24" x14ac:dyDescent="0.25">
      <c r="J996">
        <v>993</v>
      </c>
      <c r="K996" s="43">
        <v>0.15394505015008741</v>
      </c>
      <c r="L996">
        <v>0.82796683165605556</v>
      </c>
      <c r="M996">
        <v>0.88045281463324443</v>
      </c>
      <c r="N996" s="44">
        <v>0.6494576721066071</v>
      </c>
      <c r="O996" s="161"/>
      <c r="P996" s="162"/>
      <c r="Q996" s="162"/>
      <c r="R996" s="163"/>
      <c r="S996" s="161"/>
      <c r="V996" s="163"/>
      <c r="W996" s="164"/>
      <c r="X996" s="164"/>
    </row>
    <row r="997" spans="10:24" x14ac:dyDescent="0.25">
      <c r="J997">
        <v>994</v>
      </c>
      <c r="K997" s="43">
        <v>0.58093167298288029</v>
      </c>
      <c r="L997">
        <v>0.71998688734505722</v>
      </c>
      <c r="M997">
        <v>0.29317638534510071</v>
      </c>
      <c r="N997" s="44">
        <v>0.49010082834862745</v>
      </c>
      <c r="O997" s="161"/>
      <c r="P997" s="162"/>
      <c r="Q997" s="162"/>
      <c r="R997" s="163"/>
      <c r="S997" s="161"/>
      <c r="V997" s="163"/>
      <c r="W997" s="164"/>
      <c r="X997" s="164"/>
    </row>
    <row r="998" spans="10:24" x14ac:dyDescent="0.25">
      <c r="J998">
        <v>995</v>
      </c>
      <c r="K998" s="43">
        <v>0.45650713403439347</v>
      </c>
      <c r="L998">
        <v>0.22025457318898778</v>
      </c>
      <c r="M998">
        <v>0.55593736271682026</v>
      </c>
      <c r="N998" s="44">
        <v>0.35539329310004231</v>
      </c>
      <c r="O998" s="161"/>
      <c r="P998" s="162"/>
      <c r="Q998" s="162"/>
      <c r="R998" s="163"/>
      <c r="S998" s="161"/>
      <c r="V998" s="163"/>
      <c r="W998" s="164"/>
      <c r="X998" s="164"/>
    </row>
    <row r="999" spans="10:24" x14ac:dyDescent="0.25">
      <c r="J999">
        <v>996</v>
      </c>
      <c r="K999" s="43">
        <v>0.80536942708948878</v>
      </c>
      <c r="L999">
        <v>0.66032044164049886</v>
      </c>
      <c r="M999">
        <v>0.29530563899273166</v>
      </c>
      <c r="N999" s="44">
        <v>0.16614121098204981</v>
      </c>
      <c r="O999" s="161"/>
      <c r="P999" s="162"/>
      <c r="Q999" s="162"/>
      <c r="R999" s="163"/>
      <c r="S999" s="161"/>
      <c r="V999" s="163"/>
      <c r="W999" s="164"/>
      <c r="X999" s="164"/>
    </row>
    <row r="1000" spans="10:24" x14ac:dyDescent="0.25">
      <c r="J1000">
        <v>997</v>
      </c>
      <c r="K1000" s="43">
        <v>0.66329510106710299</v>
      </c>
      <c r="L1000">
        <v>0.91706166362011765</v>
      </c>
      <c r="M1000">
        <v>0.17907755976325712</v>
      </c>
      <c r="N1000" s="44">
        <v>9.2205766202169137E-2</v>
      </c>
      <c r="O1000" s="161"/>
      <c r="P1000" s="162"/>
      <c r="Q1000" s="162"/>
      <c r="R1000" s="163"/>
      <c r="S1000" s="161"/>
      <c r="V1000" s="163"/>
      <c r="W1000" s="164"/>
      <c r="X1000" s="164"/>
    </row>
    <row r="1001" spans="10:24" x14ac:dyDescent="0.25">
      <c r="J1001">
        <v>998</v>
      </c>
      <c r="K1001" s="43">
        <v>0.61992378851712793</v>
      </c>
      <c r="L1001">
        <v>0.24135702960538574</v>
      </c>
      <c r="M1001">
        <v>0.93276484835616058</v>
      </c>
      <c r="N1001" s="44">
        <v>0.85265833836933291</v>
      </c>
      <c r="O1001" s="161"/>
      <c r="P1001" s="162"/>
      <c r="Q1001" s="162"/>
      <c r="R1001" s="163"/>
      <c r="S1001" s="161"/>
      <c r="V1001" s="163"/>
      <c r="W1001" s="164"/>
      <c r="X1001" s="164"/>
    </row>
    <row r="1002" spans="10:24" x14ac:dyDescent="0.25">
      <c r="J1002">
        <v>999</v>
      </c>
      <c r="K1002" s="43">
        <v>0.26544604291409912</v>
      </c>
      <c r="L1002">
        <v>4.3152762580494164E-2</v>
      </c>
      <c r="M1002">
        <v>0.11086822606572821</v>
      </c>
      <c r="N1002" s="44">
        <v>0.19964965438761528</v>
      </c>
      <c r="O1002" s="161"/>
      <c r="P1002" s="162"/>
      <c r="Q1002" s="162"/>
      <c r="R1002" s="163"/>
      <c r="S1002" s="161"/>
      <c r="V1002" s="163"/>
      <c r="W1002" s="164"/>
      <c r="X1002" s="164"/>
    </row>
    <row r="1003" spans="10:24" x14ac:dyDescent="0.25">
      <c r="J1003">
        <v>1000</v>
      </c>
      <c r="K1003" s="43">
        <v>0.42355853552237455</v>
      </c>
      <c r="L1003">
        <v>0.78659722424144407</v>
      </c>
      <c r="M1003">
        <v>0.3501323824479482</v>
      </c>
      <c r="N1003" s="44">
        <v>0.70011230070768682</v>
      </c>
      <c r="O1003" s="161"/>
      <c r="P1003" s="162"/>
      <c r="Q1003" s="162"/>
      <c r="R1003" s="163"/>
      <c r="S1003" s="161"/>
      <c r="V1003" s="163"/>
      <c r="W1003" s="164"/>
      <c r="X1003" s="164"/>
    </row>
    <row r="1004" spans="10:24" x14ac:dyDescent="0.25">
      <c r="J1004">
        <v>1001</v>
      </c>
      <c r="K1004" s="43">
        <v>0.50657262437689998</v>
      </c>
      <c r="L1004">
        <v>0.7920030336438777</v>
      </c>
      <c r="M1004">
        <v>0.19312754187532333</v>
      </c>
      <c r="N1004" s="44">
        <v>0.31756701770238538</v>
      </c>
      <c r="O1004" s="161"/>
      <c r="P1004" s="162"/>
      <c r="Q1004" s="162"/>
      <c r="R1004" s="163"/>
      <c r="S1004" s="161"/>
      <c r="V1004" s="163"/>
      <c r="W1004" s="164"/>
      <c r="X1004" s="164"/>
    </row>
    <row r="1005" spans="10:24" x14ac:dyDescent="0.25">
      <c r="J1005">
        <v>1002</v>
      </c>
      <c r="K1005" s="43">
        <v>0.73363235485786571</v>
      </c>
      <c r="L1005">
        <v>0.62628641470322133</v>
      </c>
      <c r="M1005">
        <v>0.17699921941889352</v>
      </c>
      <c r="N1005" s="44">
        <v>0.1511988156869839</v>
      </c>
      <c r="O1005" s="161"/>
      <c r="P1005" s="162"/>
      <c r="Q1005" s="162"/>
      <c r="R1005" s="163"/>
      <c r="S1005" s="161"/>
      <c r="V1005" s="163"/>
      <c r="W1005" s="164"/>
      <c r="X1005" s="164"/>
    </row>
    <row r="1006" spans="10:24" x14ac:dyDescent="0.25">
      <c r="J1006">
        <v>1003</v>
      </c>
      <c r="K1006" s="43">
        <v>0.88482069516292305</v>
      </c>
      <c r="L1006">
        <v>0.4794154637825756</v>
      </c>
      <c r="M1006">
        <v>0.51115089743024389</v>
      </c>
      <c r="N1006" s="44">
        <v>0.45386549789805808</v>
      </c>
      <c r="O1006" s="161"/>
      <c r="P1006" s="162"/>
      <c r="Q1006" s="162"/>
      <c r="R1006" s="163"/>
      <c r="S1006" s="161"/>
      <c r="V1006" s="163"/>
      <c r="W1006" s="164"/>
      <c r="X1006" s="164"/>
    </row>
    <row r="1007" spans="10:24" x14ac:dyDescent="0.25">
      <c r="J1007">
        <v>1004</v>
      </c>
      <c r="K1007" s="43">
        <v>0.81732060302870857</v>
      </c>
      <c r="L1007">
        <v>0.27237580085735313</v>
      </c>
      <c r="M1007">
        <v>0.57507346853091501</v>
      </c>
      <c r="N1007" s="44">
        <v>0.88507764262926913</v>
      </c>
      <c r="O1007" s="161"/>
      <c r="P1007" s="162"/>
      <c r="Q1007" s="162"/>
      <c r="R1007" s="163"/>
      <c r="S1007" s="161"/>
      <c r="V1007" s="163"/>
      <c r="W1007" s="164"/>
      <c r="X1007" s="164"/>
    </row>
    <row r="1008" spans="10:24" x14ac:dyDescent="0.25">
      <c r="J1008">
        <v>1005</v>
      </c>
      <c r="K1008" s="43">
        <v>0.54242884564317728</v>
      </c>
      <c r="L1008">
        <v>0.42664761528732675</v>
      </c>
      <c r="M1008">
        <v>0.55637260315621373</v>
      </c>
      <c r="N1008" s="44">
        <v>0.63183603716741443</v>
      </c>
      <c r="O1008" s="161"/>
      <c r="P1008" s="162"/>
      <c r="Q1008" s="162"/>
      <c r="R1008" s="163"/>
      <c r="S1008" s="161"/>
      <c r="V1008" s="163"/>
      <c r="W1008" s="164"/>
      <c r="X1008" s="164"/>
    </row>
    <row r="1009" spans="10:24" x14ac:dyDescent="0.25">
      <c r="J1009">
        <v>1006</v>
      </c>
      <c r="K1009" s="43">
        <v>0.96740597607435197</v>
      </c>
      <c r="L1009">
        <v>0.81300390428554847</v>
      </c>
      <c r="M1009">
        <v>0.41339293531520316</v>
      </c>
      <c r="N1009" s="44">
        <v>0.95439450173014539</v>
      </c>
      <c r="O1009" s="161"/>
      <c r="P1009" s="162"/>
      <c r="Q1009" s="162"/>
      <c r="R1009" s="163"/>
      <c r="S1009" s="161"/>
      <c r="V1009" s="163"/>
      <c r="W1009" s="164"/>
      <c r="X1009" s="164"/>
    </row>
    <row r="1010" spans="10:24" x14ac:dyDescent="0.25">
      <c r="J1010">
        <v>1007</v>
      </c>
      <c r="K1010" s="43">
        <v>0.77022745910046631</v>
      </c>
      <c r="L1010">
        <v>0.24744960936563154</v>
      </c>
      <c r="M1010">
        <v>0.52623915979153879</v>
      </c>
      <c r="N1010" s="44">
        <v>0.14075537826968199</v>
      </c>
      <c r="O1010" s="161"/>
      <c r="P1010" s="162"/>
      <c r="Q1010" s="162"/>
      <c r="R1010" s="163"/>
      <c r="S1010" s="161"/>
      <c r="V1010" s="163"/>
      <c r="W1010" s="164"/>
      <c r="X1010" s="164"/>
    </row>
    <row r="1011" spans="10:24" x14ac:dyDescent="0.25">
      <c r="J1011">
        <v>1008</v>
      </c>
      <c r="K1011" s="43">
        <v>0.91619181359006152</v>
      </c>
      <c r="L1011">
        <v>0.31792159707535894</v>
      </c>
      <c r="M1011">
        <v>0.60401995828894872</v>
      </c>
      <c r="N1011" s="44">
        <v>0.3507093523057192</v>
      </c>
      <c r="O1011" s="161"/>
      <c r="P1011" s="162"/>
      <c r="Q1011" s="162"/>
      <c r="R1011" s="163"/>
      <c r="S1011" s="161"/>
      <c r="V1011" s="163"/>
      <c r="W1011" s="164"/>
      <c r="X1011" s="164"/>
    </row>
    <row r="1012" spans="10:24" x14ac:dyDescent="0.25">
      <c r="J1012">
        <v>1009</v>
      </c>
      <c r="K1012" s="43">
        <v>0.5146838287079708</v>
      </c>
      <c r="L1012">
        <v>0.18609597248885756</v>
      </c>
      <c r="M1012">
        <v>0.58904765848403307</v>
      </c>
      <c r="N1012" s="44">
        <v>0.96667738132638792</v>
      </c>
      <c r="O1012" s="161"/>
      <c r="P1012" s="162"/>
      <c r="Q1012" s="162"/>
      <c r="R1012" s="163"/>
      <c r="S1012" s="161"/>
      <c r="V1012" s="163"/>
      <c r="W1012" s="164"/>
      <c r="X1012" s="164"/>
    </row>
    <row r="1013" spans="10:24" x14ac:dyDescent="0.25">
      <c r="J1013">
        <v>1010</v>
      </c>
      <c r="K1013" s="43">
        <v>0.60725142686263933</v>
      </c>
      <c r="L1013">
        <v>0.6662503915218374</v>
      </c>
      <c r="M1013">
        <v>0.67877156650259862</v>
      </c>
      <c r="N1013" s="44">
        <v>0.18978203590750187</v>
      </c>
      <c r="O1013" s="161"/>
      <c r="P1013" s="162"/>
      <c r="Q1013" s="162"/>
      <c r="R1013" s="163"/>
      <c r="S1013" s="161"/>
      <c r="V1013" s="163"/>
      <c r="W1013" s="164"/>
      <c r="X1013" s="164"/>
    </row>
    <row r="1014" spans="10:24" x14ac:dyDescent="0.25">
      <c r="J1014">
        <v>1011</v>
      </c>
      <c r="K1014" s="43">
        <v>0.14488703407157932</v>
      </c>
      <c r="L1014">
        <v>0.42162729093444629</v>
      </c>
      <c r="M1014">
        <v>0.68317774014725208</v>
      </c>
      <c r="N1014" s="44">
        <v>0.10820737260023461</v>
      </c>
      <c r="O1014" s="161"/>
      <c r="P1014" s="162"/>
      <c r="Q1014" s="162"/>
      <c r="R1014" s="163"/>
      <c r="S1014" s="161"/>
      <c r="V1014" s="163"/>
      <c r="W1014" s="164"/>
      <c r="X1014" s="164"/>
    </row>
    <row r="1015" spans="10:24" x14ac:dyDescent="0.25">
      <c r="J1015">
        <v>1012</v>
      </c>
      <c r="K1015" s="43">
        <v>0.97498139725320021</v>
      </c>
      <c r="L1015">
        <v>0.12723627099482371</v>
      </c>
      <c r="M1015">
        <v>6.3957520638418086E-2</v>
      </c>
      <c r="N1015" s="44">
        <v>0.39975087493721784</v>
      </c>
      <c r="O1015" s="161"/>
      <c r="P1015" s="162"/>
      <c r="Q1015" s="162"/>
      <c r="R1015" s="163"/>
      <c r="S1015" s="161"/>
      <c r="V1015" s="163"/>
      <c r="W1015" s="164"/>
      <c r="X1015" s="164"/>
    </row>
    <row r="1016" spans="10:24" x14ac:dyDescent="0.25">
      <c r="J1016">
        <v>1013</v>
      </c>
      <c r="K1016" s="43">
        <v>0.72994246533415785</v>
      </c>
      <c r="L1016">
        <v>0.51893646298783702</v>
      </c>
      <c r="M1016">
        <v>0.76701574469685629</v>
      </c>
      <c r="N1016" s="44">
        <v>0.43302349218363634</v>
      </c>
      <c r="O1016" s="161"/>
      <c r="P1016" s="162"/>
      <c r="Q1016" s="162"/>
      <c r="R1016" s="163"/>
      <c r="S1016" s="161"/>
      <c r="V1016" s="163"/>
      <c r="W1016" s="164"/>
      <c r="X1016" s="164"/>
    </row>
    <row r="1017" spans="10:24" x14ac:dyDescent="0.25">
      <c r="J1017">
        <v>1014</v>
      </c>
      <c r="K1017" s="43">
        <v>0.51921464440692966</v>
      </c>
      <c r="L1017">
        <v>6.2312694302906313E-2</v>
      </c>
      <c r="M1017">
        <v>0.53274590848179615</v>
      </c>
      <c r="N1017" s="44">
        <v>5.3044836543936214E-3</v>
      </c>
      <c r="O1017" s="161"/>
      <c r="P1017" s="162"/>
      <c r="Q1017" s="162"/>
      <c r="R1017" s="163"/>
      <c r="S1017" s="161"/>
      <c r="V1017" s="163"/>
      <c r="W1017" s="164"/>
      <c r="X1017" s="164"/>
    </row>
    <row r="1018" spans="10:24" x14ac:dyDescent="0.25">
      <c r="J1018">
        <v>1015</v>
      </c>
      <c r="K1018" s="43">
        <v>0.62146140593206645</v>
      </c>
      <c r="L1018">
        <v>0.21094849682771111</v>
      </c>
      <c r="M1018">
        <v>0.81515933174576938</v>
      </c>
      <c r="N1018" s="44">
        <v>9.8590771612283024E-2</v>
      </c>
      <c r="O1018" s="161"/>
      <c r="P1018" s="162"/>
      <c r="Q1018" s="162"/>
      <c r="R1018" s="163"/>
      <c r="S1018" s="161"/>
      <c r="V1018" s="163"/>
      <c r="W1018" s="164"/>
      <c r="X1018" s="164"/>
    </row>
    <row r="1019" spans="10:24" x14ac:dyDescent="0.25">
      <c r="J1019">
        <v>1016</v>
      </c>
      <c r="K1019" s="43">
        <v>0.29328438787393218</v>
      </c>
      <c r="L1019">
        <v>0.86779251391288492</v>
      </c>
      <c r="M1019">
        <v>0.30244129273734766</v>
      </c>
      <c r="N1019" s="44">
        <v>0.39517874405193898</v>
      </c>
      <c r="O1019" s="161"/>
      <c r="P1019" s="162"/>
      <c r="Q1019" s="162"/>
      <c r="R1019" s="163"/>
      <c r="S1019" s="161"/>
      <c r="V1019" s="163"/>
      <c r="W1019" s="164"/>
      <c r="X1019" s="164"/>
    </row>
    <row r="1020" spans="10:24" x14ac:dyDescent="0.25">
      <c r="J1020">
        <v>1017</v>
      </c>
      <c r="K1020" s="43">
        <v>0.8349932339746694</v>
      </c>
      <c r="L1020">
        <v>0.41556400421510553</v>
      </c>
      <c r="M1020">
        <v>0.97245628374705062</v>
      </c>
      <c r="N1020" s="44">
        <v>8.8796075311361466E-3</v>
      </c>
      <c r="O1020" s="161"/>
      <c r="P1020" s="162"/>
      <c r="Q1020" s="162"/>
      <c r="R1020" s="163"/>
      <c r="S1020" s="161"/>
      <c r="V1020" s="163"/>
      <c r="W1020" s="164"/>
      <c r="X1020" s="164"/>
    </row>
    <row r="1021" spans="10:24" x14ac:dyDescent="0.25">
      <c r="J1021">
        <v>1018</v>
      </c>
      <c r="K1021" s="43">
        <v>0.21583021693508941</v>
      </c>
      <c r="L1021">
        <v>0.42257628449701234</v>
      </c>
      <c r="M1021">
        <v>8.0768665979891408E-2</v>
      </c>
      <c r="N1021" s="44">
        <v>0.37049321905088139</v>
      </c>
      <c r="O1021" s="161"/>
      <c r="P1021" s="162"/>
      <c r="Q1021" s="162"/>
      <c r="R1021" s="163"/>
      <c r="S1021" s="161"/>
      <c r="V1021" s="163"/>
      <c r="W1021" s="164"/>
      <c r="X1021" s="164"/>
    </row>
    <row r="1022" spans="10:24" x14ac:dyDescent="0.25">
      <c r="J1022">
        <v>1019</v>
      </c>
      <c r="K1022" s="43">
        <v>0.43103815753450692</v>
      </c>
      <c r="L1022">
        <v>0.96390366428671548</v>
      </c>
      <c r="M1022">
        <v>0.87961362394817011</v>
      </c>
      <c r="N1022" s="44">
        <v>0.20184446358408126</v>
      </c>
      <c r="O1022" s="161"/>
      <c r="P1022" s="162"/>
      <c r="Q1022" s="162"/>
      <c r="R1022" s="163"/>
      <c r="S1022" s="161"/>
      <c r="V1022" s="163"/>
      <c r="W1022" s="164"/>
      <c r="X1022" s="164"/>
    </row>
    <row r="1023" spans="10:24" x14ac:dyDescent="0.25">
      <c r="J1023">
        <v>1020</v>
      </c>
      <c r="K1023" s="43">
        <v>0.89372962655648558</v>
      </c>
      <c r="L1023">
        <v>0.22159874136403046</v>
      </c>
      <c r="M1023">
        <v>0.45381586388386075</v>
      </c>
      <c r="N1023" s="44">
        <v>0.77007152525097988</v>
      </c>
      <c r="O1023" s="161"/>
      <c r="P1023" s="162"/>
      <c r="Q1023" s="162"/>
      <c r="R1023" s="163"/>
      <c r="S1023" s="161"/>
      <c r="V1023" s="163"/>
      <c r="W1023" s="164"/>
      <c r="X1023" s="164"/>
    </row>
    <row r="1024" spans="10:24" x14ac:dyDescent="0.25">
      <c r="J1024">
        <v>1021</v>
      </c>
      <c r="K1024" s="43">
        <v>0.89338573523459752</v>
      </c>
      <c r="L1024">
        <v>0.63799869126764075</v>
      </c>
      <c r="M1024">
        <v>0.18060072064292798</v>
      </c>
      <c r="N1024" s="44">
        <v>0.51062463087988741</v>
      </c>
      <c r="O1024" s="161"/>
      <c r="P1024" s="162"/>
      <c r="Q1024" s="162"/>
      <c r="R1024" s="163"/>
      <c r="S1024" s="161"/>
      <c r="V1024" s="163"/>
      <c r="W1024" s="164"/>
      <c r="X1024" s="164"/>
    </row>
    <row r="1025" spans="10:24" x14ac:dyDescent="0.25">
      <c r="J1025">
        <v>1022</v>
      </c>
      <c r="K1025" s="43">
        <v>0.27620723122653323</v>
      </c>
      <c r="L1025">
        <v>0.67524046610335942</v>
      </c>
      <c r="M1025">
        <v>0.83699037722925362</v>
      </c>
      <c r="N1025" s="44">
        <v>0.12024308045920695</v>
      </c>
      <c r="O1025" s="161"/>
      <c r="P1025" s="162"/>
      <c r="Q1025" s="162"/>
      <c r="R1025" s="163"/>
      <c r="S1025" s="161"/>
      <c r="V1025" s="163"/>
      <c r="W1025" s="164"/>
      <c r="X1025" s="164"/>
    </row>
    <row r="1026" spans="10:24" x14ac:dyDescent="0.25">
      <c r="J1026">
        <v>1023</v>
      </c>
      <c r="K1026" s="43">
        <v>0.31153810135910465</v>
      </c>
      <c r="L1026">
        <v>0.26945440089657502</v>
      </c>
      <c r="M1026">
        <v>0.32610397119383483</v>
      </c>
      <c r="N1026" s="44">
        <v>0.70173710883428775</v>
      </c>
      <c r="O1026" s="161"/>
      <c r="P1026" s="162"/>
      <c r="Q1026" s="162"/>
      <c r="R1026" s="163"/>
      <c r="S1026" s="161"/>
      <c r="V1026" s="163"/>
      <c r="W1026" s="164"/>
      <c r="X1026" s="164"/>
    </row>
    <row r="1027" spans="10:24" x14ac:dyDescent="0.25">
      <c r="J1027">
        <v>1024</v>
      </c>
      <c r="K1027" s="43">
        <v>0.86240072556240532</v>
      </c>
      <c r="L1027">
        <v>0.47953914195155023</v>
      </c>
      <c r="M1027">
        <v>0.74830226280493539</v>
      </c>
      <c r="N1027" s="44">
        <v>0.63276138908388513</v>
      </c>
      <c r="O1027" s="161"/>
      <c r="P1027" s="162"/>
      <c r="Q1027" s="162"/>
      <c r="R1027" s="163"/>
      <c r="S1027" s="161"/>
      <c r="V1027" s="163"/>
      <c r="W1027" s="164"/>
      <c r="X1027" s="164"/>
    </row>
    <row r="1028" spans="10:24" x14ac:dyDescent="0.25">
      <c r="J1028">
        <v>1025</v>
      </c>
      <c r="K1028" s="43">
        <v>0.44897708265140512</v>
      </c>
      <c r="L1028">
        <v>0.11147670363486706</v>
      </c>
      <c r="M1028">
        <v>9.872868757889286E-3</v>
      </c>
      <c r="N1028" s="44">
        <v>0.85998227280199635</v>
      </c>
      <c r="O1028" s="161"/>
      <c r="P1028" s="162"/>
      <c r="Q1028" s="162"/>
      <c r="R1028" s="163"/>
      <c r="S1028" s="161"/>
      <c r="V1028" s="163"/>
      <c r="W1028" s="164"/>
      <c r="X1028" s="164"/>
    </row>
    <row r="1029" spans="10:24" x14ac:dyDescent="0.25">
      <c r="J1029">
        <v>1026</v>
      </c>
      <c r="K1029" s="43">
        <v>0.35800065586651153</v>
      </c>
      <c r="L1029">
        <v>0.57525701185266576</v>
      </c>
      <c r="M1029">
        <v>0.81129800195777801</v>
      </c>
      <c r="N1029" s="44">
        <v>0.28929925183801675</v>
      </c>
      <c r="O1029" s="161"/>
      <c r="P1029" s="162"/>
      <c r="Q1029" s="162"/>
      <c r="R1029" s="163"/>
      <c r="S1029" s="161"/>
      <c r="V1029" s="163"/>
      <c r="W1029" s="164"/>
      <c r="X1029" s="164"/>
    </row>
    <row r="1030" spans="10:24" x14ac:dyDescent="0.25">
      <c r="J1030">
        <v>1027</v>
      </c>
      <c r="K1030" s="43">
        <v>5.7158996643826954E-2</v>
      </c>
      <c r="L1030">
        <v>2.3476063769194422E-2</v>
      </c>
      <c r="M1030">
        <v>0.51558703821148244</v>
      </c>
      <c r="N1030" s="44">
        <v>0.65010524145806492</v>
      </c>
      <c r="O1030" s="161"/>
      <c r="P1030" s="162"/>
      <c r="Q1030" s="162"/>
      <c r="R1030" s="163"/>
      <c r="S1030" s="161"/>
      <c r="V1030" s="163"/>
      <c r="W1030" s="164"/>
      <c r="X1030" s="164"/>
    </row>
    <row r="1031" spans="10:24" x14ac:dyDescent="0.25">
      <c r="J1031">
        <v>1028</v>
      </c>
      <c r="K1031" s="43">
        <v>0.15985567746858265</v>
      </c>
      <c r="L1031">
        <v>0.17270480188513615</v>
      </c>
      <c r="M1031">
        <v>0.3184767210054763</v>
      </c>
      <c r="N1031" s="44">
        <v>0.89954703634135114</v>
      </c>
      <c r="O1031" s="161"/>
      <c r="P1031" s="162"/>
      <c r="Q1031" s="162"/>
      <c r="R1031" s="163"/>
      <c r="S1031" s="161"/>
      <c r="V1031" s="163"/>
      <c r="W1031" s="164"/>
      <c r="X1031" s="164"/>
    </row>
    <row r="1032" spans="10:24" x14ac:dyDescent="0.25">
      <c r="J1032">
        <v>1029</v>
      </c>
      <c r="K1032" s="43">
        <v>0.11350673391776289</v>
      </c>
      <c r="L1032">
        <v>0.57182532040739475</v>
      </c>
      <c r="M1032">
        <v>0.68789224257276049</v>
      </c>
      <c r="N1032" s="44">
        <v>6.4304191056341775E-2</v>
      </c>
      <c r="O1032" s="161"/>
      <c r="P1032" s="162"/>
      <c r="Q1032" s="162"/>
      <c r="R1032" s="163"/>
      <c r="S1032" s="161"/>
      <c r="V1032" s="163"/>
      <c r="W1032" s="164"/>
      <c r="X1032" s="164"/>
    </row>
    <row r="1033" spans="10:24" x14ac:dyDescent="0.25">
      <c r="J1033">
        <v>1030</v>
      </c>
      <c r="K1033" s="43">
        <v>0.85237853029920885</v>
      </c>
      <c r="L1033">
        <v>0.2327314490546063</v>
      </c>
      <c r="M1033">
        <v>0.35507284613269852</v>
      </c>
      <c r="N1033" s="44">
        <v>0.41728079408212571</v>
      </c>
      <c r="O1033" s="161"/>
      <c r="P1033" s="162"/>
      <c r="Q1033" s="162"/>
      <c r="R1033" s="163"/>
      <c r="S1033" s="161"/>
      <c r="V1033" s="163"/>
      <c r="W1033" s="164"/>
      <c r="X1033" s="164"/>
    </row>
    <row r="1034" spans="10:24" x14ac:dyDescent="0.25">
      <c r="J1034">
        <v>1031</v>
      </c>
      <c r="K1034" s="43">
        <v>0.33488157877235014</v>
      </c>
      <c r="L1034">
        <v>0.46581190026501063</v>
      </c>
      <c r="M1034">
        <v>0.30445276021235024</v>
      </c>
      <c r="N1034" s="44">
        <v>0.74467700809051685</v>
      </c>
      <c r="O1034" s="161"/>
      <c r="P1034" s="162"/>
      <c r="Q1034" s="162"/>
      <c r="R1034" s="163"/>
      <c r="S1034" s="161"/>
      <c r="V1034" s="163"/>
      <c r="W1034" s="164"/>
      <c r="X1034" s="164"/>
    </row>
    <row r="1035" spans="10:24" x14ac:dyDescent="0.25">
      <c r="J1035">
        <v>1032</v>
      </c>
      <c r="K1035" s="43">
        <v>0.5607668685433006</v>
      </c>
      <c r="L1035">
        <v>0.18729299536518051</v>
      </c>
      <c r="M1035">
        <v>0.50249792579621944</v>
      </c>
      <c r="N1035" s="44">
        <v>0.42454738493704092</v>
      </c>
      <c r="O1035" s="161"/>
      <c r="P1035" s="162"/>
      <c r="Q1035" s="162"/>
      <c r="R1035" s="163"/>
      <c r="S1035" s="161"/>
      <c r="V1035" s="163"/>
      <c r="W1035" s="164"/>
      <c r="X1035" s="164"/>
    </row>
    <row r="1036" spans="10:24" x14ac:dyDescent="0.25">
      <c r="J1036">
        <v>1033</v>
      </c>
      <c r="K1036" s="43">
        <v>0.94114375428189523</v>
      </c>
      <c r="L1036">
        <v>0.82118501573738734</v>
      </c>
      <c r="M1036">
        <v>0.47118356348071389</v>
      </c>
      <c r="N1036" s="44">
        <v>0.96056733537774563</v>
      </c>
      <c r="O1036" s="161"/>
      <c r="P1036" s="162"/>
      <c r="Q1036" s="162"/>
      <c r="R1036" s="163"/>
      <c r="S1036" s="161"/>
      <c r="V1036" s="163"/>
      <c r="W1036" s="164"/>
      <c r="X1036" s="164"/>
    </row>
    <row r="1037" spans="10:24" x14ac:dyDescent="0.25">
      <c r="J1037">
        <v>1034</v>
      </c>
      <c r="K1037" s="43">
        <v>0.85782361151110831</v>
      </c>
      <c r="L1037">
        <v>0.11473106604670658</v>
      </c>
      <c r="M1037">
        <v>0.92847467885206336</v>
      </c>
      <c r="N1037" s="44">
        <v>6.6912841568630421E-3</v>
      </c>
      <c r="O1037" s="161"/>
      <c r="P1037" s="162"/>
      <c r="Q1037" s="162"/>
      <c r="R1037" s="163"/>
      <c r="S1037" s="161"/>
      <c r="V1037" s="163"/>
      <c r="W1037" s="164"/>
      <c r="X1037" s="164"/>
    </row>
    <row r="1038" spans="10:24" x14ac:dyDescent="0.25">
      <c r="J1038">
        <v>1035</v>
      </c>
      <c r="K1038" s="43">
        <v>0.88911647788208992</v>
      </c>
      <c r="L1038">
        <v>0.81510762945003479</v>
      </c>
      <c r="M1038">
        <v>0.90216220959776605</v>
      </c>
      <c r="N1038" s="44">
        <v>0.67939502601451418</v>
      </c>
      <c r="O1038" s="161"/>
      <c r="P1038" s="162"/>
      <c r="Q1038" s="162"/>
      <c r="R1038" s="163"/>
      <c r="S1038" s="161"/>
      <c r="V1038" s="163"/>
      <c r="W1038" s="164"/>
      <c r="X1038" s="164"/>
    </row>
    <row r="1039" spans="10:24" x14ac:dyDescent="0.25">
      <c r="J1039">
        <v>1036</v>
      </c>
      <c r="K1039" s="43">
        <v>4.7950355778563991E-2</v>
      </c>
      <c r="L1039">
        <v>0.36330426771008928</v>
      </c>
      <c r="M1039">
        <v>0.61321953065691603</v>
      </c>
      <c r="N1039" s="44">
        <v>0.12564860298753633</v>
      </c>
      <c r="O1039" s="161"/>
      <c r="P1039" s="162"/>
      <c r="Q1039" s="162"/>
      <c r="R1039" s="163"/>
      <c r="S1039" s="161"/>
      <c r="V1039" s="163"/>
      <c r="W1039" s="164"/>
      <c r="X1039" s="164"/>
    </row>
    <row r="1040" spans="10:24" x14ac:dyDescent="0.25">
      <c r="J1040">
        <v>1037</v>
      </c>
      <c r="K1040" s="43">
        <v>0.12215935753016438</v>
      </c>
      <c r="L1040">
        <v>0.7717622693732461</v>
      </c>
      <c r="M1040">
        <v>9.4906536789474583E-2</v>
      </c>
      <c r="N1040" s="44">
        <v>0.9938483486462647</v>
      </c>
      <c r="O1040" s="161"/>
      <c r="P1040" s="162"/>
      <c r="Q1040" s="162"/>
      <c r="R1040" s="163"/>
      <c r="S1040" s="161"/>
      <c r="V1040" s="163"/>
      <c r="W1040" s="164"/>
      <c r="X1040" s="164"/>
    </row>
    <row r="1041" spans="10:24" x14ac:dyDescent="0.25">
      <c r="J1041">
        <v>1038</v>
      </c>
      <c r="K1041" s="43">
        <v>0.36553550927016465</v>
      </c>
      <c r="L1041">
        <v>0.73462748029295488</v>
      </c>
      <c r="M1041">
        <v>0.81410266864442793</v>
      </c>
      <c r="N1041" s="44">
        <v>0.25711311884520305</v>
      </c>
      <c r="O1041" s="161"/>
      <c r="P1041" s="162"/>
      <c r="Q1041" s="162"/>
      <c r="R1041" s="163"/>
      <c r="S1041" s="161"/>
      <c r="V1041" s="163"/>
      <c r="W1041" s="164"/>
      <c r="X1041" s="164"/>
    </row>
    <row r="1042" spans="10:24" x14ac:dyDescent="0.25">
      <c r="J1042">
        <v>1039</v>
      </c>
      <c r="K1042" s="43">
        <v>0.91836802678531626</v>
      </c>
      <c r="L1042">
        <v>0.3824440130694915</v>
      </c>
      <c r="M1042">
        <v>9.4230443784853346E-2</v>
      </c>
      <c r="N1042" s="44">
        <v>0.45942752910979412</v>
      </c>
      <c r="O1042" s="161"/>
      <c r="P1042" s="162"/>
      <c r="Q1042" s="162"/>
      <c r="R1042" s="163"/>
      <c r="S1042" s="161"/>
      <c r="V1042" s="163"/>
      <c r="W1042" s="164"/>
      <c r="X1042" s="164"/>
    </row>
    <row r="1043" spans="10:24" x14ac:dyDescent="0.25">
      <c r="J1043">
        <v>1040</v>
      </c>
      <c r="K1043" s="43">
        <v>0.138503255872377</v>
      </c>
      <c r="L1043">
        <v>0.93010220269296362</v>
      </c>
      <c r="M1043">
        <v>0.16495260418922031</v>
      </c>
      <c r="N1043" s="44">
        <v>0.60163818271961589</v>
      </c>
      <c r="O1043" s="161"/>
      <c r="P1043" s="162"/>
      <c r="Q1043" s="162"/>
      <c r="R1043" s="163"/>
      <c r="S1043" s="161"/>
      <c r="V1043" s="163"/>
      <c r="W1043" s="164"/>
      <c r="X1043" s="164"/>
    </row>
    <row r="1044" spans="10:24" x14ac:dyDescent="0.25">
      <c r="J1044">
        <v>1041</v>
      </c>
      <c r="K1044" s="43">
        <v>0.16970691702173735</v>
      </c>
      <c r="L1044">
        <v>0.84175038147469261</v>
      </c>
      <c r="M1044">
        <v>9.2123978920135796E-2</v>
      </c>
      <c r="N1044" s="44">
        <v>0.11551072559218967</v>
      </c>
      <c r="O1044" s="161"/>
      <c r="P1044" s="162"/>
      <c r="Q1044" s="162"/>
      <c r="R1044" s="163"/>
      <c r="S1044" s="161"/>
      <c r="V1044" s="163"/>
      <c r="W1044" s="164"/>
      <c r="X1044" s="164"/>
    </row>
    <row r="1045" spans="10:24" x14ac:dyDescent="0.25">
      <c r="J1045">
        <v>1042</v>
      </c>
      <c r="K1045" s="43">
        <v>0.89158446814254733</v>
      </c>
      <c r="L1045">
        <v>0.38388467704041218</v>
      </c>
      <c r="M1045">
        <v>0.9708156899671353</v>
      </c>
      <c r="N1045" s="44">
        <v>0.51132491352170684</v>
      </c>
      <c r="O1045" s="161"/>
      <c r="P1045" s="162"/>
      <c r="Q1045" s="162"/>
      <c r="R1045" s="163"/>
      <c r="S1045" s="161"/>
      <c r="V1045" s="163"/>
      <c r="W1045" s="164"/>
      <c r="X1045" s="164"/>
    </row>
    <row r="1046" spans="10:24" x14ac:dyDescent="0.25">
      <c r="J1046">
        <v>1043</v>
      </c>
      <c r="K1046" s="43">
        <v>0.21904987832461864</v>
      </c>
      <c r="L1046">
        <v>0.94124400524997276</v>
      </c>
      <c r="M1046">
        <v>0.52935374141054659</v>
      </c>
      <c r="N1046" s="44">
        <v>0.9002749177088385</v>
      </c>
      <c r="O1046" s="161"/>
      <c r="P1046" s="162"/>
      <c r="Q1046" s="162"/>
      <c r="R1046" s="163"/>
      <c r="S1046" s="161"/>
      <c r="V1046" s="163"/>
      <c r="W1046" s="164"/>
      <c r="X1046" s="164"/>
    </row>
    <row r="1047" spans="10:24" x14ac:dyDescent="0.25">
      <c r="J1047">
        <v>1044</v>
      </c>
      <c r="K1047" s="43">
        <v>0.5212040760349731</v>
      </c>
      <c r="L1047">
        <v>0.49795123166430955</v>
      </c>
      <c r="M1047">
        <v>0.82770668167011197</v>
      </c>
      <c r="N1047" s="44">
        <v>0.4784450520665573</v>
      </c>
      <c r="O1047" s="161"/>
      <c r="P1047" s="162"/>
      <c r="Q1047" s="162"/>
      <c r="R1047" s="163"/>
      <c r="S1047" s="161"/>
      <c r="V1047" s="163"/>
      <c r="W1047" s="164"/>
      <c r="X1047" s="164"/>
    </row>
    <row r="1048" spans="10:24" x14ac:dyDescent="0.25">
      <c r="J1048">
        <v>1045</v>
      </c>
      <c r="K1048" s="43">
        <v>0.18058624971791959</v>
      </c>
      <c r="L1048">
        <v>0.63018791394297435</v>
      </c>
      <c r="M1048">
        <v>0.51397891394505923</v>
      </c>
      <c r="N1048" s="44">
        <v>8.7670393291555793E-2</v>
      </c>
      <c r="O1048" s="161"/>
      <c r="P1048" s="162"/>
      <c r="Q1048" s="162"/>
      <c r="R1048" s="163"/>
      <c r="S1048" s="161"/>
      <c r="V1048" s="163"/>
      <c r="W1048" s="164"/>
      <c r="X1048" s="164"/>
    </row>
    <row r="1049" spans="10:24" x14ac:dyDescent="0.25">
      <c r="J1049">
        <v>1046</v>
      </c>
      <c r="K1049" s="43">
        <v>0.28962275806396798</v>
      </c>
      <c r="L1049">
        <v>0.21413542514254336</v>
      </c>
      <c r="M1049">
        <v>0.26151665000980551</v>
      </c>
      <c r="N1049" s="44">
        <v>0.73650932309967587</v>
      </c>
      <c r="O1049" s="161"/>
      <c r="P1049" s="162"/>
      <c r="Q1049" s="162"/>
      <c r="R1049" s="163"/>
      <c r="S1049" s="161"/>
      <c r="V1049" s="163"/>
      <c r="W1049" s="164"/>
      <c r="X1049" s="164"/>
    </row>
    <row r="1050" spans="10:24" x14ac:dyDescent="0.25">
      <c r="J1050">
        <v>1047</v>
      </c>
      <c r="K1050" s="43">
        <v>0.37090148838973647</v>
      </c>
      <c r="L1050">
        <v>0.6361150983535494</v>
      </c>
      <c r="M1050">
        <v>0.85452863236842269</v>
      </c>
      <c r="N1050" s="44">
        <v>0.54182381847972061</v>
      </c>
      <c r="O1050" s="161"/>
      <c r="P1050" s="162"/>
      <c r="Q1050" s="162"/>
      <c r="R1050" s="163"/>
      <c r="S1050" s="161"/>
      <c r="V1050" s="163"/>
      <c r="W1050" s="164"/>
      <c r="X1050" s="164"/>
    </row>
    <row r="1051" spans="10:24" x14ac:dyDescent="0.25">
      <c r="J1051">
        <v>1048</v>
      </c>
      <c r="K1051" s="43">
        <v>0.53385330409195419</v>
      </c>
      <c r="L1051">
        <v>0.65602479162034344</v>
      </c>
      <c r="M1051">
        <v>0.60842427634113738</v>
      </c>
      <c r="N1051" s="44">
        <v>0.72549701781560794</v>
      </c>
      <c r="O1051" s="161"/>
      <c r="P1051" s="162"/>
      <c r="Q1051" s="162"/>
      <c r="R1051" s="163"/>
      <c r="S1051" s="161"/>
      <c r="V1051" s="163"/>
      <c r="W1051" s="164"/>
      <c r="X1051" s="164"/>
    </row>
    <row r="1052" spans="10:24" x14ac:dyDescent="0.25">
      <c r="J1052">
        <v>1049</v>
      </c>
      <c r="K1052" s="43">
        <v>0.78128864356173311</v>
      </c>
      <c r="L1052">
        <v>8.5378730135167724E-2</v>
      </c>
      <c r="M1052">
        <v>0.80244718854996877</v>
      </c>
      <c r="N1052" s="44">
        <v>0.19798187139229784</v>
      </c>
      <c r="O1052" s="161"/>
      <c r="P1052" s="162"/>
      <c r="Q1052" s="162"/>
      <c r="R1052" s="163"/>
      <c r="S1052" s="161"/>
      <c r="V1052" s="163"/>
      <c r="W1052" s="164"/>
      <c r="X1052" s="164"/>
    </row>
    <row r="1053" spans="10:24" x14ac:dyDescent="0.25">
      <c r="J1053">
        <v>1050</v>
      </c>
      <c r="K1053" s="43">
        <v>0.59311715419351752</v>
      </c>
      <c r="L1053">
        <v>0.73674243864049371</v>
      </c>
      <c r="M1053">
        <v>0.2244644639816824</v>
      </c>
      <c r="N1053" s="44">
        <v>0.42452173957321138</v>
      </c>
      <c r="O1053" s="161"/>
      <c r="P1053" s="162"/>
      <c r="Q1053" s="162"/>
      <c r="R1053" s="163"/>
      <c r="S1053" s="161"/>
      <c r="V1053" s="163"/>
      <c r="W1053" s="164"/>
      <c r="X1053" s="164"/>
    </row>
    <row r="1054" spans="10:24" x14ac:dyDescent="0.25">
      <c r="J1054">
        <v>1051</v>
      </c>
      <c r="K1054" s="43">
        <v>9.1188358431124605E-3</v>
      </c>
      <c r="L1054">
        <v>0.15914761859999293</v>
      </c>
      <c r="M1054">
        <v>0.60731007170068385</v>
      </c>
      <c r="N1054" s="44">
        <v>0.80819743494759222</v>
      </c>
      <c r="O1054" s="161"/>
      <c r="P1054" s="162"/>
      <c r="Q1054" s="162"/>
      <c r="R1054" s="163"/>
      <c r="S1054" s="161"/>
      <c r="V1054" s="163"/>
      <c r="W1054" s="164"/>
      <c r="X1054" s="164"/>
    </row>
    <row r="1055" spans="10:24" x14ac:dyDescent="0.25">
      <c r="J1055">
        <v>1052</v>
      </c>
      <c r="K1055" s="43">
        <v>0.72757506064626576</v>
      </c>
      <c r="L1055">
        <v>0.78821920945211366</v>
      </c>
      <c r="M1055">
        <v>0.22445631952045153</v>
      </c>
      <c r="N1055" s="44">
        <v>0.96637009030686716</v>
      </c>
      <c r="O1055" s="161"/>
      <c r="P1055" s="162"/>
      <c r="Q1055" s="162"/>
      <c r="R1055" s="163"/>
      <c r="S1055" s="161"/>
      <c r="V1055" s="163"/>
      <c r="W1055" s="164"/>
      <c r="X1055" s="164"/>
    </row>
    <row r="1056" spans="10:24" x14ac:dyDescent="0.25">
      <c r="J1056">
        <v>1053</v>
      </c>
      <c r="K1056" s="43">
        <v>0.36057184441903423</v>
      </c>
      <c r="L1056">
        <v>0.24825778767834483</v>
      </c>
      <c r="M1056">
        <v>0.4776702996162917</v>
      </c>
      <c r="N1056" s="44">
        <v>0.96111898876438706</v>
      </c>
      <c r="O1056" s="161"/>
      <c r="P1056" s="162"/>
      <c r="Q1056" s="162"/>
      <c r="R1056" s="163"/>
      <c r="S1056" s="161"/>
      <c r="V1056" s="163"/>
      <c r="W1056" s="164"/>
      <c r="X1056" s="164"/>
    </row>
    <row r="1057" spans="10:24" x14ac:dyDescent="0.25">
      <c r="J1057">
        <v>1054</v>
      </c>
      <c r="K1057" s="43">
        <v>0.33876204516077513</v>
      </c>
      <c r="L1057">
        <v>0.3711574291455555</v>
      </c>
      <c r="M1057">
        <v>0.36229340577436808</v>
      </c>
      <c r="N1057" s="44">
        <v>0.9341229421899151</v>
      </c>
      <c r="O1057" s="161"/>
      <c r="P1057" s="162"/>
      <c r="Q1057" s="162"/>
      <c r="R1057" s="163"/>
      <c r="S1057" s="161"/>
      <c r="V1057" s="163"/>
      <c r="W1057" s="164"/>
      <c r="X1057" s="164"/>
    </row>
    <row r="1058" spans="10:24" x14ac:dyDescent="0.25">
      <c r="J1058">
        <v>1055</v>
      </c>
      <c r="K1058" s="43">
        <v>0.66959398275810755</v>
      </c>
      <c r="L1058">
        <v>1.2997542813688256E-2</v>
      </c>
      <c r="M1058">
        <v>0.83990801097363121</v>
      </c>
      <c r="N1058" s="44">
        <v>0.24686007105124419</v>
      </c>
      <c r="O1058" s="161"/>
      <c r="P1058" s="162"/>
      <c r="Q1058" s="162"/>
      <c r="R1058" s="163"/>
      <c r="S1058" s="161"/>
      <c r="V1058" s="163"/>
      <c r="W1058" s="164"/>
      <c r="X1058" s="164"/>
    </row>
    <row r="1059" spans="10:24" x14ac:dyDescent="0.25">
      <c r="J1059">
        <v>1056</v>
      </c>
      <c r="K1059" s="43">
        <v>0.77473513118847115</v>
      </c>
      <c r="L1059">
        <v>0.91128369339104265</v>
      </c>
      <c r="M1059">
        <v>0.57872993984564036</v>
      </c>
      <c r="N1059" s="44">
        <v>0.40345276998251633</v>
      </c>
      <c r="O1059" s="161"/>
      <c r="P1059" s="162"/>
      <c r="Q1059" s="162"/>
      <c r="R1059" s="163"/>
      <c r="S1059" s="161"/>
      <c r="V1059" s="163"/>
      <c r="W1059" s="164"/>
      <c r="X1059" s="164"/>
    </row>
    <row r="1060" spans="10:24" x14ac:dyDescent="0.25">
      <c r="J1060">
        <v>1057</v>
      </c>
      <c r="K1060" s="43">
        <v>0.11138018360941038</v>
      </c>
      <c r="L1060">
        <v>0.58526972934530908</v>
      </c>
      <c r="M1060">
        <v>0.41271142659405746</v>
      </c>
      <c r="N1060" s="44">
        <v>0.25192906551655969</v>
      </c>
      <c r="O1060" s="161"/>
      <c r="P1060" s="162"/>
      <c r="Q1060" s="162"/>
      <c r="R1060" s="163"/>
      <c r="S1060" s="161"/>
      <c r="V1060" s="163"/>
      <c r="W1060" s="164"/>
      <c r="X1060" s="164"/>
    </row>
    <row r="1061" spans="10:24" x14ac:dyDescent="0.25">
      <c r="J1061">
        <v>1058</v>
      </c>
      <c r="K1061" s="43">
        <v>0.63086226931910905</v>
      </c>
      <c r="L1061">
        <v>0.93719996204024691</v>
      </c>
      <c r="M1061">
        <v>0.86670263296008054</v>
      </c>
      <c r="N1061" s="44">
        <v>0.65586433440589353</v>
      </c>
      <c r="O1061" s="161"/>
      <c r="P1061" s="162"/>
      <c r="Q1061" s="162"/>
      <c r="R1061" s="163"/>
      <c r="S1061" s="161"/>
      <c r="V1061" s="163"/>
      <c r="W1061" s="164"/>
      <c r="X1061" s="164"/>
    </row>
    <row r="1062" spans="10:24" x14ac:dyDescent="0.25">
      <c r="J1062">
        <v>1059</v>
      </c>
      <c r="K1062" s="43">
        <v>0.88544161050856329</v>
      </c>
      <c r="L1062">
        <v>0.42189044311916091</v>
      </c>
      <c r="M1062">
        <v>0.12019202042615773</v>
      </c>
      <c r="N1062" s="44">
        <v>0.88648536843177062</v>
      </c>
      <c r="O1062" s="161"/>
      <c r="P1062" s="162"/>
      <c r="Q1062" s="162"/>
      <c r="R1062" s="163"/>
      <c r="S1062" s="161"/>
      <c r="V1062" s="163"/>
      <c r="W1062" s="164"/>
      <c r="X1062" s="164"/>
    </row>
    <row r="1063" spans="10:24" x14ac:dyDescent="0.25">
      <c r="J1063">
        <v>1060</v>
      </c>
      <c r="K1063" s="43">
        <v>0.14717714477827282</v>
      </c>
      <c r="L1063">
        <v>1.9245697184884003E-2</v>
      </c>
      <c r="M1063">
        <v>0.96041386102702531</v>
      </c>
      <c r="N1063" s="44">
        <v>0.86045355040845073</v>
      </c>
      <c r="O1063" s="161"/>
      <c r="P1063" s="162"/>
      <c r="Q1063" s="162"/>
      <c r="R1063" s="163"/>
      <c r="S1063" s="161"/>
      <c r="V1063" s="163"/>
      <c r="W1063" s="164"/>
      <c r="X1063" s="164"/>
    </row>
    <row r="1064" spans="10:24" x14ac:dyDescent="0.25">
      <c r="J1064">
        <v>1061</v>
      </c>
      <c r="K1064" s="43">
        <v>0.59613348301054314</v>
      </c>
      <c r="L1064">
        <v>0.84040787489178659</v>
      </c>
      <c r="M1064">
        <v>0.10018244422259837</v>
      </c>
      <c r="N1064" s="44">
        <v>0.36224112748953397</v>
      </c>
      <c r="O1064" s="161"/>
      <c r="P1064" s="162"/>
      <c r="Q1064" s="162"/>
      <c r="R1064" s="163"/>
      <c r="S1064" s="161"/>
      <c r="V1064" s="163"/>
      <c r="W1064" s="164"/>
      <c r="X1064" s="164"/>
    </row>
    <row r="1065" spans="10:24" x14ac:dyDescent="0.25">
      <c r="J1065">
        <v>1062</v>
      </c>
      <c r="K1065" s="43">
        <v>0.58423862016076555</v>
      </c>
      <c r="L1065">
        <v>0.8539523858068625</v>
      </c>
      <c r="M1065">
        <v>6.8380295721478412E-2</v>
      </c>
      <c r="N1065" s="44">
        <v>0.92049713484187723</v>
      </c>
      <c r="O1065" s="161"/>
      <c r="P1065" s="162"/>
      <c r="Q1065" s="162"/>
      <c r="R1065" s="163"/>
      <c r="S1065" s="161"/>
      <c r="V1065" s="163"/>
      <c r="W1065" s="164"/>
      <c r="X1065" s="164"/>
    </row>
    <row r="1066" spans="10:24" x14ac:dyDescent="0.25">
      <c r="J1066">
        <v>1063</v>
      </c>
      <c r="K1066" s="43">
        <v>0.33581032875859917</v>
      </c>
      <c r="L1066">
        <v>0.61976545567201913</v>
      </c>
      <c r="M1066">
        <v>0.161410290021058</v>
      </c>
      <c r="N1066" s="44">
        <v>0.9539502707594395</v>
      </c>
      <c r="O1066" s="161"/>
      <c r="P1066" s="162"/>
      <c r="Q1066" s="162"/>
      <c r="R1066" s="163"/>
      <c r="S1066" s="161"/>
      <c r="V1066" s="163"/>
      <c r="W1066" s="164"/>
      <c r="X1066" s="164"/>
    </row>
    <row r="1067" spans="10:24" x14ac:dyDescent="0.25">
      <c r="J1067">
        <v>1064</v>
      </c>
      <c r="K1067" s="43">
        <v>0.56731443281910898</v>
      </c>
      <c r="L1067">
        <v>0.75793784729388125</v>
      </c>
      <c r="M1067">
        <v>5.487547335893328E-2</v>
      </c>
      <c r="N1067" s="44">
        <v>0.96694307061141027</v>
      </c>
      <c r="O1067" s="161"/>
      <c r="P1067" s="162"/>
      <c r="Q1067" s="162"/>
      <c r="R1067" s="163"/>
      <c r="S1067" s="161"/>
      <c r="V1067" s="163"/>
      <c r="W1067" s="164"/>
      <c r="X1067" s="164"/>
    </row>
    <row r="1068" spans="10:24" x14ac:dyDescent="0.25">
      <c r="J1068">
        <v>1065</v>
      </c>
      <c r="K1068" s="43">
        <v>0.84935253186132642</v>
      </c>
      <c r="L1068">
        <v>0.9794838253194329</v>
      </c>
      <c r="M1068">
        <v>0.30575704980903562</v>
      </c>
      <c r="N1068" s="44">
        <v>0.74002298824664048</v>
      </c>
      <c r="O1068" s="161"/>
      <c r="P1068" s="162"/>
      <c r="Q1068" s="162"/>
      <c r="R1068" s="163"/>
      <c r="S1068" s="161"/>
      <c r="V1068" s="163"/>
      <c r="W1068" s="164"/>
      <c r="X1068" s="164"/>
    </row>
    <row r="1069" spans="10:24" x14ac:dyDescent="0.25">
      <c r="J1069">
        <v>1066</v>
      </c>
      <c r="K1069" s="43">
        <v>0.56513945404076205</v>
      </c>
      <c r="L1069">
        <v>0.2897957475496058</v>
      </c>
      <c r="M1069">
        <v>0.69738199340918794</v>
      </c>
      <c r="N1069" s="44">
        <v>0.7914555042413518</v>
      </c>
      <c r="O1069" s="161"/>
      <c r="P1069" s="162"/>
      <c r="Q1069" s="162"/>
      <c r="R1069" s="163"/>
      <c r="S1069" s="161"/>
      <c r="V1069" s="163"/>
      <c r="W1069" s="164"/>
      <c r="X1069" s="164"/>
    </row>
    <row r="1070" spans="10:24" x14ac:dyDescent="0.25">
      <c r="J1070">
        <v>1067</v>
      </c>
      <c r="K1070" s="43">
        <v>0.43726586705079951</v>
      </c>
      <c r="L1070">
        <v>0.21339481385283421</v>
      </c>
      <c r="M1070">
        <v>0.15149746009505427</v>
      </c>
      <c r="N1070" s="44">
        <v>0.19201550439945037</v>
      </c>
      <c r="O1070" s="161"/>
      <c r="P1070" s="162"/>
      <c r="Q1070" s="162"/>
      <c r="R1070" s="163"/>
      <c r="S1070" s="161"/>
      <c r="V1070" s="163"/>
      <c r="W1070" s="164"/>
      <c r="X1070" s="164"/>
    </row>
    <row r="1071" spans="10:24" x14ac:dyDescent="0.25">
      <c r="J1071">
        <v>1068</v>
      </c>
      <c r="K1071" s="43">
        <v>0.27996504152726231</v>
      </c>
      <c r="L1071">
        <v>0.43171484749680999</v>
      </c>
      <c r="M1071">
        <v>0.49492664306719047</v>
      </c>
      <c r="N1071" s="44">
        <v>8.2661724342289133E-2</v>
      </c>
      <c r="O1071" s="161"/>
      <c r="P1071" s="162"/>
      <c r="Q1071" s="162"/>
      <c r="R1071" s="163"/>
      <c r="S1071" s="161"/>
      <c r="V1071" s="163"/>
      <c r="W1071" s="164"/>
      <c r="X1071" s="164"/>
    </row>
    <row r="1072" spans="10:24" x14ac:dyDescent="0.25">
      <c r="J1072">
        <v>1069</v>
      </c>
      <c r="K1072" s="43">
        <v>0.51140783427796088</v>
      </c>
      <c r="L1072">
        <v>0.64344782871584538</v>
      </c>
      <c r="M1072">
        <v>0.18822784312711016</v>
      </c>
      <c r="N1072" s="44">
        <v>0.55364571296087906</v>
      </c>
      <c r="O1072" s="161"/>
      <c r="P1072" s="162"/>
      <c r="Q1072" s="162"/>
      <c r="R1072" s="163"/>
      <c r="S1072" s="161"/>
      <c r="V1072" s="163"/>
      <c r="W1072" s="164"/>
      <c r="X1072" s="164"/>
    </row>
    <row r="1073" spans="10:24" x14ac:dyDescent="0.25">
      <c r="J1073">
        <v>1070</v>
      </c>
      <c r="K1073" s="43">
        <v>0.6315131628739441</v>
      </c>
      <c r="L1073">
        <v>0.40500724946578126</v>
      </c>
      <c r="M1073">
        <v>0.21438134529413</v>
      </c>
      <c r="N1073" s="44">
        <v>0.59284504911901648</v>
      </c>
      <c r="O1073" s="161"/>
      <c r="P1073" s="162"/>
      <c r="Q1073" s="162"/>
      <c r="R1073" s="163"/>
      <c r="S1073" s="161"/>
      <c r="V1073" s="163"/>
      <c r="W1073" s="164"/>
      <c r="X1073" s="164"/>
    </row>
    <row r="1074" spans="10:24" x14ac:dyDescent="0.25">
      <c r="J1074">
        <v>1071</v>
      </c>
      <c r="K1074" s="43">
        <v>8.0949911255555396E-2</v>
      </c>
      <c r="L1074">
        <v>0.53988070547991573</v>
      </c>
      <c r="M1074">
        <v>0.66093898663269823</v>
      </c>
      <c r="N1074" s="44">
        <v>4.4537243214777256E-3</v>
      </c>
      <c r="O1074" s="161"/>
      <c r="P1074" s="162"/>
      <c r="Q1074" s="162"/>
      <c r="R1074" s="163"/>
      <c r="S1074" s="161"/>
      <c r="V1074" s="163"/>
      <c r="W1074" s="164"/>
      <c r="X1074" s="164"/>
    </row>
    <row r="1075" spans="10:24" x14ac:dyDescent="0.25">
      <c r="J1075">
        <v>1072</v>
      </c>
      <c r="K1075" s="43">
        <v>0.80183519606198883</v>
      </c>
      <c r="L1075">
        <v>0.57880454849774987</v>
      </c>
      <c r="M1075">
        <v>4.1787150574486231E-2</v>
      </c>
      <c r="N1075" s="44">
        <v>0.6488722150324524</v>
      </c>
      <c r="O1075" s="161"/>
      <c r="P1075" s="162"/>
      <c r="Q1075" s="162"/>
      <c r="R1075" s="163"/>
      <c r="S1075" s="161"/>
      <c r="V1075" s="163"/>
      <c r="W1075" s="164"/>
      <c r="X1075" s="164"/>
    </row>
    <row r="1076" spans="10:24" x14ac:dyDescent="0.25">
      <c r="J1076">
        <v>1073</v>
      </c>
      <c r="K1076" s="43">
        <v>0.14754874952660779</v>
      </c>
      <c r="L1076">
        <v>0.36330347434239363</v>
      </c>
      <c r="M1076">
        <v>0.18758273526127467</v>
      </c>
      <c r="N1076" s="44">
        <v>1.3883468672163835E-2</v>
      </c>
      <c r="O1076" s="161"/>
      <c r="P1076" s="162"/>
      <c r="Q1076" s="162"/>
      <c r="R1076" s="163"/>
      <c r="S1076" s="161"/>
      <c r="V1076" s="163"/>
      <c r="W1076" s="164"/>
      <c r="X1076" s="164"/>
    </row>
    <row r="1077" spans="10:24" x14ac:dyDescent="0.25">
      <c r="J1077">
        <v>1074</v>
      </c>
      <c r="K1077" s="43">
        <v>0.44443707894523088</v>
      </c>
      <c r="L1077">
        <v>0.44331538617507449</v>
      </c>
      <c r="M1077">
        <v>0.55884398200056562</v>
      </c>
      <c r="N1077" s="44">
        <v>0.9858003397088706</v>
      </c>
      <c r="O1077" s="161"/>
      <c r="P1077" s="162"/>
      <c r="Q1077" s="162"/>
      <c r="R1077" s="163"/>
      <c r="S1077" s="161"/>
      <c r="V1077" s="163"/>
      <c r="W1077" s="164"/>
      <c r="X1077" s="164"/>
    </row>
    <row r="1078" spans="10:24" x14ac:dyDescent="0.25">
      <c r="J1078">
        <v>1075</v>
      </c>
      <c r="K1078" s="43">
        <v>0.86632200963318062</v>
      </c>
      <c r="L1078">
        <v>0.40825348100127778</v>
      </c>
      <c r="M1078">
        <v>0.56999976363302685</v>
      </c>
      <c r="N1078" s="44">
        <v>0.69976014610415982</v>
      </c>
      <c r="O1078" s="161"/>
      <c r="P1078" s="162"/>
      <c r="Q1078" s="162"/>
      <c r="R1078" s="163"/>
      <c r="S1078" s="161"/>
      <c r="V1078" s="163"/>
      <c r="W1078" s="164"/>
      <c r="X1078" s="164"/>
    </row>
    <row r="1079" spans="10:24" x14ac:dyDescent="0.25">
      <c r="J1079">
        <v>1076</v>
      </c>
      <c r="K1079" s="43">
        <v>1.1882494701961011E-2</v>
      </c>
      <c r="L1079">
        <v>0.40725506257241129</v>
      </c>
      <c r="M1079">
        <v>0.61996390186430217</v>
      </c>
      <c r="N1079" s="44">
        <v>0.68144173858182389</v>
      </c>
      <c r="O1079" s="161"/>
      <c r="P1079" s="162"/>
      <c r="Q1079" s="162"/>
      <c r="R1079" s="163"/>
      <c r="S1079" s="161"/>
      <c r="V1079" s="163"/>
      <c r="W1079" s="164"/>
      <c r="X1079" s="164"/>
    </row>
    <row r="1080" spans="10:24" x14ac:dyDescent="0.25">
      <c r="J1080">
        <v>1077</v>
      </c>
      <c r="K1080" s="43">
        <v>0.90674254678446786</v>
      </c>
      <c r="L1080">
        <v>0.10493796083796536</v>
      </c>
      <c r="M1080">
        <v>0.45745461952674671</v>
      </c>
      <c r="N1080" s="44">
        <v>0.53937974134281752</v>
      </c>
      <c r="O1080" s="161"/>
      <c r="P1080" s="162"/>
      <c r="Q1080" s="162"/>
      <c r="R1080" s="163"/>
      <c r="S1080" s="161"/>
      <c r="V1080" s="163"/>
      <c r="W1080" s="164"/>
      <c r="X1080" s="164"/>
    </row>
    <row r="1081" spans="10:24" x14ac:dyDescent="0.25">
      <c r="J1081">
        <v>1078</v>
      </c>
      <c r="K1081" s="43">
        <v>8.7625319815568314E-2</v>
      </c>
      <c r="L1081">
        <v>0.63833922660665976</v>
      </c>
      <c r="M1081">
        <v>0.75239170574126213</v>
      </c>
      <c r="N1081" s="44">
        <v>0.63057499275813811</v>
      </c>
      <c r="O1081" s="161"/>
      <c r="P1081" s="162"/>
      <c r="Q1081" s="162"/>
      <c r="R1081" s="163"/>
      <c r="S1081" s="161"/>
      <c r="V1081" s="163"/>
      <c r="W1081" s="164"/>
      <c r="X1081" s="164"/>
    </row>
    <row r="1082" spans="10:24" x14ac:dyDescent="0.25">
      <c r="J1082">
        <v>1079</v>
      </c>
      <c r="K1082" s="43">
        <v>0.88845398985566282</v>
      </c>
      <c r="L1082">
        <v>0.14549318869045835</v>
      </c>
      <c r="M1082">
        <v>0.59993309439007925</v>
      </c>
      <c r="N1082" s="44">
        <v>0.1336609400470804</v>
      </c>
      <c r="O1082" s="161"/>
      <c r="P1082" s="162"/>
      <c r="Q1082" s="162"/>
      <c r="R1082" s="163"/>
      <c r="S1082" s="161"/>
      <c r="V1082" s="163"/>
      <c r="W1082" s="164"/>
      <c r="X1082" s="164"/>
    </row>
    <row r="1083" spans="10:24" x14ac:dyDescent="0.25">
      <c r="J1083">
        <v>1080</v>
      </c>
      <c r="K1083" s="43">
        <v>0.51127810000256879</v>
      </c>
      <c r="L1083">
        <v>0.23691045808841948</v>
      </c>
      <c r="M1083">
        <v>0.5780124914157404</v>
      </c>
      <c r="N1083" s="44">
        <v>0.28001376829475089</v>
      </c>
      <c r="O1083" s="161"/>
      <c r="P1083" s="162"/>
      <c r="Q1083" s="162"/>
      <c r="R1083" s="163"/>
      <c r="S1083" s="161"/>
      <c r="V1083" s="163"/>
      <c r="W1083" s="164"/>
      <c r="X1083" s="164"/>
    </row>
    <row r="1084" spans="10:24" x14ac:dyDescent="0.25">
      <c r="J1084">
        <v>1081</v>
      </c>
      <c r="K1084" s="43">
        <v>0.18891892256819742</v>
      </c>
      <c r="L1084">
        <v>0.21179643235742684</v>
      </c>
      <c r="M1084">
        <v>0.2059345332976602</v>
      </c>
      <c r="N1084" s="44">
        <v>0.69974869795705597</v>
      </c>
      <c r="O1084" s="161"/>
      <c r="P1084" s="162"/>
      <c r="Q1084" s="162"/>
      <c r="R1084" s="163"/>
      <c r="S1084" s="161"/>
      <c r="V1084" s="163"/>
      <c r="W1084" s="164"/>
      <c r="X1084" s="164"/>
    </row>
    <row r="1085" spans="10:24" x14ac:dyDescent="0.25">
      <c r="J1085">
        <v>1082</v>
      </c>
      <c r="K1085" s="43">
        <v>0.17024876712368531</v>
      </c>
      <c r="L1085">
        <v>0.76544519257124943</v>
      </c>
      <c r="M1085">
        <v>0.48789798151548436</v>
      </c>
      <c r="N1085" s="44">
        <v>0.80779111528146752</v>
      </c>
      <c r="O1085" s="161"/>
      <c r="P1085" s="162"/>
      <c r="Q1085" s="162"/>
      <c r="R1085" s="163"/>
      <c r="S1085" s="161"/>
      <c r="V1085" s="163"/>
      <c r="W1085" s="164"/>
      <c r="X1085" s="164"/>
    </row>
    <row r="1086" spans="10:24" x14ac:dyDescent="0.25">
      <c r="J1086">
        <v>1083</v>
      </c>
      <c r="K1086" s="43">
        <v>0.76369129373555267</v>
      </c>
      <c r="L1086">
        <v>0.37928587338802222</v>
      </c>
      <c r="M1086">
        <v>0.44891522218141044</v>
      </c>
      <c r="N1086" s="44">
        <v>0.52186890585775336</v>
      </c>
      <c r="O1086" s="161"/>
      <c r="P1086" s="162"/>
      <c r="Q1086" s="162"/>
      <c r="R1086" s="163"/>
      <c r="S1086" s="161"/>
      <c r="V1086" s="163"/>
      <c r="W1086" s="164"/>
      <c r="X1086" s="164"/>
    </row>
    <row r="1087" spans="10:24" x14ac:dyDescent="0.25">
      <c r="J1087">
        <v>1084</v>
      </c>
      <c r="K1087" s="43">
        <v>0.94922843554472591</v>
      </c>
      <c r="L1087">
        <v>0.46869129250839647</v>
      </c>
      <c r="M1087">
        <v>0.63545453827912068</v>
      </c>
      <c r="N1087" s="44">
        <v>0.64715382711929437</v>
      </c>
      <c r="O1087" s="161"/>
      <c r="P1087" s="162"/>
      <c r="Q1087" s="162"/>
      <c r="R1087" s="163"/>
      <c r="S1087" s="161"/>
      <c r="V1087" s="163"/>
      <c r="W1087" s="164"/>
      <c r="X1087" s="164"/>
    </row>
    <row r="1088" spans="10:24" x14ac:dyDescent="0.25">
      <c r="J1088">
        <v>1085</v>
      </c>
      <c r="K1088" s="43">
        <v>0.57957876880108972</v>
      </c>
      <c r="L1088">
        <v>9.1188356751607746E-2</v>
      </c>
      <c r="M1088">
        <v>0.4537287664313806</v>
      </c>
      <c r="N1088" s="44">
        <v>1.8842427527110406E-3</v>
      </c>
      <c r="O1088" s="161"/>
      <c r="P1088" s="162"/>
      <c r="Q1088" s="162"/>
      <c r="R1088" s="163"/>
      <c r="S1088" s="161"/>
      <c r="V1088" s="163"/>
      <c r="W1088" s="164"/>
      <c r="X1088" s="164"/>
    </row>
    <row r="1089" spans="10:24" x14ac:dyDescent="0.25">
      <c r="J1089">
        <v>1086</v>
      </c>
      <c r="K1089" s="43">
        <v>0.90375876288416102</v>
      </c>
      <c r="L1089">
        <v>0.6894466939772409</v>
      </c>
      <c r="M1089">
        <v>0.85632600575868156</v>
      </c>
      <c r="N1089" s="44">
        <v>0.42401398726356321</v>
      </c>
      <c r="O1089" s="161"/>
      <c r="P1089" s="162"/>
      <c r="Q1089" s="162"/>
      <c r="R1089" s="163"/>
      <c r="S1089" s="161"/>
      <c r="V1089" s="163"/>
      <c r="W1089" s="164"/>
      <c r="X1089" s="164"/>
    </row>
    <row r="1090" spans="10:24" x14ac:dyDescent="0.25">
      <c r="J1090">
        <v>1087</v>
      </c>
      <c r="K1090" s="43">
        <v>0.67270433674622943</v>
      </c>
      <c r="L1090">
        <v>0.89960856245044307</v>
      </c>
      <c r="M1090">
        <v>0.69196040263868086</v>
      </c>
      <c r="N1090" s="44">
        <v>0.6786047972013729</v>
      </c>
      <c r="O1090" s="161"/>
      <c r="P1090" s="162"/>
      <c r="Q1090" s="162"/>
      <c r="R1090" s="163"/>
      <c r="S1090" s="161"/>
      <c r="V1090" s="163"/>
      <c r="W1090" s="164"/>
      <c r="X1090" s="164"/>
    </row>
    <row r="1091" spans="10:24" x14ac:dyDescent="0.25">
      <c r="J1091">
        <v>1088</v>
      </c>
      <c r="K1091" s="43">
        <v>0.30257050241249062</v>
      </c>
      <c r="L1091">
        <v>0.10523506989072329</v>
      </c>
      <c r="M1091">
        <v>0.50914896089590855</v>
      </c>
      <c r="N1091" s="44">
        <v>0.1651784510822224</v>
      </c>
      <c r="O1091" s="161"/>
      <c r="P1091" s="162"/>
      <c r="Q1091" s="162"/>
      <c r="R1091" s="163"/>
      <c r="S1091" s="161"/>
      <c r="V1091" s="163"/>
      <c r="W1091" s="164"/>
      <c r="X1091" s="164"/>
    </row>
    <row r="1092" spans="10:24" x14ac:dyDescent="0.25">
      <c r="J1092">
        <v>1089</v>
      </c>
      <c r="K1092" s="43">
        <v>0.95939945519636827</v>
      </c>
      <c r="L1092">
        <v>0.2316643894494137</v>
      </c>
      <c r="M1092">
        <v>0.25975332505304172</v>
      </c>
      <c r="N1092" s="44">
        <v>0.65435422263349685</v>
      </c>
      <c r="O1092" s="161"/>
      <c r="P1092" s="162"/>
      <c r="Q1092" s="162"/>
      <c r="R1092" s="163"/>
      <c r="S1092" s="161"/>
      <c r="V1092" s="163"/>
      <c r="W1092" s="164"/>
      <c r="X1092" s="164"/>
    </row>
    <row r="1093" spans="10:24" x14ac:dyDescent="0.25">
      <c r="J1093">
        <v>1090</v>
      </c>
      <c r="K1093" s="43">
        <v>0.6323633622323509</v>
      </c>
      <c r="L1093">
        <v>0.91921769111327289</v>
      </c>
      <c r="M1093">
        <v>0.32176106774132984</v>
      </c>
      <c r="N1093" s="44">
        <v>0.91389052770102197</v>
      </c>
      <c r="O1093" s="161"/>
      <c r="P1093" s="162"/>
      <c r="Q1093" s="162"/>
      <c r="R1093" s="163"/>
      <c r="S1093" s="161"/>
      <c r="V1093" s="163"/>
      <c r="W1093" s="164"/>
      <c r="X1093" s="164"/>
    </row>
    <row r="1094" spans="10:24" x14ac:dyDescent="0.25">
      <c r="J1094">
        <v>1091</v>
      </c>
      <c r="K1094" s="43">
        <v>0.13218331495584157</v>
      </c>
      <c r="L1094">
        <v>0.15002414455174362</v>
      </c>
      <c r="M1094">
        <v>0.29668127051361337</v>
      </c>
      <c r="N1094" s="44">
        <v>0.26556140520182825</v>
      </c>
      <c r="O1094" s="161"/>
      <c r="P1094" s="162"/>
      <c r="Q1094" s="162"/>
      <c r="R1094" s="163"/>
      <c r="S1094" s="161"/>
      <c r="V1094" s="163"/>
      <c r="W1094" s="164"/>
      <c r="X1094" s="164"/>
    </row>
    <row r="1095" spans="10:24" x14ac:dyDescent="0.25">
      <c r="J1095">
        <v>1092</v>
      </c>
      <c r="K1095" s="43">
        <v>0.79621608389487863</v>
      </c>
      <c r="L1095">
        <v>3.5800210227743712E-2</v>
      </c>
      <c r="M1095">
        <v>0.52893406674427235</v>
      </c>
      <c r="N1095" s="44">
        <v>0.56386855150243076</v>
      </c>
      <c r="O1095" s="161"/>
      <c r="P1095" s="162"/>
      <c r="Q1095" s="162"/>
      <c r="R1095" s="163"/>
      <c r="S1095" s="161"/>
      <c r="V1095" s="163"/>
      <c r="W1095" s="164"/>
      <c r="X1095" s="164"/>
    </row>
    <row r="1096" spans="10:24" x14ac:dyDescent="0.25">
      <c r="J1096">
        <v>1093</v>
      </c>
      <c r="K1096" s="43">
        <v>0.89885842845050279</v>
      </c>
      <c r="L1096">
        <v>0.81007497791103433</v>
      </c>
      <c r="M1096">
        <v>8.9230082858013926E-3</v>
      </c>
      <c r="N1096" s="44">
        <v>0.66259436235747105</v>
      </c>
      <c r="O1096" s="161"/>
      <c r="P1096" s="162"/>
      <c r="Q1096" s="162"/>
      <c r="R1096" s="163"/>
      <c r="S1096" s="161"/>
      <c r="V1096" s="163"/>
      <c r="W1096" s="164"/>
      <c r="X1096" s="164"/>
    </row>
    <row r="1097" spans="10:24" x14ac:dyDescent="0.25">
      <c r="J1097">
        <v>1094</v>
      </c>
      <c r="K1097" s="43">
        <v>0.21475192524626552</v>
      </c>
      <c r="L1097">
        <v>4.8319879048699166E-2</v>
      </c>
      <c r="M1097">
        <v>0.89261679527121796</v>
      </c>
      <c r="N1097" s="44">
        <v>0.12343524898943659</v>
      </c>
      <c r="O1097" s="161"/>
      <c r="P1097" s="162"/>
      <c r="Q1097" s="162"/>
      <c r="R1097" s="163"/>
      <c r="S1097" s="161"/>
      <c r="V1097" s="163"/>
      <c r="W1097" s="164"/>
      <c r="X1097" s="164"/>
    </row>
    <row r="1098" spans="10:24" x14ac:dyDescent="0.25">
      <c r="J1098">
        <v>1095</v>
      </c>
      <c r="K1098" s="43">
        <v>0.18805044245556768</v>
      </c>
      <c r="L1098">
        <v>0.6450109190354788</v>
      </c>
      <c r="M1098">
        <v>0.93488697620510341</v>
      </c>
      <c r="N1098" s="44">
        <v>0.86315195297916036</v>
      </c>
      <c r="O1098" s="161"/>
      <c r="P1098" s="162"/>
      <c r="Q1098" s="162"/>
      <c r="R1098" s="163"/>
      <c r="S1098" s="161"/>
      <c r="V1098" s="163"/>
      <c r="W1098" s="164"/>
      <c r="X1098" s="164"/>
    </row>
    <row r="1099" spans="10:24" x14ac:dyDescent="0.25">
      <c r="J1099">
        <v>1096</v>
      </c>
      <c r="K1099" s="43">
        <v>2.0754195663262087E-2</v>
      </c>
      <c r="L1099">
        <v>0.22935709472887489</v>
      </c>
      <c r="M1099">
        <v>0.9355145826908059</v>
      </c>
      <c r="N1099" s="44">
        <v>0.84320493154460752</v>
      </c>
      <c r="O1099" s="161"/>
      <c r="P1099" s="162"/>
      <c r="Q1099" s="162"/>
      <c r="R1099" s="163"/>
      <c r="S1099" s="161"/>
      <c r="V1099" s="163"/>
      <c r="W1099" s="164"/>
      <c r="X1099" s="164"/>
    </row>
    <row r="1100" spans="10:24" x14ac:dyDescent="0.25">
      <c r="J1100">
        <v>1097</v>
      </c>
      <c r="K1100" s="43">
        <v>5.4104098262654277E-2</v>
      </c>
      <c r="L1100">
        <v>0.63736231044327163</v>
      </c>
      <c r="M1100">
        <v>0.12328850618638254</v>
      </c>
      <c r="N1100" s="44">
        <v>0.94798164884014491</v>
      </c>
      <c r="O1100" s="161"/>
      <c r="P1100" s="162"/>
      <c r="Q1100" s="162"/>
      <c r="R1100" s="163"/>
      <c r="S1100" s="161"/>
      <c r="V1100" s="163"/>
      <c r="W1100" s="164"/>
      <c r="X1100" s="164"/>
    </row>
    <row r="1101" spans="10:24" x14ac:dyDescent="0.25">
      <c r="J1101">
        <v>1098</v>
      </c>
      <c r="K1101" s="43">
        <v>0.78005774258273575</v>
      </c>
      <c r="L1101">
        <v>0.9887717788166529</v>
      </c>
      <c r="M1101">
        <v>2.8066346798617081E-2</v>
      </c>
      <c r="N1101" s="44">
        <v>0.26648422187145004</v>
      </c>
      <c r="O1101" s="161"/>
      <c r="P1101" s="162"/>
      <c r="Q1101" s="162"/>
      <c r="R1101" s="163"/>
      <c r="S1101" s="161"/>
      <c r="V1101" s="163"/>
      <c r="W1101" s="164"/>
      <c r="X1101" s="164"/>
    </row>
    <row r="1102" spans="10:24" x14ac:dyDescent="0.25">
      <c r="J1102">
        <v>1099</v>
      </c>
      <c r="K1102" s="43">
        <v>0.99214633023104604</v>
      </c>
      <c r="L1102">
        <v>0.83245113694698369</v>
      </c>
      <c r="M1102">
        <v>0.22907239289789061</v>
      </c>
      <c r="N1102" s="44">
        <v>0.43543548988014524</v>
      </c>
      <c r="O1102" s="161"/>
      <c r="P1102" s="162"/>
      <c r="Q1102" s="162"/>
      <c r="R1102" s="163"/>
      <c r="S1102" s="161"/>
      <c r="V1102" s="163"/>
      <c r="W1102" s="164"/>
      <c r="X1102" s="164"/>
    </row>
    <row r="1103" spans="10:24" x14ac:dyDescent="0.25">
      <c r="J1103">
        <v>1100</v>
      </c>
      <c r="K1103" s="43">
        <v>0.16244069091159397</v>
      </c>
      <c r="L1103">
        <v>0.92795883241766253</v>
      </c>
      <c r="M1103">
        <v>0.30756139728093168</v>
      </c>
      <c r="N1103" s="44">
        <v>0.25049066562037825</v>
      </c>
      <c r="O1103" s="161"/>
      <c r="P1103" s="162"/>
      <c r="Q1103" s="162"/>
      <c r="R1103" s="163"/>
      <c r="S1103" s="161"/>
      <c r="V1103" s="163"/>
      <c r="W1103" s="164"/>
      <c r="X1103" s="164"/>
    </row>
    <row r="1104" spans="10:24" x14ac:dyDescent="0.25">
      <c r="J1104">
        <v>1101</v>
      </c>
      <c r="K1104" s="43">
        <v>0.42793043933346864</v>
      </c>
      <c r="L1104">
        <v>0.37286622678800752</v>
      </c>
      <c r="M1104">
        <v>0.28603662655673789</v>
      </c>
      <c r="N1104" s="44">
        <v>0.98483990056702708</v>
      </c>
      <c r="O1104" s="161"/>
      <c r="P1104" s="162"/>
      <c r="Q1104" s="162"/>
      <c r="R1104" s="163"/>
      <c r="S1104" s="161"/>
      <c r="V1104" s="163"/>
      <c r="W1104" s="164"/>
      <c r="X1104" s="164"/>
    </row>
    <row r="1105" spans="10:24" x14ac:dyDescent="0.25">
      <c r="J1105">
        <v>1102</v>
      </c>
      <c r="K1105" s="43">
        <v>0.29547956494821759</v>
      </c>
      <c r="L1105">
        <v>0.69369069726236454</v>
      </c>
      <c r="M1105">
        <v>0.4689111149830244</v>
      </c>
      <c r="N1105" s="44">
        <v>0.53496142517819922</v>
      </c>
      <c r="O1105" s="161"/>
      <c r="P1105" s="162"/>
      <c r="Q1105" s="162"/>
      <c r="R1105" s="163"/>
      <c r="S1105" s="161"/>
      <c r="V1105" s="163"/>
      <c r="W1105" s="164"/>
      <c r="X1105" s="164"/>
    </row>
    <row r="1106" spans="10:24" x14ac:dyDescent="0.25">
      <c r="J1106">
        <v>1103</v>
      </c>
      <c r="K1106" s="43">
        <v>6.1486900151088264E-2</v>
      </c>
      <c r="L1106">
        <v>0.8328327515101287</v>
      </c>
      <c r="M1106">
        <v>0.66386970358386765</v>
      </c>
      <c r="N1106" s="44">
        <v>0.44743111036148042</v>
      </c>
      <c r="O1106" s="161"/>
      <c r="P1106" s="162"/>
      <c r="Q1106" s="162"/>
      <c r="R1106" s="163"/>
      <c r="S1106" s="161"/>
      <c r="V1106" s="163"/>
      <c r="W1106" s="164"/>
      <c r="X1106" s="164"/>
    </row>
    <row r="1107" spans="10:24" x14ac:dyDescent="0.25">
      <c r="J1107">
        <v>1104</v>
      </c>
      <c r="K1107" s="43">
        <v>0.30129219406797825</v>
      </c>
      <c r="L1107">
        <v>0.8349862918470613</v>
      </c>
      <c r="M1107">
        <v>0.62453853760932432</v>
      </c>
      <c r="N1107" s="44">
        <v>0.75249490000911345</v>
      </c>
      <c r="O1107" s="161"/>
      <c r="P1107" s="162"/>
      <c r="Q1107" s="162"/>
      <c r="R1107" s="163"/>
      <c r="S1107" s="161"/>
      <c r="V1107" s="163"/>
      <c r="W1107" s="164"/>
      <c r="X1107" s="164"/>
    </row>
    <row r="1108" spans="10:24" x14ac:dyDescent="0.25">
      <c r="J1108">
        <v>1105</v>
      </c>
      <c r="K1108" s="43">
        <v>0.80639836494547168</v>
      </c>
      <c r="L1108">
        <v>0.62705390856227106</v>
      </c>
      <c r="M1108">
        <v>0.60066554060256383</v>
      </c>
      <c r="N1108" s="44">
        <v>0.36728411950463102</v>
      </c>
      <c r="O1108" s="161"/>
      <c r="P1108" s="162"/>
      <c r="Q1108" s="162"/>
      <c r="R1108" s="163"/>
      <c r="S1108" s="161"/>
      <c r="V1108" s="163"/>
      <c r="W1108" s="164"/>
      <c r="X1108" s="164"/>
    </row>
    <row r="1109" spans="10:24" x14ac:dyDescent="0.25">
      <c r="J1109">
        <v>1106</v>
      </c>
      <c r="K1109" s="43">
        <v>4.2741944336407545E-2</v>
      </c>
      <c r="L1109">
        <v>0.64457936309918007</v>
      </c>
      <c r="M1109">
        <v>0.2673646415552019</v>
      </c>
      <c r="N1109" s="44">
        <v>0.68302747308904521</v>
      </c>
      <c r="O1109" s="161"/>
      <c r="P1109" s="162"/>
      <c r="Q1109" s="162"/>
      <c r="R1109" s="163"/>
      <c r="S1109" s="161"/>
      <c r="V1109" s="163"/>
      <c r="W1109" s="164"/>
      <c r="X1109" s="164"/>
    </row>
    <row r="1110" spans="10:24" x14ac:dyDescent="0.25">
      <c r="J1110">
        <v>1107</v>
      </c>
      <c r="K1110" s="43">
        <v>0.11318679064409631</v>
      </c>
      <c r="L1110">
        <v>0.55800073643090187</v>
      </c>
      <c r="M1110">
        <v>0.67308912975042634</v>
      </c>
      <c r="N1110" s="44">
        <v>0.68794837775305351</v>
      </c>
      <c r="O1110" s="161"/>
      <c r="P1110" s="162"/>
      <c r="Q1110" s="162"/>
      <c r="R1110" s="163"/>
      <c r="S1110" s="161"/>
      <c r="V1110" s="163"/>
      <c r="W1110" s="164"/>
      <c r="X1110" s="164"/>
    </row>
    <row r="1111" spans="10:24" x14ac:dyDescent="0.25">
      <c r="J1111">
        <v>1108</v>
      </c>
      <c r="K1111" s="43">
        <v>0.19480647726880906</v>
      </c>
      <c r="L1111">
        <v>0.88180263441276074</v>
      </c>
      <c r="M1111">
        <v>0.39504138788979448</v>
      </c>
      <c r="N1111" s="44">
        <v>2.213472017619178E-2</v>
      </c>
      <c r="O1111" s="161"/>
      <c r="P1111" s="162"/>
      <c r="Q1111" s="162"/>
      <c r="R1111" s="163"/>
      <c r="S1111" s="161"/>
      <c r="V1111" s="163"/>
      <c r="W1111" s="164"/>
      <c r="X1111" s="164"/>
    </row>
    <row r="1112" spans="10:24" x14ac:dyDescent="0.25">
      <c r="J1112">
        <v>1109</v>
      </c>
      <c r="K1112" s="43">
        <v>0.29338087628261889</v>
      </c>
      <c r="L1112">
        <v>0.51610724576480915</v>
      </c>
      <c r="M1112">
        <v>0.36157336888021696</v>
      </c>
      <c r="N1112" s="44">
        <v>0.94503202820169785</v>
      </c>
      <c r="O1112" s="161"/>
      <c r="P1112" s="162"/>
      <c r="Q1112" s="162"/>
      <c r="R1112" s="163"/>
      <c r="S1112" s="161"/>
      <c r="V1112" s="163"/>
      <c r="W1112" s="164"/>
      <c r="X1112" s="164"/>
    </row>
    <row r="1113" spans="10:24" x14ac:dyDescent="0.25">
      <c r="J1113">
        <v>1110</v>
      </c>
      <c r="K1113" s="43">
        <v>0.38990934209619077</v>
      </c>
      <c r="L1113">
        <v>2.9208178515024663E-2</v>
      </c>
      <c r="M1113">
        <v>0.97155339889664882</v>
      </c>
      <c r="N1113" s="44">
        <v>0.94933672368708422</v>
      </c>
      <c r="O1113" s="161"/>
      <c r="P1113" s="162"/>
      <c r="Q1113" s="162"/>
      <c r="R1113" s="163"/>
      <c r="S1113" s="161"/>
      <c r="V1113" s="163"/>
      <c r="W1113" s="164"/>
      <c r="X1113" s="164"/>
    </row>
    <row r="1114" spans="10:24" x14ac:dyDescent="0.25">
      <c r="J1114">
        <v>1111</v>
      </c>
      <c r="K1114" s="43">
        <v>7.3824277111692482E-2</v>
      </c>
      <c r="L1114">
        <v>0.59283492043583197</v>
      </c>
      <c r="M1114">
        <v>0.73752946175523482</v>
      </c>
      <c r="N1114" s="44">
        <v>0.30833643825948509</v>
      </c>
      <c r="O1114" s="161"/>
      <c r="P1114" s="162"/>
      <c r="Q1114" s="162"/>
      <c r="R1114" s="163"/>
      <c r="S1114" s="161"/>
      <c r="V1114" s="163"/>
      <c r="W1114" s="164"/>
      <c r="X1114" s="164"/>
    </row>
    <row r="1115" spans="10:24" x14ac:dyDescent="0.25">
      <c r="J1115">
        <v>1112</v>
      </c>
      <c r="K1115" s="43">
        <v>0.61916158077416539</v>
      </c>
      <c r="L1115">
        <v>0.59323634702752293</v>
      </c>
      <c r="M1115">
        <v>0.1971045816191408</v>
      </c>
      <c r="N1115" s="44">
        <v>7.7884038113810283E-2</v>
      </c>
      <c r="O1115" s="161"/>
      <c r="P1115" s="162"/>
      <c r="Q1115" s="162"/>
      <c r="R1115" s="163"/>
      <c r="S1115" s="161"/>
      <c r="V1115" s="163"/>
      <c r="W1115" s="164"/>
      <c r="X1115" s="164"/>
    </row>
    <row r="1116" spans="10:24" x14ac:dyDescent="0.25">
      <c r="J1116">
        <v>1113</v>
      </c>
      <c r="K1116" s="43">
        <v>0.46351776881249485</v>
      </c>
      <c r="L1116">
        <v>0.29924102035264388</v>
      </c>
      <c r="M1116">
        <v>7.5804319975367962E-2</v>
      </c>
      <c r="N1116" s="44">
        <v>0.67028368284113427</v>
      </c>
      <c r="O1116" s="161"/>
      <c r="P1116" s="162"/>
      <c r="Q1116" s="162"/>
      <c r="R1116" s="163"/>
      <c r="S1116" s="161"/>
      <c r="V1116" s="163"/>
      <c r="W1116" s="164"/>
      <c r="X1116" s="164"/>
    </row>
    <row r="1117" spans="10:24" x14ac:dyDescent="0.25">
      <c r="J1117">
        <v>1114</v>
      </c>
      <c r="K1117" s="43">
        <v>0.5073201199879227</v>
      </c>
      <c r="L1117">
        <v>0.45678627372370939</v>
      </c>
      <c r="M1117">
        <v>3.9629123822126577E-2</v>
      </c>
      <c r="N1117" s="44">
        <v>0.4035641852315891</v>
      </c>
      <c r="O1117" s="161"/>
      <c r="P1117" s="162"/>
      <c r="Q1117" s="162"/>
      <c r="R1117" s="163"/>
      <c r="S1117" s="161"/>
      <c r="V1117" s="163"/>
      <c r="W1117" s="164"/>
      <c r="X1117" s="164"/>
    </row>
    <row r="1118" spans="10:24" x14ac:dyDescent="0.25">
      <c r="J1118">
        <v>1115</v>
      </c>
      <c r="K1118" s="43">
        <v>0.50555683233728366</v>
      </c>
      <c r="L1118">
        <v>0.71984091798916705</v>
      </c>
      <c r="M1118">
        <v>0.7443836841340431</v>
      </c>
      <c r="N1118" s="44">
        <v>0.80280934478581711</v>
      </c>
      <c r="O1118" s="161"/>
      <c r="P1118" s="162"/>
      <c r="Q1118" s="162"/>
      <c r="R1118" s="163"/>
      <c r="S1118" s="161"/>
      <c r="V1118" s="163"/>
      <c r="W1118" s="164"/>
      <c r="X1118" s="164"/>
    </row>
    <row r="1119" spans="10:24" x14ac:dyDescent="0.25">
      <c r="J1119">
        <v>1116</v>
      </c>
      <c r="K1119" s="43">
        <v>0.34296238102936116</v>
      </c>
      <c r="L1119">
        <v>0.39460709782082715</v>
      </c>
      <c r="M1119">
        <v>0.89174027009653467</v>
      </c>
      <c r="N1119" s="44">
        <v>0.46267801583380241</v>
      </c>
      <c r="O1119" s="161"/>
      <c r="P1119" s="162"/>
      <c r="Q1119" s="162"/>
      <c r="R1119" s="163"/>
      <c r="S1119" s="161"/>
      <c r="V1119" s="163"/>
      <c r="W1119" s="164"/>
      <c r="X1119" s="164"/>
    </row>
    <row r="1120" spans="10:24" x14ac:dyDescent="0.25">
      <c r="J1120">
        <v>1117</v>
      </c>
      <c r="K1120" s="43">
        <v>0.8672022260144695</v>
      </c>
      <c r="L1120">
        <v>0.33573980098633849</v>
      </c>
      <c r="M1120">
        <v>0.2305799665902849</v>
      </c>
      <c r="N1120" s="44">
        <v>0.7206629614090263</v>
      </c>
      <c r="O1120" s="161"/>
      <c r="P1120" s="162"/>
      <c r="Q1120" s="162"/>
      <c r="R1120" s="163"/>
      <c r="S1120" s="161"/>
      <c r="V1120" s="163"/>
      <c r="W1120" s="164"/>
      <c r="X1120" s="164"/>
    </row>
    <row r="1121" spans="10:24" x14ac:dyDescent="0.25">
      <c r="J1121">
        <v>1118</v>
      </c>
      <c r="K1121" s="43">
        <v>0.47923409980124532</v>
      </c>
      <c r="L1121">
        <v>0.11211580643109487</v>
      </c>
      <c r="M1121">
        <v>0.82732721190378888</v>
      </c>
      <c r="N1121" s="44">
        <v>0.73388334571751279</v>
      </c>
      <c r="O1121" s="161"/>
      <c r="P1121" s="162"/>
      <c r="Q1121" s="162"/>
      <c r="R1121" s="163"/>
      <c r="S1121" s="161"/>
      <c r="V1121" s="163"/>
      <c r="W1121" s="164"/>
      <c r="X1121" s="164"/>
    </row>
    <row r="1122" spans="10:24" x14ac:dyDescent="0.25">
      <c r="J1122">
        <v>1119</v>
      </c>
      <c r="K1122" s="43">
        <v>0.40734335345498041</v>
      </c>
      <c r="L1122">
        <v>0.40555754045497017</v>
      </c>
      <c r="M1122">
        <v>0.65787384000673998</v>
      </c>
      <c r="N1122" s="44">
        <v>0.57653097490287653</v>
      </c>
      <c r="O1122" s="161"/>
      <c r="P1122" s="162"/>
      <c r="Q1122" s="162"/>
      <c r="R1122" s="163"/>
      <c r="S1122" s="161"/>
      <c r="V1122" s="163"/>
      <c r="W1122" s="164"/>
      <c r="X1122" s="164"/>
    </row>
    <row r="1123" spans="10:24" x14ac:dyDescent="0.25">
      <c r="J1123">
        <v>1120</v>
      </c>
      <c r="K1123" s="43">
        <v>0.12244288979880835</v>
      </c>
      <c r="L1123">
        <v>0.36596341531418042</v>
      </c>
      <c r="M1123">
        <v>0.11448929146126208</v>
      </c>
      <c r="N1123" s="44">
        <v>0.7707801054161163</v>
      </c>
      <c r="O1123" s="161"/>
      <c r="P1123" s="162"/>
      <c r="Q1123" s="162"/>
      <c r="R1123" s="163"/>
      <c r="S1123" s="161"/>
      <c r="V1123" s="163"/>
      <c r="W1123" s="164"/>
      <c r="X1123" s="164"/>
    </row>
    <row r="1124" spans="10:24" x14ac:dyDescent="0.25">
      <c r="J1124">
        <v>1121</v>
      </c>
      <c r="K1124" s="43">
        <v>0.59955139515538103</v>
      </c>
      <c r="L1124">
        <v>0.13938667660751092</v>
      </c>
      <c r="M1124">
        <v>0.75926477875365561</v>
      </c>
      <c r="N1124" s="44">
        <v>0.18334719677996036</v>
      </c>
      <c r="O1124" s="161"/>
      <c r="P1124" s="162"/>
      <c r="Q1124" s="162"/>
      <c r="R1124" s="163"/>
      <c r="S1124" s="161"/>
      <c r="V1124" s="163"/>
      <c r="W1124" s="164"/>
      <c r="X1124" s="164"/>
    </row>
    <row r="1125" spans="10:24" x14ac:dyDescent="0.25">
      <c r="J1125">
        <v>1122</v>
      </c>
      <c r="K1125" s="43">
        <v>4.1672620471234545E-2</v>
      </c>
      <c r="L1125">
        <v>0.63141799762824058</v>
      </c>
      <c r="M1125">
        <v>0.57427204873337334</v>
      </c>
      <c r="N1125" s="44">
        <v>0.59917181605020609</v>
      </c>
      <c r="O1125" s="161"/>
      <c r="P1125" s="162"/>
      <c r="Q1125" s="162"/>
      <c r="R1125" s="163"/>
      <c r="S1125" s="161"/>
      <c r="V1125" s="163"/>
      <c r="W1125" s="164"/>
      <c r="X1125" s="164"/>
    </row>
    <row r="1126" spans="10:24" x14ac:dyDescent="0.25">
      <c r="J1126">
        <v>1123</v>
      </c>
      <c r="K1126" s="43">
        <v>0.2191611054273066</v>
      </c>
      <c r="L1126">
        <v>0.40740916070116573</v>
      </c>
      <c r="M1126">
        <v>7.1278879421670105E-2</v>
      </c>
      <c r="N1126" s="44">
        <v>0.60165273404662567</v>
      </c>
      <c r="O1126" s="161"/>
      <c r="P1126" s="162"/>
      <c r="Q1126" s="162"/>
      <c r="R1126" s="163"/>
      <c r="S1126" s="161"/>
      <c r="V1126" s="163"/>
      <c r="W1126" s="164"/>
      <c r="X1126" s="164"/>
    </row>
    <row r="1127" spans="10:24" x14ac:dyDescent="0.25">
      <c r="J1127">
        <v>1124</v>
      </c>
      <c r="K1127" s="43">
        <v>0.69863604350861908</v>
      </c>
      <c r="L1127">
        <v>5.0764571106974743E-2</v>
      </c>
      <c r="M1127">
        <v>5.4579172067248494E-2</v>
      </c>
      <c r="N1127" s="44">
        <v>8.7710656225673422E-2</v>
      </c>
      <c r="O1127" s="161"/>
      <c r="P1127" s="162"/>
      <c r="Q1127" s="162"/>
      <c r="R1127" s="163"/>
      <c r="S1127" s="161"/>
      <c r="V1127" s="163"/>
      <c r="W1127" s="164"/>
      <c r="X1127" s="164"/>
    </row>
    <row r="1128" spans="10:24" x14ac:dyDescent="0.25">
      <c r="J1128">
        <v>1125</v>
      </c>
      <c r="K1128" s="43">
        <v>0.15227098499469149</v>
      </c>
      <c r="L1128">
        <v>7.0696755388374721E-2</v>
      </c>
      <c r="M1128">
        <v>0.57428997521114999</v>
      </c>
      <c r="N1128" s="44">
        <v>0.4868912956601823</v>
      </c>
      <c r="O1128" s="161"/>
      <c r="P1128" s="162"/>
      <c r="Q1128" s="162"/>
      <c r="R1128" s="163"/>
      <c r="S1128" s="161"/>
      <c r="V1128" s="163"/>
      <c r="W1128" s="164"/>
      <c r="X1128" s="164"/>
    </row>
    <row r="1129" spans="10:24" x14ac:dyDescent="0.25">
      <c r="J1129">
        <v>1126</v>
      </c>
      <c r="K1129" s="43">
        <v>3.5102894477024194E-2</v>
      </c>
      <c r="L1129">
        <v>0.65983476559729204</v>
      </c>
      <c r="M1129">
        <v>0.17666774834451227</v>
      </c>
      <c r="N1129" s="44">
        <v>0.96636736546845559</v>
      </c>
      <c r="O1129" s="161"/>
      <c r="P1129" s="162"/>
      <c r="Q1129" s="162"/>
      <c r="R1129" s="163"/>
      <c r="S1129" s="161"/>
      <c r="V1129" s="163"/>
      <c r="W1129" s="164"/>
      <c r="X1129" s="164"/>
    </row>
    <row r="1130" spans="10:24" x14ac:dyDescent="0.25">
      <c r="J1130">
        <v>1127</v>
      </c>
      <c r="K1130" s="43">
        <v>0.2450033812453648</v>
      </c>
      <c r="L1130">
        <v>0.38454485383752768</v>
      </c>
      <c r="M1130">
        <v>0.31073959737611589</v>
      </c>
      <c r="N1130" s="44">
        <v>0.67820513954882189</v>
      </c>
      <c r="O1130" s="161"/>
      <c r="P1130" s="162"/>
      <c r="Q1130" s="162"/>
      <c r="R1130" s="163"/>
      <c r="S1130" s="161"/>
      <c r="V1130" s="163"/>
      <c r="W1130" s="164"/>
      <c r="X1130" s="164"/>
    </row>
    <row r="1131" spans="10:24" x14ac:dyDescent="0.25">
      <c r="J1131">
        <v>1128</v>
      </c>
      <c r="K1131" s="43">
        <v>0.65749990460191865</v>
      </c>
      <c r="L1131">
        <v>0.41112226384790895</v>
      </c>
      <c r="M1131">
        <v>9.0309054295431013E-3</v>
      </c>
      <c r="N1131" s="44">
        <v>0.29174134658917694</v>
      </c>
      <c r="O1131" s="161"/>
      <c r="P1131" s="162"/>
      <c r="Q1131" s="162"/>
      <c r="R1131" s="163"/>
      <c r="S1131" s="161"/>
      <c r="V1131" s="163"/>
      <c r="W1131" s="164"/>
      <c r="X1131" s="164"/>
    </row>
    <row r="1132" spans="10:24" x14ac:dyDescent="0.25">
      <c r="J1132">
        <v>1129</v>
      </c>
      <c r="K1132" s="43">
        <v>0.85965475091918175</v>
      </c>
      <c r="L1132">
        <v>0.44625067636225102</v>
      </c>
      <c r="M1132">
        <v>4.8927876185026142E-2</v>
      </c>
      <c r="N1132" s="44">
        <v>0.45269861265281564</v>
      </c>
      <c r="O1132" s="161"/>
      <c r="P1132" s="162"/>
      <c r="Q1132" s="162"/>
      <c r="R1132" s="163"/>
      <c r="S1132" s="161"/>
      <c r="V1132" s="163"/>
      <c r="W1132" s="164"/>
      <c r="X1132" s="164"/>
    </row>
    <row r="1133" spans="10:24" x14ac:dyDescent="0.25">
      <c r="J1133">
        <v>1130</v>
      </c>
      <c r="K1133" s="43">
        <v>0.51770745271783403</v>
      </c>
      <c r="L1133">
        <v>0.36673686274169559</v>
      </c>
      <c r="M1133">
        <v>0.6880472052717852</v>
      </c>
      <c r="N1133" s="44">
        <v>0.19651089547658007</v>
      </c>
      <c r="O1133" s="161"/>
      <c r="P1133" s="162"/>
      <c r="Q1133" s="162"/>
      <c r="R1133" s="163"/>
      <c r="S1133" s="161"/>
      <c r="V1133" s="163"/>
      <c r="W1133" s="164"/>
      <c r="X1133" s="164"/>
    </row>
    <row r="1134" spans="10:24" x14ac:dyDescent="0.25">
      <c r="J1134">
        <v>1131</v>
      </c>
      <c r="K1134" s="43">
        <v>0.25319310463831901</v>
      </c>
      <c r="L1134">
        <v>0.74648522562563902</v>
      </c>
      <c r="M1134">
        <v>0.9250033187717438</v>
      </c>
      <c r="N1134" s="44">
        <v>0.6390686617358774</v>
      </c>
      <c r="O1134" s="161"/>
      <c r="P1134" s="162"/>
      <c r="Q1134" s="162"/>
      <c r="R1134" s="163"/>
      <c r="S1134" s="161"/>
      <c r="V1134" s="163"/>
      <c r="W1134" s="164"/>
      <c r="X1134" s="164"/>
    </row>
    <row r="1135" spans="10:24" x14ac:dyDescent="0.25">
      <c r="J1135">
        <v>1132</v>
      </c>
      <c r="K1135" s="43">
        <v>0.89814923128979873</v>
      </c>
      <c r="L1135">
        <v>0.46667888868278118</v>
      </c>
      <c r="M1135">
        <v>0.68578881006885939</v>
      </c>
      <c r="N1135" s="44">
        <v>0.85527552496435888</v>
      </c>
      <c r="O1135" s="161"/>
      <c r="P1135" s="162"/>
      <c r="Q1135" s="162"/>
      <c r="R1135" s="163"/>
      <c r="S1135" s="161"/>
      <c r="V1135" s="163"/>
      <c r="W1135" s="164"/>
      <c r="X1135" s="164"/>
    </row>
    <row r="1136" spans="10:24" x14ac:dyDescent="0.25">
      <c r="J1136">
        <v>1133</v>
      </c>
      <c r="K1136" s="43">
        <v>0.81638281690518211</v>
      </c>
      <c r="L1136">
        <v>0.52090896578942736</v>
      </c>
      <c r="M1136">
        <v>0.19139245878993272</v>
      </c>
      <c r="N1136" s="44">
        <v>0.49084917014800522</v>
      </c>
      <c r="O1136" s="161"/>
      <c r="P1136" s="162"/>
      <c r="Q1136" s="162"/>
      <c r="R1136" s="163"/>
      <c r="S1136" s="161"/>
      <c r="V1136" s="163"/>
      <c r="W1136" s="164"/>
      <c r="X1136" s="164"/>
    </row>
    <row r="1137" spans="10:24" x14ac:dyDescent="0.25">
      <c r="J1137">
        <v>1134</v>
      </c>
      <c r="K1137" s="43">
        <v>0.29084517132332321</v>
      </c>
      <c r="L1137">
        <v>0.76226560529932752</v>
      </c>
      <c r="M1137">
        <v>0.30472964099744015</v>
      </c>
      <c r="N1137" s="44">
        <v>0.24018194073345456</v>
      </c>
      <c r="O1137" s="161"/>
      <c r="P1137" s="162"/>
      <c r="Q1137" s="162"/>
      <c r="R1137" s="163"/>
      <c r="S1137" s="161"/>
      <c r="V1137" s="163"/>
      <c r="W1137" s="164"/>
      <c r="X1137" s="164"/>
    </row>
    <row r="1138" spans="10:24" x14ac:dyDescent="0.25">
      <c r="J1138">
        <v>1135</v>
      </c>
      <c r="K1138" s="43">
        <v>0.5378865564005233</v>
      </c>
      <c r="L1138">
        <v>0.20969576877812379</v>
      </c>
      <c r="M1138">
        <v>0.88980653731132386</v>
      </c>
      <c r="N1138" s="44">
        <v>0.52966559636600363</v>
      </c>
      <c r="O1138" s="161"/>
      <c r="P1138" s="162"/>
      <c r="Q1138" s="162"/>
      <c r="R1138" s="163"/>
      <c r="S1138" s="161"/>
      <c r="V1138" s="163"/>
      <c r="W1138" s="164"/>
      <c r="X1138" s="164"/>
    </row>
    <row r="1139" spans="10:24" x14ac:dyDescent="0.25">
      <c r="J1139">
        <v>1136</v>
      </c>
      <c r="K1139" s="43">
        <v>6.5258848505596934E-2</v>
      </c>
      <c r="L1139">
        <v>0.87771674068599559</v>
      </c>
      <c r="M1139">
        <v>3.5227424093575821E-2</v>
      </c>
      <c r="N1139" s="44">
        <v>0.32073267555414775</v>
      </c>
      <c r="O1139" s="161"/>
      <c r="P1139" s="162"/>
      <c r="Q1139" s="162"/>
      <c r="R1139" s="163"/>
      <c r="S1139" s="161"/>
      <c r="V1139" s="163"/>
      <c r="W1139" s="164"/>
      <c r="X1139" s="164"/>
    </row>
    <row r="1140" spans="10:24" x14ac:dyDescent="0.25">
      <c r="J1140">
        <v>1137</v>
      </c>
      <c r="K1140" s="43">
        <v>0.58810717032957638</v>
      </c>
      <c r="L1140">
        <v>0.3561061697359148</v>
      </c>
      <c r="M1140">
        <v>0.8577386806024474</v>
      </c>
      <c r="N1140" s="44">
        <v>0.10633359527151731</v>
      </c>
      <c r="O1140" s="161"/>
      <c r="P1140" s="162"/>
      <c r="Q1140" s="162"/>
      <c r="R1140" s="163"/>
      <c r="S1140" s="161"/>
      <c r="V1140" s="163"/>
      <c r="W1140" s="164"/>
      <c r="X1140" s="164"/>
    </row>
    <row r="1141" spans="10:24" x14ac:dyDescent="0.25">
      <c r="J1141">
        <v>1138</v>
      </c>
      <c r="K1141" s="43">
        <v>0.77941721606451764</v>
      </c>
      <c r="L1141">
        <v>0.88568941510672572</v>
      </c>
      <c r="M1141">
        <v>1.7690470955821103E-2</v>
      </c>
      <c r="N1141" s="44">
        <v>0.53082012293437197</v>
      </c>
      <c r="O1141" s="161"/>
      <c r="P1141" s="162"/>
      <c r="Q1141" s="162"/>
      <c r="R1141" s="163"/>
      <c r="S1141" s="161"/>
      <c r="V1141" s="163"/>
      <c r="W1141" s="164"/>
      <c r="X1141" s="164"/>
    </row>
    <row r="1142" spans="10:24" x14ac:dyDescent="0.25">
      <c r="J1142">
        <v>1139</v>
      </c>
      <c r="K1142" s="43">
        <v>6.938689317080915E-2</v>
      </c>
      <c r="L1142">
        <v>0.93041977366774609</v>
      </c>
      <c r="M1142">
        <v>0.40690071537322392</v>
      </c>
      <c r="N1142" s="44">
        <v>0.96121687588711935</v>
      </c>
      <c r="O1142" s="161"/>
      <c r="P1142" s="162"/>
      <c r="Q1142" s="162"/>
      <c r="R1142" s="163"/>
      <c r="S1142" s="161"/>
      <c r="V1142" s="163"/>
      <c r="W1142" s="164"/>
      <c r="X1142" s="164"/>
    </row>
    <row r="1143" spans="10:24" x14ac:dyDescent="0.25">
      <c r="J1143">
        <v>1140</v>
      </c>
      <c r="K1143" s="43">
        <v>0.33778309267561601</v>
      </c>
      <c r="L1143">
        <v>0.45215088886987953</v>
      </c>
      <c r="M1143">
        <v>0.19245088366547158</v>
      </c>
      <c r="N1143" s="44">
        <v>0.40408168099733288</v>
      </c>
      <c r="O1143" s="161"/>
      <c r="P1143" s="162"/>
      <c r="Q1143" s="162"/>
      <c r="R1143" s="163"/>
      <c r="S1143" s="161"/>
      <c r="V1143" s="163"/>
      <c r="W1143" s="164"/>
      <c r="X1143" s="164"/>
    </row>
    <row r="1144" spans="10:24" x14ac:dyDescent="0.25">
      <c r="J1144">
        <v>1141</v>
      </c>
      <c r="K1144" s="43">
        <v>0.72840402482090838</v>
      </c>
      <c r="L1144">
        <v>0.76198578688585139</v>
      </c>
      <c r="M1144">
        <v>0.44601378301872818</v>
      </c>
      <c r="N1144" s="44">
        <v>4.6433292524591163E-2</v>
      </c>
      <c r="O1144" s="161"/>
      <c r="P1144" s="162"/>
      <c r="Q1144" s="162"/>
      <c r="R1144" s="163"/>
      <c r="S1144" s="161"/>
      <c r="V1144" s="163"/>
      <c r="W1144" s="164"/>
      <c r="X1144" s="164"/>
    </row>
    <row r="1145" spans="10:24" x14ac:dyDescent="0.25">
      <c r="J1145">
        <v>1142</v>
      </c>
      <c r="K1145" s="43">
        <v>0.97226102624352539</v>
      </c>
      <c r="L1145">
        <v>0.48869750624114461</v>
      </c>
      <c r="M1145">
        <v>0.66497834255545418</v>
      </c>
      <c r="N1145" s="44">
        <v>0.63512532811684719</v>
      </c>
      <c r="O1145" s="161"/>
      <c r="P1145" s="162"/>
      <c r="Q1145" s="162"/>
      <c r="R1145" s="163"/>
      <c r="S1145" s="161"/>
      <c r="V1145" s="163"/>
      <c r="W1145" s="164"/>
      <c r="X1145" s="164"/>
    </row>
    <row r="1146" spans="10:24" x14ac:dyDescent="0.25">
      <c r="J1146">
        <v>1143</v>
      </c>
      <c r="K1146" s="43">
        <v>0.80584480811781911</v>
      </c>
      <c r="L1146">
        <v>0.37948831117329029</v>
      </c>
      <c r="M1146">
        <v>0.76868059160689672</v>
      </c>
      <c r="N1146" s="44">
        <v>0.88584419832550365</v>
      </c>
      <c r="O1146" s="161"/>
      <c r="P1146" s="162"/>
      <c r="Q1146" s="162"/>
      <c r="R1146" s="163"/>
      <c r="S1146" s="161"/>
      <c r="V1146" s="163"/>
      <c r="W1146" s="164"/>
      <c r="X1146" s="164"/>
    </row>
    <row r="1147" spans="10:24" x14ac:dyDescent="0.25">
      <c r="J1147">
        <v>1144</v>
      </c>
      <c r="K1147" s="43">
        <v>0.84360702973035462</v>
      </c>
      <c r="L1147">
        <v>0.74407073273435509</v>
      </c>
      <c r="M1147">
        <v>0.6838726188308144</v>
      </c>
      <c r="N1147" s="44">
        <v>0.39305254533839107</v>
      </c>
      <c r="O1147" s="161"/>
      <c r="P1147" s="162"/>
      <c r="Q1147" s="162"/>
      <c r="R1147" s="163"/>
      <c r="S1147" s="161"/>
      <c r="V1147" s="163"/>
      <c r="W1147" s="164"/>
      <c r="X1147" s="164"/>
    </row>
    <row r="1148" spans="10:24" x14ac:dyDescent="0.25">
      <c r="J1148">
        <v>1145</v>
      </c>
      <c r="K1148" s="43">
        <v>0.31907889701600256</v>
      </c>
      <c r="L1148">
        <v>0.65910977705057228</v>
      </c>
      <c r="M1148">
        <v>0.43465944175964166</v>
      </c>
      <c r="N1148" s="44">
        <v>0.35062714899440817</v>
      </c>
      <c r="O1148" s="161"/>
      <c r="P1148" s="162"/>
      <c r="Q1148" s="162"/>
      <c r="R1148" s="163"/>
      <c r="S1148" s="161"/>
      <c r="V1148" s="163"/>
      <c r="W1148" s="164"/>
      <c r="X1148" s="164"/>
    </row>
    <row r="1149" spans="10:24" x14ac:dyDescent="0.25">
      <c r="J1149">
        <v>1146</v>
      </c>
      <c r="K1149" s="43">
        <v>0.83934573752275565</v>
      </c>
      <c r="L1149">
        <v>7.0069547943315214E-2</v>
      </c>
      <c r="M1149">
        <v>0.44096302027358902</v>
      </c>
      <c r="N1149" s="44">
        <v>0.64470286548206446</v>
      </c>
      <c r="O1149" s="161"/>
      <c r="P1149" s="162"/>
      <c r="Q1149" s="162"/>
      <c r="R1149" s="163"/>
      <c r="S1149" s="161"/>
      <c r="V1149" s="163"/>
      <c r="W1149" s="164"/>
      <c r="X1149" s="164"/>
    </row>
    <row r="1150" spans="10:24" x14ac:dyDescent="0.25">
      <c r="J1150">
        <v>1147</v>
      </c>
      <c r="K1150" s="43">
        <v>0.83089066588618798</v>
      </c>
      <c r="L1150">
        <v>0.34907309410805332</v>
      </c>
      <c r="M1150">
        <v>0.91992801319079986</v>
      </c>
      <c r="N1150" s="44">
        <v>0.71827486362206494</v>
      </c>
      <c r="O1150" s="161"/>
      <c r="P1150" s="162"/>
      <c r="Q1150" s="162"/>
      <c r="R1150" s="163"/>
      <c r="S1150" s="161"/>
      <c r="V1150" s="163"/>
      <c r="W1150" s="164"/>
      <c r="X1150" s="164"/>
    </row>
    <row r="1151" spans="10:24" x14ac:dyDescent="0.25">
      <c r="J1151">
        <v>1148</v>
      </c>
      <c r="K1151" s="43">
        <v>0.2899591951671131</v>
      </c>
      <c r="L1151">
        <v>0.98304257951991336</v>
      </c>
      <c r="M1151">
        <v>0.23823284400084621</v>
      </c>
      <c r="N1151" s="44">
        <v>0.53167501123305361</v>
      </c>
      <c r="O1151" s="161"/>
      <c r="P1151" s="162"/>
      <c r="Q1151" s="162"/>
      <c r="R1151" s="163"/>
      <c r="S1151" s="161"/>
      <c r="V1151" s="163"/>
      <c r="W1151" s="164"/>
      <c r="X1151" s="164"/>
    </row>
    <row r="1152" spans="10:24" x14ac:dyDescent="0.25">
      <c r="J1152">
        <v>1149</v>
      </c>
      <c r="K1152" s="43">
        <v>0.16691720382085118</v>
      </c>
      <c r="L1152">
        <v>0.61060903111863818</v>
      </c>
      <c r="M1152">
        <v>0.35149854268080394</v>
      </c>
      <c r="N1152" s="44">
        <v>0.78483049403841743</v>
      </c>
      <c r="O1152" s="161"/>
      <c r="P1152" s="162"/>
      <c r="Q1152" s="162"/>
      <c r="R1152" s="163"/>
      <c r="S1152" s="161"/>
      <c r="V1152" s="163"/>
      <c r="W1152" s="164"/>
      <c r="X1152" s="164"/>
    </row>
    <row r="1153" spans="10:24" x14ac:dyDescent="0.25">
      <c r="J1153">
        <v>1150</v>
      </c>
      <c r="K1153" s="43">
        <v>0.99833189619093965</v>
      </c>
      <c r="L1153">
        <v>0.89162871149567413</v>
      </c>
      <c r="M1153">
        <v>0.31285447799772337</v>
      </c>
      <c r="N1153" s="44">
        <v>0.74056470681828523</v>
      </c>
      <c r="O1153" s="161"/>
      <c r="P1153" s="162"/>
      <c r="Q1153" s="162"/>
      <c r="R1153" s="163"/>
      <c r="S1153" s="161"/>
      <c r="V1153" s="163"/>
      <c r="W1153" s="164"/>
      <c r="X1153" s="164"/>
    </row>
    <row r="1154" spans="10:24" x14ac:dyDescent="0.25">
      <c r="J1154">
        <v>1151</v>
      </c>
      <c r="K1154" s="43">
        <v>0.57098312750029068</v>
      </c>
      <c r="L1154">
        <v>0.88266385780664358</v>
      </c>
      <c r="M1154">
        <v>0.90059592967103508</v>
      </c>
      <c r="N1154" s="44">
        <v>0.35134008594802546</v>
      </c>
      <c r="O1154" s="161"/>
      <c r="P1154" s="162"/>
      <c r="Q1154" s="162"/>
      <c r="R1154" s="163"/>
      <c r="S1154" s="161"/>
      <c r="V1154" s="163"/>
      <c r="W1154" s="164"/>
      <c r="X1154" s="164"/>
    </row>
    <row r="1155" spans="10:24" x14ac:dyDescent="0.25">
      <c r="J1155">
        <v>1152</v>
      </c>
      <c r="K1155" s="43">
        <v>0.53700494761031281</v>
      </c>
      <c r="L1155">
        <v>0.39199292623247683</v>
      </c>
      <c r="M1155">
        <v>0.85471950622759996</v>
      </c>
      <c r="N1155" s="44">
        <v>0.13898160127891757</v>
      </c>
      <c r="O1155" s="161"/>
      <c r="P1155" s="162"/>
      <c r="Q1155" s="162"/>
      <c r="R1155" s="163"/>
      <c r="S1155" s="161"/>
      <c r="V1155" s="163"/>
      <c r="W1155" s="164"/>
      <c r="X1155" s="164"/>
    </row>
    <row r="1156" spans="10:24" x14ac:dyDescent="0.25">
      <c r="J1156">
        <v>1153</v>
      </c>
      <c r="K1156" s="43">
        <v>0.54622288306471001</v>
      </c>
      <c r="L1156">
        <v>0.38779778098488782</v>
      </c>
      <c r="M1156">
        <v>0.98986822284928777</v>
      </c>
      <c r="N1156" s="44">
        <v>6.2986333905231673E-3</v>
      </c>
      <c r="O1156" s="161"/>
      <c r="P1156" s="162"/>
      <c r="Q1156" s="162"/>
      <c r="R1156" s="163"/>
      <c r="S1156" s="161"/>
      <c r="V1156" s="163"/>
      <c r="W1156" s="164"/>
      <c r="X1156" s="164"/>
    </row>
    <row r="1157" spans="10:24" x14ac:dyDescent="0.25">
      <c r="J1157">
        <v>1154</v>
      </c>
      <c r="K1157" s="43">
        <v>0.77759765386118973</v>
      </c>
      <c r="L1157">
        <v>0.29768180263251709</v>
      </c>
      <c r="M1157">
        <v>0.9810371253567236</v>
      </c>
      <c r="N1157" s="44">
        <v>0.91920050403879794</v>
      </c>
      <c r="O1157" s="161"/>
      <c r="P1157" s="162"/>
      <c r="Q1157" s="162"/>
      <c r="R1157" s="163"/>
      <c r="S1157" s="161"/>
      <c r="V1157" s="163"/>
      <c r="W1157" s="164"/>
      <c r="X1157" s="164"/>
    </row>
    <row r="1158" spans="10:24" x14ac:dyDescent="0.25">
      <c r="J1158">
        <v>1155</v>
      </c>
      <c r="K1158" s="43">
        <v>0.3528321061549573</v>
      </c>
      <c r="L1158">
        <v>0.12815548516010922</v>
      </c>
      <c r="M1158">
        <v>0.39525156324434418</v>
      </c>
      <c r="N1158" s="44">
        <v>0.58206022523462464</v>
      </c>
      <c r="O1158" s="161"/>
      <c r="P1158" s="162"/>
      <c r="Q1158" s="162"/>
      <c r="R1158" s="163"/>
      <c r="S1158" s="161"/>
      <c r="V1158" s="163"/>
      <c r="W1158" s="164"/>
      <c r="X1158" s="164"/>
    </row>
    <row r="1159" spans="10:24" x14ac:dyDescent="0.25">
      <c r="J1159">
        <v>1156</v>
      </c>
      <c r="K1159" s="43">
        <v>9.0325773020239364E-2</v>
      </c>
      <c r="L1159">
        <v>0.29671866057634244</v>
      </c>
      <c r="M1159">
        <v>0.84031264095665947</v>
      </c>
      <c r="N1159" s="44">
        <v>0.15453912727432961</v>
      </c>
      <c r="O1159" s="161"/>
      <c r="P1159" s="162"/>
      <c r="Q1159" s="162"/>
      <c r="R1159" s="163"/>
      <c r="S1159" s="161"/>
      <c r="V1159" s="163"/>
      <c r="W1159" s="164"/>
      <c r="X1159" s="164"/>
    </row>
    <row r="1160" spans="10:24" x14ac:dyDescent="0.25">
      <c r="J1160">
        <v>1157</v>
      </c>
      <c r="K1160" s="43">
        <v>0.34712798964433966</v>
      </c>
      <c r="L1160">
        <v>0.75752227978014786</v>
      </c>
      <c r="M1160">
        <v>0.50178152003835974</v>
      </c>
      <c r="N1160" s="44">
        <v>0.12242921004303042</v>
      </c>
      <c r="O1160" s="161"/>
      <c r="P1160" s="162"/>
      <c r="Q1160" s="162"/>
      <c r="R1160" s="163"/>
      <c r="S1160" s="161"/>
      <c r="V1160" s="163"/>
      <c r="W1160" s="164"/>
      <c r="X1160" s="164"/>
    </row>
    <row r="1161" spans="10:24" x14ac:dyDescent="0.25">
      <c r="J1161">
        <v>1158</v>
      </c>
      <c r="K1161" s="43">
        <v>0.3842131956106869</v>
      </c>
      <c r="L1161">
        <v>0.11042319513840326</v>
      </c>
      <c r="M1161">
        <v>0.94189084567822046</v>
      </c>
      <c r="N1161" s="44">
        <v>0.44599035226346073</v>
      </c>
      <c r="O1161" s="161"/>
      <c r="P1161" s="162"/>
      <c r="Q1161" s="162"/>
      <c r="R1161" s="163"/>
      <c r="S1161" s="161"/>
      <c r="V1161" s="163"/>
      <c r="W1161" s="164"/>
      <c r="X1161" s="164"/>
    </row>
    <row r="1162" spans="10:24" x14ac:dyDescent="0.25">
      <c r="J1162">
        <v>1159</v>
      </c>
      <c r="K1162" s="43">
        <v>0.83962455813785986</v>
      </c>
      <c r="L1162">
        <v>0.74760412366398721</v>
      </c>
      <c r="M1162">
        <v>0.37991721550923652</v>
      </c>
      <c r="N1162" s="44">
        <v>0.86603918386491985</v>
      </c>
      <c r="O1162" s="161"/>
      <c r="P1162" s="162"/>
      <c r="Q1162" s="162"/>
      <c r="R1162" s="163"/>
      <c r="S1162" s="161"/>
      <c r="V1162" s="163"/>
      <c r="W1162" s="164"/>
      <c r="X1162" s="164"/>
    </row>
    <row r="1163" spans="10:24" x14ac:dyDescent="0.25">
      <c r="J1163">
        <v>1160</v>
      </c>
      <c r="K1163" s="43">
        <v>0.67642412056707457</v>
      </c>
      <c r="L1163">
        <v>0.90684228265758193</v>
      </c>
      <c r="M1163">
        <v>0.29800034913014684</v>
      </c>
      <c r="N1163" s="44">
        <v>0.39482605632642709</v>
      </c>
      <c r="O1163" s="161"/>
      <c r="P1163" s="162"/>
      <c r="Q1163" s="162"/>
      <c r="R1163" s="163"/>
      <c r="S1163" s="161"/>
      <c r="V1163" s="163"/>
      <c r="W1163" s="164"/>
      <c r="X1163" s="164"/>
    </row>
    <row r="1164" spans="10:24" x14ac:dyDescent="0.25">
      <c r="J1164">
        <v>1161</v>
      </c>
      <c r="K1164" s="43">
        <v>0.96674425453787582</v>
      </c>
      <c r="L1164">
        <v>0.36297493505513678</v>
      </c>
      <c r="M1164">
        <v>0.33528878305836896</v>
      </c>
      <c r="N1164" s="44">
        <v>0.52802933511098404</v>
      </c>
      <c r="O1164" s="161"/>
      <c r="P1164" s="162"/>
      <c r="Q1164" s="162"/>
      <c r="R1164" s="163"/>
      <c r="S1164" s="161"/>
      <c r="V1164" s="163"/>
      <c r="W1164" s="164"/>
      <c r="X1164" s="164"/>
    </row>
    <row r="1165" spans="10:24" x14ac:dyDescent="0.25">
      <c r="J1165">
        <v>1162</v>
      </c>
      <c r="K1165" s="43">
        <v>0.32215484795429206</v>
      </c>
      <c r="L1165">
        <v>5.7293507219420281E-2</v>
      </c>
      <c r="M1165">
        <v>0.99495644494450597</v>
      </c>
      <c r="N1165" s="44">
        <v>0.46494588673569737</v>
      </c>
      <c r="O1165" s="161"/>
      <c r="P1165" s="162"/>
      <c r="Q1165" s="162"/>
      <c r="R1165" s="163"/>
      <c r="S1165" s="161"/>
      <c r="V1165" s="163"/>
      <c r="W1165" s="164"/>
      <c r="X1165" s="164"/>
    </row>
    <row r="1166" spans="10:24" x14ac:dyDescent="0.25">
      <c r="J1166">
        <v>1163</v>
      </c>
      <c r="K1166" s="43">
        <v>0.88133932085332389</v>
      </c>
      <c r="L1166">
        <v>0.91979571960433704</v>
      </c>
      <c r="M1166">
        <v>0.88376321120583257</v>
      </c>
      <c r="N1166" s="44">
        <v>0.51477375334384379</v>
      </c>
      <c r="O1166" s="161"/>
      <c r="P1166" s="162"/>
      <c r="Q1166" s="162"/>
      <c r="R1166" s="163"/>
      <c r="S1166" s="161"/>
      <c r="V1166" s="163"/>
      <c r="W1166" s="164"/>
      <c r="X1166" s="164"/>
    </row>
    <row r="1167" spans="10:24" x14ac:dyDescent="0.25">
      <c r="J1167">
        <v>1164</v>
      </c>
      <c r="K1167" s="43">
        <v>0.76074130404015494</v>
      </c>
      <c r="L1167">
        <v>0.1785342770445294</v>
      </c>
      <c r="M1167">
        <v>0.18431931915589694</v>
      </c>
      <c r="N1167" s="44">
        <v>0.34984450312823456</v>
      </c>
      <c r="O1167" s="161"/>
      <c r="P1167" s="162"/>
      <c r="Q1167" s="162"/>
      <c r="R1167" s="163"/>
      <c r="S1167" s="161"/>
      <c r="V1167" s="163"/>
      <c r="W1167" s="164"/>
      <c r="X1167" s="164"/>
    </row>
    <row r="1168" spans="10:24" x14ac:dyDescent="0.25">
      <c r="J1168">
        <v>1165</v>
      </c>
      <c r="K1168" s="43">
        <v>0.62025211518235179</v>
      </c>
      <c r="L1168">
        <v>0.88167693448959694</v>
      </c>
      <c r="M1168">
        <v>0.49363021294500897</v>
      </c>
      <c r="N1168" s="44">
        <v>0.98501520481580451</v>
      </c>
      <c r="O1168" s="161"/>
      <c r="P1168" s="162"/>
      <c r="Q1168" s="162"/>
      <c r="R1168" s="163"/>
      <c r="S1168" s="161"/>
      <c r="V1168" s="163"/>
      <c r="W1168" s="164"/>
      <c r="X1168" s="164"/>
    </row>
    <row r="1169" spans="10:24" x14ac:dyDescent="0.25">
      <c r="J1169">
        <v>1166</v>
      </c>
      <c r="K1169" s="43">
        <v>0.73967242450839765</v>
      </c>
      <c r="L1169">
        <v>7.5289863881581542E-2</v>
      </c>
      <c r="M1169">
        <v>0.6665081501344462</v>
      </c>
      <c r="N1169" s="44">
        <v>0.65414461937006463</v>
      </c>
      <c r="O1169" s="161"/>
      <c r="P1169" s="162"/>
      <c r="Q1169" s="162"/>
      <c r="R1169" s="163"/>
      <c r="S1169" s="161"/>
      <c r="V1169" s="163"/>
      <c r="W1169" s="164"/>
      <c r="X1169" s="164"/>
    </row>
    <row r="1170" spans="10:24" x14ac:dyDescent="0.25">
      <c r="J1170">
        <v>1167</v>
      </c>
      <c r="K1170" s="43">
        <v>0.45597454551271099</v>
      </c>
      <c r="L1170">
        <v>0.88297055281263015</v>
      </c>
      <c r="M1170">
        <v>4.6478270046219738E-2</v>
      </c>
      <c r="N1170" s="44">
        <v>0.86073285046778825</v>
      </c>
      <c r="O1170" s="161"/>
      <c r="P1170" s="162"/>
      <c r="Q1170" s="162"/>
      <c r="R1170" s="163"/>
      <c r="S1170" s="161"/>
      <c r="V1170" s="163"/>
      <c r="W1170" s="164"/>
      <c r="X1170" s="164"/>
    </row>
    <row r="1171" spans="10:24" x14ac:dyDescent="0.25">
      <c r="J1171">
        <v>1168</v>
      </c>
      <c r="K1171" s="43">
        <v>0.97404230415052573</v>
      </c>
      <c r="L1171">
        <v>0.48630370869495843</v>
      </c>
      <c r="M1171">
        <v>0.59363385348961117</v>
      </c>
      <c r="N1171" s="44">
        <v>0.84139972679331732</v>
      </c>
      <c r="O1171" s="161"/>
      <c r="P1171" s="162"/>
      <c r="Q1171" s="162"/>
      <c r="R1171" s="163"/>
      <c r="S1171" s="161"/>
      <c r="V1171" s="163"/>
      <c r="W1171" s="164"/>
      <c r="X1171" s="164"/>
    </row>
    <row r="1172" spans="10:24" x14ac:dyDescent="0.25">
      <c r="J1172">
        <v>1169</v>
      </c>
      <c r="K1172" s="43">
        <v>0.79832826478020991</v>
      </c>
      <c r="L1172">
        <v>0.66026382477898649</v>
      </c>
      <c r="M1172">
        <v>0.62242043842255002</v>
      </c>
      <c r="N1172" s="44">
        <v>0.96348731824965017</v>
      </c>
      <c r="O1172" s="161"/>
      <c r="P1172" s="162"/>
      <c r="Q1172" s="162"/>
      <c r="R1172" s="163"/>
      <c r="S1172" s="161"/>
      <c r="V1172" s="163"/>
      <c r="W1172" s="164"/>
      <c r="X1172" s="164"/>
    </row>
    <row r="1173" spans="10:24" x14ac:dyDescent="0.25">
      <c r="J1173">
        <v>1170</v>
      </c>
      <c r="K1173" s="43">
        <v>6.7953555353575723E-2</v>
      </c>
      <c r="L1173">
        <v>0.38984144326268666</v>
      </c>
      <c r="M1173">
        <v>0.93258725315886637</v>
      </c>
      <c r="N1173" s="44">
        <v>0.83938862976660877</v>
      </c>
      <c r="O1173" s="161"/>
      <c r="P1173" s="162"/>
      <c r="Q1173" s="162"/>
      <c r="R1173" s="163"/>
      <c r="S1173" s="161"/>
      <c r="V1173" s="163"/>
      <c r="W1173" s="164"/>
      <c r="X1173" s="164"/>
    </row>
    <row r="1174" spans="10:24" x14ac:dyDescent="0.25">
      <c r="J1174">
        <v>1171</v>
      </c>
      <c r="K1174" s="43">
        <v>0.61253014772588876</v>
      </c>
      <c r="L1174">
        <v>0.4623057010698729</v>
      </c>
      <c r="M1174">
        <v>0.41160604116409194</v>
      </c>
      <c r="N1174" s="44">
        <v>0.56378060759919546</v>
      </c>
      <c r="O1174" s="161"/>
      <c r="P1174" s="162"/>
      <c r="Q1174" s="162"/>
      <c r="R1174" s="163"/>
      <c r="S1174" s="161"/>
      <c r="V1174" s="163"/>
      <c r="W1174" s="164"/>
      <c r="X1174" s="164"/>
    </row>
    <row r="1175" spans="10:24" x14ac:dyDescent="0.25">
      <c r="J1175">
        <v>1172</v>
      </c>
      <c r="K1175" s="43">
        <v>0.68287386006418593</v>
      </c>
      <c r="L1175">
        <v>0.84155497433859383</v>
      </c>
      <c r="M1175">
        <v>0.75564891941309442</v>
      </c>
      <c r="N1175" s="44">
        <v>0.52707879787382539</v>
      </c>
      <c r="O1175" s="161"/>
      <c r="P1175" s="162"/>
      <c r="Q1175" s="162"/>
      <c r="R1175" s="163"/>
      <c r="S1175" s="161"/>
      <c r="V1175" s="163"/>
      <c r="W1175" s="164"/>
      <c r="X1175" s="164"/>
    </row>
    <row r="1176" spans="10:24" x14ac:dyDescent="0.25">
      <c r="J1176">
        <v>1173</v>
      </c>
      <c r="K1176" s="43">
        <v>0.70062443309400824</v>
      </c>
      <c r="L1176">
        <v>0.73687058768783698</v>
      </c>
      <c r="M1176">
        <v>0.93291919716331917</v>
      </c>
      <c r="N1176" s="44">
        <v>0.96112622598703756</v>
      </c>
      <c r="O1176" s="161"/>
      <c r="P1176" s="162"/>
      <c r="Q1176" s="162"/>
      <c r="R1176" s="163"/>
      <c r="S1176" s="161"/>
      <c r="V1176" s="163"/>
      <c r="W1176" s="164"/>
      <c r="X1176" s="164"/>
    </row>
    <row r="1177" spans="10:24" x14ac:dyDescent="0.25">
      <c r="J1177">
        <v>1174</v>
      </c>
      <c r="K1177" s="43">
        <v>0.58686835720319142</v>
      </c>
      <c r="L1177">
        <v>0.88790399076603399</v>
      </c>
      <c r="M1177">
        <v>0.65749093512132872</v>
      </c>
      <c r="N1177" s="44">
        <v>7.6066603917452791E-2</v>
      </c>
      <c r="O1177" s="161"/>
      <c r="P1177" s="162"/>
      <c r="Q1177" s="162"/>
      <c r="R1177" s="163"/>
      <c r="S1177" s="161"/>
      <c r="V1177" s="163"/>
      <c r="W1177" s="164"/>
      <c r="X1177" s="164"/>
    </row>
    <row r="1178" spans="10:24" x14ac:dyDescent="0.25">
      <c r="J1178">
        <v>1175</v>
      </c>
      <c r="K1178" s="43">
        <v>0.18254224494831106</v>
      </c>
      <c r="L1178">
        <v>0.79940140579566266</v>
      </c>
      <c r="M1178">
        <v>0.48197730203179578</v>
      </c>
      <c r="N1178" s="44">
        <v>0.75760529567362456</v>
      </c>
      <c r="O1178" s="161"/>
      <c r="P1178" s="162"/>
      <c r="Q1178" s="162"/>
      <c r="R1178" s="163"/>
      <c r="S1178" s="161"/>
      <c r="V1178" s="163"/>
      <c r="W1178" s="164"/>
      <c r="X1178" s="164"/>
    </row>
    <row r="1179" spans="10:24" x14ac:dyDescent="0.25">
      <c r="J1179">
        <v>1176</v>
      </c>
      <c r="K1179" s="43">
        <v>0.24908129309755633</v>
      </c>
      <c r="L1179">
        <v>0.60198902423146938</v>
      </c>
      <c r="M1179">
        <v>0.60242835084093471</v>
      </c>
      <c r="N1179" s="44">
        <v>0.2196552793163854</v>
      </c>
      <c r="O1179" s="161"/>
      <c r="P1179" s="162"/>
      <c r="Q1179" s="162"/>
      <c r="R1179" s="163"/>
      <c r="S1179" s="161"/>
      <c r="V1179" s="163"/>
      <c r="W1179" s="164"/>
      <c r="X1179" s="164"/>
    </row>
    <row r="1180" spans="10:24" x14ac:dyDescent="0.25">
      <c r="J1180">
        <v>1177</v>
      </c>
      <c r="K1180" s="43">
        <v>0.76167496747281149</v>
      </c>
      <c r="L1180">
        <v>4.1884585884742087E-2</v>
      </c>
      <c r="M1180">
        <v>0.20880546527313193</v>
      </c>
      <c r="N1180" s="44">
        <v>0.94609816322052553</v>
      </c>
      <c r="O1180" s="161"/>
      <c r="P1180" s="162"/>
      <c r="Q1180" s="162"/>
      <c r="R1180" s="163"/>
      <c r="S1180" s="161"/>
      <c r="V1180" s="163"/>
      <c r="W1180" s="164"/>
      <c r="X1180" s="164"/>
    </row>
    <row r="1181" spans="10:24" x14ac:dyDescent="0.25">
      <c r="J1181">
        <v>1178</v>
      </c>
      <c r="K1181" s="43">
        <v>6.7915961057138818E-2</v>
      </c>
      <c r="L1181">
        <v>0.60100591657964841</v>
      </c>
      <c r="M1181">
        <v>0.95608364735376705</v>
      </c>
      <c r="N1181" s="44">
        <v>0.32034888537309392</v>
      </c>
      <c r="O1181" s="161"/>
      <c r="P1181" s="162"/>
      <c r="Q1181" s="162"/>
      <c r="R1181" s="163"/>
      <c r="S1181" s="161"/>
      <c r="V1181" s="163"/>
      <c r="W1181" s="164"/>
      <c r="X1181" s="164"/>
    </row>
    <row r="1182" spans="10:24" x14ac:dyDescent="0.25">
      <c r="J1182">
        <v>1179</v>
      </c>
      <c r="K1182" s="43">
        <v>0.34973792928409242</v>
      </c>
      <c r="L1182">
        <v>3.7447785824970881E-2</v>
      </c>
      <c r="M1182">
        <v>0.70291560500719441</v>
      </c>
      <c r="N1182" s="44">
        <v>0.43097776652761099</v>
      </c>
      <c r="O1182" s="161"/>
      <c r="P1182" s="162"/>
      <c r="Q1182" s="162"/>
      <c r="R1182" s="163"/>
      <c r="S1182" s="161"/>
      <c r="V1182" s="163"/>
      <c r="W1182" s="164"/>
      <c r="X1182" s="164"/>
    </row>
    <row r="1183" spans="10:24" x14ac:dyDescent="0.25">
      <c r="J1183">
        <v>1180</v>
      </c>
      <c r="K1183" s="43">
        <v>0.4731515428548887</v>
      </c>
      <c r="L1183">
        <v>0.10233633144856513</v>
      </c>
      <c r="M1183">
        <v>0.27098639215310105</v>
      </c>
      <c r="N1183" s="44">
        <v>0.66168191170198387</v>
      </c>
      <c r="O1183" s="161"/>
      <c r="P1183" s="162"/>
      <c r="Q1183" s="162"/>
      <c r="R1183" s="163"/>
      <c r="S1183" s="161"/>
      <c r="V1183" s="163"/>
      <c r="W1183" s="164"/>
      <c r="X1183" s="164"/>
    </row>
    <row r="1184" spans="10:24" x14ac:dyDescent="0.25">
      <c r="J1184">
        <v>1181</v>
      </c>
      <c r="K1184" s="43">
        <v>0.42543291275376893</v>
      </c>
      <c r="L1184">
        <v>0.19121108172234147</v>
      </c>
      <c r="M1184">
        <v>5.7476379456389393E-2</v>
      </c>
      <c r="N1184" s="44">
        <v>0.66863024395090664</v>
      </c>
      <c r="O1184" s="161"/>
      <c r="P1184" s="162"/>
      <c r="Q1184" s="162"/>
      <c r="R1184" s="163"/>
      <c r="S1184" s="161"/>
      <c r="V1184" s="163"/>
      <c r="W1184" s="164"/>
      <c r="X1184" s="164"/>
    </row>
    <row r="1185" spans="10:24" x14ac:dyDescent="0.25">
      <c r="J1185">
        <v>1182</v>
      </c>
      <c r="K1185" s="43">
        <v>0.92747030938315356</v>
      </c>
      <c r="L1185">
        <v>0.1280211068766598</v>
      </c>
      <c r="M1185">
        <v>0.34224617955538505</v>
      </c>
      <c r="N1185" s="44">
        <v>0.93760871144115931</v>
      </c>
      <c r="O1185" s="161"/>
      <c r="P1185" s="162"/>
      <c r="Q1185" s="162"/>
      <c r="R1185" s="163"/>
      <c r="S1185" s="161"/>
      <c r="V1185" s="163"/>
      <c r="W1185" s="164"/>
      <c r="X1185" s="164"/>
    </row>
    <row r="1186" spans="10:24" x14ac:dyDescent="0.25">
      <c r="J1186">
        <v>1183</v>
      </c>
      <c r="K1186" s="43">
        <v>0.22793941823257191</v>
      </c>
      <c r="L1186">
        <v>0.32415063262492039</v>
      </c>
      <c r="M1186">
        <v>0.25379797269616144</v>
      </c>
      <c r="N1186" s="44">
        <v>0.14679179139793364</v>
      </c>
      <c r="O1186" s="161"/>
      <c r="P1186" s="162"/>
      <c r="Q1186" s="162"/>
      <c r="R1186" s="163"/>
      <c r="S1186" s="161"/>
      <c r="V1186" s="163"/>
      <c r="W1186" s="164"/>
      <c r="X1186" s="164"/>
    </row>
    <row r="1187" spans="10:24" x14ac:dyDescent="0.25">
      <c r="J1187">
        <v>1184</v>
      </c>
      <c r="K1187" s="43">
        <v>0.1297284903105107</v>
      </c>
      <c r="L1187">
        <v>0.34932962499399933</v>
      </c>
      <c r="M1187">
        <v>0.70874970113938796</v>
      </c>
      <c r="N1187" s="44">
        <v>0.64974831867618199</v>
      </c>
      <c r="O1187" s="161"/>
      <c r="P1187" s="162"/>
      <c r="Q1187" s="162"/>
      <c r="R1187" s="163"/>
      <c r="S1187" s="161"/>
      <c r="V1187" s="163"/>
      <c r="W1187" s="164"/>
      <c r="X1187" s="164"/>
    </row>
    <row r="1188" spans="10:24" x14ac:dyDescent="0.25">
      <c r="J1188">
        <v>1185</v>
      </c>
      <c r="K1188" s="43">
        <v>1.8553776335566097E-2</v>
      </c>
      <c r="L1188">
        <v>0.55658026417874196</v>
      </c>
      <c r="M1188">
        <v>0.101172059950563</v>
      </c>
      <c r="N1188" s="44">
        <v>0.78507037095971965</v>
      </c>
      <c r="O1188" s="161"/>
      <c r="P1188" s="162"/>
      <c r="Q1188" s="162"/>
      <c r="R1188" s="163"/>
      <c r="S1188" s="161"/>
      <c r="V1188" s="163"/>
      <c r="W1188" s="164"/>
      <c r="X1188" s="164"/>
    </row>
    <row r="1189" spans="10:24" x14ac:dyDescent="0.25">
      <c r="J1189">
        <v>1186</v>
      </c>
      <c r="K1189" s="43">
        <v>0.11881542524019095</v>
      </c>
      <c r="L1189">
        <v>0.58357190236080325</v>
      </c>
      <c r="M1189">
        <v>0.32355878094308266</v>
      </c>
      <c r="N1189" s="44">
        <v>9.8261978722009147E-2</v>
      </c>
      <c r="O1189" s="161"/>
      <c r="P1189" s="162"/>
      <c r="Q1189" s="162"/>
      <c r="R1189" s="163"/>
      <c r="S1189" s="161"/>
      <c r="V1189" s="163"/>
      <c r="W1189" s="164"/>
      <c r="X1189" s="164"/>
    </row>
    <row r="1190" spans="10:24" x14ac:dyDescent="0.25">
      <c r="J1190">
        <v>1187</v>
      </c>
      <c r="K1190" s="43">
        <v>0.71197390699540508</v>
      </c>
      <c r="L1190">
        <v>0.62673354352375821</v>
      </c>
      <c r="M1190">
        <v>2.5261930578503122E-2</v>
      </c>
      <c r="N1190" s="44">
        <v>0.68130193754060719</v>
      </c>
      <c r="O1190" s="161"/>
      <c r="P1190" s="162"/>
      <c r="Q1190" s="162"/>
      <c r="R1190" s="163"/>
      <c r="S1190" s="161"/>
      <c r="V1190" s="163"/>
      <c r="W1190" s="164"/>
      <c r="X1190" s="164"/>
    </row>
    <row r="1191" spans="10:24" x14ac:dyDescent="0.25">
      <c r="J1191">
        <v>1188</v>
      </c>
      <c r="K1191" s="43">
        <v>0.60838643633181566</v>
      </c>
      <c r="L1191">
        <v>0.1751637140955723</v>
      </c>
      <c r="M1191">
        <v>0.99544520645698387</v>
      </c>
      <c r="N1191" s="44">
        <v>0.89913950706800305</v>
      </c>
      <c r="O1191" s="161"/>
      <c r="P1191" s="162"/>
      <c r="Q1191" s="162"/>
      <c r="R1191" s="163"/>
      <c r="S1191" s="161"/>
      <c r="V1191" s="163"/>
      <c r="W1191" s="164"/>
      <c r="X1191" s="164"/>
    </row>
    <row r="1192" spans="10:24" x14ac:dyDescent="0.25">
      <c r="J1192">
        <v>1189</v>
      </c>
      <c r="K1192" s="43">
        <v>0.22096376092242442</v>
      </c>
      <c r="L1192">
        <v>0.1516535439178327</v>
      </c>
      <c r="M1192">
        <v>0.98890304456364886</v>
      </c>
      <c r="N1192" s="44">
        <v>0.61965940679738352</v>
      </c>
      <c r="O1192" s="161"/>
      <c r="P1192" s="162"/>
      <c r="Q1192" s="162"/>
      <c r="R1192" s="163"/>
      <c r="S1192" s="161"/>
      <c r="V1192" s="163"/>
      <c r="W1192" s="164"/>
      <c r="X1192" s="164"/>
    </row>
    <row r="1193" spans="10:24" x14ac:dyDescent="0.25">
      <c r="J1193">
        <v>1190</v>
      </c>
      <c r="K1193" s="43">
        <v>0.30937564907094095</v>
      </c>
      <c r="L1193">
        <v>0.55371138790425589</v>
      </c>
      <c r="M1193">
        <v>0.8810320435566481</v>
      </c>
      <c r="N1193" s="44">
        <v>0.61611634878880461</v>
      </c>
      <c r="O1193" s="161"/>
      <c r="P1193" s="162"/>
      <c r="Q1193" s="162"/>
      <c r="R1193" s="163"/>
      <c r="S1193" s="161"/>
      <c r="V1193" s="163"/>
      <c r="W1193" s="164"/>
      <c r="X1193" s="164"/>
    </row>
    <row r="1194" spans="10:24" x14ac:dyDescent="0.25">
      <c r="J1194">
        <v>1191</v>
      </c>
      <c r="K1194" s="43">
        <v>0.38577266186277526</v>
      </c>
      <c r="L1194">
        <v>0.63535658067745615</v>
      </c>
      <c r="M1194">
        <v>0.76674647842320265</v>
      </c>
      <c r="N1194" s="44">
        <v>0.65441714820241481</v>
      </c>
      <c r="O1194" s="161"/>
      <c r="P1194" s="162"/>
      <c r="Q1194" s="162"/>
      <c r="R1194" s="163"/>
      <c r="S1194" s="161"/>
      <c r="V1194" s="163"/>
      <c r="W1194" s="164"/>
      <c r="X1194" s="164"/>
    </row>
    <row r="1195" spans="10:24" x14ac:dyDescent="0.25">
      <c r="J1195">
        <v>1192</v>
      </c>
      <c r="K1195" s="43">
        <v>0.89557265938025998</v>
      </c>
      <c r="L1195">
        <v>0.67090726711947202</v>
      </c>
      <c r="M1195">
        <v>0.31714326015547056</v>
      </c>
      <c r="N1195" s="44">
        <v>0.40080533964304044</v>
      </c>
      <c r="O1195" s="161"/>
      <c r="P1195" s="162"/>
      <c r="Q1195" s="162"/>
      <c r="R1195" s="163"/>
      <c r="S1195" s="161"/>
      <c r="V1195" s="163"/>
      <c r="W1195" s="164"/>
      <c r="X1195" s="164"/>
    </row>
    <row r="1196" spans="10:24" x14ac:dyDescent="0.25">
      <c r="J1196">
        <v>1193</v>
      </c>
      <c r="K1196" s="43">
        <v>0.95150014917187953</v>
      </c>
      <c r="L1196">
        <v>0.16820432486247971</v>
      </c>
      <c r="M1196">
        <v>0.61887001814697695</v>
      </c>
      <c r="N1196" s="44">
        <v>0.57621321603189113</v>
      </c>
      <c r="O1196" s="161"/>
      <c r="P1196" s="162"/>
      <c r="Q1196" s="162"/>
      <c r="R1196" s="163"/>
      <c r="S1196" s="161"/>
      <c r="V1196" s="163"/>
      <c r="W1196" s="164"/>
      <c r="X1196" s="164"/>
    </row>
    <row r="1197" spans="10:24" x14ac:dyDescent="0.25">
      <c r="J1197">
        <v>1194</v>
      </c>
      <c r="K1197" s="43">
        <v>0.99475464041893824</v>
      </c>
      <c r="L1197">
        <v>0.61336384933910137</v>
      </c>
      <c r="M1197">
        <v>1.4469133263700362E-3</v>
      </c>
      <c r="N1197" s="44">
        <v>0.18555555732664486</v>
      </c>
      <c r="O1197" s="161"/>
      <c r="P1197" s="162"/>
      <c r="Q1197" s="162"/>
      <c r="R1197" s="163"/>
      <c r="S1197" s="161"/>
      <c r="V1197" s="163"/>
      <c r="W1197" s="164"/>
      <c r="X1197" s="164"/>
    </row>
    <row r="1198" spans="10:24" x14ac:dyDescent="0.25">
      <c r="J1198">
        <v>1195</v>
      </c>
      <c r="K1198" s="43">
        <v>0.36919109319758003</v>
      </c>
      <c r="L1198">
        <v>3.5432604176353744E-2</v>
      </c>
      <c r="M1198">
        <v>0.18388721215331039</v>
      </c>
      <c r="N1198" s="44">
        <v>0.345166800039862</v>
      </c>
      <c r="O1198" s="161"/>
      <c r="P1198" s="162"/>
      <c r="Q1198" s="162"/>
      <c r="R1198" s="163"/>
      <c r="S1198" s="161"/>
      <c r="V1198" s="163"/>
      <c r="W1198" s="164"/>
      <c r="X1198" s="164"/>
    </row>
    <row r="1199" spans="10:24" x14ac:dyDescent="0.25">
      <c r="J1199">
        <v>1196</v>
      </c>
      <c r="K1199" s="43">
        <v>0.64073124297687478</v>
      </c>
      <c r="L1199">
        <v>0.45617769103392547</v>
      </c>
      <c r="M1199">
        <v>0.37936106638637102</v>
      </c>
      <c r="N1199" s="44">
        <v>0.55388893592729938</v>
      </c>
      <c r="O1199" s="161"/>
      <c r="P1199" s="162"/>
      <c r="Q1199" s="162"/>
      <c r="R1199" s="163"/>
      <c r="S1199" s="161"/>
      <c r="V1199" s="163"/>
      <c r="W1199" s="164"/>
      <c r="X1199" s="164"/>
    </row>
    <row r="1200" spans="10:24" x14ac:dyDescent="0.25">
      <c r="J1200">
        <v>1197</v>
      </c>
      <c r="K1200" s="43">
        <v>0.86412968437949622</v>
      </c>
      <c r="L1200">
        <v>0.75569895359987982</v>
      </c>
      <c r="M1200">
        <v>0.69226996375267114</v>
      </c>
      <c r="N1200" s="44">
        <v>1.311340643543224E-2</v>
      </c>
      <c r="O1200" s="161"/>
      <c r="P1200" s="162"/>
      <c r="Q1200" s="162"/>
      <c r="R1200" s="163"/>
      <c r="S1200" s="161"/>
      <c r="V1200" s="163"/>
      <c r="W1200" s="164"/>
      <c r="X1200" s="164"/>
    </row>
    <row r="1201" spans="10:24" x14ac:dyDescent="0.25">
      <c r="J1201">
        <v>1198</v>
      </c>
      <c r="K1201" s="43">
        <v>0.92859636333630768</v>
      </c>
      <c r="L1201">
        <v>0.78490084648069425</v>
      </c>
      <c r="M1201">
        <v>0.15630069691674386</v>
      </c>
      <c r="N1201" s="44">
        <v>0.64110337659642536</v>
      </c>
      <c r="O1201" s="161"/>
      <c r="P1201" s="162"/>
      <c r="Q1201" s="162"/>
      <c r="R1201" s="163"/>
      <c r="S1201" s="161"/>
      <c r="V1201" s="163"/>
      <c r="W1201" s="164"/>
      <c r="X1201" s="164"/>
    </row>
    <row r="1202" spans="10:24" x14ac:dyDescent="0.25">
      <c r="J1202">
        <v>1199</v>
      </c>
      <c r="K1202" s="43">
        <v>0.12916539321466547</v>
      </c>
      <c r="L1202">
        <v>0.72980105370384574</v>
      </c>
      <c r="M1202">
        <v>0.81085170222218172</v>
      </c>
      <c r="N1202" s="44">
        <v>0.75743896915196063</v>
      </c>
      <c r="O1202" s="161"/>
      <c r="P1202" s="162"/>
      <c r="Q1202" s="162"/>
      <c r="R1202" s="163"/>
      <c r="S1202" s="161"/>
      <c r="V1202" s="163"/>
      <c r="W1202" s="164"/>
      <c r="X1202" s="164"/>
    </row>
    <row r="1203" spans="10:24" x14ac:dyDescent="0.25">
      <c r="J1203">
        <v>1200</v>
      </c>
      <c r="K1203" s="43">
        <v>0.30319898263995837</v>
      </c>
      <c r="L1203">
        <v>0.74641806790636345</v>
      </c>
      <c r="M1203">
        <v>0.89059260851994937</v>
      </c>
      <c r="N1203" s="44">
        <v>0.44683177353793468</v>
      </c>
      <c r="O1203" s="161"/>
      <c r="P1203" s="162"/>
      <c r="Q1203" s="162"/>
      <c r="R1203" s="163"/>
      <c r="S1203" s="161"/>
      <c r="V1203" s="163"/>
      <c r="W1203" s="164"/>
      <c r="X1203" s="164"/>
    </row>
    <row r="1204" spans="10:24" x14ac:dyDescent="0.25">
      <c r="J1204">
        <v>1201</v>
      </c>
      <c r="K1204" s="43">
        <v>0.53924648098039496</v>
      </c>
      <c r="L1204">
        <v>0.90452513515325905</v>
      </c>
      <c r="M1204">
        <v>0.46548960618675195</v>
      </c>
      <c r="N1204" s="44">
        <v>0.59427342197581878</v>
      </c>
      <c r="O1204" s="161"/>
      <c r="P1204" s="162"/>
      <c r="Q1204" s="162"/>
      <c r="R1204" s="163"/>
      <c r="S1204" s="161"/>
      <c r="V1204" s="163"/>
      <c r="W1204" s="164"/>
      <c r="X1204" s="164"/>
    </row>
    <row r="1205" spans="10:24" x14ac:dyDescent="0.25">
      <c r="J1205">
        <v>1202</v>
      </c>
      <c r="K1205" s="43">
        <v>0.97859876210609553</v>
      </c>
      <c r="L1205">
        <v>0.54522329829141558</v>
      </c>
      <c r="M1205">
        <v>3.0303049754022982E-2</v>
      </c>
      <c r="N1205" s="44">
        <v>0.41842656945369527</v>
      </c>
      <c r="O1205" s="161"/>
      <c r="P1205" s="162"/>
      <c r="Q1205" s="162"/>
      <c r="R1205" s="163"/>
      <c r="S1205" s="161"/>
      <c r="V1205" s="163"/>
      <c r="W1205" s="164"/>
      <c r="X1205" s="164"/>
    </row>
    <row r="1206" spans="10:24" x14ac:dyDescent="0.25">
      <c r="J1206">
        <v>1203</v>
      </c>
      <c r="K1206" s="43">
        <v>0.39943525231325894</v>
      </c>
      <c r="L1206">
        <v>0.49889439309804295</v>
      </c>
      <c r="M1206">
        <v>0.40042101429253307</v>
      </c>
      <c r="N1206" s="44">
        <v>0.18250458210051879</v>
      </c>
      <c r="O1206" s="161"/>
      <c r="P1206" s="162"/>
      <c r="Q1206" s="162"/>
      <c r="R1206" s="163"/>
      <c r="S1206" s="161"/>
      <c r="V1206" s="163"/>
      <c r="W1206" s="164"/>
      <c r="X1206" s="164"/>
    </row>
    <row r="1207" spans="10:24" x14ac:dyDescent="0.25">
      <c r="J1207">
        <v>1204</v>
      </c>
      <c r="K1207" s="43">
        <v>0.43057440787834234</v>
      </c>
      <c r="L1207">
        <v>0.87654063187478959</v>
      </c>
      <c r="M1207">
        <v>0.31760166703694592</v>
      </c>
      <c r="N1207" s="44">
        <v>0.62892052841834434</v>
      </c>
      <c r="O1207" s="161"/>
      <c r="P1207" s="162"/>
      <c r="Q1207" s="162"/>
      <c r="R1207" s="163"/>
      <c r="S1207" s="161"/>
      <c r="V1207" s="163"/>
      <c r="W1207" s="164"/>
      <c r="X1207" s="164"/>
    </row>
    <row r="1208" spans="10:24" x14ac:dyDescent="0.25">
      <c r="J1208">
        <v>1205</v>
      </c>
      <c r="K1208" s="43">
        <v>0.31986840528017102</v>
      </c>
      <c r="L1208">
        <v>0.18024907361862874</v>
      </c>
      <c r="M1208">
        <v>0.14013568236294904</v>
      </c>
      <c r="N1208" s="44">
        <v>0.64124789487718015</v>
      </c>
      <c r="O1208" s="161"/>
      <c r="P1208" s="162"/>
      <c r="Q1208" s="162"/>
      <c r="R1208" s="163"/>
      <c r="S1208" s="161"/>
      <c r="V1208" s="163"/>
      <c r="W1208" s="164"/>
      <c r="X1208" s="164"/>
    </row>
    <row r="1209" spans="10:24" x14ac:dyDescent="0.25">
      <c r="J1209">
        <v>1206</v>
      </c>
      <c r="K1209" s="43">
        <v>0.98795233386488179</v>
      </c>
      <c r="L1209">
        <v>9.0122882543916205E-2</v>
      </c>
      <c r="M1209">
        <v>0.17488092442578029</v>
      </c>
      <c r="N1209" s="44">
        <v>0.28837675230287152</v>
      </c>
      <c r="O1209" s="161"/>
      <c r="P1209" s="162"/>
      <c r="Q1209" s="162"/>
      <c r="R1209" s="163"/>
      <c r="S1209" s="161"/>
      <c r="V1209" s="163"/>
      <c r="W1209" s="164"/>
      <c r="X1209" s="164"/>
    </row>
    <row r="1210" spans="10:24" x14ac:dyDescent="0.25">
      <c r="J1210">
        <v>1207</v>
      </c>
      <c r="K1210" s="43">
        <v>0.99180031491263276</v>
      </c>
      <c r="L1210">
        <v>0.21060511272199467</v>
      </c>
      <c r="M1210">
        <v>0.45857294127331105</v>
      </c>
      <c r="N1210" s="44">
        <v>0.90961588685409622</v>
      </c>
      <c r="O1210" s="161"/>
      <c r="P1210" s="162"/>
      <c r="Q1210" s="162"/>
      <c r="R1210" s="163"/>
      <c r="S1210" s="161"/>
      <c r="V1210" s="163"/>
      <c r="W1210" s="164"/>
      <c r="X1210" s="164"/>
    </row>
    <row r="1211" spans="10:24" x14ac:dyDescent="0.25">
      <c r="J1211">
        <v>1208</v>
      </c>
      <c r="K1211" s="43">
        <v>0.87832382060093894</v>
      </c>
      <c r="L1211">
        <v>0.97236743732870534</v>
      </c>
      <c r="M1211">
        <v>0.83629685327102121</v>
      </c>
      <c r="N1211" s="44">
        <v>0.76716359133449608</v>
      </c>
      <c r="O1211" s="161"/>
      <c r="P1211" s="162"/>
      <c r="Q1211" s="162"/>
      <c r="R1211" s="163"/>
      <c r="S1211" s="161"/>
      <c r="V1211" s="163"/>
      <c r="W1211" s="164"/>
      <c r="X1211" s="164"/>
    </row>
    <row r="1212" spans="10:24" x14ac:dyDescent="0.25">
      <c r="J1212">
        <v>1209</v>
      </c>
      <c r="K1212" s="43">
        <v>0.42995221527462157</v>
      </c>
      <c r="L1212">
        <v>0.67126699178574811</v>
      </c>
      <c r="M1212">
        <v>6.420668089848125E-2</v>
      </c>
      <c r="N1212" s="44">
        <v>8.9959756759745213E-2</v>
      </c>
      <c r="O1212" s="161"/>
      <c r="P1212" s="162"/>
      <c r="Q1212" s="162"/>
      <c r="R1212" s="163"/>
      <c r="S1212" s="161"/>
      <c r="V1212" s="163"/>
      <c r="W1212" s="164"/>
      <c r="X1212" s="164"/>
    </row>
    <row r="1213" spans="10:24" x14ac:dyDescent="0.25">
      <c r="J1213">
        <v>1210</v>
      </c>
      <c r="K1213" s="43">
        <v>0.51297051517884684</v>
      </c>
      <c r="L1213">
        <v>0.72404116340445857</v>
      </c>
      <c r="M1213">
        <v>6.242331806929946E-2</v>
      </c>
      <c r="N1213" s="44">
        <v>0.64305321307540653</v>
      </c>
      <c r="O1213" s="161"/>
      <c r="P1213" s="162"/>
      <c r="Q1213" s="162"/>
      <c r="R1213" s="163"/>
      <c r="S1213" s="161"/>
      <c r="V1213" s="163"/>
      <c r="W1213" s="164"/>
      <c r="X1213" s="164"/>
    </row>
    <row r="1214" spans="10:24" x14ac:dyDescent="0.25">
      <c r="J1214">
        <v>1211</v>
      </c>
      <c r="K1214" s="43">
        <v>0.70745084577043926</v>
      </c>
      <c r="L1214">
        <v>0.40600761343346392</v>
      </c>
      <c r="M1214">
        <v>0.76652182695325888</v>
      </c>
      <c r="N1214" s="44">
        <v>0.25304650793525341</v>
      </c>
      <c r="O1214" s="161"/>
      <c r="P1214" s="162"/>
      <c r="Q1214" s="162"/>
      <c r="R1214" s="163"/>
      <c r="S1214" s="161"/>
      <c r="V1214" s="163"/>
      <c r="W1214" s="164"/>
      <c r="X1214" s="164"/>
    </row>
    <row r="1215" spans="10:24" x14ac:dyDescent="0.25">
      <c r="J1215">
        <v>1212</v>
      </c>
      <c r="K1215" s="43">
        <v>0.22441208416203251</v>
      </c>
      <c r="L1215">
        <v>0.19442058530285433</v>
      </c>
      <c r="M1215">
        <v>0.4518740391004602</v>
      </c>
      <c r="N1215" s="44">
        <v>0.464319913169701</v>
      </c>
      <c r="O1215" s="161"/>
      <c r="P1215" s="162"/>
      <c r="Q1215" s="162"/>
      <c r="R1215" s="163"/>
      <c r="S1215" s="161"/>
      <c r="V1215" s="163"/>
      <c r="W1215" s="164"/>
      <c r="X1215" s="164"/>
    </row>
    <row r="1216" spans="10:24" x14ac:dyDescent="0.25">
      <c r="J1216">
        <v>1213</v>
      </c>
      <c r="K1216" s="43">
        <v>0.74960803304722112</v>
      </c>
      <c r="L1216">
        <v>0.22320350262385458</v>
      </c>
      <c r="M1216">
        <v>0.62490419496494753</v>
      </c>
      <c r="N1216" s="44">
        <v>0.92668310717304636</v>
      </c>
      <c r="O1216" s="161"/>
      <c r="P1216" s="162"/>
      <c r="Q1216" s="162"/>
      <c r="R1216" s="163"/>
      <c r="S1216" s="161"/>
      <c r="V1216" s="163"/>
      <c r="W1216" s="164"/>
      <c r="X1216" s="164"/>
    </row>
    <row r="1217" spans="10:24" x14ac:dyDescent="0.25">
      <c r="J1217">
        <v>1214</v>
      </c>
      <c r="K1217" s="43">
        <v>0.19177106705225011</v>
      </c>
      <c r="L1217">
        <v>0.46091660143285718</v>
      </c>
      <c r="M1217">
        <v>0.90776220032109378</v>
      </c>
      <c r="N1217" s="44">
        <v>0.39267143911141356</v>
      </c>
      <c r="O1217" s="161"/>
      <c r="P1217" s="162"/>
      <c r="Q1217" s="162"/>
      <c r="R1217" s="163"/>
      <c r="S1217" s="161"/>
      <c r="V1217" s="163"/>
      <c r="W1217" s="164"/>
      <c r="X1217" s="164"/>
    </row>
    <row r="1218" spans="10:24" x14ac:dyDescent="0.25">
      <c r="J1218">
        <v>1215</v>
      </c>
      <c r="K1218" s="43">
        <v>0.83797100153620396</v>
      </c>
      <c r="L1218">
        <v>4.6166797503300994E-2</v>
      </c>
      <c r="M1218">
        <v>2.0464707805772253E-2</v>
      </c>
      <c r="N1218" s="44">
        <v>0.39037262273288276</v>
      </c>
      <c r="O1218" s="161"/>
      <c r="P1218" s="162"/>
      <c r="Q1218" s="162"/>
      <c r="R1218" s="163"/>
      <c r="S1218" s="161"/>
      <c r="V1218" s="163"/>
      <c r="W1218" s="164"/>
      <c r="X1218" s="164"/>
    </row>
    <row r="1219" spans="10:24" x14ac:dyDescent="0.25">
      <c r="J1219">
        <v>1216</v>
      </c>
      <c r="K1219" s="43">
        <v>0.65681308417791251</v>
      </c>
      <c r="L1219">
        <v>0.90686827157764383</v>
      </c>
      <c r="M1219">
        <v>0.39262664498859567</v>
      </c>
      <c r="N1219" s="44">
        <v>0.84151043195582553</v>
      </c>
      <c r="O1219" s="161"/>
      <c r="P1219" s="162"/>
      <c r="Q1219" s="162"/>
      <c r="R1219" s="163"/>
      <c r="S1219" s="161"/>
      <c r="V1219" s="163"/>
      <c r="W1219" s="164"/>
      <c r="X1219" s="164"/>
    </row>
    <row r="1220" spans="10:24" x14ac:dyDescent="0.25">
      <c r="J1220">
        <v>1217</v>
      </c>
      <c r="K1220" s="43">
        <v>0.26416044094493607</v>
      </c>
      <c r="L1220">
        <v>0.76088708618275347</v>
      </c>
      <c r="M1220">
        <v>0.78307871483731473</v>
      </c>
      <c r="N1220" s="44">
        <v>0.36984155607771385</v>
      </c>
      <c r="O1220" s="161"/>
      <c r="P1220" s="162"/>
      <c r="Q1220" s="162"/>
      <c r="R1220" s="163"/>
      <c r="S1220" s="161"/>
      <c r="V1220" s="163"/>
      <c r="W1220" s="164"/>
      <c r="X1220" s="164"/>
    </row>
    <row r="1221" spans="10:24" x14ac:dyDescent="0.25">
      <c r="J1221">
        <v>1218</v>
      </c>
      <c r="K1221" s="43">
        <v>0.79104135998782721</v>
      </c>
      <c r="L1221">
        <v>0.1960779689842338</v>
      </c>
      <c r="M1221">
        <v>0.17232214338096019</v>
      </c>
      <c r="N1221" s="44">
        <v>8.01309234013452E-2</v>
      </c>
      <c r="O1221" s="161"/>
      <c r="P1221" s="162"/>
      <c r="Q1221" s="162"/>
      <c r="R1221" s="163"/>
      <c r="S1221" s="161"/>
      <c r="V1221" s="163"/>
      <c r="W1221" s="164"/>
      <c r="X1221" s="164"/>
    </row>
    <row r="1222" spans="10:24" x14ac:dyDescent="0.25">
      <c r="J1222">
        <v>1219</v>
      </c>
      <c r="K1222" s="43">
        <v>0.32905236800252902</v>
      </c>
      <c r="L1222">
        <v>0.47695578453579357</v>
      </c>
      <c r="M1222">
        <v>0.58413155756944357</v>
      </c>
      <c r="N1222" s="44">
        <v>0.8623391167915887</v>
      </c>
      <c r="O1222" s="161"/>
      <c r="P1222" s="162"/>
      <c r="Q1222" s="162"/>
      <c r="R1222" s="163"/>
      <c r="S1222" s="161"/>
      <c r="V1222" s="163"/>
      <c r="W1222" s="164"/>
      <c r="X1222" s="164"/>
    </row>
    <row r="1223" spans="10:24" x14ac:dyDescent="0.25">
      <c r="J1223">
        <v>1220</v>
      </c>
      <c r="K1223" s="43">
        <v>0.18959983939524361</v>
      </c>
      <c r="L1223">
        <v>0.99953252269493931</v>
      </c>
      <c r="M1223">
        <v>0.74951158373037519</v>
      </c>
      <c r="N1223" s="44">
        <v>0.5300840644452145</v>
      </c>
      <c r="O1223" s="161"/>
      <c r="P1223" s="162"/>
      <c r="Q1223" s="162"/>
      <c r="R1223" s="163"/>
      <c r="S1223" s="161"/>
      <c r="V1223" s="163"/>
      <c r="W1223" s="164"/>
      <c r="X1223" s="164"/>
    </row>
    <row r="1224" spans="10:24" x14ac:dyDescent="0.25">
      <c r="J1224">
        <v>1221</v>
      </c>
      <c r="K1224" s="43">
        <v>0.73335980703817438</v>
      </c>
      <c r="L1224">
        <v>0.8684110556617145</v>
      </c>
      <c r="M1224">
        <v>0.89641632079468669</v>
      </c>
      <c r="N1224" s="44">
        <v>0.21471665591504152</v>
      </c>
      <c r="O1224" s="161"/>
      <c r="P1224" s="162"/>
      <c r="Q1224" s="162"/>
      <c r="R1224" s="163"/>
      <c r="S1224" s="161"/>
      <c r="V1224" s="163"/>
      <c r="W1224" s="164"/>
      <c r="X1224" s="164"/>
    </row>
    <row r="1225" spans="10:24" x14ac:dyDescent="0.25">
      <c r="J1225">
        <v>1222</v>
      </c>
      <c r="K1225" s="43">
        <v>0.64872657156419011</v>
      </c>
      <c r="L1225">
        <v>0.97223895252368586</v>
      </c>
      <c r="M1225">
        <v>0.37105589294747521</v>
      </c>
      <c r="N1225" s="44">
        <v>0.98245406266781254</v>
      </c>
      <c r="O1225" s="161"/>
      <c r="P1225" s="162"/>
      <c r="Q1225" s="162"/>
      <c r="R1225" s="163"/>
      <c r="S1225" s="161"/>
      <c r="V1225" s="163"/>
      <c r="W1225" s="164"/>
      <c r="X1225" s="164"/>
    </row>
    <row r="1226" spans="10:24" x14ac:dyDescent="0.25">
      <c r="J1226">
        <v>1223</v>
      </c>
      <c r="K1226" s="43">
        <v>0.74676863318911513</v>
      </c>
      <c r="L1226">
        <v>0.8317310290833847</v>
      </c>
      <c r="M1226">
        <v>0.40687002959391183</v>
      </c>
      <c r="N1226" s="44">
        <v>0.39585189402944854</v>
      </c>
      <c r="O1226" s="161"/>
      <c r="P1226" s="162"/>
      <c r="Q1226" s="162"/>
      <c r="R1226" s="163"/>
      <c r="S1226" s="161"/>
      <c r="V1226" s="163"/>
      <c r="W1226" s="164"/>
      <c r="X1226" s="164"/>
    </row>
    <row r="1227" spans="10:24" x14ac:dyDescent="0.25">
      <c r="J1227">
        <v>1224</v>
      </c>
      <c r="K1227" s="43">
        <v>0.40575506446379905</v>
      </c>
      <c r="L1227">
        <v>0.98480927310535016</v>
      </c>
      <c r="M1227">
        <v>0.77687687978753317</v>
      </c>
      <c r="N1227" s="44">
        <v>0.3271398893314571</v>
      </c>
      <c r="O1227" s="161"/>
      <c r="P1227" s="162"/>
      <c r="Q1227" s="162"/>
      <c r="R1227" s="163"/>
      <c r="S1227" s="161"/>
      <c r="V1227" s="163"/>
      <c r="W1227" s="164"/>
      <c r="X1227" s="164"/>
    </row>
    <row r="1228" spans="10:24" x14ac:dyDescent="0.25">
      <c r="J1228">
        <v>1225</v>
      </c>
      <c r="K1228" s="43">
        <v>0.89713057393831763</v>
      </c>
      <c r="L1228">
        <v>0.79736387903552608</v>
      </c>
      <c r="M1228">
        <v>0.29802916193405793</v>
      </c>
      <c r="N1228" s="44">
        <v>0.88456337407543728</v>
      </c>
      <c r="O1228" s="161"/>
      <c r="P1228" s="162"/>
      <c r="Q1228" s="162"/>
      <c r="R1228" s="163"/>
      <c r="S1228" s="161"/>
      <c r="V1228" s="163"/>
      <c r="W1228" s="164"/>
      <c r="X1228" s="164"/>
    </row>
    <row r="1229" spans="10:24" x14ac:dyDescent="0.25">
      <c r="J1229">
        <v>1226</v>
      </c>
      <c r="K1229" s="43">
        <v>0.59848069552708461</v>
      </c>
      <c r="L1229">
        <v>8.8854371197461313E-2</v>
      </c>
      <c r="M1229">
        <v>0.7083536533211896</v>
      </c>
      <c r="N1229" s="44">
        <v>0.32229058029332491</v>
      </c>
      <c r="O1229" s="161"/>
      <c r="P1229" s="162"/>
      <c r="Q1229" s="162"/>
      <c r="R1229" s="163"/>
      <c r="S1229" s="161"/>
      <c r="V1229" s="163"/>
      <c r="W1229" s="164"/>
      <c r="X1229" s="164"/>
    </row>
    <row r="1230" spans="10:24" x14ac:dyDescent="0.25">
      <c r="J1230">
        <v>1227</v>
      </c>
      <c r="K1230" s="43">
        <v>0.98005220558622586</v>
      </c>
      <c r="L1230">
        <v>0.66418666661377179</v>
      </c>
      <c r="M1230">
        <v>0.52521189002791457</v>
      </c>
      <c r="N1230" s="44">
        <v>0.43294205854150847</v>
      </c>
      <c r="O1230" s="161"/>
      <c r="P1230" s="162"/>
      <c r="Q1230" s="162"/>
      <c r="R1230" s="163"/>
      <c r="S1230" s="161"/>
      <c r="V1230" s="163"/>
      <c r="W1230" s="164"/>
      <c r="X1230" s="164"/>
    </row>
    <row r="1231" spans="10:24" x14ac:dyDescent="0.25">
      <c r="J1231">
        <v>1228</v>
      </c>
      <c r="K1231" s="43">
        <v>0.74162116749744456</v>
      </c>
      <c r="L1231">
        <v>0.52707984203230718</v>
      </c>
      <c r="M1231">
        <v>0.43389444167290347</v>
      </c>
      <c r="N1231" s="44">
        <v>0.84413161837011208</v>
      </c>
      <c r="O1231" s="161"/>
      <c r="P1231" s="162"/>
      <c r="Q1231" s="162"/>
      <c r="R1231" s="163"/>
      <c r="S1231" s="161"/>
      <c r="V1231" s="163"/>
      <c r="W1231" s="164"/>
      <c r="X1231" s="164"/>
    </row>
    <row r="1232" spans="10:24" x14ac:dyDescent="0.25">
      <c r="J1232">
        <v>1229</v>
      </c>
      <c r="K1232" s="43">
        <v>0.89821002648796922</v>
      </c>
      <c r="L1232">
        <v>0.13207960814523145</v>
      </c>
      <c r="M1232">
        <v>0.2004515124084626</v>
      </c>
      <c r="N1232" s="44">
        <v>0.41313928759029395</v>
      </c>
      <c r="O1232" s="161"/>
      <c r="P1232" s="162"/>
      <c r="Q1232" s="162"/>
      <c r="R1232" s="163"/>
      <c r="S1232" s="161"/>
      <c r="V1232" s="163"/>
      <c r="W1232" s="164"/>
      <c r="X1232" s="164"/>
    </row>
    <row r="1233" spans="10:24" x14ac:dyDescent="0.25">
      <c r="J1233">
        <v>1230</v>
      </c>
      <c r="K1233" s="43">
        <v>2.9818748639621306E-2</v>
      </c>
      <c r="L1233">
        <v>0.17763571460220096</v>
      </c>
      <c r="M1233">
        <v>0.65175694263412132</v>
      </c>
      <c r="N1233" s="44">
        <v>0.23721962043200451</v>
      </c>
      <c r="O1233" s="161"/>
      <c r="P1233" s="162"/>
      <c r="Q1233" s="162"/>
      <c r="R1233" s="163"/>
      <c r="S1233" s="161"/>
      <c r="V1233" s="163"/>
      <c r="W1233" s="164"/>
      <c r="X1233" s="164"/>
    </row>
    <row r="1234" spans="10:24" x14ac:dyDescent="0.25">
      <c r="J1234">
        <v>1231</v>
      </c>
      <c r="K1234" s="43">
        <v>0.97618093422532826</v>
      </c>
      <c r="L1234">
        <v>0.55184686163670882</v>
      </c>
      <c r="M1234">
        <v>0.96534984913475608</v>
      </c>
      <c r="N1234" s="44">
        <v>1.6115325707494632E-2</v>
      </c>
      <c r="O1234" s="161"/>
      <c r="P1234" s="162"/>
      <c r="Q1234" s="162"/>
      <c r="R1234" s="163"/>
      <c r="S1234" s="161"/>
      <c r="V1234" s="163"/>
      <c r="W1234" s="164"/>
      <c r="X1234" s="164"/>
    </row>
    <row r="1235" spans="10:24" x14ac:dyDescent="0.25">
      <c r="J1235">
        <v>1232</v>
      </c>
      <c r="K1235" s="43">
        <v>0.9153317459329714</v>
      </c>
      <c r="L1235">
        <v>0.44717702254472147</v>
      </c>
      <c r="M1235">
        <v>8.6235523026211292E-2</v>
      </c>
      <c r="N1235" s="44">
        <v>0.41823410929689608</v>
      </c>
      <c r="O1235" s="161"/>
      <c r="P1235" s="162"/>
      <c r="Q1235" s="162"/>
      <c r="R1235" s="163"/>
      <c r="S1235" s="161"/>
      <c r="V1235" s="163"/>
      <c r="W1235" s="164"/>
      <c r="X1235" s="164"/>
    </row>
    <row r="1236" spans="10:24" x14ac:dyDescent="0.25">
      <c r="J1236">
        <v>1233</v>
      </c>
      <c r="K1236" s="43">
        <v>0.14359906466164263</v>
      </c>
      <c r="L1236">
        <v>0.92081587627071781</v>
      </c>
      <c r="M1236">
        <v>0.48896309247818892</v>
      </c>
      <c r="N1236" s="44">
        <v>0.99201564858795155</v>
      </c>
      <c r="O1236" s="161"/>
      <c r="P1236" s="162"/>
      <c r="Q1236" s="162"/>
      <c r="R1236" s="163"/>
      <c r="S1236" s="161"/>
      <c r="V1236" s="163"/>
      <c r="W1236" s="164"/>
      <c r="X1236" s="164"/>
    </row>
    <row r="1237" spans="10:24" x14ac:dyDescent="0.25">
      <c r="J1237">
        <v>1234</v>
      </c>
      <c r="K1237" s="43">
        <v>1.4522533767156953E-2</v>
      </c>
      <c r="L1237">
        <v>0.54267358482505434</v>
      </c>
      <c r="M1237">
        <v>0.28323466710890877</v>
      </c>
      <c r="N1237" s="44">
        <v>0.97432167603392728</v>
      </c>
      <c r="O1237" s="161"/>
      <c r="P1237" s="162"/>
      <c r="Q1237" s="162"/>
      <c r="R1237" s="163"/>
      <c r="S1237" s="161"/>
      <c r="V1237" s="163"/>
      <c r="W1237" s="164"/>
      <c r="X1237" s="164"/>
    </row>
    <row r="1238" spans="10:24" x14ac:dyDescent="0.25">
      <c r="J1238">
        <v>1235</v>
      </c>
      <c r="K1238" s="43">
        <v>0.20602936299188124</v>
      </c>
      <c r="L1238">
        <v>0.32524029370452101</v>
      </c>
      <c r="M1238">
        <v>0.15053218439484561</v>
      </c>
      <c r="N1238" s="44">
        <v>0.76068681781637171</v>
      </c>
      <c r="O1238" s="161"/>
      <c r="P1238" s="162"/>
      <c r="Q1238" s="162"/>
      <c r="R1238" s="163"/>
      <c r="S1238" s="161"/>
      <c r="V1238" s="163"/>
      <c r="W1238" s="164"/>
      <c r="X1238" s="164"/>
    </row>
    <row r="1239" spans="10:24" x14ac:dyDescent="0.25">
      <c r="J1239">
        <v>1236</v>
      </c>
      <c r="K1239" s="43">
        <v>0.29283454641684392</v>
      </c>
      <c r="L1239">
        <v>0.44982005211872822</v>
      </c>
      <c r="M1239">
        <v>0.99117118176584451</v>
      </c>
      <c r="N1239" s="44">
        <v>5.2484634447973466E-2</v>
      </c>
      <c r="O1239" s="161"/>
      <c r="P1239" s="162"/>
      <c r="Q1239" s="162"/>
      <c r="R1239" s="163"/>
      <c r="S1239" s="161"/>
      <c r="V1239" s="163"/>
      <c r="W1239" s="164"/>
      <c r="X1239" s="164"/>
    </row>
    <row r="1240" spans="10:24" x14ac:dyDescent="0.25">
      <c r="J1240">
        <v>1237</v>
      </c>
      <c r="K1240" s="43">
        <v>0.80417575565673516</v>
      </c>
      <c r="L1240">
        <v>0.66454873837368766</v>
      </c>
      <c r="M1240">
        <v>0.57040814838602638</v>
      </c>
      <c r="N1240" s="44">
        <v>0.32673917554087006</v>
      </c>
      <c r="O1240" s="161"/>
      <c r="P1240" s="162"/>
      <c r="Q1240" s="162"/>
      <c r="R1240" s="163"/>
      <c r="S1240" s="161"/>
      <c r="V1240" s="163"/>
      <c r="W1240" s="164"/>
      <c r="X1240" s="164"/>
    </row>
    <row r="1241" spans="10:24" x14ac:dyDescent="0.25">
      <c r="J1241">
        <v>1238</v>
      </c>
      <c r="K1241" s="43">
        <v>3.370278514363334E-2</v>
      </c>
      <c r="L1241">
        <v>0.94222497420330864</v>
      </c>
      <c r="M1241">
        <v>0.1091304007314563</v>
      </c>
      <c r="N1241" s="44">
        <v>0.95281819561535908</v>
      </c>
      <c r="O1241" s="161"/>
      <c r="P1241" s="162"/>
      <c r="Q1241" s="162"/>
      <c r="R1241" s="163"/>
      <c r="S1241" s="161"/>
      <c r="V1241" s="163"/>
      <c r="W1241" s="164"/>
      <c r="X1241" s="164"/>
    </row>
    <row r="1242" spans="10:24" x14ac:dyDescent="0.25">
      <c r="J1242">
        <v>1239</v>
      </c>
      <c r="K1242" s="43">
        <v>0.19405720903710699</v>
      </c>
      <c r="L1242">
        <v>0.75299434626770501</v>
      </c>
      <c r="M1242">
        <v>0.2151015329300362</v>
      </c>
      <c r="N1242" s="44">
        <v>0.70622189296158666</v>
      </c>
      <c r="O1242" s="161"/>
      <c r="P1242" s="162"/>
      <c r="Q1242" s="162"/>
      <c r="R1242" s="163"/>
      <c r="S1242" s="161"/>
      <c r="V1242" s="163"/>
      <c r="W1242" s="164"/>
      <c r="X1242" s="164"/>
    </row>
    <row r="1243" spans="10:24" x14ac:dyDescent="0.25">
      <c r="J1243">
        <v>1240</v>
      </c>
      <c r="K1243" s="43">
        <v>0.86042149262095047</v>
      </c>
      <c r="L1243">
        <v>5.6940913487352529E-2</v>
      </c>
      <c r="M1243">
        <v>0.67915830206023275</v>
      </c>
      <c r="N1243" s="44">
        <v>0.79774759505791049</v>
      </c>
      <c r="O1243" s="161"/>
      <c r="P1243" s="162"/>
      <c r="Q1243" s="162"/>
      <c r="R1243" s="163"/>
      <c r="S1243" s="161"/>
      <c r="V1243" s="163"/>
      <c r="W1243" s="164"/>
      <c r="X1243" s="164"/>
    </row>
    <row r="1244" spans="10:24" x14ac:dyDescent="0.25">
      <c r="J1244">
        <v>1241</v>
      </c>
      <c r="K1244" s="43">
        <v>0.51141474781931495</v>
      </c>
      <c r="L1244">
        <v>0.2487454976556529</v>
      </c>
      <c r="M1244">
        <v>0.23048122168125174</v>
      </c>
      <c r="N1244" s="44">
        <v>0.90536144835531285</v>
      </c>
      <c r="O1244" s="161"/>
      <c r="P1244" s="162"/>
      <c r="Q1244" s="162"/>
      <c r="R1244" s="163"/>
      <c r="S1244" s="161"/>
      <c r="V1244" s="163"/>
      <c r="W1244" s="164"/>
      <c r="X1244" s="164"/>
    </row>
    <row r="1245" spans="10:24" x14ac:dyDescent="0.25">
      <c r="J1245">
        <v>1242</v>
      </c>
      <c r="K1245" s="43">
        <v>0.89443270878061021</v>
      </c>
      <c r="L1245">
        <v>0.63903095777786922</v>
      </c>
      <c r="M1245">
        <v>0.44240769818191694</v>
      </c>
      <c r="N1245" s="44">
        <v>0.7889039938728527</v>
      </c>
      <c r="O1245" s="161"/>
      <c r="P1245" s="162"/>
      <c r="Q1245" s="162"/>
      <c r="R1245" s="163"/>
      <c r="S1245" s="161"/>
      <c r="V1245" s="163"/>
      <c r="W1245" s="164"/>
      <c r="X1245" s="164"/>
    </row>
    <row r="1246" spans="10:24" x14ac:dyDescent="0.25">
      <c r="J1246">
        <v>1243</v>
      </c>
      <c r="K1246" s="43">
        <v>0.95365650676472857</v>
      </c>
      <c r="L1246">
        <v>0.69724950031059174</v>
      </c>
      <c r="M1246">
        <v>0.15465058905880924</v>
      </c>
      <c r="N1246" s="44">
        <v>0.24501961931380478</v>
      </c>
      <c r="O1246" s="161"/>
      <c r="P1246" s="162"/>
      <c r="Q1246" s="162"/>
      <c r="R1246" s="163"/>
      <c r="S1246" s="161"/>
      <c r="V1246" s="163"/>
      <c r="W1246" s="164"/>
      <c r="X1246" s="164"/>
    </row>
    <row r="1247" spans="10:24" x14ac:dyDescent="0.25">
      <c r="J1247">
        <v>1244</v>
      </c>
      <c r="K1247" s="43">
        <v>0.79927855725173469</v>
      </c>
      <c r="L1247">
        <v>0.26183888272489142</v>
      </c>
      <c r="M1247">
        <v>0.75635059626167489</v>
      </c>
      <c r="N1247" s="44">
        <v>0.77698137111237764</v>
      </c>
      <c r="O1247" s="161"/>
      <c r="P1247" s="162"/>
      <c r="Q1247" s="162"/>
      <c r="R1247" s="163"/>
      <c r="S1247" s="161"/>
      <c r="V1247" s="163"/>
      <c r="W1247" s="164"/>
      <c r="X1247" s="164"/>
    </row>
    <row r="1248" spans="10:24" x14ac:dyDescent="0.25">
      <c r="J1248">
        <v>1245</v>
      </c>
      <c r="K1248" s="43">
        <v>0.95176624180003677</v>
      </c>
      <c r="L1248">
        <v>0.40266894542578058</v>
      </c>
      <c r="M1248">
        <v>0.58345149918085193</v>
      </c>
      <c r="N1248" s="44">
        <v>6.889945318991153E-2</v>
      </c>
      <c r="O1248" s="161"/>
      <c r="P1248" s="162"/>
      <c r="Q1248" s="162"/>
      <c r="R1248" s="163"/>
      <c r="S1248" s="161"/>
      <c r="V1248" s="163"/>
      <c r="W1248" s="164"/>
      <c r="X1248" s="164"/>
    </row>
    <row r="1249" spans="10:24" x14ac:dyDescent="0.25">
      <c r="J1249">
        <v>1246</v>
      </c>
      <c r="K1249" s="43">
        <v>8.7890010407092323E-3</v>
      </c>
      <c r="L1249">
        <v>0.46393784865429966</v>
      </c>
      <c r="M1249">
        <v>1.2092636154021119E-2</v>
      </c>
      <c r="N1249" s="44">
        <v>0.65327071966317063</v>
      </c>
      <c r="O1249" s="161"/>
      <c r="P1249" s="162"/>
      <c r="Q1249" s="162"/>
      <c r="R1249" s="163"/>
      <c r="S1249" s="161"/>
      <c r="V1249" s="163"/>
      <c r="W1249" s="164"/>
      <c r="X1249" s="164"/>
    </row>
    <row r="1250" spans="10:24" x14ac:dyDescent="0.25">
      <c r="J1250">
        <v>1247</v>
      </c>
      <c r="K1250" s="43">
        <v>0.33132769705893184</v>
      </c>
      <c r="L1250">
        <v>0.38983969843710187</v>
      </c>
      <c r="M1250">
        <v>0.52993877834163516</v>
      </c>
      <c r="N1250" s="44">
        <v>0.82500426273396932</v>
      </c>
      <c r="O1250" s="161"/>
      <c r="P1250" s="162"/>
      <c r="Q1250" s="162"/>
      <c r="R1250" s="163"/>
      <c r="S1250" s="161"/>
      <c r="V1250" s="163"/>
      <c r="W1250" s="164"/>
      <c r="X1250" s="164"/>
    </row>
    <row r="1251" spans="10:24" x14ac:dyDescent="0.25">
      <c r="J1251">
        <v>1248</v>
      </c>
      <c r="K1251" s="43">
        <v>0.98094445874105551</v>
      </c>
      <c r="L1251">
        <v>0.41452190841962977</v>
      </c>
      <c r="M1251">
        <v>0.2980412770752755</v>
      </c>
      <c r="N1251" s="44">
        <v>0.93514153206449235</v>
      </c>
      <c r="O1251" s="161"/>
      <c r="P1251" s="162"/>
      <c r="Q1251" s="162"/>
      <c r="R1251" s="163"/>
      <c r="S1251" s="161"/>
      <c r="V1251" s="163"/>
      <c r="W1251" s="164"/>
      <c r="X1251" s="164"/>
    </row>
    <row r="1252" spans="10:24" x14ac:dyDescent="0.25">
      <c r="J1252">
        <v>1249</v>
      </c>
      <c r="K1252" s="43">
        <v>0.53600597314856169</v>
      </c>
      <c r="L1252">
        <v>0.63368320152328539</v>
      </c>
      <c r="M1252">
        <v>0.56001335110796135</v>
      </c>
      <c r="N1252" s="44">
        <v>0.9180430031443243</v>
      </c>
      <c r="O1252" s="161"/>
      <c r="P1252" s="162"/>
      <c r="Q1252" s="162"/>
      <c r="R1252" s="163"/>
      <c r="S1252" s="161"/>
      <c r="V1252" s="163"/>
      <c r="W1252" s="164"/>
      <c r="X1252" s="164"/>
    </row>
    <row r="1253" spans="10:24" x14ac:dyDescent="0.25">
      <c r="J1253">
        <v>1250</v>
      </c>
      <c r="K1253" s="43">
        <v>0.57437434628763384</v>
      </c>
      <c r="L1253">
        <v>0.13687117041530839</v>
      </c>
      <c r="M1253">
        <v>0.78297411912414261</v>
      </c>
      <c r="N1253" s="44">
        <v>0.92555449376180754</v>
      </c>
      <c r="O1253" s="161"/>
      <c r="P1253" s="162"/>
      <c r="Q1253" s="162"/>
      <c r="R1253" s="163"/>
      <c r="S1253" s="161"/>
      <c r="V1253" s="163"/>
      <c r="W1253" s="164"/>
      <c r="X1253" s="164"/>
    </row>
    <row r="1254" spans="10:24" x14ac:dyDescent="0.25">
      <c r="J1254">
        <v>1251</v>
      </c>
      <c r="K1254" s="43">
        <v>0.80562384048078184</v>
      </c>
      <c r="L1254">
        <v>2.7349150688424362E-2</v>
      </c>
      <c r="M1254">
        <v>0.20050702108505747</v>
      </c>
      <c r="N1254" s="44">
        <v>0.47332066136881368</v>
      </c>
      <c r="O1254" s="161"/>
      <c r="P1254" s="162"/>
      <c r="Q1254" s="162"/>
      <c r="R1254" s="163"/>
      <c r="S1254" s="161"/>
      <c r="V1254" s="163"/>
      <c r="W1254" s="164"/>
      <c r="X1254" s="164"/>
    </row>
    <row r="1255" spans="10:24" x14ac:dyDescent="0.25">
      <c r="J1255">
        <v>1252</v>
      </c>
      <c r="K1255" s="43">
        <v>0.51763303506582659</v>
      </c>
      <c r="L1255">
        <v>0.68406549852862963</v>
      </c>
      <c r="M1255">
        <v>0.40952123971834387</v>
      </c>
      <c r="N1255" s="44">
        <v>0.10465281834963791</v>
      </c>
      <c r="O1255" s="161"/>
      <c r="P1255" s="162"/>
      <c r="Q1255" s="162"/>
      <c r="R1255" s="163"/>
      <c r="S1255" s="161"/>
      <c r="V1255" s="163"/>
      <c r="W1255" s="164"/>
      <c r="X1255" s="164"/>
    </row>
    <row r="1256" spans="10:24" x14ac:dyDescent="0.25">
      <c r="J1256">
        <v>1253</v>
      </c>
      <c r="K1256" s="43">
        <v>0.3947315522631264</v>
      </c>
      <c r="L1256">
        <v>0.33967566569442686</v>
      </c>
      <c r="M1256">
        <v>0.66003899954619361</v>
      </c>
      <c r="N1256" s="44">
        <v>0.70305551636015484</v>
      </c>
      <c r="O1256" s="161"/>
      <c r="P1256" s="162"/>
      <c r="Q1256" s="162"/>
      <c r="R1256" s="163"/>
      <c r="S1256" s="161"/>
      <c r="V1256" s="163"/>
      <c r="W1256" s="164"/>
      <c r="X1256" s="164"/>
    </row>
    <row r="1257" spans="10:24" x14ac:dyDescent="0.25">
      <c r="J1257">
        <v>1254</v>
      </c>
      <c r="K1257" s="43">
        <v>0.8046173527221625</v>
      </c>
      <c r="L1257">
        <v>0.46042987278152736</v>
      </c>
      <c r="M1257">
        <v>0.35720233001410395</v>
      </c>
      <c r="N1257" s="44">
        <v>0.45868558698291206</v>
      </c>
      <c r="O1257" s="161"/>
      <c r="P1257" s="162"/>
      <c r="Q1257" s="162"/>
      <c r="R1257" s="163"/>
      <c r="S1257" s="161"/>
      <c r="V1257" s="163"/>
      <c r="W1257" s="164"/>
      <c r="X1257" s="164"/>
    </row>
    <row r="1258" spans="10:24" x14ac:dyDescent="0.25">
      <c r="J1258">
        <v>1255</v>
      </c>
      <c r="K1258" s="43">
        <v>0.57505082009367514</v>
      </c>
      <c r="L1258">
        <v>7.6777298376728087E-2</v>
      </c>
      <c r="M1258">
        <v>0.26339616931189835</v>
      </c>
      <c r="N1258" s="44">
        <v>2.3097126039017701E-2</v>
      </c>
      <c r="O1258" s="161"/>
      <c r="P1258" s="162"/>
      <c r="Q1258" s="162"/>
      <c r="R1258" s="163"/>
      <c r="S1258" s="161"/>
      <c r="V1258" s="163"/>
      <c r="W1258" s="164"/>
      <c r="X1258" s="164"/>
    </row>
    <row r="1259" spans="10:24" x14ac:dyDescent="0.25">
      <c r="J1259">
        <v>1256</v>
      </c>
      <c r="K1259" s="43">
        <v>0.76954616062195658</v>
      </c>
      <c r="L1259">
        <v>0.61570408410506317</v>
      </c>
      <c r="M1259">
        <v>6.6553352800742038E-2</v>
      </c>
      <c r="N1259" s="44">
        <v>0.22356298157635002</v>
      </c>
      <c r="O1259" s="161"/>
      <c r="P1259" s="162"/>
      <c r="Q1259" s="162"/>
      <c r="R1259" s="163"/>
      <c r="S1259" s="161"/>
      <c r="V1259" s="163"/>
      <c r="W1259" s="164"/>
      <c r="X1259" s="164"/>
    </row>
    <row r="1260" spans="10:24" x14ac:dyDescent="0.25">
      <c r="J1260">
        <v>1257</v>
      </c>
      <c r="K1260" s="43">
        <v>0.76846506950215332</v>
      </c>
      <c r="L1260">
        <v>0.84181055619856626</v>
      </c>
      <c r="M1260">
        <v>0.80304676099501682</v>
      </c>
      <c r="N1260" s="44">
        <v>0.73386657671772493</v>
      </c>
      <c r="O1260" s="161"/>
      <c r="P1260" s="162"/>
      <c r="Q1260" s="162"/>
      <c r="R1260" s="163"/>
      <c r="S1260" s="161"/>
      <c r="V1260" s="163"/>
      <c r="W1260" s="164"/>
      <c r="X1260" s="164"/>
    </row>
    <row r="1261" spans="10:24" x14ac:dyDescent="0.25">
      <c r="J1261">
        <v>1258</v>
      </c>
      <c r="K1261" s="43">
        <v>0.55519487059519346</v>
      </c>
      <c r="L1261">
        <v>0.25865709538044601</v>
      </c>
      <c r="M1261">
        <v>0.49718718687734698</v>
      </c>
      <c r="N1261" s="44">
        <v>4.3808641597740228E-2</v>
      </c>
      <c r="O1261" s="161"/>
      <c r="P1261" s="162"/>
      <c r="Q1261" s="162"/>
      <c r="R1261" s="163"/>
      <c r="S1261" s="161"/>
      <c r="V1261" s="163"/>
      <c r="W1261" s="164"/>
      <c r="X1261" s="164"/>
    </row>
    <row r="1262" spans="10:24" x14ac:dyDescent="0.25">
      <c r="J1262">
        <v>1259</v>
      </c>
      <c r="K1262" s="43">
        <v>0.29584347027511415</v>
      </c>
      <c r="L1262">
        <v>0.32710838936072639</v>
      </c>
      <c r="M1262">
        <v>0.35943166855311337</v>
      </c>
      <c r="N1262" s="44">
        <v>0.34914115585144023</v>
      </c>
      <c r="O1262" s="161"/>
      <c r="P1262" s="162"/>
      <c r="Q1262" s="162"/>
      <c r="R1262" s="163"/>
      <c r="S1262" s="161"/>
      <c r="V1262" s="163"/>
      <c r="W1262" s="164"/>
      <c r="X1262" s="164"/>
    </row>
    <row r="1263" spans="10:24" x14ac:dyDescent="0.25">
      <c r="J1263">
        <v>1260</v>
      </c>
      <c r="K1263" s="43">
        <v>2.7094205999059318E-2</v>
      </c>
      <c r="L1263">
        <v>0.64560712642504159</v>
      </c>
      <c r="M1263">
        <v>0.77932279678611827</v>
      </c>
      <c r="N1263" s="44">
        <v>0.93144062018734497</v>
      </c>
      <c r="O1263" s="161"/>
      <c r="P1263" s="162"/>
      <c r="Q1263" s="162"/>
      <c r="R1263" s="163"/>
      <c r="S1263" s="161"/>
      <c r="V1263" s="163"/>
      <c r="W1263" s="164"/>
      <c r="X1263" s="164"/>
    </row>
    <row r="1264" spans="10:24" x14ac:dyDescent="0.25">
      <c r="J1264">
        <v>1261</v>
      </c>
      <c r="K1264" s="43">
        <v>0.9956344907546002</v>
      </c>
      <c r="L1264">
        <v>0.28079456182942497</v>
      </c>
      <c r="M1264">
        <v>0.27789977415465594</v>
      </c>
      <c r="N1264" s="44">
        <v>0.18805617473048541</v>
      </c>
      <c r="O1264" s="161"/>
      <c r="P1264" s="162"/>
      <c r="Q1264" s="162"/>
      <c r="R1264" s="163"/>
      <c r="S1264" s="161"/>
      <c r="V1264" s="163"/>
      <c r="W1264" s="164"/>
      <c r="X1264" s="164"/>
    </row>
    <row r="1265" spans="10:24" x14ac:dyDescent="0.25">
      <c r="J1265">
        <v>1262</v>
      </c>
      <c r="K1265" s="43">
        <v>0.72708774402289744</v>
      </c>
      <c r="L1265">
        <v>6.1342020738933467E-2</v>
      </c>
      <c r="M1265">
        <v>0.19777939692455682</v>
      </c>
      <c r="N1265" s="44">
        <v>0.50799409951600882</v>
      </c>
      <c r="O1265" s="161"/>
      <c r="P1265" s="162"/>
      <c r="Q1265" s="162"/>
      <c r="R1265" s="163"/>
      <c r="S1265" s="161"/>
      <c r="V1265" s="163"/>
      <c r="W1265" s="164"/>
      <c r="X1265" s="164"/>
    </row>
    <row r="1266" spans="10:24" x14ac:dyDescent="0.25">
      <c r="J1266">
        <v>1263</v>
      </c>
      <c r="K1266" s="43">
        <v>0.42397555115225483</v>
      </c>
      <c r="L1266">
        <v>0.60299441676426757</v>
      </c>
      <c r="M1266">
        <v>0.44504473058031846</v>
      </c>
      <c r="N1266" s="44">
        <v>0.34689406863356631</v>
      </c>
      <c r="O1266" s="161"/>
      <c r="P1266" s="162"/>
      <c r="Q1266" s="162"/>
      <c r="R1266" s="163"/>
      <c r="S1266" s="161"/>
      <c r="V1266" s="163"/>
      <c r="W1266" s="164"/>
      <c r="X1266" s="164"/>
    </row>
    <row r="1267" spans="10:24" x14ac:dyDescent="0.25">
      <c r="J1267">
        <v>1264</v>
      </c>
      <c r="K1267" s="43">
        <v>0.34133468205006945</v>
      </c>
      <c r="L1267">
        <v>0.2377055832679752</v>
      </c>
      <c r="M1267">
        <v>0.59562047217255976</v>
      </c>
      <c r="N1267" s="44">
        <v>0.99032031943386001</v>
      </c>
      <c r="O1267" s="161"/>
      <c r="P1267" s="162"/>
      <c r="Q1267" s="162"/>
      <c r="R1267" s="163"/>
      <c r="S1267" s="161"/>
      <c r="V1267" s="163"/>
      <c r="W1267" s="164"/>
      <c r="X1267" s="164"/>
    </row>
    <row r="1268" spans="10:24" x14ac:dyDescent="0.25">
      <c r="J1268">
        <v>1265</v>
      </c>
      <c r="K1268" s="43">
        <v>0.85331105650635941</v>
      </c>
      <c r="L1268">
        <v>0.72473602278786897</v>
      </c>
      <c r="M1268">
        <v>0.63999903779039802</v>
      </c>
      <c r="N1268" s="44">
        <v>0.47344092994073139</v>
      </c>
      <c r="O1268" s="161"/>
      <c r="P1268" s="162"/>
      <c r="Q1268" s="162"/>
      <c r="R1268" s="163"/>
      <c r="S1268" s="161"/>
      <c r="V1268" s="163"/>
      <c r="W1268" s="164"/>
      <c r="X1268" s="164"/>
    </row>
    <row r="1269" spans="10:24" x14ac:dyDescent="0.25">
      <c r="J1269">
        <v>1266</v>
      </c>
      <c r="K1269" s="43">
        <v>6.9696060300578289E-2</v>
      </c>
      <c r="L1269">
        <v>0.22600678685347941</v>
      </c>
      <c r="M1269">
        <v>0.24679395678904825</v>
      </c>
      <c r="N1269" s="44">
        <v>0.51325115036513957</v>
      </c>
      <c r="O1269" s="161"/>
      <c r="P1269" s="162"/>
      <c r="Q1269" s="162"/>
      <c r="R1269" s="163"/>
      <c r="S1269" s="161"/>
      <c r="V1269" s="163"/>
      <c r="W1269" s="164"/>
      <c r="X1269" s="164"/>
    </row>
    <row r="1270" spans="10:24" x14ac:dyDescent="0.25">
      <c r="J1270">
        <v>1267</v>
      </c>
      <c r="K1270" s="43">
        <v>5.7881974337375963E-3</v>
      </c>
      <c r="L1270">
        <v>0.66173321687834863</v>
      </c>
      <c r="M1270">
        <v>0.45104847815821492</v>
      </c>
      <c r="N1270" s="44">
        <v>0.75902282103462826</v>
      </c>
      <c r="O1270" s="161"/>
      <c r="P1270" s="162"/>
      <c r="Q1270" s="162"/>
      <c r="R1270" s="163"/>
      <c r="S1270" s="161"/>
      <c r="V1270" s="163"/>
      <c r="W1270" s="164"/>
      <c r="X1270" s="164"/>
    </row>
    <row r="1271" spans="10:24" x14ac:dyDescent="0.25">
      <c r="J1271">
        <v>1268</v>
      </c>
      <c r="K1271" s="43">
        <v>0.89942399274751306</v>
      </c>
      <c r="L1271">
        <v>0.74622283194887762</v>
      </c>
      <c r="M1271">
        <v>0.71317804034570564</v>
      </c>
      <c r="N1271" s="44">
        <v>0.69124210886180026</v>
      </c>
      <c r="O1271" s="161"/>
      <c r="P1271" s="162"/>
      <c r="Q1271" s="162"/>
      <c r="R1271" s="163"/>
      <c r="S1271" s="161"/>
      <c r="V1271" s="163"/>
      <c r="W1271" s="164"/>
      <c r="X1271" s="164"/>
    </row>
    <row r="1272" spans="10:24" x14ac:dyDescent="0.25">
      <c r="J1272">
        <v>1269</v>
      </c>
      <c r="K1272" s="43">
        <v>4.8355732990328248E-2</v>
      </c>
      <c r="L1272">
        <v>0.67002491676202314</v>
      </c>
      <c r="M1272">
        <v>2.0105508220592649E-2</v>
      </c>
      <c r="N1272" s="44">
        <v>0.6736445008955203</v>
      </c>
      <c r="O1272" s="161"/>
      <c r="P1272" s="162"/>
      <c r="Q1272" s="162"/>
      <c r="R1272" s="163"/>
      <c r="S1272" s="161"/>
      <c r="V1272" s="163"/>
      <c r="W1272" s="164"/>
      <c r="X1272" s="164"/>
    </row>
    <row r="1273" spans="10:24" x14ac:dyDescent="0.25">
      <c r="J1273">
        <v>1270</v>
      </c>
      <c r="K1273" s="43">
        <v>0.9194947774976997</v>
      </c>
      <c r="L1273">
        <v>0.8420420432468898</v>
      </c>
      <c r="M1273">
        <v>0.3638887958266529</v>
      </c>
      <c r="N1273" s="44">
        <v>0.86118484061963274</v>
      </c>
      <c r="O1273" s="161"/>
      <c r="P1273" s="162"/>
      <c r="Q1273" s="162"/>
      <c r="R1273" s="163"/>
      <c r="S1273" s="161"/>
      <c r="V1273" s="163"/>
      <c r="W1273" s="164"/>
      <c r="X1273" s="164"/>
    </row>
    <row r="1274" spans="10:24" x14ac:dyDescent="0.25">
      <c r="J1274">
        <v>1271</v>
      </c>
      <c r="K1274" s="43">
        <v>0.69670235482924103</v>
      </c>
      <c r="L1274">
        <v>0.93145805709242047</v>
      </c>
      <c r="M1274">
        <v>0.22912616263573327</v>
      </c>
      <c r="N1274" s="44">
        <v>0.91053592932454919</v>
      </c>
      <c r="O1274" s="161"/>
      <c r="P1274" s="162"/>
      <c r="Q1274" s="162"/>
      <c r="R1274" s="163"/>
      <c r="S1274" s="161"/>
      <c r="V1274" s="163"/>
      <c r="W1274" s="164"/>
      <c r="X1274" s="164"/>
    </row>
    <row r="1275" spans="10:24" x14ac:dyDescent="0.25">
      <c r="J1275">
        <v>1272</v>
      </c>
      <c r="K1275" s="43">
        <v>0.66993245467023432</v>
      </c>
      <c r="L1275">
        <v>0.51368197694912632</v>
      </c>
      <c r="M1275">
        <v>0.71737347210899194</v>
      </c>
      <c r="N1275" s="44">
        <v>0.12645302814305415</v>
      </c>
      <c r="O1275" s="161"/>
      <c r="P1275" s="162"/>
      <c r="Q1275" s="162"/>
      <c r="R1275" s="163"/>
      <c r="S1275" s="161"/>
      <c r="V1275" s="163"/>
      <c r="W1275" s="164"/>
      <c r="X1275" s="164"/>
    </row>
    <row r="1276" spans="10:24" x14ac:dyDescent="0.25">
      <c r="J1276">
        <v>1273</v>
      </c>
      <c r="K1276" s="43">
        <v>0.18725909626425263</v>
      </c>
      <c r="L1276">
        <v>0.19274368214023707</v>
      </c>
      <c r="M1276">
        <v>0.2970541719404689</v>
      </c>
      <c r="N1276" s="44">
        <v>0.39579024228258142</v>
      </c>
      <c r="O1276" s="161"/>
      <c r="P1276" s="162"/>
      <c r="Q1276" s="162"/>
      <c r="R1276" s="163"/>
      <c r="S1276" s="161"/>
      <c r="V1276" s="163"/>
      <c r="W1276" s="164"/>
      <c r="X1276" s="164"/>
    </row>
    <row r="1277" spans="10:24" x14ac:dyDescent="0.25">
      <c r="J1277">
        <v>1274</v>
      </c>
      <c r="K1277" s="43">
        <v>0.94330806199211081</v>
      </c>
      <c r="L1277">
        <v>0.53253745886406678</v>
      </c>
      <c r="M1277">
        <v>0.44748456474298337</v>
      </c>
      <c r="N1277" s="44">
        <v>0.66011744106977766</v>
      </c>
      <c r="O1277" s="161"/>
      <c r="P1277" s="162"/>
      <c r="Q1277" s="162"/>
      <c r="R1277" s="163"/>
      <c r="S1277" s="161"/>
      <c r="V1277" s="163"/>
      <c r="W1277" s="164"/>
      <c r="X1277" s="164"/>
    </row>
    <row r="1278" spans="10:24" x14ac:dyDescent="0.25">
      <c r="J1278">
        <v>1275</v>
      </c>
      <c r="K1278" s="43">
        <v>0.57263013631428683</v>
      </c>
      <c r="L1278">
        <v>0.44307687060841283</v>
      </c>
      <c r="M1278">
        <v>0.83340156961501222</v>
      </c>
      <c r="N1278" s="44">
        <v>0.31289506395342803</v>
      </c>
      <c r="O1278" s="161"/>
      <c r="P1278" s="162"/>
      <c r="Q1278" s="162"/>
      <c r="R1278" s="163"/>
      <c r="S1278" s="161"/>
      <c r="V1278" s="163"/>
      <c r="W1278" s="164"/>
      <c r="X1278" s="164"/>
    </row>
    <row r="1279" spans="10:24" x14ac:dyDescent="0.25">
      <c r="J1279">
        <v>1276</v>
      </c>
      <c r="K1279" s="43">
        <v>0.86210721023491343</v>
      </c>
      <c r="L1279">
        <v>0.67829693960940973</v>
      </c>
      <c r="M1279">
        <v>0.80186842903607436</v>
      </c>
      <c r="N1279" s="44">
        <v>0.34258638394460894</v>
      </c>
      <c r="O1279" s="161"/>
      <c r="P1279" s="162"/>
      <c r="Q1279" s="162"/>
      <c r="R1279" s="163"/>
      <c r="S1279" s="161"/>
      <c r="V1279" s="163"/>
      <c r="W1279" s="164"/>
      <c r="X1279" s="164"/>
    </row>
    <row r="1280" spans="10:24" x14ac:dyDescent="0.25">
      <c r="J1280">
        <v>1277</v>
      </c>
      <c r="K1280" s="43">
        <v>0.65665902928528874</v>
      </c>
      <c r="L1280">
        <v>0.79251823215119244</v>
      </c>
      <c r="M1280">
        <v>0.81139226294568834</v>
      </c>
      <c r="N1280" s="44">
        <v>0.13002749281842996</v>
      </c>
      <c r="O1280" s="161"/>
      <c r="P1280" s="162"/>
      <c r="Q1280" s="162"/>
      <c r="R1280" s="163"/>
      <c r="S1280" s="161"/>
      <c r="V1280" s="163"/>
      <c r="W1280" s="164"/>
      <c r="X1280" s="164"/>
    </row>
    <row r="1281" spans="10:24" x14ac:dyDescent="0.25">
      <c r="J1281">
        <v>1278</v>
      </c>
      <c r="K1281" s="43">
        <v>0.59858710041089214</v>
      </c>
      <c r="L1281">
        <v>1.3081353199479118E-2</v>
      </c>
      <c r="M1281">
        <v>0.50893059395571183</v>
      </c>
      <c r="N1281" s="44">
        <v>0.37757670009474342</v>
      </c>
      <c r="O1281" s="161"/>
      <c r="P1281" s="162"/>
      <c r="Q1281" s="162"/>
      <c r="R1281" s="163"/>
      <c r="S1281" s="161"/>
      <c r="V1281" s="163"/>
      <c r="W1281" s="164"/>
      <c r="X1281" s="164"/>
    </row>
    <row r="1282" spans="10:24" x14ac:dyDescent="0.25">
      <c r="J1282">
        <v>1279</v>
      </c>
      <c r="K1282" s="43">
        <v>0.82522109118600029</v>
      </c>
      <c r="L1282">
        <v>0.42053195060314352</v>
      </c>
      <c r="M1282">
        <v>0.44899429931464763</v>
      </c>
      <c r="N1282" s="44">
        <v>0.8771493825472213</v>
      </c>
      <c r="O1282" s="161"/>
      <c r="P1282" s="162"/>
      <c r="Q1282" s="162"/>
      <c r="R1282" s="163"/>
      <c r="S1282" s="161"/>
      <c r="V1282" s="163"/>
      <c r="W1282" s="164"/>
      <c r="X1282" s="164"/>
    </row>
    <row r="1283" spans="10:24" x14ac:dyDescent="0.25">
      <c r="J1283">
        <v>1280</v>
      </c>
      <c r="K1283" s="43">
        <v>0.76305517632356923</v>
      </c>
      <c r="L1283">
        <v>0.94418897823924941</v>
      </c>
      <c r="M1283">
        <v>0.8626697774682518</v>
      </c>
      <c r="N1283" s="44">
        <v>0.36470418031202578</v>
      </c>
      <c r="O1283" s="161"/>
      <c r="P1283" s="162"/>
      <c r="Q1283" s="162"/>
      <c r="R1283" s="163"/>
      <c r="S1283" s="161"/>
      <c r="V1283" s="163"/>
      <c r="W1283" s="164"/>
      <c r="X1283" s="164"/>
    </row>
    <row r="1284" spans="10:24" x14ac:dyDescent="0.25">
      <c r="J1284">
        <v>1281</v>
      </c>
      <c r="K1284" s="43">
        <v>0.92470335494850175</v>
      </c>
      <c r="L1284">
        <v>0.49154810533578785</v>
      </c>
      <c r="M1284">
        <v>0.879241613441338</v>
      </c>
      <c r="N1284" s="44">
        <v>0.16481493752850174</v>
      </c>
      <c r="O1284" s="161"/>
      <c r="P1284" s="162"/>
      <c r="Q1284" s="162"/>
      <c r="R1284" s="163"/>
      <c r="S1284" s="161"/>
      <c r="V1284" s="163"/>
      <c r="W1284" s="164"/>
      <c r="X1284" s="164"/>
    </row>
    <row r="1285" spans="10:24" x14ac:dyDescent="0.25">
      <c r="J1285">
        <v>1282</v>
      </c>
      <c r="K1285" s="43">
        <v>0.85600440654448351</v>
      </c>
      <c r="L1285">
        <v>7.587439902551063E-2</v>
      </c>
      <c r="M1285">
        <v>0.26771707725889515</v>
      </c>
      <c r="N1285" s="44">
        <v>0.14239505811608577</v>
      </c>
      <c r="O1285" s="161"/>
      <c r="P1285" s="162"/>
      <c r="Q1285" s="162"/>
      <c r="R1285" s="163"/>
      <c r="S1285" s="161"/>
      <c r="V1285" s="163"/>
      <c r="W1285" s="164"/>
      <c r="X1285" s="164"/>
    </row>
    <row r="1286" spans="10:24" x14ac:dyDescent="0.25">
      <c r="J1286">
        <v>1283</v>
      </c>
      <c r="K1286" s="43">
        <v>0.42889389257713151</v>
      </c>
      <c r="L1286">
        <v>0.87650647964999939</v>
      </c>
      <c r="M1286">
        <v>0.52097528309550523</v>
      </c>
      <c r="N1286" s="44">
        <v>0.3270102340226545</v>
      </c>
      <c r="O1286" s="161"/>
      <c r="P1286" s="162"/>
      <c r="Q1286" s="162"/>
      <c r="R1286" s="163"/>
      <c r="S1286" s="161"/>
      <c r="V1286" s="163"/>
      <c r="W1286" s="164"/>
      <c r="X1286" s="164"/>
    </row>
    <row r="1287" spans="10:24" x14ac:dyDescent="0.25">
      <c r="J1287">
        <v>1284</v>
      </c>
      <c r="K1287" s="43">
        <v>2.7034963599070538E-2</v>
      </c>
      <c r="L1287">
        <v>0.18811422284722557</v>
      </c>
      <c r="M1287">
        <v>0.33503572426474371</v>
      </c>
      <c r="N1287" s="44">
        <v>0.63875027094550718</v>
      </c>
      <c r="O1287" s="161"/>
      <c r="P1287" s="162"/>
      <c r="Q1287" s="162"/>
      <c r="R1287" s="163"/>
      <c r="S1287" s="161"/>
      <c r="V1287" s="163"/>
      <c r="W1287" s="164"/>
      <c r="X1287" s="164"/>
    </row>
    <row r="1288" spans="10:24" x14ac:dyDescent="0.25">
      <c r="J1288">
        <v>1285</v>
      </c>
      <c r="K1288" s="43">
        <v>0.1301295163047731</v>
      </c>
      <c r="L1288">
        <v>0.11093211494930366</v>
      </c>
      <c r="M1288">
        <v>8.8451172302183245E-2</v>
      </c>
      <c r="N1288" s="44">
        <v>0.28372517628883087</v>
      </c>
      <c r="O1288" s="161"/>
      <c r="P1288" s="162"/>
      <c r="Q1288" s="162"/>
      <c r="R1288" s="163"/>
      <c r="S1288" s="161"/>
      <c r="V1288" s="163"/>
      <c r="W1288" s="164"/>
      <c r="X1288" s="164"/>
    </row>
    <row r="1289" spans="10:24" x14ac:dyDescent="0.25">
      <c r="J1289">
        <v>1286</v>
      </c>
      <c r="K1289" s="43">
        <v>0.28220074175504328</v>
      </c>
      <c r="L1289">
        <v>0.43732213714393742</v>
      </c>
      <c r="M1289">
        <v>0.7038440968570846</v>
      </c>
      <c r="N1289" s="44">
        <v>0.80090330912363461</v>
      </c>
      <c r="O1289" s="161"/>
      <c r="P1289" s="162"/>
      <c r="Q1289" s="162"/>
      <c r="R1289" s="163"/>
      <c r="S1289" s="161"/>
      <c r="V1289" s="163"/>
      <c r="W1289" s="164"/>
      <c r="X1289" s="164"/>
    </row>
    <row r="1290" spans="10:24" x14ac:dyDescent="0.25">
      <c r="J1290">
        <v>1287</v>
      </c>
      <c r="K1290" s="43">
        <v>0.80903751125494228</v>
      </c>
      <c r="L1290">
        <v>0.56597467385413691</v>
      </c>
      <c r="M1290">
        <v>0.89087079652894474</v>
      </c>
      <c r="N1290" s="44">
        <v>0.16570456754608731</v>
      </c>
      <c r="O1290" s="161"/>
      <c r="P1290" s="162"/>
      <c r="Q1290" s="162"/>
      <c r="R1290" s="163"/>
      <c r="S1290" s="161"/>
      <c r="V1290" s="163"/>
      <c r="W1290" s="164"/>
      <c r="X1290" s="164"/>
    </row>
    <row r="1291" spans="10:24" x14ac:dyDescent="0.25">
      <c r="J1291">
        <v>1288</v>
      </c>
      <c r="K1291" s="43">
        <v>0.84761157023348133</v>
      </c>
      <c r="L1291">
        <v>9.1779705514734466E-2</v>
      </c>
      <c r="M1291">
        <v>0.76362510370730519</v>
      </c>
      <c r="N1291" s="44">
        <v>0.58783445980582949</v>
      </c>
      <c r="O1291" s="161"/>
      <c r="P1291" s="162"/>
      <c r="Q1291" s="162"/>
      <c r="R1291" s="163"/>
      <c r="S1291" s="161"/>
      <c r="V1291" s="163"/>
      <c r="W1291" s="164"/>
      <c r="X1291" s="164"/>
    </row>
    <row r="1292" spans="10:24" x14ac:dyDescent="0.25">
      <c r="J1292">
        <v>1289</v>
      </c>
      <c r="K1292" s="43">
        <v>0.53102503495940967</v>
      </c>
      <c r="L1292">
        <v>0.56876926135794048</v>
      </c>
      <c r="M1292">
        <v>0.9929380767752749</v>
      </c>
      <c r="N1292" s="44">
        <v>0.23476327134519459</v>
      </c>
      <c r="O1292" s="161"/>
      <c r="P1292" s="162"/>
      <c r="Q1292" s="162"/>
      <c r="R1292" s="163"/>
      <c r="S1292" s="161"/>
      <c r="V1292" s="163"/>
      <c r="W1292" s="164"/>
      <c r="X1292" s="164"/>
    </row>
    <row r="1293" spans="10:24" x14ac:dyDescent="0.25">
      <c r="J1293">
        <v>1290</v>
      </c>
      <c r="K1293" s="43">
        <v>0.53839264374468787</v>
      </c>
      <c r="L1293">
        <v>4.2691544187549724E-3</v>
      </c>
      <c r="M1293">
        <v>0.9207619995414984</v>
      </c>
      <c r="N1293" s="44">
        <v>0.42755894054401578</v>
      </c>
      <c r="O1293" s="161"/>
      <c r="P1293" s="162"/>
      <c r="Q1293" s="162"/>
      <c r="R1293" s="163"/>
      <c r="S1293" s="161"/>
      <c r="V1293" s="163"/>
      <c r="W1293" s="164"/>
      <c r="X1293" s="164"/>
    </row>
    <row r="1294" spans="10:24" x14ac:dyDescent="0.25">
      <c r="J1294">
        <v>1291</v>
      </c>
      <c r="K1294" s="43">
        <v>0.50619915279694749</v>
      </c>
      <c r="L1294">
        <v>0.25406343063915648</v>
      </c>
      <c r="M1294">
        <v>0.15371372684767481</v>
      </c>
      <c r="N1294" s="44">
        <v>0.72444999308998992</v>
      </c>
      <c r="O1294" s="161"/>
      <c r="P1294" s="162"/>
      <c r="Q1294" s="162"/>
      <c r="R1294" s="163"/>
      <c r="S1294" s="161"/>
      <c r="V1294" s="163"/>
      <c r="W1294" s="164"/>
      <c r="X1294" s="164"/>
    </row>
    <row r="1295" spans="10:24" x14ac:dyDescent="0.25">
      <c r="J1295">
        <v>1292</v>
      </c>
      <c r="K1295" s="43">
        <v>0.45316350233958724</v>
      </c>
      <c r="L1295">
        <v>0.49383490911924621</v>
      </c>
      <c r="M1295">
        <v>0.48854879516959349</v>
      </c>
      <c r="N1295" s="44">
        <v>0.18105019752823648</v>
      </c>
      <c r="O1295" s="161"/>
      <c r="P1295" s="162"/>
      <c r="Q1295" s="162"/>
      <c r="R1295" s="163"/>
      <c r="S1295" s="161"/>
      <c r="V1295" s="163"/>
      <c r="W1295" s="164"/>
      <c r="X1295" s="164"/>
    </row>
    <row r="1296" spans="10:24" x14ac:dyDescent="0.25">
      <c r="J1296">
        <v>1293</v>
      </c>
      <c r="K1296" s="43">
        <v>0.50941075421072501</v>
      </c>
      <c r="L1296">
        <v>0.90879472559959906</v>
      </c>
      <c r="M1296">
        <v>3.8600684401267404E-2</v>
      </c>
      <c r="N1296" s="44">
        <v>3.5915640084516531E-2</v>
      </c>
      <c r="O1296" s="161"/>
      <c r="P1296" s="162"/>
      <c r="Q1296" s="162"/>
      <c r="R1296" s="163"/>
      <c r="S1296" s="161"/>
      <c r="V1296" s="163"/>
      <c r="W1296" s="164"/>
      <c r="X1296" s="164"/>
    </row>
    <row r="1297" spans="10:24" x14ac:dyDescent="0.25">
      <c r="J1297">
        <v>1294</v>
      </c>
      <c r="K1297" s="43">
        <v>0.69949063894919805</v>
      </c>
      <c r="L1297">
        <v>3.274595793603452E-2</v>
      </c>
      <c r="M1297">
        <v>0.95523836789360761</v>
      </c>
      <c r="N1297" s="44">
        <v>0.90974382472053983</v>
      </c>
      <c r="O1297" s="161"/>
      <c r="P1297" s="162"/>
      <c r="Q1297" s="162"/>
      <c r="R1297" s="163"/>
      <c r="S1297" s="161"/>
      <c r="V1297" s="163"/>
      <c r="W1297" s="164"/>
      <c r="X1297" s="164"/>
    </row>
    <row r="1298" spans="10:24" x14ac:dyDescent="0.25">
      <c r="J1298">
        <v>1295</v>
      </c>
      <c r="K1298" s="43">
        <v>0.17856799325980477</v>
      </c>
      <c r="L1298">
        <v>0.66713220776219728</v>
      </c>
      <c r="M1298">
        <v>0.49344790624516555</v>
      </c>
      <c r="N1298" s="44">
        <v>0.44487898597205289</v>
      </c>
      <c r="O1298" s="161"/>
      <c r="P1298" s="162"/>
      <c r="Q1298" s="162"/>
      <c r="R1298" s="163"/>
      <c r="S1298" s="161"/>
      <c r="V1298" s="163"/>
      <c r="W1298" s="164"/>
      <c r="X1298" s="164"/>
    </row>
    <row r="1299" spans="10:24" x14ac:dyDescent="0.25">
      <c r="J1299">
        <v>1296</v>
      </c>
      <c r="K1299" s="43">
        <v>0.98077739156153509</v>
      </c>
      <c r="L1299">
        <v>0.8809139958113068</v>
      </c>
      <c r="M1299">
        <v>0.74032635396762125</v>
      </c>
      <c r="N1299" s="44">
        <v>0.78813973661175918</v>
      </c>
      <c r="O1299" s="161"/>
      <c r="P1299" s="162"/>
      <c r="Q1299" s="162"/>
      <c r="R1299" s="163"/>
      <c r="S1299" s="161"/>
      <c r="V1299" s="163"/>
      <c r="W1299" s="164"/>
      <c r="X1299" s="164"/>
    </row>
    <row r="1300" spans="10:24" x14ac:dyDescent="0.25">
      <c r="J1300">
        <v>1297</v>
      </c>
      <c r="K1300" s="43">
        <v>0.7005222671874628</v>
      </c>
      <c r="L1300">
        <v>0.56013275275159413</v>
      </c>
      <c r="M1300">
        <v>0.4243651717971606</v>
      </c>
      <c r="N1300" s="44">
        <v>0.96515357248411859</v>
      </c>
      <c r="O1300" s="161"/>
      <c r="P1300" s="162"/>
      <c r="Q1300" s="162"/>
      <c r="R1300" s="163"/>
      <c r="S1300" s="161"/>
      <c r="V1300" s="163"/>
      <c r="W1300" s="164"/>
      <c r="X1300" s="164"/>
    </row>
    <row r="1301" spans="10:24" x14ac:dyDescent="0.25">
      <c r="J1301">
        <v>1298</v>
      </c>
      <c r="K1301" s="43">
        <v>8.5679718066212218E-2</v>
      </c>
      <c r="L1301">
        <v>0.31923342659962672</v>
      </c>
      <c r="M1301">
        <v>0.61221823002337172</v>
      </c>
      <c r="N1301" s="44">
        <v>0.93202393359224822</v>
      </c>
      <c r="O1301" s="161"/>
      <c r="P1301" s="162"/>
      <c r="Q1301" s="162"/>
      <c r="R1301" s="163"/>
      <c r="S1301" s="161"/>
      <c r="V1301" s="163"/>
      <c r="W1301" s="164"/>
      <c r="X1301" s="164"/>
    </row>
    <row r="1302" spans="10:24" x14ac:dyDescent="0.25">
      <c r="J1302">
        <v>1299</v>
      </c>
      <c r="K1302" s="43">
        <v>0.76200594980624226</v>
      </c>
      <c r="L1302">
        <v>0.89912847938298113</v>
      </c>
      <c r="M1302">
        <v>0.46296177551529016</v>
      </c>
      <c r="N1302" s="44">
        <v>0.70709840604733754</v>
      </c>
      <c r="O1302" s="161"/>
      <c r="P1302" s="162"/>
      <c r="Q1302" s="162"/>
      <c r="R1302" s="163"/>
      <c r="S1302" s="161"/>
      <c r="V1302" s="163"/>
      <c r="W1302" s="164"/>
      <c r="X1302" s="164"/>
    </row>
    <row r="1303" spans="10:24" x14ac:dyDescent="0.25">
      <c r="J1303">
        <v>1300</v>
      </c>
      <c r="K1303" s="43">
        <v>0.59621538386883877</v>
      </c>
      <c r="L1303">
        <v>0.80459445747465652</v>
      </c>
      <c r="M1303">
        <v>0.429335751593941</v>
      </c>
      <c r="N1303" s="44">
        <v>0.20601612496450528</v>
      </c>
      <c r="O1303" s="161"/>
      <c r="P1303" s="162"/>
      <c r="Q1303" s="162"/>
      <c r="R1303" s="163"/>
      <c r="S1303" s="161"/>
      <c r="V1303" s="163"/>
      <c r="W1303" s="164"/>
      <c r="X1303" s="164"/>
    </row>
    <row r="1304" spans="10:24" x14ac:dyDescent="0.25">
      <c r="J1304">
        <v>1301</v>
      </c>
      <c r="K1304" s="43">
        <v>0.54421986978435244</v>
      </c>
      <c r="L1304">
        <v>0.11785041568523302</v>
      </c>
      <c r="M1304">
        <v>0.61264564167099411</v>
      </c>
      <c r="N1304" s="44">
        <v>0.77338972982771048</v>
      </c>
      <c r="O1304" s="161"/>
      <c r="P1304" s="162"/>
      <c r="Q1304" s="162"/>
      <c r="R1304" s="163"/>
      <c r="S1304" s="161"/>
      <c r="V1304" s="163"/>
      <c r="W1304" s="164"/>
      <c r="X1304" s="164"/>
    </row>
    <row r="1305" spans="10:24" x14ac:dyDescent="0.25">
      <c r="J1305">
        <v>1302</v>
      </c>
      <c r="K1305" s="43">
        <v>0.77564183736626224</v>
      </c>
      <c r="L1305">
        <v>0.88742224751125764</v>
      </c>
      <c r="M1305">
        <v>0.3337590534071152</v>
      </c>
      <c r="N1305" s="44">
        <v>0.27103023287931149</v>
      </c>
      <c r="O1305" s="161"/>
      <c r="P1305" s="162"/>
      <c r="Q1305" s="162"/>
      <c r="R1305" s="163"/>
      <c r="S1305" s="161"/>
      <c r="V1305" s="163"/>
      <c r="W1305" s="164"/>
      <c r="X1305" s="164"/>
    </row>
    <row r="1306" spans="10:24" x14ac:dyDescent="0.25">
      <c r="J1306">
        <v>1303</v>
      </c>
      <c r="K1306" s="43">
        <v>2.080509003780795E-2</v>
      </c>
      <c r="L1306">
        <v>0.90167669327020006</v>
      </c>
      <c r="M1306">
        <v>0.11102824360386454</v>
      </c>
      <c r="N1306" s="44">
        <v>0.98108412862583683</v>
      </c>
      <c r="O1306" s="161"/>
      <c r="P1306" s="162"/>
      <c r="Q1306" s="162"/>
      <c r="R1306" s="163"/>
      <c r="S1306" s="161"/>
      <c r="V1306" s="163"/>
      <c r="W1306" s="164"/>
      <c r="X1306" s="164"/>
    </row>
    <row r="1307" spans="10:24" x14ac:dyDescent="0.25">
      <c r="J1307">
        <v>1304</v>
      </c>
      <c r="K1307" s="43">
        <v>0.12218136062343565</v>
      </c>
      <c r="L1307">
        <v>0.30447442551015458</v>
      </c>
      <c r="M1307">
        <v>0.53063440695233866</v>
      </c>
      <c r="N1307" s="44">
        <v>0.95600652040949174</v>
      </c>
      <c r="O1307" s="161"/>
      <c r="P1307" s="162"/>
      <c r="Q1307" s="162"/>
      <c r="R1307" s="163"/>
      <c r="S1307" s="161"/>
      <c r="V1307" s="163"/>
      <c r="W1307" s="164"/>
      <c r="X1307" s="164"/>
    </row>
    <row r="1308" spans="10:24" x14ac:dyDescent="0.25">
      <c r="J1308">
        <v>1305</v>
      </c>
      <c r="K1308" s="43">
        <v>0.41474870808411746</v>
      </c>
      <c r="L1308">
        <v>0.52810662765408145</v>
      </c>
      <c r="M1308">
        <v>0.82573985632529956</v>
      </c>
      <c r="N1308" s="44">
        <v>0.99461408889147662</v>
      </c>
      <c r="O1308" s="161"/>
      <c r="P1308" s="162"/>
      <c r="Q1308" s="162"/>
      <c r="R1308" s="163"/>
      <c r="S1308" s="161"/>
      <c r="V1308" s="163"/>
      <c r="W1308" s="164"/>
      <c r="X1308" s="164"/>
    </row>
    <row r="1309" spans="10:24" x14ac:dyDescent="0.25">
      <c r="J1309">
        <v>1306</v>
      </c>
      <c r="K1309" s="43">
        <v>0.62697247239946252</v>
      </c>
      <c r="L1309">
        <v>0.50358712655959981</v>
      </c>
      <c r="M1309">
        <v>0.10896264962101043</v>
      </c>
      <c r="N1309" s="44">
        <v>0.31313523298888335</v>
      </c>
      <c r="O1309" s="161"/>
      <c r="P1309" s="162"/>
      <c r="Q1309" s="162"/>
      <c r="R1309" s="163"/>
      <c r="S1309" s="161"/>
      <c r="V1309" s="163"/>
      <c r="W1309" s="164"/>
      <c r="X1309" s="164"/>
    </row>
    <row r="1310" spans="10:24" x14ac:dyDescent="0.25">
      <c r="J1310">
        <v>1307</v>
      </c>
      <c r="K1310" s="43">
        <v>0.15131802135797778</v>
      </c>
      <c r="L1310">
        <v>0.24325167108744061</v>
      </c>
      <c r="M1310">
        <v>0.24528085104692765</v>
      </c>
      <c r="N1310" s="44">
        <v>0.64325293233431324</v>
      </c>
      <c r="O1310" s="161"/>
      <c r="P1310" s="162"/>
      <c r="Q1310" s="162"/>
      <c r="R1310" s="163"/>
      <c r="S1310" s="161"/>
      <c r="V1310" s="163"/>
      <c r="W1310" s="164"/>
      <c r="X1310" s="164"/>
    </row>
    <row r="1311" spans="10:24" x14ac:dyDescent="0.25">
      <c r="J1311">
        <v>1308</v>
      </c>
      <c r="K1311" s="43">
        <v>0.51922844903468868</v>
      </c>
      <c r="L1311">
        <v>0.92324279132514875</v>
      </c>
      <c r="M1311">
        <v>0.39622917280286407</v>
      </c>
      <c r="N1311" s="44">
        <v>0.44884433776044175</v>
      </c>
      <c r="O1311" s="161"/>
      <c r="P1311" s="162"/>
      <c r="Q1311" s="162"/>
      <c r="R1311" s="163"/>
      <c r="S1311" s="161"/>
      <c r="V1311" s="163"/>
      <c r="W1311" s="164"/>
      <c r="X1311" s="164"/>
    </row>
    <row r="1312" spans="10:24" x14ac:dyDescent="0.25">
      <c r="J1312">
        <v>1309</v>
      </c>
      <c r="K1312" s="43">
        <v>0.67344743727461065</v>
      </c>
      <c r="L1312">
        <v>0.27002370186533198</v>
      </c>
      <c r="M1312">
        <v>0.1629100642769723</v>
      </c>
      <c r="N1312" s="44">
        <v>0.35606222926671793</v>
      </c>
      <c r="O1312" s="161"/>
      <c r="P1312" s="162"/>
      <c r="Q1312" s="162"/>
      <c r="R1312" s="163"/>
      <c r="S1312" s="161"/>
      <c r="V1312" s="163"/>
      <c r="W1312" s="164"/>
      <c r="X1312" s="164"/>
    </row>
    <row r="1313" spans="10:24" x14ac:dyDescent="0.25">
      <c r="J1313">
        <v>1310</v>
      </c>
      <c r="K1313" s="43">
        <v>1.6498930771915998E-2</v>
      </c>
      <c r="L1313">
        <v>1.5848837813609129E-2</v>
      </c>
      <c r="M1313">
        <v>0.39767469421795121</v>
      </c>
      <c r="N1313" s="44">
        <v>0.15349380311312166</v>
      </c>
      <c r="O1313" s="161"/>
      <c r="P1313" s="162"/>
      <c r="Q1313" s="162"/>
      <c r="R1313" s="163"/>
      <c r="S1313" s="161"/>
      <c r="V1313" s="163"/>
      <c r="W1313" s="164"/>
      <c r="X1313" s="164"/>
    </row>
    <row r="1314" spans="10:24" x14ac:dyDescent="0.25">
      <c r="J1314">
        <v>1311</v>
      </c>
      <c r="K1314" s="43">
        <v>0.57629450636685153</v>
      </c>
      <c r="L1314">
        <v>0.62919794040034882</v>
      </c>
      <c r="M1314">
        <v>0.82401192004736201</v>
      </c>
      <c r="N1314" s="44">
        <v>0.41451927507092068</v>
      </c>
      <c r="O1314" s="161"/>
      <c r="P1314" s="162"/>
      <c r="Q1314" s="162"/>
      <c r="R1314" s="163"/>
      <c r="S1314" s="161"/>
      <c r="V1314" s="163"/>
      <c r="W1314" s="164"/>
      <c r="X1314" s="164"/>
    </row>
    <row r="1315" spans="10:24" x14ac:dyDescent="0.25">
      <c r="J1315">
        <v>1312</v>
      </c>
      <c r="K1315" s="43">
        <v>0.34658495813623968</v>
      </c>
      <c r="L1315">
        <v>0.55337724395723942</v>
      </c>
      <c r="M1315">
        <v>0.36312150824512879</v>
      </c>
      <c r="N1315" s="44">
        <v>0.61138290281591479</v>
      </c>
      <c r="O1315" s="161"/>
      <c r="P1315" s="162"/>
      <c r="Q1315" s="162"/>
      <c r="R1315" s="163"/>
      <c r="S1315" s="161"/>
      <c r="V1315" s="163"/>
      <c r="W1315" s="164"/>
      <c r="X1315" s="164"/>
    </row>
    <row r="1316" spans="10:24" x14ac:dyDescent="0.25">
      <c r="J1316">
        <v>1313</v>
      </c>
      <c r="K1316" s="43">
        <v>0.66911408377057391</v>
      </c>
      <c r="L1316">
        <v>0.63668820455008779</v>
      </c>
      <c r="M1316">
        <v>0.50043916625288332</v>
      </c>
      <c r="N1316" s="44">
        <v>0.56882140292612604</v>
      </c>
      <c r="O1316" s="161"/>
      <c r="P1316" s="162"/>
      <c r="Q1316" s="162"/>
      <c r="R1316" s="163"/>
      <c r="S1316" s="161"/>
      <c r="V1316" s="163"/>
      <c r="W1316" s="164"/>
      <c r="X1316" s="164"/>
    </row>
    <row r="1317" spans="10:24" x14ac:dyDescent="0.25">
      <c r="J1317">
        <v>1314</v>
      </c>
      <c r="K1317" s="43">
        <v>0.66992362098421732</v>
      </c>
      <c r="L1317">
        <v>4.4376787663039541E-2</v>
      </c>
      <c r="M1317">
        <v>0.42009997468198246</v>
      </c>
      <c r="N1317" s="44">
        <v>0.34533957616775057</v>
      </c>
      <c r="O1317" s="161"/>
      <c r="P1317" s="162"/>
      <c r="Q1317" s="162"/>
      <c r="R1317" s="163"/>
      <c r="S1317" s="161"/>
      <c r="V1317" s="163"/>
      <c r="W1317" s="164"/>
      <c r="X1317" s="164"/>
    </row>
    <row r="1318" spans="10:24" x14ac:dyDescent="0.25">
      <c r="J1318">
        <v>1315</v>
      </c>
      <c r="K1318" s="43">
        <v>6.3799399683374891E-2</v>
      </c>
      <c r="L1318">
        <v>0.14205967199025349</v>
      </c>
      <c r="M1318">
        <v>0.51643016337496273</v>
      </c>
      <c r="N1318" s="44">
        <v>0.87893993662779757</v>
      </c>
      <c r="O1318" s="161"/>
      <c r="P1318" s="162"/>
      <c r="Q1318" s="162"/>
      <c r="R1318" s="163"/>
      <c r="S1318" s="161"/>
      <c r="V1318" s="163"/>
      <c r="W1318" s="164"/>
      <c r="X1318" s="164"/>
    </row>
    <row r="1319" spans="10:24" x14ac:dyDescent="0.25">
      <c r="J1319">
        <v>1316</v>
      </c>
      <c r="K1319" s="43">
        <v>4.7013476124232456E-2</v>
      </c>
      <c r="L1319">
        <v>0.34126593831777186</v>
      </c>
      <c r="M1319">
        <v>0.73095086477793614</v>
      </c>
      <c r="N1319" s="44">
        <v>2.5220204293431081E-2</v>
      </c>
      <c r="O1319" s="161"/>
      <c r="P1319" s="162"/>
      <c r="Q1319" s="162"/>
      <c r="R1319" s="163"/>
      <c r="S1319" s="161"/>
      <c r="V1319" s="163"/>
      <c r="W1319" s="164"/>
      <c r="X1319" s="164"/>
    </row>
    <row r="1320" spans="10:24" x14ac:dyDescent="0.25">
      <c r="J1320">
        <v>1317</v>
      </c>
      <c r="K1320" s="43">
        <v>0.48087885375982442</v>
      </c>
      <c r="L1320">
        <v>0.6491148582222398</v>
      </c>
      <c r="M1320">
        <v>0.72302438703389416</v>
      </c>
      <c r="N1320" s="44">
        <v>0.8377595625123353</v>
      </c>
      <c r="O1320" s="161"/>
      <c r="P1320" s="162"/>
      <c r="Q1320" s="162"/>
      <c r="R1320" s="163"/>
      <c r="S1320" s="161"/>
      <c r="V1320" s="163"/>
      <c r="W1320" s="164"/>
      <c r="X1320" s="164"/>
    </row>
    <row r="1321" spans="10:24" x14ac:dyDescent="0.25">
      <c r="J1321">
        <v>1318</v>
      </c>
      <c r="K1321" s="43">
        <v>0.19213916052854152</v>
      </c>
      <c r="L1321">
        <v>0.89807814056927404</v>
      </c>
      <c r="M1321">
        <v>0.94336945130544203</v>
      </c>
      <c r="N1321" s="44">
        <v>0.31429359557801317</v>
      </c>
      <c r="O1321" s="161"/>
      <c r="P1321" s="162"/>
      <c r="Q1321" s="162"/>
      <c r="R1321" s="163"/>
      <c r="S1321" s="161"/>
      <c r="V1321" s="163"/>
      <c r="W1321" s="164"/>
      <c r="X1321" s="164"/>
    </row>
    <row r="1322" spans="10:24" x14ac:dyDescent="0.25">
      <c r="J1322">
        <v>1319</v>
      </c>
      <c r="K1322" s="43">
        <v>0.47467645243573675</v>
      </c>
      <c r="L1322">
        <v>8.0413971150395724E-2</v>
      </c>
      <c r="M1322">
        <v>0.59328982312724099</v>
      </c>
      <c r="N1322" s="44">
        <v>9.9168390984591626E-2</v>
      </c>
      <c r="O1322" s="161"/>
      <c r="P1322" s="162"/>
      <c r="Q1322" s="162"/>
      <c r="R1322" s="163"/>
      <c r="S1322" s="161"/>
      <c r="V1322" s="163"/>
      <c r="W1322" s="164"/>
      <c r="X1322" s="164"/>
    </row>
    <row r="1323" spans="10:24" x14ac:dyDescent="0.25">
      <c r="J1323">
        <v>1320</v>
      </c>
      <c r="K1323" s="43">
        <v>0.10655670590960986</v>
      </c>
      <c r="L1323">
        <v>5.7618982077712322E-2</v>
      </c>
      <c r="M1323">
        <v>0.87079061019492621</v>
      </c>
      <c r="N1323" s="44">
        <v>0.10798998489562817</v>
      </c>
      <c r="O1323" s="161"/>
      <c r="P1323" s="162"/>
      <c r="Q1323" s="162"/>
      <c r="R1323" s="163"/>
      <c r="S1323" s="161"/>
      <c r="V1323" s="163"/>
      <c r="W1323" s="164"/>
      <c r="X1323" s="164"/>
    </row>
    <row r="1324" spans="10:24" x14ac:dyDescent="0.25">
      <c r="J1324">
        <v>1321</v>
      </c>
      <c r="K1324" s="43">
        <v>0.61857629809844461</v>
      </c>
      <c r="L1324">
        <v>2.6402684105567009E-2</v>
      </c>
      <c r="M1324">
        <v>0.1088708032353819</v>
      </c>
      <c r="N1324" s="44">
        <v>0.7106545485418897</v>
      </c>
      <c r="O1324" s="161"/>
      <c r="P1324" s="162"/>
      <c r="Q1324" s="162"/>
      <c r="R1324" s="163"/>
      <c r="S1324" s="161"/>
      <c r="V1324" s="163"/>
      <c r="W1324" s="164"/>
      <c r="X1324" s="164"/>
    </row>
    <row r="1325" spans="10:24" x14ac:dyDescent="0.25">
      <c r="J1325">
        <v>1322</v>
      </c>
      <c r="K1325" s="43">
        <v>0.85803531956952417</v>
      </c>
      <c r="L1325">
        <v>0.96112728597487296</v>
      </c>
      <c r="M1325">
        <v>0.51378044747469742</v>
      </c>
      <c r="N1325" s="44">
        <v>0.92946736935926177</v>
      </c>
      <c r="O1325" s="161"/>
      <c r="P1325" s="162"/>
      <c r="Q1325" s="162"/>
      <c r="R1325" s="163"/>
      <c r="S1325" s="161"/>
      <c r="V1325" s="163"/>
      <c r="W1325" s="164"/>
      <c r="X1325" s="164"/>
    </row>
    <row r="1326" spans="10:24" x14ac:dyDescent="0.25">
      <c r="J1326">
        <v>1323</v>
      </c>
      <c r="K1326" s="43">
        <v>5.604910113367978E-2</v>
      </c>
      <c r="L1326">
        <v>0.66031159288621399</v>
      </c>
      <c r="M1326">
        <v>0.4117542768053829</v>
      </c>
      <c r="N1326" s="44">
        <v>0.40373542716515742</v>
      </c>
      <c r="O1326" s="161"/>
      <c r="P1326" s="162"/>
      <c r="Q1326" s="162"/>
      <c r="R1326" s="163"/>
      <c r="S1326" s="161"/>
      <c r="V1326" s="163"/>
      <c r="W1326" s="164"/>
      <c r="X1326" s="164"/>
    </row>
    <row r="1327" spans="10:24" x14ac:dyDescent="0.25">
      <c r="J1327">
        <v>1324</v>
      </c>
      <c r="K1327" s="43">
        <v>0.75225075564301858</v>
      </c>
      <c r="L1327">
        <v>0.74295333263741792</v>
      </c>
      <c r="M1327">
        <v>0.16574778789747335</v>
      </c>
      <c r="N1327" s="44">
        <v>0.5585014074303265</v>
      </c>
      <c r="O1327" s="161"/>
      <c r="P1327" s="162"/>
      <c r="Q1327" s="162"/>
      <c r="R1327" s="163"/>
      <c r="S1327" s="161"/>
      <c r="V1327" s="163"/>
      <c r="W1327" s="164"/>
      <c r="X1327" s="164"/>
    </row>
    <row r="1328" spans="10:24" x14ac:dyDescent="0.25">
      <c r="J1328">
        <v>1325</v>
      </c>
      <c r="K1328" s="43">
        <v>0.47517467949552028</v>
      </c>
      <c r="L1328">
        <v>0.8636410996050049</v>
      </c>
      <c r="M1328">
        <v>0.22357009879906076</v>
      </c>
      <c r="N1328" s="44">
        <v>0.94919385616061047</v>
      </c>
      <c r="O1328" s="161"/>
      <c r="P1328" s="162"/>
      <c r="Q1328" s="162"/>
      <c r="R1328" s="163"/>
      <c r="S1328" s="161"/>
      <c r="V1328" s="163"/>
      <c r="W1328" s="164"/>
      <c r="X1328" s="164"/>
    </row>
    <row r="1329" spans="10:24" x14ac:dyDescent="0.25">
      <c r="J1329">
        <v>1326</v>
      </c>
      <c r="K1329" s="43">
        <v>3.1559884377450498E-2</v>
      </c>
      <c r="L1329">
        <v>0.98616629427634395</v>
      </c>
      <c r="M1329">
        <v>0.74399257505495653</v>
      </c>
      <c r="N1329" s="44">
        <v>0.53045828975723153</v>
      </c>
      <c r="O1329" s="161"/>
      <c r="P1329" s="162"/>
      <c r="Q1329" s="162"/>
      <c r="R1329" s="163"/>
      <c r="S1329" s="161"/>
      <c r="V1329" s="163"/>
      <c r="W1329" s="164"/>
      <c r="X1329" s="164"/>
    </row>
    <row r="1330" spans="10:24" x14ac:dyDescent="0.25">
      <c r="J1330">
        <v>1327</v>
      </c>
      <c r="K1330" s="43">
        <v>0.43046890882262789</v>
      </c>
      <c r="L1330">
        <v>0.47353596395102659</v>
      </c>
      <c r="M1330">
        <v>0.90993654055189022</v>
      </c>
      <c r="N1330" s="44">
        <v>0.6136067895824836</v>
      </c>
      <c r="O1330" s="161"/>
      <c r="P1330" s="162"/>
      <c r="Q1330" s="162"/>
      <c r="R1330" s="163"/>
      <c r="S1330" s="161"/>
      <c r="V1330" s="163"/>
      <c r="W1330" s="164"/>
      <c r="X1330" s="164"/>
    </row>
    <row r="1331" spans="10:24" x14ac:dyDescent="0.25">
      <c r="J1331">
        <v>1328</v>
      </c>
      <c r="K1331" s="43">
        <v>0.27197399731999228</v>
      </c>
      <c r="L1331">
        <v>0.83996161185313378</v>
      </c>
      <c r="M1331">
        <v>0.6573627276290479</v>
      </c>
      <c r="N1331" s="44">
        <v>0.50026671485802987</v>
      </c>
      <c r="O1331" s="161"/>
      <c r="P1331" s="162"/>
      <c r="Q1331" s="162"/>
      <c r="R1331" s="163"/>
      <c r="S1331" s="161"/>
      <c r="V1331" s="163"/>
      <c r="W1331" s="164"/>
      <c r="X1331" s="164"/>
    </row>
    <row r="1332" spans="10:24" x14ac:dyDescent="0.25">
      <c r="J1332">
        <v>1329</v>
      </c>
      <c r="K1332" s="43">
        <v>0.15165332516401642</v>
      </c>
      <c r="L1332">
        <v>0.76510677960384643</v>
      </c>
      <c r="M1332">
        <v>0.8679116996531131</v>
      </c>
      <c r="N1332" s="44">
        <v>0.45027062935591522</v>
      </c>
      <c r="O1332" s="161"/>
      <c r="P1332" s="162"/>
      <c r="Q1332" s="162"/>
      <c r="R1332" s="163"/>
      <c r="S1332" s="161"/>
      <c r="V1332" s="163"/>
      <c r="W1332" s="164"/>
      <c r="X1332" s="164"/>
    </row>
    <row r="1333" spans="10:24" x14ac:dyDescent="0.25">
      <c r="J1333">
        <v>1330</v>
      </c>
      <c r="K1333" s="43">
        <v>0.15678485164936939</v>
      </c>
      <c r="L1333">
        <v>0.10295048500166659</v>
      </c>
      <c r="M1333">
        <v>0.99917203720817516</v>
      </c>
      <c r="N1333" s="44">
        <v>0.61370847255045202</v>
      </c>
      <c r="O1333" s="161"/>
      <c r="P1333" s="162"/>
      <c r="Q1333" s="162"/>
      <c r="R1333" s="163"/>
      <c r="S1333" s="161"/>
      <c r="V1333" s="163"/>
      <c r="W1333" s="164"/>
      <c r="X1333" s="164"/>
    </row>
    <row r="1334" spans="10:24" x14ac:dyDescent="0.25">
      <c r="J1334">
        <v>1331</v>
      </c>
      <c r="K1334" s="43">
        <v>0.50987538760927664</v>
      </c>
      <c r="L1334">
        <v>1.1110802571678735E-2</v>
      </c>
      <c r="M1334">
        <v>0.57858418097444986</v>
      </c>
      <c r="N1334" s="44">
        <v>0.65397238529951685</v>
      </c>
      <c r="O1334" s="161"/>
      <c r="P1334" s="162"/>
      <c r="Q1334" s="162"/>
      <c r="R1334" s="163"/>
      <c r="S1334" s="161"/>
      <c r="V1334" s="163"/>
      <c r="W1334" s="164"/>
      <c r="X1334" s="164"/>
    </row>
    <row r="1335" spans="10:24" x14ac:dyDescent="0.25">
      <c r="J1335">
        <v>1332</v>
      </c>
      <c r="K1335" s="43">
        <v>0.60821350384186701</v>
      </c>
      <c r="L1335">
        <v>0.7063632078572617</v>
      </c>
      <c r="M1335">
        <v>0.30354423066172964</v>
      </c>
      <c r="N1335" s="44">
        <v>2.4071537779644103E-3</v>
      </c>
      <c r="O1335" s="161"/>
      <c r="P1335" s="162"/>
      <c r="Q1335" s="162"/>
      <c r="R1335" s="163"/>
      <c r="S1335" s="161"/>
      <c r="V1335" s="163"/>
      <c r="W1335" s="164"/>
      <c r="X1335" s="164"/>
    </row>
    <row r="1336" spans="10:24" x14ac:dyDescent="0.25">
      <c r="J1336">
        <v>1333</v>
      </c>
      <c r="K1336" s="43">
        <v>0.55417553969771249</v>
      </c>
      <c r="L1336">
        <v>0.9073097941665651</v>
      </c>
      <c r="M1336">
        <v>0.62556680252464314</v>
      </c>
      <c r="N1336" s="44">
        <v>0.47814044659482735</v>
      </c>
      <c r="O1336" s="161"/>
      <c r="P1336" s="162"/>
      <c r="Q1336" s="162"/>
      <c r="R1336" s="163"/>
      <c r="S1336" s="161"/>
      <c r="V1336" s="163"/>
      <c r="W1336" s="164"/>
      <c r="X1336" s="164"/>
    </row>
    <row r="1337" spans="10:24" x14ac:dyDescent="0.25">
      <c r="J1337">
        <v>1334</v>
      </c>
      <c r="K1337" s="43">
        <v>0.18011869482475196</v>
      </c>
      <c r="L1337">
        <v>0.65276848641296714</v>
      </c>
      <c r="M1337">
        <v>0.43485242406256097</v>
      </c>
      <c r="N1337" s="44">
        <v>0.36859820889586303</v>
      </c>
      <c r="O1337" s="161"/>
      <c r="P1337" s="162"/>
      <c r="Q1337" s="162"/>
      <c r="R1337" s="163"/>
      <c r="S1337" s="161"/>
      <c r="V1337" s="163"/>
      <c r="W1337" s="164"/>
      <c r="X1337" s="164"/>
    </row>
    <row r="1338" spans="10:24" x14ac:dyDescent="0.25">
      <c r="J1338">
        <v>1335</v>
      </c>
      <c r="K1338" s="43">
        <v>0.93461237437337774</v>
      </c>
      <c r="L1338">
        <v>0.90411928149806364</v>
      </c>
      <c r="M1338">
        <v>0.23384056317723612</v>
      </c>
      <c r="N1338" s="44">
        <v>2.5501252900679394E-2</v>
      </c>
      <c r="O1338" s="161"/>
      <c r="P1338" s="162"/>
      <c r="Q1338" s="162"/>
      <c r="R1338" s="163"/>
      <c r="S1338" s="161"/>
      <c r="V1338" s="163"/>
      <c r="W1338" s="164"/>
      <c r="X1338" s="164"/>
    </row>
    <row r="1339" spans="10:24" x14ac:dyDescent="0.25">
      <c r="J1339">
        <v>1336</v>
      </c>
      <c r="K1339" s="43">
        <v>0.81813765489477352</v>
      </c>
      <c r="L1339">
        <v>0.20613684870958238</v>
      </c>
      <c r="M1339">
        <v>0.59473947130428995</v>
      </c>
      <c r="N1339" s="44">
        <v>0.25461970211817542</v>
      </c>
      <c r="O1339" s="161"/>
      <c r="P1339" s="162"/>
      <c r="Q1339" s="162"/>
      <c r="R1339" s="163"/>
      <c r="S1339" s="161"/>
      <c r="V1339" s="163"/>
      <c r="W1339" s="164"/>
      <c r="X1339" s="164"/>
    </row>
    <row r="1340" spans="10:24" x14ac:dyDescent="0.25">
      <c r="J1340">
        <v>1337</v>
      </c>
      <c r="K1340" s="43">
        <v>0.56967294473797991</v>
      </c>
      <c r="L1340">
        <v>0.63436107838971023</v>
      </c>
      <c r="M1340">
        <v>0.91389106140963583</v>
      </c>
      <c r="N1340" s="44">
        <v>0.64314097284876448</v>
      </c>
      <c r="O1340" s="161"/>
      <c r="P1340" s="162"/>
      <c r="Q1340" s="162"/>
      <c r="R1340" s="163"/>
      <c r="S1340" s="161"/>
      <c r="V1340" s="163"/>
      <c r="W1340" s="164"/>
      <c r="X1340" s="164"/>
    </row>
    <row r="1341" spans="10:24" x14ac:dyDescent="0.25">
      <c r="J1341">
        <v>1338</v>
      </c>
      <c r="K1341" s="43">
        <v>0.64396735729978494</v>
      </c>
      <c r="L1341">
        <v>0.13608839451047627</v>
      </c>
      <c r="M1341">
        <v>0.41387054492438702</v>
      </c>
      <c r="N1341" s="44">
        <v>0.2932831672806927</v>
      </c>
      <c r="O1341" s="161"/>
      <c r="P1341" s="162"/>
      <c r="Q1341" s="162"/>
      <c r="R1341" s="163"/>
      <c r="S1341" s="161"/>
      <c r="V1341" s="163"/>
      <c r="W1341" s="164"/>
      <c r="X1341" s="164"/>
    </row>
    <row r="1342" spans="10:24" x14ac:dyDescent="0.25">
      <c r="J1342">
        <v>1339</v>
      </c>
      <c r="K1342" s="43">
        <v>0.62785854873110702</v>
      </c>
      <c r="L1342">
        <v>0.99541615841007303</v>
      </c>
      <c r="M1342">
        <v>0.50349805899428024</v>
      </c>
      <c r="N1342" s="44">
        <v>0.76062351818059715</v>
      </c>
      <c r="O1342" s="161"/>
      <c r="P1342" s="162"/>
      <c r="Q1342" s="162"/>
      <c r="R1342" s="163"/>
      <c r="S1342" s="161"/>
      <c r="V1342" s="163"/>
      <c r="W1342" s="164"/>
      <c r="X1342" s="164"/>
    </row>
    <row r="1343" spans="10:24" x14ac:dyDescent="0.25">
      <c r="J1343">
        <v>1340</v>
      </c>
      <c r="K1343" s="43">
        <v>0.85010898241584698</v>
      </c>
      <c r="L1343">
        <v>0.29993808547869438</v>
      </c>
      <c r="M1343">
        <v>3.2831552408791986E-2</v>
      </c>
      <c r="N1343" s="44">
        <v>0.90312128669066638</v>
      </c>
      <c r="O1343" s="161"/>
      <c r="P1343" s="162"/>
      <c r="Q1343" s="162"/>
      <c r="R1343" s="163"/>
      <c r="S1343" s="161"/>
      <c r="V1343" s="163"/>
      <c r="W1343" s="164"/>
      <c r="X1343" s="164"/>
    </row>
    <row r="1344" spans="10:24" x14ac:dyDescent="0.25">
      <c r="J1344">
        <v>1341</v>
      </c>
      <c r="K1344" s="43">
        <v>0.27020150931370435</v>
      </c>
      <c r="L1344">
        <v>0.53023949278401838</v>
      </c>
      <c r="M1344">
        <v>0.35046723437128635</v>
      </c>
      <c r="N1344" s="44">
        <v>0.5678083067863372</v>
      </c>
      <c r="O1344" s="161"/>
      <c r="P1344" s="162"/>
      <c r="Q1344" s="162"/>
      <c r="R1344" s="163"/>
      <c r="S1344" s="161"/>
      <c r="V1344" s="163"/>
      <c r="W1344" s="164"/>
      <c r="X1344" s="164"/>
    </row>
    <row r="1345" spans="10:24" x14ac:dyDescent="0.25">
      <c r="J1345">
        <v>1342</v>
      </c>
      <c r="K1345" s="43">
        <v>0.83171468836561568</v>
      </c>
      <c r="L1345">
        <v>0.67524548637632908</v>
      </c>
      <c r="M1345">
        <v>0.54059826112364839</v>
      </c>
      <c r="N1345" s="44">
        <v>0.98775054712838695</v>
      </c>
      <c r="O1345" s="161"/>
      <c r="P1345" s="162"/>
      <c r="Q1345" s="162"/>
      <c r="R1345" s="163"/>
      <c r="S1345" s="161"/>
      <c r="V1345" s="163"/>
      <c r="W1345" s="164"/>
      <c r="X1345" s="164"/>
    </row>
    <row r="1346" spans="10:24" x14ac:dyDescent="0.25">
      <c r="J1346">
        <v>1343</v>
      </c>
      <c r="K1346" s="43">
        <v>9.0285904263986971E-3</v>
      </c>
      <c r="L1346">
        <v>0.49022661665855471</v>
      </c>
      <c r="M1346">
        <v>0.85974616854743802</v>
      </c>
      <c r="N1346" s="44">
        <v>0.1952343987350742</v>
      </c>
      <c r="O1346" s="161"/>
      <c r="P1346" s="162"/>
      <c r="Q1346" s="162"/>
      <c r="R1346" s="163"/>
      <c r="S1346" s="161"/>
      <c r="V1346" s="163"/>
      <c r="W1346" s="164"/>
      <c r="X1346" s="164"/>
    </row>
    <row r="1347" spans="10:24" x14ac:dyDescent="0.25">
      <c r="J1347">
        <v>1344</v>
      </c>
      <c r="K1347" s="43">
        <v>0.11536299857775911</v>
      </c>
      <c r="L1347">
        <v>3.3741215963370319E-2</v>
      </c>
      <c r="M1347">
        <v>0.6606226846443598</v>
      </c>
      <c r="N1347" s="44">
        <v>0.97864583571144426</v>
      </c>
      <c r="O1347" s="161"/>
      <c r="P1347" s="162"/>
      <c r="Q1347" s="162"/>
      <c r="R1347" s="163"/>
      <c r="S1347" s="161"/>
      <c r="V1347" s="163"/>
      <c r="W1347" s="164"/>
      <c r="X1347" s="164"/>
    </row>
    <row r="1348" spans="10:24" x14ac:dyDescent="0.25">
      <c r="J1348">
        <v>1345</v>
      </c>
      <c r="K1348" s="43">
        <v>0.24809708440313671</v>
      </c>
      <c r="L1348">
        <v>0.48409970603043972</v>
      </c>
      <c r="M1348">
        <v>5.6006486259519317E-2</v>
      </c>
      <c r="N1348" s="44">
        <v>0.87544128365619378</v>
      </c>
      <c r="O1348" s="161"/>
      <c r="P1348" s="162"/>
      <c r="Q1348" s="162"/>
      <c r="R1348" s="163"/>
      <c r="S1348" s="161"/>
      <c r="V1348" s="163"/>
      <c r="W1348" s="164"/>
      <c r="X1348" s="164"/>
    </row>
    <row r="1349" spans="10:24" x14ac:dyDescent="0.25">
      <c r="J1349">
        <v>1346</v>
      </c>
      <c r="K1349" s="43">
        <v>0.14257888407484798</v>
      </c>
      <c r="L1349">
        <v>0.22776859750931577</v>
      </c>
      <c r="M1349">
        <v>0.84041912784726669</v>
      </c>
      <c r="N1349" s="44">
        <v>0.48045895862935772</v>
      </c>
      <c r="O1349" s="161"/>
      <c r="P1349" s="162"/>
      <c r="Q1349" s="162"/>
      <c r="R1349" s="163"/>
      <c r="S1349" s="161"/>
      <c r="V1349" s="163"/>
      <c r="W1349" s="164"/>
      <c r="X1349" s="164"/>
    </row>
    <row r="1350" spans="10:24" x14ac:dyDescent="0.25">
      <c r="J1350">
        <v>1347</v>
      </c>
      <c r="K1350" s="43">
        <v>2.4834699178674646E-2</v>
      </c>
      <c r="L1350">
        <v>0.31052914833761147</v>
      </c>
      <c r="M1350">
        <v>0.6053397477600686</v>
      </c>
      <c r="N1350" s="44">
        <v>0.55650301463883456</v>
      </c>
      <c r="O1350" s="161"/>
      <c r="P1350" s="162"/>
      <c r="Q1350" s="162"/>
      <c r="R1350" s="163"/>
      <c r="S1350" s="161"/>
      <c r="V1350" s="163"/>
      <c r="W1350" s="164"/>
      <c r="X1350" s="164"/>
    </row>
    <row r="1351" spans="10:24" x14ac:dyDescent="0.25">
      <c r="J1351">
        <v>1348</v>
      </c>
      <c r="K1351" s="43">
        <v>0.63405919924891219</v>
      </c>
      <c r="L1351">
        <v>0.5646825887241248</v>
      </c>
      <c r="M1351">
        <v>2.9391449557279903E-2</v>
      </c>
      <c r="N1351" s="44">
        <v>0.9491945811445438</v>
      </c>
      <c r="O1351" s="161"/>
      <c r="P1351" s="162"/>
      <c r="Q1351" s="162"/>
      <c r="R1351" s="163"/>
      <c r="S1351" s="161"/>
      <c r="V1351" s="163"/>
      <c r="W1351" s="164"/>
      <c r="X1351" s="164"/>
    </row>
    <row r="1352" spans="10:24" x14ac:dyDescent="0.25">
      <c r="J1352">
        <v>1349</v>
      </c>
      <c r="K1352" s="43">
        <v>0.26007922556507224</v>
      </c>
      <c r="L1352">
        <v>0.1430269576780846</v>
      </c>
      <c r="M1352">
        <v>0.35061852632133006</v>
      </c>
      <c r="N1352" s="44">
        <v>0.20250057842790881</v>
      </c>
      <c r="O1352" s="161"/>
      <c r="P1352" s="162"/>
      <c r="Q1352" s="162"/>
      <c r="R1352" s="163"/>
      <c r="S1352" s="161"/>
      <c r="V1352" s="163"/>
      <c r="W1352" s="164"/>
      <c r="X1352" s="164"/>
    </row>
    <row r="1353" spans="10:24" x14ac:dyDescent="0.25">
      <c r="J1353">
        <v>1350</v>
      </c>
      <c r="K1353" s="43">
        <v>0.55875607927820214</v>
      </c>
      <c r="L1353">
        <v>0.52876228706012585</v>
      </c>
      <c r="M1353">
        <v>0.86377408608124229</v>
      </c>
      <c r="N1353" s="44">
        <v>0.23949226419482395</v>
      </c>
      <c r="O1353" s="161"/>
      <c r="P1353" s="162"/>
      <c r="Q1353" s="162"/>
      <c r="R1353" s="163"/>
      <c r="S1353" s="161"/>
      <c r="V1353" s="163"/>
      <c r="W1353" s="164"/>
      <c r="X1353" s="164"/>
    </row>
    <row r="1354" spans="10:24" x14ac:dyDescent="0.25">
      <c r="J1354">
        <v>1351</v>
      </c>
      <c r="K1354" s="43">
        <v>0.25209205589702199</v>
      </c>
      <c r="L1354">
        <v>0.46511887089336779</v>
      </c>
      <c r="M1354">
        <v>0.75460197247130201</v>
      </c>
      <c r="N1354" s="44">
        <v>0.45100655082464725</v>
      </c>
      <c r="O1354" s="161"/>
      <c r="P1354" s="162"/>
      <c r="Q1354" s="162"/>
      <c r="R1354" s="163"/>
      <c r="S1354" s="161"/>
      <c r="V1354" s="163"/>
      <c r="W1354" s="164"/>
      <c r="X1354" s="164"/>
    </row>
    <row r="1355" spans="10:24" x14ac:dyDescent="0.25">
      <c r="J1355">
        <v>1352</v>
      </c>
      <c r="K1355" s="43">
        <v>0.56501197675587689</v>
      </c>
      <c r="L1355">
        <v>7.9441909632000263E-2</v>
      </c>
      <c r="M1355">
        <v>0.32565184988599538</v>
      </c>
      <c r="N1355" s="44">
        <v>0.82551362440397325</v>
      </c>
      <c r="O1355" s="161"/>
      <c r="P1355" s="162"/>
      <c r="Q1355" s="162"/>
      <c r="R1355" s="163"/>
      <c r="S1355" s="161"/>
      <c r="V1355" s="163"/>
      <c r="W1355" s="164"/>
      <c r="X1355" s="164"/>
    </row>
    <row r="1356" spans="10:24" x14ac:dyDescent="0.25">
      <c r="J1356">
        <v>1353</v>
      </c>
      <c r="K1356" s="43">
        <v>0.70410990254080996</v>
      </c>
      <c r="L1356">
        <v>0.84984634151393801</v>
      </c>
      <c r="M1356">
        <v>0.26475904167192066</v>
      </c>
      <c r="N1356" s="44">
        <v>0.16242408000225783</v>
      </c>
      <c r="O1356" s="161"/>
      <c r="P1356" s="162"/>
      <c r="Q1356" s="162"/>
      <c r="R1356" s="163"/>
      <c r="S1356" s="161"/>
      <c r="V1356" s="163"/>
      <c r="W1356" s="164"/>
      <c r="X1356" s="164"/>
    </row>
    <row r="1357" spans="10:24" x14ac:dyDescent="0.25">
      <c r="J1357">
        <v>1354</v>
      </c>
      <c r="K1357" s="43">
        <v>0.91290219558121211</v>
      </c>
      <c r="L1357">
        <v>0.80573393868859633</v>
      </c>
      <c r="M1357">
        <v>0.15011617179587289</v>
      </c>
      <c r="N1357" s="44">
        <v>0.87615978345511158</v>
      </c>
      <c r="O1357" s="161"/>
      <c r="P1357" s="162"/>
      <c r="Q1357" s="162"/>
      <c r="R1357" s="163"/>
      <c r="S1357" s="161"/>
      <c r="V1357" s="163"/>
      <c r="W1357" s="164"/>
      <c r="X1357" s="164"/>
    </row>
    <row r="1358" spans="10:24" x14ac:dyDescent="0.25">
      <c r="J1358">
        <v>1355</v>
      </c>
      <c r="K1358" s="43">
        <v>0.7682040486056847</v>
      </c>
      <c r="L1358">
        <v>0.24302659302180019</v>
      </c>
      <c r="M1358">
        <v>0.19092565070461842</v>
      </c>
      <c r="N1358" s="44">
        <v>0.19062517936555212</v>
      </c>
      <c r="O1358" s="161"/>
      <c r="P1358" s="162"/>
      <c r="Q1358" s="162"/>
      <c r="R1358" s="163"/>
      <c r="S1358" s="161"/>
      <c r="V1358" s="163"/>
      <c r="W1358" s="164"/>
      <c r="X1358" s="164"/>
    </row>
    <row r="1359" spans="10:24" x14ac:dyDescent="0.25">
      <c r="J1359">
        <v>1356</v>
      </c>
      <c r="K1359" s="43">
        <v>0.12322147594645971</v>
      </c>
      <c r="L1359">
        <v>0.25655665650726434</v>
      </c>
      <c r="M1359">
        <v>0.72829582803098691</v>
      </c>
      <c r="N1359" s="44">
        <v>0.52696085113810376</v>
      </c>
      <c r="O1359" s="161"/>
      <c r="P1359" s="162"/>
      <c r="Q1359" s="162"/>
      <c r="R1359" s="163"/>
      <c r="S1359" s="161"/>
      <c r="V1359" s="163"/>
      <c r="W1359" s="164"/>
      <c r="X1359" s="164"/>
    </row>
    <row r="1360" spans="10:24" x14ac:dyDescent="0.25">
      <c r="J1360">
        <v>1357</v>
      </c>
      <c r="K1360" s="43">
        <v>0.98592296360605591</v>
      </c>
      <c r="L1360">
        <v>0.48946181777808095</v>
      </c>
      <c r="M1360">
        <v>0.17470159484225711</v>
      </c>
      <c r="N1360" s="44">
        <v>0.64850879701254116</v>
      </c>
      <c r="O1360" s="161"/>
      <c r="P1360" s="162"/>
      <c r="Q1360" s="162"/>
      <c r="R1360" s="163"/>
      <c r="S1360" s="161"/>
      <c r="V1360" s="163"/>
      <c r="W1360" s="164"/>
      <c r="X1360" s="164"/>
    </row>
    <row r="1361" spans="10:24" x14ac:dyDescent="0.25">
      <c r="J1361">
        <v>1358</v>
      </c>
      <c r="K1361" s="43">
        <v>0.75566618511640615</v>
      </c>
      <c r="L1361">
        <v>0.67081374711758057</v>
      </c>
      <c r="M1361">
        <v>0.67818731055417447</v>
      </c>
      <c r="N1361" s="44">
        <v>0.17671893038036024</v>
      </c>
      <c r="O1361" s="161"/>
      <c r="P1361" s="162"/>
      <c r="Q1361" s="162"/>
      <c r="R1361" s="163"/>
      <c r="S1361" s="161"/>
      <c r="V1361" s="163"/>
      <c r="W1361" s="164"/>
      <c r="X1361" s="164"/>
    </row>
    <row r="1362" spans="10:24" x14ac:dyDescent="0.25">
      <c r="J1362">
        <v>1359</v>
      </c>
      <c r="K1362" s="43">
        <v>0.10161200039121909</v>
      </c>
      <c r="L1362">
        <v>0.36662571509411013</v>
      </c>
      <c r="M1362">
        <v>0.67160342689538688</v>
      </c>
      <c r="N1362" s="44">
        <v>0.85295253347334576</v>
      </c>
      <c r="O1362" s="161"/>
      <c r="P1362" s="162"/>
      <c r="Q1362" s="162"/>
      <c r="R1362" s="163"/>
      <c r="S1362" s="161"/>
      <c r="V1362" s="163"/>
      <c r="W1362" s="164"/>
      <c r="X1362" s="164"/>
    </row>
    <row r="1363" spans="10:24" x14ac:dyDescent="0.25">
      <c r="J1363">
        <v>1360</v>
      </c>
      <c r="K1363" s="43">
        <v>0.52312054072804892</v>
      </c>
      <c r="L1363">
        <v>0.24222890058610413</v>
      </c>
      <c r="M1363">
        <v>0.11745945468237295</v>
      </c>
      <c r="N1363" s="44">
        <v>0.40279347825326939</v>
      </c>
      <c r="O1363" s="161"/>
      <c r="P1363" s="162"/>
      <c r="Q1363" s="162"/>
      <c r="R1363" s="163"/>
      <c r="S1363" s="161"/>
      <c r="V1363" s="163"/>
      <c r="W1363" s="164"/>
      <c r="X1363" s="164"/>
    </row>
    <row r="1364" spans="10:24" x14ac:dyDescent="0.25">
      <c r="J1364">
        <v>1361</v>
      </c>
      <c r="K1364" s="43">
        <v>0.14217289877561923</v>
      </c>
      <c r="L1364">
        <v>0.12113442498736404</v>
      </c>
      <c r="M1364">
        <v>0.23714718581105909</v>
      </c>
      <c r="N1364" s="44">
        <v>0.7010781747676782</v>
      </c>
      <c r="O1364" s="161"/>
      <c r="P1364" s="162"/>
      <c r="Q1364" s="162"/>
      <c r="R1364" s="163"/>
      <c r="S1364" s="161"/>
      <c r="V1364" s="163"/>
      <c r="W1364" s="164"/>
      <c r="X1364" s="164"/>
    </row>
    <row r="1365" spans="10:24" x14ac:dyDescent="0.25">
      <c r="J1365">
        <v>1362</v>
      </c>
      <c r="K1365" s="43">
        <v>0.10328565735303918</v>
      </c>
      <c r="L1365">
        <v>0.68464976269749411</v>
      </c>
      <c r="M1365">
        <v>0.30099743694702563</v>
      </c>
      <c r="N1365" s="44">
        <v>0.31448500679921099</v>
      </c>
      <c r="O1365" s="161"/>
      <c r="P1365" s="162"/>
      <c r="Q1365" s="162"/>
      <c r="R1365" s="163"/>
      <c r="S1365" s="161"/>
      <c r="V1365" s="163"/>
      <c r="W1365" s="164"/>
      <c r="X1365" s="164"/>
    </row>
    <row r="1366" spans="10:24" x14ac:dyDescent="0.25">
      <c r="J1366">
        <v>1363</v>
      </c>
      <c r="K1366" s="43">
        <v>0.75033548002072858</v>
      </c>
      <c r="L1366">
        <v>1.1855323318250566E-2</v>
      </c>
      <c r="M1366">
        <v>0.52944889541520102</v>
      </c>
      <c r="N1366" s="44">
        <v>0.61478694172223536</v>
      </c>
      <c r="O1366" s="161"/>
      <c r="P1366" s="162"/>
      <c r="Q1366" s="162"/>
      <c r="R1366" s="163"/>
      <c r="S1366" s="161"/>
      <c r="V1366" s="163"/>
      <c r="W1366" s="164"/>
      <c r="X1366" s="164"/>
    </row>
    <row r="1367" spans="10:24" x14ac:dyDescent="0.25">
      <c r="J1367">
        <v>1364</v>
      </c>
      <c r="K1367" s="43">
        <v>0.33142191033395341</v>
      </c>
      <c r="L1367">
        <v>0.4134598390097719</v>
      </c>
      <c r="M1367">
        <v>0.52551404804474644</v>
      </c>
      <c r="N1367" s="44">
        <v>0.75766613611702216</v>
      </c>
      <c r="O1367" s="161"/>
      <c r="P1367" s="162"/>
      <c r="Q1367" s="162"/>
      <c r="R1367" s="163"/>
      <c r="S1367" s="161"/>
      <c r="V1367" s="163"/>
      <c r="W1367" s="164"/>
      <c r="X1367" s="164"/>
    </row>
    <row r="1368" spans="10:24" x14ac:dyDescent="0.25">
      <c r="J1368">
        <v>1365</v>
      </c>
      <c r="K1368" s="43">
        <v>0.46390081720149656</v>
      </c>
      <c r="L1368">
        <v>0.23121189047848545</v>
      </c>
      <c r="M1368">
        <v>8.3852689700615879E-2</v>
      </c>
      <c r="N1368" s="44">
        <v>3.0365976447902621E-2</v>
      </c>
      <c r="O1368" s="161"/>
      <c r="P1368" s="162"/>
      <c r="Q1368" s="162"/>
      <c r="R1368" s="163"/>
      <c r="S1368" s="161"/>
      <c r="V1368" s="163"/>
      <c r="W1368" s="164"/>
      <c r="X1368" s="164"/>
    </row>
    <row r="1369" spans="10:24" x14ac:dyDescent="0.25">
      <c r="J1369">
        <v>1366</v>
      </c>
      <c r="K1369" s="43">
        <v>0.34262374004079399</v>
      </c>
      <c r="L1369">
        <v>0.93835247108274633</v>
      </c>
      <c r="M1369">
        <v>0.95459771817412753</v>
      </c>
      <c r="N1369" s="44">
        <v>0.8135252654810281</v>
      </c>
      <c r="O1369" s="161"/>
      <c r="P1369" s="162"/>
      <c r="Q1369" s="162"/>
      <c r="R1369" s="163"/>
      <c r="S1369" s="161"/>
      <c r="V1369" s="163"/>
      <c r="W1369" s="164"/>
      <c r="X1369" s="164"/>
    </row>
    <row r="1370" spans="10:24" x14ac:dyDescent="0.25">
      <c r="J1370">
        <v>1367</v>
      </c>
      <c r="K1370" s="43">
        <v>0.26907697124061514</v>
      </c>
      <c r="L1370">
        <v>0.81232188493007451</v>
      </c>
      <c r="M1370">
        <v>0.94914507462288378</v>
      </c>
      <c r="N1370" s="44">
        <v>0.59531650431692373</v>
      </c>
      <c r="O1370" s="161"/>
      <c r="P1370" s="162"/>
      <c r="Q1370" s="162"/>
      <c r="R1370" s="163"/>
      <c r="S1370" s="161"/>
      <c r="V1370" s="163"/>
      <c r="W1370" s="164"/>
      <c r="X1370" s="164"/>
    </row>
    <row r="1371" spans="10:24" x14ac:dyDescent="0.25">
      <c r="J1371">
        <v>1368</v>
      </c>
      <c r="K1371" s="43">
        <v>0.57423116082483605</v>
      </c>
      <c r="L1371">
        <v>0.20440603987362305</v>
      </c>
      <c r="M1371">
        <v>0.96648943958882649</v>
      </c>
      <c r="N1371" s="44">
        <v>8.0721877948911058E-2</v>
      </c>
      <c r="O1371" s="161"/>
      <c r="P1371" s="162"/>
      <c r="Q1371" s="162"/>
      <c r="R1371" s="163"/>
      <c r="S1371" s="161"/>
      <c r="V1371" s="163"/>
      <c r="W1371" s="164"/>
      <c r="X1371" s="164"/>
    </row>
    <row r="1372" spans="10:24" x14ac:dyDescent="0.25">
      <c r="J1372">
        <v>1369</v>
      </c>
      <c r="K1372" s="43">
        <v>0.20024089785893118</v>
      </c>
      <c r="L1372">
        <v>0.55233395849042743</v>
      </c>
      <c r="M1372">
        <v>0.92423402459890069</v>
      </c>
      <c r="N1372" s="44">
        <v>5.3958958343871988E-2</v>
      </c>
      <c r="O1372" s="161"/>
      <c r="P1372" s="162"/>
      <c r="Q1372" s="162"/>
      <c r="R1372" s="163"/>
      <c r="S1372" s="161"/>
      <c r="V1372" s="163"/>
      <c r="W1372" s="164"/>
      <c r="X1372" s="164"/>
    </row>
    <row r="1373" spans="10:24" x14ac:dyDescent="0.25">
      <c r="J1373">
        <v>1370</v>
      </c>
      <c r="K1373" s="43">
        <v>0.72077929938397856</v>
      </c>
      <c r="L1373">
        <v>0.94691376550130746</v>
      </c>
      <c r="M1373">
        <v>0.34638107182</v>
      </c>
      <c r="N1373" s="44">
        <v>0.46650700639046327</v>
      </c>
      <c r="O1373" s="161"/>
      <c r="P1373" s="162"/>
      <c r="Q1373" s="162"/>
      <c r="R1373" s="163"/>
      <c r="S1373" s="161"/>
      <c r="V1373" s="163"/>
      <c r="W1373" s="164"/>
      <c r="X1373" s="164"/>
    </row>
    <row r="1374" spans="10:24" x14ac:dyDescent="0.25">
      <c r="J1374">
        <v>1371</v>
      </c>
      <c r="K1374" s="43">
        <v>0.58829275613391319</v>
      </c>
      <c r="L1374">
        <v>6.6672251360947121E-2</v>
      </c>
      <c r="M1374">
        <v>0.88828423199331308</v>
      </c>
      <c r="N1374" s="44">
        <v>0.22829381462078358</v>
      </c>
      <c r="O1374" s="161"/>
      <c r="P1374" s="162"/>
      <c r="Q1374" s="162"/>
      <c r="R1374" s="163"/>
      <c r="S1374" s="161"/>
      <c r="V1374" s="163"/>
      <c r="W1374" s="164"/>
      <c r="X1374" s="164"/>
    </row>
    <row r="1375" spans="10:24" x14ac:dyDescent="0.25">
      <c r="J1375">
        <v>1372</v>
      </c>
      <c r="K1375" s="43">
        <v>0.62488621446046444</v>
      </c>
      <c r="L1375">
        <v>9.7640663587015286E-3</v>
      </c>
      <c r="M1375">
        <v>6.5050862106723173E-2</v>
      </c>
      <c r="N1375" s="44">
        <v>0.57299810799822504</v>
      </c>
      <c r="O1375" s="161"/>
      <c r="P1375" s="162"/>
      <c r="Q1375" s="162"/>
      <c r="R1375" s="163"/>
      <c r="S1375" s="161"/>
      <c r="V1375" s="163"/>
      <c r="W1375" s="164"/>
      <c r="X1375" s="164"/>
    </row>
    <row r="1376" spans="10:24" x14ac:dyDescent="0.25">
      <c r="J1376">
        <v>1373</v>
      </c>
      <c r="K1376" s="43">
        <v>0.23719122584207986</v>
      </c>
      <c r="L1376">
        <v>0.21088297744010209</v>
      </c>
      <c r="M1376">
        <v>0.18642857209937347</v>
      </c>
      <c r="N1376" s="44">
        <v>0.99681210423430755</v>
      </c>
      <c r="O1376" s="161"/>
      <c r="P1376" s="162"/>
      <c r="Q1376" s="162"/>
      <c r="R1376" s="163"/>
      <c r="S1376" s="161"/>
      <c r="V1376" s="163"/>
      <c r="W1376" s="164"/>
      <c r="X1376" s="164"/>
    </row>
    <row r="1377" spans="10:24" x14ac:dyDescent="0.25">
      <c r="J1377">
        <v>1374</v>
      </c>
      <c r="K1377" s="43">
        <v>0.23623468127312608</v>
      </c>
      <c r="L1377">
        <v>0.18958575228722818</v>
      </c>
      <c r="M1377">
        <v>0.88808284227694856</v>
      </c>
      <c r="N1377" s="44">
        <v>0.19986108074418463</v>
      </c>
      <c r="O1377" s="161"/>
      <c r="P1377" s="162"/>
      <c r="Q1377" s="162"/>
      <c r="R1377" s="163"/>
      <c r="S1377" s="161"/>
      <c r="V1377" s="163"/>
      <c r="W1377" s="164"/>
      <c r="X1377" s="164"/>
    </row>
    <row r="1378" spans="10:24" x14ac:dyDescent="0.25">
      <c r="J1378">
        <v>1375</v>
      </c>
      <c r="K1378" s="43">
        <v>0.26447699865955554</v>
      </c>
      <c r="L1378">
        <v>0.82113374383057602</v>
      </c>
      <c r="M1378">
        <v>0.2260944172558591</v>
      </c>
      <c r="N1378" s="44">
        <v>6.2828058287937583E-2</v>
      </c>
      <c r="O1378" s="161"/>
      <c r="P1378" s="162"/>
      <c r="Q1378" s="162"/>
      <c r="R1378" s="163"/>
      <c r="S1378" s="161"/>
      <c r="V1378" s="163"/>
      <c r="W1378" s="164"/>
      <c r="X1378" s="164"/>
    </row>
    <row r="1379" spans="10:24" x14ac:dyDescent="0.25">
      <c r="J1379">
        <v>1376</v>
      </c>
      <c r="K1379" s="43">
        <v>0.13720510912249451</v>
      </c>
      <c r="L1379">
        <v>0.1485880682476437</v>
      </c>
      <c r="M1379">
        <v>0.92742143481948536</v>
      </c>
      <c r="N1379" s="44">
        <v>0.74905875081824203</v>
      </c>
      <c r="O1379" s="161"/>
      <c r="P1379" s="162"/>
      <c r="Q1379" s="162"/>
      <c r="R1379" s="163"/>
      <c r="S1379" s="161"/>
      <c r="V1379" s="163"/>
      <c r="W1379" s="164"/>
      <c r="X1379" s="164"/>
    </row>
    <row r="1380" spans="10:24" x14ac:dyDescent="0.25">
      <c r="J1380">
        <v>1377</v>
      </c>
      <c r="K1380" s="43">
        <v>0.1231898344359611</v>
      </c>
      <c r="L1380">
        <v>0.96303793102421265</v>
      </c>
      <c r="M1380">
        <v>0.58360187383167839</v>
      </c>
      <c r="N1380" s="44">
        <v>0.59291757354951069</v>
      </c>
      <c r="O1380" s="161"/>
      <c r="P1380" s="162"/>
      <c r="Q1380" s="162"/>
      <c r="R1380" s="163"/>
      <c r="S1380" s="161"/>
      <c r="V1380" s="163"/>
      <c r="W1380" s="164"/>
      <c r="X1380" s="164"/>
    </row>
    <row r="1381" spans="10:24" x14ac:dyDescent="0.25">
      <c r="J1381">
        <v>1378</v>
      </c>
      <c r="K1381" s="43">
        <v>0.16889876794746406</v>
      </c>
      <c r="L1381">
        <v>0.65033939385592354</v>
      </c>
      <c r="M1381">
        <v>0.91427325992563979</v>
      </c>
      <c r="N1381" s="44">
        <v>0.97897257022167261</v>
      </c>
      <c r="O1381" s="161"/>
      <c r="P1381" s="162"/>
      <c r="Q1381" s="162"/>
      <c r="R1381" s="163"/>
      <c r="S1381" s="161"/>
      <c r="V1381" s="163"/>
      <c r="W1381" s="164"/>
      <c r="X1381" s="164"/>
    </row>
    <row r="1382" spans="10:24" x14ac:dyDescent="0.25">
      <c r="J1382">
        <v>1379</v>
      </c>
      <c r="K1382" s="43">
        <v>0.96686293054847428</v>
      </c>
      <c r="L1382">
        <v>7.6601201763368265E-2</v>
      </c>
      <c r="M1382">
        <v>0.31408186396174875</v>
      </c>
      <c r="N1382" s="44">
        <v>0.71673804873354874</v>
      </c>
      <c r="O1382" s="161"/>
      <c r="P1382" s="162"/>
      <c r="Q1382" s="162"/>
      <c r="R1382" s="163"/>
      <c r="S1382" s="161"/>
      <c r="V1382" s="163"/>
      <c r="W1382" s="164"/>
      <c r="X1382" s="164"/>
    </row>
    <row r="1383" spans="10:24" x14ac:dyDescent="0.25">
      <c r="J1383">
        <v>1380</v>
      </c>
      <c r="K1383" s="43">
        <v>0.18948727109358388</v>
      </c>
      <c r="L1383">
        <v>0.28616780096657513</v>
      </c>
      <c r="M1383">
        <v>0.5651794032594768</v>
      </c>
      <c r="N1383" s="44">
        <v>0.15865909247627963</v>
      </c>
      <c r="O1383" s="161"/>
      <c r="P1383" s="162"/>
      <c r="Q1383" s="162"/>
      <c r="R1383" s="163"/>
      <c r="S1383" s="161"/>
      <c r="V1383" s="163"/>
      <c r="W1383" s="164"/>
      <c r="X1383" s="164"/>
    </row>
    <row r="1384" spans="10:24" x14ac:dyDescent="0.25">
      <c r="J1384">
        <v>1381</v>
      </c>
      <c r="K1384" s="43">
        <v>0.75251381022202246</v>
      </c>
      <c r="L1384">
        <v>1.5335630273355161E-2</v>
      </c>
      <c r="M1384">
        <v>0.3471860409838351</v>
      </c>
      <c r="N1384" s="44">
        <v>0.40936158607072892</v>
      </c>
      <c r="O1384" s="161"/>
      <c r="P1384" s="162"/>
      <c r="Q1384" s="162"/>
      <c r="R1384" s="163"/>
      <c r="S1384" s="161"/>
      <c r="V1384" s="163"/>
      <c r="W1384" s="164"/>
      <c r="X1384" s="164"/>
    </row>
    <row r="1385" spans="10:24" x14ac:dyDescent="0.25">
      <c r="J1385">
        <v>1382</v>
      </c>
      <c r="K1385" s="43">
        <v>0.50780011734652519</v>
      </c>
      <c r="L1385">
        <v>0.3301779604305628</v>
      </c>
      <c r="M1385">
        <v>0.12452875363737659</v>
      </c>
      <c r="N1385" s="44">
        <v>4.6448110477487092E-2</v>
      </c>
      <c r="O1385" s="161"/>
      <c r="P1385" s="162"/>
      <c r="Q1385" s="162"/>
      <c r="R1385" s="163"/>
      <c r="S1385" s="161"/>
      <c r="V1385" s="163"/>
      <c r="W1385" s="164"/>
      <c r="X1385" s="164"/>
    </row>
    <row r="1386" spans="10:24" x14ac:dyDescent="0.25">
      <c r="J1386">
        <v>1383</v>
      </c>
      <c r="K1386" s="43">
        <v>0.61138309798330515</v>
      </c>
      <c r="L1386">
        <v>0.10002978330457934</v>
      </c>
      <c r="M1386">
        <v>0.17957594923939058</v>
      </c>
      <c r="N1386" s="44">
        <v>0.20208545119963572</v>
      </c>
      <c r="O1386" s="161"/>
      <c r="P1386" s="162"/>
      <c r="Q1386" s="162"/>
      <c r="R1386" s="163"/>
      <c r="S1386" s="161"/>
      <c r="V1386" s="163"/>
      <c r="W1386" s="164"/>
      <c r="X1386" s="164"/>
    </row>
    <row r="1387" spans="10:24" x14ac:dyDescent="0.25">
      <c r="J1387">
        <v>1384</v>
      </c>
      <c r="K1387" s="43">
        <v>0.849930252129804</v>
      </c>
      <c r="L1387">
        <v>0.44617797919624202</v>
      </c>
      <c r="M1387">
        <v>0.25167132279172733</v>
      </c>
      <c r="N1387" s="44">
        <v>0.13783433010792312</v>
      </c>
      <c r="O1387" s="161"/>
      <c r="P1387" s="162"/>
      <c r="Q1387" s="162"/>
      <c r="R1387" s="163"/>
      <c r="S1387" s="161"/>
      <c r="V1387" s="163"/>
      <c r="W1387" s="164"/>
      <c r="X1387" s="164"/>
    </row>
    <row r="1388" spans="10:24" x14ac:dyDescent="0.25">
      <c r="J1388">
        <v>1385</v>
      </c>
      <c r="K1388" s="43">
        <v>2.7337332829432515E-2</v>
      </c>
      <c r="L1388">
        <v>0.31729312318838021</v>
      </c>
      <c r="M1388">
        <v>0.71597296146442924</v>
      </c>
      <c r="N1388" s="44">
        <v>0.85616363021079678</v>
      </c>
      <c r="O1388" s="161"/>
      <c r="P1388" s="162"/>
      <c r="Q1388" s="162"/>
      <c r="R1388" s="163"/>
      <c r="S1388" s="161"/>
      <c r="V1388" s="163"/>
      <c r="W1388" s="164"/>
      <c r="X1388" s="164"/>
    </row>
    <row r="1389" spans="10:24" x14ac:dyDescent="0.25">
      <c r="J1389">
        <v>1386</v>
      </c>
      <c r="K1389" s="43">
        <v>0.38333055569426011</v>
      </c>
      <c r="L1389">
        <v>0.45750529047198718</v>
      </c>
      <c r="M1389">
        <v>0.64450038723586101</v>
      </c>
      <c r="N1389" s="44">
        <v>0.34802613396217763</v>
      </c>
      <c r="O1389" s="161"/>
      <c r="P1389" s="162"/>
      <c r="Q1389" s="162"/>
      <c r="R1389" s="163"/>
      <c r="S1389" s="161"/>
      <c r="V1389" s="163"/>
      <c r="W1389" s="164"/>
      <c r="X1389" s="164"/>
    </row>
    <row r="1390" spans="10:24" x14ac:dyDescent="0.25">
      <c r="J1390">
        <v>1387</v>
      </c>
      <c r="K1390" s="43">
        <v>3.8329416695926044E-2</v>
      </c>
      <c r="L1390">
        <v>0.22145402360705979</v>
      </c>
      <c r="M1390">
        <v>0.66677761356872989</v>
      </c>
      <c r="N1390" s="44">
        <v>7.4458689173732329E-2</v>
      </c>
      <c r="O1390" s="161"/>
      <c r="P1390" s="162"/>
      <c r="Q1390" s="162"/>
      <c r="R1390" s="163"/>
      <c r="S1390" s="161"/>
      <c r="V1390" s="163"/>
      <c r="W1390" s="164"/>
      <c r="X1390" s="164"/>
    </row>
    <row r="1391" spans="10:24" x14ac:dyDescent="0.25">
      <c r="J1391">
        <v>1388</v>
      </c>
      <c r="K1391" s="43">
        <v>9.834811204102567E-2</v>
      </c>
      <c r="L1391">
        <v>0.66882798231928253</v>
      </c>
      <c r="M1391">
        <v>0.56539256896689771</v>
      </c>
      <c r="N1391" s="44">
        <v>0.65227640693037636</v>
      </c>
      <c r="O1391" s="161"/>
      <c r="P1391" s="162"/>
      <c r="Q1391" s="162"/>
      <c r="R1391" s="163"/>
      <c r="S1391" s="161"/>
      <c r="V1391" s="163"/>
      <c r="W1391" s="164"/>
      <c r="X1391" s="164"/>
    </row>
    <row r="1392" spans="10:24" x14ac:dyDescent="0.25">
      <c r="J1392">
        <v>1389</v>
      </c>
      <c r="K1392" s="43">
        <v>1.038036778651108E-4</v>
      </c>
      <c r="L1392">
        <v>0.68326157611304106</v>
      </c>
      <c r="M1392">
        <v>0.29561166623642965</v>
      </c>
      <c r="N1392" s="44">
        <v>0.99864752797168554</v>
      </c>
      <c r="O1392" s="161"/>
      <c r="P1392" s="162"/>
      <c r="Q1392" s="162"/>
      <c r="R1392" s="163"/>
      <c r="S1392" s="161"/>
      <c r="V1392" s="163"/>
      <c r="W1392" s="164"/>
      <c r="X1392" s="164"/>
    </row>
    <row r="1393" spans="10:24" x14ac:dyDescent="0.25">
      <c r="J1393">
        <v>1390</v>
      </c>
      <c r="K1393" s="43">
        <v>0.58874251694713842</v>
      </c>
      <c r="L1393">
        <v>0.54885427877002813</v>
      </c>
      <c r="M1393">
        <v>0.60853913986260133</v>
      </c>
      <c r="N1393" s="44">
        <v>0.55846687139586482</v>
      </c>
      <c r="O1393" s="161"/>
      <c r="P1393" s="162"/>
      <c r="Q1393" s="162"/>
      <c r="R1393" s="163"/>
      <c r="S1393" s="161"/>
      <c r="V1393" s="163"/>
      <c r="W1393" s="164"/>
      <c r="X1393" s="164"/>
    </row>
    <row r="1394" spans="10:24" x14ac:dyDescent="0.25">
      <c r="J1394">
        <v>1391</v>
      </c>
      <c r="K1394" s="43">
        <v>0.72129162366423705</v>
      </c>
      <c r="L1394">
        <v>0.84515395035110075</v>
      </c>
      <c r="M1394">
        <v>0.89954836530933513</v>
      </c>
      <c r="N1394" s="44">
        <v>0.62395676329695293</v>
      </c>
      <c r="O1394" s="161"/>
      <c r="P1394" s="162"/>
      <c r="Q1394" s="162"/>
      <c r="R1394" s="163"/>
      <c r="S1394" s="161"/>
      <c r="V1394" s="163"/>
      <c r="W1394" s="164"/>
      <c r="X1394" s="164"/>
    </row>
    <row r="1395" spans="10:24" x14ac:dyDescent="0.25">
      <c r="J1395">
        <v>1392</v>
      </c>
      <c r="K1395" s="43">
        <v>0.53229924516014271</v>
      </c>
      <c r="L1395">
        <v>0.8889968865527168</v>
      </c>
      <c r="M1395">
        <v>0.57044701807037745</v>
      </c>
      <c r="N1395" s="44">
        <v>0.43492719836700233</v>
      </c>
      <c r="O1395" s="161"/>
      <c r="P1395" s="162"/>
      <c r="Q1395" s="162"/>
      <c r="R1395" s="163"/>
      <c r="S1395" s="161"/>
      <c r="V1395" s="163"/>
      <c r="W1395" s="164"/>
      <c r="X1395" s="164"/>
    </row>
    <row r="1396" spans="10:24" x14ac:dyDescent="0.25">
      <c r="J1396">
        <v>1393</v>
      </c>
      <c r="K1396" s="43">
        <v>0.71833712919812276</v>
      </c>
      <c r="L1396">
        <v>0.43693344545285706</v>
      </c>
      <c r="M1396">
        <v>0.59040918315639745</v>
      </c>
      <c r="N1396" s="44">
        <v>0.21610363256688114</v>
      </c>
      <c r="O1396" s="161"/>
      <c r="P1396" s="162"/>
      <c r="Q1396" s="162"/>
      <c r="R1396" s="163"/>
      <c r="S1396" s="161"/>
      <c r="V1396" s="163"/>
      <c r="W1396" s="164"/>
      <c r="X1396" s="164"/>
    </row>
    <row r="1397" spans="10:24" x14ac:dyDescent="0.25">
      <c r="J1397">
        <v>1394</v>
      </c>
      <c r="K1397" s="43">
        <v>0.33361947581091445</v>
      </c>
      <c r="L1397">
        <v>0.20611091412929183</v>
      </c>
      <c r="M1397">
        <v>0.78461179360979227</v>
      </c>
      <c r="N1397" s="44">
        <v>0.90309414935208321</v>
      </c>
      <c r="O1397" s="161"/>
      <c r="P1397" s="162"/>
      <c r="Q1397" s="162"/>
      <c r="R1397" s="163"/>
      <c r="S1397" s="161"/>
      <c r="V1397" s="163"/>
      <c r="W1397" s="164"/>
      <c r="X1397" s="164"/>
    </row>
    <row r="1398" spans="10:24" x14ac:dyDescent="0.25">
      <c r="J1398">
        <v>1395</v>
      </c>
      <c r="K1398" s="43">
        <v>0.32040709409905599</v>
      </c>
      <c r="L1398">
        <v>0.84630840104580862</v>
      </c>
      <c r="M1398">
        <v>0.9156848549558837</v>
      </c>
      <c r="N1398" s="44">
        <v>0.52404761546204071</v>
      </c>
      <c r="O1398" s="161"/>
      <c r="P1398" s="162"/>
      <c r="Q1398" s="162"/>
      <c r="R1398" s="163"/>
      <c r="S1398" s="161"/>
      <c r="V1398" s="163"/>
      <c r="W1398" s="164"/>
      <c r="X1398" s="164"/>
    </row>
    <row r="1399" spans="10:24" x14ac:dyDescent="0.25">
      <c r="J1399">
        <v>1396</v>
      </c>
      <c r="K1399" s="43">
        <v>0.405296176876071</v>
      </c>
      <c r="L1399">
        <v>0.60864925517077317</v>
      </c>
      <c r="M1399">
        <v>3.5516814101757999E-2</v>
      </c>
      <c r="N1399" s="44">
        <v>0.80959215841643828</v>
      </c>
      <c r="O1399" s="161"/>
      <c r="P1399" s="162"/>
      <c r="Q1399" s="162"/>
      <c r="R1399" s="163"/>
      <c r="S1399" s="161"/>
      <c r="V1399" s="163"/>
      <c r="W1399" s="164"/>
      <c r="X1399" s="164"/>
    </row>
    <row r="1400" spans="10:24" x14ac:dyDescent="0.25">
      <c r="J1400">
        <v>1397</v>
      </c>
      <c r="K1400" s="43">
        <v>0.13307777550799615</v>
      </c>
      <c r="L1400">
        <v>0.92812624022887424</v>
      </c>
      <c r="M1400">
        <v>0.95288322011934457</v>
      </c>
      <c r="N1400" s="44">
        <v>0.4813360300696885</v>
      </c>
      <c r="O1400" s="161"/>
      <c r="P1400" s="162"/>
      <c r="Q1400" s="162"/>
      <c r="R1400" s="163"/>
      <c r="S1400" s="161"/>
      <c r="V1400" s="163"/>
      <c r="W1400" s="164"/>
      <c r="X1400" s="164"/>
    </row>
    <row r="1401" spans="10:24" x14ac:dyDescent="0.25">
      <c r="J1401">
        <v>1398</v>
      </c>
      <c r="K1401" s="43">
        <v>0.116444883206687</v>
      </c>
      <c r="L1401">
        <v>0.75008563655910032</v>
      </c>
      <c r="M1401">
        <v>2.9430969386761041E-2</v>
      </c>
      <c r="N1401" s="44">
        <v>0.16826738247015904</v>
      </c>
      <c r="O1401" s="161"/>
      <c r="P1401" s="162"/>
      <c r="Q1401" s="162"/>
      <c r="R1401" s="163"/>
      <c r="S1401" s="161"/>
      <c r="V1401" s="163"/>
      <c r="W1401" s="164"/>
      <c r="X1401" s="164"/>
    </row>
    <row r="1402" spans="10:24" x14ac:dyDescent="0.25">
      <c r="J1402">
        <v>1399</v>
      </c>
      <c r="K1402" s="43">
        <v>0.9775131903900004</v>
      </c>
      <c r="L1402">
        <v>0.29633929762908484</v>
      </c>
      <c r="M1402">
        <v>0.85789788789994148</v>
      </c>
      <c r="N1402" s="44">
        <v>0.2903121280765425</v>
      </c>
      <c r="O1402" s="161"/>
      <c r="P1402" s="162"/>
      <c r="Q1402" s="162"/>
      <c r="R1402" s="163"/>
      <c r="S1402" s="161"/>
      <c r="V1402" s="163"/>
      <c r="W1402" s="164"/>
      <c r="X1402" s="164"/>
    </row>
    <row r="1403" spans="10:24" x14ac:dyDescent="0.25">
      <c r="J1403">
        <v>1400</v>
      </c>
      <c r="K1403" s="43">
        <v>0.79441824095911617</v>
      </c>
      <c r="L1403">
        <v>0.15655524332613113</v>
      </c>
      <c r="M1403">
        <v>0.40820838470099763</v>
      </c>
      <c r="N1403" s="44">
        <v>0.2165831851512231</v>
      </c>
      <c r="O1403" s="161"/>
      <c r="P1403" s="162"/>
      <c r="Q1403" s="162"/>
      <c r="R1403" s="163"/>
      <c r="S1403" s="161"/>
      <c r="V1403" s="163"/>
      <c r="W1403" s="164"/>
      <c r="X1403" s="164"/>
    </row>
    <row r="1404" spans="10:24" x14ac:dyDescent="0.25">
      <c r="J1404">
        <v>1401</v>
      </c>
      <c r="K1404" s="43">
        <v>0.81785126165497335</v>
      </c>
      <c r="L1404">
        <v>0.82087732450580375</v>
      </c>
      <c r="M1404">
        <v>0.27636883280889757</v>
      </c>
      <c r="N1404" s="44">
        <v>0.44503405493316894</v>
      </c>
      <c r="O1404" s="161"/>
      <c r="P1404" s="162"/>
      <c r="Q1404" s="162"/>
      <c r="R1404" s="163"/>
      <c r="S1404" s="161"/>
      <c r="V1404" s="163"/>
      <c r="W1404" s="164"/>
      <c r="X1404" s="164"/>
    </row>
    <row r="1405" spans="10:24" x14ac:dyDescent="0.25">
      <c r="J1405">
        <v>1402</v>
      </c>
      <c r="K1405" s="43">
        <v>0.15175677744849547</v>
      </c>
      <c r="L1405">
        <v>0.55265398929711074</v>
      </c>
      <c r="M1405">
        <v>0.2574032983850949</v>
      </c>
      <c r="N1405" s="44">
        <v>0.44315359965907697</v>
      </c>
      <c r="O1405" s="161"/>
      <c r="P1405" s="162"/>
      <c r="Q1405" s="162"/>
      <c r="R1405" s="163"/>
      <c r="S1405" s="161"/>
      <c r="V1405" s="163"/>
      <c r="W1405" s="164"/>
      <c r="X1405" s="164"/>
    </row>
    <row r="1406" spans="10:24" x14ac:dyDescent="0.25">
      <c r="J1406">
        <v>1403</v>
      </c>
      <c r="K1406" s="43">
        <v>0.93681551514283889</v>
      </c>
      <c r="L1406">
        <v>0.56063699243844312</v>
      </c>
      <c r="M1406">
        <v>0.31644160959133993</v>
      </c>
      <c r="N1406" s="44">
        <v>0.53289116121158742</v>
      </c>
      <c r="O1406" s="161"/>
      <c r="P1406" s="162"/>
      <c r="Q1406" s="162"/>
      <c r="R1406" s="163"/>
      <c r="S1406" s="161"/>
      <c r="V1406" s="163"/>
      <c r="W1406" s="164"/>
      <c r="X1406" s="164"/>
    </row>
    <row r="1407" spans="10:24" x14ac:dyDescent="0.25">
      <c r="J1407">
        <v>1404</v>
      </c>
      <c r="K1407" s="43">
        <v>0.57398898133419518</v>
      </c>
      <c r="L1407">
        <v>0.55609963493446246</v>
      </c>
      <c r="M1407">
        <v>0.15062742842598631</v>
      </c>
      <c r="N1407" s="44">
        <v>0.79325861987138857</v>
      </c>
      <c r="O1407" s="161"/>
      <c r="P1407" s="162"/>
      <c r="Q1407" s="162"/>
      <c r="R1407" s="163"/>
      <c r="S1407" s="161"/>
      <c r="V1407" s="163"/>
      <c r="W1407" s="164"/>
      <c r="X1407" s="164"/>
    </row>
    <row r="1408" spans="10:24" x14ac:dyDescent="0.25">
      <c r="J1408">
        <v>1405</v>
      </c>
      <c r="K1408" s="43">
        <v>0.43557231980607958</v>
      </c>
      <c r="L1408">
        <v>0.98406467280095022</v>
      </c>
      <c r="M1408">
        <v>2.399218185032026E-2</v>
      </c>
      <c r="N1408" s="44">
        <v>0.81060352004472691</v>
      </c>
      <c r="O1408" s="161"/>
      <c r="P1408" s="162"/>
      <c r="Q1408" s="162"/>
      <c r="R1408" s="163"/>
      <c r="S1408" s="161"/>
      <c r="V1408" s="163"/>
      <c r="W1408" s="164"/>
      <c r="X1408" s="164"/>
    </row>
    <row r="1409" spans="10:24" x14ac:dyDescent="0.25">
      <c r="J1409">
        <v>1406</v>
      </c>
      <c r="K1409" s="43">
        <v>0.48440331849807605</v>
      </c>
      <c r="L1409">
        <v>0.55433900093089128</v>
      </c>
      <c r="M1409">
        <v>0.34535099604431907</v>
      </c>
      <c r="N1409" s="44">
        <v>0.7790609638793734</v>
      </c>
      <c r="O1409" s="161"/>
      <c r="P1409" s="162"/>
      <c r="Q1409" s="162"/>
      <c r="R1409" s="163"/>
      <c r="S1409" s="161"/>
      <c r="V1409" s="163"/>
      <c r="W1409" s="164"/>
      <c r="X1409" s="164"/>
    </row>
    <row r="1410" spans="10:24" x14ac:dyDescent="0.25">
      <c r="J1410">
        <v>1407</v>
      </c>
      <c r="K1410" s="43">
        <v>0.71285416167930515</v>
      </c>
      <c r="L1410">
        <v>0.83430789604949429</v>
      </c>
      <c r="M1410">
        <v>0.14012870110564912</v>
      </c>
      <c r="N1410" s="44">
        <v>0.11317543119205264</v>
      </c>
      <c r="O1410" s="161"/>
      <c r="P1410" s="162"/>
      <c r="Q1410" s="162"/>
      <c r="R1410" s="163"/>
      <c r="S1410" s="161"/>
      <c r="V1410" s="163"/>
      <c r="W1410" s="164"/>
      <c r="X1410" s="164"/>
    </row>
    <row r="1411" spans="10:24" x14ac:dyDescent="0.25">
      <c r="J1411">
        <v>1408</v>
      </c>
      <c r="K1411" s="43">
        <v>0.12481931289980475</v>
      </c>
      <c r="L1411">
        <v>0.49685809650964396</v>
      </c>
      <c r="M1411">
        <v>0.11737321115431643</v>
      </c>
      <c r="N1411" s="44">
        <v>0.21595130231230331</v>
      </c>
      <c r="O1411" s="161"/>
      <c r="P1411" s="162"/>
      <c r="Q1411" s="162"/>
      <c r="R1411" s="163"/>
      <c r="S1411" s="161"/>
      <c r="V1411" s="163"/>
      <c r="W1411" s="164"/>
      <c r="X1411" s="164"/>
    </row>
    <row r="1412" spans="10:24" x14ac:dyDescent="0.25">
      <c r="J1412">
        <v>1409</v>
      </c>
      <c r="K1412" s="43">
        <v>0.22522162748158858</v>
      </c>
      <c r="L1412">
        <v>0.59235419844693482</v>
      </c>
      <c r="M1412">
        <v>0.33481917159247343</v>
      </c>
      <c r="N1412" s="44">
        <v>0.92438514797713389</v>
      </c>
      <c r="O1412" s="161"/>
      <c r="P1412" s="162"/>
      <c r="Q1412" s="162"/>
      <c r="R1412" s="163"/>
      <c r="S1412" s="161"/>
      <c r="V1412" s="163"/>
      <c r="W1412" s="164"/>
      <c r="X1412" s="164"/>
    </row>
    <row r="1413" spans="10:24" x14ac:dyDescent="0.25">
      <c r="J1413">
        <v>1410</v>
      </c>
      <c r="K1413" s="43">
        <v>0.52687803894778951</v>
      </c>
      <c r="L1413">
        <v>0.29126259038279201</v>
      </c>
      <c r="M1413">
        <v>3.7363739733571322E-2</v>
      </c>
      <c r="N1413" s="44">
        <v>0.60023805131614738</v>
      </c>
      <c r="O1413" s="161"/>
      <c r="P1413" s="162"/>
      <c r="Q1413" s="162"/>
      <c r="R1413" s="163"/>
      <c r="S1413" s="161"/>
      <c r="V1413" s="163"/>
      <c r="W1413" s="164"/>
      <c r="X1413" s="164"/>
    </row>
    <row r="1414" spans="10:24" x14ac:dyDescent="0.25">
      <c r="J1414">
        <v>1411</v>
      </c>
      <c r="K1414" s="43">
        <v>0.97331182205268163</v>
      </c>
      <c r="L1414">
        <v>0.18252342353701378</v>
      </c>
      <c r="M1414">
        <v>0.70360568705212523</v>
      </c>
      <c r="N1414" s="44">
        <v>0.79290029124387129</v>
      </c>
      <c r="O1414" s="161"/>
      <c r="P1414" s="162"/>
      <c r="Q1414" s="162"/>
      <c r="R1414" s="163"/>
      <c r="S1414" s="161"/>
      <c r="V1414" s="163"/>
      <c r="W1414" s="164"/>
      <c r="X1414" s="164"/>
    </row>
    <row r="1415" spans="10:24" x14ac:dyDescent="0.25">
      <c r="J1415">
        <v>1412</v>
      </c>
      <c r="K1415" s="43">
        <v>0.27061226398348848</v>
      </c>
      <c r="L1415">
        <v>0.65540215496504983</v>
      </c>
      <c r="M1415">
        <v>0.45113567995369075</v>
      </c>
      <c r="N1415" s="44">
        <v>0.16436988298610056</v>
      </c>
      <c r="O1415" s="161"/>
      <c r="P1415" s="162"/>
      <c r="Q1415" s="162"/>
      <c r="R1415" s="163"/>
      <c r="S1415" s="161"/>
      <c r="V1415" s="163"/>
      <c r="W1415" s="164"/>
      <c r="X1415" s="164"/>
    </row>
    <row r="1416" spans="10:24" x14ac:dyDescent="0.25">
      <c r="J1416">
        <v>1413</v>
      </c>
      <c r="K1416" s="43">
        <v>0.62405126876938355</v>
      </c>
      <c r="L1416">
        <v>0.62651609629729232</v>
      </c>
      <c r="M1416">
        <v>0.97412222998334619</v>
      </c>
      <c r="N1416" s="44">
        <v>0.36559322437812147</v>
      </c>
      <c r="O1416" s="161"/>
      <c r="P1416" s="162"/>
      <c r="Q1416" s="162"/>
      <c r="R1416" s="163"/>
      <c r="S1416" s="161"/>
      <c r="V1416" s="163"/>
      <c r="W1416" s="164"/>
      <c r="X1416" s="164"/>
    </row>
    <row r="1417" spans="10:24" x14ac:dyDescent="0.25">
      <c r="J1417">
        <v>1414</v>
      </c>
      <c r="K1417" s="43">
        <v>0.82620052540523348</v>
      </c>
      <c r="L1417">
        <v>0.46394685247636902</v>
      </c>
      <c r="M1417">
        <v>0.56749094619474105</v>
      </c>
      <c r="N1417" s="44">
        <v>0.54669483611676228</v>
      </c>
      <c r="O1417" s="161"/>
      <c r="P1417" s="162"/>
      <c r="Q1417" s="162"/>
      <c r="R1417" s="163"/>
      <c r="S1417" s="161"/>
      <c r="V1417" s="163"/>
      <c r="W1417" s="164"/>
      <c r="X1417" s="164"/>
    </row>
    <row r="1418" spans="10:24" x14ac:dyDescent="0.25">
      <c r="J1418">
        <v>1415</v>
      </c>
      <c r="K1418" s="43">
        <v>6.2912319918421833E-2</v>
      </c>
      <c r="L1418">
        <v>0.77293644060981848</v>
      </c>
      <c r="M1418">
        <v>0.25257476085943875</v>
      </c>
      <c r="N1418" s="44">
        <v>0.32880476724532637</v>
      </c>
      <c r="O1418" s="161"/>
      <c r="P1418" s="162"/>
      <c r="Q1418" s="162"/>
      <c r="R1418" s="163"/>
      <c r="S1418" s="161"/>
      <c r="V1418" s="163"/>
      <c r="W1418" s="164"/>
      <c r="X1418" s="164"/>
    </row>
    <row r="1419" spans="10:24" x14ac:dyDescent="0.25">
      <c r="J1419">
        <v>1416</v>
      </c>
      <c r="K1419" s="43">
        <v>5.6760106492588447E-2</v>
      </c>
      <c r="L1419">
        <v>0.10790058302768513</v>
      </c>
      <c r="M1419">
        <v>0.28323533124319322</v>
      </c>
      <c r="N1419" s="44">
        <v>0.2409804026587592</v>
      </c>
      <c r="O1419" s="161"/>
      <c r="P1419" s="162"/>
      <c r="Q1419" s="162"/>
      <c r="R1419" s="163"/>
      <c r="S1419" s="161"/>
      <c r="V1419" s="163"/>
      <c r="W1419" s="164"/>
      <c r="X1419" s="164"/>
    </row>
    <row r="1420" spans="10:24" x14ac:dyDescent="0.25">
      <c r="J1420">
        <v>1417</v>
      </c>
      <c r="K1420" s="43">
        <v>0.81319607262397164</v>
      </c>
      <c r="L1420">
        <v>5.5106520226888556E-4</v>
      </c>
      <c r="M1420">
        <v>8.5860060254687731E-2</v>
      </c>
      <c r="N1420" s="44">
        <v>0.60327658879478407</v>
      </c>
      <c r="O1420" s="161"/>
      <c r="P1420" s="162"/>
      <c r="Q1420" s="162"/>
      <c r="R1420" s="163"/>
      <c r="S1420" s="161"/>
      <c r="V1420" s="163"/>
      <c r="W1420" s="164"/>
      <c r="X1420" s="164"/>
    </row>
    <row r="1421" spans="10:24" x14ac:dyDescent="0.25">
      <c r="J1421">
        <v>1418</v>
      </c>
      <c r="K1421" s="43">
        <v>0.1981207671158427</v>
      </c>
      <c r="L1421">
        <v>0.9164571229719517</v>
      </c>
      <c r="M1421">
        <v>0.87512372290921348</v>
      </c>
      <c r="N1421" s="44">
        <v>0.98301514307502769</v>
      </c>
      <c r="O1421" s="161"/>
      <c r="P1421" s="162"/>
      <c r="Q1421" s="162"/>
      <c r="R1421" s="163"/>
      <c r="S1421" s="161"/>
      <c r="V1421" s="163"/>
      <c r="W1421" s="164"/>
      <c r="X1421" s="164"/>
    </row>
    <row r="1422" spans="10:24" x14ac:dyDescent="0.25">
      <c r="J1422">
        <v>1419</v>
      </c>
      <c r="K1422" s="43">
        <v>0.94711842132674284</v>
      </c>
      <c r="L1422">
        <v>0.64389977226048623</v>
      </c>
      <c r="M1422">
        <v>0.93847064986227113</v>
      </c>
      <c r="N1422" s="44">
        <v>0.6253773333769429</v>
      </c>
      <c r="O1422" s="161"/>
      <c r="P1422" s="162"/>
      <c r="Q1422" s="162"/>
      <c r="R1422" s="163"/>
      <c r="S1422" s="161"/>
      <c r="V1422" s="163"/>
      <c r="W1422" s="164"/>
      <c r="X1422" s="164"/>
    </row>
    <row r="1423" spans="10:24" x14ac:dyDescent="0.25">
      <c r="J1423">
        <v>1420</v>
      </c>
      <c r="K1423" s="43">
        <v>0.20814534005501872</v>
      </c>
      <c r="L1423">
        <v>0.22220551320559656</v>
      </c>
      <c r="M1423">
        <v>0.14099486573247322</v>
      </c>
      <c r="N1423" s="44">
        <v>0.41828298718164703</v>
      </c>
      <c r="O1423" s="161"/>
      <c r="P1423" s="162"/>
      <c r="Q1423" s="162"/>
      <c r="R1423" s="163"/>
      <c r="S1423" s="161"/>
      <c r="V1423" s="163"/>
      <c r="W1423" s="164"/>
      <c r="X1423" s="164"/>
    </row>
    <row r="1424" spans="10:24" x14ac:dyDescent="0.25">
      <c r="J1424">
        <v>1421</v>
      </c>
      <c r="K1424" s="43">
        <v>0.58040153032353892</v>
      </c>
      <c r="L1424">
        <v>9.9609578256922071E-2</v>
      </c>
      <c r="M1424">
        <v>0.76053159406916848</v>
      </c>
      <c r="N1424" s="44">
        <v>0.57542913867560463</v>
      </c>
      <c r="O1424" s="161"/>
      <c r="P1424" s="162"/>
      <c r="Q1424" s="162"/>
      <c r="R1424" s="163"/>
      <c r="S1424" s="161"/>
      <c r="V1424" s="163"/>
      <c r="W1424" s="164"/>
      <c r="X1424" s="164"/>
    </row>
    <row r="1425" spans="10:24" x14ac:dyDescent="0.25">
      <c r="J1425">
        <v>1422</v>
      </c>
      <c r="K1425" s="43">
        <v>0.26322863453233392</v>
      </c>
      <c r="L1425">
        <v>0.16798149760891756</v>
      </c>
      <c r="M1425">
        <v>0.33359077278788285</v>
      </c>
      <c r="N1425" s="44">
        <v>0.6694418631941349</v>
      </c>
      <c r="O1425" s="161"/>
      <c r="P1425" s="162"/>
      <c r="Q1425" s="162"/>
      <c r="R1425" s="163"/>
      <c r="S1425" s="161"/>
      <c r="V1425" s="163"/>
      <c r="W1425" s="164"/>
      <c r="X1425" s="164"/>
    </row>
    <row r="1426" spans="10:24" x14ac:dyDescent="0.25">
      <c r="J1426">
        <v>1423</v>
      </c>
      <c r="K1426" s="43">
        <v>0.89824235128607277</v>
      </c>
      <c r="L1426">
        <v>0.85070128858702831</v>
      </c>
      <c r="M1426">
        <v>0.29786613574900478</v>
      </c>
      <c r="N1426" s="44">
        <v>3.1646459318259046E-2</v>
      </c>
      <c r="O1426" s="161"/>
      <c r="P1426" s="162"/>
      <c r="Q1426" s="162"/>
      <c r="R1426" s="163"/>
      <c r="S1426" s="161"/>
      <c r="V1426" s="163"/>
      <c r="W1426" s="164"/>
      <c r="X1426" s="164"/>
    </row>
    <row r="1427" spans="10:24" x14ac:dyDescent="0.25">
      <c r="J1427">
        <v>1424</v>
      </c>
      <c r="K1427" s="43">
        <v>0.36351730188918641</v>
      </c>
      <c r="L1427">
        <v>0.73823852594850647</v>
      </c>
      <c r="M1427">
        <v>0.36969384646365733</v>
      </c>
      <c r="N1427" s="44">
        <v>0.4803075642045681</v>
      </c>
      <c r="O1427" s="161"/>
      <c r="P1427" s="162"/>
      <c r="Q1427" s="162"/>
      <c r="R1427" s="163"/>
      <c r="S1427" s="161"/>
      <c r="V1427" s="163"/>
      <c r="W1427" s="164"/>
      <c r="X1427" s="164"/>
    </row>
    <row r="1428" spans="10:24" x14ac:dyDescent="0.25">
      <c r="J1428">
        <v>1425</v>
      </c>
      <c r="K1428" s="43">
        <v>0.1985234864626847</v>
      </c>
      <c r="L1428">
        <v>0.33284977166810292</v>
      </c>
      <c r="M1428">
        <v>0.16429253525437149</v>
      </c>
      <c r="N1428" s="44">
        <v>0.91676253283615872</v>
      </c>
      <c r="O1428" s="161"/>
      <c r="P1428" s="162"/>
      <c r="Q1428" s="162"/>
      <c r="R1428" s="163"/>
      <c r="S1428" s="161"/>
      <c r="V1428" s="163"/>
      <c r="W1428" s="164"/>
      <c r="X1428" s="164"/>
    </row>
    <row r="1429" spans="10:24" x14ac:dyDescent="0.25">
      <c r="J1429">
        <v>1426</v>
      </c>
      <c r="K1429" s="43">
        <v>0.81536458499770481</v>
      </c>
      <c r="L1429">
        <v>0.22122067883235852</v>
      </c>
      <c r="M1429">
        <v>0.85070491734580445</v>
      </c>
      <c r="N1429" s="44">
        <v>0.19124202428737536</v>
      </c>
      <c r="O1429" s="161"/>
      <c r="P1429" s="162"/>
      <c r="Q1429" s="162"/>
      <c r="R1429" s="163"/>
      <c r="S1429" s="161"/>
      <c r="V1429" s="163"/>
      <c r="W1429" s="164"/>
      <c r="X1429" s="164"/>
    </row>
    <row r="1430" spans="10:24" x14ac:dyDescent="0.25">
      <c r="J1430">
        <v>1427</v>
      </c>
      <c r="K1430" s="43">
        <v>0.45343213759864565</v>
      </c>
      <c r="L1430">
        <v>0.45668115960282074</v>
      </c>
      <c r="M1430">
        <v>0.64067635360082598</v>
      </c>
      <c r="N1430" s="44">
        <v>0.82044416086047844</v>
      </c>
      <c r="O1430" s="161"/>
      <c r="P1430" s="162"/>
      <c r="Q1430" s="162"/>
      <c r="R1430" s="163"/>
      <c r="S1430" s="161"/>
      <c r="V1430" s="163"/>
      <c r="W1430" s="164"/>
      <c r="X1430" s="164"/>
    </row>
    <row r="1431" spans="10:24" x14ac:dyDescent="0.25">
      <c r="J1431">
        <v>1428</v>
      </c>
      <c r="K1431" s="43">
        <v>0.41824768391565004</v>
      </c>
      <c r="L1431">
        <v>0.90819245861277764</v>
      </c>
      <c r="M1431">
        <v>0.77222251674567222</v>
      </c>
      <c r="N1431" s="44">
        <v>0.71191710319724966</v>
      </c>
      <c r="O1431" s="161"/>
      <c r="P1431" s="162"/>
      <c r="Q1431" s="162"/>
      <c r="R1431" s="163"/>
      <c r="S1431" s="161"/>
      <c r="V1431" s="163"/>
      <c r="W1431" s="164"/>
      <c r="X1431" s="164"/>
    </row>
    <row r="1432" spans="10:24" x14ac:dyDescent="0.25">
      <c r="J1432">
        <v>1429</v>
      </c>
      <c r="K1432" s="43">
        <v>0.474600546922195</v>
      </c>
      <c r="L1432">
        <v>0.12312036553486427</v>
      </c>
      <c r="M1432">
        <v>0.82525853320371201</v>
      </c>
      <c r="N1432" s="44">
        <v>0.10533490789262001</v>
      </c>
      <c r="O1432" s="161"/>
      <c r="P1432" s="162"/>
      <c r="Q1432" s="162"/>
      <c r="R1432" s="163"/>
      <c r="S1432" s="161"/>
      <c r="V1432" s="163"/>
      <c r="W1432" s="164"/>
      <c r="X1432" s="164"/>
    </row>
    <row r="1433" spans="10:24" x14ac:dyDescent="0.25">
      <c r="J1433">
        <v>1430</v>
      </c>
      <c r="K1433" s="43">
        <v>0.56674817840604785</v>
      </c>
      <c r="L1433">
        <v>0.41568629591870043</v>
      </c>
      <c r="M1433">
        <v>0.77037676774516051</v>
      </c>
      <c r="N1433" s="44">
        <v>0.40333429025010581</v>
      </c>
      <c r="O1433" s="161"/>
      <c r="P1433" s="162"/>
      <c r="Q1433" s="162"/>
      <c r="R1433" s="163"/>
      <c r="S1433" s="161"/>
      <c r="V1433" s="163"/>
      <c r="W1433" s="164"/>
      <c r="X1433" s="164"/>
    </row>
    <row r="1434" spans="10:24" x14ac:dyDescent="0.25">
      <c r="J1434">
        <v>1431</v>
      </c>
      <c r="K1434" s="43">
        <v>9.7183524089330842E-2</v>
      </c>
      <c r="L1434">
        <v>0.96280690316851725</v>
      </c>
      <c r="M1434">
        <v>0.16994528769472961</v>
      </c>
      <c r="N1434" s="44">
        <v>0.96618174980259086</v>
      </c>
      <c r="O1434" s="161"/>
      <c r="P1434" s="162"/>
      <c r="Q1434" s="162"/>
      <c r="R1434" s="163"/>
      <c r="S1434" s="161"/>
      <c r="V1434" s="163"/>
      <c r="W1434" s="164"/>
      <c r="X1434" s="164"/>
    </row>
    <row r="1435" spans="10:24" x14ac:dyDescent="0.25">
      <c r="J1435">
        <v>1432</v>
      </c>
      <c r="K1435" s="43">
        <v>0.68527309114548018</v>
      </c>
      <c r="L1435">
        <v>0.22220892628313593</v>
      </c>
      <c r="M1435">
        <v>0.87135427269178545</v>
      </c>
      <c r="N1435" s="44">
        <v>0.17926472492323731</v>
      </c>
      <c r="O1435" s="161"/>
      <c r="P1435" s="162"/>
      <c r="Q1435" s="162"/>
      <c r="R1435" s="163"/>
      <c r="S1435" s="161"/>
      <c r="V1435" s="163"/>
      <c r="W1435" s="164"/>
      <c r="X1435" s="164"/>
    </row>
    <row r="1436" spans="10:24" x14ac:dyDescent="0.25">
      <c r="J1436">
        <v>1433</v>
      </c>
      <c r="K1436" s="43">
        <v>0.19605022162320918</v>
      </c>
      <c r="L1436">
        <v>0.38282353381025647</v>
      </c>
      <c r="M1436">
        <v>0.74652496829425363</v>
      </c>
      <c r="N1436" s="44">
        <v>6.6622512648036869E-3</v>
      </c>
      <c r="O1436" s="161"/>
      <c r="P1436" s="162"/>
      <c r="Q1436" s="162"/>
      <c r="R1436" s="163"/>
      <c r="S1436" s="161"/>
      <c r="V1436" s="163"/>
      <c r="W1436" s="164"/>
      <c r="X1436" s="164"/>
    </row>
    <row r="1437" spans="10:24" x14ac:dyDescent="0.25">
      <c r="J1437">
        <v>1434</v>
      </c>
      <c r="K1437" s="43">
        <v>0.87803378038699964</v>
      </c>
      <c r="L1437">
        <v>3.56425537316023E-2</v>
      </c>
      <c r="M1437">
        <v>0.1089085030662742</v>
      </c>
      <c r="N1437" s="44">
        <v>0.9804011979166013</v>
      </c>
      <c r="O1437" s="161"/>
      <c r="P1437" s="162"/>
      <c r="Q1437" s="162"/>
      <c r="R1437" s="163"/>
      <c r="S1437" s="161"/>
      <c r="V1437" s="163"/>
      <c r="W1437" s="164"/>
      <c r="X1437" s="164"/>
    </row>
    <row r="1438" spans="10:24" x14ac:dyDescent="0.25">
      <c r="J1438">
        <v>1435</v>
      </c>
      <c r="K1438" s="43">
        <v>0.45012015444158127</v>
      </c>
      <c r="L1438">
        <v>0.87734915004733416</v>
      </c>
      <c r="M1438">
        <v>0.4850568809518242</v>
      </c>
      <c r="N1438" s="44">
        <v>0.86501838489514127</v>
      </c>
      <c r="O1438" s="161"/>
      <c r="P1438" s="162"/>
      <c r="Q1438" s="162"/>
      <c r="R1438" s="163"/>
      <c r="S1438" s="161"/>
      <c r="V1438" s="163"/>
      <c r="W1438" s="164"/>
      <c r="X1438" s="164"/>
    </row>
    <row r="1439" spans="10:24" x14ac:dyDescent="0.25">
      <c r="J1439">
        <v>1436</v>
      </c>
      <c r="K1439" s="43">
        <v>0.6182911315085029</v>
      </c>
      <c r="L1439">
        <v>0.5970642217671337</v>
      </c>
      <c r="M1439">
        <v>0.83138401547898855</v>
      </c>
      <c r="N1439" s="44">
        <v>0.44836480810122681</v>
      </c>
      <c r="O1439" s="161"/>
      <c r="P1439" s="162"/>
      <c r="Q1439" s="162"/>
      <c r="R1439" s="163"/>
      <c r="S1439" s="161"/>
      <c r="V1439" s="163"/>
      <c r="W1439" s="164"/>
      <c r="X1439" s="164"/>
    </row>
    <row r="1440" spans="10:24" x14ac:dyDescent="0.25">
      <c r="J1440">
        <v>1437</v>
      </c>
      <c r="K1440" s="43">
        <v>0.18494488992975577</v>
      </c>
      <c r="L1440">
        <v>0.58484439440383429</v>
      </c>
      <c r="M1440">
        <v>0.81679757988853674</v>
      </c>
      <c r="N1440" s="44">
        <v>0.75706896003851432</v>
      </c>
      <c r="O1440" s="161"/>
      <c r="P1440" s="162"/>
      <c r="Q1440" s="162"/>
      <c r="R1440" s="163"/>
      <c r="S1440" s="161"/>
      <c r="V1440" s="163"/>
      <c r="W1440" s="164"/>
      <c r="X1440" s="164"/>
    </row>
    <row r="1441" spans="10:24" x14ac:dyDescent="0.25">
      <c r="J1441">
        <v>1438</v>
      </c>
      <c r="K1441" s="43">
        <v>2.5402405880963208E-3</v>
      </c>
      <c r="L1441">
        <v>0.44552816731803868</v>
      </c>
      <c r="M1441">
        <v>0.30931493879848959</v>
      </c>
      <c r="N1441" s="44">
        <v>0.90232127989831046</v>
      </c>
      <c r="O1441" s="161"/>
      <c r="P1441" s="162"/>
      <c r="Q1441" s="162"/>
      <c r="R1441" s="163"/>
      <c r="S1441" s="161"/>
      <c r="V1441" s="163"/>
      <c r="W1441" s="164"/>
      <c r="X1441" s="164"/>
    </row>
    <row r="1442" spans="10:24" x14ac:dyDescent="0.25">
      <c r="J1442">
        <v>1439</v>
      </c>
      <c r="K1442" s="43">
        <v>0.93468508229042846</v>
      </c>
      <c r="L1442">
        <v>0.44627792391534593</v>
      </c>
      <c r="M1442">
        <v>0.39281028338789448</v>
      </c>
      <c r="N1442" s="44">
        <v>0.59435598456835115</v>
      </c>
      <c r="O1442" s="161"/>
      <c r="P1442" s="162"/>
      <c r="Q1442" s="162"/>
      <c r="R1442" s="163"/>
      <c r="S1442" s="161"/>
      <c r="V1442" s="163"/>
      <c r="W1442" s="164"/>
      <c r="X1442" s="164"/>
    </row>
    <row r="1443" spans="10:24" x14ac:dyDescent="0.25">
      <c r="J1443">
        <v>1440</v>
      </c>
      <c r="K1443" s="43">
        <v>0.92223636146274746</v>
      </c>
      <c r="L1443">
        <v>0.78995314709312547</v>
      </c>
      <c r="M1443">
        <v>0.41953405357904283</v>
      </c>
      <c r="N1443" s="44">
        <v>0.42534720765591338</v>
      </c>
      <c r="O1443" s="161"/>
      <c r="P1443" s="162"/>
      <c r="Q1443" s="162"/>
      <c r="R1443" s="163"/>
      <c r="S1443" s="161"/>
      <c r="V1443" s="163"/>
      <c r="W1443" s="164"/>
      <c r="X1443" s="164"/>
    </row>
    <row r="1444" spans="10:24" x14ac:dyDescent="0.25">
      <c r="J1444">
        <v>1441</v>
      </c>
      <c r="K1444" s="43">
        <v>0.91040295986923958</v>
      </c>
      <c r="L1444">
        <v>0.91008066132021359</v>
      </c>
      <c r="M1444">
        <v>0.16083472494170536</v>
      </c>
      <c r="N1444" s="44">
        <v>0.67290927983763393</v>
      </c>
      <c r="O1444" s="161"/>
      <c r="P1444" s="162"/>
      <c r="Q1444" s="162"/>
      <c r="R1444" s="163"/>
      <c r="S1444" s="161"/>
      <c r="V1444" s="163"/>
      <c r="W1444" s="164"/>
      <c r="X1444" s="164"/>
    </row>
    <row r="1445" spans="10:24" x14ac:dyDescent="0.25">
      <c r="J1445">
        <v>1442</v>
      </c>
      <c r="K1445" s="43">
        <v>0.91822078941440377</v>
      </c>
      <c r="L1445">
        <v>0.13392406264232004</v>
      </c>
      <c r="M1445">
        <v>0.7006053178562075</v>
      </c>
      <c r="N1445" s="44">
        <v>0.12384399876403329</v>
      </c>
      <c r="O1445" s="161"/>
      <c r="P1445" s="162"/>
      <c r="Q1445" s="162"/>
      <c r="R1445" s="163"/>
      <c r="S1445" s="161"/>
      <c r="V1445" s="163"/>
      <c r="W1445" s="164"/>
      <c r="X1445" s="164"/>
    </row>
    <row r="1446" spans="10:24" x14ac:dyDescent="0.25">
      <c r="J1446">
        <v>1443</v>
      </c>
      <c r="K1446" s="43">
        <v>0.71426051790694456</v>
      </c>
      <c r="L1446">
        <v>0.69745875494213039</v>
      </c>
      <c r="M1446">
        <v>0.68439620993776418</v>
      </c>
      <c r="N1446" s="44">
        <v>0.34716274211055032</v>
      </c>
      <c r="O1446" s="161"/>
      <c r="P1446" s="162"/>
      <c r="Q1446" s="162"/>
      <c r="R1446" s="163"/>
      <c r="S1446" s="161"/>
      <c r="V1446" s="163"/>
      <c r="W1446" s="164"/>
      <c r="X1446" s="164"/>
    </row>
    <row r="1447" spans="10:24" x14ac:dyDescent="0.25">
      <c r="J1447">
        <v>1444</v>
      </c>
      <c r="K1447" s="43">
        <v>3.2433961278993784E-2</v>
      </c>
      <c r="L1447">
        <v>0.61729319284234996</v>
      </c>
      <c r="M1447">
        <v>2.6863414655691309E-2</v>
      </c>
      <c r="N1447" s="44">
        <v>0.35239485578811969</v>
      </c>
      <c r="O1447" s="161"/>
      <c r="P1447" s="162"/>
      <c r="Q1447" s="162"/>
      <c r="R1447" s="163"/>
      <c r="S1447" s="161"/>
      <c r="V1447" s="163"/>
      <c r="W1447" s="164"/>
      <c r="X1447" s="164"/>
    </row>
    <row r="1448" spans="10:24" x14ac:dyDescent="0.25">
      <c r="J1448">
        <v>1445</v>
      </c>
      <c r="K1448" s="43">
        <v>0.31016259499077437</v>
      </c>
      <c r="L1448">
        <v>0.84886071031834931</v>
      </c>
      <c r="M1448">
        <v>0.44804646646871749</v>
      </c>
      <c r="N1448" s="44">
        <v>0.27885671883028418</v>
      </c>
      <c r="O1448" s="161"/>
      <c r="P1448" s="162"/>
      <c r="Q1448" s="162"/>
      <c r="R1448" s="163"/>
      <c r="S1448" s="161"/>
      <c r="V1448" s="163"/>
      <c r="W1448" s="164"/>
      <c r="X1448" s="164"/>
    </row>
    <row r="1449" spans="10:24" x14ac:dyDescent="0.25">
      <c r="J1449">
        <v>1446</v>
      </c>
      <c r="K1449" s="43">
        <v>0.18401877238571274</v>
      </c>
      <c r="L1449">
        <v>0.83412484567429812</v>
      </c>
      <c r="M1449">
        <v>0.21552111821565167</v>
      </c>
      <c r="N1449" s="44">
        <v>0.7320917226388961</v>
      </c>
      <c r="O1449" s="161"/>
      <c r="P1449" s="162"/>
      <c r="Q1449" s="162"/>
      <c r="R1449" s="163"/>
      <c r="S1449" s="161"/>
      <c r="V1449" s="163"/>
      <c r="W1449" s="164"/>
      <c r="X1449" s="164"/>
    </row>
    <row r="1450" spans="10:24" x14ac:dyDescent="0.25">
      <c r="J1450">
        <v>1447</v>
      </c>
      <c r="K1450" s="43">
        <v>0.87732555682581848</v>
      </c>
      <c r="L1450">
        <v>0.68142409985186203</v>
      </c>
      <c r="M1450">
        <v>0.82249805811100118</v>
      </c>
      <c r="N1450" s="44">
        <v>0.71575198823329711</v>
      </c>
      <c r="O1450" s="161"/>
      <c r="P1450" s="162"/>
      <c r="Q1450" s="162"/>
      <c r="R1450" s="163"/>
      <c r="S1450" s="161"/>
      <c r="V1450" s="163"/>
      <c r="W1450" s="164"/>
      <c r="X1450" s="164"/>
    </row>
    <row r="1451" spans="10:24" x14ac:dyDescent="0.25">
      <c r="J1451">
        <v>1448</v>
      </c>
      <c r="K1451" s="43">
        <v>0.20485428263467764</v>
      </c>
      <c r="L1451">
        <v>0.40849776313784958</v>
      </c>
      <c r="M1451">
        <v>0.92986325236360645</v>
      </c>
      <c r="N1451" s="44">
        <v>0.36177171887840831</v>
      </c>
      <c r="O1451" s="161"/>
      <c r="P1451" s="162"/>
      <c r="Q1451" s="162"/>
      <c r="R1451" s="163"/>
      <c r="S1451" s="161"/>
      <c r="V1451" s="163"/>
      <c r="W1451" s="164"/>
      <c r="X1451" s="164"/>
    </row>
    <row r="1452" spans="10:24" x14ac:dyDescent="0.25">
      <c r="J1452">
        <v>1449</v>
      </c>
      <c r="K1452" s="43">
        <v>0.6842027736165559</v>
      </c>
      <c r="L1452">
        <v>0.91532167041623913</v>
      </c>
      <c r="M1452">
        <v>0.9506200921689435</v>
      </c>
      <c r="N1452" s="44">
        <v>9.5427299717130154E-2</v>
      </c>
      <c r="O1452" s="161"/>
      <c r="P1452" s="162"/>
      <c r="Q1452" s="162"/>
      <c r="R1452" s="163"/>
      <c r="S1452" s="161"/>
      <c r="V1452" s="163"/>
      <c r="W1452" s="164"/>
      <c r="X1452" s="164"/>
    </row>
    <row r="1453" spans="10:24" x14ac:dyDescent="0.25">
      <c r="J1453">
        <v>1450</v>
      </c>
      <c r="K1453" s="43">
        <v>0.5510942055439938</v>
      </c>
      <c r="L1453">
        <v>0.46762636238716404</v>
      </c>
      <c r="M1453">
        <v>0.65535818890745323</v>
      </c>
      <c r="N1453" s="44">
        <v>0.1384100145480639</v>
      </c>
      <c r="O1453" s="161"/>
      <c r="P1453" s="162"/>
      <c r="Q1453" s="162"/>
      <c r="R1453" s="163"/>
      <c r="S1453" s="161"/>
      <c r="V1453" s="163"/>
      <c r="W1453" s="164"/>
      <c r="X1453" s="164"/>
    </row>
    <row r="1454" spans="10:24" x14ac:dyDescent="0.25">
      <c r="J1454">
        <v>1451</v>
      </c>
      <c r="K1454" s="43">
        <v>0.69609404019106857</v>
      </c>
      <c r="L1454">
        <v>0.43655987994440015</v>
      </c>
      <c r="M1454">
        <v>0.63161283661495393</v>
      </c>
      <c r="N1454" s="44">
        <v>0.94468219779295182</v>
      </c>
      <c r="O1454" s="161"/>
      <c r="P1454" s="162"/>
      <c r="Q1454" s="162"/>
      <c r="R1454" s="163"/>
      <c r="S1454" s="161"/>
      <c r="V1454" s="163"/>
      <c r="W1454" s="164"/>
      <c r="X1454" s="164"/>
    </row>
    <row r="1455" spans="10:24" x14ac:dyDescent="0.25">
      <c r="J1455">
        <v>1452</v>
      </c>
      <c r="K1455" s="43">
        <v>0.91585123276293268</v>
      </c>
      <c r="L1455">
        <v>0.82601246119993521</v>
      </c>
      <c r="M1455">
        <v>0.22045047685224195</v>
      </c>
      <c r="N1455" s="44">
        <v>0.13528977323544222</v>
      </c>
      <c r="O1455" s="161"/>
      <c r="P1455" s="162"/>
      <c r="Q1455" s="162"/>
      <c r="R1455" s="163"/>
      <c r="S1455" s="161"/>
      <c r="V1455" s="163"/>
      <c r="W1455" s="164"/>
      <c r="X1455" s="164"/>
    </row>
    <row r="1456" spans="10:24" x14ac:dyDescent="0.25">
      <c r="J1456">
        <v>1453</v>
      </c>
      <c r="K1456" s="43">
        <v>0.1640713772380844</v>
      </c>
      <c r="L1456">
        <v>6.6088047877367551E-2</v>
      </c>
      <c r="M1456">
        <v>0.17127946336233002</v>
      </c>
      <c r="N1456" s="44">
        <v>0.97318271173912896</v>
      </c>
      <c r="O1456" s="161"/>
      <c r="P1456" s="162"/>
      <c r="Q1456" s="162"/>
      <c r="R1456" s="163"/>
      <c r="S1456" s="161"/>
      <c r="V1456" s="163"/>
      <c r="W1456" s="164"/>
      <c r="X1456" s="164"/>
    </row>
    <row r="1457" spans="10:24" x14ac:dyDescent="0.25">
      <c r="J1457">
        <v>1454</v>
      </c>
      <c r="K1457" s="43">
        <v>0.35532045827919223</v>
      </c>
      <c r="L1457">
        <v>0.40788957236896706</v>
      </c>
      <c r="M1457">
        <v>3.4932955491457029E-2</v>
      </c>
      <c r="N1457" s="44">
        <v>0.50249547694261498</v>
      </c>
      <c r="O1457" s="161"/>
      <c r="P1457" s="162"/>
      <c r="Q1457" s="162"/>
      <c r="R1457" s="163"/>
      <c r="S1457" s="161"/>
      <c r="V1457" s="163"/>
      <c r="W1457" s="164"/>
      <c r="X1457" s="164"/>
    </row>
    <row r="1458" spans="10:24" x14ac:dyDescent="0.25">
      <c r="J1458">
        <v>1455</v>
      </c>
      <c r="K1458" s="43">
        <v>0.88647838650142308</v>
      </c>
      <c r="L1458">
        <v>0.82114531812837033</v>
      </c>
      <c r="M1458">
        <v>0.59540204408815289</v>
      </c>
      <c r="N1458" s="44">
        <v>0.56040269671406184</v>
      </c>
      <c r="O1458" s="161"/>
      <c r="P1458" s="162"/>
      <c r="Q1458" s="162"/>
      <c r="R1458" s="163"/>
      <c r="S1458" s="161"/>
      <c r="V1458" s="163"/>
      <c r="W1458" s="164"/>
      <c r="X1458" s="164"/>
    </row>
    <row r="1459" spans="10:24" x14ac:dyDescent="0.25">
      <c r="J1459">
        <v>1456</v>
      </c>
      <c r="K1459" s="43">
        <v>0.93064817747496964</v>
      </c>
      <c r="L1459">
        <v>0.68772533576351791</v>
      </c>
      <c r="M1459">
        <v>0.23806136873374961</v>
      </c>
      <c r="N1459" s="44">
        <v>0.63885946423988482</v>
      </c>
      <c r="O1459" s="161"/>
      <c r="P1459" s="162"/>
      <c r="Q1459" s="162"/>
      <c r="R1459" s="163"/>
      <c r="S1459" s="161"/>
      <c r="V1459" s="163"/>
      <c r="W1459" s="164"/>
      <c r="X1459" s="164"/>
    </row>
    <row r="1460" spans="10:24" x14ac:dyDescent="0.25">
      <c r="J1460">
        <v>1457</v>
      </c>
      <c r="K1460" s="43">
        <v>0.14626964933922659</v>
      </c>
      <c r="L1460">
        <v>0.70485347649543018</v>
      </c>
      <c r="M1460">
        <v>0.55787212664553953</v>
      </c>
      <c r="N1460" s="44">
        <v>0.46414936799674034</v>
      </c>
      <c r="O1460" s="161"/>
      <c r="P1460" s="162"/>
      <c r="Q1460" s="162"/>
      <c r="R1460" s="163"/>
      <c r="S1460" s="161"/>
      <c r="V1460" s="163"/>
      <c r="W1460" s="164"/>
      <c r="X1460" s="164"/>
    </row>
    <row r="1461" spans="10:24" x14ac:dyDescent="0.25">
      <c r="J1461">
        <v>1458</v>
      </c>
      <c r="K1461" s="43">
        <v>2.7178702164023516E-3</v>
      </c>
      <c r="L1461">
        <v>2.6486574869821311E-2</v>
      </c>
      <c r="M1461">
        <v>0.15728105689585425</v>
      </c>
      <c r="N1461" s="44">
        <v>0.98506024938963987</v>
      </c>
      <c r="O1461" s="161"/>
      <c r="P1461" s="162"/>
      <c r="Q1461" s="162"/>
      <c r="R1461" s="163"/>
      <c r="S1461" s="161"/>
      <c r="V1461" s="163"/>
      <c r="W1461" s="164"/>
      <c r="X1461" s="164"/>
    </row>
    <row r="1462" spans="10:24" x14ac:dyDescent="0.25">
      <c r="J1462">
        <v>1459</v>
      </c>
      <c r="K1462" s="43">
        <v>0.56959824453840457</v>
      </c>
      <c r="L1462">
        <v>0.3250426938526193</v>
      </c>
      <c r="M1462">
        <v>0.18908827305063802</v>
      </c>
      <c r="N1462" s="44">
        <v>0.34486608851709555</v>
      </c>
      <c r="O1462" s="161"/>
      <c r="P1462" s="162"/>
      <c r="Q1462" s="162"/>
      <c r="R1462" s="163"/>
      <c r="S1462" s="161"/>
      <c r="V1462" s="163"/>
      <c r="W1462" s="164"/>
      <c r="X1462" s="164"/>
    </row>
    <row r="1463" spans="10:24" x14ac:dyDescent="0.25">
      <c r="J1463">
        <v>1460</v>
      </c>
      <c r="K1463" s="43">
        <v>0.44114305939150289</v>
      </c>
      <c r="L1463">
        <v>0.66646741007099009</v>
      </c>
      <c r="M1463">
        <v>0.93649515614097023</v>
      </c>
      <c r="N1463" s="44">
        <v>0.14488691253021213</v>
      </c>
      <c r="O1463" s="161"/>
      <c r="P1463" s="162"/>
      <c r="Q1463" s="162"/>
      <c r="R1463" s="163"/>
      <c r="S1463" s="161"/>
      <c r="V1463" s="163"/>
      <c r="W1463" s="164"/>
      <c r="X1463" s="164"/>
    </row>
    <row r="1464" spans="10:24" x14ac:dyDescent="0.25">
      <c r="J1464">
        <v>1461</v>
      </c>
      <c r="K1464" s="43">
        <v>0.73318345422781239</v>
      </c>
      <c r="L1464">
        <v>0.80342172432451786</v>
      </c>
      <c r="M1464">
        <v>0.56586904541621097</v>
      </c>
      <c r="N1464" s="44">
        <v>0.25804369861180554</v>
      </c>
      <c r="O1464" s="161"/>
      <c r="P1464" s="162"/>
      <c r="Q1464" s="162"/>
      <c r="R1464" s="163"/>
      <c r="S1464" s="161"/>
      <c r="V1464" s="163"/>
      <c r="W1464" s="164"/>
      <c r="X1464" s="164"/>
    </row>
    <row r="1465" spans="10:24" x14ac:dyDescent="0.25">
      <c r="J1465">
        <v>1462</v>
      </c>
      <c r="K1465" s="43">
        <v>0.4292264728742452</v>
      </c>
      <c r="L1465">
        <v>9.4472141155983458E-3</v>
      </c>
      <c r="M1465">
        <v>0.59214844100521635</v>
      </c>
      <c r="N1465" s="44">
        <v>0.894458486416842</v>
      </c>
      <c r="O1465" s="161"/>
      <c r="P1465" s="162"/>
      <c r="Q1465" s="162"/>
      <c r="R1465" s="163"/>
      <c r="S1465" s="161"/>
      <c r="V1465" s="163"/>
      <c r="W1465" s="164"/>
      <c r="X1465" s="164"/>
    </row>
    <row r="1466" spans="10:24" x14ac:dyDescent="0.25">
      <c r="J1466">
        <v>1463</v>
      </c>
      <c r="K1466" s="43">
        <v>0.97927530510207061</v>
      </c>
      <c r="L1466">
        <v>5.5280509901579733E-2</v>
      </c>
      <c r="M1466">
        <v>0.35683782119440544</v>
      </c>
      <c r="N1466" s="44">
        <v>0.19117453543696394</v>
      </c>
      <c r="O1466" s="161"/>
      <c r="P1466" s="162"/>
      <c r="Q1466" s="162"/>
      <c r="R1466" s="163"/>
      <c r="S1466" s="161"/>
      <c r="V1466" s="163"/>
      <c r="W1466" s="164"/>
      <c r="X1466" s="164"/>
    </row>
    <row r="1467" spans="10:24" x14ac:dyDescent="0.25">
      <c r="J1467">
        <v>1464</v>
      </c>
      <c r="K1467" s="43">
        <v>0.68237756559518026</v>
      </c>
      <c r="L1467">
        <v>0.12910335185282451</v>
      </c>
      <c r="M1467">
        <v>0.40905337974339739</v>
      </c>
      <c r="N1467" s="44">
        <v>0.81836302536613414</v>
      </c>
      <c r="O1467" s="161"/>
      <c r="P1467" s="162"/>
      <c r="Q1467" s="162"/>
      <c r="R1467" s="163"/>
      <c r="S1467" s="161"/>
      <c r="V1467" s="163"/>
      <c r="W1467" s="164"/>
      <c r="X1467" s="164"/>
    </row>
    <row r="1468" spans="10:24" x14ac:dyDescent="0.25">
      <c r="J1468">
        <v>1465</v>
      </c>
      <c r="K1468" s="43">
        <v>4.6142128278598871E-2</v>
      </c>
      <c r="L1468">
        <v>0.81509583149533738</v>
      </c>
      <c r="M1468">
        <v>0.32392358273273636</v>
      </c>
      <c r="N1468" s="44">
        <v>0.18786972426865522</v>
      </c>
      <c r="O1468" s="161"/>
      <c r="P1468" s="162"/>
      <c r="Q1468" s="162"/>
      <c r="R1468" s="163"/>
      <c r="S1468" s="161"/>
      <c r="V1468" s="163"/>
      <c r="W1468" s="164"/>
      <c r="X1468" s="164"/>
    </row>
    <row r="1469" spans="10:24" x14ac:dyDescent="0.25">
      <c r="J1469">
        <v>1466</v>
      </c>
      <c r="K1469" s="43">
        <v>0.72429225067451253</v>
      </c>
      <c r="L1469">
        <v>0.31873206654521691</v>
      </c>
      <c r="M1469">
        <v>0.61003147583227069</v>
      </c>
      <c r="N1469" s="44">
        <v>0.8615943880414505</v>
      </c>
      <c r="O1469" s="161"/>
      <c r="P1469" s="162"/>
      <c r="Q1469" s="162"/>
      <c r="R1469" s="163"/>
      <c r="S1469" s="161"/>
      <c r="V1469" s="163"/>
      <c r="W1469" s="164"/>
      <c r="X1469" s="164"/>
    </row>
    <row r="1470" spans="10:24" x14ac:dyDescent="0.25">
      <c r="J1470">
        <v>1467</v>
      </c>
      <c r="K1470" s="43">
        <v>0.84105434991533168</v>
      </c>
      <c r="L1470">
        <v>0.36961476613758437</v>
      </c>
      <c r="M1470">
        <v>0.50672689927354841</v>
      </c>
      <c r="N1470" s="44">
        <v>0.55885595913355468</v>
      </c>
      <c r="O1470" s="161"/>
      <c r="P1470" s="162"/>
      <c r="Q1470" s="162"/>
      <c r="R1470" s="163"/>
      <c r="S1470" s="161"/>
      <c r="V1470" s="163"/>
      <c r="W1470" s="164"/>
      <c r="X1470" s="164"/>
    </row>
    <row r="1471" spans="10:24" x14ac:dyDescent="0.25">
      <c r="J1471">
        <v>1468</v>
      </c>
      <c r="K1471" s="43">
        <v>0.47485341155403016</v>
      </c>
      <c r="L1471">
        <v>0.68392512532809036</v>
      </c>
      <c r="M1471">
        <v>0.45146717531821645</v>
      </c>
      <c r="N1471" s="44">
        <v>0.6615581138328932</v>
      </c>
      <c r="O1471" s="161"/>
      <c r="P1471" s="162"/>
      <c r="Q1471" s="162"/>
      <c r="R1471" s="163"/>
      <c r="S1471" s="161"/>
      <c r="V1471" s="163"/>
      <c r="W1471" s="164"/>
      <c r="X1471" s="164"/>
    </row>
    <row r="1472" spans="10:24" x14ac:dyDescent="0.25">
      <c r="J1472">
        <v>1469</v>
      </c>
      <c r="K1472" s="43">
        <v>0.51983449094967649</v>
      </c>
      <c r="L1472">
        <v>0.42990713327665786</v>
      </c>
      <c r="M1472">
        <v>0.24375035993504024</v>
      </c>
      <c r="N1472" s="44">
        <v>0.24606127176269676</v>
      </c>
      <c r="O1472" s="161"/>
      <c r="P1472" s="162"/>
      <c r="Q1472" s="162"/>
      <c r="R1472" s="163"/>
      <c r="S1472" s="161"/>
      <c r="V1472" s="163"/>
      <c r="W1472" s="164"/>
      <c r="X1472" s="164"/>
    </row>
    <row r="1473" spans="10:24" x14ac:dyDescent="0.25">
      <c r="J1473">
        <v>1470</v>
      </c>
      <c r="K1473" s="43">
        <v>0.49129945162756805</v>
      </c>
      <c r="L1473">
        <v>0.15311343885099349</v>
      </c>
      <c r="M1473">
        <v>0.23783814498892031</v>
      </c>
      <c r="N1473" s="44">
        <v>0.38599818953947085</v>
      </c>
      <c r="O1473" s="161"/>
      <c r="P1473" s="162"/>
      <c r="Q1473" s="162"/>
      <c r="R1473" s="163"/>
      <c r="S1473" s="161"/>
      <c r="V1473" s="163"/>
      <c r="W1473" s="164"/>
      <c r="X1473" s="164"/>
    </row>
    <row r="1474" spans="10:24" x14ac:dyDescent="0.25">
      <c r="J1474">
        <v>1471</v>
      </c>
      <c r="K1474" s="43">
        <v>0.32621934351847137</v>
      </c>
      <c r="L1474">
        <v>6.0954343017654344E-2</v>
      </c>
      <c r="M1474">
        <v>0.51556682698666167</v>
      </c>
      <c r="N1474" s="44">
        <v>0.12383097752100836</v>
      </c>
      <c r="O1474" s="161"/>
      <c r="P1474" s="162"/>
      <c r="Q1474" s="162"/>
      <c r="R1474" s="163"/>
      <c r="S1474" s="161"/>
      <c r="V1474" s="163"/>
      <c r="W1474" s="164"/>
      <c r="X1474" s="164"/>
    </row>
    <row r="1475" spans="10:24" x14ac:dyDescent="0.25">
      <c r="J1475">
        <v>1472</v>
      </c>
      <c r="K1475" s="43">
        <v>0.25761151035697094</v>
      </c>
      <c r="L1475">
        <v>0.49117433277800149</v>
      </c>
      <c r="M1475">
        <v>0.31530984454422262</v>
      </c>
      <c r="N1475" s="44">
        <v>0.67743267481179603</v>
      </c>
      <c r="O1475" s="161"/>
      <c r="P1475" s="162"/>
      <c r="Q1475" s="162"/>
      <c r="R1475" s="163"/>
      <c r="S1475" s="161"/>
      <c r="V1475" s="163"/>
      <c r="W1475" s="164"/>
      <c r="X1475" s="164"/>
    </row>
    <row r="1476" spans="10:24" x14ac:dyDescent="0.25">
      <c r="J1476">
        <v>1473</v>
      </c>
      <c r="K1476" s="43">
        <v>9.3424977768491124E-2</v>
      </c>
      <c r="L1476">
        <v>0.27602500190792834</v>
      </c>
      <c r="M1476">
        <v>0.56414595155523473</v>
      </c>
      <c r="N1476" s="44">
        <v>0.11311418007621954</v>
      </c>
      <c r="O1476" s="161"/>
      <c r="P1476" s="162"/>
      <c r="Q1476" s="162"/>
      <c r="R1476" s="163"/>
      <c r="S1476" s="161"/>
      <c r="V1476" s="163"/>
      <c r="W1476" s="164"/>
      <c r="X1476" s="164"/>
    </row>
    <row r="1477" spans="10:24" x14ac:dyDescent="0.25">
      <c r="J1477">
        <v>1474</v>
      </c>
      <c r="K1477" s="43">
        <v>0.91396931359699718</v>
      </c>
      <c r="L1477">
        <v>0.47387862212440757</v>
      </c>
      <c r="M1477">
        <v>0.54592935288133282</v>
      </c>
      <c r="N1477" s="44">
        <v>0.15615548603452878</v>
      </c>
      <c r="O1477" s="161"/>
      <c r="P1477" s="162"/>
      <c r="Q1477" s="162"/>
      <c r="R1477" s="163"/>
      <c r="S1477" s="161"/>
      <c r="V1477" s="163"/>
      <c r="W1477" s="164"/>
      <c r="X1477" s="164"/>
    </row>
    <row r="1478" spans="10:24" x14ac:dyDescent="0.25">
      <c r="J1478">
        <v>1475</v>
      </c>
      <c r="K1478" s="43">
        <v>0.60248729946883262</v>
      </c>
      <c r="L1478">
        <v>0.97223252398350335</v>
      </c>
      <c r="M1478">
        <v>0.75541779244362239</v>
      </c>
      <c r="N1478" s="44">
        <v>0.49387933920072968</v>
      </c>
      <c r="O1478" s="161"/>
      <c r="P1478" s="162"/>
      <c r="Q1478" s="162"/>
      <c r="R1478" s="163"/>
      <c r="S1478" s="161"/>
      <c r="V1478" s="163"/>
      <c r="W1478" s="164"/>
      <c r="X1478" s="164"/>
    </row>
    <row r="1479" spans="10:24" x14ac:dyDescent="0.25">
      <c r="J1479">
        <v>1476</v>
      </c>
      <c r="K1479" s="43">
        <v>0.30079430207372415</v>
      </c>
      <c r="L1479">
        <v>0.6756195945220117</v>
      </c>
      <c r="M1479">
        <v>3.4757167302803649E-2</v>
      </c>
      <c r="N1479" s="44">
        <v>0.65940934466889667</v>
      </c>
      <c r="O1479" s="161"/>
      <c r="P1479" s="162"/>
      <c r="Q1479" s="162"/>
      <c r="R1479" s="163"/>
      <c r="S1479" s="161"/>
      <c r="V1479" s="163"/>
      <c r="W1479" s="164"/>
      <c r="X1479" s="164"/>
    </row>
    <row r="1480" spans="10:24" x14ac:dyDescent="0.25">
      <c r="J1480">
        <v>1477</v>
      </c>
      <c r="K1480" s="43">
        <v>0.45667213491944258</v>
      </c>
      <c r="L1480">
        <v>0.64706291083456635</v>
      </c>
      <c r="M1480">
        <v>0.79717583318641327</v>
      </c>
      <c r="N1480" s="44">
        <v>0.12248578463586168</v>
      </c>
      <c r="O1480" s="161"/>
      <c r="P1480" s="162"/>
      <c r="Q1480" s="162"/>
      <c r="R1480" s="163"/>
      <c r="S1480" s="161"/>
      <c r="V1480" s="163"/>
      <c r="W1480" s="164"/>
      <c r="X1480" s="164"/>
    </row>
    <row r="1481" spans="10:24" x14ac:dyDescent="0.25">
      <c r="J1481">
        <v>1478</v>
      </c>
      <c r="K1481" s="43">
        <v>0.37746785063995414</v>
      </c>
      <c r="L1481">
        <v>0.87526171942736264</v>
      </c>
      <c r="M1481">
        <v>0.67442273139655207</v>
      </c>
      <c r="N1481" s="44">
        <v>0.41233932034669074</v>
      </c>
      <c r="O1481" s="161"/>
      <c r="P1481" s="162"/>
      <c r="Q1481" s="162"/>
      <c r="R1481" s="163"/>
      <c r="S1481" s="161"/>
      <c r="V1481" s="163"/>
      <c r="W1481" s="164"/>
      <c r="X1481" s="164"/>
    </row>
    <row r="1482" spans="10:24" x14ac:dyDescent="0.25">
      <c r="J1482">
        <v>1479</v>
      </c>
      <c r="K1482" s="43">
        <v>0.50586819205035849</v>
      </c>
      <c r="L1482">
        <v>0.99883504019124403</v>
      </c>
      <c r="M1482">
        <v>0.65501581197031478</v>
      </c>
      <c r="N1482" s="44">
        <v>0.94149798047988942</v>
      </c>
      <c r="O1482" s="161"/>
      <c r="P1482" s="162"/>
      <c r="Q1482" s="162"/>
      <c r="R1482" s="163"/>
      <c r="S1482" s="161"/>
      <c r="V1482" s="163"/>
      <c r="W1482" s="164"/>
      <c r="X1482" s="164"/>
    </row>
    <row r="1483" spans="10:24" x14ac:dyDescent="0.25">
      <c r="J1483">
        <v>1480</v>
      </c>
      <c r="K1483" s="43">
        <v>0.55313843080801794</v>
      </c>
      <c r="L1483">
        <v>0.972370952340887</v>
      </c>
      <c r="M1483">
        <v>0.38461881579966384</v>
      </c>
      <c r="N1483" s="44">
        <v>2.690975093388781E-2</v>
      </c>
      <c r="O1483" s="161"/>
      <c r="P1483" s="162"/>
      <c r="Q1483" s="162"/>
      <c r="R1483" s="163"/>
      <c r="S1483" s="161"/>
      <c r="V1483" s="163"/>
      <c r="W1483" s="164"/>
      <c r="X1483" s="164"/>
    </row>
    <row r="1484" spans="10:24" x14ac:dyDescent="0.25">
      <c r="J1484">
        <v>1481</v>
      </c>
      <c r="K1484" s="43">
        <v>0.33892361667533155</v>
      </c>
      <c r="L1484">
        <v>9.0849074211131864E-2</v>
      </c>
      <c r="M1484">
        <v>0.69698144910180759</v>
      </c>
      <c r="N1484" s="44">
        <v>0.11448376804905158</v>
      </c>
      <c r="O1484" s="161"/>
      <c r="P1484" s="162"/>
      <c r="Q1484" s="162"/>
      <c r="R1484" s="163"/>
      <c r="S1484" s="161"/>
      <c r="V1484" s="163"/>
      <c r="W1484" s="164"/>
      <c r="X1484" s="164"/>
    </row>
    <row r="1485" spans="10:24" x14ac:dyDescent="0.25">
      <c r="J1485">
        <v>1482</v>
      </c>
      <c r="K1485" s="43">
        <v>0.15390462872752131</v>
      </c>
      <c r="L1485">
        <v>0.2651273552391793</v>
      </c>
      <c r="M1485">
        <v>0.83419378239733399</v>
      </c>
      <c r="N1485" s="44">
        <v>9.6226237000164305E-2</v>
      </c>
      <c r="O1485" s="161"/>
      <c r="P1485" s="162"/>
      <c r="Q1485" s="162"/>
      <c r="R1485" s="163"/>
      <c r="S1485" s="161"/>
      <c r="V1485" s="163"/>
      <c r="W1485" s="164"/>
      <c r="X1485" s="164"/>
    </row>
    <row r="1486" spans="10:24" x14ac:dyDescent="0.25">
      <c r="J1486">
        <v>1483</v>
      </c>
      <c r="K1486" s="43">
        <v>0.1756253709592579</v>
      </c>
      <c r="L1486">
        <v>0.65269717367603441</v>
      </c>
      <c r="M1486">
        <v>0.46153221656561438</v>
      </c>
      <c r="N1486" s="44">
        <v>6.8878424039926944E-2</v>
      </c>
      <c r="O1486" s="161"/>
      <c r="P1486" s="162"/>
      <c r="Q1486" s="162"/>
      <c r="R1486" s="163"/>
      <c r="S1486" s="161"/>
      <c r="V1486" s="163"/>
      <c r="W1486" s="164"/>
      <c r="X1486" s="164"/>
    </row>
    <row r="1487" spans="10:24" x14ac:dyDescent="0.25">
      <c r="J1487">
        <v>1484</v>
      </c>
      <c r="K1487" s="43">
        <v>1.8529356509171757E-2</v>
      </c>
      <c r="L1487">
        <v>5.4253804194011157E-2</v>
      </c>
      <c r="M1487">
        <v>0.32212948966194255</v>
      </c>
      <c r="N1487" s="44">
        <v>0.73807439568477695</v>
      </c>
      <c r="O1487" s="161"/>
      <c r="P1487" s="162"/>
      <c r="Q1487" s="162"/>
      <c r="R1487" s="163"/>
      <c r="S1487" s="161"/>
      <c r="V1487" s="163"/>
      <c r="W1487" s="164"/>
      <c r="X1487" s="164"/>
    </row>
    <row r="1488" spans="10:24" x14ac:dyDescent="0.25">
      <c r="J1488">
        <v>1485</v>
      </c>
      <c r="K1488" s="43">
        <v>0.26368677830257081</v>
      </c>
      <c r="L1488">
        <v>0.18509968753864769</v>
      </c>
      <c r="M1488">
        <v>0.79313146402065127</v>
      </c>
      <c r="N1488" s="44">
        <v>0.21506166726915077</v>
      </c>
      <c r="O1488" s="161"/>
      <c r="P1488" s="162"/>
      <c r="Q1488" s="162"/>
      <c r="R1488" s="163"/>
      <c r="S1488" s="161"/>
      <c r="V1488" s="163"/>
      <c r="W1488" s="164"/>
      <c r="X1488" s="164"/>
    </row>
    <row r="1489" spans="10:24" x14ac:dyDescent="0.25">
      <c r="J1489">
        <v>1486</v>
      </c>
      <c r="K1489" s="43">
        <v>0.17616296205099224</v>
      </c>
      <c r="L1489">
        <v>0.67705801788800657</v>
      </c>
      <c r="M1489">
        <v>0.57831810689648855</v>
      </c>
      <c r="N1489" s="44">
        <v>0.51952533170698068</v>
      </c>
      <c r="O1489" s="161"/>
      <c r="P1489" s="162"/>
      <c r="Q1489" s="162"/>
      <c r="R1489" s="163"/>
      <c r="S1489" s="161"/>
      <c r="V1489" s="163"/>
      <c r="W1489" s="164"/>
      <c r="X1489" s="164"/>
    </row>
    <row r="1490" spans="10:24" x14ac:dyDescent="0.25">
      <c r="J1490">
        <v>1487</v>
      </c>
      <c r="K1490" s="43">
        <v>0.85879891690289578</v>
      </c>
      <c r="L1490">
        <v>0.38457517989856616</v>
      </c>
      <c r="M1490">
        <v>0.75706134684605397</v>
      </c>
      <c r="N1490" s="44">
        <v>0.28049845259866024</v>
      </c>
      <c r="O1490" s="161"/>
      <c r="P1490" s="162"/>
      <c r="Q1490" s="162"/>
      <c r="R1490" s="163"/>
      <c r="S1490" s="161"/>
      <c r="V1490" s="163"/>
      <c r="W1490" s="164"/>
      <c r="X1490" s="164"/>
    </row>
    <row r="1491" spans="10:24" x14ac:dyDescent="0.25">
      <c r="J1491">
        <v>1488</v>
      </c>
      <c r="K1491" s="43">
        <v>0.57525633271025411</v>
      </c>
      <c r="L1491">
        <v>0.71809995940698423</v>
      </c>
      <c r="M1491">
        <v>8.8385017420453349E-2</v>
      </c>
      <c r="N1491" s="44">
        <v>0.18749498275960463</v>
      </c>
      <c r="O1491" s="161"/>
      <c r="P1491" s="162"/>
      <c r="Q1491" s="162"/>
      <c r="R1491" s="163"/>
      <c r="S1491" s="161"/>
      <c r="V1491" s="163"/>
      <c r="W1491" s="164"/>
      <c r="X1491" s="164"/>
    </row>
    <row r="1492" spans="10:24" x14ac:dyDescent="0.25">
      <c r="J1492">
        <v>1489</v>
      </c>
      <c r="K1492" s="43">
        <v>0.49236450952123589</v>
      </c>
      <c r="L1492">
        <v>0.29531305994405033</v>
      </c>
      <c r="M1492">
        <v>0.79464193722002574</v>
      </c>
      <c r="N1492" s="44">
        <v>0.12982058814331743</v>
      </c>
      <c r="O1492" s="161"/>
      <c r="P1492" s="162"/>
      <c r="Q1492" s="162"/>
      <c r="R1492" s="163"/>
      <c r="S1492" s="161"/>
      <c r="V1492" s="163"/>
      <c r="W1492" s="164"/>
      <c r="X1492" s="164"/>
    </row>
    <row r="1493" spans="10:24" x14ac:dyDescent="0.25">
      <c r="J1493">
        <v>1490</v>
      </c>
      <c r="K1493" s="43">
        <v>0.30472077674658171</v>
      </c>
      <c r="L1493">
        <v>0.26125768687013107</v>
      </c>
      <c r="M1493">
        <v>0.29403877699507541</v>
      </c>
      <c r="N1493" s="44">
        <v>0.46919894891323854</v>
      </c>
      <c r="O1493" s="161"/>
      <c r="P1493" s="162"/>
      <c r="Q1493" s="162"/>
      <c r="R1493" s="163"/>
      <c r="S1493" s="161"/>
      <c r="V1493" s="163"/>
      <c r="W1493" s="164"/>
      <c r="X1493" s="164"/>
    </row>
    <row r="1494" spans="10:24" x14ac:dyDescent="0.25">
      <c r="J1494">
        <v>1491</v>
      </c>
      <c r="K1494" s="43">
        <v>0.50434620337803981</v>
      </c>
      <c r="L1494">
        <v>0.54367009952080458</v>
      </c>
      <c r="M1494">
        <v>0.76997708211576699</v>
      </c>
      <c r="N1494" s="44">
        <v>2.3556417071937896E-2</v>
      </c>
      <c r="O1494" s="161"/>
      <c r="P1494" s="162"/>
      <c r="Q1494" s="162"/>
      <c r="R1494" s="163"/>
      <c r="S1494" s="161"/>
      <c r="V1494" s="163"/>
      <c r="W1494" s="164"/>
      <c r="X1494" s="164"/>
    </row>
    <row r="1495" spans="10:24" x14ac:dyDescent="0.25">
      <c r="J1495">
        <v>1492</v>
      </c>
      <c r="K1495" s="43">
        <v>0.47159318223119673</v>
      </c>
      <c r="L1495">
        <v>0.84435560153945277</v>
      </c>
      <c r="M1495">
        <v>0.30987780175216928</v>
      </c>
      <c r="N1495" s="44">
        <v>0.86061941144419729</v>
      </c>
      <c r="O1495" s="161"/>
      <c r="P1495" s="162"/>
      <c r="Q1495" s="162"/>
      <c r="R1495" s="163"/>
      <c r="S1495" s="161"/>
      <c r="V1495" s="163"/>
      <c r="W1495" s="164"/>
      <c r="X1495" s="164"/>
    </row>
    <row r="1496" spans="10:24" x14ac:dyDescent="0.25">
      <c r="J1496">
        <v>1493</v>
      </c>
      <c r="K1496" s="43">
        <v>0.26004021669234023</v>
      </c>
      <c r="L1496">
        <v>0.93394886158386892</v>
      </c>
      <c r="M1496">
        <v>0.81750281617887799</v>
      </c>
      <c r="N1496" s="44">
        <v>0.80160203225913262</v>
      </c>
      <c r="O1496" s="161"/>
      <c r="P1496" s="162"/>
      <c r="Q1496" s="162"/>
      <c r="R1496" s="163"/>
      <c r="S1496" s="161"/>
      <c r="V1496" s="163"/>
      <c r="W1496" s="164"/>
      <c r="X1496" s="164"/>
    </row>
    <row r="1497" spans="10:24" x14ac:dyDescent="0.25">
      <c r="J1497">
        <v>1494</v>
      </c>
      <c r="K1497" s="43">
        <v>0.42576276008914793</v>
      </c>
      <c r="L1497">
        <v>0.558329304391466</v>
      </c>
      <c r="M1497">
        <v>0.17859179585752261</v>
      </c>
      <c r="N1497" s="44">
        <v>0.63179156243929824</v>
      </c>
      <c r="O1497" s="161"/>
      <c r="P1497" s="162"/>
      <c r="Q1497" s="162"/>
      <c r="R1497" s="163"/>
      <c r="S1497" s="161"/>
      <c r="V1497" s="163"/>
      <c r="W1497" s="164"/>
      <c r="X1497" s="164"/>
    </row>
    <row r="1498" spans="10:24" x14ac:dyDescent="0.25">
      <c r="J1498">
        <v>1495</v>
      </c>
      <c r="K1498" s="43">
        <v>0.26890992747733644</v>
      </c>
      <c r="L1498">
        <v>0.88084433256250216</v>
      </c>
      <c r="M1498">
        <v>0.72861232846710144</v>
      </c>
      <c r="N1498" s="44">
        <v>1.9985545642052904E-2</v>
      </c>
      <c r="O1498" s="161"/>
      <c r="P1498" s="162"/>
      <c r="Q1498" s="162"/>
      <c r="R1498" s="163"/>
      <c r="S1498" s="161"/>
      <c r="V1498" s="163"/>
      <c r="W1498" s="164"/>
      <c r="X1498" s="164"/>
    </row>
    <row r="1499" spans="10:24" x14ac:dyDescent="0.25">
      <c r="J1499">
        <v>1496</v>
      </c>
      <c r="K1499" s="43">
        <v>0.43844082213327906</v>
      </c>
      <c r="L1499">
        <v>0.71026695735852818</v>
      </c>
      <c r="M1499">
        <v>0.92019330443164049</v>
      </c>
      <c r="N1499" s="44">
        <v>1.0664743008016453E-2</v>
      </c>
      <c r="O1499" s="161"/>
      <c r="P1499" s="162"/>
      <c r="Q1499" s="162"/>
      <c r="R1499" s="163"/>
      <c r="S1499" s="161"/>
      <c r="V1499" s="163"/>
      <c r="W1499" s="164"/>
      <c r="X1499" s="164"/>
    </row>
    <row r="1500" spans="10:24" x14ac:dyDescent="0.25">
      <c r="J1500">
        <v>1497</v>
      </c>
      <c r="K1500" s="43">
        <v>0.85138613214110859</v>
      </c>
      <c r="L1500">
        <v>0.2354996416044004</v>
      </c>
      <c r="M1500">
        <v>0.74282520203573865</v>
      </c>
      <c r="N1500" s="44">
        <v>0.78166050954740873</v>
      </c>
      <c r="O1500" s="161"/>
      <c r="P1500" s="162"/>
      <c r="Q1500" s="162"/>
      <c r="R1500" s="163"/>
      <c r="S1500" s="161"/>
      <c r="V1500" s="163"/>
      <c r="W1500" s="164"/>
      <c r="X1500" s="164"/>
    </row>
    <row r="1501" spans="10:24" x14ac:dyDescent="0.25">
      <c r="J1501">
        <v>1498</v>
      </c>
      <c r="K1501" s="43">
        <v>0.55404501853585242</v>
      </c>
      <c r="L1501">
        <v>0.61933898094088158</v>
      </c>
      <c r="M1501">
        <v>4.6497984811475934E-2</v>
      </c>
      <c r="N1501" s="44">
        <v>0.77638587497599143</v>
      </c>
      <c r="O1501" s="161"/>
      <c r="P1501" s="162"/>
      <c r="Q1501" s="162"/>
      <c r="R1501" s="163"/>
      <c r="S1501" s="161"/>
      <c r="V1501" s="163"/>
      <c r="W1501" s="164"/>
      <c r="X1501" s="164"/>
    </row>
    <row r="1502" spans="10:24" x14ac:dyDescent="0.25">
      <c r="J1502">
        <v>1499</v>
      </c>
      <c r="K1502" s="43">
        <v>0.63317557387983081</v>
      </c>
      <c r="L1502">
        <v>0.87712608815684789</v>
      </c>
      <c r="M1502">
        <v>0.50988412387934468</v>
      </c>
      <c r="N1502" s="44">
        <v>0.64621401208589102</v>
      </c>
      <c r="O1502" s="161"/>
      <c r="P1502" s="162"/>
      <c r="Q1502" s="162"/>
      <c r="R1502" s="163"/>
      <c r="S1502" s="161"/>
      <c r="V1502" s="163"/>
      <c r="W1502" s="164"/>
      <c r="X1502" s="164"/>
    </row>
    <row r="1503" spans="10:24" x14ac:dyDescent="0.25">
      <c r="J1503">
        <v>1500</v>
      </c>
      <c r="K1503" s="43">
        <v>0.53340930636232919</v>
      </c>
      <c r="L1503">
        <v>0.96616917808285452</v>
      </c>
      <c r="M1503">
        <v>0.48098535973119949</v>
      </c>
      <c r="N1503" s="44">
        <v>0.73594018433829167</v>
      </c>
      <c r="O1503" s="161"/>
      <c r="P1503" s="162"/>
      <c r="Q1503" s="162"/>
      <c r="R1503" s="163"/>
      <c r="S1503" s="161"/>
      <c r="V1503" s="163"/>
      <c r="W1503" s="164"/>
      <c r="X1503" s="164"/>
    </row>
    <row r="1504" spans="10:24" x14ac:dyDescent="0.25">
      <c r="J1504">
        <v>1501</v>
      </c>
      <c r="K1504" s="43">
        <v>0.22715936194583353</v>
      </c>
      <c r="L1504">
        <v>0.21650003277127761</v>
      </c>
      <c r="M1504">
        <v>0.1913768968550521</v>
      </c>
      <c r="N1504" s="44">
        <v>0.66067059829032215</v>
      </c>
      <c r="O1504" s="161"/>
      <c r="P1504" s="162"/>
      <c r="Q1504" s="162"/>
      <c r="R1504" s="163"/>
      <c r="S1504" s="161"/>
      <c r="V1504" s="163"/>
      <c r="W1504" s="164"/>
      <c r="X1504" s="164"/>
    </row>
    <row r="1505" spans="10:24" x14ac:dyDescent="0.25">
      <c r="J1505">
        <v>1502</v>
      </c>
      <c r="K1505" s="43">
        <v>0.82686169350956307</v>
      </c>
      <c r="L1505">
        <v>0.89977584881834416</v>
      </c>
      <c r="M1505">
        <v>0.82474580444893864</v>
      </c>
      <c r="N1505" s="44">
        <v>0.4782211597937176</v>
      </c>
      <c r="O1505" s="161"/>
      <c r="P1505" s="162"/>
      <c r="Q1505" s="162"/>
      <c r="R1505" s="163"/>
      <c r="S1505" s="161"/>
      <c r="V1505" s="163"/>
      <c r="W1505" s="164"/>
      <c r="X1505" s="164"/>
    </row>
    <row r="1506" spans="10:24" x14ac:dyDescent="0.25">
      <c r="J1506">
        <v>1503</v>
      </c>
      <c r="K1506" s="43">
        <v>2.4794880766512262E-2</v>
      </c>
      <c r="L1506">
        <v>0.80927583934064706</v>
      </c>
      <c r="M1506">
        <v>0.96607338834573342</v>
      </c>
      <c r="N1506" s="44">
        <v>0.92245695578426712</v>
      </c>
      <c r="O1506" s="161"/>
      <c r="P1506" s="162"/>
      <c r="Q1506" s="162"/>
      <c r="R1506" s="163"/>
      <c r="S1506" s="161"/>
      <c r="V1506" s="163"/>
      <c r="W1506" s="164"/>
      <c r="X1506" s="164"/>
    </row>
    <row r="1507" spans="10:24" x14ac:dyDescent="0.25">
      <c r="J1507">
        <v>1504</v>
      </c>
      <c r="K1507" s="43">
        <v>0.41487367415527165</v>
      </c>
      <c r="L1507">
        <v>0.27495670028370611</v>
      </c>
      <c r="M1507">
        <v>0.42557776185137397</v>
      </c>
      <c r="N1507" s="44">
        <v>0.15065581807645434</v>
      </c>
      <c r="O1507" s="161"/>
      <c r="P1507" s="162"/>
      <c r="Q1507" s="162"/>
      <c r="R1507" s="163"/>
      <c r="S1507" s="161"/>
      <c r="V1507" s="163"/>
      <c r="W1507" s="164"/>
      <c r="X1507" s="164"/>
    </row>
    <row r="1508" spans="10:24" x14ac:dyDescent="0.25">
      <c r="J1508">
        <v>1505</v>
      </c>
      <c r="K1508" s="43">
        <v>0.11382775773566023</v>
      </c>
      <c r="L1508">
        <v>0.28858677825557288</v>
      </c>
      <c r="M1508">
        <v>0.98861998391118111</v>
      </c>
      <c r="N1508" s="44">
        <v>4.3818648613441424E-2</v>
      </c>
      <c r="O1508" s="161"/>
      <c r="P1508" s="162"/>
      <c r="Q1508" s="162"/>
      <c r="R1508" s="163"/>
      <c r="S1508" s="161"/>
      <c r="V1508" s="163"/>
      <c r="W1508" s="164"/>
      <c r="X1508" s="164"/>
    </row>
    <row r="1509" spans="10:24" x14ac:dyDescent="0.25">
      <c r="J1509">
        <v>1506</v>
      </c>
      <c r="K1509" s="43">
        <v>0.5682729489632411</v>
      </c>
      <c r="L1509">
        <v>0.53237237167397033</v>
      </c>
      <c r="M1509">
        <v>0.28329834593789982</v>
      </c>
      <c r="N1509" s="44">
        <v>0.85425535044584988</v>
      </c>
      <c r="O1509" s="161"/>
      <c r="P1509" s="162"/>
      <c r="Q1509" s="162"/>
      <c r="R1509" s="163"/>
      <c r="S1509" s="161"/>
      <c r="V1509" s="163"/>
      <c r="W1509" s="164"/>
      <c r="X1509" s="164"/>
    </row>
    <row r="1510" spans="10:24" x14ac:dyDescent="0.25">
      <c r="J1510">
        <v>1507</v>
      </c>
      <c r="K1510" s="43">
        <v>4.1644858971096821E-2</v>
      </c>
      <c r="L1510">
        <v>0.21691362682098025</v>
      </c>
      <c r="M1510">
        <v>2.1280209445019183E-2</v>
      </c>
      <c r="N1510" s="44">
        <v>0.81671934459198015</v>
      </c>
      <c r="O1510" s="161"/>
      <c r="P1510" s="162"/>
      <c r="Q1510" s="162"/>
      <c r="R1510" s="163"/>
      <c r="S1510" s="161"/>
      <c r="V1510" s="163"/>
      <c r="W1510" s="164"/>
      <c r="X1510" s="164"/>
    </row>
    <row r="1511" spans="10:24" x14ac:dyDescent="0.25">
      <c r="J1511">
        <v>1508</v>
      </c>
      <c r="K1511" s="43">
        <v>0.11133471227997516</v>
      </c>
      <c r="L1511">
        <v>0.95088739365483665</v>
      </c>
      <c r="M1511">
        <v>0.7324478751760789</v>
      </c>
      <c r="N1511" s="44">
        <v>0.62631878712478195</v>
      </c>
      <c r="O1511" s="161"/>
      <c r="P1511" s="162"/>
      <c r="Q1511" s="162"/>
      <c r="R1511" s="163"/>
      <c r="S1511" s="161"/>
      <c r="V1511" s="163"/>
      <c r="W1511" s="164"/>
      <c r="X1511" s="164"/>
    </row>
    <row r="1512" spans="10:24" x14ac:dyDescent="0.25">
      <c r="J1512">
        <v>1509</v>
      </c>
      <c r="K1512" s="43">
        <v>0.97664967327701013</v>
      </c>
      <c r="L1512">
        <v>0.2613031501723454</v>
      </c>
      <c r="M1512">
        <v>0.75164958168827045</v>
      </c>
      <c r="N1512" s="44">
        <v>0.88336729492595423</v>
      </c>
      <c r="O1512" s="161"/>
      <c r="P1512" s="162"/>
      <c r="Q1512" s="162"/>
      <c r="R1512" s="163"/>
      <c r="S1512" s="161"/>
      <c r="V1512" s="163"/>
      <c r="W1512" s="164"/>
      <c r="X1512" s="164"/>
    </row>
    <row r="1513" spans="10:24" x14ac:dyDescent="0.25">
      <c r="J1513">
        <v>1510</v>
      </c>
      <c r="K1513" s="43">
        <v>0.17401879196684122</v>
      </c>
      <c r="L1513">
        <v>0.79789119720669377</v>
      </c>
      <c r="M1513">
        <v>0.29608741011642836</v>
      </c>
      <c r="N1513" s="44">
        <v>0.70561815599540145</v>
      </c>
      <c r="O1513" s="161"/>
      <c r="P1513" s="162"/>
      <c r="Q1513" s="162"/>
      <c r="R1513" s="163"/>
      <c r="S1513" s="161"/>
      <c r="V1513" s="163"/>
      <c r="W1513" s="164"/>
      <c r="X1513" s="164"/>
    </row>
    <row r="1514" spans="10:24" x14ac:dyDescent="0.25">
      <c r="J1514">
        <v>1511</v>
      </c>
      <c r="K1514" s="43">
        <v>0.44243249384698657</v>
      </c>
      <c r="L1514">
        <v>0.28065197664799446</v>
      </c>
      <c r="M1514">
        <v>7.4136786849873793E-2</v>
      </c>
      <c r="N1514" s="44">
        <v>0.93266011853747344</v>
      </c>
      <c r="O1514" s="161"/>
      <c r="P1514" s="162"/>
      <c r="Q1514" s="162"/>
      <c r="R1514" s="163"/>
      <c r="S1514" s="161"/>
      <c r="V1514" s="163"/>
      <c r="W1514" s="164"/>
      <c r="X1514" s="164"/>
    </row>
    <row r="1515" spans="10:24" x14ac:dyDescent="0.25">
      <c r="J1515">
        <v>1512</v>
      </c>
      <c r="K1515" s="43">
        <v>0.49081642260862912</v>
      </c>
      <c r="L1515">
        <v>0.41327946936157123</v>
      </c>
      <c r="M1515">
        <v>1.3401360346046109E-2</v>
      </c>
      <c r="N1515" s="44">
        <v>0.88181585848311528</v>
      </c>
      <c r="O1515" s="161"/>
      <c r="P1515" s="162"/>
      <c r="Q1515" s="162"/>
      <c r="R1515" s="163"/>
      <c r="S1515" s="161"/>
      <c r="V1515" s="163"/>
      <c r="W1515" s="164"/>
      <c r="X1515" s="164"/>
    </row>
    <row r="1516" spans="10:24" x14ac:dyDescent="0.25">
      <c r="J1516">
        <v>1513</v>
      </c>
      <c r="K1516" s="43">
        <v>0.67365099737223888</v>
      </c>
      <c r="L1516">
        <v>0.36398077117165939</v>
      </c>
      <c r="M1516">
        <v>0.508544973932755</v>
      </c>
      <c r="N1516" s="44">
        <v>0.58163833687211863</v>
      </c>
      <c r="O1516" s="161"/>
      <c r="P1516" s="162"/>
      <c r="Q1516" s="162"/>
      <c r="R1516" s="163"/>
      <c r="S1516" s="161"/>
      <c r="V1516" s="163"/>
      <c r="W1516" s="164"/>
      <c r="X1516" s="164"/>
    </row>
    <row r="1517" spans="10:24" x14ac:dyDescent="0.25">
      <c r="J1517">
        <v>1514</v>
      </c>
      <c r="K1517" s="43">
        <v>0.94647001150294985</v>
      </c>
      <c r="L1517">
        <v>0.72539657304364202</v>
      </c>
      <c r="M1517">
        <v>0.56807550532935813</v>
      </c>
      <c r="N1517" s="44">
        <v>8.6941443551119435E-2</v>
      </c>
      <c r="O1517" s="161"/>
      <c r="P1517" s="162"/>
      <c r="Q1517" s="162"/>
      <c r="R1517" s="163"/>
      <c r="S1517" s="161"/>
      <c r="V1517" s="163"/>
      <c r="W1517" s="164"/>
      <c r="X1517" s="164"/>
    </row>
    <row r="1518" spans="10:24" x14ac:dyDescent="0.25">
      <c r="J1518">
        <v>1515</v>
      </c>
      <c r="K1518" s="43">
        <v>0.54858524038250023</v>
      </c>
      <c r="L1518">
        <v>0.99888081475509916</v>
      </c>
      <c r="M1518">
        <v>0.17890091552911258</v>
      </c>
      <c r="N1518" s="44">
        <v>5.1895133655312842E-2</v>
      </c>
      <c r="O1518" s="161"/>
      <c r="P1518" s="162"/>
      <c r="Q1518" s="162"/>
      <c r="R1518" s="163"/>
      <c r="S1518" s="161"/>
      <c r="V1518" s="163"/>
      <c r="W1518" s="164"/>
      <c r="X1518" s="164"/>
    </row>
    <row r="1519" spans="10:24" x14ac:dyDescent="0.25">
      <c r="J1519">
        <v>1516</v>
      </c>
      <c r="K1519" s="43">
        <v>0.82056209122546286</v>
      </c>
      <c r="L1519">
        <v>5.1040349430463872E-2</v>
      </c>
      <c r="M1519">
        <v>0.68851729503528913</v>
      </c>
      <c r="N1519" s="44">
        <v>0.72407510216058502</v>
      </c>
      <c r="O1519" s="161"/>
      <c r="P1519" s="162"/>
      <c r="Q1519" s="162"/>
      <c r="R1519" s="163"/>
      <c r="S1519" s="161"/>
      <c r="V1519" s="163"/>
      <c r="W1519" s="164"/>
      <c r="X1519" s="164"/>
    </row>
    <row r="1520" spans="10:24" x14ac:dyDescent="0.25">
      <c r="J1520">
        <v>1517</v>
      </c>
      <c r="K1520" s="43">
        <v>0.65802847933235087</v>
      </c>
      <c r="L1520">
        <v>0.35357022717585662</v>
      </c>
      <c r="M1520">
        <v>0.32505417311385698</v>
      </c>
      <c r="N1520" s="44">
        <v>0.15563736436602416</v>
      </c>
      <c r="O1520" s="161"/>
      <c r="P1520" s="162"/>
      <c r="Q1520" s="162"/>
      <c r="R1520" s="163"/>
      <c r="S1520" s="161"/>
      <c r="V1520" s="163"/>
      <c r="W1520" s="164"/>
      <c r="X1520" s="164"/>
    </row>
    <row r="1521" spans="10:24" x14ac:dyDescent="0.25">
      <c r="J1521">
        <v>1518</v>
      </c>
      <c r="K1521" s="43">
        <v>0.36763096714659849</v>
      </c>
      <c r="L1521">
        <v>0.80836097627380699</v>
      </c>
      <c r="M1521">
        <v>0.30247060816199323</v>
      </c>
      <c r="N1521" s="44">
        <v>6.1083048585866329E-2</v>
      </c>
      <c r="O1521" s="161"/>
      <c r="P1521" s="162"/>
      <c r="Q1521" s="162"/>
      <c r="R1521" s="163"/>
      <c r="S1521" s="161"/>
      <c r="V1521" s="163"/>
      <c r="W1521" s="164"/>
      <c r="X1521" s="164"/>
    </row>
    <row r="1522" spans="10:24" x14ac:dyDescent="0.25">
      <c r="J1522">
        <v>1519</v>
      </c>
      <c r="K1522" s="43">
        <v>0.42904552803065354</v>
      </c>
      <c r="L1522">
        <v>0.17988380436319318</v>
      </c>
      <c r="M1522">
        <v>0.29013213262459037</v>
      </c>
      <c r="N1522" s="44">
        <v>0.49148709928322498</v>
      </c>
      <c r="O1522" s="161"/>
      <c r="P1522" s="162"/>
      <c r="Q1522" s="162"/>
      <c r="R1522" s="163"/>
      <c r="S1522" s="161"/>
      <c r="V1522" s="163"/>
      <c r="W1522" s="164"/>
      <c r="X1522" s="164"/>
    </row>
    <row r="1523" spans="10:24" x14ac:dyDescent="0.25">
      <c r="J1523">
        <v>1520</v>
      </c>
      <c r="K1523" s="43">
        <v>0.68746582982273186</v>
      </c>
      <c r="L1523">
        <v>0.28991173657985714</v>
      </c>
      <c r="M1523">
        <v>0.50925621255983333</v>
      </c>
      <c r="N1523" s="44">
        <v>0.72350343773718717</v>
      </c>
      <c r="O1523" s="161"/>
      <c r="P1523" s="162"/>
      <c r="Q1523" s="162"/>
      <c r="R1523" s="163"/>
      <c r="S1523" s="161"/>
      <c r="V1523" s="163"/>
      <c r="W1523" s="164"/>
      <c r="X1523" s="164"/>
    </row>
    <row r="1524" spans="10:24" x14ac:dyDescent="0.25">
      <c r="J1524">
        <v>1521</v>
      </c>
      <c r="K1524" s="43">
        <v>0.44801804847897886</v>
      </c>
      <c r="L1524">
        <v>0.68838577485791352</v>
      </c>
      <c r="M1524">
        <v>0.35433507193013525</v>
      </c>
      <c r="N1524" s="44">
        <v>0.94091124410304017</v>
      </c>
      <c r="O1524" s="161"/>
      <c r="P1524" s="162"/>
      <c r="Q1524" s="162"/>
      <c r="R1524" s="163"/>
      <c r="S1524" s="161"/>
      <c r="V1524" s="163"/>
      <c r="W1524" s="164"/>
      <c r="X1524" s="164"/>
    </row>
    <row r="1525" spans="10:24" x14ac:dyDescent="0.25">
      <c r="J1525">
        <v>1522</v>
      </c>
      <c r="K1525" s="43">
        <v>0.78071820598171993</v>
      </c>
      <c r="L1525">
        <v>0.27487762717129727</v>
      </c>
      <c r="M1525">
        <v>0.65640223153875454</v>
      </c>
      <c r="N1525" s="44">
        <v>5.3237079632925122E-3</v>
      </c>
      <c r="O1525" s="161"/>
      <c r="P1525" s="162"/>
      <c r="Q1525" s="162"/>
      <c r="R1525" s="163"/>
      <c r="S1525" s="161"/>
      <c r="V1525" s="163"/>
      <c r="W1525" s="164"/>
      <c r="X1525" s="164"/>
    </row>
    <row r="1526" spans="10:24" x14ac:dyDescent="0.25">
      <c r="J1526">
        <v>1523</v>
      </c>
      <c r="K1526" s="43">
        <v>0.47452715089136954</v>
      </c>
      <c r="L1526">
        <v>0.49633218171318716</v>
      </c>
      <c r="M1526">
        <v>0.22236682359454119</v>
      </c>
      <c r="N1526" s="44">
        <v>0.17016609947049799</v>
      </c>
      <c r="O1526" s="161"/>
      <c r="P1526" s="162"/>
      <c r="Q1526" s="162"/>
      <c r="R1526" s="163"/>
      <c r="S1526" s="161"/>
      <c r="V1526" s="163"/>
      <c r="W1526" s="164"/>
      <c r="X1526" s="164"/>
    </row>
    <row r="1527" spans="10:24" x14ac:dyDescent="0.25">
      <c r="J1527">
        <v>1524</v>
      </c>
      <c r="K1527" s="43">
        <v>0.51349594492808726</v>
      </c>
      <c r="L1527">
        <v>0.56070527224741062</v>
      </c>
      <c r="M1527">
        <v>0.94927210683193641</v>
      </c>
      <c r="N1527" s="44">
        <v>0.18591879301035941</v>
      </c>
      <c r="O1527" s="161"/>
      <c r="P1527" s="162"/>
      <c r="Q1527" s="162"/>
      <c r="R1527" s="163"/>
      <c r="S1527" s="161"/>
      <c r="V1527" s="163"/>
      <c r="W1527" s="164"/>
      <c r="X1527" s="164"/>
    </row>
    <row r="1528" spans="10:24" x14ac:dyDescent="0.25">
      <c r="J1528">
        <v>1525</v>
      </c>
      <c r="K1528" s="43">
        <v>0.6562516297309624</v>
      </c>
      <c r="L1528">
        <v>0.72684696594896947</v>
      </c>
      <c r="M1528">
        <v>7.7913130416310428E-2</v>
      </c>
      <c r="N1528" s="44">
        <v>0.70761048297200346</v>
      </c>
      <c r="O1528" s="161"/>
      <c r="P1528" s="162"/>
      <c r="Q1528" s="162"/>
      <c r="R1528" s="163"/>
      <c r="S1528" s="161"/>
      <c r="V1528" s="163"/>
      <c r="W1528" s="164"/>
      <c r="X1528" s="164"/>
    </row>
    <row r="1529" spans="10:24" x14ac:dyDescent="0.25">
      <c r="J1529">
        <v>1526</v>
      </c>
      <c r="K1529" s="43">
        <v>0.32426121208665903</v>
      </c>
      <c r="L1529">
        <v>0.92462986284257509</v>
      </c>
      <c r="M1529">
        <v>0.54899889847653072</v>
      </c>
      <c r="N1529" s="44">
        <v>0.38444435397319709</v>
      </c>
      <c r="O1529" s="161"/>
      <c r="P1529" s="162"/>
      <c r="Q1529" s="162"/>
      <c r="R1529" s="163"/>
      <c r="S1529" s="161"/>
      <c r="V1529" s="163"/>
      <c r="W1529" s="164"/>
      <c r="X1529" s="164"/>
    </row>
    <row r="1530" spans="10:24" x14ac:dyDescent="0.25">
      <c r="J1530">
        <v>1527</v>
      </c>
      <c r="K1530" s="43">
        <v>0.95028465896144698</v>
      </c>
      <c r="L1530">
        <v>0.59388113216310245</v>
      </c>
      <c r="M1530">
        <v>0.52342159944975231</v>
      </c>
      <c r="N1530" s="44">
        <v>0.51184209146193893</v>
      </c>
      <c r="O1530" s="161"/>
      <c r="P1530" s="162"/>
      <c r="Q1530" s="162"/>
      <c r="R1530" s="163"/>
      <c r="S1530" s="161"/>
      <c r="V1530" s="163"/>
      <c r="W1530" s="164"/>
      <c r="X1530" s="164"/>
    </row>
    <row r="1531" spans="10:24" x14ac:dyDescent="0.25">
      <c r="J1531">
        <v>1528</v>
      </c>
      <c r="K1531" s="43">
        <v>0.37611491005797726</v>
      </c>
      <c r="L1531">
        <v>0.46333905235560824</v>
      </c>
      <c r="M1531">
        <v>0.30432905305877955</v>
      </c>
      <c r="N1531" s="44">
        <v>0.84279457936749891</v>
      </c>
      <c r="O1531" s="161"/>
      <c r="P1531" s="162"/>
      <c r="Q1531" s="162"/>
      <c r="R1531" s="163"/>
      <c r="S1531" s="161"/>
      <c r="V1531" s="163"/>
      <c r="W1531" s="164"/>
      <c r="X1531" s="164"/>
    </row>
    <row r="1532" spans="10:24" x14ac:dyDescent="0.25">
      <c r="J1532">
        <v>1529</v>
      </c>
      <c r="K1532" s="43">
        <v>0.48101964172614819</v>
      </c>
      <c r="L1532">
        <v>0.35616122453113819</v>
      </c>
      <c r="M1532">
        <v>0.62165109613232417</v>
      </c>
      <c r="N1532" s="44">
        <v>0.55234591548478496</v>
      </c>
      <c r="O1532" s="161"/>
      <c r="P1532" s="162"/>
      <c r="Q1532" s="162"/>
      <c r="R1532" s="163"/>
      <c r="S1532" s="161"/>
      <c r="V1532" s="163"/>
      <c r="W1532" s="164"/>
      <c r="X1532" s="164"/>
    </row>
    <row r="1533" spans="10:24" x14ac:dyDescent="0.25">
      <c r="J1533">
        <v>1530</v>
      </c>
      <c r="K1533" s="43">
        <v>0.16202206212591908</v>
      </c>
      <c r="L1533">
        <v>0.4487221844594792</v>
      </c>
      <c r="M1533">
        <v>0.9256121851050626</v>
      </c>
      <c r="N1533" s="44">
        <v>0.79286368173061872</v>
      </c>
      <c r="O1533" s="161"/>
      <c r="P1533" s="162"/>
      <c r="Q1533" s="162"/>
      <c r="R1533" s="163"/>
      <c r="S1533" s="161"/>
      <c r="V1533" s="163"/>
      <c r="W1533" s="164"/>
      <c r="X1533" s="164"/>
    </row>
    <row r="1534" spans="10:24" x14ac:dyDescent="0.25">
      <c r="J1534">
        <v>1531</v>
      </c>
      <c r="K1534" s="43">
        <v>0.19788900086539374</v>
      </c>
      <c r="L1534">
        <v>0.90533678461314238</v>
      </c>
      <c r="M1534">
        <v>0.68129351328650989</v>
      </c>
      <c r="N1534" s="44">
        <v>0.83914820981623972</v>
      </c>
      <c r="O1534" s="161"/>
      <c r="P1534" s="162"/>
      <c r="Q1534" s="162"/>
      <c r="R1534" s="163"/>
      <c r="S1534" s="161"/>
      <c r="V1534" s="163"/>
      <c r="W1534" s="164"/>
      <c r="X1534" s="164"/>
    </row>
    <row r="1535" spans="10:24" x14ac:dyDescent="0.25">
      <c r="J1535">
        <v>1532</v>
      </c>
      <c r="K1535" s="43">
        <v>0.70421972208880246</v>
      </c>
      <c r="L1535">
        <v>0.34836217496202349</v>
      </c>
      <c r="M1535">
        <v>0.51425974856307999</v>
      </c>
      <c r="N1535" s="44">
        <v>0.46104311576733847</v>
      </c>
      <c r="O1535" s="161"/>
      <c r="P1535" s="162"/>
      <c r="Q1535" s="162"/>
      <c r="R1535" s="163"/>
      <c r="S1535" s="161"/>
      <c r="V1535" s="163"/>
      <c r="W1535" s="164"/>
      <c r="X1535" s="164"/>
    </row>
    <row r="1536" spans="10:24" x14ac:dyDescent="0.25">
      <c r="J1536">
        <v>1533</v>
      </c>
      <c r="K1536" s="43">
        <v>7.6385810946166366E-2</v>
      </c>
      <c r="L1536">
        <v>0.33068399809936977</v>
      </c>
      <c r="M1536">
        <v>0.36235377176912331</v>
      </c>
      <c r="N1536" s="44">
        <v>0.14095857166466641</v>
      </c>
      <c r="O1536" s="161"/>
      <c r="P1536" s="162"/>
      <c r="Q1536" s="162"/>
      <c r="R1536" s="163"/>
      <c r="S1536" s="161"/>
      <c r="V1536" s="163"/>
      <c r="W1536" s="164"/>
      <c r="X1536" s="164"/>
    </row>
    <row r="1537" spans="10:24" x14ac:dyDescent="0.25">
      <c r="J1537">
        <v>1534</v>
      </c>
      <c r="K1537" s="43">
        <v>0.18605306050714399</v>
      </c>
      <c r="L1537">
        <v>0.96870067538089522</v>
      </c>
      <c r="M1537">
        <v>0.95334889170959147</v>
      </c>
      <c r="N1537" s="44">
        <v>0.9295282218007308</v>
      </c>
      <c r="O1537" s="161"/>
      <c r="P1537" s="162"/>
      <c r="Q1537" s="162"/>
      <c r="R1537" s="163"/>
      <c r="S1537" s="161"/>
      <c r="V1537" s="163"/>
      <c r="W1537" s="164"/>
      <c r="X1537" s="164"/>
    </row>
    <row r="1538" spans="10:24" x14ac:dyDescent="0.25">
      <c r="J1538">
        <v>1535</v>
      </c>
      <c r="K1538" s="43">
        <v>0.35142459941221793</v>
      </c>
      <c r="L1538">
        <v>0.33533363746032874</v>
      </c>
      <c r="M1538">
        <v>0.63499970829880936</v>
      </c>
      <c r="N1538" s="44">
        <v>0.78840781439099883</v>
      </c>
      <c r="O1538" s="161"/>
      <c r="P1538" s="162"/>
      <c r="Q1538" s="162"/>
      <c r="R1538" s="163"/>
      <c r="S1538" s="161"/>
      <c r="V1538" s="163"/>
      <c r="W1538" s="164"/>
      <c r="X1538" s="164"/>
    </row>
    <row r="1539" spans="10:24" x14ac:dyDescent="0.25">
      <c r="J1539">
        <v>1536</v>
      </c>
      <c r="K1539" s="43">
        <v>0.77003265606415661</v>
      </c>
      <c r="L1539">
        <v>0.13009034043710388</v>
      </c>
      <c r="M1539">
        <v>0.12549492357722991</v>
      </c>
      <c r="N1539" s="44">
        <v>0.38385718888515363</v>
      </c>
      <c r="O1539" s="161"/>
      <c r="P1539" s="162"/>
      <c r="Q1539" s="162"/>
      <c r="R1539" s="163"/>
      <c r="S1539" s="161"/>
      <c r="V1539" s="163"/>
      <c r="W1539" s="164"/>
      <c r="X1539" s="164"/>
    </row>
    <row r="1540" spans="10:24" x14ac:dyDescent="0.25">
      <c r="J1540">
        <v>1537</v>
      </c>
      <c r="K1540" s="43">
        <v>0.73616710796584472</v>
      </c>
      <c r="L1540">
        <v>0.12284516370870058</v>
      </c>
      <c r="M1540">
        <v>0.90372673829929662</v>
      </c>
      <c r="N1540" s="44">
        <v>0.19919757274118111</v>
      </c>
      <c r="O1540" s="161"/>
      <c r="P1540" s="162"/>
      <c r="Q1540" s="162"/>
      <c r="R1540" s="163"/>
      <c r="S1540" s="161"/>
      <c r="V1540" s="163"/>
      <c r="W1540" s="164"/>
      <c r="X1540" s="164"/>
    </row>
    <row r="1541" spans="10:24" x14ac:dyDescent="0.25">
      <c r="J1541">
        <v>1538</v>
      </c>
      <c r="K1541" s="43">
        <v>0.60378387268863953</v>
      </c>
      <c r="L1541">
        <v>0.97160382012423818</v>
      </c>
      <c r="M1541">
        <v>0.32717264409614388</v>
      </c>
      <c r="N1541" s="44">
        <v>0.16314979199383361</v>
      </c>
      <c r="O1541" s="161"/>
      <c r="P1541" s="162"/>
      <c r="Q1541" s="162"/>
      <c r="R1541" s="163"/>
      <c r="S1541" s="161"/>
      <c r="V1541" s="163"/>
      <c r="W1541" s="164"/>
      <c r="X1541" s="164"/>
    </row>
    <row r="1542" spans="10:24" x14ac:dyDescent="0.25">
      <c r="J1542">
        <v>1539</v>
      </c>
      <c r="K1542" s="43">
        <v>0.37939596669846598</v>
      </c>
      <c r="L1542">
        <v>0.18759702605192152</v>
      </c>
      <c r="M1542">
        <v>0.40777737020330262</v>
      </c>
      <c r="N1542" s="44">
        <v>0.52121297677063272</v>
      </c>
      <c r="O1542" s="161"/>
      <c r="P1542" s="162"/>
      <c r="Q1542" s="162"/>
      <c r="R1542" s="163"/>
      <c r="S1542" s="161"/>
      <c r="V1542" s="163"/>
      <c r="W1542" s="164"/>
      <c r="X1542" s="164"/>
    </row>
    <row r="1543" spans="10:24" x14ac:dyDescent="0.25">
      <c r="J1543">
        <v>1540</v>
      </c>
      <c r="K1543" s="43">
        <v>0.5258862494309603</v>
      </c>
      <c r="L1543">
        <v>0.44078610730595447</v>
      </c>
      <c r="M1543">
        <v>0.71918583303411832</v>
      </c>
      <c r="N1543" s="44">
        <v>0.87637780849750735</v>
      </c>
      <c r="O1543" s="161"/>
      <c r="P1543" s="162"/>
      <c r="Q1543" s="162"/>
      <c r="R1543" s="163"/>
      <c r="S1543" s="161"/>
      <c r="V1543" s="163"/>
      <c r="W1543" s="164"/>
      <c r="X1543" s="164"/>
    </row>
    <row r="1544" spans="10:24" x14ac:dyDescent="0.25">
      <c r="J1544">
        <v>1541</v>
      </c>
      <c r="K1544" s="43">
        <v>0.55915817131444057</v>
      </c>
      <c r="L1544">
        <v>0.69825358985073305</v>
      </c>
      <c r="M1544">
        <v>0.5156181790094897</v>
      </c>
      <c r="N1544" s="44">
        <v>0.12685346358859484</v>
      </c>
      <c r="O1544" s="161"/>
      <c r="P1544" s="162"/>
      <c r="Q1544" s="162"/>
      <c r="R1544" s="163"/>
      <c r="S1544" s="161"/>
      <c r="V1544" s="163"/>
      <c r="W1544" s="164"/>
      <c r="X1544" s="164"/>
    </row>
    <row r="1545" spans="10:24" x14ac:dyDescent="0.25">
      <c r="J1545">
        <v>1542</v>
      </c>
      <c r="K1545" s="43">
        <v>0.23929087160159523</v>
      </c>
      <c r="L1545">
        <v>0.39081478295963235</v>
      </c>
      <c r="M1545">
        <v>0.13060249233900978</v>
      </c>
      <c r="N1545" s="44">
        <v>0.59426702028294165</v>
      </c>
      <c r="O1545" s="161"/>
      <c r="P1545" s="162"/>
      <c r="Q1545" s="162"/>
      <c r="R1545" s="163"/>
      <c r="S1545" s="161"/>
      <c r="V1545" s="163"/>
      <c r="W1545" s="164"/>
      <c r="X1545" s="164"/>
    </row>
    <row r="1546" spans="10:24" x14ac:dyDescent="0.25">
      <c r="J1546">
        <v>1543</v>
      </c>
      <c r="K1546" s="43">
        <v>0.17245983748220717</v>
      </c>
      <c r="L1546">
        <v>0.64200651365070216</v>
      </c>
      <c r="M1546">
        <v>0.26449350370011027</v>
      </c>
      <c r="N1546" s="44">
        <v>0.45647089371363947</v>
      </c>
      <c r="O1546" s="161"/>
      <c r="P1546" s="162"/>
      <c r="Q1546" s="162"/>
      <c r="R1546" s="163"/>
      <c r="S1546" s="161"/>
      <c r="V1546" s="163"/>
      <c r="W1546" s="164"/>
      <c r="X1546" s="164"/>
    </row>
    <row r="1547" spans="10:24" x14ac:dyDescent="0.25">
      <c r="J1547">
        <v>1544</v>
      </c>
      <c r="K1547" s="43">
        <v>0.24170007848027009</v>
      </c>
      <c r="L1547">
        <v>5.9084462225666545E-2</v>
      </c>
      <c r="M1547">
        <v>0.58814124690139813</v>
      </c>
      <c r="N1547" s="44">
        <v>0.91299432655222479</v>
      </c>
      <c r="O1547" s="161"/>
      <c r="P1547" s="162"/>
      <c r="Q1547" s="162"/>
      <c r="R1547" s="163"/>
      <c r="S1547" s="161"/>
      <c r="V1547" s="163"/>
      <c r="W1547" s="164"/>
      <c r="X1547" s="164"/>
    </row>
    <row r="1548" spans="10:24" x14ac:dyDescent="0.25">
      <c r="J1548">
        <v>1545</v>
      </c>
      <c r="K1548" s="43">
        <v>0.18954403984643409</v>
      </c>
      <c r="L1548">
        <v>0.51771018436551719</v>
      </c>
      <c r="M1548">
        <v>0.57478206783331753</v>
      </c>
      <c r="N1548" s="44">
        <v>0.8305123437178179</v>
      </c>
      <c r="O1548" s="161"/>
      <c r="P1548" s="162"/>
      <c r="Q1548" s="162"/>
      <c r="R1548" s="163"/>
      <c r="S1548" s="161"/>
      <c r="V1548" s="163"/>
      <c r="W1548" s="164"/>
      <c r="X1548" s="164"/>
    </row>
    <row r="1549" spans="10:24" x14ac:dyDescent="0.25">
      <c r="J1549">
        <v>1546</v>
      </c>
      <c r="K1549" s="43">
        <v>0.80188700814856062</v>
      </c>
      <c r="L1549">
        <v>0.32710700401481996</v>
      </c>
      <c r="M1549">
        <v>0.52894966348314187</v>
      </c>
      <c r="N1549" s="44">
        <v>0.81328407129567348</v>
      </c>
      <c r="O1549" s="161"/>
      <c r="P1549" s="162"/>
      <c r="Q1549" s="162"/>
      <c r="R1549" s="163"/>
      <c r="S1549" s="161"/>
      <c r="V1549" s="163"/>
      <c r="W1549" s="164"/>
      <c r="X1549" s="164"/>
    </row>
    <row r="1550" spans="10:24" x14ac:dyDescent="0.25">
      <c r="J1550">
        <v>1547</v>
      </c>
      <c r="K1550" s="43">
        <v>0.97881872367972045</v>
      </c>
      <c r="L1550">
        <v>0.87148360410075243</v>
      </c>
      <c r="M1550">
        <v>0.19676786488113573</v>
      </c>
      <c r="N1550" s="44">
        <v>0.45231814124674152</v>
      </c>
      <c r="O1550" s="161"/>
      <c r="P1550" s="162"/>
      <c r="Q1550" s="162"/>
      <c r="R1550" s="163"/>
      <c r="S1550" s="161"/>
      <c r="V1550" s="163"/>
      <c r="W1550" s="164"/>
      <c r="X1550" s="164"/>
    </row>
    <row r="1551" spans="10:24" x14ac:dyDescent="0.25">
      <c r="J1551">
        <v>1548</v>
      </c>
      <c r="K1551" s="43">
        <v>0.48802367494582732</v>
      </c>
      <c r="L1551">
        <v>0.26903000322369397</v>
      </c>
      <c r="M1551">
        <v>0.52011418820602628</v>
      </c>
      <c r="N1551" s="44">
        <v>0.67090035647071844</v>
      </c>
      <c r="O1551" s="161"/>
      <c r="P1551" s="162"/>
      <c r="Q1551" s="162"/>
      <c r="R1551" s="163"/>
      <c r="S1551" s="161"/>
      <c r="V1551" s="163"/>
      <c r="W1551" s="164"/>
      <c r="X1551" s="164"/>
    </row>
    <row r="1552" spans="10:24" x14ac:dyDescent="0.25">
      <c r="J1552">
        <v>1549</v>
      </c>
      <c r="K1552" s="43">
        <v>0.23801197405814667</v>
      </c>
      <c r="L1552">
        <v>6.6916193008604963E-2</v>
      </c>
      <c r="M1552">
        <v>0.64039038842468354</v>
      </c>
      <c r="N1552" s="44">
        <v>3.5883992018266309E-3</v>
      </c>
      <c r="O1552" s="161"/>
      <c r="P1552" s="162"/>
      <c r="Q1552" s="162"/>
      <c r="R1552" s="163"/>
      <c r="S1552" s="161"/>
      <c r="V1552" s="163"/>
      <c r="W1552" s="164"/>
      <c r="X1552" s="164"/>
    </row>
    <row r="1553" spans="10:24" x14ac:dyDescent="0.25">
      <c r="J1553">
        <v>1550</v>
      </c>
      <c r="K1553" s="43">
        <v>0.54573289209717646</v>
      </c>
      <c r="L1553">
        <v>0.81907262449275275</v>
      </c>
      <c r="M1553">
        <v>0.9547655439230619</v>
      </c>
      <c r="N1553" s="44">
        <v>0.23537534519393744</v>
      </c>
      <c r="O1553" s="161"/>
      <c r="P1553" s="162"/>
      <c r="Q1553" s="162"/>
      <c r="R1553" s="163"/>
      <c r="S1553" s="161"/>
      <c r="V1553" s="163"/>
      <c r="W1553" s="164"/>
      <c r="X1553" s="164"/>
    </row>
    <row r="1554" spans="10:24" x14ac:dyDescent="0.25">
      <c r="J1554">
        <v>1551</v>
      </c>
      <c r="K1554" s="43">
        <v>0.72245383406839825</v>
      </c>
      <c r="L1554">
        <v>0.56076432349942418</v>
      </c>
      <c r="M1554">
        <v>0.55701933069816234</v>
      </c>
      <c r="N1554" s="44">
        <v>0.98414776003221527</v>
      </c>
      <c r="O1554" s="161"/>
      <c r="P1554" s="162"/>
      <c r="Q1554" s="162"/>
      <c r="R1554" s="163"/>
      <c r="S1554" s="161"/>
      <c r="V1554" s="163"/>
      <c r="W1554" s="164"/>
      <c r="X1554" s="164"/>
    </row>
    <row r="1555" spans="10:24" x14ac:dyDescent="0.25">
      <c r="J1555">
        <v>1552</v>
      </c>
      <c r="K1555" s="43">
        <v>5.7411535505720312E-3</v>
      </c>
      <c r="L1555">
        <v>0.67061792514884933</v>
      </c>
      <c r="M1555">
        <v>0.91854181306147087</v>
      </c>
      <c r="N1555" s="44">
        <v>0.57561618354131983</v>
      </c>
      <c r="O1555" s="161"/>
      <c r="P1555" s="162"/>
      <c r="Q1555" s="162"/>
      <c r="R1555" s="163"/>
      <c r="S1555" s="161"/>
      <c r="V1555" s="163"/>
      <c r="W1555" s="164"/>
      <c r="X1555" s="164"/>
    </row>
    <row r="1556" spans="10:24" x14ac:dyDescent="0.25">
      <c r="J1556">
        <v>1553</v>
      </c>
      <c r="K1556" s="43">
        <v>0.10814864963415061</v>
      </c>
      <c r="L1556">
        <v>0.8914666265564497</v>
      </c>
      <c r="M1556">
        <v>0.53793620003886211</v>
      </c>
      <c r="N1556" s="44">
        <v>0.76665732658749175</v>
      </c>
      <c r="O1556" s="161"/>
      <c r="P1556" s="162"/>
      <c r="Q1556" s="162"/>
      <c r="R1556" s="163"/>
      <c r="S1556" s="161"/>
      <c r="V1556" s="163"/>
      <c r="W1556" s="164"/>
      <c r="X1556" s="164"/>
    </row>
    <row r="1557" spans="10:24" x14ac:dyDescent="0.25">
      <c r="J1557">
        <v>1554</v>
      </c>
      <c r="K1557" s="43">
        <v>0.65246838934508</v>
      </c>
      <c r="L1557">
        <v>0.85959150517273264</v>
      </c>
      <c r="M1557">
        <v>0.66995555348070701</v>
      </c>
      <c r="N1557" s="44">
        <v>0.53926151927114707</v>
      </c>
      <c r="O1557" s="161"/>
      <c r="P1557" s="162"/>
      <c r="Q1557" s="162"/>
      <c r="R1557" s="163"/>
      <c r="S1557" s="161"/>
      <c r="V1557" s="163"/>
      <c r="W1557" s="164"/>
      <c r="X1557" s="164"/>
    </row>
    <row r="1558" spans="10:24" x14ac:dyDescent="0.25">
      <c r="J1558">
        <v>1555</v>
      </c>
      <c r="K1558" s="43">
        <v>0.54273601869085175</v>
      </c>
      <c r="L1558">
        <v>0.5576758886023887</v>
      </c>
      <c r="M1558">
        <v>0.78668290047695133</v>
      </c>
      <c r="N1558" s="44">
        <v>0.96104249889564397</v>
      </c>
      <c r="O1558" s="161"/>
      <c r="P1558" s="162"/>
      <c r="Q1558" s="162"/>
      <c r="R1558" s="163"/>
      <c r="S1558" s="161"/>
      <c r="V1558" s="163"/>
      <c r="W1558" s="164"/>
      <c r="X1558" s="164"/>
    </row>
    <row r="1559" spans="10:24" x14ac:dyDescent="0.25">
      <c r="J1559">
        <v>1556</v>
      </c>
      <c r="K1559" s="43">
        <v>0.43831755655351357</v>
      </c>
      <c r="L1559">
        <v>0.79780528429072628</v>
      </c>
      <c r="M1559">
        <v>0.48372430236046671</v>
      </c>
      <c r="N1559" s="44">
        <v>0.61332871432964287</v>
      </c>
      <c r="O1559" s="161"/>
      <c r="P1559" s="162"/>
      <c r="Q1559" s="162"/>
      <c r="R1559" s="163"/>
      <c r="S1559" s="161"/>
      <c r="V1559" s="163"/>
      <c r="W1559" s="164"/>
      <c r="X1559" s="164"/>
    </row>
    <row r="1560" spans="10:24" x14ac:dyDescent="0.25">
      <c r="J1560">
        <v>1557</v>
      </c>
      <c r="K1560" s="43">
        <v>0.6008664813021749</v>
      </c>
      <c r="L1560">
        <v>0.27884313237127922</v>
      </c>
      <c r="M1560">
        <v>0.56868507207016494</v>
      </c>
      <c r="N1560" s="44">
        <v>0.5692980804362886</v>
      </c>
      <c r="O1560" s="161"/>
      <c r="P1560" s="162"/>
      <c r="Q1560" s="162"/>
      <c r="R1560" s="163"/>
      <c r="S1560" s="161"/>
      <c r="V1560" s="163"/>
      <c r="W1560" s="164"/>
      <c r="X1560" s="164"/>
    </row>
    <row r="1561" spans="10:24" x14ac:dyDescent="0.25">
      <c r="J1561">
        <v>1558</v>
      </c>
      <c r="K1561" s="43">
        <v>0.20861190684570552</v>
      </c>
      <c r="L1561">
        <v>0.53950574263220297</v>
      </c>
      <c r="M1561">
        <v>0.89012359561512588</v>
      </c>
      <c r="N1561" s="44">
        <v>0.11443721890564229</v>
      </c>
      <c r="O1561" s="161"/>
      <c r="P1561" s="162"/>
      <c r="Q1561" s="162"/>
      <c r="R1561" s="163"/>
      <c r="S1561" s="161"/>
      <c r="V1561" s="163"/>
      <c r="W1561" s="164"/>
      <c r="X1561" s="164"/>
    </row>
    <row r="1562" spans="10:24" x14ac:dyDescent="0.25">
      <c r="J1562">
        <v>1559</v>
      </c>
      <c r="K1562" s="43">
        <v>0.37211093226231495</v>
      </c>
      <c r="L1562">
        <v>0.15037051122319101</v>
      </c>
      <c r="M1562">
        <v>9.4905606057441028E-2</v>
      </c>
      <c r="N1562" s="44">
        <v>0.28123943825902031</v>
      </c>
      <c r="O1562" s="161"/>
      <c r="P1562" s="162"/>
      <c r="Q1562" s="162"/>
      <c r="R1562" s="163"/>
      <c r="S1562" s="161"/>
      <c r="V1562" s="163"/>
      <c r="W1562" s="164"/>
      <c r="X1562" s="164"/>
    </row>
    <row r="1563" spans="10:24" x14ac:dyDescent="0.25">
      <c r="J1563">
        <v>1560</v>
      </c>
      <c r="K1563" s="43">
        <v>0.96462524429020724</v>
      </c>
      <c r="L1563">
        <v>0.68665290434210047</v>
      </c>
      <c r="M1563">
        <v>2.221025405293342E-3</v>
      </c>
      <c r="N1563" s="44">
        <v>0.69434738224080539</v>
      </c>
      <c r="O1563" s="161"/>
      <c r="P1563" s="162"/>
      <c r="Q1563" s="162"/>
      <c r="R1563" s="163"/>
      <c r="S1563" s="161"/>
      <c r="V1563" s="163"/>
      <c r="W1563" s="164"/>
      <c r="X1563" s="164"/>
    </row>
    <row r="1564" spans="10:24" x14ac:dyDescent="0.25">
      <c r="J1564">
        <v>1561</v>
      </c>
      <c r="K1564" s="43">
        <v>0.28413722212877546</v>
      </c>
      <c r="L1564">
        <v>9.654887738063278E-2</v>
      </c>
      <c r="M1564">
        <v>0.4209352549740607</v>
      </c>
      <c r="N1564" s="44">
        <v>9.7461753515323268E-2</v>
      </c>
      <c r="O1564" s="161"/>
      <c r="P1564" s="162"/>
      <c r="Q1564" s="162"/>
      <c r="R1564" s="163"/>
      <c r="S1564" s="161"/>
      <c r="V1564" s="163"/>
      <c r="W1564" s="164"/>
      <c r="X1564" s="164"/>
    </row>
    <row r="1565" spans="10:24" x14ac:dyDescent="0.25">
      <c r="J1565">
        <v>1562</v>
      </c>
      <c r="K1565" s="43">
        <v>0.3852290601675088</v>
      </c>
      <c r="L1565">
        <v>0.69279857320350002</v>
      </c>
      <c r="M1565">
        <v>8.5798176324655695E-2</v>
      </c>
      <c r="N1565" s="44">
        <v>0.57438399262078532</v>
      </c>
      <c r="O1565" s="161"/>
      <c r="P1565" s="162"/>
      <c r="Q1565" s="162"/>
      <c r="R1565" s="163"/>
      <c r="S1565" s="161"/>
      <c r="V1565" s="163"/>
      <c r="W1565" s="164"/>
      <c r="X1565" s="164"/>
    </row>
    <row r="1566" spans="10:24" x14ac:dyDescent="0.25">
      <c r="J1566">
        <v>1563</v>
      </c>
      <c r="K1566" s="43">
        <v>0.67368916375355037</v>
      </c>
      <c r="L1566">
        <v>0.21344235815044588</v>
      </c>
      <c r="M1566">
        <v>0.67080772673978439</v>
      </c>
      <c r="N1566" s="44">
        <v>0.62995878271423111</v>
      </c>
      <c r="O1566" s="161"/>
      <c r="P1566" s="162"/>
      <c r="Q1566" s="162"/>
      <c r="R1566" s="163"/>
      <c r="S1566" s="161"/>
      <c r="V1566" s="163"/>
      <c r="W1566" s="164"/>
      <c r="X1566" s="164"/>
    </row>
    <row r="1567" spans="10:24" x14ac:dyDescent="0.25">
      <c r="J1567">
        <v>1564</v>
      </c>
      <c r="K1567" s="43">
        <v>0.92019676853627352</v>
      </c>
      <c r="L1567">
        <v>0.44351779258169288</v>
      </c>
      <c r="M1567">
        <v>0.90137542625910472</v>
      </c>
      <c r="N1567" s="44">
        <v>0.42254202249871042</v>
      </c>
      <c r="O1567" s="161"/>
      <c r="P1567" s="162"/>
      <c r="Q1567" s="162"/>
      <c r="R1567" s="163"/>
      <c r="S1567" s="161"/>
      <c r="V1567" s="163"/>
      <c r="W1567" s="164"/>
      <c r="X1567" s="164"/>
    </row>
    <row r="1568" spans="10:24" x14ac:dyDescent="0.25">
      <c r="J1568">
        <v>1565</v>
      </c>
      <c r="K1568" s="43">
        <v>0.65455932357912616</v>
      </c>
      <c r="L1568">
        <v>0.14395255124016682</v>
      </c>
      <c r="M1568">
        <v>0.172911070344273</v>
      </c>
      <c r="N1568" s="44">
        <v>4.3647863186753177E-3</v>
      </c>
      <c r="O1568" s="161"/>
      <c r="P1568" s="162"/>
      <c r="Q1568" s="162"/>
      <c r="R1568" s="163"/>
      <c r="S1568" s="161"/>
      <c r="V1568" s="163"/>
      <c r="W1568" s="164"/>
      <c r="X1568" s="164"/>
    </row>
    <row r="1569" spans="10:24" x14ac:dyDescent="0.25">
      <c r="J1569">
        <v>1566</v>
      </c>
      <c r="K1569" s="43">
        <v>0.35077044352974829</v>
      </c>
      <c r="L1569">
        <v>0.57961965393014259</v>
      </c>
      <c r="M1569">
        <v>0.1090656612666574</v>
      </c>
      <c r="N1569" s="44">
        <v>0.67025657109780645</v>
      </c>
      <c r="O1569" s="161"/>
      <c r="P1569" s="162"/>
      <c r="Q1569" s="162"/>
      <c r="R1569" s="163"/>
      <c r="S1569" s="161"/>
      <c r="V1569" s="163"/>
      <c r="W1569" s="164"/>
      <c r="X1569" s="164"/>
    </row>
    <row r="1570" spans="10:24" x14ac:dyDescent="0.25">
      <c r="J1570">
        <v>1567</v>
      </c>
      <c r="K1570" s="43">
        <v>0.3052659589218315</v>
      </c>
      <c r="L1570">
        <v>0.83099363296161011</v>
      </c>
      <c r="M1570">
        <v>4.3712595985942015E-2</v>
      </c>
      <c r="N1570" s="44">
        <v>0.30158588204298775</v>
      </c>
      <c r="O1570" s="161"/>
      <c r="P1570" s="162"/>
      <c r="Q1570" s="162"/>
      <c r="R1570" s="163"/>
      <c r="S1570" s="161"/>
      <c r="V1570" s="163"/>
      <c r="W1570" s="164"/>
      <c r="X1570" s="164"/>
    </row>
    <row r="1571" spans="10:24" x14ac:dyDescent="0.25">
      <c r="J1571">
        <v>1568</v>
      </c>
      <c r="K1571" s="43">
        <v>0.65353203404625237</v>
      </c>
      <c r="L1571">
        <v>0.10627748947327187</v>
      </c>
      <c r="M1571">
        <v>0.70010427463503466</v>
      </c>
      <c r="N1571" s="44">
        <v>0.28690547814164158</v>
      </c>
      <c r="O1571" s="161"/>
      <c r="P1571" s="162"/>
      <c r="Q1571" s="162"/>
      <c r="R1571" s="163"/>
      <c r="S1571" s="161"/>
      <c r="V1571" s="163"/>
      <c r="W1571" s="164"/>
      <c r="X1571" s="164"/>
    </row>
    <row r="1572" spans="10:24" x14ac:dyDescent="0.25">
      <c r="J1572">
        <v>1569</v>
      </c>
      <c r="K1572" s="43">
        <v>0.92304638585357079</v>
      </c>
      <c r="L1572">
        <v>8.8314384243641575E-2</v>
      </c>
      <c r="M1572">
        <v>0.88063908442519989</v>
      </c>
      <c r="N1572" s="44">
        <v>0.38015913370806165</v>
      </c>
      <c r="O1572" s="161"/>
      <c r="P1572" s="162"/>
      <c r="Q1572" s="162"/>
      <c r="R1572" s="163"/>
      <c r="S1572" s="161"/>
      <c r="V1572" s="163"/>
      <c r="W1572" s="164"/>
      <c r="X1572" s="164"/>
    </row>
    <row r="1573" spans="10:24" x14ac:dyDescent="0.25">
      <c r="J1573">
        <v>1570</v>
      </c>
      <c r="K1573" s="43">
        <v>0.4286634943005585</v>
      </c>
      <c r="L1573">
        <v>0.48684332255254892</v>
      </c>
      <c r="M1573">
        <v>0.70686204788288709</v>
      </c>
      <c r="N1573" s="44">
        <v>0.35084114003269784</v>
      </c>
      <c r="O1573" s="161"/>
      <c r="P1573" s="162"/>
      <c r="Q1573" s="162"/>
      <c r="R1573" s="163"/>
      <c r="S1573" s="161"/>
      <c r="V1573" s="163"/>
      <c r="W1573" s="164"/>
      <c r="X1573" s="164"/>
    </row>
    <row r="1574" spans="10:24" x14ac:dyDescent="0.25">
      <c r="J1574">
        <v>1571</v>
      </c>
      <c r="K1574" s="43">
        <v>0.92036558028482651</v>
      </c>
      <c r="L1574">
        <v>0.70374524000384864</v>
      </c>
      <c r="M1574">
        <v>0.93177326444808672</v>
      </c>
      <c r="N1574" s="44">
        <v>0.72013852801938349</v>
      </c>
      <c r="O1574" s="161"/>
      <c r="P1574" s="162"/>
      <c r="Q1574" s="162"/>
      <c r="R1574" s="163"/>
      <c r="S1574" s="161"/>
      <c r="V1574" s="163"/>
      <c r="W1574" s="164"/>
      <c r="X1574" s="164"/>
    </row>
    <row r="1575" spans="10:24" x14ac:dyDescent="0.25">
      <c r="J1575">
        <v>1572</v>
      </c>
      <c r="K1575" s="43">
        <v>0.94328361680484929</v>
      </c>
      <c r="L1575">
        <v>0.88110261164105119</v>
      </c>
      <c r="M1575">
        <v>9.4720137280634664E-2</v>
      </c>
      <c r="N1575" s="44">
        <v>0.56712427448819069</v>
      </c>
      <c r="O1575" s="161"/>
      <c r="P1575" s="162"/>
      <c r="Q1575" s="162"/>
      <c r="R1575" s="163"/>
      <c r="S1575" s="161"/>
      <c r="V1575" s="163"/>
      <c r="W1575" s="164"/>
      <c r="X1575" s="164"/>
    </row>
    <row r="1576" spans="10:24" x14ac:dyDescent="0.25">
      <c r="J1576">
        <v>1573</v>
      </c>
      <c r="K1576" s="43">
        <v>0.73906232391691307</v>
      </c>
      <c r="L1576">
        <v>0.14763851525711735</v>
      </c>
      <c r="M1576">
        <v>0.35350552013742109</v>
      </c>
      <c r="N1576" s="44">
        <v>0.54862805651376689</v>
      </c>
      <c r="O1576" s="161"/>
      <c r="P1576" s="162"/>
      <c r="Q1576" s="162"/>
      <c r="R1576" s="163"/>
      <c r="S1576" s="161"/>
      <c r="V1576" s="163"/>
      <c r="W1576" s="164"/>
      <c r="X1576" s="164"/>
    </row>
    <row r="1577" spans="10:24" x14ac:dyDescent="0.25">
      <c r="J1577">
        <v>1574</v>
      </c>
      <c r="K1577" s="43">
        <v>0.80646485030377923</v>
      </c>
      <c r="L1577">
        <v>0.59041071306652759</v>
      </c>
      <c r="M1577">
        <v>0.36750965864563678</v>
      </c>
      <c r="N1577" s="44">
        <v>0.584232584177234</v>
      </c>
      <c r="O1577" s="161"/>
      <c r="P1577" s="162"/>
      <c r="Q1577" s="162"/>
      <c r="R1577" s="163"/>
      <c r="S1577" s="161"/>
      <c r="V1577" s="163"/>
      <c r="W1577" s="164"/>
      <c r="X1577" s="164"/>
    </row>
    <row r="1578" spans="10:24" x14ac:dyDescent="0.25">
      <c r="J1578">
        <v>1575</v>
      </c>
      <c r="K1578" s="43">
        <v>0.11870084547552395</v>
      </c>
      <c r="L1578">
        <v>0.28812032106434149</v>
      </c>
      <c r="M1578">
        <v>0.32810177916597449</v>
      </c>
      <c r="N1578" s="44">
        <v>5.340687064551175E-2</v>
      </c>
      <c r="O1578" s="161"/>
      <c r="P1578" s="162"/>
      <c r="Q1578" s="162"/>
      <c r="R1578" s="163"/>
      <c r="S1578" s="161"/>
      <c r="V1578" s="163"/>
      <c r="W1578" s="164"/>
      <c r="X1578" s="164"/>
    </row>
    <row r="1579" spans="10:24" x14ac:dyDescent="0.25">
      <c r="J1579">
        <v>1576</v>
      </c>
      <c r="K1579" s="43">
        <v>1.4121292113834727E-2</v>
      </c>
      <c r="L1579">
        <v>0.92420595342539735</v>
      </c>
      <c r="M1579">
        <v>0.63474897492699867</v>
      </c>
      <c r="N1579" s="44">
        <v>0.90200469960215413</v>
      </c>
      <c r="O1579" s="161"/>
      <c r="P1579" s="162"/>
      <c r="Q1579" s="162"/>
      <c r="R1579" s="163"/>
      <c r="S1579" s="161"/>
      <c r="V1579" s="163"/>
      <c r="W1579" s="164"/>
      <c r="X1579" s="164"/>
    </row>
    <row r="1580" spans="10:24" x14ac:dyDescent="0.25">
      <c r="J1580">
        <v>1577</v>
      </c>
      <c r="K1580" s="43">
        <v>0.68696346624958549</v>
      </c>
      <c r="L1580">
        <v>0.32011052920267968</v>
      </c>
      <c r="M1580">
        <v>0.83400894479399446</v>
      </c>
      <c r="N1580" s="44">
        <v>0.75086393974558363</v>
      </c>
      <c r="O1580" s="161"/>
      <c r="P1580" s="162"/>
      <c r="Q1580" s="162"/>
      <c r="R1580" s="163"/>
      <c r="S1580" s="161"/>
      <c r="V1580" s="163"/>
      <c r="W1580" s="164"/>
      <c r="X1580" s="164"/>
    </row>
    <row r="1581" spans="10:24" x14ac:dyDescent="0.25">
      <c r="J1581">
        <v>1578</v>
      </c>
      <c r="K1581" s="43">
        <v>7.2953960939479923E-2</v>
      </c>
      <c r="L1581">
        <v>0.43728122941922654</v>
      </c>
      <c r="M1581">
        <v>0.30670739165761884</v>
      </c>
      <c r="N1581" s="44">
        <v>0.67642553450794862</v>
      </c>
      <c r="O1581" s="161"/>
      <c r="P1581" s="162"/>
      <c r="Q1581" s="162"/>
      <c r="R1581" s="163"/>
      <c r="S1581" s="161"/>
      <c r="V1581" s="163"/>
      <c r="W1581" s="164"/>
      <c r="X1581" s="164"/>
    </row>
    <row r="1582" spans="10:24" x14ac:dyDescent="0.25">
      <c r="J1582">
        <v>1579</v>
      </c>
      <c r="K1582" s="43">
        <v>0.4174634133281252</v>
      </c>
      <c r="L1582">
        <v>0.92612678729744347</v>
      </c>
      <c r="M1582">
        <v>4.84379595836959E-2</v>
      </c>
      <c r="N1582" s="44">
        <v>0.26610704960812281</v>
      </c>
      <c r="O1582" s="161"/>
      <c r="P1582" s="162"/>
      <c r="Q1582" s="162"/>
      <c r="R1582" s="163"/>
      <c r="S1582" s="161"/>
      <c r="V1582" s="163"/>
      <c r="W1582" s="164"/>
      <c r="X1582" s="164"/>
    </row>
    <row r="1583" spans="10:24" x14ac:dyDescent="0.25">
      <c r="J1583">
        <v>1580</v>
      </c>
      <c r="K1583" s="43">
        <v>0.92416250192678118</v>
      </c>
      <c r="L1583">
        <v>0.71783359975633498</v>
      </c>
      <c r="M1583">
        <v>0.67018986083771737</v>
      </c>
      <c r="N1583" s="44">
        <v>0.706580804390887</v>
      </c>
      <c r="O1583" s="161"/>
      <c r="P1583" s="162"/>
      <c r="Q1583" s="162"/>
      <c r="R1583" s="163"/>
      <c r="S1583" s="161"/>
      <c r="V1583" s="163"/>
      <c r="W1583" s="164"/>
      <c r="X1583" s="164"/>
    </row>
    <row r="1584" spans="10:24" x14ac:dyDescent="0.25">
      <c r="J1584">
        <v>1581</v>
      </c>
      <c r="K1584" s="43">
        <v>0.373337084374183</v>
      </c>
      <c r="L1584">
        <v>0.73986052988585793</v>
      </c>
      <c r="M1584">
        <v>0.19146181590543332</v>
      </c>
      <c r="N1584" s="44">
        <v>0.29445031133410726</v>
      </c>
      <c r="O1584" s="161"/>
      <c r="P1584" s="162"/>
      <c r="Q1584" s="162"/>
      <c r="R1584" s="163"/>
      <c r="S1584" s="161"/>
      <c r="V1584" s="163"/>
      <c r="W1584" s="164"/>
      <c r="X1584" s="164"/>
    </row>
    <row r="1585" spans="10:24" x14ac:dyDescent="0.25">
      <c r="J1585">
        <v>1582</v>
      </c>
      <c r="K1585" s="43">
        <v>9.7588510496699477E-2</v>
      </c>
      <c r="L1585">
        <v>0.3342027647473329</v>
      </c>
      <c r="M1585">
        <v>0.63931569776180186</v>
      </c>
      <c r="N1585" s="44">
        <v>0.8276664907438388</v>
      </c>
      <c r="O1585" s="161"/>
      <c r="P1585" s="162"/>
      <c r="Q1585" s="162"/>
      <c r="R1585" s="163"/>
      <c r="S1585" s="161"/>
      <c r="V1585" s="163"/>
      <c r="W1585" s="164"/>
      <c r="X1585" s="164"/>
    </row>
    <row r="1586" spans="10:24" x14ac:dyDescent="0.25">
      <c r="J1586">
        <v>1583</v>
      </c>
      <c r="K1586" s="43">
        <v>0.79799993825868454</v>
      </c>
      <c r="L1586">
        <v>0.44615808329791751</v>
      </c>
      <c r="M1586">
        <v>0.55779357516328587</v>
      </c>
      <c r="N1586" s="44">
        <v>0.36630672397879427</v>
      </c>
      <c r="O1586" s="161"/>
      <c r="P1586" s="162"/>
      <c r="Q1586" s="162"/>
      <c r="R1586" s="163"/>
      <c r="S1586" s="161"/>
      <c r="V1586" s="163"/>
      <c r="W1586" s="164"/>
      <c r="X1586" s="164"/>
    </row>
    <row r="1587" spans="10:24" x14ac:dyDescent="0.25">
      <c r="J1587">
        <v>1584</v>
      </c>
      <c r="K1587" s="43">
        <v>5.0928668519318765E-2</v>
      </c>
      <c r="L1587">
        <v>0.50497240701524082</v>
      </c>
      <c r="M1587">
        <v>0.57519274308988766</v>
      </c>
      <c r="N1587" s="44">
        <v>9.6334097237539495E-2</v>
      </c>
      <c r="O1587" s="161"/>
      <c r="P1587" s="162"/>
      <c r="Q1587" s="162"/>
      <c r="R1587" s="163"/>
      <c r="S1587" s="161"/>
      <c r="V1587" s="163"/>
      <c r="W1587" s="164"/>
      <c r="X1587" s="164"/>
    </row>
    <row r="1588" spans="10:24" x14ac:dyDescent="0.25">
      <c r="J1588">
        <v>1585</v>
      </c>
      <c r="K1588" s="43">
        <v>0.31683233849497738</v>
      </c>
      <c r="L1588">
        <v>0.55143062488981132</v>
      </c>
      <c r="M1588">
        <v>0.49437068958000496</v>
      </c>
      <c r="N1588" s="44">
        <v>1.8020915434129314E-2</v>
      </c>
      <c r="O1588" s="161"/>
      <c r="P1588" s="162"/>
      <c r="Q1588" s="162"/>
      <c r="R1588" s="163"/>
      <c r="S1588" s="161"/>
      <c r="V1588" s="163"/>
      <c r="W1588" s="164"/>
      <c r="X1588" s="164"/>
    </row>
    <row r="1589" spans="10:24" x14ac:dyDescent="0.25">
      <c r="J1589">
        <v>1586</v>
      </c>
      <c r="K1589" s="43">
        <v>0.71154851880823555</v>
      </c>
      <c r="L1589">
        <v>8.1620095322631259E-2</v>
      </c>
      <c r="M1589">
        <v>7.8159773670900656E-2</v>
      </c>
      <c r="N1589" s="44">
        <v>0.20022364530907488</v>
      </c>
      <c r="O1589" s="161"/>
      <c r="P1589" s="162"/>
      <c r="Q1589" s="162"/>
      <c r="R1589" s="163"/>
      <c r="S1589" s="161"/>
      <c r="V1589" s="163"/>
      <c r="W1589" s="164"/>
      <c r="X1589" s="164"/>
    </row>
    <row r="1590" spans="10:24" x14ac:dyDescent="0.25">
      <c r="J1590">
        <v>1587</v>
      </c>
      <c r="K1590" s="43">
        <v>0.92731558764078881</v>
      </c>
      <c r="L1590">
        <v>0.39502440988240306</v>
      </c>
      <c r="M1590">
        <v>0.21256934660149507</v>
      </c>
      <c r="N1590" s="44">
        <v>0.88916081396786517</v>
      </c>
      <c r="O1590" s="161"/>
      <c r="P1590" s="162"/>
      <c r="Q1590" s="162"/>
      <c r="R1590" s="163"/>
      <c r="S1590" s="161"/>
      <c r="V1590" s="163"/>
      <c r="W1590" s="164"/>
      <c r="X1590" s="164"/>
    </row>
    <row r="1591" spans="10:24" x14ac:dyDescent="0.25">
      <c r="J1591">
        <v>1588</v>
      </c>
      <c r="K1591" s="43">
        <v>0.379654568901303</v>
      </c>
      <c r="L1591">
        <v>0.44089854766660164</v>
      </c>
      <c r="M1591">
        <v>7.6575639678635232E-2</v>
      </c>
      <c r="N1591" s="44">
        <v>8.4486096262566757E-2</v>
      </c>
      <c r="O1591" s="161"/>
      <c r="P1591" s="162"/>
      <c r="Q1591" s="162"/>
      <c r="R1591" s="163"/>
      <c r="S1591" s="161"/>
      <c r="V1591" s="163"/>
      <c r="W1591" s="164"/>
      <c r="X1591" s="164"/>
    </row>
    <row r="1592" spans="10:24" x14ac:dyDescent="0.25">
      <c r="J1592">
        <v>1589</v>
      </c>
      <c r="K1592" s="43">
        <v>0.56921458945682146</v>
      </c>
      <c r="L1592">
        <v>0.9643535476354913</v>
      </c>
      <c r="M1592">
        <v>0.10819846133680011</v>
      </c>
      <c r="N1592" s="44">
        <v>0.14722609598605196</v>
      </c>
      <c r="O1592" s="161"/>
      <c r="P1592" s="162"/>
      <c r="Q1592" s="162"/>
      <c r="R1592" s="163"/>
      <c r="S1592" s="161"/>
      <c r="V1592" s="163"/>
      <c r="W1592" s="164"/>
      <c r="X1592" s="164"/>
    </row>
    <row r="1593" spans="10:24" x14ac:dyDescent="0.25">
      <c r="J1593">
        <v>1590</v>
      </c>
      <c r="K1593" s="43">
        <v>0.23169699708135583</v>
      </c>
      <c r="L1593">
        <v>0.21706041305576751</v>
      </c>
      <c r="M1593">
        <v>0.31706848002681176</v>
      </c>
      <c r="N1593" s="44">
        <v>0.74363191443714372</v>
      </c>
      <c r="O1593" s="161"/>
      <c r="P1593" s="162"/>
      <c r="Q1593" s="162"/>
      <c r="R1593" s="163"/>
      <c r="S1593" s="161"/>
      <c r="V1593" s="163"/>
      <c r="W1593" s="164"/>
      <c r="X1593" s="164"/>
    </row>
    <row r="1594" spans="10:24" x14ac:dyDescent="0.25">
      <c r="J1594">
        <v>1591</v>
      </c>
      <c r="K1594" s="43">
        <v>0.74470636688619785</v>
      </c>
      <c r="L1594">
        <v>0.78205074313249323</v>
      </c>
      <c r="M1594">
        <v>0.77785110582816486</v>
      </c>
      <c r="N1594" s="44">
        <v>0.64088980838647414</v>
      </c>
      <c r="O1594" s="161"/>
      <c r="P1594" s="162"/>
      <c r="Q1594" s="162"/>
      <c r="R1594" s="163"/>
      <c r="S1594" s="161"/>
      <c r="V1594" s="163"/>
      <c r="W1594" s="164"/>
      <c r="X1594" s="164"/>
    </row>
    <row r="1595" spans="10:24" x14ac:dyDescent="0.25">
      <c r="J1595">
        <v>1592</v>
      </c>
      <c r="K1595" s="43">
        <v>0.45377416749388255</v>
      </c>
      <c r="L1595">
        <v>0.7822562468447285</v>
      </c>
      <c r="M1595">
        <v>0.16538429142851363</v>
      </c>
      <c r="N1595" s="44">
        <v>0.86642231412116566</v>
      </c>
      <c r="O1595" s="161"/>
      <c r="P1595" s="162"/>
      <c r="Q1595" s="162"/>
      <c r="R1595" s="163"/>
      <c r="S1595" s="161"/>
      <c r="V1595" s="163"/>
      <c r="W1595" s="164"/>
      <c r="X1595" s="164"/>
    </row>
    <row r="1596" spans="10:24" x14ac:dyDescent="0.25">
      <c r="J1596">
        <v>1593</v>
      </c>
      <c r="K1596" s="43">
        <v>0.34611036498374215</v>
      </c>
      <c r="L1596">
        <v>0.19655978646547934</v>
      </c>
      <c r="M1596">
        <v>0.15473577803667504</v>
      </c>
      <c r="N1596" s="44">
        <v>0.78597760768940972</v>
      </c>
      <c r="O1596" s="161"/>
      <c r="P1596" s="162"/>
      <c r="Q1596" s="162"/>
      <c r="R1596" s="163"/>
      <c r="S1596" s="161"/>
      <c r="V1596" s="163"/>
      <c r="W1596" s="164"/>
      <c r="X1596" s="164"/>
    </row>
    <row r="1597" spans="10:24" x14ac:dyDescent="0.25">
      <c r="J1597">
        <v>1594</v>
      </c>
      <c r="K1597" s="43">
        <v>0.82399983479939576</v>
      </c>
      <c r="L1597">
        <v>0.48088254250281848</v>
      </c>
      <c r="M1597">
        <v>0.85407925867454304</v>
      </c>
      <c r="N1597" s="44">
        <v>0.95549060449441825</v>
      </c>
      <c r="O1597" s="161"/>
      <c r="P1597" s="162"/>
      <c r="Q1597" s="162"/>
      <c r="R1597" s="163"/>
      <c r="S1597" s="161"/>
      <c r="V1597" s="163"/>
      <c r="W1597" s="164"/>
      <c r="X1597" s="164"/>
    </row>
    <row r="1598" spans="10:24" x14ac:dyDescent="0.25">
      <c r="J1598">
        <v>1595</v>
      </c>
      <c r="K1598" s="43">
        <v>0.62137477217920445</v>
      </c>
      <c r="L1598">
        <v>0.67868681941200459</v>
      </c>
      <c r="M1598">
        <v>0.93361179987355369</v>
      </c>
      <c r="N1598" s="44">
        <v>0.25649646665445269</v>
      </c>
      <c r="O1598" s="161"/>
      <c r="P1598" s="162"/>
      <c r="Q1598" s="162"/>
      <c r="R1598" s="163"/>
      <c r="S1598" s="161"/>
      <c r="V1598" s="163"/>
      <c r="W1598" s="164"/>
      <c r="X1598" s="164"/>
    </row>
    <row r="1599" spans="10:24" x14ac:dyDescent="0.25">
      <c r="J1599">
        <v>1596</v>
      </c>
      <c r="K1599" s="43">
        <v>0.52848345285216236</v>
      </c>
      <c r="L1599">
        <v>0.1498190725921239</v>
      </c>
      <c r="M1599">
        <v>0.97585730496586043</v>
      </c>
      <c r="N1599" s="44">
        <v>0.57054253500654895</v>
      </c>
      <c r="O1599" s="161"/>
      <c r="P1599" s="162"/>
      <c r="Q1599" s="162"/>
      <c r="R1599" s="163"/>
      <c r="S1599" s="161"/>
      <c r="V1599" s="163"/>
      <c r="W1599" s="164"/>
      <c r="X1599" s="164"/>
    </row>
    <row r="1600" spans="10:24" x14ac:dyDescent="0.25">
      <c r="J1600">
        <v>1597</v>
      </c>
      <c r="K1600" s="43">
        <v>0.93191367397372482</v>
      </c>
      <c r="L1600">
        <v>0.22824166458465356</v>
      </c>
      <c r="M1600">
        <v>0.59777996238762121</v>
      </c>
      <c r="N1600" s="44">
        <v>0.18946601750047842</v>
      </c>
      <c r="O1600" s="161"/>
      <c r="P1600" s="162"/>
      <c r="Q1600" s="162"/>
      <c r="R1600" s="163"/>
      <c r="S1600" s="161"/>
      <c r="V1600" s="163"/>
      <c r="W1600" s="164"/>
      <c r="X1600" s="164"/>
    </row>
    <row r="1601" spans="10:24" x14ac:dyDescent="0.25">
      <c r="J1601">
        <v>1598</v>
      </c>
      <c r="K1601" s="43">
        <v>2.1019543031056354E-2</v>
      </c>
      <c r="L1601">
        <v>0.71815178747068154</v>
      </c>
      <c r="M1601">
        <v>5.7436458617752373E-2</v>
      </c>
      <c r="N1601" s="44">
        <v>0.75721638698264226</v>
      </c>
      <c r="O1601" s="161"/>
      <c r="P1601" s="162"/>
      <c r="Q1601" s="162"/>
      <c r="R1601" s="163"/>
      <c r="S1601" s="161"/>
      <c r="V1601" s="163"/>
      <c r="W1601" s="164"/>
      <c r="X1601" s="164"/>
    </row>
    <row r="1602" spans="10:24" x14ac:dyDescent="0.25">
      <c r="J1602">
        <v>1599</v>
      </c>
      <c r="K1602" s="43">
        <v>0.61546851319472762</v>
      </c>
      <c r="L1602">
        <v>0.28561033540728109</v>
      </c>
      <c r="M1602">
        <v>0.79743518082498643</v>
      </c>
      <c r="N1602" s="44">
        <v>0.32404798878910879</v>
      </c>
      <c r="O1602" s="161"/>
      <c r="P1602" s="162"/>
      <c r="Q1602" s="162"/>
      <c r="R1602" s="163"/>
      <c r="S1602" s="161"/>
      <c r="V1602" s="163"/>
      <c r="W1602" s="164"/>
      <c r="X1602" s="164"/>
    </row>
    <row r="1603" spans="10:24" x14ac:dyDescent="0.25">
      <c r="J1603">
        <v>1600</v>
      </c>
      <c r="K1603" s="43">
        <v>0.15922281619555834</v>
      </c>
      <c r="L1603">
        <v>0.80564483751911686</v>
      </c>
      <c r="M1603">
        <v>0.47371768723011065</v>
      </c>
      <c r="N1603" s="44">
        <v>0.11838427873634216</v>
      </c>
      <c r="O1603" s="161"/>
      <c r="P1603" s="162"/>
      <c r="Q1603" s="162"/>
      <c r="R1603" s="163"/>
      <c r="S1603" s="161"/>
      <c r="V1603" s="163"/>
      <c r="W1603" s="164"/>
      <c r="X1603" s="164"/>
    </row>
    <row r="1604" spans="10:24" x14ac:dyDescent="0.25">
      <c r="J1604">
        <v>1601</v>
      </c>
      <c r="K1604" s="43">
        <v>0.82543568771840559</v>
      </c>
      <c r="L1604">
        <v>0.86030244815522849</v>
      </c>
      <c r="M1604">
        <v>0.3136588950907907</v>
      </c>
      <c r="N1604" s="44">
        <v>0.5686706848762465</v>
      </c>
      <c r="O1604" s="161"/>
      <c r="P1604" s="162"/>
      <c r="Q1604" s="162"/>
      <c r="R1604" s="163"/>
      <c r="S1604" s="161"/>
      <c r="V1604" s="163"/>
      <c r="W1604" s="164"/>
      <c r="X1604" s="164"/>
    </row>
    <row r="1605" spans="10:24" x14ac:dyDescent="0.25">
      <c r="J1605">
        <v>1602</v>
      </c>
      <c r="K1605" s="43">
        <v>0.85396489624294125</v>
      </c>
      <c r="L1605">
        <v>0.56556819525614821</v>
      </c>
      <c r="M1605">
        <v>0.65913111087410103</v>
      </c>
      <c r="N1605" s="44">
        <v>0.36127868506263505</v>
      </c>
      <c r="O1605" s="161"/>
      <c r="P1605" s="162"/>
      <c r="Q1605" s="162"/>
      <c r="R1605" s="163"/>
      <c r="S1605" s="161"/>
      <c r="V1605" s="163"/>
      <c r="W1605" s="164"/>
      <c r="X1605" s="164"/>
    </row>
    <row r="1606" spans="10:24" x14ac:dyDescent="0.25">
      <c r="J1606">
        <v>1603</v>
      </c>
      <c r="K1606" s="43">
        <v>0.56958808346462186</v>
      </c>
      <c r="L1606">
        <v>0.59558231963116437</v>
      </c>
      <c r="M1606">
        <v>0.59039562024598691</v>
      </c>
      <c r="N1606" s="44">
        <v>0.1107527772917376</v>
      </c>
      <c r="O1606" s="161"/>
      <c r="P1606" s="162"/>
      <c r="Q1606" s="162"/>
      <c r="R1606" s="163"/>
      <c r="S1606" s="161"/>
      <c r="V1606" s="163"/>
      <c r="W1606" s="164"/>
      <c r="X1606" s="164"/>
    </row>
    <row r="1607" spans="10:24" x14ac:dyDescent="0.25">
      <c r="J1607">
        <v>1604</v>
      </c>
      <c r="K1607" s="43">
        <v>0.2873447894771135</v>
      </c>
      <c r="L1607">
        <v>0.3474074701998443</v>
      </c>
      <c r="M1607">
        <v>0.81076354665097783</v>
      </c>
      <c r="N1607" s="44">
        <v>0.17380263700755449</v>
      </c>
      <c r="O1607" s="161"/>
      <c r="P1607" s="162"/>
      <c r="Q1607" s="162"/>
      <c r="R1607" s="163"/>
      <c r="S1607" s="161"/>
      <c r="V1607" s="163"/>
      <c r="W1607" s="164"/>
      <c r="X1607" s="164"/>
    </row>
    <row r="1608" spans="10:24" x14ac:dyDescent="0.25">
      <c r="J1608">
        <v>1605</v>
      </c>
      <c r="K1608" s="43">
        <v>0.27643469310222513</v>
      </c>
      <c r="L1608">
        <v>0.70386748029065394</v>
      </c>
      <c r="M1608">
        <v>0.78303230705814209</v>
      </c>
      <c r="N1608" s="44">
        <v>0.76083829282855442</v>
      </c>
      <c r="O1608" s="161"/>
      <c r="P1608" s="162"/>
      <c r="Q1608" s="162"/>
      <c r="R1608" s="163"/>
      <c r="S1608" s="161"/>
      <c r="V1608" s="163"/>
      <c r="W1608" s="164"/>
      <c r="X1608" s="164"/>
    </row>
    <row r="1609" spans="10:24" x14ac:dyDescent="0.25">
      <c r="J1609">
        <v>1606</v>
      </c>
      <c r="K1609" s="43">
        <v>0.96496316876635169</v>
      </c>
      <c r="L1609">
        <v>0.80269634465026207</v>
      </c>
      <c r="M1609">
        <v>0.70944886628708836</v>
      </c>
      <c r="N1609" s="44">
        <v>0.71325056348090232</v>
      </c>
      <c r="O1609" s="161"/>
      <c r="P1609" s="162"/>
      <c r="Q1609" s="162"/>
      <c r="R1609" s="163"/>
      <c r="S1609" s="161"/>
      <c r="V1609" s="163"/>
      <c r="W1609" s="164"/>
      <c r="X1609" s="164"/>
    </row>
    <row r="1610" spans="10:24" x14ac:dyDescent="0.25">
      <c r="J1610">
        <v>1607</v>
      </c>
      <c r="K1610" s="43">
        <v>0.13976171797487924</v>
      </c>
      <c r="L1610">
        <v>0.41411265872161318</v>
      </c>
      <c r="M1610">
        <v>0.25516316835098263</v>
      </c>
      <c r="N1610" s="44">
        <v>0.3642404177573253</v>
      </c>
      <c r="O1610" s="161"/>
      <c r="P1610" s="162"/>
      <c r="Q1610" s="162"/>
      <c r="R1610" s="163"/>
      <c r="S1610" s="161"/>
      <c r="V1610" s="163"/>
      <c r="W1610" s="164"/>
      <c r="X1610" s="164"/>
    </row>
    <row r="1611" spans="10:24" x14ac:dyDescent="0.25">
      <c r="J1611">
        <v>1608</v>
      </c>
      <c r="K1611" s="43">
        <v>0.80773674638708637</v>
      </c>
      <c r="L1611">
        <v>0.47837299341615658</v>
      </c>
      <c r="M1611">
        <v>0.4583983673118418</v>
      </c>
      <c r="N1611" s="44">
        <v>0.75418412648474931</v>
      </c>
      <c r="O1611" s="161"/>
      <c r="P1611" s="162"/>
      <c r="Q1611" s="162"/>
      <c r="R1611" s="163"/>
      <c r="S1611" s="161"/>
      <c r="V1611" s="163"/>
      <c r="W1611" s="164"/>
      <c r="X1611" s="164"/>
    </row>
    <row r="1612" spans="10:24" x14ac:dyDescent="0.25">
      <c r="J1612">
        <v>1609</v>
      </c>
      <c r="K1612" s="43">
        <v>0.82627992765081359</v>
      </c>
      <c r="L1612">
        <v>0.77829249829050251</v>
      </c>
      <c r="M1612">
        <v>0.40539182299140109</v>
      </c>
      <c r="N1612" s="44">
        <v>3.0960540194913122E-3</v>
      </c>
      <c r="O1612" s="161"/>
      <c r="P1612" s="162"/>
      <c r="Q1612" s="162"/>
      <c r="R1612" s="163"/>
      <c r="S1612" s="161"/>
      <c r="V1612" s="163"/>
      <c r="W1612" s="164"/>
      <c r="X1612" s="164"/>
    </row>
    <row r="1613" spans="10:24" x14ac:dyDescent="0.25">
      <c r="J1613">
        <v>1610</v>
      </c>
      <c r="K1613" s="43">
        <v>0.81093675990907288</v>
      </c>
      <c r="L1613">
        <v>0.71368678845655298</v>
      </c>
      <c r="M1613">
        <v>0.96331461232844917</v>
      </c>
      <c r="N1613" s="44">
        <v>0.72904245925262467</v>
      </c>
      <c r="O1613" s="161"/>
      <c r="P1613" s="162"/>
      <c r="Q1613" s="162"/>
      <c r="R1613" s="163"/>
      <c r="S1613" s="161"/>
      <c r="V1613" s="163"/>
      <c r="W1613" s="164"/>
      <c r="X1613" s="164"/>
    </row>
    <row r="1614" spans="10:24" x14ac:dyDescent="0.25">
      <c r="J1614">
        <v>1611</v>
      </c>
      <c r="K1614" s="43">
        <v>0.94154304888575435</v>
      </c>
      <c r="L1614">
        <v>0.6517380511078914</v>
      </c>
      <c r="M1614">
        <v>0.43097470712154928</v>
      </c>
      <c r="N1614" s="44">
        <v>5.5623446276216182E-3</v>
      </c>
      <c r="O1614" s="161"/>
      <c r="P1614" s="162"/>
      <c r="Q1614" s="162"/>
      <c r="R1614" s="163"/>
      <c r="S1614" s="161"/>
      <c r="V1614" s="163"/>
      <c r="W1614" s="164"/>
      <c r="X1614" s="164"/>
    </row>
    <row r="1615" spans="10:24" x14ac:dyDescent="0.25">
      <c r="J1615">
        <v>1612</v>
      </c>
      <c r="K1615" s="43">
        <v>0.99239488049245073</v>
      </c>
      <c r="L1615">
        <v>0.97116735953424338</v>
      </c>
      <c r="M1615">
        <v>0.61543662157181811</v>
      </c>
      <c r="N1615" s="44">
        <v>0.30550806614936421</v>
      </c>
      <c r="O1615" s="161"/>
      <c r="P1615" s="162"/>
      <c r="Q1615" s="162"/>
      <c r="R1615" s="163"/>
      <c r="S1615" s="161"/>
      <c r="V1615" s="163"/>
      <c r="W1615" s="164"/>
      <c r="X1615" s="164"/>
    </row>
    <row r="1616" spans="10:24" x14ac:dyDescent="0.25">
      <c r="J1616">
        <v>1613</v>
      </c>
      <c r="K1616" s="43">
        <v>0.34013123837297443</v>
      </c>
      <c r="L1616">
        <v>0.24058275883695746</v>
      </c>
      <c r="M1616">
        <v>0.52084220636303913</v>
      </c>
      <c r="N1616" s="44">
        <v>0.2384918947730269</v>
      </c>
      <c r="O1616" s="161"/>
      <c r="P1616" s="162"/>
      <c r="Q1616" s="162"/>
      <c r="R1616" s="163"/>
      <c r="S1616" s="161"/>
      <c r="V1616" s="163"/>
      <c r="W1616" s="164"/>
      <c r="X1616" s="164"/>
    </row>
    <row r="1617" spans="10:24" x14ac:dyDescent="0.25">
      <c r="J1617">
        <v>1614</v>
      </c>
      <c r="K1617" s="43">
        <v>0.95767723627078349</v>
      </c>
      <c r="L1617">
        <v>0.15357461321874932</v>
      </c>
      <c r="M1617">
        <v>0.17750597508500077</v>
      </c>
      <c r="N1617" s="44">
        <v>0.9048238537300809</v>
      </c>
      <c r="O1617" s="161"/>
      <c r="P1617" s="162"/>
      <c r="Q1617" s="162"/>
      <c r="R1617" s="163"/>
      <c r="S1617" s="161"/>
      <c r="V1617" s="163"/>
      <c r="W1617" s="164"/>
      <c r="X1617" s="164"/>
    </row>
    <row r="1618" spans="10:24" x14ac:dyDescent="0.25">
      <c r="J1618">
        <v>1615</v>
      </c>
      <c r="K1618" s="43">
        <v>8.249787716749224E-3</v>
      </c>
      <c r="L1618">
        <v>0.2320413365679086</v>
      </c>
      <c r="M1618">
        <v>0.39073902781790848</v>
      </c>
      <c r="N1618" s="44">
        <v>0.61011187625785646</v>
      </c>
      <c r="O1618" s="161"/>
      <c r="P1618" s="162"/>
      <c r="Q1618" s="162"/>
      <c r="R1618" s="163"/>
      <c r="S1618" s="161"/>
      <c r="V1618" s="163"/>
      <c r="W1618" s="164"/>
      <c r="X1618" s="164"/>
    </row>
    <row r="1619" spans="10:24" x14ac:dyDescent="0.25">
      <c r="J1619">
        <v>1616</v>
      </c>
      <c r="K1619" s="43">
        <v>0.32611550972337389</v>
      </c>
      <c r="L1619">
        <v>0.23792386925660891</v>
      </c>
      <c r="M1619">
        <v>0.30159697844892297</v>
      </c>
      <c r="N1619" s="44">
        <v>0.6843109539610488</v>
      </c>
      <c r="O1619" s="161"/>
      <c r="P1619" s="162"/>
      <c r="Q1619" s="162"/>
      <c r="R1619" s="163"/>
      <c r="S1619" s="161"/>
      <c r="V1619" s="163"/>
      <c r="W1619" s="164"/>
      <c r="X1619" s="164"/>
    </row>
    <row r="1620" spans="10:24" x14ac:dyDescent="0.25">
      <c r="J1620">
        <v>1617</v>
      </c>
      <c r="K1620" s="43">
        <v>0.34430711838308781</v>
      </c>
      <c r="L1620">
        <v>5.0646212220702314E-2</v>
      </c>
      <c r="M1620">
        <v>3.7971135199120432E-2</v>
      </c>
      <c r="N1620" s="44">
        <v>0.60723360063450416</v>
      </c>
      <c r="O1620" s="161"/>
      <c r="P1620" s="162"/>
      <c r="Q1620" s="162"/>
      <c r="R1620" s="163"/>
      <c r="S1620" s="161"/>
      <c r="V1620" s="163"/>
      <c r="W1620" s="164"/>
      <c r="X1620" s="164"/>
    </row>
    <row r="1621" spans="10:24" x14ac:dyDescent="0.25">
      <c r="J1621">
        <v>1618</v>
      </c>
      <c r="K1621" s="43">
        <v>0.60492787268457993</v>
      </c>
      <c r="L1621">
        <v>0.41389545773543257</v>
      </c>
      <c r="M1621">
        <v>1.0619936018127163E-2</v>
      </c>
      <c r="N1621" s="44">
        <v>0.61886376389953979</v>
      </c>
      <c r="O1621" s="161"/>
      <c r="P1621" s="162"/>
      <c r="Q1621" s="162"/>
      <c r="R1621" s="163"/>
      <c r="S1621" s="161"/>
      <c r="V1621" s="163"/>
      <c r="W1621" s="164"/>
      <c r="X1621" s="164"/>
    </row>
    <row r="1622" spans="10:24" x14ac:dyDescent="0.25">
      <c r="J1622">
        <v>1619</v>
      </c>
      <c r="K1622" s="43">
        <v>0.74117971966027885</v>
      </c>
      <c r="L1622">
        <v>0.96509194972975265</v>
      </c>
      <c r="M1622">
        <v>0.82534638230817414</v>
      </c>
      <c r="N1622" s="44">
        <v>0.17141685611879443</v>
      </c>
      <c r="O1622" s="161"/>
      <c r="P1622" s="162"/>
      <c r="Q1622" s="162"/>
      <c r="R1622" s="163"/>
      <c r="S1622" s="161"/>
      <c r="V1622" s="163"/>
      <c r="W1622" s="164"/>
      <c r="X1622" s="164"/>
    </row>
    <row r="1623" spans="10:24" x14ac:dyDescent="0.25">
      <c r="J1623">
        <v>1620</v>
      </c>
      <c r="K1623" s="43">
        <v>0.62180063850209022</v>
      </c>
      <c r="L1623">
        <v>0.7962564206782734</v>
      </c>
      <c r="M1623">
        <v>8.8197059663307487E-2</v>
      </c>
      <c r="N1623" s="44">
        <v>0.86049623580963641</v>
      </c>
      <c r="O1623" s="161"/>
      <c r="P1623" s="162"/>
      <c r="Q1623" s="162"/>
      <c r="R1623" s="163"/>
      <c r="S1623" s="161"/>
      <c r="V1623" s="163"/>
      <c r="W1623" s="164"/>
      <c r="X1623" s="164"/>
    </row>
    <row r="1624" spans="10:24" x14ac:dyDescent="0.25">
      <c r="J1624">
        <v>1621</v>
      </c>
      <c r="K1624" s="43">
        <v>0.81087004471223534</v>
      </c>
      <c r="L1624">
        <v>0.31386967439067737</v>
      </c>
      <c r="M1624">
        <v>0.44332378058361877</v>
      </c>
      <c r="N1624" s="44">
        <v>0.47523044694526961</v>
      </c>
      <c r="O1624" s="161"/>
      <c r="P1624" s="162"/>
      <c r="Q1624" s="162"/>
      <c r="R1624" s="163"/>
      <c r="S1624" s="161"/>
      <c r="V1624" s="163"/>
      <c r="W1624" s="164"/>
      <c r="X1624" s="164"/>
    </row>
    <row r="1625" spans="10:24" x14ac:dyDescent="0.25">
      <c r="J1625">
        <v>1622</v>
      </c>
      <c r="K1625" s="43">
        <v>0.14655158397214008</v>
      </c>
      <c r="L1625">
        <v>0.59254358688010134</v>
      </c>
      <c r="M1625">
        <v>0.1676501852609017</v>
      </c>
      <c r="N1625" s="44">
        <v>0.44834655511840116</v>
      </c>
      <c r="O1625" s="161"/>
      <c r="P1625" s="162"/>
      <c r="Q1625" s="162"/>
      <c r="R1625" s="163"/>
      <c r="S1625" s="161"/>
      <c r="V1625" s="163"/>
      <c r="W1625" s="164"/>
      <c r="X1625" s="164"/>
    </row>
    <row r="1626" spans="10:24" x14ac:dyDescent="0.25">
      <c r="J1626">
        <v>1623</v>
      </c>
      <c r="K1626" s="43">
        <v>0.6749923486412821</v>
      </c>
      <c r="L1626">
        <v>0.49686785082891627</v>
      </c>
      <c r="M1626">
        <v>1.576867694059958E-2</v>
      </c>
      <c r="N1626" s="44">
        <v>0.40608317311413655</v>
      </c>
      <c r="O1626" s="161"/>
      <c r="P1626" s="162"/>
      <c r="Q1626" s="162"/>
      <c r="R1626" s="163"/>
      <c r="S1626" s="161"/>
      <c r="V1626" s="163"/>
      <c r="W1626" s="164"/>
      <c r="X1626" s="164"/>
    </row>
    <row r="1627" spans="10:24" x14ac:dyDescent="0.25">
      <c r="J1627">
        <v>1624</v>
      </c>
      <c r="K1627" s="43">
        <v>0.9215627639194971</v>
      </c>
      <c r="L1627">
        <v>1.962642188573005E-2</v>
      </c>
      <c r="M1627">
        <v>0.72426932197898408</v>
      </c>
      <c r="N1627" s="44">
        <v>0.95983479628996948</v>
      </c>
      <c r="O1627" s="161"/>
      <c r="P1627" s="162"/>
      <c r="Q1627" s="162"/>
      <c r="R1627" s="163"/>
      <c r="S1627" s="161"/>
      <c r="V1627" s="163"/>
      <c r="W1627" s="164"/>
      <c r="X1627" s="164"/>
    </row>
    <row r="1628" spans="10:24" x14ac:dyDescent="0.25">
      <c r="J1628">
        <v>1625</v>
      </c>
      <c r="K1628" s="43">
        <v>3.0769396109258107E-3</v>
      </c>
      <c r="L1628">
        <v>0.54408877870692673</v>
      </c>
      <c r="M1628">
        <v>0.3401741336727222</v>
      </c>
      <c r="N1628" s="44">
        <v>0.60468305895226093</v>
      </c>
      <c r="O1628" s="161"/>
      <c r="P1628" s="162"/>
      <c r="Q1628" s="162"/>
      <c r="R1628" s="163"/>
      <c r="S1628" s="161"/>
      <c r="V1628" s="163"/>
      <c r="W1628" s="164"/>
      <c r="X1628" s="164"/>
    </row>
    <row r="1629" spans="10:24" x14ac:dyDescent="0.25">
      <c r="J1629">
        <v>1626</v>
      </c>
      <c r="K1629" s="43">
        <v>7.6612836896811198E-2</v>
      </c>
      <c r="L1629">
        <v>0.51495526496395849</v>
      </c>
      <c r="M1629">
        <v>0.32600535353873894</v>
      </c>
      <c r="N1629" s="44">
        <v>0.16213075847166625</v>
      </c>
      <c r="O1629" s="161"/>
      <c r="P1629" s="162"/>
      <c r="Q1629" s="162"/>
      <c r="R1629" s="163"/>
      <c r="S1629" s="161"/>
      <c r="V1629" s="163"/>
      <c r="W1629" s="164"/>
      <c r="X1629" s="164"/>
    </row>
    <row r="1630" spans="10:24" x14ac:dyDescent="0.25">
      <c r="J1630">
        <v>1627</v>
      </c>
      <c r="K1630" s="43">
        <v>0.38104159415237815</v>
      </c>
      <c r="L1630">
        <v>0.91993618300064861</v>
      </c>
      <c r="M1630">
        <v>0.93462913752252563</v>
      </c>
      <c r="N1630" s="44">
        <v>0.56904921011800647</v>
      </c>
      <c r="O1630" s="161"/>
      <c r="P1630" s="162"/>
      <c r="Q1630" s="162"/>
      <c r="R1630" s="163"/>
      <c r="S1630" s="161"/>
      <c r="V1630" s="163"/>
      <c r="W1630" s="164"/>
      <c r="X1630" s="164"/>
    </row>
    <row r="1631" spans="10:24" x14ac:dyDescent="0.25">
      <c r="J1631">
        <v>1628</v>
      </c>
      <c r="K1631" s="43">
        <v>0.9411981958436052</v>
      </c>
      <c r="L1631">
        <v>6.350871552590398E-3</v>
      </c>
      <c r="M1631">
        <v>0.47118696210414535</v>
      </c>
      <c r="N1631" s="44">
        <v>0.79245194159820498</v>
      </c>
      <c r="O1631" s="161"/>
      <c r="P1631" s="162"/>
      <c r="Q1631" s="162"/>
      <c r="R1631" s="163"/>
      <c r="S1631" s="161"/>
      <c r="V1631" s="163"/>
      <c r="W1631" s="164"/>
      <c r="X1631" s="164"/>
    </row>
    <row r="1632" spans="10:24" x14ac:dyDescent="0.25">
      <c r="J1632">
        <v>1629</v>
      </c>
      <c r="K1632" s="43">
        <v>0.57426055428589684</v>
      </c>
      <c r="L1632">
        <v>0.61784136719071048</v>
      </c>
      <c r="M1632">
        <v>0.70137852984029336</v>
      </c>
      <c r="N1632" s="44">
        <v>0.88082415603330388</v>
      </c>
      <c r="O1632" s="161"/>
      <c r="P1632" s="162"/>
      <c r="Q1632" s="162"/>
      <c r="R1632" s="163"/>
      <c r="S1632" s="161"/>
      <c r="V1632" s="163"/>
      <c r="W1632" s="164"/>
      <c r="X1632" s="164"/>
    </row>
    <row r="1633" spans="10:24" x14ac:dyDescent="0.25">
      <c r="J1633">
        <v>1630</v>
      </c>
      <c r="K1633" s="43">
        <v>0.6640396973819862</v>
      </c>
      <c r="L1633">
        <v>0.11623200902909936</v>
      </c>
      <c r="M1633">
        <v>0.67040117885532313</v>
      </c>
      <c r="N1633" s="44">
        <v>0.68782454646342017</v>
      </c>
      <c r="O1633" s="161"/>
      <c r="P1633" s="162"/>
      <c r="Q1633" s="162"/>
      <c r="R1633" s="163"/>
      <c r="S1633" s="161"/>
      <c r="V1633" s="163"/>
      <c r="W1633" s="164"/>
      <c r="X1633" s="164"/>
    </row>
    <row r="1634" spans="10:24" x14ac:dyDescent="0.25">
      <c r="J1634">
        <v>1631</v>
      </c>
      <c r="K1634" s="43">
        <v>0.18021198988015807</v>
      </c>
      <c r="L1634">
        <v>0.83615567237246036</v>
      </c>
      <c r="M1634">
        <v>0.52196903799448369</v>
      </c>
      <c r="N1634" s="44">
        <v>0.34200381133842772</v>
      </c>
      <c r="O1634" s="161"/>
      <c r="P1634" s="162"/>
      <c r="Q1634" s="162"/>
      <c r="R1634" s="163"/>
      <c r="S1634" s="161"/>
      <c r="V1634" s="163"/>
      <c r="W1634" s="164"/>
      <c r="X1634" s="164"/>
    </row>
    <row r="1635" spans="10:24" x14ac:dyDescent="0.25">
      <c r="J1635">
        <v>1632</v>
      </c>
      <c r="K1635" s="43">
        <v>0.76835878992658468</v>
      </c>
      <c r="L1635">
        <v>0.99202569592441803</v>
      </c>
      <c r="M1635">
        <v>0.56080487602169737</v>
      </c>
      <c r="N1635" s="44">
        <v>8.5730451521353834E-2</v>
      </c>
      <c r="O1635" s="161"/>
      <c r="P1635" s="162"/>
      <c r="Q1635" s="162"/>
      <c r="R1635" s="163"/>
      <c r="S1635" s="161"/>
      <c r="V1635" s="163"/>
      <c r="W1635" s="164"/>
      <c r="X1635" s="164"/>
    </row>
    <row r="1636" spans="10:24" x14ac:dyDescent="0.25">
      <c r="J1636">
        <v>1633</v>
      </c>
      <c r="K1636" s="43">
        <v>0.6407980719353279</v>
      </c>
      <c r="L1636">
        <v>0.59579982531317843</v>
      </c>
      <c r="M1636">
        <v>0.84720283970502108</v>
      </c>
      <c r="N1636" s="44">
        <v>0.95683180481608032</v>
      </c>
      <c r="O1636" s="161"/>
      <c r="P1636" s="162"/>
      <c r="Q1636" s="162"/>
      <c r="R1636" s="163"/>
      <c r="S1636" s="161"/>
      <c r="V1636" s="163"/>
      <c r="W1636" s="164"/>
      <c r="X1636" s="164"/>
    </row>
    <row r="1637" spans="10:24" x14ac:dyDescent="0.25">
      <c r="J1637">
        <v>1634</v>
      </c>
      <c r="K1637" s="43">
        <v>0.45757851553752993</v>
      </c>
      <c r="L1637">
        <v>0.46952786747949404</v>
      </c>
      <c r="M1637">
        <v>2.5178607001634656E-3</v>
      </c>
      <c r="N1637" s="44">
        <v>0.82408732568596488</v>
      </c>
      <c r="O1637" s="161"/>
      <c r="P1637" s="162"/>
      <c r="Q1637" s="162"/>
      <c r="R1637" s="163"/>
      <c r="S1637" s="161"/>
      <c r="V1637" s="163"/>
      <c r="W1637" s="164"/>
      <c r="X1637" s="164"/>
    </row>
    <row r="1638" spans="10:24" x14ac:dyDescent="0.25">
      <c r="J1638">
        <v>1635</v>
      </c>
      <c r="K1638" s="43">
        <v>0.2836031561709349</v>
      </c>
      <c r="L1638">
        <v>0.32828631701623723</v>
      </c>
      <c r="M1638">
        <v>3.8088923461320312E-2</v>
      </c>
      <c r="N1638" s="44">
        <v>8.0589899292691225E-2</v>
      </c>
      <c r="O1638" s="161"/>
      <c r="P1638" s="162"/>
      <c r="Q1638" s="162"/>
      <c r="R1638" s="163"/>
      <c r="S1638" s="161"/>
      <c r="V1638" s="163"/>
      <c r="W1638" s="164"/>
      <c r="X1638" s="164"/>
    </row>
    <row r="1639" spans="10:24" x14ac:dyDescent="0.25">
      <c r="J1639">
        <v>1636</v>
      </c>
      <c r="K1639" s="43">
        <v>0.7279145999898784</v>
      </c>
      <c r="L1639">
        <v>0.17392792226338838</v>
      </c>
      <c r="M1639">
        <v>0.9427257499015308</v>
      </c>
      <c r="N1639" s="44">
        <v>0.42032713267149446</v>
      </c>
      <c r="O1639" s="161"/>
      <c r="P1639" s="162"/>
      <c r="Q1639" s="162"/>
      <c r="R1639" s="163"/>
      <c r="S1639" s="161"/>
      <c r="V1639" s="163"/>
      <c r="W1639" s="164"/>
      <c r="X1639" s="164"/>
    </row>
    <row r="1640" spans="10:24" x14ac:dyDescent="0.25">
      <c r="J1640">
        <v>1637</v>
      </c>
      <c r="K1640" s="43">
        <v>0.46817629207996203</v>
      </c>
      <c r="L1640">
        <v>4.7204685562175497E-3</v>
      </c>
      <c r="M1640">
        <v>0.10483923882152124</v>
      </c>
      <c r="N1640" s="44">
        <v>0.70261421768589627</v>
      </c>
      <c r="O1640" s="161"/>
      <c r="P1640" s="162"/>
      <c r="Q1640" s="162"/>
      <c r="R1640" s="163"/>
      <c r="S1640" s="161"/>
      <c r="V1640" s="163"/>
      <c r="W1640" s="164"/>
      <c r="X1640" s="164"/>
    </row>
    <row r="1641" spans="10:24" x14ac:dyDescent="0.25">
      <c r="J1641">
        <v>1638</v>
      </c>
      <c r="K1641" s="43">
        <v>0.83779660416298762</v>
      </c>
      <c r="L1641">
        <v>0.33955162833485786</v>
      </c>
      <c r="M1641">
        <v>0.65201785783519683</v>
      </c>
      <c r="N1641" s="44">
        <v>0.26396796014041024</v>
      </c>
      <c r="O1641" s="161"/>
      <c r="P1641" s="162"/>
      <c r="Q1641" s="162"/>
      <c r="R1641" s="163"/>
      <c r="S1641" s="161"/>
      <c r="V1641" s="163"/>
      <c r="W1641" s="164"/>
      <c r="X1641" s="164"/>
    </row>
    <row r="1642" spans="10:24" x14ac:dyDescent="0.25">
      <c r="J1642">
        <v>1639</v>
      </c>
      <c r="K1642" s="43">
        <v>0.53164029660626078</v>
      </c>
      <c r="L1642">
        <v>5.5979568807623781E-2</v>
      </c>
      <c r="M1642">
        <v>6.1565520295268517E-2</v>
      </c>
      <c r="N1642" s="44">
        <v>0.20200594561614749</v>
      </c>
      <c r="O1642" s="161"/>
      <c r="P1642" s="162"/>
      <c r="Q1642" s="162"/>
      <c r="R1642" s="163"/>
      <c r="S1642" s="161"/>
      <c r="V1642" s="163"/>
      <c r="W1642" s="164"/>
      <c r="X1642" s="164"/>
    </row>
    <row r="1643" spans="10:24" x14ac:dyDescent="0.25">
      <c r="J1643">
        <v>1640</v>
      </c>
      <c r="K1643" s="43">
        <v>0.11813166008111009</v>
      </c>
      <c r="L1643">
        <v>0.77196909221787779</v>
      </c>
      <c r="M1643">
        <v>0.60799446746993846</v>
      </c>
      <c r="N1643" s="44">
        <v>0.69270712007189594</v>
      </c>
      <c r="O1643" s="161"/>
      <c r="P1643" s="162"/>
      <c r="Q1643" s="162"/>
      <c r="R1643" s="163"/>
      <c r="S1643" s="161"/>
      <c r="V1643" s="163"/>
      <c r="W1643" s="164"/>
      <c r="X1643" s="164"/>
    </row>
    <row r="1644" spans="10:24" x14ac:dyDescent="0.25">
      <c r="J1644">
        <v>1641</v>
      </c>
      <c r="K1644" s="43">
        <v>0.93456369387645544</v>
      </c>
      <c r="L1644">
        <v>0.91569348441374476</v>
      </c>
      <c r="M1644">
        <v>0.37533210620170787</v>
      </c>
      <c r="N1644" s="44">
        <v>0.37864700618082603</v>
      </c>
      <c r="O1644" s="161"/>
      <c r="P1644" s="162"/>
      <c r="Q1644" s="162"/>
      <c r="R1644" s="163"/>
      <c r="S1644" s="161"/>
      <c r="V1644" s="163"/>
      <c r="W1644" s="164"/>
      <c r="X1644" s="164"/>
    </row>
    <row r="1645" spans="10:24" x14ac:dyDescent="0.25">
      <c r="J1645">
        <v>1642</v>
      </c>
      <c r="K1645" s="43">
        <v>0.87767133211409432</v>
      </c>
      <c r="L1645">
        <v>0.53736237266528075</v>
      </c>
      <c r="M1645">
        <v>0.62346973784120252</v>
      </c>
      <c r="N1645" s="44">
        <v>0.39645009030536627</v>
      </c>
      <c r="O1645" s="161"/>
      <c r="P1645" s="162"/>
      <c r="Q1645" s="162"/>
      <c r="R1645" s="163"/>
      <c r="S1645" s="161"/>
      <c r="V1645" s="163"/>
      <c r="W1645" s="164"/>
      <c r="X1645" s="164"/>
    </row>
    <row r="1646" spans="10:24" x14ac:dyDescent="0.25">
      <c r="J1646">
        <v>1643</v>
      </c>
      <c r="K1646" s="43">
        <v>0.32453185696013476</v>
      </c>
      <c r="L1646">
        <v>0.1630516163782475</v>
      </c>
      <c r="M1646">
        <v>0.99943923141079016</v>
      </c>
      <c r="N1646" s="44">
        <v>0.63504414351490934</v>
      </c>
      <c r="O1646" s="161"/>
      <c r="P1646" s="162"/>
      <c r="Q1646" s="162"/>
      <c r="R1646" s="163"/>
      <c r="S1646" s="161"/>
      <c r="V1646" s="163"/>
      <c r="W1646" s="164"/>
      <c r="X1646" s="164"/>
    </row>
    <row r="1647" spans="10:24" x14ac:dyDescent="0.25">
      <c r="J1647">
        <v>1644</v>
      </c>
      <c r="K1647" s="43">
        <v>0.12177753144132231</v>
      </c>
      <c r="L1647">
        <v>0.11994379061439497</v>
      </c>
      <c r="M1647">
        <v>0.72979853697091135</v>
      </c>
      <c r="N1647" s="44">
        <v>0.73395706014377826</v>
      </c>
      <c r="O1647" s="161"/>
      <c r="P1647" s="162"/>
      <c r="Q1647" s="162"/>
      <c r="R1647" s="163"/>
      <c r="S1647" s="161"/>
      <c r="V1647" s="163"/>
      <c r="W1647" s="164"/>
      <c r="X1647" s="164"/>
    </row>
    <row r="1648" spans="10:24" x14ac:dyDescent="0.25">
      <c r="J1648">
        <v>1645</v>
      </c>
      <c r="K1648" s="43">
        <v>0.50627456707777274</v>
      </c>
      <c r="L1648">
        <v>0.24777690350420001</v>
      </c>
      <c r="M1648">
        <v>0.46100316391844531</v>
      </c>
      <c r="N1648" s="44">
        <v>0.34457504875456257</v>
      </c>
      <c r="O1648" s="161"/>
      <c r="P1648" s="162"/>
      <c r="Q1648" s="162"/>
      <c r="R1648" s="163"/>
      <c r="S1648" s="161"/>
      <c r="V1648" s="163"/>
      <c r="W1648" s="164"/>
      <c r="X1648" s="164"/>
    </row>
    <row r="1649" spans="10:24" x14ac:dyDescent="0.25">
      <c r="J1649">
        <v>1646</v>
      </c>
      <c r="K1649" s="43">
        <v>0.78529297948398091</v>
      </c>
      <c r="L1649">
        <v>0.90174925971924724</v>
      </c>
      <c r="M1649">
        <v>0.37689673299813709</v>
      </c>
      <c r="N1649" s="44">
        <v>0.17620991872562597</v>
      </c>
      <c r="O1649" s="161"/>
      <c r="P1649" s="162"/>
      <c r="Q1649" s="162"/>
      <c r="R1649" s="163"/>
      <c r="S1649" s="161"/>
      <c r="V1649" s="163"/>
      <c r="W1649" s="164"/>
      <c r="X1649" s="164"/>
    </row>
    <row r="1650" spans="10:24" x14ac:dyDescent="0.25">
      <c r="J1650">
        <v>1647</v>
      </c>
      <c r="K1650" s="43">
        <v>0.33325196417898884</v>
      </c>
      <c r="L1650">
        <v>0.31732705796686012</v>
      </c>
      <c r="M1650">
        <v>0.7384906412550869</v>
      </c>
      <c r="N1650" s="44">
        <v>0.19048207914572124</v>
      </c>
      <c r="O1650" s="161"/>
      <c r="P1650" s="162"/>
      <c r="Q1650" s="162"/>
      <c r="R1650" s="163"/>
      <c r="S1650" s="161"/>
      <c r="V1650" s="163"/>
      <c r="W1650" s="164"/>
      <c r="X1650" s="164"/>
    </row>
    <row r="1651" spans="10:24" x14ac:dyDescent="0.25">
      <c r="J1651">
        <v>1648</v>
      </c>
      <c r="K1651" s="43">
        <v>0.74240394931792975</v>
      </c>
      <c r="L1651">
        <v>0.32925581756162237</v>
      </c>
      <c r="M1651">
        <v>0.63699982662050947</v>
      </c>
      <c r="N1651" s="44">
        <v>7.6167434852008276E-2</v>
      </c>
      <c r="O1651" s="161"/>
      <c r="P1651" s="162"/>
      <c r="Q1651" s="162"/>
      <c r="R1651" s="163"/>
      <c r="S1651" s="161"/>
      <c r="V1651" s="163"/>
      <c r="W1651" s="164"/>
      <c r="X1651" s="164"/>
    </row>
    <row r="1652" spans="10:24" x14ac:dyDescent="0.25">
      <c r="J1652">
        <v>1649</v>
      </c>
      <c r="K1652" s="43">
        <v>7.7101999970503821E-2</v>
      </c>
      <c r="L1652">
        <v>0.89151134573254454</v>
      </c>
      <c r="M1652">
        <v>0.43971319254672359</v>
      </c>
      <c r="N1652" s="44">
        <v>0.32044437956835725</v>
      </c>
      <c r="O1652" s="161"/>
      <c r="P1652" s="162"/>
      <c r="Q1652" s="162"/>
      <c r="R1652" s="163"/>
      <c r="S1652" s="161"/>
      <c r="V1652" s="163"/>
      <c r="W1652" s="164"/>
      <c r="X1652" s="164"/>
    </row>
    <row r="1653" spans="10:24" x14ac:dyDescent="0.25">
      <c r="J1653">
        <v>1650</v>
      </c>
      <c r="K1653" s="43">
        <v>8.616677343899648E-2</v>
      </c>
      <c r="L1653">
        <v>0.43954149615123994</v>
      </c>
      <c r="M1653">
        <v>3.9950805528199185E-2</v>
      </c>
      <c r="N1653" s="44">
        <v>0.19288875213436218</v>
      </c>
      <c r="O1653" s="161"/>
      <c r="P1653" s="162"/>
      <c r="Q1653" s="162"/>
      <c r="R1653" s="163"/>
      <c r="S1653" s="161"/>
      <c r="V1653" s="163"/>
      <c r="W1653" s="164"/>
      <c r="X1653" s="164"/>
    </row>
    <row r="1654" spans="10:24" x14ac:dyDescent="0.25">
      <c r="J1654">
        <v>1651</v>
      </c>
      <c r="K1654" s="43">
        <v>0.41608747341233243</v>
      </c>
      <c r="L1654">
        <v>0.74818733813231375</v>
      </c>
      <c r="M1654">
        <v>0.86765519749732711</v>
      </c>
      <c r="N1654" s="44">
        <v>0.76376622518781923</v>
      </c>
      <c r="O1654" s="161"/>
      <c r="P1654" s="162"/>
      <c r="Q1654" s="162"/>
      <c r="R1654" s="163"/>
      <c r="S1654" s="161"/>
      <c r="V1654" s="163"/>
      <c r="W1654" s="164"/>
      <c r="X1654" s="164"/>
    </row>
    <row r="1655" spans="10:24" x14ac:dyDescent="0.25">
      <c r="J1655">
        <v>1652</v>
      </c>
      <c r="K1655" s="43">
        <v>0.55386224252976113</v>
      </c>
      <c r="L1655">
        <v>2.805326573732303E-2</v>
      </c>
      <c r="M1655">
        <v>0.83766243482190361</v>
      </c>
      <c r="N1655" s="44">
        <v>9.0413995395772551E-2</v>
      </c>
      <c r="O1655" s="161"/>
      <c r="P1655" s="162"/>
      <c r="Q1655" s="162"/>
      <c r="R1655" s="163"/>
      <c r="S1655" s="161"/>
      <c r="V1655" s="163"/>
      <c r="W1655" s="164"/>
      <c r="X1655" s="164"/>
    </row>
    <row r="1656" spans="10:24" x14ac:dyDescent="0.25">
      <c r="J1656">
        <v>1653</v>
      </c>
      <c r="K1656" s="43">
        <v>0.44945666298587184</v>
      </c>
      <c r="L1656">
        <v>0.41081705742780394</v>
      </c>
      <c r="M1656">
        <v>0.75238421772725672</v>
      </c>
      <c r="N1656" s="44">
        <v>0.36446891350884147</v>
      </c>
      <c r="O1656" s="161"/>
      <c r="P1656" s="162"/>
      <c r="Q1656" s="162"/>
      <c r="R1656" s="163"/>
      <c r="S1656" s="161"/>
      <c r="V1656" s="163"/>
      <c r="W1656" s="164"/>
      <c r="X1656" s="164"/>
    </row>
    <row r="1657" spans="10:24" x14ac:dyDescent="0.25">
      <c r="J1657">
        <v>1654</v>
      </c>
      <c r="K1657" s="43">
        <v>0.33063481690496999</v>
      </c>
      <c r="L1657">
        <v>0.44544427384475105</v>
      </c>
      <c r="M1657">
        <v>7.2690602273653093E-2</v>
      </c>
      <c r="N1657" s="44">
        <v>0.42040524725500028</v>
      </c>
      <c r="O1657" s="161"/>
      <c r="P1657" s="162"/>
      <c r="Q1657" s="162"/>
      <c r="R1657" s="163"/>
      <c r="S1657" s="161"/>
      <c r="V1657" s="163"/>
      <c r="W1657" s="164"/>
      <c r="X1657" s="164"/>
    </row>
    <row r="1658" spans="10:24" x14ac:dyDescent="0.25">
      <c r="J1658">
        <v>1655</v>
      </c>
      <c r="K1658" s="43">
        <v>1.0327253100602674E-3</v>
      </c>
      <c r="L1658">
        <v>0.7618839265613081</v>
      </c>
      <c r="M1658">
        <v>0.68956260888553911</v>
      </c>
      <c r="N1658" s="44">
        <v>0.37699230347825274</v>
      </c>
      <c r="O1658" s="161"/>
      <c r="P1658" s="162"/>
      <c r="Q1658" s="162"/>
      <c r="R1658" s="163"/>
      <c r="S1658" s="161"/>
      <c r="V1658" s="163"/>
      <c r="W1658" s="164"/>
      <c r="X1658" s="164"/>
    </row>
    <row r="1659" spans="10:24" x14ac:dyDescent="0.25">
      <c r="J1659">
        <v>1656</v>
      </c>
      <c r="K1659" s="43">
        <v>0.68892563122202921</v>
      </c>
      <c r="L1659">
        <v>0.70849955356097716</v>
      </c>
      <c r="M1659">
        <v>0.69692750977432105</v>
      </c>
      <c r="N1659" s="44">
        <v>0.46507358084324868</v>
      </c>
      <c r="O1659" s="161"/>
      <c r="P1659" s="162"/>
      <c r="Q1659" s="162"/>
      <c r="R1659" s="163"/>
      <c r="S1659" s="161"/>
      <c r="V1659" s="163"/>
      <c r="W1659" s="164"/>
      <c r="X1659" s="164"/>
    </row>
    <row r="1660" spans="10:24" x14ac:dyDescent="0.25">
      <c r="J1660">
        <v>1657</v>
      </c>
      <c r="K1660" s="43">
        <v>0.65551182211705417</v>
      </c>
      <c r="L1660">
        <v>0.223589609931099</v>
      </c>
      <c r="M1660">
        <v>0.49766849883915232</v>
      </c>
      <c r="N1660" s="44">
        <v>0.25097738978238104</v>
      </c>
      <c r="O1660" s="161"/>
      <c r="P1660" s="162"/>
      <c r="Q1660" s="162"/>
      <c r="R1660" s="163"/>
      <c r="S1660" s="161"/>
      <c r="V1660" s="163"/>
      <c r="W1660" s="164"/>
      <c r="X1660" s="164"/>
    </row>
    <row r="1661" spans="10:24" x14ac:dyDescent="0.25">
      <c r="J1661">
        <v>1658</v>
      </c>
      <c r="K1661" s="43">
        <v>0.95119363154092118</v>
      </c>
      <c r="L1661">
        <v>0.12527270385255385</v>
      </c>
      <c r="M1661">
        <v>0.5684684106736746</v>
      </c>
      <c r="N1661" s="44">
        <v>0.9832479805265526</v>
      </c>
      <c r="O1661" s="161"/>
      <c r="P1661" s="162"/>
      <c r="Q1661" s="162"/>
      <c r="R1661" s="163"/>
      <c r="S1661" s="161"/>
      <c r="V1661" s="163"/>
      <c r="W1661" s="164"/>
      <c r="X1661" s="164"/>
    </row>
    <row r="1662" spans="10:24" x14ac:dyDescent="0.25">
      <c r="J1662">
        <v>1659</v>
      </c>
      <c r="K1662" s="43">
        <v>0.66038883649698421</v>
      </c>
      <c r="L1662">
        <v>0.99178149944733551</v>
      </c>
      <c r="M1662">
        <v>0.85831236697766877</v>
      </c>
      <c r="N1662" s="44">
        <v>0.93557286236018733</v>
      </c>
      <c r="O1662" s="161"/>
      <c r="P1662" s="162"/>
      <c r="Q1662" s="162"/>
      <c r="R1662" s="163"/>
      <c r="S1662" s="161"/>
      <c r="V1662" s="163"/>
      <c r="W1662" s="164"/>
      <c r="X1662" s="164"/>
    </row>
    <row r="1663" spans="10:24" x14ac:dyDescent="0.25">
      <c r="J1663">
        <v>1660</v>
      </c>
      <c r="K1663" s="43">
        <v>0.27566675959718923</v>
      </c>
      <c r="L1663">
        <v>0.88292934800435552</v>
      </c>
      <c r="M1663">
        <v>0.77789818316349335</v>
      </c>
      <c r="N1663" s="44">
        <v>0.78612309362515942</v>
      </c>
      <c r="O1663" s="161"/>
      <c r="P1663" s="162"/>
      <c r="Q1663" s="162"/>
      <c r="R1663" s="163"/>
      <c r="S1663" s="161"/>
      <c r="V1663" s="163"/>
      <c r="W1663" s="164"/>
      <c r="X1663" s="164"/>
    </row>
    <row r="1664" spans="10:24" x14ac:dyDescent="0.25">
      <c r="J1664">
        <v>1661</v>
      </c>
      <c r="K1664" s="43">
        <v>0.55802372650909782</v>
      </c>
      <c r="L1664">
        <v>0.35761242477251565</v>
      </c>
      <c r="M1664">
        <v>8.5284190628959089E-2</v>
      </c>
      <c r="N1664" s="44">
        <v>0.52273576059414528</v>
      </c>
      <c r="O1664" s="161"/>
      <c r="P1664" s="162"/>
      <c r="Q1664" s="162"/>
      <c r="R1664" s="163"/>
      <c r="S1664" s="161"/>
      <c r="V1664" s="163"/>
      <c r="W1664" s="164"/>
      <c r="X1664" s="164"/>
    </row>
    <row r="1665" spans="10:24" x14ac:dyDescent="0.25">
      <c r="J1665">
        <v>1662</v>
      </c>
      <c r="K1665" s="43">
        <v>0.33632849141797461</v>
      </c>
      <c r="L1665">
        <v>0.79948946943005406</v>
      </c>
      <c r="M1665">
        <v>0.40054976513358431</v>
      </c>
      <c r="N1665" s="44">
        <v>0.67585541784749992</v>
      </c>
      <c r="O1665" s="161"/>
      <c r="P1665" s="162"/>
      <c r="Q1665" s="162"/>
      <c r="R1665" s="163"/>
      <c r="S1665" s="161"/>
      <c r="V1665" s="163"/>
      <c r="W1665" s="164"/>
      <c r="X1665" s="164"/>
    </row>
    <row r="1666" spans="10:24" x14ac:dyDescent="0.25">
      <c r="J1666">
        <v>1663</v>
      </c>
      <c r="K1666" s="43">
        <v>0.18772406159602228</v>
      </c>
      <c r="L1666">
        <v>0.94609425216540433</v>
      </c>
      <c r="M1666">
        <v>0.31589900460038645</v>
      </c>
      <c r="N1666" s="44">
        <v>0.38222482709893146</v>
      </c>
      <c r="O1666" s="161"/>
      <c r="P1666" s="162"/>
      <c r="Q1666" s="162"/>
      <c r="R1666" s="163"/>
      <c r="S1666" s="161"/>
      <c r="V1666" s="163"/>
      <c r="W1666" s="164"/>
      <c r="X1666" s="164"/>
    </row>
    <row r="1667" spans="10:24" x14ac:dyDescent="0.25">
      <c r="J1667">
        <v>1664</v>
      </c>
      <c r="K1667" s="43">
        <v>0.62320049636734243</v>
      </c>
      <c r="L1667">
        <v>0.55584385668627434</v>
      </c>
      <c r="M1667">
        <v>0.73899944630084524</v>
      </c>
      <c r="N1667" s="44">
        <v>0.25199622838343727</v>
      </c>
      <c r="O1667" s="161"/>
      <c r="P1667" s="162"/>
      <c r="Q1667" s="162"/>
      <c r="R1667" s="163"/>
      <c r="S1667" s="161"/>
      <c r="V1667" s="163"/>
      <c r="W1667" s="164"/>
      <c r="X1667" s="164"/>
    </row>
    <row r="1668" spans="10:24" x14ac:dyDescent="0.25">
      <c r="J1668">
        <v>1665</v>
      </c>
      <c r="K1668" s="43">
        <v>0.72047010181054216</v>
      </c>
      <c r="L1668">
        <v>0.90625561863738169</v>
      </c>
      <c r="M1668">
        <v>0.52467365918804865</v>
      </c>
      <c r="N1668" s="44">
        <v>3.2531038878547691E-2</v>
      </c>
      <c r="O1668" s="161"/>
      <c r="P1668" s="162"/>
      <c r="Q1668" s="162"/>
      <c r="R1668" s="163"/>
      <c r="S1668" s="161"/>
      <c r="V1668" s="163"/>
      <c r="W1668" s="164"/>
      <c r="X1668" s="164"/>
    </row>
    <row r="1669" spans="10:24" x14ac:dyDescent="0.25">
      <c r="J1669">
        <v>1666</v>
      </c>
      <c r="K1669" s="43">
        <v>0.1259400336398242</v>
      </c>
      <c r="L1669">
        <v>0.83873656111439265</v>
      </c>
      <c r="M1669">
        <v>0.80443764495469516</v>
      </c>
      <c r="N1669" s="44">
        <v>0.83647149016251254</v>
      </c>
      <c r="O1669" s="161"/>
      <c r="P1669" s="162"/>
      <c r="Q1669" s="162"/>
      <c r="R1669" s="163"/>
      <c r="S1669" s="161"/>
      <c r="V1669" s="163"/>
      <c r="W1669" s="164"/>
      <c r="X1669" s="164"/>
    </row>
    <row r="1670" spans="10:24" x14ac:dyDescent="0.25">
      <c r="J1670">
        <v>1667</v>
      </c>
      <c r="K1670" s="43">
        <v>0.3080536719621062</v>
      </c>
      <c r="L1670">
        <v>0.26274865892780819</v>
      </c>
      <c r="M1670">
        <v>0.71852433788215575</v>
      </c>
      <c r="N1670" s="44">
        <v>0.18408065640906479</v>
      </c>
      <c r="O1670" s="161"/>
      <c r="P1670" s="162"/>
      <c r="Q1670" s="162"/>
      <c r="R1670" s="163"/>
      <c r="S1670" s="161"/>
      <c r="V1670" s="163"/>
      <c r="W1670" s="164"/>
      <c r="X1670" s="164"/>
    </row>
    <row r="1671" spans="10:24" x14ac:dyDescent="0.25">
      <c r="J1671">
        <v>1668</v>
      </c>
      <c r="K1671" s="43">
        <v>0.86379750742743289</v>
      </c>
      <c r="L1671">
        <v>0.87506767936207341</v>
      </c>
      <c r="M1671">
        <v>0.57114966389780941</v>
      </c>
      <c r="N1671" s="44">
        <v>0.87756592681093115</v>
      </c>
      <c r="O1671" s="161"/>
      <c r="P1671" s="162"/>
      <c r="Q1671" s="162"/>
      <c r="R1671" s="163"/>
      <c r="S1671" s="161"/>
      <c r="V1671" s="163"/>
      <c r="W1671" s="164"/>
      <c r="X1671" s="164"/>
    </row>
    <row r="1672" spans="10:24" x14ac:dyDescent="0.25">
      <c r="J1672">
        <v>1669</v>
      </c>
      <c r="K1672" s="43">
        <v>0.5195320774924117</v>
      </c>
      <c r="L1672">
        <v>0.2715020011049466</v>
      </c>
      <c r="M1672">
        <v>0.65435149169549933</v>
      </c>
      <c r="N1672" s="44">
        <v>0.70949473892754245</v>
      </c>
      <c r="O1672" s="161"/>
      <c r="P1672" s="162"/>
      <c r="Q1672" s="162"/>
      <c r="R1672" s="163"/>
      <c r="S1672" s="161"/>
      <c r="V1672" s="163"/>
      <c r="W1672" s="164"/>
      <c r="X1672" s="164"/>
    </row>
    <row r="1673" spans="10:24" x14ac:dyDescent="0.25">
      <c r="J1673">
        <v>1670</v>
      </c>
      <c r="K1673" s="43">
        <v>0.85971024123242457</v>
      </c>
      <c r="L1673">
        <v>0.32737163982294959</v>
      </c>
      <c r="M1673">
        <v>6.1367239791956796E-2</v>
      </c>
      <c r="N1673" s="44">
        <v>0.5179404237214188</v>
      </c>
      <c r="O1673" s="161"/>
      <c r="P1673" s="162"/>
      <c r="Q1673" s="162"/>
      <c r="R1673" s="163"/>
      <c r="S1673" s="161"/>
      <c r="V1673" s="163"/>
      <c r="W1673" s="164"/>
      <c r="X1673" s="164"/>
    </row>
    <row r="1674" spans="10:24" x14ac:dyDescent="0.25">
      <c r="J1674">
        <v>1671</v>
      </c>
      <c r="K1674" s="43">
        <v>0.13969323969666103</v>
      </c>
      <c r="L1674">
        <v>0.58025583253194846</v>
      </c>
      <c r="M1674">
        <v>0.2058291658903042</v>
      </c>
      <c r="N1674" s="44">
        <v>0.72922476407284109</v>
      </c>
      <c r="O1674" s="161"/>
      <c r="P1674" s="162"/>
      <c r="Q1674" s="162"/>
      <c r="R1674" s="163"/>
      <c r="S1674" s="161"/>
      <c r="V1674" s="163"/>
      <c r="W1674" s="164"/>
      <c r="X1674" s="164"/>
    </row>
    <row r="1675" spans="10:24" x14ac:dyDescent="0.25">
      <c r="J1675">
        <v>1672</v>
      </c>
      <c r="K1675" s="43">
        <v>0.53995650130219386</v>
      </c>
      <c r="L1675">
        <v>5.0591464923703811E-3</v>
      </c>
      <c r="M1675">
        <v>0.62473302556373478</v>
      </c>
      <c r="N1675" s="44">
        <v>0.50743219203079959</v>
      </c>
      <c r="O1675" s="161"/>
      <c r="P1675" s="162"/>
      <c r="Q1675" s="162"/>
      <c r="R1675" s="163"/>
      <c r="S1675" s="161"/>
      <c r="V1675" s="163"/>
      <c r="W1675" s="164"/>
      <c r="X1675" s="164"/>
    </row>
    <row r="1676" spans="10:24" x14ac:dyDescent="0.25">
      <c r="J1676">
        <v>1673</v>
      </c>
      <c r="K1676" s="43">
        <v>0.35784610478349965</v>
      </c>
      <c r="L1676">
        <v>5.2657138428584327E-2</v>
      </c>
      <c r="M1676">
        <v>6.3874886914038864E-2</v>
      </c>
      <c r="N1676" s="44">
        <v>0.93585925397920833</v>
      </c>
      <c r="O1676" s="161"/>
      <c r="P1676" s="162"/>
      <c r="Q1676" s="162"/>
      <c r="R1676" s="163"/>
      <c r="S1676" s="161"/>
      <c r="V1676" s="163"/>
      <c r="W1676" s="164"/>
      <c r="X1676" s="164"/>
    </row>
    <row r="1677" spans="10:24" x14ac:dyDescent="0.25">
      <c r="J1677">
        <v>1674</v>
      </c>
      <c r="K1677" s="43">
        <v>0.81870330926238588</v>
      </c>
      <c r="L1677">
        <v>0.82807398425590784</v>
      </c>
      <c r="M1677">
        <v>0.34048555472609254</v>
      </c>
      <c r="N1677" s="44">
        <v>0.57333958960259002</v>
      </c>
      <c r="O1677" s="161"/>
      <c r="P1677" s="162"/>
      <c r="Q1677" s="162"/>
      <c r="R1677" s="163"/>
      <c r="S1677" s="161"/>
      <c r="V1677" s="163"/>
      <c r="W1677" s="164"/>
      <c r="X1677" s="164"/>
    </row>
    <row r="1678" spans="10:24" x14ac:dyDescent="0.25">
      <c r="J1678">
        <v>1675</v>
      </c>
      <c r="K1678" s="43">
        <v>0.9287978094880851</v>
      </c>
      <c r="L1678">
        <v>3.4927419282152039E-2</v>
      </c>
      <c r="M1678">
        <v>0.33709664704621078</v>
      </c>
      <c r="N1678" s="44">
        <v>0.99153502762960977</v>
      </c>
      <c r="O1678" s="161"/>
      <c r="P1678" s="162"/>
      <c r="Q1678" s="162"/>
      <c r="R1678" s="163"/>
      <c r="S1678" s="161"/>
      <c r="V1678" s="163"/>
      <c r="W1678" s="164"/>
      <c r="X1678" s="164"/>
    </row>
    <row r="1679" spans="10:24" x14ac:dyDescent="0.25">
      <c r="J1679">
        <v>1676</v>
      </c>
      <c r="K1679" s="43">
        <v>0.80665998383606863</v>
      </c>
      <c r="L1679">
        <v>0.49361467675710968</v>
      </c>
      <c r="M1679">
        <v>0.63605119527102405</v>
      </c>
      <c r="N1679" s="44">
        <v>0.4835752620926409</v>
      </c>
      <c r="O1679" s="161"/>
      <c r="P1679" s="162"/>
      <c r="Q1679" s="162"/>
      <c r="R1679" s="163"/>
      <c r="S1679" s="161"/>
      <c r="V1679" s="163"/>
      <c r="W1679" s="164"/>
      <c r="X1679" s="164"/>
    </row>
    <row r="1680" spans="10:24" x14ac:dyDescent="0.25">
      <c r="J1680">
        <v>1677</v>
      </c>
      <c r="K1680" s="43">
        <v>0.83162060050020215</v>
      </c>
      <c r="L1680">
        <v>0.28901251897131108</v>
      </c>
      <c r="M1680">
        <v>0.40426774448337066</v>
      </c>
      <c r="N1680" s="44">
        <v>5.2087649948017067E-2</v>
      </c>
      <c r="O1680" s="161"/>
      <c r="P1680" s="162"/>
      <c r="Q1680" s="162"/>
      <c r="R1680" s="163"/>
      <c r="S1680" s="161"/>
      <c r="V1680" s="163"/>
      <c r="W1680" s="164"/>
      <c r="X1680" s="164"/>
    </row>
    <row r="1681" spans="10:24" x14ac:dyDescent="0.25">
      <c r="J1681">
        <v>1678</v>
      </c>
      <c r="K1681" s="43">
        <v>0.85808780425130149</v>
      </c>
      <c r="L1681">
        <v>0.70671323855977897</v>
      </c>
      <c r="M1681">
        <v>0.34222027450742287</v>
      </c>
      <c r="N1681" s="44">
        <v>0.44972937378015709</v>
      </c>
      <c r="O1681" s="161"/>
      <c r="P1681" s="162"/>
      <c r="Q1681" s="162"/>
      <c r="R1681" s="163"/>
      <c r="S1681" s="161"/>
      <c r="V1681" s="163"/>
      <c r="W1681" s="164"/>
      <c r="X1681" s="164"/>
    </row>
    <row r="1682" spans="10:24" x14ac:dyDescent="0.25">
      <c r="J1682">
        <v>1679</v>
      </c>
      <c r="K1682" s="43">
        <v>0.64103372068235609</v>
      </c>
      <c r="L1682">
        <v>0.43747651003615129</v>
      </c>
      <c r="M1682">
        <v>0.20482081310615929</v>
      </c>
      <c r="N1682" s="44">
        <v>0.41382786255308057</v>
      </c>
      <c r="O1682" s="161"/>
      <c r="P1682" s="162"/>
      <c r="Q1682" s="162"/>
      <c r="R1682" s="163"/>
      <c r="S1682" s="161"/>
      <c r="V1682" s="163"/>
      <c r="W1682" s="164"/>
      <c r="X1682" s="164"/>
    </row>
    <row r="1683" spans="10:24" x14ac:dyDescent="0.25">
      <c r="J1683">
        <v>1680</v>
      </c>
      <c r="K1683" s="43">
        <v>0.18852070821224587</v>
      </c>
      <c r="L1683">
        <v>0.22043244726395206</v>
      </c>
      <c r="M1683">
        <v>0.96515414277681066</v>
      </c>
      <c r="N1683" s="44">
        <v>0.1926709079956983</v>
      </c>
      <c r="O1683" s="161"/>
      <c r="P1683" s="162"/>
      <c r="Q1683" s="162"/>
      <c r="R1683" s="163"/>
      <c r="S1683" s="161"/>
      <c r="V1683" s="163"/>
      <c r="W1683" s="164"/>
      <c r="X1683" s="164"/>
    </row>
    <row r="1684" spans="10:24" x14ac:dyDescent="0.25">
      <c r="J1684">
        <v>1681</v>
      </c>
      <c r="K1684" s="43">
        <v>0.69158870464852296</v>
      </c>
      <c r="L1684">
        <v>2.2736691437383438E-2</v>
      </c>
      <c r="M1684">
        <v>0.43768134707873352</v>
      </c>
      <c r="N1684" s="44">
        <v>0.68537843920518071</v>
      </c>
      <c r="O1684" s="161"/>
      <c r="P1684" s="162"/>
      <c r="Q1684" s="162"/>
      <c r="R1684" s="163"/>
      <c r="S1684" s="161"/>
      <c r="V1684" s="163"/>
      <c r="W1684" s="164"/>
      <c r="X1684" s="164"/>
    </row>
    <row r="1685" spans="10:24" x14ac:dyDescent="0.25">
      <c r="J1685">
        <v>1682</v>
      </c>
      <c r="K1685" s="43">
        <v>0.65865144920629315</v>
      </c>
      <c r="L1685">
        <v>0.43424346688165871</v>
      </c>
      <c r="M1685">
        <v>7.3606774581036816E-2</v>
      </c>
      <c r="N1685" s="44">
        <v>0.78765140972134429</v>
      </c>
      <c r="O1685" s="161"/>
      <c r="P1685" s="162"/>
      <c r="Q1685" s="162"/>
      <c r="R1685" s="163"/>
      <c r="S1685" s="161"/>
      <c r="V1685" s="163"/>
      <c r="W1685" s="164"/>
      <c r="X1685" s="164"/>
    </row>
    <row r="1686" spans="10:24" x14ac:dyDescent="0.25">
      <c r="J1686">
        <v>1683</v>
      </c>
      <c r="K1686" s="43">
        <v>0.22016903771765484</v>
      </c>
      <c r="L1686">
        <v>8.4737914613377541E-2</v>
      </c>
      <c r="M1686">
        <v>0.14692009500518488</v>
      </c>
      <c r="N1686" s="44">
        <v>0.13347155918110776</v>
      </c>
      <c r="O1686" s="161"/>
      <c r="P1686" s="162"/>
      <c r="Q1686" s="162"/>
      <c r="R1686" s="163"/>
      <c r="S1686" s="161"/>
      <c r="V1686" s="163"/>
      <c r="W1686" s="164"/>
      <c r="X1686" s="164"/>
    </row>
    <row r="1687" spans="10:24" x14ac:dyDescent="0.25">
      <c r="J1687">
        <v>1684</v>
      </c>
      <c r="K1687" s="43">
        <v>0.33749738401365981</v>
      </c>
      <c r="L1687">
        <v>0.11798053012764098</v>
      </c>
      <c r="M1687">
        <v>0.18277276237419382</v>
      </c>
      <c r="N1687" s="44">
        <v>0.13271392168107221</v>
      </c>
      <c r="O1687" s="161"/>
      <c r="P1687" s="162"/>
      <c r="Q1687" s="162"/>
      <c r="R1687" s="163"/>
      <c r="S1687" s="161"/>
      <c r="V1687" s="163"/>
      <c r="W1687" s="164"/>
      <c r="X1687" s="164"/>
    </row>
    <row r="1688" spans="10:24" x14ac:dyDescent="0.25">
      <c r="J1688">
        <v>1685</v>
      </c>
      <c r="K1688" s="43">
        <v>0.12926559772725033</v>
      </c>
      <c r="L1688">
        <v>0.29784805930151537</v>
      </c>
      <c r="M1688">
        <v>0.57000092075804942</v>
      </c>
      <c r="N1688" s="44">
        <v>0.48418619541015184</v>
      </c>
      <c r="O1688" s="161"/>
      <c r="P1688" s="162"/>
      <c r="Q1688" s="162"/>
      <c r="R1688" s="163"/>
      <c r="S1688" s="161"/>
      <c r="V1688" s="163"/>
      <c r="W1688" s="164"/>
      <c r="X1688" s="164"/>
    </row>
    <row r="1689" spans="10:24" x14ac:dyDescent="0.25">
      <c r="J1689">
        <v>1686</v>
      </c>
      <c r="K1689" s="43">
        <v>0.69723892494135553</v>
      </c>
      <c r="L1689">
        <v>0.66558219932034712</v>
      </c>
      <c r="M1689">
        <v>0.42861362530603653</v>
      </c>
      <c r="N1689" s="44">
        <v>0.69769207108145126</v>
      </c>
      <c r="O1689" s="161"/>
      <c r="P1689" s="162"/>
      <c r="Q1689" s="162"/>
      <c r="R1689" s="163"/>
      <c r="S1689" s="161"/>
      <c r="V1689" s="163"/>
      <c r="W1689" s="164"/>
      <c r="X1689" s="164"/>
    </row>
    <row r="1690" spans="10:24" x14ac:dyDescent="0.25">
      <c r="J1690">
        <v>1687</v>
      </c>
      <c r="K1690" s="43">
        <v>0.15871387784449409</v>
      </c>
      <c r="L1690">
        <v>0.70027636825679729</v>
      </c>
      <c r="M1690">
        <v>0.15472353975237818</v>
      </c>
      <c r="N1690" s="44">
        <v>0.55641792276682112</v>
      </c>
      <c r="O1690" s="161"/>
      <c r="P1690" s="162"/>
      <c r="Q1690" s="162"/>
      <c r="R1690" s="163"/>
      <c r="S1690" s="161"/>
      <c r="V1690" s="163"/>
      <c r="W1690" s="164"/>
      <c r="X1690" s="164"/>
    </row>
    <row r="1691" spans="10:24" x14ac:dyDescent="0.25">
      <c r="J1691">
        <v>1688</v>
      </c>
      <c r="K1691" s="43">
        <v>0.18448321062360529</v>
      </c>
      <c r="L1691">
        <v>0.39198215405200376</v>
      </c>
      <c r="M1691">
        <v>4.0640914045399379E-2</v>
      </c>
      <c r="N1691" s="44">
        <v>0.29622638108734323</v>
      </c>
      <c r="O1691" s="161"/>
      <c r="P1691" s="162"/>
      <c r="Q1691" s="162"/>
      <c r="R1691" s="163"/>
      <c r="S1691" s="161"/>
      <c r="V1691" s="163"/>
      <c r="W1691" s="164"/>
      <c r="X1691" s="164"/>
    </row>
    <row r="1692" spans="10:24" x14ac:dyDescent="0.25">
      <c r="J1692">
        <v>1689</v>
      </c>
      <c r="K1692" s="43">
        <v>0.77082031256439187</v>
      </c>
      <c r="L1692">
        <v>0.53909698356142544</v>
      </c>
      <c r="M1692">
        <v>0.84631808192636326</v>
      </c>
      <c r="N1692" s="44">
        <v>0.34235068679231073</v>
      </c>
      <c r="O1692" s="161"/>
      <c r="P1692" s="162"/>
      <c r="Q1692" s="162"/>
      <c r="R1692" s="163"/>
      <c r="S1692" s="161"/>
      <c r="V1692" s="163"/>
      <c r="W1692" s="164"/>
      <c r="X1692" s="164"/>
    </row>
    <row r="1693" spans="10:24" x14ac:dyDescent="0.25">
      <c r="J1693">
        <v>1690</v>
      </c>
      <c r="K1693" s="43">
        <v>0.24118773472313493</v>
      </c>
      <c r="L1693">
        <v>9.4031033901807004E-2</v>
      </c>
      <c r="M1693">
        <v>0.61125256999839439</v>
      </c>
      <c r="N1693" s="44">
        <v>0.44689166127795044</v>
      </c>
      <c r="O1693" s="161"/>
      <c r="P1693" s="162"/>
      <c r="Q1693" s="162"/>
      <c r="R1693" s="163"/>
      <c r="S1693" s="161"/>
      <c r="V1693" s="163"/>
      <c r="W1693" s="164"/>
      <c r="X1693" s="164"/>
    </row>
    <row r="1694" spans="10:24" x14ac:dyDescent="0.25">
      <c r="J1694">
        <v>1691</v>
      </c>
      <c r="K1694" s="43">
        <v>0.16750654348518579</v>
      </c>
      <c r="L1694">
        <v>0.66564173473497035</v>
      </c>
      <c r="M1694">
        <v>0.28008172106529472</v>
      </c>
      <c r="N1694" s="44">
        <v>0.71760160073128199</v>
      </c>
      <c r="O1694" s="161"/>
      <c r="P1694" s="162"/>
      <c r="Q1694" s="162"/>
      <c r="R1694" s="163"/>
      <c r="S1694" s="161"/>
      <c r="V1694" s="163"/>
      <c r="W1694" s="164"/>
      <c r="X1694" s="164"/>
    </row>
    <row r="1695" spans="10:24" x14ac:dyDescent="0.25">
      <c r="J1695">
        <v>1692</v>
      </c>
      <c r="K1695" s="43">
        <v>2.2540436980222789E-2</v>
      </c>
      <c r="L1695">
        <v>0.49567886213710444</v>
      </c>
      <c r="M1695">
        <v>0.59013277573886225</v>
      </c>
      <c r="N1695" s="44">
        <v>5.2594965155616791E-3</v>
      </c>
      <c r="O1695" s="161"/>
      <c r="P1695" s="162"/>
      <c r="Q1695" s="162"/>
      <c r="R1695" s="163"/>
      <c r="S1695" s="161"/>
      <c r="V1695" s="163"/>
      <c r="W1695" s="164"/>
      <c r="X1695" s="164"/>
    </row>
    <row r="1696" spans="10:24" x14ac:dyDescent="0.25">
      <c r="J1696">
        <v>1693</v>
      </c>
      <c r="K1696" s="43">
        <v>0.87093738174572366</v>
      </c>
      <c r="L1696">
        <v>0.78042266805743088</v>
      </c>
      <c r="M1696">
        <v>0.3906752920761426</v>
      </c>
      <c r="N1696" s="44">
        <v>0.67195111147006337</v>
      </c>
      <c r="O1696" s="161"/>
      <c r="P1696" s="162"/>
      <c r="Q1696" s="162"/>
      <c r="R1696" s="163"/>
      <c r="S1696" s="161"/>
      <c r="V1696" s="163"/>
      <c r="W1696" s="164"/>
      <c r="X1696" s="164"/>
    </row>
    <row r="1697" spans="10:24" x14ac:dyDescent="0.25">
      <c r="J1697">
        <v>1694</v>
      </c>
      <c r="K1697" s="43">
        <v>0.44651327833652987</v>
      </c>
      <c r="L1697">
        <v>0.21938974680181322</v>
      </c>
      <c r="M1697">
        <v>0.60648358070539854</v>
      </c>
      <c r="N1697" s="44">
        <v>0.90587939726046907</v>
      </c>
      <c r="O1697" s="161"/>
      <c r="P1697" s="162"/>
      <c r="Q1697" s="162"/>
      <c r="R1697" s="163"/>
      <c r="S1697" s="161"/>
      <c r="V1697" s="163"/>
      <c r="W1697" s="164"/>
      <c r="X1697" s="164"/>
    </row>
    <row r="1698" spans="10:24" x14ac:dyDescent="0.25">
      <c r="J1698">
        <v>1695</v>
      </c>
      <c r="K1698" s="43">
        <v>0.86292715496049177</v>
      </c>
      <c r="L1698">
        <v>0.21465139599671623</v>
      </c>
      <c r="M1698">
        <v>0.71308447274891273</v>
      </c>
      <c r="N1698" s="44">
        <v>0.60869286551584567</v>
      </c>
      <c r="O1698" s="161"/>
      <c r="P1698" s="162"/>
      <c r="Q1698" s="162"/>
      <c r="R1698" s="163"/>
      <c r="S1698" s="161"/>
      <c r="V1698" s="163"/>
      <c r="W1698" s="164"/>
      <c r="X1698" s="164"/>
    </row>
    <row r="1699" spans="10:24" x14ac:dyDescent="0.25">
      <c r="J1699">
        <v>1696</v>
      </c>
      <c r="K1699" s="43">
        <v>0.10305344748791156</v>
      </c>
      <c r="L1699">
        <v>0.19525430914452013</v>
      </c>
      <c r="M1699">
        <v>4.5645437740930106E-2</v>
      </c>
      <c r="N1699" s="44">
        <v>0.53138431191667335</v>
      </c>
      <c r="O1699" s="161"/>
      <c r="P1699" s="162"/>
      <c r="Q1699" s="162"/>
      <c r="R1699" s="163"/>
      <c r="S1699" s="161"/>
      <c r="V1699" s="163"/>
      <c r="W1699" s="164"/>
      <c r="X1699" s="164"/>
    </row>
    <row r="1700" spans="10:24" x14ac:dyDescent="0.25">
      <c r="J1700">
        <v>1697</v>
      </c>
      <c r="K1700" s="43">
        <v>0.19191181810754043</v>
      </c>
      <c r="L1700">
        <v>0.12272002858329079</v>
      </c>
      <c r="M1700">
        <v>0.88147277578691663</v>
      </c>
      <c r="N1700" s="44">
        <v>0.62091744735313326</v>
      </c>
      <c r="O1700" s="161"/>
      <c r="P1700" s="162"/>
      <c r="Q1700" s="162"/>
      <c r="R1700" s="163"/>
      <c r="S1700" s="161"/>
      <c r="V1700" s="163"/>
      <c r="W1700" s="164"/>
      <c r="X1700" s="164"/>
    </row>
    <row r="1701" spans="10:24" x14ac:dyDescent="0.25">
      <c r="J1701">
        <v>1698</v>
      </c>
      <c r="K1701" s="43">
        <v>0.51205572266947319</v>
      </c>
      <c r="L1701">
        <v>0.73893312591810734</v>
      </c>
      <c r="M1701">
        <v>0.21864846637004309</v>
      </c>
      <c r="N1701" s="44">
        <v>0.53007172422916071</v>
      </c>
      <c r="O1701" s="161"/>
      <c r="P1701" s="162"/>
      <c r="Q1701" s="162"/>
      <c r="R1701" s="163"/>
      <c r="S1701" s="161"/>
      <c r="V1701" s="163"/>
      <c r="W1701" s="164"/>
      <c r="X1701" s="164"/>
    </row>
    <row r="1702" spans="10:24" x14ac:dyDescent="0.25">
      <c r="J1702">
        <v>1699</v>
      </c>
      <c r="K1702" s="43">
        <v>0.70430352861575352</v>
      </c>
      <c r="L1702">
        <v>0.18721463512320424</v>
      </c>
      <c r="M1702">
        <v>0.12160771041459428</v>
      </c>
      <c r="N1702" s="44">
        <v>0.19109797077787583</v>
      </c>
      <c r="O1702" s="161"/>
      <c r="P1702" s="162"/>
      <c r="Q1702" s="162"/>
      <c r="R1702" s="163"/>
      <c r="S1702" s="161"/>
      <c r="V1702" s="163"/>
      <c r="W1702" s="164"/>
      <c r="X1702" s="164"/>
    </row>
    <row r="1703" spans="10:24" x14ac:dyDescent="0.25">
      <c r="J1703">
        <v>1700</v>
      </c>
      <c r="K1703" s="43">
        <v>0.91228251134207272</v>
      </c>
      <c r="L1703">
        <v>0.67794166016063551</v>
      </c>
      <c r="M1703">
        <v>0.63813649168725006</v>
      </c>
      <c r="N1703" s="44">
        <v>0.5030439644982555</v>
      </c>
      <c r="O1703" s="161"/>
      <c r="P1703" s="162"/>
      <c r="Q1703" s="162"/>
      <c r="R1703" s="163"/>
      <c r="S1703" s="161"/>
      <c r="V1703" s="163"/>
      <c r="W1703" s="164"/>
      <c r="X1703" s="164"/>
    </row>
    <row r="1704" spans="10:24" x14ac:dyDescent="0.25">
      <c r="J1704">
        <v>1701</v>
      </c>
      <c r="K1704" s="43">
        <v>0.17619543746440947</v>
      </c>
      <c r="L1704">
        <v>0.22906599707663666</v>
      </c>
      <c r="M1704">
        <v>3.9391340312589063E-2</v>
      </c>
      <c r="N1704" s="44">
        <v>0.36425411667173968</v>
      </c>
      <c r="O1704" s="161"/>
      <c r="P1704" s="162"/>
      <c r="Q1704" s="162"/>
      <c r="R1704" s="163"/>
      <c r="S1704" s="161"/>
      <c r="V1704" s="163"/>
      <c r="W1704" s="164"/>
      <c r="X1704" s="164"/>
    </row>
    <row r="1705" spans="10:24" x14ac:dyDescent="0.25">
      <c r="J1705">
        <v>1702</v>
      </c>
      <c r="K1705" s="43">
        <v>0.39794065838122261</v>
      </c>
      <c r="L1705">
        <v>0.19160496130856952</v>
      </c>
      <c r="M1705">
        <v>8.9089365280592303E-2</v>
      </c>
      <c r="N1705" s="44">
        <v>8.7340149088256935E-2</v>
      </c>
      <c r="O1705" s="161"/>
      <c r="P1705" s="162"/>
      <c r="Q1705" s="162"/>
      <c r="R1705" s="163"/>
      <c r="S1705" s="161"/>
      <c r="V1705" s="163"/>
      <c r="W1705" s="164"/>
      <c r="X1705" s="164"/>
    </row>
    <row r="1706" spans="10:24" x14ac:dyDescent="0.25">
      <c r="J1706">
        <v>1703</v>
      </c>
      <c r="K1706" s="43">
        <v>0.44687313101193404</v>
      </c>
      <c r="L1706">
        <v>0.30035071279001779</v>
      </c>
      <c r="M1706">
        <v>0.84932232006476205</v>
      </c>
      <c r="N1706" s="44">
        <v>0.15433017495895229</v>
      </c>
      <c r="O1706" s="161"/>
      <c r="P1706" s="162"/>
      <c r="Q1706" s="162"/>
      <c r="R1706" s="163"/>
      <c r="S1706" s="161"/>
      <c r="V1706" s="163"/>
      <c r="W1706" s="164"/>
      <c r="X1706" s="164"/>
    </row>
    <row r="1707" spans="10:24" x14ac:dyDescent="0.25">
      <c r="J1707">
        <v>1704</v>
      </c>
      <c r="K1707" s="43">
        <v>0.93361621061359568</v>
      </c>
      <c r="L1707">
        <v>0.61817428518592277</v>
      </c>
      <c r="M1707">
        <v>0.28648042351080116</v>
      </c>
      <c r="N1707" s="44">
        <v>0.46820412379624743</v>
      </c>
      <c r="O1707" s="161"/>
      <c r="P1707" s="162"/>
      <c r="Q1707" s="162"/>
      <c r="R1707" s="163"/>
      <c r="S1707" s="161"/>
      <c r="V1707" s="163"/>
      <c r="W1707" s="164"/>
      <c r="X1707" s="164"/>
    </row>
    <row r="1708" spans="10:24" x14ac:dyDescent="0.25">
      <c r="J1708">
        <v>1705</v>
      </c>
      <c r="K1708" s="43">
        <v>0.75085475941528579</v>
      </c>
      <c r="L1708">
        <v>0.54828952597265224</v>
      </c>
      <c r="M1708">
        <v>7.0668194923265149E-2</v>
      </c>
      <c r="N1708" s="44">
        <v>0.37052588199230596</v>
      </c>
      <c r="O1708" s="161"/>
      <c r="P1708" s="162"/>
      <c r="Q1708" s="162"/>
      <c r="R1708" s="163"/>
      <c r="S1708" s="161"/>
      <c r="V1708" s="163"/>
      <c r="W1708" s="164"/>
      <c r="X1708" s="164"/>
    </row>
    <row r="1709" spans="10:24" x14ac:dyDescent="0.25">
      <c r="J1709">
        <v>1706</v>
      </c>
      <c r="K1709" s="43">
        <v>0.86759141626611569</v>
      </c>
      <c r="L1709">
        <v>0.32259357428947055</v>
      </c>
      <c r="M1709">
        <v>0.61948647094894915</v>
      </c>
      <c r="N1709" s="44">
        <v>0.48571332845237858</v>
      </c>
      <c r="O1709" s="161"/>
      <c r="P1709" s="162"/>
      <c r="Q1709" s="162"/>
      <c r="R1709" s="163"/>
      <c r="S1709" s="161"/>
      <c r="V1709" s="163"/>
      <c r="W1709" s="164"/>
      <c r="X1709" s="164"/>
    </row>
    <row r="1710" spans="10:24" x14ac:dyDescent="0.25">
      <c r="J1710">
        <v>1707</v>
      </c>
      <c r="K1710" s="43">
        <v>0.9185051881367311</v>
      </c>
      <c r="L1710">
        <v>0.26023822445315359</v>
      </c>
      <c r="M1710">
        <v>0.99504360807778047</v>
      </c>
      <c r="N1710" s="44">
        <v>0.61884931224318362</v>
      </c>
      <c r="O1710" s="161"/>
      <c r="P1710" s="162"/>
      <c r="Q1710" s="162"/>
      <c r="R1710" s="163"/>
      <c r="S1710" s="161"/>
      <c r="V1710" s="163"/>
      <c r="W1710" s="164"/>
      <c r="X1710" s="164"/>
    </row>
    <row r="1711" spans="10:24" x14ac:dyDescent="0.25">
      <c r="J1711">
        <v>1708</v>
      </c>
      <c r="K1711" s="43">
        <v>0.70484957327831776</v>
      </c>
      <c r="L1711">
        <v>0.74019585618463679</v>
      </c>
      <c r="M1711">
        <v>0.17551334506986138</v>
      </c>
      <c r="N1711" s="44">
        <v>0.21343302514173235</v>
      </c>
      <c r="O1711" s="161"/>
      <c r="P1711" s="162"/>
      <c r="Q1711" s="162"/>
      <c r="R1711" s="163"/>
      <c r="S1711" s="161"/>
      <c r="V1711" s="163"/>
      <c r="W1711" s="164"/>
      <c r="X1711" s="164"/>
    </row>
    <row r="1712" spans="10:24" x14ac:dyDescent="0.25">
      <c r="J1712">
        <v>1709</v>
      </c>
      <c r="K1712" s="43">
        <v>0.28608295907779624</v>
      </c>
      <c r="L1712">
        <v>0.59643331781984821</v>
      </c>
      <c r="M1712">
        <v>0.84830050062352857</v>
      </c>
      <c r="N1712" s="44">
        <v>0.18768153641776852</v>
      </c>
      <c r="O1712" s="161"/>
      <c r="P1712" s="162"/>
      <c r="Q1712" s="162"/>
      <c r="R1712" s="163"/>
      <c r="S1712" s="161"/>
      <c r="V1712" s="163"/>
      <c r="W1712" s="164"/>
      <c r="X1712" s="164"/>
    </row>
    <row r="1713" spans="10:24" x14ac:dyDescent="0.25">
      <c r="J1713">
        <v>1710</v>
      </c>
      <c r="K1713" s="43">
        <v>0.34771660607774024</v>
      </c>
      <c r="L1713">
        <v>0.78163269237981703</v>
      </c>
      <c r="M1713">
        <v>0.77978996517790544</v>
      </c>
      <c r="N1713" s="44">
        <v>0.78886517460376449</v>
      </c>
      <c r="O1713" s="161"/>
      <c r="P1713" s="162"/>
      <c r="Q1713" s="162"/>
      <c r="R1713" s="163"/>
      <c r="S1713" s="161"/>
      <c r="V1713" s="163"/>
      <c r="W1713" s="164"/>
      <c r="X1713" s="164"/>
    </row>
    <row r="1714" spans="10:24" x14ac:dyDescent="0.25">
      <c r="J1714">
        <v>1711</v>
      </c>
      <c r="K1714" s="43">
        <v>0.28485433848166641</v>
      </c>
      <c r="L1714">
        <v>0.83881705930085904</v>
      </c>
      <c r="M1714">
        <v>0.50738742154408367</v>
      </c>
      <c r="N1714" s="44">
        <v>0.54547660344556637</v>
      </c>
      <c r="O1714" s="161"/>
      <c r="P1714" s="162"/>
      <c r="Q1714" s="162"/>
      <c r="R1714" s="163"/>
      <c r="S1714" s="161"/>
      <c r="V1714" s="163"/>
      <c r="W1714" s="164"/>
      <c r="X1714" s="164"/>
    </row>
    <row r="1715" spans="10:24" x14ac:dyDescent="0.25">
      <c r="J1715">
        <v>1712</v>
      </c>
      <c r="K1715" s="43">
        <v>0.35198074744143848</v>
      </c>
      <c r="L1715">
        <v>0.50072129568613799</v>
      </c>
      <c r="M1715">
        <v>0.71398295413773194</v>
      </c>
      <c r="N1715" s="44">
        <v>0.89215807469812058</v>
      </c>
      <c r="O1715" s="161"/>
      <c r="P1715" s="162"/>
      <c r="Q1715" s="162"/>
      <c r="R1715" s="163"/>
      <c r="S1715" s="161"/>
      <c r="V1715" s="163"/>
      <c r="W1715" s="164"/>
      <c r="X1715" s="164"/>
    </row>
    <row r="1716" spans="10:24" x14ac:dyDescent="0.25">
      <c r="J1716">
        <v>1713</v>
      </c>
      <c r="K1716" s="43">
        <v>9.4390597430847656E-2</v>
      </c>
      <c r="L1716">
        <v>0.39223550616880898</v>
      </c>
      <c r="M1716">
        <v>0.57644881898523714</v>
      </c>
      <c r="N1716" s="44">
        <v>0.46927653923817714</v>
      </c>
      <c r="O1716" s="161"/>
      <c r="P1716" s="162"/>
      <c r="Q1716" s="162"/>
      <c r="R1716" s="163"/>
      <c r="S1716" s="161"/>
      <c r="V1716" s="163"/>
      <c r="W1716" s="164"/>
      <c r="X1716" s="164"/>
    </row>
    <row r="1717" spans="10:24" x14ac:dyDescent="0.25">
      <c r="J1717">
        <v>1714</v>
      </c>
      <c r="K1717" s="43">
        <v>0.82923041663773966</v>
      </c>
      <c r="L1717">
        <v>0.60563356884464936</v>
      </c>
      <c r="M1717">
        <v>0.45914414790364189</v>
      </c>
      <c r="N1717" s="44">
        <v>0.97934769527236654</v>
      </c>
      <c r="O1717" s="161"/>
      <c r="P1717" s="162"/>
      <c r="Q1717" s="162"/>
      <c r="R1717" s="163"/>
      <c r="S1717" s="161"/>
      <c r="V1717" s="163"/>
      <c r="W1717" s="164"/>
      <c r="X1717" s="164"/>
    </row>
    <row r="1718" spans="10:24" x14ac:dyDescent="0.25">
      <c r="J1718">
        <v>1715</v>
      </c>
      <c r="K1718" s="43">
        <v>0.63396081273384708</v>
      </c>
      <c r="L1718">
        <v>0.94195190093347991</v>
      </c>
      <c r="M1718">
        <v>0.36291049922668961</v>
      </c>
      <c r="N1718" s="44">
        <v>0.94676363941604091</v>
      </c>
      <c r="O1718" s="161"/>
      <c r="P1718" s="162"/>
      <c r="Q1718" s="162"/>
      <c r="R1718" s="163"/>
      <c r="S1718" s="161"/>
      <c r="V1718" s="163"/>
      <c r="W1718" s="164"/>
      <c r="X1718" s="164"/>
    </row>
    <row r="1719" spans="10:24" x14ac:dyDescent="0.25">
      <c r="J1719">
        <v>1716</v>
      </c>
      <c r="K1719" s="43">
        <v>0.91156594361996335</v>
      </c>
      <c r="L1719">
        <v>0.42467429014538371</v>
      </c>
      <c r="M1719">
        <v>4.8292087169402476E-2</v>
      </c>
      <c r="N1719" s="44">
        <v>0.56220454443203904</v>
      </c>
      <c r="O1719" s="161"/>
      <c r="P1719" s="162"/>
      <c r="Q1719" s="162"/>
      <c r="R1719" s="163"/>
      <c r="S1719" s="161"/>
      <c r="V1719" s="163"/>
      <c r="W1719" s="164"/>
      <c r="X1719" s="164"/>
    </row>
    <row r="1720" spans="10:24" x14ac:dyDescent="0.25">
      <c r="J1720">
        <v>1717</v>
      </c>
      <c r="K1720" s="43">
        <v>0.33608472622926466</v>
      </c>
      <c r="L1720">
        <v>0.74865033622836363</v>
      </c>
      <c r="M1720">
        <v>0.93652492801819143</v>
      </c>
      <c r="N1720" s="44">
        <v>0.88966630385527923</v>
      </c>
      <c r="O1720" s="161"/>
      <c r="P1720" s="162"/>
      <c r="Q1720" s="162"/>
      <c r="R1720" s="163"/>
      <c r="S1720" s="161"/>
      <c r="V1720" s="163"/>
      <c r="W1720" s="164"/>
      <c r="X1720" s="164"/>
    </row>
    <row r="1721" spans="10:24" x14ac:dyDescent="0.25">
      <c r="J1721">
        <v>1718</v>
      </c>
      <c r="K1721" s="43">
        <v>0.54899972095974914</v>
      </c>
      <c r="L1721">
        <v>0.677631236972707</v>
      </c>
      <c r="M1721">
        <v>0.72907502629165988</v>
      </c>
      <c r="N1721" s="44">
        <v>0.47321658023665303</v>
      </c>
      <c r="O1721" s="161"/>
      <c r="P1721" s="162"/>
      <c r="Q1721" s="162"/>
      <c r="R1721" s="163"/>
      <c r="S1721" s="161"/>
      <c r="V1721" s="163"/>
      <c r="W1721" s="164"/>
      <c r="X1721" s="164"/>
    </row>
    <row r="1722" spans="10:24" x14ac:dyDescent="0.25">
      <c r="J1722">
        <v>1719</v>
      </c>
      <c r="K1722" s="43">
        <v>0.64867569981586237</v>
      </c>
      <c r="L1722">
        <v>0.42495822979094555</v>
      </c>
      <c r="M1722">
        <v>0.71466388343206577</v>
      </c>
      <c r="N1722" s="44">
        <v>0.84551897606757964</v>
      </c>
      <c r="O1722" s="161"/>
      <c r="P1722" s="162"/>
      <c r="Q1722" s="162"/>
      <c r="R1722" s="163"/>
      <c r="S1722" s="161"/>
      <c r="V1722" s="163"/>
      <c r="W1722" s="164"/>
      <c r="X1722" s="164"/>
    </row>
    <row r="1723" spans="10:24" x14ac:dyDescent="0.25">
      <c r="J1723">
        <v>1720</v>
      </c>
      <c r="K1723" s="43">
        <v>0.60487357067896741</v>
      </c>
      <c r="L1723">
        <v>0.21332269485712696</v>
      </c>
      <c r="M1723">
        <v>0.56078354996039226</v>
      </c>
      <c r="N1723" s="44">
        <v>0.82130149830872667</v>
      </c>
      <c r="O1723" s="161"/>
      <c r="P1723" s="162"/>
      <c r="Q1723" s="162"/>
      <c r="R1723" s="163"/>
      <c r="S1723" s="161"/>
      <c r="V1723" s="163"/>
      <c r="W1723" s="164"/>
      <c r="X1723" s="164"/>
    </row>
    <row r="1724" spans="10:24" x14ac:dyDescent="0.25">
      <c r="J1724">
        <v>1721</v>
      </c>
      <c r="K1724" s="43">
        <v>0.21994764160314062</v>
      </c>
      <c r="L1724">
        <v>0.36786782015630348</v>
      </c>
      <c r="M1724">
        <v>0.54729572977754481</v>
      </c>
      <c r="N1724" s="44">
        <v>0.68758751625577774</v>
      </c>
      <c r="O1724" s="161"/>
      <c r="P1724" s="162"/>
      <c r="Q1724" s="162"/>
      <c r="R1724" s="163"/>
      <c r="S1724" s="161"/>
      <c r="V1724" s="163"/>
      <c r="W1724" s="164"/>
      <c r="X1724" s="164"/>
    </row>
    <row r="1725" spans="10:24" x14ac:dyDescent="0.25">
      <c r="J1725">
        <v>1722</v>
      </c>
      <c r="K1725" s="43">
        <v>0.95707690395803302</v>
      </c>
      <c r="L1725">
        <v>0.11516950723820774</v>
      </c>
      <c r="M1725">
        <v>0.95327535647910155</v>
      </c>
      <c r="N1725" s="44">
        <v>0.41921155251833253</v>
      </c>
      <c r="O1725" s="161"/>
      <c r="P1725" s="162"/>
      <c r="Q1725" s="162"/>
      <c r="R1725" s="163"/>
      <c r="S1725" s="161"/>
      <c r="V1725" s="163"/>
      <c r="W1725" s="164"/>
      <c r="X1725" s="164"/>
    </row>
    <row r="1726" spans="10:24" x14ac:dyDescent="0.25">
      <c r="J1726">
        <v>1723</v>
      </c>
      <c r="K1726" s="43">
        <v>0.52551981051792807</v>
      </c>
      <c r="L1726">
        <v>0.11703975216310625</v>
      </c>
      <c r="M1726">
        <v>0.81166213059443015</v>
      </c>
      <c r="N1726" s="44">
        <v>0.11144678908915595</v>
      </c>
      <c r="O1726" s="161"/>
      <c r="P1726" s="162"/>
      <c r="Q1726" s="162"/>
      <c r="R1726" s="163"/>
      <c r="S1726" s="161"/>
      <c r="V1726" s="163"/>
      <c r="W1726" s="164"/>
      <c r="X1726" s="164"/>
    </row>
    <row r="1727" spans="10:24" x14ac:dyDescent="0.25">
      <c r="J1727">
        <v>1724</v>
      </c>
      <c r="K1727" s="43">
        <v>0.46837397965714178</v>
      </c>
      <c r="L1727">
        <v>0.90590620422872636</v>
      </c>
      <c r="M1727">
        <v>0.3831787276049553</v>
      </c>
      <c r="N1727" s="44">
        <v>0.4833902213106166</v>
      </c>
      <c r="O1727" s="161"/>
      <c r="P1727" s="162"/>
      <c r="Q1727" s="162"/>
      <c r="R1727" s="163"/>
      <c r="S1727" s="161"/>
      <c r="V1727" s="163"/>
      <c r="W1727" s="164"/>
      <c r="X1727" s="164"/>
    </row>
    <row r="1728" spans="10:24" x14ac:dyDescent="0.25">
      <c r="J1728">
        <v>1725</v>
      </c>
      <c r="K1728" s="43">
        <v>7.432370364888452E-2</v>
      </c>
      <c r="L1728">
        <v>0.84489564709792486</v>
      </c>
      <c r="M1728">
        <v>0.53290448217119024</v>
      </c>
      <c r="N1728" s="44">
        <v>4.1681007607807352E-2</v>
      </c>
      <c r="O1728" s="161"/>
      <c r="P1728" s="162"/>
      <c r="Q1728" s="162"/>
      <c r="R1728" s="163"/>
      <c r="S1728" s="161"/>
      <c r="V1728" s="163"/>
      <c r="W1728" s="164"/>
      <c r="X1728" s="164"/>
    </row>
    <row r="1729" spans="10:24" x14ac:dyDescent="0.25">
      <c r="J1729">
        <v>1726</v>
      </c>
      <c r="K1729" s="43">
        <v>0.32092100347097674</v>
      </c>
      <c r="L1729">
        <v>0.51710831605798169</v>
      </c>
      <c r="M1729">
        <v>6.0554977999015214E-2</v>
      </c>
      <c r="N1729" s="44">
        <v>5.2164238001786711E-2</v>
      </c>
      <c r="O1729" s="161"/>
      <c r="P1729" s="162"/>
      <c r="Q1729" s="162"/>
      <c r="R1729" s="163"/>
      <c r="S1729" s="161"/>
      <c r="V1729" s="163"/>
      <c r="W1729" s="164"/>
      <c r="X1729" s="164"/>
    </row>
    <row r="1730" spans="10:24" x14ac:dyDescent="0.25">
      <c r="J1730">
        <v>1727</v>
      </c>
      <c r="K1730" s="43">
        <v>0.92818653131890416</v>
      </c>
      <c r="L1730">
        <v>0.37880949679357134</v>
      </c>
      <c r="M1730">
        <v>0.49825865266306502</v>
      </c>
      <c r="N1730" s="44">
        <v>0.54363798969633892</v>
      </c>
      <c r="O1730" s="161"/>
      <c r="P1730" s="162"/>
      <c r="Q1730" s="162"/>
      <c r="R1730" s="163"/>
      <c r="S1730" s="161"/>
      <c r="V1730" s="163"/>
      <c r="W1730" s="164"/>
      <c r="X1730" s="164"/>
    </row>
    <row r="1731" spans="10:24" x14ac:dyDescent="0.25">
      <c r="J1731">
        <v>1728</v>
      </c>
      <c r="K1731" s="43">
        <v>0.8076584154333375</v>
      </c>
      <c r="L1731">
        <v>0.52478707120734347</v>
      </c>
      <c r="M1731">
        <v>4.7849954169342901E-2</v>
      </c>
      <c r="N1731" s="44">
        <v>0.83827642331958141</v>
      </c>
      <c r="O1731" s="161"/>
      <c r="P1731" s="162"/>
      <c r="Q1731" s="162"/>
      <c r="R1731" s="163"/>
      <c r="S1731" s="161"/>
      <c r="V1731" s="163"/>
      <c r="W1731" s="164"/>
      <c r="X1731" s="164"/>
    </row>
    <row r="1732" spans="10:24" x14ac:dyDescent="0.25">
      <c r="J1732">
        <v>1729</v>
      </c>
      <c r="K1732" s="43">
        <v>0.3433532261836979</v>
      </c>
      <c r="L1732">
        <v>0.68369297668199802</v>
      </c>
      <c r="M1732">
        <v>0.1793422413848671</v>
      </c>
      <c r="N1732" s="44">
        <v>0.40939054181222878</v>
      </c>
      <c r="O1732" s="161"/>
      <c r="P1732" s="162"/>
      <c r="Q1732" s="162"/>
      <c r="R1732" s="163"/>
      <c r="S1732" s="161"/>
      <c r="V1732" s="163"/>
      <c r="W1732" s="164"/>
      <c r="X1732" s="164"/>
    </row>
    <row r="1733" spans="10:24" x14ac:dyDescent="0.25">
      <c r="J1733">
        <v>1730</v>
      </c>
      <c r="K1733" s="43">
        <v>0.76038526070312606</v>
      </c>
      <c r="L1733">
        <v>0.55827236372429012</v>
      </c>
      <c r="M1733">
        <v>0.36216656839253658</v>
      </c>
      <c r="N1733" s="44">
        <v>9.1013195062493613E-2</v>
      </c>
      <c r="O1733" s="161"/>
      <c r="P1733" s="162"/>
      <c r="Q1733" s="162"/>
      <c r="R1733" s="163"/>
      <c r="S1733" s="161"/>
      <c r="V1733" s="163"/>
      <c r="W1733" s="164"/>
      <c r="X1733" s="164"/>
    </row>
    <row r="1734" spans="10:24" x14ac:dyDescent="0.25">
      <c r="J1734">
        <v>1731</v>
      </c>
      <c r="K1734" s="43">
        <v>0.62072846891593025</v>
      </c>
      <c r="L1734">
        <v>0.94037182884123849</v>
      </c>
      <c r="M1734">
        <v>0.34172510947179568</v>
      </c>
      <c r="N1734" s="44">
        <v>0.86505828677725882</v>
      </c>
      <c r="O1734" s="161"/>
      <c r="P1734" s="162"/>
      <c r="Q1734" s="162"/>
      <c r="R1734" s="163"/>
      <c r="S1734" s="161"/>
      <c r="V1734" s="163"/>
      <c r="W1734" s="164"/>
      <c r="X1734" s="164"/>
    </row>
    <row r="1735" spans="10:24" x14ac:dyDescent="0.25">
      <c r="J1735">
        <v>1732</v>
      </c>
      <c r="K1735" s="43">
        <v>0.94629552913021575</v>
      </c>
      <c r="L1735">
        <v>0.64047989669578664</v>
      </c>
      <c r="M1735">
        <v>0.27345565719653031</v>
      </c>
      <c r="N1735" s="44">
        <v>0.93918663311440098</v>
      </c>
      <c r="O1735" s="161"/>
      <c r="P1735" s="162"/>
      <c r="Q1735" s="162"/>
      <c r="R1735" s="163"/>
      <c r="S1735" s="161"/>
      <c r="V1735" s="163"/>
      <c r="W1735" s="164"/>
      <c r="X1735" s="164"/>
    </row>
    <row r="1736" spans="10:24" x14ac:dyDescent="0.25">
      <c r="J1736">
        <v>1733</v>
      </c>
      <c r="K1736" s="43">
        <v>0.30513031270524749</v>
      </c>
      <c r="L1736">
        <v>0.64323557443375201</v>
      </c>
      <c r="M1736">
        <v>0.55700680006683623</v>
      </c>
      <c r="N1736" s="44">
        <v>0.10542665301959553</v>
      </c>
      <c r="O1736" s="161"/>
      <c r="P1736" s="162"/>
      <c r="Q1736" s="162"/>
      <c r="R1736" s="163"/>
      <c r="S1736" s="161"/>
      <c r="V1736" s="163"/>
      <c r="W1736" s="164"/>
      <c r="X1736" s="164"/>
    </row>
    <row r="1737" spans="10:24" x14ac:dyDescent="0.25">
      <c r="J1737">
        <v>1734</v>
      </c>
      <c r="K1737" s="43">
        <v>0.64427110827600642</v>
      </c>
      <c r="L1737">
        <v>0.50983353936986375</v>
      </c>
      <c r="M1737">
        <v>0.84374744127061252</v>
      </c>
      <c r="N1737" s="44">
        <v>9.3547996425684565E-2</v>
      </c>
      <c r="O1737" s="161"/>
      <c r="P1737" s="162"/>
      <c r="Q1737" s="162"/>
      <c r="R1737" s="163"/>
      <c r="S1737" s="161"/>
      <c r="V1737" s="163"/>
      <c r="W1737" s="164"/>
      <c r="X1737" s="164"/>
    </row>
    <row r="1738" spans="10:24" x14ac:dyDescent="0.25">
      <c r="J1738">
        <v>1735</v>
      </c>
      <c r="K1738" s="43">
        <v>0.41546645286554651</v>
      </c>
      <c r="L1738">
        <v>0.52800218565812451</v>
      </c>
      <c r="M1738">
        <v>0.91166106507363531</v>
      </c>
      <c r="N1738" s="44">
        <v>0.74396035534359195</v>
      </c>
      <c r="O1738" s="161"/>
      <c r="P1738" s="162"/>
      <c r="Q1738" s="162"/>
      <c r="R1738" s="163"/>
      <c r="S1738" s="161"/>
      <c r="V1738" s="163"/>
      <c r="W1738" s="164"/>
      <c r="X1738" s="164"/>
    </row>
    <row r="1739" spans="10:24" x14ac:dyDescent="0.25">
      <c r="J1739">
        <v>1736</v>
      </c>
      <c r="K1739" s="43">
        <v>2.5519952428368908E-2</v>
      </c>
      <c r="L1739">
        <v>0.63482383023137334</v>
      </c>
      <c r="M1739">
        <v>0.75349068478568793</v>
      </c>
      <c r="N1739" s="44">
        <v>3.8997380972233375E-2</v>
      </c>
      <c r="O1739" s="161"/>
      <c r="P1739" s="162"/>
      <c r="Q1739" s="162"/>
      <c r="R1739" s="163"/>
      <c r="S1739" s="161"/>
      <c r="V1739" s="163"/>
      <c r="W1739" s="164"/>
      <c r="X1739" s="164"/>
    </row>
    <row r="1740" spans="10:24" x14ac:dyDescent="0.25">
      <c r="J1740">
        <v>1737</v>
      </c>
      <c r="K1740" s="43">
        <v>0.37544813050128512</v>
      </c>
      <c r="L1740">
        <v>0.37431823960069321</v>
      </c>
      <c r="M1740">
        <v>0.22903732795977161</v>
      </c>
      <c r="N1740" s="44">
        <v>0.5215076793728185</v>
      </c>
      <c r="O1740" s="161"/>
      <c r="P1740" s="162"/>
      <c r="Q1740" s="162"/>
      <c r="R1740" s="163"/>
      <c r="S1740" s="161"/>
      <c r="V1740" s="163"/>
      <c r="W1740" s="164"/>
      <c r="X1740" s="164"/>
    </row>
    <row r="1741" spans="10:24" x14ac:dyDescent="0.25">
      <c r="J1741">
        <v>1738</v>
      </c>
      <c r="K1741" s="43">
        <v>4.2909553404547607E-2</v>
      </c>
      <c r="L1741">
        <v>0.67172558648054048</v>
      </c>
      <c r="M1741">
        <v>7.5366653804724293E-2</v>
      </c>
      <c r="N1741" s="44">
        <v>0.39766919986376392</v>
      </c>
      <c r="O1741" s="161"/>
      <c r="P1741" s="162"/>
      <c r="Q1741" s="162"/>
      <c r="R1741" s="163"/>
      <c r="S1741" s="161"/>
      <c r="V1741" s="163"/>
      <c r="W1741" s="164"/>
      <c r="X1741" s="164"/>
    </row>
    <row r="1742" spans="10:24" x14ac:dyDescent="0.25">
      <c r="J1742">
        <v>1739</v>
      </c>
      <c r="K1742" s="43">
        <v>0.69683380569989983</v>
      </c>
      <c r="L1742">
        <v>0.44673997847601632</v>
      </c>
      <c r="M1742">
        <v>0.50974660847121589</v>
      </c>
      <c r="N1742" s="44">
        <v>0.27890330071691949</v>
      </c>
      <c r="O1742" s="161"/>
      <c r="P1742" s="162"/>
      <c r="Q1742" s="162"/>
      <c r="R1742" s="163"/>
      <c r="S1742" s="161"/>
      <c r="V1742" s="163"/>
      <c r="W1742" s="164"/>
      <c r="X1742" s="164"/>
    </row>
    <row r="1743" spans="10:24" x14ac:dyDescent="0.25">
      <c r="J1743">
        <v>1740</v>
      </c>
      <c r="K1743" s="43">
        <v>0.96476179405149975</v>
      </c>
      <c r="L1743">
        <v>0.58197117203854321</v>
      </c>
      <c r="M1743">
        <v>0.98178386326806044</v>
      </c>
      <c r="N1743" s="44">
        <v>0.9020107769593505</v>
      </c>
      <c r="O1743" s="161"/>
      <c r="P1743" s="162"/>
      <c r="Q1743" s="162"/>
      <c r="R1743" s="163"/>
      <c r="S1743" s="161"/>
      <c r="V1743" s="163"/>
      <c r="W1743" s="164"/>
      <c r="X1743" s="164"/>
    </row>
    <row r="1744" spans="10:24" x14ac:dyDescent="0.25">
      <c r="J1744">
        <v>1741</v>
      </c>
      <c r="K1744" s="43">
        <v>0.26280386782487131</v>
      </c>
      <c r="L1744">
        <v>0.31871502584331735</v>
      </c>
      <c r="M1744">
        <v>0.56969977767750035</v>
      </c>
      <c r="N1744" s="44">
        <v>0.25452113558684009</v>
      </c>
      <c r="O1744" s="161"/>
      <c r="P1744" s="162"/>
      <c r="Q1744" s="162"/>
      <c r="R1744" s="163"/>
      <c r="S1744" s="161"/>
      <c r="V1744" s="163"/>
      <c r="W1744" s="164"/>
      <c r="X1744" s="164"/>
    </row>
    <row r="1745" spans="10:24" x14ac:dyDescent="0.25">
      <c r="J1745">
        <v>1742</v>
      </c>
      <c r="K1745" s="43">
        <v>0.73156626537480973</v>
      </c>
      <c r="L1745">
        <v>0.81778928771812076</v>
      </c>
      <c r="M1745">
        <v>0.18591945940795118</v>
      </c>
      <c r="N1745" s="44">
        <v>0.95595012910911659</v>
      </c>
      <c r="O1745" s="161"/>
      <c r="P1745" s="162"/>
      <c r="Q1745" s="162"/>
      <c r="R1745" s="163"/>
      <c r="S1745" s="161"/>
      <c r="V1745" s="163"/>
      <c r="W1745" s="164"/>
      <c r="X1745" s="164"/>
    </row>
    <row r="1746" spans="10:24" x14ac:dyDescent="0.25">
      <c r="J1746">
        <v>1743</v>
      </c>
      <c r="K1746" s="43">
        <v>0.99774815091862157</v>
      </c>
      <c r="L1746">
        <v>0.25857894898002243</v>
      </c>
      <c r="M1746">
        <v>0.80976627640904542</v>
      </c>
      <c r="N1746" s="44">
        <v>0.10811207112808685</v>
      </c>
      <c r="O1746" s="161"/>
      <c r="P1746" s="162"/>
      <c r="Q1746" s="162"/>
      <c r="R1746" s="163"/>
      <c r="S1746" s="161"/>
      <c r="V1746" s="163"/>
      <c r="W1746" s="164"/>
      <c r="X1746" s="164"/>
    </row>
    <row r="1747" spans="10:24" x14ac:dyDescent="0.25">
      <c r="J1747">
        <v>1744</v>
      </c>
      <c r="K1747" s="43">
        <v>0.98525568666787444</v>
      </c>
      <c r="L1747">
        <v>0.23418202719365255</v>
      </c>
      <c r="M1747">
        <v>0.13078981118122723</v>
      </c>
      <c r="N1747" s="44">
        <v>0.66830721275026606</v>
      </c>
      <c r="O1747" s="161"/>
      <c r="P1747" s="162"/>
      <c r="Q1747" s="162"/>
      <c r="R1747" s="163"/>
      <c r="S1747" s="161"/>
      <c r="V1747" s="163"/>
      <c r="W1747" s="164"/>
      <c r="X1747" s="164"/>
    </row>
    <row r="1748" spans="10:24" x14ac:dyDescent="0.25">
      <c r="J1748">
        <v>1745</v>
      </c>
      <c r="K1748" s="43">
        <v>0.12493757646482528</v>
      </c>
      <c r="L1748">
        <v>0.65135809779187293</v>
      </c>
      <c r="M1748">
        <v>0.88281646066761865</v>
      </c>
      <c r="N1748" s="44">
        <v>0.96025725263996109</v>
      </c>
      <c r="O1748" s="161"/>
      <c r="P1748" s="162"/>
      <c r="Q1748" s="162"/>
      <c r="R1748" s="163"/>
      <c r="S1748" s="161"/>
      <c r="V1748" s="163"/>
      <c r="W1748" s="164"/>
      <c r="X1748" s="164"/>
    </row>
    <row r="1749" spans="10:24" x14ac:dyDescent="0.25">
      <c r="J1749">
        <v>1746</v>
      </c>
      <c r="K1749" s="43">
        <v>0.52440596298057973</v>
      </c>
      <c r="L1749">
        <v>0.28852360437049318</v>
      </c>
      <c r="M1749">
        <v>6.2571791444710367E-2</v>
      </c>
      <c r="N1749" s="44">
        <v>9.44216616976703E-2</v>
      </c>
      <c r="O1749" s="161"/>
      <c r="P1749" s="162"/>
      <c r="Q1749" s="162"/>
      <c r="R1749" s="163"/>
      <c r="S1749" s="161"/>
      <c r="V1749" s="163"/>
      <c r="W1749" s="164"/>
      <c r="X1749" s="164"/>
    </row>
    <row r="1750" spans="10:24" x14ac:dyDescent="0.25">
      <c r="J1750">
        <v>1747</v>
      </c>
      <c r="K1750" s="43">
        <v>0.79349189911042262</v>
      </c>
      <c r="L1750">
        <v>0.29635671795088581</v>
      </c>
      <c r="M1750">
        <v>0.26376375884254344</v>
      </c>
      <c r="N1750" s="44">
        <v>0.51270357515239073</v>
      </c>
      <c r="O1750" s="161"/>
      <c r="P1750" s="162"/>
      <c r="Q1750" s="162"/>
      <c r="R1750" s="163"/>
      <c r="S1750" s="161"/>
      <c r="V1750" s="163"/>
      <c r="W1750" s="164"/>
      <c r="X1750" s="164"/>
    </row>
    <row r="1751" spans="10:24" x14ac:dyDescent="0.25">
      <c r="J1751">
        <v>1748</v>
      </c>
      <c r="K1751" s="43">
        <v>0.95080303812153355</v>
      </c>
      <c r="L1751">
        <v>5.952990624051091E-2</v>
      </c>
      <c r="M1751">
        <v>0.71279911570999721</v>
      </c>
      <c r="N1751" s="44">
        <v>0.68814137689829835</v>
      </c>
      <c r="O1751" s="161"/>
      <c r="P1751" s="162"/>
      <c r="Q1751" s="162"/>
      <c r="R1751" s="163"/>
      <c r="S1751" s="161"/>
      <c r="V1751" s="163"/>
      <c r="W1751" s="164"/>
      <c r="X1751" s="164"/>
    </row>
    <row r="1752" spans="10:24" x14ac:dyDescent="0.25">
      <c r="J1752">
        <v>1749</v>
      </c>
      <c r="K1752" s="43">
        <v>0.1113153803710516</v>
      </c>
      <c r="L1752">
        <v>0.52321814070200812</v>
      </c>
      <c r="M1752">
        <v>0.83359532761123745</v>
      </c>
      <c r="N1752" s="44">
        <v>0.46658498376866619</v>
      </c>
      <c r="O1752" s="161"/>
      <c r="P1752" s="162"/>
      <c r="Q1752" s="162"/>
      <c r="R1752" s="163"/>
      <c r="S1752" s="161"/>
      <c r="V1752" s="163"/>
      <c r="W1752" s="164"/>
      <c r="X1752" s="164"/>
    </row>
    <row r="1753" spans="10:24" x14ac:dyDescent="0.25">
      <c r="J1753">
        <v>1750</v>
      </c>
      <c r="K1753" s="43">
        <v>0.68055516535310856</v>
      </c>
      <c r="L1753">
        <v>0.21523609782780895</v>
      </c>
      <c r="M1753">
        <v>0.53376119215458151</v>
      </c>
      <c r="N1753" s="44">
        <v>0.88445050092603705</v>
      </c>
      <c r="O1753" s="161"/>
      <c r="P1753" s="162"/>
      <c r="Q1753" s="162"/>
      <c r="R1753" s="163"/>
      <c r="S1753" s="161"/>
      <c r="V1753" s="163"/>
      <c r="W1753" s="164"/>
      <c r="X1753" s="164"/>
    </row>
    <row r="1754" spans="10:24" x14ac:dyDescent="0.25">
      <c r="J1754">
        <v>1751</v>
      </c>
      <c r="K1754" s="43">
        <v>0.13882893743036062</v>
      </c>
      <c r="L1754">
        <v>0.10057579674904515</v>
      </c>
      <c r="M1754">
        <v>0.35239901674952234</v>
      </c>
      <c r="N1754" s="44">
        <v>5.4067023658441959E-2</v>
      </c>
      <c r="O1754" s="161"/>
      <c r="P1754" s="162"/>
      <c r="Q1754" s="162"/>
      <c r="R1754" s="163"/>
      <c r="S1754" s="161"/>
      <c r="V1754" s="163"/>
      <c r="W1754" s="164"/>
      <c r="X1754" s="164"/>
    </row>
    <row r="1755" spans="10:24" x14ac:dyDescent="0.25">
      <c r="J1755">
        <v>1752</v>
      </c>
      <c r="K1755" s="43">
        <v>0.40658134321709583</v>
      </c>
      <c r="L1755">
        <v>9.5074820659408088E-2</v>
      </c>
      <c r="M1755">
        <v>0.62121128086071065</v>
      </c>
      <c r="N1755" s="44">
        <v>0.34680401660981575</v>
      </c>
      <c r="O1755" s="161"/>
      <c r="P1755" s="162"/>
      <c r="Q1755" s="162"/>
      <c r="R1755" s="163"/>
      <c r="S1755" s="161"/>
      <c r="V1755" s="163"/>
      <c r="W1755" s="164"/>
      <c r="X1755" s="164"/>
    </row>
    <row r="1756" spans="10:24" x14ac:dyDescent="0.25">
      <c r="J1756">
        <v>1753</v>
      </c>
      <c r="K1756" s="43">
        <v>0.30938548829054002</v>
      </c>
      <c r="L1756">
        <v>0.58015296084914214</v>
      </c>
      <c r="M1756">
        <v>0.36617665861900783</v>
      </c>
      <c r="N1756" s="44">
        <v>0.10541584542371174</v>
      </c>
      <c r="O1756" s="161"/>
      <c r="P1756" s="162"/>
      <c r="Q1756" s="162"/>
      <c r="R1756" s="163"/>
      <c r="S1756" s="161"/>
      <c r="V1756" s="163"/>
      <c r="W1756" s="164"/>
      <c r="X1756" s="164"/>
    </row>
    <row r="1757" spans="10:24" x14ac:dyDescent="0.25">
      <c r="J1757">
        <v>1754</v>
      </c>
      <c r="K1757" s="43">
        <v>0.71873127270741566</v>
      </c>
      <c r="L1757">
        <v>0.76734056116648641</v>
      </c>
      <c r="M1757">
        <v>4.5027521032818374E-2</v>
      </c>
      <c r="N1757" s="44">
        <v>0.98725013371188808</v>
      </c>
      <c r="O1757" s="161"/>
      <c r="P1757" s="162"/>
      <c r="Q1757" s="162"/>
      <c r="R1757" s="163"/>
      <c r="S1757" s="161"/>
      <c r="V1757" s="163"/>
      <c r="W1757" s="164"/>
      <c r="X1757" s="164"/>
    </row>
    <row r="1758" spans="10:24" x14ac:dyDescent="0.25">
      <c r="J1758">
        <v>1755</v>
      </c>
      <c r="K1758" s="43">
        <v>0.82876162898591332</v>
      </c>
      <c r="L1758">
        <v>0.44690553144372436</v>
      </c>
      <c r="M1758">
        <v>0.26551420921022839</v>
      </c>
      <c r="N1758" s="44">
        <v>0.86055815801541757</v>
      </c>
      <c r="O1758" s="161"/>
      <c r="P1758" s="162"/>
      <c r="Q1758" s="162"/>
      <c r="R1758" s="163"/>
      <c r="S1758" s="161"/>
      <c r="V1758" s="163"/>
      <c r="W1758" s="164"/>
      <c r="X1758" s="164"/>
    </row>
    <row r="1759" spans="10:24" x14ac:dyDescent="0.25">
      <c r="J1759">
        <v>1756</v>
      </c>
      <c r="K1759" s="43">
        <v>0.73782449648747361</v>
      </c>
      <c r="L1759">
        <v>0.18617941674472405</v>
      </c>
      <c r="M1759">
        <v>0.17841016680147337</v>
      </c>
      <c r="N1759" s="44">
        <v>6.7279092986122668E-2</v>
      </c>
      <c r="O1759" s="161"/>
      <c r="P1759" s="162"/>
      <c r="Q1759" s="162"/>
      <c r="R1759" s="163"/>
      <c r="S1759" s="161"/>
      <c r="V1759" s="163"/>
      <c r="W1759" s="164"/>
      <c r="X1759" s="164"/>
    </row>
    <row r="1760" spans="10:24" x14ac:dyDescent="0.25">
      <c r="J1760">
        <v>1757</v>
      </c>
      <c r="K1760" s="43">
        <v>0.76611739974800552</v>
      </c>
      <c r="L1760">
        <v>0.27159129775539104</v>
      </c>
      <c r="M1760">
        <v>6.5114353704398109E-2</v>
      </c>
      <c r="N1760" s="44">
        <v>0.61213977350185478</v>
      </c>
      <c r="O1760" s="161"/>
      <c r="P1760" s="162"/>
      <c r="Q1760" s="162"/>
      <c r="R1760" s="163"/>
      <c r="S1760" s="161"/>
      <c r="V1760" s="163"/>
      <c r="W1760" s="164"/>
      <c r="X1760" s="164"/>
    </row>
    <row r="1761" spans="10:24" x14ac:dyDescent="0.25">
      <c r="J1761">
        <v>1758</v>
      </c>
      <c r="K1761" s="43">
        <v>0.60026102929069136</v>
      </c>
      <c r="L1761">
        <v>0.72376880588893733</v>
      </c>
      <c r="M1761">
        <v>0.87180457555963098</v>
      </c>
      <c r="N1761" s="44">
        <v>0.28980028549874748</v>
      </c>
      <c r="O1761" s="161"/>
      <c r="P1761" s="162"/>
      <c r="Q1761" s="162"/>
      <c r="R1761" s="163"/>
      <c r="S1761" s="161"/>
      <c r="V1761" s="163"/>
      <c r="W1761" s="164"/>
      <c r="X1761" s="164"/>
    </row>
    <row r="1762" spans="10:24" x14ac:dyDescent="0.25">
      <c r="J1762">
        <v>1759</v>
      </c>
      <c r="K1762" s="43">
        <v>0.22666280113617021</v>
      </c>
      <c r="L1762">
        <v>7.1657973349507964E-2</v>
      </c>
      <c r="M1762">
        <v>0.51963001531741881</v>
      </c>
      <c r="N1762" s="44">
        <v>0.22138484535431491</v>
      </c>
      <c r="O1762" s="161"/>
      <c r="P1762" s="162"/>
      <c r="Q1762" s="162"/>
      <c r="R1762" s="163"/>
      <c r="S1762" s="161"/>
      <c r="V1762" s="163"/>
      <c r="W1762" s="164"/>
      <c r="X1762" s="164"/>
    </row>
    <row r="1763" spans="10:24" x14ac:dyDescent="0.25">
      <c r="J1763">
        <v>1760</v>
      </c>
      <c r="K1763" s="43">
        <v>0.39589706413073489</v>
      </c>
      <c r="L1763">
        <v>0.36909241870123966</v>
      </c>
      <c r="M1763">
        <v>0.26207088699130787</v>
      </c>
      <c r="N1763" s="44">
        <v>0.24012017762454563</v>
      </c>
      <c r="O1763" s="161"/>
      <c r="P1763" s="162"/>
      <c r="Q1763" s="162"/>
      <c r="R1763" s="163"/>
      <c r="S1763" s="161"/>
      <c r="V1763" s="163"/>
      <c r="W1763" s="164"/>
      <c r="X1763" s="164"/>
    </row>
    <row r="1764" spans="10:24" x14ac:dyDescent="0.25">
      <c r="J1764">
        <v>1761</v>
      </c>
      <c r="K1764" s="43">
        <v>0.18492507855234031</v>
      </c>
      <c r="L1764">
        <v>0.24368305447134764</v>
      </c>
      <c r="M1764">
        <v>0.4243136791361114</v>
      </c>
      <c r="N1764" s="44">
        <v>0.29824039561826865</v>
      </c>
      <c r="O1764" s="161"/>
      <c r="P1764" s="162"/>
      <c r="Q1764" s="162"/>
      <c r="R1764" s="163"/>
      <c r="S1764" s="161"/>
      <c r="V1764" s="163"/>
      <c r="W1764" s="164"/>
      <c r="X1764" s="164"/>
    </row>
    <row r="1765" spans="10:24" x14ac:dyDescent="0.25">
      <c r="J1765">
        <v>1762</v>
      </c>
      <c r="K1765" s="43">
        <v>0.33281795055638785</v>
      </c>
      <c r="L1765">
        <v>0.61040521297902495</v>
      </c>
      <c r="M1765">
        <v>0.93844630352847647</v>
      </c>
      <c r="N1765" s="44">
        <v>0.6141165777620371</v>
      </c>
      <c r="O1765" s="161"/>
      <c r="P1765" s="162"/>
      <c r="Q1765" s="162"/>
      <c r="R1765" s="163"/>
      <c r="S1765" s="161"/>
      <c r="V1765" s="163"/>
      <c r="W1765" s="164"/>
      <c r="X1765" s="164"/>
    </row>
    <row r="1766" spans="10:24" x14ac:dyDescent="0.25">
      <c r="J1766">
        <v>1763</v>
      </c>
      <c r="K1766" s="43">
        <v>0.52841195967932542</v>
      </c>
      <c r="L1766">
        <v>0.52516176612615439</v>
      </c>
      <c r="M1766">
        <v>0.89843628825696809</v>
      </c>
      <c r="N1766" s="44">
        <v>0.44027125712699389</v>
      </c>
      <c r="O1766" s="161"/>
      <c r="P1766" s="162"/>
      <c r="Q1766" s="162"/>
      <c r="R1766" s="163"/>
      <c r="S1766" s="161"/>
      <c r="V1766" s="163"/>
      <c r="W1766" s="164"/>
      <c r="X1766" s="164"/>
    </row>
    <row r="1767" spans="10:24" x14ac:dyDescent="0.25">
      <c r="J1767">
        <v>1764</v>
      </c>
      <c r="K1767" s="43">
        <v>0.29194135608101868</v>
      </c>
      <c r="L1767">
        <v>0.37397333008287381</v>
      </c>
      <c r="M1767">
        <v>0.52075593907900442</v>
      </c>
      <c r="N1767" s="44">
        <v>0.22918782849298347</v>
      </c>
      <c r="O1767" s="161"/>
      <c r="P1767" s="162"/>
      <c r="Q1767" s="162"/>
      <c r="R1767" s="163"/>
      <c r="S1767" s="161"/>
      <c r="V1767" s="163"/>
      <c r="W1767" s="164"/>
      <c r="X1767" s="164"/>
    </row>
    <row r="1768" spans="10:24" x14ac:dyDescent="0.25">
      <c r="J1768">
        <v>1765</v>
      </c>
      <c r="K1768" s="43">
        <v>0.37670638229262143</v>
      </c>
      <c r="L1768">
        <v>0.61411182699809475</v>
      </c>
      <c r="M1768">
        <v>0.80636341166981806</v>
      </c>
      <c r="N1768" s="44">
        <v>0.11782406845327187</v>
      </c>
      <c r="O1768" s="161"/>
      <c r="P1768" s="162"/>
      <c r="Q1768" s="162"/>
      <c r="R1768" s="163"/>
      <c r="S1768" s="161"/>
      <c r="V1768" s="163"/>
      <c r="W1768" s="164"/>
      <c r="X1768" s="164"/>
    </row>
    <row r="1769" spans="10:24" x14ac:dyDescent="0.25">
      <c r="J1769">
        <v>1766</v>
      </c>
      <c r="K1769" s="43">
        <v>0.4416533439985123</v>
      </c>
      <c r="L1769">
        <v>0.65624196988948014</v>
      </c>
      <c r="M1769">
        <v>0.36442807512663156</v>
      </c>
      <c r="N1769" s="44">
        <v>4.7219149562073515E-2</v>
      </c>
      <c r="O1769" s="161"/>
      <c r="P1769" s="162"/>
      <c r="Q1769" s="162"/>
      <c r="R1769" s="163"/>
      <c r="S1769" s="161"/>
      <c r="V1769" s="163"/>
      <c r="W1769" s="164"/>
      <c r="X1769" s="164"/>
    </row>
    <row r="1770" spans="10:24" x14ac:dyDescent="0.25">
      <c r="J1770">
        <v>1767</v>
      </c>
      <c r="K1770" s="43">
        <v>0.62557536640283518</v>
      </c>
      <c r="L1770">
        <v>0.10559700355733537</v>
      </c>
      <c r="M1770">
        <v>0.20698186118530604</v>
      </c>
      <c r="N1770" s="44">
        <v>0.92139819286267843</v>
      </c>
      <c r="O1770" s="161"/>
      <c r="P1770" s="162"/>
      <c r="Q1770" s="162"/>
      <c r="R1770" s="163"/>
      <c r="S1770" s="161"/>
      <c r="V1770" s="163"/>
      <c r="W1770" s="164"/>
      <c r="X1770" s="164"/>
    </row>
    <row r="1771" spans="10:24" x14ac:dyDescent="0.25">
      <c r="J1771">
        <v>1768</v>
      </c>
      <c r="K1771" s="43">
        <v>0.19159677348483328</v>
      </c>
      <c r="L1771">
        <v>0.54753925791386759</v>
      </c>
      <c r="M1771">
        <v>3.9392589890822616E-2</v>
      </c>
      <c r="N1771" s="44">
        <v>0.59213599659386718</v>
      </c>
      <c r="O1771" s="161"/>
      <c r="P1771" s="162"/>
      <c r="Q1771" s="162"/>
      <c r="R1771" s="163"/>
      <c r="S1771" s="161"/>
      <c r="V1771" s="163"/>
      <c r="W1771" s="164"/>
      <c r="X1771" s="164"/>
    </row>
    <row r="1772" spans="10:24" x14ac:dyDescent="0.25">
      <c r="J1772">
        <v>1769</v>
      </c>
      <c r="K1772" s="43">
        <v>0.59801134334434547</v>
      </c>
      <c r="L1772">
        <v>0.28341267048071506</v>
      </c>
      <c r="M1772">
        <v>7.6076499225479655E-2</v>
      </c>
      <c r="N1772" s="44">
        <v>0.79763372327294157</v>
      </c>
      <c r="O1772" s="161"/>
      <c r="P1772" s="162"/>
      <c r="Q1772" s="162"/>
      <c r="R1772" s="163"/>
      <c r="S1772" s="161"/>
      <c r="V1772" s="163"/>
      <c r="W1772" s="164"/>
      <c r="X1772" s="164"/>
    </row>
    <row r="1773" spans="10:24" x14ac:dyDescent="0.25">
      <c r="J1773">
        <v>1770</v>
      </c>
      <c r="K1773" s="43">
        <v>0.62274500456589788</v>
      </c>
      <c r="L1773">
        <v>0.81398464359540301</v>
      </c>
      <c r="M1773">
        <v>0.40334761067782221</v>
      </c>
      <c r="N1773" s="44">
        <v>0.39774435454942503</v>
      </c>
      <c r="O1773" s="161"/>
      <c r="P1773" s="162"/>
      <c r="Q1773" s="162"/>
      <c r="R1773" s="163"/>
      <c r="S1773" s="161"/>
      <c r="V1773" s="163"/>
      <c r="W1773" s="164"/>
      <c r="X1773" s="164"/>
    </row>
    <row r="1774" spans="10:24" x14ac:dyDescent="0.25">
      <c r="J1774">
        <v>1771</v>
      </c>
      <c r="K1774" s="43">
        <v>0.68602592362119086</v>
      </c>
      <c r="L1774">
        <v>0.50846516717607315</v>
      </c>
      <c r="M1774">
        <v>0.66528107623274124</v>
      </c>
      <c r="N1774" s="44">
        <v>0.72831881492675821</v>
      </c>
      <c r="O1774" s="161"/>
      <c r="P1774" s="162"/>
      <c r="Q1774" s="162"/>
      <c r="R1774" s="163"/>
      <c r="S1774" s="161"/>
      <c r="V1774" s="163"/>
      <c r="W1774" s="164"/>
      <c r="X1774" s="164"/>
    </row>
    <row r="1775" spans="10:24" x14ac:dyDescent="0.25">
      <c r="J1775">
        <v>1772</v>
      </c>
      <c r="K1775" s="43">
        <v>0.90412665073529197</v>
      </c>
      <c r="L1775">
        <v>0.28420332169824436</v>
      </c>
      <c r="M1775">
        <v>0.31972050861583379</v>
      </c>
      <c r="N1775" s="44">
        <v>0.328655419936145</v>
      </c>
      <c r="O1775" s="161"/>
      <c r="P1775" s="162"/>
      <c r="Q1775" s="162"/>
      <c r="R1775" s="163"/>
      <c r="S1775" s="161"/>
      <c r="V1775" s="163"/>
      <c r="W1775" s="164"/>
      <c r="X1775" s="164"/>
    </row>
    <row r="1776" spans="10:24" x14ac:dyDescent="0.25">
      <c r="J1776">
        <v>1773</v>
      </c>
      <c r="K1776" s="43">
        <v>0.92295538797834109</v>
      </c>
      <c r="L1776">
        <v>9.4117028487715415E-2</v>
      </c>
      <c r="M1776">
        <v>0.72835831902771553</v>
      </c>
      <c r="N1776" s="44">
        <v>0.52738640094822309</v>
      </c>
      <c r="O1776" s="161"/>
      <c r="P1776" s="162"/>
      <c r="Q1776" s="162"/>
      <c r="R1776" s="163"/>
      <c r="S1776" s="161"/>
      <c r="V1776" s="163"/>
      <c r="W1776" s="164"/>
      <c r="X1776" s="164"/>
    </row>
    <row r="1777" spans="10:24" x14ac:dyDescent="0.25">
      <c r="J1777">
        <v>1774</v>
      </c>
      <c r="K1777" s="43">
        <v>0.50786353611866497</v>
      </c>
      <c r="L1777">
        <v>0.2777094931656956</v>
      </c>
      <c r="M1777">
        <v>0.73352682659169754</v>
      </c>
      <c r="N1777" s="44">
        <v>8.6139667385603302E-2</v>
      </c>
      <c r="O1777" s="161"/>
      <c r="P1777" s="162"/>
      <c r="Q1777" s="162"/>
      <c r="R1777" s="163"/>
      <c r="S1777" s="161"/>
      <c r="V1777" s="163"/>
      <c r="W1777" s="164"/>
      <c r="X1777" s="164"/>
    </row>
    <row r="1778" spans="10:24" x14ac:dyDescent="0.25">
      <c r="J1778">
        <v>1775</v>
      </c>
      <c r="K1778" s="43">
        <v>0.40397544576765954</v>
      </c>
      <c r="L1778">
        <v>0.31245949021831521</v>
      </c>
      <c r="M1778">
        <v>0.34978827917641253</v>
      </c>
      <c r="N1778" s="44">
        <v>0.89646833919197944</v>
      </c>
      <c r="O1778" s="161"/>
      <c r="P1778" s="162"/>
      <c r="Q1778" s="162"/>
      <c r="R1778" s="163"/>
      <c r="S1778" s="161"/>
      <c r="V1778" s="163"/>
      <c r="W1778" s="164"/>
      <c r="X1778" s="164"/>
    </row>
    <row r="1779" spans="10:24" x14ac:dyDescent="0.25">
      <c r="J1779">
        <v>1776</v>
      </c>
      <c r="K1779" s="43">
        <v>0.14370540235301466</v>
      </c>
      <c r="L1779">
        <v>0.52928284458277219</v>
      </c>
      <c r="M1779">
        <v>0.38436617648260674</v>
      </c>
      <c r="N1779" s="44">
        <v>0.71522506504748251</v>
      </c>
      <c r="O1779" s="161"/>
      <c r="P1779" s="162"/>
      <c r="Q1779" s="162"/>
      <c r="R1779" s="163"/>
      <c r="S1779" s="161"/>
      <c r="V1779" s="163"/>
      <c r="W1779" s="164"/>
      <c r="X1779" s="164"/>
    </row>
    <row r="1780" spans="10:24" x14ac:dyDescent="0.25">
      <c r="J1780">
        <v>1777</v>
      </c>
      <c r="K1780" s="43">
        <v>0.71399539626593289</v>
      </c>
      <c r="L1780">
        <v>0.12451399259097118</v>
      </c>
      <c r="M1780">
        <v>0.89775615621275962</v>
      </c>
      <c r="N1780" s="44">
        <v>6.8266276607092946E-2</v>
      </c>
      <c r="O1780" s="161"/>
      <c r="P1780" s="162"/>
      <c r="Q1780" s="162"/>
      <c r="R1780" s="163"/>
      <c r="S1780" s="161"/>
      <c r="V1780" s="163"/>
      <c r="W1780" s="164"/>
      <c r="X1780" s="164"/>
    </row>
    <row r="1781" spans="10:24" x14ac:dyDescent="0.25">
      <c r="J1781">
        <v>1778</v>
      </c>
      <c r="K1781" s="43">
        <v>0.7908473487390506</v>
      </c>
      <c r="L1781">
        <v>0.92021955518932252</v>
      </c>
      <c r="M1781">
        <v>0.88003114384044601</v>
      </c>
      <c r="N1781" s="44">
        <v>0.90335497806232956</v>
      </c>
      <c r="O1781" s="161"/>
      <c r="P1781" s="162"/>
      <c r="Q1781" s="162"/>
      <c r="R1781" s="163"/>
      <c r="S1781" s="161"/>
      <c r="V1781" s="163"/>
      <c r="W1781" s="164"/>
      <c r="X1781" s="164"/>
    </row>
    <row r="1782" spans="10:24" x14ac:dyDescent="0.25">
      <c r="J1782">
        <v>1779</v>
      </c>
      <c r="K1782" s="43">
        <v>0.97389360710566175</v>
      </c>
      <c r="L1782">
        <v>0.22397826790693975</v>
      </c>
      <c r="M1782">
        <v>0.72032759595347517</v>
      </c>
      <c r="N1782" s="44">
        <v>0.80781679818126739</v>
      </c>
      <c r="O1782" s="161"/>
      <c r="P1782" s="162"/>
      <c r="Q1782" s="162"/>
      <c r="R1782" s="163"/>
      <c r="S1782" s="161"/>
      <c r="V1782" s="163"/>
      <c r="W1782" s="164"/>
      <c r="X1782" s="164"/>
    </row>
    <row r="1783" spans="10:24" x14ac:dyDescent="0.25">
      <c r="J1783">
        <v>1780</v>
      </c>
      <c r="K1783" s="43">
        <v>0.42930108466562888</v>
      </c>
      <c r="L1783">
        <v>0.59996809613656543</v>
      </c>
      <c r="M1783">
        <v>0.69933494417615216</v>
      </c>
      <c r="N1783" s="44">
        <v>0.394682217159668</v>
      </c>
      <c r="O1783" s="161"/>
      <c r="P1783" s="162"/>
      <c r="Q1783" s="162"/>
      <c r="R1783" s="163"/>
      <c r="S1783" s="161"/>
      <c r="V1783" s="163"/>
      <c r="W1783" s="164"/>
      <c r="X1783" s="164"/>
    </row>
    <row r="1784" spans="10:24" x14ac:dyDescent="0.25">
      <c r="J1784">
        <v>1781</v>
      </c>
      <c r="K1784" s="43">
        <v>0.57450094262335549</v>
      </c>
      <c r="L1784">
        <v>4.6536574156713861E-2</v>
      </c>
      <c r="M1784">
        <v>0.49238940770473816</v>
      </c>
      <c r="N1784" s="44">
        <v>0.78411579346632099</v>
      </c>
      <c r="O1784" s="161"/>
      <c r="P1784" s="162"/>
      <c r="Q1784" s="162"/>
      <c r="R1784" s="163"/>
      <c r="S1784" s="161"/>
      <c r="V1784" s="163"/>
      <c r="W1784" s="164"/>
      <c r="X1784" s="164"/>
    </row>
    <row r="1785" spans="10:24" x14ac:dyDescent="0.25">
      <c r="J1785">
        <v>1782</v>
      </c>
      <c r="K1785" s="43">
        <v>0.66570193739526273</v>
      </c>
      <c r="L1785">
        <v>0.41023895583740122</v>
      </c>
      <c r="M1785">
        <v>0.24207036799405646</v>
      </c>
      <c r="N1785" s="44">
        <v>0.23709443043889689</v>
      </c>
      <c r="O1785" s="161"/>
      <c r="P1785" s="162"/>
      <c r="Q1785" s="162"/>
      <c r="R1785" s="163"/>
      <c r="S1785" s="161"/>
      <c r="V1785" s="163"/>
      <c r="W1785" s="164"/>
      <c r="X1785" s="164"/>
    </row>
    <row r="1786" spans="10:24" x14ac:dyDescent="0.25">
      <c r="J1786">
        <v>1783</v>
      </c>
      <c r="K1786" s="43">
        <v>0.90842770775057491</v>
      </c>
      <c r="L1786">
        <v>0.4737391941366077</v>
      </c>
      <c r="M1786">
        <v>0.58106509506733661</v>
      </c>
      <c r="N1786" s="44">
        <v>0.92356912324867757</v>
      </c>
      <c r="O1786" s="161"/>
      <c r="P1786" s="162"/>
      <c r="Q1786" s="162"/>
      <c r="R1786" s="163"/>
      <c r="S1786" s="161"/>
      <c r="V1786" s="163"/>
      <c r="W1786" s="164"/>
      <c r="X1786" s="164"/>
    </row>
    <row r="1787" spans="10:24" x14ac:dyDescent="0.25">
      <c r="J1787">
        <v>1784</v>
      </c>
      <c r="K1787" s="43">
        <v>0.22308306528795419</v>
      </c>
      <c r="L1787">
        <v>0.26123173982719416</v>
      </c>
      <c r="M1787">
        <v>0.58541744773130477</v>
      </c>
      <c r="N1787" s="44">
        <v>0.98431974252738663</v>
      </c>
      <c r="O1787" s="161"/>
      <c r="P1787" s="162"/>
      <c r="Q1787" s="162"/>
      <c r="R1787" s="163"/>
      <c r="S1787" s="161"/>
      <c r="V1787" s="163"/>
      <c r="W1787" s="164"/>
      <c r="X1787" s="164"/>
    </row>
    <row r="1788" spans="10:24" x14ac:dyDescent="0.25">
      <c r="J1788">
        <v>1785</v>
      </c>
      <c r="K1788" s="43">
        <v>0.46036188081767582</v>
      </c>
      <c r="L1788">
        <v>0.80936667356698411</v>
      </c>
      <c r="M1788">
        <v>0.18408759336657277</v>
      </c>
      <c r="N1788" s="44">
        <v>0.26891035144792796</v>
      </c>
      <c r="O1788" s="161"/>
      <c r="P1788" s="162"/>
      <c r="Q1788" s="162"/>
      <c r="R1788" s="163"/>
      <c r="S1788" s="161"/>
      <c r="V1788" s="163"/>
      <c r="W1788" s="164"/>
      <c r="X1788" s="164"/>
    </row>
    <row r="1789" spans="10:24" x14ac:dyDescent="0.25">
      <c r="J1789">
        <v>1786</v>
      </c>
      <c r="K1789" s="43">
        <v>6.6584241433747748E-2</v>
      </c>
      <c r="L1789">
        <v>0.96706704778334529</v>
      </c>
      <c r="M1789">
        <v>0.75257743705988867</v>
      </c>
      <c r="N1789" s="44">
        <v>0.37456918796234295</v>
      </c>
      <c r="O1789" s="161"/>
      <c r="P1789" s="162"/>
      <c r="Q1789" s="162"/>
      <c r="R1789" s="163"/>
      <c r="S1789" s="161"/>
      <c r="V1789" s="163"/>
      <c r="W1789" s="164"/>
      <c r="X1789" s="164"/>
    </row>
    <row r="1790" spans="10:24" x14ac:dyDescent="0.25">
      <c r="J1790">
        <v>1787</v>
      </c>
      <c r="K1790" s="43">
        <v>0.41903370449864785</v>
      </c>
      <c r="L1790">
        <v>0.32045544590810637</v>
      </c>
      <c r="M1790">
        <v>0.95051711697735464</v>
      </c>
      <c r="N1790" s="44">
        <v>0.81251224656474286</v>
      </c>
      <c r="O1790" s="161"/>
      <c r="P1790" s="162"/>
      <c r="Q1790" s="162"/>
      <c r="R1790" s="163"/>
      <c r="S1790" s="161"/>
      <c r="V1790" s="163"/>
      <c r="W1790" s="164"/>
      <c r="X1790" s="164"/>
    </row>
    <row r="1791" spans="10:24" x14ac:dyDescent="0.25">
      <c r="J1791">
        <v>1788</v>
      </c>
      <c r="K1791" s="43">
        <v>0.34542360235365666</v>
      </c>
      <c r="L1791">
        <v>0.72193883580492402</v>
      </c>
      <c r="M1791">
        <v>0.36610253571872131</v>
      </c>
      <c r="N1791" s="44">
        <v>0.23861877093818584</v>
      </c>
      <c r="O1791" s="161"/>
      <c r="P1791" s="162"/>
      <c r="Q1791" s="162"/>
      <c r="R1791" s="163"/>
      <c r="S1791" s="161"/>
      <c r="V1791" s="163"/>
      <c r="W1791" s="164"/>
      <c r="X1791" s="164"/>
    </row>
    <row r="1792" spans="10:24" x14ac:dyDescent="0.25">
      <c r="J1792">
        <v>1789</v>
      </c>
      <c r="K1792" s="43">
        <v>7.2249111891954154E-2</v>
      </c>
      <c r="L1792">
        <v>0.5289689571603613</v>
      </c>
      <c r="M1792">
        <v>0.99746271348586657</v>
      </c>
      <c r="N1792" s="44">
        <v>0.38734388459301183</v>
      </c>
      <c r="O1792" s="161"/>
      <c r="P1792" s="162"/>
      <c r="Q1792" s="162"/>
      <c r="R1792" s="163"/>
      <c r="S1792" s="161"/>
      <c r="V1792" s="163"/>
      <c r="W1792" s="164"/>
      <c r="X1792" s="164"/>
    </row>
    <row r="1793" spans="10:24" x14ac:dyDescent="0.25">
      <c r="J1793">
        <v>1790</v>
      </c>
      <c r="K1793" s="43">
        <v>9.0174195988306893E-2</v>
      </c>
      <c r="L1793">
        <v>0.37395537698051051</v>
      </c>
      <c r="M1793">
        <v>0.66523772646293788</v>
      </c>
      <c r="N1793" s="44">
        <v>0.14974493652236798</v>
      </c>
      <c r="O1793" s="161"/>
      <c r="P1793" s="162"/>
      <c r="Q1793" s="162"/>
      <c r="R1793" s="163"/>
      <c r="S1793" s="161"/>
      <c r="V1793" s="163"/>
      <c r="W1793" s="164"/>
      <c r="X1793" s="164"/>
    </row>
    <row r="1794" spans="10:24" x14ac:dyDescent="0.25">
      <c r="J1794">
        <v>1791</v>
      </c>
      <c r="K1794" s="43">
        <v>0.61988151771769828</v>
      </c>
      <c r="L1794">
        <v>0.82266021992015648</v>
      </c>
      <c r="M1794">
        <v>0.39811656384095595</v>
      </c>
      <c r="N1794" s="44">
        <v>0.13103548366843543</v>
      </c>
      <c r="O1794" s="161"/>
      <c r="P1794" s="162"/>
      <c r="Q1794" s="162"/>
      <c r="R1794" s="163"/>
      <c r="S1794" s="161"/>
      <c r="V1794" s="163"/>
      <c r="W1794" s="164"/>
      <c r="X1794" s="164"/>
    </row>
    <row r="1795" spans="10:24" x14ac:dyDescent="0.25">
      <c r="J1795">
        <v>1792</v>
      </c>
      <c r="K1795" s="43">
        <v>0.39115021885423873</v>
      </c>
      <c r="L1795">
        <v>0.94994447408129334</v>
      </c>
      <c r="M1795">
        <v>0.6327665928167201</v>
      </c>
      <c r="N1795" s="44">
        <v>0.33444023982810389</v>
      </c>
      <c r="O1795" s="161"/>
      <c r="P1795" s="162"/>
      <c r="Q1795" s="162"/>
      <c r="R1795" s="163"/>
      <c r="S1795" s="161"/>
      <c r="V1795" s="163"/>
      <c r="W1795" s="164"/>
      <c r="X1795" s="164"/>
    </row>
    <row r="1796" spans="10:24" x14ac:dyDescent="0.25">
      <c r="J1796">
        <v>1793</v>
      </c>
      <c r="K1796" s="43">
        <v>0.29105947215896433</v>
      </c>
      <c r="L1796">
        <v>0.97392297857917498</v>
      </c>
      <c r="M1796">
        <v>0.80952161036508008</v>
      </c>
      <c r="N1796" s="44">
        <v>0.66821932934792416</v>
      </c>
      <c r="O1796" s="161"/>
      <c r="P1796" s="162"/>
      <c r="Q1796" s="162"/>
      <c r="R1796" s="163"/>
      <c r="S1796" s="161"/>
      <c r="V1796" s="163"/>
      <c r="W1796" s="164"/>
      <c r="X1796" s="164"/>
    </row>
    <row r="1797" spans="10:24" x14ac:dyDescent="0.25">
      <c r="J1797">
        <v>1794</v>
      </c>
      <c r="K1797" s="43">
        <v>0.74618455468477818</v>
      </c>
      <c r="L1797">
        <v>0.4159947207999698</v>
      </c>
      <c r="M1797">
        <v>0.5952593939238815</v>
      </c>
      <c r="N1797" s="44">
        <v>0.74378802182292902</v>
      </c>
      <c r="O1797" s="161"/>
      <c r="P1797" s="162"/>
      <c r="Q1797" s="162"/>
      <c r="R1797" s="163"/>
      <c r="S1797" s="161"/>
      <c r="V1797" s="163"/>
      <c r="W1797" s="164"/>
      <c r="X1797" s="164"/>
    </row>
    <row r="1798" spans="10:24" x14ac:dyDescent="0.25">
      <c r="J1798">
        <v>1795</v>
      </c>
      <c r="K1798" s="43">
        <v>0.42939346308206428</v>
      </c>
      <c r="L1798">
        <v>0.21261149868071849</v>
      </c>
      <c r="M1798">
        <v>0.98252939442610376</v>
      </c>
      <c r="N1798" s="44">
        <v>0.45834811712278611</v>
      </c>
      <c r="O1798" s="161"/>
      <c r="P1798" s="162"/>
      <c r="Q1798" s="162"/>
      <c r="R1798" s="163"/>
      <c r="S1798" s="161"/>
      <c r="V1798" s="163"/>
      <c r="W1798" s="164"/>
      <c r="X1798" s="164"/>
    </row>
    <row r="1799" spans="10:24" x14ac:dyDescent="0.25">
      <c r="J1799">
        <v>1796</v>
      </c>
      <c r="K1799" s="43">
        <v>0.56342000680619408</v>
      </c>
      <c r="L1799">
        <v>7.6702983925939994E-2</v>
      </c>
      <c r="M1799">
        <v>0.8227176799970749</v>
      </c>
      <c r="N1799" s="44">
        <v>0.81661633986088444</v>
      </c>
      <c r="O1799" s="161"/>
      <c r="P1799" s="162"/>
      <c r="Q1799" s="162"/>
      <c r="R1799" s="163"/>
      <c r="S1799" s="161"/>
      <c r="V1799" s="163"/>
      <c r="W1799" s="164"/>
      <c r="X1799" s="164"/>
    </row>
    <row r="1800" spans="10:24" x14ac:dyDescent="0.25">
      <c r="J1800">
        <v>1797</v>
      </c>
      <c r="K1800" s="43">
        <v>0.26160412328776539</v>
      </c>
      <c r="L1800">
        <v>0.97469593318667147</v>
      </c>
      <c r="M1800">
        <v>6.0963755691056387E-2</v>
      </c>
      <c r="N1800" s="44">
        <v>6.4407302071051387E-2</v>
      </c>
      <c r="O1800" s="161"/>
      <c r="P1800" s="162"/>
      <c r="Q1800" s="162"/>
      <c r="R1800" s="163"/>
      <c r="S1800" s="161"/>
      <c r="V1800" s="163"/>
      <c r="W1800" s="164"/>
      <c r="X1800" s="164"/>
    </row>
    <row r="1801" spans="10:24" x14ac:dyDescent="0.25">
      <c r="J1801">
        <v>1798</v>
      </c>
      <c r="K1801" s="43">
        <v>0.44688120774757301</v>
      </c>
      <c r="L1801">
        <v>0.5386249518278925</v>
      </c>
      <c r="M1801">
        <v>0.53367314823604517</v>
      </c>
      <c r="N1801" s="44">
        <v>8.2794514553360732E-2</v>
      </c>
      <c r="O1801" s="161"/>
      <c r="P1801" s="162"/>
      <c r="Q1801" s="162"/>
      <c r="R1801" s="163"/>
      <c r="S1801" s="161"/>
      <c r="V1801" s="163"/>
      <c r="W1801" s="164"/>
      <c r="X1801" s="164"/>
    </row>
    <row r="1802" spans="10:24" x14ac:dyDescent="0.25">
      <c r="J1802">
        <v>1799</v>
      </c>
      <c r="K1802" s="43">
        <v>0.23950328474743543</v>
      </c>
      <c r="L1802">
        <v>0.79167833340946769</v>
      </c>
      <c r="M1802">
        <v>0.69379384627374063</v>
      </c>
      <c r="N1802" s="44">
        <v>0.69462804236309916</v>
      </c>
      <c r="O1802" s="161"/>
      <c r="P1802" s="162"/>
      <c r="Q1802" s="162"/>
      <c r="R1802" s="163"/>
      <c r="S1802" s="161"/>
      <c r="V1802" s="163"/>
      <c r="W1802" s="164"/>
      <c r="X1802" s="164"/>
    </row>
    <row r="1803" spans="10:24" x14ac:dyDescent="0.25">
      <c r="J1803">
        <v>1800</v>
      </c>
      <c r="K1803" s="43">
        <v>0.42531590573469047</v>
      </c>
      <c r="L1803">
        <v>1.690829219238954E-2</v>
      </c>
      <c r="M1803">
        <v>0.76965320240789536</v>
      </c>
      <c r="N1803" s="44">
        <v>0.98832856031746397</v>
      </c>
      <c r="O1803" s="161"/>
      <c r="P1803" s="162"/>
      <c r="Q1803" s="162"/>
      <c r="R1803" s="163"/>
      <c r="S1803" s="161"/>
      <c r="V1803" s="163"/>
      <c r="W1803" s="164"/>
      <c r="X1803" s="164"/>
    </row>
    <row r="1804" spans="10:24" x14ac:dyDescent="0.25">
      <c r="J1804">
        <v>1801</v>
      </c>
      <c r="K1804" s="43">
        <v>0.18160685522097186</v>
      </c>
      <c r="L1804">
        <v>0.83734139254991857</v>
      </c>
      <c r="M1804">
        <v>0.12706204430015555</v>
      </c>
      <c r="N1804" s="44">
        <v>0.17862372738895693</v>
      </c>
      <c r="O1804" s="161"/>
      <c r="P1804" s="162"/>
      <c r="Q1804" s="162"/>
      <c r="R1804" s="163"/>
      <c r="S1804" s="161"/>
      <c r="V1804" s="163"/>
      <c r="W1804" s="164"/>
      <c r="X1804" s="164"/>
    </row>
    <row r="1805" spans="10:24" x14ac:dyDescent="0.25">
      <c r="J1805">
        <v>1802</v>
      </c>
      <c r="K1805" s="43">
        <v>0.70378988007847676</v>
      </c>
      <c r="L1805">
        <v>0.60037311368795732</v>
      </c>
      <c r="M1805">
        <v>0.5261006307373185</v>
      </c>
      <c r="N1805" s="44">
        <v>0.48341703779363154</v>
      </c>
      <c r="O1805" s="161"/>
      <c r="P1805" s="162"/>
      <c r="Q1805" s="162"/>
      <c r="R1805" s="163"/>
      <c r="S1805" s="161"/>
      <c r="V1805" s="163"/>
      <c r="W1805" s="164"/>
      <c r="X1805" s="164"/>
    </row>
    <row r="1806" spans="10:24" x14ac:dyDescent="0.25">
      <c r="J1806">
        <v>1803</v>
      </c>
      <c r="K1806" s="43">
        <v>0.1184220024126873</v>
      </c>
      <c r="L1806">
        <v>0.57684308624308356</v>
      </c>
      <c r="M1806">
        <v>7.4195330508178836E-3</v>
      </c>
      <c r="N1806" s="44">
        <v>8.2848288477606946E-2</v>
      </c>
      <c r="O1806" s="161"/>
      <c r="P1806" s="162"/>
      <c r="Q1806" s="162"/>
      <c r="R1806" s="163"/>
      <c r="S1806" s="161"/>
      <c r="V1806" s="163"/>
      <c r="W1806" s="164"/>
      <c r="X1806" s="164"/>
    </row>
    <row r="1807" spans="10:24" x14ac:dyDescent="0.25">
      <c r="J1807">
        <v>1804</v>
      </c>
      <c r="K1807" s="43">
        <v>0.14575315689915125</v>
      </c>
      <c r="L1807">
        <v>0.62065717568799139</v>
      </c>
      <c r="M1807">
        <v>0.21543968823242521</v>
      </c>
      <c r="N1807" s="44">
        <v>2.9422585707648441E-2</v>
      </c>
      <c r="O1807" s="161"/>
      <c r="P1807" s="162"/>
      <c r="Q1807" s="162"/>
      <c r="R1807" s="163"/>
      <c r="S1807" s="161"/>
      <c r="V1807" s="163"/>
      <c r="W1807" s="164"/>
      <c r="X1807" s="164"/>
    </row>
    <row r="1808" spans="10:24" x14ac:dyDescent="0.25">
      <c r="J1808">
        <v>1805</v>
      </c>
      <c r="K1808" s="43">
        <v>0.63183100242079904</v>
      </c>
      <c r="L1808">
        <v>0.68255073697241997</v>
      </c>
      <c r="M1808">
        <v>8.7742903937655603E-2</v>
      </c>
      <c r="N1808" s="44">
        <v>0.92484041234133785</v>
      </c>
      <c r="O1808" s="161"/>
      <c r="P1808" s="162"/>
      <c r="Q1808" s="162"/>
      <c r="R1808" s="163"/>
      <c r="S1808" s="161"/>
      <c r="V1808" s="163"/>
      <c r="W1808" s="164"/>
      <c r="X1808" s="164"/>
    </row>
    <row r="1809" spans="10:24" x14ac:dyDescent="0.25">
      <c r="J1809">
        <v>1806</v>
      </c>
      <c r="K1809" s="43">
        <v>0.37944608249986089</v>
      </c>
      <c r="L1809">
        <v>0.22486161744743716</v>
      </c>
      <c r="M1809">
        <v>0.98352820434079602</v>
      </c>
      <c r="N1809" s="44">
        <v>0.71780921385236007</v>
      </c>
      <c r="O1809" s="161"/>
      <c r="P1809" s="162"/>
      <c r="Q1809" s="162"/>
      <c r="R1809" s="163"/>
      <c r="S1809" s="161"/>
      <c r="V1809" s="163"/>
      <c r="W1809" s="164"/>
      <c r="X1809" s="164"/>
    </row>
    <row r="1810" spans="10:24" x14ac:dyDescent="0.25">
      <c r="J1810">
        <v>1807</v>
      </c>
      <c r="K1810" s="43">
        <v>0.81682240016851393</v>
      </c>
      <c r="L1810">
        <v>0.72867223184426833</v>
      </c>
      <c r="M1810">
        <v>0.34747828602682707</v>
      </c>
      <c r="N1810" s="44">
        <v>0.9705092110040221</v>
      </c>
      <c r="O1810" s="161"/>
      <c r="P1810" s="162"/>
      <c r="Q1810" s="162"/>
      <c r="R1810" s="163"/>
      <c r="S1810" s="161"/>
      <c r="V1810" s="163"/>
      <c r="W1810" s="164"/>
      <c r="X1810" s="164"/>
    </row>
    <row r="1811" spans="10:24" x14ac:dyDescent="0.25">
      <c r="J1811">
        <v>1808</v>
      </c>
      <c r="K1811" s="43">
        <v>0.152876262598449</v>
      </c>
      <c r="L1811">
        <v>0.74256528894501983</v>
      </c>
      <c r="M1811">
        <v>0.25874100809801237</v>
      </c>
      <c r="N1811" s="44">
        <v>0.64056596859199233</v>
      </c>
      <c r="O1811" s="161"/>
      <c r="P1811" s="162"/>
      <c r="Q1811" s="162"/>
      <c r="R1811" s="163"/>
      <c r="S1811" s="161"/>
      <c r="V1811" s="163"/>
      <c r="W1811" s="164"/>
      <c r="X1811" s="164"/>
    </row>
    <row r="1812" spans="10:24" x14ac:dyDescent="0.25">
      <c r="J1812">
        <v>1809</v>
      </c>
      <c r="K1812" s="43">
        <v>0.46847338701357977</v>
      </c>
      <c r="L1812">
        <v>0.58855585416828038</v>
      </c>
      <c r="M1812">
        <v>0.31415191858241243</v>
      </c>
      <c r="N1812" s="44">
        <v>0.45383476864825623</v>
      </c>
      <c r="O1812" s="161"/>
      <c r="P1812" s="162"/>
      <c r="Q1812" s="162"/>
      <c r="R1812" s="163"/>
      <c r="S1812" s="161"/>
      <c r="V1812" s="163"/>
      <c r="W1812" s="164"/>
      <c r="X1812" s="164"/>
    </row>
    <row r="1813" spans="10:24" x14ac:dyDescent="0.25">
      <c r="J1813">
        <v>1810</v>
      </c>
      <c r="K1813" s="43">
        <v>0.9233999862778477</v>
      </c>
      <c r="L1813">
        <v>0.35565865375073524</v>
      </c>
      <c r="M1813">
        <v>0.47880140234485347</v>
      </c>
      <c r="N1813" s="44">
        <v>0.99217707161646296</v>
      </c>
      <c r="O1813" s="161"/>
      <c r="P1813" s="162"/>
      <c r="Q1813" s="162"/>
      <c r="R1813" s="163"/>
      <c r="S1813" s="161"/>
      <c r="V1813" s="163"/>
      <c r="W1813" s="164"/>
      <c r="X1813" s="164"/>
    </row>
    <row r="1814" spans="10:24" x14ac:dyDescent="0.25">
      <c r="J1814">
        <v>1811</v>
      </c>
      <c r="K1814" s="43">
        <v>0.92777228317758054</v>
      </c>
      <c r="L1814">
        <v>0.37895870266767839</v>
      </c>
      <c r="M1814">
        <v>3.152966871754137E-2</v>
      </c>
      <c r="N1814" s="44">
        <v>0.12158877667545986</v>
      </c>
      <c r="O1814" s="161"/>
      <c r="P1814" s="162"/>
      <c r="Q1814" s="162"/>
      <c r="R1814" s="163"/>
      <c r="S1814" s="161"/>
      <c r="V1814" s="163"/>
      <c r="W1814" s="164"/>
      <c r="X1814" s="164"/>
    </row>
    <row r="1815" spans="10:24" x14ac:dyDescent="0.25">
      <c r="J1815">
        <v>1812</v>
      </c>
      <c r="K1815" s="43">
        <v>0.2922270893506459</v>
      </c>
      <c r="L1815">
        <v>0.37962338160335063</v>
      </c>
      <c r="M1815">
        <v>0.10099360738067842</v>
      </c>
      <c r="N1815" s="44">
        <v>0.9715809787127645</v>
      </c>
      <c r="O1815" s="161"/>
      <c r="P1815" s="162"/>
      <c r="Q1815" s="162"/>
      <c r="R1815" s="163"/>
      <c r="S1815" s="161"/>
      <c r="V1815" s="163"/>
      <c r="W1815" s="164"/>
      <c r="X1815" s="164"/>
    </row>
    <row r="1816" spans="10:24" x14ac:dyDescent="0.25">
      <c r="J1816">
        <v>1813</v>
      </c>
      <c r="K1816" s="43">
        <v>0.7916541798610105</v>
      </c>
      <c r="L1816">
        <v>0.39809490214928223</v>
      </c>
      <c r="M1816">
        <v>0.38654675666314708</v>
      </c>
      <c r="N1816" s="44">
        <v>0.28349546109105683</v>
      </c>
      <c r="O1816" s="161"/>
      <c r="P1816" s="162"/>
      <c r="Q1816" s="162"/>
      <c r="R1816" s="163"/>
      <c r="S1816" s="161"/>
      <c r="V1816" s="163"/>
      <c r="W1816" s="164"/>
      <c r="X1816" s="164"/>
    </row>
    <row r="1817" spans="10:24" x14ac:dyDescent="0.25">
      <c r="J1817">
        <v>1814</v>
      </c>
      <c r="K1817" s="43">
        <v>0.36411796218392101</v>
      </c>
      <c r="L1817">
        <v>0.53188382564248149</v>
      </c>
      <c r="M1817">
        <v>0.65408248356093868</v>
      </c>
      <c r="N1817" s="44">
        <v>0.64834471568692176</v>
      </c>
      <c r="O1817" s="161"/>
      <c r="P1817" s="162"/>
      <c r="Q1817" s="162"/>
      <c r="R1817" s="163"/>
      <c r="S1817" s="161"/>
      <c r="V1817" s="163"/>
      <c r="W1817" s="164"/>
      <c r="X1817" s="164"/>
    </row>
    <row r="1818" spans="10:24" x14ac:dyDescent="0.25">
      <c r="J1818">
        <v>1815</v>
      </c>
      <c r="K1818" s="43">
        <v>0.79866669723728134</v>
      </c>
      <c r="L1818">
        <v>8.8039773025021195E-2</v>
      </c>
      <c r="M1818">
        <v>0.23397648868290477</v>
      </c>
      <c r="N1818" s="44">
        <v>0.70654241995600842</v>
      </c>
      <c r="O1818" s="161"/>
      <c r="P1818" s="162"/>
      <c r="Q1818" s="162"/>
      <c r="R1818" s="163"/>
      <c r="S1818" s="161"/>
      <c r="V1818" s="163"/>
      <c r="W1818" s="164"/>
      <c r="X1818" s="164"/>
    </row>
    <row r="1819" spans="10:24" x14ac:dyDescent="0.25">
      <c r="J1819">
        <v>1816</v>
      </c>
      <c r="K1819" s="43">
        <v>0.91393031387388535</v>
      </c>
      <c r="L1819">
        <v>3.6408271418656324E-2</v>
      </c>
      <c r="M1819">
        <v>0.79968890252901503</v>
      </c>
      <c r="N1819" s="44">
        <v>0.57066151738810666</v>
      </c>
      <c r="O1819" s="161"/>
      <c r="P1819" s="162"/>
      <c r="Q1819" s="162"/>
      <c r="R1819" s="163"/>
      <c r="S1819" s="161"/>
      <c r="V1819" s="163"/>
      <c r="W1819" s="164"/>
      <c r="X1819" s="164"/>
    </row>
    <row r="1820" spans="10:24" x14ac:dyDescent="0.25">
      <c r="J1820">
        <v>1817</v>
      </c>
      <c r="K1820" s="43">
        <v>0.64782589820178726</v>
      </c>
      <c r="L1820">
        <v>0.36278539658070275</v>
      </c>
      <c r="M1820">
        <v>0.32264804918978807</v>
      </c>
      <c r="N1820" s="44">
        <v>0.2294163375845012</v>
      </c>
      <c r="O1820" s="161"/>
      <c r="P1820" s="162"/>
      <c r="Q1820" s="162"/>
      <c r="R1820" s="163"/>
      <c r="S1820" s="161"/>
      <c r="V1820" s="163"/>
      <c r="W1820" s="164"/>
      <c r="X1820" s="164"/>
    </row>
    <row r="1821" spans="10:24" x14ac:dyDescent="0.25">
      <c r="J1821">
        <v>1818</v>
      </c>
      <c r="K1821" s="43">
        <v>8.0971590139709115E-2</v>
      </c>
      <c r="L1821">
        <v>0.76429982136198515</v>
      </c>
      <c r="M1821">
        <v>2.0558717875421073E-2</v>
      </c>
      <c r="N1821" s="44">
        <v>0.97439591082084187</v>
      </c>
      <c r="O1821" s="161"/>
      <c r="P1821" s="162"/>
      <c r="Q1821" s="162"/>
      <c r="R1821" s="163"/>
      <c r="S1821" s="161"/>
      <c r="V1821" s="163"/>
      <c r="W1821" s="164"/>
      <c r="X1821" s="164"/>
    </row>
    <row r="1822" spans="10:24" x14ac:dyDescent="0.25">
      <c r="J1822">
        <v>1819</v>
      </c>
      <c r="K1822" s="43">
        <v>0.31064722664360367</v>
      </c>
      <c r="L1822">
        <v>0.38937843617643386</v>
      </c>
      <c r="M1822">
        <v>0.72324027487980369</v>
      </c>
      <c r="N1822" s="44">
        <v>6.5504953269633903E-2</v>
      </c>
      <c r="O1822" s="161"/>
      <c r="P1822" s="162"/>
      <c r="Q1822" s="162"/>
      <c r="R1822" s="163"/>
      <c r="S1822" s="161"/>
      <c r="V1822" s="163"/>
      <c r="W1822" s="164"/>
      <c r="X1822" s="164"/>
    </row>
    <row r="1823" spans="10:24" x14ac:dyDescent="0.25">
      <c r="J1823">
        <v>1820</v>
      </c>
      <c r="K1823" s="43">
        <v>0.52100283197218833</v>
      </c>
      <c r="L1823">
        <v>0.63746320137214552</v>
      </c>
      <c r="M1823">
        <v>5.8341423475458898E-2</v>
      </c>
      <c r="N1823" s="44">
        <v>0.55943251714269737</v>
      </c>
      <c r="O1823" s="161"/>
      <c r="P1823" s="162"/>
      <c r="Q1823" s="162"/>
      <c r="R1823" s="163"/>
      <c r="S1823" s="161"/>
      <c r="V1823" s="163"/>
      <c r="W1823" s="164"/>
      <c r="X1823" s="164"/>
    </row>
    <row r="1824" spans="10:24" x14ac:dyDescent="0.25">
      <c r="J1824">
        <v>1821</v>
      </c>
      <c r="K1824" s="43">
        <v>0.70843771937434008</v>
      </c>
      <c r="L1824">
        <v>0.14453240101969644</v>
      </c>
      <c r="M1824">
        <v>0.83519737900854951</v>
      </c>
      <c r="N1824" s="44">
        <v>0.80427281628032088</v>
      </c>
      <c r="O1824" s="161"/>
      <c r="P1824" s="162"/>
      <c r="Q1824" s="162"/>
      <c r="R1824" s="163"/>
      <c r="S1824" s="161"/>
      <c r="V1824" s="163"/>
      <c r="W1824" s="164"/>
      <c r="X1824" s="164"/>
    </row>
    <row r="1825" spans="10:24" x14ac:dyDescent="0.25">
      <c r="J1825">
        <v>1822</v>
      </c>
      <c r="K1825" s="43">
        <v>0.64432247392157671</v>
      </c>
      <c r="L1825">
        <v>0.14208896623905143</v>
      </c>
      <c r="M1825">
        <v>0.41289029312348779</v>
      </c>
      <c r="N1825" s="44">
        <v>0.29921834080718523</v>
      </c>
      <c r="O1825" s="161"/>
      <c r="P1825" s="162"/>
      <c r="Q1825" s="162"/>
      <c r="R1825" s="163"/>
      <c r="S1825" s="161"/>
      <c r="V1825" s="163"/>
      <c r="W1825" s="164"/>
      <c r="X1825" s="164"/>
    </row>
    <row r="1826" spans="10:24" x14ac:dyDescent="0.25">
      <c r="J1826">
        <v>1823</v>
      </c>
      <c r="K1826" s="43">
        <v>0.91975706743334873</v>
      </c>
      <c r="L1826">
        <v>0.33034939193574275</v>
      </c>
      <c r="M1826">
        <v>0.82113948633333433</v>
      </c>
      <c r="N1826" s="44">
        <v>0.98874679181676484</v>
      </c>
      <c r="O1826" s="161"/>
      <c r="P1826" s="162"/>
      <c r="Q1826" s="162"/>
      <c r="R1826" s="163"/>
      <c r="S1826" s="161"/>
      <c r="V1826" s="163"/>
      <c r="W1826" s="164"/>
      <c r="X1826" s="164"/>
    </row>
    <row r="1827" spans="10:24" x14ac:dyDescent="0.25">
      <c r="J1827">
        <v>1824</v>
      </c>
      <c r="K1827" s="43">
        <v>2.2577781460547452E-2</v>
      </c>
      <c r="L1827">
        <v>0.4542581431163889</v>
      </c>
      <c r="M1827">
        <v>0.85595596755206116</v>
      </c>
      <c r="N1827" s="44">
        <v>0.69113542899413838</v>
      </c>
      <c r="O1827" s="161"/>
      <c r="P1827" s="162"/>
      <c r="Q1827" s="162"/>
      <c r="R1827" s="163"/>
      <c r="S1827" s="161"/>
      <c r="V1827" s="163"/>
      <c r="W1827" s="164"/>
      <c r="X1827" s="164"/>
    </row>
    <row r="1828" spans="10:24" x14ac:dyDescent="0.25">
      <c r="J1828">
        <v>1825</v>
      </c>
      <c r="K1828" s="43">
        <v>0.15290914407687806</v>
      </c>
      <c r="L1828">
        <v>0.49774892243889479</v>
      </c>
      <c r="M1828">
        <v>0.52626406758792232</v>
      </c>
      <c r="N1828" s="44">
        <v>0.68781674870491494</v>
      </c>
      <c r="O1828" s="161"/>
      <c r="P1828" s="162"/>
      <c r="Q1828" s="162"/>
      <c r="R1828" s="163"/>
      <c r="S1828" s="161"/>
      <c r="V1828" s="163"/>
      <c r="W1828" s="164"/>
      <c r="X1828" s="164"/>
    </row>
    <row r="1829" spans="10:24" x14ac:dyDescent="0.25">
      <c r="J1829">
        <v>1826</v>
      </c>
      <c r="K1829" s="43">
        <v>7.5439956337957192E-2</v>
      </c>
      <c r="L1829">
        <v>0.12210067570998773</v>
      </c>
      <c r="M1829">
        <v>0.51883549164905374</v>
      </c>
      <c r="N1829" s="44">
        <v>0.74300307337960558</v>
      </c>
      <c r="O1829" s="161"/>
      <c r="P1829" s="162"/>
      <c r="Q1829" s="162"/>
      <c r="R1829" s="163"/>
      <c r="S1829" s="161"/>
      <c r="V1829" s="163"/>
      <c r="W1829" s="164"/>
      <c r="X1829" s="164"/>
    </row>
    <row r="1830" spans="10:24" x14ac:dyDescent="0.25">
      <c r="J1830">
        <v>1827</v>
      </c>
      <c r="K1830" s="43">
        <v>0.52945079373443882</v>
      </c>
      <c r="L1830">
        <v>0.65518269365821791</v>
      </c>
      <c r="M1830">
        <v>0.75488496119906223</v>
      </c>
      <c r="N1830" s="44">
        <v>0.94621258628361904</v>
      </c>
      <c r="O1830" s="161"/>
      <c r="P1830" s="162"/>
      <c r="Q1830" s="162"/>
      <c r="R1830" s="163"/>
      <c r="S1830" s="161"/>
      <c r="V1830" s="163"/>
      <c r="W1830" s="164"/>
      <c r="X1830" s="164"/>
    </row>
    <row r="1831" spans="10:24" x14ac:dyDescent="0.25">
      <c r="J1831">
        <v>1828</v>
      </c>
      <c r="K1831" s="43">
        <v>0.24520342862733668</v>
      </c>
      <c r="L1831">
        <v>0.56752806735015038</v>
      </c>
      <c r="M1831">
        <v>0.2894631434719579</v>
      </c>
      <c r="N1831" s="44">
        <v>0.45226828616120696</v>
      </c>
      <c r="O1831" s="161"/>
      <c r="P1831" s="162"/>
      <c r="Q1831" s="162"/>
      <c r="R1831" s="163"/>
      <c r="S1831" s="161"/>
      <c r="V1831" s="163"/>
      <c r="W1831" s="164"/>
      <c r="X1831" s="164"/>
    </row>
    <row r="1832" spans="10:24" x14ac:dyDescent="0.25">
      <c r="J1832">
        <v>1829</v>
      </c>
      <c r="K1832" s="43">
        <v>0.47181844855581068</v>
      </c>
      <c r="L1832">
        <v>0.24200459498162741</v>
      </c>
      <c r="M1832">
        <v>0.85564416586530123</v>
      </c>
      <c r="N1832" s="44">
        <v>0.62438072240987086</v>
      </c>
      <c r="O1832" s="161"/>
      <c r="P1832" s="162"/>
      <c r="Q1832" s="162"/>
      <c r="R1832" s="163"/>
      <c r="S1832" s="161"/>
      <c r="V1832" s="163"/>
      <c r="W1832" s="164"/>
      <c r="X1832" s="164"/>
    </row>
    <row r="1833" spans="10:24" x14ac:dyDescent="0.25">
      <c r="J1833">
        <v>1830</v>
      </c>
      <c r="K1833" s="43">
        <v>0.70706371887140063</v>
      </c>
      <c r="L1833">
        <v>0.32102106540436615</v>
      </c>
      <c r="M1833">
        <v>0.15128053268253605</v>
      </c>
      <c r="N1833" s="44">
        <v>3.8692479923295164E-2</v>
      </c>
      <c r="O1833" s="161"/>
      <c r="P1833" s="162"/>
      <c r="Q1833" s="162"/>
      <c r="R1833" s="163"/>
      <c r="S1833" s="161"/>
      <c r="V1833" s="163"/>
      <c r="W1833" s="164"/>
      <c r="X1833" s="164"/>
    </row>
    <row r="1834" spans="10:24" x14ac:dyDescent="0.25">
      <c r="J1834">
        <v>1831</v>
      </c>
      <c r="K1834" s="43">
        <v>0.61145182209736682</v>
      </c>
      <c r="L1834">
        <v>0.97593929156508075</v>
      </c>
      <c r="M1834">
        <v>7.5397814970712296E-2</v>
      </c>
      <c r="N1834" s="44">
        <v>0.78165247843646934</v>
      </c>
      <c r="O1834" s="161"/>
      <c r="P1834" s="162"/>
      <c r="Q1834" s="162"/>
      <c r="R1834" s="163"/>
      <c r="S1834" s="161"/>
      <c r="V1834" s="163"/>
      <c r="W1834" s="164"/>
      <c r="X1834" s="164"/>
    </row>
    <row r="1835" spans="10:24" x14ac:dyDescent="0.25">
      <c r="J1835">
        <v>1832</v>
      </c>
      <c r="K1835" s="43">
        <v>0.22294164658636739</v>
      </c>
      <c r="L1835">
        <v>0.89867769432143052</v>
      </c>
      <c r="M1835">
        <v>0.33368254304448186</v>
      </c>
      <c r="N1835" s="44">
        <v>0.71071901341031829</v>
      </c>
      <c r="O1835" s="161"/>
      <c r="P1835" s="162"/>
      <c r="Q1835" s="162"/>
      <c r="R1835" s="163"/>
      <c r="S1835" s="161"/>
      <c r="V1835" s="163"/>
      <c r="W1835" s="164"/>
      <c r="X1835" s="164"/>
    </row>
    <row r="1836" spans="10:24" x14ac:dyDescent="0.25">
      <c r="J1836">
        <v>1833</v>
      </c>
      <c r="K1836" s="43">
        <v>0.76528457930529969</v>
      </c>
      <c r="L1836">
        <v>0.25637159864417391</v>
      </c>
      <c r="M1836">
        <v>0.61761523540283991</v>
      </c>
      <c r="N1836" s="44">
        <v>0.52477099503284153</v>
      </c>
      <c r="O1836" s="161"/>
      <c r="P1836" s="162"/>
      <c r="Q1836" s="162"/>
      <c r="R1836" s="163"/>
      <c r="S1836" s="161"/>
      <c r="V1836" s="163"/>
      <c r="W1836" s="164"/>
      <c r="X1836" s="164"/>
    </row>
    <row r="1837" spans="10:24" x14ac:dyDescent="0.25">
      <c r="J1837">
        <v>1834</v>
      </c>
      <c r="K1837" s="43">
        <v>0.83486267027684746</v>
      </c>
      <c r="L1837">
        <v>0.80264155099000334</v>
      </c>
      <c r="M1837">
        <v>0.87874159189817658</v>
      </c>
      <c r="N1837" s="44">
        <v>0.91673471629005232</v>
      </c>
      <c r="O1837" s="161"/>
      <c r="P1837" s="162"/>
      <c r="Q1837" s="162"/>
      <c r="R1837" s="163"/>
      <c r="S1837" s="161"/>
      <c r="V1837" s="163"/>
      <c r="W1837" s="164"/>
      <c r="X1837" s="164"/>
    </row>
    <row r="1838" spans="10:24" x14ac:dyDescent="0.25">
      <c r="J1838">
        <v>1835</v>
      </c>
      <c r="K1838" s="43">
        <v>0.2945082963252893</v>
      </c>
      <c r="L1838">
        <v>0.68885955201159355</v>
      </c>
      <c r="M1838">
        <v>0.75700462910279076</v>
      </c>
      <c r="N1838" s="44">
        <v>0.7925441348037342</v>
      </c>
      <c r="O1838" s="161"/>
      <c r="P1838" s="162"/>
      <c r="Q1838" s="162"/>
      <c r="R1838" s="163"/>
      <c r="S1838" s="161"/>
      <c r="V1838" s="163"/>
      <c r="W1838" s="164"/>
      <c r="X1838" s="164"/>
    </row>
    <row r="1839" spans="10:24" x14ac:dyDescent="0.25">
      <c r="J1839">
        <v>1836</v>
      </c>
      <c r="K1839" s="43">
        <v>0.25349222237343416</v>
      </c>
      <c r="L1839">
        <v>0.72203784739322041</v>
      </c>
      <c r="M1839">
        <v>0.7422522850688299</v>
      </c>
      <c r="N1839" s="44">
        <v>0.35685902763464838</v>
      </c>
      <c r="O1839" s="161"/>
      <c r="P1839" s="162"/>
      <c r="Q1839" s="162"/>
      <c r="R1839" s="163"/>
      <c r="S1839" s="161"/>
      <c r="V1839" s="163"/>
      <c r="W1839" s="164"/>
      <c r="X1839" s="164"/>
    </row>
    <row r="1840" spans="10:24" x14ac:dyDescent="0.25">
      <c r="J1840">
        <v>1837</v>
      </c>
      <c r="K1840" s="43">
        <v>0.11802485711538624</v>
      </c>
      <c r="L1840">
        <v>0.79807256323798215</v>
      </c>
      <c r="M1840">
        <v>0.83662756437790065</v>
      </c>
      <c r="N1840" s="44">
        <v>0.45284507235830085</v>
      </c>
      <c r="O1840" s="161"/>
      <c r="P1840" s="162"/>
      <c r="Q1840" s="162"/>
      <c r="R1840" s="163"/>
      <c r="S1840" s="161"/>
      <c r="V1840" s="163"/>
      <c r="W1840" s="164"/>
      <c r="X1840" s="164"/>
    </row>
    <row r="1841" spans="10:24" x14ac:dyDescent="0.25">
      <c r="J1841">
        <v>1838</v>
      </c>
      <c r="K1841" s="43">
        <v>0.57310331552578697</v>
      </c>
      <c r="L1841">
        <v>0.7316177927534887</v>
      </c>
      <c r="M1841">
        <v>0.67624377457739315</v>
      </c>
      <c r="N1841" s="44">
        <v>0.94883899890973544</v>
      </c>
      <c r="O1841" s="161"/>
      <c r="P1841" s="162"/>
      <c r="Q1841" s="162"/>
      <c r="R1841" s="163"/>
      <c r="S1841" s="161"/>
      <c r="V1841" s="163"/>
      <c r="W1841" s="164"/>
      <c r="X1841" s="164"/>
    </row>
    <row r="1842" spans="10:24" x14ac:dyDescent="0.25">
      <c r="J1842">
        <v>1839</v>
      </c>
      <c r="K1842" s="43">
        <v>0.70176062539362816</v>
      </c>
      <c r="L1842">
        <v>0.86197862983976892</v>
      </c>
      <c r="M1842">
        <v>0.55618773885415662</v>
      </c>
      <c r="N1842" s="44">
        <v>0.63494846739529653</v>
      </c>
      <c r="O1842" s="161"/>
      <c r="P1842" s="162"/>
      <c r="Q1842" s="162"/>
      <c r="R1842" s="163"/>
      <c r="S1842" s="161"/>
      <c r="V1842" s="163"/>
      <c r="W1842" s="164"/>
      <c r="X1842" s="164"/>
    </row>
    <row r="1843" spans="10:24" x14ac:dyDescent="0.25">
      <c r="J1843">
        <v>1840</v>
      </c>
      <c r="K1843" s="43">
        <v>0.95691568903204316</v>
      </c>
      <c r="L1843">
        <v>0.3385967652427686</v>
      </c>
      <c r="M1843">
        <v>0.32346486108183148</v>
      </c>
      <c r="N1843" s="44">
        <v>0.72105502733463644</v>
      </c>
      <c r="O1843" s="161"/>
      <c r="P1843" s="162"/>
      <c r="Q1843" s="162"/>
      <c r="R1843" s="163"/>
      <c r="S1843" s="161"/>
      <c r="V1843" s="163"/>
      <c r="W1843" s="164"/>
      <c r="X1843" s="164"/>
    </row>
    <row r="1844" spans="10:24" x14ac:dyDescent="0.25">
      <c r="J1844">
        <v>1841</v>
      </c>
      <c r="K1844" s="43">
        <v>0.66321659030254132</v>
      </c>
      <c r="L1844">
        <v>0.36150093848465814</v>
      </c>
      <c r="M1844">
        <v>0.99475950322966722</v>
      </c>
      <c r="N1844" s="44">
        <v>0.74121110171912719</v>
      </c>
      <c r="O1844" s="161"/>
      <c r="P1844" s="162"/>
      <c r="Q1844" s="162"/>
      <c r="R1844" s="163"/>
      <c r="S1844" s="161"/>
      <c r="V1844" s="163"/>
      <c r="W1844" s="164"/>
      <c r="X1844" s="164"/>
    </row>
    <row r="1845" spans="10:24" x14ac:dyDescent="0.25">
      <c r="J1845">
        <v>1842</v>
      </c>
      <c r="K1845" s="43">
        <v>0.93340054342327372</v>
      </c>
      <c r="L1845">
        <v>0.57569837547147651</v>
      </c>
      <c r="M1845">
        <v>0.24743195897093806</v>
      </c>
      <c r="N1845" s="44">
        <v>0.2605485533630284</v>
      </c>
      <c r="O1845" s="161"/>
      <c r="P1845" s="162"/>
      <c r="Q1845" s="162"/>
      <c r="R1845" s="163"/>
      <c r="S1845" s="161"/>
      <c r="V1845" s="163"/>
      <c r="W1845" s="164"/>
      <c r="X1845" s="164"/>
    </row>
    <row r="1846" spans="10:24" x14ac:dyDescent="0.25">
      <c r="J1846">
        <v>1843</v>
      </c>
      <c r="K1846" s="43">
        <v>0.74956093069789698</v>
      </c>
      <c r="L1846">
        <v>0.5558076355996282</v>
      </c>
      <c r="M1846">
        <v>9.7894371827789262E-2</v>
      </c>
      <c r="N1846" s="44">
        <v>0.37778689484041728</v>
      </c>
      <c r="O1846" s="161"/>
      <c r="P1846" s="162"/>
      <c r="Q1846" s="162"/>
      <c r="R1846" s="163"/>
      <c r="S1846" s="161"/>
      <c r="V1846" s="163"/>
      <c r="W1846" s="164"/>
      <c r="X1846" s="164"/>
    </row>
    <row r="1847" spans="10:24" x14ac:dyDescent="0.25">
      <c r="J1847">
        <v>1844</v>
      </c>
      <c r="K1847" s="43">
        <v>0.48197363847968033</v>
      </c>
      <c r="L1847">
        <v>0.79898449669351357</v>
      </c>
      <c r="M1847">
        <v>0.14364078278785564</v>
      </c>
      <c r="N1847" s="44">
        <v>0.7128998395665167</v>
      </c>
      <c r="O1847" s="161"/>
      <c r="P1847" s="162"/>
      <c r="Q1847" s="162"/>
      <c r="R1847" s="163"/>
      <c r="S1847" s="161"/>
      <c r="V1847" s="163"/>
      <c r="W1847" s="164"/>
      <c r="X1847" s="164"/>
    </row>
    <row r="1848" spans="10:24" x14ac:dyDescent="0.25">
      <c r="J1848">
        <v>1845</v>
      </c>
      <c r="K1848" s="43">
        <v>0.87678011011892343</v>
      </c>
      <c r="L1848">
        <v>0.64631458221128046</v>
      </c>
      <c r="M1848">
        <v>0.63493396548926462</v>
      </c>
      <c r="N1848" s="44">
        <v>0.30845328610432254</v>
      </c>
      <c r="O1848" s="161"/>
      <c r="P1848" s="162"/>
      <c r="Q1848" s="162"/>
      <c r="R1848" s="163"/>
      <c r="S1848" s="161"/>
      <c r="V1848" s="163"/>
      <c r="W1848" s="164"/>
      <c r="X1848" s="164"/>
    </row>
    <row r="1849" spans="10:24" x14ac:dyDescent="0.25">
      <c r="J1849">
        <v>1846</v>
      </c>
      <c r="K1849" s="43">
        <v>0.76420703387338407</v>
      </c>
      <c r="L1849">
        <v>0.19679440237297485</v>
      </c>
      <c r="M1849">
        <v>0.41172079902195469</v>
      </c>
      <c r="N1849" s="44">
        <v>0.96480835115729779</v>
      </c>
      <c r="O1849" s="161"/>
      <c r="P1849" s="162"/>
      <c r="Q1849" s="162"/>
      <c r="R1849" s="163"/>
      <c r="S1849" s="161"/>
      <c r="V1849" s="163"/>
      <c r="W1849" s="164"/>
      <c r="X1849" s="164"/>
    </row>
    <row r="1850" spans="10:24" x14ac:dyDescent="0.25">
      <c r="J1850">
        <v>1847</v>
      </c>
      <c r="K1850" s="43">
        <v>0.8246723468500331</v>
      </c>
      <c r="L1850">
        <v>0.29764974718742532</v>
      </c>
      <c r="M1850">
        <v>0.23134547809851869</v>
      </c>
      <c r="N1850" s="44">
        <v>0.54375717034077842</v>
      </c>
      <c r="O1850" s="161"/>
      <c r="P1850" s="162"/>
      <c r="Q1850" s="162"/>
      <c r="R1850" s="163"/>
      <c r="S1850" s="161"/>
      <c r="V1850" s="163"/>
      <c r="W1850" s="164"/>
      <c r="X1850" s="164"/>
    </row>
    <row r="1851" spans="10:24" x14ac:dyDescent="0.25">
      <c r="J1851">
        <v>1848</v>
      </c>
      <c r="K1851" s="43">
        <v>0.60671308481488839</v>
      </c>
      <c r="L1851">
        <v>0.2883427406222201</v>
      </c>
      <c r="M1851">
        <v>0.17866342371771693</v>
      </c>
      <c r="N1851" s="44">
        <v>0.88468998187409276</v>
      </c>
      <c r="O1851" s="161"/>
      <c r="P1851" s="162"/>
      <c r="Q1851" s="162"/>
      <c r="R1851" s="163"/>
      <c r="S1851" s="161"/>
      <c r="V1851" s="163"/>
      <c r="W1851" s="164"/>
      <c r="X1851" s="164"/>
    </row>
    <row r="1852" spans="10:24" x14ac:dyDescent="0.25">
      <c r="J1852">
        <v>1849</v>
      </c>
      <c r="K1852" s="43">
        <v>9.0127743530674653E-2</v>
      </c>
      <c r="L1852">
        <v>0.75947314470520433</v>
      </c>
      <c r="M1852">
        <v>0.19848799884439006</v>
      </c>
      <c r="N1852" s="44">
        <v>0.12811447890057348</v>
      </c>
      <c r="O1852" s="161"/>
      <c r="P1852" s="162"/>
      <c r="Q1852" s="162"/>
      <c r="R1852" s="163"/>
      <c r="S1852" s="161"/>
      <c r="V1852" s="163"/>
      <c r="W1852" s="164"/>
      <c r="X1852" s="164"/>
    </row>
    <row r="1853" spans="10:24" x14ac:dyDescent="0.25">
      <c r="J1853">
        <v>1850</v>
      </c>
      <c r="K1853" s="43">
        <v>0.68995095172032594</v>
      </c>
      <c r="L1853">
        <v>7.7585488085766263E-2</v>
      </c>
      <c r="M1853">
        <v>0.84707896759413881</v>
      </c>
      <c r="N1853" s="44">
        <v>0.75520876404844473</v>
      </c>
      <c r="O1853" s="161"/>
      <c r="P1853" s="162"/>
      <c r="Q1853" s="162"/>
      <c r="R1853" s="163"/>
      <c r="S1853" s="161"/>
      <c r="V1853" s="163"/>
      <c r="W1853" s="164"/>
      <c r="X1853" s="164"/>
    </row>
    <row r="1854" spans="10:24" x14ac:dyDescent="0.25">
      <c r="J1854">
        <v>1851</v>
      </c>
      <c r="K1854" s="43">
        <v>0.3875325287752468</v>
      </c>
      <c r="L1854">
        <v>0.16956795913211509</v>
      </c>
      <c r="M1854">
        <v>0.54521385453776261</v>
      </c>
      <c r="N1854" s="44">
        <v>0.64160795071719656</v>
      </c>
      <c r="O1854" s="161"/>
      <c r="P1854" s="162"/>
      <c r="Q1854" s="162"/>
      <c r="R1854" s="163"/>
      <c r="S1854" s="161"/>
      <c r="V1854" s="163"/>
      <c r="W1854" s="164"/>
      <c r="X1854" s="164"/>
    </row>
    <row r="1855" spans="10:24" x14ac:dyDescent="0.25">
      <c r="J1855">
        <v>1852</v>
      </c>
      <c r="K1855" s="43">
        <v>2.1012393701532961E-2</v>
      </c>
      <c r="L1855">
        <v>0.97885654668068345</v>
      </c>
      <c r="M1855">
        <v>0.73127072157286765</v>
      </c>
      <c r="N1855" s="44">
        <v>1.9888176102543564E-2</v>
      </c>
      <c r="O1855" s="161"/>
      <c r="P1855" s="162"/>
      <c r="Q1855" s="162"/>
      <c r="R1855" s="163"/>
      <c r="S1855" s="161"/>
      <c r="V1855" s="163"/>
      <c r="W1855" s="164"/>
      <c r="X1855" s="164"/>
    </row>
    <row r="1856" spans="10:24" x14ac:dyDescent="0.25">
      <c r="J1856">
        <v>1853</v>
      </c>
      <c r="K1856" s="43">
        <v>0.93903854277180887</v>
      </c>
      <c r="L1856">
        <v>0.18849634716461117</v>
      </c>
      <c r="M1856">
        <v>0.36798845086553789</v>
      </c>
      <c r="N1856" s="44">
        <v>0.5807169812086922</v>
      </c>
      <c r="O1856" s="161"/>
      <c r="P1856" s="162"/>
      <c r="Q1856" s="162"/>
      <c r="R1856" s="163"/>
      <c r="S1856" s="161"/>
      <c r="V1856" s="163"/>
      <c r="W1856" s="164"/>
      <c r="X1856" s="164"/>
    </row>
    <row r="1857" spans="10:24" x14ac:dyDescent="0.25">
      <c r="J1857">
        <v>1854</v>
      </c>
      <c r="K1857" s="43">
        <v>8.1265708560396832E-2</v>
      </c>
      <c r="L1857">
        <v>6.4645439559370743E-2</v>
      </c>
      <c r="M1857">
        <v>2.3978258726879087E-2</v>
      </c>
      <c r="N1857" s="44">
        <v>0.25820827963171966</v>
      </c>
      <c r="O1857" s="161"/>
      <c r="P1857" s="162"/>
      <c r="Q1857" s="162"/>
      <c r="R1857" s="163"/>
      <c r="S1857" s="161"/>
      <c r="V1857" s="163"/>
      <c r="W1857" s="164"/>
      <c r="X1857" s="164"/>
    </row>
    <row r="1858" spans="10:24" x14ac:dyDescent="0.25">
      <c r="J1858">
        <v>1855</v>
      </c>
      <c r="K1858" s="43">
        <v>0.63511053194820066</v>
      </c>
      <c r="L1858">
        <v>0.95810020966570619</v>
      </c>
      <c r="M1858">
        <v>0.48004765031582552</v>
      </c>
      <c r="N1858" s="44">
        <v>0.50073342520575725</v>
      </c>
      <c r="O1858" s="161"/>
      <c r="P1858" s="162"/>
      <c r="Q1858" s="162"/>
      <c r="R1858" s="163"/>
      <c r="S1858" s="161"/>
      <c r="V1858" s="163"/>
      <c r="W1858" s="164"/>
      <c r="X1858" s="164"/>
    </row>
    <row r="1859" spans="10:24" x14ac:dyDescent="0.25">
      <c r="J1859">
        <v>1856</v>
      </c>
      <c r="K1859" s="43">
        <v>0.76636963283450166</v>
      </c>
      <c r="L1859">
        <v>0.33203014659309427</v>
      </c>
      <c r="M1859">
        <v>0.83146594202924562</v>
      </c>
      <c r="N1859" s="44">
        <v>0.32326234542124166</v>
      </c>
      <c r="O1859" s="161"/>
      <c r="P1859" s="162"/>
      <c r="Q1859" s="162"/>
      <c r="R1859" s="163"/>
      <c r="S1859" s="161"/>
      <c r="V1859" s="163"/>
      <c r="W1859" s="164"/>
      <c r="X1859" s="164"/>
    </row>
    <row r="1860" spans="10:24" x14ac:dyDescent="0.25">
      <c r="J1860">
        <v>1857</v>
      </c>
      <c r="K1860" s="43">
        <v>0.65221746664585512</v>
      </c>
      <c r="L1860">
        <v>0.28177705082851356</v>
      </c>
      <c r="M1860">
        <v>0.87302931252454474</v>
      </c>
      <c r="N1860" s="44">
        <v>9.3714156478647892E-2</v>
      </c>
      <c r="O1860" s="161"/>
      <c r="P1860" s="162"/>
      <c r="Q1860" s="162"/>
      <c r="R1860" s="163"/>
      <c r="S1860" s="161"/>
      <c r="V1860" s="163"/>
      <c r="W1860" s="164"/>
      <c r="X1860" s="164"/>
    </row>
    <row r="1861" spans="10:24" x14ac:dyDescent="0.25">
      <c r="J1861">
        <v>1858</v>
      </c>
      <c r="K1861" s="43">
        <v>0.93508900644496862</v>
      </c>
      <c r="L1861">
        <v>0.41181697748357982</v>
      </c>
      <c r="M1861">
        <v>1.8084304141636975E-2</v>
      </c>
      <c r="N1861" s="44">
        <v>0.44680653933364045</v>
      </c>
      <c r="O1861" s="161"/>
      <c r="P1861" s="162"/>
      <c r="Q1861" s="162"/>
      <c r="R1861" s="163"/>
      <c r="S1861" s="161"/>
      <c r="V1861" s="163"/>
      <c r="W1861" s="164"/>
      <c r="X1861" s="164"/>
    </row>
    <row r="1862" spans="10:24" x14ac:dyDescent="0.25">
      <c r="J1862">
        <v>1859</v>
      </c>
      <c r="K1862" s="43">
        <v>0.93734953089019091</v>
      </c>
      <c r="L1862">
        <v>0.57609209612420575</v>
      </c>
      <c r="M1862">
        <v>0.613787228180528</v>
      </c>
      <c r="N1862" s="44">
        <v>2.2570543048471614E-2</v>
      </c>
      <c r="O1862" s="161"/>
      <c r="P1862" s="162"/>
      <c r="Q1862" s="162"/>
      <c r="R1862" s="163"/>
      <c r="S1862" s="161"/>
      <c r="V1862" s="163"/>
      <c r="W1862" s="164"/>
      <c r="X1862" s="164"/>
    </row>
    <row r="1863" spans="10:24" x14ac:dyDescent="0.25">
      <c r="J1863">
        <v>1860</v>
      </c>
      <c r="K1863" s="43">
        <v>0.70427770742485474</v>
      </c>
      <c r="L1863">
        <v>0.40101331337167567</v>
      </c>
      <c r="M1863">
        <v>0.96415231570828497</v>
      </c>
      <c r="N1863" s="44">
        <v>0.91963321312468227</v>
      </c>
      <c r="O1863" s="161"/>
      <c r="P1863" s="162"/>
      <c r="Q1863" s="162"/>
      <c r="R1863" s="163"/>
      <c r="S1863" s="161"/>
      <c r="V1863" s="163"/>
      <c r="W1863" s="164"/>
      <c r="X1863" s="164"/>
    </row>
    <row r="1864" spans="10:24" x14ac:dyDescent="0.25">
      <c r="J1864">
        <v>1861</v>
      </c>
      <c r="K1864" s="43">
        <v>0.17455580910681912</v>
      </c>
      <c r="L1864">
        <v>0.69917496863220463</v>
      </c>
      <c r="M1864">
        <v>0.99621570063299925</v>
      </c>
      <c r="N1864" s="44">
        <v>0.10494980295138845</v>
      </c>
      <c r="O1864" s="161"/>
      <c r="P1864" s="162"/>
      <c r="Q1864" s="162"/>
      <c r="R1864" s="163"/>
      <c r="S1864" s="161"/>
      <c r="V1864" s="163"/>
      <c r="W1864" s="164"/>
      <c r="X1864" s="164"/>
    </row>
    <row r="1865" spans="10:24" x14ac:dyDescent="0.25">
      <c r="J1865">
        <v>1862</v>
      </c>
      <c r="K1865" s="43">
        <v>0.68769154671629396</v>
      </c>
      <c r="L1865">
        <v>0.56470215474487506</v>
      </c>
      <c r="M1865">
        <v>0.76764054132993698</v>
      </c>
      <c r="N1865" s="44">
        <v>0.29166712987377719</v>
      </c>
      <c r="O1865" s="161"/>
      <c r="P1865" s="162"/>
      <c r="Q1865" s="162"/>
      <c r="R1865" s="163"/>
      <c r="S1865" s="161"/>
      <c r="V1865" s="163"/>
      <c r="W1865" s="164"/>
      <c r="X1865" s="164"/>
    </row>
    <row r="1866" spans="10:24" x14ac:dyDescent="0.25">
      <c r="J1866">
        <v>1863</v>
      </c>
      <c r="K1866" s="43">
        <v>0.69782979463176931</v>
      </c>
      <c r="L1866">
        <v>0.25139980838993481</v>
      </c>
      <c r="M1866">
        <v>0.81401985697069024</v>
      </c>
      <c r="N1866" s="44">
        <v>0.95135676224598531</v>
      </c>
      <c r="O1866" s="161"/>
      <c r="P1866" s="162"/>
      <c r="Q1866" s="162"/>
      <c r="R1866" s="163"/>
      <c r="S1866" s="161"/>
      <c r="V1866" s="163"/>
      <c r="W1866" s="164"/>
      <c r="X1866" s="164"/>
    </row>
    <row r="1867" spans="10:24" x14ac:dyDescent="0.25">
      <c r="J1867">
        <v>1864</v>
      </c>
      <c r="K1867" s="43">
        <v>0.4815523185172248</v>
      </c>
      <c r="L1867">
        <v>0.50367825200203842</v>
      </c>
      <c r="M1867">
        <v>0.63442634356973204</v>
      </c>
      <c r="N1867" s="44">
        <v>0.79175059328591324</v>
      </c>
      <c r="O1867" s="161"/>
      <c r="P1867" s="162"/>
      <c r="Q1867" s="162"/>
      <c r="R1867" s="163"/>
      <c r="S1867" s="161"/>
      <c r="V1867" s="163"/>
      <c r="W1867" s="164"/>
      <c r="X1867" s="164"/>
    </row>
    <row r="1868" spans="10:24" x14ac:dyDescent="0.25">
      <c r="J1868">
        <v>1865</v>
      </c>
      <c r="K1868" s="43">
        <v>7.6664382433140887E-2</v>
      </c>
      <c r="L1868">
        <v>0.75906868388028692</v>
      </c>
      <c r="M1868">
        <v>2.2373145865994593E-2</v>
      </c>
      <c r="N1868" s="44">
        <v>0.89498047740952058</v>
      </c>
      <c r="O1868" s="161"/>
      <c r="P1868" s="162"/>
      <c r="Q1868" s="162"/>
      <c r="R1868" s="163"/>
      <c r="S1868" s="161"/>
      <c r="V1868" s="163"/>
      <c r="W1868" s="164"/>
      <c r="X1868" s="164"/>
    </row>
    <row r="1869" spans="10:24" x14ac:dyDescent="0.25">
      <c r="J1869">
        <v>1866</v>
      </c>
      <c r="K1869" s="43">
        <v>0.3866172811672397</v>
      </c>
      <c r="L1869">
        <v>8.3307544882633255E-2</v>
      </c>
      <c r="M1869">
        <v>0.78841913467012992</v>
      </c>
      <c r="N1869" s="44">
        <v>0.19753253197362353</v>
      </c>
      <c r="O1869" s="161"/>
      <c r="P1869" s="162"/>
      <c r="Q1869" s="162"/>
      <c r="R1869" s="163"/>
      <c r="S1869" s="161"/>
      <c r="V1869" s="163"/>
      <c r="W1869" s="164"/>
      <c r="X1869" s="164"/>
    </row>
    <row r="1870" spans="10:24" x14ac:dyDescent="0.25">
      <c r="J1870">
        <v>1867</v>
      </c>
      <c r="K1870" s="43">
        <v>0.39518879277055252</v>
      </c>
      <c r="L1870">
        <v>0.42679871558245042</v>
      </c>
      <c r="M1870">
        <v>0.67871983970900351</v>
      </c>
      <c r="N1870" s="44">
        <v>0.7441036664966888</v>
      </c>
      <c r="O1870" s="161"/>
      <c r="P1870" s="162"/>
      <c r="Q1870" s="162"/>
      <c r="R1870" s="163"/>
      <c r="S1870" s="161"/>
      <c r="V1870" s="163"/>
      <c r="W1870" s="164"/>
      <c r="X1870" s="164"/>
    </row>
    <row r="1871" spans="10:24" x14ac:dyDescent="0.25">
      <c r="J1871">
        <v>1868</v>
      </c>
      <c r="K1871" s="43">
        <v>0.27522185715907865</v>
      </c>
      <c r="L1871">
        <v>0.36164542635990959</v>
      </c>
      <c r="M1871">
        <v>0.20124404598901424</v>
      </c>
      <c r="N1871" s="44">
        <v>0.70108275440525059</v>
      </c>
      <c r="O1871" s="161"/>
      <c r="P1871" s="162"/>
      <c r="Q1871" s="162"/>
      <c r="R1871" s="163"/>
      <c r="S1871" s="161"/>
      <c r="V1871" s="163"/>
      <c r="W1871" s="164"/>
      <c r="X1871" s="164"/>
    </row>
    <row r="1872" spans="10:24" x14ac:dyDescent="0.25">
      <c r="J1872">
        <v>1869</v>
      </c>
      <c r="K1872" s="43">
        <v>0.83864613980843428</v>
      </c>
      <c r="L1872">
        <v>0.75443155037248055</v>
      </c>
      <c r="M1872">
        <v>4.6055009498927379E-2</v>
      </c>
      <c r="N1872" s="44">
        <v>0.78664600106334848</v>
      </c>
      <c r="O1872" s="161"/>
      <c r="P1872" s="162"/>
      <c r="Q1872" s="162"/>
      <c r="R1872" s="163"/>
      <c r="S1872" s="161"/>
      <c r="V1872" s="163"/>
      <c r="W1872" s="164"/>
      <c r="X1872" s="164"/>
    </row>
    <row r="1873" spans="10:24" x14ac:dyDescent="0.25">
      <c r="J1873">
        <v>1870</v>
      </c>
      <c r="K1873" s="43">
        <v>0.88411998394945757</v>
      </c>
      <c r="L1873">
        <v>2.9115635955509145E-2</v>
      </c>
      <c r="M1873">
        <v>0.47999072941452114</v>
      </c>
      <c r="N1873" s="44">
        <v>3.2937260723117423E-2</v>
      </c>
      <c r="O1873" s="161"/>
      <c r="P1873" s="162"/>
      <c r="Q1873" s="162"/>
      <c r="R1873" s="163"/>
      <c r="S1873" s="161"/>
      <c r="V1873" s="163"/>
      <c r="W1873" s="164"/>
      <c r="X1873" s="164"/>
    </row>
    <row r="1874" spans="10:24" x14ac:dyDescent="0.25">
      <c r="J1874">
        <v>1871</v>
      </c>
      <c r="K1874" s="43">
        <v>0.85015958428734328</v>
      </c>
      <c r="L1874">
        <v>0.53434929479269655</v>
      </c>
      <c r="M1874">
        <v>0.21972411126813163</v>
      </c>
      <c r="N1874" s="44">
        <v>0.52985244387735242</v>
      </c>
      <c r="O1874" s="161"/>
      <c r="P1874" s="162"/>
      <c r="Q1874" s="162"/>
      <c r="R1874" s="163"/>
      <c r="S1874" s="161"/>
      <c r="V1874" s="163"/>
      <c r="W1874" s="164"/>
      <c r="X1874" s="164"/>
    </row>
    <row r="1875" spans="10:24" x14ac:dyDescent="0.25">
      <c r="J1875">
        <v>1872</v>
      </c>
      <c r="K1875" s="43">
        <v>0.19826857184433722</v>
      </c>
      <c r="L1875">
        <v>0.79969050903369343</v>
      </c>
      <c r="M1875">
        <v>0.20339797981997032</v>
      </c>
      <c r="N1875" s="44">
        <v>0.79218087604811482</v>
      </c>
      <c r="O1875" s="161"/>
      <c r="P1875" s="162"/>
      <c r="Q1875" s="162"/>
      <c r="R1875" s="163"/>
      <c r="S1875" s="161"/>
      <c r="V1875" s="163"/>
      <c r="W1875" s="164"/>
      <c r="X1875" s="164"/>
    </row>
    <row r="1876" spans="10:24" x14ac:dyDescent="0.25">
      <c r="J1876">
        <v>1873</v>
      </c>
      <c r="K1876" s="43">
        <v>0.7091048395638172</v>
      </c>
      <c r="L1876">
        <v>0.5296223801800779</v>
      </c>
      <c r="M1876">
        <v>0.81774030504877881</v>
      </c>
      <c r="N1876" s="44">
        <v>0.6338223897793307</v>
      </c>
      <c r="O1876" s="161"/>
      <c r="P1876" s="162"/>
      <c r="Q1876" s="162"/>
      <c r="R1876" s="163"/>
      <c r="S1876" s="161"/>
      <c r="V1876" s="163"/>
      <c r="W1876" s="164"/>
      <c r="X1876" s="164"/>
    </row>
    <row r="1877" spans="10:24" x14ac:dyDescent="0.25">
      <c r="J1877">
        <v>1874</v>
      </c>
      <c r="K1877" s="43">
        <v>0.59613207886199626</v>
      </c>
      <c r="L1877">
        <v>0.17898785004785711</v>
      </c>
      <c r="M1877">
        <v>0.19796266502023985</v>
      </c>
      <c r="N1877" s="44">
        <v>9.7704792031385712E-2</v>
      </c>
      <c r="O1877" s="161"/>
      <c r="P1877" s="162"/>
      <c r="Q1877" s="162"/>
      <c r="R1877" s="163"/>
      <c r="S1877" s="161"/>
      <c r="V1877" s="163"/>
      <c r="W1877" s="164"/>
      <c r="X1877" s="164"/>
    </row>
    <row r="1878" spans="10:24" x14ac:dyDescent="0.25">
      <c r="J1878">
        <v>1875</v>
      </c>
      <c r="K1878" s="43">
        <v>0.60254625458451461</v>
      </c>
      <c r="L1878">
        <v>0.99417545327487278</v>
      </c>
      <c r="M1878">
        <v>0.54345175568221971</v>
      </c>
      <c r="N1878" s="44">
        <v>0.64745077424928521</v>
      </c>
      <c r="O1878" s="161"/>
      <c r="P1878" s="162"/>
      <c r="Q1878" s="162"/>
      <c r="R1878" s="163"/>
      <c r="S1878" s="161"/>
      <c r="V1878" s="163"/>
      <c r="W1878" s="164"/>
      <c r="X1878" s="164"/>
    </row>
    <row r="1879" spans="10:24" x14ac:dyDescent="0.25">
      <c r="J1879">
        <v>1876</v>
      </c>
      <c r="K1879" s="43">
        <v>0.58758715885201829</v>
      </c>
      <c r="L1879">
        <v>0.45329042269037012</v>
      </c>
      <c r="M1879">
        <v>0.79458218123428759</v>
      </c>
      <c r="N1879" s="44">
        <v>0.99808687426734821</v>
      </c>
      <c r="O1879" s="161"/>
      <c r="P1879" s="162"/>
      <c r="Q1879" s="162"/>
      <c r="R1879" s="163"/>
      <c r="S1879" s="161"/>
      <c r="V1879" s="163"/>
      <c r="W1879" s="164"/>
      <c r="X1879" s="164"/>
    </row>
    <row r="1880" spans="10:24" x14ac:dyDescent="0.25">
      <c r="J1880">
        <v>1877</v>
      </c>
      <c r="K1880" s="43">
        <v>0.28697159325303923</v>
      </c>
      <c r="L1880">
        <v>0.29138162550400915</v>
      </c>
      <c r="M1880">
        <v>0.59982148321319906</v>
      </c>
      <c r="N1880" s="44">
        <v>0.24621142631627768</v>
      </c>
      <c r="O1880" s="161"/>
      <c r="P1880" s="162"/>
      <c r="Q1880" s="162"/>
      <c r="R1880" s="163"/>
      <c r="S1880" s="161"/>
      <c r="V1880" s="163"/>
      <c r="W1880" s="164"/>
      <c r="X1880" s="164"/>
    </row>
    <row r="1881" spans="10:24" x14ac:dyDescent="0.25">
      <c r="J1881">
        <v>1878</v>
      </c>
      <c r="K1881" s="43">
        <v>0.92508291827244227</v>
      </c>
      <c r="L1881">
        <v>0.36191653388138356</v>
      </c>
      <c r="M1881">
        <v>0.51272511785904018</v>
      </c>
      <c r="N1881" s="44">
        <v>0.53554435267597544</v>
      </c>
      <c r="O1881" s="161"/>
      <c r="P1881" s="162"/>
      <c r="Q1881" s="162"/>
      <c r="R1881" s="163"/>
      <c r="S1881" s="161"/>
      <c r="V1881" s="163"/>
      <c r="W1881" s="164"/>
      <c r="X1881" s="164"/>
    </row>
    <row r="1882" spans="10:24" x14ac:dyDescent="0.25">
      <c r="J1882">
        <v>1879</v>
      </c>
      <c r="K1882" s="43">
        <v>0.53741677019844969</v>
      </c>
      <c r="L1882">
        <v>0.50464171380909106</v>
      </c>
      <c r="M1882">
        <v>6.4574579742441407E-2</v>
      </c>
      <c r="N1882" s="44">
        <v>0.6787141858730954</v>
      </c>
      <c r="O1882" s="161"/>
      <c r="P1882" s="162"/>
      <c r="Q1882" s="162"/>
      <c r="R1882" s="163"/>
      <c r="S1882" s="161"/>
      <c r="V1882" s="163"/>
      <c r="W1882" s="164"/>
      <c r="X1882" s="164"/>
    </row>
    <row r="1883" spans="10:24" x14ac:dyDescent="0.25">
      <c r="J1883">
        <v>1880</v>
      </c>
      <c r="K1883" s="43">
        <v>0.19803009036371777</v>
      </c>
      <c r="L1883">
        <v>0.6351123600044708</v>
      </c>
      <c r="M1883">
        <v>0.23847188139036934</v>
      </c>
      <c r="N1883" s="44">
        <v>0.87241771267194335</v>
      </c>
      <c r="O1883" s="161"/>
      <c r="P1883" s="162"/>
      <c r="Q1883" s="162"/>
      <c r="R1883" s="163"/>
      <c r="S1883" s="161"/>
      <c r="V1883" s="163"/>
      <c r="W1883" s="164"/>
      <c r="X1883" s="164"/>
    </row>
    <row r="1884" spans="10:24" x14ac:dyDescent="0.25">
      <c r="J1884">
        <v>1881</v>
      </c>
      <c r="K1884" s="43">
        <v>0.35977606474883217</v>
      </c>
      <c r="L1884">
        <v>0.30414506601061408</v>
      </c>
      <c r="M1884">
        <v>0.81077930862422987</v>
      </c>
      <c r="N1884" s="44">
        <v>0.62657717413625202</v>
      </c>
      <c r="O1884" s="161"/>
      <c r="P1884" s="162"/>
      <c r="Q1884" s="162"/>
      <c r="R1884" s="163"/>
      <c r="S1884" s="161"/>
      <c r="V1884" s="163"/>
      <c r="W1884" s="164"/>
      <c r="X1884" s="164"/>
    </row>
    <row r="1885" spans="10:24" x14ac:dyDescent="0.25">
      <c r="J1885">
        <v>1882</v>
      </c>
      <c r="K1885" s="43">
        <v>0.52863606886920422</v>
      </c>
      <c r="L1885">
        <v>0.27119376356870017</v>
      </c>
      <c r="M1885">
        <v>0.72817389655910447</v>
      </c>
      <c r="N1885" s="44">
        <v>0.83218368954562438</v>
      </c>
      <c r="O1885" s="161"/>
      <c r="P1885" s="162"/>
      <c r="Q1885" s="162"/>
      <c r="R1885" s="163"/>
      <c r="S1885" s="161"/>
      <c r="V1885" s="163"/>
      <c r="W1885" s="164"/>
      <c r="X1885" s="164"/>
    </row>
    <row r="1886" spans="10:24" x14ac:dyDescent="0.25">
      <c r="J1886">
        <v>1883</v>
      </c>
      <c r="K1886" s="43">
        <v>0.46814507660696536</v>
      </c>
      <c r="L1886">
        <v>0.80027196746897888</v>
      </c>
      <c r="M1886">
        <v>0.30399855143398791</v>
      </c>
      <c r="N1886" s="44">
        <v>0.53177915148065469</v>
      </c>
      <c r="O1886" s="161"/>
      <c r="P1886" s="162"/>
      <c r="Q1886" s="162"/>
      <c r="R1886" s="163"/>
      <c r="S1886" s="161"/>
      <c r="V1886" s="163"/>
      <c r="W1886" s="164"/>
      <c r="X1886" s="164"/>
    </row>
    <row r="1887" spans="10:24" x14ac:dyDescent="0.25">
      <c r="J1887">
        <v>1884</v>
      </c>
      <c r="K1887" s="43">
        <v>0.11914509992376576</v>
      </c>
      <c r="L1887">
        <v>0.20668538052501051</v>
      </c>
      <c r="M1887">
        <v>9.1661538586321645E-2</v>
      </c>
      <c r="N1887" s="44">
        <v>0.78848771502202697</v>
      </c>
      <c r="O1887" s="161"/>
      <c r="P1887" s="162"/>
      <c r="Q1887" s="162"/>
      <c r="R1887" s="163"/>
      <c r="S1887" s="161"/>
      <c r="V1887" s="163"/>
      <c r="W1887" s="164"/>
      <c r="X1887" s="164"/>
    </row>
    <row r="1888" spans="10:24" x14ac:dyDescent="0.25">
      <c r="J1888">
        <v>1885</v>
      </c>
      <c r="K1888" s="43">
        <v>0.80233457767475957</v>
      </c>
      <c r="L1888">
        <v>0.93270859712143905</v>
      </c>
      <c r="M1888">
        <v>4.6003037804618563E-2</v>
      </c>
      <c r="N1888" s="44">
        <v>0.32821716292579861</v>
      </c>
      <c r="O1888" s="161"/>
      <c r="P1888" s="162"/>
      <c r="Q1888" s="162"/>
      <c r="R1888" s="163"/>
      <c r="S1888" s="161"/>
      <c r="V1888" s="163"/>
      <c r="W1888" s="164"/>
      <c r="X1888" s="164"/>
    </row>
    <row r="1889" spans="10:24" x14ac:dyDescent="0.25">
      <c r="J1889">
        <v>1886</v>
      </c>
      <c r="K1889" s="43">
        <v>0.24500527470398892</v>
      </c>
      <c r="L1889">
        <v>0.75093038250551514</v>
      </c>
      <c r="M1889">
        <v>0.83079490211869111</v>
      </c>
      <c r="N1889" s="44">
        <v>0.90553505436072468</v>
      </c>
      <c r="O1889" s="161"/>
      <c r="P1889" s="162"/>
      <c r="Q1889" s="162"/>
      <c r="R1889" s="163"/>
      <c r="S1889" s="161"/>
      <c r="V1889" s="163"/>
      <c r="W1889" s="164"/>
      <c r="X1889" s="164"/>
    </row>
    <row r="1890" spans="10:24" x14ac:dyDescent="0.25">
      <c r="J1890">
        <v>1887</v>
      </c>
      <c r="K1890" s="43">
        <v>0.52161780802932389</v>
      </c>
      <c r="L1890">
        <v>0.44837304623631458</v>
      </c>
      <c r="M1890">
        <v>0.46272886676996317</v>
      </c>
      <c r="N1890" s="44">
        <v>0.28776157996813789</v>
      </c>
      <c r="O1890" s="161"/>
      <c r="P1890" s="162"/>
      <c r="Q1890" s="162"/>
      <c r="R1890" s="163"/>
      <c r="S1890" s="161"/>
      <c r="V1890" s="163"/>
      <c r="W1890" s="164"/>
      <c r="X1890" s="164"/>
    </row>
    <row r="1891" spans="10:24" x14ac:dyDescent="0.25">
      <c r="J1891">
        <v>1888</v>
      </c>
      <c r="K1891" s="43">
        <v>0.21989992325996</v>
      </c>
      <c r="L1891">
        <v>0.53337942806955829</v>
      </c>
      <c r="M1891">
        <v>0.19104603623189309</v>
      </c>
      <c r="N1891" s="44">
        <v>0.2335193192147984</v>
      </c>
      <c r="O1891" s="161"/>
      <c r="P1891" s="162"/>
      <c r="Q1891" s="162"/>
      <c r="R1891" s="163"/>
      <c r="S1891" s="161"/>
      <c r="V1891" s="163"/>
      <c r="W1891" s="164"/>
      <c r="X1891" s="164"/>
    </row>
    <row r="1892" spans="10:24" x14ac:dyDescent="0.25">
      <c r="J1892">
        <v>1889</v>
      </c>
      <c r="K1892" s="43">
        <v>0.52763231018073309</v>
      </c>
      <c r="L1892">
        <v>0.39217708669077644</v>
      </c>
      <c r="M1892">
        <v>0.14485536221336859</v>
      </c>
      <c r="N1892" s="44">
        <v>1.4564980204053168E-2</v>
      </c>
      <c r="O1892" s="161"/>
      <c r="P1892" s="162"/>
      <c r="Q1892" s="162"/>
      <c r="R1892" s="163"/>
      <c r="S1892" s="161"/>
      <c r="V1892" s="163"/>
      <c r="W1892" s="164"/>
      <c r="X1892" s="164"/>
    </row>
    <row r="1893" spans="10:24" x14ac:dyDescent="0.25">
      <c r="J1893">
        <v>1890</v>
      </c>
      <c r="K1893" s="43">
        <v>0.39196614690180098</v>
      </c>
      <c r="L1893">
        <v>0.1557524479640976</v>
      </c>
      <c r="M1893">
        <v>0.9923044337041842</v>
      </c>
      <c r="N1893" s="44">
        <v>0.42192744461423692</v>
      </c>
      <c r="O1893" s="161"/>
      <c r="P1893" s="162"/>
      <c r="Q1893" s="162"/>
      <c r="R1893" s="163"/>
      <c r="S1893" s="161"/>
      <c r="V1893" s="163"/>
      <c r="W1893" s="164"/>
      <c r="X1893" s="164"/>
    </row>
    <row r="1894" spans="10:24" x14ac:dyDescent="0.25">
      <c r="J1894">
        <v>1891</v>
      </c>
      <c r="K1894" s="43">
        <v>0.54117548843564811</v>
      </c>
      <c r="L1894">
        <v>0.75101928680383789</v>
      </c>
      <c r="M1894">
        <v>0.6858944072612545</v>
      </c>
      <c r="N1894" s="44">
        <v>0.26546839751276829</v>
      </c>
      <c r="O1894" s="161"/>
      <c r="P1894" s="162"/>
      <c r="Q1894" s="162"/>
      <c r="R1894" s="163"/>
      <c r="S1894" s="161"/>
      <c r="V1894" s="163"/>
      <c r="W1894" s="164"/>
      <c r="X1894" s="164"/>
    </row>
    <row r="1895" spans="10:24" x14ac:dyDescent="0.25">
      <c r="J1895">
        <v>1892</v>
      </c>
      <c r="K1895" s="43">
        <v>0.57674997828410313</v>
      </c>
      <c r="L1895">
        <v>0.98372351093705024</v>
      </c>
      <c r="M1895">
        <v>0.77385378934458238</v>
      </c>
      <c r="N1895" s="44">
        <v>0.31127025841318379</v>
      </c>
      <c r="O1895" s="161"/>
      <c r="P1895" s="162"/>
      <c r="Q1895" s="162"/>
      <c r="R1895" s="163"/>
      <c r="S1895" s="161"/>
      <c r="V1895" s="163"/>
      <c r="W1895" s="164"/>
      <c r="X1895" s="164"/>
    </row>
    <row r="1896" spans="10:24" x14ac:dyDescent="0.25">
      <c r="J1896">
        <v>1893</v>
      </c>
      <c r="K1896" s="43">
        <v>0.1334958343683279</v>
      </c>
      <c r="L1896">
        <v>0.31066736866867439</v>
      </c>
      <c r="M1896">
        <v>0.45212967396550918</v>
      </c>
      <c r="N1896" s="44">
        <v>0.6643606664809335</v>
      </c>
      <c r="O1896" s="161"/>
      <c r="P1896" s="162"/>
      <c r="Q1896" s="162"/>
      <c r="R1896" s="163"/>
      <c r="S1896" s="161"/>
      <c r="V1896" s="163"/>
      <c r="W1896" s="164"/>
      <c r="X1896" s="164"/>
    </row>
    <row r="1897" spans="10:24" x14ac:dyDescent="0.25">
      <c r="J1897">
        <v>1894</v>
      </c>
      <c r="K1897" s="43">
        <v>0.93853045554880954</v>
      </c>
      <c r="L1897">
        <v>0.36702222925574179</v>
      </c>
      <c r="M1897">
        <v>0.82412522914315189</v>
      </c>
      <c r="N1897" s="44">
        <v>0.46391884032494823</v>
      </c>
      <c r="O1897" s="161"/>
      <c r="P1897" s="162"/>
      <c r="Q1897" s="162"/>
      <c r="R1897" s="163"/>
      <c r="S1897" s="161"/>
      <c r="V1897" s="163"/>
      <c r="W1897" s="164"/>
      <c r="X1897" s="164"/>
    </row>
    <row r="1898" spans="10:24" x14ac:dyDescent="0.25">
      <c r="J1898">
        <v>1895</v>
      </c>
      <c r="K1898" s="43">
        <v>0.52216377706361405</v>
      </c>
      <c r="L1898">
        <v>0.38499956191646467</v>
      </c>
      <c r="M1898">
        <v>0.39494828412193694</v>
      </c>
      <c r="N1898" s="44">
        <v>0.93460219950265555</v>
      </c>
      <c r="O1898" s="161"/>
      <c r="P1898" s="162"/>
      <c r="Q1898" s="162"/>
      <c r="R1898" s="163"/>
      <c r="S1898" s="161"/>
      <c r="V1898" s="163"/>
      <c r="W1898" s="164"/>
      <c r="X1898" s="164"/>
    </row>
    <row r="1899" spans="10:24" x14ac:dyDescent="0.25">
      <c r="J1899">
        <v>1896</v>
      </c>
      <c r="K1899" s="43">
        <v>0.34832950111395267</v>
      </c>
      <c r="L1899">
        <v>0.79588436501897863</v>
      </c>
      <c r="M1899">
        <v>0.93764588400141735</v>
      </c>
      <c r="N1899" s="44">
        <v>0.88627254697158897</v>
      </c>
      <c r="O1899" s="161"/>
      <c r="P1899" s="162"/>
      <c r="Q1899" s="162"/>
      <c r="R1899" s="163"/>
      <c r="S1899" s="161"/>
      <c r="V1899" s="163"/>
      <c r="W1899" s="164"/>
      <c r="X1899" s="164"/>
    </row>
    <row r="1900" spans="10:24" x14ac:dyDescent="0.25">
      <c r="J1900">
        <v>1897</v>
      </c>
      <c r="K1900" s="43">
        <v>0.37460863579252579</v>
      </c>
      <c r="L1900">
        <v>0.46700055163415477</v>
      </c>
      <c r="M1900">
        <v>0.5215437778144838</v>
      </c>
      <c r="N1900" s="44">
        <v>0.84858485109183079</v>
      </c>
      <c r="O1900" s="161"/>
      <c r="P1900" s="162"/>
      <c r="Q1900" s="162"/>
      <c r="R1900" s="163"/>
      <c r="S1900" s="161"/>
      <c r="V1900" s="163"/>
      <c r="W1900" s="164"/>
      <c r="X1900" s="164"/>
    </row>
    <row r="1901" spans="10:24" x14ac:dyDescent="0.25">
      <c r="J1901">
        <v>1898</v>
      </c>
      <c r="K1901" s="43">
        <v>0.74326595496343373</v>
      </c>
      <c r="L1901">
        <v>0.73878427665979385</v>
      </c>
      <c r="M1901">
        <v>0.49491718810416452</v>
      </c>
      <c r="N1901" s="44">
        <v>0.81007480353004147</v>
      </c>
      <c r="O1901" s="161"/>
      <c r="P1901" s="162"/>
      <c r="Q1901" s="162"/>
      <c r="R1901" s="163"/>
      <c r="S1901" s="161"/>
      <c r="V1901" s="163"/>
      <c r="W1901" s="164"/>
      <c r="X1901" s="164"/>
    </row>
    <row r="1902" spans="10:24" x14ac:dyDescent="0.25">
      <c r="J1902">
        <v>1899</v>
      </c>
      <c r="K1902" s="43">
        <v>0.64083933660464953</v>
      </c>
      <c r="L1902">
        <v>0.1166047067629945</v>
      </c>
      <c r="M1902">
        <v>0.71406872331264903</v>
      </c>
      <c r="N1902" s="44">
        <v>0.49682261131873029</v>
      </c>
      <c r="O1902" s="161"/>
      <c r="P1902" s="162"/>
      <c r="Q1902" s="162"/>
      <c r="R1902" s="163"/>
      <c r="S1902" s="161"/>
      <c r="V1902" s="163"/>
      <c r="W1902" s="164"/>
      <c r="X1902" s="164"/>
    </row>
    <row r="1903" spans="10:24" x14ac:dyDescent="0.25">
      <c r="J1903">
        <v>1900</v>
      </c>
      <c r="K1903" s="43">
        <v>0.19691711245845478</v>
      </c>
      <c r="L1903">
        <v>0.35940676325859855</v>
      </c>
      <c r="M1903">
        <v>0.1515410037975744</v>
      </c>
      <c r="N1903" s="44">
        <v>0.7243298334905538</v>
      </c>
      <c r="O1903" s="161"/>
      <c r="P1903" s="162"/>
      <c r="Q1903" s="162"/>
      <c r="R1903" s="163"/>
      <c r="S1903" s="161"/>
      <c r="V1903" s="163"/>
      <c r="W1903" s="164"/>
      <c r="X1903" s="164"/>
    </row>
    <row r="1904" spans="10:24" x14ac:dyDescent="0.25">
      <c r="J1904">
        <v>1901</v>
      </c>
      <c r="K1904" s="43">
        <v>0.8150809102285751</v>
      </c>
      <c r="L1904">
        <v>0.679705464508922</v>
      </c>
      <c r="M1904">
        <v>0.5949267425729593</v>
      </c>
      <c r="N1904" s="44">
        <v>6.8336831474129722E-2</v>
      </c>
      <c r="O1904" s="161"/>
      <c r="P1904" s="162"/>
      <c r="Q1904" s="162"/>
      <c r="R1904" s="163"/>
      <c r="S1904" s="161"/>
      <c r="V1904" s="163"/>
      <c r="W1904" s="164"/>
      <c r="X1904" s="164"/>
    </row>
    <row r="1905" spans="10:24" x14ac:dyDescent="0.25">
      <c r="J1905">
        <v>1902</v>
      </c>
      <c r="K1905" s="43">
        <v>0.22054705381261586</v>
      </c>
      <c r="L1905">
        <v>0.68471393928930646</v>
      </c>
      <c r="M1905">
        <v>0.13000538087677038</v>
      </c>
      <c r="N1905" s="44">
        <v>6.1814879500438069E-2</v>
      </c>
      <c r="O1905" s="161"/>
      <c r="P1905" s="162"/>
      <c r="Q1905" s="162"/>
      <c r="R1905" s="163"/>
      <c r="S1905" s="161"/>
      <c r="V1905" s="163"/>
      <c r="W1905" s="164"/>
      <c r="X1905" s="164"/>
    </row>
    <row r="1906" spans="10:24" x14ac:dyDescent="0.25">
      <c r="J1906">
        <v>1903</v>
      </c>
      <c r="K1906" s="43">
        <v>0.69014619335611027</v>
      </c>
      <c r="L1906">
        <v>8.8421366997539774E-2</v>
      </c>
      <c r="M1906">
        <v>0.95862303132339022</v>
      </c>
      <c r="N1906" s="44">
        <v>0.82010338099601143</v>
      </c>
      <c r="O1906" s="161"/>
      <c r="P1906" s="162"/>
      <c r="Q1906" s="162"/>
      <c r="R1906" s="163"/>
      <c r="S1906" s="161"/>
      <c r="V1906" s="163"/>
      <c r="W1906" s="164"/>
      <c r="X1906" s="164"/>
    </row>
    <row r="1907" spans="10:24" x14ac:dyDescent="0.25">
      <c r="J1907">
        <v>1904</v>
      </c>
      <c r="K1907" s="43">
        <v>0.40404758420893006</v>
      </c>
      <c r="L1907">
        <v>0.7906491225184703</v>
      </c>
      <c r="M1907">
        <v>0.81422824702116592</v>
      </c>
      <c r="N1907" s="44">
        <v>1.6105562475587254E-2</v>
      </c>
      <c r="O1907" s="161"/>
      <c r="P1907" s="162"/>
      <c r="Q1907" s="162"/>
      <c r="R1907" s="163"/>
      <c r="S1907" s="161"/>
      <c r="V1907" s="163"/>
      <c r="W1907" s="164"/>
      <c r="X1907" s="164"/>
    </row>
    <row r="1908" spans="10:24" x14ac:dyDescent="0.25">
      <c r="J1908">
        <v>1905</v>
      </c>
      <c r="K1908" s="43">
        <v>0.31344672880460056</v>
      </c>
      <c r="L1908">
        <v>0.78632463571307121</v>
      </c>
      <c r="M1908">
        <v>0.6768053670132409</v>
      </c>
      <c r="N1908" s="44">
        <v>0.78105090601967742</v>
      </c>
      <c r="O1908" s="161"/>
      <c r="P1908" s="162"/>
      <c r="Q1908" s="162"/>
      <c r="R1908" s="163"/>
      <c r="S1908" s="161"/>
      <c r="V1908" s="163"/>
      <c r="W1908" s="164"/>
      <c r="X1908" s="164"/>
    </row>
    <row r="1909" spans="10:24" x14ac:dyDescent="0.25">
      <c r="J1909">
        <v>1906</v>
      </c>
      <c r="K1909" s="43">
        <v>4.5902625490182869E-2</v>
      </c>
      <c r="L1909">
        <v>0.48825421252125123</v>
      </c>
      <c r="M1909">
        <v>0.62965296186951003</v>
      </c>
      <c r="N1909" s="44">
        <v>0.7318058170753764</v>
      </c>
      <c r="O1909" s="161"/>
      <c r="P1909" s="162"/>
      <c r="Q1909" s="162"/>
      <c r="R1909" s="163"/>
      <c r="S1909" s="161"/>
      <c r="V1909" s="163"/>
      <c r="W1909" s="164"/>
      <c r="X1909" s="164"/>
    </row>
    <row r="1910" spans="10:24" x14ac:dyDescent="0.25">
      <c r="J1910">
        <v>1907</v>
      </c>
      <c r="K1910" s="43">
        <v>0.73925264531080748</v>
      </c>
      <c r="L1910">
        <v>0.5233906116340048</v>
      </c>
      <c r="M1910">
        <v>0.61785910436039537</v>
      </c>
      <c r="N1910" s="44">
        <v>0.77185581291902139</v>
      </c>
      <c r="O1910" s="161"/>
      <c r="P1910" s="162"/>
      <c r="Q1910" s="162"/>
      <c r="R1910" s="163"/>
      <c r="S1910" s="161"/>
      <c r="V1910" s="163"/>
      <c r="W1910" s="164"/>
      <c r="X1910" s="164"/>
    </row>
    <row r="1911" spans="10:24" x14ac:dyDescent="0.25">
      <c r="J1911">
        <v>1908</v>
      </c>
      <c r="K1911" s="43">
        <v>0.50240588265930541</v>
      </c>
      <c r="L1911">
        <v>0.12620677800901892</v>
      </c>
      <c r="M1911">
        <v>0.3061643364515777</v>
      </c>
      <c r="N1911" s="44">
        <v>0.17412344639494137</v>
      </c>
      <c r="O1911" s="161"/>
      <c r="P1911" s="162"/>
      <c r="Q1911" s="162"/>
      <c r="R1911" s="163"/>
      <c r="S1911" s="161"/>
      <c r="V1911" s="163"/>
      <c r="W1911" s="164"/>
      <c r="X1911" s="164"/>
    </row>
    <row r="1912" spans="10:24" x14ac:dyDescent="0.25">
      <c r="J1912">
        <v>1909</v>
      </c>
      <c r="K1912" s="43">
        <v>0.66625078648571345</v>
      </c>
      <c r="L1912">
        <v>0.94990906421739285</v>
      </c>
      <c r="M1912">
        <v>0.59723322620101249</v>
      </c>
      <c r="N1912" s="44">
        <v>0.16303149415104778</v>
      </c>
      <c r="O1912" s="161"/>
      <c r="P1912" s="162"/>
      <c r="Q1912" s="162"/>
      <c r="R1912" s="163"/>
      <c r="S1912" s="161"/>
      <c r="V1912" s="163"/>
      <c r="W1912" s="164"/>
      <c r="X1912" s="164"/>
    </row>
    <row r="1913" spans="10:24" x14ac:dyDescent="0.25">
      <c r="J1913">
        <v>1910</v>
      </c>
      <c r="K1913" s="43">
        <v>0.36645661680341035</v>
      </c>
      <c r="L1913">
        <v>0.69551898928210953</v>
      </c>
      <c r="M1913">
        <v>0.4491214479503074</v>
      </c>
      <c r="N1913" s="44">
        <v>0.52802416110481387</v>
      </c>
      <c r="O1913" s="161"/>
      <c r="P1913" s="162"/>
      <c r="Q1913" s="162"/>
      <c r="R1913" s="163"/>
      <c r="S1913" s="161"/>
      <c r="V1913" s="163"/>
      <c r="W1913" s="164"/>
      <c r="X1913" s="164"/>
    </row>
    <row r="1914" spans="10:24" x14ac:dyDescent="0.25">
      <c r="J1914">
        <v>1911</v>
      </c>
      <c r="K1914" s="43">
        <v>0.97840377244969678</v>
      </c>
      <c r="L1914">
        <v>0.89995863598829151</v>
      </c>
      <c r="M1914">
        <v>0.54619775807488269</v>
      </c>
      <c r="N1914" s="44">
        <v>0.57868909301829397</v>
      </c>
      <c r="O1914" s="161"/>
      <c r="P1914" s="162"/>
      <c r="Q1914" s="162"/>
      <c r="R1914" s="163"/>
      <c r="S1914" s="161"/>
      <c r="V1914" s="163"/>
      <c r="W1914" s="164"/>
      <c r="X1914" s="164"/>
    </row>
    <row r="1915" spans="10:24" x14ac:dyDescent="0.25">
      <c r="J1915">
        <v>1912</v>
      </c>
      <c r="K1915" s="43">
        <v>0.5050773025732922</v>
      </c>
      <c r="L1915">
        <v>6.6760888956962861E-2</v>
      </c>
      <c r="M1915">
        <v>0.29752215242057578</v>
      </c>
      <c r="N1915" s="44">
        <v>0.44457261765781575</v>
      </c>
      <c r="O1915" s="161"/>
      <c r="P1915" s="162"/>
      <c r="Q1915" s="162"/>
      <c r="R1915" s="163"/>
      <c r="S1915" s="161"/>
      <c r="V1915" s="163"/>
      <c r="W1915" s="164"/>
      <c r="X1915" s="164"/>
    </row>
    <row r="1916" spans="10:24" x14ac:dyDescent="0.25">
      <c r="J1916">
        <v>1913</v>
      </c>
      <c r="K1916" s="43">
        <v>0.18183637981618095</v>
      </c>
      <c r="L1916">
        <v>0.12396614704144704</v>
      </c>
      <c r="M1916">
        <v>0.62361416615388243</v>
      </c>
      <c r="N1916" s="44">
        <v>0.60059262366850785</v>
      </c>
      <c r="O1916" s="161"/>
      <c r="P1916" s="162"/>
      <c r="Q1916" s="162"/>
      <c r="R1916" s="163"/>
      <c r="S1916" s="161"/>
      <c r="V1916" s="163"/>
      <c r="W1916" s="164"/>
      <c r="X1916" s="164"/>
    </row>
    <row r="1917" spans="10:24" x14ac:dyDescent="0.25">
      <c r="J1917">
        <v>1914</v>
      </c>
      <c r="K1917" s="43">
        <v>0.62140016441773649</v>
      </c>
      <c r="L1917">
        <v>0.87687577705179842</v>
      </c>
      <c r="M1917">
        <v>0.76031751250986446</v>
      </c>
      <c r="N1917" s="44">
        <v>0.46306147059667835</v>
      </c>
      <c r="O1917" s="161"/>
      <c r="P1917" s="162"/>
      <c r="Q1917" s="162"/>
      <c r="R1917" s="163"/>
      <c r="S1917" s="161"/>
      <c r="V1917" s="163"/>
      <c r="W1917" s="164"/>
      <c r="X1917" s="164"/>
    </row>
    <row r="1918" spans="10:24" x14ac:dyDescent="0.25">
      <c r="J1918">
        <v>1915</v>
      </c>
      <c r="K1918" s="43">
        <v>0.5505397937846136</v>
      </c>
      <c r="L1918">
        <v>0.95382547552133723</v>
      </c>
      <c r="M1918">
        <v>0.88723855091281756</v>
      </c>
      <c r="N1918" s="44">
        <v>0.81445282340392577</v>
      </c>
      <c r="O1918" s="161"/>
      <c r="P1918" s="162"/>
      <c r="Q1918" s="162"/>
      <c r="R1918" s="163"/>
      <c r="S1918" s="161"/>
      <c r="V1918" s="163"/>
      <c r="W1918" s="164"/>
      <c r="X1918" s="164"/>
    </row>
    <row r="1919" spans="10:24" x14ac:dyDescent="0.25">
      <c r="J1919">
        <v>1916</v>
      </c>
      <c r="K1919" s="43">
        <v>0.11500897497890206</v>
      </c>
      <c r="L1919">
        <v>1.7372359973826912E-2</v>
      </c>
      <c r="M1919">
        <v>0.90040447667841994</v>
      </c>
      <c r="N1919" s="44">
        <v>0.9978341860095804</v>
      </c>
      <c r="O1919" s="161"/>
      <c r="P1919" s="162"/>
      <c r="Q1919" s="162"/>
      <c r="R1919" s="163"/>
      <c r="S1919" s="161"/>
      <c r="V1919" s="163"/>
      <c r="W1919" s="164"/>
      <c r="X1919" s="164"/>
    </row>
    <row r="1920" spans="10:24" x14ac:dyDescent="0.25">
      <c r="J1920">
        <v>1917</v>
      </c>
      <c r="K1920" s="43">
        <v>0.33859863544906321</v>
      </c>
      <c r="L1920">
        <v>0.53398830700875832</v>
      </c>
      <c r="M1920">
        <v>0.72842718650567284</v>
      </c>
      <c r="N1920" s="44">
        <v>0.38063463251259166</v>
      </c>
      <c r="O1920" s="161"/>
      <c r="P1920" s="162"/>
      <c r="Q1920" s="162"/>
      <c r="R1920" s="163"/>
      <c r="S1920" s="161"/>
      <c r="V1920" s="163"/>
      <c r="W1920" s="164"/>
      <c r="X1920" s="164"/>
    </row>
    <row r="1921" spans="10:24" x14ac:dyDescent="0.25">
      <c r="J1921">
        <v>1918</v>
      </c>
      <c r="K1921" s="43">
        <v>0.92345433897883134</v>
      </c>
      <c r="L1921">
        <v>0.55455520911121414</v>
      </c>
      <c r="M1921">
        <v>8.0307336538195107E-2</v>
      </c>
      <c r="N1921" s="44">
        <v>5.6599281638310739E-2</v>
      </c>
      <c r="O1921" s="161"/>
      <c r="P1921" s="162"/>
      <c r="Q1921" s="162"/>
      <c r="R1921" s="163"/>
      <c r="S1921" s="161"/>
      <c r="V1921" s="163"/>
      <c r="W1921" s="164"/>
      <c r="X1921" s="164"/>
    </row>
    <row r="1922" spans="10:24" x14ac:dyDescent="0.25">
      <c r="J1922">
        <v>1919</v>
      </c>
      <c r="K1922" s="43">
        <v>0.25104168200668797</v>
      </c>
      <c r="L1922">
        <v>0.11339261098037767</v>
      </c>
      <c r="M1922">
        <v>0.81878051348192138</v>
      </c>
      <c r="N1922" s="44">
        <v>0.58068678485641734</v>
      </c>
      <c r="O1922" s="161"/>
      <c r="P1922" s="162"/>
      <c r="Q1922" s="162"/>
      <c r="R1922" s="163"/>
      <c r="S1922" s="161"/>
      <c r="V1922" s="163"/>
      <c r="W1922" s="164"/>
      <c r="X1922" s="164"/>
    </row>
    <row r="1923" spans="10:24" x14ac:dyDescent="0.25">
      <c r="J1923">
        <v>1920</v>
      </c>
      <c r="K1923" s="43">
        <v>0.94459809457837074</v>
      </c>
      <c r="L1923">
        <v>0.32001575509509961</v>
      </c>
      <c r="M1923">
        <v>0.37470956377875331</v>
      </c>
      <c r="N1923" s="44">
        <v>0.95752822094023149</v>
      </c>
      <c r="O1923" s="161"/>
      <c r="P1923" s="162"/>
      <c r="Q1923" s="162"/>
      <c r="R1923" s="163"/>
      <c r="S1923" s="161"/>
      <c r="V1923" s="163"/>
      <c r="W1923" s="164"/>
      <c r="X1923" s="164"/>
    </row>
    <row r="1924" spans="10:24" x14ac:dyDescent="0.25">
      <c r="J1924">
        <v>1921</v>
      </c>
      <c r="K1924" s="43">
        <v>0.88168856717406174</v>
      </c>
      <c r="L1924">
        <v>0.58295721367374109</v>
      </c>
      <c r="M1924">
        <v>0.56878426034116558</v>
      </c>
      <c r="N1924" s="44">
        <v>9.693356587400348E-2</v>
      </c>
      <c r="O1924" s="161"/>
      <c r="P1924" s="162"/>
      <c r="Q1924" s="162"/>
      <c r="R1924" s="163"/>
      <c r="S1924" s="161"/>
      <c r="V1924" s="163"/>
      <c r="W1924" s="164"/>
      <c r="X1924" s="164"/>
    </row>
    <row r="1925" spans="10:24" x14ac:dyDescent="0.25">
      <c r="J1925">
        <v>1922</v>
      </c>
      <c r="K1925" s="43">
        <v>0.85642772699488212</v>
      </c>
      <c r="L1925">
        <v>0.33759030638346432</v>
      </c>
      <c r="M1925">
        <v>0.97290473089914775</v>
      </c>
      <c r="N1925" s="44">
        <v>0.27098254667264687</v>
      </c>
      <c r="O1925" s="161"/>
      <c r="P1925" s="162"/>
      <c r="Q1925" s="162"/>
      <c r="R1925" s="163"/>
      <c r="S1925" s="161"/>
      <c r="V1925" s="163"/>
      <c r="W1925" s="164"/>
      <c r="X1925" s="164"/>
    </row>
    <row r="1926" spans="10:24" x14ac:dyDescent="0.25">
      <c r="J1926">
        <v>1923</v>
      </c>
      <c r="K1926" s="43">
        <v>0.68097275182606465</v>
      </c>
      <c r="L1926">
        <v>0.99268936084509518</v>
      </c>
      <c r="M1926">
        <v>0.62798383738066277</v>
      </c>
      <c r="N1926" s="44">
        <v>4.0535700785801931E-2</v>
      </c>
      <c r="O1926" s="161"/>
      <c r="P1926" s="162"/>
      <c r="Q1926" s="162"/>
      <c r="R1926" s="163"/>
      <c r="S1926" s="161"/>
      <c r="V1926" s="163"/>
      <c r="W1926" s="164"/>
      <c r="X1926" s="164"/>
    </row>
    <row r="1927" spans="10:24" x14ac:dyDescent="0.25">
      <c r="J1927">
        <v>1924</v>
      </c>
      <c r="K1927" s="43">
        <v>0.47706561179711904</v>
      </c>
      <c r="L1927">
        <v>3.6253750074063729E-2</v>
      </c>
      <c r="M1927">
        <v>0.53049850655291919</v>
      </c>
      <c r="N1927" s="44">
        <v>0.87285221215328523</v>
      </c>
      <c r="O1927" s="161"/>
      <c r="P1927" s="162"/>
      <c r="Q1927" s="162"/>
      <c r="R1927" s="163"/>
      <c r="S1927" s="161"/>
      <c r="V1927" s="163"/>
      <c r="W1927" s="164"/>
      <c r="X1927" s="164"/>
    </row>
    <row r="1928" spans="10:24" x14ac:dyDescent="0.25">
      <c r="J1928">
        <v>1925</v>
      </c>
      <c r="K1928" s="43">
        <v>0.11423040241128712</v>
      </c>
      <c r="L1928">
        <v>0.94581222256665631</v>
      </c>
      <c r="M1928">
        <v>0.6905252386115629</v>
      </c>
      <c r="N1928" s="44">
        <v>0.42281252554074411</v>
      </c>
      <c r="O1928" s="161"/>
      <c r="P1928" s="162"/>
      <c r="Q1928" s="162"/>
      <c r="R1928" s="163"/>
      <c r="S1928" s="161"/>
      <c r="V1928" s="163"/>
      <c r="W1928" s="164"/>
      <c r="X1928" s="164"/>
    </row>
    <row r="1929" spans="10:24" x14ac:dyDescent="0.25">
      <c r="J1929">
        <v>1926</v>
      </c>
      <c r="K1929" s="43">
        <v>0.13642578964638541</v>
      </c>
      <c r="L1929">
        <v>0.19184727919998301</v>
      </c>
      <c r="M1929">
        <v>0.61724718214439278</v>
      </c>
      <c r="N1929" s="44">
        <v>0.76766772902352221</v>
      </c>
      <c r="O1929" s="161"/>
      <c r="P1929" s="162"/>
      <c r="Q1929" s="162"/>
      <c r="R1929" s="163"/>
      <c r="S1929" s="161"/>
      <c r="V1929" s="163"/>
      <c r="W1929" s="164"/>
      <c r="X1929" s="164"/>
    </row>
    <row r="1930" spans="10:24" x14ac:dyDescent="0.25">
      <c r="J1930">
        <v>1927</v>
      </c>
      <c r="K1930" s="43">
        <v>0.33361422847109334</v>
      </c>
      <c r="L1930">
        <v>0.28749759161926314</v>
      </c>
      <c r="M1930">
        <v>0.47746111053735363</v>
      </c>
      <c r="N1930" s="44">
        <v>0.26533360922047744</v>
      </c>
      <c r="O1930" s="161"/>
      <c r="P1930" s="162"/>
      <c r="Q1930" s="162"/>
      <c r="R1930" s="163"/>
      <c r="S1930" s="161"/>
      <c r="V1930" s="163"/>
      <c r="W1930" s="164"/>
      <c r="X1930" s="164"/>
    </row>
    <row r="1931" spans="10:24" x14ac:dyDescent="0.25">
      <c r="J1931">
        <v>1928</v>
      </c>
      <c r="K1931" s="43">
        <v>7.3834190361923513E-2</v>
      </c>
      <c r="L1931">
        <v>7.3797375991132785E-2</v>
      </c>
      <c r="M1931">
        <v>0.43172803915634739</v>
      </c>
      <c r="N1931" s="44">
        <v>6.2766702305994237E-2</v>
      </c>
      <c r="O1931" s="161"/>
      <c r="P1931" s="162"/>
      <c r="Q1931" s="162"/>
      <c r="R1931" s="163"/>
      <c r="S1931" s="161"/>
      <c r="V1931" s="163"/>
      <c r="W1931" s="164"/>
      <c r="X1931" s="164"/>
    </row>
    <row r="1932" spans="10:24" x14ac:dyDescent="0.25">
      <c r="J1932">
        <v>1929</v>
      </c>
      <c r="K1932" s="43">
        <v>0.23195138417953387</v>
      </c>
      <c r="L1932">
        <v>0.19532415610337006</v>
      </c>
      <c r="M1932">
        <v>0.7215819176048146</v>
      </c>
      <c r="N1932" s="44">
        <v>0.99668952374176834</v>
      </c>
      <c r="O1932" s="161"/>
      <c r="P1932" s="162"/>
      <c r="Q1932" s="162"/>
      <c r="R1932" s="163"/>
      <c r="S1932" s="161"/>
      <c r="V1932" s="163"/>
      <c r="W1932" s="164"/>
      <c r="X1932" s="164"/>
    </row>
    <row r="1933" spans="10:24" x14ac:dyDescent="0.25">
      <c r="J1933">
        <v>1930</v>
      </c>
      <c r="K1933" s="43">
        <v>0.68166481888693364</v>
      </c>
      <c r="L1933">
        <v>0.41085918165113877</v>
      </c>
      <c r="M1933">
        <v>0.58544607421693939</v>
      </c>
      <c r="N1933" s="44">
        <v>0.81758731796928075</v>
      </c>
      <c r="O1933" s="161"/>
      <c r="P1933" s="162"/>
      <c r="Q1933" s="162"/>
      <c r="R1933" s="163"/>
      <c r="S1933" s="161"/>
      <c r="V1933" s="163"/>
      <c r="W1933" s="164"/>
      <c r="X1933" s="164"/>
    </row>
    <row r="1934" spans="10:24" x14ac:dyDescent="0.25">
      <c r="J1934">
        <v>1931</v>
      </c>
      <c r="K1934" s="43">
        <v>0.42375086536935003</v>
      </c>
      <c r="L1934">
        <v>0.8326457035476531</v>
      </c>
      <c r="M1934">
        <v>0.66444616583099869</v>
      </c>
      <c r="N1934" s="44">
        <v>0.39126106972229791</v>
      </c>
      <c r="O1934" s="161"/>
      <c r="P1934" s="162"/>
      <c r="Q1934" s="162"/>
      <c r="R1934" s="163"/>
      <c r="S1934" s="161"/>
      <c r="V1934" s="163"/>
      <c r="W1934" s="164"/>
      <c r="X1934" s="164"/>
    </row>
    <row r="1935" spans="10:24" x14ac:dyDescent="0.25">
      <c r="J1935">
        <v>1932</v>
      </c>
      <c r="K1935" s="43">
        <v>0.90430117013278144</v>
      </c>
      <c r="L1935">
        <v>0.18864364193103156</v>
      </c>
      <c r="M1935">
        <v>6.0109156408637565E-3</v>
      </c>
      <c r="N1935" s="44">
        <v>0.60180274579355597</v>
      </c>
      <c r="O1935" s="161"/>
      <c r="P1935" s="162"/>
      <c r="Q1935" s="162"/>
      <c r="R1935" s="163"/>
      <c r="S1935" s="161"/>
      <c r="V1935" s="163"/>
      <c r="W1935" s="164"/>
      <c r="X1935" s="164"/>
    </row>
    <row r="1936" spans="10:24" x14ac:dyDescent="0.25">
      <c r="J1936">
        <v>1933</v>
      </c>
      <c r="K1936" s="43">
        <v>0.7332767797484967</v>
      </c>
      <c r="L1936">
        <v>0.24366370508280399</v>
      </c>
      <c r="M1936">
        <v>0.16382725963399924</v>
      </c>
      <c r="N1936" s="44">
        <v>0.95777426731395743</v>
      </c>
      <c r="O1936" s="161"/>
      <c r="P1936" s="162"/>
      <c r="Q1936" s="162"/>
      <c r="R1936" s="163"/>
      <c r="S1936" s="161"/>
      <c r="V1936" s="163"/>
      <c r="W1936" s="164"/>
      <c r="X1936" s="164"/>
    </row>
    <row r="1937" spans="10:24" x14ac:dyDescent="0.25">
      <c r="J1937">
        <v>1934</v>
      </c>
      <c r="K1937" s="43">
        <v>0.53475747050757849</v>
      </c>
      <c r="L1937">
        <v>0.10226133577054264</v>
      </c>
      <c r="M1937">
        <v>7.9849076442885969E-2</v>
      </c>
      <c r="N1937" s="44">
        <v>0.61863487746207946</v>
      </c>
      <c r="O1937" s="161"/>
      <c r="P1937" s="162"/>
      <c r="Q1937" s="162"/>
      <c r="R1937" s="163"/>
      <c r="S1937" s="161"/>
      <c r="V1937" s="163"/>
      <c r="W1937" s="164"/>
      <c r="X1937" s="164"/>
    </row>
    <row r="1938" spans="10:24" x14ac:dyDescent="0.25">
      <c r="J1938">
        <v>1935</v>
      </c>
      <c r="K1938" s="43">
        <v>0.45850061057052349</v>
      </c>
      <c r="L1938">
        <v>0.73401782860806231</v>
      </c>
      <c r="M1938">
        <v>0.19861627750901467</v>
      </c>
      <c r="N1938" s="44">
        <v>8.9851574333803863E-2</v>
      </c>
      <c r="O1938" s="161"/>
      <c r="P1938" s="162"/>
      <c r="Q1938" s="162"/>
      <c r="R1938" s="163"/>
      <c r="S1938" s="161"/>
      <c r="V1938" s="163"/>
      <c r="W1938" s="164"/>
      <c r="X1938" s="164"/>
    </row>
    <row r="1939" spans="10:24" x14ac:dyDescent="0.25">
      <c r="J1939">
        <v>1936</v>
      </c>
      <c r="K1939" s="43">
        <v>0.22731796243356406</v>
      </c>
      <c r="L1939">
        <v>0.97102490404172548</v>
      </c>
      <c r="M1939">
        <v>0.81770950611991766</v>
      </c>
      <c r="N1939" s="44">
        <v>0.36484915016942809</v>
      </c>
      <c r="O1939" s="161"/>
      <c r="P1939" s="162"/>
      <c r="Q1939" s="162"/>
      <c r="R1939" s="163"/>
      <c r="S1939" s="161"/>
      <c r="V1939" s="163"/>
      <c r="W1939" s="164"/>
      <c r="X1939" s="164"/>
    </row>
    <row r="1940" spans="10:24" x14ac:dyDescent="0.25">
      <c r="J1940">
        <v>1937</v>
      </c>
      <c r="K1940" s="43">
        <v>7.2616598787196396E-2</v>
      </c>
      <c r="L1940">
        <v>0.10760356518129321</v>
      </c>
      <c r="M1940">
        <v>0.67207079919659796</v>
      </c>
      <c r="N1940" s="44">
        <v>0.56528732050396313</v>
      </c>
      <c r="O1940" s="161"/>
      <c r="P1940" s="162"/>
      <c r="Q1940" s="162"/>
      <c r="R1940" s="163"/>
      <c r="S1940" s="161"/>
      <c r="V1940" s="163"/>
      <c r="W1940" s="164"/>
      <c r="X1940" s="164"/>
    </row>
    <row r="1941" spans="10:24" x14ac:dyDescent="0.25">
      <c r="J1941">
        <v>1938</v>
      </c>
      <c r="K1941" s="43">
        <v>0.21595676078289039</v>
      </c>
      <c r="L1941">
        <v>0.59947478376392005</v>
      </c>
      <c r="M1941">
        <v>0.47504147615167225</v>
      </c>
      <c r="N1941" s="44">
        <v>2.5060425368080286E-2</v>
      </c>
      <c r="O1941" s="161"/>
      <c r="P1941" s="162"/>
      <c r="Q1941" s="162"/>
      <c r="R1941" s="163"/>
      <c r="S1941" s="161"/>
      <c r="V1941" s="163"/>
      <c r="W1941" s="164"/>
      <c r="X1941" s="164"/>
    </row>
    <row r="1942" spans="10:24" x14ac:dyDescent="0.25">
      <c r="J1942">
        <v>1939</v>
      </c>
      <c r="K1942" s="43">
        <v>0.21996150321574148</v>
      </c>
      <c r="L1942">
        <v>0.96341019264662298</v>
      </c>
      <c r="M1942">
        <v>0.18713570566447391</v>
      </c>
      <c r="N1942" s="44">
        <v>0.86290691333170666</v>
      </c>
      <c r="O1942" s="161"/>
      <c r="P1942" s="162"/>
      <c r="Q1942" s="162"/>
      <c r="R1942" s="163"/>
      <c r="S1942" s="161"/>
      <c r="V1942" s="163"/>
      <c r="W1942" s="164"/>
      <c r="X1942" s="164"/>
    </row>
    <row r="1943" spans="10:24" x14ac:dyDescent="0.25">
      <c r="J1943">
        <v>1940</v>
      </c>
      <c r="K1943" s="43">
        <v>0.51879489923062616</v>
      </c>
      <c r="L1943">
        <v>0.1687010687686763</v>
      </c>
      <c r="M1943">
        <v>0.1612852150973606</v>
      </c>
      <c r="N1943" s="44">
        <v>0.79154538446389189</v>
      </c>
      <c r="O1943" s="161"/>
      <c r="P1943" s="162"/>
      <c r="Q1943" s="162"/>
      <c r="R1943" s="163"/>
      <c r="S1943" s="161"/>
      <c r="V1943" s="163"/>
      <c r="W1943" s="164"/>
      <c r="X1943" s="164"/>
    </row>
    <row r="1944" spans="10:24" x14ac:dyDescent="0.25">
      <c r="J1944">
        <v>1941</v>
      </c>
      <c r="K1944" s="43">
        <v>8.6378129531382686E-2</v>
      </c>
      <c r="L1944">
        <v>0.25130867961527614</v>
      </c>
      <c r="M1944">
        <v>0.72731512909004781</v>
      </c>
      <c r="N1944" s="44">
        <v>0.60433033032790218</v>
      </c>
      <c r="O1944" s="161"/>
      <c r="P1944" s="162"/>
      <c r="Q1944" s="162"/>
      <c r="R1944" s="163"/>
      <c r="S1944" s="161"/>
      <c r="V1944" s="163"/>
      <c r="W1944" s="164"/>
      <c r="X1944" s="164"/>
    </row>
    <row r="1945" spans="10:24" x14ac:dyDescent="0.25">
      <c r="J1945">
        <v>1942</v>
      </c>
      <c r="K1945" s="43">
        <v>0.47460600764312388</v>
      </c>
      <c r="L1945">
        <v>0.65556599756358758</v>
      </c>
      <c r="M1945">
        <v>0.22047202563711032</v>
      </c>
      <c r="N1945" s="44">
        <v>0.73878517073495531</v>
      </c>
      <c r="O1945" s="161"/>
      <c r="P1945" s="162"/>
      <c r="Q1945" s="162"/>
      <c r="R1945" s="163"/>
      <c r="S1945" s="161"/>
      <c r="V1945" s="163"/>
      <c r="W1945" s="164"/>
      <c r="X1945" s="164"/>
    </row>
    <row r="1946" spans="10:24" x14ac:dyDescent="0.25">
      <c r="J1946">
        <v>1943</v>
      </c>
      <c r="K1946" s="43">
        <v>0.65543204462304083</v>
      </c>
      <c r="L1946">
        <v>0.51792286706831336</v>
      </c>
      <c r="M1946">
        <v>0.16814799296195015</v>
      </c>
      <c r="N1946" s="44">
        <v>8.0203986060082277E-3</v>
      </c>
      <c r="O1946" s="161"/>
      <c r="P1946" s="162"/>
      <c r="Q1946" s="162"/>
      <c r="R1946" s="163"/>
      <c r="S1946" s="161"/>
      <c r="V1946" s="163"/>
      <c r="W1946" s="164"/>
      <c r="X1946" s="164"/>
    </row>
    <row r="1947" spans="10:24" x14ac:dyDescent="0.25">
      <c r="J1947">
        <v>1944</v>
      </c>
      <c r="K1947" s="43">
        <v>0.49470629154375168</v>
      </c>
      <c r="L1947">
        <v>0.6673288398181787</v>
      </c>
      <c r="M1947">
        <v>0.56483054769578489</v>
      </c>
      <c r="N1947" s="44">
        <v>1.9964830364489594E-2</v>
      </c>
      <c r="O1947" s="161"/>
      <c r="P1947" s="162"/>
      <c r="Q1947" s="162"/>
      <c r="R1947" s="163"/>
      <c r="S1947" s="161"/>
      <c r="V1947" s="163"/>
      <c r="W1947" s="164"/>
      <c r="X1947" s="164"/>
    </row>
    <row r="1948" spans="10:24" x14ac:dyDescent="0.25">
      <c r="J1948">
        <v>1945</v>
      </c>
      <c r="K1948" s="43">
        <v>0.3326391365234318</v>
      </c>
      <c r="L1948">
        <v>7.6334621998281893E-2</v>
      </c>
      <c r="M1948">
        <v>0.97545116981423119</v>
      </c>
      <c r="N1948" s="44">
        <v>0.51582205337267428</v>
      </c>
      <c r="O1948" s="161"/>
      <c r="P1948" s="162"/>
      <c r="Q1948" s="162"/>
      <c r="R1948" s="163"/>
      <c r="S1948" s="161"/>
      <c r="V1948" s="163"/>
      <c r="W1948" s="164"/>
      <c r="X1948" s="164"/>
    </row>
    <row r="1949" spans="10:24" x14ac:dyDescent="0.25">
      <c r="J1949">
        <v>1946</v>
      </c>
      <c r="K1949" s="43">
        <v>0.30949458971159116</v>
      </c>
      <c r="L1949">
        <v>0.8684142245576616</v>
      </c>
      <c r="M1949">
        <v>6.2044412605590127E-2</v>
      </c>
      <c r="N1949" s="44">
        <v>0.17687386770204494</v>
      </c>
      <c r="O1949" s="161"/>
      <c r="P1949" s="162"/>
      <c r="Q1949" s="162"/>
      <c r="R1949" s="163"/>
      <c r="S1949" s="161"/>
      <c r="V1949" s="163"/>
      <c r="W1949" s="164"/>
      <c r="X1949" s="164"/>
    </row>
    <row r="1950" spans="10:24" x14ac:dyDescent="0.25">
      <c r="J1950">
        <v>1947</v>
      </c>
      <c r="K1950" s="43">
        <v>0.84244702753681844</v>
      </c>
      <c r="L1950">
        <v>0.90597894008591628</v>
      </c>
      <c r="M1950">
        <v>0.64258935080323265</v>
      </c>
      <c r="N1950" s="44">
        <v>0.77535838102688126</v>
      </c>
      <c r="O1950" s="161"/>
      <c r="P1950" s="162"/>
      <c r="Q1950" s="162"/>
      <c r="R1950" s="163"/>
      <c r="S1950" s="161"/>
      <c r="V1950" s="163"/>
      <c r="W1950" s="164"/>
      <c r="X1950" s="164"/>
    </row>
    <row r="1951" spans="10:24" x14ac:dyDescent="0.25">
      <c r="J1951">
        <v>1948</v>
      </c>
      <c r="K1951" s="43">
        <v>0.83677012444319221</v>
      </c>
      <c r="L1951">
        <v>0.58880428349978331</v>
      </c>
      <c r="M1951">
        <v>0.2836102845187578</v>
      </c>
      <c r="N1951" s="44">
        <v>0.8309416900813682</v>
      </c>
      <c r="O1951" s="161"/>
      <c r="P1951" s="162"/>
      <c r="Q1951" s="162"/>
      <c r="R1951" s="163"/>
      <c r="S1951" s="161"/>
      <c r="V1951" s="163"/>
      <c r="W1951" s="164"/>
      <c r="X1951" s="164"/>
    </row>
    <row r="1952" spans="10:24" x14ac:dyDescent="0.25">
      <c r="J1952">
        <v>1949</v>
      </c>
      <c r="K1952" s="43">
        <v>0.89991891851869366</v>
      </c>
      <c r="L1952">
        <v>0.16259001692338659</v>
      </c>
      <c r="M1952">
        <v>0.54768452221266017</v>
      </c>
      <c r="N1952" s="44">
        <v>0.33074780416286698</v>
      </c>
      <c r="O1952" s="161"/>
      <c r="P1952" s="162"/>
      <c r="Q1952" s="162"/>
      <c r="R1952" s="163"/>
      <c r="S1952" s="161"/>
      <c r="V1952" s="163"/>
      <c r="W1952" s="164"/>
      <c r="X1952" s="164"/>
    </row>
    <row r="1953" spans="10:24" x14ac:dyDescent="0.25">
      <c r="J1953">
        <v>1950</v>
      </c>
      <c r="K1953" s="43">
        <v>0.66968641067077117</v>
      </c>
      <c r="L1953">
        <v>5.0678352228683998E-2</v>
      </c>
      <c r="M1953">
        <v>0.41893884071961829</v>
      </c>
      <c r="N1953" s="44">
        <v>0.54177263706010315</v>
      </c>
      <c r="O1953" s="161"/>
      <c r="P1953" s="162"/>
      <c r="Q1953" s="162"/>
      <c r="R1953" s="163"/>
      <c r="S1953" s="161"/>
      <c r="V1953" s="163"/>
      <c r="W1953" s="164"/>
      <c r="X1953" s="164"/>
    </row>
    <row r="1954" spans="10:24" x14ac:dyDescent="0.25">
      <c r="J1954">
        <v>1951</v>
      </c>
      <c r="K1954" s="43">
        <v>0.67086189023866227</v>
      </c>
      <c r="L1954">
        <v>0.60132753726401011</v>
      </c>
      <c r="M1954">
        <v>0.5215029421124493</v>
      </c>
      <c r="N1954" s="44">
        <v>2.2318072821278734E-2</v>
      </c>
      <c r="O1954" s="161"/>
      <c r="P1954" s="162"/>
      <c r="Q1954" s="162"/>
      <c r="R1954" s="163"/>
      <c r="S1954" s="161"/>
      <c r="V1954" s="163"/>
      <c r="W1954" s="164"/>
      <c r="X1954" s="164"/>
    </row>
    <row r="1955" spans="10:24" x14ac:dyDescent="0.25">
      <c r="J1955">
        <v>1952</v>
      </c>
      <c r="K1955" s="43">
        <v>0.80294651819766305</v>
      </c>
      <c r="L1955">
        <v>0.79749426202677698</v>
      </c>
      <c r="M1955">
        <v>0.37187352349762459</v>
      </c>
      <c r="N1955" s="44">
        <v>0.93343225106931638</v>
      </c>
      <c r="O1955" s="161"/>
      <c r="P1955" s="162"/>
      <c r="Q1955" s="162"/>
      <c r="R1955" s="163"/>
      <c r="S1955" s="161"/>
      <c r="V1955" s="163"/>
      <c r="W1955" s="164"/>
      <c r="X1955" s="164"/>
    </row>
    <row r="1956" spans="10:24" x14ac:dyDescent="0.25">
      <c r="J1956">
        <v>1953</v>
      </c>
      <c r="K1956" s="43">
        <v>0.52275795683711679</v>
      </c>
      <c r="L1956">
        <v>0.19717711459024667</v>
      </c>
      <c r="M1956">
        <v>0.98927985650702166</v>
      </c>
      <c r="N1956" s="44">
        <v>0.19171088021256844</v>
      </c>
      <c r="O1956" s="161"/>
      <c r="P1956" s="162"/>
      <c r="Q1956" s="162"/>
      <c r="R1956" s="163"/>
      <c r="S1956" s="161"/>
      <c r="V1956" s="163"/>
      <c r="W1956" s="164"/>
      <c r="X1956" s="164"/>
    </row>
    <row r="1957" spans="10:24" x14ac:dyDescent="0.25">
      <c r="J1957">
        <v>1954</v>
      </c>
      <c r="K1957" s="43">
        <v>0.47036424542197575</v>
      </c>
      <c r="L1957">
        <v>0.11058243762458697</v>
      </c>
      <c r="M1957">
        <v>0.17343436261117329</v>
      </c>
      <c r="N1957" s="44">
        <v>0.19333858679344929</v>
      </c>
      <c r="O1957" s="161"/>
      <c r="P1957" s="162"/>
      <c r="Q1957" s="162"/>
      <c r="R1957" s="163"/>
      <c r="S1957" s="161"/>
      <c r="V1957" s="163"/>
      <c r="W1957" s="164"/>
      <c r="X1957" s="164"/>
    </row>
    <row r="1958" spans="10:24" x14ac:dyDescent="0.25">
      <c r="J1958">
        <v>1955</v>
      </c>
      <c r="K1958" s="43">
        <v>0.21587685056548644</v>
      </c>
      <c r="L1958">
        <v>0.35717585304305566</v>
      </c>
      <c r="M1958">
        <v>0.38695307593005468</v>
      </c>
      <c r="N1958" s="44">
        <v>1.3402360222290022E-2</v>
      </c>
      <c r="O1958" s="161"/>
      <c r="P1958" s="162"/>
      <c r="Q1958" s="162"/>
      <c r="R1958" s="163"/>
      <c r="S1958" s="161"/>
      <c r="V1958" s="163"/>
      <c r="W1958" s="164"/>
      <c r="X1958" s="164"/>
    </row>
    <row r="1959" spans="10:24" x14ac:dyDescent="0.25">
      <c r="J1959">
        <v>1956</v>
      </c>
      <c r="K1959" s="43">
        <v>0.29989348930323789</v>
      </c>
      <c r="L1959">
        <v>0.5698813040863191</v>
      </c>
      <c r="M1959">
        <v>0.48159756976319867</v>
      </c>
      <c r="N1959" s="44">
        <v>0.42236672940677544</v>
      </c>
      <c r="O1959" s="161"/>
      <c r="P1959" s="162"/>
      <c r="Q1959" s="162"/>
      <c r="R1959" s="163"/>
      <c r="S1959" s="161"/>
      <c r="V1959" s="163"/>
      <c r="W1959" s="164"/>
      <c r="X1959" s="164"/>
    </row>
    <row r="1960" spans="10:24" x14ac:dyDescent="0.25">
      <c r="J1960">
        <v>1957</v>
      </c>
      <c r="K1960" s="43">
        <v>0.52601362881325942</v>
      </c>
      <c r="L1960">
        <v>0.7857758063871163</v>
      </c>
      <c r="M1960">
        <v>1.3003076054344587E-2</v>
      </c>
      <c r="N1960" s="44">
        <v>0.80013017080550897</v>
      </c>
      <c r="O1960" s="161"/>
      <c r="P1960" s="162"/>
      <c r="Q1960" s="162"/>
      <c r="R1960" s="163"/>
      <c r="S1960" s="161"/>
      <c r="V1960" s="163"/>
      <c r="W1960" s="164"/>
      <c r="X1960" s="164"/>
    </row>
    <row r="1961" spans="10:24" x14ac:dyDescent="0.25">
      <c r="J1961">
        <v>1958</v>
      </c>
      <c r="K1961" s="43">
        <v>0.99123863977370341</v>
      </c>
      <c r="L1961">
        <v>1.2875843841771983E-2</v>
      </c>
      <c r="M1961">
        <v>0.17004866985840572</v>
      </c>
      <c r="N1961" s="44">
        <v>0.73464491156899725</v>
      </c>
      <c r="O1961" s="161"/>
      <c r="P1961" s="162"/>
      <c r="Q1961" s="162"/>
      <c r="R1961" s="163"/>
      <c r="S1961" s="161"/>
      <c r="V1961" s="163"/>
      <c r="W1961" s="164"/>
      <c r="X1961" s="164"/>
    </row>
    <row r="1962" spans="10:24" x14ac:dyDescent="0.25">
      <c r="J1962">
        <v>1959</v>
      </c>
      <c r="K1962" s="43">
        <v>0.80255532718225309</v>
      </c>
      <c r="L1962">
        <v>0.60702349541173617</v>
      </c>
      <c r="M1962">
        <v>0.92157363523284297</v>
      </c>
      <c r="N1962" s="44">
        <v>0.89588595888393041</v>
      </c>
      <c r="O1962" s="161"/>
      <c r="P1962" s="162"/>
      <c r="Q1962" s="162"/>
      <c r="R1962" s="163"/>
      <c r="S1962" s="161"/>
      <c r="V1962" s="163"/>
      <c r="W1962" s="164"/>
      <c r="X1962" s="164"/>
    </row>
    <row r="1963" spans="10:24" x14ac:dyDescent="0.25">
      <c r="J1963">
        <v>1960</v>
      </c>
      <c r="K1963" s="43">
        <v>0.28710031513712941</v>
      </c>
      <c r="L1963">
        <v>0.45299273283518915</v>
      </c>
      <c r="M1963">
        <v>0.506557241813958</v>
      </c>
      <c r="N1963" s="44">
        <v>0.46072274350046016</v>
      </c>
      <c r="O1963" s="161"/>
      <c r="P1963" s="162"/>
      <c r="Q1963" s="162"/>
      <c r="R1963" s="163"/>
      <c r="S1963" s="161"/>
      <c r="V1963" s="163"/>
      <c r="W1963" s="164"/>
      <c r="X1963" s="164"/>
    </row>
    <row r="1964" spans="10:24" x14ac:dyDescent="0.25">
      <c r="J1964">
        <v>1961</v>
      </c>
      <c r="K1964" s="43">
        <v>0.32075186860443072</v>
      </c>
      <c r="L1964">
        <v>0.51084738521756945</v>
      </c>
      <c r="M1964">
        <v>0.36737162544102619</v>
      </c>
      <c r="N1964" s="44">
        <v>0.70407795547315766</v>
      </c>
      <c r="O1964" s="161"/>
      <c r="P1964" s="162"/>
      <c r="Q1964" s="162"/>
      <c r="R1964" s="163"/>
      <c r="S1964" s="161"/>
      <c r="V1964" s="163"/>
      <c r="W1964" s="164"/>
      <c r="X1964" s="164"/>
    </row>
    <row r="1965" spans="10:24" x14ac:dyDescent="0.25">
      <c r="J1965">
        <v>1962</v>
      </c>
      <c r="K1965" s="43">
        <v>0.94202827584271542</v>
      </c>
      <c r="L1965">
        <v>0.23425744337629073</v>
      </c>
      <c r="M1965">
        <v>0.11357183698351181</v>
      </c>
      <c r="N1965" s="44">
        <v>0.47062123127226763</v>
      </c>
      <c r="O1965" s="161"/>
      <c r="P1965" s="162"/>
      <c r="Q1965" s="162"/>
      <c r="R1965" s="163"/>
      <c r="S1965" s="161"/>
      <c r="V1965" s="163"/>
      <c r="W1965" s="164"/>
      <c r="X1965" s="164"/>
    </row>
    <row r="1966" spans="10:24" x14ac:dyDescent="0.25">
      <c r="J1966">
        <v>1963</v>
      </c>
      <c r="K1966" s="43">
        <v>1.7277578353794065E-2</v>
      </c>
      <c r="L1966">
        <v>0.37964727616568861</v>
      </c>
      <c r="M1966">
        <v>0.38249645929031451</v>
      </c>
      <c r="N1966" s="44">
        <v>0.492208940136032</v>
      </c>
      <c r="O1966" s="161"/>
      <c r="P1966" s="162"/>
      <c r="Q1966" s="162"/>
      <c r="R1966" s="163"/>
      <c r="S1966" s="161"/>
      <c r="V1966" s="163"/>
      <c r="W1966" s="164"/>
      <c r="X1966" s="164"/>
    </row>
    <row r="1967" spans="10:24" x14ac:dyDescent="0.25">
      <c r="J1967">
        <v>1964</v>
      </c>
      <c r="K1967" s="43">
        <v>0.30649981336138143</v>
      </c>
      <c r="L1967">
        <v>0.17803933657701998</v>
      </c>
      <c r="M1967">
        <v>9.1833728627571332E-2</v>
      </c>
      <c r="N1967" s="44">
        <v>0.21496912071924756</v>
      </c>
      <c r="O1967" s="161"/>
      <c r="P1967" s="162"/>
      <c r="Q1967" s="162"/>
      <c r="R1967" s="163"/>
      <c r="S1967" s="161"/>
      <c r="V1967" s="163"/>
      <c r="W1967" s="164"/>
      <c r="X1967" s="164"/>
    </row>
    <row r="1968" spans="10:24" x14ac:dyDescent="0.25">
      <c r="J1968">
        <v>1965</v>
      </c>
      <c r="K1968" s="43">
        <v>0.5525046969733669</v>
      </c>
      <c r="L1968">
        <v>0.95951761104093114</v>
      </c>
      <c r="M1968">
        <v>3.2587634445897518E-3</v>
      </c>
      <c r="N1968" s="44">
        <v>0.1869552922359603</v>
      </c>
      <c r="O1968" s="161"/>
      <c r="P1968" s="162"/>
      <c r="Q1968" s="162"/>
      <c r="R1968" s="163"/>
      <c r="S1968" s="161"/>
      <c r="V1968" s="163"/>
      <c r="W1968" s="164"/>
      <c r="X1968" s="164"/>
    </row>
    <row r="1969" spans="10:24" x14ac:dyDescent="0.25">
      <c r="J1969">
        <v>1966</v>
      </c>
      <c r="K1969" s="43">
        <v>0.48357127507321684</v>
      </c>
      <c r="L1969">
        <v>4.5588771514466275E-2</v>
      </c>
      <c r="M1969">
        <v>0.56419994514843086</v>
      </c>
      <c r="N1969" s="44">
        <v>0.18299446389838725</v>
      </c>
      <c r="O1969" s="161"/>
      <c r="P1969" s="162"/>
      <c r="Q1969" s="162"/>
      <c r="R1969" s="163"/>
      <c r="S1969" s="161"/>
      <c r="V1969" s="163"/>
      <c r="W1969" s="164"/>
      <c r="X1969" s="164"/>
    </row>
    <row r="1970" spans="10:24" x14ac:dyDescent="0.25">
      <c r="J1970">
        <v>1967</v>
      </c>
      <c r="K1970" s="43">
        <v>6.7920903221395879E-2</v>
      </c>
      <c r="L1970">
        <v>0.83116443151537744</v>
      </c>
      <c r="M1970">
        <v>0.58398719797723531</v>
      </c>
      <c r="N1970" s="44">
        <v>0.91581667874266237</v>
      </c>
      <c r="O1970" s="161"/>
      <c r="P1970" s="162"/>
      <c r="Q1970" s="162"/>
      <c r="R1970" s="163"/>
      <c r="S1970" s="161"/>
      <c r="V1970" s="163"/>
      <c r="W1970" s="164"/>
      <c r="X1970" s="164"/>
    </row>
    <row r="1971" spans="10:24" x14ac:dyDescent="0.25">
      <c r="J1971">
        <v>1968</v>
      </c>
      <c r="K1971" s="43">
        <v>0.7291319921605447</v>
      </c>
      <c r="L1971">
        <v>0.71281320665049519</v>
      </c>
      <c r="M1971">
        <v>0.3526585414753689</v>
      </c>
      <c r="N1971" s="44">
        <v>0.48544828804892248</v>
      </c>
      <c r="O1971" s="161"/>
      <c r="P1971" s="162"/>
      <c r="Q1971" s="162"/>
      <c r="R1971" s="163"/>
      <c r="S1971" s="161"/>
      <c r="V1971" s="163"/>
      <c r="W1971" s="164"/>
      <c r="X1971" s="164"/>
    </row>
    <row r="1972" spans="10:24" x14ac:dyDescent="0.25">
      <c r="J1972">
        <v>1969</v>
      </c>
      <c r="K1972" s="43">
        <v>0.88769517960074662</v>
      </c>
      <c r="L1972">
        <v>0.60218417752881948</v>
      </c>
      <c r="M1972">
        <v>0.44219197913181274</v>
      </c>
      <c r="N1972" s="44">
        <v>0.26719457789163636</v>
      </c>
      <c r="O1972" s="161"/>
      <c r="P1972" s="162"/>
      <c r="Q1972" s="162"/>
      <c r="R1972" s="163"/>
      <c r="S1972" s="161"/>
      <c r="V1972" s="163"/>
      <c r="W1972" s="164"/>
      <c r="X1972" s="164"/>
    </row>
    <row r="1973" spans="10:24" x14ac:dyDescent="0.25">
      <c r="J1973">
        <v>1970</v>
      </c>
      <c r="K1973" s="43">
        <v>0.2784553717206476</v>
      </c>
      <c r="L1973">
        <v>0.2385761337108665</v>
      </c>
      <c r="M1973">
        <v>0.63170395442826377</v>
      </c>
      <c r="N1973" s="44">
        <v>0.86045148458438703</v>
      </c>
      <c r="O1973" s="161"/>
      <c r="P1973" s="162"/>
      <c r="Q1973" s="162"/>
      <c r="R1973" s="163"/>
      <c r="S1973" s="161"/>
      <c r="V1973" s="163"/>
      <c r="W1973" s="164"/>
      <c r="X1973" s="164"/>
    </row>
    <row r="1974" spans="10:24" x14ac:dyDescent="0.25">
      <c r="J1974">
        <v>1971</v>
      </c>
      <c r="K1974" s="43">
        <v>0.58061440496060501</v>
      </c>
      <c r="L1974">
        <v>0.75762626223932306</v>
      </c>
      <c r="M1974">
        <v>0.49169915158927258</v>
      </c>
      <c r="N1974" s="44">
        <v>0.57776419665951173</v>
      </c>
      <c r="O1974" s="161"/>
      <c r="P1974" s="162"/>
      <c r="Q1974" s="162"/>
      <c r="R1974" s="163"/>
      <c r="S1974" s="161"/>
      <c r="V1974" s="163"/>
      <c r="W1974" s="164"/>
      <c r="X1974" s="164"/>
    </row>
    <row r="1975" spans="10:24" x14ac:dyDescent="0.25">
      <c r="J1975">
        <v>1972</v>
      </c>
      <c r="K1975" s="43">
        <v>0.29193770641736649</v>
      </c>
      <c r="L1975">
        <v>2.893481097380135E-2</v>
      </c>
      <c r="M1975">
        <v>0.87438033128534398</v>
      </c>
      <c r="N1975" s="44">
        <v>0.43969082614252541</v>
      </c>
      <c r="O1975" s="161"/>
      <c r="P1975" s="162"/>
      <c r="Q1975" s="162"/>
      <c r="R1975" s="163"/>
      <c r="S1975" s="161"/>
      <c r="V1975" s="163"/>
      <c r="W1975" s="164"/>
      <c r="X1975" s="164"/>
    </row>
    <row r="1976" spans="10:24" x14ac:dyDescent="0.25">
      <c r="J1976">
        <v>1973</v>
      </c>
      <c r="K1976" s="43">
        <v>0.62560718698710405</v>
      </c>
      <c r="L1976">
        <v>0.14067623989214195</v>
      </c>
      <c r="M1976">
        <v>0.83433312923077174</v>
      </c>
      <c r="N1976" s="44">
        <v>0.89238083169179139</v>
      </c>
      <c r="O1976" s="161"/>
      <c r="P1976" s="162"/>
      <c r="Q1976" s="162"/>
      <c r="R1976" s="163"/>
      <c r="S1976" s="161"/>
      <c r="V1976" s="163"/>
      <c r="W1976" s="164"/>
      <c r="X1976" s="164"/>
    </row>
    <row r="1977" spans="10:24" x14ac:dyDescent="0.25">
      <c r="J1977">
        <v>1974</v>
      </c>
      <c r="K1977" s="43">
        <v>0.26460341689473055</v>
      </c>
      <c r="L1977">
        <v>0.42846098099758756</v>
      </c>
      <c r="M1977">
        <v>0.27089658973490982</v>
      </c>
      <c r="N1977" s="44">
        <v>0.41465706747661302</v>
      </c>
      <c r="O1977" s="161"/>
      <c r="P1977" s="162"/>
      <c r="Q1977" s="162"/>
      <c r="R1977" s="163"/>
      <c r="S1977" s="161"/>
      <c r="V1977" s="163"/>
      <c r="W1977" s="164"/>
      <c r="X1977" s="164"/>
    </row>
    <row r="1978" spans="10:24" x14ac:dyDescent="0.25">
      <c r="J1978">
        <v>1975</v>
      </c>
      <c r="K1978" s="43">
        <v>6.8389699439130536E-2</v>
      </c>
      <c r="L1978">
        <v>0.14091960333290066</v>
      </c>
      <c r="M1978">
        <v>0.73148675005290453</v>
      </c>
      <c r="N1978" s="44">
        <v>0.31303861231809049</v>
      </c>
      <c r="O1978" s="161"/>
      <c r="P1978" s="162"/>
      <c r="Q1978" s="162"/>
      <c r="R1978" s="163"/>
      <c r="S1978" s="161"/>
      <c r="V1978" s="163"/>
      <c r="W1978" s="164"/>
      <c r="X1978" s="164"/>
    </row>
    <row r="1979" spans="10:24" x14ac:dyDescent="0.25">
      <c r="J1979">
        <v>1976</v>
      </c>
      <c r="K1979" s="43">
        <v>3.4217016428188307E-2</v>
      </c>
      <c r="L1979">
        <v>0.61196211659452038</v>
      </c>
      <c r="M1979">
        <v>0.87770064854494989</v>
      </c>
      <c r="N1979" s="44">
        <v>2.6485824329363972E-2</v>
      </c>
      <c r="O1979" s="161"/>
      <c r="P1979" s="162"/>
      <c r="Q1979" s="162"/>
      <c r="R1979" s="163"/>
      <c r="S1979" s="161"/>
      <c r="V1979" s="163"/>
      <c r="W1979" s="164"/>
      <c r="X1979" s="164"/>
    </row>
    <row r="1980" spans="10:24" x14ac:dyDescent="0.25">
      <c r="J1980">
        <v>1977</v>
      </c>
      <c r="K1980" s="43">
        <v>0.9333915917606439</v>
      </c>
      <c r="L1980">
        <v>0.12025176878793142</v>
      </c>
      <c r="M1980">
        <v>0.85631086977681081</v>
      </c>
      <c r="N1980" s="44">
        <v>0.67211055910360995</v>
      </c>
      <c r="O1980" s="161"/>
      <c r="P1980" s="162"/>
      <c r="Q1980" s="162"/>
      <c r="R1980" s="163"/>
      <c r="S1980" s="161"/>
      <c r="V1980" s="163"/>
      <c r="W1980" s="164"/>
      <c r="X1980" s="164"/>
    </row>
    <row r="1981" spans="10:24" x14ac:dyDescent="0.25">
      <c r="J1981">
        <v>1978</v>
      </c>
      <c r="K1981" s="43">
        <v>0.71415764002815785</v>
      </c>
      <c r="L1981">
        <v>0.70727392744095174</v>
      </c>
      <c r="M1981">
        <v>0.68141882983201041</v>
      </c>
      <c r="N1981" s="44">
        <v>0.30684931408205685</v>
      </c>
      <c r="O1981" s="161"/>
      <c r="P1981" s="162"/>
      <c r="Q1981" s="162"/>
      <c r="R1981" s="163"/>
      <c r="S1981" s="161"/>
      <c r="V1981" s="163"/>
      <c r="W1981" s="164"/>
      <c r="X1981" s="164"/>
    </row>
    <row r="1982" spans="10:24" x14ac:dyDescent="0.25">
      <c r="J1982">
        <v>1979</v>
      </c>
      <c r="K1982" s="43">
        <v>0.65480191474563487</v>
      </c>
      <c r="L1982">
        <v>0.27780492917399435</v>
      </c>
      <c r="M1982">
        <v>0.82970204136893511</v>
      </c>
      <c r="N1982" s="44">
        <v>0.13546319818632158</v>
      </c>
      <c r="O1982" s="161"/>
      <c r="P1982" s="162"/>
      <c r="Q1982" s="162"/>
      <c r="R1982" s="163"/>
      <c r="S1982" s="161"/>
      <c r="V1982" s="163"/>
      <c r="W1982" s="164"/>
      <c r="X1982" s="164"/>
    </row>
    <row r="1983" spans="10:24" x14ac:dyDescent="0.25">
      <c r="J1983">
        <v>1980</v>
      </c>
      <c r="K1983" s="43">
        <v>0.15272108535581141</v>
      </c>
      <c r="L1983">
        <v>0.67844316798906745</v>
      </c>
      <c r="M1983">
        <v>0.215592562212511</v>
      </c>
      <c r="N1983" s="44">
        <v>0.9183782226598165</v>
      </c>
      <c r="O1983" s="161"/>
      <c r="P1983" s="162"/>
      <c r="Q1983" s="162"/>
      <c r="R1983" s="163"/>
      <c r="S1983" s="161"/>
      <c r="V1983" s="163"/>
      <c r="W1983" s="164"/>
      <c r="X1983" s="164"/>
    </row>
    <row r="1984" spans="10:24" x14ac:dyDescent="0.25">
      <c r="J1984">
        <v>1981</v>
      </c>
      <c r="K1984" s="43">
        <v>0.67826965389794347</v>
      </c>
      <c r="L1984">
        <v>0.62976290658881862</v>
      </c>
      <c r="M1984">
        <v>0.22742786312750229</v>
      </c>
      <c r="N1984" s="44">
        <v>0.47611282273881572</v>
      </c>
      <c r="O1984" s="161"/>
      <c r="P1984" s="162"/>
      <c r="Q1984" s="162"/>
      <c r="R1984" s="163"/>
      <c r="S1984" s="161"/>
      <c r="V1984" s="163"/>
      <c r="W1984" s="164"/>
      <c r="X1984" s="164"/>
    </row>
    <row r="1985" spans="10:24" x14ac:dyDescent="0.25">
      <c r="J1985">
        <v>1982</v>
      </c>
      <c r="K1985" s="43">
        <v>0.73145612630190449</v>
      </c>
      <c r="L1985">
        <v>0.95549759996960548</v>
      </c>
      <c r="M1985">
        <v>0.14423878052989403</v>
      </c>
      <c r="N1985" s="44">
        <v>0.37258598487691885</v>
      </c>
      <c r="O1985" s="161"/>
      <c r="P1985" s="162"/>
      <c r="Q1985" s="162"/>
      <c r="R1985" s="163"/>
      <c r="S1985" s="161"/>
      <c r="V1985" s="163"/>
      <c r="W1985" s="164"/>
      <c r="X1985" s="164"/>
    </row>
    <row r="1986" spans="10:24" x14ac:dyDescent="0.25">
      <c r="J1986">
        <v>1983</v>
      </c>
      <c r="K1986" s="43">
        <v>0.10826262299623712</v>
      </c>
      <c r="L1986">
        <v>8.0098428145077505E-2</v>
      </c>
      <c r="M1986">
        <v>0.8704679426612808</v>
      </c>
      <c r="N1986" s="44">
        <v>0.11043294388217195</v>
      </c>
      <c r="O1986" s="161"/>
      <c r="P1986" s="162"/>
      <c r="Q1986" s="162"/>
      <c r="R1986" s="163"/>
      <c r="S1986" s="161"/>
      <c r="V1986" s="163"/>
      <c r="W1986" s="164"/>
      <c r="X1986" s="164"/>
    </row>
    <row r="1987" spans="10:24" x14ac:dyDescent="0.25">
      <c r="J1987">
        <v>1984</v>
      </c>
      <c r="K1987" s="43">
        <v>0.76070457643835343</v>
      </c>
      <c r="L1987">
        <v>0.50114869250788985</v>
      </c>
      <c r="M1987">
        <v>0.58531495411804879</v>
      </c>
      <c r="N1987" s="44">
        <v>0.19304353960521148</v>
      </c>
      <c r="O1987" s="161"/>
      <c r="P1987" s="162"/>
      <c r="Q1987" s="162"/>
      <c r="R1987" s="163"/>
      <c r="S1987" s="161"/>
      <c r="V1987" s="163"/>
      <c r="W1987" s="164"/>
      <c r="X1987" s="164"/>
    </row>
    <row r="1988" spans="10:24" x14ac:dyDescent="0.25">
      <c r="J1988">
        <v>1985</v>
      </c>
      <c r="K1988" s="43">
        <v>0.59558866148098233</v>
      </c>
      <c r="L1988">
        <v>0.66247050423505205</v>
      </c>
      <c r="M1988">
        <v>0.36904629701574465</v>
      </c>
      <c r="N1988" s="44">
        <v>0.42168925738423668</v>
      </c>
      <c r="O1988" s="161"/>
      <c r="P1988" s="162"/>
      <c r="Q1988" s="162"/>
      <c r="R1988" s="163"/>
      <c r="S1988" s="161"/>
      <c r="V1988" s="163"/>
      <c r="W1988" s="164"/>
      <c r="X1988" s="164"/>
    </row>
    <row r="1989" spans="10:24" x14ac:dyDescent="0.25">
      <c r="J1989">
        <v>1986</v>
      </c>
      <c r="K1989" s="43">
        <v>0.59765138385314431</v>
      </c>
      <c r="L1989">
        <v>0.1755273866809558</v>
      </c>
      <c r="M1989">
        <v>0.9230361539834433</v>
      </c>
      <c r="N1989" s="44">
        <v>0.86716553781643901</v>
      </c>
      <c r="O1989" s="161"/>
      <c r="P1989" s="162"/>
      <c r="Q1989" s="162"/>
      <c r="R1989" s="163"/>
      <c r="S1989" s="161"/>
      <c r="V1989" s="163"/>
      <c r="W1989" s="164"/>
      <c r="X1989" s="164"/>
    </row>
    <row r="1990" spans="10:24" x14ac:dyDescent="0.25">
      <c r="J1990">
        <v>1987</v>
      </c>
      <c r="K1990" s="43">
        <v>4.275586158403033E-2</v>
      </c>
      <c r="L1990">
        <v>0.355006436816802</v>
      </c>
      <c r="M1990">
        <v>0.57161434566658442</v>
      </c>
      <c r="N1990" s="44">
        <v>0.69150664128109052</v>
      </c>
      <c r="O1990" s="161"/>
      <c r="P1990" s="162"/>
      <c r="Q1990" s="162"/>
      <c r="R1990" s="163"/>
      <c r="S1990" s="161"/>
      <c r="V1990" s="163"/>
      <c r="W1990" s="164"/>
      <c r="X1990" s="164"/>
    </row>
    <row r="1991" spans="10:24" x14ac:dyDescent="0.25">
      <c r="J1991">
        <v>1988</v>
      </c>
      <c r="K1991" s="43">
        <v>0.90132154117042929</v>
      </c>
      <c r="L1991">
        <v>0.13839611768566007</v>
      </c>
      <c r="M1991">
        <v>0.51543980119858268</v>
      </c>
      <c r="N1991" s="44">
        <v>0.86400693437218101</v>
      </c>
      <c r="O1991" s="161"/>
      <c r="P1991" s="162"/>
      <c r="Q1991" s="162"/>
      <c r="R1991" s="163"/>
      <c r="S1991" s="161"/>
      <c r="V1991" s="163"/>
      <c r="W1991" s="164"/>
      <c r="X1991" s="164"/>
    </row>
    <row r="1992" spans="10:24" x14ac:dyDescent="0.25">
      <c r="J1992">
        <v>1989</v>
      </c>
      <c r="K1992" s="43">
        <v>0.95341545509774328</v>
      </c>
      <c r="L1992">
        <v>0.63270171020594079</v>
      </c>
      <c r="M1992">
        <v>0.81257204806840233</v>
      </c>
      <c r="N1992" s="44">
        <v>0.91056388557898982</v>
      </c>
      <c r="O1992" s="161"/>
      <c r="P1992" s="162"/>
      <c r="Q1992" s="162"/>
      <c r="R1992" s="163"/>
      <c r="S1992" s="161"/>
      <c r="V1992" s="163"/>
      <c r="W1992" s="164"/>
      <c r="X1992" s="164"/>
    </row>
    <row r="1993" spans="10:24" x14ac:dyDescent="0.25">
      <c r="J1993">
        <v>1990</v>
      </c>
      <c r="K1993" s="43">
        <v>0.67807913692382971</v>
      </c>
      <c r="L1993">
        <v>0.53284248154188274</v>
      </c>
      <c r="M1993">
        <v>0.20208677576321976</v>
      </c>
      <c r="N1993" s="44">
        <v>0.93214544887474593</v>
      </c>
      <c r="O1993" s="161"/>
      <c r="P1993" s="162"/>
      <c r="Q1993" s="162"/>
      <c r="R1993" s="163"/>
      <c r="S1993" s="161"/>
      <c r="V1993" s="163"/>
      <c r="W1993" s="164"/>
      <c r="X1993" s="164"/>
    </row>
    <row r="1994" spans="10:24" x14ac:dyDescent="0.25">
      <c r="J1994">
        <v>1991</v>
      </c>
      <c r="K1994" s="43">
        <v>0.21269720687177596</v>
      </c>
      <c r="L1994">
        <v>0.80127541066750929</v>
      </c>
      <c r="M1994">
        <v>0.54497063754063191</v>
      </c>
      <c r="N1994" s="44">
        <v>0.36760075566770323</v>
      </c>
      <c r="O1994" s="161"/>
      <c r="P1994" s="162"/>
      <c r="Q1994" s="162"/>
      <c r="R1994" s="163"/>
      <c r="S1994" s="161"/>
      <c r="V1994" s="163"/>
      <c r="W1994" s="164"/>
      <c r="X1994" s="164"/>
    </row>
    <row r="1995" spans="10:24" x14ac:dyDescent="0.25">
      <c r="J1995">
        <v>1992</v>
      </c>
      <c r="K1995" s="43">
        <v>0.99614204810706319</v>
      </c>
      <c r="L1995">
        <v>0.32934648178919912</v>
      </c>
      <c r="M1995">
        <v>0.47354666523966304</v>
      </c>
      <c r="N1995" s="44">
        <v>0.63977630857927459</v>
      </c>
      <c r="O1995" s="161"/>
      <c r="P1995" s="162"/>
      <c r="Q1995" s="162"/>
      <c r="R1995" s="163"/>
      <c r="S1995" s="161"/>
      <c r="V1995" s="163"/>
      <c r="W1995" s="164"/>
      <c r="X1995" s="164"/>
    </row>
    <row r="1996" spans="10:24" x14ac:dyDescent="0.25">
      <c r="J1996">
        <v>1993</v>
      </c>
      <c r="K1996" s="43">
        <v>0.82094589068747026</v>
      </c>
      <c r="L1996">
        <v>0.28921923584849374</v>
      </c>
      <c r="M1996">
        <v>0.43977431623187568</v>
      </c>
      <c r="N1996" s="44">
        <v>0.33049433569422604</v>
      </c>
      <c r="O1996" s="161"/>
      <c r="P1996" s="162"/>
      <c r="Q1996" s="162"/>
      <c r="R1996" s="163"/>
      <c r="S1996" s="161"/>
      <c r="V1996" s="163"/>
      <c r="W1996" s="164"/>
      <c r="X1996" s="164"/>
    </row>
    <row r="1997" spans="10:24" x14ac:dyDescent="0.25">
      <c r="J1997">
        <v>1994</v>
      </c>
      <c r="K1997" s="43">
        <v>0.18372836329117226</v>
      </c>
      <c r="L1997">
        <v>0.60261106903727668</v>
      </c>
      <c r="M1997">
        <v>0.79188352344502233</v>
      </c>
      <c r="N1997" s="44">
        <v>0.2669809419298832</v>
      </c>
      <c r="O1997" s="161"/>
      <c r="P1997" s="162"/>
      <c r="Q1997" s="162"/>
      <c r="R1997" s="163"/>
      <c r="S1997" s="161"/>
      <c r="V1997" s="163"/>
      <c r="W1997" s="164"/>
      <c r="X1997" s="164"/>
    </row>
    <row r="1998" spans="10:24" x14ac:dyDescent="0.25">
      <c r="J1998">
        <v>1995</v>
      </c>
      <c r="K1998" s="43">
        <v>0.14783261166320227</v>
      </c>
      <c r="L1998">
        <v>0.72567958818475098</v>
      </c>
      <c r="M1998">
        <v>0.13515851015299651</v>
      </c>
      <c r="N1998" s="44">
        <v>0.20318581564163951</v>
      </c>
      <c r="O1998" s="161"/>
      <c r="P1998" s="162"/>
      <c r="Q1998" s="162"/>
      <c r="R1998" s="163"/>
      <c r="S1998" s="161"/>
      <c r="V1998" s="163"/>
      <c r="W1998" s="164"/>
      <c r="X1998" s="164"/>
    </row>
    <row r="1999" spans="10:24" x14ac:dyDescent="0.25">
      <c r="J1999">
        <v>1996</v>
      </c>
      <c r="K1999" s="43">
        <v>0.55498891803085426</v>
      </c>
      <c r="L1999">
        <v>0.70621157153550118</v>
      </c>
      <c r="M1999">
        <v>0.42560634231831962</v>
      </c>
      <c r="N1999" s="44">
        <v>0.85665550037598426</v>
      </c>
      <c r="O1999" s="161"/>
      <c r="P1999" s="162"/>
      <c r="Q1999" s="162"/>
      <c r="R1999" s="163"/>
      <c r="S1999" s="161"/>
      <c r="V1999" s="163"/>
      <c r="W1999" s="164"/>
      <c r="X1999" s="164"/>
    </row>
    <row r="2000" spans="10:24" x14ac:dyDescent="0.25">
      <c r="J2000">
        <v>1997</v>
      </c>
      <c r="K2000" s="43">
        <v>0.37524884280195903</v>
      </c>
      <c r="L2000">
        <v>0.37295684322029699</v>
      </c>
      <c r="M2000">
        <v>9.3498853617145716E-2</v>
      </c>
      <c r="N2000" s="44">
        <v>0.90508951411298322</v>
      </c>
      <c r="O2000" s="161"/>
      <c r="P2000" s="162"/>
      <c r="Q2000" s="162"/>
      <c r="R2000" s="163"/>
      <c r="S2000" s="161"/>
      <c r="V2000" s="163"/>
      <c r="W2000" s="164"/>
      <c r="X2000" s="164"/>
    </row>
    <row r="2001" spans="10:24" x14ac:dyDescent="0.25">
      <c r="J2001">
        <v>1998</v>
      </c>
      <c r="K2001" s="43">
        <v>0.81817457751185207</v>
      </c>
      <c r="L2001">
        <v>0.11045852497674469</v>
      </c>
      <c r="M2001">
        <v>0.67002262483448893</v>
      </c>
      <c r="N2001" s="44">
        <v>0.86886276382689498</v>
      </c>
      <c r="O2001" s="161"/>
      <c r="P2001" s="162"/>
      <c r="Q2001" s="162"/>
      <c r="R2001" s="163"/>
      <c r="S2001" s="161"/>
      <c r="V2001" s="163"/>
      <c r="W2001" s="164"/>
      <c r="X2001" s="164"/>
    </row>
    <row r="2002" spans="10:24" x14ac:dyDescent="0.25">
      <c r="J2002">
        <v>1999</v>
      </c>
      <c r="K2002" s="43">
        <v>0.46856377174414121</v>
      </c>
      <c r="L2002">
        <v>1.809113334289647E-2</v>
      </c>
      <c r="M2002">
        <v>0.22614917716609761</v>
      </c>
      <c r="N2002" s="44">
        <v>0.4457890675557743</v>
      </c>
      <c r="O2002" s="161"/>
      <c r="P2002" s="162"/>
      <c r="Q2002" s="162"/>
      <c r="R2002" s="163"/>
      <c r="S2002" s="161"/>
      <c r="V2002" s="163"/>
      <c r="W2002" s="164"/>
      <c r="X2002" s="164"/>
    </row>
    <row r="2003" spans="10:24" x14ac:dyDescent="0.25">
      <c r="J2003">
        <v>2000</v>
      </c>
      <c r="K2003" s="43">
        <v>0.20345253380737083</v>
      </c>
      <c r="L2003">
        <v>0.34078231331208775</v>
      </c>
      <c r="M2003">
        <v>0.85523689220475807</v>
      </c>
      <c r="N2003" s="44">
        <v>3.8046632903229405E-2</v>
      </c>
      <c r="O2003" s="161"/>
      <c r="P2003" s="162"/>
      <c r="Q2003" s="162"/>
      <c r="R2003" s="163"/>
      <c r="S2003" s="161"/>
      <c r="V2003" s="163"/>
      <c r="W2003" s="164"/>
      <c r="X2003" s="164"/>
    </row>
    <row r="2004" spans="10:24" x14ac:dyDescent="0.25">
      <c r="J2004">
        <v>2001</v>
      </c>
      <c r="K2004" s="43">
        <v>0.60317806345681368</v>
      </c>
      <c r="L2004">
        <v>0.6292890508659964</v>
      </c>
      <c r="M2004">
        <v>3.8761522881935684E-2</v>
      </c>
      <c r="N2004" s="44">
        <v>0.87123301562836131</v>
      </c>
      <c r="O2004" s="161"/>
      <c r="P2004" s="162"/>
      <c r="Q2004" s="162"/>
      <c r="R2004" s="163"/>
      <c r="S2004" s="161"/>
      <c r="V2004" s="163"/>
      <c r="W2004" s="164"/>
      <c r="X2004" s="164"/>
    </row>
    <row r="2005" spans="10:24" x14ac:dyDescent="0.25">
      <c r="J2005">
        <v>2002</v>
      </c>
      <c r="K2005" s="43">
        <v>0.68865356762146368</v>
      </c>
      <c r="L2005">
        <v>0.73171709426359854</v>
      </c>
      <c r="M2005">
        <v>0.42074210385213839</v>
      </c>
      <c r="N2005" s="44">
        <v>0.81619679230430986</v>
      </c>
      <c r="O2005" s="161"/>
      <c r="P2005" s="162"/>
      <c r="Q2005" s="162"/>
      <c r="R2005" s="163"/>
      <c r="S2005" s="161"/>
      <c r="V2005" s="163"/>
      <c r="W2005" s="164"/>
      <c r="X2005" s="164"/>
    </row>
    <row r="2006" spans="10:24" x14ac:dyDescent="0.25">
      <c r="J2006">
        <v>2003</v>
      </c>
      <c r="K2006" s="43">
        <v>0.14682643527574601</v>
      </c>
      <c r="L2006">
        <v>0.58899399964658194</v>
      </c>
      <c r="M2006">
        <v>0.75378456713533526</v>
      </c>
      <c r="N2006" s="44">
        <v>0.36178265550929856</v>
      </c>
      <c r="O2006" s="161"/>
      <c r="P2006" s="162"/>
      <c r="Q2006" s="162"/>
      <c r="R2006" s="163"/>
      <c r="S2006" s="161"/>
      <c r="V2006" s="163"/>
      <c r="W2006" s="164"/>
      <c r="X2006" s="164"/>
    </row>
    <row r="2007" spans="10:24" x14ac:dyDescent="0.25">
      <c r="J2007">
        <v>2004</v>
      </c>
      <c r="K2007" s="43">
        <v>0.75911449106106332</v>
      </c>
      <c r="L2007">
        <v>6.9127407866813151E-2</v>
      </c>
      <c r="M2007">
        <v>0.95671070302793781</v>
      </c>
      <c r="N2007" s="44">
        <v>0.11435610249064865</v>
      </c>
      <c r="O2007" s="161"/>
      <c r="P2007" s="162"/>
      <c r="Q2007" s="162"/>
      <c r="R2007" s="163"/>
      <c r="S2007" s="161"/>
      <c r="V2007" s="163"/>
      <c r="W2007" s="164"/>
      <c r="X2007" s="164"/>
    </row>
    <row r="2008" spans="10:24" x14ac:dyDescent="0.25">
      <c r="J2008">
        <v>2005</v>
      </c>
      <c r="K2008" s="43">
        <v>0.88408256895871262</v>
      </c>
      <c r="L2008">
        <v>0.93677765080421116</v>
      </c>
      <c r="M2008">
        <v>0.65529238015966507</v>
      </c>
      <c r="N2008" s="44">
        <v>0.39708925865618439</v>
      </c>
      <c r="O2008" s="161"/>
      <c r="P2008" s="162"/>
      <c r="Q2008" s="162"/>
      <c r="R2008" s="163"/>
      <c r="S2008" s="161"/>
      <c r="V2008" s="163"/>
      <c r="W2008" s="164"/>
      <c r="X2008" s="164"/>
    </row>
    <row r="2009" spans="10:24" x14ac:dyDescent="0.25">
      <c r="J2009">
        <v>2006</v>
      </c>
      <c r="K2009" s="43">
        <v>0.15599727993468326</v>
      </c>
      <c r="L2009">
        <v>0.47019600594932986</v>
      </c>
      <c r="M2009">
        <v>0.32275701004600033</v>
      </c>
      <c r="N2009" s="44">
        <v>0.33771458960986656</v>
      </c>
      <c r="O2009" s="161"/>
      <c r="P2009" s="162"/>
      <c r="Q2009" s="162"/>
      <c r="R2009" s="163"/>
      <c r="S2009" s="161"/>
      <c r="V2009" s="163"/>
      <c r="W2009" s="164"/>
      <c r="X2009" s="164"/>
    </row>
    <row r="2010" spans="10:24" x14ac:dyDescent="0.25">
      <c r="J2010">
        <v>2007</v>
      </c>
      <c r="K2010" s="43">
        <v>0.19770951723865449</v>
      </c>
      <c r="L2010">
        <v>0.99481029932437048</v>
      </c>
      <c r="M2010">
        <v>0.25997212441334738</v>
      </c>
      <c r="N2010" s="44">
        <v>0.63685744363064423</v>
      </c>
      <c r="O2010" s="161"/>
      <c r="P2010" s="162"/>
      <c r="Q2010" s="162"/>
      <c r="R2010" s="163"/>
      <c r="S2010" s="161"/>
      <c r="V2010" s="163"/>
      <c r="W2010" s="164"/>
      <c r="X2010" s="164"/>
    </row>
    <row r="2011" spans="10:24" x14ac:dyDescent="0.25">
      <c r="J2011">
        <v>2008</v>
      </c>
      <c r="K2011" s="43">
        <v>0.81734751584108278</v>
      </c>
      <c r="L2011">
        <v>1.6373106731722209E-2</v>
      </c>
      <c r="M2011">
        <v>0.47099513227459422</v>
      </c>
      <c r="N2011" s="44">
        <v>0.46897491731059504</v>
      </c>
      <c r="O2011" s="161"/>
      <c r="P2011" s="162"/>
      <c r="Q2011" s="162"/>
      <c r="R2011" s="163"/>
      <c r="S2011" s="161"/>
      <c r="V2011" s="163"/>
      <c r="W2011" s="164"/>
      <c r="X2011" s="164"/>
    </row>
    <row r="2012" spans="10:24" x14ac:dyDescent="0.25">
      <c r="J2012">
        <v>2009</v>
      </c>
      <c r="K2012" s="43">
        <v>0.51078315038323574</v>
      </c>
      <c r="L2012">
        <v>0.41372827619742258</v>
      </c>
      <c r="M2012">
        <v>0.72486168871727541</v>
      </c>
      <c r="N2012" s="44">
        <v>0.95668650916111975</v>
      </c>
      <c r="O2012" s="161"/>
      <c r="P2012" s="162"/>
      <c r="Q2012" s="162"/>
      <c r="R2012" s="163"/>
      <c r="S2012" s="161"/>
      <c r="V2012" s="163"/>
      <c r="W2012" s="164"/>
      <c r="X2012" s="164"/>
    </row>
    <row r="2013" spans="10:24" x14ac:dyDescent="0.25">
      <c r="J2013">
        <v>2010</v>
      </c>
      <c r="K2013" s="43">
        <v>0.92396035064786386</v>
      </c>
      <c r="L2013">
        <v>2.6000875775158194E-2</v>
      </c>
      <c r="M2013">
        <v>8.2351206781915876E-2</v>
      </c>
      <c r="N2013" s="44">
        <v>0.49807888066146888</v>
      </c>
      <c r="O2013" s="161"/>
      <c r="P2013" s="162"/>
      <c r="Q2013" s="162"/>
      <c r="R2013" s="163"/>
      <c r="S2013" s="161"/>
      <c r="V2013" s="163"/>
      <c r="W2013" s="164"/>
      <c r="X2013" s="164"/>
    </row>
    <row r="2014" spans="10:24" x14ac:dyDescent="0.25">
      <c r="J2014">
        <v>2011</v>
      </c>
      <c r="K2014" s="43">
        <v>0.66804167150869742</v>
      </c>
      <c r="L2014">
        <v>0.10877632691915284</v>
      </c>
      <c r="M2014">
        <v>0.29388794257962947</v>
      </c>
      <c r="N2014" s="44">
        <v>0.47888929395678681</v>
      </c>
      <c r="O2014" s="161"/>
      <c r="P2014" s="162"/>
      <c r="Q2014" s="162"/>
      <c r="R2014" s="163"/>
      <c r="S2014" s="161"/>
      <c r="V2014" s="163"/>
      <c r="W2014" s="164"/>
      <c r="X2014" s="164"/>
    </row>
    <row r="2015" spans="10:24" x14ac:dyDescent="0.25">
      <c r="J2015">
        <v>2012</v>
      </c>
      <c r="K2015" s="43">
        <v>0.14390772397084406</v>
      </c>
      <c r="L2015">
        <v>0.57642678897050315</v>
      </c>
      <c r="M2015">
        <v>0.98359155924508801</v>
      </c>
      <c r="N2015" s="44">
        <v>0.37772302027016935</v>
      </c>
      <c r="O2015" s="161"/>
      <c r="P2015" s="162"/>
      <c r="Q2015" s="162"/>
      <c r="R2015" s="163"/>
      <c r="S2015" s="161"/>
      <c r="V2015" s="163"/>
      <c r="W2015" s="164"/>
      <c r="X2015" s="164"/>
    </row>
    <row r="2016" spans="10:24" x14ac:dyDescent="0.25">
      <c r="J2016">
        <v>2013</v>
      </c>
      <c r="K2016" s="43">
        <v>0.54527766625796292</v>
      </c>
      <c r="L2016">
        <v>0.52824543811001445</v>
      </c>
      <c r="M2016">
        <v>0.94815411419344175</v>
      </c>
      <c r="N2016" s="44">
        <v>0.26736040951276707</v>
      </c>
      <c r="O2016" s="161"/>
      <c r="P2016" s="162"/>
      <c r="Q2016" s="162"/>
      <c r="R2016" s="163"/>
      <c r="S2016" s="161"/>
      <c r="V2016" s="163"/>
      <c r="W2016" s="164"/>
      <c r="X2016" s="164"/>
    </row>
    <row r="2017" spans="10:24" x14ac:dyDescent="0.25">
      <c r="J2017">
        <v>2014</v>
      </c>
      <c r="K2017" s="43">
        <v>0.42365392256757639</v>
      </c>
      <c r="L2017">
        <v>0.50931486875487531</v>
      </c>
      <c r="M2017">
        <v>0.30762128723867121</v>
      </c>
      <c r="N2017" s="44">
        <v>0.44447357791306064</v>
      </c>
      <c r="O2017" s="161"/>
      <c r="P2017" s="162"/>
      <c r="Q2017" s="162"/>
      <c r="R2017" s="163"/>
      <c r="S2017" s="161"/>
      <c r="V2017" s="163"/>
      <c r="W2017" s="164"/>
      <c r="X2017" s="164"/>
    </row>
    <row r="2018" spans="10:24" x14ac:dyDescent="0.25">
      <c r="J2018">
        <v>2015</v>
      </c>
      <c r="K2018" s="43">
        <v>0.26401013549369134</v>
      </c>
      <c r="L2018">
        <v>0.7535885356476687</v>
      </c>
      <c r="M2018">
        <v>0.93867939594722916</v>
      </c>
      <c r="N2018" s="44">
        <v>0.13290901667723476</v>
      </c>
      <c r="O2018" s="161"/>
      <c r="P2018" s="162"/>
      <c r="Q2018" s="162"/>
      <c r="R2018" s="163"/>
      <c r="S2018" s="161"/>
      <c r="V2018" s="163"/>
      <c r="W2018" s="164"/>
      <c r="X2018" s="164"/>
    </row>
    <row r="2019" spans="10:24" x14ac:dyDescent="0.25">
      <c r="J2019">
        <v>2016</v>
      </c>
      <c r="K2019" s="43">
        <v>0.83634023901218957</v>
      </c>
      <c r="L2019">
        <v>0.49376660072164402</v>
      </c>
      <c r="M2019">
        <v>0.18846756234079964</v>
      </c>
      <c r="N2019" s="44">
        <v>0.16575173013311717</v>
      </c>
      <c r="O2019" s="161"/>
      <c r="P2019" s="162"/>
      <c r="Q2019" s="162"/>
      <c r="R2019" s="163"/>
      <c r="S2019" s="161"/>
      <c r="V2019" s="163"/>
      <c r="W2019" s="164"/>
      <c r="X2019" s="164"/>
    </row>
    <row r="2020" spans="10:24" x14ac:dyDescent="0.25">
      <c r="J2020">
        <v>2017</v>
      </c>
      <c r="K2020" s="43">
        <v>0.65024980159987988</v>
      </c>
      <c r="L2020">
        <v>0.42318543843847434</v>
      </c>
      <c r="M2020">
        <v>0.69454791710105168</v>
      </c>
      <c r="N2020" s="44">
        <v>0.18118141996196602</v>
      </c>
      <c r="O2020" s="161"/>
      <c r="P2020" s="162"/>
      <c r="Q2020" s="162"/>
      <c r="R2020" s="163"/>
      <c r="S2020" s="161"/>
      <c r="V2020" s="163"/>
      <c r="W2020" s="164"/>
      <c r="X2020" s="164"/>
    </row>
    <row r="2021" spans="10:24" x14ac:dyDescent="0.25">
      <c r="J2021">
        <v>2018</v>
      </c>
      <c r="K2021" s="43">
        <v>0.43306549671677486</v>
      </c>
      <c r="L2021">
        <v>0.53754231031719191</v>
      </c>
      <c r="M2021">
        <v>0.28690066250439705</v>
      </c>
      <c r="N2021" s="44">
        <v>0.2125045898674951</v>
      </c>
      <c r="O2021" s="161"/>
      <c r="P2021" s="162"/>
      <c r="Q2021" s="162"/>
      <c r="R2021" s="163"/>
      <c r="S2021" s="161"/>
      <c r="V2021" s="163"/>
      <c r="W2021" s="164"/>
      <c r="X2021" s="164"/>
    </row>
    <row r="2022" spans="10:24" x14ac:dyDescent="0.25">
      <c r="J2022">
        <v>2019</v>
      </c>
      <c r="K2022" s="43">
        <v>0.12489044764890567</v>
      </c>
      <c r="L2022">
        <v>0.41751805907526462</v>
      </c>
      <c r="M2022">
        <v>6.5515950940093215E-2</v>
      </c>
      <c r="N2022" s="44">
        <v>0.47136063663408145</v>
      </c>
      <c r="O2022" s="161"/>
      <c r="P2022" s="162"/>
      <c r="Q2022" s="162"/>
      <c r="R2022" s="163"/>
      <c r="S2022" s="161"/>
      <c r="V2022" s="163"/>
      <c r="W2022" s="164"/>
      <c r="X2022" s="164"/>
    </row>
    <row r="2023" spans="10:24" x14ac:dyDescent="0.25">
      <c r="J2023">
        <v>2020</v>
      </c>
      <c r="K2023" s="43">
        <v>0.82379407784841652</v>
      </c>
      <c r="L2023">
        <v>0.3468320556039598</v>
      </c>
      <c r="M2023">
        <v>0.82117162677874134</v>
      </c>
      <c r="N2023" s="44">
        <v>0.32137763858007407</v>
      </c>
      <c r="O2023" s="161"/>
      <c r="P2023" s="162"/>
      <c r="Q2023" s="162"/>
      <c r="R2023" s="163"/>
      <c r="S2023" s="161"/>
      <c r="V2023" s="163"/>
      <c r="W2023" s="164"/>
      <c r="X2023" s="164"/>
    </row>
    <row r="2024" spans="10:24" x14ac:dyDescent="0.25">
      <c r="J2024">
        <v>2021</v>
      </c>
      <c r="K2024" s="43">
        <v>0.64051023322748812</v>
      </c>
      <c r="L2024">
        <v>0.3665048167499777</v>
      </c>
      <c r="M2024">
        <v>0.81344153423292587</v>
      </c>
      <c r="N2024" s="44">
        <v>0.45327713728489216</v>
      </c>
      <c r="O2024" s="161"/>
      <c r="P2024" s="162"/>
      <c r="Q2024" s="162"/>
      <c r="R2024" s="163"/>
      <c r="S2024" s="161"/>
      <c r="V2024" s="163"/>
      <c r="W2024" s="164"/>
      <c r="X2024" s="164"/>
    </row>
    <row r="2025" spans="10:24" x14ac:dyDescent="0.25">
      <c r="J2025">
        <v>2022</v>
      </c>
      <c r="K2025" s="43">
        <v>0.46516540261401684</v>
      </c>
      <c r="L2025">
        <v>0.42210166065544363</v>
      </c>
      <c r="M2025">
        <v>0.32581178668667132</v>
      </c>
      <c r="N2025" s="44">
        <v>0.74830777781714453</v>
      </c>
      <c r="O2025" s="161"/>
      <c r="P2025" s="162"/>
      <c r="Q2025" s="162"/>
      <c r="R2025" s="163"/>
      <c r="S2025" s="161"/>
      <c r="V2025" s="163"/>
      <c r="W2025" s="164"/>
      <c r="X2025" s="164"/>
    </row>
    <row r="2026" spans="10:24" x14ac:dyDescent="0.25">
      <c r="J2026">
        <v>2023</v>
      </c>
      <c r="K2026" s="43">
        <v>0.88352070889551326</v>
      </c>
      <c r="L2026">
        <v>0.72601247890936682</v>
      </c>
      <c r="M2026">
        <v>0.37788678128112274</v>
      </c>
      <c r="N2026" s="44">
        <v>0.97639140657930623</v>
      </c>
      <c r="O2026" s="161"/>
      <c r="P2026" s="162"/>
      <c r="Q2026" s="162"/>
      <c r="R2026" s="163"/>
      <c r="S2026" s="161"/>
      <c r="V2026" s="163"/>
      <c r="W2026" s="164"/>
      <c r="X2026" s="164"/>
    </row>
    <row r="2027" spans="10:24" x14ac:dyDescent="0.25">
      <c r="J2027">
        <v>2024</v>
      </c>
      <c r="K2027" s="43">
        <v>0.33893101158944061</v>
      </c>
      <c r="L2027">
        <v>0.41774541134891963</v>
      </c>
      <c r="M2027">
        <v>0.65190608090331237</v>
      </c>
      <c r="N2027" s="44">
        <v>0.88700802054512973</v>
      </c>
      <c r="O2027" s="161"/>
      <c r="P2027" s="162"/>
      <c r="Q2027" s="162"/>
      <c r="R2027" s="163"/>
      <c r="S2027" s="161"/>
      <c r="V2027" s="163"/>
      <c r="W2027" s="164"/>
      <c r="X2027" s="164"/>
    </row>
    <row r="2028" spans="10:24" x14ac:dyDescent="0.25">
      <c r="J2028">
        <v>2025</v>
      </c>
      <c r="K2028" s="43">
        <v>0.88555122154470578</v>
      </c>
      <c r="L2028">
        <v>0.89856446098874243</v>
      </c>
      <c r="M2028">
        <v>0.37119042615914999</v>
      </c>
      <c r="N2028" s="44">
        <v>0.29446043912592013</v>
      </c>
      <c r="O2028" s="161"/>
      <c r="P2028" s="162"/>
      <c r="Q2028" s="162"/>
      <c r="R2028" s="163"/>
      <c r="S2028" s="161"/>
      <c r="V2028" s="163"/>
      <c r="W2028" s="164"/>
      <c r="X2028" s="164"/>
    </row>
    <row r="2029" spans="10:24" x14ac:dyDescent="0.25">
      <c r="J2029">
        <v>2026</v>
      </c>
      <c r="K2029" s="43">
        <v>0.58676250859027246</v>
      </c>
      <c r="L2029">
        <v>0.58107702205200695</v>
      </c>
      <c r="M2029">
        <v>0.85851095559120516</v>
      </c>
      <c r="N2029" s="44">
        <v>0.91140076548819238</v>
      </c>
      <c r="O2029" s="161"/>
      <c r="P2029" s="162"/>
      <c r="Q2029" s="162"/>
      <c r="R2029" s="163"/>
      <c r="S2029" s="161"/>
      <c r="V2029" s="163"/>
      <c r="W2029" s="164"/>
      <c r="X2029" s="164"/>
    </row>
    <row r="2030" spans="10:24" x14ac:dyDescent="0.25">
      <c r="J2030">
        <v>2027</v>
      </c>
      <c r="K2030" s="43">
        <v>5.1232738843920433E-3</v>
      </c>
      <c r="L2030">
        <v>0.58977108995979366</v>
      </c>
      <c r="M2030">
        <v>0.94297191081162401</v>
      </c>
      <c r="N2030" s="44">
        <v>0.32767710862502208</v>
      </c>
      <c r="O2030" s="161"/>
      <c r="P2030" s="162"/>
      <c r="Q2030" s="162"/>
      <c r="R2030" s="163"/>
      <c r="S2030" s="161"/>
      <c r="V2030" s="163"/>
      <c r="W2030" s="164"/>
      <c r="X2030" s="164"/>
    </row>
    <row r="2031" spans="10:24" x14ac:dyDescent="0.25">
      <c r="J2031">
        <v>2028</v>
      </c>
      <c r="K2031" s="43">
        <v>0.83150235874687761</v>
      </c>
      <c r="L2031">
        <v>0.10673142923478141</v>
      </c>
      <c r="M2031">
        <v>0.50958045909042304</v>
      </c>
      <c r="N2031" s="44">
        <v>0.86647881325098342</v>
      </c>
      <c r="O2031" s="161"/>
      <c r="P2031" s="162"/>
      <c r="Q2031" s="162"/>
      <c r="R2031" s="163"/>
      <c r="S2031" s="161"/>
      <c r="V2031" s="163"/>
      <c r="W2031" s="164"/>
      <c r="X2031" s="164"/>
    </row>
    <row r="2032" spans="10:24" x14ac:dyDescent="0.25">
      <c r="J2032">
        <v>2029</v>
      </c>
      <c r="K2032" s="43">
        <v>0.47923127157675094</v>
      </c>
      <c r="L2032">
        <v>0.37957534377786051</v>
      </c>
      <c r="M2032">
        <v>0.57016938618778912</v>
      </c>
      <c r="N2032" s="44">
        <v>0.90604089745628968</v>
      </c>
      <c r="O2032" s="161"/>
      <c r="P2032" s="162"/>
      <c r="Q2032" s="162"/>
      <c r="R2032" s="163"/>
      <c r="S2032" s="161"/>
      <c r="V2032" s="163"/>
      <c r="W2032" s="164"/>
      <c r="X2032" s="164"/>
    </row>
    <row r="2033" spans="10:24" x14ac:dyDescent="0.25">
      <c r="J2033">
        <v>2030</v>
      </c>
      <c r="K2033" s="43">
        <v>0.93098070409396261</v>
      </c>
      <c r="L2033">
        <v>0.13882882064265101</v>
      </c>
      <c r="M2033">
        <v>0.36194132306721183</v>
      </c>
      <c r="N2033" s="44">
        <v>0.80588968873808053</v>
      </c>
      <c r="O2033" s="161"/>
      <c r="P2033" s="162"/>
      <c r="Q2033" s="162"/>
      <c r="R2033" s="163"/>
      <c r="S2033" s="161"/>
      <c r="V2033" s="163"/>
      <c r="W2033" s="164"/>
      <c r="X2033" s="164"/>
    </row>
    <row r="2034" spans="10:24" x14ac:dyDescent="0.25">
      <c r="J2034">
        <v>2031</v>
      </c>
      <c r="K2034" s="43">
        <v>0.61300543510701</v>
      </c>
      <c r="L2034">
        <v>0.17490431762400382</v>
      </c>
      <c r="M2034">
        <v>0.32204335522534333</v>
      </c>
      <c r="N2034" s="44">
        <v>2.1800243684796494E-2</v>
      </c>
      <c r="O2034" s="161"/>
      <c r="P2034" s="162"/>
      <c r="Q2034" s="162"/>
      <c r="R2034" s="163"/>
      <c r="S2034" s="161"/>
      <c r="V2034" s="163"/>
      <c r="W2034" s="164"/>
      <c r="X2034" s="164"/>
    </row>
    <row r="2035" spans="10:24" x14ac:dyDescent="0.25">
      <c r="J2035">
        <v>2032</v>
      </c>
      <c r="K2035" s="43">
        <v>0.28930323221169552</v>
      </c>
      <c r="L2035">
        <v>0.71509987104753303</v>
      </c>
      <c r="M2035">
        <v>0.87896020225267912</v>
      </c>
      <c r="N2035" s="44">
        <v>0.49147137190532386</v>
      </c>
      <c r="O2035" s="161"/>
      <c r="P2035" s="162"/>
      <c r="Q2035" s="162"/>
      <c r="R2035" s="163"/>
      <c r="S2035" s="161"/>
      <c r="V2035" s="163"/>
      <c r="W2035" s="164"/>
      <c r="X2035" s="164"/>
    </row>
    <row r="2036" spans="10:24" x14ac:dyDescent="0.25">
      <c r="J2036">
        <v>2033</v>
      </c>
      <c r="K2036" s="43">
        <v>0.89305524958703286</v>
      </c>
      <c r="L2036">
        <v>0.70528774822688323</v>
      </c>
      <c r="M2036">
        <v>0.78942008936909436</v>
      </c>
      <c r="N2036" s="44">
        <v>0.30656053570775121</v>
      </c>
      <c r="O2036" s="161"/>
      <c r="P2036" s="162"/>
      <c r="Q2036" s="162"/>
      <c r="R2036" s="163"/>
      <c r="S2036" s="161"/>
      <c r="V2036" s="163"/>
      <c r="W2036" s="164"/>
      <c r="X2036" s="164"/>
    </row>
    <row r="2037" spans="10:24" x14ac:dyDescent="0.25">
      <c r="J2037">
        <v>2034</v>
      </c>
      <c r="K2037" s="43">
        <v>0.37303009171837009</v>
      </c>
      <c r="L2037">
        <v>0.2325881880276669</v>
      </c>
      <c r="M2037">
        <v>0.3677985961434791</v>
      </c>
      <c r="N2037" s="44">
        <v>0.39997476076116323</v>
      </c>
      <c r="O2037" s="161"/>
      <c r="P2037" s="162"/>
      <c r="Q2037" s="162"/>
      <c r="R2037" s="163"/>
      <c r="S2037" s="161"/>
      <c r="V2037" s="163"/>
      <c r="W2037" s="164"/>
      <c r="X2037" s="164"/>
    </row>
    <row r="2038" spans="10:24" x14ac:dyDescent="0.25">
      <c r="J2038">
        <v>2035</v>
      </c>
      <c r="K2038" s="43">
        <v>0.73763992960658187</v>
      </c>
      <c r="L2038">
        <v>0.87419698288440029</v>
      </c>
      <c r="M2038">
        <v>3.0993011860378172E-2</v>
      </c>
      <c r="N2038" s="44">
        <v>0.90717731623360287</v>
      </c>
      <c r="O2038" s="161"/>
      <c r="P2038" s="162"/>
      <c r="Q2038" s="162"/>
      <c r="R2038" s="163"/>
      <c r="S2038" s="161"/>
      <c r="V2038" s="163"/>
      <c r="W2038" s="164"/>
      <c r="X2038" s="164"/>
    </row>
    <row r="2039" spans="10:24" x14ac:dyDescent="0.25">
      <c r="J2039">
        <v>2036</v>
      </c>
      <c r="K2039" s="43">
        <v>0.22020601444598953</v>
      </c>
      <c r="L2039">
        <v>0.79454737264647113</v>
      </c>
      <c r="M2039">
        <v>0.99418515066366031</v>
      </c>
      <c r="N2039" s="44">
        <v>0.78865947806526271</v>
      </c>
      <c r="O2039" s="161"/>
      <c r="P2039" s="162"/>
      <c r="Q2039" s="162"/>
      <c r="R2039" s="163"/>
      <c r="S2039" s="161"/>
      <c r="V2039" s="163"/>
      <c r="W2039" s="164"/>
      <c r="X2039" s="164"/>
    </row>
    <row r="2040" spans="10:24" x14ac:dyDescent="0.25">
      <c r="J2040">
        <v>2037</v>
      </c>
      <c r="K2040" s="43">
        <v>0.41558159948257067</v>
      </c>
      <c r="L2040">
        <v>0.66315033507240251</v>
      </c>
      <c r="M2040">
        <v>0.38088069601141084</v>
      </c>
      <c r="N2040" s="44">
        <v>0.16976340879818408</v>
      </c>
      <c r="O2040" s="161"/>
      <c r="P2040" s="162"/>
      <c r="Q2040" s="162"/>
      <c r="R2040" s="163"/>
      <c r="S2040" s="161"/>
      <c r="V2040" s="163"/>
      <c r="W2040" s="164"/>
      <c r="X2040" s="164"/>
    </row>
    <row r="2041" spans="10:24" x14ac:dyDescent="0.25">
      <c r="J2041">
        <v>2038</v>
      </c>
      <c r="K2041" s="43">
        <v>0.17220946149548821</v>
      </c>
      <c r="L2041">
        <v>0.49259584406249057</v>
      </c>
      <c r="M2041">
        <v>0.68525326814682885</v>
      </c>
      <c r="N2041" s="44">
        <v>0.94141747661954145</v>
      </c>
      <c r="O2041" s="161"/>
      <c r="P2041" s="162"/>
      <c r="Q2041" s="162"/>
      <c r="R2041" s="163"/>
      <c r="S2041" s="161"/>
      <c r="V2041" s="163"/>
      <c r="W2041" s="164"/>
      <c r="X2041" s="164"/>
    </row>
    <row r="2042" spans="10:24" x14ac:dyDescent="0.25">
      <c r="J2042">
        <v>2039</v>
      </c>
      <c r="K2042" s="43">
        <v>0.78564515248172218</v>
      </c>
      <c r="L2042">
        <v>0.36457678036929198</v>
      </c>
      <c r="M2042">
        <v>0.24230685801247198</v>
      </c>
      <c r="N2042" s="44">
        <v>3.3161195624064388E-2</v>
      </c>
      <c r="O2042" s="161"/>
      <c r="P2042" s="162"/>
      <c r="Q2042" s="162"/>
      <c r="R2042" s="163"/>
      <c r="S2042" s="161"/>
      <c r="V2042" s="163"/>
      <c r="W2042" s="164"/>
      <c r="X2042" s="164"/>
    </row>
    <row r="2043" spans="10:24" x14ac:dyDescent="0.25">
      <c r="J2043">
        <v>2040</v>
      </c>
      <c r="K2043" s="43">
        <v>2.8089822659535968E-2</v>
      </c>
      <c r="L2043">
        <v>0.67850144105567989</v>
      </c>
      <c r="M2043">
        <v>0.3273739341143258</v>
      </c>
      <c r="N2043" s="44">
        <v>0.86363443872993118</v>
      </c>
      <c r="O2043" s="161"/>
      <c r="P2043" s="162"/>
      <c r="Q2043" s="162"/>
      <c r="R2043" s="163"/>
      <c r="S2043" s="161"/>
      <c r="V2043" s="163"/>
      <c r="W2043" s="164"/>
      <c r="X2043" s="164"/>
    </row>
    <row r="2044" spans="10:24" x14ac:dyDescent="0.25">
      <c r="J2044">
        <v>2041</v>
      </c>
      <c r="K2044" s="43">
        <v>0.78260030975768802</v>
      </c>
      <c r="L2044">
        <v>0.39162824619340375</v>
      </c>
      <c r="M2044">
        <v>0.21872820313479968</v>
      </c>
      <c r="N2044" s="44">
        <v>0.69483178959864478</v>
      </c>
      <c r="O2044" s="161"/>
      <c r="P2044" s="162"/>
      <c r="Q2044" s="162"/>
      <c r="R2044" s="163"/>
      <c r="S2044" s="161"/>
      <c r="V2044" s="163"/>
      <c r="W2044" s="164"/>
      <c r="X2044" s="164"/>
    </row>
    <row r="2045" spans="10:24" x14ac:dyDescent="0.25">
      <c r="J2045">
        <v>2042</v>
      </c>
      <c r="K2045" s="43">
        <v>0.3286877649214851</v>
      </c>
      <c r="L2045">
        <v>0.47864949874647478</v>
      </c>
      <c r="M2045">
        <v>0.99126446894238096</v>
      </c>
      <c r="N2045" s="44">
        <v>0.73858756744413179</v>
      </c>
      <c r="O2045" s="161"/>
      <c r="P2045" s="162"/>
      <c r="Q2045" s="162"/>
      <c r="R2045" s="163"/>
      <c r="S2045" s="161"/>
      <c r="V2045" s="163"/>
      <c r="W2045" s="164"/>
      <c r="X2045" s="164"/>
    </row>
    <row r="2046" spans="10:24" x14ac:dyDescent="0.25">
      <c r="J2046">
        <v>2043</v>
      </c>
      <c r="K2046" s="43">
        <v>0.63205969630632353</v>
      </c>
      <c r="L2046">
        <v>0.89537639768591715</v>
      </c>
      <c r="M2046">
        <v>0.48266979869891546</v>
      </c>
      <c r="N2046" s="44">
        <v>0.48719575450781683</v>
      </c>
      <c r="O2046" s="161"/>
      <c r="P2046" s="162"/>
      <c r="Q2046" s="162"/>
      <c r="R2046" s="163"/>
      <c r="S2046" s="161"/>
      <c r="V2046" s="163"/>
      <c r="W2046" s="164"/>
      <c r="X2046" s="164"/>
    </row>
    <row r="2047" spans="10:24" x14ac:dyDescent="0.25">
      <c r="J2047">
        <v>2044</v>
      </c>
      <c r="K2047" s="43">
        <v>0.18871701903145632</v>
      </c>
      <c r="L2047">
        <v>0.60494103083270745</v>
      </c>
      <c r="M2047">
        <v>0.73710365367026942</v>
      </c>
      <c r="N2047" s="44">
        <v>0.63202295840199807</v>
      </c>
      <c r="O2047" s="161"/>
      <c r="P2047" s="162"/>
      <c r="Q2047" s="162"/>
      <c r="R2047" s="163"/>
      <c r="S2047" s="161"/>
      <c r="V2047" s="163"/>
      <c r="W2047" s="164"/>
      <c r="X2047" s="164"/>
    </row>
    <row r="2048" spans="10:24" x14ac:dyDescent="0.25">
      <c r="J2048">
        <v>2045</v>
      </c>
      <c r="K2048" s="43">
        <v>0.90610918818983921</v>
      </c>
      <c r="L2048">
        <v>0.92125375315395852</v>
      </c>
      <c r="M2048">
        <v>0.3551708891412938</v>
      </c>
      <c r="N2048" s="44">
        <v>0.81471202958399791</v>
      </c>
      <c r="O2048" s="161"/>
      <c r="P2048" s="162"/>
      <c r="Q2048" s="162"/>
      <c r="R2048" s="163"/>
      <c r="S2048" s="161"/>
      <c r="V2048" s="163"/>
      <c r="W2048" s="164"/>
      <c r="X2048" s="164"/>
    </row>
    <row r="2049" spans="10:24" x14ac:dyDescent="0.25">
      <c r="J2049">
        <v>2046</v>
      </c>
      <c r="K2049" s="43">
        <v>0.2305831159335342</v>
      </c>
      <c r="L2049">
        <v>2.4071618886797208E-2</v>
      </c>
      <c r="M2049">
        <v>0.72559429329799285</v>
      </c>
      <c r="N2049" s="44">
        <v>0.46761945133517369</v>
      </c>
      <c r="O2049" s="161"/>
      <c r="P2049" s="162"/>
      <c r="Q2049" s="162"/>
      <c r="R2049" s="163"/>
      <c r="S2049" s="161"/>
      <c r="V2049" s="163"/>
      <c r="W2049" s="164"/>
      <c r="X2049" s="164"/>
    </row>
    <row r="2050" spans="10:24" x14ac:dyDescent="0.25">
      <c r="J2050">
        <v>2047</v>
      </c>
      <c r="K2050" s="43">
        <v>0.67413899122556831</v>
      </c>
      <c r="L2050">
        <v>0.6903757917560972</v>
      </c>
      <c r="M2050">
        <v>0.22886670227022177</v>
      </c>
      <c r="N2050" s="44">
        <v>0.95585728759315514</v>
      </c>
      <c r="O2050" s="161"/>
      <c r="P2050" s="162"/>
      <c r="Q2050" s="162"/>
      <c r="R2050" s="163"/>
      <c r="S2050" s="161"/>
      <c r="V2050" s="163"/>
      <c r="W2050" s="164"/>
      <c r="X2050" s="164"/>
    </row>
    <row r="2051" spans="10:24" x14ac:dyDescent="0.25">
      <c r="J2051">
        <v>2048</v>
      </c>
      <c r="K2051" s="43">
        <v>0.93174222420350972</v>
      </c>
      <c r="L2051">
        <v>0.45809529207878585</v>
      </c>
      <c r="M2051">
        <v>0.68626428002594175</v>
      </c>
      <c r="N2051" s="44">
        <v>0.53796507088388634</v>
      </c>
      <c r="O2051" s="161"/>
      <c r="P2051" s="162"/>
      <c r="Q2051" s="162"/>
      <c r="R2051" s="163"/>
      <c r="S2051" s="161"/>
      <c r="V2051" s="163"/>
      <c r="W2051" s="164"/>
      <c r="X2051" s="164"/>
    </row>
    <row r="2052" spans="10:24" x14ac:dyDescent="0.25">
      <c r="J2052">
        <v>2049</v>
      </c>
      <c r="K2052" s="43">
        <v>0.73612386814455955</v>
      </c>
      <c r="L2052">
        <v>0.91402849786803431</v>
      </c>
      <c r="M2052">
        <v>0.13133219297948662</v>
      </c>
      <c r="N2052" s="44">
        <v>0.19337653246829745</v>
      </c>
      <c r="O2052" s="161"/>
      <c r="P2052" s="162"/>
      <c r="Q2052" s="162"/>
      <c r="R2052" s="163"/>
      <c r="S2052" s="161"/>
      <c r="V2052" s="163"/>
      <c r="W2052" s="164"/>
      <c r="X2052" s="164"/>
    </row>
    <row r="2053" spans="10:24" x14ac:dyDescent="0.25">
      <c r="J2053">
        <v>2050</v>
      </c>
      <c r="K2053" s="43">
        <v>0.73275934494630968</v>
      </c>
      <c r="L2053">
        <v>0.41077968478612992</v>
      </c>
      <c r="M2053">
        <v>7.5024421431572508E-2</v>
      </c>
      <c r="N2053" s="44">
        <v>0.25003797905157654</v>
      </c>
      <c r="O2053" s="161"/>
      <c r="P2053" s="162"/>
      <c r="Q2053" s="162"/>
      <c r="R2053" s="163"/>
      <c r="S2053" s="161"/>
      <c r="V2053" s="163"/>
      <c r="W2053" s="164"/>
      <c r="X2053" s="164"/>
    </row>
    <row r="2054" spans="10:24" x14ac:dyDescent="0.25">
      <c r="J2054">
        <v>2051</v>
      </c>
      <c r="K2054" s="43">
        <v>0.54260054938304814</v>
      </c>
      <c r="L2054">
        <v>0.78485537321380305</v>
      </c>
      <c r="M2054">
        <v>0.80518572235142616</v>
      </c>
      <c r="N2054" s="44">
        <v>0.31842183173871852</v>
      </c>
      <c r="O2054" s="161"/>
      <c r="P2054" s="162"/>
      <c r="Q2054" s="162"/>
      <c r="R2054" s="163"/>
      <c r="S2054" s="161"/>
      <c r="V2054" s="163"/>
      <c r="W2054" s="164"/>
      <c r="X2054" s="164"/>
    </row>
    <row r="2055" spans="10:24" x14ac:dyDescent="0.25">
      <c r="J2055">
        <v>2052</v>
      </c>
      <c r="K2055" s="43">
        <v>0.90854227778157037</v>
      </c>
      <c r="L2055">
        <v>0.80579512454962077</v>
      </c>
      <c r="M2055">
        <v>2.905101947359523E-2</v>
      </c>
      <c r="N2055" s="44">
        <v>0.51303966588735517</v>
      </c>
      <c r="O2055" s="161"/>
      <c r="P2055" s="162"/>
      <c r="Q2055" s="162"/>
      <c r="R2055" s="163"/>
      <c r="S2055" s="161"/>
      <c r="V2055" s="163"/>
      <c r="W2055" s="164"/>
      <c r="X2055" s="164"/>
    </row>
    <row r="2056" spans="10:24" x14ac:dyDescent="0.25">
      <c r="J2056">
        <v>2053</v>
      </c>
      <c r="K2056" s="43">
        <v>0.56478703504083227</v>
      </c>
      <c r="L2056">
        <v>0.24030146458593005</v>
      </c>
      <c r="M2056">
        <v>4.0939769969228212E-2</v>
      </c>
      <c r="N2056" s="44">
        <v>0.57318771298279581</v>
      </c>
      <c r="O2056" s="161"/>
      <c r="P2056" s="162"/>
      <c r="Q2056" s="162"/>
      <c r="R2056" s="163"/>
      <c r="S2056" s="161"/>
      <c r="V2056" s="163"/>
      <c r="W2056" s="164"/>
      <c r="X2056" s="164"/>
    </row>
    <row r="2057" spans="10:24" x14ac:dyDescent="0.25">
      <c r="J2057">
        <v>2054</v>
      </c>
      <c r="K2057" s="43">
        <v>0.72772453477020127</v>
      </c>
      <c r="L2057">
        <v>0.29055702734504452</v>
      </c>
      <c r="M2057">
        <v>0.34735181397299941</v>
      </c>
      <c r="N2057" s="44">
        <v>0.89159694205863405</v>
      </c>
      <c r="O2057" s="161"/>
      <c r="P2057" s="162"/>
      <c r="Q2057" s="162"/>
      <c r="R2057" s="163"/>
      <c r="S2057" s="161"/>
      <c r="V2057" s="163"/>
      <c r="W2057" s="164"/>
      <c r="X2057" s="164"/>
    </row>
    <row r="2058" spans="10:24" x14ac:dyDescent="0.25">
      <c r="J2058">
        <v>2055</v>
      </c>
      <c r="K2058" s="43">
        <v>0.14318322920667204</v>
      </c>
      <c r="L2058">
        <v>0.12352694624122662</v>
      </c>
      <c r="M2058">
        <v>0.51395953316588461</v>
      </c>
      <c r="N2058" s="44">
        <v>0.38215987264537921</v>
      </c>
      <c r="O2058" s="161"/>
      <c r="P2058" s="162"/>
      <c r="Q2058" s="162"/>
      <c r="R2058" s="163"/>
      <c r="S2058" s="161"/>
      <c r="V2058" s="163"/>
      <c r="W2058" s="164"/>
      <c r="X2058" s="164"/>
    </row>
    <row r="2059" spans="10:24" x14ac:dyDescent="0.25">
      <c r="J2059">
        <v>2056</v>
      </c>
      <c r="K2059" s="43">
        <v>0.48272180366207007</v>
      </c>
      <c r="L2059">
        <v>0.19798166114965332</v>
      </c>
      <c r="M2059">
        <v>0.88211495231902259</v>
      </c>
      <c r="N2059" s="44">
        <v>0.22975522610745724</v>
      </c>
      <c r="O2059" s="161"/>
      <c r="P2059" s="162"/>
      <c r="Q2059" s="162"/>
      <c r="R2059" s="163"/>
      <c r="S2059" s="161"/>
      <c r="V2059" s="163"/>
      <c r="W2059" s="164"/>
      <c r="X2059" s="164"/>
    </row>
    <row r="2060" spans="10:24" x14ac:dyDescent="0.25">
      <c r="J2060">
        <v>2057</v>
      </c>
      <c r="K2060" s="43">
        <v>0.22482364836975699</v>
      </c>
      <c r="L2060">
        <v>0.59430250024702924</v>
      </c>
      <c r="M2060">
        <v>0.55667945568191568</v>
      </c>
      <c r="N2060" s="44">
        <v>0.98441041050368239</v>
      </c>
      <c r="O2060" s="161"/>
      <c r="P2060" s="162"/>
      <c r="Q2060" s="162"/>
      <c r="R2060" s="163"/>
      <c r="S2060" s="161"/>
      <c r="V2060" s="163"/>
      <c r="W2060" s="164"/>
      <c r="X2060" s="164"/>
    </row>
    <row r="2061" spans="10:24" x14ac:dyDescent="0.25">
      <c r="J2061">
        <v>2058</v>
      </c>
      <c r="K2061" s="43">
        <v>0.18336378248076424</v>
      </c>
      <c r="L2061">
        <v>0.1703445355643497</v>
      </c>
      <c r="M2061">
        <v>0.23473603759254535</v>
      </c>
      <c r="N2061" s="44">
        <v>0.25668493597346653</v>
      </c>
      <c r="O2061" s="161"/>
      <c r="P2061" s="162"/>
      <c r="Q2061" s="162"/>
      <c r="R2061" s="163"/>
      <c r="S2061" s="161"/>
      <c r="V2061" s="163"/>
      <c r="W2061" s="164"/>
      <c r="X2061" s="164"/>
    </row>
    <row r="2062" spans="10:24" x14ac:dyDescent="0.25">
      <c r="J2062">
        <v>2059</v>
      </c>
      <c r="K2062" s="43">
        <v>0.38478366854197354</v>
      </c>
      <c r="L2062">
        <v>0.32725060506115389</v>
      </c>
      <c r="M2062">
        <v>0.97308941981091146</v>
      </c>
      <c r="N2062" s="44">
        <v>0.85791312003564413</v>
      </c>
      <c r="O2062" s="161"/>
      <c r="P2062" s="162"/>
      <c r="Q2062" s="162"/>
      <c r="R2062" s="163"/>
      <c r="S2062" s="161"/>
      <c r="V2062" s="163"/>
      <c r="W2062" s="164"/>
      <c r="X2062" s="164"/>
    </row>
    <row r="2063" spans="10:24" x14ac:dyDescent="0.25">
      <c r="J2063">
        <v>2060</v>
      </c>
      <c r="K2063" s="43">
        <v>0.19240145161742572</v>
      </c>
      <c r="L2063">
        <v>0.19179718693832948</v>
      </c>
      <c r="M2063">
        <v>0.61665402725351481</v>
      </c>
      <c r="N2063" s="44">
        <v>0.33892501169060418</v>
      </c>
      <c r="O2063" s="161"/>
      <c r="P2063" s="162"/>
      <c r="Q2063" s="162"/>
      <c r="R2063" s="163"/>
      <c r="S2063" s="161"/>
      <c r="V2063" s="163"/>
      <c r="W2063" s="164"/>
      <c r="X2063" s="164"/>
    </row>
    <row r="2064" spans="10:24" x14ac:dyDescent="0.25">
      <c r="J2064">
        <v>2061</v>
      </c>
      <c r="K2064" s="43">
        <v>9.5817415663851602E-2</v>
      </c>
      <c r="L2064">
        <v>0.28426666260934497</v>
      </c>
      <c r="M2064">
        <v>0.73841509241674108</v>
      </c>
      <c r="N2064" s="44">
        <v>0.48923773413228444</v>
      </c>
      <c r="O2064" s="161"/>
      <c r="P2064" s="162"/>
      <c r="Q2064" s="162"/>
      <c r="R2064" s="163"/>
      <c r="S2064" s="161"/>
      <c r="V2064" s="163"/>
      <c r="W2064" s="164"/>
      <c r="X2064" s="164"/>
    </row>
    <row r="2065" spans="10:24" x14ac:dyDescent="0.25">
      <c r="J2065">
        <v>2062</v>
      </c>
      <c r="K2065" s="43">
        <v>0.45215599117682659</v>
      </c>
      <c r="L2065">
        <v>0.10828663004863259</v>
      </c>
      <c r="M2065">
        <v>4.7495227711760513E-2</v>
      </c>
      <c r="N2065" s="44">
        <v>0.89937133912339262</v>
      </c>
      <c r="O2065" s="161"/>
      <c r="P2065" s="162"/>
      <c r="Q2065" s="162"/>
      <c r="R2065" s="163"/>
      <c r="S2065" s="161"/>
      <c r="V2065" s="163"/>
      <c r="W2065" s="164"/>
      <c r="X2065" s="164"/>
    </row>
    <row r="2066" spans="10:24" x14ac:dyDescent="0.25">
      <c r="J2066">
        <v>2063</v>
      </c>
      <c r="K2066" s="43">
        <v>0.10870126485425657</v>
      </c>
      <c r="L2066">
        <v>0.70033920726368459</v>
      </c>
      <c r="M2066">
        <v>6.8390739396739786E-3</v>
      </c>
      <c r="N2066" s="44">
        <v>0.6438066120507836</v>
      </c>
      <c r="O2066" s="161"/>
      <c r="P2066" s="162"/>
      <c r="Q2066" s="162"/>
      <c r="R2066" s="163"/>
      <c r="S2066" s="161"/>
      <c r="V2066" s="163"/>
      <c r="W2066" s="164"/>
      <c r="X2066" s="164"/>
    </row>
    <row r="2067" spans="10:24" x14ac:dyDescent="0.25">
      <c r="J2067">
        <v>2064</v>
      </c>
      <c r="K2067" s="43">
        <v>0.7614945920092494</v>
      </c>
      <c r="L2067">
        <v>0.45147279032459398</v>
      </c>
      <c r="M2067">
        <v>0.23314731263565769</v>
      </c>
      <c r="N2067" s="44">
        <v>0.24495347423384262</v>
      </c>
      <c r="O2067" s="161"/>
      <c r="P2067" s="162"/>
      <c r="Q2067" s="162"/>
      <c r="R2067" s="163"/>
      <c r="S2067" s="161"/>
      <c r="V2067" s="163"/>
      <c r="W2067" s="164"/>
      <c r="X2067" s="164"/>
    </row>
    <row r="2068" spans="10:24" x14ac:dyDescent="0.25">
      <c r="J2068">
        <v>2065</v>
      </c>
      <c r="K2068" s="43">
        <v>0.77086027089446008</v>
      </c>
      <c r="L2068">
        <v>0.84176714147735943</v>
      </c>
      <c r="M2068">
        <v>0.264528682140868</v>
      </c>
      <c r="N2068" s="44">
        <v>0.93163188139131925</v>
      </c>
      <c r="O2068" s="161"/>
      <c r="P2068" s="162"/>
      <c r="Q2068" s="162"/>
      <c r="R2068" s="163"/>
      <c r="S2068" s="161"/>
      <c r="V2068" s="163"/>
      <c r="W2068" s="164"/>
      <c r="X2068" s="164"/>
    </row>
    <row r="2069" spans="10:24" x14ac:dyDescent="0.25">
      <c r="J2069">
        <v>2066</v>
      </c>
      <c r="K2069" s="43">
        <v>0.22777415181032745</v>
      </c>
      <c r="L2069">
        <v>0.84921517802077384</v>
      </c>
      <c r="M2069">
        <v>0.54156745288639485</v>
      </c>
      <c r="N2069" s="44">
        <v>0.46193016261492348</v>
      </c>
      <c r="O2069" s="161"/>
      <c r="P2069" s="162"/>
      <c r="Q2069" s="162"/>
      <c r="R2069" s="163"/>
      <c r="S2069" s="161"/>
      <c r="V2069" s="163"/>
      <c r="W2069" s="164"/>
      <c r="X2069" s="164"/>
    </row>
    <row r="2070" spans="10:24" x14ac:dyDescent="0.25">
      <c r="J2070">
        <v>2067</v>
      </c>
      <c r="K2070" s="43">
        <v>0.74666986891463716</v>
      </c>
      <c r="L2070">
        <v>0.21498373055676312</v>
      </c>
      <c r="M2070">
        <v>0.64782050789073486</v>
      </c>
      <c r="N2070" s="44">
        <v>0.69969462505273805</v>
      </c>
      <c r="O2070" s="161"/>
      <c r="P2070" s="162"/>
      <c r="Q2070" s="162"/>
      <c r="R2070" s="163"/>
      <c r="S2070" s="161"/>
      <c r="V2070" s="163"/>
      <c r="W2070" s="164"/>
      <c r="X2070" s="164"/>
    </row>
    <row r="2071" spans="10:24" x14ac:dyDescent="0.25">
      <c r="J2071">
        <v>2068</v>
      </c>
      <c r="K2071" s="43">
        <v>0.84322877752794267</v>
      </c>
      <c r="L2071">
        <v>0.59780466509318642</v>
      </c>
      <c r="M2071">
        <v>0.36125045021776192</v>
      </c>
      <c r="N2071" s="44">
        <v>0.32464583590913332</v>
      </c>
      <c r="O2071" s="161"/>
      <c r="P2071" s="162"/>
      <c r="Q2071" s="162"/>
      <c r="R2071" s="163"/>
      <c r="S2071" s="161"/>
      <c r="V2071" s="163"/>
      <c r="W2071" s="164"/>
      <c r="X2071" s="164"/>
    </row>
    <row r="2072" spans="10:24" x14ac:dyDescent="0.25">
      <c r="J2072">
        <v>2069</v>
      </c>
      <c r="K2072" s="43">
        <v>0.3828810583526262</v>
      </c>
      <c r="L2072">
        <v>0.41189773677829489</v>
      </c>
      <c r="M2072">
        <v>0.12363950351853414</v>
      </c>
      <c r="N2072" s="44">
        <v>0.11743781006519671</v>
      </c>
      <c r="O2072" s="161"/>
      <c r="P2072" s="162"/>
      <c r="Q2072" s="162"/>
      <c r="R2072" s="163"/>
      <c r="S2072" s="161"/>
      <c r="V2072" s="163"/>
      <c r="W2072" s="164"/>
      <c r="X2072" s="164"/>
    </row>
    <row r="2073" spans="10:24" x14ac:dyDescent="0.25">
      <c r="J2073">
        <v>2070</v>
      </c>
      <c r="K2073" s="43">
        <v>0.83186019343979556</v>
      </c>
      <c r="L2073">
        <v>0.81144492077326535</v>
      </c>
      <c r="M2073">
        <v>0.28505592742399433</v>
      </c>
      <c r="N2073" s="44">
        <v>0.4483193274167957</v>
      </c>
      <c r="O2073" s="161"/>
      <c r="P2073" s="162"/>
      <c r="Q2073" s="162"/>
      <c r="R2073" s="163"/>
      <c r="S2073" s="161"/>
      <c r="V2073" s="163"/>
      <c r="W2073" s="164"/>
      <c r="X2073" s="164"/>
    </row>
    <row r="2074" spans="10:24" x14ac:dyDescent="0.25">
      <c r="J2074">
        <v>2071</v>
      </c>
      <c r="K2074" s="43">
        <v>0.3372646642546927</v>
      </c>
      <c r="L2074">
        <v>0.90292445030100821</v>
      </c>
      <c r="M2074">
        <v>0.87862478087512685</v>
      </c>
      <c r="N2074" s="44">
        <v>0.98607461840901844</v>
      </c>
      <c r="O2074" s="161"/>
      <c r="P2074" s="162"/>
      <c r="Q2074" s="162"/>
      <c r="R2074" s="163"/>
      <c r="S2074" s="161"/>
      <c r="V2074" s="163"/>
      <c r="W2074" s="164"/>
      <c r="X2074" s="164"/>
    </row>
    <row r="2075" spans="10:24" x14ac:dyDescent="0.25">
      <c r="J2075">
        <v>2072</v>
      </c>
      <c r="K2075" s="43">
        <v>0.62651357762970217</v>
      </c>
      <c r="L2075">
        <v>0.75931224591909141</v>
      </c>
      <c r="M2075">
        <v>0.34939820769651275</v>
      </c>
      <c r="N2075" s="44">
        <v>0.63881851752829655</v>
      </c>
      <c r="O2075" s="161"/>
      <c r="P2075" s="162"/>
      <c r="Q2075" s="162"/>
      <c r="R2075" s="163"/>
      <c r="S2075" s="161"/>
      <c r="V2075" s="163"/>
      <c r="W2075" s="164"/>
      <c r="X2075" s="164"/>
    </row>
    <row r="2076" spans="10:24" x14ac:dyDescent="0.25">
      <c r="J2076">
        <v>2073</v>
      </c>
      <c r="K2076" s="43">
        <v>0.14212035715272908</v>
      </c>
      <c r="L2076">
        <v>0.47117891400692624</v>
      </c>
      <c r="M2076">
        <v>0.30447741501133274</v>
      </c>
      <c r="N2076" s="44">
        <v>0.13664713710945775</v>
      </c>
      <c r="O2076" s="161"/>
      <c r="P2076" s="162"/>
      <c r="Q2076" s="162"/>
      <c r="R2076" s="163"/>
      <c r="S2076" s="161"/>
      <c r="V2076" s="163"/>
      <c r="W2076" s="164"/>
      <c r="X2076" s="164"/>
    </row>
    <row r="2077" spans="10:24" x14ac:dyDescent="0.25">
      <c r="J2077">
        <v>2074</v>
      </c>
      <c r="K2077" s="43">
        <v>0.91305815793129863</v>
      </c>
      <c r="L2077">
        <v>3.5606955219015912E-2</v>
      </c>
      <c r="M2077">
        <v>0.55038552738248703</v>
      </c>
      <c r="N2077" s="44">
        <v>0.52037251572237664</v>
      </c>
      <c r="O2077" s="161"/>
      <c r="P2077" s="162"/>
      <c r="Q2077" s="162"/>
      <c r="R2077" s="163"/>
      <c r="S2077" s="161"/>
      <c r="V2077" s="163"/>
      <c r="W2077" s="164"/>
      <c r="X2077" s="164"/>
    </row>
    <row r="2078" spans="10:24" x14ac:dyDescent="0.25">
      <c r="J2078">
        <v>2075</v>
      </c>
      <c r="K2078" s="43">
        <v>1.3832071555142322E-2</v>
      </c>
      <c r="L2078">
        <v>0.50230812731306651</v>
      </c>
      <c r="M2078">
        <v>0.89246374254003036</v>
      </c>
      <c r="N2078" s="44">
        <v>0.89606552989965205</v>
      </c>
      <c r="O2078" s="161"/>
      <c r="P2078" s="162"/>
      <c r="Q2078" s="162"/>
      <c r="R2078" s="163"/>
      <c r="S2078" s="161"/>
      <c r="V2078" s="163"/>
      <c r="W2078" s="164"/>
      <c r="X2078" s="164"/>
    </row>
    <row r="2079" spans="10:24" x14ac:dyDescent="0.25">
      <c r="J2079">
        <v>2076</v>
      </c>
      <c r="K2079" s="43">
        <v>0.12766984811406523</v>
      </c>
      <c r="L2079">
        <v>0.85593572291427422</v>
      </c>
      <c r="M2079">
        <v>0.14415825685556372</v>
      </c>
      <c r="N2079" s="44">
        <v>0.19873585510385283</v>
      </c>
      <c r="O2079" s="161"/>
      <c r="P2079" s="162"/>
      <c r="Q2079" s="162"/>
      <c r="R2079" s="163"/>
      <c r="S2079" s="161"/>
      <c r="V2079" s="163"/>
      <c r="W2079" s="164"/>
      <c r="X2079" s="164"/>
    </row>
    <row r="2080" spans="10:24" x14ac:dyDescent="0.25">
      <c r="J2080">
        <v>2077</v>
      </c>
      <c r="K2080" s="43">
        <v>0.45830534454268634</v>
      </c>
      <c r="L2080">
        <v>0.63517742599407934</v>
      </c>
      <c r="M2080">
        <v>0.41390860864053269</v>
      </c>
      <c r="N2080" s="44">
        <v>2.4018358555921049E-2</v>
      </c>
      <c r="O2080" s="161"/>
      <c r="P2080" s="162"/>
      <c r="Q2080" s="162"/>
      <c r="R2080" s="163"/>
      <c r="S2080" s="161"/>
      <c r="V2080" s="163"/>
      <c r="W2080" s="164"/>
      <c r="X2080" s="164"/>
    </row>
    <row r="2081" spans="10:24" x14ac:dyDescent="0.25">
      <c r="J2081">
        <v>2078</v>
      </c>
      <c r="K2081" s="43">
        <v>0.53569546985390004</v>
      </c>
      <c r="L2081">
        <v>0.6362572697290616</v>
      </c>
      <c r="M2081">
        <v>0.30501461338539404</v>
      </c>
      <c r="N2081" s="44">
        <v>0.65209103311124106</v>
      </c>
      <c r="O2081" s="161"/>
      <c r="P2081" s="162"/>
      <c r="Q2081" s="162"/>
      <c r="R2081" s="163"/>
      <c r="S2081" s="161"/>
      <c r="V2081" s="163"/>
      <c r="W2081" s="164"/>
      <c r="X2081" s="164"/>
    </row>
    <row r="2082" spans="10:24" x14ac:dyDescent="0.25">
      <c r="J2082">
        <v>2079</v>
      </c>
      <c r="K2082" s="43">
        <v>0.9209158047372662</v>
      </c>
      <c r="L2082">
        <v>0.78948096491645858</v>
      </c>
      <c r="M2082">
        <v>0.60467135826447027</v>
      </c>
      <c r="N2082" s="44">
        <v>0.30473752755103389</v>
      </c>
      <c r="O2082" s="161"/>
      <c r="P2082" s="162"/>
      <c r="Q2082" s="162"/>
      <c r="R2082" s="163"/>
      <c r="S2082" s="161"/>
      <c r="V2082" s="163"/>
      <c r="W2082" s="164"/>
      <c r="X2082" s="164"/>
    </row>
    <row r="2083" spans="10:24" x14ac:dyDescent="0.25">
      <c r="J2083">
        <v>2080</v>
      </c>
      <c r="K2083" s="43">
        <v>0.33755023782421079</v>
      </c>
      <c r="L2083">
        <v>0.18081482376736346</v>
      </c>
      <c r="M2083">
        <v>0.80366732805433128</v>
      </c>
      <c r="N2083" s="44">
        <v>0.28615216822353529</v>
      </c>
      <c r="O2083" s="161"/>
      <c r="P2083" s="162"/>
      <c r="Q2083" s="162"/>
      <c r="R2083" s="163"/>
      <c r="S2083" s="161"/>
      <c r="V2083" s="163"/>
      <c r="W2083" s="164"/>
      <c r="X2083" s="164"/>
    </row>
    <row r="2084" spans="10:24" x14ac:dyDescent="0.25">
      <c r="J2084">
        <v>2081</v>
      </c>
      <c r="K2084" s="43">
        <v>6.2560637770305738E-2</v>
      </c>
      <c r="L2084">
        <v>0.51665131336262227</v>
      </c>
      <c r="M2084">
        <v>8.9226360584766851E-2</v>
      </c>
      <c r="N2084" s="44">
        <v>0.44971145427082149</v>
      </c>
      <c r="O2084" s="161"/>
      <c r="P2084" s="162"/>
      <c r="Q2084" s="162"/>
      <c r="R2084" s="163"/>
      <c r="S2084" s="161"/>
      <c r="V2084" s="163"/>
      <c r="W2084" s="164"/>
      <c r="X2084" s="164"/>
    </row>
    <row r="2085" spans="10:24" x14ac:dyDescent="0.25">
      <c r="J2085">
        <v>2082</v>
      </c>
      <c r="K2085" s="43">
        <v>0.17242385186333309</v>
      </c>
      <c r="L2085">
        <v>0.36796204301711344</v>
      </c>
      <c r="M2085">
        <v>0.48737316902409422</v>
      </c>
      <c r="N2085" s="44">
        <v>0.4749486745803374</v>
      </c>
      <c r="O2085" s="161"/>
      <c r="P2085" s="162"/>
      <c r="Q2085" s="162"/>
      <c r="R2085" s="163"/>
      <c r="S2085" s="161"/>
      <c r="V2085" s="163"/>
      <c r="W2085" s="164"/>
      <c r="X2085" s="164"/>
    </row>
    <row r="2086" spans="10:24" x14ac:dyDescent="0.25">
      <c r="J2086">
        <v>2083</v>
      </c>
      <c r="K2086" s="43">
        <v>9.5382929957289142E-2</v>
      </c>
      <c r="L2086">
        <v>0.97352716727917699</v>
      </c>
      <c r="M2086">
        <v>0.71670499376321517</v>
      </c>
      <c r="N2086" s="44">
        <v>0.25980826945174929</v>
      </c>
      <c r="O2086" s="161"/>
      <c r="P2086" s="162"/>
      <c r="Q2086" s="162"/>
      <c r="R2086" s="163"/>
      <c r="S2086" s="161"/>
      <c r="V2086" s="163"/>
      <c r="W2086" s="164"/>
      <c r="X2086" s="164"/>
    </row>
    <row r="2087" spans="10:24" x14ac:dyDescent="0.25">
      <c r="J2087">
        <v>2084</v>
      </c>
      <c r="K2087" s="43">
        <v>0.26988401188596911</v>
      </c>
      <c r="L2087">
        <v>0.62063039644054852</v>
      </c>
      <c r="M2087">
        <v>0.9301895733140001</v>
      </c>
      <c r="N2087" s="44">
        <v>0.34167191941983499</v>
      </c>
      <c r="O2087" s="161"/>
      <c r="P2087" s="162"/>
      <c r="Q2087" s="162"/>
      <c r="R2087" s="163"/>
      <c r="S2087" s="161"/>
      <c r="V2087" s="163"/>
      <c r="W2087" s="164"/>
      <c r="X2087" s="164"/>
    </row>
    <row r="2088" spans="10:24" x14ac:dyDescent="0.25">
      <c r="J2088">
        <v>2085</v>
      </c>
      <c r="K2088" s="43">
        <v>0.44358483585397401</v>
      </c>
      <c r="L2088">
        <v>0.60636985372622576</v>
      </c>
      <c r="M2088">
        <v>0.53585052164818048</v>
      </c>
      <c r="N2088" s="44">
        <v>0.47329094156603835</v>
      </c>
      <c r="O2088" s="161"/>
      <c r="P2088" s="162"/>
      <c r="Q2088" s="162"/>
      <c r="R2088" s="163"/>
      <c r="S2088" s="161"/>
      <c r="V2088" s="163"/>
      <c r="W2088" s="164"/>
      <c r="X2088" s="164"/>
    </row>
    <row r="2089" spans="10:24" x14ac:dyDescent="0.25">
      <c r="J2089">
        <v>2086</v>
      </c>
      <c r="K2089" s="43">
        <v>0.60650869924411777</v>
      </c>
      <c r="L2089">
        <v>0.98712403933266257</v>
      </c>
      <c r="M2089">
        <v>0.96357437418621028</v>
      </c>
      <c r="N2089" s="44">
        <v>0.58971356259311547</v>
      </c>
      <c r="O2089" s="161"/>
      <c r="P2089" s="162"/>
      <c r="Q2089" s="162"/>
      <c r="R2089" s="163"/>
      <c r="S2089" s="161"/>
      <c r="V2089" s="163"/>
      <c r="W2089" s="164"/>
      <c r="X2089" s="164"/>
    </row>
    <row r="2090" spans="10:24" x14ac:dyDescent="0.25">
      <c r="J2090">
        <v>2087</v>
      </c>
      <c r="K2090" s="43">
        <v>1.165981762744972E-2</v>
      </c>
      <c r="L2090">
        <v>8.3866786732984644E-2</v>
      </c>
      <c r="M2090">
        <v>0.72485539577887692</v>
      </c>
      <c r="N2090" s="44">
        <v>0.95455645816151402</v>
      </c>
      <c r="O2090" s="161"/>
      <c r="P2090" s="162"/>
      <c r="Q2090" s="162"/>
      <c r="R2090" s="163"/>
      <c r="S2090" s="161"/>
      <c r="V2090" s="163"/>
      <c r="W2090" s="164"/>
      <c r="X2090" s="164"/>
    </row>
    <row r="2091" spans="10:24" x14ac:dyDescent="0.25">
      <c r="J2091">
        <v>2088</v>
      </c>
      <c r="K2091" s="43">
        <v>0.96039815614412094</v>
      </c>
      <c r="L2091">
        <v>0.33514323641414878</v>
      </c>
      <c r="M2091">
        <v>0.30089601145041012</v>
      </c>
      <c r="N2091" s="44">
        <v>0.98034346983924836</v>
      </c>
      <c r="O2091" s="161"/>
      <c r="P2091" s="162"/>
      <c r="Q2091" s="162"/>
      <c r="R2091" s="163"/>
      <c r="S2091" s="161"/>
      <c r="V2091" s="163"/>
      <c r="W2091" s="164"/>
      <c r="X2091" s="164"/>
    </row>
    <row r="2092" spans="10:24" x14ac:dyDescent="0.25">
      <c r="J2092">
        <v>2089</v>
      </c>
      <c r="K2092" s="43">
        <v>6.5439708258675622E-2</v>
      </c>
      <c r="L2092">
        <v>7.1202106556024547E-2</v>
      </c>
      <c r="M2092">
        <v>0.31741894270995952</v>
      </c>
      <c r="N2092" s="44">
        <v>4.938226573836324E-2</v>
      </c>
      <c r="O2092" s="161"/>
      <c r="P2092" s="162"/>
      <c r="Q2092" s="162"/>
      <c r="R2092" s="163"/>
      <c r="S2092" s="161"/>
      <c r="V2092" s="163"/>
      <c r="W2092" s="164"/>
      <c r="X2092" s="164"/>
    </row>
    <row r="2093" spans="10:24" x14ac:dyDescent="0.25">
      <c r="J2093">
        <v>2090</v>
      </c>
      <c r="K2093" s="43">
        <v>0.87098402138566688</v>
      </c>
      <c r="L2093">
        <v>3.1476499238095701E-2</v>
      </c>
      <c r="M2093">
        <v>0.76012637520031112</v>
      </c>
      <c r="N2093" s="44">
        <v>0.28027996842988057</v>
      </c>
      <c r="O2093" s="161"/>
      <c r="P2093" s="162"/>
      <c r="Q2093" s="162"/>
      <c r="R2093" s="163"/>
      <c r="S2093" s="161"/>
      <c r="V2093" s="163"/>
      <c r="W2093" s="164"/>
      <c r="X2093" s="164"/>
    </row>
    <row r="2094" spans="10:24" x14ac:dyDescent="0.25">
      <c r="J2094">
        <v>2091</v>
      </c>
      <c r="K2094" s="43">
        <v>0.60535485859805671</v>
      </c>
      <c r="L2094">
        <v>6.3514854361025996E-2</v>
      </c>
      <c r="M2094">
        <v>0.1539715247406549</v>
      </c>
      <c r="N2094" s="44">
        <v>0.9701148785639635</v>
      </c>
      <c r="O2094" s="161"/>
      <c r="P2094" s="162"/>
      <c r="Q2094" s="162"/>
      <c r="R2094" s="163"/>
      <c r="S2094" s="161"/>
      <c r="V2094" s="163"/>
      <c r="W2094" s="164"/>
      <c r="X2094" s="164"/>
    </row>
    <row r="2095" spans="10:24" x14ac:dyDescent="0.25">
      <c r="J2095">
        <v>2092</v>
      </c>
      <c r="K2095" s="43">
        <v>0.7651427162967287</v>
      </c>
      <c r="L2095">
        <v>0.54942088635686948</v>
      </c>
      <c r="M2095">
        <v>0.63074854166950911</v>
      </c>
      <c r="N2095" s="44">
        <v>0.27506874385678659</v>
      </c>
      <c r="O2095" s="161"/>
      <c r="P2095" s="162"/>
      <c r="Q2095" s="162"/>
      <c r="R2095" s="163"/>
      <c r="S2095" s="161"/>
      <c r="V2095" s="163"/>
      <c r="W2095" s="164"/>
      <c r="X2095" s="164"/>
    </row>
    <row r="2096" spans="10:24" x14ac:dyDescent="0.25">
      <c r="J2096">
        <v>2093</v>
      </c>
      <c r="K2096" s="43">
        <v>0.49026748129980469</v>
      </c>
      <c r="L2096">
        <v>0.46874203972313122</v>
      </c>
      <c r="M2096">
        <v>0.10138326757905025</v>
      </c>
      <c r="N2096" s="44">
        <v>0.78135885062297039</v>
      </c>
      <c r="O2096" s="161"/>
      <c r="P2096" s="162"/>
      <c r="Q2096" s="162"/>
      <c r="R2096" s="163"/>
      <c r="S2096" s="161"/>
      <c r="V2096" s="163"/>
      <c r="W2096" s="164"/>
      <c r="X2096" s="164"/>
    </row>
    <row r="2097" spans="10:24" x14ac:dyDescent="0.25">
      <c r="J2097">
        <v>2094</v>
      </c>
      <c r="K2097" s="43">
        <v>0.67641663085308879</v>
      </c>
      <c r="L2097">
        <v>0.20061840535436282</v>
      </c>
      <c r="M2097">
        <v>0.29142260950091303</v>
      </c>
      <c r="N2097" s="44">
        <v>0.20560104943810098</v>
      </c>
      <c r="O2097" s="161"/>
      <c r="P2097" s="162"/>
      <c r="Q2097" s="162"/>
      <c r="R2097" s="163"/>
      <c r="S2097" s="161"/>
      <c r="V2097" s="163"/>
      <c r="W2097" s="164"/>
      <c r="X2097" s="164"/>
    </row>
    <row r="2098" spans="10:24" x14ac:dyDescent="0.25">
      <c r="J2098">
        <v>2095</v>
      </c>
      <c r="K2098" s="43">
        <v>0.44395213908718967</v>
      </c>
      <c r="L2098">
        <v>0.13177598271902824</v>
      </c>
      <c r="M2098">
        <v>0.96203337686172552</v>
      </c>
      <c r="N2098" s="44">
        <v>0.43696505936679964</v>
      </c>
      <c r="O2098" s="161"/>
      <c r="P2098" s="162"/>
      <c r="Q2098" s="162"/>
      <c r="R2098" s="163"/>
      <c r="S2098" s="161"/>
      <c r="V2098" s="163"/>
      <c r="W2098" s="164"/>
      <c r="X2098" s="164"/>
    </row>
    <row r="2099" spans="10:24" x14ac:dyDescent="0.25">
      <c r="J2099">
        <v>2096</v>
      </c>
      <c r="K2099" s="43">
        <v>0.28026444970740372</v>
      </c>
      <c r="L2099">
        <v>0.60643172056419226</v>
      </c>
      <c r="M2099">
        <v>0.92070809970041612</v>
      </c>
      <c r="N2099" s="44">
        <v>0.2374012738122625</v>
      </c>
      <c r="O2099" s="161"/>
      <c r="P2099" s="162"/>
      <c r="Q2099" s="162"/>
      <c r="R2099" s="163"/>
      <c r="S2099" s="161"/>
      <c r="V2099" s="163"/>
      <c r="W2099" s="164"/>
      <c r="X2099" s="164"/>
    </row>
    <row r="2100" spans="10:24" x14ac:dyDescent="0.25">
      <c r="J2100">
        <v>2097</v>
      </c>
      <c r="K2100" s="43">
        <v>0.767639251572243</v>
      </c>
      <c r="L2100">
        <v>0.46942423896560126</v>
      </c>
      <c r="M2100">
        <v>0.54999554809142104</v>
      </c>
      <c r="N2100" s="44">
        <v>8.1555113718320582E-2</v>
      </c>
      <c r="O2100" s="161"/>
      <c r="P2100" s="162"/>
      <c r="Q2100" s="162"/>
      <c r="R2100" s="163"/>
      <c r="S2100" s="161"/>
      <c r="V2100" s="163"/>
      <c r="W2100" s="164"/>
      <c r="X2100" s="164"/>
    </row>
    <row r="2101" spans="10:24" x14ac:dyDescent="0.25">
      <c r="J2101">
        <v>2098</v>
      </c>
      <c r="K2101" s="43">
        <v>0.50680542828557862</v>
      </c>
      <c r="L2101">
        <v>0.66114985174992402</v>
      </c>
      <c r="M2101">
        <v>0.541988044216275</v>
      </c>
      <c r="N2101" s="44">
        <v>0.36684217780619333</v>
      </c>
      <c r="O2101" s="161"/>
      <c r="P2101" s="162"/>
      <c r="Q2101" s="162"/>
      <c r="R2101" s="163"/>
      <c r="S2101" s="161"/>
      <c r="V2101" s="163"/>
      <c r="W2101" s="164"/>
      <c r="X2101" s="164"/>
    </row>
    <row r="2102" spans="10:24" x14ac:dyDescent="0.25">
      <c r="J2102">
        <v>2099</v>
      </c>
      <c r="K2102" s="43">
        <v>0.49082062936248028</v>
      </c>
      <c r="L2102">
        <v>0.18178127451299197</v>
      </c>
      <c r="M2102">
        <v>0.48484308668316856</v>
      </c>
      <c r="N2102" s="44">
        <v>0.94059417493421815</v>
      </c>
      <c r="O2102" s="161"/>
      <c r="P2102" s="162"/>
      <c r="Q2102" s="162"/>
      <c r="R2102" s="163"/>
      <c r="S2102" s="161"/>
      <c r="V2102" s="163"/>
      <c r="W2102" s="164"/>
      <c r="X2102" s="164"/>
    </row>
    <row r="2103" spans="10:24" x14ac:dyDescent="0.25">
      <c r="J2103">
        <v>2100</v>
      </c>
      <c r="K2103" s="43">
        <v>0.93722096943088296</v>
      </c>
      <c r="L2103">
        <v>0.83429430932177095</v>
      </c>
      <c r="M2103">
        <v>7.6778557787318458E-2</v>
      </c>
      <c r="N2103" s="44">
        <v>0.62740145612544962</v>
      </c>
      <c r="O2103" s="161"/>
      <c r="P2103" s="162"/>
      <c r="Q2103" s="162"/>
      <c r="R2103" s="163"/>
      <c r="S2103" s="161"/>
      <c r="V2103" s="163"/>
      <c r="W2103" s="164"/>
      <c r="X2103" s="164"/>
    </row>
    <row r="2104" spans="10:24" x14ac:dyDescent="0.25">
      <c r="J2104">
        <v>2101</v>
      </c>
      <c r="K2104" s="43">
        <v>0.59028903723041171</v>
      </c>
      <c r="L2104">
        <v>0.71121637908947555</v>
      </c>
      <c r="M2104">
        <v>0.283240720810783</v>
      </c>
      <c r="N2104" s="44">
        <v>1.7267119571311773E-2</v>
      </c>
      <c r="O2104" s="161"/>
      <c r="P2104" s="162"/>
      <c r="Q2104" s="162"/>
      <c r="R2104" s="163"/>
      <c r="S2104" s="161"/>
      <c r="V2104" s="163"/>
      <c r="W2104" s="164"/>
      <c r="X2104" s="164"/>
    </row>
    <row r="2105" spans="10:24" x14ac:dyDescent="0.25">
      <c r="J2105">
        <v>2102</v>
      </c>
      <c r="K2105" s="43">
        <v>0.58113771261608982</v>
      </c>
      <c r="L2105">
        <v>0.44805452242255039</v>
      </c>
      <c r="M2105">
        <v>0.40693391973773063</v>
      </c>
      <c r="N2105" s="44">
        <v>9.4720333190225436E-2</v>
      </c>
      <c r="O2105" s="161"/>
      <c r="P2105" s="162"/>
      <c r="Q2105" s="162"/>
      <c r="R2105" s="163"/>
      <c r="S2105" s="161"/>
      <c r="V2105" s="163"/>
      <c r="W2105" s="164"/>
      <c r="X2105" s="164"/>
    </row>
    <row r="2106" spans="10:24" x14ac:dyDescent="0.25">
      <c r="J2106">
        <v>2103</v>
      </c>
      <c r="K2106" s="43">
        <v>0.61125334979297608</v>
      </c>
      <c r="L2106">
        <v>0.62943742560002025</v>
      </c>
      <c r="M2106">
        <v>0.54040392682638128</v>
      </c>
      <c r="N2106" s="44">
        <v>0.6355368809200197</v>
      </c>
      <c r="O2106" s="161"/>
      <c r="P2106" s="162"/>
      <c r="Q2106" s="162"/>
      <c r="R2106" s="163"/>
      <c r="S2106" s="161"/>
      <c r="V2106" s="163"/>
      <c r="W2106" s="164"/>
      <c r="X2106" s="164"/>
    </row>
    <row r="2107" spans="10:24" x14ac:dyDescent="0.25">
      <c r="J2107">
        <v>2104</v>
      </c>
      <c r="K2107" s="43">
        <v>0.83039957255676444</v>
      </c>
      <c r="L2107">
        <v>0.69429812314505224</v>
      </c>
      <c r="M2107">
        <v>9.8001966386679351E-2</v>
      </c>
      <c r="N2107" s="44">
        <v>0.74866356329455297</v>
      </c>
      <c r="O2107" s="161"/>
      <c r="P2107" s="162"/>
      <c r="Q2107" s="162"/>
      <c r="R2107" s="163"/>
      <c r="S2107" s="161"/>
      <c r="V2107" s="163"/>
      <c r="W2107" s="164"/>
      <c r="X2107" s="164"/>
    </row>
    <row r="2108" spans="10:24" x14ac:dyDescent="0.25">
      <c r="J2108">
        <v>2105</v>
      </c>
      <c r="K2108" s="43">
        <v>0.83673553133821899</v>
      </c>
      <c r="L2108">
        <v>0.21311897196609908</v>
      </c>
      <c r="M2108">
        <v>0.68304771852693535</v>
      </c>
      <c r="N2108" s="44">
        <v>0.81274946970939665</v>
      </c>
      <c r="O2108" s="161"/>
      <c r="P2108" s="162"/>
      <c r="Q2108" s="162"/>
      <c r="R2108" s="163"/>
      <c r="S2108" s="161"/>
      <c r="V2108" s="163"/>
      <c r="W2108" s="164"/>
      <c r="X2108" s="164"/>
    </row>
    <row r="2109" spans="10:24" x14ac:dyDescent="0.25">
      <c r="J2109">
        <v>2106</v>
      </c>
      <c r="K2109" s="43">
        <v>0.68360655704362439</v>
      </c>
      <c r="L2109">
        <v>0.44447169684067511</v>
      </c>
      <c r="M2109">
        <v>0.7499359197002835</v>
      </c>
      <c r="N2109" s="44">
        <v>0.46406299049585398</v>
      </c>
      <c r="O2109" s="161"/>
      <c r="P2109" s="162"/>
      <c r="Q2109" s="162"/>
      <c r="R2109" s="163"/>
      <c r="S2109" s="161"/>
      <c r="V2109" s="163"/>
      <c r="W2109" s="164"/>
      <c r="X2109" s="164"/>
    </row>
    <row r="2110" spans="10:24" x14ac:dyDescent="0.25">
      <c r="J2110">
        <v>2107</v>
      </c>
      <c r="K2110" s="43">
        <v>0.39608210764837626</v>
      </c>
      <c r="L2110">
        <v>0.34083990292174837</v>
      </c>
      <c r="M2110">
        <v>0.75077633258264609</v>
      </c>
      <c r="N2110" s="44">
        <v>0.92727785935782525</v>
      </c>
      <c r="O2110" s="161"/>
      <c r="P2110" s="162"/>
      <c r="Q2110" s="162"/>
      <c r="R2110" s="163"/>
      <c r="S2110" s="161"/>
      <c r="V2110" s="163"/>
      <c r="W2110" s="164"/>
      <c r="X2110" s="164"/>
    </row>
    <row r="2111" spans="10:24" x14ac:dyDescent="0.25">
      <c r="J2111">
        <v>2108</v>
      </c>
      <c r="K2111" s="43">
        <v>0.59628603179117334</v>
      </c>
      <c r="L2111">
        <v>2.0584851237978707E-2</v>
      </c>
      <c r="M2111">
        <v>0.61044746394211002</v>
      </c>
      <c r="N2111" s="44">
        <v>0.97604733677176359</v>
      </c>
      <c r="O2111" s="161"/>
      <c r="P2111" s="162"/>
      <c r="Q2111" s="162"/>
      <c r="R2111" s="163"/>
      <c r="S2111" s="161"/>
      <c r="V2111" s="163"/>
      <c r="W2111" s="164"/>
      <c r="X2111" s="164"/>
    </row>
    <row r="2112" spans="10:24" x14ac:dyDescent="0.25">
      <c r="J2112">
        <v>2109</v>
      </c>
      <c r="K2112" s="43">
        <v>0.74693348699503193</v>
      </c>
      <c r="L2112">
        <v>0.57064904069415523</v>
      </c>
      <c r="M2112">
        <v>0.53539618558209767</v>
      </c>
      <c r="N2112" s="44">
        <v>0.88737008164805564</v>
      </c>
      <c r="O2112" s="161"/>
      <c r="P2112" s="162"/>
      <c r="Q2112" s="162"/>
      <c r="R2112" s="163"/>
      <c r="S2112" s="161"/>
      <c r="V2112" s="163"/>
      <c r="W2112" s="164"/>
      <c r="X2112" s="164"/>
    </row>
    <row r="2113" spans="10:24" x14ac:dyDescent="0.25">
      <c r="J2113">
        <v>2110</v>
      </c>
      <c r="K2113" s="43">
        <v>0.36807763862534304</v>
      </c>
      <c r="L2113">
        <v>0.83296837502509768</v>
      </c>
      <c r="M2113">
        <v>0.13127075596186344</v>
      </c>
      <c r="N2113" s="44">
        <v>0.5424145622987272</v>
      </c>
      <c r="O2113" s="161"/>
      <c r="P2113" s="162"/>
      <c r="Q2113" s="162"/>
      <c r="R2113" s="163"/>
      <c r="S2113" s="161"/>
      <c r="V2113" s="163"/>
      <c r="W2113" s="164"/>
      <c r="X2113" s="164"/>
    </row>
    <row r="2114" spans="10:24" x14ac:dyDescent="0.25">
      <c r="J2114">
        <v>2111</v>
      </c>
      <c r="K2114" s="43">
        <v>0.48122490330981327</v>
      </c>
      <c r="L2114">
        <v>0.38860304635722032</v>
      </c>
      <c r="M2114">
        <v>1.0424875275132583E-2</v>
      </c>
      <c r="N2114" s="44">
        <v>3.0788852954434454E-2</v>
      </c>
      <c r="O2114" s="161"/>
      <c r="P2114" s="162"/>
      <c r="Q2114" s="162"/>
      <c r="R2114" s="163"/>
      <c r="S2114" s="161"/>
      <c r="V2114" s="163"/>
      <c r="W2114" s="164"/>
      <c r="X2114" s="164"/>
    </row>
    <row r="2115" spans="10:24" x14ac:dyDescent="0.25">
      <c r="J2115">
        <v>2112</v>
      </c>
      <c r="K2115" s="43">
        <v>8.920052604879436E-2</v>
      </c>
      <c r="L2115">
        <v>0.3437908014846166</v>
      </c>
      <c r="M2115">
        <v>0.5863248873219632</v>
      </c>
      <c r="N2115" s="44">
        <v>0.46201678203286189</v>
      </c>
      <c r="O2115" s="161"/>
      <c r="P2115" s="162"/>
      <c r="Q2115" s="162"/>
      <c r="R2115" s="163"/>
      <c r="S2115" s="161"/>
      <c r="V2115" s="163"/>
      <c r="W2115" s="164"/>
      <c r="X2115" s="164"/>
    </row>
    <row r="2116" spans="10:24" x14ac:dyDescent="0.25">
      <c r="J2116">
        <v>2113</v>
      </c>
      <c r="K2116" s="43">
        <v>0.24577356127277583</v>
      </c>
      <c r="L2116">
        <v>0.79772865706960161</v>
      </c>
      <c r="M2116">
        <v>2.1190951076127895E-2</v>
      </c>
      <c r="N2116" s="44">
        <v>0.33797033994422854</v>
      </c>
      <c r="O2116" s="161"/>
      <c r="P2116" s="162"/>
      <c r="Q2116" s="162"/>
      <c r="R2116" s="163"/>
      <c r="S2116" s="161"/>
      <c r="V2116" s="163"/>
      <c r="W2116" s="164"/>
      <c r="X2116" s="164"/>
    </row>
    <row r="2117" spans="10:24" x14ac:dyDescent="0.25">
      <c r="J2117">
        <v>2114</v>
      </c>
      <c r="K2117" s="43">
        <v>0.17132987951682477</v>
      </c>
      <c r="L2117">
        <v>0.6537397679844752</v>
      </c>
      <c r="M2117">
        <v>0.87373067950266381</v>
      </c>
      <c r="N2117" s="44">
        <v>0.97509679200396526</v>
      </c>
      <c r="O2117" s="161"/>
      <c r="P2117" s="162"/>
      <c r="Q2117" s="162"/>
      <c r="R2117" s="163"/>
      <c r="S2117" s="161"/>
      <c r="V2117" s="163"/>
      <c r="W2117" s="164"/>
      <c r="X2117" s="164"/>
    </row>
    <row r="2118" spans="10:24" x14ac:dyDescent="0.25">
      <c r="J2118">
        <v>2115</v>
      </c>
      <c r="K2118" s="43">
        <v>0.18490662767243971</v>
      </c>
      <c r="L2118">
        <v>4.0591955864244911E-2</v>
      </c>
      <c r="M2118">
        <v>0.49473605768978901</v>
      </c>
      <c r="N2118" s="44">
        <v>0.61700574035241906</v>
      </c>
      <c r="O2118" s="161"/>
      <c r="P2118" s="162"/>
      <c r="Q2118" s="162"/>
      <c r="R2118" s="163"/>
      <c r="S2118" s="161"/>
      <c r="V2118" s="163"/>
      <c r="W2118" s="164"/>
      <c r="X2118" s="164"/>
    </row>
    <row r="2119" spans="10:24" x14ac:dyDescent="0.25">
      <c r="J2119">
        <v>2116</v>
      </c>
      <c r="K2119" s="43">
        <v>0.24934302867417035</v>
      </c>
      <c r="L2119">
        <v>0.30013698411260936</v>
      </c>
      <c r="M2119">
        <v>0.35198169373737676</v>
      </c>
      <c r="N2119" s="44">
        <v>0.24738921551026305</v>
      </c>
      <c r="O2119" s="161"/>
      <c r="P2119" s="162"/>
      <c r="Q2119" s="162"/>
      <c r="R2119" s="163"/>
      <c r="S2119" s="161"/>
      <c r="V2119" s="163"/>
      <c r="W2119" s="164"/>
      <c r="X2119" s="164"/>
    </row>
    <row r="2120" spans="10:24" x14ac:dyDescent="0.25">
      <c r="J2120">
        <v>2117</v>
      </c>
      <c r="K2120" s="43">
        <v>0.14730880909744337</v>
      </c>
      <c r="L2120">
        <v>3.9961988469280563E-2</v>
      </c>
      <c r="M2120">
        <v>2.305672212491916E-2</v>
      </c>
      <c r="N2120" s="44">
        <v>0.41169766901191129</v>
      </c>
      <c r="O2120" s="161"/>
      <c r="P2120" s="162"/>
      <c r="Q2120" s="162"/>
      <c r="R2120" s="163"/>
      <c r="S2120" s="161"/>
      <c r="V2120" s="163"/>
      <c r="W2120" s="164"/>
      <c r="X2120" s="164"/>
    </row>
    <row r="2121" spans="10:24" x14ac:dyDescent="0.25">
      <c r="J2121">
        <v>2118</v>
      </c>
      <c r="K2121" s="43">
        <v>0.99115562367213472</v>
      </c>
      <c r="L2121">
        <v>0.72406269785150867</v>
      </c>
      <c r="M2121">
        <v>0.90505909042793742</v>
      </c>
      <c r="N2121" s="44">
        <v>0.37584201930240613</v>
      </c>
      <c r="O2121" s="161"/>
      <c r="P2121" s="162"/>
      <c r="Q2121" s="162"/>
      <c r="R2121" s="163"/>
      <c r="S2121" s="161"/>
      <c r="V2121" s="163"/>
      <c r="W2121" s="164"/>
      <c r="X2121" s="164"/>
    </row>
    <row r="2122" spans="10:24" x14ac:dyDescent="0.25">
      <c r="J2122">
        <v>2119</v>
      </c>
      <c r="K2122" s="43">
        <v>0.64335936815996275</v>
      </c>
      <c r="L2122">
        <v>0.7188810175547079</v>
      </c>
      <c r="M2122">
        <v>0.49188932519180995</v>
      </c>
      <c r="N2122" s="44">
        <v>0.60814649707123936</v>
      </c>
      <c r="O2122" s="161"/>
      <c r="P2122" s="162"/>
      <c r="Q2122" s="162"/>
      <c r="R2122" s="163"/>
      <c r="S2122" s="161"/>
      <c r="V2122" s="163"/>
      <c r="W2122" s="164"/>
      <c r="X2122" s="164"/>
    </row>
    <row r="2123" spans="10:24" x14ac:dyDescent="0.25">
      <c r="J2123">
        <v>2120</v>
      </c>
      <c r="K2123" s="43">
        <v>0.3939685689814042</v>
      </c>
      <c r="L2123">
        <v>0.74483859968256672</v>
      </c>
      <c r="M2123">
        <v>0.7163334597865002</v>
      </c>
      <c r="N2123" s="44">
        <v>0.55659398652983982</v>
      </c>
      <c r="O2123" s="161"/>
      <c r="P2123" s="162"/>
      <c r="Q2123" s="162"/>
      <c r="R2123" s="163"/>
      <c r="S2123" s="161"/>
      <c r="V2123" s="163"/>
      <c r="W2123" s="164"/>
      <c r="X2123" s="164"/>
    </row>
    <row r="2124" spans="10:24" x14ac:dyDescent="0.25">
      <c r="J2124">
        <v>2121</v>
      </c>
      <c r="K2124" s="43">
        <v>0.43303275020607768</v>
      </c>
      <c r="L2124">
        <v>0.65417045510191785</v>
      </c>
      <c r="M2124">
        <v>0.77532378980079775</v>
      </c>
      <c r="N2124" s="44">
        <v>0.78702244866200755</v>
      </c>
      <c r="O2124" s="161"/>
      <c r="P2124" s="162"/>
      <c r="Q2124" s="162"/>
      <c r="R2124" s="163"/>
      <c r="S2124" s="161"/>
      <c r="V2124" s="163"/>
      <c r="W2124" s="164"/>
      <c r="X2124" s="164"/>
    </row>
    <row r="2125" spans="10:24" x14ac:dyDescent="0.25">
      <c r="J2125">
        <v>2122</v>
      </c>
      <c r="K2125" s="43">
        <v>0.93637160605494152</v>
      </c>
      <c r="L2125">
        <v>0.46528531942985751</v>
      </c>
      <c r="M2125">
        <v>0.32650401308726695</v>
      </c>
      <c r="N2125" s="44">
        <v>0.25850667631552793</v>
      </c>
      <c r="O2125" s="161"/>
      <c r="P2125" s="162"/>
      <c r="Q2125" s="162"/>
      <c r="R2125" s="163"/>
      <c r="S2125" s="161"/>
      <c r="V2125" s="163"/>
      <c r="W2125" s="164"/>
      <c r="X2125" s="164"/>
    </row>
    <row r="2126" spans="10:24" x14ac:dyDescent="0.25">
      <c r="J2126">
        <v>2123</v>
      </c>
      <c r="K2126" s="43">
        <v>0.11295333838060162</v>
      </c>
      <c r="L2126">
        <v>7.5714252415031602E-2</v>
      </c>
      <c r="M2126">
        <v>0.74697477038043292</v>
      </c>
      <c r="N2126" s="44">
        <v>0.40290825485050041</v>
      </c>
      <c r="O2126" s="161"/>
      <c r="P2126" s="162"/>
      <c r="Q2126" s="162"/>
      <c r="R2126" s="163"/>
      <c r="S2126" s="161"/>
      <c r="V2126" s="163"/>
      <c r="W2126" s="164"/>
      <c r="X2126" s="164"/>
    </row>
    <row r="2127" spans="10:24" x14ac:dyDescent="0.25">
      <c r="J2127">
        <v>2124</v>
      </c>
      <c r="K2127" s="43">
        <v>0.34290479408785146</v>
      </c>
      <c r="L2127">
        <v>0.52366093244590506</v>
      </c>
      <c r="M2127">
        <v>0.61206440931712258</v>
      </c>
      <c r="N2127" s="44">
        <v>0.79375618805466186</v>
      </c>
      <c r="O2127" s="161"/>
      <c r="P2127" s="162"/>
      <c r="Q2127" s="162"/>
      <c r="R2127" s="163"/>
      <c r="S2127" s="161"/>
      <c r="V2127" s="163"/>
      <c r="W2127" s="164"/>
      <c r="X2127" s="164"/>
    </row>
    <row r="2128" spans="10:24" x14ac:dyDescent="0.25">
      <c r="J2128">
        <v>2125</v>
      </c>
      <c r="K2128" s="43">
        <v>0.80814135587083114</v>
      </c>
      <c r="L2128">
        <v>0.25750625379338377</v>
      </c>
      <c r="M2128">
        <v>0.45076952332469844</v>
      </c>
      <c r="N2128" s="44">
        <v>0.68438744980591903</v>
      </c>
      <c r="O2128" s="161"/>
      <c r="P2128" s="162"/>
      <c r="Q2128" s="162"/>
      <c r="R2128" s="163"/>
      <c r="S2128" s="161"/>
      <c r="V2128" s="163"/>
      <c r="W2128" s="164"/>
      <c r="X2128" s="164"/>
    </row>
    <row r="2129" spans="10:24" x14ac:dyDescent="0.25">
      <c r="J2129">
        <v>2126</v>
      </c>
      <c r="K2129" s="43">
        <v>0.73129525764625103</v>
      </c>
      <c r="L2129">
        <v>0.94884071616885346</v>
      </c>
      <c r="M2129">
        <v>0.73797948601882801</v>
      </c>
      <c r="N2129" s="44">
        <v>0.84473989848369535</v>
      </c>
      <c r="O2129" s="161"/>
      <c r="P2129" s="162"/>
      <c r="Q2129" s="162"/>
      <c r="R2129" s="163"/>
      <c r="S2129" s="161"/>
      <c r="V2129" s="163"/>
      <c r="W2129" s="164"/>
      <c r="X2129" s="164"/>
    </row>
    <row r="2130" spans="10:24" x14ac:dyDescent="0.25">
      <c r="J2130">
        <v>2127</v>
      </c>
      <c r="K2130" s="43">
        <v>0.60140492076178809</v>
      </c>
      <c r="L2130">
        <v>0.16308643248852028</v>
      </c>
      <c r="M2130">
        <v>0.33150090842861957</v>
      </c>
      <c r="N2130" s="44">
        <v>0.67352373560175316</v>
      </c>
      <c r="O2130" s="161"/>
      <c r="P2130" s="162"/>
      <c r="Q2130" s="162"/>
      <c r="R2130" s="163"/>
      <c r="S2130" s="161"/>
      <c r="V2130" s="163"/>
      <c r="W2130" s="164"/>
      <c r="X2130" s="164"/>
    </row>
    <row r="2131" spans="10:24" x14ac:dyDescent="0.25">
      <c r="J2131">
        <v>2128</v>
      </c>
      <c r="K2131" s="43">
        <v>0.34098547340657037</v>
      </c>
      <c r="L2131">
        <v>0.50656153923223912</v>
      </c>
      <c r="M2131">
        <v>0.63675431279371175</v>
      </c>
      <c r="N2131" s="44">
        <v>0.6811588349515556</v>
      </c>
      <c r="O2131" s="161"/>
      <c r="P2131" s="162"/>
      <c r="Q2131" s="162"/>
      <c r="R2131" s="163"/>
      <c r="S2131" s="161"/>
      <c r="V2131" s="163"/>
      <c r="W2131" s="164"/>
      <c r="X2131" s="164"/>
    </row>
    <row r="2132" spans="10:24" x14ac:dyDescent="0.25">
      <c r="J2132">
        <v>2129</v>
      </c>
      <c r="K2132" s="43">
        <v>5.7153106235318996E-2</v>
      </c>
      <c r="L2132">
        <v>8.2435458838227338E-2</v>
      </c>
      <c r="M2132">
        <v>0.39135892568002861</v>
      </c>
      <c r="N2132" s="44">
        <v>7.1339098273240698E-2</v>
      </c>
      <c r="O2132" s="161"/>
      <c r="P2132" s="162"/>
      <c r="Q2132" s="162"/>
      <c r="R2132" s="163"/>
      <c r="S2132" s="161"/>
      <c r="V2132" s="163"/>
      <c r="W2132" s="164"/>
      <c r="X2132" s="164"/>
    </row>
    <row r="2133" spans="10:24" x14ac:dyDescent="0.25">
      <c r="J2133">
        <v>2130</v>
      </c>
      <c r="K2133" s="43">
        <v>0.6449640211954909</v>
      </c>
      <c r="L2133">
        <v>0.28927586975292474</v>
      </c>
      <c r="M2133">
        <v>0.81642078107297256</v>
      </c>
      <c r="N2133" s="44">
        <v>0.77580844567915042</v>
      </c>
      <c r="O2133" s="161"/>
      <c r="P2133" s="162"/>
      <c r="Q2133" s="162"/>
      <c r="R2133" s="163"/>
      <c r="S2133" s="161"/>
      <c r="V2133" s="163"/>
      <c r="W2133" s="164"/>
      <c r="X2133" s="164"/>
    </row>
    <row r="2134" spans="10:24" x14ac:dyDescent="0.25">
      <c r="J2134">
        <v>2131</v>
      </c>
      <c r="K2134" s="43">
        <v>0.41454025422871976</v>
      </c>
      <c r="L2134">
        <v>0.71381229333311713</v>
      </c>
      <c r="M2134">
        <v>0.91689940283085392</v>
      </c>
      <c r="N2134" s="44">
        <v>0.62960489252934138</v>
      </c>
      <c r="O2134" s="161"/>
      <c r="P2134" s="162"/>
      <c r="Q2134" s="162"/>
      <c r="R2134" s="163"/>
      <c r="S2134" s="161"/>
      <c r="V2134" s="163"/>
      <c r="W2134" s="164"/>
      <c r="X2134" s="164"/>
    </row>
    <row r="2135" spans="10:24" x14ac:dyDescent="0.25">
      <c r="J2135">
        <v>2132</v>
      </c>
      <c r="K2135" s="43">
        <v>0.60093910893682578</v>
      </c>
      <c r="L2135">
        <v>0.77756084482033316</v>
      </c>
      <c r="M2135">
        <v>0.43032605840215621</v>
      </c>
      <c r="N2135" s="44">
        <v>0.78689185204021539</v>
      </c>
      <c r="O2135" s="161"/>
      <c r="P2135" s="162"/>
      <c r="Q2135" s="162"/>
      <c r="R2135" s="163"/>
      <c r="S2135" s="161"/>
      <c r="V2135" s="163"/>
      <c r="W2135" s="164"/>
      <c r="X2135" s="164"/>
    </row>
    <row r="2136" spans="10:24" x14ac:dyDescent="0.25">
      <c r="J2136">
        <v>2133</v>
      </c>
      <c r="K2136" s="43">
        <v>0.39148856055570025</v>
      </c>
      <c r="L2136">
        <v>0.8230997208654901</v>
      </c>
      <c r="M2136">
        <v>0.98337890466744737</v>
      </c>
      <c r="N2136" s="44">
        <v>0.423248999425342</v>
      </c>
      <c r="O2136" s="161"/>
      <c r="P2136" s="162"/>
      <c r="Q2136" s="162"/>
      <c r="R2136" s="163"/>
      <c r="S2136" s="161"/>
      <c r="V2136" s="163"/>
      <c r="W2136" s="164"/>
      <c r="X2136" s="164"/>
    </row>
    <row r="2137" spans="10:24" x14ac:dyDescent="0.25">
      <c r="J2137">
        <v>2134</v>
      </c>
      <c r="K2137" s="43">
        <v>0.30073992602060939</v>
      </c>
      <c r="L2137">
        <v>0.58312643157252741</v>
      </c>
      <c r="M2137">
        <v>0.47547074340384066</v>
      </c>
      <c r="N2137" s="44">
        <v>0.13130354191401306</v>
      </c>
      <c r="O2137" s="161"/>
      <c r="P2137" s="162"/>
      <c r="Q2137" s="162"/>
      <c r="R2137" s="163"/>
      <c r="S2137" s="161"/>
      <c r="V2137" s="163"/>
      <c r="W2137" s="164"/>
      <c r="X2137" s="164"/>
    </row>
    <row r="2138" spans="10:24" x14ac:dyDescent="0.25">
      <c r="J2138">
        <v>2135</v>
      </c>
      <c r="K2138" s="43">
        <v>0.14872135980967394</v>
      </c>
      <c r="L2138">
        <v>0.2075560814570514</v>
      </c>
      <c r="M2138">
        <v>0.24466076801962455</v>
      </c>
      <c r="N2138" s="44">
        <v>0.44185080885137762</v>
      </c>
      <c r="O2138" s="161"/>
      <c r="P2138" s="162"/>
      <c r="Q2138" s="162"/>
      <c r="R2138" s="163"/>
      <c r="S2138" s="161"/>
      <c r="V2138" s="163"/>
      <c r="W2138" s="164"/>
      <c r="X2138" s="164"/>
    </row>
    <row r="2139" spans="10:24" x14ac:dyDescent="0.25">
      <c r="J2139">
        <v>2136</v>
      </c>
      <c r="K2139" s="43">
        <v>0.78588027498831148</v>
      </c>
      <c r="L2139">
        <v>0.45450830971759715</v>
      </c>
      <c r="M2139">
        <v>8.6658109141126038E-2</v>
      </c>
      <c r="N2139" s="44">
        <v>0.64191649878278501</v>
      </c>
      <c r="O2139" s="161"/>
      <c r="P2139" s="162"/>
      <c r="Q2139" s="162"/>
      <c r="R2139" s="163"/>
      <c r="S2139" s="161"/>
      <c r="V2139" s="163"/>
      <c r="W2139" s="164"/>
      <c r="X2139" s="164"/>
    </row>
    <row r="2140" spans="10:24" x14ac:dyDescent="0.25">
      <c r="J2140">
        <v>2137</v>
      </c>
      <c r="K2140" s="43">
        <v>0.1434367076731955</v>
      </c>
      <c r="L2140">
        <v>0.28109918620338203</v>
      </c>
      <c r="M2140">
        <v>1.3780841844977409E-2</v>
      </c>
      <c r="N2140" s="44">
        <v>0.42379412407715855</v>
      </c>
      <c r="O2140" s="161"/>
      <c r="P2140" s="162"/>
      <c r="Q2140" s="162"/>
      <c r="R2140" s="163"/>
      <c r="S2140" s="161"/>
      <c r="V2140" s="163"/>
      <c r="W2140" s="164"/>
      <c r="X2140" s="164"/>
    </row>
    <row r="2141" spans="10:24" x14ac:dyDescent="0.25">
      <c r="J2141">
        <v>2138</v>
      </c>
      <c r="K2141" s="43">
        <v>0.9602190140992144</v>
      </c>
      <c r="L2141">
        <v>0.99892855850184314</v>
      </c>
      <c r="M2141">
        <v>0.29407493139407814</v>
      </c>
      <c r="N2141" s="44">
        <v>0.71701132393809897</v>
      </c>
      <c r="O2141" s="161"/>
      <c r="P2141" s="162"/>
      <c r="Q2141" s="162"/>
      <c r="R2141" s="163"/>
      <c r="S2141" s="161"/>
      <c r="V2141" s="163"/>
      <c r="W2141" s="164"/>
      <c r="X2141" s="164"/>
    </row>
    <row r="2142" spans="10:24" x14ac:dyDescent="0.25">
      <c r="J2142">
        <v>2139</v>
      </c>
      <c r="K2142" s="43">
        <v>0.80296827486158973</v>
      </c>
      <c r="L2142">
        <v>3.2523924150693606E-3</v>
      </c>
      <c r="M2142">
        <v>0.44748185267631946</v>
      </c>
      <c r="N2142" s="44">
        <v>0.74991778056479441</v>
      </c>
      <c r="O2142" s="161"/>
      <c r="P2142" s="162"/>
      <c r="Q2142" s="162"/>
      <c r="R2142" s="163"/>
      <c r="S2142" s="161"/>
      <c r="V2142" s="163"/>
      <c r="W2142" s="164"/>
      <c r="X2142" s="164"/>
    </row>
    <row r="2143" spans="10:24" x14ac:dyDescent="0.25">
      <c r="J2143">
        <v>2140</v>
      </c>
      <c r="K2143" s="43">
        <v>0.89170466255464931</v>
      </c>
      <c r="L2143">
        <v>0.46898807308206336</v>
      </c>
      <c r="M2143">
        <v>0.29691353315028368</v>
      </c>
      <c r="N2143" s="44">
        <v>0.82042686090721972</v>
      </c>
      <c r="O2143" s="161"/>
      <c r="P2143" s="162"/>
      <c r="Q2143" s="162"/>
      <c r="R2143" s="163"/>
      <c r="S2143" s="161"/>
      <c r="V2143" s="163"/>
      <c r="W2143" s="164"/>
      <c r="X2143" s="164"/>
    </row>
    <row r="2144" spans="10:24" x14ac:dyDescent="0.25">
      <c r="J2144">
        <v>2141</v>
      </c>
      <c r="K2144" s="43">
        <v>0.19119196543445827</v>
      </c>
      <c r="L2144">
        <v>0.10218372490851646</v>
      </c>
      <c r="M2144">
        <v>0.82743552503713313</v>
      </c>
      <c r="N2144" s="44">
        <v>0.29401430565100939</v>
      </c>
      <c r="O2144" s="161"/>
      <c r="P2144" s="162"/>
      <c r="Q2144" s="162"/>
      <c r="R2144" s="163"/>
      <c r="S2144" s="161"/>
      <c r="V2144" s="163"/>
      <c r="W2144" s="164"/>
      <c r="X2144" s="164"/>
    </row>
    <row r="2145" spans="10:24" x14ac:dyDescent="0.25">
      <c r="J2145">
        <v>2142</v>
      </c>
      <c r="K2145" s="43">
        <v>0.62749757604569223</v>
      </c>
      <c r="L2145">
        <v>0.29646507686370349</v>
      </c>
      <c r="M2145">
        <v>0.20389848718608694</v>
      </c>
      <c r="N2145" s="44">
        <v>0.67683148603562548</v>
      </c>
      <c r="O2145" s="161"/>
      <c r="P2145" s="162"/>
      <c r="Q2145" s="162"/>
      <c r="R2145" s="163"/>
      <c r="S2145" s="161"/>
      <c r="V2145" s="163"/>
      <c r="W2145" s="164"/>
      <c r="X2145" s="164"/>
    </row>
    <row r="2146" spans="10:24" x14ac:dyDescent="0.25">
      <c r="J2146">
        <v>2143</v>
      </c>
      <c r="K2146" s="43">
        <v>0.85992115812162073</v>
      </c>
      <c r="L2146">
        <v>0.66081109432899032</v>
      </c>
      <c r="M2146">
        <v>0.85109063854497002</v>
      </c>
      <c r="N2146" s="44">
        <v>0.40936586054799762</v>
      </c>
      <c r="O2146" s="161"/>
      <c r="P2146" s="162"/>
      <c r="Q2146" s="162"/>
      <c r="R2146" s="163"/>
      <c r="S2146" s="161"/>
      <c r="V2146" s="163"/>
      <c r="W2146" s="164"/>
      <c r="X2146" s="164"/>
    </row>
    <row r="2147" spans="10:24" x14ac:dyDescent="0.25">
      <c r="J2147">
        <v>2144</v>
      </c>
      <c r="K2147" s="43">
        <v>3.9574143235189374E-2</v>
      </c>
      <c r="L2147">
        <v>0.94853877532826703</v>
      </c>
      <c r="M2147">
        <v>0.40940322271804308</v>
      </c>
      <c r="N2147" s="44">
        <v>0.4583378575183662</v>
      </c>
      <c r="O2147" s="161"/>
      <c r="P2147" s="162"/>
      <c r="Q2147" s="162"/>
      <c r="R2147" s="163"/>
      <c r="S2147" s="161"/>
      <c r="V2147" s="163"/>
      <c r="W2147" s="164"/>
      <c r="X2147" s="164"/>
    </row>
    <row r="2148" spans="10:24" x14ac:dyDescent="0.25">
      <c r="J2148">
        <v>2145</v>
      </c>
      <c r="K2148" s="43">
        <v>0.52737661544874703</v>
      </c>
      <c r="L2148">
        <v>0.24099046549178238</v>
      </c>
      <c r="M2148">
        <v>0.3007871457639143</v>
      </c>
      <c r="N2148" s="44">
        <v>0.6688489361777169</v>
      </c>
      <c r="O2148" s="161"/>
      <c r="P2148" s="162"/>
      <c r="Q2148" s="162"/>
      <c r="R2148" s="163"/>
      <c r="S2148" s="161"/>
      <c r="V2148" s="163"/>
      <c r="W2148" s="164"/>
      <c r="X2148" s="164"/>
    </row>
    <row r="2149" spans="10:24" x14ac:dyDescent="0.25">
      <c r="J2149">
        <v>2146</v>
      </c>
      <c r="K2149" s="43">
        <v>0.89097309324376373</v>
      </c>
      <c r="L2149">
        <v>0.9648516924536642</v>
      </c>
      <c r="M2149">
        <v>0.81319123181561792</v>
      </c>
      <c r="N2149" s="44">
        <v>1.1653464344345887E-2</v>
      </c>
      <c r="O2149" s="161"/>
      <c r="P2149" s="162"/>
      <c r="Q2149" s="162"/>
      <c r="R2149" s="163"/>
      <c r="S2149" s="161"/>
      <c r="V2149" s="163"/>
      <c r="W2149" s="164"/>
      <c r="X2149" s="164"/>
    </row>
    <row r="2150" spans="10:24" x14ac:dyDescent="0.25">
      <c r="J2150">
        <v>2147</v>
      </c>
      <c r="K2150" s="43">
        <v>0.23821936177794434</v>
      </c>
      <c r="L2150">
        <v>0.69459656277384052</v>
      </c>
      <c r="M2150">
        <v>0.46236905894916547</v>
      </c>
      <c r="N2150" s="44">
        <v>0.63959801000596905</v>
      </c>
      <c r="O2150" s="161"/>
      <c r="P2150" s="162"/>
      <c r="Q2150" s="162"/>
      <c r="R2150" s="163"/>
      <c r="S2150" s="161"/>
      <c r="V2150" s="163"/>
      <c r="W2150" s="164"/>
      <c r="X2150" s="164"/>
    </row>
    <row r="2151" spans="10:24" x14ac:dyDescent="0.25">
      <c r="J2151">
        <v>2148</v>
      </c>
      <c r="K2151" s="43">
        <v>0.10799130295330561</v>
      </c>
      <c r="L2151">
        <v>1.5932232720092143E-2</v>
      </c>
      <c r="M2151">
        <v>3.863240642382415E-2</v>
      </c>
      <c r="N2151" s="44">
        <v>0.68859844991082331</v>
      </c>
      <c r="O2151" s="161"/>
      <c r="P2151" s="162"/>
      <c r="Q2151" s="162"/>
      <c r="R2151" s="163"/>
      <c r="S2151" s="161"/>
      <c r="V2151" s="163"/>
      <c r="W2151" s="164"/>
      <c r="X2151" s="164"/>
    </row>
    <row r="2152" spans="10:24" x14ac:dyDescent="0.25">
      <c r="J2152">
        <v>2149</v>
      </c>
      <c r="K2152" s="43">
        <v>0.93182665090893257</v>
      </c>
      <c r="L2152">
        <v>0.40472628620047213</v>
      </c>
      <c r="M2152">
        <v>0.92681887443414879</v>
      </c>
      <c r="N2152" s="44">
        <v>0.32415269904527522</v>
      </c>
      <c r="O2152" s="161"/>
      <c r="P2152" s="162"/>
      <c r="Q2152" s="162"/>
      <c r="R2152" s="163"/>
      <c r="S2152" s="161"/>
      <c r="V2152" s="163"/>
      <c r="W2152" s="164"/>
      <c r="X2152" s="164"/>
    </row>
    <row r="2153" spans="10:24" x14ac:dyDescent="0.25">
      <c r="J2153">
        <v>2150</v>
      </c>
      <c r="K2153" s="43">
        <v>0.98358125884467074</v>
      </c>
      <c r="L2153">
        <v>0.95248326204702516</v>
      </c>
      <c r="M2153">
        <v>0.12953412023752375</v>
      </c>
      <c r="N2153" s="44">
        <v>0.96516075558363335</v>
      </c>
      <c r="O2153" s="161"/>
      <c r="P2153" s="162"/>
      <c r="Q2153" s="162"/>
      <c r="R2153" s="163"/>
      <c r="S2153" s="161"/>
      <c r="V2153" s="163"/>
      <c r="W2153" s="164"/>
      <c r="X2153" s="164"/>
    </row>
    <row r="2154" spans="10:24" x14ac:dyDescent="0.25">
      <c r="J2154">
        <v>2151</v>
      </c>
      <c r="K2154" s="43">
        <v>0.61726864387915126</v>
      </c>
      <c r="L2154">
        <v>0.42298966234441993</v>
      </c>
      <c r="M2154">
        <v>0.6488475596770068</v>
      </c>
      <c r="N2154" s="44">
        <v>0.82829941542462704</v>
      </c>
      <c r="O2154" s="161"/>
      <c r="P2154" s="162"/>
      <c r="Q2154" s="162"/>
      <c r="R2154" s="163"/>
      <c r="S2154" s="161"/>
      <c r="V2154" s="163"/>
      <c r="W2154" s="164"/>
      <c r="X2154" s="164"/>
    </row>
    <row r="2155" spans="10:24" x14ac:dyDescent="0.25">
      <c r="J2155">
        <v>2152</v>
      </c>
      <c r="K2155" s="43">
        <v>0.44862712754057243</v>
      </c>
      <c r="L2155">
        <v>0.25526237111865513</v>
      </c>
      <c r="M2155">
        <v>0.45679298095241827</v>
      </c>
      <c r="N2155" s="44">
        <v>0.45512291219869938</v>
      </c>
      <c r="O2155" s="161"/>
      <c r="P2155" s="162"/>
      <c r="Q2155" s="162"/>
      <c r="R2155" s="163"/>
      <c r="S2155" s="161"/>
      <c r="V2155" s="163"/>
      <c r="W2155" s="164"/>
      <c r="X2155" s="164"/>
    </row>
    <row r="2156" spans="10:24" x14ac:dyDescent="0.25">
      <c r="J2156">
        <v>2153</v>
      </c>
      <c r="K2156" s="43">
        <v>0.41509739671557655</v>
      </c>
      <c r="L2156">
        <v>0.34273141101060223</v>
      </c>
      <c r="M2156">
        <v>0.25832283414305213</v>
      </c>
      <c r="N2156" s="44">
        <v>0.90817843577182467</v>
      </c>
      <c r="O2156" s="161"/>
      <c r="P2156" s="162"/>
      <c r="Q2156" s="162"/>
      <c r="R2156" s="163"/>
      <c r="S2156" s="161"/>
      <c r="V2156" s="163"/>
      <c r="W2156" s="164"/>
      <c r="X2156" s="164"/>
    </row>
    <row r="2157" spans="10:24" x14ac:dyDescent="0.25">
      <c r="J2157">
        <v>2154</v>
      </c>
      <c r="K2157" s="43">
        <v>0.15545890200125245</v>
      </c>
      <c r="L2157">
        <v>4.9360226826109521E-3</v>
      </c>
      <c r="M2157">
        <v>0.32322945571053419</v>
      </c>
      <c r="N2157" s="44">
        <v>0.13185126196112362</v>
      </c>
      <c r="O2157" s="161"/>
      <c r="P2157" s="162"/>
      <c r="Q2157" s="162"/>
      <c r="R2157" s="163"/>
      <c r="S2157" s="161"/>
      <c r="V2157" s="163"/>
      <c r="W2157" s="164"/>
      <c r="X2157" s="164"/>
    </row>
    <row r="2158" spans="10:24" x14ac:dyDescent="0.25">
      <c r="J2158">
        <v>2155</v>
      </c>
      <c r="K2158" s="43">
        <v>0.79904299875856322</v>
      </c>
      <c r="L2158">
        <v>0.34327033492581005</v>
      </c>
      <c r="M2158">
        <v>0.20810984018867396</v>
      </c>
      <c r="N2158" s="44">
        <v>2.7696464628745865E-5</v>
      </c>
      <c r="O2158" s="161"/>
      <c r="P2158" s="162"/>
      <c r="Q2158" s="162"/>
      <c r="R2158" s="163"/>
      <c r="S2158" s="161"/>
      <c r="V2158" s="163"/>
      <c r="W2158" s="164"/>
      <c r="X2158" s="164"/>
    </row>
    <row r="2159" spans="10:24" x14ac:dyDescent="0.25">
      <c r="J2159">
        <v>2156</v>
      </c>
      <c r="K2159" s="43">
        <v>0.16624232585033405</v>
      </c>
      <c r="L2159">
        <v>0.90345253581384577</v>
      </c>
      <c r="M2159">
        <v>0.79403612288213143</v>
      </c>
      <c r="N2159" s="44">
        <v>0.38824286484178228</v>
      </c>
      <c r="O2159" s="161"/>
      <c r="P2159" s="162"/>
      <c r="Q2159" s="162"/>
      <c r="R2159" s="163"/>
      <c r="S2159" s="161"/>
      <c r="V2159" s="163"/>
      <c r="W2159" s="164"/>
      <c r="X2159" s="164"/>
    </row>
    <row r="2160" spans="10:24" x14ac:dyDescent="0.25">
      <c r="J2160">
        <v>2157</v>
      </c>
      <c r="K2160" s="43">
        <v>0.83167904788308589</v>
      </c>
      <c r="L2160">
        <v>0.26307510444976523</v>
      </c>
      <c r="M2160">
        <v>0.84120484572808774</v>
      </c>
      <c r="N2160" s="44">
        <v>0.52275408984399951</v>
      </c>
      <c r="O2160" s="161"/>
      <c r="P2160" s="162"/>
      <c r="Q2160" s="162"/>
      <c r="R2160" s="163"/>
      <c r="S2160" s="161"/>
      <c r="V2160" s="163"/>
      <c r="W2160" s="164"/>
      <c r="X2160" s="164"/>
    </row>
    <row r="2161" spans="10:24" x14ac:dyDescent="0.25">
      <c r="J2161">
        <v>2158</v>
      </c>
      <c r="K2161" s="43">
        <v>0.6033980021565728</v>
      </c>
      <c r="L2161">
        <v>0.52769430453388289</v>
      </c>
      <c r="M2161">
        <v>0.11195156472123291</v>
      </c>
      <c r="N2161" s="44">
        <v>0.65620223053768101</v>
      </c>
      <c r="O2161" s="161"/>
      <c r="P2161" s="162"/>
      <c r="Q2161" s="162"/>
      <c r="R2161" s="163"/>
      <c r="S2161" s="161"/>
      <c r="V2161" s="163"/>
      <c r="W2161" s="164"/>
      <c r="X2161" s="164"/>
    </row>
    <row r="2162" spans="10:24" x14ac:dyDescent="0.25">
      <c r="J2162">
        <v>2159</v>
      </c>
      <c r="K2162" s="43">
        <v>0.72445804192612795</v>
      </c>
      <c r="L2162">
        <v>0.83244496010262581</v>
      </c>
      <c r="M2162">
        <v>8.7361738079148044E-2</v>
      </c>
      <c r="N2162" s="44">
        <v>0.49233101700363935</v>
      </c>
      <c r="O2162" s="161"/>
      <c r="P2162" s="162"/>
      <c r="Q2162" s="162"/>
      <c r="R2162" s="163"/>
      <c r="S2162" s="161"/>
      <c r="V2162" s="163"/>
      <c r="W2162" s="164"/>
      <c r="X2162" s="164"/>
    </row>
    <row r="2163" spans="10:24" x14ac:dyDescent="0.25">
      <c r="J2163">
        <v>2160</v>
      </c>
      <c r="K2163" s="43">
        <v>0.7525085624085982</v>
      </c>
      <c r="L2163">
        <v>0.50801326959587878</v>
      </c>
      <c r="M2163">
        <v>0.6593330910863322</v>
      </c>
      <c r="N2163" s="44">
        <v>0.47455237787316895</v>
      </c>
      <c r="O2163" s="161"/>
      <c r="P2163" s="162"/>
      <c r="Q2163" s="162"/>
      <c r="R2163" s="163"/>
      <c r="S2163" s="161"/>
      <c r="V2163" s="163"/>
      <c r="W2163" s="164"/>
      <c r="X2163" s="164"/>
    </row>
    <row r="2164" spans="10:24" x14ac:dyDescent="0.25">
      <c r="J2164">
        <v>2161</v>
      </c>
      <c r="K2164" s="43">
        <v>8.7495296895697905E-2</v>
      </c>
      <c r="L2164">
        <v>0.25551802068320983</v>
      </c>
      <c r="M2164">
        <v>0.81127451739079648</v>
      </c>
      <c r="N2164" s="44">
        <v>0.61586241084488069</v>
      </c>
      <c r="O2164" s="161"/>
      <c r="P2164" s="162"/>
      <c r="Q2164" s="162"/>
      <c r="R2164" s="163"/>
      <c r="S2164" s="161"/>
      <c r="V2164" s="163"/>
      <c r="W2164" s="164"/>
      <c r="X2164" s="164"/>
    </row>
    <row r="2165" spans="10:24" x14ac:dyDescent="0.25">
      <c r="J2165">
        <v>2162</v>
      </c>
      <c r="K2165" s="43">
        <v>0.98935911254932396</v>
      </c>
      <c r="L2165">
        <v>0.98952701863088055</v>
      </c>
      <c r="M2165">
        <v>0.92941198077291531</v>
      </c>
      <c r="N2165" s="44">
        <v>0.95121764859485647</v>
      </c>
      <c r="O2165" s="161"/>
      <c r="P2165" s="162"/>
      <c r="Q2165" s="162"/>
      <c r="R2165" s="163"/>
      <c r="S2165" s="161"/>
      <c r="V2165" s="163"/>
      <c r="W2165" s="164"/>
      <c r="X2165" s="164"/>
    </row>
    <row r="2166" spans="10:24" x14ac:dyDescent="0.25">
      <c r="J2166">
        <v>2163</v>
      </c>
      <c r="K2166" s="43">
        <v>0.24034808794612694</v>
      </c>
      <c r="L2166">
        <v>0.9397354571743971</v>
      </c>
      <c r="M2166">
        <v>0.31467503438816791</v>
      </c>
      <c r="N2166" s="44">
        <v>0.40111946249114239</v>
      </c>
      <c r="O2166" s="161"/>
      <c r="P2166" s="162"/>
      <c r="Q2166" s="162"/>
      <c r="R2166" s="163"/>
      <c r="S2166" s="161"/>
      <c r="V2166" s="163"/>
      <c r="W2166" s="164"/>
      <c r="X2166" s="164"/>
    </row>
    <row r="2167" spans="10:24" x14ac:dyDescent="0.25">
      <c r="J2167">
        <v>2164</v>
      </c>
      <c r="K2167" s="43">
        <v>0.73264066328330546</v>
      </c>
      <c r="L2167">
        <v>0.15174082762248731</v>
      </c>
      <c r="M2167">
        <v>0.75204473784896952</v>
      </c>
      <c r="N2167" s="44">
        <v>0.57192443019149186</v>
      </c>
      <c r="O2167" s="161"/>
      <c r="P2167" s="162"/>
      <c r="Q2167" s="162"/>
      <c r="R2167" s="163"/>
      <c r="S2167" s="161"/>
      <c r="V2167" s="163"/>
      <c r="W2167" s="164"/>
      <c r="X2167" s="164"/>
    </row>
    <row r="2168" spans="10:24" x14ac:dyDescent="0.25">
      <c r="J2168">
        <v>2165</v>
      </c>
      <c r="K2168" s="43">
        <v>0.27640297171103101</v>
      </c>
      <c r="L2168">
        <v>0.48738581977285234</v>
      </c>
      <c r="M2168">
        <v>0.73858192439408787</v>
      </c>
      <c r="N2168" s="44">
        <v>0.20684747208695464</v>
      </c>
      <c r="O2168" s="161"/>
      <c r="P2168" s="162"/>
      <c r="Q2168" s="162"/>
      <c r="R2168" s="163"/>
      <c r="S2168" s="161"/>
      <c r="V2168" s="163"/>
      <c r="W2168" s="164"/>
      <c r="X2168" s="164"/>
    </row>
    <row r="2169" spans="10:24" x14ac:dyDescent="0.25">
      <c r="J2169">
        <v>2166</v>
      </c>
      <c r="K2169" s="43">
        <v>0.7971580682634829</v>
      </c>
      <c r="L2169">
        <v>0.28693434029612419</v>
      </c>
      <c r="M2169">
        <v>0.16183133936645577</v>
      </c>
      <c r="N2169" s="44">
        <v>0.95673870894756941</v>
      </c>
      <c r="O2169" s="161"/>
      <c r="P2169" s="162"/>
      <c r="Q2169" s="162"/>
      <c r="R2169" s="163"/>
      <c r="S2169" s="161"/>
      <c r="V2169" s="163"/>
      <c r="W2169" s="164"/>
      <c r="X2169" s="164"/>
    </row>
    <row r="2170" spans="10:24" x14ac:dyDescent="0.25">
      <c r="J2170">
        <v>2167</v>
      </c>
      <c r="K2170" s="43">
        <v>0.96142326713238146</v>
      </c>
      <c r="L2170">
        <v>0.2560519523883078</v>
      </c>
      <c r="M2170">
        <v>5.8466782874372791E-2</v>
      </c>
      <c r="N2170" s="44">
        <v>0.89911071548639443</v>
      </c>
      <c r="O2170" s="161"/>
      <c r="P2170" s="162"/>
      <c r="Q2170" s="162"/>
      <c r="R2170" s="163"/>
      <c r="S2170" s="161"/>
      <c r="V2170" s="163"/>
      <c r="W2170" s="164"/>
      <c r="X2170" s="164"/>
    </row>
    <row r="2171" spans="10:24" x14ac:dyDescent="0.25">
      <c r="J2171">
        <v>2168</v>
      </c>
      <c r="K2171" s="43">
        <v>0.31744039535022961</v>
      </c>
      <c r="L2171">
        <v>0.14114532121425083</v>
      </c>
      <c r="M2171">
        <v>0.26773591707767685</v>
      </c>
      <c r="N2171" s="44">
        <v>0.88432575655960932</v>
      </c>
      <c r="O2171" s="161"/>
      <c r="P2171" s="162"/>
      <c r="Q2171" s="162"/>
      <c r="R2171" s="163"/>
      <c r="S2171" s="161"/>
      <c r="V2171" s="163"/>
      <c r="W2171" s="164"/>
      <c r="X2171" s="164"/>
    </row>
    <row r="2172" spans="10:24" x14ac:dyDescent="0.25">
      <c r="J2172">
        <v>2169</v>
      </c>
      <c r="K2172" s="43">
        <v>0.34543977890680311</v>
      </c>
      <c r="L2172">
        <v>0.87354243881925664</v>
      </c>
      <c r="M2172">
        <v>0.70682201431654079</v>
      </c>
      <c r="N2172" s="44">
        <v>4.4175065254878243E-2</v>
      </c>
      <c r="O2172" s="161"/>
      <c r="P2172" s="162"/>
      <c r="Q2172" s="162"/>
      <c r="R2172" s="163"/>
      <c r="S2172" s="161"/>
      <c r="V2172" s="163"/>
      <c r="W2172" s="164"/>
      <c r="X2172" s="164"/>
    </row>
    <row r="2173" spans="10:24" x14ac:dyDescent="0.25">
      <c r="J2173">
        <v>2170</v>
      </c>
      <c r="K2173" s="43">
        <v>0.30775574588974319</v>
      </c>
      <c r="L2173">
        <v>0.34598331430925267</v>
      </c>
      <c r="M2173">
        <v>0.31218444293459602</v>
      </c>
      <c r="N2173" s="44">
        <v>0.304764188924594</v>
      </c>
      <c r="O2173" s="161"/>
      <c r="P2173" s="162"/>
      <c r="Q2173" s="162"/>
      <c r="R2173" s="163"/>
      <c r="S2173" s="161"/>
      <c r="V2173" s="163"/>
      <c r="W2173" s="164"/>
      <c r="X2173" s="164"/>
    </row>
    <row r="2174" spans="10:24" x14ac:dyDescent="0.25">
      <c r="J2174">
        <v>2171</v>
      </c>
      <c r="K2174" s="43">
        <v>0.21671655990005578</v>
      </c>
      <c r="L2174">
        <v>0.83006475507975686</v>
      </c>
      <c r="M2174">
        <v>0.27008675065417675</v>
      </c>
      <c r="N2174" s="44">
        <v>0.27297292284397934</v>
      </c>
      <c r="O2174" s="161"/>
      <c r="P2174" s="162"/>
      <c r="Q2174" s="162"/>
      <c r="R2174" s="163"/>
      <c r="S2174" s="161"/>
      <c r="V2174" s="163"/>
      <c r="W2174" s="164"/>
      <c r="X2174" s="164"/>
    </row>
    <row r="2175" spans="10:24" x14ac:dyDescent="0.25">
      <c r="J2175">
        <v>2172</v>
      </c>
      <c r="K2175" s="43">
        <v>0.66976539866535456</v>
      </c>
      <c r="L2175">
        <v>0.76091883282492612</v>
      </c>
      <c r="M2175">
        <v>0.91303126767799492</v>
      </c>
      <c r="N2175" s="44">
        <v>0.38956100898187052</v>
      </c>
      <c r="O2175" s="161"/>
      <c r="P2175" s="162"/>
      <c r="Q2175" s="162"/>
      <c r="R2175" s="163"/>
      <c r="S2175" s="161"/>
      <c r="V2175" s="163"/>
      <c r="W2175" s="164"/>
      <c r="X2175" s="164"/>
    </row>
    <row r="2176" spans="10:24" x14ac:dyDescent="0.25">
      <c r="J2176">
        <v>2173</v>
      </c>
      <c r="K2176" s="43">
        <v>0.39896334666047706</v>
      </c>
      <c r="L2176">
        <v>0.90123882980001802</v>
      </c>
      <c r="M2176">
        <v>0.3370156838652143</v>
      </c>
      <c r="N2176" s="44">
        <v>0.13258192049653483</v>
      </c>
      <c r="O2176" s="161"/>
      <c r="P2176" s="162"/>
      <c r="Q2176" s="162"/>
      <c r="R2176" s="163"/>
      <c r="S2176" s="161"/>
      <c r="V2176" s="163"/>
      <c r="W2176" s="164"/>
      <c r="X2176" s="164"/>
    </row>
    <row r="2177" spans="10:24" x14ac:dyDescent="0.25">
      <c r="J2177">
        <v>2174</v>
      </c>
      <c r="K2177" s="43">
        <v>0.74706630660884499</v>
      </c>
      <c r="L2177">
        <v>0.94180264347351528</v>
      </c>
      <c r="M2177">
        <v>0.67686091027452255</v>
      </c>
      <c r="N2177" s="44">
        <v>0.23951380697825508</v>
      </c>
      <c r="O2177" s="161"/>
      <c r="P2177" s="162"/>
      <c r="Q2177" s="162"/>
      <c r="R2177" s="163"/>
      <c r="S2177" s="161"/>
      <c r="V2177" s="163"/>
      <c r="W2177" s="164"/>
      <c r="X2177" s="164"/>
    </row>
    <row r="2178" spans="10:24" x14ac:dyDescent="0.25">
      <c r="J2178">
        <v>2175</v>
      </c>
      <c r="K2178" s="43">
        <v>0.20435141728058326</v>
      </c>
      <c r="L2178">
        <v>0.86904918168245926</v>
      </c>
      <c r="M2178">
        <v>0.81973362155054519</v>
      </c>
      <c r="N2178" s="44">
        <v>0.83949184597113591</v>
      </c>
      <c r="O2178" s="161"/>
      <c r="P2178" s="162"/>
      <c r="Q2178" s="162"/>
      <c r="R2178" s="163"/>
      <c r="S2178" s="161"/>
      <c r="V2178" s="163"/>
      <c r="W2178" s="164"/>
      <c r="X2178" s="164"/>
    </row>
    <row r="2179" spans="10:24" x14ac:dyDescent="0.25">
      <c r="J2179">
        <v>2176</v>
      </c>
      <c r="K2179" s="43">
        <v>0.50249068437811883</v>
      </c>
      <c r="L2179">
        <v>0.47861805180576922</v>
      </c>
      <c r="M2179">
        <v>0.39095240925823682</v>
      </c>
      <c r="N2179" s="44">
        <v>0.41274878046623953</v>
      </c>
      <c r="O2179" s="161"/>
      <c r="P2179" s="162"/>
      <c r="Q2179" s="162"/>
      <c r="R2179" s="163"/>
      <c r="S2179" s="161"/>
      <c r="V2179" s="163"/>
      <c r="W2179" s="164"/>
      <c r="X2179" s="164"/>
    </row>
    <row r="2180" spans="10:24" x14ac:dyDescent="0.25">
      <c r="J2180">
        <v>2177</v>
      </c>
      <c r="K2180" s="43">
        <v>0.22250620535723664</v>
      </c>
      <c r="L2180">
        <v>0.93016826275786868</v>
      </c>
      <c r="M2180">
        <v>0.26016709879465649</v>
      </c>
      <c r="N2180" s="44">
        <v>0.23378591549501937</v>
      </c>
      <c r="O2180" s="161"/>
      <c r="P2180" s="162"/>
      <c r="Q2180" s="162"/>
      <c r="R2180" s="163"/>
      <c r="S2180" s="161"/>
      <c r="V2180" s="163"/>
      <c r="W2180" s="164"/>
      <c r="X2180" s="164"/>
    </row>
    <row r="2181" spans="10:24" x14ac:dyDescent="0.25">
      <c r="J2181">
        <v>2178</v>
      </c>
      <c r="K2181" s="43">
        <v>0.75874622534208758</v>
      </c>
      <c r="L2181">
        <v>0.27092709133025561</v>
      </c>
      <c r="M2181">
        <v>0.92578785655633733</v>
      </c>
      <c r="N2181" s="44">
        <v>0.16466853375277013</v>
      </c>
      <c r="O2181" s="161"/>
      <c r="P2181" s="162"/>
      <c r="Q2181" s="162"/>
      <c r="R2181" s="163"/>
      <c r="S2181" s="161"/>
      <c r="V2181" s="163"/>
      <c r="W2181" s="164"/>
      <c r="X2181" s="164"/>
    </row>
    <row r="2182" spans="10:24" x14ac:dyDescent="0.25">
      <c r="J2182">
        <v>2179</v>
      </c>
      <c r="K2182" s="43">
        <v>0.58279394401790185</v>
      </c>
      <c r="L2182">
        <v>0.47344801778155143</v>
      </c>
      <c r="M2182">
        <v>0.90907637604965308</v>
      </c>
      <c r="N2182" s="44">
        <v>0.27900740625558007</v>
      </c>
      <c r="O2182" s="161"/>
      <c r="P2182" s="162"/>
      <c r="Q2182" s="162"/>
      <c r="R2182" s="163"/>
      <c r="S2182" s="161"/>
      <c r="V2182" s="163"/>
      <c r="W2182" s="164"/>
      <c r="X2182" s="164"/>
    </row>
    <row r="2183" spans="10:24" x14ac:dyDescent="0.25">
      <c r="J2183">
        <v>2180</v>
      </c>
      <c r="K2183" s="43">
        <v>0.45317698135379814</v>
      </c>
      <c r="L2183">
        <v>0.25448098875818026</v>
      </c>
      <c r="M2183">
        <v>0.63051982240852722</v>
      </c>
      <c r="N2183" s="44">
        <v>0.81653111354095531</v>
      </c>
      <c r="O2183" s="161"/>
      <c r="P2183" s="162"/>
      <c r="Q2183" s="162"/>
      <c r="R2183" s="163"/>
      <c r="S2183" s="161"/>
      <c r="V2183" s="163"/>
      <c r="W2183" s="164"/>
      <c r="X2183" s="164"/>
    </row>
    <row r="2184" spans="10:24" x14ac:dyDescent="0.25">
      <c r="J2184">
        <v>2181</v>
      </c>
      <c r="K2184" s="43">
        <v>0.86057166302319843</v>
      </c>
      <c r="L2184">
        <v>0.48116105106737284</v>
      </c>
      <c r="M2184">
        <v>4.456064888305078E-3</v>
      </c>
      <c r="N2184" s="44">
        <v>0.31828645718174198</v>
      </c>
      <c r="O2184" s="161"/>
      <c r="P2184" s="162"/>
      <c r="Q2184" s="162"/>
      <c r="R2184" s="163"/>
      <c r="S2184" s="161"/>
      <c r="V2184" s="163"/>
      <c r="W2184" s="164"/>
      <c r="X2184" s="164"/>
    </row>
    <row r="2185" spans="10:24" x14ac:dyDescent="0.25">
      <c r="J2185">
        <v>2182</v>
      </c>
      <c r="K2185" s="43">
        <v>0.89236126852370601</v>
      </c>
      <c r="L2185">
        <v>0.92042102739848863</v>
      </c>
      <c r="M2185">
        <v>0.27919447858314295</v>
      </c>
      <c r="N2185" s="44">
        <v>9.6217524690058287E-2</v>
      </c>
      <c r="O2185" s="161"/>
      <c r="P2185" s="162"/>
      <c r="Q2185" s="162"/>
      <c r="R2185" s="163"/>
      <c r="S2185" s="161"/>
      <c r="V2185" s="163"/>
      <c r="W2185" s="164"/>
      <c r="X2185" s="164"/>
    </row>
    <row r="2186" spans="10:24" x14ac:dyDescent="0.25">
      <c r="J2186">
        <v>2183</v>
      </c>
      <c r="K2186" s="43">
        <v>0.53395790851026226</v>
      </c>
      <c r="L2186">
        <v>6.1590893674100866E-2</v>
      </c>
      <c r="M2186">
        <v>0.44269218288927559</v>
      </c>
      <c r="N2186" s="44">
        <v>0.95638152846993307</v>
      </c>
      <c r="O2186" s="161"/>
      <c r="P2186" s="162"/>
      <c r="Q2186" s="162"/>
      <c r="R2186" s="163"/>
      <c r="S2186" s="161"/>
      <c r="V2186" s="163"/>
      <c r="W2186" s="164"/>
      <c r="X2186" s="164"/>
    </row>
    <row r="2187" spans="10:24" x14ac:dyDescent="0.25">
      <c r="J2187">
        <v>2184</v>
      </c>
      <c r="K2187" s="43">
        <v>0.32035587505387209</v>
      </c>
      <c r="L2187">
        <v>7.672708322708055E-3</v>
      </c>
      <c r="M2187">
        <v>0.73440633566834046</v>
      </c>
      <c r="N2187" s="44">
        <v>0.2814034778054999</v>
      </c>
      <c r="O2187" s="161"/>
      <c r="P2187" s="162"/>
      <c r="Q2187" s="162"/>
      <c r="R2187" s="163"/>
      <c r="S2187" s="161"/>
      <c r="V2187" s="163"/>
      <c r="W2187" s="164"/>
      <c r="X2187" s="164"/>
    </row>
    <row r="2188" spans="10:24" x14ac:dyDescent="0.25">
      <c r="J2188">
        <v>2185</v>
      </c>
      <c r="K2188" s="43">
        <v>0.30932130734646457</v>
      </c>
      <c r="L2188">
        <v>0.33249057778665936</v>
      </c>
      <c r="M2188">
        <v>0.77294164597408843</v>
      </c>
      <c r="N2188" s="44">
        <v>0.70891384360290599</v>
      </c>
      <c r="O2188" s="161"/>
      <c r="P2188" s="162"/>
      <c r="Q2188" s="162"/>
      <c r="R2188" s="163"/>
      <c r="S2188" s="161"/>
      <c r="V2188" s="163"/>
      <c r="W2188" s="164"/>
      <c r="X2188" s="164"/>
    </row>
    <row r="2189" spans="10:24" x14ac:dyDescent="0.25">
      <c r="J2189">
        <v>2186</v>
      </c>
      <c r="K2189" s="43">
        <v>0.91596036273119474</v>
      </c>
      <c r="L2189">
        <v>0.84200375379889258</v>
      </c>
      <c r="M2189">
        <v>0.68079648079167077</v>
      </c>
      <c r="N2189" s="44">
        <v>0.62990768643961415</v>
      </c>
      <c r="O2189" s="161"/>
      <c r="P2189" s="162"/>
      <c r="Q2189" s="162"/>
      <c r="R2189" s="163"/>
      <c r="S2189" s="161"/>
      <c r="V2189" s="163"/>
      <c r="W2189" s="164"/>
      <c r="X2189" s="164"/>
    </row>
    <row r="2190" spans="10:24" x14ac:dyDescent="0.25">
      <c r="J2190">
        <v>2187</v>
      </c>
      <c r="K2190" s="43">
        <v>0.40895077856241457</v>
      </c>
      <c r="L2190">
        <v>0.10340070356603082</v>
      </c>
      <c r="M2190">
        <v>0.62816018306855981</v>
      </c>
      <c r="N2190" s="44">
        <v>0.44259006914011223</v>
      </c>
      <c r="O2190" s="161"/>
      <c r="P2190" s="162"/>
      <c r="Q2190" s="162"/>
      <c r="R2190" s="163"/>
      <c r="S2190" s="161"/>
      <c r="V2190" s="163"/>
      <c r="W2190" s="164"/>
      <c r="X2190" s="164"/>
    </row>
    <row r="2191" spans="10:24" x14ac:dyDescent="0.25">
      <c r="J2191">
        <v>2188</v>
      </c>
      <c r="K2191" s="43">
        <v>0.59559646695113799</v>
      </c>
      <c r="L2191">
        <v>0.14903940574311458</v>
      </c>
      <c r="M2191">
        <v>0.41219307199828836</v>
      </c>
      <c r="N2191" s="44">
        <v>0.84025066462285192</v>
      </c>
      <c r="O2191" s="161"/>
      <c r="P2191" s="162"/>
      <c r="Q2191" s="162"/>
      <c r="R2191" s="163"/>
      <c r="S2191" s="161"/>
      <c r="V2191" s="163"/>
      <c r="W2191" s="164"/>
      <c r="X2191" s="164"/>
    </row>
    <row r="2192" spans="10:24" x14ac:dyDescent="0.25">
      <c r="J2192">
        <v>2189</v>
      </c>
      <c r="K2192" s="43">
        <v>0.46278546010874699</v>
      </c>
      <c r="L2192">
        <v>0.22091634416831818</v>
      </c>
      <c r="M2192">
        <v>6.7303901687542078E-3</v>
      </c>
      <c r="N2192" s="44">
        <v>0.73363592130602595</v>
      </c>
      <c r="O2192" s="161"/>
      <c r="P2192" s="162"/>
      <c r="Q2192" s="162"/>
      <c r="R2192" s="163"/>
      <c r="S2192" s="161"/>
      <c r="V2192" s="163"/>
      <c r="W2192" s="164"/>
      <c r="X2192" s="164"/>
    </row>
    <row r="2193" spans="10:24" x14ac:dyDescent="0.25">
      <c r="J2193">
        <v>2190</v>
      </c>
      <c r="K2193" s="43">
        <v>9.7401196023016889E-2</v>
      </c>
      <c r="L2193">
        <v>0.40492058360439609</v>
      </c>
      <c r="M2193">
        <v>0.81669897052522966</v>
      </c>
      <c r="N2193" s="44">
        <v>0.69437785900644888</v>
      </c>
      <c r="O2193" s="161"/>
      <c r="P2193" s="162"/>
      <c r="Q2193" s="162"/>
      <c r="R2193" s="163"/>
      <c r="S2193" s="161"/>
      <c r="V2193" s="163"/>
      <c r="W2193" s="164"/>
      <c r="X2193" s="164"/>
    </row>
    <row r="2194" spans="10:24" x14ac:dyDescent="0.25">
      <c r="J2194">
        <v>2191</v>
      </c>
      <c r="K2194" s="43">
        <v>6.7235391764561836E-3</v>
      </c>
      <c r="L2194">
        <v>0.71098209413895064</v>
      </c>
      <c r="M2194">
        <v>0.7116351596778614</v>
      </c>
      <c r="N2194" s="44">
        <v>0.90897205391660185</v>
      </c>
      <c r="O2194" s="161"/>
      <c r="P2194" s="162"/>
      <c r="Q2194" s="162"/>
      <c r="R2194" s="163"/>
      <c r="S2194" s="161"/>
      <c r="V2194" s="163"/>
      <c r="W2194" s="164"/>
      <c r="X2194" s="164"/>
    </row>
    <row r="2195" spans="10:24" x14ac:dyDescent="0.25">
      <c r="J2195">
        <v>2192</v>
      </c>
      <c r="K2195" s="43">
        <v>0.34679146707329811</v>
      </c>
      <c r="L2195">
        <v>0.26134787874418597</v>
      </c>
      <c r="M2195">
        <v>0.74434339661262372</v>
      </c>
      <c r="N2195" s="44">
        <v>0.33056711806042816</v>
      </c>
      <c r="O2195" s="161"/>
      <c r="P2195" s="162"/>
      <c r="Q2195" s="162"/>
      <c r="R2195" s="163"/>
      <c r="S2195" s="161"/>
      <c r="V2195" s="163"/>
      <c r="W2195" s="164"/>
      <c r="X2195" s="164"/>
    </row>
    <row r="2196" spans="10:24" x14ac:dyDescent="0.25">
      <c r="J2196">
        <v>2193</v>
      </c>
      <c r="K2196" s="43">
        <v>0.34341724459457967</v>
      </c>
      <c r="L2196">
        <v>0.22601333753887998</v>
      </c>
      <c r="M2196">
        <v>0.73961114900212133</v>
      </c>
      <c r="N2196" s="44">
        <v>0.11573929519004833</v>
      </c>
      <c r="O2196" s="161"/>
      <c r="P2196" s="162"/>
      <c r="Q2196" s="162"/>
      <c r="R2196" s="163"/>
      <c r="S2196" s="161"/>
      <c r="V2196" s="163"/>
      <c r="W2196" s="164"/>
      <c r="X2196" s="164"/>
    </row>
    <row r="2197" spans="10:24" x14ac:dyDescent="0.25">
      <c r="J2197">
        <v>2194</v>
      </c>
      <c r="K2197" s="43">
        <v>0.71018989597283322</v>
      </c>
      <c r="L2197">
        <v>8.4141622093718449E-2</v>
      </c>
      <c r="M2197">
        <v>0.36353120061179012</v>
      </c>
      <c r="N2197" s="44">
        <v>0.27491438545564972</v>
      </c>
      <c r="O2197" s="161"/>
      <c r="P2197" s="162"/>
      <c r="Q2197" s="162"/>
      <c r="R2197" s="163"/>
      <c r="S2197" s="161"/>
      <c r="V2197" s="163"/>
      <c r="W2197" s="164"/>
      <c r="X2197" s="164"/>
    </row>
    <row r="2198" spans="10:24" x14ac:dyDescent="0.25">
      <c r="J2198">
        <v>2195</v>
      </c>
      <c r="K2198" s="43">
        <v>0.88643995001426668</v>
      </c>
      <c r="L2198">
        <v>0.87902321303162045</v>
      </c>
      <c r="M2198">
        <v>0.10468911568281791</v>
      </c>
      <c r="N2198" s="44">
        <v>0.50759842023009272</v>
      </c>
      <c r="O2198" s="161"/>
      <c r="P2198" s="162"/>
      <c r="Q2198" s="162"/>
      <c r="R2198" s="163"/>
      <c r="S2198" s="161"/>
      <c r="V2198" s="163"/>
      <c r="W2198" s="164"/>
      <c r="X2198" s="164"/>
    </row>
    <row r="2199" spans="10:24" x14ac:dyDescent="0.25">
      <c r="J2199">
        <v>2196</v>
      </c>
      <c r="K2199" s="43">
        <v>5.3425636232693807E-2</v>
      </c>
      <c r="L2199">
        <v>0.33818711161301973</v>
      </c>
      <c r="M2199">
        <v>0.83308879601256924</v>
      </c>
      <c r="N2199" s="44">
        <v>0.52484085780739465</v>
      </c>
      <c r="O2199" s="161"/>
      <c r="P2199" s="162"/>
      <c r="Q2199" s="162"/>
      <c r="R2199" s="163"/>
      <c r="S2199" s="161"/>
      <c r="V2199" s="163"/>
      <c r="W2199" s="164"/>
      <c r="X2199" s="164"/>
    </row>
    <row r="2200" spans="10:24" x14ac:dyDescent="0.25">
      <c r="J2200">
        <v>2197</v>
      </c>
      <c r="K2200" s="43">
        <v>0.69624748304496809</v>
      </c>
      <c r="L2200">
        <v>0.98636491288740991</v>
      </c>
      <c r="M2200">
        <v>0.969218229810901</v>
      </c>
      <c r="N2200" s="44">
        <v>0.8900682496161535</v>
      </c>
      <c r="O2200" s="161"/>
      <c r="P2200" s="162"/>
      <c r="Q2200" s="162"/>
      <c r="R2200" s="163"/>
      <c r="S2200" s="161"/>
      <c r="V2200" s="163"/>
      <c r="W2200" s="164"/>
      <c r="X2200" s="164"/>
    </row>
    <row r="2201" spans="10:24" x14ac:dyDescent="0.25">
      <c r="J2201">
        <v>2198</v>
      </c>
      <c r="K2201" s="43">
        <v>0.12334812081349456</v>
      </c>
      <c r="L2201">
        <v>0.32630031762073186</v>
      </c>
      <c r="M2201">
        <v>0.66953305665066976</v>
      </c>
      <c r="N2201" s="44">
        <v>0.43408377365757922</v>
      </c>
      <c r="O2201" s="161"/>
      <c r="P2201" s="162"/>
      <c r="Q2201" s="162"/>
      <c r="R2201" s="163"/>
      <c r="S2201" s="161"/>
      <c r="V2201" s="163"/>
      <c r="W2201" s="164"/>
      <c r="X2201" s="164"/>
    </row>
    <row r="2202" spans="10:24" x14ac:dyDescent="0.25">
      <c r="J2202">
        <v>2199</v>
      </c>
      <c r="K2202" s="43">
        <v>6.4718415497255655E-2</v>
      </c>
      <c r="L2202">
        <v>0.41279720027194078</v>
      </c>
      <c r="M2202">
        <v>0.23303461589789076</v>
      </c>
      <c r="N2202" s="44">
        <v>0.18154587630650987</v>
      </c>
      <c r="O2202" s="161"/>
      <c r="P2202" s="162"/>
      <c r="Q2202" s="162"/>
      <c r="R2202" s="163"/>
      <c r="S2202" s="161"/>
      <c r="V2202" s="163"/>
      <c r="W2202" s="164"/>
      <c r="X2202" s="164"/>
    </row>
    <row r="2203" spans="10:24" x14ac:dyDescent="0.25">
      <c r="J2203">
        <v>2200</v>
      </c>
      <c r="K2203" s="43">
        <v>0.67538650091010277</v>
      </c>
      <c r="L2203">
        <v>0.76885318461437757</v>
      </c>
      <c r="M2203">
        <v>0.13009740407035775</v>
      </c>
      <c r="N2203" s="44">
        <v>3.5035756939368112E-2</v>
      </c>
      <c r="O2203" s="161"/>
      <c r="P2203" s="162"/>
      <c r="Q2203" s="162"/>
      <c r="R2203" s="163"/>
      <c r="S2203" s="161"/>
      <c r="V2203" s="163"/>
      <c r="W2203" s="164"/>
      <c r="X2203" s="164"/>
    </row>
    <row r="2204" spans="10:24" x14ac:dyDescent="0.25">
      <c r="J2204">
        <v>2201</v>
      </c>
      <c r="K2204" s="43">
        <v>0.13681997739877139</v>
      </c>
      <c r="L2204">
        <v>0.67048618031137719</v>
      </c>
      <c r="M2204">
        <v>0.40041052198502636</v>
      </c>
      <c r="N2204" s="44">
        <v>0.40015810432197407</v>
      </c>
      <c r="O2204" s="161"/>
      <c r="P2204" s="162"/>
      <c r="Q2204" s="162"/>
      <c r="R2204" s="163"/>
      <c r="S2204" s="161"/>
      <c r="V2204" s="163"/>
      <c r="W2204" s="164"/>
      <c r="X2204" s="164"/>
    </row>
    <row r="2205" spans="10:24" x14ac:dyDescent="0.25">
      <c r="J2205">
        <v>2202</v>
      </c>
      <c r="K2205" s="43">
        <v>0.11229256979406421</v>
      </c>
      <c r="L2205">
        <v>0.98544476488433408</v>
      </c>
      <c r="M2205">
        <v>0.81802331728761613</v>
      </c>
      <c r="N2205" s="44">
        <v>0.26871579384273636</v>
      </c>
      <c r="O2205" s="161"/>
      <c r="P2205" s="162"/>
      <c r="Q2205" s="162"/>
      <c r="R2205" s="163"/>
      <c r="S2205" s="161"/>
      <c r="V2205" s="163"/>
      <c r="W2205" s="164"/>
      <c r="X2205" s="164"/>
    </row>
    <row r="2206" spans="10:24" x14ac:dyDescent="0.25">
      <c r="J2206">
        <v>2203</v>
      </c>
      <c r="K2206" s="43">
        <v>0.34738500604069666</v>
      </c>
      <c r="L2206">
        <v>0.50614107332051927</v>
      </c>
      <c r="M2206">
        <v>0.50754682129771245</v>
      </c>
      <c r="N2206" s="44">
        <v>0.57916615836574625</v>
      </c>
      <c r="O2206" s="161"/>
      <c r="P2206" s="162"/>
      <c r="Q2206" s="162"/>
      <c r="R2206" s="163"/>
      <c r="S2206" s="161"/>
      <c r="V2206" s="163"/>
      <c r="W2206" s="164"/>
      <c r="X2206" s="164"/>
    </row>
    <row r="2207" spans="10:24" x14ac:dyDescent="0.25">
      <c r="J2207">
        <v>2204</v>
      </c>
      <c r="K2207" s="43">
        <v>0.72553240029901422</v>
      </c>
      <c r="L2207">
        <v>0.33475085660239201</v>
      </c>
      <c r="M2207">
        <v>0.10415515254230401</v>
      </c>
      <c r="N2207" s="44">
        <v>0.99066543671682727</v>
      </c>
      <c r="O2207" s="161"/>
      <c r="P2207" s="162"/>
      <c r="Q2207" s="162"/>
      <c r="R2207" s="163"/>
      <c r="S2207" s="161"/>
      <c r="V2207" s="163"/>
      <c r="W2207" s="164"/>
      <c r="X2207" s="164"/>
    </row>
    <row r="2208" spans="10:24" x14ac:dyDescent="0.25">
      <c r="J2208">
        <v>2205</v>
      </c>
      <c r="K2208" s="43">
        <v>0.59031764825088984</v>
      </c>
      <c r="L2208">
        <v>0.79961510022161497</v>
      </c>
      <c r="M2208">
        <v>0.81590373880247469</v>
      </c>
      <c r="N2208" s="44">
        <v>0.99874082848898404</v>
      </c>
      <c r="O2208" s="161"/>
      <c r="P2208" s="162"/>
      <c r="Q2208" s="162"/>
      <c r="R2208" s="163"/>
      <c r="S2208" s="161"/>
      <c r="V2208" s="163"/>
      <c r="W2208" s="164"/>
      <c r="X2208" s="164"/>
    </row>
    <row r="2209" spans="10:24" x14ac:dyDescent="0.25">
      <c r="J2209">
        <v>2206</v>
      </c>
      <c r="K2209" s="43">
        <v>0.16266548240629319</v>
      </c>
      <c r="L2209">
        <v>0.86177867796791641</v>
      </c>
      <c r="M2209">
        <v>0.57610508063323329</v>
      </c>
      <c r="N2209" s="44">
        <v>0.14568869139837559</v>
      </c>
      <c r="O2209" s="161"/>
      <c r="P2209" s="162"/>
      <c r="Q2209" s="162"/>
      <c r="R2209" s="163"/>
      <c r="S2209" s="161"/>
      <c r="V2209" s="163"/>
      <c r="W2209" s="164"/>
      <c r="X2209" s="164"/>
    </row>
    <row r="2210" spans="10:24" x14ac:dyDescent="0.25">
      <c r="J2210">
        <v>2207</v>
      </c>
      <c r="K2210" s="43">
        <v>0.79380378095702087</v>
      </c>
      <c r="L2210">
        <v>0.38549971400480509</v>
      </c>
      <c r="M2210">
        <v>5.1874113771991137E-2</v>
      </c>
      <c r="N2210" s="44">
        <v>0.35499880868656708</v>
      </c>
      <c r="O2210" s="161"/>
      <c r="P2210" s="162"/>
      <c r="Q2210" s="162"/>
      <c r="R2210" s="163"/>
      <c r="S2210" s="161"/>
      <c r="V2210" s="163"/>
      <c r="W2210" s="164"/>
      <c r="X2210" s="164"/>
    </row>
    <row r="2211" spans="10:24" x14ac:dyDescent="0.25">
      <c r="J2211">
        <v>2208</v>
      </c>
      <c r="K2211" s="43">
        <v>0.3603596230966114</v>
      </c>
      <c r="L2211">
        <v>0.18924607470500421</v>
      </c>
      <c r="M2211">
        <v>0.5751355523343511</v>
      </c>
      <c r="N2211" s="44">
        <v>0.12123398974804367</v>
      </c>
      <c r="O2211" s="161"/>
      <c r="P2211" s="162"/>
      <c r="Q2211" s="162"/>
      <c r="R2211" s="163"/>
      <c r="S2211" s="161"/>
      <c r="V2211" s="163"/>
      <c r="W2211" s="164"/>
      <c r="X2211" s="164"/>
    </row>
    <row r="2212" spans="10:24" x14ac:dyDescent="0.25">
      <c r="J2212">
        <v>2209</v>
      </c>
      <c r="K2212" s="43">
        <v>0.91087437910821101</v>
      </c>
      <c r="L2212">
        <v>0.72474585291878346</v>
      </c>
      <c r="M2212">
        <v>0.80137631551816291</v>
      </c>
      <c r="N2212" s="44">
        <v>0.8322698263149918</v>
      </c>
      <c r="O2212" s="161"/>
      <c r="P2212" s="162"/>
      <c r="Q2212" s="162"/>
      <c r="R2212" s="163"/>
      <c r="S2212" s="161"/>
      <c r="V2212" s="163"/>
      <c r="W2212" s="164"/>
      <c r="X2212" s="164"/>
    </row>
    <row r="2213" spans="10:24" x14ac:dyDescent="0.25">
      <c r="J2213">
        <v>2210</v>
      </c>
      <c r="K2213" s="43">
        <v>0.5395142385334174</v>
      </c>
      <c r="L2213">
        <v>0.8809500406359807</v>
      </c>
      <c r="M2213">
        <v>0.72045883389041299</v>
      </c>
      <c r="N2213" s="44">
        <v>0.15521239489759253</v>
      </c>
      <c r="O2213" s="161"/>
      <c r="P2213" s="162"/>
      <c r="Q2213" s="162"/>
      <c r="R2213" s="163"/>
      <c r="S2213" s="161"/>
      <c r="V2213" s="163"/>
      <c r="W2213" s="164"/>
      <c r="X2213" s="164"/>
    </row>
    <row r="2214" spans="10:24" x14ac:dyDescent="0.25">
      <c r="J2214">
        <v>2211</v>
      </c>
      <c r="K2214" s="43">
        <v>0.95426295435804953</v>
      </c>
      <c r="L2214">
        <v>0.66470687089120439</v>
      </c>
      <c r="M2214">
        <v>0.22249679240258924</v>
      </c>
      <c r="N2214" s="44">
        <v>0.18511679487627986</v>
      </c>
      <c r="O2214" s="161"/>
      <c r="P2214" s="162"/>
      <c r="Q2214" s="162"/>
      <c r="R2214" s="163"/>
      <c r="S2214" s="161"/>
      <c r="V2214" s="163"/>
      <c r="W2214" s="164"/>
      <c r="X2214" s="164"/>
    </row>
    <row r="2215" spans="10:24" x14ac:dyDescent="0.25">
      <c r="J2215">
        <v>2212</v>
      </c>
      <c r="K2215" s="43">
        <v>0.47945037818871694</v>
      </c>
      <c r="L2215">
        <v>0.11295462648326793</v>
      </c>
      <c r="M2215">
        <v>0.42682805779651334</v>
      </c>
      <c r="N2215" s="44">
        <v>0.27179212579050516</v>
      </c>
      <c r="O2215" s="161"/>
      <c r="P2215" s="162"/>
      <c r="Q2215" s="162"/>
      <c r="R2215" s="163"/>
      <c r="S2215" s="161"/>
      <c r="V2215" s="163"/>
      <c r="W2215" s="164"/>
      <c r="X2215" s="164"/>
    </row>
    <row r="2216" spans="10:24" x14ac:dyDescent="0.25">
      <c r="J2216">
        <v>2213</v>
      </c>
      <c r="K2216" s="43">
        <v>0.36374885090314346</v>
      </c>
      <c r="L2216">
        <v>0.10060940509108462</v>
      </c>
      <c r="M2216">
        <v>0.9739892255116771</v>
      </c>
      <c r="N2216" s="44">
        <v>0.37181790134975778</v>
      </c>
      <c r="O2216" s="161"/>
      <c r="P2216" s="162"/>
      <c r="Q2216" s="162"/>
      <c r="R2216" s="163"/>
      <c r="S2216" s="161"/>
      <c r="V2216" s="163"/>
      <c r="W2216" s="164"/>
      <c r="X2216" s="164"/>
    </row>
    <row r="2217" spans="10:24" x14ac:dyDescent="0.25">
      <c r="J2217">
        <v>2214</v>
      </c>
      <c r="K2217" s="43">
        <v>0.30742506204971476</v>
      </c>
      <c r="L2217">
        <v>0.19735409728739062</v>
      </c>
      <c r="M2217">
        <v>0.15395609461758619</v>
      </c>
      <c r="N2217" s="44">
        <v>0.41709389784577078</v>
      </c>
      <c r="O2217" s="161"/>
      <c r="P2217" s="162"/>
      <c r="Q2217" s="162"/>
      <c r="R2217" s="163"/>
      <c r="S2217" s="161"/>
      <c r="V2217" s="163"/>
      <c r="W2217" s="164"/>
      <c r="X2217" s="164"/>
    </row>
    <row r="2218" spans="10:24" x14ac:dyDescent="0.25">
      <c r="J2218">
        <v>2215</v>
      </c>
      <c r="K2218" s="43">
        <v>0.37955850640396804</v>
      </c>
      <c r="L2218">
        <v>0.18414664679018156</v>
      </c>
      <c r="M2218">
        <v>0.90601822353858974</v>
      </c>
      <c r="N2218" s="44">
        <v>0.47394297340396385</v>
      </c>
      <c r="O2218" s="161"/>
      <c r="P2218" s="162"/>
      <c r="Q2218" s="162"/>
      <c r="R2218" s="163"/>
      <c r="S2218" s="161"/>
      <c r="V2218" s="163"/>
      <c r="W2218" s="164"/>
      <c r="X2218" s="164"/>
    </row>
    <row r="2219" spans="10:24" x14ac:dyDescent="0.25">
      <c r="J2219">
        <v>2216</v>
      </c>
      <c r="K2219" s="43">
        <v>0.56196312271862647</v>
      </c>
      <c r="L2219">
        <v>0.14299643632658821</v>
      </c>
      <c r="M2219">
        <v>0.84602762167391843</v>
      </c>
      <c r="N2219" s="44">
        <v>0.44241147432330741</v>
      </c>
      <c r="O2219" s="161"/>
      <c r="P2219" s="162"/>
      <c r="Q2219" s="162"/>
      <c r="R2219" s="163"/>
      <c r="S2219" s="161"/>
      <c r="V2219" s="163"/>
      <c r="W2219" s="164"/>
      <c r="X2219" s="164"/>
    </row>
    <row r="2220" spans="10:24" x14ac:dyDescent="0.25">
      <c r="J2220">
        <v>2217</v>
      </c>
      <c r="K2220" s="43">
        <v>0.23980764797740561</v>
      </c>
      <c r="L2220">
        <v>0.78377749405009844</v>
      </c>
      <c r="M2220">
        <v>0.72950904251390125</v>
      </c>
      <c r="N2220" s="44">
        <v>0.3370937746374616</v>
      </c>
      <c r="O2220" s="161"/>
      <c r="P2220" s="162"/>
      <c r="Q2220" s="162"/>
      <c r="R2220" s="163"/>
      <c r="S2220" s="161"/>
      <c r="V2220" s="163"/>
      <c r="W2220" s="164"/>
      <c r="X2220" s="164"/>
    </row>
    <row r="2221" spans="10:24" x14ac:dyDescent="0.25">
      <c r="J2221">
        <v>2218</v>
      </c>
      <c r="K2221" s="43">
        <v>0.90065401319282623</v>
      </c>
      <c r="L2221">
        <v>0.60229768693912433</v>
      </c>
      <c r="M2221">
        <v>0.94267247048716962</v>
      </c>
      <c r="N2221" s="44">
        <v>0.54865797381582415</v>
      </c>
      <c r="O2221" s="161"/>
      <c r="P2221" s="162"/>
      <c r="Q2221" s="162"/>
      <c r="R2221" s="163"/>
      <c r="S2221" s="161"/>
      <c r="V2221" s="163"/>
      <c r="W2221" s="164"/>
      <c r="X2221" s="164"/>
    </row>
    <row r="2222" spans="10:24" x14ac:dyDescent="0.25">
      <c r="J2222">
        <v>2219</v>
      </c>
      <c r="K2222" s="43">
        <v>6.7815560766421479E-2</v>
      </c>
      <c r="L2222">
        <v>0.50077049003746088</v>
      </c>
      <c r="M2222">
        <v>0.10783908027094502</v>
      </c>
      <c r="N2222" s="44">
        <v>0.75848718559518602</v>
      </c>
      <c r="O2222" s="161"/>
      <c r="P2222" s="162"/>
      <c r="Q2222" s="162"/>
      <c r="R2222" s="163"/>
      <c r="S2222" s="161"/>
      <c r="V2222" s="163"/>
      <c r="W2222" s="164"/>
      <c r="X2222" s="164"/>
    </row>
    <row r="2223" spans="10:24" x14ac:dyDescent="0.25">
      <c r="J2223">
        <v>2220</v>
      </c>
      <c r="K2223" s="43">
        <v>0.6150240192018156</v>
      </c>
      <c r="L2223">
        <v>0.56788740724793074</v>
      </c>
      <c r="M2223">
        <v>4.5352618265175559E-2</v>
      </c>
      <c r="N2223" s="44">
        <v>0.37221724917694587</v>
      </c>
      <c r="O2223" s="161"/>
      <c r="P2223" s="162"/>
      <c r="Q2223" s="162"/>
      <c r="R2223" s="163"/>
      <c r="S2223" s="161"/>
      <c r="V2223" s="163"/>
      <c r="W2223" s="164"/>
      <c r="X2223" s="164"/>
    </row>
    <row r="2224" spans="10:24" x14ac:dyDescent="0.25">
      <c r="J2224">
        <v>2221</v>
      </c>
      <c r="K2224" s="43">
        <v>0.14795768890088135</v>
      </c>
      <c r="L2224">
        <v>0.44781905614347173</v>
      </c>
      <c r="M2224">
        <v>0.17974706357982584</v>
      </c>
      <c r="N2224" s="44">
        <v>0.67245872062736789</v>
      </c>
      <c r="O2224" s="161"/>
      <c r="P2224" s="162"/>
      <c r="Q2224" s="162"/>
      <c r="R2224" s="163"/>
      <c r="S2224" s="161"/>
      <c r="V2224" s="163"/>
      <c r="W2224" s="164"/>
      <c r="X2224" s="164"/>
    </row>
    <row r="2225" spans="10:24" x14ac:dyDescent="0.25">
      <c r="J2225">
        <v>2222</v>
      </c>
      <c r="K2225" s="43">
        <v>5.3583013482634723E-2</v>
      </c>
      <c r="L2225">
        <v>0.82444943444792651</v>
      </c>
      <c r="M2225">
        <v>0.24616448136541746</v>
      </c>
      <c r="N2225" s="44">
        <v>5.0853809395878691E-2</v>
      </c>
      <c r="O2225" s="161"/>
      <c r="P2225" s="162"/>
      <c r="Q2225" s="162"/>
      <c r="R2225" s="163"/>
      <c r="S2225" s="161"/>
      <c r="V2225" s="163"/>
      <c r="W2225" s="164"/>
      <c r="X2225" s="164"/>
    </row>
    <row r="2226" spans="10:24" x14ac:dyDescent="0.25">
      <c r="J2226">
        <v>2223</v>
      </c>
      <c r="K2226" s="43">
        <v>0.34291925165254167</v>
      </c>
      <c r="L2226">
        <v>0.84515705910761085</v>
      </c>
      <c r="M2226">
        <v>0.45232760703810848</v>
      </c>
      <c r="N2226" s="44">
        <v>0.93821856698527872</v>
      </c>
      <c r="O2226" s="161"/>
      <c r="P2226" s="162"/>
      <c r="Q2226" s="162"/>
      <c r="R2226" s="163"/>
      <c r="S2226" s="161"/>
      <c r="V2226" s="163"/>
      <c r="W2226" s="164"/>
      <c r="X2226" s="164"/>
    </row>
    <row r="2227" spans="10:24" x14ac:dyDescent="0.25">
      <c r="J2227">
        <v>2224</v>
      </c>
      <c r="K2227" s="43">
        <v>0.17735816906041779</v>
      </c>
      <c r="L2227">
        <v>0.26133329508109604</v>
      </c>
      <c r="M2227">
        <v>0.3253872964934148</v>
      </c>
      <c r="N2227" s="44">
        <v>0.87966169693380125</v>
      </c>
      <c r="O2227" s="161"/>
      <c r="P2227" s="162"/>
      <c r="Q2227" s="162"/>
      <c r="R2227" s="163"/>
      <c r="S2227" s="161"/>
      <c r="V2227" s="163"/>
      <c r="W2227" s="164"/>
      <c r="X2227" s="164"/>
    </row>
    <row r="2228" spans="10:24" x14ac:dyDescent="0.25">
      <c r="J2228">
        <v>2225</v>
      </c>
      <c r="K2228" s="43">
        <v>5.0245232614092306E-2</v>
      </c>
      <c r="L2228">
        <v>0.45657242115415619</v>
      </c>
      <c r="M2228">
        <v>0.66939518536195053</v>
      </c>
      <c r="N2228" s="44">
        <v>0.22921803440863231</v>
      </c>
      <c r="O2228" s="161"/>
      <c r="P2228" s="162"/>
      <c r="Q2228" s="162"/>
      <c r="R2228" s="163"/>
      <c r="S2228" s="161"/>
      <c r="V2228" s="163"/>
      <c r="W2228" s="164"/>
      <c r="X2228" s="164"/>
    </row>
    <row r="2229" spans="10:24" x14ac:dyDescent="0.25">
      <c r="J2229">
        <v>2226</v>
      </c>
      <c r="K2229" s="43">
        <v>0.67595753982836115</v>
      </c>
      <c r="L2229">
        <v>0.14339799628350802</v>
      </c>
      <c r="M2229">
        <v>0.22087644876897328</v>
      </c>
      <c r="N2229" s="44">
        <v>0.75603730219264875</v>
      </c>
      <c r="O2229" s="161"/>
      <c r="P2229" s="162"/>
      <c r="Q2229" s="162"/>
      <c r="R2229" s="163"/>
      <c r="S2229" s="161"/>
      <c r="V2229" s="163"/>
      <c r="W2229" s="164"/>
      <c r="X2229" s="164"/>
    </row>
    <row r="2230" spans="10:24" x14ac:dyDescent="0.25">
      <c r="J2230">
        <v>2227</v>
      </c>
      <c r="K2230" s="43">
        <v>3.0044509986538293E-2</v>
      </c>
      <c r="L2230">
        <v>0.70238617769047618</v>
      </c>
      <c r="M2230">
        <v>0.15378834836887845</v>
      </c>
      <c r="N2230" s="44">
        <v>0.78256749431347572</v>
      </c>
      <c r="O2230" s="161"/>
      <c r="P2230" s="162"/>
      <c r="Q2230" s="162"/>
      <c r="R2230" s="163"/>
      <c r="S2230" s="161"/>
      <c r="V2230" s="163"/>
      <c r="W2230" s="164"/>
      <c r="X2230" s="164"/>
    </row>
    <row r="2231" spans="10:24" x14ac:dyDescent="0.25">
      <c r="J2231">
        <v>2228</v>
      </c>
      <c r="K2231" s="43">
        <v>0.26294064917512927</v>
      </c>
      <c r="L2231">
        <v>9.5708293385296184E-2</v>
      </c>
      <c r="M2231">
        <v>0.32700548539756769</v>
      </c>
      <c r="N2231" s="44">
        <v>0.46069617787233996</v>
      </c>
      <c r="O2231" s="161"/>
      <c r="P2231" s="162"/>
      <c r="Q2231" s="162"/>
      <c r="R2231" s="163"/>
      <c r="S2231" s="161"/>
      <c r="V2231" s="163"/>
      <c r="W2231" s="164"/>
      <c r="X2231" s="164"/>
    </row>
    <row r="2232" spans="10:24" x14ac:dyDescent="0.25">
      <c r="J2232">
        <v>2229</v>
      </c>
      <c r="K2232" s="43">
        <v>0.59465479853174241</v>
      </c>
      <c r="L2232">
        <v>0.41972993170807138</v>
      </c>
      <c r="M2232">
        <v>7.9121529140515845E-2</v>
      </c>
      <c r="N2232" s="44">
        <v>0.46369251263445121</v>
      </c>
      <c r="O2232" s="161"/>
      <c r="P2232" s="162"/>
      <c r="Q2232" s="162"/>
      <c r="R2232" s="163"/>
      <c r="S2232" s="161"/>
      <c r="V2232" s="163"/>
      <c r="W2232" s="164"/>
      <c r="X2232" s="164"/>
    </row>
    <row r="2233" spans="10:24" x14ac:dyDescent="0.25">
      <c r="J2233">
        <v>2230</v>
      </c>
      <c r="K2233" s="43">
        <v>0.85290179882511774</v>
      </c>
      <c r="L2233">
        <v>0.90473579391778391</v>
      </c>
      <c r="M2233">
        <v>7.9703046631727226E-2</v>
      </c>
      <c r="N2233" s="44">
        <v>0.14851725048207964</v>
      </c>
      <c r="O2233" s="161"/>
      <c r="P2233" s="162"/>
      <c r="Q2233" s="162"/>
      <c r="R2233" s="163"/>
      <c r="S2233" s="161"/>
      <c r="V2233" s="163"/>
      <c r="W2233" s="164"/>
      <c r="X2233" s="164"/>
    </row>
    <row r="2234" spans="10:24" x14ac:dyDescent="0.25">
      <c r="J2234">
        <v>2231</v>
      </c>
      <c r="K2234" s="43">
        <v>6.6777918898591748E-2</v>
      </c>
      <c r="L2234">
        <v>0.92260465744696896</v>
      </c>
      <c r="M2234">
        <v>0.76782703896500637</v>
      </c>
      <c r="N2234" s="44">
        <v>0.91890897588611287</v>
      </c>
      <c r="O2234" s="161"/>
      <c r="P2234" s="162"/>
      <c r="Q2234" s="162"/>
      <c r="R2234" s="163"/>
      <c r="S2234" s="161"/>
      <c r="V2234" s="163"/>
      <c r="W2234" s="164"/>
      <c r="X2234" s="164"/>
    </row>
    <row r="2235" spans="10:24" x14ac:dyDescent="0.25">
      <c r="J2235">
        <v>2232</v>
      </c>
      <c r="K2235" s="43">
        <v>0.16820426641102049</v>
      </c>
      <c r="L2235">
        <v>0.1647647428007194</v>
      </c>
      <c r="M2235">
        <v>0.72746758771422171</v>
      </c>
      <c r="N2235" s="44">
        <v>0.5697943841067391</v>
      </c>
      <c r="O2235" s="161"/>
      <c r="P2235" s="162"/>
      <c r="Q2235" s="162"/>
      <c r="R2235" s="163"/>
      <c r="S2235" s="161"/>
      <c r="V2235" s="163"/>
      <c r="W2235" s="164"/>
      <c r="X2235" s="164"/>
    </row>
    <row r="2236" spans="10:24" x14ac:dyDescent="0.25">
      <c r="J2236">
        <v>2233</v>
      </c>
      <c r="K2236" s="43">
        <v>0.44084728435860265</v>
      </c>
      <c r="L2236">
        <v>0.86209000025370397</v>
      </c>
      <c r="M2236">
        <v>0.48656311381321071</v>
      </c>
      <c r="N2236" s="44">
        <v>0.99257275366424169</v>
      </c>
      <c r="O2236" s="161"/>
      <c r="P2236" s="162"/>
      <c r="Q2236" s="162"/>
      <c r="R2236" s="163"/>
      <c r="S2236" s="161"/>
      <c r="V2236" s="163"/>
      <c r="W2236" s="164"/>
      <c r="X2236" s="164"/>
    </row>
    <row r="2237" spans="10:24" x14ac:dyDescent="0.25">
      <c r="J2237">
        <v>2234</v>
      </c>
      <c r="K2237" s="43">
        <v>0.58294337679826047</v>
      </c>
      <c r="L2237">
        <v>3.154918722443123E-2</v>
      </c>
      <c r="M2237">
        <v>0.49134333097708061</v>
      </c>
      <c r="N2237" s="44">
        <v>8.9106553485222117E-2</v>
      </c>
      <c r="O2237" s="161"/>
      <c r="P2237" s="162"/>
      <c r="Q2237" s="162"/>
      <c r="R2237" s="163"/>
      <c r="S2237" s="161"/>
      <c r="V2237" s="163"/>
      <c r="W2237" s="164"/>
      <c r="X2237" s="164"/>
    </row>
    <row r="2238" spans="10:24" x14ac:dyDescent="0.25">
      <c r="J2238">
        <v>2235</v>
      </c>
      <c r="K2238" s="43">
        <v>0.82701131955992291</v>
      </c>
      <c r="L2238">
        <v>0.52915945577579848</v>
      </c>
      <c r="M2238">
        <v>0.77122347700326199</v>
      </c>
      <c r="N2238" s="44">
        <v>0.28820992750022645</v>
      </c>
      <c r="O2238" s="161"/>
      <c r="P2238" s="162"/>
      <c r="Q2238" s="162"/>
      <c r="R2238" s="163"/>
      <c r="S2238" s="161"/>
      <c r="V2238" s="163"/>
      <c r="W2238" s="164"/>
      <c r="X2238" s="164"/>
    </row>
    <row r="2239" spans="10:24" x14ac:dyDescent="0.25">
      <c r="J2239">
        <v>2236</v>
      </c>
      <c r="K2239" s="43">
        <v>0.98793209843128782</v>
      </c>
      <c r="L2239">
        <v>0.49946333464221881</v>
      </c>
      <c r="M2239">
        <v>0.56711195621788602</v>
      </c>
      <c r="N2239" s="44">
        <v>0.12700332183583074</v>
      </c>
      <c r="O2239" s="161"/>
      <c r="P2239" s="162"/>
      <c r="Q2239" s="162"/>
      <c r="R2239" s="163"/>
      <c r="S2239" s="161"/>
      <c r="V2239" s="163"/>
      <c r="W2239" s="164"/>
      <c r="X2239" s="164"/>
    </row>
    <row r="2240" spans="10:24" x14ac:dyDescent="0.25">
      <c r="J2240">
        <v>2237</v>
      </c>
      <c r="K2240" s="43">
        <v>0.16778777435221293</v>
      </c>
      <c r="L2240">
        <v>0.70958029049661298</v>
      </c>
      <c r="M2240">
        <v>0.87527905821766594</v>
      </c>
      <c r="N2240" s="44">
        <v>0.70666010038513372</v>
      </c>
      <c r="O2240" s="161"/>
      <c r="P2240" s="162"/>
      <c r="Q2240" s="162"/>
      <c r="R2240" s="163"/>
      <c r="S2240" s="161"/>
      <c r="V2240" s="163"/>
      <c r="W2240" s="164"/>
      <c r="X2240" s="164"/>
    </row>
    <row r="2241" spans="10:24" x14ac:dyDescent="0.25">
      <c r="J2241">
        <v>2238</v>
      </c>
      <c r="K2241" s="43">
        <v>0.21459306408573464</v>
      </c>
      <c r="L2241">
        <v>0.77015829851596329</v>
      </c>
      <c r="M2241">
        <v>0.67187745792746345</v>
      </c>
      <c r="N2241" s="44">
        <v>6.7326547185366792E-2</v>
      </c>
      <c r="O2241" s="161"/>
      <c r="P2241" s="162"/>
      <c r="Q2241" s="162"/>
      <c r="R2241" s="163"/>
      <c r="S2241" s="161"/>
      <c r="V2241" s="163"/>
      <c r="W2241" s="164"/>
      <c r="X2241" s="164"/>
    </row>
    <row r="2242" spans="10:24" x14ac:dyDescent="0.25">
      <c r="J2242">
        <v>2239</v>
      </c>
      <c r="K2242" s="43">
        <v>0.81051055578205755</v>
      </c>
      <c r="L2242">
        <v>0.63406665355705005</v>
      </c>
      <c r="M2242">
        <v>0.64376093039621818</v>
      </c>
      <c r="N2242" s="44">
        <v>0.13633013514667658</v>
      </c>
      <c r="O2242" s="161"/>
      <c r="P2242" s="162"/>
      <c r="Q2242" s="162"/>
      <c r="R2242" s="163"/>
      <c r="S2242" s="161"/>
      <c r="V2242" s="163"/>
      <c r="W2242" s="164"/>
      <c r="X2242" s="164"/>
    </row>
    <row r="2243" spans="10:24" x14ac:dyDescent="0.25">
      <c r="J2243">
        <v>2240</v>
      </c>
      <c r="K2243" s="43">
        <v>0.69450158323649513</v>
      </c>
      <c r="L2243">
        <v>0.23838657347456682</v>
      </c>
      <c r="M2243">
        <v>0.50830507044381457</v>
      </c>
      <c r="N2243" s="44">
        <v>0.62615230881650452</v>
      </c>
      <c r="O2243" s="161"/>
      <c r="P2243" s="162"/>
      <c r="Q2243" s="162"/>
      <c r="R2243" s="163"/>
      <c r="S2243" s="161"/>
      <c r="V2243" s="163"/>
      <c r="W2243" s="164"/>
      <c r="X2243" s="164"/>
    </row>
    <row r="2244" spans="10:24" x14ac:dyDescent="0.25">
      <c r="J2244">
        <v>2241</v>
      </c>
      <c r="K2244" s="43">
        <v>0.76891950417278687</v>
      </c>
      <c r="L2244">
        <v>0.84174404597324481</v>
      </c>
      <c r="M2244">
        <v>0.7400320624026574</v>
      </c>
      <c r="N2244" s="44">
        <v>0.28144428555221146</v>
      </c>
      <c r="O2244" s="161"/>
      <c r="P2244" s="162"/>
      <c r="Q2244" s="162"/>
      <c r="R2244" s="163"/>
      <c r="S2244" s="161"/>
      <c r="V2244" s="163"/>
      <c r="W2244" s="164"/>
      <c r="X2244" s="164"/>
    </row>
    <row r="2245" spans="10:24" x14ac:dyDescent="0.25">
      <c r="J2245">
        <v>2242</v>
      </c>
      <c r="K2245" s="43">
        <v>0.29722911330829327</v>
      </c>
      <c r="L2245">
        <v>0.41012410207351313</v>
      </c>
      <c r="M2245">
        <v>0.17598772862140655</v>
      </c>
      <c r="N2245" s="44">
        <v>0.25119362935227008</v>
      </c>
      <c r="O2245" s="161"/>
      <c r="P2245" s="162"/>
      <c r="Q2245" s="162"/>
      <c r="R2245" s="163"/>
      <c r="S2245" s="161"/>
      <c r="V2245" s="163"/>
      <c r="W2245" s="164"/>
      <c r="X2245" s="164"/>
    </row>
    <row r="2246" spans="10:24" x14ac:dyDescent="0.25">
      <c r="J2246">
        <v>2243</v>
      </c>
      <c r="K2246" s="43">
        <v>0.75961864088048359</v>
      </c>
      <c r="L2246">
        <v>0.92319858353401452</v>
      </c>
      <c r="M2246">
        <v>6.9942868119386103E-2</v>
      </c>
      <c r="N2246" s="44">
        <v>0.18670050821917739</v>
      </c>
      <c r="O2246" s="161"/>
      <c r="P2246" s="162"/>
      <c r="Q2246" s="162"/>
      <c r="R2246" s="163"/>
      <c r="S2246" s="161"/>
      <c r="V2246" s="163"/>
      <c r="W2246" s="164"/>
      <c r="X2246" s="164"/>
    </row>
    <row r="2247" spans="10:24" x14ac:dyDescent="0.25">
      <c r="J2247">
        <v>2244</v>
      </c>
      <c r="K2247" s="43">
        <v>0.62445895854177147</v>
      </c>
      <c r="L2247">
        <v>0.43152855972798532</v>
      </c>
      <c r="M2247">
        <v>0.20982033242957354</v>
      </c>
      <c r="N2247" s="44">
        <v>0.75607937235600231</v>
      </c>
      <c r="O2247" s="161"/>
      <c r="P2247" s="162"/>
      <c r="Q2247" s="162"/>
      <c r="R2247" s="163"/>
      <c r="S2247" s="161"/>
      <c r="V2247" s="163"/>
      <c r="W2247" s="164"/>
      <c r="X2247" s="164"/>
    </row>
    <row r="2248" spans="10:24" x14ac:dyDescent="0.25">
      <c r="J2248">
        <v>2245</v>
      </c>
      <c r="K2248" s="43">
        <v>0.73628877454478459</v>
      </c>
      <c r="L2248">
        <v>0.50329778592100849</v>
      </c>
      <c r="M2248">
        <v>0.28347444491766804</v>
      </c>
      <c r="N2248" s="44">
        <v>0.53349424441188231</v>
      </c>
      <c r="O2248" s="161"/>
      <c r="P2248" s="162"/>
      <c r="Q2248" s="162"/>
      <c r="R2248" s="163"/>
      <c r="S2248" s="161"/>
      <c r="V2248" s="163"/>
      <c r="W2248" s="164"/>
      <c r="X2248" s="164"/>
    </row>
    <row r="2249" spans="10:24" x14ac:dyDescent="0.25">
      <c r="J2249">
        <v>2246</v>
      </c>
      <c r="K2249" s="43">
        <v>0.85518322223437271</v>
      </c>
      <c r="L2249">
        <v>0.87084332296459788</v>
      </c>
      <c r="M2249">
        <v>0.23596769983630894</v>
      </c>
      <c r="N2249" s="44">
        <v>0.56428268392999859</v>
      </c>
      <c r="O2249" s="161"/>
      <c r="P2249" s="162"/>
      <c r="Q2249" s="162"/>
      <c r="R2249" s="163"/>
      <c r="S2249" s="161"/>
      <c r="V2249" s="163"/>
      <c r="W2249" s="164"/>
      <c r="X2249" s="164"/>
    </row>
    <row r="2250" spans="10:24" x14ac:dyDescent="0.25">
      <c r="J2250">
        <v>2247</v>
      </c>
      <c r="K2250" s="43">
        <v>0.72826831688764615</v>
      </c>
      <c r="L2250">
        <v>0.45570435131570508</v>
      </c>
      <c r="M2250">
        <v>0.76935297980273476</v>
      </c>
      <c r="N2250" s="44">
        <v>0.41315678671725475</v>
      </c>
      <c r="O2250" s="161"/>
      <c r="P2250" s="162"/>
      <c r="Q2250" s="162"/>
      <c r="R2250" s="163"/>
      <c r="S2250" s="161"/>
      <c r="V2250" s="163"/>
      <c r="W2250" s="164"/>
      <c r="X2250" s="164"/>
    </row>
    <row r="2251" spans="10:24" x14ac:dyDescent="0.25">
      <c r="J2251">
        <v>2248</v>
      </c>
      <c r="K2251" s="43">
        <v>0.59028520828845743</v>
      </c>
      <c r="L2251">
        <v>0.2121584483982063</v>
      </c>
      <c r="M2251">
        <v>0.58176910144117655</v>
      </c>
      <c r="N2251" s="44">
        <v>0.91037671198347125</v>
      </c>
      <c r="O2251" s="161"/>
      <c r="P2251" s="162"/>
      <c r="Q2251" s="162"/>
      <c r="R2251" s="163"/>
      <c r="S2251" s="161"/>
      <c r="V2251" s="163"/>
      <c r="W2251" s="164"/>
      <c r="X2251" s="164"/>
    </row>
    <row r="2252" spans="10:24" x14ac:dyDescent="0.25">
      <c r="J2252">
        <v>2249</v>
      </c>
      <c r="K2252" s="43">
        <v>0.7914064086298912</v>
      </c>
      <c r="L2252">
        <v>3.09546942042499E-2</v>
      </c>
      <c r="M2252">
        <v>0.816144341696178</v>
      </c>
      <c r="N2252" s="44">
        <v>0.68676180653302776</v>
      </c>
      <c r="O2252" s="161"/>
      <c r="P2252" s="162"/>
      <c r="Q2252" s="162"/>
      <c r="R2252" s="163"/>
      <c r="S2252" s="161"/>
      <c r="V2252" s="163"/>
      <c r="W2252" s="164"/>
      <c r="X2252" s="164"/>
    </row>
    <row r="2253" spans="10:24" x14ac:dyDescent="0.25">
      <c r="J2253">
        <v>2250</v>
      </c>
      <c r="K2253" s="43">
        <v>0.3944319237460775</v>
      </c>
      <c r="L2253">
        <v>0.15326738298175602</v>
      </c>
      <c r="M2253">
        <v>0.80639440092769543</v>
      </c>
      <c r="N2253" s="44">
        <v>0.69641620315260477</v>
      </c>
      <c r="O2253" s="161"/>
      <c r="P2253" s="162"/>
      <c r="Q2253" s="162"/>
      <c r="R2253" s="163"/>
      <c r="S2253" s="161"/>
      <c r="V2253" s="163"/>
      <c r="W2253" s="164"/>
      <c r="X2253" s="164"/>
    </row>
    <row r="2254" spans="10:24" x14ac:dyDescent="0.25">
      <c r="J2254">
        <v>2251</v>
      </c>
      <c r="K2254" s="43">
        <v>0.14834011507839151</v>
      </c>
      <c r="L2254">
        <v>0.79853839537661986</v>
      </c>
      <c r="M2254">
        <v>0.96998373632208534</v>
      </c>
      <c r="N2254" s="44">
        <v>0.23535788743276909</v>
      </c>
      <c r="O2254" s="161"/>
      <c r="P2254" s="162"/>
      <c r="Q2254" s="162"/>
      <c r="R2254" s="163"/>
      <c r="S2254" s="161"/>
      <c r="V2254" s="163"/>
      <c r="W2254" s="164"/>
      <c r="X2254" s="164"/>
    </row>
    <row r="2255" spans="10:24" x14ac:dyDescent="0.25">
      <c r="J2255">
        <v>2252</v>
      </c>
      <c r="K2255" s="43">
        <v>0.84310522723783066</v>
      </c>
      <c r="L2255">
        <v>0.61475461371531559</v>
      </c>
      <c r="M2255">
        <v>0.19510586180670642</v>
      </c>
      <c r="N2255" s="44">
        <v>0.71242594510038459</v>
      </c>
      <c r="O2255" s="161"/>
      <c r="P2255" s="162"/>
      <c r="Q2255" s="162"/>
      <c r="R2255" s="163"/>
      <c r="S2255" s="161"/>
      <c r="V2255" s="163"/>
      <c r="W2255" s="164"/>
      <c r="X2255" s="164"/>
    </row>
    <row r="2256" spans="10:24" x14ac:dyDescent="0.25">
      <c r="J2256">
        <v>2253</v>
      </c>
      <c r="K2256" s="43">
        <v>0.382497197612927</v>
      </c>
      <c r="L2256">
        <v>6.2458932553593693E-2</v>
      </c>
      <c r="M2256">
        <v>4.919218722192209E-2</v>
      </c>
      <c r="N2256" s="44">
        <v>0.1561228432284778</v>
      </c>
      <c r="O2256" s="161"/>
      <c r="P2256" s="162"/>
      <c r="Q2256" s="162"/>
      <c r="R2256" s="163"/>
      <c r="S2256" s="161"/>
      <c r="V2256" s="163"/>
      <c r="W2256" s="164"/>
      <c r="X2256" s="164"/>
    </row>
    <row r="2257" spans="10:24" x14ac:dyDescent="0.25">
      <c r="J2257">
        <v>2254</v>
      </c>
      <c r="K2257" s="43">
        <v>0.51830664267315851</v>
      </c>
      <c r="L2257">
        <v>0.52928062231623463</v>
      </c>
      <c r="M2257">
        <v>0.85133443747671989</v>
      </c>
      <c r="N2257" s="44">
        <v>0.67867005766644739</v>
      </c>
      <c r="O2257" s="161"/>
      <c r="P2257" s="162"/>
      <c r="Q2257" s="162"/>
      <c r="R2257" s="163"/>
      <c r="S2257" s="161"/>
      <c r="V2257" s="163"/>
      <c r="W2257" s="164"/>
      <c r="X2257" s="164"/>
    </row>
    <row r="2258" spans="10:24" x14ac:dyDescent="0.25">
      <c r="J2258">
        <v>2255</v>
      </c>
      <c r="K2258" s="43">
        <v>0.1599383640634412</v>
      </c>
      <c r="L2258">
        <v>0.6340599096066577</v>
      </c>
      <c r="M2258">
        <v>0.88915038873109953</v>
      </c>
      <c r="N2258" s="44">
        <v>0.24549098476542375</v>
      </c>
      <c r="O2258" s="161"/>
      <c r="P2258" s="162"/>
      <c r="Q2258" s="162"/>
      <c r="R2258" s="163"/>
      <c r="S2258" s="161"/>
      <c r="V2258" s="163"/>
      <c r="W2258" s="164"/>
      <c r="X2258" s="164"/>
    </row>
    <row r="2259" spans="10:24" x14ac:dyDescent="0.25">
      <c r="J2259">
        <v>2256</v>
      </c>
      <c r="K2259" s="43">
        <v>0.91799999800078025</v>
      </c>
      <c r="L2259">
        <v>0.64485840692918828</v>
      </c>
      <c r="M2259">
        <v>0.48591178243483701</v>
      </c>
      <c r="N2259" s="44">
        <v>0.26970159292248697</v>
      </c>
      <c r="O2259" s="161"/>
      <c r="P2259" s="162"/>
      <c r="Q2259" s="162"/>
      <c r="R2259" s="163"/>
      <c r="S2259" s="161"/>
      <c r="V2259" s="163"/>
      <c r="W2259" s="164"/>
      <c r="X2259" s="164"/>
    </row>
    <row r="2260" spans="10:24" x14ac:dyDescent="0.25">
      <c r="J2260">
        <v>2257</v>
      </c>
      <c r="K2260" s="43">
        <v>3.1900980311002303E-2</v>
      </c>
      <c r="L2260">
        <v>0.29104605942890382</v>
      </c>
      <c r="M2260">
        <v>5.3416573772711251E-2</v>
      </c>
      <c r="N2260" s="44">
        <v>0.88566951717709919</v>
      </c>
      <c r="O2260" s="161"/>
      <c r="P2260" s="162"/>
      <c r="Q2260" s="162"/>
      <c r="R2260" s="163"/>
      <c r="S2260" s="161"/>
      <c r="V2260" s="163"/>
      <c r="W2260" s="164"/>
      <c r="X2260" s="164"/>
    </row>
    <row r="2261" spans="10:24" x14ac:dyDescent="0.25">
      <c r="J2261">
        <v>2258</v>
      </c>
      <c r="K2261" s="43">
        <v>0.34113425827984944</v>
      </c>
      <c r="L2261">
        <v>0.19443869144020809</v>
      </c>
      <c r="M2261">
        <v>0.91780692695209976</v>
      </c>
      <c r="N2261" s="44">
        <v>0.62819778857320607</v>
      </c>
      <c r="O2261" s="161"/>
      <c r="P2261" s="162"/>
      <c r="Q2261" s="162"/>
      <c r="R2261" s="163"/>
      <c r="S2261" s="161"/>
      <c r="V2261" s="163"/>
      <c r="W2261" s="164"/>
      <c r="X2261" s="164"/>
    </row>
    <row r="2262" spans="10:24" x14ac:dyDescent="0.25">
      <c r="J2262">
        <v>2259</v>
      </c>
      <c r="K2262" s="43">
        <v>0.47632106782909744</v>
      </c>
      <c r="L2262">
        <v>0.44413567875749871</v>
      </c>
      <c r="M2262">
        <v>0.89626805736147674</v>
      </c>
      <c r="N2262" s="44">
        <v>9.5793949050657745E-2</v>
      </c>
      <c r="O2262" s="161"/>
      <c r="P2262" s="162"/>
      <c r="Q2262" s="162"/>
      <c r="R2262" s="163"/>
      <c r="S2262" s="161"/>
      <c r="V2262" s="163"/>
      <c r="W2262" s="164"/>
      <c r="X2262" s="164"/>
    </row>
    <row r="2263" spans="10:24" x14ac:dyDescent="0.25">
      <c r="J2263">
        <v>2260</v>
      </c>
      <c r="K2263" s="43">
        <v>0.1032658701158865</v>
      </c>
      <c r="L2263">
        <v>0.64550165643330715</v>
      </c>
      <c r="M2263">
        <v>0.35916144179763865</v>
      </c>
      <c r="N2263" s="44">
        <v>0.75559292412844348</v>
      </c>
      <c r="O2263" s="161"/>
      <c r="P2263" s="162"/>
      <c r="Q2263" s="162"/>
      <c r="R2263" s="163"/>
      <c r="S2263" s="161"/>
      <c r="V2263" s="163"/>
      <c r="W2263" s="164"/>
      <c r="X2263" s="164"/>
    </row>
    <row r="2264" spans="10:24" x14ac:dyDescent="0.25">
      <c r="J2264">
        <v>2261</v>
      </c>
      <c r="K2264" s="43">
        <v>0.91456756797995109</v>
      </c>
      <c r="L2264">
        <v>0.68243116832138551</v>
      </c>
      <c r="M2264">
        <v>0.66908539389396626</v>
      </c>
      <c r="N2264" s="44">
        <v>0.46078346648960411</v>
      </c>
      <c r="O2264" s="161"/>
      <c r="P2264" s="162"/>
      <c r="Q2264" s="162"/>
      <c r="R2264" s="163"/>
      <c r="S2264" s="161"/>
      <c r="V2264" s="163"/>
      <c r="W2264" s="164"/>
      <c r="X2264" s="164"/>
    </row>
    <row r="2265" spans="10:24" x14ac:dyDescent="0.25">
      <c r="J2265">
        <v>2262</v>
      </c>
      <c r="K2265" s="43">
        <v>8.8025363492571951E-2</v>
      </c>
      <c r="L2265">
        <v>0.40336422229507296</v>
      </c>
      <c r="M2265">
        <v>0.81204038235869602</v>
      </c>
      <c r="N2265" s="44">
        <v>0.29687806207257539</v>
      </c>
      <c r="O2265" s="161"/>
      <c r="P2265" s="162"/>
      <c r="Q2265" s="162"/>
      <c r="R2265" s="163"/>
      <c r="S2265" s="161"/>
      <c r="V2265" s="163"/>
      <c r="W2265" s="164"/>
      <c r="X2265" s="164"/>
    </row>
    <row r="2266" spans="10:24" x14ac:dyDescent="0.25">
      <c r="J2266">
        <v>2263</v>
      </c>
      <c r="K2266" s="43">
        <v>0.3797308847698676</v>
      </c>
      <c r="L2266">
        <v>0.86049016969663938</v>
      </c>
      <c r="M2266">
        <v>0.62772533562320298</v>
      </c>
      <c r="N2266" s="44">
        <v>0.75752431108737261</v>
      </c>
      <c r="O2266" s="161"/>
      <c r="P2266" s="162"/>
      <c r="Q2266" s="162"/>
      <c r="R2266" s="163"/>
      <c r="S2266" s="161"/>
      <c r="V2266" s="163"/>
      <c r="W2266" s="164"/>
      <c r="X2266" s="164"/>
    </row>
    <row r="2267" spans="10:24" x14ac:dyDescent="0.25">
      <c r="J2267">
        <v>2264</v>
      </c>
      <c r="K2267" s="43">
        <v>0.69017896369398135</v>
      </c>
      <c r="L2267">
        <v>0.89851019966967449</v>
      </c>
      <c r="M2267">
        <v>0.27792913896623195</v>
      </c>
      <c r="N2267" s="44">
        <v>0.86440455204625888</v>
      </c>
      <c r="O2267" s="161"/>
      <c r="P2267" s="162"/>
      <c r="Q2267" s="162"/>
      <c r="R2267" s="163"/>
      <c r="S2267" s="161"/>
      <c r="V2267" s="163"/>
      <c r="W2267" s="164"/>
      <c r="X2267" s="164"/>
    </row>
    <row r="2268" spans="10:24" x14ac:dyDescent="0.25">
      <c r="J2268">
        <v>2265</v>
      </c>
      <c r="K2268" s="43">
        <v>0.11614792968034837</v>
      </c>
      <c r="L2268">
        <v>0.40026667906798197</v>
      </c>
      <c r="M2268">
        <v>0.13558004330610773</v>
      </c>
      <c r="N2268" s="44">
        <v>0.50506514506092559</v>
      </c>
      <c r="O2268" s="161"/>
      <c r="P2268" s="162"/>
      <c r="Q2268" s="162"/>
      <c r="R2268" s="163"/>
      <c r="S2268" s="161"/>
      <c r="V2268" s="163"/>
      <c r="W2268" s="164"/>
      <c r="X2268" s="164"/>
    </row>
    <row r="2269" spans="10:24" x14ac:dyDescent="0.25">
      <c r="J2269">
        <v>2266</v>
      </c>
      <c r="K2269" s="43">
        <v>0.31168974140330186</v>
      </c>
      <c r="L2269">
        <v>0.72837890138648376</v>
      </c>
      <c r="M2269">
        <v>0.52597577778234839</v>
      </c>
      <c r="N2269" s="44">
        <v>3.9404872741898744E-2</v>
      </c>
      <c r="O2269" s="161"/>
      <c r="P2269" s="162"/>
      <c r="Q2269" s="162"/>
      <c r="R2269" s="163"/>
      <c r="S2269" s="161"/>
      <c r="V2269" s="163"/>
      <c r="W2269" s="164"/>
      <c r="X2269" s="164"/>
    </row>
    <row r="2270" spans="10:24" x14ac:dyDescent="0.25">
      <c r="J2270">
        <v>2267</v>
      </c>
      <c r="K2270" s="43">
        <v>0.53319256432296036</v>
      </c>
      <c r="L2270">
        <v>0.48781273233894107</v>
      </c>
      <c r="M2270">
        <v>0.91312990587429743</v>
      </c>
      <c r="N2270" s="44">
        <v>0.37753103045759373</v>
      </c>
      <c r="O2270" s="161"/>
      <c r="P2270" s="162"/>
      <c r="Q2270" s="162"/>
      <c r="R2270" s="163"/>
      <c r="S2270" s="161"/>
      <c r="V2270" s="163"/>
      <c r="W2270" s="164"/>
      <c r="X2270" s="164"/>
    </row>
    <row r="2271" spans="10:24" x14ac:dyDescent="0.25">
      <c r="J2271">
        <v>2268</v>
      </c>
      <c r="K2271" s="43">
        <v>9.8851457612470939E-2</v>
      </c>
      <c r="L2271">
        <v>0.83786525573638071</v>
      </c>
      <c r="M2271">
        <v>0.98332525937255555</v>
      </c>
      <c r="N2271" s="44">
        <v>0.62746134316786339</v>
      </c>
      <c r="O2271" s="161"/>
      <c r="P2271" s="162"/>
      <c r="Q2271" s="162"/>
      <c r="R2271" s="163"/>
      <c r="S2271" s="161"/>
      <c r="V2271" s="163"/>
      <c r="W2271" s="164"/>
      <c r="X2271" s="164"/>
    </row>
    <row r="2272" spans="10:24" x14ac:dyDescent="0.25">
      <c r="J2272">
        <v>2269</v>
      </c>
      <c r="K2272" s="43">
        <v>0.18008704726579428</v>
      </c>
      <c r="L2272">
        <v>0.92342266931468964</v>
      </c>
      <c r="M2272">
        <v>0.77850680317861898</v>
      </c>
      <c r="N2272" s="44">
        <v>0.23838378021811135</v>
      </c>
      <c r="O2272" s="161"/>
      <c r="P2272" s="162"/>
      <c r="Q2272" s="162"/>
      <c r="R2272" s="163"/>
      <c r="S2272" s="161"/>
      <c r="V2272" s="163"/>
      <c r="W2272" s="164"/>
      <c r="X2272" s="164"/>
    </row>
    <row r="2273" spans="10:24" x14ac:dyDescent="0.25">
      <c r="J2273">
        <v>2270</v>
      </c>
      <c r="K2273" s="43">
        <v>0.98364126813528585</v>
      </c>
      <c r="L2273">
        <v>0.50038524932353057</v>
      </c>
      <c r="M2273">
        <v>0.71455047654159742</v>
      </c>
      <c r="N2273" s="44">
        <v>0.90276551799717852</v>
      </c>
      <c r="O2273" s="161"/>
      <c r="P2273" s="162"/>
      <c r="Q2273" s="162"/>
      <c r="R2273" s="163"/>
      <c r="S2273" s="161"/>
      <c r="V2273" s="163"/>
      <c r="W2273" s="164"/>
      <c r="X2273" s="164"/>
    </row>
    <row r="2274" spans="10:24" x14ac:dyDescent="0.25">
      <c r="J2274">
        <v>2271</v>
      </c>
      <c r="K2274" s="43">
        <v>0.89482069694805677</v>
      </c>
      <c r="L2274">
        <v>4.0612213874706038E-2</v>
      </c>
      <c r="M2274">
        <v>0.85449132113984816</v>
      </c>
      <c r="N2274" s="44">
        <v>0.19622026881492161</v>
      </c>
      <c r="O2274" s="161"/>
      <c r="P2274" s="162"/>
      <c r="Q2274" s="162"/>
      <c r="R2274" s="163"/>
      <c r="S2274" s="161"/>
      <c r="V2274" s="163"/>
      <c r="W2274" s="164"/>
      <c r="X2274" s="164"/>
    </row>
    <row r="2275" spans="10:24" x14ac:dyDescent="0.25">
      <c r="J2275">
        <v>2272</v>
      </c>
      <c r="K2275" s="43">
        <v>4.7994605259846113E-2</v>
      </c>
      <c r="L2275">
        <v>0.6466675741138419</v>
      </c>
      <c r="M2275">
        <v>0.1451967405130965</v>
      </c>
      <c r="N2275" s="44">
        <v>2.6229053017042814E-2</v>
      </c>
      <c r="O2275" s="161"/>
      <c r="P2275" s="162"/>
      <c r="Q2275" s="162"/>
      <c r="R2275" s="163"/>
      <c r="S2275" s="161"/>
      <c r="V2275" s="163"/>
      <c r="W2275" s="164"/>
      <c r="X2275" s="164"/>
    </row>
    <row r="2276" spans="10:24" x14ac:dyDescent="0.25">
      <c r="J2276">
        <v>2273</v>
      </c>
      <c r="K2276" s="43">
        <v>0.59625155022450826</v>
      </c>
      <c r="L2276">
        <v>0.56808402357370791</v>
      </c>
      <c r="M2276">
        <v>0.79351521693461358</v>
      </c>
      <c r="N2276" s="44">
        <v>0.30906202192410859</v>
      </c>
      <c r="O2276" s="161"/>
      <c r="P2276" s="162"/>
      <c r="Q2276" s="162"/>
      <c r="R2276" s="163"/>
      <c r="S2276" s="161"/>
      <c r="V2276" s="163"/>
      <c r="W2276" s="164"/>
      <c r="X2276" s="164"/>
    </row>
    <row r="2277" spans="10:24" x14ac:dyDescent="0.25">
      <c r="J2277">
        <v>2274</v>
      </c>
      <c r="K2277" s="43">
        <v>0.53161774910380999</v>
      </c>
      <c r="L2277">
        <v>0.47167880751503188</v>
      </c>
      <c r="M2277">
        <v>0.65059652901959186</v>
      </c>
      <c r="N2277" s="44">
        <v>0.40592499206824673</v>
      </c>
      <c r="O2277" s="161"/>
      <c r="P2277" s="162"/>
      <c r="Q2277" s="162"/>
      <c r="R2277" s="163"/>
      <c r="S2277" s="161"/>
      <c r="V2277" s="163"/>
      <c r="W2277" s="164"/>
      <c r="X2277" s="164"/>
    </row>
    <row r="2278" spans="10:24" x14ac:dyDescent="0.25">
      <c r="J2278">
        <v>2275</v>
      </c>
      <c r="K2278" s="43">
        <v>3.4464953703188361E-2</v>
      </c>
      <c r="L2278">
        <v>0.22641470872011205</v>
      </c>
      <c r="M2278">
        <v>0.59286027146768749</v>
      </c>
      <c r="N2278" s="44">
        <v>0.37391633641214383</v>
      </c>
      <c r="O2278" s="161"/>
      <c r="P2278" s="162"/>
      <c r="Q2278" s="162"/>
      <c r="R2278" s="163"/>
      <c r="S2278" s="161"/>
      <c r="V2278" s="163"/>
      <c r="W2278" s="164"/>
      <c r="X2278" s="164"/>
    </row>
    <row r="2279" spans="10:24" x14ac:dyDescent="0.25">
      <c r="J2279">
        <v>2276</v>
      </c>
      <c r="K2279" s="43">
        <v>0.19845354588578668</v>
      </c>
      <c r="L2279">
        <v>0.16600759097623663</v>
      </c>
      <c r="M2279">
        <v>0.16556268164551347</v>
      </c>
      <c r="N2279" s="44">
        <v>0.82477629154160492</v>
      </c>
      <c r="O2279" s="161"/>
      <c r="P2279" s="162"/>
      <c r="Q2279" s="162"/>
      <c r="R2279" s="163"/>
      <c r="S2279" s="161"/>
      <c r="V2279" s="163"/>
      <c r="W2279" s="164"/>
      <c r="X2279" s="164"/>
    </row>
    <row r="2280" spans="10:24" x14ac:dyDescent="0.25">
      <c r="J2280">
        <v>2277</v>
      </c>
      <c r="K2280" s="43">
        <v>0.54134152777911493</v>
      </c>
      <c r="L2280">
        <v>0.56387920696459337</v>
      </c>
      <c r="M2280">
        <v>0.2638198918832616</v>
      </c>
      <c r="N2280" s="44">
        <v>0.59953594383415587</v>
      </c>
      <c r="O2280" s="161"/>
      <c r="P2280" s="162"/>
      <c r="Q2280" s="162"/>
      <c r="R2280" s="163"/>
      <c r="S2280" s="161"/>
      <c r="V2280" s="163"/>
      <c r="W2280" s="164"/>
      <c r="X2280" s="164"/>
    </row>
    <row r="2281" spans="10:24" x14ac:dyDescent="0.25">
      <c r="J2281">
        <v>2278</v>
      </c>
      <c r="K2281" s="43">
        <v>0.63350168321398204</v>
      </c>
      <c r="L2281">
        <v>0.96521074246041438</v>
      </c>
      <c r="M2281">
        <v>0.7425057468725309</v>
      </c>
      <c r="N2281" s="44">
        <v>0.14316223429748298</v>
      </c>
      <c r="O2281" s="161"/>
      <c r="P2281" s="162"/>
      <c r="Q2281" s="162"/>
      <c r="R2281" s="163"/>
      <c r="S2281" s="161"/>
      <c r="V2281" s="163"/>
      <c r="W2281" s="164"/>
      <c r="X2281" s="164"/>
    </row>
    <row r="2282" spans="10:24" x14ac:dyDescent="0.25">
      <c r="J2282">
        <v>2279</v>
      </c>
      <c r="K2282" s="43">
        <v>0.46101871826117691</v>
      </c>
      <c r="L2282">
        <v>0.48417831811374279</v>
      </c>
      <c r="M2282">
        <v>0.97297365341949738</v>
      </c>
      <c r="N2282" s="44">
        <v>0.45772795388929988</v>
      </c>
      <c r="O2282" s="161"/>
      <c r="P2282" s="162"/>
      <c r="Q2282" s="162"/>
      <c r="R2282" s="163"/>
      <c r="S2282" s="161"/>
      <c r="V2282" s="163"/>
      <c r="W2282" s="164"/>
      <c r="X2282" s="164"/>
    </row>
    <row r="2283" spans="10:24" x14ac:dyDescent="0.25">
      <c r="J2283">
        <v>2280</v>
      </c>
      <c r="K2283" s="43">
        <v>0.10172578555331646</v>
      </c>
      <c r="L2283">
        <v>0.31996082119869251</v>
      </c>
      <c r="M2283">
        <v>0.47888237888106788</v>
      </c>
      <c r="N2283" s="44">
        <v>0.15612484044489294</v>
      </c>
      <c r="O2283" s="161"/>
      <c r="P2283" s="162"/>
      <c r="Q2283" s="162"/>
      <c r="R2283" s="163"/>
      <c r="S2283" s="161"/>
      <c r="V2283" s="163"/>
      <c r="W2283" s="164"/>
      <c r="X2283" s="164"/>
    </row>
    <row r="2284" spans="10:24" x14ac:dyDescent="0.25">
      <c r="J2284">
        <v>2281</v>
      </c>
      <c r="K2284" s="43">
        <v>0.32424044095692883</v>
      </c>
      <c r="L2284">
        <v>0.82937739387890297</v>
      </c>
      <c r="M2284">
        <v>0.8128729907220239</v>
      </c>
      <c r="N2284" s="44">
        <v>0.99676772453107798</v>
      </c>
      <c r="O2284" s="161"/>
      <c r="P2284" s="162"/>
      <c r="Q2284" s="162"/>
      <c r="R2284" s="163"/>
      <c r="S2284" s="161"/>
      <c r="V2284" s="163"/>
      <c r="W2284" s="164"/>
      <c r="X2284" s="164"/>
    </row>
    <row r="2285" spans="10:24" x14ac:dyDescent="0.25">
      <c r="J2285">
        <v>2282</v>
      </c>
      <c r="K2285" s="43">
        <v>0.70560207439967715</v>
      </c>
      <c r="L2285">
        <v>0.38129991942273977</v>
      </c>
      <c r="M2285">
        <v>0.16348991312450334</v>
      </c>
      <c r="N2285" s="44">
        <v>0.76812979234081979</v>
      </c>
      <c r="O2285" s="161"/>
      <c r="P2285" s="162"/>
      <c r="Q2285" s="162"/>
      <c r="R2285" s="163"/>
      <c r="S2285" s="161"/>
      <c r="V2285" s="163"/>
      <c r="W2285" s="164"/>
      <c r="X2285" s="164"/>
    </row>
    <row r="2286" spans="10:24" x14ac:dyDescent="0.25">
      <c r="J2286">
        <v>2283</v>
      </c>
      <c r="K2286" s="43">
        <v>0.57716864828403402</v>
      </c>
      <c r="L2286">
        <v>0.23394209754581474</v>
      </c>
      <c r="M2286">
        <v>0.68575785790394361</v>
      </c>
      <c r="N2286" s="44">
        <v>0.34969146106962712</v>
      </c>
      <c r="O2286" s="161"/>
      <c r="P2286" s="162"/>
      <c r="Q2286" s="162"/>
      <c r="R2286" s="163"/>
      <c r="S2286" s="161"/>
      <c r="V2286" s="163"/>
      <c r="W2286" s="164"/>
      <c r="X2286" s="164"/>
    </row>
    <row r="2287" spans="10:24" x14ac:dyDescent="0.25">
      <c r="J2287">
        <v>2284</v>
      </c>
      <c r="K2287" s="43">
        <v>0.21643941157739544</v>
      </c>
      <c r="L2287">
        <v>0.28396034332766795</v>
      </c>
      <c r="M2287">
        <v>0.92632808997302907</v>
      </c>
      <c r="N2287" s="44">
        <v>0.31611679230676704</v>
      </c>
      <c r="O2287" s="161"/>
      <c r="P2287" s="162"/>
      <c r="Q2287" s="162"/>
      <c r="R2287" s="163"/>
      <c r="S2287" s="161"/>
      <c r="V2287" s="163"/>
      <c r="W2287" s="164"/>
      <c r="X2287" s="164"/>
    </row>
    <row r="2288" spans="10:24" x14ac:dyDescent="0.25">
      <c r="J2288">
        <v>2285</v>
      </c>
      <c r="K2288" s="43">
        <v>8.0953434871072205E-2</v>
      </c>
      <c r="L2288">
        <v>0.69833043027412522</v>
      </c>
      <c r="M2288">
        <v>0.4985427244953492</v>
      </c>
      <c r="N2288" s="44">
        <v>3.7387222326317193E-2</v>
      </c>
      <c r="O2288" s="161"/>
      <c r="P2288" s="162"/>
      <c r="Q2288" s="162"/>
      <c r="R2288" s="163"/>
      <c r="S2288" s="161"/>
      <c r="V2288" s="163"/>
      <c r="W2288" s="164"/>
      <c r="X2288" s="164"/>
    </row>
    <row r="2289" spans="10:24" x14ac:dyDescent="0.25">
      <c r="J2289">
        <v>2286</v>
      </c>
      <c r="K2289" s="43">
        <v>8.0051394668790854E-2</v>
      </c>
      <c r="L2289">
        <v>0.74710940124720027</v>
      </c>
      <c r="M2289">
        <v>0.27058724676352508</v>
      </c>
      <c r="N2289" s="44">
        <v>0.46947457401364689</v>
      </c>
      <c r="O2289" s="161"/>
      <c r="P2289" s="162"/>
      <c r="Q2289" s="162"/>
      <c r="R2289" s="163"/>
      <c r="S2289" s="161"/>
      <c r="V2289" s="163"/>
      <c r="W2289" s="164"/>
      <c r="X2289" s="164"/>
    </row>
    <row r="2290" spans="10:24" x14ac:dyDescent="0.25">
      <c r="J2290">
        <v>2287</v>
      </c>
      <c r="K2290" s="43">
        <v>8.1708922688173313E-2</v>
      </c>
      <c r="L2290">
        <v>0.22402922634428857</v>
      </c>
      <c r="M2290">
        <v>0.76796120688114344</v>
      </c>
      <c r="N2290" s="44">
        <v>0.16103363268207349</v>
      </c>
      <c r="O2290" s="161"/>
      <c r="P2290" s="162"/>
      <c r="Q2290" s="162"/>
      <c r="R2290" s="163"/>
      <c r="S2290" s="161"/>
      <c r="V2290" s="163"/>
      <c r="W2290" s="164"/>
      <c r="X2290" s="164"/>
    </row>
    <row r="2291" spans="10:24" x14ac:dyDescent="0.25">
      <c r="J2291">
        <v>2288</v>
      </c>
      <c r="K2291" s="43">
        <v>3.1775068675807039E-2</v>
      </c>
      <c r="L2291">
        <v>0.44865612383260201</v>
      </c>
      <c r="M2291">
        <v>0.83247310149727716</v>
      </c>
      <c r="N2291" s="44">
        <v>0.96011844009299296</v>
      </c>
      <c r="O2291" s="161"/>
      <c r="P2291" s="162"/>
      <c r="Q2291" s="162"/>
      <c r="R2291" s="163"/>
      <c r="S2291" s="161"/>
      <c r="V2291" s="163"/>
      <c r="W2291" s="164"/>
      <c r="X2291" s="164"/>
    </row>
    <row r="2292" spans="10:24" x14ac:dyDescent="0.25">
      <c r="J2292">
        <v>2289</v>
      </c>
      <c r="K2292" s="43">
        <v>0.21959177125774876</v>
      </c>
      <c r="L2292">
        <v>0.61144525742320377</v>
      </c>
      <c r="M2292">
        <v>0.57974823357221972</v>
      </c>
      <c r="N2292" s="44">
        <v>0.26398266927793823</v>
      </c>
      <c r="O2292" s="161"/>
      <c r="P2292" s="162"/>
      <c r="Q2292" s="162"/>
      <c r="R2292" s="163"/>
      <c r="S2292" s="161"/>
      <c r="V2292" s="163"/>
      <c r="W2292" s="164"/>
      <c r="X2292" s="164"/>
    </row>
    <row r="2293" spans="10:24" x14ac:dyDescent="0.25">
      <c r="J2293">
        <v>2290</v>
      </c>
      <c r="K2293" s="43">
        <v>0.1655272511865431</v>
      </c>
      <c r="L2293">
        <v>0.63787405355275917</v>
      </c>
      <c r="M2293">
        <v>0.43997881137190475</v>
      </c>
      <c r="N2293" s="44">
        <v>0.83403508088644995</v>
      </c>
      <c r="O2293" s="161"/>
      <c r="P2293" s="162"/>
      <c r="Q2293" s="162"/>
      <c r="R2293" s="163"/>
      <c r="S2293" s="161"/>
      <c r="V2293" s="163"/>
      <c r="W2293" s="164"/>
      <c r="X2293" s="164"/>
    </row>
    <row r="2294" spans="10:24" x14ac:dyDescent="0.25">
      <c r="J2294">
        <v>2291</v>
      </c>
      <c r="K2294" s="43">
        <v>0.47820857869656286</v>
      </c>
      <c r="L2294">
        <v>0.32696984329314549</v>
      </c>
      <c r="M2294">
        <v>0.29478408069992301</v>
      </c>
      <c r="N2294" s="44">
        <v>5.0106091176219558E-2</v>
      </c>
      <c r="O2294" s="161"/>
      <c r="P2294" s="162"/>
      <c r="Q2294" s="162"/>
      <c r="R2294" s="163"/>
      <c r="S2294" s="161"/>
      <c r="V2294" s="163"/>
      <c r="W2294" s="164"/>
      <c r="X2294" s="164"/>
    </row>
    <row r="2295" spans="10:24" x14ac:dyDescent="0.25">
      <c r="J2295">
        <v>2292</v>
      </c>
      <c r="K2295" s="43">
        <v>0.68669286604489788</v>
      </c>
      <c r="L2295">
        <v>0.51037166706475556</v>
      </c>
      <c r="M2295">
        <v>0.7921067182917314</v>
      </c>
      <c r="N2295" s="44">
        <v>0.60636834874347023</v>
      </c>
      <c r="O2295" s="161"/>
      <c r="P2295" s="162"/>
      <c r="Q2295" s="162"/>
      <c r="R2295" s="163"/>
      <c r="S2295" s="161"/>
      <c r="V2295" s="163"/>
      <c r="W2295" s="164"/>
      <c r="X2295" s="164"/>
    </row>
    <row r="2296" spans="10:24" x14ac:dyDescent="0.25">
      <c r="J2296">
        <v>2293</v>
      </c>
      <c r="K2296" s="43">
        <v>0.4124823635157655</v>
      </c>
      <c r="L2296">
        <v>0.33417816148903146</v>
      </c>
      <c r="M2296">
        <v>0.86375657496482072</v>
      </c>
      <c r="N2296" s="44">
        <v>0.83146861385147608</v>
      </c>
      <c r="O2296" s="161"/>
      <c r="P2296" s="162"/>
      <c r="Q2296" s="162"/>
      <c r="R2296" s="163"/>
      <c r="S2296" s="161"/>
      <c r="V2296" s="163"/>
      <c r="W2296" s="164"/>
      <c r="X2296" s="164"/>
    </row>
    <row r="2297" spans="10:24" x14ac:dyDescent="0.25">
      <c r="J2297">
        <v>2294</v>
      </c>
      <c r="K2297" s="43">
        <v>0.34689084666628733</v>
      </c>
      <c r="L2297">
        <v>0.70384668513872539</v>
      </c>
      <c r="M2297">
        <v>0.38824237864049216</v>
      </c>
      <c r="N2297" s="44">
        <v>0.23222344254189153</v>
      </c>
      <c r="O2297" s="161"/>
      <c r="P2297" s="162"/>
      <c r="Q2297" s="162"/>
      <c r="R2297" s="163"/>
      <c r="S2297" s="161"/>
      <c r="V2297" s="163"/>
      <c r="W2297" s="164"/>
      <c r="X2297" s="164"/>
    </row>
    <row r="2298" spans="10:24" x14ac:dyDescent="0.25">
      <c r="J2298">
        <v>2295</v>
      </c>
      <c r="K2298" s="43">
        <v>7.2557815381678492E-2</v>
      </c>
      <c r="L2298">
        <v>0.29820275906939397</v>
      </c>
      <c r="M2298">
        <v>0.60175332161836914</v>
      </c>
      <c r="N2298" s="44">
        <v>0.36731859763591146</v>
      </c>
      <c r="O2298" s="161"/>
      <c r="P2298" s="162"/>
      <c r="Q2298" s="162"/>
      <c r="R2298" s="163"/>
      <c r="S2298" s="161"/>
      <c r="V2298" s="163"/>
      <c r="W2298" s="164"/>
      <c r="X2298" s="164"/>
    </row>
    <row r="2299" spans="10:24" x14ac:dyDescent="0.25">
      <c r="J2299">
        <v>2296</v>
      </c>
      <c r="K2299" s="43">
        <v>0.90969712981119766</v>
      </c>
      <c r="L2299">
        <v>0.90708063501968761</v>
      </c>
      <c r="M2299">
        <v>0.51350681698514289</v>
      </c>
      <c r="N2299" s="44">
        <v>0.16135783043343066</v>
      </c>
      <c r="O2299" s="161"/>
      <c r="P2299" s="162"/>
      <c r="Q2299" s="162"/>
      <c r="R2299" s="163"/>
      <c r="S2299" s="161"/>
      <c r="V2299" s="163"/>
      <c r="W2299" s="164"/>
      <c r="X2299" s="164"/>
    </row>
    <row r="2300" spans="10:24" x14ac:dyDescent="0.25">
      <c r="J2300">
        <v>2297</v>
      </c>
      <c r="K2300" s="43">
        <v>0.73370039075289439</v>
      </c>
      <c r="L2300">
        <v>0.35404613815181463</v>
      </c>
      <c r="M2300">
        <v>2.5894269752638976E-2</v>
      </c>
      <c r="N2300" s="44">
        <v>0.89277234105085312</v>
      </c>
      <c r="O2300" s="161"/>
      <c r="P2300" s="162"/>
      <c r="Q2300" s="162"/>
      <c r="R2300" s="163"/>
      <c r="S2300" s="161"/>
      <c r="V2300" s="163"/>
      <c r="W2300" s="164"/>
      <c r="X2300" s="164"/>
    </row>
    <row r="2301" spans="10:24" x14ac:dyDescent="0.25">
      <c r="J2301">
        <v>2298</v>
      </c>
      <c r="K2301" s="43">
        <v>0.61493642631249623</v>
      </c>
      <c r="L2301">
        <v>2.6555186504182093E-2</v>
      </c>
      <c r="M2301">
        <v>0.36452651992075313</v>
      </c>
      <c r="N2301" s="44">
        <v>0.88740577280127586</v>
      </c>
      <c r="O2301" s="161"/>
      <c r="P2301" s="162"/>
      <c r="Q2301" s="162"/>
      <c r="R2301" s="163"/>
      <c r="S2301" s="161"/>
      <c r="V2301" s="163"/>
      <c r="W2301" s="164"/>
      <c r="X2301" s="164"/>
    </row>
    <row r="2302" spans="10:24" x14ac:dyDescent="0.25">
      <c r="J2302">
        <v>2299</v>
      </c>
      <c r="K2302" s="43">
        <v>0.34079116558973876</v>
      </c>
      <c r="L2302">
        <v>0.77847679346450405</v>
      </c>
      <c r="M2302">
        <v>2.8584766918098858E-2</v>
      </c>
      <c r="N2302" s="44">
        <v>0.3952259091487379</v>
      </c>
      <c r="O2302" s="161"/>
      <c r="P2302" s="162"/>
      <c r="Q2302" s="162"/>
      <c r="R2302" s="163"/>
      <c r="S2302" s="161"/>
      <c r="V2302" s="163"/>
      <c r="W2302" s="164"/>
      <c r="X2302" s="164"/>
    </row>
    <row r="2303" spans="10:24" x14ac:dyDescent="0.25">
      <c r="J2303">
        <v>2300</v>
      </c>
      <c r="K2303" s="43">
        <v>0.17841806892800049</v>
      </c>
      <c r="L2303">
        <v>0.4463547044683035</v>
      </c>
      <c r="M2303">
        <v>0.16417083378468633</v>
      </c>
      <c r="N2303" s="44">
        <v>0.5912285327659853</v>
      </c>
      <c r="O2303" s="161"/>
      <c r="P2303" s="162"/>
      <c r="Q2303" s="162"/>
      <c r="R2303" s="163"/>
      <c r="S2303" s="161"/>
      <c r="V2303" s="163"/>
      <c r="W2303" s="164"/>
      <c r="X2303" s="164"/>
    </row>
    <row r="2304" spans="10:24" x14ac:dyDescent="0.25">
      <c r="J2304">
        <v>2301</v>
      </c>
      <c r="K2304" s="43">
        <v>0.83149913943526177</v>
      </c>
      <c r="L2304">
        <v>0.51693116304915276</v>
      </c>
      <c r="M2304">
        <v>0.8291332912833026</v>
      </c>
      <c r="N2304" s="44">
        <v>0.55740976821287691</v>
      </c>
      <c r="O2304" s="161"/>
      <c r="P2304" s="162"/>
      <c r="Q2304" s="162"/>
      <c r="R2304" s="163"/>
      <c r="S2304" s="161"/>
      <c r="V2304" s="163"/>
      <c r="W2304" s="164"/>
      <c r="X2304" s="164"/>
    </row>
    <row r="2305" spans="10:24" x14ac:dyDescent="0.25">
      <c r="J2305">
        <v>2302</v>
      </c>
      <c r="K2305" s="43">
        <v>0.16248931282681667</v>
      </c>
      <c r="L2305">
        <v>0.61118588257031936</v>
      </c>
      <c r="M2305">
        <v>8.7964688348893594E-2</v>
      </c>
      <c r="N2305" s="44">
        <v>0.35599818468829447</v>
      </c>
      <c r="O2305" s="161"/>
      <c r="P2305" s="162"/>
      <c r="Q2305" s="162"/>
      <c r="R2305" s="163"/>
      <c r="S2305" s="161"/>
      <c r="V2305" s="163"/>
      <c r="W2305" s="164"/>
      <c r="X2305" s="164"/>
    </row>
    <row r="2306" spans="10:24" x14ac:dyDescent="0.25">
      <c r="J2306">
        <v>2303</v>
      </c>
      <c r="K2306" s="43">
        <v>0.78281977837004502</v>
      </c>
      <c r="L2306">
        <v>0.1032817698458387</v>
      </c>
      <c r="M2306">
        <v>7.3445294678812778E-2</v>
      </c>
      <c r="N2306" s="44">
        <v>3.9911781058168838E-2</v>
      </c>
      <c r="O2306" s="161"/>
      <c r="P2306" s="162"/>
      <c r="Q2306" s="162"/>
      <c r="R2306" s="163"/>
      <c r="S2306" s="161"/>
      <c r="V2306" s="163"/>
      <c r="W2306" s="164"/>
      <c r="X2306" s="164"/>
    </row>
    <row r="2307" spans="10:24" x14ac:dyDescent="0.25">
      <c r="J2307">
        <v>2304</v>
      </c>
      <c r="K2307" s="43">
        <v>0.66848400601702607</v>
      </c>
      <c r="L2307">
        <v>0.60907119321351433</v>
      </c>
      <c r="M2307">
        <v>0.5577938805598841</v>
      </c>
      <c r="N2307" s="44">
        <v>0.63257620068278697</v>
      </c>
      <c r="O2307" s="161"/>
      <c r="P2307" s="162"/>
      <c r="Q2307" s="162"/>
      <c r="R2307" s="163"/>
      <c r="S2307" s="161"/>
      <c r="V2307" s="163"/>
      <c r="W2307" s="164"/>
      <c r="X2307" s="164"/>
    </row>
    <row r="2308" spans="10:24" x14ac:dyDescent="0.25">
      <c r="J2308">
        <v>2305</v>
      </c>
      <c r="K2308" s="43">
        <v>0.94820319721445789</v>
      </c>
      <c r="L2308">
        <v>0.70360064667786815</v>
      </c>
      <c r="M2308">
        <v>0.72711790012237965</v>
      </c>
      <c r="N2308" s="44">
        <v>3.198446114497866E-2</v>
      </c>
      <c r="O2308" s="161"/>
      <c r="P2308" s="162"/>
      <c r="Q2308" s="162"/>
      <c r="R2308" s="163"/>
      <c r="S2308" s="161"/>
      <c r="V2308" s="163"/>
      <c r="W2308" s="164"/>
      <c r="X2308" s="164"/>
    </row>
    <row r="2309" spans="10:24" x14ac:dyDescent="0.25">
      <c r="J2309">
        <v>2306</v>
      </c>
      <c r="K2309" s="43">
        <v>0.51543383800787157</v>
      </c>
      <c r="L2309">
        <v>0.7030426986682492</v>
      </c>
      <c r="M2309">
        <v>0.35107323649862821</v>
      </c>
      <c r="N2309" s="44">
        <v>0.2631424246743953</v>
      </c>
      <c r="O2309" s="161"/>
      <c r="P2309" s="162"/>
      <c r="Q2309" s="162"/>
      <c r="R2309" s="163"/>
      <c r="S2309" s="161"/>
      <c r="V2309" s="163"/>
      <c r="W2309" s="164"/>
      <c r="X2309" s="164"/>
    </row>
    <row r="2310" spans="10:24" x14ac:dyDescent="0.25">
      <c r="J2310">
        <v>2307</v>
      </c>
      <c r="K2310" s="43">
        <v>0.50760567875270279</v>
      </c>
      <c r="L2310">
        <v>0.14830634435268319</v>
      </c>
      <c r="M2310">
        <v>0.61235609003941649</v>
      </c>
      <c r="N2310" s="44">
        <v>0.11579106452210064</v>
      </c>
      <c r="O2310" s="161"/>
      <c r="P2310" s="162"/>
      <c r="Q2310" s="162"/>
      <c r="R2310" s="163"/>
      <c r="S2310" s="161"/>
      <c r="V2310" s="163"/>
      <c r="W2310" s="164"/>
      <c r="X2310" s="164"/>
    </row>
    <row r="2311" spans="10:24" x14ac:dyDescent="0.25">
      <c r="J2311">
        <v>2308</v>
      </c>
      <c r="K2311" s="43">
        <v>0.78709066790454218</v>
      </c>
      <c r="L2311">
        <v>0.98383372574142547</v>
      </c>
      <c r="M2311">
        <v>0.93320562785464933</v>
      </c>
      <c r="N2311" s="44">
        <v>0.96068092271250682</v>
      </c>
      <c r="O2311" s="161"/>
      <c r="P2311" s="162"/>
      <c r="Q2311" s="162"/>
      <c r="R2311" s="163"/>
      <c r="S2311" s="161"/>
      <c r="V2311" s="163"/>
      <c r="W2311" s="164"/>
      <c r="X2311" s="164"/>
    </row>
    <row r="2312" spans="10:24" x14ac:dyDescent="0.25">
      <c r="J2312">
        <v>2309</v>
      </c>
      <c r="K2312" s="43">
        <v>0.72603181763272528</v>
      </c>
      <c r="L2312">
        <v>0.99949173081064058</v>
      </c>
      <c r="M2312">
        <v>0.81626043373405677</v>
      </c>
      <c r="N2312" s="44">
        <v>0.50093656512655593</v>
      </c>
      <c r="O2312" s="161"/>
      <c r="P2312" s="162"/>
      <c r="Q2312" s="162"/>
      <c r="R2312" s="163"/>
      <c r="S2312" s="161"/>
      <c r="V2312" s="163"/>
      <c r="W2312" s="164"/>
      <c r="X2312" s="164"/>
    </row>
    <row r="2313" spans="10:24" x14ac:dyDescent="0.25">
      <c r="J2313">
        <v>2310</v>
      </c>
      <c r="K2313" s="43">
        <v>0.2840290928216056</v>
      </c>
      <c r="L2313">
        <v>0.62236738787947909</v>
      </c>
      <c r="M2313">
        <v>0.80584865119669069</v>
      </c>
      <c r="N2313" s="44">
        <v>0.61091179609993784</v>
      </c>
      <c r="O2313" s="161"/>
      <c r="P2313" s="162"/>
      <c r="Q2313" s="162"/>
      <c r="R2313" s="163"/>
      <c r="S2313" s="161"/>
      <c r="V2313" s="163"/>
      <c r="W2313" s="164"/>
      <c r="X2313" s="164"/>
    </row>
    <row r="2314" spans="10:24" x14ac:dyDescent="0.25">
      <c r="J2314">
        <v>2311</v>
      </c>
      <c r="K2314" s="43">
        <v>0.43457651917557372</v>
      </c>
      <c r="L2314">
        <v>0.3127226641045594</v>
      </c>
      <c r="M2314">
        <v>5.5111286724491615E-2</v>
      </c>
      <c r="N2314" s="44">
        <v>0.82551349450970379</v>
      </c>
      <c r="O2314" s="161"/>
      <c r="P2314" s="162"/>
      <c r="Q2314" s="162"/>
      <c r="R2314" s="163"/>
      <c r="S2314" s="161"/>
      <c r="V2314" s="163"/>
      <c r="W2314" s="164"/>
      <c r="X2314" s="164"/>
    </row>
    <row r="2315" spans="10:24" x14ac:dyDescent="0.25">
      <c r="J2315">
        <v>2312</v>
      </c>
      <c r="K2315" s="43">
        <v>0.26973923125036303</v>
      </c>
      <c r="L2315">
        <v>0.46611622925493512</v>
      </c>
      <c r="M2315">
        <v>0.844306572945278</v>
      </c>
      <c r="N2315" s="44">
        <v>1.838592363626701E-2</v>
      </c>
      <c r="O2315" s="161"/>
      <c r="P2315" s="162"/>
      <c r="Q2315" s="162"/>
      <c r="R2315" s="163"/>
      <c r="S2315" s="161"/>
      <c r="V2315" s="163"/>
      <c r="W2315" s="164"/>
      <c r="X2315" s="164"/>
    </row>
    <row r="2316" spans="10:24" x14ac:dyDescent="0.25">
      <c r="J2316">
        <v>2313</v>
      </c>
      <c r="K2316" s="43">
        <v>0.76892547443268688</v>
      </c>
      <c r="L2316">
        <v>0.49179238863214014</v>
      </c>
      <c r="M2316">
        <v>0.80936769225331018</v>
      </c>
      <c r="N2316" s="44">
        <v>0.8582090598386356</v>
      </c>
      <c r="O2316" s="161"/>
      <c r="P2316" s="162"/>
      <c r="Q2316" s="162"/>
      <c r="R2316" s="163"/>
      <c r="S2316" s="161"/>
      <c r="V2316" s="163"/>
      <c r="W2316" s="164"/>
      <c r="X2316" s="164"/>
    </row>
    <row r="2317" spans="10:24" x14ac:dyDescent="0.25">
      <c r="J2317">
        <v>2314</v>
      </c>
      <c r="K2317" s="43">
        <v>0.42865054592714935</v>
      </c>
      <c r="L2317">
        <v>0.57298599154168206</v>
      </c>
      <c r="M2317">
        <v>0.27219278967985883</v>
      </c>
      <c r="N2317" s="44">
        <v>0.75798483559536833</v>
      </c>
      <c r="O2317" s="161"/>
      <c r="P2317" s="162"/>
      <c r="Q2317" s="162"/>
      <c r="R2317" s="163"/>
      <c r="S2317" s="161"/>
      <c r="V2317" s="163"/>
      <c r="W2317" s="164"/>
      <c r="X2317" s="164"/>
    </row>
    <row r="2318" spans="10:24" x14ac:dyDescent="0.25">
      <c r="J2318">
        <v>2315</v>
      </c>
      <c r="K2318" s="43">
        <v>0.17898155725589282</v>
      </c>
      <c r="L2318">
        <v>0.37855438963803423</v>
      </c>
      <c r="M2318">
        <v>0.14803341191485608</v>
      </c>
      <c r="N2318" s="44">
        <v>0.86874390592577411</v>
      </c>
      <c r="O2318" s="161"/>
      <c r="P2318" s="162"/>
      <c r="Q2318" s="162"/>
      <c r="R2318" s="163"/>
      <c r="S2318" s="161"/>
      <c r="V2318" s="163"/>
      <c r="W2318" s="164"/>
      <c r="X2318" s="164"/>
    </row>
    <row r="2319" spans="10:24" x14ac:dyDescent="0.25">
      <c r="J2319">
        <v>2316</v>
      </c>
      <c r="K2319" s="43">
        <v>0.78524603233025714</v>
      </c>
      <c r="L2319">
        <v>0.75932278104777062</v>
      </c>
      <c r="M2319">
        <v>0.82109751474382386</v>
      </c>
      <c r="N2319" s="44">
        <v>0.9970507255093175</v>
      </c>
      <c r="O2319" s="161"/>
      <c r="P2319" s="162"/>
      <c r="Q2319" s="162"/>
      <c r="R2319" s="163"/>
      <c r="S2319" s="161"/>
      <c r="V2319" s="163"/>
      <c r="W2319" s="164"/>
      <c r="X2319" s="164"/>
    </row>
    <row r="2320" spans="10:24" x14ac:dyDescent="0.25">
      <c r="J2320">
        <v>2317</v>
      </c>
      <c r="K2320" s="43">
        <v>0.13874308191141782</v>
      </c>
      <c r="L2320">
        <v>0.26725268649650291</v>
      </c>
      <c r="M2320">
        <v>0.79110034861667211</v>
      </c>
      <c r="N2320" s="44">
        <v>0.78379194084195858</v>
      </c>
      <c r="O2320" s="161"/>
      <c r="P2320" s="162"/>
      <c r="Q2320" s="162"/>
      <c r="R2320" s="163"/>
      <c r="S2320" s="161"/>
      <c r="V2320" s="163"/>
      <c r="W2320" s="164"/>
      <c r="X2320" s="164"/>
    </row>
    <row r="2321" spans="10:24" x14ac:dyDescent="0.25">
      <c r="J2321">
        <v>2318</v>
      </c>
      <c r="K2321" s="43">
        <v>0.55508788046609614</v>
      </c>
      <c r="L2321">
        <v>0.59310282778087597</v>
      </c>
      <c r="M2321">
        <v>0.58816104470905128</v>
      </c>
      <c r="N2321" s="44">
        <v>0.41578112543922274</v>
      </c>
      <c r="O2321" s="161"/>
      <c r="P2321" s="162"/>
      <c r="Q2321" s="162"/>
      <c r="R2321" s="163"/>
      <c r="S2321" s="161"/>
      <c r="V2321" s="163"/>
      <c r="W2321" s="164"/>
      <c r="X2321" s="164"/>
    </row>
    <row r="2322" spans="10:24" x14ac:dyDescent="0.25">
      <c r="J2322">
        <v>2319</v>
      </c>
      <c r="K2322" s="43">
        <v>0.91496362450521163</v>
      </c>
      <c r="L2322">
        <v>0.80785955636083173</v>
      </c>
      <c r="M2322">
        <v>0.88983844163537784</v>
      </c>
      <c r="N2322" s="44">
        <v>0.54755367682715095</v>
      </c>
      <c r="O2322" s="161"/>
      <c r="P2322" s="162"/>
      <c r="Q2322" s="162"/>
      <c r="R2322" s="163"/>
      <c r="S2322" s="161"/>
      <c r="V2322" s="163"/>
      <c r="W2322" s="164"/>
      <c r="X2322" s="164"/>
    </row>
    <row r="2323" spans="10:24" x14ac:dyDescent="0.25">
      <c r="J2323">
        <v>2320</v>
      </c>
      <c r="K2323" s="43">
        <v>0.36843775330275919</v>
      </c>
      <c r="L2323">
        <v>8.321840336971309E-2</v>
      </c>
      <c r="M2323">
        <v>0.51966892886827676</v>
      </c>
      <c r="N2323" s="44">
        <v>0.1657874442395203</v>
      </c>
      <c r="O2323" s="161"/>
      <c r="P2323" s="162"/>
      <c r="Q2323" s="162"/>
      <c r="R2323" s="163"/>
      <c r="S2323" s="161"/>
      <c r="V2323" s="163"/>
      <c r="W2323" s="164"/>
      <c r="X2323" s="164"/>
    </row>
    <row r="2324" spans="10:24" x14ac:dyDescent="0.25">
      <c r="J2324">
        <v>2321</v>
      </c>
      <c r="K2324" s="43">
        <v>0.56134927101120624</v>
      </c>
      <c r="L2324">
        <v>0.54639662827401925</v>
      </c>
      <c r="M2324">
        <v>0.91663033795590121</v>
      </c>
      <c r="N2324" s="44">
        <v>0.97004420141825876</v>
      </c>
      <c r="O2324" s="161"/>
      <c r="P2324" s="162"/>
      <c r="Q2324" s="162"/>
      <c r="R2324" s="163"/>
      <c r="S2324" s="161"/>
      <c r="V2324" s="163"/>
      <c r="W2324" s="164"/>
      <c r="X2324" s="164"/>
    </row>
    <row r="2325" spans="10:24" x14ac:dyDescent="0.25">
      <c r="J2325">
        <v>2322</v>
      </c>
      <c r="K2325" s="43">
        <v>0.61025636298254149</v>
      </c>
      <c r="L2325">
        <v>0.86023304275817492</v>
      </c>
      <c r="M2325">
        <v>0.81913500840909104</v>
      </c>
      <c r="N2325" s="44">
        <v>0.87483936314984334</v>
      </c>
      <c r="O2325" s="161"/>
      <c r="P2325" s="162"/>
      <c r="Q2325" s="162"/>
      <c r="R2325" s="163"/>
      <c r="S2325" s="161"/>
      <c r="V2325" s="163"/>
      <c r="W2325" s="164"/>
      <c r="X2325" s="164"/>
    </row>
    <row r="2326" spans="10:24" x14ac:dyDescent="0.25">
      <c r="J2326">
        <v>2323</v>
      </c>
      <c r="K2326" s="43">
        <v>0.4283687510536458</v>
      </c>
      <c r="L2326">
        <v>0.21651089595835282</v>
      </c>
      <c r="M2326">
        <v>0.6373035548397511</v>
      </c>
      <c r="N2326" s="44">
        <v>0.34342394280226396</v>
      </c>
      <c r="O2326" s="161"/>
      <c r="P2326" s="162"/>
      <c r="Q2326" s="162"/>
      <c r="R2326" s="163"/>
      <c r="S2326" s="161"/>
      <c r="V2326" s="163"/>
      <c r="W2326" s="164"/>
      <c r="X2326" s="164"/>
    </row>
    <row r="2327" spans="10:24" x14ac:dyDescent="0.25">
      <c r="J2327">
        <v>2324</v>
      </c>
      <c r="K2327" s="43">
        <v>0.90606574910474091</v>
      </c>
      <c r="L2327">
        <v>0.97794282928922316</v>
      </c>
      <c r="M2327">
        <v>0.91035563625368532</v>
      </c>
      <c r="N2327" s="44">
        <v>0.43914853965927558</v>
      </c>
      <c r="O2327" s="161"/>
      <c r="P2327" s="162"/>
      <c r="Q2327" s="162"/>
      <c r="R2327" s="163"/>
      <c r="S2327" s="161"/>
      <c r="V2327" s="163"/>
      <c r="W2327" s="164"/>
      <c r="X2327" s="164"/>
    </row>
    <row r="2328" spans="10:24" x14ac:dyDescent="0.25">
      <c r="J2328">
        <v>2325</v>
      </c>
      <c r="K2328" s="43">
        <v>0.43065432926645963</v>
      </c>
      <c r="L2328">
        <v>9.9887927971789914E-2</v>
      </c>
      <c r="M2328">
        <v>0.81603843644936791</v>
      </c>
      <c r="N2328" s="44">
        <v>0.48659055671944818</v>
      </c>
      <c r="O2328" s="161"/>
      <c r="P2328" s="162"/>
      <c r="Q2328" s="162"/>
      <c r="R2328" s="163"/>
      <c r="S2328" s="161"/>
      <c r="V2328" s="163"/>
      <c r="W2328" s="164"/>
      <c r="X2328" s="164"/>
    </row>
    <row r="2329" spans="10:24" x14ac:dyDescent="0.25">
      <c r="J2329">
        <v>2326</v>
      </c>
      <c r="K2329" s="43">
        <v>0.74550585415349135</v>
      </c>
      <c r="L2329">
        <v>0.80318791759543895</v>
      </c>
      <c r="M2329">
        <v>0.19088838906507632</v>
      </c>
      <c r="N2329" s="44">
        <v>0.48841810867305224</v>
      </c>
      <c r="O2329" s="161"/>
      <c r="P2329" s="162"/>
      <c r="Q2329" s="162"/>
      <c r="R2329" s="163"/>
      <c r="S2329" s="161"/>
      <c r="V2329" s="163"/>
      <c r="W2329" s="164"/>
      <c r="X2329" s="164"/>
    </row>
    <row r="2330" spans="10:24" x14ac:dyDescent="0.25">
      <c r="J2330">
        <v>2327</v>
      </c>
      <c r="K2330" s="43">
        <v>0.68250583591220859</v>
      </c>
      <c r="L2330">
        <v>0.26150397056832708</v>
      </c>
      <c r="M2330">
        <v>0.68442752217532643</v>
      </c>
      <c r="N2330" s="44">
        <v>0.91212389687473583</v>
      </c>
      <c r="O2330" s="161"/>
      <c r="P2330" s="162"/>
      <c r="Q2330" s="162"/>
      <c r="R2330" s="163"/>
      <c r="S2330" s="161"/>
      <c r="V2330" s="163"/>
      <c r="W2330" s="164"/>
      <c r="X2330" s="164"/>
    </row>
    <row r="2331" spans="10:24" x14ac:dyDescent="0.25">
      <c r="J2331">
        <v>2328</v>
      </c>
      <c r="K2331" s="43">
        <v>0.43191084142862768</v>
      </c>
      <c r="L2331">
        <v>0.373598535710431</v>
      </c>
      <c r="M2331">
        <v>0.8387071598234862</v>
      </c>
      <c r="N2331" s="44">
        <v>0.32496708374224981</v>
      </c>
      <c r="O2331" s="161"/>
      <c r="P2331" s="162"/>
      <c r="Q2331" s="162"/>
      <c r="R2331" s="163"/>
      <c r="S2331" s="161"/>
      <c r="V2331" s="163"/>
      <c r="W2331" s="164"/>
      <c r="X2331" s="164"/>
    </row>
    <row r="2332" spans="10:24" x14ac:dyDescent="0.25">
      <c r="J2332">
        <v>2329</v>
      </c>
      <c r="K2332" s="43">
        <v>0.95382656432930912</v>
      </c>
      <c r="L2332">
        <v>6.2398225392918505E-2</v>
      </c>
      <c r="M2332">
        <v>0.76632440764696286</v>
      </c>
      <c r="N2332" s="44">
        <v>0.61440248546336551</v>
      </c>
      <c r="O2332" s="161"/>
      <c r="P2332" s="162"/>
      <c r="Q2332" s="162"/>
      <c r="R2332" s="163"/>
      <c r="S2332" s="161"/>
      <c r="V2332" s="163"/>
      <c r="W2332" s="164"/>
      <c r="X2332" s="164"/>
    </row>
    <row r="2333" spans="10:24" x14ac:dyDescent="0.25">
      <c r="J2333">
        <v>2330</v>
      </c>
      <c r="K2333" s="43">
        <v>8.518985618527708E-3</v>
      </c>
      <c r="L2333">
        <v>0.93133584668995495</v>
      </c>
      <c r="M2333">
        <v>0.1399619034684797</v>
      </c>
      <c r="N2333" s="44">
        <v>0.94467614281772849</v>
      </c>
      <c r="O2333" s="161"/>
      <c r="P2333" s="162"/>
      <c r="Q2333" s="162"/>
      <c r="R2333" s="163"/>
      <c r="S2333" s="161"/>
      <c r="V2333" s="163"/>
      <c r="W2333" s="164"/>
      <c r="X2333" s="164"/>
    </row>
    <row r="2334" spans="10:24" x14ac:dyDescent="0.25">
      <c r="J2334">
        <v>2331</v>
      </c>
      <c r="K2334" s="43">
        <v>0.59957683930884842</v>
      </c>
      <c r="L2334">
        <v>0.74986754812323408</v>
      </c>
      <c r="M2334">
        <v>0.86378648150194226</v>
      </c>
      <c r="N2334" s="44">
        <v>0.22178991995145203</v>
      </c>
      <c r="O2334" s="161"/>
      <c r="P2334" s="162"/>
      <c r="Q2334" s="162"/>
      <c r="R2334" s="163"/>
      <c r="S2334" s="161"/>
      <c r="V2334" s="163"/>
      <c r="W2334" s="164"/>
      <c r="X2334" s="164"/>
    </row>
    <row r="2335" spans="10:24" x14ac:dyDescent="0.25">
      <c r="J2335">
        <v>2332</v>
      </c>
      <c r="K2335" s="43">
        <v>0.34686328740430172</v>
      </c>
      <c r="L2335">
        <v>0.80361854167684044</v>
      </c>
      <c r="M2335">
        <v>0.29434991177473235</v>
      </c>
      <c r="N2335" s="44">
        <v>0.18948284320902009</v>
      </c>
      <c r="O2335" s="161"/>
      <c r="P2335" s="162"/>
      <c r="Q2335" s="162"/>
      <c r="R2335" s="163"/>
      <c r="S2335" s="161"/>
      <c r="V2335" s="163"/>
      <c r="W2335" s="164"/>
      <c r="X2335" s="164"/>
    </row>
    <row r="2336" spans="10:24" x14ac:dyDescent="0.25">
      <c r="J2336">
        <v>2333</v>
      </c>
      <c r="K2336" s="43">
        <v>2.9362006543150909E-2</v>
      </c>
      <c r="L2336">
        <v>0.14671786002914766</v>
      </c>
      <c r="M2336">
        <v>0.80808987760948259</v>
      </c>
      <c r="N2336" s="44">
        <v>0.37492333719890025</v>
      </c>
      <c r="O2336" s="161"/>
      <c r="P2336" s="162"/>
      <c r="Q2336" s="162"/>
      <c r="R2336" s="163"/>
      <c r="S2336" s="161"/>
      <c r="V2336" s="163"/>
      <c r="W2336" s="164"/>
      <c r="X2336" s="164"/>
    </row>
    <row r="2337" spans="10:24" x14ac:dyDescent="0.25">
      <c r="J2337">
        <v>2334</v>
      </c>
      <c r="K2337" s="43">
        <v>0.95400993094783304</v>
      </c>
      <c r="L2337">
        <v>0.71826418855858642</v>
      </c>
      <c r="M2337">
        <v>0.10939700447232237</v>
      </c>
      <c r="N2337" s="44">
        <v>0.10959128837018794</v>
      </c>
      <c r="O2337" s="161"/>
      <c r="P2337" s="162"/>
      <c r="Q2337" s="162"/>
      <c r="R2337" s="163"/>
      <c r="S2337" s="161"/>
      <c r="V2337" s="163"/>
      <c r="W2337" s="164"/>
      <c r="X2337" s="164"/>
    </row>
    <row r="2338" spans="10:24" x14ac:dyDescent="0.25">
      <c r="J2338">
        <v>2335</v>
      </c>
      <c r="K2338" s="43">
        <v>7.5000644299748065E-2</v>
      </c>
      <c r="L2338">
        <v>0.6696143672056839</v>
      </c>
      <c r="M2338">
        <v>0.90744795942110379</v>
      </c>
      <c r="N2338" s="44">
        <v>0.33580528283734712</v>
      </c>
      <c r="O2338" s="161"/>
      <c r="P2338" s="162"/>
      <c r="Q2338" s="162"/>
      <c r="R2338" s="163"/>
      <c r="S2338" s="161"/>
      <c r="V2338" s="163"/>
      <c r="W2338" s="164"/>
      <c r="X2338" s="164"/>
    </row>
    <row r="2339" spans="10:24" x14ac:dyDescent="0.25">
      <c r="J2339">
        <v>2336</v>
      </c>
      <c r="K2339" s="43">
        <v>0.77171228375435119</v>
      </c>
      <c r="L2339">
        <v>9.8540261781965732E-2</v>
      </c>
      <c r="M2339">
        <v>0.4982866425529473</v>
      </c>
      <c r="N2339" s="44">
        <v>0.76797900670276198</v>
      </c>
      <c r="O2339" s="161"/>
      <c r="P2339" s="162"/>
      <c r="Q2339" s="162"/>
      <c r="R2339" s="163"/>
      <c r="S2339" s="161"/>
      <c r="V2339" s="163"/>
      <c r="W2339" s="164"/>
      <c r="X2339" s="164"/>
    </row>
    <row r="2340" spans="10:24" x14ac:dyDescent="0.25">
      <c r="J2340">
        <v>2337</v>
      </c>
      <c r="K2340" s="43">
        <v>0.30084779293683173</v>
      </c>
      <c r="L2340">
        <v>0.88483372500718382</v>
      </c>
      <c r="M2340">
        <v>0.4668396188980366</v>
      </c>
      <c r="N2340" s="44">
        <v>0.65348106929029892</v>
      </c>
      <c r="O2340" s="161"/>
      <c r="P2340" s="162"/>
      <c r="Q2340" s="162"/>
      <c r="R2340" s="163"/>
      <c r="S2340" s="161"/>
      <c r="V2340" s="163"/>
      <c r="W2340" s="164"/>
      <c r="X2340" s="164"/>
    </row>
    <row r="2341" spans="10:24" x14ac:dyDescent="0.25">
      <c r="J2341">
        <v>2338</v>
      </c>
      <c r="K2341" s="43">
        <v>0.63541921822216829</v>
      </c>
      <c r="L2341">
        <v>0.57323048173303326</v>
      </c>
      <c r="M2341">
        <v>0.66086998475855385</v>
      </c>
      <c r="N2341" s="44">
        <v>0.29167946543176626</v>
      </c>
      <c r="O2341" s="161"/>
      <c r="P2341" s="162"/>
      <c r="Q2341" s="162"/>
      <c r="R2341" s="163"/>
      <c r="S2341" s="161"/>
      <c r="V2341" s="163"/>
      <c r="W2341" s="164"/>
      <c r="X2341" s="164"/>
    </row>
    <row r="2342" spans="10:24" x14ac:dyDescent="0.25">
      <c r="J2342">
        <v>2339</v>
      </c>
      <c r="K2342" s="43">
        <v>0.19929207583859709</v>
      </c>
      <c r="L2342">
        <v>0.84737734751331906</v>
      </c>
      <c r="M2342">
        <v>0.5297636583515507</v>
      </c>
      <c r="N2342" s="44">
        <v>0.78826840679946975</v>
      </c>
      <c r="O2342" s="161"/>
      <c r="P2342" s="162"/>
      <c r="Q2342" s="162"/>
      <c r="R2342" s="163"/>
      <c r="S2342" s="161"/>
      <c r="V2342" s="163"/>
      <c r="W2342" s="164"/>
      <c r="X2342" s="164"/>
    </row>
    <row r="2343" spans="10:24" x14ac:dyDescent="0.25">
      <c r="J2343">
        <v>2340</v>
      </c>
      <c r="K2343" s="43">
        <v>0.75206958683242819</v>
      </c>
      <c r="L2343">
        <v>8.7381100486013663E-3</v>
      </c>
      <c r="M2343">
        <v>0.94447345668738802</v>
      </c>
      <c r="N2343" s="44">
        <v>0.61478812340465916</v>
      </c>
      <c r="O2343" s="161"/>
      <c r="P2343" s="162"/>
      <c r="Q2343" s="162"/>
      <c r="R2343" s="163"/>
      <c r="S2343" s="161"/>
      <c r="V2343" s="163"/>
      <c r="W2343" s="164"/>
      <c r="X2343" s="164"/>
    </row>
    <row r="2344" spans="10:24" x14ac:dyDescent="0.25">
      <c r="J2344">
        <v>2341</v>
      </c>
      <c r="K2344" s="43">
        <v>0.64850957311889956</v>
      </c>
      <c r="L2344">
        <v>9.1048903579073581E-2</v>
      </c>
      <c r="M2344">
        <v>1.5747814034920093E-2</v>
      </c>
      <c r="N2344" s="44">
        <v>0.28543062565644495</v>
      </c>
      <c r="O2344" s="161"/>
      <c r="P2344" s="162"/>
      <c r="Q2344" s="162"/>
      <c r="R2344" s="163"/>
      <c r="S2344" s="161"/>
      <c r="V2344" s="163"/>
      <c r="W2344" s="164"/>
      <c r="X2344" s="164"/>
    </row>
    <row r="2345" spans="10:24" x14ac:dyDescent="0.25">
      <c r="J2345">
        <v>2342</v>
      </c>
      <c r="K2345" s="43">
        <v>0.40328052285655591</v>
      </c>
      <c r="L2345">
        <v>0.42740265007863742</v>
      </c>
      <c r="M2345">
        <v>0.93016987279382668</v>
      </c>
      <c r="N2345" s="44">
        <v>0.66765101863434806</v>
      </c>
      <c r="O2345" s="161"/>
      <c r="P2345" s="162"/>
      <c r="Q2345" s="162"/>
      <c r="R2345" s="163"/>
      <c r="S2345" s="161"/>
      <c r="V2345" s="163"/>
      <c r="W2345" s="164"/>
      <c r="X2345" s="164"/>
    </row>
    <row r="2346" spans="10:24" x14ac:dyDescent="0.25">
      <c r="J2346">
        <v>2343</v>
      </c>
      <c r="K2346" s="43">
        <v>0.8568558099283563</v>
      </c>
      <c r="L2346">
        <v>9.3243499142117825E-2</v>
      </c>
      <c r="M2346">
        <v>0.30004741437184723</v>
      </c>
      <c r="N2346" s="44">
        <v>0.31073701105217222</v>
      </c>
      <c r="O2346" s="161"/>
      <c r="P2346" s="162"/>
      <c r="Q2346" s="162"/>
      <c r="R2346" s="163"/>
      <c r="S2346" s="161"/>
      <c r="V2346" s="163"/>
      <c r="W2346" s="164"/>
      <c r="X2346" s="164"/>
    </row>
    <row r="2347" spans="10:24" x14ac:dyDescent="0.25">
      <c r="J2347">
        <v>2344</v>
      </c>
      <c r="K2347" s="43">
        <v>0.36204992114760104</v>
      </c>
      <c r="L2347">
        <v>0.23631694091977062</v>
      </c>
      <c r="M2347">
        <v>6.0553579934030877E-2</v>
      </c>
      <c r="N2347" s="44">
        <v>0.52172067588866455</v>
      </c>
      <c r="O2347" s="161"/>
      <c r="P2347" s="162"/>
      <c r="Q2347" s="162"/>
      <c r="R2347" s="163"/>
      <c r="S2347" s="161"/>
      <c r="V2347" s="163"/>
      <c r="W2347" s="164"/>
      <c r="X2347" s="164"/>
    </row>
    <row r="2348" spans="10:24" x14ac:dyDescent="0.25">
      <c r="J2348">
        <v>2345</v>
      </c>
      <c r="K2348" s="43">
        <v>0.91257884162323977</v>
      </c>
      <c r="L2348">
        <v>0.23036877512024034</v>
      </c>
      <c r="M2348">
        <v>0.13194676219930002</v>
      </c>
      <c r="N2348" s="44">
        <v>0.69263156910304202</v>
      </c>
      <c r="O2348" s="161"/>
      <c r="P2348" s="162"/>
      <c r="Q2348" s="162"/>
      <c r="R2348" s="163"/>
      <c r="S2348" s="161"/>
      <c r="V2348" s="163"/>
      <c r="W2348" s="164"/>
      <c r="X2348" s="164"/>
    </row>
    <row r="2349" spans="10:24" x14ac:dyDescent="0.25">
      <c r="J2349">
        <v>2346</v>
      </c>
      <c r="K2349" s="43">
        <v>0.72583182195794838</v>
      </c>
      <c r="L2349">
        <v>0.21179599425475903</v>
      </c>
      <c r="M2349">
        <v>0.61586579934452579</v>
      </c>
      <c r="N2349" s="44">
        <v>0.89162686221440324</v>
      </c>
      <c r="O2349" s="161"/>
      <c r="P2349" s="162"/>
      <c r="Q2349" s="162"/>
      <c r="R2349" s="163"/>
      <c r="S2349" s="161"/>
      <c r="V2349" s="163"/>
      <c r="W2349" s="164"/>
      <c r="X2349" s="164"/>
    </row>
    <row r="2350" spans="10:24" x14ac:dyDescent="0.25">
      <c r="J2350">
        <v>2347</v>
      </c>
      <c r="K2350" s="43">
        <v>0.2659741853012928</v>
      </c>
      <c r="L2350">
        <v>0.19931175029626047</v>
      </c>
      <c r="M2350">
        <v>0.54549635024751641</v>
      </c>
      <c r="N2350" s="44">
        <v>0.91143648793789322</v>
      </c>
      <c r="O2350" s="161"/>
      <c r="P2350" s="162"/>
      <c r="Q2350" s="162"/>
      <c r="R2350" s="163"/>
      <c r="S2350" s="161"/>
      <c r="V2350" s="163"/>
      <c r="W2350" s="164"/>
      <c r="X2350" s="164"/>
    </row>
    <row r="2351" spans="10:24" x14ac:dyDescent="0.25">
      <c r="J2351">
        <v>2348</v>
      </c>
      <c r="K2351" s="43">
        <v>0.37847912023032404</v>
      </c>
      <c r="L2351">
        <v>0.982651099507592</v>
      </c>
      <c r="M2351">
        <v>0.53054123805900344</v>
      </c>
      <c r="N2351" s="44">
        <v>0.93201844051791194</v>
      </c>
      <c r="O2351" s="161"/>
      <c r="P2351" s="162"/>
      <c r="Q2351" s="162"/>
      <c r="R2351" s="163"/>
      <c r="S2351" s="161"/>
      <c r="V2351" s="163"/>
      <c r="W2351" s="164"/>
      <c r="X2351" s="164"/>
    </row>
    <row r="2352" spans="10:24" x14ac:dyDescent="0.25">
      <c r="J2352">
        <v>2349</v>
      </c>
      <c r="K2352" s="43">
        <v>0.89227415061934445</v>
      </c>
      <c r="L2352">
        <v>9.936306246006521E-2</v>
      </c>
      <c r="M2352">
        <v>0.77799088073145306</v>
      </c>
      <c r="N2352" s="44">
        <v>0.23956169897596213</v>
      </c>
      <c r="O2352" s="161"/>
      <c r="P2352" s="162"/>
      <c r="Q2352" s="162"/>
      <c r="R2352" s="163"/>
      <c r="S2352" s="161"/>
      <c r="V2352" s="163"/>
      <c r="W2352" s="164"/>
      <c r="X2352" s="164"/>
    </row>
    <row r="2353" spans="10:24" x14ac:dyDescent="0.25">
      <c r="J2353">
        <v>2350</v>
      </c>
      <c r="K2353" s="43">
        <v>0.23566655825596383</v>
      </c>
      <c r="L2353">
        <v>0.69397304552298944</v>
      </c>
      <c r="M2353">
        <v>0.2293638838580474</v>
      </c>
      <c r="N2353" s="44">
        <v>0.48313574134767368</v>
      </c>
      <c r="O2353" s="161"/>
      <c r="P2353" s="162"/>
      <c r="Q2353" s="162"/>
      <c r="R2353" s="163"/>
      <c r="S2353" s="161"/>
      <c r="V2353" s="163"/>
      <c r="W2353" s="164"/>
      <c r="X2353" s="164"/>
    </row>
    <row r="2354" spans="10:24" x14ac:dyDescent="0.25">
      <c r="J2354">
        <v>2351</v>
      </c>
      <c r="K2354" s="43">
        <v>0.31314013635161253</v>
      </c>
      <c r="L2354">
        <v>0.36388814592557706</v>
      </c>
      <c r="M2354">
        <v>0.33238878582308728</v>
      </c>
      <c r="N2354" s="44">
        <v>0.57981044067192222</v>
      </c>
      <c r="O2354" s="161"/>
      <c r="P2354" s="162"/>
      <c r="Q2354" s="162"/>
      <c r="R2354" s="163"/>
      <c r="S2354" s="161"/>
      <c r="V2354" s="163"/>
      <c r="W2354" s="164"/>
      <c r="X2354" s="164"/>
    </row>
    <row r="2355" spans="10:24" x14ac:dyDescent="0.25">
      <c r="J2355">
        <v>2352</v>
      </c>
      <c r="K2355" s="43">
        <v>0.15315694082980136</v>
      </c>
      <c r="L2355">
        <v>0.45382224577635977</v>
      </c>
      <c r="M2355">
        <v>0.41859390886141357</v>
      </c>
      <c r="N2355" s="44">
        <v>0.25049546202453643</v>
      </c>
      <c r="O2355" s="161"/>
      <c r="P2355" s="162"/>
      <c r="Q2355" s="162"/>
      <c r="R2355" s="163"/>
      <c r="S2355" s="161"/>
      <c r="V2355" s="163"/>
      <c r="W2355" s="164"/>
      <c r="X2355" s="164"/>
    </row>
    <row r="2356" spans="10:24" x14ac:dyDescent="0.25">
      <c r="J2356">
        <v>2353</v>
      </c>
      <c r="K2356" s="43">
        <v>0.62478000489232588</v>
      </c>
      <c r="L2356">
        <v>0.46955557388328506</v>
      </c>
      <c r="M2356">
        <v>0.62850743427660116</v>
      </c>
      <c r="N2356" s="44">
        <v>0.85923582510020913</v>
      </c>
      <c r="O2356" s="161"/>
      <c r="P2356" s="162"/>
      <c r="Q2356" s="162"/>
      <c r="R2356" s="163"/>
      <c r="S2356" s="161"/>
      <c r="V2356" s="163"/>
      <c r="W2356" s="164"/>
      <c r="X2356" s="164"/>
    </row>
    <row r="2357" spans="10:24" x14ac:dyDescent="0.25">
      <c r="J2357">
        <v>2354</v>
      </c>
      <c r="K2357" s="43">
        <v>0.82686861673807399</v>
      </c>
      <c r="L2357">
        <v>0.61234065120847592</v>
      </c>
      <c r="M2357">
        <v>0.79298324914039464</v>
      </c>
      <c r="N2357" s="44">
        <v>1.3916714477900105E-2</v>
      </c>
      <c r="O2357" s="161"/>
      <c r="P2357" s="162"/>
      <c r="Q2357" s="162"/>
      <c r="R2357" s="163"/>
      <c r="S2357" s="161"/>
      <c r="V2357" s="163"/>
      <c r="W2357" s="164"/>
      <c r="X2357" s="164"/>
    </row>
    <row r="2358" spans="10:24" x14ac:dyDescent="0.25">
      <c r="J2358">
        <v>2355</v>
      </c>
      <c r="K2358" s="43">
        <v>0.78858601011354368</v>
      </c>
      <c r="L2358">
        <v>0.82819284412696281</v>
      </c>
      <c r="M2358">
        <v>0.48296802689046681</v>
      </c>
      <c r="N2358" s="44">
        <v>0.14370522534146013</v>
      </c>
      <c r="O2358" s="161"/>
      <c r="P2358" s="162"/>
      <c r="Q2358" s="162"/>
      <c r="R2358" s="163"/>
      <c r="S2358" s="161"/>
      <c r="V2358" s="163"/>
      <c r="W2358" s="164"/>
      <c r="X2358" s="164"/>
    </row>
    <row r="2359" spans="10:24" x14ac:dyDescent="0.25">
      <c r="J2359">
        <v>2356</v>
      </c>
      <c r="K2359" s="43">
        <v>0.10977223543889625</v>
      </c>
      <c r="L2359">
        <v>0.76481116413734607</v>
      </c>
      <c r="M2359">
        <v>0.81880617050506521</v>
      </c>
      <c r="N2359" s="44">
        <v>0.17189049149611457</v>
      </c>
      <c r="O2359" s="161"/>
      <c r="P2359" s="162"/>
      <c r="Q2359" s="162"/>
      <c r="R2359" s="163"/>
      <c r="S2359" s="161"/>
      <c r="V2359" s="163"/>
      <c r="W2359" s="164"/>
      <c r="X2359" s="164"/>
    </row>
    <row r="2360" spans="10:24" x14ac:dyDescent="0.25">
      <c r="J2360">
        <v>2357</v>
      </c>
      <c r="K2360" s="43">
        <v>0.32161344189653096</v>
      </c>
      <c r="L2360">
        <v>0.94631237240462307</v>
      </c>
      <c r="M2360">
        <v>7.8982438865845106E-2</v>
      </c>
      <c r="N2360" s="44">
        <v>0.53752242302358699</v>
      </c>
      <c r="O2360" s="161"/>
      <c r="P2360" s="162"/>
      <c r="Q2360" s="162"/>
      <c r="R2360" s="163"/>
      <c r="S2360" s="161"/>
      <c r="V2360" s="163"/>
      <c r="W2360" s="164"/>
      <c r="X2360" s="164"/>
    </row>
    <row r="2361" spans="10:24" x14ac:dyDescent="0.25">
      <c r="J2361">
        <v>2358</v>
      </c>
      <c r="K2361" s="43">
        <v>0.19200333509221346</v>
      </c>
      <c r="L2361">
        <v>0.45133606376993685</v>
      </c>
      <c r="M2361">
        <v>0.50758552428890913</v>
      </c>
      <c r="N2361" s="44">
        <v>0.15291468178878165</v>
      </c>
      <c r="O2361" s="161"/>
      <c r="P2361" s="162"/>
      <c r="Q2361" s="162"/>
      <c r="R2361" s="163"/>
      <c r="S2361" s="161"/>
      <c r="V2361" s="163"/>
      <c r="W2361" s="164"/>
      <c r="X2361" s="164"/>
    </row>
    <row r="2362" spans="10:24" x14ac:dyDescent="0.25">
      <c r="J2362">
        <v>2359</v>
      </c>
      <c r="K2362" s="43">
        <v>0.66190823850339287</v>
      </c>
      <c r="L2362">
        <v>0.28315220659030393</v>
      </c>
      <c r="M2362">
        <v>0.45271035718695429</v>
      </c>
      <c r="N2362" s="44">
        <v>0.90114335245326205</v>
      </c>
      <c r="O2362" s="161"/>
      <c r="P2362" s="162"/>
      <c r="Q2362" s="162"/>
      <c r="R2362" s="163"/>
      <c r="S2362" s="161"/>
      <c r="V2362" s="163"/>
      <c r="W2362" s="164"/>
      <c r="X2362" s="164"/>
    </row>
    <row r="2363" spans="10:24" x14ac:dyDescent="0.25">
      <c r="J2363">
        <v>2360</v>
      </c>
      <c r="K2363" s="43">
        <v>0.11687934014024803</v>
      </c>
      <c r="L2363">
        <v>0.55159429827246809</v>
      </c>
      <c r="M2363">
        <v>0.25054085664906056</v>
      </c>
      <c r="N2363" s="44">
        <v>0.56390877580003285</v>
      </c>
      <c r="O2363" s="161"/>
      <c r="P2363" s="162"/>
      <c r="Q2363" s="162"/>
      <c r="R2363" s="163"/>
      <c r="S2363" s="161"/>
      <c r="V2363" s="163"/>
      <c r="W2363" s="164"/>
      <c r="X2363" s="164"/>
    </row>
    <row r="2364" spans="10:24" x14ac:dyDescent="0.25">
      <c r="J2364">
        <v>2361</v>
      </c>
      <c r="K2364" s="43">
        <v>0.77092396761487592</v>
      </c>
      <c r="L2364">
        <v>0.10569658403199311</v>
      </c>
      <c r="M2364">
        <v>0.66302773296168671</v>
      </c>
      <c r="N2364" s="44">
        <v>0.37305431641529452</v>
      </c>
      <c r="O2364" s="161"/>
      <c r="P2364" s="162"/>
      <c r="Q2364" s="162"/>
      <c r="R2364" s="163"/>
      <c r="S2364" s="161"/>
      <c r="V2364" s="163"/>
      <c r="W2364" s="164"/>
      <c r="X2364" s="164"/>
    </row>
    <row r="2365" spans="10:24" x14ac:dyDescent="0.25">
      <c r="J2365">
        <v>2362</v>
      </c>
      <c r="K2365" s="43">
        <v>0.98758790009785247</v>
      </c>
      <c r="L2365">
        <v>0.3355534160779875</v>
      </c>
      <c r="M2365">
        <v>0.37933375403579583</v>
      </c>
      <c r="N2365" s="44">
        <v>0.73410957518956566</v>
      </c>
      <c r="O2365" s="161"/>
      <c r="P2365" s="162"/>
      <c r="Q2365" s="162"/>
      <c r="R2365" s="163"/>
      <c r="S2365" s="161"/>
      <c r="V2365" s="163"/>
      <c r="W2365" s="164"/>
      <c r="X2365" s="164"/>
    </row>
    <row r="2366" spans="10:24" x14ac:dyDescent="0.25">
      <c r="J2366">
        <v>2363</v>
      </c>
      <c r="K2366" s="43">
        <v>9.3833229015381603E-2</v>
      </c>
      <c r="L2366">
        <v>0.60836068757003792</v>
      </c>
      <c r="M2366">
        <v>0.9645333951741808</v>
      </c>
      <c r="N2366" s="44">
        <v>0.24788521608598091</v>
      </c>
      <c r="O2366" s="161"/>
      <c r="P2366" s="162"/>
      <c r="Q2366" s="162"/>
      <c r="R2366" s="163"/>
      <c r="S2366" s="161"/>
      <c r="V2366" s="163"/>
      <c r="W2366" s="164"/>
      <c r="X2366" s="164"/>
    </row>
    <row r="2367" spans="10:24" x14ac:dyDescent="0.25">
      <c r="J2367">
        <v>2364</v>
      </c>
      <c r="K2367" s="43">
        <v>0.91765560965046467</v>
      </c>
      <c r="L2367">
        <v>0.79532519311064476</v>
      </c>
      <c r="M2367">
        <v>0.76367466640513759</v>
      </c>
      <c r="N2367" s="44">
        <v>9.9106682547387304E-2</v>
      </c>
      <c r="O2367" s="161"/>
      <c r="P2367" s="162"/>
      <c r="Q2367" s="162"/>
      <c r="R2367" s="163"/>
      <c r="S2367" s="161"/>
      <c r="V2367" s="163"/>
      <c r="W2367" s="164"/>
      <c r="X2367" s="164"/>
    </row>
    <row r="2368" spans="10:24" x14ac:dyDescent="0.25">
      <c r="J2368">
        <v>2365</v>
      </c>
      <c r="K2368" s="43">
        <v>8.1603778365726409E-2</v>
      </c>
      <c r="L2368">
        <v>0.50252667775921023</v>
      </c>
      <c r="M2368">
        <v>8.5369962774191066E-3</v>
      </c>
      <c r="N2368" s="44">
        <v>0.73178181079736049</v>
      </c>
      <c r="O2368" s="161"/>
      <c r="P2368" s="162"/>
      <c r="Q2368" s="162"/>
      <c r="R2368" s="163"/>
      <c r="S2368" s="161"/>
      <c r="V2368" s="163"/>
      <c r="W2368" s="164"/>
      <c r="X2368" s="164"/>
    </row>
    <row r="2369" spans="10:24" x14ac:dyDescent="0.25">
      <c r="J2369">
        <v>2366</v>
      </c>
      <c r="K2369" s="43">
        <v>0.1192212351064037</v>
      </c>
      <c r="L2369">
        <v>0.45680313583434928</v>
      </c>
      <c r="M2369">
        <v>9.9715705590085024E-2</v>
      </c>
      <c r="N2369" s="44">
        <v>0.90119748289753832</v>
      </c>
      <c r="O2369" s="161"/>
      <c r="P2369" s="162"/>
      <c r="Q2369" s="162"/>
      <c r="R2369" s="163"/>
      <c r="S2369" s="161"/>
      <c r="V2369" s="163"/>
      <c r="W2369" s="164"/>
      <c r="X2369" s="164"/>
    </row>
    <row r="2370" spans="10:24" x14ac:dyDescent="0.25">
      <c r="J2370">
        <v>2367</v>
      </c>
      <c r="K2370" s="43">
        <v>0.36114604865339339</v>
      </c>
      <c r="L2370">
        <v>0.56496202436378617</v>
      </c>
      <c r="M2370">
        <v>0.51425185483696045</v>
      </c>
      <c r="N2370" s="44">
        <v>0.13692217637801296</v>
      </c>
      <c r="O2370" s="161"/>
      <c r="P2370" s="162"/>
      <c r="Q2370" s="162"/>
      <c r="R2370" s="163"/>
      <c r="S2370" s="161"/>
      <c r="V2370" s="163"/>
      <c r="W2370" s="164"/>
      <c r="X2370" s="164"/>
    </row>
    <row r="2371" spans="10:24" x14ac:dyDescent="0.25">
      <c r="J2371">
        <v>2368</v>
      </c>
      <c r="K2371" s="43">
        <v>0.52826321703833268</v>
      </c>
      <c r="L2371">
        <v>0.58737372715879788</v>
      </c>
      <c r="M2371">
        <v>0.43084577932896828</v>
      </c>
      <c r="N2371" s="44">
        <v>0.74657029838373312</v>
      </c>
      <c r="O2371" s="161"/>
      <c r="P2371" s="162"/>
      <c r="Q2371" s="162"/>
      <c r="R2371" s="163"/>
      <c r="S2371" s="161"/>
      <c r="V2371" s="163"/>
      <c r="W2371" s="164"/>
      <c r="X2371" s="164"/>
    </row>
    <row r="2372" spans="10:24" x14ac:dyDescent="0.25">
      <c r="J2372">
        <v>2369</v>
      </c>
      <c r="K2372" s="43">
        <v>0.6247728970340457</v>
      </c>
      <c r="L2372">
        <v>1.0508569304006343E-2</v>
      </c>
      <c r="M2372">
        <v>0.5350944130580485</v>
      </c>
      <c r="N2372" s="44">
        <v>0.12306669746501375</v>
      </c>
      <c r="O2372" s="161"/>
      <c r="P2372" s="162"/>
      <c r="Q2372" s="162"/>
      <c r="R2372" s="163"/>
      <c r="S2372" s="161"/>
      <c r="V2372" s="163"/>
      <c r="W2372" s="164"/>
      <c r="X2372" s="164"/>
    </row>
    <row r="2373" spans="10:24" x14ac:dyDescent="0.25">
      <c r="J2373">
        <v>2370</v>
      </c>
      <c r="K2373" s="43">
        <v>0.39800570575759531</v>
      </c>
      <c r="L2373">
        <v>0.17820160292340492</v>
      </c>
      <c r="M2373">
        <v>0.33185095312112944</v>
      </c>
      <c r="N2373" s="44">
        <v>0.19120989462767402</v>
      </c>
      <c r="O2373" s="161"/>
      <c r="P2373" s="162"/>
      <c r="Q2373" s="162"/>
      <c r="R2373" s="163"/>
      <c r="S2373" s="161"/>
      <c r="V2373" s="163"/>
      <c r="W2373" s="164"/>
      <c r="X2373" s="164"/>
    </row>
    <row r="2374" spans="10:24" x14ac:dyDescent="0.25">
      <c r="J2374">
        <v>2371</v>
      </c>
      <c r="K2374" s="43">
        <v>0.11801706618000574</v>
      </c>
      <c r="L2374">
        <v>7.8451071558602425E-2</v>
      </c>
      <c r="M2374">
        <v>5.2854567715820755E-2</v>
      </c>
      <c r="N2374" s="44">
        <v>0.77419887343280314</v>
      </c>
      <c r="O2374" s="161"/>
      <c r="P2374" s="162"/>
      <c r="Q2374" s="162"/>
      <c r="R2374" s="163"/>
      <c r="S2374" s="161"/>
      <c r="V2374" s="163"/>
      <c r="W2374" s="164"/>
      <c r="X2374" s="164"/>
    </row>
    <row r="2375" spans="10:24" x14ac:dyDescent="0.25">
      <c r="J2375">
        <v>2372</v>
      </c>
      <c r="K2375" s="43">
        <v>0.46229388630113422</v>
      </c>
      <c r="L2375">
        <v>0.87513553608242445</v>
      </c>
      <c r="M2375">
        <v>0.65837836118980209</v>
      </c>
      <c r="N2375" s="44">
        <v>0.25709041089667584</v>
      </c>
      <c r="O2375" s="161"/>
      <c r="P2375" s="162"/>
      <c r="Q2375" s="162"/>
      <c r="R2375" s="163"/>
      <c r="S2375" s="161"/>
      <c r="V2375" s="163"/>
      <c r="W2375" s="164"/>
      <c r="X2375" s="164"/>
    </row>
    <row r="2376" spans="10:24" x14ac:dyDescent="0.25">
      <c r="J2376">
        <v>2373</v>
      </c>
      <c r="K2376" s="43">
        <v>0.73492428450800629</v>
      </c>
      <c r="L2376">
        <v>0.44927511768143302</v>
      </c>
      <c r="M2376">
        <v>0.46884757168735891</v>
      </c>
      <c r="N2376" s="44">
        <v>0.64999112959431482</v>
      </c>
      <c r="O2376" s="161"/>
      <c r="P2376" s="162"/>
      <c r="Q2376" s="162"/>
      <c r="R2376" s="163"/>
      <c r="S2376" s="161"/>
      <c r="V2376" s="163"/>
      <c r="W2376" s="164"/>
      <c r="X2376" s="164"/>
    </row>
    <row r="2377" spans="10:24" x14ac:dyDescent="0.25">
      <c r="J2377">
        <v>2374</v>
      </c>
      <c r="K2377" s="43">
        <v>0.47573814769921663</v>
      </c>
      <c r="L2377">
        <v>0.87611267495984524</v>
      </c>
      <c r="M2377">
        <v>0.23556701576908945</v>
      </c>
      <c r="N2377" s="44">
        <v>0.25098670577943105</v>
      </c>
      <c r="O2377" s="161"/>
      <c r="P2377" s="162"/>
      <c r="Q2377" s="162"/>
      <c r="R2377" s="163"/>
      <c r="S2377" s="161"/>
      <c r="V2377" s="163"/>
      <c r="W2377" s="164"/>
      <c r="X2377" s="164"/>
    </row>
    <row r="2378" spans="10:24" x14ac:dyDescent="0.25">
      <c r="J2378">
        <v>2375</v>
      </c>
      <c r="K2378" s="43">
        <v>0.23101617732062385</v>
      </c>
      <c r="L2378">
        <v>0.64261684167242827</v>
      </c>
      <c r="M2378">
        <v>0.75256619951056825</v>
      </c>
      <c r="N2378" s="44">
        <v>0.10378161510989348</v>
      </c>
      <c r="O2378" s="161"/>
      <c r="P2378" s="162"/>
      <c r="Q2378" s="162"/>
      <c r="R2378" s="163"/>
      <c r="S2378" s="161"/>
      <c r="V2378" s="163"/>
      <c r="W2378" s="164"/>
      <c r="X2378" s="164"/>
    </row>
    <row r="2379" spans="10:24" x14ac:dyDescent="0.25">
      <c r="J2379">
        <v>2376</v>
      </c>
      <c r="K2379" s="43">
        <v>3.0004336745331317E-2</v>
      </c>
      <c r="L2379">
        <v>0.50166383322164276</v>
      </c>
      <c r="M2379">
        <v>8.5110707909907268E-2</v>
      </c>
      <c r="N2379" s="44">
        <v>0.11580417414411781</v>
      </c>
      <c r="O2379" s="161"/>
      <c r="P2379" s="162"/>
      <c r="Q2379" s="162"/>
      <c r="R2379" s="163"/>
      <c r="S2379" s="161"/>
      <c r="V2379" s="163"/>
      <c r="W2379" s="164"/>
      <c r="X2379" s="164"/>
    </row>
    <row r="2380" spans="10:24" x14ac:dyDescent="0.25">
      <c r="J2380">
        <v>2377</v>
      </c>
      <c r="K2380" s="43">
        <v>9.7115520873307659E-2</v>
      </c>
      <c r="L2380">
        <v>7.2709232396337087E-2</v>
      </c>
      <c r="M2380">
        <v>0.51577880366444606</v>
      </c>
      <c r="N2380" s="44">
        <v>0.14682748617898467</v>
      </c>
      <c r="O2380" s="161"/>
      <c r="P2380" s="162"/>
      <c r="Q2380" s="162"/>
      <c r="R2380" s="163"/>
      <c r="S2380" s="161"/>
      <c r="V2380" s="163"/>
      <c r="W2380" s="164"/>
      <c r="X2380" s="164"/>
    </row>
    <row r="2381" spans="10:24" x14ac:dyDescent="0.25">
      <c r="J2381">
        <v>2378</v>
      </c>
      <c r="K2381" s="43">
        <v>0.54338211785724944</v>
      </c>
      <c r="L2381">
        <v>0.96005774107114328</v>
      </c>
      <c r="M2381">
        <v>0.18449195333084434</v>
      </c>
      <c r="N2381" s="44">
        <v>0.44826761890334577</v>
      </c>
      <c r="O2381" s="161"/>
      <c r="P2381" s="162"/>
      <c r="Q2381" s="162"/>
      <c r="R2381" s="163"/>
      <c r="S2381" s="161"/>
      <c r="V2381" s="163"/>
      <c r="W2381" s="164"/>
      <c r="X2381" s="164"/>
    </row>
    <row r="2382" spans="10:24" x14ac:dyDescent="0.25">
      <c r="J2382">
        <v>2379</v>
      </c>
      <c r="K2382" s="43">
        <v>0.14511721862636651</v>
      </c>
      <c r="L2382">
        <v>0.56185427927193043</v>
      </c>
      <c r="M2382">
        <v>9.8076146276295573E-2</v>
      </c>
      <c r="N2382" s="44">
        <v>0.72461829492066032</v>
      </c>
      <c r="O2382" s="161"/>
      <c r="P2382" s="162"/>
      <c r="Q2382" s="162"/>
      <c r="R2382" s="163"/>
      <c r="S2382" s="161"/>
      <c r="V2382" s="163"/>
      <c r="W2382" s="164"/>
      <c r="X2382" s="164"/>
    </row>
    <row r="2383" spans="10:24" x14ac:dyDescent="0.25">
      <c r="J2383">
        <v>2380</v>
      </c>
      <c r="K2383" s="43">
        <v>0.23464018298632572</v>
      </c>
      <c r="L2383">
        <v>2.7564842541381251E-2</v>
      </c>
      <c r="M2383">
        <v>0.18764201142234171</v>
      </c>
      <c r="N2383" s="44">
        <v>2.0095052104241673E-2</v>
      </c>
      <c r="O2383" s="161"/>
      <c r="P2383" s="162"/>
      <c r="Q2383" s="162"/>
      <c r="R2383" s="163"/>
      <c r="S2383" s="161"/>
      <c r="V2383" s="163"/>
      <c r="W2383" s="164"/>
      <c r="X2383" s="164"/>
    </row>
    <row r="2384" spans="10:24" x14ac:dyDescent="0.25">
      <c r="J2384">
        <v>2381</v>
      </c>
      <c r="K2384" s="43">
        <v>0.36622196344011237</v>
      </c>
      <c r="L2384">
        <v>0.94100761590483417</v>
      </c>
      <c r="M2384">
        <v>0.46775557105666954</v>
      </c>
      <c r="N2384" s="44">
        <v>0.75318815651105009</v>
      </c>
      <c r="O2384" s="161"/>
      <c r="P2384" s="162"/>
      <c r="Q2384" s="162"/>
      <c r="R2384" s="163"/>
      <c r="S2384" s="161"/>
      <c r="V2384" s="163"/>
      <c r="W2384" s="164"/>
      <c r="X2384" s="164"/>
    </row>
    <row r="2385" spans="10:24" x14ac:dyDescent="0.25">
      <c r="J2385">
        <v>2382</v>
      </c>
      <c r="K2385" s="43">
        <v>0.84495574540922702</v>
      </c>
      <c r="L2385">
        <v>0.33260846410214162</v>
      </c>
      <c r="M2385">
        <v>0.99437366026650564</v>
      </c>
      <c r="N2385" s="44">
        <v>0.50157603878082568</v>
      </c>
      <c r="O2385" s="161"/>
      <c r="P2385" s="162"/>
      <c r="Q2385" s="162"/>
      <c r="R2385" s="163"/>
      <c r="S2385" s="161"/>
      <c r="V2385" s="163"/>
      <c r="W2385" s="164"/>
      <c r="X2385" s="164"/>
    </row>
    <row r="2386" spans="10:24" x14ac:dyDescent="0.25">
      <c r="J2386">
        <v>2383</v>
      </c>
      <c r="K2386" s="43">
        <v>0.33496379746505522</v>
      </c>
      <c r="L2386">
        <v>0.59037042962123532</v>
      </c>
      <c r="M2386">
        <v>0.51159910297819811</v>
      </c>
      <c r="N2386" s="44">
        <v>0.521178982198234</v>
      </c>
      <c r="O2386" s="161"/>
      <c r="P2386" s="162"/>
      <c r="Q2386" s="162"/>
      <c r="R2386" s="163"/>
      <c r="S2386" s="161"/>
      <c r="V2386" s="163"/>
      <c r="W2386" s="164"/>
      <c r="X2386" s="164"/>
    </row>
    <row r="2387" spans="10:24" x14ac:dyDescent="0.25">
      <c r="J2387">
        <v>2384</v>
      </c>
      <c r="K2387" s="43">
        <v>0.48750462845100384</v>
      </c>
      <c r="L2387">
        <v>0.69221425431762329</v>
      </c>
      <c r="M2387">
        <v>0.65754753398957744</v>
      </c>
      <c r="N2387" s="44">
        <v>0.1488994227085213</v>
      </c>
      <c r="O2387" s="161"/>
      <c r="P2387" s="162"/>
      <c r="Q2387" s="162"/>
      <c r="R2387" s="163"/>
      <c r="S2387" s="161"/>
      <c r="V2387" s="163"/>
      <c r="W2387" s="164"/>
      <c r="X2387" s="164"/>
    </row>
    <row r="2388" spans="10:24" x14ac:dyDescent="0.25">
      <c r="J2388">
        <v>2385</v>
      </c>
      <c r="K2388" s="43">
        <v>0.14672207395956993</v>
      </c>
      <c r="L2388">
        <v>7.206145824352006E-2</v>
      </c>
      <c r="M2388">
        <v>0.54541414754977302</v>
      </c>
      <c r="N2388" s="44">
        <v>0.96893503564375671</v>
      </c>
      <c r="O2388" s="161"/>
      <c r="P2388" s="162"/>
      <c r="Q2388" s="162"/>
      <c r="R2388" s="163"/>
      <c r="S2388" s="161"/>
      <c r="V2388" s="163"/>
      <c r="W2388" s="164"/>
      <c r="X2388" s="164"/>
    </row>
    <row r="2389" spans="10:24" x14ac:dyDescent="0.25">
      <c r="J2389">
        <v>2386</v>
      </c>
      <c r="K2389" s="43">
        <v>0.86970266867272361</v>
      </c>
      <c r="L2389">
        <v>0.78347231374220805</v>
      </c>
      <c r="M2389">
        <v>0.27372600953201698</v>
      </c>
      <c r="N2389" s="44">
        <v>0.2477374861079974</v>
      </c>
      <c r="O2389" s="161"/>
      <c r="P2389" s="162"/>
      <c r="Q2389" s="162"/>
      <c r="R2389" s="163"/>
      <c r="S2389" s="161"/>
      <c r="V2389" s="163"/>
      <c r="W2389" s="164"/>
      <c r="X2389" s="164"/>
    </row>
    <row r="2390" spans="10:24" x14ac:dyDescent="0.25">
      <c r="J2390">
        <v>2387</v>
      </c>
      <c r="K2390" s="43">
        <v>7.4928448490720445E-2</v>
      </c>
      <c r="L2390">
        <v>0.41971501102095665</v>
      </c>
      <c r="M2390">
        <v>0.75473748060355161</v>
      </c>
      <c r="N2390" s="44">
        <v>0.86766561147439636</v>
      </c>
      <c r="O2390" s="161"/>
      <c r="P2390" s="162"/>
      <c r="Q2390" s="162"/>
      <c r="R2390" s="163"/>
      <c r="S2390" s="161"/>
      <c r="V2390" s="163"/>
      <c r="W2390" s="164"/>
      <c r="X2390" s="164"/>
    </row>
    <row r="2391" spans="10:24" x14ac:dyDescent="0.25">
      <c r="J2391">
        <v>2388</v>
      </c>
      <c r="K2391" s="43">
        <v>0.45449098138621991</v>
      </c>
      <c r="L2391">
        <v>0.13282395513469458</v>
      </c>
      <c r="M2391">
        <v>0.33678030264033454</v>
      </c>
      <c r="N2391" s="44">
        <v>0.35257251605658602</v>
      </c>
      <c r="O2391" s="161"/>
      <c r="P2391" s="162"/>
      <c r="Q2391" s="162"/>
      <c r="R2391" s="163"/>
      <c r="S2391" s="161"/>
      <c r="V2391" s="163"/>
      <c r="W2391" s="164"/>
      <c r="X2391" s="164"/>
    </row>
    <row r="2392" spans="10:24" x14ac:dyDescent="0.25">
      <c r="J2392">
        <v>2389</v>
      </c>
      <c r="K2392" s="43">
        <v>0.68051029611148872</v>
      </c>
      <c r="L2392">
        <v>0.7847561573899946</v>
      </c>
      <c r="M2392">
        <v>0.3988844175377213</v>
      </c>
      <c r="N2392" s="44">
        <v>0.95874388729736992</v>
      </c>
      <c r="O2392" s="161"/>
      <c r="P2392" s="162"/>
      <c r="Q2392" s="162"/>
      <c r="R2392" s="163"/>
      <c r="S2392" s="161"/>
      <c r="V2392" s="163"/>
      <c r="W2392" s="164"/>
      <c r="X2392" s="164"/>
    </row>
    <row r="2393" spans="10:24" x14ac:dyDescent="0.25">
      <c r="J2393">
        <v>2390</v>
      </c>
      <c r="K2393" s="43">
        <v>0.5607704534337753</v>
      </c>
      <c r="L2393">
        <v>2.7312091470678368E-2</v>
      </c>
      <c r="M2393">
        <v>0.80256069515724526</v>
      </c>
      <c r="N2393" s="44">
        <v>0.20260367016428371</v>
      </c>
      <c r="O2393" s="161"/>
      <c r="P2393" s="162"/>
      <c r="Q2393" s="162"/>
      <c r="R2393" s="163"/>
      <c r="S2393" s="161"/>
      <c r="V2393" s="163"/>
      <c r="W2393" s="164"/>
      <c r="X2393" s="164"/>
    </row>
    <row r="2394" spans="10:24" x14ac:dyDescent="0.25">
      <c r="J2394">
        <v>2391</v>
      </c>
      <c r="K2394" s="43">
        <v>0.7180235565652836</v>
      </c>
      <c r="L2394">
        <v>0.79029605024832095</v>
      </c>
      <c r="M2394">
        <v>0.73175601026449189</v>
      </c>
      <c r="N2394" s="44">
        <v>0.49880451625097333</v>
      </c>
      <c r="O2394" s="161"/>
      <c r="P2394" s="162"/>
      <c r="Q2394" s="162"/>
      <c r="R2394" s="163"/>
      <c r="S2394" s="161"/>
      <c r="V2394" s="163"/>
      <c r="W2394" s="164"/>
      <c r="X2394" s="164"/>
    </row>
    <row r="2395" spans="10:24" x14ac:dyDescent="0.25">
      <c r="J2395">
        <v>2392</v>
      </c>
      <c r="K2395" s="43">
        <v>9.5662094533895847E-2</v>
      </c>
      <c r="L2395">
        <v>0.3765238111837953</v>
      </c>
      <c r="M2395">
        <v>0.52478836781564164</v>
      </c>
      <c r="N2395" s="44">
        <v>0.61160534321347571</v>
      </c>
      <c r="O2395" s="161"/>
      <c r="P2395" s="162"/>
      <c r="Q2395" s="162"/>
      <c r="R2395" s="163"/>
      <c r="S2395" s="161"/>
      <c r="V2395" s="163"/>
      <c r="W2395" s="164"/>
      <c r="X2395" s="164"/>
    </row>
    <row r="2396" spans="10:24" x14ac:dyDescent="0.25">
      <c r="J2396">
        <v>2393</v>
      </c>
      <c r="K2396" s="43">
        <v>0.85732215696032488</v>
      </c>
      <c r="L2396">
        <v>0.24628108799789694</v>
      </c>
      <c r="M2396">
        <v>0.24849776515045219</v>
      </c>
      <c r="N2396" s="44">
        <v>0.46489321344203671</v>
      </c>
      <c r="O2396" s="161"/>
      <c r="P2396" s="162"/>
      <c r="Q2396" s="162"/>
      <c r="R2396" s="163"/>
      <c r="S2396" s="161"/>
      <c r="V2396" s="163"/>
      <c r="W2396" s="164"/>
      <c r="X2396" s="164"/>
    </row>
    <row r="2397" spans="10:24" x14ac:dyDescent="0.25">
      <c r="J2397">
        <v>2394</v>
      </c>
      <c r="K2397" s="43">
        <v>0.62817860777439261</v>
      </c>
      <c r="L2397">
        <v>0.69911269558513101</v>
      </c>
      <c r="M2397">
        <v>0.74503583685099517</v>
      </c>
      <c r="N2397" s="44">
        <v>0.6348767337159944</v>
      </c>
      <c r="O2397" s="161"/>
      <c r="P2397" s="162"/>
      <c r="Q2397" s="162"/>
      <c r="R2397" s="163"/>
      <c r="S2397" s="161"/>
      <c r="V2397" s="163"/>
      <c r="W2397" s="164"/>
      <c r="X2397" s="164"/>
    </row>
    <row r="2398" spans="10:24" x14ac:dyDescent="0.25">
      <c r="J2398">
        <v>2395</v>
      </c>
      <c r="K2398" s="43">
        <v>0.36561000816434119</v>
      </c>
      <c r="L2398">
        <v>0.47749161634916704</v>
      </c>
      <c r="M2398">
        <v>0.9123678078689671</v>
      </c>
      <c r="N2398" s="44">
        <v>0.1640911665079049</v>
      </c>
      <c r="O2398" s="161"/>
      <c r="P2398" s="162"/>
      <c r="Q2398" s="162"/>
      <c r="R2398" s="163"/>
      <c r="S2398" s="161"/>
      <c r="V2398" s="163"/>
      <c r="W2398" s="164"/>
      <c r="X2398" s="164"/>
    </row>
    <row r="2399" spans="10:24" x14ac:dyDescent="0.25">
      <c r="J2399">
        <v>2396</v>
      </c>
      <c r="K2399" s="43">
        <v>0.6872184484946261</v>
      </c>
      <c r="L2399">
        <v>0.66721504313174129</v>
      </c>
      <c r="M2399">
        <v>0.95845996548209733</v>
      </c>
      <c r="N2399" s="44">
        <v>0.68885927943064651</v>
      </c>
      <c r="O2399" s="161"/>
      <c r="P2399" s="162"/>
      <c r="Q2399" s="162"/>
      <c r="R2399" s="163"/>
      <c r="S2399" s="161"/>
      <c r="V2399" s="163"/>
      <c r="W2399" s="164"/>
      <c r="X2399" s="164"/>
    </row>
    <row r="2400" spans="10:24" x14ac:dyDescent="0.25">
      <c r="J2400">
        <v>2397</v>
      </c>
      <c r="K2400" s="43">
        <v>0.76072558804935375</v>
      </c>
      <c r="L2400">
        <v>0.50929699107849447</v>
      </c>
      <c r="M2400">
        <v>0.50486515076748384</v>
      </c>
      <c r="N2400" s="44">
        <v>0.97095312372358766</v>
      </c>
      <c r="O2400" s="161"/>
      <c r="P2400" s="162"/>
      <c r="Q2400" s="162"/>
      <c r="R2400" s="163"/>
      <c r="S2400" s="161"/>
      <c r="V2400" s="163"/>
      <c r="W2400" s="164"/>
      <c r="X2400" s="164"/>
    </row>
    <row r="2401" spans="10:24" x14ac:dyDescent="0.25">
      <c r="J2401">
        <v>2398</v>
      </c>
      <c r="K2401" s="43">
        <v>0.41624507735675054</v>
      </c>
      <c r="L2401">
        <v>0.24542949410479098</v>
      </c>
      <c r="M2401">
        <v>0.10153092426704147</v>
      </c>
      <c r="N2401" s="44">
        <v>0.40633598924016046</v>
      </c>
      <c r="O2401" s="161"/>
      <c r="P2401" s="162"/>
      <c r="Q2401" s="162"/>
      <c r="R2401" s="163"/>
      <c r="S2401" s="161"/>
      <c r="V2401" s="163"/>
      <c r="W2401" s="164"/>
      <c r="X2401" s="164"/>
    </row>
    <row r="2402" spans="10:24" x14ac:dyDescent="0.25">
      <c r="J2402">
        <v>2399</v>
      </c>
      <c r="K2402" s="43">
        <v>0.1549952521338579</v>
      </c>
      <c r="L2402">
        <v>0.45655950398468492</v>
      </c>
      <c r="M2402">
        <v>0.48965330620985881</v>
      </c>
      <c r="N2402" s="44">
        <v>0.39083743937559368</v>
      </c>
      <c r="O2402" s="161"/>
      <c r="P2402" s="162"/>
      <c r="Q2402" s="162"/>
      <c r="R2402" s="163"/>
      <c r="S2402" s="161"/>
      <c r="V2402" s="163"/>
      <c r="W2402" s="164"/>
      <c r="X2402" s="164"/>
    </row>
    <row r="2403" spans="10:24" x14ac:dyDescent="0.25">
      <c r="J2403">
        <v>2400</v>
      </c>
      <c r="K2403" s="43">
        <v>0.32506370770984239</v>
      </c>
      <c r="L2403">
        <v>0.32955136239164962</v>
      </c>
      <c r="M2403">
        <v>0.69539974882627709</v>
      </c>
      <c r="N2403" s="44">
        <v>0.42398922859807808</v>
      </c>
      <c r="O2403" s="161"/>
      <c r="P2403" s="162"/>
      <c r="Q2403" s="162"/>
      <c r="R2403" s="163"/>
      <c r="S2403" s="161"/>
      <c r="V2403" s="163"/>
      <c r="W2403" s="164"/>
      <c r="X2403" s="164"/>
    </row>
    <row r="2404" spans="10:24" x14ac:dyDescent="0.25">
      <c r="J2404">
        <v>2401</v>
      </c>
      <c r="K2404" s="43">
        <v>0.71137810256068268</v>
      </c>
      <c r="L2404">
        <v>0.94399752133168502</v>
      </c>
      <c r="M2404">
        <v>0.86235806140866145</v>
      </c>
      <c r="N2404" s="44">
        <v>0.76594616029551288</v>
      </c>
      <c r="O2404" s="161"/>
      <c r="P2404" s="162"/>
      <c r="Q2404" s="162"/>
      <c r="R2404" s="163"/>
      <c r="S2404" s="161"/>
      <c r="V2404" s="163"/>
      <c r="W2404" s="164"/>
      <c r="X2404" s="164"/>
    </row>
    <row r="2405" spans="10:24" x14ac:dyDescent="0.25">
      <c r="J2405">
        <v>2402</v>
      </c>
      <c r="K2405" s="43">
        <v>0.81495041099963084</v>
      </c>
      <c r="L2405">
        <v>0.10736044622404628</v>
      </c>
      <c r="M2405">
        <v>0.96791604564687606</v>
      </c>
      <c r="N2405" s="44">
        <v>0.81776440390717409</v>
      </c>
      <c r="O2405" s="161"/>
      <c r="P2405" s="162"/>
      <c r="Q2405" s="162"/>
      <c r="R2405" s="163"/>
      <c r="S2405" s="161"/>
      <c r="V2405" s="163"/>
      <c r="W2405" s="164"/>
      <c r="X2405" s="164"/>
    </row>
    <row r="2406" spans="10:24" x14ac:dyDescent="0.25">
      <c r="J2406">
        <v>2403</v>
      </c>
      <c r="K2406" s="43">
        <v>0.60914878621765767</v>
      </c>
      <c r="L2406">
        <v>0.8894379631497249</v>
      </c>
      <c r="M2406">
        <v>0.25072803185451042</v>
      </c>
      <c r="N2406" s="44">
        <v>0.3625982935260359</v>
      </c>
      <c r="O2406" s="161"/>
      <c r="P2406" s="162"/>
      <c r="Q2406" s="162"/>
      <c r="R2406" s="163"/>
      <c r="S2406" s="161"/>
      <c r="V2406" s="163"/>
      <c r="W2406" s="164"/>
      <c r="X2406" s="164"/>
    </row>
    <row r="2407" spans="10:24" x14ac:dyDescent="0.25">
      <c r="J2407">
        <v>2404</v>
      </c>
      <c r="K2407" s="43">
        <v>0.90809498647922626</v>
      </c>
      <c r="L2407">
        <v>0.45654858396005482</v>
      </c>
      <c r="M2407">
        <v>0.53472813535165142</v>
      </c>
      <c r="N2407" s="44">
        <v>0.68222045238906415</v>
      </c>
      <c r="O2407" s="161"/>
      <c r="P2407" s="162"/>
      <c r="Q2407" s="162"/>
      <c r="R2407" s="163"/>
      <c r="S2407" s="161"/>
      <c r="V2407" s="163"/>
      <c r="W2407" s="164"/>
      <c r="X2407" s="164"/>
    </row>
    <row r="2408" spans="10:24" x14ac:dyDescent="0.25">
      <c r="J2408">
        <v>2405</v>
      </c>
      <c r="K2408" s="43">
        <v>6.5694092262709614E-2</v>
      </c>
      <c r="L2408">
        <v>0.43198469844844689</v>
      </c>
      <c r="M2408">
        <v>0.52365152409054194</v>
      </c>
      <c r="N2408" s="44">
        <v>6.0915633289058135E-2</v>
      </c>
      <c r="O2408" s="161"/>
      <c r="P2408" s="162"/>
      <c r="Q2408" s="162"/>
      <c r="R2408" s="163"/>
      <c r="S2408" s="161"/>
      <c r="V2408" s="163"/>
      <c r="W2408" s="164"/>
      <c r="X2408" s="164"/>
    </row>
    <row r="2409" spans="10:24" x14ac:dyDescent="0.25">
      <c r="J2409">
        <v>2406</v>
      </c>
      <c r="K2409" s="43">
        <v>0.27071933270375592</v>
      </c>
      <c r="L2409">
        <v>0.6530725449991569</v>
      </c>
      <c r="M2409">
        <v>0.65199426794017312</v>
      </c>
      <c r="N2409" s="44">
        <v>0.68319831505089224</v>
      </c>
      <c r="O2409" s="161"/>
      <c r="P2409" s="162"/>
      <c r="Q2409" s="162"/>
      <c r="R2409" s="163"/>
      <c r="S2409" s="161"/>
      <c r="V2409" s="163"/>
      <c r="W2409" s="164"/>
      <c r="X2409" s="164"/>
    </row>
    <row r="2410" spans="10:24" x14ac:dyDescent="0.25">
      <c r="J2410">
        <v>2407</v>
      </c>
      <c r="K2410" s="43">
        <v>0.47404029904356892</v>
      </c>
      <c r="L2410">
        <v>0.19490767190752667</v>
      </c>
      <c r="M2410">
        <v>0.41926393891380298</v>
      </c>
      <c r="N2410" s="44">
        <v>0.89679414983380845</v>
      </c>
      <c r="O2410" s="161"/>
      <c r="P2410" s="162"/>
      <c r="Q2410" s="162"/>
      <c r="R2410" s="163"/>
      <c r="S2410" s="161"/>
      <c r="V2410" s="163"/>
      <c r="W2410" s="164"/>
      <c r="X2410" s="164"/>
    </row>
    <row r="2411" spans="10:24" x14ac:dyDescent="0.25">
      <c r="J2411">
        <v>2408</v>
      </c>
      <c r="K2411" s="43">
        <v>0.49377212513372426</v>
      </c>
      <c r="L2411">
        <v>0.84079920278419251</v>
      </c>
      <c r="M2411">
        <v>0.21763297652714786</v>
      </c>
      <c r="N2411" s="44">
        <v>4.4044853394841099E-2</v>
      </c>
      <c r="O2411" s="161"/>
      <c r="P2411" s="162"/>
      <c r="Q2411" s="162"/>
      <c r="R2411" s="163"/>
      <c r="S2411" s="161"/>
      <c r="V2411" s="163"/>
      <c r="W2411" s="164"/>
      <c r="X2411" s="164"/>
    </row>
    <row r="2412" spans="10:24" x14ac:dyDescent="0.25">
      <c r="J2412">
        <v>2409</v>
      </c>
      <c r="K2412" s="43">
        <v>0.37724962484668356</v>
      </c>
      <c r="L2412">
        <v>0.72081087747822736</v>
      </c>
      <c r="M2412">
        <v>0.30859115996001218</v>
      </c>
      <c r="N2412" s="44">
        <v>0.18737325422692663</v>
      </c>
      <c r="O2412" s="161"/>
      <c r="P2412" s="162"/>
      <c r="Q2412" s="162"/>
      <c r="R2412" s="163"/>
      <c r="S2412" s="161"/>
      <c r="V2412" s="163"/>
      <c r="W2412" s="164"/>
      <c r="X2412" s="164"/>
    </row>
    <row r="2413" spans="10:24" x14ac:dyDescent="0.25">
      <c r="J2413">
        <v>2410</v>
      </c>
      <c r="K2413" s="43">
        <v>0.36473909139984595</v>
      </c>
      <c r="L2413">
        <v>0.47638191501266491</v>
      </c>
      <c r="M2413">
        <v>0.59045130595730289</v>
      </c>
      <c r="N2413" s="44">
        <v>0.68503725124881121</v>
      </c>
      <c r="O2413" s="161"/>
      <c r="P2413" s="162"/>
      <c r="Q2413" s="162"/>
      <c r="R2413" s="163"/>
      <c r="S2413" s="161"/>
      <c r="V2413" s="163"/>
      <c r="W2413" s="164"/>
      <c r="X2413" s="164"/>
    </row>
    <row r="2414" spans="10:24" x14ac:dyDescent="0.25">
      <c r="J2414">
        <v>2411</v>
      </c>
      <c r="K2414" s="43">
        <v>0.65451742066702467</v>
      </c>
      <c r="L2414">
        <v>5.9367113409321659E-2</v>
      </c>
      <c r="M2414">
        <v>0.73080088753536288</v>
      </c>
      <c r="N2414" s="44">
        <v>0.73050049671044359</v>
      </c>
      <c r="O2414" s="161"/>
      <c r="P2414" s="162"/>
      <c r="Q2414" s="162"/>
      <c r="R2414" s="163"/>
      <c r="S2414" s="161"/>
      <c r="V2414" s="163"/>
      <c r="W2414" s="164"/>
      <c r="X2414" s="164"/>
    </row>
    <row r="2415" spans="10:24" x14ac:dyDescent="0.25">
      <c r="J2415">
        <v>2412</v>
      </c>
      <c r="K2415" s="43">
        <v>0.20949719441933312</v>
      </c>
      <c r="L2415">
        <v>0.76704396544350839</v>
      </c>
      <c r="M2415">
        <v>0.41749644044199941</v>
      </c>
      <c r="N2415" s="44">
        <v>0.41226439096200229</v>
      </c>
      <c r="O2415" s="161"/>
      <c r="P2415" s="162"/>
      <c r="Q2415" s="162"/>
      <c r="R2415" s="163"/>
      <c r="S2415" s="161"/>
      <c r="V2415" s="163"/>
      <c r="W2415" s="164"/>
      <c r="X2415" s="164"/>
    </row>
    <row r="2416" spans="10:24" x14ac:dyDescent="0.25">
      <c r="J2416">
        <v>2413</v>
      </c>
      <c r="K2416" s="43">
        <v>0.33804091378944812</v>
      </c>
      <c r="L2416">
        <v>0.20896182199479996</v>
      </c>
      <c r="M2416">
        <v>0.65541166411531149</v>
      </c>
      <c r="N2416" s="44">
        <v>0.89800223070252361</v>
      </c>
      <c r="O2416" s="161"/>
      <c r="P2416" s="162"/>
      <c r="Q2416" s="162"/>
      <c r="R2416" s="163"/>
      <c r="S2416" s="161"/>
      <c r="V2416" s="163"/>
      <c r="W2416" s="164"/>
      <c r="X2416" s="164"/>
    </row>
    <row r="2417" spans="10:24" x14ac:dyDescent="0.25">
      <c r="J2417">
        <v>2414</v>
      </c>
      <c r="K2417" s="43">
        <v>0.68049551769905203</v>
      </c>
      <c r="L2417">
        <v>0.25810412563065344</v>
      </c>
      <c r="M2417">
        <v>0.80163754716284807</v>
      </c>
      <c r="N2417" s="44">
        <v>0.86465698541024039</v>
      </c>
      <c r="O2417" s="161"/>
      <c r="P2417" s="162"/>
      <c r="Q2417" s="162"/>
      <c r="R2417" s="163"/>
      <c r="S2417" s="161"/>
      <c r="V2417" s="163"/>
      <c r="W2417" s="164"/>
      <c r="X2417" s="164"/>
    </row>
    <row r="2418" spans="10:24" x14ac:dyDescent="0.25">
      <c r="J2418">
        <v>2415</v>
      </c>
      <c r="K2418" s="43">
        <v>4.1453648198633175E-2</v>
      </c>
      <c r="L2418">
        <v>0.75477563285587845</v>
      </c>
      <c r="M2418">
        <v>0.67959765587845777</v>
      </c>
      <c r="N2418" s="44">
        <v>0.30024714873190883</v>
      </c>
      <c r="O2418" s="161"/>
      <c r="P2418" s="162"/>
      <c r="Q2418" s="162"/>
      <c r="R2418" s="163"/>
      <c r="S2418" s="161"/>
      <c r="V2418" s="163"/>
      <c r="W2418" s="164"/>
      <c r="X2418" s="164"/>
    </row>
    <row r="2419" spans="10:24" x14ac:dyDescent="0.25">
      <c r="J2419">
        <v>2416</v>
      </c>
      <c r="K2419" s="43">
        <v>0.17287695570913453</v>
      </c>
      <c r="L2419">
        <v>0.28199864846983524</v>
      </c>
      <c r="M2419">
        <v>0.20006701964062168</v>
      </c>
      <c r="N2419" s="44">
        <v>0.14029591495641969</v>
      </c>
      <c r="O2419" s="161"/>
      <c r="P2419" s="162"/>
      <c r="Q2419" s="162"/>
      <c r="R2419" s="163"/>
      <c r="S2419" s="161"/>
      <c r="V2419" s="163"/>
      <c r="W2419" s="164"/>
      <c r="X2419" s="164"/>
    </row>
    <row r="2420" spans="10:24" x14ac:dyDescent="0.25">
      <c r="J2420">
        <v>2417</v>
      </c>
      <c r="K2420" s="43">
        <v>0.48819452932944651</v>
      </c>
      <c r="L2420">
        <v>0.37268217788648561</v>
      </c>
      <c r="M2420">
        <v>5.8176627944348858E-2</v>
      </c>
      <c r="N2420" s="44">
        <v>0.74700068584098978</v>
      </c>
      <c r="O2420" s="161"/>
      <c r="P2420" s="162"/>
      <c r="Q2420" s="162"/>
      <c r="R2420" s="163"/>
      <c r="S2420" s="161"/>
      <c r="V2420" s="163"/>
      <c r="W2420" s="164"/>
      <c r="X2420" s="164"/>
    </row>
    <row r="2421" spans="10:24" x14ac:dyDescent="0.25">
      <c r="J2421">
        <v>2418</v>
      </c>
      <c r="K2421" s="43">
        <v>1.3391060485387407E-2</v>
      </c>
      <c r="L2421">
        <v>0.86649351138965103</v>
      </c>
      <c r="M2421">
        <v>0.14018509204081619</v>
      </c>
      <c r="N2421" s="44">
        <v>0.46497930951066413</v>
      </c>
      <c r="O2421" s="161"/>
      <c r="P2421" s="162"/>
      <c r="Q2421" s="162"/>
      <c r="R2421" s="163"/>
      <c r="S2421" s="161"/>
      <c r="V2421" s="163"/>
      <c r="W2421" s="164"/>
      <c r="X2421" s="164"/>
    </row>
    <row r="2422" spans="10:24" x14ac:dyDescent="0.25">
      <c r="J2422">
        <v>2419</v>
      </c>
      <c r="K2422" s="43">
        <v>0.47461724297988261</v>
      </c>
      <c r="L2422">
        <v>4.8441250518265644E-2</v>
      </c>
      <c r="M2422">
        <v>2.3428582102110851E-2</v>
      </c>
      <c r="N2422" s="44">
        <v>0.94635832643158946</v>
      </c>
      <c r="O2422" s="161"/>
      <c r="P2422" s="162"/>
      <c r="Q2422" s="162"/>
      <c r="R2422" s="163"/>
      <c r="S2422" s="161"/>
      <c r="V2422" s="163"/>
      <c r="W2422" s="164"/>
      <c r="X2422" s="164"/>
    </row>
    <row r="2423" spans="10:24" x14ac:dyDescent="0.25">
      <c r="J2423">
        <v>2420</v>
      </c>
      <c r="K2423" s="43">
        <v>0.96173583573855703</v>
      </c>
      <c r="L2423">
        <v>0.92994850373769133</v>
      </c>
      <c r="M2423">
        <v>0.15534905178292191</v>
      </c>
      <c r="N2423" s="44">
        <v>0.88209945110627486</v>
      </c>
      <c r="O2423" s="161"/>
      <c r="P2423" s="162"/>
      <c r="Q2423" s="162"/>
      <c r="R2423" s="163"/>
      <c r="S2423" s="161"/>
      <c r="V2423" s="163"/>
      <c r="W2423" s="164"/>
      <c r="X2423" s="164"/>
    </row>
    <row r="2424" spans="10:24" x14ac:dyDescent="0.25">
      <c r="J2424">
        <v>2421</v>
      </c>
      <c r="K2424" s="43">
        <v>0.35588309755713021</v>
      </c>
      <c r="L2424">
        <v>0.41066986059491961</v>
      </c>
      <c r="M2424">
        <v>0.11201983895466783</v>
      </c>
      <c r="N2424" s="44">
        <v>4.8850047756863635E-2</v>
      </c>
      <c r="O2424" s="161"/>
      <c r="P2424" s="162"/>
      <c r="Q2424" s="162"/>
      <c r="R2424" s="163"/>
      <c r="S2424" s="161"/>
      <c r="V2424" s="163"/>
      <c r="W2424" s="164"/>
      <c r="X2424" s="164"/>
    </row>
    <row r="2425" spans="10:24" x14ac:dyDescent="0.25">
      <c r="J2425">
        <v>2422</v>
      </c>
      <c r="K2425" s="43">
        <v>0.71813673338535622</v>
      </c>
      <c r="L2425">
        <v>5.8063045628429233E-3</v>
      </c>
      <c r="M2425">
        <v>0.26230200624049194</v>
      </c>
      <c r="N2425" s="44">
        <v>0.60976672005295196</v>
      </c>
      <c r="O2425" s="161"/>
      <c r="P2425" s="162"/>
      <c r="Q2425" s="162"/>
      <c r="R2425" s="163"/>
      <c r="S2425" s="161"/>
      <c r="V2425" s="163"/>
      <c r="W2425" s="164"/>
      <c r="X2425" s="164"/>
    </row>
    <row r="2426" spans="10:24" x14ac:dyDescent="0.25">
      <c r="J2426">
        <v>2423</v>
      </c>
      <c r="K2426" s="43">
        <v>0.5294276112580617</v>
      </c>
      <c r="L2426">
        <v>0.82835198269109123</v>
      </c>
      <c r="M2426">
        <v>0.79965103955656203</v>
      </c>
      <c r="N2426" s="44">
        <v>0.58463871366330866</v>
      </c>
      <c r="O2426" s="161"/>
      <c r="P2426" s="162"/>
      <c r="Q2426" s="162"/>
      <c r="R2426" s="163"/>
      <c r="S2426" s="161"/>
      <c r="V2426" s="163"/>
      <c r="W2426" s="164"/>
      <c r="X2426" s="164"/>
    </row>
    <row r="2427" spans="10:24" x14ac:dyDescent="0.25">
      <c r="J2427">
        <v>2424</v>
      </c>
      <c r="K2427" s="43">
        <v>0.30580475875409929</v>
      </c>
      <c r="L2427">
        <v>0.17107180346282569</v>
      </c>
      <c r="M2427">
        <v>0.22562701924459694</v>
      </c>
      <c r="N2427" s="44">
        <v>0.74729316532982082</v>
      </c>
      <c r="O2427" s="161"/>
      <c r="P2427" s="162"/>
      <c r="Q2427" s="162"/>
      <c r="R2427" s="163"/>
      <c r="S2427" s="161"/>
      <c r="V2427" s="163"/>
      <c r="W2427" s="164"/>
      <c r="X2427" s="164"/>
    </row>
    <row r="2428" spans="10:24" x14ac:dyDescent="0.25">
      <c r="J2428">
        <v>2425</v>
      </c>
      <c r="K2428" s="43">
        <v>1.8007211158775904E-3</v>
      </c>
      <c r="L2428">
        <v>0.38562705240869177</v>
      </c>
      <c r="M2428">
        <v>0.70276857197216347</v>
      </c>
      <c r="N2428" s="44">
        <v>0.24944592623643991</v>
      </c>
      <c r="O2428" s="161"/>
      <c r="P2428" s="162"/>
      <c r="Q2428" s="162"/>
      <c r="R2428" s="163"/>
      <c r="S2428" s="161"/>
      <c r="V2428" s="163"/>
      <c r="W2428" s="164"/>
      <c r="X2428" s="164"/>
    </row>
    <row r="2429" spans="10:24" x14ac:dyDescent="0.25">
      <c r="J2429">
        <v>2426</v>
      </c>
      <c r="K2429" s="43">
        <v>0.28272213667744317</v>
      </c>
      <c r="L2429">
        <v>0.71172798069210008</v>
      </c>
      <c r="M2429">
        <v>0.96277926703093875</v>
      </c>
      <c r="N2429" s="44">
        <v>0.90228416277706414</v>
      </c>
      <c r="O2429" s="161"/>
      <c r="P2429" s="162"/>
      <c r="Q2429" s="162"/>
      <c r="R2429" s="163"/>
      <c r="S2429" s="161"/>
      <c r="V2429" s="163"/>
      <c r="W2429" s="164"/>
      <c r="X2429" s="164"/>
    </row>
    <row r="2430" spans="10:24" x14ac:dyDescent="0.25">
      <c r="J2430">
        <v>2427</v>
      </c>
      <c r="K2430" s="43">
        <v>0.46661619864538573</v>
      </c>
      <c r="L2430">
        <v>0.72901225500850109</v>
      </c>
      <c r="M2430">
        <v>0.48861084096447249</v>
      </c>
      <c r="N2430" s="44">
        <v>0.41610302372202757</v>
      </c>
      <c r="O2430" s="161"/>
      <c r="P2430" s="162"/>
      <c r="Q2430" s="162"/>
      <c r="R2430" s="163"/>
      <c r="S2430" s="161"/>
      <c r="V2430" s="163"/>
      <c r="W2430" s="164"/>
      <c r="X2430" s="164"/>
    </row>
    <row r="2431" spans="10:24" x14ac:dyDescent="0.25">
      <c r="J2431">
        <v>2428</v>
      </c>
      <c r="K2431" s="43">
        <v>0.15492026910264756</v>
      </c>
      <c r="L2431">
        <v>0.61308582239775877</v>
      </c>
      <c r="M2431">
        <v>0.76399027355363658</v>
      </c>
      <c r="N2431" s="44">
        <v>0.46625409048080302</v>
      </c>
      <c r="O2431" s="161"/>
      <c r="P2431" s="162"/>
      <c r="Q2431" s="162"/>
      <c r="R2431" s="163"/>
      <c r="S2431" s="161"/>
      <c r="V2431" s="163"/>
      <c r="W2431" s="164"/>
      <c r="X2431" s="164"/>
    </row>
    <row r="2432" spans="10:24" x14ac:dyDescent="0.25">
      <c r="J2432">
        <v>2429</v>
      </c>
      <c r="K2432" s="43">
        <v>6.4464603491745098E-3</v>
      </c>
      <c r="L2432">
        <v>6.1107124323313666E-2</v>
      </c>
      <c r="M2432">
        <v>9.6137800960584441E-2</v>
      </c>
      <c r="N2432" s="44">
        <v>6.611304891070191E-2</v>
      </c>
      <c r="O2432" s="161"/>
      <c r="P2432" s="162"/>
      <c r="Q2432" s="162"/>
      <c r="R2432" s="163"/>
      <c r="S2432" s="161"/>
      <c r="V2432" s="163"/>
      <c r="W2432" s="164"/>
      <c r="X2432" s="164"/>
    </row>
    <row r="2433" spans="10:24" x14ac:dyDescent="0.25">
      <c r="J2433">
        <v>2430</v>
      </c>
      <c r="K2433" s="43">
        <v>0.40008606735893582</v>
      </c>
      <c r="L2433">
        <v>0.51312287025614922</v>
      </c>
      <c r="M2433">
        <v>0.30284292397290857</v>
      </c>
      <c r="N2433" s="44">
        <v>0.68810473176006959</v>
      </c>
      <c r="O2433" s="161"/>
      <c r="P2433" s="162"/>
      <c r="Q2433" s="162"/>
      <c r="R2433" s="163"/>
      <c r="S2433" s="161"/>
      <c r="V2433" s="163"/>
      <c r="W2433" s="164"/>
      <c r="X2433" s="164"/>
    </row>
    <row r="2434" spans="10:24" x14ac:dyDescent="0.25">
      <c r="J2434">
        <v>2431</v>
      </c>
      <c r="K2434" s="43">
        <v>0.43152568200441321</v>
      </c>
      <c r="L2434">
        <v>0.6539923107750546</v>
      </c>
      <c r="M2434">
        <v>0.35842056076113282</v>
      </c>
      <c r="N2434" s="44">
        <v>5.5831379408507575E-2</v>
      </c>
      <c r="O2434" s="161"/>
      <c r="P2434" s="162"/>
      <c r="Q2434" s="162"/>
      <c r="R2434" s="163"/>
      <c r="S2434" s="161"/>
      <c r="V2434" s="163"/>
      <c r="W2434" s="164"/>
      <c r="X2434" s="164"/>
    </row>
    <row r="2435" spans="10:24" x14ac:dyDescent="0.25">
      <c r="J2435">
        <v>2432</v>
      </c>
      <c r="K2435" s="43">
        <v>0.14023553229713492</v>
      </c>
      <c r="L2435">
        <v>0.5939468939761936</v>
      </c>
      <c r="M2435">
        <v>0.22268602327397957</v>
      </c>
      <c r="N2435" s="44">
        <v>0.15659586938832859</v>
      </c>
      <c r="O2435" s="161"/>
      <c r="P2435" s="162"/>
      <c r="Q2435" s="162"/>
      <c r="R2435" s="163"/>
      <c r="S2435" s="161"/>
      <c r="V2435" s="163"/>
      <c r="W2435" s="164"/>
      <c r="X2435" s="164"/>
    </row>
    <row r="2436" spans="10:24" x14ac:dyDescent="0.25">
      <c r="J2436">
        <v>2433</v>
      </c>
      <c r="K2436" s="43">
        <v>0.13134570790530975</v>
      </c>
      <c r="L2436">
        <v>0.64337050345613978</v>
      </c>
      <c r="M2436">
        <v>0.85355480559483166</v>
      </c>
      <c r="N2436" s="44">
        <v>0.35951204228997813</v>
      </c>
      <c r="O2436" s="161"/>
      <c r="P2436" s="162"/>
      <c r="Q2436" s="162"/>
      <c r="R2436" s="163"/>
      <c r="S2436" s="161"/>
      <c r="V2436" s="163"/>
      <c r="W2436" s="164"/>
      <c r="X2436" s="164"/>
    </row>
    <row r="2437" spans="10:24" x14ac:dyDescent="0.25">
      <c r="J2437">
        <v>2434</v>
      </c>
      <c r="K2437" s="43">
        <v>0.85159497955020669</v>
      </c>
      <c r="L2437">
        <v>0.85832339503617416</v>
      </c>
      <c r="M2437">
        <v>0.45910444273415307</v>
      </c>
      <c r="N2437" s="44">
        <v>0.78290338062365095</v>
      </c>
      <c r="O2437" s="161"/>
      <c r="P2437" s="162"/>
      <c r="Q2437" s="162"/>
      <c r="R2437" s="163"/>
      <c r="S2437" s="161"/>
      <c r="V2437" s="163"/>
      <c r="W2437" s="164"/>
      <c r="X2437" s="164"/>
    </row>
    <row r="2438" spans="10:24" x14ac:dyDescent="0.25">
      <c r="J2438">
        <v>2435</v>
      </c>
      <c r="K2438" s="43">
        <v>0.30891091202280996</v>
      </c>
      <c r="L2438">
        <v>0.91274061595877309</v>
      </c>
      <c r="M2438">
        <v>0.15593839729828429</v>
      </c>
      <c r="N2438" s="44">
        <v>0.70149048685653281</v>
      </c>
      <c r="O2438" s="161"/>
      <c r="P2438" s="162"/>
      <c r="Q2438" s="162"/>
      <c r="R2438" s="163"/>
      <c r="S2438" s="161"/>
      <c r="V2438" s="163"/>
      <c r="W2438" s="164"/>
      <c r="X2438" s="164"/>
    </row>
    <row r="2439" spans="10:24" x14ac:dyDescent="0.25">
      <c r="J2439">
        <v>2436</v>
      </c>
      <c r="K2439" s="43">
        <v>0.8622774932147359</v>
      </c>
      <c r="L2439">
        <v>0.78380174298757455</v>
      </c>
      <c r="M2439">
        <v>0.16168163102290267</v>
      </c>
      <c r="N2439" s="44">
        <v>0.4744431324522661</v>
      </c>
      <c r="O2439" s="161"/>
      <c r="P2439" s="162"/>
      <c r="Q2439" s="162"/>
      <c r="R2439" s="163"/>
      <c r="S2439" s="161"/>
      <c r="V2439" s="163"/>
      <c r="W2439" s="164"/>
      <c r="X2439" s="164"/>
    </row>
    <row r="2440" spans="10:24" x14ac:dyDescent="0.25">
      <c r="J2440">
        <v>2437</v>
      </c>
      <c r="K2440" s="43">
        <v>0.7008381027763847</v>
      </c>
      <c r="L2440">
        <v>0.17767494866962041</v>
      </c>
      <c r="M2440">
        <v>4.8695791757954687E-2</v>
      </c>
      <c r="N2440" s="44">
        <v>0.71909260373622508</v>
      </c>
      <c r="O2440" s="161"/>
      <c r="P2440" s="162"/>
      <c r="Q2440" s="162"/>
      <c r="R2440" s="163"/>
      <c r="S2440" s="161"/>
      <c r="V2440" s="163"/>
      <c r="W2440" s="164"/>
      <c r="X2440" s="164"/>
    </row>
    <row r="2441" spans="10:24" x14ac:dyDescent="0.25">
      <c r="J2441">
        <v>2438</v>
      </c>
      <c r="K2441" s="43">
        <v>0.91464399777418814</v>
      </c>
      <c r="L2441">
        <v>8.77865707216966E-2</v>
      </c>
      <c r="M2441">
        <v>0.90874039896742664</v>
      </c>
      <c r="N2441" s="44">
        <v>0.87013026180809139</v>
      </c>
      <c r="O2441" s="161"/>
      <c r="P2441" s="162"/>
      <c r="Q2441" s="162"/>
      <c r="R2441" s="163"/>
      <c r="S2441" s="161"/>
      <c r="V2441" s="163"/>
      <c r="W2441" s="164"/>
      <c r="X2441" s="164"/>
    </row>
    <row r="2442" spans="10:24" x14ac:dyDescent="0.25">
      <c r="J2442">
        <v>2439</v>
      </c>
      <c r="K2442" s="43">
        <v>0.74249416977786953</v>
      </c>
      <c r="L2442">
        <v>0.96161217432730961</v>
      </c>
      <c r="M2442">
        <v>0.80454889303547872</v>
      </c>
      <c r="N2442" s="44">
        <v>0.94033535058614703</v>
      </c>
      <c r="O2442" s="161"/>
      <c r="P2442" s="162"/>
      <c r="Q2442" s="162"/>
      <c r="R2442" s="163"/>
      <c r="S2442" s="161"/>
      <c r="V2442" s="163"/>
      <c r="W2442" s="164"/>
      <c r="X2442" s="164"/>
    </row>
    <row r="2443" spans="10:24" x14ac:dyDescent="0.25">
      <c r="J2443">
        <v>2440</v>
      </c>
      <c r="K2443" s="43">
        <v>0.74040992871411004</v>
      </c>
      <c r="L2443">
        <v>0.57599573030501761</v>
      </c>
      <c r="M2443">
        <v>0.27260064693865549</v>
      </c>
      <c r="N2443" s="44">
        <v>0.15686591711422393</v>
      </c>
      <c r="O2443" s="161"/>
      <c r="P2443" s="162"/>
      <c r="Q2443" s="162"/>
      <c r="R2443" s="163"/>
      <c r="S2443" s="161"/>
      <c r="V2443" s="163"/>
      <c r="W2443" s="164"/>
      <c r="X2443" s="164"/>
    </row>
    <row r="2444" spans="10:24" x14ac:dyDescent="0.25">
      <c r="J2444">
        <v>2441</v>
      </c>
      <c r="K2444" s="43">
        <v>0.63518101039552932</v>
      </c>
      <c r="L2444">
        <v>0.13511355517321022</v>
      </c>
      <c r="M2444">
        <v>0.69266383243839857</v>
      </c>
      <c r="N2444" s="44">
        <v>0.86395680968876754</v>
      </c>
      <c r="O2444" s="161"/>
      <c r="P2444" s="162"/>
      <c r="Q2444" s="162"/>
      <c r="R2444" s="163"/>
      <c r="S2444" s="161"/>
      <c r="V2444" s="163"/>
      <c r="W2444" s="164"/>
      <c r="X2444" s="164"/>
    </row>
    <row r="2445" spans="10:24" x14ac:dyDescent="0.25">
      <c r="J2445">
        <v>2442</v>
      </c>
      <c r="K2445" s="43">
        <v>0.39987886168178499</v>
      </c>
      <c r="L2445">
        <v>0.69430650650213388</v>
      </c>
      <c r="M2445">
        <v>0.45432368082551133</v>
      </c>
      <c r="N2445" s="44">
        <v>0.52562240885277056</v>
      </c>
      <c r="O2445" s="161"/>
      <c r="P2445" s="162"/>
      <c r="Q2445" s="162"/>
      <c r="R2445" s="163"/>
      <c r="S2445" s="161"/>
      <c r="V2445" s="163"/>
      <c r="W2445" s="164"/>
      <c r="X2445" s="164"/>
    </row>
    <row r="2446" spans="10:24" x14ac:dyDescent="0.25">
      <c r="J2446">
        <v>2443</v>
      </c>
      <c r="K2446" s="43">
        <v>0.32439880349020878</v>
      </c>
      <c r="L2446">
        <v>0.52688335331970881</v>
      </c>
      <c r="M2446">
        <v>0.57970803929382653</v>
      </c>
      <c r="N2446" s="44">
        <v>0.7179576199255373</v>
      </c>
      <c r="O2446" s="161"/>
      <c r="P2446" s="162"/>
      <c r="Q2446" s="162"/>
      <c r="R2446" s="163"/>
      <c r="S2446" s="161"/>
      <c r="V2446" s="163"/>
      <c r="W2446" s="164"/>
      <c r="X2446" s="164"/>
    </row>
    <row r="2447" spans="10:24" x14ac:dyDescent="0.25">
      <c r="J2447">
        <v>2444</v>
      </c>
      <c r="K2447" s="43">
        <v>0.62268682603757053</v>
      </c>
      <c r="L2447">
        <v>0.29257507864617993</v>
      </c>
      <c r="M2447">
        <v>0.21056498102902865</v>
      </c>
      <c r="N2447" s="44">
        <v>4.6445757305111135E-2</v>
      </c>
      <c r="O2447" s="161"/>
      <c r="P2447" s="162"/>
      <c r="Q2447" s="162"/>
      <c r="R2447" s="163"/>
      <c r="S2447" s="161"/>
      <c r="V2447" s="163"/>
      <c r="W2447" s="164"/>
      <c r="X2447" s="164"/>
    </row>
    <row r="2448" spans="10:24" x14ac:dyDescent="0.25">
      <c r="J2448">
        <v>2445</v>
      </c>
      <c r="K2448" s="43">
        <v>0.94188589795019861</v>
      </c>
      <c r="L2448">
        <v>0.41800970340691312</v>
      </c>
      <c r="M2448">
        <v>0.73775882095490419</v>
      </c>
      <c r="N2448" s="44">
        <v>0.7579944958947169</v>
      </c>
      <c r="O2448" s="161"/>
      <c r="P2448" s="162"/>
      <c r="Q2448" s="162"/>
      <c r="R2448" s="163"/>
      <c r="S2448" s="161"/>
      <c r="V2448" s="163"/>
      <c r="W2448" s="164"/>
      <c r="X2448" s="164"/>
    </row>
    <row r="2449" spans="10:24" x14ac:dyDescent="0.25">
      <c r="J2449">
        <v>2446</v>
      </c>
      <c r="K2449" s="43">
        <v>0.42357694565241188</v>
      </c>
      <c r="L2449">
        <v>0.89511551950681023</v>
      </c>
      <c r="M2449">
        <v>9.3196797500222583E-2</v>
      </c>
      <c r="N2449" s="44">
        <v>0.19569302473042216</v>
      </c>
      <c r="O2449" s="161"/>
      <c r="P2449" s="162"/>
      <c r="Q2449" s="162"/>
      <c r="R2449" s="163"/>
      <c r="S2449" s="161"/>
      <c r="V2449" s="163"/>
      <c r="W2449" s="164"/>
      <c r="X2449" s="164"/>
    </row>
    <row r="2450" spans="10:24" x14ac:dyDescent="0.25">
      <c r="J2450">
        <v>2447</v>
      </c>
      <c r="K2450" s="43">
        <v>0.83900936403283677</v>
      </c>
      <c r="L2450">
        <v>0.30183029809289297</v>
      </c>
      <c r="M2450">
        <v>0.19504120874519726</v>
      </c>
      <c r="N2450" s="44">
        <v>0.6001351997223523</v>
      </c>
      <c r="O2450" s="161"/>
      <c r="P2450" s="162"/>
      <c r="Q2450" s="162"/>
      <c r="R2450" s="163"/>
      <c r="S2450" s="161"/>
      <c r="V2450" s="163"/>
      <c r="W2450" s="164"/>
      <c r="X2450" s="164"/>
    </row>
    <row r="2451" spans="10:24" x14ac:dyDescent="0.25">
      <c r="J2451">
        <v>2448</v>
      </c>
      <c r="K2451" s="43">
        <v>0.61848230542202165</v>
      </c>
      <c r="L2451">
        <v>0.60037074209547647</v>
      </c>
      <c r="M2451">
        <v>0.9152322437334901</v>
      </c>
      <c r="N2451" s="44">
        <v>0.47802810484364622</v>
      </c>
      <c r="O2451" s="161"/>
      <c r="P2451" s="162"/>
      <c r="Q2451" s="162"/>
      <c r="R2451" s="163"/>
      <c r="S2451" s="161"/>
      <c r="V2451" s="163"/>
      <c r="W2451" s="164"/>
      <c r="X2451" s="164"/>
    </row>
    <row r="2452" spans="10:24" x14ac:dyDescent="0.25">
      <c r="J2452">
        <v>2449</v>
      </c>
      <c r="K2452" s="43">
        <v>0.67118123444020028</v>
      </c>
      <c r="L2452">
        <v>0.92753010737411268</v>
      </c>
      <c r="M2452">
        <v>7.2726802298279436E-2</v>
      </c>
      <c r="N2452" s="44">
        <v>0.20078326818385006</v>
      </c>
      <c r="O2452" s="161"/>
      <c r="P2452" s="162"/>
      <c r="Q2452" s="162"/>
      <c r="R2452" s="163"/>
      <c r="S2452" s="161"/>
      <c r="V2452" s="163"/>
      <c r="W2452" s="164"/>
      <c r="X2452" s="164"/>
    </row>
    <row r="2453" spans="10:24" x14ac:dyDescent="0.25">
      <c r="J2453">
        <v>2450</v>
      </c>
      <c r="K2453" s="43">
        <v>0.92232968733981446</v>
      </c>
      <c r="L2453">
        <v>0.25452251017413441</v>
      </c>
      <c r="M2453">
        <v>0.48149106828308796</v>
      </c>
      <c r="N2453" s="44">
        <v>0.54065997349154116</v>
      </c>
      <c r="O2453" s="161"/>
      <c r="P2453" s="162"/>
      <c r="Q2453" s="162"/>
      <c r="R2453" s="163"/>
      <c r="S2453" s="161"/>
      <c r="V2453" s="163"/>
      <c r="W2453" s="164"/>
      <c r="X2453" s="164"/>
    </row>
    <row r="2454" spans="10:24" x14ac:dyDescent="0.25">
      <c r="J2454">
        <v>2451</v>
      </c>
      <c r="K2454" s="43">
        <v>0.86586013417570351</v>
      </c>
      <c r="L2454">
        <v>0.48984351595007092</v>
      </c>
      <c r="M2454">
        <v>0.2258905889929631</v>
      </c>
      <c r="N2454" s="44">
        <v>0.82520234541409154</v>
      </c>
      <c r="O2454" s="161"/>
      <c r="P2454" s="162"/>
      <c r="Q2454" s="162"/>
      <c r="R2454" s="163"/>
      <c r="S2454" s="161"/>
      <c r="V2454" s="163"/>
      <c r="W2454" s="164"/>
      <c r="X2454" s="164"/>
    </row>
    <row r="2455" spans="10:24" x14ac:dyDescent="0.25">
      <c r="J2455">
        <v>2452</v>
      </c>
      <c r="K2455" s="43">
        <v>0.25681222708975082</v>
      </c>
      <c r="L2455">
        <v>0.34214043275360084</v>
      </c>
      <c r="M2455">
        <v>0.83576677721775827</v>
      </c>
      <c r="N2455" s="44">
        <v>0.58218419895875739</v>
      </c>
      <c r="O2455" s="161"/>
      <c r="P2455" s="162"/>
      <c r="Q2455" s="162"/>
      <c r="R2455" s="163"/>
      <c r="S2455" s="161"/>
      <c r="V2455" s="163"/>
      <c r="W2455" s="164"/>
      <c r="X2455" s="164"/>
    </row>
    <row r="2456" spans="10:24" x14ac:dyDescent="0.25">
      <c r="J2456">
        <v>2453</v>
      </c>
      <c r="K2456" s="43">
        <v>0.70696904710473829</v>
      </c>
      <c r="L2456">
        <v>0.76429116667269048</v>
      </c>
      <c r="M2456">
        <v>0.58262219707988927</v>
      </c>
      <c r="N2456" s="44">
        <v>0.94751025933404853</v>
      </c>
      <c r="O2456" s="161"/>
      <c r="P2456" s="162"/>
      <c r="Q2456" s="162"/>
      <c r="R2456" s="163"/>
      <c r="S2456" s="161"/>
      <c r="V2456" s="163"/>
      <c r="W2456" s="164"/>
      <c r="X2456" s="164"/>
    </row>
    <row r="2457" spans="10:24" x14ac:dyDescent="0.25">
      <c r="J2457">
        <v>2454</v>
      </c>
      <c r="K2457" s="43">
        <v>0.29946473242252347</v>
      </c>
      <c r="L2457">
        <v>0.53791257769670608</v>
      </c>
      <c r="M2457">
        <v>0.57857768470727777</v>
      </c>
      <c r="N2457" s="44">
        <v>0.70347730336121139</v>
      </c>
      <c r="O2457" s="161"/>
      <c r="P2457" s="162"/>
      <c r="Q2457" s="162"/>
      <c r="R2457" s="163"/>
      <c r="S2457" s="161"/>
      <c r="V2457" s="163"/>
      <c r="W2457" s="164"/>
      <c r="X2457" s="164"/>
    </row>
    <row r="2458" spans="10:24" x14ac:dyDescent="0.25">
      <c r="J2458">
        <v>2455</v>
      </c>
      <c r="K2458" s="43">
        <v>0.99078621347710516</v>
      </c>
      <c r="L2458">
        <v>0.26001257385677035</v>
      </c>
      <c r="M2458">
        <v>0.61701301054716517</v>
      </c>
      <c r="N2458" s="44">
        <v>0.60997249154494371</v>
      </c>
      <c r="O2458" s="161"/>
      <c r="P2458" s="162"/>
      <c r="Q2458" s="162"/>
      <c r="R2458" s="163"/>
      <c r="S2458" s="161"/>
      <c r="V2458" s="163"/>
      <c r="W2458" s="164"/>
      <c r="X2458" s="164"/>
    </row>
    <row r="2459" spans="10:24" x14ac:dyDescent="0.25">
      <c r="J2459">
        <v>2456</v>
      </c>
      <c r="K2459" s="43">
        <v>0.40229553527035367</v>
      </c>
      <c r="L2459">
        <v>0.81179090048339431</v>
      </c>
      <c r="M2459">
        <v>0.52984213833441518</v>
      </c>
      <c r="N2459" s="44">
        <v>0.99653675968321453</v>
      </c>
      <c r="O2459" s="161"/>
      <c r="P2459" s="162"/>
      <c r="Q2459" s="162"/>
      <c r="R2459" s="163"/>
      <c r="S2459" s="161"/>
      <c r="V2459" s="163"/>
      <c r="W2459" s="164"/>
      <c r="X2459" s="164"/>
    </row>
    <row r="2460" spans="10:24" x14ac:dyDescent="0.25">
      <c r="J2460">
        <v>2457</v>
      </c>
      <c r="K2460" s="43">
        <v>0.39078513120638703</v>
      </c>
      <c r="L2460">
        <v>0.36115958512116075</v>
      </c>
      <c r="M2460">
        <v>0.81482876075844657</v>
      </c>
      <c r="N2460" s="44">
        <v>0.40554485493540038</v>
      </c>
      <c r="O2460" s="161"/>
      <c r="P2460" s="162"/>
      <c r="Q2460" s="162"/>
      <c r="R2460" s="163"/>
      <c r="S2460" s="161"/>
      <c r="V2460" s="163"/>
      <c r="W2460" s="164"/>
      <c r="X2460" s="164"/>
    </row>
    <row r="2461" spans="10:24" x14ac:dyDescent="0.25">
      <c r="J2461">
        <v>2458</v>
      </c>
      <c r="K2461" s="43">
        <v>0.50256687811678846</v>
      </c>
      <c r="L2461">
        <v>0.41477833581344536</v>
      </c>
      <c r="M2461">
        <v>2.2536735686456089E-2</v>
      </c>
      <c r="N2461" s="44">
        <v>0.61037573092170294</v>
      </c>
      <c r="O2461" s="161"/>
      <c r="P2461" s="162"/>
      <c r="Q2461" s="162"/>
      <c r="R2461" s="163"/>
      <c r="S2461" s="161"/>
      <c r="V2461" s="163"/>
      <c r="W2461" s="164"/>
      <c r="X2461" s="164"/>
    </row>
    <row r="2462" spans="10:24" x14ac:dyDescent="0.25">
      <c r="J2462">
        <v>2459</v>
      </c>
      <c r="K2462" s="43">
        <v>0.97440907633421514</v>
      </c>
      <c r="L2462">
        <v>0.39376103233593074</v>
      </c>
      <c r="M2462">
        <v>0.47273626327626972</v>
      </c>
      <c r="N2462" s="44">
        <v>0.25551957756514065</v>
      </c>
      <c r="O2462" s="161"/>
      <c r="P2462" s="162"/>
      <c r="Q2462" s="162"/>
      <c r="R2462" s="163"/>
      <c r="S2462" s="161"/>
      <c r="V2462" s="163"/>
      <c r="W2462" s="164"/>
      <c r="X2462" s="164"/>
    </row>
    <row r="2463" spans="10:24" x14ac:dyDescent="0.25">
      <c r="J2463">
        <v>2460</v>
      </c>
      <c r="K2463" s="43">
        <v>0.82112993779817112</v>
      </c>
      <c r="L2463">
        <v>4.4854835695352313E-2</v>
      </c>
      <c r="M2463">
        <v>0.82953494833840646</v>
      </c>
      <c r="N2463" s="44">
        <v>0.61890422507661347</v>
      </c>
      <c r="O2463" s="161"/>
      <c r="P2463" s="162"/>
      <c r="Q2463" s="162"/>
      <c r="R2463" s="163"/>
      <c r="S2463" s="161"/>
      <c r="V2463" s="163"/>
      <c r="W2463" s="164"/>
      <c r="X2463" s="164"/>
    </row>
    <row r="2464" spans="10:24" x14ac:dyDescent="0.25">
      <c r="J2464">
        <v>2461</v>
      </c>
      <c r="K2464" s="43">
        <v>0.91661439918674315</v>
      </c>
      <c r="L2464">
        <v>0.60014777486918935</v>
      </c>
      <c r="M2464">
        <v>0.9226879180530434</v>
      </c>
      <c r="N2464" s="44">
        <v>0.41827711097424447</v>
      </c>
      <c r="O2464" s="161"/>
      <c r="P2464" s="162"/>
      <c r="Q2464" s="162"/>
      <c r="R2464" s="163"/>
      <c r="S2464" s="161"/>
      <c r="V2464" s="163"/>
      <c r="W2464" s="164"/>
      <c r="X2464" s="164"/>
    </row>
    <row r="2465" spans="10:24" x14ac:dyDescent="0.25">
      <c r="J2465">
        <v>2462</v>
      </c>
      <c r="K2465" s="43">
        <v>0.69111375041335099</v>
      </c>
      <c r="L2465">
        <v>0.5051282658389431</v>
      </c>
      <c r="M2465">
        <v>0.56884584545086969</v>
      </c>
      <c r="N2465" s="44">
        <v>0.50739469945124549</v>
      </c>
      <c r="O2465" s="161"/>
      <c r="P2465" s="162"/>
      <c r="Q2465" s="162"/>
      <c r="R2465" s="163"/>
      <c r="S2465" s="161"/>
      <c r="V2465" s="163"/>
      <c r="W2465" s="164"/>
      <c r="X2465" s="164"/>
    </row>
    <row r="2466" spans="10:24" x14ac:dyDescent="0.25">
      <c r="J2466">
        <v>2463</v>
      </c>
      <c r="K2466" s="43">
        <v>0.99779783870108341</v>
      </c>
      <c r="L2466">
        <v>0.43583016693084964</v>
      </c>
      <c r="M2466">
        <v>0.9386392274696953</v>
      </c>
      <c r="N2466" s="44">
        <v>0.64877028506851619</v>
      </c>
      <c r="O2466" s="161"/>
      <c r="P2466" s="162"/>
      <c r="Q2466" s="162"/>
      <c r="R2466" s="163"/>
      <c r="S2466" s="161"/>
      <c r="V2466" s="163"/>
      <c r="W2466" s="164"/>
      <c r="X2466" s="164"/>
    </row>
    <row r="2467" spans="10:24" x14ac:dyDescent="0.25">
      <c r="J2467">
        <v>2464</v>
      </c>
      <c r="K2467" s="43">
        <v>0.5593702531231034</v>
      </c>
      <c r="L2467">
        <v>0.22916991250301866</v>
      </c>
      <c r="M2467">
        <v>0.78243419150563898</v>
      </c>
      <c r="N2467" s="44">
        <v>0.14826926942020213</v>
      </c>
      <c r="O2467" s="161"/>
      <c r="P2467" s="162"/>
      <c r="Q2467" s="162"/>
      <c r="R2467" s="163"/>
      <c r="S2467" s="161"/>
      <c r="V2467" s="163"/>
      <c r="W2467" s="164"/>
      <c r="X2467" s="164"/>
    </row>
    <row r="2468" spans="10:24" x14ac:dyDescent="0.25">
      <c r="J2468">
        <v>2465</v>
      </c>
      <c r="K2468" s="43">
        <v>0.34858008255469708</v>
      </c>
      <c r="L2468">
        <v>0.72428549092318162</v>
      </c>
      <c r="M2468">
        <v>0.70904650888372667</v>
      </c>
      <c r="N2468" s="44">
        <v>0.3014868706371634</v>
      </c>
      <c r="O2468" s="161"/>
      <c r="P2468" s="162"/>
      <c r="Q2468" s="162"/>
      <c r="R2468" s="163"/>
      <c r="S2468" s="161"/>
      <c r="V2468" s="163"/>
      <c r="W2468" s="164"/>
      <c r="X2468" s="164"/>
    </row>
    <row r="2469" spans="10:24" x14ac:dyDescent="0.25">
      <c r="J2469">
        <v>2466</v>
      </c>
      <c r="K2469" s="43">
        <v>0.77918016904831744</v>
      </c>
      <c r="L2469">
        <v>0.43209017879764655</v>
      </c>
      <c r="M2469">
        <v>0.66998970779005984</v>
      </c>
      <c r="N2469" s="44">
        <v>0.34380335078205426</v>
      </c>
      <c r="O2469" s="161"/>
      <c r="P2469" s="162"/>
      <c r="Q2469" s="162"/>
      <c r="R2469" s="163"/>
      <c r="S2469" s="161"/>
      <c r="V2469" s="163"/>
      <c r="W2469" s="164"/>
      <c r="X2469" s="164"/>
    </row>
    <row r="2470" spans="10:24" x14ac:dyDescent="0.25">
      <c r="J2470">
        <v>2467</v>
      </c>
      <c r="K2470" s="43">
        <v>0.32762898047313826</v>
      </c>
      <c r="L2470">
        <v>0.97633591523000318</v>
      </c>
      <c r="M2470">
        <v>0.54377949473347387</v>
      </c>
      <c r="N2470" s="44">
        <v>0.79170716894113136</v>
      </c>
      <c r="O2470" s="161"/>
      <c r="P2470" s="162"/>
      <c r="Q2470" s="162"/>
      <c r="R2470" s="163"/>
      <c r="S2470" s="161"/>
      <c r="V2470" s="163"/>
      <c r="W2470" s="164"/>
      <c r="X2470" s="164"/>
    </row>
    <row r="2471" spans="10:24" x14ac:dyDescent="0.25">
      <c r="J2471">
        <v>2468</v>
      </c>
      <c r="K2471" s="43">
        <v>0.59589246595249479</v>
      </c>
      <c r="L2471">
        <v>0.21776844914188198</v>
      </c>
      <c r="M2471">
        <v>0.63562096066928009</v>
      </c>
      <c r="N2471" s="44">
        <v>0.6661241168049703</v>
      </c>
      <c r="O2471" s="161"/>
      <c r="P2471" s="162"/>
      <c r="Q2471" s="162"/>
      <c r="R2471" s="163"/>
      <c r="S2471" s="161"/>
      <c r="V2471" s="163"/>
      <c r="W2471" s="164"/>
      <c r="X2471" s="164"/>
    </row>
    <row r="2472" spans="10:24" x14ac:dyDescent="0.25">
      <c r="J2472">
        <v>2469</v>
      </c>
      <c r="K2472" s="43">
        <v>0.76474405085450159</v>
      </c>
      <c r="L2472">
        <v>0.83656824132809848</v>
      </c>
      <c r="M2472">
        <v>0.5614645169088337</v>
      </c>
      <c r="N2472" s="44">
        <v>0.69779936792124564</v>
      </c>
      <c r="O2472" s="161"/>
      <c r="P2472" s="162"/>
      <c r="Q2472" s="162"/>
      <c r="R2472" s="163"/>
      <c r="S2472" s="161"/>
      <c r="V2472" s="163"/>
      <c r="W2472" s="164"/>
      <c r="X2472" s="164"/>
    </row>
    <row r="2473" spans="10:24" x14ac:dyDescent="0.25">
      <c r="J2473">
        <v>2470</v>
      </c>
      <c r="K2473" s="43">
        <v>0.76852288199145158</v>
      </c>
      <c r="L2473">
        <v>0.90755894606284915</v>
      </c>
      <c r="M2473">
        <v>9.8801217100974448E-4</v>
      </c>
      <c r="N2473" s="44">
        <v>0.48823360145521988</v>
      </c>
      <c r="O2473" s="161"/>
      <c r="P2473" s="162"/>
      <c r="Q2473" s="162"/>
      <c r="R2473" s="163"/>
      <c r="S2473" s="161"/>
      <c r="V2473" s="163"/>
      <c r="W2473" s="164"/>
      <c r="X2473" s="164"/>
    </row>
    <row r="2474" spans="10:24" x14ac:dyDescent="0.25">
      <c r="J2474">
        <v>2471</v>
      </c>
      <c r="K2474" s="43">
        <v>0.87222601072722228</v>
      </c>
      <c r="L2474">
        <v>0.16053038987767487</v>
      </c>
      <c r="M2474">
        <v>0.26243878421000344</v>
      </c>
      <c r="N2474" s="44">
        <v>0.97224619435541237</v>
      </c>
      <c r="O2474" s="161"/>
      <c r="P2474" s="162"/>
      <c r="Q2474" s="162"/>
      <c r="R2474" s="163"/>
      <c r="S2474" s="161"/>
      <c r="V2474" s="163"/>
      <c r="W2474" s="164"/>
      <c r="X2474" s="164"/>
    </row>
    <row r="2475" spans="10:24" x14ac:dyDescent="0.25">
      <c r="J2475">
        <v>2472</v>
      </c>
      <c r="K2475" s="43">
        <v>0.77432383136402094</v>
      </c>
      <c r="L2475">
        <v>0.83292659813006853</v>
      </c>
      <c r="M2475">
        <v>1.7156115289449936E-2</v>
      </c>
      <c r="N2475" s="44">
        <v>0.14574887535189873</v>
      </c>
      <c r="O2475" s="161"/>
      <c r="P2475" s="162"/>
      <c r="Q2475" s="162"/>
      <c r="R2475" s="163"/>
      <c r="S2475" s="161"/>
      <c r="V2475" s="163"/>
      <c r="W2475" s="164"/>
      <c r="X2475" s="164"/>
    </row>
    <row r="2476" spans="10:24" x14ac:dyDescent="0.25">
      <c r="J2476">
        <v>2473</v>
      </c>
      <c r="K2476" s="43">
        <v>4.008396192992536E-3</v>
      </c>
      <c r="L2476">
        <v>2.8142486174849823E-2</v>
      </c>
      <c r="M2476">
        <v>0.50803518200304809</v>
      </c>
      <c r="N2476" s="44">
        <v>6.547821558017064E-2</v>
      </c>
      <c r="O2476" s="161"/>
      <c r="P2476" s="162"/>
      <c r="Q2476" s="162"/>
      <c r="R2476" s="163"/>
      <c r="S2476" s="161"/>
      <c r="V2476" s="163"/>
      <c r="W2476" s="164"/>
      <c r="X2476" s="164"/>
    </row>
    <row r="2477" spans="10:24" x14ac:dyDescent="0.25">
      <c r="J2477">
        <v>2474</v>
      </c>
      <c r="K2477" s="43">
        <v>0.29534457275973069</v>
      </c>
      <c r="L2477">
        <v>0.57224143360773005</v>
      </c>
      <c r="M2477">
        <v>0.44353855061847269</v>
      </c>
      <c r="N2477" s="44">
        <v>0.11445442219197643</v>
      </c>
      <c r="O2477" s="161"/>
      <c r="P2477" s="162"/>
      <c r="Q2477" s="162"/>
      <c r="R2477" s="163"/>
      <c r="S2477" s="161"/>
      <c r="V2477" s="163"/>
      <c r="W2477" s="164"/>
      <c r="X2477" s="164"/>
    </row>
    <row r="2478" spans="10:24" x14ac:dyDescent="0.25">
      <c r="J2478">
        <v>2475</v>
      </c>
      <c r="K2478" s="43">
        <v>0.59672034538528784</v>
      </c>
      <c r="L2478">
        <v>0.26560860799977692</v>
      </c>
      <c r="M2478">
        <v>6.9122772602465465E-2</v>
      </c>
      <c r="N2478" s="44">
        <v>0.32819191395667857</v>
      </c>
      <c r="O2478" s="161"/>
      <c r="P2478" s="162"/>
      <c r="Q2478" s="162"/>
      <c r="R2478" s="163"/>
      <c r="S2478" s="161"/>
      <c r="V2478" s="163"/>
      <c r="W2478" s="164"/>
      <c r="X2478" s="164"/>
    </row>
    <row r="2479" spans="10:24" x14ac:dyDescent="0.25">
      <c r="J2479">
        <v>2476</v>
      </c>
      <c r="K2479" s="43">
        <v>0.51063309721852268</v>
      </c>
      <c r="L2479">
        <v>0.47421169274876362</v>
      </c>
      <c r="M2479">
        <v>0.8290917229827881</v>
      </c>
      <c r="N2479" s="44">
        <v>0.20857017453374649</v>
      </c>
      <c r="O2479" s="161"/>
      <c r="P2479" s="162"/>
      <c r="Q2479" s="162"/>
      <c r="R2479" s="163"/>
      <c r="S2479" s="161"/>
      <c r="V2479" s="163"/>
      <c r="W2479" s="164"/>
      <c r="X2479" s="164"/>
    </row>
    <row r="2480" spans="10:24" x14ac:dyDescent="0.25">
      <c r="J2480">
        <v>2477</v>
      </c>
      <c r="K2480" s="43">
        <v>0.76985489929672846</v>
      </c>
      <c r="L2480">
        <v>0.1264521129525219</v>
      </c>
      <c r="M2480">
        <v>0.79039036130516105</v>
      </c>
      <c r="N2480" s="44">
        <v>0.78819881811372361</v>
      </c>
      <c r="O2480" s="161"/>
      <c r="P2480" s="162"/>
      <c r="Q2480" s="162"/>
      <c r="R2480" s="163"/>
      <c r="S2480" s="161"/>
      <c r="V2480" s="163"/>
      <c r="W2480" s="164"/>
      <c r="X2480" s="164"/>
    </row>
    <row r="2481" spans="10:24" x14ac:dyDescent="0.25">
      <c r="J2481">
        <v>2478</v>
      </c>
      <c r="K2481" s="43">
        <v>0.15778940832767319</v>
      </c>
      <c r="L2481">
        <v>0.91228291731064781</v>
      </c>
      <c r="M2481">
        <v>0.37756518963412256</v>
      </c>
      <c r="N2481" s="44">
        <v>9.6269947866754912E-2</v>
      </c>
      <c r="O2481" s="161"/>
      <c r="P2481" s="162"/>
      <c r="Q2481" s="162"/>
      <c r="R2481" s="163"/>
      <c r="S2481" s="161"/>
      <c r="V2481" s="163"/>
      <c r="W2481" s="164"/>
      <c r="X2481" s="164"/>
    </row>
    <row r="2482" spans="10:24" x14ac:dyDescent="0.25">
      <c r="J2482">
        <v>2479</v>
      </c>
      <c r="K2482" s="43">
        <v>0.57313366731519055</v>
      </c>
      <c r="L2482">
        <v>0.98996146420430065</v>
      </c>
      <c r="M2482">
        <v>0.52467438424195878</v>
      </c>
      <c r="N2482" s="44">
        <v>0.17655182482703158</v>
      </c>
      <c r="O2482" s="161"/>
      <c r="P2482" s="162"/>
      <c r="Q2482" s="162"/>
      <c r="R2482" s="163"/>
      <c r="S2482" s="161"/>
      <c r="V2482" s="163"/>
      <c r="W2482" s="164"/>
      <c r="X2482" s="164"/>
    </row>
    <row r="2483" spans="10:24" x14ac:dyDescent="0.25">
      <c r="J2483">
        <v>2480</v>
      </c>
      <c r="K2483" s="43">
        <v>0.68927008059209272</v>
      </c>
      <c r="L2483">
        <v>2.3359477461404765E-2</v>
      </c>
      <c r="M2483">
        <v>0.18469215655916582</v>
      </c>
      <c r="N2483" s="44">
        <v>0.76274217902544073</v>
      </c>
      <c r="O2483" s="161"/>
      <c r="P2483" s="162"/>
      <c r="Q2483" s="162"/>
      <c r="R2483" s="163"/>
      <c r="S2483" s="161"/>
      <c r="V2483" s="163"/>
      <c r="W2483" s="164"/>
      <c r="X2483" s="164"/>
    </row>
    <row r="2484" spans="10:24" x14ac:dyDescent="0.25">
      <c r="J2484">
        <v>2481</v>
      </c>
      <c r="K2484" s="43">
        <v>0.96483736564252032</v>
      </c>
      <c r="L2484">
        <v>0.63393128260640075</v>
      </c>
      <c r="M2484">
        <v>0.65328361278034941</v>
      </c>
      <c r="N2484" s="44">
        <v>0.98785785910719004</v>
      </c>
      <c r="O2484" s="161"/>
      <c r="P2484" s="162"/>
      <c r="Q2484" s="162"/>
      <c r="R2484" s="163"/>
      <c r="S2484" s="161"/>
      <c r="V2484" s="163"/>
      <c r="W2484" s="164"/>
      <c r="X2484" s="164"/>
    </row>
    <row r="2485" spans="10:24" x14ac:dyDescent="0.25">
      <c r="J2485">
        <v>2482</v>
      </c>
      <c r="K2485" s="43">
        <v>0.51049026516284879</v>
      </c>
      <c r="L2485">
        <v>0.73738985010196334</v>
      </c>
      <c r="M2485">
        <v>0.70854715850044458</v>
      </c>
      <c r="N2485" s="44">
        <v>0.24656196251368057</v>
      </c>
      <c r="O2485" s="161"/>
      <c r="P2485" s="162"/>
      <c r="Q2485" s="162"/>
      <c r="R2485" s="163"/>
      <c r="S2485" s="161"/>
      <c r="V2485" s="163"/>
      <c r="W2485" s="164"/>
      <c r="X2485" s="164"/>
    </row>
    <row r="2486" spans="10:24" x14ac:dyDescent="0.25">
      <c r="J2486">
        <v>2483</v>
      </c>
      <c r="K2486" s="43">
        <v>0.48993140668071655</v>
      </c>
      <c r="L2486">
        <v>0.40060812066605134</v>
      </c>
      <c r="M2486">
        <v>0.69191288346580004</v>
      </c>
      <c r="N2486" s="44">
        <v>0.34889125698632473</v>
      </c>
      <c r="O2486" s="161"/>
      <c r="P2486" s="162"/>
      <c r="Q2486" s="162"/>
      <c r="R2486" s="163"/>
      <c r="S2486" s="161"/>
      <c r="V2486" s="163"/>
      <c r="W2486" s="164"/>
      <c r="X2486" s="164"/>
    </row>
    <row r="2487" spans="10:24" x14ac:dyDescent="0.25">
      <c r="J2487">
        <v>2484</v>
      </c>
      <c r="K2487" s="43">
        <v>0.20779968865632747</v>
      </c>
      <c r="L2487">
        <v>0.79555832670130966</v>
      </c>
      <c r="M2487">
        <v>0.25339039822875442</v>
      </c>
      <c r="N2487" s="44">
        <v>0.9275802337807264</v>
      </c>
      <c r="O2487" s="161"/>
      <c r="P2487" s="162"/>
      <c r="Q2487" s="162"/>
      <c r="R2487" s="163"/>
      <c r="S2487" s="161"/>
      <c r="V2487" s="163"/>
      <c r="W2487" s="164"/>
      <c r="X2487" s="164"/>
    </row>
    <row r="2488" spans="10:24" x14ac:dyDescent="0.25">
      <c r="J2488">
        <v>2485</v>
      </c>
      <c r="K2488" s="43">
        <v>0.41653254802423456</v>
      </c>
      <c r="L2488">
        <v>0.19921656189294801</v>
      </c>
      <c r="M2488">
        <v>0.57043716614301687</v>
      </c>
      <c r="N2488" s="44">
        <v>0.2953279345744082</v>
      </c>
      <c r="O2488" s="161"/>
      <c r="P2488" s="162"/>
      <c r="Q2488" s="162"/>
      <c r="R2488" s="163"/>
      <c r="S2488" s="161"/>
      <c r="V2488" s="163"/>
      <c r="W2488" s="164"/>
      <c r="X2488" s="164"/>
    </row>
    <row r="2489" spans="10:24" x14ac:dyDescent="0.25">
      <c r="J2489">
        <v>2486</v>
      </c>
      <c r="K2489" s="43">
        <v>0.46078790182155138</v>
      </c>
      <c r="L2489">
        <v>0.58540672267890403</v>
      </c>
      <c r="M2489">
        <v>0.23584338202283817</v>
      </c>
      <c r="N2489" s="44">
        <v>0.29636905115368117</v>
      </c>
      <c r="O2489" s="161"/>
      <c r="P2489" s="162"/>
      <c r="Q2489" s="162"/>
      <c r="R2489" s="163"/>
      <c r="S2489" s="161"/>
      <c r="V2489" s="163"/>
      <c r="W2489" s="164"/>
      <c r="X2489" s="164"/>
    </row>
    <row r="2490" spans="10:24" x14ac:dyDescent="0.25">
      <c r="J2490">
        <v>2487</v>
      </c>
      <c r="K2490" s="43">
        <v>0.70567565071247751</v>
      </c>
      <c r="L2490">
        <v>0.31918582576674359</v>
      </c>
      <c r="M2490">
        <v>1.7253976660786319E-2</v>
      </c>
      <c r="N2490" s="44">
        <v>0.61064160823244951</v>
      </c>
      <c r="O2490" s="161"/>
      <c r="P2490" s="162"/>
      <c r="Q2490" s="162"/>
      <c r="R2490" s="163"/>
      <c r="S2490" s="161"/>
      <c r="V2490" s="163"/>
      <c r="W2490" s="164"/>
      <c r="X2490" s="164"/>
    </row>
    <row r="2491" spans="10:24" x14ac:dyDescent="0.25">
      <c r="J2491">
        <v>2488</v>
      </c>
      <c r="K2491" s="43">
        <v>8.5976007023117584E-2</v>
      </c>
      <c r="L2491">
        <v>0.62889449809585785</v>
      </c>
      <c r="M2491">
        <v>0.87532055096285655</v>
      </c>
      <c r="N2491" s="44">
        <v>0.20864603697176398</v>
      </c>
      <c r="O2491" s="161"/>
      <c r="P2491" s="162"/>
      <c r="Q2491" s="162"/>
      <c r="R2491" s="163"/>
      <c r="S2491" s="161"/>
      <c r="V2491" s="163"/>
      <c r="W2491" s="164"/>
      <c r="X2491" s="164"/>
    </row>
    <row r="2492" spans="10:24" x14ac:dyDescent="0.25">
      <c r="J2492">
        <v>2489</v>
      </c>
      <c r="K2492" s="43">
        <v>0.36293089534343248</v>
      </c>
      <c r="L2492">
        <v>0.10367428560529235</v>
      </c>
      <c r="M2492">
        <v>0.31025872345700301</v>
      </c>
      <c r="N2492" s="44">
        <v>0.51664341488951537</v>
      </c>
      <c r="O2492" s="161"/>
      <c r="P2492" s="162"/>
      <c r="Q2492" s="162"/>
      <c r="R2492" s="163"/>
      <c r="S2492" s="161"/>
      <c r="V2492" s="163"/>
      <c r="W2492" s="164"/>
      <c r="X2492" s="164"/>
    </row>
    <row r="2493" spans="10:24" x14ac:dyDescent="0.25">
      <c r="J2493">
        <v>2490</v>
      </c>
      <c r="K2493" s="43">
        <v>6.6744487711703604E-2</v>
      </c>
      <c r="L2493">
        <v>0.90962578303720976</v>
      </c>
      <c r="M2493">
        <v>0.81328517294639113</v>
      </c>
      <c r="N2493" s="44">
        <v>0.69521399309293119</v>
      </c>
      <c r="O2493" s="161"/>
      <c r="P2493" s="162"/>
      <c r="Q2493" s="162"/>
      <c r="R2493" s="163"/>
      <c r="S2493" s="161"/>
      <c r="V2493" s="163"/>
      <c r="W2493" s="164"/>
      <c r="X2493" s="164"/>
    </row>
    <row r="2494" spans="10:24" x14ac:dyDescent="0.25">
      <c r="J2494">
        <v>2491</v>
      </c>
      <c r="K2494" s="43">
        <v>0.72509365012372828</v>
      </c>
      <c r="L2494">
        <v>0.53449101963187551</v>
      </c>
      <c r="M2494">
        <v>0.24253351776804832</v>
      </c>
      <c r="N2494" s="44">
        <v>0.3781434560533834</v>
      </c>
      <c r="O2494" s="161"/>
      <c r="P2494" s="162"/>
      <c r="Q2494" s="162"/>
      <c r="R2494" s="163"/>
      <c r="S2494" s="161"/>
      <c r="V2494" s="163"/>
      <c r="W2494" s="164"/>
      <c r="X2494" s="164"/>
    </row>
    <row r="2495" spans="10:24" x14ac:dyDescent="0.25">
      <c r="J2495">
        <v>2492</v>
      </c>
      <c r="K2495" s="43">
        <v>0.43981032532914122</v>
      </c>
      <c r="L2495">
        <v>0.83573534523435244</v>
      </c>
      <c r="M2495">
        <v>0.88965593819714239</v>
      </c>
      <c r="N2495" s="44">
        <v>0.5097325061547836</v>
      </c>
      <c r="O2495" s="161"/>
      <c r="P2495" s="162"/>
      <c r="Q2495" s="162"/>
      <c r="R2495" s="163"/>
      <c r="S2495" s="161"/>
      <c r="V2495" s="163"/>
      <c r="W2495" s="164"/>
      <c r="X2495" s="164"/>
    </row>
    <row r="2496" spans="10:24" x14ac:dyDescent="0.25">
      <c r="J2496">
        <v>2493</v>
      </c>
      <c r="K2496" s="43">
        <v>0.41825685696419423</v>
      </c>
      <c r="L2496">
        <v>0.53341768480244234</v>
      </c>
      <c r="M2496">
        <v>0.48620288399556966</v>
      </c>
      <c r="N2496" s="44">
        <v>0.57360907486706192</v>
      </c>
      <c r="O2496" s="161"/>
      <c r="P2496" s="162"/>
      <c r="Q2496" s="162"/>
      <c r="R2496" s="163"/>
      <c r="S2496" s="161"/>
      <c r="V2496" s="163"/>
      <c r="W2496" s="164"/>
      <c r="X2496" s="164"/>
    </row>
    <row r="2497" spans="10:24" x14ac:dyDescent="0.25">
      <c r="J2497">
        <v>2494</v>
      </c>
      <c r="K2497" s="43">
        <v>0.79190980848209636</v>
      </c>
      <c r="L2497">
        <v>0.18734612339185897</v>
      </c>
      <c r="M2497">
        <v>0.54018036715669604</v>
      </c>
      <c r="N2497" s="44">
        <v>0.53034079735402118</v>
      </c>
      <c r="O2497" s="161"/>
      <c r="P2497" s="162"/>
      <c r="Q2497" s="162"/>
      <c r="R2497" s="163"/>
      <c r="S2497" s="161"/>
      <c r="V2497" s="163"/>
      <c r="W2497" s="164"/>
      <c r="X2497" s="164"/>
    </row>
    <row r="2498" spans="10:24" x14ac:dyDescent="0.25">
      <c r="J2498">
        <v>2495</v>
      </c>
      <c r="K2498" s="43">
        <v>0.73128187516904553</v>
      </c>
      <c r="L2498">
        <v>6.8612485234246234E-3</v>
      </c>
      <c r="M2498">
        <v>9.0535397888604319E-2</v>
      </c>
      <c r="N2498" s="44">
        <v>0.55446161133685967</v>
      </c>
      <c r="O2498" s="161"/>
      <c r="P2498" s="162"/>
      <c r="Q2498" s="162"/>
      <c r="R2498" s="163"/>
      <c r="S2498" s="161"/>
      <c r="V2498" s="163"/>
      <c r="W2498" s="164"/>
      <c r="X2498" s="164"/>
    </row>
    <row r="2499" spans="10:24" x14ac:dyDescent="0.25">
      <c r="J2499">
        <v>2496</v>
      </c>
      <c r="K2499" s="43">
        <v>8.4645414189884471E-2</v>
      </c>
      <c r="L2499">
        <v>0.58456989050878638</v>
      </c>
      <c r="M2499">
        <v>0.4725552542967838</v>
      </c>
      <c r="N2499" s="44">
        <v>0.99476047348169783</v>
      </c>
      <c r="O2499" s="161"/>
      <c r="P2499" s="162"/>
      <c r="Q2499" s="162"/>
      <c r="R2499" s="163"/>
      <c r="S2499" s="161"/>
      <c r="V2499" s="163"/>
      <c r="W2499" s="164"/>
      <c r="X2499" s="164"/>
    </row>
    <row r="2500" spans="10:24" x14ac:dyDescent="0.25">
      <c r="J2500">
        <v>2497</v>
      </c>
      <c r="K2500" s="43">
        <v>0.52544029772527157</v>
      </c>
      <c r="L2500">
        <v>0.89699121040451146</v>
      </c>
      <c r="M2500">
        <v>0.27339008736351378</v>
      </c>
      <c r="N2500" s="44">
        <v>0.16205325910788271</v>
      </c>
      <c r="O2500" s="161"/>
      <c r="P2500" s="162"/>
      <c r="Q2500" s="162"/>
      <c r="R2500" s="163"/>
      <c r="S2500" s="161"/>
      <c r="V2500" s="163"/>
      <c r="W2500" s="164"/>
      <c r="X2500" s="164"/>
    </row>
    <row r="2501" spans="10:24" x14ac:dyDescent="0.25">
      <c r="J2501">
        <v>2498</v>
      </c>
      <c r="K2501" s="43">
        <v>0.75399024948335913</v>
      </c>
      <c r="L2501">
        <v>0.68786547562381184</v>
      </c>
      <c r="M2501">
        <v>0.73134849843966065</v>
      </c>
      <c r="N2501" s="44">
        <v>0.71113906249593817</v>
      </c>
      <c r="O2501" s="161"/>
      <c r="P2501" s="162"/>
      <c r="Q2501" s="162"/>
      <c r="R2501" s="163"/>
      <c r="S2501" s="161"/>
      <c r="V2501" s="163"/>
      <c r="W2501" s="164"/>
      <c r="X2501" s="164"/>
    </row>
    <row r="2502" spans="10:24" x14ac:dyDescent="0.25">
      <c r="J2502">
        <v>2499</v>
      </c>
      <c r="K2502" s="43">
        <v>0.46324185994316147</v>
      </c>
      <c r="L2502">
        <v>0.40318689448929967</v>
      </c>
      <c r="M2502">
        <v>0.38226811890640666</v>
      </c>
      <c r="N2502" s="44">
        <v>5.1757918215767029E-2</v>
      </c>
      <c r="O2502" s="161"/>
      <c r="P2502" s="162"/>
      <c r="Q2502" s="162"/>
      <c r="R2502" s="163"/>
      <c r="S2502" s="161"/>
      <c r="V2502" s="163"/>
      <c r="W2502" s="164"/>
      <c r="X2502" s="164"/>
    </row>
    <row r="2503" spans="10:24" x14ac:dyDescent="0.25">
      <c r="J2503">
        <v>2500</v>
      </c>
      <c r="K2503" s="43">
        <v>0.85529464397747901</v>
      </c>
      <c r="L2503">
        <v>3.8403039820866791E-4</v>
      </c>
      <c r="M2503">
        <v>0.18969913289794682</v>
      </c>
      <c r="N2503" s="44">
        <v>8.5182828749924888E-2</v>
      </c>
      <c r="O2503" s="161"/>
      <c r="P2503" s="162"/>
      <c r="Q2503" s="162"/>
      <c r="R2503" s="163"/>
      <c r="S2503" s="161"/>
      <c r="V2503" s="163"/>
      <c r="W2503" s="164"/>
      <c r="X2503" s="164"/>
    </row>
    <row r="2504" spans="10:24" x14ac:dyDescent="0.25">
      <c r="J2504">
        <v>2501</v>
      </c>
      <c r="K2504" s="43">
        <v>0.41194360460367596</v>
      </c>
      <c r="L2504">
        <v>6.775848044510302E-2</v>
      </c>
      <c r="M2504">
        <v>0.5120969902436</v>
      </c>
      <c r="N2504" s="44">
        <v>0.4279544950741766</v>
      </c>
      <c r="O2504" s="161"/>
      <c r="P2504" s="162"/>
      <c r="Q2504" s="162"/>
      <c r="R2504" s="163"/>
      <c r="S2504" s="161"/>
      <c r="V2504" s="163"/>
      <c r="W2504" s="164"/>
      <c r="X2504" s="164"/>
    </row>
    <row r="2505" spans="10:24" x14ac:dyDescent="0.25">
      <c r="J2505">
        <v>2502</v>
      </c>
      <c r="K2505" s="43">
        <v>0.57299441676930385</v>
      </c>
      <c r="L2505">
        <v>0.5919592986774207</v>
      </c>
      <c r="M2505">
        <v>0.36471896768418899</v>
      </c>
      <c r="N2505" s="44">
        <v>0.40232465862563338</v>
      </c>
      <c r="O2505" s="161"/>
      <c r="P2505" s="162"/>
      <c r="Q2505" s="162"/>
      <c r="R2505" s="163"/>
      <c r="S2505" s="161"/>
      <c r="V2505" s="163"/>
      <c r="W2505" s="164"/>
      <c r="X2505" s="164"/>
    </row>
    <row r="2506" spans="10:24" x14ac:dyDescent="0.25">
      <c r="J2506">
        <v>2503</v>
      </c>
      <c r="K2506" s="43">
        <v>0.6185919621824908</v>
      </c>
      <c r="L2506">
        <v>0.1580406022913633</v>
      </c>
      <c r="M2506">
        <v>0.41597930638746916</v>
      </c>
      <c r="N2506" s="44">
        <v>0.95960591890651137</v>
      </c>
      <c r="O2506" s="161"/>
      <c r="P2506" s="162"/>
      <c r="Q2506" s="162"/>
      <c r="R2506" s="163"/>
      <c r="S2506" s="161"/>
      <c r="V2506" s="163"/>
      <c r="W2506" s="164"/>
      <c r="X2506" s="164"/>
    </row>
    <row r="2507" spans="10:24" x14ac:dyDescent="0.25">
      <c r="J2507">
        <v>2504</v>
      </c>
      <c r="K2507" s="43">
        <v>0.44600816872369875</v>
      </c>
      <c r="L2507">
        <v>0.88966178458048872</v>
      </c>
      <c r="M2507">
        <v>0.21867403750816083</v>
      </c>
      <c r="N2507" s="44">
        <v>0.73686707534755591</v>
      </c>
      <c r="O2507" s="161"/>
      <c r="P2507" s="162"/>
      <c r="Q2507" s="162"/>
      <c r="R2507" s="163"/>
      <c r="S2507" s="161"/>
      <c r="V2507" s="163"/>
      <c r="W2507" s="164"/>
      <c r="X2507" s="164"/>
    </row>
    <row r="2508" spans="10:24" x14ac:dyDescent="0.25">
      <c r="J2508">
        <v>2505</v>
      </c>
      <c r="K2508" s="43">
        <v>0.59922908084671811</v>
      </c>
      <c r="L2508">
        <v>0.41642597258912117</v>
      </c>
      <c r="M2508">
        <v>0.29864611561731924</v>
      </c>
      <c r="N2508" s="44">
        <v>0.85447874713259198</v>
      </c>
      <c r="O2508" s="161"/>
      <c r="P2508" s="162"/>
      <c r="Q2508" s="162"/>
      <c r="R2508" s="163"/>
      <c r="S2508" s="161"/>
      <c r="V2508" s="163"/>
      <c r="W2508" s="164"/>
      <c r="X2508" s="164"/>
    </row>
    <row r="2509" spans="10:24" x14ac:dyDescent="0.25">
      <c r="J2509">
        <v>2506</v>
      </c>
      <c r="K2509" s="43">
        <v>0.38342651155953122</v>
      </c>
      <c r="L2509">
        <v>0.49296641156489429</v>
      </c>
      <c r="M2509">
        <v>0.55498476683985687</v>
      </c>
      <c r="N2509" s="44">
        <v>0.27533566980517399</v>
      </c>
      <c r="O2509" s="161"/>
      <c r="P2509" s="162"/>
      <c r="Q2509" s="162"/>
      <c r="R2509" s="163"/>
      <c r="S2509" s="161"/>
      <c r="V2509" s="163"/>
      <c r="W2509" s="164"/>
      <c r="X2509" s="164"/>
    </row>
    <row r="2510" spans="10:24" x14ac:dyDescent="0.25">
      <c r="J2510">
        <v>2507</v>
      </c>
      <c r="K2510" s="43">
        <v>0.14365601920034776</v>
      </c>
      <c r="L2510">
        <v>0.66926351116934801</v>
      </c>
      <c r="M2510">
        <v>0.76848599015119545</v>
      </c>
      <c r="N2510" s="44">
        <v>0.17253210414523956</v>
      </c>
      <c r="O2510" s="161"/>
      <c r="P2510" s="162"/>
      <c r="Q2510" s="162"/>
      <c r="R2510" s="163"/>
      <c r="S2510" s="161"/>
      <c r="V2510" s="163"/>
      <c r="W2510" s="164"/>
      <c r="X2510" s="164"/>
    </row>
    <row r="2511" spans="10:24" x14ac:dyDescent="0.25">
      <c r="J2511">
        <v>2508</v>
      </c>
      <c r="K2511" s="43">
        <v>0.81946742765851244</v>
      </c>
      <c r="L2511">
        <v>0.2318273987383076</v>
      </c>
      <c r="M2511">
        <v>0.3847698529224739</v>
      </c>
      <c r="N2511" s="44">
        <v>0.34577815833261849</v>
      </c>
      <c r="O2511" s="161"/>
      <c r="P2511" s="162"/>
      <c r="Q2511" s="162"/>
      <c r="R2511" s="163"/>
      <c r="S2511" s="161"/>
      <c r="V2511" s="163"/>
      <c r="W2511" s="164"/>
      <c r="X2511" s="164"/>
    </row>
    <row r="2512" spans="10:24" x14ac:dyDescent="0.25">
      <c r="J2512">
        <v>2509</v>
      </c>
      <c r="K2512" s="43">
        <v>0.41454278803566658</v>
      </c>
      <c r="L2512">
        <v>0.21653044354465212</v>
      </c>
      <c r="M2512">
        <v>0.93911658820827115</v>
      </c>
      <c r="N2512" s="44">
        <v>0.59881717948815671</v>
      </c>
      <c r="O2512" s="161"/>
      <c r="P2512" s="162"/>
      <c r="Q2512" s="162"/>
      <c r="R2512" s="163"/>
      <c r="S2512" s="161"/>
      <c r="V2512" s="163"/>
      <c r="W2512" s="164"/>
      <c r="X2512" s="164"/>
    </row>
    <row r="2513" spans="10:24" x14ac:dyDescent="0.25">
      <c r="J2513">
        <v>2510</v>
      </c>
      <c r="K2513" s="43">
        <v>0.79181251931078578</v>
      </c>
      <c r="L2513">
        <v>0.69876401637603291</v>
      </c>
      <c r="M2513">
        <v>0.923915409927489</v>
      </c>
      <c r="N2513" s="44">
        <v>0.19935715012578936</v>
      </c>
      <c r="O2513" s="161"/>
      <c r="P2513" s="162"/>
      <c r="Q2513" s="162"/>
      <c r="R2513" s="163"/>
      <c r="S2513" s="161"/>
      <c r="V2513" s="163"/>
      <c r="W2513" s="164"/>
      <c r="X2513" s="164"/>
    </row>
    <row r="2514" spans="10:24" x14ac:dyDescent="0.25">
      <c r="J2514">
        <v>2511</v>
      </c>
      <c r="K2514" s="43">
        <v>0.19106620107773564</v>
      </c>
      <c r="L2514">
        <v>0.20759649665326974</v>
      </c>
      <c r="M2514">
        <v>0.69928500462017262</v>
      </c>
      <c r="N2514" s="44">
        <v>0.49445498915618247</v>
      </c>
      <c r="O2514" s="161"/>
      <c r="P2514" s="162"/>
      <c r="Q2514" s="162"/>
      <c r="R2514" s="163"/>
      <c r="S2514" s="161"/>
      <c r="V2514" s="163"/>
      <c r="W2514" s="164"/>
      <c r="X2514" s="164"/>
    </row>
    <row r="2515" spans="10:24" x14ac:dyDescent="0.25">
      <c r="J2515">
        <v>2512</v>
      </c>
      <c r="K2515" s="43">
        <v>0.80635774334295907</v>
      </c>
      <c r="L2515">
        <v>0.90055256334394196</v>
      </c>
      <c r="M2515">
        <v>0.88621762882672395</v>
      </c>
      <c r="N2515" s="44">
        <v>0.24563323645450463</v>
      </c>
      <c r="O2515" s="161"/>
      <c r="P2515" s="162"/>
      <c r="Q2515" s="162"/>
      <c r="R2515" s="163"/>
      <c r="S2515" s="161"/>
      <c r="V2515" s="163"/>
      <c r="W2515" s="164"/>
      <c r="X2515" s="164"/>
    </row>
    <row r="2516" spans="10:24" x14ac:dyDescent="0.25">
      <c r="J2516">
        <v>2513</v>
      </c>
      <c r="K2516" s="43">
        <v>0.20354840307310573</v>
      </c>
      <c r="L2516">
        <v>0.92843153692492142</v>
      </c>
      <c r="M2516">
        <v>0.52141404423917559</v>
      </c>
      <c r="N2516" s="44">
        <v>0.79463256236131519</v>
      </c>
      <c r="O2516" s="161"/>
      <c r="P2516" s="162"/>
      <c r="Q2516" s="162"/>
      <c r="R2516" s="163"/>
      <c r="S2516" s="161"/>
      <c r="V2516" s="163"/>
      <c r="W2516" s="164"/>
      <c r="X2516" s="164"/>
    </row>
    <row r="2517" spans="10:24" x14ac:dyDescent="0.25">
      <c r="J2517">
        <v>2514</v>
      </c>
      <c r="K2517" s="43">
        <v>0.79345223564931044</v>
      </c>
      <c r="L2517">
        <v>0.17373633328249849</v>
      </c>
      <c r="M2517">
        <v>0.55804044583412016</v>
      </c>
      <c r="N2517" s="44">
        <v>0.4024275153462662</v>
      </c>
      <c r="O2517" s="161"/>
      <c r="P2517" s="162"/>
      <c r="Q2517" s="162"/>
      <c r="R2517" s="163"/>
      <c r="S2517" s="161"/>
      <c r="V2517" s="163"/>
      <c r="W2517" s="164"/>
      <c r="X2517" s="164"/>
    </row>
    <row r="2518" spans="10:24" x14ac:dyDescent="0.25">
      <c r="J2518">
        <v>2515</v>
      </c>
      <c r="K2518" s="43">
        <v>0.73608262841561833</v>
      </c>
      <c r="L2518">
        <v>0.9073325079819724</v>
      </c>
      <c r="M2518">
        <v>0.20288758259912942</v>
      </c>
      <c r="N2518" s="44">
        <v>0.9263709952025555</v>
      </c>
      <c r="O2518" s="161"/>
      <c r="P2518" s="162"/>
      <c r="Q2518" s="162"/>
      <c r="R2518" s="163"/>
      <c r="S2518" s="161"/>
      <c r="V2518" s="163"/>
      <c r="W2518" s="164"/>
      <c r="X2518" s="164"/>
    </row>
    <row r="2519" spans="10:24" x14ac:dyDescent="0.25">
      <c r="J2519">
        <v>2516</v>
      </c>
      <c r="K2519" s="43">
        <v>0.90839743295539899</v>
      </c>
      <c r="L2519">
        <v>0.24485606014740136</v>
      </c>
      <c r="M2519">
        <v>0.2655252850255766</v>
      </c>
      <c r="N2519" s="44">
        <v>0.13236510301033555</v>
      </c>
      <c r="O2519" s="161"/>
      <c r="P2519" s="162"/>
      <c r="Q2519" s="162"/>
      <c r="R2519" s="163"/>
      <c r="S2519" s="161"/>
      <c r="V2519" s="163"/>
      <c r="W2519" s="164"/>
      <c r="X2519" s="164"/>
    </row>
    <row r="2520" spans="10:24" x14ac:dyDescent="0.25">
      <c r="J2520">
        <v>2517</v>
      </c>
      <c r="K2520" s="43">
        <v>0.2561761272938764</v>
      </c>
      <c r="L2520">
        <v>0.8298145344744392</v>
      </c>
      <c r="M2520">
        <v>0.7948512629126987</v>
      </c>
      <c r="N2520" s="44">
        <v>6.0051490589534406E-3</v>
      </c>
      <c r="O2520" s="161"/>
      <c r="P2520" s="162"/>
      <c r="Q2520" s="162"/>
      <c r="R2520" s="163"/>
      <c r="S2520" s="161"/>
      <c r="V2520" s="163"/>
      <c r="W2520" s="164"/>
      <c r="X2520" s="164"/>
    </row>
    <row r="2521" spans="10:24" x14ac:dyDescent="0.25">
      <c r="J2521">
        <v>2518</v>
      </c>
      <c r="K2521" s="43">
        <v>0.77592287646735236</v>
      </c>
      <c r="L2521">
        <v>0.97328249477954043</v>
      </c>
      <c r="M2521">
        <v>0.50614572038222694</v>
      </c>
      <c r="N2521" s="44">
        <v>0.42460188676756805</v>
      </c>
      <c r="O2521" s="161"/>
      <c r="P2521" s="162"/>
      <c r="Q2521" s="162"/>
      <c r="R2521" s="163"/>
      <c r="S2521" s="161"/>
      <c r="V2521" s="163"/>
      <c r="W2521" s="164"/>
      <c r="X2521" s="164"/>
    </row>
    <row r="2522" spans="10:24" x14ac:dyDescent="0.25">
      <c r="J2522">
        <v>2519</v>
      </c>
      <c r="K2522" s="43">
        <v>9.6625198052927241E-2</v>
      </c>
      <c r="L2522">
        <v>0.38141871152284934</v>
      </c>
      <c r="M2522">
        <v>5.3117510592915806E-2</v>
      </c>
      <c r="N2522" s="44">
        <v>0.77870600757415975</v>
      </c>
      <c r="O2522" s="161"/>
      <c r="P2522" s="162"/>
      <c r="Q2522" s="162"/>
      <c r="R2522" s="163"/>
      <c r="S2522" s="161"/>
      <c r="V2522" s="163"/>
      <c r="W2522" s="164"/>
      <c r="X2522" s="164"/>
    </row>
    <row r="2523" spans="10:24" x14ac:dyDescent="0.25">
      <c r="J2523">
        <v>2520</v>
      </c>
      <c r="K2523" s="43">
        <v>0.72579787081317315</v>
      </c>
      <c r="L2523">
        <v>0.6246591893006187</v>
      </c>
      <c r="M2523">
        <v>0.85976304167680651</v>
      </c>
      <c r="N2523" s="44">
        <v>0.84494368067304204</v>
      </c>
      <c r="O2523" s="161"/>
      <c r="P2523" s="162"/>
      <c r="Q2523" s="162"/>
      <c r="R2523" s="163"/>
      <c r="S2523" s="161"/>
      <c r="V2523" s="163"/>
      <c r="W2523" s="164"/>
      <c r="X2523" s="164"/>
    </row>
    <row r="2524" spans="10:24" x14ac:dyDescent="0.25">
      <c r="J2524">
        <v>2521</v>
      </c>
      <c r="K2524" s="43">
        <v>0.26280079919863431</v>
      </c>
      <c r="L2524">
        <v>0.84529605789147455</v>
      </c>
      <c r="M2524">
        <v>0.37468653182804335</v>
      </c>
      <c r="N2524" s="44">
        <v>0.50212310413057848</v>
      </c>
      <c r="O2524" s="161"/>
      <c r="P2524" s="162"/>
      <c r="Q2524" s="162"/>
      <c r="R2524" s="163"/>
      <c r="S2524" s="161"/>
      <c r="V2524" s="163"/>
      <c r="W2524" s="164"/>
      <c r="X2524" s="164"/>
    </row>
    <row r="2525" spans="10:24" x14ac:dyDescent="0.25">
      <c r="J2525">
        <v>2522</v>
      </c>
      <c r="K2525" s="43">
        <v>0.26927409071351871</v>
      </c>
      <c r="L2525">
        <v>0.7119647347222976</v>
      </c>
      <c r="M2525">
        <v>0.40003365032019744</v>
      </c>
      <c r="N2525" s="44">
        <v>0.45448525902165382</v>
      </c>
      <c r="O2525" s="161"/>
      <c r="P2525" s="162"/>
      <c r="Q2525" s="162"/>
      <c r="R2525" s="163"/>
      <c r="S2525" s="161"/>
      <c r="V2525" s="163"/>
      <c r="W2525" s="164"/>
      <c r="X2525" s="164"/>
    </row>
    <row r="2526" spans="10:24" x14ac:dyDescent="0.25">
      <c r="J2526">
        <v>2523</v>
      </c>
      <c r="K2526" s="43">
        <v>0.80018630491773513</v>
      </c>
      <c r="L2526">
        <v>0.90541826233057554</v>
      </c>
      <c r="M2526">
        <v>0.40213822369803509</v>
      </c>
      <c r="N2526" s="44">
        <v>0.21817160462859242</v>
      </c>
      <c r="O2526" s="161"/>
      <c r="P2526" s="162"/>
      <c r="Q2526" s="162"/>
      <c r="R2526" s="163"/>
      <c r="S2526" s="161"/>
      <c r="V2526" s="163"/>
      <c r="W2526" s="164"/>
      <c r="X2526" s="164"/>
    </row>
    <row r="2527" spans="10:24" x14ac:dyDescent="0.25">
      <c r="J2527">
        <v>2524</v>
      </c>
      <c r="K2527" s="43">
        <v>0.45401205467368355</v>
      </c>
      <c r="L2527">
        <v>0.46438710308808262</v>
      </c>
      <c r="M2527">
        <v>0.42879836593872189</v>
      </c>
      <c r="N2527" s="44">
        <v>7.2959907569827287E-2</v>
      </c>
      <c r="O2527" s="161"/>
      <c r="P2527" s="162"/>
      <c r="Q2527" s="162"/>
      <c r="R2527" s="163"/>
      <c r="S2527" s="161"/>
      <c r="V2527" s="163"/>
      <c r="W2527" s="164"/>
      <c r="X2527" s="164"/>
    </row>
    <row r="2528" spans="10:24" x14ac:dyDescent="0.25">
      <c r="J2528">
        <v>2525</v>
      </c>
      <c r="K2528" s="43">
        <v>4.3595224737645211E-2</v>
      </c>
      <c r="L2528">
        <v>0.43146104329801027</v>
      </c>
      <c r="M2528">
        <v>0.28066100361986401</v>
      </c>
      <c r="N2528" s="44">
        <v>0.54907599241840943</v>
      </c>
      <c r="O2528" s="161"/>
      <c r="P2528" s="162"/>
      <c r="Q2528" s="162"/>
      <c r="R2528" s="163"/>
      <c r="S2528" s="161"/>
      <c r="V2528" s="163"/>
      <c r="W2528" s="164"/>
      <c r="X2528" s="164"/>
    </row>
    <row r="2529" spans="10:24" x14ac:dyDescent="0.25">
      <c r="J2529">
        <v>2526</v>
      </c>
      <c r="K2529" s="43">
        <v>9.0204775984021657E-2</v>
      </c>
      <c r="L2529">
        <v>0.41265933083147399</v>
      </c>
      <c r="M2529">
        <v>0.66942136863858148</v>
      </c>
      <c r="N2529" s="44">
        <v>2.7914459810319481E-2</v>
      </c>
      <c r="O2529" s="161"/>
      <c r="P2529" s="162"/>
      <c r="Q2529" s="162"/>
      <c r="R2529" s="163"/>
      <c r="S2529" s="161"/>
      <c r="V2529" s="163"/>
      <c r="W2529" s="164"/>
      <c r="X2529" s="164"/>
    </row>
    <row r="2530" spans="10:24" x14ac:dyDescent="0.25">
      <c r="J2530">
        <v>2527</v>
      </c>
      <c r="K2530" s="43">
        <v>0.41211075833078392</v>
      </c>
      <c r="L2530">
        <v>0.2757075167930414</v>
      </c>
      <c r="M2530">
        <v>0.26440967180513575</v>
      </c>
      <c r="N2530" s="44">
        <v>2.6675213226978634E-2</v>
      </c>
      <c r="O2530" s="161"/>
      <c r="P2530" s="162"/>
      <c r="Q2530" s="162"/>
      <c r="R2530" s="163"/>
      <c r="S2530" s="161"/>
      <c r="V2530" s="163"/>
      <c r="W2530" s="164"/>
      <c r="X2530" s="164"/>
    </row>
    <row r="2531" spans="10:24" x14ac:dyDescent="0.25">
      <c r="J2531">
        <v>2528</v>
      </c>
      <c r="K2531" s="43">
        <v>0.8471409238502472</v>
      </c>
      <c r="L2531">
        <v>0.35572729439245399</v>
      </c>
      <c r="M2531">
        <v>0.98649148993922353</v>
      </c>
      <c r="N2531" s="44">
        <v>0.36448890104587173</v>
      </c>
      <c r="O2531" s="161"/>
      <c r="P2531" s="162"/>
      <c r="Q2531" s="162"/>
      <c r="R2531" s="163"/>
      <c r="S2531" s="161"/>
      <c r="V2531" s="163"/>
      <c r="W2531" s="164"/>
      <c r="X2531" s="164"/>
    </row>
    <row r="2532" spans="10:24" x14ac:dyDescent="0.25">
      <c r="J2532">
        <v>2529</v>
      </c>
      <c r="K2532" s="43">
        <v>0.51957093011359279</v>
      </c>
      <c r="L2532">
        <v>0.98122992009739474</v>
      </c>
      <c r="M2532">
        <v>0.21832911571954616</v>
      </c>
      <c r="N2532" s="44">
        <v>0.45509962077639732</v>
      </c>
      <c r="O2532" s="161"/>
      <c r="P2532" s="162"/>
      <c r="Q2532" s="162"/>
      <c r="R2532" s="163"/>
      <c r="S2532" s="161"/>
      <c r="V2532" s="163"/>
      <c r="W2532" s="164"/>
      <c r="X2532" s="164"/>
    </row>
    <row r="2533" spans="10:24" x14ac:dyDescent="0.25">
      <c r="J2533">
        <v>2530</v>
      </c>
      <c r="K2533" s="43">
        <v>0.64961722480868744</v>
      </c>
      <c r="L2533">
        <v>0.91630620536925034</v>
      </c>
      <c r="M2533">
        <v>0.33633446168916326</v>
      </c>
      <c r="N2533" s="44">
        <v>0.7269549200015859</v>
      </c>
      <c r="O2533" s="161"/>
      <c r="P2533" s="162"/>
      <c r="Q2533" s="162"/>
      <c r="R2533" s="163"/>
      <c r="S2533" s="161"/>
      <c r="V2533" s="163"/>
      <c r="W2533" s="164"/>
      <c r="X2533" s="164"/>
    </row>
    <row r="2534" spans="10:24" x14ac:dyDescent="0.25">
      <c r="J2534">
        <v>2531</v>
      </c>
      <c r="K2534" s="43">
        <v>0.18552303938924852</v>
      </c>
      <c r="L2534">
        <v>0.41385668632793959</v>
      </c>
      <c r="M2534">
        <v>0.42254492594125259</v>
      </c>
      <c r="N2534" s="44">
        <v>0.52981338262899325</v>
      </c>
      <c r="O2534" s="161"/>
      <c r="P2534" s="162"/>
      <c r="Q2534" s="162"/>
      <c r="R2534" s="163"/>
      <c r="S2534" s="161"/>
      <c r="V2534" s="163"/>
      <c r="W2534" s="164"/>
      <c r="X2534" s="164"/>
    </row>
    <row r="2535" spans="10:24" x14ac:dyDescent="0.25">
      <c r="J2535">
        <v>2532</v>
      </c>
      <c r="K2535" s="43">
        <v>0.63666091095633115</v>
      </c>
      <c r="L2535">
        <v>0.68990486139415241</v>
      </c>
      <c r="M2535">
        <v>0.67103411007968261</v>
      </c>
      <c r="N2535" s="44">
        <v>0.63284144903967965</v>
      </c>
      <c r="O2535" s="161"/>
      <c r="P2535" s="162"/>
      <c r="Q2535" s="162"/>
      <c r="R2535" s="163"/>
      <c r="S2535" s="161"/>
      <c r="V2535" s="163"/>
      <c r="W2535" s="164"/>
      <c r="X2535" s="164"/>
    </row>
    <row r="2536" spans="10:24" x14ac:dyDescent="0.25">
      <c r="J2536">
        <v>2533</v>
      </c>
      <c r="K2536" s="43">
        <v>0.34334591962699312</v>
      </c>
      <c r="L2536">
        <v>0.28150621179040658</v>
      </c>
      <c r="M2536">
        <v>0.20753448987242185</v>
      </c>
      <c r="N2536" s="44">
        <v>0.86956081070404223</v>
      </c>
      <c r="O2536" s="161"/>
      <c r="P2536" s="162"/>
      <c r="Q2536" s="162"/>
      <c r="R2536" s="163"/>
      <c r="S2536" s="161"/>
      <c r="V2536" s="163"/>
      <c r="W2536" s="164"/>
      <c r="X2536" s="164"/>
    </row>
    <row r="2537" spans="10:24" x14ac:dyDescent="0.25">
      <c r="J2537">
        <v>2534</v>
      </c>
      <c r="K2537" s="43">
        <v>0.16661565194279182</v>
      </c>
      <c r="L2537">
        <v>1.6939703159043473E-2</v>
      </c>
      <c r="M2537">
        <v>0.72346274856140247</v>
      </c>
      <c r="N2537" s="44">
        <v>0.49598607413368545</v>
      </c>
      <c r="O2537" s="161"/>
      <c r="P2537" s="162"/>
      <c r="Q2537" s="162"/>
      <c r="R2537" s="163"/>
      <c r="S2537" s="161"/>
      <c r="V2537" s="163"/>
      <c r="W2537" s="164"/>
      <c r="X2537" s="164"/>
    </row>
    <row r="2538" spans="10:24" x14ac:dyDescent="0.25">
      <c r="J2538">
        <v>2535</v>
      </c>
      <c r="K2538" s="43">
        <v>0.63163888597801376</v>
      </c>
      <c r="L2538">
        <v>0.2479668603584001</v>
      </c>
      <c r="M2538">
        <v>0.7462503055538261</v>
      </c>
      <c r="N2538" s="44">
        <v>0.9057563834013187</v>
      </c>
      <c r="O2538" s="161"/>
      <c r="P2538" s="162"/>
      <c r="Q2538" s="162"/>
      <c r="R2538" s="163"/>
      <c r="S2538" s="161"/>
      <c r="V2538" s="163"/>
      <c r="W2538" s="164"/>
      <c r="X2538" s="164"/>
    </row>
    <row r="2539" spans="10:24" x14ac:dyDescent="0.25">
      <c r="J2539">
        <v>2536</v>
      </c>
      <c r="K2539" s="43">
        <v>0.13036631432241375</v>
      </c>
      <c r="L2539">
        <v>8.2385309169742182E-2</v>
      </c>
      <c r="M2539">
        <v>0.47053761894410406</v>
      </c>
      <c r="N2539" s="44">
        <v>0.12660898203300242</v>
      </c>
      <c r="O2539" s="161"/>
      <c r="P2539" s="162"/>
      <c r="Q2539" s="162"/>
      <c r="R2539" s="163"/>
      <c r="S2539" s="161"/>
      <c r="V2539" s="163"/>
      <c r="W2539" s="164"/>
      <c r="X2539" s="164"/>
    </row>
    <row r="2540" spans="10:24" x14ac:dyDescent="0.25">
      <c r="J2540">
        <v>2537</v>
      </c>
      <c r="K2540" s="43">
        <v>0.34688000590767953</v>
      </c>
      <c r="L2540">
        <v>0.19009228628454733</v>
      </c>
      <c r="M2540">
        <v>0.53819501629630684</v>
      </c>
      <c r="N2540" s="44">
        <v>0.55853575631315466</v>
      </c>
      <c r="O2540" s="161"/>
      <c r="P2540" s="162"/>
      <c r="Q2540" s="162"/>
      <c r="R2540" s="163"/>
      <c r="S2540" s="161"/>
      <c r="V2540" s="163"/>
      <c r="W2540" s="164"/>
      <c r="X2540" s="164"/>
    </row>
    <row r="2541" spans="10:24" x14ac:dyDescent="0.25">
      <c r="J2541">
        <v>2538</v>
      </c>
      <c r="K2541" s="43">
        <v>5.5459901207788431E-2</v>
      </c>
      <c r="L2541">
        <v>0.61108362208841938</v>
      </c>
      <c r="M2541">
        <v>0.68590795915796099</v>
      </c>
      <c r="N2541" s="44">
        <v>0.49395128008308786</v>
      </c>
      <c r="O2541" s="161"/>
      <c r="P2541" s="162"/>
      <c r="Q2541" s="162"/>
      <c r="R2541" s="163"/>
      <c r="S2541" s="161"/>
      <c r="V2541" s="163"/>
      <c r="W2541" s="164"/>
      <c r="X2541" s="164"/>
    </row>
    <row r="2542" spans="10:24" x14ac:dyDescent="0.25">
      <c r="J2542">
        <v>2539</v>
      </c>
      <c r="K2542" s="43">
        <v>3.3084732618916757E-2</v>
      </c>
      <c r="L2542">
        <v>0.79785697523031829</v>
      </c>
      <c r="M2542">
        <v>0.6772392007659167</v>
      </c>
      <c r="N2542" s="44">
        <v>0.90183935457377418</v>
      </c>
      <c r="O2542" s="161"/>
      <c r="P2542" s="162"/>
      <c r="Q2542" s="162"/>
      <c r="R2542" s="163"/>
      <c r="S2542" s="161"/>
      <c r="V2542" s="163"/>
      <c r="W2542" s="164"/>
      <c r="X2542" s="164"/>
    </row>
    <row r="2543" spans="10:24" x14ac:dyDescent="0.25">
      <c r="J2543">
        <v>2540</v>
      </c>
      <c r="K2543" s="43">
        <v>0.57787888225857809</v>
      </c>
      <c r="L2543">
        <v>3.8462182355416541E-2</v>
      </c>
      <c r="M2543">
        <v>0.77704389383741423</v>
      </c>
      <c r="N2543" s="44">
        <v>0.88031471047759358</v>
      </c>
      <c r="O2543" s="161"/>
      <c r="P2543" s="162"/>
      <c r="Q2543" s="162"/>
      <c r="R2543" s="163"/>
      <c r="S2543" s="161"/>
      <c r="V2543" s="163"/>
      <c r="W2543" s="164"/>
      <c r="X2543" s="164"/>
    </row>
    <row r="2544" spans="10:24" x14ac:dyDescent="0.25">
      <c r="J2544">
        <v>2541</v>
      </c>
      <c r="K2544" s="43">
        <v>0.44196910525059019</v>
      </c>
      <c r="L2544">
        <v>0.11150467509160211</v>
      </c>
      <c r="M2544">
        <v>0.37887335796408128</v>
      </c>
      <c r="N2544" s="44">
        <v>0.9427293297565088</v>
      </c>
      <c r="O2544" s="161"/>
      <c r="P2544" s="162"/>
      <c r="Q2544" s="162"/>
      <c r="R2544" s="163"/>
      <c r="S2544" s="161"/>
      <c r="V2544" s="163"/>
      <c r="W2544" s="164"/>
      <c r="X2544" s="164"/>
    </row>
    <row r="2545" spans="10:24" x14ac:dyDescent="0.25">
      <c r="J2545">
        <v>2542</v>
      </c>
      <c r="K2545" s="43">
        <v>0.72244314232380036</v>
      </c>
      <c r="L2545">
        <v>0.56141319367923836</v>
      </c>
      <c r="M2545">
        <v>0.16083039186380599</v>
      </c>
      <c r="N2545" s="44">
        <v>0.19539492877474096</v>
      </c>
      <c r="O2545" s="161"/>
      <c r="P2545" s="162"/>
      <c r="Q2545" s="162"/>
      <c r="R2545" s="163"/>
      <c r="S2545" s="161"/>
      <c r="V2545" s="163"/>
      <c r="W2545" s="164"/>
      <c r="X2545" s="164"/>
    </row>
    <row r="2546" spans="10:24" x14ac:dyDescent="0.25">
      <c r="J2546">
        <v>2543</v>
      </c>
      <c r="K2546" s="43">
        <v>7.9188671554867307E-3</v>
      </c>
      <c r="L2546">
        <v>0.15811611995038866</v>
      </c>
      <c r="M2546">
        <v>7.1217642488549449E-2</v>
      </c>
      <c r="N2546" s="44">
        <v>0.94175096115261592</v>
      </c>
      <c r="O2546" s="161"/>
      <c r="P2546" s="162"/>
      <c r="Q2546" s="162"/>
      <c r="R2546" s="163"/>
      <c r="S2546" s="161"/>
      <c r="V2546" s="163"/>
      <c r="W2546" s="164"/>
      <c r="X2546" s="164"/>
    </row>
    <row r="2547" spans="10:24" x14ac:dyDescent="0.25">
      <c r="J2547">
        <v>2544</v>
      </c>
      <c r="K2547" s="43">
        <v>0.9278624204896585</v>
      </c>
      <c r="L2547">
        <v>0.69163675645172562</v>
      </c>
      <c r="M2547">
        <v>7.4819064545741609E-2</v>
      </c>
      <c r="N2547" s="44">
        <v>0.2212909322901393</v>
      </c>
      <c r="O2547" s="161"/>
      <c r="P2547" s="162"/>
      <c r="Q2547" s="162"/>
      <c r="R2547" s="163"/>
      <c r="S2547" s="161"/>
      <c r="V2547" s="163"/>
      <c r="W2547" s="164"/>
      <c r="X2547" s="164"/>
    </row>
    <row r="2548" spans="10:24" x14ac:dyDescent="0.25">
      <c r="J2548">
        <v>2545</v>
      </c>
      <c r="K2548" s="43">
        <v>0.93522979335269252</v>
      </c>
      <c r="L2548">
        <v>0.30832820743540346</v>
      </c>
      <c r="M2548">
        <v>0.77159591515293213</v>
      </c>
      <c r="N2548" s="44">
        <v>5.1379465172590288E-2</v>
      </c>
      <c r="O2548" s="161"/>
      <c r="P2548" s="162"/>
      <c r="Q2548" s="162"/>
      <c r="R2548" s="163"/>
      <c r="S2548" s="161"/>
      <c r="V2548" s="163"/>
      <c r="W2548" s="164"/>
      <c r="X2548" s="164"/>
    </row>
    <row r="2549" spans="10:24" x14ac:dyDescent="0.25">
      <c r="J2549">
        <v>2546</v>
      </c>
      <c r="K2549" s="43">
        <v>0.30265361790754097</v>
      </c>
      <c r="L2549">
        <v>0.99622305825688406</v>
      </c>
      <c r="M2549">
        <v>0.87336873962310291</v>
      </c>
      <c r="N2549" s="44">
        <v>0.35757757340458718</v>
      </c>
      <c r="O2549" s="161"/>
      <c r="P2549" s="162"/>
      <c r="Q2549" s="162"/>
      <c r="R2549" s="163"/>
      <c r="S2549" s="161"/>
      <c r="V2549" s="163"/>
      <c r="W2549" s="164"/>
      <c r="X2549" s="164"/>
    </row>
    <row r="2550" spans="10:24" x14ac:dyDescent="0.25">
      <c r="J2550">
        <v>2547</v>
      </c>
      <c r="K2550" s="43">
        <v>0.67560316928977115</v>
      </c>
      <c r="L2550">
        <v>0.17799048239322401</v>
      </c>
      <c r="M2550">
        <v>0.6907137548346296</v>
      </c>
      <c r="N2550" s="44">
        <v>0.8122617571309777</v>
      </c>
      <c r="O2550" s="161"/>
      <c r="P2550" s="162"/>
      <c r="Q2550" s="162"/>
      <c r="R2550" s="163"/>
      <c r="S2550" s="161"/>
      <c r="V2550" s="163"/>
      <c r="W2550" s="164"/>
      <c r="X2550" s="164"/>
    </row>
    <row r="2551" spans="10:24" x14ac:dyDescent="0.25">
      <c r="J2551">
        <v>2548</v>
      </c>
      <c r="K2551" s="43">
        <v>0.25630889726743777</v>
      </c>
      <c r="L2551">
        <v>0.94316654640685871</v>
      </c>
      <c r="M2551">
        <v>0.90105431549950432</v>
      </c>
      <c r="N2551" s="44">
        <v>3.882649567123897E-2</v>
      </c>
      <c r="O2551" s="161"/>
      <c r="P2551" s="162"/>
      <c r="Q2551" s="162"/>
      <c r="R2551" s="163"/>
      <c r="S2551" s="161"/>
      <c r="V2551" s="163"/>
      <c r="W2551" s="164"/>
      <c r="X2551" s="164"/>
    </row>
    <row r="2552" spans="10:24" x14ac:dyDescent="0.25">
      <c r="J2552">
        <v>2549</v>
      </c>
      <c r="K2552" s="43">
        <v>0.41032879765034558</v>
      </c>
      <c r="L2552">
        <v>0.36462929233613972</v>
      </c>
      <c r="M2552">
        <v>0.95715575659303787</v>
      </c>
      <c r="N2552" s="44">
        <v>0.12195386510100914</v>
      </c>
      <c r="O2552" s="161"/>
      <c r="P2552" s="162"/>
      <c r="Q2552" s="162"/>
      <c r="R2552" s="163"/>
      <c r="S2552" s="161"/>
      <c r="V2552" s="163"/>
      <c r="W2552" s="164"/>
      <c r="X2552" s="164"/>
    </row>
    <row r="2553" spans="10:24" x14ac:dyDescent="0.25">
      <c r="J2553">
        <v>2550</v>
      </c>
      <c r="K2553" s="43">
        <v>0.84083772452685357</v>
      </c>
      <c r="L2553">
        <v>0.4342263243769805</v>
      </c>
      <c r="M2553">
        <v>0.31921056665053849</v>
      </c>
      <c r="N2553" s="44">
        <v>0.68818121896238604</v>
      </c>
      <c r="O2553" s="161"/>
      <c r="P2553" s="162"/>
      <c r="Q2553" s="162"/>
      <c r="R2553" s="163"/>
      <c r="S2553" s="161"/>
      <c r="V2553" s="163"/>
      <c r="W2553" s="164"/>
      <c r="X2553" s="164"/>
    </row>
    <row r="2554" spans="10:24" x14ac:dyDescent="0.25">
      <c r="J2554">
        <v>2551</v>
      </c>
      <c r="K2554" s="43">
        <v>0.49016270067984402</v>
      </c>
      <c r="L2554">
        <v>5.5443849195061845E-2</v>
      </c>
      <c r="M2554">
        <v>0.90908632290163993</v>
      </c>
      <c r="N2554" s="44">
        <v>0.36400355052680911</v>
      </c>
      <c r="O2554" s="161"/>
      <c r="P2554" s="162"/>
      <c r="Q2554" s="162"/>
      <c r="R2554" s="163"/>
      <c r="S2554" s="161"/>
      <c r="V2554" s="163"/>
      <c r="W2554" s="164"/>
      <c r="X2554" s="164"/>
    </row>
    <row r="2555" spans="10:24" x14ac:dyDescent="0.25">
      <c r="J2555">
        <v>2552</v>
      </c>
      <c r="K2555" s="43">
        <v>0.76554622355341073</v>
      </c>
      <c r="L2555">
        <v>0.85311773462289731</v>
      </c>
      <c r="M2555">
        <v>6.0623298216223809E-2</v>
      </c>
      <c r="N2555" s="44">
        <v>0.30142785121916593</v>
      </c>
      <c r="O2555" s="161"/>
      <c r="P2555" s="162"/>
      <c r="Q2555" s="162"/>
      <c r="R2555" s="163"/>
      <c r="S2555" s="161"/>
      <c r="V2555" s="163"/>
      <c r="W2555" s="164"/>
      <c r="X2555" s="164"/>
    </row>
    <row r="2556" spans="10:24" x14ac:dyDescent="0.25">
      <c r="J2556">
        <v>2553</v>
      </c>
      <c r="K2556" s="43">
        <v>0.47226243471381435</v>
      </c>
      <c r="L2556">
        <v>0.25316100342182246</v>
      </c>
      <c r="M2556">
        <v>0.19785491796534316</v>
      </c>
      <c r="N2556" s="44">
        <v>7.9156532965369952E-2</v>
      </c>
      <c r="O2556" s="161"/>
      <c r="P2556" s="162"/>
      <c r="Q2556" s="162"/>
      <c r="R2556" s="163"/>
      <c r="S2556" s="161"/>
      <c r="V2556" s="163"/>
      <c r="W2556" s="164"/>
      <c r="X2556" s="164"/>
    </row>
    <row r="2557" spans="10:24" x14ac:dyDescent="0.25">
      <c r="J2557">
        <v>2554</v>
      </c>
      <c r="K2557" s="43">
        <v>0.36970238044451198</v>
      </c>
      <c r="L2557">
        <v>0.23444700351892811</v>
      </c>
      <c r="M2557">
        <v>0.8314576684088546</v>
      </c>
      <c r="N2557" s="44">
        <v>0.21645039509929154</v>
      </c>
      <c r="O2557" s="161"/>
      <c r="P2557" s="162"/>
      <c r="Q2557" s="162"/>
      <c r="R2557" s="163"/>
      <c r="S2557" s="161"/>
      <c r="V2557" s="163"/>
      <c r="W2557" s="164"/>
      <c r="X2557" s="164"/>
    </row>
    <row r="2558" spans="10:24" x14ac:dyDescent="0.25">
      <c r="J2558">
        <v>2555</v>
      </c>
      <c r="K2558" s="43">
        <v>0.13092891883499225</v>
      </c>
      <c r="L2558">
        <v>0.52479388463799237</v>
      </c>
      <c r="M2558">
        <v>0.60415677737210061</v>
      </c>
      <c r="N2558" s="44">
        <v>0.98905284711010755</v>
      </c>
      <c r="O2558" s="161"/>
      <c r="P2558" s="162"/>
      <c r="Q2558" s="162"/>
      <c r="R2558" s="163"/>
      <c r="S2558" s="161"/>
      <c r="V2558" s="163"/>
      <c r="W2558" s="164"/>
      <c r="X2558" s="164"/>
    </row>
    <row r="2559" spans="10:24" x14ac:dyDescent="0.25">
      <c r="J2559">
        <v>2556</v>
      </c>
      <c r="K2559" s="43">
        <v>6.2111969752455254E-2</v>
      </c>
      <c r="L2559">
        <v>0.82953791238669472</v>
      </c>
      <c r="M2559">
        <v>8.5768707912957765E-2</v>
      </c>
      <c r="N2559" s="44">
        <v>0.79910594422468051</v>
      </c>
      <c r="O2559" s="161"/>
      <c r="P2559" s="162"/>
      <c r="Q2559" s="162"/>
      <c r="R2559" s="163"/>
      <c r="S2559" s="161"/>
      <c r="V2559" s="163"/>
      <c r="W2559" s="164"/>
      <c r="X2559" s="164"/>
    </row>
    <row r="2560" spans="10:24" x14ac:dyDescent="0.25">
      <c r="J2560">
        <v>2557</v>
      </c>
      <c r="K2560" s="43">
        <v>0.50433892952489456</v>
      </c>
      <c r="L2560">
        <v>0.44445727560068093</v>
      </c>
      <c r="M2560">
        <v>0.90279662661454718</v>
      </c>
      <c r="N2560" s="44">
        <v>0.73741366585205703</v>
      </c>
      <c r="O2560" s="161"/>
      <c r="P2560" s="162"/>
      <c r="Q2560" s="162"/>
      <c r="R2560" s="163"/>
      <c r="S2560" s="161"/>
      <c r="V2560" s="163"/>
      <c r="W2560" s="164"/>
      <c r="X2560" s="164"/>
    </row>
    <row r="2561" spans="10:24" x14ac:dyDescent="0.25">
      <c r="J2561">
        <v>2558</v>
      </c>
      <c r="K2561" s="43">
        <v>0.63815887488914291</v>
      </c>
      <c r="L2561">
        <v>0.374873400684679</v>
      </c>
      <c r="M2561">
        <v>0.27961108999361528</v>
      </c>
      <c r="N2561" s="44">
        <v>0.11045587073338869</v>
      </c>
      <c r="O2561" s="161"/>
      <c r="P2561" s="162"/>
      <c r="Q2561" s="162"/>
      <c r="R2561" s="163"/>
      <c r="S2561" s="161"/>
      <c r="V2561" s="163"/>
      <c r="W2561" s="164"/>
      <c r="X2561" s="164"/>
    </row>
    <row r="2562" spans="10:24" x14ac:dyDescent="0.25">
      <c r="J2562">
        <v>2559</v>
      </c>
      <c r="K2562" s="43">
        <v>0.72759257423802015</v>
      </c>
      <c r="L2562">
        <v>0.20648442061049066</v>
      </c>
      <c r="M2562">
        <v>0.97269909436707114</v>
      </c>
      <c r="N2562" s="44">
        <v>0.89628232238095473</v>
      </c>
      <c r="O2562" s="161"/>
      <c r="P2562" s="162"/>
      <c r="Q2562" s="162"/>
      <c r="R2562" s="163"/>
      <c r="S2562" s="161"/>
      <c r="V2562" s="163"/>
      <c r="W2562" s="164"/>
      <c r="X2562" s="164"/>
    </row>
    <row r="2563" spans="10:24" x14ac:dyDescent="0.25">
      <c r="J2563">
        <v>2560</v>
      </c>
      <c r="K2563" s="43">
        <v>3.0516847937999803E-2</v>
      </c>
      <c r="L2563">
        <v>0.47586510423457862</v>
      </c>
      <c r="M2563">
        <v>0.98355195939463802</v>
      </c>
      <c r="N2563" s="44">
        <v>4.4741970108103324E-2</v>
      </c>
      <c r="O2563" s="161"/>
      <c r="P2563" s="162"/>
      <c r="Q2563" s="162"/>
      <c r="R2563" s="163"/>
      <c r="S2563" s="161"/>
      <c r="V2563" s="163"/>
      <c r="W2563" s="164"/>
      <c r="X2563" s="164"/>
    </row>
    <row r="2564" spans="10:24" x14ac:dyDescent="0.25">
      <c r="J2564">
        <v>2561</v>
      </c>
      <c r="K2564" s="43">
        <v>0.97457136814126244</v>
      </c>
      <c r="L2564">
        <v>0.88351309900602926</v>
      </c>
      <c r="M2564">
        <v>0.10513605993005049</v>
      </c>
      <c r="N2564" s="44">
        <v>0.12463555606306675</v>
      </c>
      <c r="O2564" s="161"/>
      <c r="P2564" s="162"/>
      <c r="Q2564" s="162"/>
      <c r="R2564" s="163"/>
      <c r="S2564" s="161"/>
      <c r="V2564" s="163"/>
      <c r="W2564" s="164"/>
      <c r="X2564" s="164"/>
    </row>
    <row r="2565" spans="10:24" x14ac:dyDescent="0.25">
      <c r="J2565">
        <v>2562</v>
      </c>
      <c r="K2565" s="43">
        <v>0.29030286230597446</v>
      </c>
      <c r="L2565">
        <v>0.24690760976229764</v>
      </c>
      <c r="M2565">
        <v>0.67528440790905686</v>
      </c>
      <c r="N2565" s="44">
        <v>0.23678553427859517</v>
      </c>
      <c r="O2565" s="161"/>
      <c r="P2565" s="162"/>
      <c r="Q2565" s="162"/>
      <c r="R2565" s="163"/>
      <c r="S2565" s="161"/>
      <c r="V2565" s="163"/>
      <c r="W2565" s="164"/>
      <c r="X2565" s="164"/>
    </row>
    <row r="2566" spans="10:24" x14ac:dyDescent="0.25">
      <c r="J2566">
        <v>2563</v>
      </c>
      <c r="K2566" s="43">
        <v>0.35216722383558519</v>
      </c>
      <c r="L2566">
        <v>0.81629286960555514</v>
      </c>
      <c r="M2566">
        <v>7.2627966246024522E-2</v>
      </c>
      <c r="N2566" s="44">
        <v>0.5388325044124308</v>
      </c>
      <c r="O2566" s="161"/>
      <c r="P2566" s="162"/>
      <c r="Q2566" s="162"/>
      <c r="R2566" s="163"/>
      <c r="S2566" s="161"/>
      <c r="V2566" s="163"/>
      <c r="W2566" s="164"/>
      <c r="X2566" s="164"/>
    </row>
    <row r="2567" spans="10:24" x14ac:dyDescent="0.25">
      <c r="J2567">
        <v>2564</v>
      </c>
      <c r="K2567" s="43">
        <v>0.7643403710793335</v>
      </c>
      <c r="L2567">
        <v>9.8702934388049668E-2</v>
      </c>
      <c r="M2567">
        <v>0.16775349079690483</v>
      </c>
      <c r="N2567" s="44">
        <v>0.77273032420065024</v>
      </c>
      <c r="O2567" s="161"/>
      <c r="P2567" s="162"/>
      <c r="Q2567" s="162"/>
      <c r="R2567" s="163"/>
      <c r="S2567" s="161"/>
      <c r="V2567" s="163"/>
      <c r="W2567" s="164"/>
      <c r="X2567" s="164"/>
    </row>
    <row r="2568" spans="10:24" x14ac:dyDescent="0.25">
      <c r="J2568">
        <v>2565</v>
      </c>
      <c r="K2568" s="43">
        <v>0.96628523618891904</v>
      </c>
      <c r="L2568">
        <v>0.86411741663756736</v>
      </c>
      <c r="M2568">
        <v>7.5092959788723546E-2</v>
      </c>
      <c r="N2568" s="44">
        <v>0.63574018836045676</v>
      </c>
      <c r="O2568" s="161"/>
      <c r="P2568" s="162"/>
      <c r="Q2568" s="162"/>
      <c r="R2568" s="163"/>
      <c r="S2568" s="161"/>
      <c r="V2568" s="163"/>
      <c r="W2568" s="164"/>
      <c r="X2568" s="164"/>
    </row>
    <row r="2569" spans="10:24" x14ac:dyDescent="0.25">
      <c r="J2569">
        <v>2566</v>
      </c>
      <c r="K2569" s="43">
        <v>0.88690442588125151</v>
      </c>
      <c r="L2569">
        <v>0.66492940265462952</v>
      </c>
      <c r="M2569">
        <v>0.23694989894504825</v>
      </c>
      <c r="N2569" s="44">
        <v>1.4619501033063531E-2</v>
      </c>
      <c r="O2569" s="161"/>
      <c r="P2569" s="162"/>
      <c r="Q2569" s="162"/>
      <c r="R2569" s="163"/>
      <c r="S2569" s="161"/>
      <c r="V2569" s="163"/>
      <c r="W2569" s="164"/>
      <c r="X2569" s="164"/>
    </row>
    <row r="2570" spans="10:24" x14ac:dyDescent="0.25">
      <c r="J2570">
        <v>2567</v>
      </c>
      <c r="K2570" s="43">
        <v>6.447101914270259E-2</v>
      </c>
      <c r="L2570">
        <v>0.90543944948872279</v>
      </c>
      <c r="M2570">
        <v>0.86906032137530342</v>
      </c>
      <c r="N2570" s="44">
        <v>0.27511672024013523</v>
      </c>
      <c r="O2570" s="161"/>
      <c r="P2570" s="162"/>
      <c r="Q2570" s="162"/>
      <c r="R2570" s="163"/>
      <c r="S2570" s="161"/>
      <c r="V2570" s="163"/>
      <c r="W2570" s="164"/>
      <c r="X2570" s="164"/>
    </row>
    <row r="2571" spans="10:24" x14ac:dyDescent="0.25">
      <c r="J2571">
        <v>2568</v>
      </c>
      <c r="K2571" s="43">
        <v>0.6719725024237958</v>
      </c>
      <c r="L2571">
        <v>0.66077853891609684</v>
      </c>
      <c r="M2571">
        <v>0.37593275031356133</v>
      </c>
      <c r="N2571" s="44">
        <v>0.847269476835113</v>
      </c>
      <c r="O2571" s="161"/>
      <c r="P2571" s="162"/>
      <c r="Q2571" s="162"/>
      <c r="R2571" s="163"/>
      <c r="S2571" s="161"/>
      <c r="V2571" s="163"/>
      <c r="W2571" s="164"/>
      <c r="X2571" s="164"/>
    </row>
    <row r="2572" spans="10:24" x14ac:dyDescent="0.25">
      <c r="J2572">
        <v>2569</v>
      </c>
      <c r="K2572" s="43">
        <v>0.25372307422015461</v>
      </c>
      <c r="L2572">
        <v>0.22318455197050802</v>
      </c>
      <c r="M2572">
        <v>0.89354720218388961</v>
      </c>
      <c r="N2572" s="44">
        <v>0.88373190023339965</v>
      </c>
      <c r="O2572" s="161"/>
      <c r="P2572" s="162"/>
      <c r="Q2572" s="162"/>
      <c r="R2572" s="163"/>
      <c r="S2572" s="161"/>
      <c r="V2572" s="163"/>
      <c r="W2572" s="164"/>
      <c r="X2572" s="164"/>
    </row>
    <row r="2573" spans="10:24" x14ac:dyDescent="0.25">
      <c r="J2573">
        <v>2570</v>
      </c>
      <c r="K2573" s="43">
        <v>2.8948000917809913E-2</v>
      </c>
      <c r="L2573">
        <v>3.4493864517468276E-2</v>
      </c>
      <c r="M2573">
        <v>0.10388182583465466</v>
      </c>
      <c r="N2573" s="44">
        <v>0.67258139939584505</v>
      </c>
      <c r="O2573" s="161"/>
      <c r="P2573" s="162"/>
      <c r="Q2573" s="162"/>
      <c r="R2573" s="163"/>
      <c r="S2573" s="161"/>
      <c r="V2573" s="163"/>
      <c r="W2573" s="164"/>
      <c r="X2573" s="164"/>
    </row>
    <row r="2574" spans="10:24" x14ac:dyDescent="0.25">
      <c r="J2574">
        <v>2571</v>
      </c>
      <c r="K2574" s="43">
        <v>0.35492630131778047</v>
      </c>
      <c r="L2574">
        <v>0.19433664150495078</v>
      </c>
      <c r="M2574">
        <v>9.1424592990446918E-2</v>
      </c>
      <c r="N2574" s="44">
        <v>0.90369506666785493</v>
      </c>
      <c r="O2574" s="161"/>
      <c r="P2574" s="162"/>
      <c r="Q2574" s="162"/>
      <c r="R2574" s="163"/>
      <c r="S2574" s="161"/>
      <c r="V2574" s="163"/>
      <c r="W2574" s="164"/>
      <c r="X2574" s="164"/>
    </row>
    <row r="2575" spans="10:24" x14ac:dyDescent="0.25">
      <c r="J2575">
        <v>2572</v>
      </c>
      <c r="K2575" s="43">
        <v>0.99052016370318607</v>
      </c>
      <c r="L2575">
        <v>0.76735850998512989</v>
      </c>
      <c r="M2575">
        <v>0.49357038750923377</v>
      </c>
      <c r="N2575" s="44">
        <v>0.9921871937587684</v>
      </c>
      <c r="O2575" s="161"/>
      <c r="P2575" s="162"/>
      <c r="Q2575" s="162"/>
      <c r="R2575" s="163"/>
      <c r="S2575" s="161"/>
      <c r="V2575" s="163"/>
      <c r="W2575" s="164"/>
      <c r="X2575" s="164"/>
    </row>
    <row r="2576" spans="10:24" x14ac:dyDescent="0.25">
      <c r="J2576">
        <v>2573</v>
      </c>
      <c r="K2576" s="43">
        <v>9.7898007057821701E-2</v>
      </c>
      <c r="L2576">
        <v>8.092163966377186E-2</v>
      </c>
      <c r="M2576">
        <v>0.86922344005332841</v>
      </c>
      <c r="N2576" s="44">
        <v>0.93975625261664053</v>
      </c>
      <c r="O2576" s="161"/>
      <c r="P2576" s="162"/>
      <c r="Q2576" s="162"/>
      <c r="R2576" s="163"/>
      <c r="S2576" s="161"/>
      <c r="V2576" s="163"/>
      <c r="W2576" s="164"/>
      <c r="X2576" s="164"/>
    </row>
    <row r="2577" spans="10:24" x14ac:dyDescent="0.25">
      <c r="J2577">
        <v>2574</v>
      </c>
      <c r="K2577" s="43">
        <v>0.99173520699897566</v>
      </c>
      <c r="L2577">
        <v>0.21968838089662068</v>
      </c>
      <c r="M2577">
        <v>6.2535315543777448E-2</v>
      </c>
      <c r="N2577" s="44">
        <v>0.11328994254946256</v>
      </c>
      <c r="O2577" s="161"/>
      <c r="P2577" s="162"/>
      <c r="Q2577" s="162"/>
      <c r="R2577" s="163"/>
      <c r="S2577" s="161"/>
      <c r="V2577" s="163"/>
      <c r="W2577" s="164"/>
      <c r="X2577" s="164"/>
    </row>
    <row r="2578" spans="10:24" x14ac:dyDescent="0.25">
      <c r="J2578">
        <v>2575</v>
      </c>
      <c r="K2578" s="43">
        <v>0.30499884737952732</v>
      </c>
      <c r="L2578">
        <v>5.1193143753873405E-2</v>
      </c>
      <c r="M2578">
        <v>9.7738146777837098E-2</v>
      </c>
      <c r="N2578" s="44">
        <v>0.90976246252427329</v>
      </c>
      <c r="O2578" s="161"/>
      <c r="P2578" s="162"/>
      <c r="Q2578" s="162"/>
      <c r="R2578" s="163"/>
      <c r="S2578" s="161"/>
      <c r="V2578" s="163"/>
      <c r="W2578" s="164"/>
      <c r="X2578" s="164"/>
    </row>
    <row r="2579" spans="10:24" x14ac:dyDescent="0.25">
      <c r="J2579">
        <v>2576</v>
      </c>
      <c r="K2579" s="43">
        <v>5.3043224240621356E-2</v>
      </c>
      <c r="L2579">
        <v>0.19572078449794139</v>
      </c>
      <c r="M2579">
        <v>0.66904038849163949</v>
      </c>
      <c r="N2579" s="44">
        <v>0.13478588102151379</v>
      </c>
      <c r="O2579" s="161"/>
      <c r="P2579" s="162"/>
      <c r="Q2579" s="162"/>
      <c r="R2579" s="163"/>
      <c r="S2579" s="161"/>
      <c r="V2579" s="163"/>
      <c r="W2579" s="164"/>
      <c r="X2579" s="164"/>
    </row>
    <row r="2580" spans="10:24" x14ac:dyDescent="0.25">
      <c r="J2580">
        <v>2577</v>
      </c>
      <c r="K2580" s="43">
        <v>9.3924282122520797E-2</v>
      </c>
      <c r="L2580">
        <v>0.94756939938475815</v>
      </c>
      <c r="M2580">
        <v>0.90616705165103761</v>
      </c>
      <c r="N2580" s="44">
        <v>0.63331481836389847</v>
      </c>
      <c r="O2580" s="161"/>
      <c r="P2580" s="162"/>
      <c r="Q2580" s="162"/>
      <c r="R2580" s="163"/>
      <c r="S2580" s="161"/>
      <c r="V2580" s="163"/>
      <c r="W2580" s="164"/>
      <c r="X2580" s="164"/>
    </row>
    <row r="2581" spans="10:24" x14ac:dyDescent="0.25">
      <c r="J2581">
        <v>2578</v>
      </c>
      <c r="K2581" s="43">
        <v>0.61876624380194423</v>
      </c>
      <c r="L2581">
        <v>0.48123808295051196</v>
      </c>
      <c r="M2581">
        <v>0.45521513481462395</v>
      </c>
      <c r="N2581" s="44">
        <v>0.62228716088663116</v>
      </c>
      <c r="O2581" s="161"/>
      <c r="P2581" s="162"/>
      <c r="Q2581" s="162"/>
      <c r="R2581" s="163"/>
      <c r="S2581" s="161"/>
      <c r="V2581" s="163"/>
      <c r="W2581" s="164"/>
      <c r="X2581" s="164"/>
    </row>
    <row r="2582" spans="10:24" x14ac:dyDescent="0.25">
      <c r="J2582">
        <v>2579</v>
      </c>
      <c r="K2582" s="43">
        <v>0.98092132205283489</v>
      </c>
      <c r="L2582">
        <v>0.77442021818238782</v>
      </c>
      <c r="M2582">
        <v>0.30871602898994732</v>
      </c>
      <c r="N2582" s="44">
        <v>0.38228731998300047</v>
      </c>
      <c r="O2582" s="161"/>
      <c r="P2582" s="162"/>
      <c r="Q2582" s="162"/>
      <c r="R2582" s="163"/>
      <c r="S2582" s="161"/>
      <c r="V2582" s="163"/>
      <c r="W2582" s="164"/>
      <c r="X2582" s="164"/>
    </row>
    <row r="2583" spans="10:24" x14ac:dyDescent="0.25">
      <c r="J2583">
        <v>2580</v>
      </c>
      <c r="K2583" s="43">
        <v>0.47740891474228908</v>
      </c>
      <c r="L2583">
        <v>0.57745982141824514</v>
      </c>
      <c r="M2583">
        <v>0.59664234057278498</v>
      </c>
      <c r="N2583" s="44">
        <v>0.64973334832599972</v>
      </c>
      <c r="O2583" s="161"/>
      <c r="P2583" s="162"/>
      <c r="Q2583" s="162"/>
      <c r="R2583" s="163"/>
      <c r="S2583" s="161"/>
      <c r="V2583" s="163"/>
      <c r="W2583" s="164"/>
      <c r="X2583" s="164"/>
    </row>
    <row r="2584" spans="10:24" x14ac:dyDescent="0.25">
      <c r="J2584">
        <v>2581</v>
      </c>
      <c r="K2584" s="43">
        <v>0.59769313432439941</v>
      </c>
      <c r="L2584">
        <v>0.83319476674780346</v>
      </c>
      <c r="M2584">
        <v>0.61007261146285907</v>
      </c>
      <c r="N2584" s="44">
        <v>0.91515454121230777</v>
      </c>
      <c r="O2584" s="161"/>
      <c r="P2584" s="162"/>
      <c r="Q2584" s="162"/>
      <c r="R2584" s="163"/>
      <c r="S2584" s="161"/>
      <c r="V2584" s="163"/>
      <c r="W2584" s="164"/>
      <c r="X2584" s="164"/>
    </row>
    <row r="2585" spans="10:24" x14ac:dyDescent="0.25">
      <c r="J2585">
        <v>2582</v>
      </c>
      <c r="K2585" s="43">
        <v>0.5339732744020842</v>
      </c>
      <c r="L2585">
        <v>4.7381512212150145E-3</v>
      </c>
      <c r="M2585">
        <v>0.75624928964962246</v>
      </c>
      <c r="N2585" s="44">
        <v>2.4267230132144491E-3</v>
      </c>
      <c r="O2585" s="161"/>
      <c r="P2585" s="162"/>
      <c r="Q2585" s="162"/>
      <c r="R2585" s="163"/>
      <c r="S2585" s="161"/>
      <c r="V2585" s="163"/>
      <c r="W2585" s="164"/>
      <c r="X2585" s="164"/>
    </row>
    <row r="2586" spans="10:24" x14ac:dyDescent="0.25">
      <c r="J2586">
        <v>2583</v>
      </c>
      <c r="K2586" s="43">
        <v>0.59978042190150049</v>
      </c>
      <c r="L2586">
        <v>0.69166936130212153</v>
      </c>
      <c r="M2586">
        <v>0.2470682042068344</v>
      </c>
      <c r="N2586" s="44">
        <v>0.36673233221603363</v>
      </c>
      <c r="O2586" s="161"/>
      <c r="P2586" s="162"/>
      <c r="Q2586" s="162"/>
      <c r="R2586" s="163"/>
      <c r="S2586" s="161"/>
      <c r="V2586" s="163"/>
      <c r="W2586" s="164"/>
      <c r="X2586" s="164"/>
    </row>
    <row r="2587" spans="10:24" x14ac:dyDescent="0.25">
      <c r="J2587">
        <v>2584</v>
      </c>
      <c r="K2587" s="43">
        <v>0.95772116018729792</v>
      </c>
      <c r="L2587">
        <v>0.25254894289262653</v>
      </c>
      <c r="M2587">
        <v>0.95905729112985794</v>
      </c>
      <c r="N2587" s="44">
        <v>0.46421722229333551</v>
      </c>
      <c r="O2587" s="161"/>
      <c r="P2587" s="162"/>
      <c r="Q2587" s="162"/>
      <c r="R2587" s="163"/>
      <c r="S2587" s="161"/>
      <c r="V2587" s="163"/>
      <c r="W2587" s="164"/>
      <c r="X2587" s="164"/>
    </row>
    <row r="2588" spans="10:24" x14ac:dyDescent="0.25">
      <c r="J2588">
        <v>2585</v>
      </c>
      <c r="K2588" s="43">
        <v>0.58778818092104335</v>
      </c>
      <c r="L2588">
        <v>0.91279857672594855</v>
      </c>
      <c r="M2588">
        <v>0.64656352191556099</v>
      </c>
      <c r="N2588" s="44">
        <v>0.3441748632476116</v>
      </c>
      <c r="O2588" s="161"/>
      <c r="P2588" s="162"/>
      <c r="Q2588" s="162"/>
      <c r="R2588" s="163"/>
      <c r="S2588" s="161"/>
      <c r="V2588" s="163"/>
      <c r="W2588" s="164"/>
      <c r="X2588" s="164"/>
    </row>
    <row r="2589" spans="10:24" x14ac:dyDescent="0.25">
      <c r="J2589">
        <v>2586</v>
      </c>
      <c r="K2589" s="43">
        <v>0.87931695662147435</v>
      </c>
      <c r="L2589">
        <v>0.17762726046797195</v>
      </c>
      <c r="M2589">
        <v>0.85950635301021416</v>
      </c>
      <c r="N2589" s="44">
        <v>0.91319351807283533</v>
      </c>
      <c r="O2589" s="161"/>
      <c r="P2589" s="162"/>
      <c r="Q2589" s="162"/>
      <c r="R2589" s="163"/>
      <c r="S2589" s="161"/>
      <c r="V2589" s="163"/>
      <c r="W2589" s="164"/>
      <c r="X2589" s="164"/>
    </row>
    <row r="2590" spans="10:24" x14ac:dyDescent="0.25">
      <c r="J2590">
        <v>2587</v>
      </c>
      <c r="K2590" s="43">
        <v>0.43400979282033569</v>
      </c>
      <c r="L2590">
        <v>6.6966231777408125E-2</v>
      </c>
      <c r="M2590">
        <v>0.65886624330648125</v>
      </c>
      <c r="N2590" s="44">
        <v>0.51522871974640427</v>
      </c>
      <c r="O2590" s="161"/>
      <c r="P2590" s="162"/>
      <c r="Q2590" s="162"/>
      <c r="R2590" s="163"/>
      <c r="S2590" s="161"/>
      <c r="V2590" s="163"/>
      <c r="W2590" s="164"/>
      <c r="X2590" s="164"/>
    </row>
    <row r="2591" spans="10:24" x14ac:dyDescent="0.25">
      <c r="J2591">
        <v>2588</v>
      </c>
      <c r="K2591" s="43">
        <v>0.21432279909529173</v>
      </c>
      <c r="L2591">
        <v>0.25589028873465658</v>
      </c>
      <c r="M2591">
        <v>0.71807234923607621</v>
      </c>
      <c r="N2591" s="44">
        <v>0.62310529316518559</v>
      </c>
      <c r="O2591" s="161"/>
      <c r="P2591" s="162"/>
      <c r="Q2591" s="162"/>
      <c r="R2591" s="163"/>
      <c r="S2591" s="161"/>
      <c r="V2591" s="163"/>
      <c r="W2591" s="164"/>
      <c r="X2591" s="164"/>
    </row>
    <row r="2592" spans="10:24" x14ac:dyDescent="0.25">
      <c r="J2592">
        <v>2589</v>
      </c>
      <c r="K2592" s="43">
        <v>0.38580290307656651</v>
      </c>
      <c r="L2592">
        <v>0.17148032381883349</v>
      </c>
      <c r="M2592">
        <v>0.83069134785193033</v>
      </c>
      <c r="N2592" s="44">
        <v>0.34813293344761786</v>
      </c>
      <c r="O2592" s="161"/>
      <c r="P2592" s="162"/>
      <c r="Q2592" s="162"/>
      <c r="R2592" s="163"/>
      <c r="S2592" s="161"/>
      <c r="V2592" s="163"/>
      <c r="W2592" s="164"/>
      <c r="X2592" s="164"/>
    </row>
    <row r="2593" spans="10:24" x14ac:dyDescent="0.25">
      <c r="J2593">
        <v>2590</v>
      </c>
      <c r="K2593" s="43">
        <v>0.42166061363402318</v>
      </c>
      <c r="L2593">
        <v>0.59024149190724262</v>
      </c>
      <c r="M2593">
        <v>0.67984156458156242</v>
      </c>
      <c r="N2593" s="44">
        <v>0.9978711998026073</v>
      </c>
      <c r="O2593" s="161"/>
      <c r="P2593" s="162"/>
      <c r="Q2593" s="162"/>
      <c r="R2593" s="163"/>
      <c r="S2593" s="161"/>
      <c r="V2593" s="163"/>
      <c r="W2593" s="164"/>
      <c r="X2593" s="164"/>
    </row>
    <row r="2594" spans="10:24" x14ac:dyDescent="0.25">
      <c r="J2594">
        <v>2591</v>
      </c>
      <c r="K2594" s="43">
        <v>0.40354629594008995</v>
      </c>
      <c r="L2594">
        <v>0.28990192074435739</v>
      </c>
      <c r="M2594">
        <v>0.44812319244606147</v>
      </c>
      <c r="N2594" s="44">
        <v>0.14505343496934731</v>
      </c>
      <c r="O2594" s="161"/>
      <c r="P2594" s="162"/>
      <c r="Q2594" s="162"/>
      <c r="R2594" s="163"/>
      <c r="S2594" s="161"/>
      <c r="V2594" s="163"/>
      <c r="W2594" s="164"/>
      <c r="X2594" s="164"/>
    </row>
    <row r="2595" spans="10:24" x14ac:dyDescent="0.25">
      <c r="J2595">
        <v>2592</v>
      </c>
      <c r="K2595" s="43">
        <v>0.11332929982634099</v>
      </c>
      <c r="L2595">
        <v>0.45883846417005147</v>
      </c>
      <c r="M2595">
        <v>0.64884788382553604</v>
      </c>
      <c r="N2595" s="44">
        <v>0.26697792182186919</v>
      </c>
      <c r="O2595" s="161"/>
      <c r="P2595" s="162"/>
      <c r="Q2595" s="162"/>
      <c r="R2595" s="163"/>
      <c r="S2595" s="161"/>
      <c r="V2595" s="163"/>
      <c r="W2595" s="164"/>
      <c r="X2595" s="164"/>
    </row>
    <row r="2596" spans="10:24" x14ac:dyDescent="0.25">
      <c r="J2596">
        <v>2593</v>
      </c>
      <c r="K2596" s="43">
        <v>6.8017840913167094E-3</v>
      </c>
      <c r="L2596">
        <v>0.25240575304578627</v>
      </c>
      <c r="M2596">
        <v>0.66246352594643743</v>
      </c>
      <c r="N2596" s="44">
        <v>0.14029128783129552</v>
      </c>
      <c r="O2596" s="161"/>
      <c r="P2596" s="162"/>
      <c r="Q2596" s="162"/>
      <c r="R2596" s="163"/>
      <c r="S2596" s="161"/>
      <c r="V2596" s="163"/>
      <c r="W2596" s="164"/>
      <c r="X2596" s="164"/>
    </row>
    <row r="2597" spans="10:24" x14ac:dyDescent="0.25">
      <c r="J2597">
        <v>2594</v>
      </c>
      <c r="K2597" s="43">
        <v>0.20593562950781086</v>
      </c>
      <c r="L2597">
        <v>0.96820349273354878</v>
      </c>
      <c r="M2597">
        <v>0.95637906608052148</v>
      </c>
      <c r="N2597" s="44">
        <v>0.14230721955129733</v>
      </c>
      <c r="O2597" s="161"/>
      <c r="P2597" s="162"/>
      <c r="Q2597" s="162"/>
      <c r="R2597" s="163"/>
      <c r="S2597" s="161"/>
      <c r="V2597" s="163"/>
      <c r="W2597" s="164"/>
      <c r="X2597" s="164"/>
    </row>
    <row r="2598" spans="10:24" x14ac:dyDescent="0.25">
      <c r="J2598">
        <v>2595</v>
      </c>
      <c r="K2598" s="43">
        <v>0.17291757459462109</v>
      </c>
      <c r="L2598">
        <v>0.88427278934819875</v>
      </c>
      <c r="M2598">
        <v>0.80951393329087074</v>
      </c>
      <c r="N2598" s="44">
        <v>0.1292200062407014</v>
      </c>
      <c r="O2598" s="161"/>
      <c r="P2598" s="162"/>
      <c r="Q2598" s="162"/>
      <c r="R2598" s="163"/>
      <c r="S2598" s="161"/>
      <c r="V2598" s="163"/>
      <c r="W2598" s="164"/>
      <c r="X2598" s="164"/>
    </row>
    <row r="2599" spans="10:24" x14ac:dyDescent="0.25">
      <c r="J2599">
        <v>2596</v>
      </c>
      <c r="K2599" s="43">
        <v>0.89659287088580331</v>
      </c>
      <c r="L2599">
        <v>6.3922179630053533E-2</v>
      </c>
      <c r="M2599">
        <v>0.95900896228121835</v>
      </c>
      <c r="N2599" s="44">
        <v>0.67534613361937867</v>
      </c>
      <c r="O2599" s="161"/>
      <c r="P2599" s="162"/>
      <c r="Q2599" s="162"/>
      <c r="R2599" s="163"/>
      <c r="S2599" s="161"/>
      <c r="V2599" s="163"/>
      <c r="W2599" s="164"/>
      <c r="X2599" s="164"/>
    </row>
    <row r="2600" spans="10:24" x14ac:dyDescent="0.25">
      <c r="J2600">
        <v>2597</v>
      </c>
      <c r="K2600" s="43">
        <v>0.46182500099717982</v>
      </c>
      <c r="L2600">
        <v>0.74333829069399771</v>
      </c>
      <c r="M2600">
        <v>0.56626739484076039</v>
      </c>
      <c r="N2600" s="44">
        <v>0.18795539621336566</v>
      </c>
      <c r="O2600" s="161"/>
      <c r="P2600" s="162"/>
      <c r="Q2600" s="162"/>
      <c r="R2600" s="163"/>
      <c r="S2600" s="161"/>
      <c r="V2600" s="163"/>
      <c r="W2600" s="164"/>
      <c r="X2600" s="164"/>
    </row>
    <row r="2601" spans="10:24" x14ac:dyDescent="0.25">
      <c r="J2601">
        <v>2598</v>
      </c>
      <c r="K2601" s="43">
        <v>0.31352710018277119</v>
      </c>
      <c r="L2601">
        <v>6.6954285651368961E-2</v>
      </c>
      <c r="M2601">
        <v>0.14919394453377599</v>
      </c>
      <c r="N2601" s="44">
        <v>0.59692859241251528</v>
      </c>
      <c r="O2601" s="161"/>
      <c r="P2601" s="162"/>
      <c r="Q2601" s="162"/>
      <c r="R2601" s="163"/>
      <c r="S2601" s="161"/>
      <c r="V2601" s="163"/>
      <c r="W2601" s="164"/>
      <c r="X2601" s="164"/>
    </row>
    <row r="2602" spans="10:24" x14ac:dyDescent="0.25">
      <c r="J2602">
        <v>2599</v>
      </c>
      <c r="K2602" s="43">
        <v>0.83501520086110326</v>
      </c>
      <c r="L2602">
        <v>0.85779187982129812</v>
      </c>
      <c r="M2602">
        <v>2.5494488261527781E-2</v>
      </c>
      <c r="N2602" s="44">
        <v>0.33088194266207094</v>
      </c>
      <c r="O2602" s="161"/>
      <c r="P2602" s="162"/>
      <c r="Q2602" s="162"/>
      <c r="R2602" s="163"/>
      <c r="S2602" s="161"/>
      <c r="V2602" s="163"/>
      <c r="W2602" s="164"/>
      <c r="X2602" s="164"/>
    </row>
    <row r="2603" spans="10:24" x14ac:dyDescent="0.25">
      <c r="J2603">
        <v>2600</v>
      </c>
      <c r="K2603" s="43">
        <v>0.22183632566464428</v>
      </c>
      <c r="L2603">
        <v>0.47818487052878511</v>
      </c>
      <c r="M2603">
        <v>0.77878972242782007</v>
      </c>
      <c r="N2603" s="44">
        <v>0.23859473148643151</v>
      </c>
      <c r="O2603" s="161"/>
      <c r="P2603" s="162"/>
      <c r="Q2603" s="162"/>
      <c r="R2603" s="163"/>
      <c r="S2603" s="161"/>
      <c r="V2603" s="163"/>
      <c r="W2603" s="164"/>
      <c r="X2603" s="164"/>
    </row>
    <row r="2604" spans="10:24" x14ac:dyDescent="0.25">
      <c r="J2604">
        <v>2601</v>
      </c>
      <c r="K2604" s="43">
        <v>0.16071518004098861</v>
      </c>
      <c r="L2604">
        <v>0.49438673272637756</v>
      </c>
      <c r="M2604">
        <v>0.36405935548625012</v>
      </c>
      <c r="N2604" s="44">
        <v>0.14525843559067841</v>
      </c>
      <c r="O2604" s="161"/>
      <c r="P2604" s="162"/>
      <c r="Q2604" s="162"/>
      <c r="R2604" s="163"/>
      <c r="S2604" s="161"/>
      <c r="V2604" s="163"/>
      <c r="W2604" s="164"/>
      <c r="X2604" s="164"/>
    </row>
    <row r="2605" spans="10:24" x14ac:dyDescent="0.25">
      <c r="J2605">
        <v>2602</v>
      </c>
      <c r="K2605" s="43">
        <v>0.23259933039979197</v>
      </c>
      <c r="L2605">
        <v>0.84977203981442517</v>
      </c>
      <c r="M2605">
        <v>0.65033934917118708</v>
      </c>
      <c r="N2605" s="44">
        <v>0.67580580424210313</v>
      </c>
      <c r="O2605" s="161"/>
      <c r="P2605" s="162"/>
      <c r="Q2605" s="162"/>
      <c r="R2605" s="163"/>
      <c r="S2605" s="161"/>
      <c r="V2605" s="163"/>
      <c r="W2605" s="164"/>
      <c r="X2605" s="164"/>
    </row>
    <row r="2606" spans="10:24" x14ac:dyDescent="0.25">
      <c r="J2606">
        <v>2603</v>
      </c>
      <c r="K2606" s="43">
        <v>0.95983325035471301</v>
      </c>
      <c r="L2606">
        <v>0.90139839825462731</v>
      </c>
      <c r="M2606">
        <v>0.99141336573841021</v>
      </c>
      <c r="N2606" s="44">
        <v>0.40869420193747863</v>
      </c>
      <c r="O2606" s="161"/>
      <c r="P2606" s="162"/>
      <c r="Q2606" s="162"/>
      <c r="R2606" s="163"/>
      <c r="S2606" s="161"/>
      <c r="V2606" s="163"/>
      <c r="W2606" s="164"/>
      <c r="X2606" s="164"/>
    </row>
    <row r="2607" spans="10:24" x14ac:dyDescent="0.25">
      <c r="J2607">
        <v>2604</v>
      </c>
      <c r="K2607" s="43">
        <v>0.53808296654567389</v>
      </c>
      <c r="L2607">
        <v>0.48388157860007797</v>
      </c>
      <c r="M2607">
        <v>0.1178850351869658</v>
      </c>
      <c r="N2607" s="44">
        <v>0.79204747609135351</v>
      </c>
      <c r="O2607" s="161"/>
      <c r="P2607" s="162"/>
      <c r="Q2607" s="162"/>
      <c r="R2607" s="163"/>
      <c r="S2607" s="161"/>
      <c r="V2607" s="163"/>
      <c r="W2607" s="164"/>
      <c r="X2607" s="164"/>
    </row>
    <row r="2608" spans="10:24" x14ac:dyDescent="0.25">
      <c r="J2608">
        <v>2605</v>
      </c>
      <c r="K2608" s="43">
        <v>0.41325121258810427</v>
      </c>
      <c r="L2608">
        <v>0.68619620562316352</v>
      </c>
      <c r="M2608">
        <v>0.83515883089243703</v>
      </c>
      <c r="N2608" s="44">
        <v>0.73764038163730294</v>
      </c>
      <c r="O2608" s="161"/>
      <c r="P2608" s="162"/>
      <c r="Q2608" s="162"/>
      <c r="R2608" s="163"/>
      <c r="S2608" s="161"/>
      <c r="V2608" s="163"/>
      <c r="W2608" s="164"/>
      <c r="X2608" s="164"/>
    </row>
    <row r="2609" spans="10:24" x14ac:dyDescent="0.25">
      <c r="J2609">
        <v>2606</v>
      </c>
      <c r="K2609" s="43">
        <v>0.77782973845964476</v>
      </c>
      <c r="L2609">
        <v>0.47194607126956201</v>
      </c>
      <c r="M2609">
        <v>0.68865795822971887</v>
      </c>
      <c r="N2609" s="44">
        <v>0.35243185442105662</v>
      </c>
      <c r="O2609" s="161"/>
      <c r="P2609" s="162"/>
      <c r="Q2609" s="162"/>
      <c r="R2609" s="163"/>
      <c r="S2609" s="161"/>
      <c r="V2609" s="163"/>
      <c r="W2609" s="164"/>
      <c r="X2609" s="164"/>
    </row>
    <row r="2610" spans="10:24" x14ac:dyDescent="0.25">
      <c r="J2610">
        <v>2607</v>
      </c>
      <c r="K2610" s="43">
        <v>0.99567236756106059</v>
      </c>
      <c r="L2610">
        <v>0.70099788128335216</v>
      </c>
      <c r="M2610">
        <v>0.50125533561859936</v>
      </c>
      <c r="N2610" s="44">
        <v>0.61287226841821818</v>
      </c>
      <c r="O2610" s="161"/>
      <c r="P2610" s="162"/>
      <c r="Q2610" s="162"/>
      <c r="R2610" s="163"/>
      <c r="S2610" s="161"/>
      <c r="V2610" s="163"/>
      <c r="W2610" s="164"/>
      <c r="X2610" s="164"/>
    </row>
    <row r="2611" spans="10:24" x14ac:dyDescent="0.25">
      <c r="J2611">
        <v>2608</v>
      </c>
      <c r="K2611" s="43">
        <v>0.51871870721369462</v>
      </c>
      <c r="L2611">
        <v>0.11808497267190321</v>
      </c>
      <c r="M2611">
        <v>0.6772535024089068</v>
      </c>
      <c r="N2611" s="44">
        <v>0.79800342995026163</v>
      </c>
      <c r="O2611" s="161"/>
      <c r="P2611" s="162"/>
      <c r="Q2611" s="162"/>
      <c r="R2611" s="163"/>
      <c r="S2611" s="161"/>
      <c r="V2611" s="163"/>
      <c r="W2611" s="164"/>
      <c r="X2611" s="164"/>
    </row>
    <row r="2612" spans="10:24" x14ac:dyDescent="0.25">
      <c r="J2612">
        <v>2609</v>
      </c>
      <c r="K2612" s="43">
        <v>0.37770939498023137</v>
      </c>
      <c r="L2612">
        <v>0.78213848213887249</v>
      </c>
      <c r="M2612">
        <v>8.2666119058901755E-3</v>
      </c>
      <c r="N2612" s="44">
        <v>0.5964179903000173</v>
      </c>
      <c r="O2612" s="161"/>
      <c r="P2612" s="162"/>
      <c r="Q2612" s="162"/>
      <c r="R2612" s="163"/>
      <c r="S2612" s="161"/>
      <c r="V2612" s="163"/>
      <c r="W2612" s="164"/>
      <c r="X2612" s="164"/>
    </row>
    <row r="2613" spans="10:24" x14ac:dyDescent="0.25">
      <c r="J2613">
        <v>2610</v>
      </c>
      <c r="K2613" s="43">
        <v>0.55667515073656693</v>
      </c>
      <c r="L2613">
        <v>0.81898353094819465</v>
      </c>
      <c r="M2613">
        <v>0.44820171407141418</v>
      </c>
      <c r="N2613" s="44">
        <v>0.97582675518413531</v>
      </c>
      <c r="O2613" s="161"/>
      <c r="P2613" s="162"/>
      <c r="Q2613" s="162"/>
      <c r="R2613" s="163"/>
      <c r="S2613" s="161"/>
      <c r="V2613" s="163"/>
      <c r="W2613" s="164"/>
      <c r="X2613" s="164"/>
    </row>
    <row r="2614" spans="10:24" x14ac:dyDescent="0.25">
      <c r="J2614">
        <v>2611</v>
      </c>
      <c r="K2614" s="43">
        <v>0.26085928710311701</v>
      </c>
      <c r="L2614">
        <v>0.9105662852710219</v>
      </c>
      <c r="M2614">
        <v>0.21844289426629082</v>
      </c>
      <c r="N2614" s="44">
        <v>0.70673912568753239</v>
      </c>
      <c r="O2614" s="161"/>
      <c r="P2614" s="162"/>
      <c r="Q2614" s="162"/>
      <c r="R2614" s="163"/>
      <c r="S2614" s="161"/>
      <c r="V2614" s="163"/>
      <c r="W2614" s="164"/>
      <c r="X2614" s="164"/>
    </row>
    <row r="2615" spans="10:24" x14ac:dyDescent="0.25">
      <c r="J2615">
        <v>2612</v>
      </c>
      <c r="K2615" s="43">
        <v>0.91208680510794915</v>
      </c>
      <c r="L2615">
        <v>0.9241652188569236</v>
      </c>
      <c r="M2615">
        <v>0.77651833737338016</v>
      </c>
      <c r="N2615" s="44">
        <v>0.55076050342899108</v>
      </c>
      <c r="O2615" s="161"/>
      <c r="P2615" s="162"/>
      <c r="Q2615" s="162"/>
      <c r="R2615" s="163"/>
      <c r="S2615" s="161"/>
      <c r="V2615" s="163"/>
      <c r="W2615" s="164"/>
      <c r="X2615" s="164"/>
    </row>
    <row r="2616" spans="10:24" x14ac:dyDescent="0.25">
      <c r="J2616">
        <v>2613</v>
      </c>
      <c r="K2616" s="43">
        <v>0.40805899827605929</v>
      </c>
      <c r="L2616">
        <v>0.59947490314872598</v>
      </c>
      <c r="M2616">
        <v>0.77875781352506268</v>
      </c>
      <c r="N2616" s="44">
        <v>0.16514035025368767</v>
      </c>
      <c r="O2616" s="161"/>
      <c r="P2616" s="162"/>
      <c r="Q2616" s="162"/>
      <c r="R2616" s="163"/>
      <c r="S2616" s="161"/>
      <c r="V2616" s="163"/>
      <c r="W2616" s="164"/>
      <c r="X2616" s="164"/>
    </row>
    <row r="2617" spans="10:24" x14ac:dyDescent="0.25">
      <c r="J2617">
        <v>2614</v>
      </c>
      <c r="K2617" s="43">
        <v>7.1995774175431682E-2</v>
      </c>
      <c r="L2617">
        <v>0.33678358212356596</v>
      </c>
      <c r="M2617">
        <v>0.80873061806325086</v>
      </c>
      <c r="N2617" s="44">
        <v>0.82046739652726952</v>
      </c>
      <c r="O2617" s="161"/>
      <c r="P2617" s="162"/>
      <c r="Q2617" s="162"/>
      <c r="R2617" s="163"/>
      <c r="S2617" s="161"/>
      <c r="V2617" s="163"/>
      <c r="W2617" s="164"/>
      <c r="X2617" s="164"/>
    </row>
    <row r="2618" spans="10:24" x14ac:dyDescent="0.25">
      <c r="J2618">
        <v>2615</v>
      </c>
      <c r="K2618" s="43">
        <v>0.65568592025032002</v>
      </c>
      <c r="L2618">
        <v>0.20417209035204342</v>
      </c>
      <c r="M2618">
        <v>0.35493172337694956</v>
      </c>
      <c r="N2618" s="44">
        <v>0.80517212936444216</v>
      </c>
      <c r="O2618" s="161"/>
      <c r="P2618" s="162"/>
      <c r="Q2618" s="162"/>
      <c r="R2618" s="163"/>
      <c r="S2618" s="161"/>
      <c r="V2618" s="163"/>
      <c r="W2618" s="164"/>
      <c r="X2618" s="164"/>
    </row>
    <row r="2619" spans="10:24" x14ac:dyDescent="0.25">
      <c r="J2619">
        <v>2616</v>
      </c>
      <c r="K2619" s="43">
        <v>0.44978887777912147</v>
      </c>
      <c r="L2619">
        <v>0.11454621040789226</v>
      </c>
      <c r="M2619">
        <v>0.95239321899889162</v>
      </c>
      <c r="N2619" s="44">
        <v>0.35445634659133429</v>
      </c>
      <c r="O2619" s="161"/>
      <c r="P2619" s="162"/>
      <c r="Q2619" s="162"/>
      <c r="R2619" s="163"/>
      <c r="S2619" s="161"/>
      <c r="V2619" s="163"/>
      <c r="W2619" s="164"/>
      <c r="X2619" s="164"/>
    </row>
    <row r="2620" spans="10:24" x14ac:dyDescent="0.25">
      <c r="J2620">
        <v>2617</v>
      </c>
      <c r="K2620" s="43">
        <v>0.73381234518976646</v>
      </c>
      <c r="L2620">
        <v>0.91345855235743378</v>
      </c>
      <c r="M2620">
        <v>0.11982238233260722</v>
      </c>
      <c r="N2620" s="44">
        <v>0.95466421020537728</v>
      </c>
      <c r="O2620" s="161"/>
      <c r="P2620" s="162"/>
      <c r="Q2620" s="162"/>
      <c r="R2620" s="163"/>
      <c r="S2620" s="161"/>
      <c r="V2620" s="163"/>
      <c r="W2620" s="164"/>
      <c r="X2620" s="164"/>
    </row>
    <row r="2621" spans="10:24" x14ac:dyDescent="0.25">
      <c r="J2621">
        <v>2618</v>
      </c>
      <c r="K2621" s="43">
        <v>0.58995923503576309</v>
      </c>
      <c r="L2621">
        <v>0.90201201988026325</v>
      </c>
      <c r="M2621">
        <v>0.31192377454152176</v>
      </c>
      <c r="N2621" s="44">
        <v>0.10687268766905422</v>
      </c>
      <c r="O2621" s="161"/>
      <c r="P2621" s="162"/>
      <c r="Q2621" s="162"/>
      <c r="R2621" s="163"/>
      <c r="S2621" s="161"/>
      <c r="V2621" s="163"/>
      <c r="W2621" s="164"/>
      <c r="X2621" s="164"/>
    </row>
    <row r="2622" spans="10:24" x14ac:dyDescent="0.25">
      <c r="J2622">
        <v>2619</v>
      </c>
      <c r="K2622" s="43">
        <v>0.65402321857540013</v>
      </c>
      <c r="L2622">
        <v>0.34905487712070737</v>
      </c>
      <c r="M2622">
        <v>0.67027845519771756</v>
      </c>
      <c r="N2622" s="44">
        <v>0.7503393583850172</v>
      </c>
      <c r="O2622" s="161"/>
      <c r="P2622" s="162"/>
      <c r="Q2622" s="162"/>
      <c r="R2622" s="163"/>
      <c r="S2622" s="161"/>
      <c r="V2622" s="163"/>
      <c r="W2622" s="164"/>
      <c r="X2622" s="164"/>
    </row>
    <row r="2623" spans="10:24" x14ac:dyDescent="0.25">
      <c r="J2623">
        <v>2620</v>
      </c>
      <c r="K2623" s="43">
        <v>0.8939757121565779</v>
      </c>
      <c r="L2623">
        <v>0.62034043453418475</v>
      </c>
      <c r="M2623">
        <v>0.29410304987116553</v>
      </c>
      <c r="N2623" s="44">
        <v>0.45589338060452067</v>
      </c>
      <c r="O2623" s="161"/>
      <c r="P2623" s="162"/>
      <c r="Q2623" s="162"/>
      <c r="R2623" s="163"/>
      <c r="S2623" s="161"/>
      <c r="V2623" s="163"/>
      <c r="W2623" s="164"/>
      <c r="X2623" s="164"/>
    </row>
    <row r="2624" spans="10:24" x14ac:dyDescent="0.25">
      <c r="J2624">
        <v>2621</v>
      </c>
      <c r="K2624" s="43">
        <v>0.41956181413510607</v>
      </c>
      <c r="L2624">
        <v>0.42662087549663419</v>
      </c>
      <c r="M2624">
        <v>3.2918283825254524E-2</v>
      </c>
      <c r="N2624" s="44">
        <v>8.7930368215427324E-2</v>
      </c>
      <c r="O2624" s="161"/>
      <c r="P2624" s="162"/>
      <c r="Q2624" s="162"/>
      <c r="R2624" s="163"/>
      <c r="S2624" s="161"/>
      <c r="V2624" s="163"/>
      <c r="W2624" s="164"/>
      <c r="X2624" s="164"/>
    </row>
    <row r="2625" spans="10:24" x14ac:dyDescent="0.25">
      <c r="J2625">
        <v>2622</v>
      </c>
      <c r="K2625" s="43">
        <v>0.25465721199742286</v>
      </c>
      <c r="L2625">
        <v>1.0902679964783668E-2</v>
      </c>
      <c r="M2625">
        <v>0.74294460681661634</v>
      </c>
      <c r="N2625" s="44">
        <v>0.26796287564328891</v>
      </c>
      <c r="O2625" s="161"/>
      <c r="P2625" s="162"/>
      <c r="Q2625" s="162"/>
      <c r="R2625" s="163"/>
      <c r="S2625" s="161"/>
      <c r="V2625" s="163"/>
      <c r="W2625" s="164"/>
      <c r="X2625" s="164"/>
    </row>
    <row r="2626" spans="10:24" x14ac:dyDescent="0.25">
      <c r="J2626">
        <v>2623</v>
      </c>
      <c r="K2626" s="43">
        <v>0.21745943561640357</v>
      </c>
      <c r="L2626">
        <v>0.78439135462506959</v>
      </c>
      <c r="M2626">
        <v>0.55577735164162179</v>
      </c>
      <c r="N2626" s="44">
        <v>5.9850689987413275E-2</v>
      </c>
      <c r="O2626" s="161"/>
      <c r="P2626" s="162"/>
      <c r="Q2626" s="162"/>
      <c r="R2626" s="163"/>
      <c r="S2626" s="161"/>
      <c r="V2626" s="163"/>
      <c r="W2626" s="164"/>
      <c r="X2626" s="164"/>
    </row>
    <row r="2627" spans="10:24" x14ac:dyDescent="0.25">
      <c r="J2627">
        <v>2624</v>
      </c>
      <c r="K2627" s="43">
        <v>0.4618359430525929</v>
      </c>
      <c r="L2627">
        <v>0.4133329881536093</v>
      </c>
      <c r="M2627">
        <v>0.64575349586150688</v>
      </c>
      <c r="N2627" s="44">
        <v>0.30747947989354463</v>
      </c>
      <c r="O2627" s="161"/>
      <c r="P2627" s="162"/>
      <c r="Q2627" s="162"/>
      <c r="R2627" s="163"/>
      <c r="S2627" s="161"/>
      <c r="V2627" s="163"/>
      <c r="W2627" s="164"/>
      <c r="X2627" s="164"/>
    </row>
    <row r="2628" spans="10:24" x14ac:dyDescent="0.25">
      <c r="J2628">
        <v>2625</v>
      </c>
      <c r="K2628" s="43">
        <v>0.20020882049608291</v>
      </c>
      <c r="L2628">
        <v>0.49117113578761984</v>
      </c>
      <c r="M2628">
        <v>5.9415658523992554E-2</v>
      </c>
      <c r="N2628" s="44">
        <v>0.84419290556252724</v>
      </c>
      <c r="O2628" s="161"/>
      <c r="P2628" s="162"/>
      <c r="Q2628" s="162"/>
      <c r="R2628" s="163"/>
      <c r="S2628" s="161"/>
      <c r="V2628" s="163"/>
      <c r="W2628" s="164"/>
      <c r="X2628" s="164"/>
    </row>
    <row r="2629" spans="10:24" x14ac:dyDescent="0.25">
      <c r="J2629">
        <v>2626</v>
      </c>
      <c r="K2629" s="43">
        <v>0.3205744518701007</v>
      </c>
      <c r="L2629">
        <v>0.8700217982638232</v>
      </c>
      <c r="M2629">
        <v>0.45508928703487139</v>
      </c>
      <c r="N2629" s="44">
        <v>0.7283453514902104</v>
      </c>
      <c r="O2629" s="161"/>
      <c r="P2629" s="162"/>
      <c r="Q2629" s="162"/>
      <c r="R2629" s="163"/>
      <c r="S2629" s="161"/>
      <c r="V2629" s="163"/>
      <c r="W2629" s="164"/>
      <c r="X2629" s="164"/>
    </row>
    <row r="2630" spans="10:24" x14ac:dyDescent="0.25">
      <c r="J2630">
        <v>2627</v>
      </c>
      <c r="K2630" s="43">
        <v>0.54542709287408386</v>
      </c>
      <c r="L2630">
        <v>0.57938225947798971</v>
      </c>
      <c r="M2630">
        <v>0.20489924750186139</v>
      </c>
      <c r="N2630" s="44">
        <v>0.35039882444929271</v>
      </c>
      <c r="O2630" s="161"/>
      <c r="P2630" s="162"/>
      <c r="Q2630" s="162"/>
      <c r="R2630" s="163"/>
      <c r="S2630" s="161"/>
      <c r="V2630" s="163"/>
      <c r="W2630" s="164"/>
      <c r="X2630" s="164"/>
    </row>
    <row r="2631" spans="10:24" x14ac:dyDescent="0.25">
      <c r="J2631">
        <v>2628</v>
      </c>
      <c r="K2631" s="43">
        <v>0.35627751388206164</v>
      </c>
      <c r="L2631">
        <v>0.40525863488948266</v>
      </c>
      <c r="M2631">
        <v>9.6930498194108372E-2</v>
      </c>
      <c r="N2631" s="44">
        <v>0.68723972555492208</v>
      </c>
      <c r="O2631" s="161"/>
      <c r="P2631" s="162"/>
      <c r="Q2631" s="162"/>
      <c r="R2631" s="163"/>
      <c r="S2631" s="161"/>
      <c r="V2631" s="163"/>
      <c r="W2631" s="164"/>
      <c r="X2631" s="164"/>
    </row>
    <row r="2632" spans="10:24" x14ac:dyDescent="0.25">
      <c r="J2632">
        <v>2629</v>
      </c>
      <c r="K2632" s="43">
        <v>0.22296450317257599</v>
      </c>
      <c r="L2632">
        <v>0.74859992862719615</v>
      </c>
      <c r="M2632">
        <v>0.70878086443594279</v>
      </c>
      <c r="N2632" s="44">
        <v>0.19988738894400027</v>
      </c>
      <c r="O2632" s="161"/>
      <c r="P2632" s="162"/>
      <c r="Q2632" s="162"/>
      <c r="R2632" s="163"/>
      <c r="S2632" s="161"/>
      <c r="V2632" s="163"/>
      <c r="W2632" s="164"/>
      <c r="X2632" s="164"/>
    </row>
    <row r="2633" spans="10:24" x14ac:dyDescent="0.25">
      <c r="J2633">
        <v>2630</v>
      </c>
      <c r="K2633" s="43">
        <v>0.88415349020492895</v>
      </c>
      <c r="L2633">
        <v>0.50636317568141365</v>
      </c>
      <c r="M2633">
        <v>0.45839210396727081</v>
      </c>
      <c r="N2633" s="44">
        <v>0.33270361904004442</v>
      </c>
      <c r="O2633" s="161"/>
      <c r="P2633" s="162"/>
      <c r="Q2633" s="162"/>
      <c r="R2633" s="163"/>
      <c r="S2633" s="161"/>
      <c r="V2633" s="163"/>
      <c r="W2633" s="164"/>
      <c r="X2633" s="164"/>
    </row>
    <row r="2634" spans="10:24" x14ac:dyDescent="0.25">
      <c r="J2634">
        <v>2631</v>
      </c>
      <c r="K2634" s="43">
        <v>0.53816598589523235</v>
      </c>
      <c r="L2634">
        <v>0.5711552932929308</v>
      </c>
      <c r="M2634">
        <v>0.26420622862999443</v>
      </c>
      <c r="N2634" s="44">
        <v>0.83553463563545216</v>
      </c>
      <c r="O2634" s="161"/>
      <c r="P2634" s="162"/>
      <c r="Q2634" s="162"/>
      <c r="R2634" s="163"/>
      <c r="S2634" s="161"/>
      <c r="V2634" s="163"/>
      <c r="W2634" s="164"/>
      <c r="X2634" s="164"/>
    </row>
    <row r="2635" spans="10:24" x14ac:dyDescent="0.25">
      <c r="J2635">
        <v>2632</v>
      </c>
      <c r="K2635" s="43">
        <v>0.21420229226636456</v>
      </c>
      <c r="L2635">
        <v>0.71996287058694253</v>
      </c>
      <c r="M2635">
        <v>0.33627240258187852</v>
      </c>
      <c r="N2635" s="44">
        <v>0.61899164071339274</v>
      </c>
      <c r="O2635" s="161"/>
      <c r="P2635" s="162"/>
      <c r="Q2635" s="162"/>
      <c r="R2635" s="163"/>
      <c r="S2635" s="161"/>
      <c r="V2635" s="163"/>
      <c r="W2635" s="164"/>
      <c r="X2635" s="164"/>
    </row>
    <row r="2636" spans="10:24" x14ac:dyDescent="0.25">
      <c r="J2636">
        <v>2633</v>
      </c>
      <c r="K2636" s="43">
        <v>0.53431639459479585</v>
      </c>
      <c r="L2636">
        <v>0.30757581368036646</v>
      </c>
      <c r="M2636">
        <v>0.8736509446438312</v>
      </c>
      <c r="N2636" s="44">
        <v>0.78253547441060978</v>
      </c>
      <c r="O2636" s="161"/>
      <c r="P2636" s="162"/>
      <c r="Q2636" s="162"/>
      <c r="R2636" s="163"/>
      <c r="S2636" s="161"/>
      <c r="V2636" s="163"/>
      <c r="W2636" s="164"/>
      <c r="X2636" s="164"/>
    </row>
    <row r="2637" spans="10:24" x14ac:dyDescent="0.25">
      <c r="J2637">
        <v>2634</v>
      </c>
      <c r="K2637" s="43">
        <v>3.0899375903095216E-2</v>
      </c>
      <c r="L2637">
        <v>0.27174573378721323</v>
      </c>
      <c r="M2637">
        <v>0.19251294944172981</v>
      </c>
      <c r="N2637" s="44">
        <v>0.75430366462230702</v>
      </c>
      <c r="O2637" s="161"/>
      <c r="P2637" s="162"/>
      <c r="Q2637" s="162"/>
      <c r="R2637" s="163"/>
      <c r="S2637" s="161"/>
      <c r="V2637" s="163"/>
      <c r="W2637" s="164"/>
      <c r="X2637" s="164"/>
    </row>
    <row r="2638" spans="10:24" x14ac:dyDescent="0.25">
      <c r="J2638">
        <v>2635</v>
      </c>
      <c r="K2638" s="43">
        <v>0.77923555108911735</v>
      </c>
      <c r="L2638">
        <v>0.58294764999660387</v>
      </c>
      <c r="M2638">
        <v>1.3759252115574938E-3</v>
      </c>
      <c r="N2638" s="44">
        <v>4.3084399757352676E-3</v>
      </c>
      <c r="O2638" s="161"/>
      <c r="P2638" s="162"/>
      <c r="Q2638" s="162"/>
      <c r="R2638" s="163"/>
      <c r="S2638" s="161"/>
      <c r="V2638" s="163"/>
      <c r="W2638" s="164"/>
      <c r="X2638" s="164"/>
    </row>
    <row r="2639" spans="10:24" x14ac:dyDescent="0.25">
      <c r="J2639">
        <v>2636</v>
      </c>
      <c r="K2639" s="43">
        <v>0.66532379770355154</v>
      </c>
      <c r="L2639">
        <v>0.52012333599849347</v>
      </c>
      <c r="M2639">
        <v>0.49027914921428639</v>
      </c>
      <c r="N2639" s="44">
        <v>0.20931940514089942</v>
      </c>
      <c r="O2639" s="161"/>
      <c r="P2639" s="162"/>
      <c r="Q2639" s="162"/>
      <c r="R2639" s="163"/>
      <c r="S2639" s="161"/>
      <c r="V2639" s="163"/>
      <c r="W2639" s="164"/>
      <c r="X2639" s="164"/>
    </row>
    <row r="2640" spans="10:24" x14ac:dyDescent="0.25">
      <c r="J2640">
        <v>2637</v>
      </c>
      <c r="K2640" s="43">
        <v>0.3594396330302726</v>
      </c>
      <c r="L2640">
        <v>0.40489165044848041</v>
      </c>
      <c r="M2640">
        <v>0.28401639157529179</v>
      </c>
      <c r="N2640" s="44">
        <v>0.17890002312574682</v>
      </c>
      <c r="O2640" s="161"/>
      <c r="P2640" s="162"/>
      <c r="Q2640" s="162"/>
      <c r="R2640" s="163"/>
      <c r="S2640" s="161"/>
      <c r="V2640" s="163"/>
      <c r="W2640" s="164"/>
      <c r="X2640" s="164"/>
    </row>
    <row r="2641" spans="10:24" x14ac:dyDescent="0.25">
      <c r="J2641">
        <v>2638</v>
      </c>
      <c r="K2641" s="43">
        <v>0.84990662125655814</v>
      </c>
      <c r="L2641">
        <v>0.88978449386780178</v>
      </c>
      <c r="M2641">
        <v>0.25220896863566156</v>
      </c>
      <c r="N2641" s="44">
        <v>0.3188915580538263</v>
      </c>
      <c r="O2641" s="161"/>
      <c r="P2641" s="162"/>
      <c r="Q2641" s="162"/>
      <c r="R2641" s="163"/>
      <c r="S2641" s="161"/>
      <c r="V2641" s="163"/>
      <c r="W2641" s="164"/>
      <c r="X2641" s="164"/>
    </row>
    <row r="2642" spans="10:24" x14ac:dyDescent="0.25">
      <c r="J2642">
        <v>2639</v>
      </c>
      <c r="K2642" s="43">
        <v>8.7298340290892562E-2</v>
      </c>
      <c r="L2642">
        <v>0.14117490387574849</v>
      </c>
      <c r="M2642">
        <v>0.59615894453791496</v>
      </c>
      <c r="N2642" s="44">
        <v>0.15193936959001508</v>
      </c>
      <c r="O2642" s="161"/>
      <c r="P2642" s="162"/>
      <c r="Q2642" s="162"/>
      <c r="R2642" s="163"/>
      <c r="S2642" s="161"/>
      <c r="V2642" s="163"/>
      <c r="W2642" s="164"/>
      <c r="X2642" s="164"/>
    </row>
    <row r="2643" spans="10:24" x14ac:dyDescent="0.25">
      <c r="J2643">
        <v>2640</v>
      </c>
      <c r="K2643" s="43">
        <v>0.69092179065031212</v>
      </c>
      <c r="L2643">
        <v>0.8381945877049034</v>
      </c>
      <c r="M2643">
        <v>0.84492966380451617</v>
      </c>
      <c r="N2643" s="44">
        <v>0.59503092086256892</v>
      </c>
      <c r="O2643" s="161"/>
      <c r="P2643" s="162"/>
      <c r="Q2643" s="162"/>
      <c r="R2643" s="163"/>
      <c r="S2643" s="161"/>
      <c r="V2643" s="163"/>
      <c r="W2643" s="164"/>
      <c r="X2643" s="164"/>
    </row>
    <row r="2644" spans="10:24" x14ac:dyDescent="0.25">
      <c r="J2644">
        <v>2641</v>
      </c>
      <c r="K2644" s="43">
        <v>0.68962065090954561</v>
      </c>
      <c r="L2644">
        <v>0.62424664537629937</v>
      </c>
      <c r="M2644">
        <v>0.12797318070181762</v>
      </c>
      <c r="N2644" s="44">
        <v>0.38790119238500254</v>
      </c>
      <c r="O2644" s="161"/>
      <c r="P2644" s="162"/>
      <c r="Q2644" s="162"/>
      <c r="R2644" s="163"/>
      <c r="S2644" s="161"/>
      <c r="V2644" s="163"/>
      <c r="W2644" s="164"/>
      <c r="X2644" s="164"/>
    </row>
    <row r="2645" spans="10:24" x14ac:dyDescent="0.25">
      <c r="J2645">
        <v>2642</v>
      </c>
      <c r="K2645" s="43">
        <v>0.55919140998022698</v>
      </c>
      <c r="L2645">
        <v>0.48134111100378008</v>
      </c>
      <c r="M2645">
        <v>0.97142513166474376</v>
      </c>
      <c r="N2645" s="44">
        <v>0.16799954243481774</v>
      </c>
      <c r="O2645" s="161"/>
      <c r="P2645" s="162"/>
      <c r="Q2645" s="162"/>
      <c r="R2645" s="163"/>
      <c r="S2645" s="161"/>
      <c r="V2645" s="163"/>
      <c r="W2645" s="164"/>
      <c r="X2645" s="164"/>
    </row>
    <row r="2646" spans="10:24" x14ac:dyDescent="0.25">
      <c r="J2646">
        <v>2643</v>
      </c>
      <c r="K2646" s="43">
        <v>0.93929616682655903</v>
      </c>
      <c r="L2646">
        <v>5.4778160634320727E-2</v>
      </c>
      <c r="M2646">
        <v>0.3282576583816107</v>
      </c>
      <c r="N2646" s="44">
        <v>0.18173034432390489</v>
      </c>
      <c r="O2646" s="161"/>
      <c r="P2646" s="162"/>
      <c r="Q2646" s="162"/>
      <c r="R2646" s="163"/>
      <c r="S2646" s="161"/>
      <c r="V2646" s="163"/>
      <c r="W2646" s="164"/>
      <c r="X2646" s="164"/>
    </row>
    <row r="2647" spans="10:24" x14ac:dyDescent="0.25">
      <c r="J2647">
        <v>2644</v>
      </c>
      <c r="K2647" s="43">
        <v>0.90319593651627861</v>
      </c>
      <c r="L2647">
        <v>0.75969280131593919</v>
      </c>
      <c r="M2647">
        <v>5.9980673944939888E-2</v>
      </c>
      <c r="N2647" s="44">
        <v>0.70237678153369099</v>
      </c>
      <c r="O2647" s="161"/>
      <c r="P2647" s="162"/>
      <c r="Q2647" s="162"/>
      <c r="R2647" s="163"/>
      <c r="S2647" s="161"/>
      <c r="V2647" s="163"/>
      <c r="W2647" s="164"/>
      <c r="X2647" s="164"/>
    </row>
    <row r="2648" spans="10:24" x14ac:dyDescent="0.25">
      <c r="J2648">
        <v>2645</v>
      </c>
      <c r="K2648" s="43">
        <v>0.76697396189378075</v>
      </c>
      <c r="L2648">
        <v>0.77164280260134765</v>
      </c>
      <c r="M2648">
        <v>6.1095043525310366E-2</v>
      </c>
      <c r="N2648" s="44">
        <v>0.58822187597668907</v>
      </c>
      <c r="O2648" s="161"/>
      <c r="P2648" s="162"/>
      <c r="Q2648" s="162"/>
      <c r="R2648" s="163"/>
      <c r="S2648" s="161"/>
      <c r="V2648" s="163"/>
      <c r="W2648" s="164"/>
      <c r="X2648" s="164"/>
    </row>
    <row r="2649" spans="10:24" x14ac:dyDescent="0.25">
      <c r="J2649">
        <v>2646</v>
      </c>
      <c r="K2649" s="43">
        <v>0.62947807362845587</v>
      </c>
      <c r="L2649">
        <v>0.3432679145947668</v>
      </c>
      <c r="M2649">
        <v>0.1190902830237569</v>
      </c>
      <c r="N2649" s="44">
        <v>0.29354466560800885</v>
      </c>
      <c r="O2649" s="161"/>
      <c r="P2649" s="162"/>
      <c r="Q2649" s="162"/>
      <c r="R2649" s="163"/>
      <c r="S2649" s="161"/>
      <c r="V2649" s="163"/>
      <c r="W2649" s="164"/>
      <c r="X2649" s="164"/>
    </row>
    <row r="2650" spans="10:24" x14ac:dyDescent="0.25">
      <c r="J2650">
        <v>2647</v>
      </c>
      <c r="K2650" s="43">
        <v>0.67533195160037318</v>
      </c>
      <c r="L2650">
        <v>0.78574567972788745</v>
      </c>
      <c r="M2650">
        <v>0.42486219804373093</v>
      </c>
      <c r="N2650" s="44">
        <v>0.73167869185455447</v>
      </c>
      <c r="O2650" s="161"/>
      <c r="P2650" s="162"/>
      <c r="Q2650" s="162"/>
      <c r="R2650" s="163"/>
      <c r="S2650" s="161"/>
      <c r="V2650" s="163"/>
      <c r="W2650" s="164"/>
      <c r="X2650" s="164"/>
    </row>
    <row r="2651" spans="10:24" x14ac:dyDescent="0.25">
      <c r="J2651">
        <v>2648</v>
      </c>
      <c r="K2651" s="43">
        <v>0.62000278046618162</v>
      </c>
      <c r="L2651">
        <v>0.25044269513756523</v>
      </c>
      <c r="M2651">
        <v>0.62653492365624586</v>
      </c>
      <c r="N2651" s="44">
        <v>0.96671737730302576</v>
      </c>
      <c r="O2651" s="161"/>
      <c r="P2651" s="162"/>
      <c r="Q2651" s="162"/>
      <c r="R2651" s="163"/>
      <c r="S2651" s="161"/>
      <c r="V2651" s="163"/>
      <c r="W2651" s="164"/>
      <c r="X2651" s="164"/>
    </row>
    <row r="2652" spans="10:24" x14ac:dyDescent="0.25">
      <c r="J2652">
        <v>2649</v>
      </c>
      <c r="K2652" s="43">
        <v>0.15445595677937485</v>
      </c>
      <c r="L2652">
        <v>0.6925068124213547</v>
      </c>
      <c r="M2652">
        <v>0.20466804943647365</v>
      </c>
      <c r="N2652" s="44">
        <v>0.96498024222855094</v>
      </c>
      <c r="O2652" s="161"/>
      <c r="P2652" s="162"/>
      <c r="Q2652" s="162"/>
      <c r="R2652" s="163"/>
      <c r="S2652" s="161"/>
      <c r="V2652" s="163"/>
      <c r="W2652" s="164"/>
      <c r="X2652" s="164"/>
    </row>
    <row r="2653" spans="10:24" x14ac:dyDescent="0.25">
      <c r="J2653">
        <v>2650</v>
      </c>
      <c r="K2653" s="43">
        <v>0.38622398553977888</v>
      </c>
      <c r="L2653">
        <v>0.2492033887024524</v>
      </c>
      <c r="M2653">
        <v>0.28242319637449242</v>
      </c>
      <c r="N2653" s="44">
        <v>0.63461554433440515</v>
      </c>
      <c r="O2653" s="161"/>
      <c r="P2653" s="162"/>
      <c r="Q2653" s="162"/>
      <c r="R2653" s="163"/>
      <c r="S2653" s="161"/>
      <c r="V2653" s="163"/>
      <c r="W2653" s="164"/>
      <c r="X2653" s="164"/>
    </row>
    <row r="2654" spans="10:24" x14ac:dyDescent="0.25">
      <c r="J2654">
        <v>2651</v>
      </c>
      <c r="K2654" s="43">
        <v>0.20054496346240258</v>
      </c>
      <c r="L2654">
        <v>0.50038057816564963</v>
      </c>
      <c r="M2654">
        <v>0.7393547691931508</v>
      </c>
      <c r="N2654" s="44">
        <v>0.88538668835288481</v>
      </c>
      <c r="O2654" s="161"/>
      <c r="P2654" s="162"/>
      <c r="Q2654" s="162"/>
      <c r="R2654" s="163"/>
      <c r="S2654" s="161"/>
      <c r="V2654" s="163"/>
      <c r="W2654" s="164"/>
      <c r="X2654" s="164"/>
    </row>
    <row r="2655" spans="10:24" x14ac:dyDescent="0.25">
      <c r="J2655">
        <v>2652</v>
      </c>
      <c r="K2655" s="43">
        <v>0.55298540773500438</v>
      </c>
      <c r="L2655">
        <v>0.91958766411686244</v>
      </c>
      <c r="M2655">
        <v>0.3124392378231311</v>
      </c>
      <c r="N2655" s="44">
        <v>0.69279109757179447</v>
      </c>
      <c r="O2655" s="161"/>
      <c r="P2655" s="162"/>
      <c r="Q2655" s="162"/>
      <c r="R2655" s="163"/>
      <c r="S2655" s="161"/>
      <c r="V2655" s="163"/>
      <c r="W2655" s="164"/>
      <c r="X2655" s="164"/>
    </row>
    <row r="2656" spans="10:24" x14ac:dyDescent="0.25">
      <c r="J2656">
        <v>2653</v>
      </c>
      <c r="K2656" s="43">
        <v>0.25267546853512912</v>
      </c>
      <c r="L2656">
        <v>0.79717279806392605</v>
      </c>
      <c r="M2656">
        <v>0.34557970895358714</v>
      </c>
      <c r="N2656" s="44">
        <v>0.4057181824935312</v>
      </c>
      <c r="O2656" s="161"/>
      <c r="P2656" s="162"/>
      <c r="Q2656" s="162"/>
      <c r="R2656" s="163"/>
      <c r="S2656" s="161"/>
      <c r="V2656" s="163"/>
      <c r="W2656" s="164"/>
      <c r="X2656" s="164"/>
    </row>
    <row r="2657" spans="10:24" x14ac:dyDescent="0.25">
      <c r="J2657">
        <v>2654</v>
      </c>
      <c r="K2657" s="43">
        <v>0.57238867931609605</v>
      </c>
      <c r="L2657">
        <v>0.93374237516630965</v>
      </c>
      <c r="M2657">
        <v>0.51303688831864624</v>
      </c>
      <c r="N2657" s="44">
        <v>0.63643088174347884</v>
      </c>
      <c r="O2657" s="161"/>
      <c r="P2657" s="162"/>
      <c r="Q2657" s="162"/>
      <c r="R2657" s="163"/>
      <c r="S2657" s="161"/>
      <c r="V2657" s="163"/>
      <c r="W2657" s="164"/>
      <c r="X2657" s="164"/>
    </row>
    <row r="2658" spans="10:24" x14ac:dyDescent="0.25">
      <c r="J2658">
        <v>2655</v>
      </c>
      <c r="K2658" s="43">
        <v>0.80570909560546278</v>
      </c>
      <c r="L2658">
        <v>0.28410336264632163</v>
      </c>
      <c r="M2658">
        <v>0.40297843161166746</v>
      </c>
      <c r="N2658" s="44">
        <v>0.88889609717235252</v>
      </c>
      <c r="O2658" s="161"/>
      <c r="P2658" s="162"/>
      <c r="Q2658" s="162"/>
      <c r="R2658" s="163"/>
      <c r="S2658" s="161"/>
      <c r="V2658" s="163"/>
      <c r="W2658" s="164"/>
      <c r="X2658" s="164"/>
    </row>
    <row r="2659" spans="10:24" x14ac:dyDescent="0.25">
      <c r="J2659">
        <v>2656</v>
      </c>
      <c r="K2659" s="43">
        <v>0.44631012484779131</v>
      </c>
      <c r="L2659">
        <v>0.85908881392434155</v>
      </c>
      <c r="M2659">
        <v>0.46913158820111434</v>
      </c>
      <c r="N2659" s="44">
        <v>7.1841606888501053E-2</v>
      </c>
      <c r="O2659" s="161"/>
      <c r="P2659" s="162"/>
      <c r="Q2659" s="162"/>
      <c r="R2659" s="163"/>
      <c r="S2659" s="161"/>
      <c r="V2659" s="163"/>
      <c r="W2659" s="164"/>
      <c r="X2659" s="164"/>
    </row>
    <row r="2660" spans="10:24" x14ac:dyDescent="0.25">
      <c r="J2660">
        <v>2657</v>
      </c>
      <c r="K2660" s="43">
        <v>0.74998116547439897</v>
      </c>
      <c r="L2660">
        <v>0.41688610012837657</v>
      </c>
      <c r="M2660">
        <v>0.58309207334753888</v>
      </c>
      <c r="N2660" s="44">
        <v>0.1983778053513352</v>
      </c>
      <c r="O2660" s="161"/>
      <c r="P2660" s="162"/>
      <c r="Q2660" s="162"/>
      <c r="R2660" s="163"/>
      <c r="S2660" s="161"/>
      <c r="V2660" s="163"/>
      <c r="W2660" s="164"/>
      <c r="X2660" s="164"/>
    </row>
    <row r="2661" spans="10:24" x14ac:dyDescent="0.25">
      <c r="J2661">
        <v>2658</v>
      </c>
      <c r="K2661" s="43">
        <v>5.4629441555703262E-2</v>
      </c>
      <c r="L2661">
        <v>0.56181583546277869</v>
      </c>
      <c r="M2661">
        <v>0.25155805351113236</v>
      </c>
      <c r="N2661" s="44">
        <v>0.26598484511061771</v>
      </c>
      <c r="O2661" s="161"/>
      <c r="P2661" s="162"/>
      <c r="Q2661" s="162"/>
      <c r="R2661" s="163"/>
      <c r="S2661" s="161"/>
      <c r="V2661" s="163"/>
      <c r="W2661" s="164"/>
      <c r="X2661" s="164"/>
    </row>
    <row r="2662" spans="10:24" x14ac:dyDescent="0.25">
      <c r="J2662">
        <v>2659</v>
      </c>
      <c r="K2662" s="43">
        <v>0.41258603300261221</v>
      </c>
      <c r="L2662">
        <v>0.51094372027211898</v>
      </c>
      <c r="M2662">
        <v>0.82496516558206756</v>
      </c>
      <c r="N2662" s="44">
        <v>0.15322357322705615</v>
      </c>
      <c r="O2662" s="161"/>
      <c r="P2662" s="162"/>
      <c r="Q2662" s="162"/>
      <c r="R2662" s="163"/>
      <c r="S2662" s="161"/>
      <c r="V2662" s="163"/>
      <c r="W2662" s="164"/>
      <c r="X2662" s="164"/>
    </row>
    <row r="2663" spans="10:24" x14ac:dyDescent="0.25">
      <c r="J2663">
        <v>2660</v>
      </c>
      <c r="K2663" s="43">
        <v>0.48630168719613676</v>
      </c>
      <c r="L2663">
        <v>0.27615967664066154</v>
      </c>
      <c r="M2663">
        <v>0.51750174346186251</v>
      </c>
      <c r="N2663" s="44">
        <v>0.33845542892281788</v>
      </c>
      <c r="O2663" s="161"/>
      <c r="P2663" s="162"/>
      <c r="Q2663" s="162"/>
      <c r="R2663" s="163"/>
      <c r="S2663" s="161"/>
      <c r="V2663" s="163"/>
      <c r="W2663" s="164"/>
      <c r="X2663" s="164"/>
    </row>
    <row r="2664" spans="10:24" x14ac:dyDescent="0.25">
      <c r="J2664">
        <v>2661</v>
      </c>
      <c r="K2664" s="43">
        <v>0.77958419542090718</v>
      </c>
      <c r="L2664">
        <v>0.5400658620863179</v>
      </c>
      <c r="M2664">
        <v>0.69647842500551915</v>
      </c>
      <c r="N2664" s="44">
        <v>0.2394134670964676</v>
      </c>
      <c r="O2664" s="161"/>
      <c r="P2664" s="162"/>
      <c r="Q2664" s="162"/>
      <c r="R2664" s="163"/>
      <c r="S2664" s="161"/>
      <c r="V2664" s="163"/>
      <c r="W2664" s="164"/>
      <c r="X2664" s="164"/>
    </row>
    <row r="2665" spans="10:24" x14ac:dyDescent="0.25">
      <c r="J2665">
        <v>2662</v>
      </c>
      <c r="K2665" s="43">
        <v>0.33235459804294887</v>
      </c>
      <c r="L2665">
        <v>1.8369215843736075E-2</v>
      </c>
      <c r="M2665">
        <v>0.14210286876740508</v>
      </c>
      <c r="N2665" s="44">
        <v>0.71384957936999061</v>
      </c>
      <c r="O2665" s="161"/>
      <c r="P2665" s="162"/>
      <c r="Q2665" s="162"/>
      <c r="R2665" s="163"/>
      <c r="S2665" s="161"/>
      <c r="V2665" s="163"/>
      <c r="W2665" s="164"/>
      <c r="X2665" s="164"/>
    </row>
    <row r="2666" spans="10:24" x14ac:dyDescent="0.25">
      <c r="J2666">
        <v>2663</v>
      </c>
      <c r="K2666" s="43">
        <v>0.40488832338772207</v>
      </c>
      <c r="L2666">
        <v>0.70322037486447719</v>
      </c>
      <c r="M2666">
        <v>5.9621066479051521E-2</v>
      </c>
      <c r="N2666" s="44">
        <v>0.85951089839306571</v>
      </c>
      <c r="O2666" s="161"/>
      <c r="P2666" s="162"/>
      <c r="Q2666" s="162"/>
      <c r="R2666" s="163"/>
      <c r="S2666" s="161"/>
      <c r="V2666" s="163"/>
      <c r="W2666" s="164"/>
      <c r="X2666" s="164"/>
    </row>
    <row r="2667" spans="10:24" x14ac:dyDescent="0.25">
      <c r="J2667">
        <v>2664</v>
      </c>
      <c r="K2667" s="43">
        <v>0.68204011385427077</v>
      </c>
      <c r="L2667">
        <v>0.31438084242821895</v>
      </c>
      <c r="M2667">
        <v>0.45796935438315256</v>
      </c>
      <c r="N2667" s="44">
        <v>5.3214096023977975E-3</v>
      </c>
      <c r="O2667" s="161"/>
      <c r="P2667" s="162"/>
      <c r="Q2667" s="162"/>
      <c r="R2667" s="163"/>
      <c r="S2667" s="161"/>
      <c r="V2667" s="163"/>
      <c r="W2667" s="164"/>
      <c r="X2667" s="164"/>
    </row>
    <row r="2668" spans="10:24" x14ac:dyDescent="0.25">
      <c r="J2668">
        <v>2665</v>
      </c>
      <c r="K2668" s="43">
        <v>0.77738138886420782</v>
      </c>
      <c r="L2668">
        <v>0.27417312230910573</v>
      </c>
      <c r="M2668">
        <v>0.67959561198566654</v>
      </c>
      <c r="N2668" s="44">
        <v>0.77678192469319762</v>
      </c>
      <c r="O2668" s="161"/>
      <c r="P2668" s="162"/>
      <c r="Q2668" s="162"/>
      <c r="R2668" s="163"/>
      <c r="S2668" s="161"/>
      <c r="V2668" s="163"/>
      <c r="W2668" s="164"/>
      <c r="X2668" s="164"/>
    </row>
    <row r="2669" spans="10:24" x14ac:dyDescent="0.25">
      <c r="J2669">
        <v>2666</v>
      </c>
      <c r="K2669" s="43">
        <v>0.75502481185630044</v>
      </c>
      <c r="L2669">
        <v>0.5089605337480676</v>
      </c>
      <c r="M2669">
        <v>0.39027087585507103</v>
      </c>
      <c r="N2669" s="44">
        <v>0.92667419851690724</v>
      </c>
      <c r="O2669" s="161"/>
      <c r="P2669" s="162"/>
      <c r="Q2669" s="162"/>
      <c r="R2669" s="163"/>
      <c r="S2669" s="161"/>
      <c r="V2669" s="163"/>
      <c r="W2669" s="164"/>
      <c r="X2669" s="164"/>
    </row>
    <row r="2670" spans="10:24" x14ac:dyDescent="0.25">
      <c r="J2670">
        <v>2667</v>
      </c>
      <c r="K2670" s="43">
        <v>0.90810289775182518</v>
      </c>
      <c r="L2670">
        <v>0.58022421888072939</v>
      </c>
      <c r="M2670">
        <v>0.94383975816899734</v>
      </c>
      <c r="N2670" s="44">
        <v>0.31157529156256969</v>
      </c>
      <c r="O2670" s="161"/>
      <c r="P2670" s="162"/>
      <c r="Q2670" s="162"/>
      <c r="R2670" s="163"/>
      <c r="S2670" s="161"/>
      <c r="V2670" s="163"/>
      <c r="W2670" s="164"/>
      <c r="X2670" s="164"/>
    </row>
    <row r="2671" spans="10:24" x14ac:dyDescent="0.25">
      <c r="J2671">
        <v>2668</v>
      </c>
      <c r="K2671" s="43">
        <v>0.7887613994958983</v>
      </c>
      <c r="L2671">
        <v>0.69035944247126313</v>
      </c>
      <c r="M2671">
        <v>2.7524159180250085E-2</v>
      </c>
      <c r="N2671" s="44">
        <v>0.97312738759164341</v>
      </c>
      <c r="O2671" s="161"/>
      <c r="P2671" s="162"/>
      <c r="Q2671" s="162"/>
      <c r="R2671" s="163"/>
      <c r="S2671" s="161"/>
      <c r="V2671" s="163"/>
      <c r="W2671" s="164"/>
      <c r="X2671" s="164"/>
    </row>
    <row r="2672" spans="10:24" x14ac:dyDescent="0.25">
      <c r="J2672">
        <v>2669</v>
      </c>
      <c r="K2672" s="43">
        <v>0.67065744039937958</v>
      </c>
      <c r="L2672">
        <v>4.3387466230165206E-2</v>
      </c>
      <c r="M2672">
        <v>0.44582245025341727</v>
      </c>
      <c r="N2672" s="44">
        <v>0.99196758701817822</v>
      </c>
      <c r="O2672" s="161"/>
      <c r="P2672" s="162"/>
      <c r="Q2672" s="162"/>
      <c r="R2672" s="163"/>
      <c r="S2672" s="161"/>
      <c r="V2672" s="163"/>
      <c r="W2672" s="164"/>
      <c r="X2672" s="164"/>
    </row>
    <row r="2673" spans="10:24" x14ac:dyDescent="0.25">
      <c r="J2673">
        <v>2670</v>
      </c>
      <c r="K2673" s="43">
        <v>0.2158790116080298</v>
      </c>
      <c r="L2673">
        <v>0.74305814747634624</v>
      </c>
      <c r="M2673">
        <v>0.62851360686651769</v>
      </c>
      <c r="N2673" s="44">
        <v>0.92848231335958209</v>
      </c>
      <c r="O2673" s="161"/>
      <c r="P2673" s="162"/>
      <c r="Q2673" s="162"/>
      <c r="R2673" s="163"/>
      <c r="S2673" s="161"/>
      <c r="V2673" s="163"/>
      <c r="W2673" s="164"/>
      <c r="X2673" s="164"/>
    </row>
    <row r="2674" spans="10:24" x14ac:dyDescent="0.25">
      <c r="J2674">
        <v>2671</v>
      </c>
      <c r="K2674" s="43">
        <v>0.28148484587266942</v>
      </c>
      <c r="L2674">
        <v>0.69608386061425309</v>
      </c>
      <c r="M2674">
        <v>0.56638125660869632</v>
      </c>
      <c r="N2674" s="44">
        <v>0.73016042988578478</v>
      </c>
      <c r="O2674" s="161"/>
      <c r="P2674" s="162"/>
      <c r="Q2674" s="162"/>
      <c r="R2674" s="163"/>
      <c r="S2674" s="161"/>
      <c r="V2674" s="163"/>
      <c r="W2674" s="164"/>
      <c r="X2674" s="164"/>
    </row>
    <row r="2675" spans="10:24" x14ac:dyDescent="0.25">
      <c r="J2675">
        <v>2672</v>
      </c>
      <c r="K2675" s="43">
        <v>0.82158325932456011</v>
      </c>
      <c r="L2675">
        <v>0.32149951579616498</v>
      </c>
      <c r="M2675">
        <v>0.80382782923693452</v>
      </c>
      <c r="N2675" s="44">
        <v>0.24595570609229267</v>
      </c>
      <c r="O2675" s="161"/>
      <c r="P2675" s="162"/>
      <c r="Q2675" s="162"/>
      <c r="R2675" s="163"/>
      <c r="S2675" s="161"/>
      <c r="V2675" s="163"/>
      <c r="W2675" s="164"/>
      <c r="X2675" s="164"/>
    </row>
    <row r="2676" spans="10:24" x14ac:dyDescent="0.25">
      <c r="J2676">
        <v>2673</v>
      </c>
      <c r="K2676" s="43">
        <v>0.7108449689616988</v>
      </c>
      <c r="L2676">
        <v>7.8614576578132422E-2</v>
      </c>
      <c r="M2676">
        <v>0.41504486297663556</v>
      </c>
      <c r="N2676" s="44">
        <v>0.9873851448400055</v>
      </c>
      <c r="O2676" s="161"/>
      <c r="P2676" s="162"/>
      <c r="Q2676" s="162"/>
      <c r="R2676" s="163"/>
      <c r="S2676" s="161"/>
      <c r="V2676" s="163"/>
      <c r="W2676" s="164"/>
      <c r="X2676" s="164"/>
    </row>
    <row r="2677" spans="10:24" x14ac:dyDescent="0.25">
      <c r="J2677">
        <v>2674</v>
      </c>
      <c r="K2677" s="43">
        <v>0.13628484531775031</v>
      </c>
      <c r="L2677">
        <v>0.29364012659670413</v>
      </c>
      <c r="M2677">
        <v>0.66193497132424639</v>
      </c>
      <c r="N2677" s="44">
        <v>0.820561912248575</v>
      </c>
      <c r="O2677" s="161"/>
      <c r="P2677" s="162"/>
      <c r="Q2677" s="162"/>
      <c r="R2677" s="163"/>
      <c r="S2677" s="161"/>
      <c r="V2677" s="163"/>
      <c r="W2677" s="164"/>
      <c r="X2677" s="164"/>
    </row>
    <row r="2678" spans="10:24" x14ac:dyDescent="0.25">
      <c r="J2678">
        <v>2675</v>
      </c>
      <c r="K2678" s="43">
        <v>0.33712695034786377</v>
      </c>
      <c r="L2678">
        <v>8.1125358409449677E-2</v>
      </c>
      <c r="M2678">
        <v>0.58228459917119568</v>
      </c>
      <c r="N2678" s="44">
        <v>0.39062260295168116</v>
      </c>
      <c r="O2678" s="161"/>
      <c r="P2678" s="162"/>
      <c r="Q2678" s="162"/>
      <c r="R2678" s="163"/>
      <c r="S2678" s="161"/>
      <c r="V2678" s="163"/>
      <c r="W2678" s="164"/>
      <c r="X2678" s="164"/>
    </row>
    <row r="2679" spans="10:24" x14ac:dyDescent="0.25">
      <c r="J2679">
        <v>2676</v>
      </c>
      <c r="K2679" s="43">
        <v>0.7170414778476395</v>
      </c>
      <c r="L2679">
        <v>0.7185324189519724</v>
      </c>
      <c r="M2679">
        <v>0.50251423592667288</v>
      </c>
      <c r="N2679" s="44">
        <v>0.97699236074605911</v>
      </c>
      <c r="O2679" s="161"/>
      <c r="P2679" s="162"/>
      <c r="Q2679" s="162"/>
      <c r="R2679" s="163"/>
      <c r="S2679" s="161"/>
      <c r="V2679" s="163"/>
      <c r="W2679" s="164"/>
      <c r="X2679" s="164"/>
    </row>
    <row r="2680" spans="10:24" x14ac:dyDescent="0.25">
      <c r="J2680">
        <v>2677</v>
      </c>
      <c r="K2680" s="43">
        <v>0.56511887436125186</v>
      </c>
      <c r="L2680">
        <v>0.8730517276809614</v>
      </c>
      <c r="M2680">
        <v>9.8175915231316524E-2</v>
      </c>
      <c r="N2680" s="44">
        <v>1.9957115376850632E-2</v>
      </c>
      <c r="O2680" s="161"/>
      <c r="P2680" s="162"/>
      <c r="Q2680" s="162"/>
      <c r="R2680" s="163"/>
      <c r="S2680" s="161"/>
      <c r="V2680" s="163"/>
      <c r="W2680" s="164"/>
      <c r="X2680" s="164"/>
    </row>
    <row r="2681" spans="10:24" x14ac:dyDescent="0.25">
      <c r="J2681">
        <v>2678</v>
      </c>
      <c r="K2681" s="43">
        <v>0.899103842707482</v>
      </c>
      <c r="L2681">
        <v>6.5692336849227262E-2</v>
      </c>
      <c r="M2681">
        <v>0.91843961356406312</v>
      </c>
      <c r="N2681" s="44">
        <v>0.51422073817270741</v>
      </c>
      <c r="O2681" s="161"/>
      <c r="P2681" s="162"/>
      <c r="Q2681" s="162"/>
      <c r="R2681" s="163"/>
      <c r="S2681" s="161"/>
      <c r="V2681" s="163"/>
      <c r="W2681" s="164"/>
      <c r="X2681" s="164"/>
    </row>
    <row r="2682" spans="10:24" x14ac:dyDescent="0.25">
      <c r="J2682">
        <v>2679</v>
      </c>
      <c r="K2682" s="43">
        <v>0.59014780932413446</v>
      </c>
      <c r="L2682">
        <v>0.10678516385158632</v>
      </c>
      <c r="M2682">
        <v>0.69104753620275672</v>
      </c>
      <c r="N2682" s="44">
        <v>0.37373366629070948</v>
      </c>
      <c r="O2682" s="161"/>
      <c r="P2682" s="162"/>
      <c r="Q2682" s="162"/>
      <c r="R2682" s="163"/>
      <c r="S2682" s="161"/>
      <c r="V2682" s="163"/>
      <c r="W2682" s="164"/>
      <c r="X2682" s="164"/>
    </row>
    <row r="2683" spans="10:24" x14ac:dyDescent="0.25">
      <c r="J2683">
        <v>2680</v>
      </c>
      <c r="K2683" s="43">
        <v>0.51771530150210454</v>
      </c>
      <c r="L2683">
        <v>0.26118864396819685</v>
      </c>
      <c r="M2683">
        <v>0.49468977219130517</v>
      </c>
      <c r="N2683" s="44">
        <v>0.89687424458773191</v>
      </c>
      <c r="O2683" s="161"/>
      <c r="P2683" s="162"/>
      <c r="Q2683" s="162"/>
      <c r="R2683" s="163"/>
      <c r="S2683" s="161"/>
      <c r="V2683" s="163"/>
      <c r="W2683" s="164"/>
      <c r="X2683" s="164"/>
    </row>
    <row r="2684" spans="10:24" x14ac:dyDescent="0.25">
      <c r="J2684">
        <v>2681</v>
      </c>
      <c r="K2684" s="43">
        <v>0.53822200219472283</v>
      </c>
      <c r="L2684">
        <v>0.49161602829953854</v>
      </c>
      <c r="M2684">
        <v>0.86836554020996015</v>
      </c>
      <c r="N2684" s="44">
        <v>0.71109415979137824</v>
      </c>
      <c r="O2684" s="161"/>
      <c r="P2684" s="162"/>
      <c r="Q2684" s="162"/>
      <c r="R2684" s="163"/>
      <c r="S2684" s="161"/>
      <c r="V2684" s="163"/>
      <c r="W2684" s="164"/>
      <c r="X2684" s="164"/>
    </row>
    <row r="2685" spans="10:24" x14ac:dyDescent="0.25">
      <c r="J2685">
        <v>2682</v>
      </c>
      <c r="K2685" s="43">
        <v>4.5028087524225824E-2</v>
      </c>
      <c r="L2685">
        <v>0.51461374931916604</v>
      </c>
      <c r="M2685">
        <v>0.13673918798574825</v>
      </c>
      <c r="N2685" s="44">
        <v>0.91330612238477138</v>
      </c>
      <c r="O2685" s="161"/>
      <c r="P2685" s="162"/>
      <c r="Q2685" s="162"/>
      <c r="R2685" s="163"/>
      <c r="S2685" s="161"/>
      <c r="V2685" s="163"/>
      <c r="W2685" s="164"/>
      <c r="X2685" s="164"/>
    </row>
    <row r="2686" spans="10:24" x14ac:dyDescent="0.25">
      <c r="J2686">
        <v>2683</v>
      </c>
      <c r="K2686" s="43">
        <v>0.35969775295331496</v>
      </c>
      <c r="L2686">
        <v>0.76465458460012592</v>
      </c>
      <c r="M2686">
        <v>0.56205370368296637</v>
      </c>
      <c r="N2686" s="44">
        <v>0.86572000167546559</v>
      </c>
      <c r="O2686" s="161"/>
      <c r="P2686" s="162"/>
      <c r="Q2686" s="162"/>
      <c r="R2686" s="163"/>
      <c r="S2686" s="161"/>
      <c r="V2686" s="163"/>
      <c r="W2686" s="164"/>
      <c r="X2686" s="164"/>
    </row>
    <row r="2687" spans="10:24" x14ac:dyDescent="0.25">
      <c r="J2687">
        <v>2684</v>
      </c>
      <c r="K2687" s="43">
        <v>0.15089538213098463</v>
      </c>
      <c r="L2687">
        <v>0.85159893834151434</v>
      </c>
      <c r="M2687">
        <v>0.97627381469504215</v>
      </c>
      <c r="N2687" s="44">
        <v>0.91092886460016964</v>
      </c>
      <c r="O2687" s="161"/>
      <c r="P2687" s="162"/>
      <c r="Q2687" s="162"/>
      <c r="R2687" s="163"/>
      <c r="S2687" s="161"/>
      <c r="V2687" s="163"/>
      <c r="W2687" s="164"/>
      <c r="X2687" s="164"/>
    </row>
    <row r="2688" spans="10:24" x14ac:dyDescent="0.25">
      <c r="J2688">
        <v>2685</v>
      </c>
      <c r="K2688" s="43">
        <v>0.75061291253938989</v>
      </c>
      <c r="L2688">
        <v>0.28976419079630156</v>
      </c>
      <c r="M2688">
        <v>0.28351391622629007</v>
      </c>
      <c r="N2688" s="44">
        <v>0.86795012688632012</v>
      </c>
      <c r="O2688" s="161"/>
      <c r="P2688" s="162"/>
      <c r="Q2688" s="162"/>
      <c r="R2688" s="163"/>
      <c r="S2688" s="161"/>
      <c r="V2688" s="163"/>
      <c r="W2688" s="164"/>
      <c r="X2688" s="164"/>
    </row>
    <row r="2689" spans="10:24" x14ac:dyDescent="0.25">
      <c r="J2689">
        <v>2686</v>
      </c>
      <c r="K2689" s="43">
        <v>0.67010546289565032</v>
      </c>
      <c r="L2689">
        <v>0.73754989494954548</v>
      </c>
      <c r="M2689">
        <v>0.44711601962103875</v>
      </c>
      <c r="N2689" s="44">
        <v>0.68904837335530011</v>
      </c>
      <c r="O2689" s="161"/>
      <c r="P2689" s="162"/>
      <c r="Q2689" s="162"/>
      <c r="R2689" s="163"/>
      <c r="S2689" s="161"/>
      <c r="V2689" s="163"/>
      <c r="W2689" s="164"/>
      <c r="X2689" s="164"/>
    </row>
    <row r="2690" spans="10:24" x14ac:dyDescent="0.25">
      <c r="J2690">
        <v>2687</v>
      </c>
      <c r="K2690" s="43">
        <v>0.62576207162265285</v>
      </c>
      <c r="L2690">
        <v>0.49760973549248477</v>
      </c>
      <c r="M2690">
        <v>0.60161026518922645</v>
      </c>
      <c r="N2690" s="44">
        <v>0.91682631041668039</v>
      </c>
      <c r="O2690" s="161"/>
      <c r="P2690" s="162"/>
      <c r="Q2690" s="162"/>
      <c r="R2690" s="163"/>
      <c r="S2690" s="161"/>
      <c r="V2690" s="163"/>
      <c r="W2690" s="164"/>
      <c r="X2690" s="164"/>
    </row>
    <row r="2691" spans="10:24" x14ac:dyDescent="0.25">
      <c r="J2691">
        <v>2688</v>
      </c>
      <c r="K2691" s="43">
        <v>6.8266067401129393E-2</v>
      </c>
      <c r="L2691">
        <v>0.22054243666912565</v>
      </c>
      <c r="M2691">
        <v>0.76704318637239433</v>
      </c>
      <c r="N2691" s="44">
        <v>0.9090264099261941</v>
      </c>
      <c r="O2691" s="161"/>
      <c r="P2691" s="162"/>
      <c r="Q2691" s="162"/>
      <c r="R2691" s="163"/>
      <c r="S2691" s="161"/>
      <c r="V2691" s="163"/>
      <c r="W2691" s="164"/>
      <c r="X2691" s="164"/>
    </row>
    <row r="2692" spans="10:24" x14ac:dyDescent="0.25">
      <c r="J2692">
        <v>2689</v>
      </c>
      <c r="K2692" s="43">
        <v>0.19904560943950367</v>
      </c>
      <c r="L2692">
        <v>0.43499822868118243</v>
      </c>
      <c r="M2692">
        <v>8.8592812445151825E-2</v>
      </c>
      <c r="N2692" s="44">
        <v>0.47429881281819308</v>
      </c>
      <c r="O2692" s="161"/>
      <c r="P2692" s="162"/>
      <c r="Q2692" s="162"/>
      <c r="R2692" s="163"/>
      <c r="S2692" s="161"/>
      <c r="V2692" s="163"/>
      <c r="W2692" s="164"/>
      <c r="X2692" s="164"/>
    </row>
    <row r="2693" spans="10:24" x14ac:dyDescent="0.25">
      <c r="J2693">
        <v>2690</v>
      </c>
      <c r="K2693" s="43">
        <v>0.86321589171681234</v>
      </c>
      <c r="L2693">
        <v>0.77427382971276104</v>
      </c>
      <c r="M2693">
        <v>0.45213458178380983</v>
      </c>
      <c r="N2693" s="44">
        <v>0.98737970165149325</v>
      </c>
      <c r="O2693" s="161"/>
      <c r="P2693" s="162"/>
      <c r="Q2693" s="162"/>
      <c r="R2693" s="163"/>
      <c r="S2693" s="161"/>
      <c r="V2693" s="163"/>
      <c r="W2693" s="164"/>
      <c r="X2693" s="164"/>
    </row>
    <row r="2694" spans="10:24" x14ac:dyDescent="0.25">
      <c r="J2694">
        <v>2691</v>
      </c>
      <c r="K2694" s="43">
        <v>4.5579098858659517E-2</v>
      </c>
      <c r="L2694">
        <v>0.48439728503824664</v>
      </c>
      <c r="M2694">
        <v>0.27524525073188588</v>
      </c>
      <c r="N2694" s="44">
        <v>0.39995853780799939</v>
      </c>
      <c r="O2694" s="161"/>
      <c r="P2694" s="162"/>
      <c r="Q2694" s="162"/>
      <c r="R2694" s="163"/>
      <c r="S2694" s="161"/>
      <c r="V2694" s="163"/>
      <c r="W2694" s="164"/>
      <c r="X2694" s="164"/>
    </row>
    <row r="2695" spans="10:24" x14ac:dyDescent="0.25">
      <c r="J2695">
        <v>2692</v>
      </c>
      <c r="K2695" s="43">
        <v>0.21877417454057835</v>
      </c>
      <c r="L2695">
        <v>0.73195591408623994</v>
      </c>
      <c r="M2695">
        <v>0.11222762407649545</v>
      </c>
      <c r="N2695" s="44">
        <v>0.24348807180317578</v>
      </c>
      <c r="O2695" s="161"/>
      <c r="P2695" s="162"/>
      <c r="Q2695" s="162"/>
      <c r="R2695" s="163"/>
      <c r="S2695" s="161"/>
      <c r="V2695" s="163"/>
      <c r="W2695" s="164"/>
      <c r="X2695" s="164"/>
    </row>
    <row r="2696" spans="10:24" x14ac:dyDescent="0.25">
      <c r="J2696">
        <v>2693</v>
      </c>
      <c r="K2696" s="43">
        <v>0.61699778008372841</v>
      </c>
      <c r="L2696">
        <v>0.34835376516070915</v>
      </c>
      <c r="M2696">
        <v>0.4233266841405241</v>
      </c>
      <c r="N2696" s="44">
        <v>6.8416293703130071E-2</v>
      </c>
      <c r="O2696" s="161"/>
      <c r="P2696" s="162"/>
      <c r="Q2696" s="162"/>
      <c r="R2696" s="163"/>
      <c r="S2696" s="161"/>
      <c r="V2696" s="163"/>
      <c r="W2696" s="164"/>
      <c r="X2696" s="164"/>
    </row>
    <row r="2697" spans="10:24" x14ac:dyDescent="0.25">
      <c r="J2697">
        <v>2694</v>
      </c>
      <c r="K2697" s="43">
        <v>0.9892320962856832</v>
      </c>
      <c r="L2697">
        <v>0.86375739511686955</v>
      </c>
      <c r="M2697">
        <v>0.83272721606572764</v>
      </c>
      <c r="N2697" s="44">
        <v>4.9301639604184877E-2</v>
      </c>
      <c r="O2697" s="161"/>
      <c r="P2697" s="162"/>
      <c r="Q2697" s="162"/>
      <c r="R2697" s="163"/>
      <c r="S2697" s="161"/>
      <c r="V2697" s="163"/>
      <c r="W2697" s="164"/>
      <c r="X2697" s="164"/>
    </row>
    <row r="2698" spans="10:24" x14ac:dyDescent="0.25">
      <c r="J2698">
        <v>2695</v>
      </c>
      <c r="K2698" s="43">
        <v>0.63378617051675101</v>
      </c>
      <c r="L2698">
        <v>0.80570581620142778</v>
      </c>
      <c r="M2698">
        <v>0.72227493775271712</v>
      </c>
      <c r="N2698" s="44">
        <v>0.17194725855525861</v>
      </c>
      <c r="O2698" s="161"/>
      <c r="P2698" s="162"/>
      <c r="Q2698" s="162"/>
      <c r="R2698" s="163"/>
      <c r="S2698" s="161"/>
      <c r="V2698" s="163"/>
      <c r="W2698" s="164"/>
      <c r="X2698" s="164"/>
    </row>
    <row r="2699" spans="10:24" x14ac:dyDescent="0.25">
      <c r="J2699">
        <v>2696</v>
      </c>
      <c r="K2699" s="43">
        <v>6.6731082194381841E-2</v>
      </c>
      <c r="L2699">
        <v>0.66675962424620527</v>
      </c>
      <c r="M2699">
        <v>0.77918511271654511</v>
      </c>
      <c r="N2699" s="44">
        <v>0.81490251839932748</v>
      </c>
      <c r="O2699" s="161"/>
      <c r="P2699" s="162"/>
      <c r="Q2699" s="162"/>
      <c r="R2699" s="163"/>
      <c r="S2699" s="161"/>
      <c r="V2699" s="163"/>
      <c r="W2699" s="164"/>
      <c r="X2699" s="164"/>
    </row>
    <row r="2700" spans="10:24" x14ac:dyDescent="0.25">
      <c r="J2700">
        <v>2697</v>
      </c>
      <c r="K2700" s="43">
        <v>0.61426310000705242</v>
      </c>
      <c r="L2700">
        <v>0.44435348082382697</v>
      </c>
      <c r="M2700">
        <v>0.96549617635058849</v>
      </c>
      <c r="N2700" s="44">
        <v>0.45339625771661973</v>
      </c>
      <c r="O2700" s="161"/>
      <c r="P2700" s="162"/>
      <c r="Q2700" s="162"/>
      <c r="R2700" s="163"/>
      <c r="S2700" s="161"/>
      <c r="V2700" s="163"/>
      <c r="W2700" s="164"/>
      <c r="X2700" s="164"/>
    </row>
    <row r="2701" spans="10:24" x14ac:dyDescent="0.25">
      <c r="J2701">
        <v>2698</v>
      </c>
      <c r="K2701" s="43">
        <v>0.14093074256248284</v>
      </c>
      <c r="L2701">
        <v>0.99413554086508171</v>
      </c>
      <c r="M2701">
        <v>0.41000050828699541</v>
      </c>
      <c r="N2701" s="44">
        <v>0.58827487638160092</v>
      </c>
      <c r="O2701" s="161"/>
      <c r="P2701" s="162"/>
      <c r="Q2701" s="162"/>
      <c r="R2701" s="163"/>
      <c r="S2701" s="161"/>
      <c r="V2701" s="163"/>
      <c r="W2701" s="164"/>
      <c r="X2701" s="164"/>
    </row>
    <row r="2702" spans="10:24" x14ac:dyDescent="0.25">
      <c r="J2702">
        <v>2699</v>
      </c>
      <c r="K2702" s="43">
        <v>0.92797104422115839</v>
      </c>
      <c r="L2702">
        <v>0.35707074170484776</v>
      </c>
      <c r="M2702">
        <v>0.57267501288546152</v>
      </c>
      <c r="N2702" s="44">
        <v>0.42759804969743176</v>
      </c>
      <c r="O2702" s="161"/>
      <c r="P2702" s="162"/>
      <c r="Q2702" s="162"/>
      <c r="R2702" s="163"/>
      <c r="S2702" s="161"/>
      <c r="V2702" s="163"/>
      <c r="W2702" s="164"/>
      <c r="X2702" s="164"/>
    </row>
    <row r="2703" spans="10:24" x14ac:dyDescent="0.25">
      <c r="J2703">
        <v>2700</v>
      </c>
      <c r="K2703" s="43">
        <v>0.8431529671846173</v>
      </c>
      <c r="L2703">
        <v>0.59341939095691298</v>
      </c>
      <c r="M2703">
        <v>0.28656117302458406</v>
      </c>
      <c r="N2703" s="44">
        <v>0.4075056894435537</v>
      </c>
      <c r="O2703" s="161"/>
      <c r="P2703" s="162"/>
      <c r="Q2703" s="162"/>
      <c r="R2703" s="163"/>
      <c r="S2703" s="161"/>
      <c r="V2703" s="163"/>
      <c r="W2703" s="164"/>
      <c r="X2703" s="164"/>
    </row>
    <row r="2704" spans="10:24" x14ac:dyDescent="0.25">
      <c r="J2704">
        <v>2701</v>
      </c>
      <c r="K2704" s="43">
        <v>0.702468560682035</v>
      </c>
      <c r="L2704">
        <v>0.14740700872041868</v>
      </c>
      <c r="M2704">
        <v>0.55149197675375305</v>
      </c>
      <c r="N2704" s="44">
        <v>0.65173804760219045</v>
      </c>
      <c r="O2704" s="161"/>
      <c r="P2704" s="162"/>
      <c r="Q2704" s="162"/>
      <c r="R2704" s="163"/>
      <c r="S2704" s="161"/>
      <c r="V2704" s="163"/>
      <c r="W2704" s="164"/>
      <c r="X2704" s="164"/>
    </row>
    <row r="2705" spans="10:24" x14ac:dyDescent="0.25">
      <c r="J2705">
        <v>2702</v>
      </c>
      <c r="K2705" s="43">
        <v>0.36485346938465446</v>
      </c>
      <c r="L2705">
        <v>0.85787687184892547</v>
      </c>
      <c r="M2705">
        <v>0.6330093118641632</v>
      </c>
      <c r="N2705" s="44">
        <v>0.45563305873930848</v>
      </c>
      <c r="O2705" s="161"/>
      <c r="P2705" s="162"/>
      <c r="Q2705" s="162"/>
      <c r="R2705" s="163"/>
      <c r="S2705" s="161"/>
      <c r="V2705" s="163"/>
      <c r="W2705" s="164"/>
      <c r="X2705" s="164"/>
    </row>
    <row r="2706" spans="10:24" x14ac:dyDescent="0.25">
      <c r="J2706">
        <v>2703</v>
      </c>
      <c r="K2706" s="43">
        <v>1.1859570502250616E-2</v>
      </c>
      <c r="L2706">
        <v>0.81132731384711199</v>
      </c>
      <c r="M2706">
        <v>0.3159136713881876</v>
      </c>
      <c r="N2706" s="44">
        <v>0.69440852023965038</v>
      </c>
      <c r="O2706" s="161"/>
      <c r="P2706" s="162"/>
      <c r="Q2706" s="162"/>
      <c r="R2706" s="163"/>
      <c r="S2706" s="161"/>
      <c r="V2706" s="163"/>
      <c r="W2706" s="164"/>
      <c r="X2706" s="164"/>
    </row>
    <row r="2707" spans="10:24" x14ac:dyDescent="0.25">
      <c r="J2707">
        <v>2704</v>
      </c>
      <c r="K2707" s="43">
        <v>0.95332906826262731</v>
      </c>
      <c r="L2707">
        <v>0.30141759028858384</v>
      </c>
      <c r="M2707">
        <v>0.5013744784028632</v>
      </c>
      <c r="N2707" s="44">
        <v>0.21454247622057498</v>
      </c>
      <c r="O2707" s="161"/>
      <c r="P2707" s="162"/>
      <c r="Q2707" s="162"/>
      <c r="R2707" s="163"/>
      <c r="S2707" s="161"/>
      <c r="V2707" s="163"/>
      <c r="W2707" s="164"/>
      <c r="X2707" s="164"/>
    </row>
    <row r="2708" spans="10:24" x14ac:dyDescent="0.25">
      <c r="J2708">
        <v>2705</v>
      </c>
      <c r="K2708" s="43">
        <v>7.6447657554248205E-2</v>
      </c>
      <c r="L2708">
        <v>0.49813468218976309</v>
      </c>
      <c r="M2708">
        <v>0.89019869496990012</v>
      </c>
      <c r="N2708" s="44">
        <v>0.62749192818523536</v>
      </c>
      <c r="O2708" s="161"/>
      <c r="P2708" s="162"/>
      <c r="Q2708" s="162"/>
      <c r="R2708" s="163"/>
      <c r="S2708" s="161"/>
      <c r="V2708" s="163"/>
      <c r="W2708" s="164"/>
      <c r="X2708" s="164"/>
    </row>
    <row r="2709" spans="10:24" x14ac:dyDescent="0.25">
      <c r="J2709">
        <v>2706</v>
      </c>
      <c r="K2709" s="43">
        <v>0.91131047564407308</v>
      </c>
      <c r="L2709">
        <v>0.74408228692483824</v>
      </c>
      <c r="M2709">
        <v>0.36255140448061229</v>
      </c>
      <c r="N2709" s="44">
        <v>0.35243059865221416</v>
      </c>
      <c r="O2709" s="161"/>
      <c r="P2709" s="162"/>
      <c r="Q2709" s="162"/>
      <c r="R2709" s="163"/>
      <c r="S2709" s="161"/>
      <c r="V2709" s="163"/>
      <c r="W2709" s="164"/>
      <c r="X2709" s="164"/>
    </row>
    <row r="2710" spans="10:24" x14ac:dyDescent="0.25">
      <c r="J2710">
        <v>2707</v>
      </c>
      <c r="K2710" s="43">
        <v>0.45788878624034146</v>
      </c>
      <c r="L2710">
        <v>0.67379658338996284</v>
      </c>
      <c r="M2710">
        <v>0.74719651495568329</v>
      </c>
      <c r="N2710" s="44">
        <v>0.87651096673681772</v>
      </c>
      <c r="O2710" s="161"/>
      <c r="P2710" s="162"/>
      <c r="Q2710" s="162"/>
      <c r="R2710" s="163"/>
      <c r="S2710" s="161"/>
      <c r="V2710" s="163"/>
      <c r="W2710" s="164"/>
      <c r="X2710" s="164"/>
    </row>
    <row r="2711" spans="10:24" x14ac:dyDescent="0.25">
      <c r="J2711">
        <v>2708</v>
      </c>
      <c r="K2711" s="43">
        <v>0.40318503732822208</v>
      </c>
      <c r="L2711">
        <v>3.3997564269335423E-2</v>
      </c>
      <c r="M2711">
        <v>0.1487470818303297</v>
      </c>
      <c r="N2711" s="44">
        <v>0.86520425805172985</v>
      </c>
      <c r="O2711" s="161"/>
      <c r="P2711" s="162"/>
      <c r="Q2711" s="162"/>
      <c r="R2711" s="163"/>
      <c r="S2711" s="161"/>
      <c r="V2711" s="163"/>
      <c r="W2711" s="164"/>
      <c r="X2711" s="164"/>
    </row>
    <row r="2712" spans="10:24" x14ac:dyDescent="0.25">
      <c r="J2712">
        <v>2709</v>
      </c>
      <c r="K2712" s="43">
        <v>0.82295558825639026</v>
      </c>
      <c r="L2712">
        <v>0.83018090808386691</v>
      </c>
      <c r="M2712">
        <v>0.48291632371532123</v>
      </c>
      <c r="N2712" s="44">
        <v>0.20515678801787463</v>
      </c>
      <c r="O2712" s="161"/>
      <c r="P2712" s="162"/>
      <c r="Q2712" s="162"/>
      <c r="R2712" s="163"/>
      <c r="S2712" s="161"/>
      <c r="V2712" s="163"/>
      <c r="W2712" s="164"/>
      <c r="X2712" s="164"/>
    </row>
    <row r="2713" spans="10:24" x14ac:dyDescent="0.25">
      <c r="J2713">
        <v>2710</v>
      </c>
      <c r="K2713" s="43">
        <v>0.71209103703741905</v>
      </c>
      <c r="L2713">
        <v>0.5277420830093752</v>
      </c>
      <c r="M2713">
        <v>0.56303977936713578</v>
      </c>
      <c r="N2713" s="44">
        <v>3.1968356853252167E-2</v>
      </c>
      <c r="O2713" s="161"/>
      <c r="P2713" s="162"/>
      <c r="Q2713" s="162"/>
      <c r="R2713" s="163"/>
      <c r="S2713" s="161"/>
      <c r="V2713" s="163"/>
      <c r="W2713" s="164"/>
      <c r="X2713" s="164"/>
    </row>
    <row r="2714" spans="10:24" x14ac:dyDescent="0.25">
      <c r="J2714">
        <v>2711</v>
      </c>
      <c r="K2714" s="43">
        <v>0.40529311911594723</v>
      </c>
      <c r="L2714">
        <v>0.76207647252889832</v>
      </c>
      <c r="M2714">
        <v>0.65510212866210171</v>
      </c>
      <c r="N2714" s="44">
        <v>7.3966043714997931E-2</v>
      </c>
      <c r="O2714" s="161"/>
      <c r="P2714" s="162"/>
      <c r="Q2714" s="162"/>
      <c r="R2714" s="163"/>
      <c r="S2714" s="161"/>
      <c r="V2714" s="163"/>
      <c r="W2714" s="164"/>
      <c r="X2714" s="164"/>
    </row>
    <row r="2715" spans="10:24" x14ac:dyDescent="0.25">
      <c r="J2715">
        <v>2712</v>
      </c>
      <c r="K2715" s="43">
        <v>0.52678567324546344</v>
      </c>
      <c r="L2715">
        <v>0.41994011554925004</v>
      </c>
      <c r="M2715">
        <v>0.44472001011870077</v>
      </c>
      <c r="N2715" s="44">
        <v>5.9378515017497802E-2</v>
      </c>
      <c r="O2715" s="161"/>
      <c r="P2715" s="162"/>
      <c r="Q2715" s="162"/>
      <c r="R2715" s="163"/>
      <c r="S2715" s="161"/>
      <c r="V2715" s="163"/>
      <c r="W2715" s="164"/>
      <c r="X2715" s="164"/>
    </row>
    <row r="2716" spans="10:24" x14ac:dyDescent="0.25">
      <c r="J2716">
        <v>2713</v>
      </c>
      <c r="K2716" s="43">
        <v>0.41597019334217633</v>
      </c>
      <c r="L2716">
        <v>0.11057505686992508</v>
      </c>
      <c r="M2716">
        <v>0.50394862043747113</v>
      </c>
      <c r="N2716" s="44">
        <v>0.89701712597984773</v>
      </c>
      <c r="O2716" s="161"/>
      <c r="P2716" s="162"/>
      <c r="Q2716" s="162"/>
      <c r="R2716" s="163"/>
      <c r="S2716" s="161"/>
      <c r="V2716" s="163"/>
      <c r="W2716" s="164"/>
      <c r="X2716" s="164"/>
    </row>
    <row r="2717" spans="10:24" x14ac:dyDescent="0.25">
      <c r="J2717">
        <v>2714</v>
      </c>
      <c r="K2717" s="43">
        <v>0.38089557323645129</v>
      </c>
      <c r="L2717">
        <v>0.59996948741314804</v>
      </c>
      <c r="M2717">
        <v>0.87718646470732142</v>
      </c>
      <c r="N2717" s="44">
        <v>0.47079075711619123</v>
      </c>
      <c r="O2717" s="161"/>
      <c r="P2717" s="162"/>
      <c r="Q2717" s="162"/>
      <c r="R2717" s="163"/>
      <c r="S2717" s="161"/>
      <c r="V2717" s="163"/>
      <c r="W2717" s="164"/>
      <c r="X2717" s="164"/>
    </row>
    <row r="2718" spans="10:24" x14ac:dyDescent="0.25">
      <c r="J2718">
        <v>2715</v>
      </c>
      <c r="K2718" s="43">
        <v>0.2810868001476321</v>
      </c>
      <c r="L2718">
        <v>0.95989124739918863</v>
      </c>
      <c r="M2718">
        <v>0.36880813743495944</v>
      </c>
      <c r="N2718" s="44">
        <v>0.69247297281271225</v>
      </c>
      <c r="O2718" s="161"/>
      <c r="P2718" s="162"/>
      <c r="Q2718" s="162"/>
      <c r="R2718" s="163"/>
      <c r="S2718" s="161"/>
      <c r="V2718" s="163"/>
      <c r="W2718" s="164"/>
      <c r="X2718" s="164"/>
    </row>
    <row r="2719" spans="10:24" x14ac:dyDescent="0.25">
      <c r="J2719">
        <v>2716</v>
      </c>
      <c r="K2719" s="43">
        <v>0.80993545156076552</v>
      </c>
      <c r="L2719">
        <v>0.83151739311291351</v>
      </c>
      <c r="M2719">
        <v>0.90580363906395212</v>
      </c>
      <c r="N2719" s="44">
        <v>0.48207907949683981</v>
      </c>
      <c r="O2719" s="161"/>
      <c r="P2719" s="162"/>
      <c r="Q2719" s="162"/>
      <c r="R2719" s="163"/>
      <c r="S2719" s="161"/>
      <c r="V2719" s="163"/>
      <c r="W2719" s="164"/>
      <c r="X2719" s="164"/>
    </row>
    <row r="2720" spans="10:24" x14ac:dyDescent="0.25">
      <c r="J2720">
        <v>2717</v>
      </c>
      <c r="K2720" s="43">
        <v>0.66676646602123735</v>
      </c>
      <c r="L2720">
        <v>0.97767024635346789</v>
      </c>
      <c r="M2720">
        <v>0.23493851191337534</v>
      </c>
      <c r="N2720" s="44">
        <v>0.26809543054237284</v>
      </c>
      <c r="O2720" s="161"/>
      <c r="P2720" s="162"/>
      <c r="Q2720" s="162"/>
      <c r="R2720" s="163"/>
      <c r="S2720" s="161"/>
      <c r="V2720" s="163"/>
      <c r="W2720" s="164"/>
      <c r="X2720" s="164"/>
    </row>
    <row r="2721" spans="10:24" x14ac:dyDescent="0.25">
      <c r="J2721">
        <v>2718</v>
      </c>
      <c r="K2721" s="43">
        <v>0.99543674951433814</v>
      </c>
      <c r="L2721">
        <v>7.3914368797856733E-2</v>
      </c>
      <c r="M2721">
        <v>0.84297357616195778</v>
      </c>
      <c r="N2721" s="44">
        <v>0.95507546143252409</v>
      </c>
      <c r="O2721" s="161"/>
      <c r="P2721" s="162"/>
      <c r="Q2721" s="162"/>
      <c r="R2721" s="163"/>
      <c r="S2721" s="161"/>
      <c r="V2721" s="163"/>
      <c r="W2721" s="164"/>
      <c r="X2721" s="164"/>
    </row>
    <row r="2722" spans="10:24" x14ac:dyDescent="0.25">
      <c r="J2722">
        <v>2719</v>
      </c>
      <c r="K2722" s="43">
        <v>0.41859426163106828</v>
      </c>
      <c r="L2722">
        <v>0.42847608179112329</v>
      </c>
      <c r="M2722">
        <v>0.96960180479476854</v>
      </c>
      <c r="N2722" s="44">
        <v>3.9209786836713389E-2</v>
      </c>
      <c r="O2722" s="161"/>
      <c r="P2722" s="162"/>
      <c r="Q2722" s="162"/>
      <c r="R2722" s="163"/>
      <c r="S2722" s="161"/>
      <c r="V2722" s="163"/>
      <c r="W2722" s="164"/>
      <c r="X2722" s="164"/>
    </row>
    <row r="2723" spans="10:24" x14ac:dyDescent="0.25">
      <c r="J2723">
        <v>2720</v>
      </c>
      <c r="K2723" s="43">
        <v>0.69407077300374509</v>
      </c>
      <c r="L2723">
        <v>0.67271976747075635</v>
      </c>
      <c r="M2723">
        <v>0.65951407577506471</v>
      </c>
      <c r="N2723" s="44">
        <v>8.9629039578100977E-2</v>
      </c>
      <c r="O2723" s="161"/>
      <c r="P2723" s="162"/>
      <c r="Q2723" s="162"/>
      <c r="R2723" s="163"/>
      <c r="S2723" s="161"/>
      <c r="V2723" s="163"/>
      <c r="W2723" s="164"/>
      <c r="X2723" s="164"/>
    </row>
    <row r="2724" spans="10:24" x14ac:dyDescent="0.25">
      <c r="J2724">
        <v>2721</v>
      </c>
      <c r="K2724" s="43">
        <v>0.61371158458986341</v>
      </c>
      <c r="L2724">
        <v>0.7203226416992824</v>
      </c>
      <c r="M2724">
        <v>0.41975758055821999</v>
      </c>
      <c r="N2724" s="44">
        <v>0.21446128057819014</v>
      </c>
      <c r="O2724" s="161"/>
      <c r="P2724" s="162"/>
      <c r="Q2724" s="162"/>
      <c r="R2724" s="163"/>
      <c r="S2724" s="161"/>
      <c r="V2724" s="163"/>
      <c r="W2724" s="164"/>
      <c r="X2724" s="164"/>
    </row>
    <row r="2725" spans="10:24" x14ac:dyDescent="0.25">
      <c r="J2725">
        <v>2722</v>
      </c>
      <c r="K2725" s="43">
        <v>0.9380666748153077</v>
      </c>
      <c r="L2725">
        <v>8.0723756097593635E-2</v>
      </c>
      <c r="M2725">
        <v>0.78873402047951768</v>
      </c>
      <c r="N2725" s="44">
        <v>0.94888155504580118</v>
      </c>
      <c r="O2725" s="161"/>
      <c r="P2725" s="162"/>
      <c r="Q2725" s="162"/>
      <c r="R2725" s="163"/>
      <c r="S2725" s="161"/>
      <c r="V2725" s="163"/>
      <c r="W2725" s="164"/>
      <c r="X2725" s="164"/>
    </row>
    <row r="2726" spans="10:24" x14ac:dyDescent="0.25">
      <c r="J2726">
        <v>2723</v>
      </c>
      <c r="K2726" s="43">
        <v>0.48762233665429378</v>
      </c>
      <c r="L2726">
        <v>0.917798678807493</v>
      </c>
      <c r="M2726">
        <v>0.51231613510185725</v>
      </c>
      <c r="N2726" s="44">
        <v>0.24200507496714041</v>
      </c>
      <c r="O2726" s="161"/>
      <c r="P2726" s="162"/>
      <c r="Q2726" s="162"/>
      <c r="R2726" s="163"/>
      <c r="S2726" s="161"/>
      <c r="V2726" s="163"/>
      <c r="W2726" s="164"/>
      <c r="X2726" s="164"/>
    </row>
    <row r="2727" spans="10:24" x14ac:dyDescent="0.25">
      <c r="J2727">
        <v>2724</v>
      </c>
      <c r="K2727" s="43">
        <v>0.96028430390453423</v>
      </c>
      <c r="L2727">
        <v>0.35847747403549513</v>
      </c>
      <c r="M2727">
        <v>0.50486711445602261</v>
      </c>
      <c r="N2727" s="44">
        <v>0.20889412547858344</v>
      </c>
      <c r="O2727" s="161"/>
      <c r="P2727" s="162"/>
      <c r="Q2727" s="162"/>
      <c r="R2727" s="163"/>
      <c r="S2727" s="161"/>
      <c r="V2727" s="163"/>
      <c r="W2727" s="164"/>
      <c r="X2727" s="164"/>
    </row>
    <row r="2728" spans="10:24" x14ac:dyDescent="0.25">
      <c r="J2728">
        <v>2725</v>
      </c>
      <c r="K2728" s="43">
        <v>0.45804527014577234</v>
      </c>
      <c r="L2728">
        <v>0.38186826400346952</v>
      </c>
      <c r="M2728">
        <v>0.34892665677209622</v>
      </c>
      <c r="N2728" s="44">
        <v>0.86424046481123318</v>
      </c>
      <c r="O2728" s="161"/>
      <c r="P2728" s="162"/>
      <c r="Q2728" s="162"/>
      <c r="R2728" s="163"/>
      <c r="S2728" s="161"/>
      <c r="V2728" s="163"/>
      <c r="W2728" s="164"/>
      <c r="X2728" s="164"/>
    </row>
    <row r="2729" spans="10:24" x14ac:dyDescent="0.25">
      <c r="J2729">
        <v>2726</v>
      </c>
      <c r="K2729" s="43">
        <v>0.70362765422632845</v>
      </c>
      <c r="L2729">
        <v>0.48275406265638043</v>
      </c>
      <c r="M2729">
        <v>0.54370323775282303</v>
      </c>
      <c r="N2729" s="44">
        <v>0.50167429577536571</v>
      </c>
      <c r="O2729" s="161"/>
      <c r="P2729" s="162"/>
      <c r="Q2729" s="162"/>
      <c r="R2729" s="163"/>
      <c r="S2729" s="161"/>
      <c r="V2729" s="163"/>
      <c r="W2729" s="164"/>
      <c r="X2729" s="164"/>
    </row>
    <row r="2730" spans="10:24" x14ac:dyDescent="0.25">
      <c r="J2730">
        <v>2727</v>
      </c>
      <c r="K2730" s="43">
        <v>0.71599855522298961</v>
      </c>
      <c r="L2730">
        <v>0.99185232391610012</v>
      </c>
      <c r="M2730">
        <v>0.70407476637152067</v>
      </c>
      <c r="N2730" s="44">
        <v>0.64476299284245253</v>
      </c>
      <c r="O2730" s="161"/>
      <c r="P2730" s="162"/>
      <c r="Q2730" s="162"/>
      <c r="R2730" s="163"/>
      <c r="S2730" s="161"/>
      <c r="V2730" s="163"/>
      <c r="W2730" s="164"/>
      <c r="X2730" s="164"/>
    </row>
    <row r="2731" spans="10:24" x14ac:dyDescent="0.25">
      <c r="J2731">
        <v>2728</v>
      </c>
      <c r="K2731" s="43">
        <v>0.91776160825457531</v>
      </c>
      <c r="L2731">
        <v>0.54687091334544702</v>
      </c>
      <c r="M2731">
        <v>0.69661976946744275</v>
      </c>
      <c r="N2731" s="44">
        <v>0.92244900559999432</v>
      </c>
      <c r="O2731" s="161"/>
      <c r="P2731" s="162"/>
      <c r="Q2731" s="162"/>
      <c r="R2731" s="163"/>
      <c r="S2731" s="161"/>
      <c r="V2731" s="163"/>
      <c r="W2731" s="164"/>
      <c r="X2731" s="164"/>
    </row>
    <row r="2732" spans="10:24" x14ac:dyDescent="0.25">
      <c r="J2732">
        <v>2729</v>
      </c>
      <c r="K2732" s="43">
        <v>0.42799525622862011</v>
      </c>
      <c r="L2732">
        <v>0.19327641269735385</v>
      </c>
      <c r="M2732">
        <v>0.80420488989949601</v>
      </c>
      <c r="N2732" s="44">
        <v>0.45782080878087583</v>
      </c>
      <c r="O2732" s="161"/>
      <c r="P2732" s="162"/>
      <c r="Q2732" s="162"/>
      <c r="R2732" s="163"/>
      <c r="S2732" s="161"/>
      <c r="V2732" s="163"/>
      <c r="W2732" s="164"/>
      <c r="X2732" s="164"/>
    </row>
    <row r="2733" spans="10:24" x14ac:dyDescent="0.25">
      <c r="J2733">
        <v>2730</v>
      </c>
      <c r="K2733" s="43">
        <v>4.9478952006273613E-2</v>
      </c>
      <c r="L2733">
        <v>0.13893360129109522</v>
      </c>
      <c r="M2733">
        <v>0.78417964628619152</v>
      </c>
      <c r="N2733" s="44">
        <v>0.8616752964724208</v>
      </c>
      <c r="O2733" s="161"/>
      <c r="P2733" s="162"/>
      <c r="Q2733" s="162"/>
      <c r="R2733" s="163"/>
      <c r="S2733" s="161"/>
      <c r="V2733" s="163"/>
      <c r="W2733" s="164"/>
      <c r="X2733" s="164"/>
    </row>
    <row r="2734" spans="10:24" x14ac:dyDescent="0.25">
      <c r="J2734">
        <v>2731</v>
      </c>
      <c r="K2734" s="43">
        <v>0.99449419301895214</v>
      </c>
      <c r="L2734">
        <v>0.71421531498839841</v>
      </c>
      <c r="M2734">
        <v>0.52958417385317402</v>
      </c>
      <c r="N2734" s="44">
        <v>0.89035040208656235</v>
      </c>
      <c r="O2734" s="161"/>
      <c r="P2734" s="162"/>
      <c r="Q2734" s="162"/>
      <c r="R2734" s="163"/>
      <c r="S2734" s="161"/>
      <c r="V2734" s="163"/>
      <c r="W2734" s="164"/>
      <c r="X2734" s="164"/>
    </row>
    <row r="2735" spans="10:24" x14ac:dyDescent="0.25">
      <c r="J2735">
        <v>2732</v>
      </c>
      <c r="K2735" s="43">
        <v>0.58662872209997396</v>
      </c>
      <c r="L2735">
        <v>0.40572295122283197</v>
      </c>
      <c r="M2735">
        <v>0.17086671093059602</v>
      </c>
      <c r="N2735" s="44">
        <v>0.43014757241628965</v>
      </c>
      <c r="O2735" s="161"/>
      <c r="P2735" s="162"/>
      <c r="Q2735" s="162"/>
      <c r="R2735" s="163"/>
      <c r="S2735" s="161"/>
      <c r="V2735" s="163"/>
      <c r="W2735" s="164"/>
      <c r="X2735" s="164"/>
    </row>
    <row r="2736" spans="10:24" x14ac:dyDescent="0.25">
      <c r="J2736">
        <v>2733</v>
      </c>
      <c r="K2736" s="43">
        <v>0.22537712072621541</v>
      </c>
      <c r="L2736">
        <v>0.26807248921479432</v>
      </c>
      <c r="M2736">
        <v>0.1050510305529011</v>
      </c>
      <c r="N2736" s="44">
        <v>0.32378104161093302</v>
      </c>
      <c r="O2736" s="161"/>
      <c r="P2736" s="162"/>
      <c r="Q2736" s="162"/>
      <c r="R2736" s="163"/>
      <c r="S2736" s="161"/>
      <c r="V2736" s="163"/>
      <c r="W2736" s="164"/>
      <c r="X2736" s="164"/>
    </row>
    <row r="2737" spans="10:24" x14ac:dyDescent="0.25">
      <c r="J2737">
        <v>2734</v>
      </c>
      <c r="K2737" s="43">
        <v>0.99271521693222531</v>
      </c>
      <c r="L2737">
        <v>0.51637765692465021</v>
      </c>
      <c r="M2737">
        <v>9.6385957113013454E-2</v>
      </c>
      <c r="N2737" s="44">
        <v>0.81118254869801498</v>
      </c>
      <c r="O2737" s="161"/>
      <c r="P2737" s="162"/>
      <c r="Q2737" s="162"/>
      <c r="R2737" s="163"/>
      <c r="S2737" s="161"/>
      <c r="V2737" s="163"/>
      <c r="W2737" s="164"/>
      <c r="X2737" s="164"/>
    </row>
    <row r="2738" spans="10:24" x14ac:dyDescent="0.25">
      <c r="J2738">
        <v>2735</v>
      </c>
      <c r="K2738" s="43">
        <v>0.60705884710354352</v>
      </c>
      <c r="L2738">
        <v>0.82397580409190252</v>
      </c>
      <c r="M2738">
        <v>0.76067918349819308</v>
      </c>
      <c r="N2738" s="44">
        <v>0.38552919001907593</v>
      </c>
      <c r="O2738" s="161"/>
      <c r="P2738" s="162"/>
      <c r="Q2738" s="162"/>
      <c r="R2738" s="163"/>
      <c r="S2738" s="161"/>
      <c r="V2738" s="163"/>
      <c r="W2738" s="164"/>
      <c r="X2738" s="164"/>
    </row>
    <row r="2739" spans="10:24" x14ac:dyDescent="0.25">
      <c r="J2739">
        <v>2736</v>
      </c>
      <c r="K2739" s="43">
        <v>0.62839984862124265</v>
      </c>
      <c r="L2739">
        <v>0.77871443202862956</v>
      </c>
      <c r="M2739">
        <v>0.7904598431646388</v>
      </c>
      <c r="N2739" s="44">
        <v>0.69948808512621319</v>
      </c>
      <c r="O2739" s="161"/>
      <c r="P2739" s="162"/>
      <c r="Q2739" s="162"/>
      <c r="R2739" s="163"/>
      <c r="S2739" s="161"/>
      <c r="V2739" s="163"/>
      <c r="W2739" s="164"/>
      <c r="X2739" s="164"/>
    </row>
    <row r="2740" spans="10:24" x14ac:dyDescent="0.25">
      <c r="J2740">
        <v>2737</v>
      </c>
      <c r="K2740" s="43">
        <v>0.86103830021742722</v>
      </c>
      <c r="L2740">
        <v>0.24294924201242063</v>
      </c>
      <c r="M2740">
        <v>0.20197240309293862</v>
      </c>
      <c r="N2740" s="44">
        <v>0.70694112896738914</v>
      </c>
      <c r="O2740" s="161"/>
      <c r="P2740" s="162"/>
      <c r="Q2740" s="162"/>
      <c r="R2740" s="163"/>
      <c r="S2740" s="161"/>
      <c r="V2740" s="163"/>
      <c r="W2740" s="164"/>
      <c r="X2740" s="164"/>
    </row>
    <row r="2741" spans="10:24" x14ac:dyDescent="0.25">
      <c r="J2741">
        <v>2738</v>
      </c>
      <c r="K2741" s="43">
        <v>0.76000208659209756</v>
      </c>
      <c r="L2741">
        <v>0.29646480065365244</v>
      </c>
      <c r="M2741">
        <v>0.18696768088050741</v>
      </c>
      <c r="N2741" s="44">
        <v>0.15171212982360027</v>
      </c>
      <c r="O2741" s="161"/>
      <c r="P2741" s="162"/>
      <c r="Q2741" s="162"/>
      <c r="R2741" s="163"/>
      <c r="S2741" s="161"/>
      <c r="V2741" s="163"/>
      <c r="W2741" s="164"/>
      <c r="X2741" s="164"/>
    </row>
    <row r="2742" spans="10:24" x14ac:dyDescent="0.25">
      <c r="J2742">
        <v>2739</v>
      </c>
      <c r="K2742" s="43">
        <v>0.41274895565408332</v>
      </c>
      <c r="L2742">
        <v>0.10631577396646519</v>
      </c>
      <c r="M2742">
        <v>0.14767165323995068</v>
      </c>
      <c r="N2742" s="44">
        <v>0.3923049072371384</v>
      </c>
      <c r="O2742" s="161"/>
      <c r="P2742" s="162"/>
      <c r="Q2742" s="162"/>
      <c r="R2742" s="163"/>
      <c r="S2742" s="161"/>
      <c r="V2742" s="163"/>
      <c r="W2742" s="164"/>
      <c r="X2742" s="164"/>
    </row>
    <row r="2743" spans="10:24" x14ac:dyDescent="0.25">
      <c r="J2743">
        <v>2740</v>
      </c>
      <c r="K2743" s="43">
        <v>0.63870383113761753</v>
      </c>
      <c r="L2743">
        <v>0.93119803762429487</v>
      </c>
      <c r="M2743">
        <v>0.79102613544246592</v>
      </c>
      <c r="N2743" s="44">
        <v>0.41028646765152266</v>
      </c>
      <c r="O2743" s="161"/>
      <c r="P2743" s="162"/>
      <c r="Q2743" s="162"/>
      <c r="R2743" s="163"/>
      <c r="S2743" s="161"/>
      <c r="V2743" s="163"/>
      <c r="W2743" s="164"/>
      <c r="X2743" s="164"/>
    </row>
    <row r="2744" spans="10:24" x14ac:dyDescent="0.25">
      <c r="J2744">
        <v>2741</v>
      </c>
      <c r="K2744" s="43">
        <v>0.88807785000700423</v>
      </c>
      <c r="L2744">
        <v>0.86842737069365006</v>
      </c>
      <c r="M2744">
        <v>0.18681119983949279</v>
      </c>
      <c r="N2744" s="44">
        <v>0.46367904812258987</v>
      </c>
      <c r="O2744" s="161"/>
      <c r="P2744" s="162"/>
      <c r="Q2744" s="162"/>
      <c r="R2744" s="163"/>
      <c r="S2744" s="161"/>
      <c r="V2744" s="163"/>
      <c r="W2744" s="164"/>
      <c r="X2744" s="164"/>
    </row>
    <row r="2745" spans="10:24" x14ac:dyDescent="0.25">
      <c r="J2745">
        <v>2742</v>
      </c>
      <c r="K2745" s="43">
        <v>0.69485124721928793</v>
      </c>
      <c r="L2745">
        <v>0.73904329315208594</v>
      </c>
      <c r="M2745">
        <v>0.78325846477229955</v>
      </c>
      <c r="N2745" s="44">
        <v>0.34734230433986313</v>
      </c>
      <c r="O2745" s="161"/>
      <c r="P2745" s="162"/>
      <c r="Q2745" s="162"/>
      <c r="R2745" s="163"/>
      <c r="S2745" s="161"/>
      <c r="V2745" s="163"/>
      <c r="W2745" s="164"/>
      <c r="X2745" s="164"/>
    </row>
    <row r="2746" spans="10:24" x14ac:dyDescent="0.25">
      <c r="J2746">
        <v>2743</v>
      </c>
      <c r="K2746" s="43">
        <v>0.43522416460254132</v>
      </c>
      <c r="L2746">
        <v>0.39548255810839428</v>
      </c>
      <c r="M2746">
        <v>5.6223315651474648E-3</v>
      </c>
      <c r="N2746" s="44">
        <v>0.20117531320003734</v>
      </c>
      <c r="O2746" s="161"/>
      <c r="P2746" s="162"/>
      <c r="Q2746" s="162"/>
      <c r="R2746" s="163"/>
      <c r="S2746" s="161"/>
      <c r="V2746" s="163"/>
      <c r="W2746" s="164"/>
      <c r="X2746" s="164"/>
    </row>
    <row r="2747" spans="10:24" x14ac:dyDescent="0.25">
      <c r="J2747">
        <v>2744</v>
      </c>
      <c r="K2747" s="43">
        <v>0.55638284527028903</v>
      </c>
      <c r="L2747">
        <v>0.86830978768753109</v>
      </c>
      <c r="M2747">
        <v>1.106573005878686E-2</v>
      </c>
      <c r="N2747" s="44">
        <v>0.98144633225016853</v>
      </c>
      <c r="O2747" s="161"/>
      <c r="P2747" s="162"/>
      <c r="Q2747" s="162"/>
      <c r="R2747" s="163"/>
      <c r="S2747" s="161"/>
      <c r="V2747" s="163"/>
      <c r="W2747" s="164"/>
      <c r="X2747" s="164"/>
    </row>
    <row r="2748" spans="10:24" x14ac:dyDescent="0.25">
      <c r="J2748">
        <v>2745</v>
      </c>
      <c r="K2748" s="43">
        <v>0.48970480148212314</v>
      </c>
      <c r="L2748">
        <v>0.28760258868900568</v>
      </c>
      <c r="M2748">
        <v>0.3416069120879327</v>
      </c>
      <c r="N2748" s="44">
        <v>9.2633399484288059E-2</v>
      </c>
      <c r="O2748" s="161"/>
      <c r="P2748" s="162"/>
      <c r="Q2748" s="162"/>
      <c r="R2748" s="163"/>
      <c r="S2748" s="161"/>
      <c r="V2748" s="163"/>
      <c r="W2748" s="164"/>
      <c r="X2748" s="164"/>
    </row>
    <row r="2749" spans="10:24" x14ac:dyDescent="0.25">
      <c r="J2749">
        <v>2746</v>
      </c>
      <c r="K2749" s="43">
        <v>0.29584540721706798</v>
      </c>
      <c r="L2749">
        <v>0.97918535703429777</v>
      </c>
      <c r="M2749">
        <v>0.76116163629231048</v>
      </c>
      <c r="N2749" s="44">
        <v>0.84062912753911101</v>
      </c>
      <c r="O2749" s="161"/>
      <c r="P2749" s="162"/>
      <c r="Q2749" s="162"/>
      <c r="R2749" s="163"/>
      <c r="S2749" s="161"/>
      <c r="V2749" s="163"/>
      <c r="W2749" s="164"/>
      <c r="X2749" s="164"/>
    </row>
    <row r="2750" spans="10:24" x14ac:dyDescent="0.25">
      <c r="J2750">
        <v>2747</v>
      </c>
      <c r="K2750" s="43">
        <v>0.99779768378187184</v>
      </c>
      <c r="L2750">
        <v>0.20666265311635656</v>
      </c>
      <c r="M2750">
        <v>0.9056279518010123</v>
      </c>
      <c r="N2750" s="44">
        <v>0.70831989619861635</v>
      </c>
      <c r="O2750" s="161"/>
      <c r="P2750" s="162"/>
      <c r="Q2750" s="162"/>
      <c r="R2750" s="163"/>
      <c r="S2750" s="161"/>
      <c r="V2750" s="163"/>
      <c r="W2750" s="164"/>
      <c r="X2750" s="164"/>
    </row>
    <row r="2751" spans="10:24" x14ac:dyDescent="0.25">
      <c r="J2751">
        <v>2748</v>
      </c>
      <c r="K2751" s="43">
        <v>0.68282240661455373</v>
      </c>
      <c r="L2751">
        <v>0.94492712691876102</v>
      </c>
      <c r="M2751">
        <v>0.33181929193423665</v>
      </c>
      <c r="N2751" s="44">
        <v>0.98294360888366017</v>
      </c>
      <c r="O2751" s="161"/>
      <c r="P2751" s="162"/>
      <c r="Q2751" s="162"/>
      <c r="R2751" s="163"/>
      <c r="S2751" s="161"/>
      <c r="V2751" s="163"/>
      <c r="W2751" s="164"/>
      <c r="X2751" s="164"/>
    </row>
    <row r="2752" spans="10:24" x14ac:dyDescent="0.25">
      <c r="J2752">
        <v>2749</v>
      </c>
      <c r="K2752" s="43">
        <v>0.57061098909708818</v>
      </c>
      <c r="L2752">
        <v>0.19715150886891053</v>
      </c>
      <c r="M2752">
        <v>3.1065853483242201E-2</v>
      </c>
      <c r="N2752" s="44">
        <v>0.60807383180359198</v>
      </c>
      <c r="O2752" s="161"/>
      <c r="P2752" s="162"/>
      <c r="Q2752" s="162"/>
      <c r="R2752" s="163"/>
      <c r="S2752" s="161"/>
      <c r="V2752" s="163"/>
      <c r="W2752" s="164"/>
      <c r="X2752" s="164"/>
    </row>
    <row r="2753" spans="10:24" x14ac:dyDescent="0.25">
      <c r="J2753">
        <v>2750</v>
      </c>
      <c r="K2753" s="43">
        <v>7.8806029289984703E-2</v>
      </c>
      <c r="L2753">
        <v>0.1297809883323956</v>
      </c>
      <c r="M2753">
        <v>0.82300174493301359</v>
      </c>
      <c r="N2753" s="44">
        <v>0.46351590235206486</v>
      </c>
      <c r="O2753" s="161"/>
      <c r="P2753" s="162"/>
      <c r="Q2753" s="162"/>
      <c r="R2753" s="163"/>
      <c r="S2753" s="161"/>
      <c r="V2753" s="163"/>
      <c r="W2753" s="164"/>
      <c r="X2753" s="164"/>
    </row>
    <row r="2754" spans="10:24" x14ac:dyDescent="0.25">
      <c r="J2754">
        <v>2751</v>
      </c>
      <c r="K2754" s="43">
        <v>0.2633805732689376</v>
      </c>
      <c r="L2754">
        <v>0.88435363059907979</v>
      </c>
      <c r="M2754">
        <v>0.38649863640594562</v>
      </c>
      <c r="N2754" s="44">
        <v>0.54037691513045616</v>
      </c>
      <c r="O2754" s="161"/>
      <c r="P2754" s="162"/>
      <c r="Q2754" s="162"/>
      <c r="R2754" s="163"/>
      <c r="S2754" s="161"/>
      <c r="V2754" s="163"/>
      <c r="W2754" s="164"/>
      <c r="X2754" s="164"/>
    </row>
    <row r="2755" spans="10:24" x14ac:dyDescent="0.25">
      <c r="J2755">
        <v>2752</v>
      </c>
      <c r="K2755" s="43">
        <v>0.36443347597750686</v>
      </c>
      <c r="L2755">
        <v>0.14953809792005002</v>
      </c>
      <c r="M2755">
        <v>0.76820043260872573</v>
      </c>
      <c r="N2755" s="44">
        <v>0.77983435396698475</v>
      </c>
      <c r="O2755" s="161"/>
      <c r="P2755" s="162"/>
      <c r="Q2755" s="162"/>
      <c r="R2755" s="163"/>
      <c r="S2755" s="161"/>
      <c r="V2755" s="163"/>
      <c r="W2755" s="164"/>
      <c r="X2755" s="164"/>
    </row>
    <row r="2756" spans="10:24" x14ac:dyDescent="0.25">
      <c r="J2756">
        <v>2753</v>
      </c>
      <c r="K2756" s="43">
        <v>0.54363234747017208</v>
      </c>
      <c r="L2756">
        <v>0.83403953580183221</v>
      </c>
      <c r="M2756">
        <v>0.13226332317671419</v>
      </c>
      <c r="N2756" s="44">
        <v>0.40389930414825126</v>
      </c>
      <c r="O2756" s="161"/>
      <c r="P2756" s="162"/>
      <c r="Q2756" s="162"/>
      <c r="R2756" s="163"/>
      <c r="S2756" s="161"/>
      <c r="V2756" s="163"/>
      <c r="W2756" s="164"/>
      <c r="X2756" s="164"/>
    </row>
    <row r="2757" spans="10:24" x14ac:dyDescent="0.25">
      <c r="J2757">
        <v>2754</v>
      </c>
      <c r="K2757" s="43">
        <v>0.56236725173705393</v>
      </c>
      <c r="L2757">
        <v>0.21483432351832665</v>
      </c>
      <c r="M2757">
        <v>0.30306354221683651</v>
      </c>
      <c r="N2757" s="44">
        <v>0.42442949415215903</v>
      </c>
      <c r="O2757" s="161"/>
      <c r="P2757" s="162"/>
      <c r="Q2757" s="162"/>
      <c r="R2757" s="163"/>
      <c r="S2757" s="161"/>
      <c r="V2757" s="163"/>
      <c r="W2757" s="164"/>
      <c r="X2757" s="164"/>
    </row>
    <row r="2758" spans="10:24" x14ac:dyDescent="0.25">
      <c r="J2758">
        <v>2755</v>
      </c>
      <c r="K2758" s="43">
        <v>0.41173886369757373</v>
      </c>
      <c r="L2758">
        <v>0.65765945337378329</v>
      </c>
      <c r="M2758">
        <v>0.43182585429793818</v>
      </c>
      <c r="N2758" s="44">
        <v>0.2901846454100967</v>
      </c>
      <c r="O2758" s="161"/>
      <c r="P2758" s="162"/>
      <c r="Q2758" s="162"/>
      <c r="R2758" s="163"/>
      <c r="S2758" s="161"/>
      <c r="V2758" s="163"/>
      <c r="W2758" s="164"/>
      <c r="X2758" s="164"/>
    </row>
    <row r="2759" spans="10:24" x14ac:dyDescent="0.25">
      <c r="J2759">
        <v>2756</v>
      </c>
      <c r="K2759" s="43">
        <v>0.2563089281139016</v>
      </c>
      <c r="L2759">
        <v>0.82054711994134355</v>
      </c>
      <c r="M2759">
        <v>0.95331491383439071</v>
      </c>
      <c r="N2759" s="44">
        <v>0.40436971088582274</v>
      </c>
      <c r="O2759" s="161"/>
      <c r="P2759" s="162"/>
      <c r="Q2759" s="162"/>
      <c r="R2759" s="163"/>
      <c r="S2759" s="161"/>
      <c r="V2759" s="163"/>
      <c r="W2759" s="164"/>
      <c r="X2759" s="164"/>
    </row>
    <row r="2760" spans="10:24" x14ac:dyDescent="0.25">
      <c r="J2760">
        <v>2757</v>
      </c>
      <c r="K2760" s="43">
        <v>0.55951435249699688</v>
      </c>
      <c r="L2760">
        <v>0.94579430875550385</v>
      </c>
      <c r="M2760">
        <v>0.71424765200356966</v>
      </c>
      <c r="N2760" s="44">
        <v>0.78122384820053403</v>
      </c>
      <c r="O2760" s="161"/>
      <c r="P2760" s="162"/>
      <c r="Q2760" s="162"/>
      <c r="R2760" s="163"/>
      <c r="S2760" s="161"/>
      <c r="V2760" s="163"/>
      <c r="W2760" s="164"/>
      <c r="X2760" s="164"/>
    </row>
    <row r="2761" spans="10:24" x14ac:dyDescent="0.25">
      <c r="J2761">
        <v>2758</v>
      </c>
      <c r="K2761" s="43">
        <v>0.5852323190239701</v>
      </c>
      <c r="L2761">
        <v>3.1291421656200691E-2</v>
      </c>
      <c r="M2761">
        <v>0.89384712626203133</v>
      </c>
      <c r="N2761" s="44">
        <v>0.22864101270742809</v>
      </c>
      <c r="O2761" s="161"/>
      <c r="P2761" s="162"/>
      <c r="Q2761" s="162"/>
      <c r="R2761" s="163"/>
      <c r="S2761" s="161"/>
      <c r="V2761" s="163"/>
      <c r="W2761" s="164"/>
      <c r="X2761" s="164"/>
    </row>
    <row r="2762" spans="10:24" x14ac:dyDescent="0.25">
      <c r="J2762">
        <v>2759</v>
      </c>
      <c r="K2762" s="43">
        <v>0.23482994056705886</v>
      </c>
      <c r="L2762">
        <v>0.32405477570454588</v>
      </c>
      <c r="M2762">
        <v>0.66065887458313899</v>
      </c>
      <c r="N2762" s="44">
        <v>0.30669078044154108</v>
      </c>
      <c r="O2762" s="161"/>
      <c r="P2762" s="162"/>
      <c r="Q2762" s="162"/>
      <c r="R2762" s="163"/>
      <c r="S2762" s="161"/>
      <c r="V2762" s="163"/>
      <c r="W2762" s="164"/>
      <c r="X2762" s="164"/>
    </row>
    <row r="2763" spans="10:24" x14ac:dyDescent="0.25">
      <c r="J2763">
        <v>2760</v>
      </c>
      <c r="K2763" s="43">
        <v>0.75373322727865677</v>
      </c>
      <c r="L2763">
        <v>0.16969823002830098</v>
      </c>
      <c r="M2763">
        <v>0.88866718461551453</v>
      </c>
      <c r="N2763" s="44">
        <v>0.64916593881566587</v>
      </c>
      <c r="O2763" s="161"/>
      <c r="P2763" s="162"/>
      <c r="Q2763" s="162"/>
      <c r="R2763" s="163"/>
      <c r="S2763" s="161"/>
      <c r="V2763" s="163"/>
      <c r="W2763" s="164"/>
      <c r="X2763" s="164"/>
    </row>
    <row r="2764" spans="10:24" x14ac:dyDescent="0.25">
      <c r="J2764">
        <v>2761</v>
      </c>
      <c r="K2764" s="43">
        <v>0.85154765010963784</v>
      </c>
      <c r="L2764">
        <v>0.3710099962195359</v>
      </c>
      <c r="M2764">
        <v>0.50310645040602153</v>
      </c>
      <c r="N2764" s="44">
        <v>0.32205878579397418</v>
      </c>
      <c r="O2764" s="161"/>
      <c r="P2764" s="162"/>
      <c r="Q2764" s="162"/>
      <c r="R2764" s="163"/>
      <c r="S2764" s="161"/>
      <c r="V2764" s="163"/>
      <c r="W2764" s="164"/>
      <c r="X2764" s="164"/>
    </row>
    <row r="2765" spans="10:24" x14ac:dyDescent="0.25">
      <c r="J2765">
        <v>2762</v>
      </c>
      <c r="K2765" s="43">
        <v>0.84331971424110608</v>
      </c>
      <c r="L2765">
        <v>0.74786782433723942</v>
      </c>
      <c r="M2765">
        <v>0.61754980762420231</v>
      </c>
      <c r="N2765" s="44">
        <v>0.38096054913996746</v>
      </c>
      <c r="O2765" s="161"/>
      <c r="P2765" s="162"/>
      <c r="Q2765" s="162"/>
      <c r="R2765" s="163"/>
      <c r="S2765" s="161"/>
      <c r="V2765" s="163"/>
      <c r="W2765" s="164"/>
      <c r="X2765" s="164"/>
    </row>
    <row r="2766" spans="10:24" x14ac:dyDescent="0.25">
      <c r="J2766">
        <v>2763</v>
      </c>
      <c r="K2766" s="43">
        <v>0.86572533114575345</v>
      </c>
      <c r="L2766">
        <v>0.76171455244364961</v>
      </c>
      <c r="M2766">
        <v>0.37078115592084138</v>
      </c>
      <c r="N2766" s="44">
        <v>0.8331142273566311</v>
      </c>
      <c r="O2766" s="161"/>
      <c r="P2766" s="162"/>
      <c r="Q2766" s="162"/>
      <c r="R2766" s="163"/>
      <c r="S2766" s="161"/>
      <c r="V2766" s="163"/>
      <c r="W2766" s="164"/>
      <c r="X2766" s="164"/>
    </row>
    <row r="2767" spans="10:24" x14ac:dyDescent="0.25">
      <c r="J2767">
        <v>2764</v>
      </c>
      <c r="K2767" s="43">
        <v>0.37290151706654895</v>
      </c>
      <c r="L2767">
        <v>0.73060069901372127</v>
      </c>
      <c r="M2767">
        <v>2.4570607964331637E-2</v>
      </c>
      <c r="N2767" s="44">
        <v>0.58120990384577065</v>
      </c>
      <c r="O2767" s="161"/>
      <c r="P2767" s="162"/>
      <c r="Q2767" s="162"/>
      <c r="R2767" s="163"/>
      <c r="S2767" s="161"/>
      <c r="V2767" s="163"/>
      <c r="W2767" s="164"/>
      <c r="X2767" s="164"/>
    </row>
    <row r="2768" spans="10:24" x14ac:dyDescent="0.25">
      <c r="J2768">
        <v>2765</v>
      </c>
      <c r="K2768" s="43">
        <v>0.53559936329481628</v>
      </c>
      <c r="L2768">
        <v>0.75862176128239012</v>
      </c>
      <c r="M2768">
        <v>0.88777491238408646</v>
      </c>
      <c r="N2768" s="44">
        <v>0.97910139465308332</v>
      </c>
      <c r="O2768" s="161"/>
      <c r="P2768" s="162"/>
      <c r="Q2768" s="162"/>
      <c r="R2768" s="163"/>
      <c r="S2768" s="161"/>
      <c r="V2768" s="163"/>
      <c r="W2768" s="164"/>
      <c r="X2768" s="164"/>
    </row>
    <row r="2769" spans="10:24" x14ac:dyDescent="0.25">
      <c r="J2769">
        <v>2766</v>
      </c>
      <c r="K2769" s="43">
        <v>0.93220410670044485</v>
      </c>
      <c r="L2769">
        <v>0.24489581495914692</v>
      </c>
      <c r="M2769">
        <v>0.37799836675988285</v>
      </c>
      <c r="N2769" s="44">
        <v>7.8239186273851291E-2</v>
      </c>
      <c r="O2769" s="161"/>
      <c r="P2769" s="162"/>
      <c r="Q2769" s="162"/>
      <c r="R2769" s="163"/>
      <c r="S2769" s="161"/>
      <c r="V2769" s="163"/>
      <c r="W2769" s="164"/>
      <c r="X2769" s="164"/>
    </row>
    <row r="2770" spans="10:24" x14ac:dyDescent="0.25">
      <c r="J2770">
        <v>2767</v>
      </c>
      <c r="K2770" s="43">
        <v>0.80122227824892389</v>
      </c>
      <c r="L2770">
        <v>0.15075388617428842</v>
      </c>
      <c r="M2770">
        <v>0.59863675057217947</v>
      </c>
      <c r="N2770" s="44">
        <v>0.5637174986201966</v>
      </c>
      <c r="O2770" s="161"/>
      <c r="P2770" s="162"/>
      <c r="Q2770" s="162"/>
      <c r="R2770" s="163"/>
      <c r="S2770" s="161"/>
      <c r="V2770" s="163"/>
      <c r="W2770" s="164"/>
      <c r="X2770" s="164"/>
    </row>
    <row r="2771" spans="10:24" x14ac:dyDescent="0.25">
      <c r="J2771">
        <v>2768</v>
      </c>
      <c r="K2771" s="43">
        <v>0.94134914729732011</v>
      </c>
      <c r="L2771">
        <v>0.48086795226697476</v>
      </c>
      <c r="M2771">
        <v>0.59508139294118989</v>
      </c>
      <c r="N2771" s="44">
        <v>0.77561411390058332</v>
      </c>
      <c r="O2771" s="161"/>
      <c r="P2771" s="162"/>
      <c r="Q2771" s="162"/>
      <c r="R2771" s="163"/>
      <c r="S2771" s="161"/>
      <c r="V2771" s="163"/>
      <c r="W2771" s="164"/>
      <c r="X2771" s="164"/>
    </row>
    <row r="2772" spans="10:24" x14ac:dyDescent="0.25">
      <c r="J2772">
        <v>2769</v>
      </c>
      <c r="K2772" s="43">
        <v>2.4165393851433903E-2</v>
      </c>
      <c r="L2772">
        <v>0.9799751717055708</v>
      </c>
      <c r="M2772">
        <v>0.46559192870192645</v>
      </c>
      <c r="N2772" s="44">
        <v>0.36027242245675795</v>
      </c>
      <c r="O2772" s="161"/>
      <c r="P2772" s="162"/>
      <c r="Q2772" s="162"/>
      <c r="R2772" s="163"/>
      <c r="S2772" s="161"/>
      <c r="V2772" s="163"/>
      <c r="W2772" s="164"/>
      <c r="X2772" s="164"/>
    </row>
    <row r="2773" spans="10:24" x14ac:dyDescent="0.25">
      <c r="J2773">
        <v>2770</v>
      </c>
      <c r="K2773" s="43">
        <v>0.11695540415645467</v>
      </c>
      <c r="L2773">
        <v>0.99668169777917692</v>
      </c>
      <c r="M2773">
        <v>0.80371286761727978</v>
      </c>
      <c r="N2773" s="44">
        <v>0.72737026652142167</v>
      </c>
      <c r="O2773" s="161"/>
      <c r="P2773" s="162"/>
      <c r="Q2773" s="162"/>
      <c r="R2773" s="163"/>
      <c r="S2773" s="161"/>
      <c r="V2773" s="163"/>
      <c r="W2773" s="164"/>
      <c r="X2773" s="164"/>
    </row>
    <row r="2774" spans="10:24" x14ac:dyDescent="0.25">
      <c r="J2774">
        <v>2771</v>
      </c>
      <c r="K2774" s="43">
        <v>0.25445833107375959</v>
      </c>
      <c r="L2774">
        <v>7.6762470020818041E-2</v>
      </c>
      <c r="M2774">
        <v>0.49948632938643833</v>
      </c>
      <c r="N2774" s="44">
        <v>0.47347911973668455</v>
      </c>
      <c r="O2774" s="161"/>
      <c r="P2774" s="162"/>
      <c r="Q2774" s="162"/>
      <c r="R2774" s="163"/>
      <c r="S2774" s="161"/>
      <c r="V2774" s="163"/>
      <c r="W2774" s="164"/>
      <c r="X2774" s="164"/>
    </row>
    <row r="2775" spans="10:24" x14ac:dyDescent="0.25">
      <c r="J2775">
        <v>2772</v>
      </c>
      <c r="K2775" s="43">
        <v>0.22898327498769033</v>
      </c>
      <c r="L2775">
        <v>0.51056225558974355</v>
      </c>
      <c r="M2775">
        <v>0.31703771739407227</v>
      </c>
      <c r="N2775" s="44">
        <v>0.95147463687291634</v>
      </c>
      <c r="O2775" s="161"/>
      <c r="P2775" s="162"/>
      <c r="Q2775" s="162"/>
      <c r="R2775" s="163"/>
      <c r="S2775" s="161"/>
      <c r="V2775" s="163"/>
      <c r="W2775" s="164"/>
      <c r="X2775" s="164"/>
    </row>
    <row r="2776" spans="10:24" x14ac:dyDescent="0.25">
      <c r="J2776">
        <v>2773</v>
      </c>
      <c r="K2776" s="43">
        <v>0.40125111847764794</v>
      </c>
      <c r="L2776">
        <v>0.27561330699787312</v>
      </c>
      <c r="M2776">
        <v>0.81501989849778822</v>
      </c>
      <c r="N2776" s="44">
        <v>7.3181229939887849E-2</v>
      </c>
      <c r="O2776" s="161"/>
      <c r="P2776" s="162"/>
      <c r="Q2776" s="162"/>
      <c r="R2776" s="163"/>
      <c r="S2776" s="161"/>
      <c r="V2776" s="163"/>
      <c r="W2776" s="164"/>
      <c r="X2776" s="164"/>
    </row>
    <row r="2777" spans="10:24" x14ac:dyDescent="0.25">
      <c r="J2777">
        <v>2774</v>
      </c>
      <c r="K2777" s="43">
        <v>0.78040496015286764</v>
      </c>
      <c r="L2777">
        <v>0.8892623681905808</v>
      </c>
      <c r="M2777">
        <v>0.14488682622830373</v>
      </c>
      <c r="N2777" s="44">
        <v>0.39162922525871002</v>
      </c>
      <c r="O2777" s="161"/>
      <c r="P2777" s="162"/>
      <c r="Q2777" s="162"/>
      <c r="R2777" s="163"/>
      <c r="S2777" s="161"/>
      <c r="V2777" s="163"/>
      <c r="W2777" s="164"/>
      <c r="X2777" s="164"/>
    </row>
    <row r="2778" spans="10:24" x14ac:dyDescent="0.25">
      <c r="J2778">
        <v>2775</v>
      </c>
      <c r="K2778" s="43">
        <v>0.83501703549660955</v>
      </c>
      <c r="L2778">
        <v>0.85470945661515951</v>
      </c>
      <c r="M2778">
        <v>0.61937177133760157</v>
      </c>
      <c r="N2778" s="44">
        <v>0.21349650964894173</v>
      </c>
      <c r="O2778" s="161"/>
      <c r="P2778" s="162"/>
      <c r="Q2778" s="162"/>
      <c r="R2778" s="163"/>
      <c r="S2778" s="161"/>
      <c r="V2778" s="163"/>
      <c r="W2778" s="164"/>
      <c r="X2778" s="164"/>
    </row>
    <row r="2779" spans="10:24" x14ac:dyDescent="0.25">
      <c r="J2779">
        <v>2776</v>
      </c>
      <c r="K2779" s="43">
        <v>0.91450263011305477</v>
      </c>
      <c r="L2779">
        <v>0.10367660251076427</v>
      </c>
      <c r="M2779">
        <v>0.62697776123036497</v>
      </c>
      <c r="N2779" s="44">
        <v>0.43314839213036038</v>
      </c>
      <c r="O2779" s="161"/>
      <c r="P2779" s="162"/>
      <c r="Q2779" s="162"/>
      <c r="R2779" s="163"/>
      <c r="S2779" s="161"/>
      <c r="V2779" s="163"/>
      <c r="W2779" s="164"/>
      <c r="X2779" s="164"/>
    </row>
    <row r="2780" spans="10:24" x14ac:dyDescent="0.25">
      <c r="J2780">
        <v>2777</v>
      </c>
      <c r="K2780" s="43">
        <v>0.57059505600973548</v>
      </c>
      <c r="L2780">
        <v>0.36062065226487727</v>
      </c>
      <c r="M2780">
        <v>0.42117951301150391</v>
      </c>
      <c r="N2780" s="44">
        <v>0.53837661837561146</v>
      </c>
      <c r="O2780" s="161"/>
      <c r="P2780" s="162"/>
      <c r="Q2780" s="162"/>
      <c r="R2780" s="163"/>
      <c r="S2780" s="161"/>
      <c r="V2780" s="163"/>
      <c r="W2780" s="164"/>
      <c r="X2780" s="164"/>
    </row>
    <row r="2781" spans="10:24" x14ac:dyDescent="0.25">
      <c r="J2781">
        <v>2778</v>
      </c>
      <c r="K2781" s="43">
        <v>0.28818345022482117</v>
      </c>
      <c r="L2781">
        <v>0.45316706291900744</v>
      </c>
      <c r="M2781">
        <v>0.51617773822899937</v>
      </c>
      <c r="N2781" s="44">
        <v>1.2314075364147858E-2</v>
      </c>
      <c r="O2781" s="161"/>
      <c r="P2781" s="162"/>
      <c r="Q2781" s="162"/>
      <c r="R2781" s="163"/>
      <c r="S2781" s="161"/>
      <c r="V2781" s="163"/>
      <c r="W2781" s="164"/>
      <c r="X2781" s="164"/>
    </row>
    <row r="2782" spans="10:24" x14ac:dyDescent="0.25">
      <c r="J2782">
        <v>2779</v>
      </c>
      <c r="K2782" s="43">
        <v>9.1636561772845515E-2</v>
      </c>
      <c r="L2782">
        <v>0.25281419017502127</v>
      </c>
      <c r="M2782">
        <v>1.8024431747613812E-2</v>
      </c>
      <c r="N2782" s="44">
        <v>0.66781786680048894</v>
      </c>
      <c r="O2782" s="161"/>
      <c r="P2782" s="162"/>
      <c r="Q2782" s="162"/>
      <c r="R2782" s="163"/>
      <c r="S2782" s="161"/>
      <c r="V2782" s="163"/>
      <c r="W2782" s="164"/>
      <c r="X2782" s="164"/>
    </row>
    <row r="2783" spans="10:24" x14ac:dyDescent="0.25">
      <c r="J2783">
        <v>2780</v>
      </c>
      <c r="K2783" s="43">
        <v>0.68060377784786141</v>
      </c>
      <c r="L2783">
        <v>0.84195731653738448</v>
      </c>
      <c r="M2783">
        <v>0.69990740669217433</v>
      </c>
      <c r="N2783" s="44">
        <v>0.17511951639773282</v>
      </c>
      <c r="O2783" s="161"/>
      <c r="P2783" s="162"/>
      <c r="Q2783" s="162"/>
      <c r="R2783" s="163"/>
      <c r="S2783" s="161"/>
      <c r="V2783" s="163"/>
      <c r="W2783" s="164"/>
      <c r="X2783" s="164"/>
    </row>
    <row r="2784" spans="10:24" x14ac:dyDescent="0.25">
      <c r="J2784">
        <v>2781</v>
      </c>
      <c r="K2784" s="43">
        <v>8.9662300009919482E-2</v>
      </c>
      <c r="L2784">
        <v>0.86027898249417856</v>
      </c>
      <c r="M2784">
        <v>0.73176720516953297</v>
      </c>
      <c r="N2784" s="44">
        <v>0.46987943553275335</v>
      </c>
      <c r="O2784" s="161"/>
      <c r="P2784" s="162"/>
      <c r="Q2784" s="162"/>
      <c r="R2784" s="163"/>
      <c r="S2784" s="161"/>
      <c r="V2784" s="163"/>
      <c r="W2784" s="164"/>
      <c r="X2784" s="164"/>
    </row>
    <row r="2785" spans="10:24" x14ac:dyDescent="0.25">
      <c r="J2785">
        <v>2782</v>
      </c>
      <c r="K2785" s="43">
        <v>0.89233504604052805</v>
      </c>
      <c r="L2785">
        <v>0.30946733781549152</v>
      </c>
      <c r="M2785">
        <v>0.43533673740977252</v>
      </c>
      <c r="N2785" s="44">
        <v>0.62245217875495484</v>
      </c>
      <c r="O2785" s="161"/>
      <c r="P2785" s="162"/>
      <c r="Q2785" s="162"/>
      <c r="R2785" s="163"/>
      <c r="S2785" s="161"/>
      <c r="V2785" s="163"/>
      <c r="W2785" s="164"/>
      <c r="X2785" s="164"/>
    </row>
    <row r="2786" spans="10:24" x14ac:dyDescent="0.25">
      <c r="J2786">
        <v>2783</v>
      </c>
      <c r="K2786" s="43">
        <v>0.43905361847499236</v>
      </c>
      <c r="L2786">
        <v>0.78756938926101261</v>
      </c>
      <c r="M2786">
        <v>0.27492108897472989</v>
      </c>
      <c r="N2786" s="44">
        <v>0.54335212818184808</v>
      </c>
      <c r="O2786" s="161"/>
      <c r="P2786" s="162"/>
      <c r="Q2786" s="162"/>
      <c r="R2786" s="163"/>
      <c r="S2786" s="161"/>
      <c r="V2786" s="163"/>
      <c r="W2786" s="164"/>
      <c r="X2786" s="164"/>
    </row>
    <row r="2787" spans="10:24" x14ac:dyDescent="0.25">
      <c r="J2787">
        <v>2784</v>
      </c>
      <c r="K2787" s="43">
        <v>2.7926630304046185E-2</v>
      </c>
      <c r="L2787">
        <v>0.17278709768635525</v>
      </c>
      <c r="M2787">
        <v>0.91990267504706391</v>
      </c>
      <c r="N2787" s="44">
        <v>0.14492904793372685</v>
      </c>
      <c r="O2787" s="161"/>
      <c r="P2787" s="162"/>
      <c r="Q2787" s="162"/>
      <c r="R2787" s="163"/>
      <c r="S2787" s="161"/>
      <c r="V2787" s="163"/>
      <c r="W2787" s="164"/>
      <c r="X2787" s="164"/>
    </row>
    <row r="2788" spans="10:24" x14ac:dyDescent="0.25">
      <c r="J2788">
        <v>2785</v>
      </c>
      <c r="K2788" s="43">
        <v>0.45932105553929847</v>
      </c>
      <c r="L2788">
        <v>0.19985643166254397</v>
      </c>
      <c r="M2788">
        <v>0.90021431133067997</v>
      </c>
      <c r="N2788" s="44">
        <v>0.20780464357410977</v>
      </c>
      <c r="O2788" s="161"/>
      <c r="P2788" s="162"/>
      <c r="Q2788" s="162"/>
      <c r="R2788" s="163"/>
      <c r="S2788" s="161"/>
      <c r="V2788" s="163"/>
      <c r="W2788" s="164"/>
      <c r="X2788" s="164"/>
    </row>
    <row r="2789" spans="10:24" x14ac:dyDescent="0.25">
      <c r="J2789">
        <v>2786</v>
      </c>
      <c r="K2789" s="43">
        <v>0.26703855421114708</v>
      </c>
      <c r="L2789">
        <v>0.59275149753585088</v>
      </c>
      <c r="M2789">
        <v>0.18122392042340174</v>
      </c>
      <c r="N2789" s="44">
        <v>0.16500963662303281</v>
      </c>
      <c r="O2789" s="161"/>
      <c r="P2789" s="162"/>
      <c r="Q2789" s="162"/>
      <c r="R2789" s="163"/>
      <c r="S2789" s="161"/>
      <c r="V2789" s="163"/>
      <c r="W2789" s="164"/>
      <c r="X2789" s="164"/>
    </row>
    <row r="2790" spans="10:24" x14ac:dyDescent="0.25">
      <c r="J2790">
        <v>2787</v>
      </c>
      <c r="K2790" s="43">
        <v>0.61527759853743813</v>
      </c>
      <c r="L2790">
        <v>0.47126888354293595</v>
      </c>
      <c r="M2790">
        <v>0.78679488388719687</v>
      </c>
      <c r="N2790" s="44">
        <v>0.66400652503446267</v>
      </c>
      <c r="O2790" s="161"/>
      <c r="P2790" s="162"/>
      <c r="Q2790" s="162"/>
      <c r="R2790" s="163"/>
      <c r="S2790" s="161"/>
      <c r="V2790" s="163"/>
      <c r="W2790" s="164"/>
      <c r="X2790" s="164"/>
    </row>
    <row r="2791" spans="10:24" x14ac:dyDescent="0.25">
      <c r="J2791">
        <v>2788</v>
      </c>
      <c r="K2791" s="43">
        <v>0.56866619948848229</v>
      </c>
      <c r="L2791">
        <v>0.41747082224763654</v>
      </c>
      <c r="M2791">
        <v>0.23283593304107575</v>
      </c>
      <c r="N2791" s="44">
        <v>0.62035914669133807</v>
      </c>
      <c r="O2791" s="161"/>
      <c r="P2791" s="162"/>
      <c r="Q2791" s="162"/>
      <c r="R2791" s="163"/>
      <c r="S2791" s="161"/>
      <c r="V2791" s="163"/>
      <c r="W2791" s="164"/>
      <c r="X2791" s="164"/>
    </row>
    <row r="2792" spans="10:24" x14ac:dyDescent="0.25">
      <c r="J2792">
        <v>2789</v>
      </c>
      <c r="K2792" s="43">
        <v>5.2721506097735515E-2</v>
      </c>
      <c r="L2792">
        <v>0.31525421760823225</v>
      </c>
      <c r="M2792">
        <v>0.5269036109384686</v>
      </c>
      <c r="N2792" s="44">
        <v>0.25770856863328206</v>
      </c>
      <c r="O2792" s="161"/>
      <c r="P2792" s="162"/>
      <c r="Q2792" s="162"/>
      <c r="R2792" s="163"/>
      <c r="S2792" s="161"/>
      <c r="V2792" s="163"/>
      <c r="W2792" s="164"/>
      <c r="X2792" s="164"/>
    </row>
    <row r="2793" spans="10:24" x14ac:dyDescent="0.25">
      <c r="J2793">
        <v>2790</v>
      </c>
      <c r="K2793" s="43">
        <v>0.24035698971532116</v>
      </c>
      <c r="L2793">
        <v>0.4212467045599867</v>
      </c>
      <c r="M2793">
        <v>0.6728277351694848</v>
      </c>
      <c r="N2793" s="44">
        <v>0.41894018671118571</v>
      </c>
      <c r="O2793" s="161"/>
      <c r="P2793" s="162"/>
      <c r="Q2793" s="162"/>
      <c r="R2793" s="163"/>
      <c r="S2793" s="161"/>
      <c r="V2793" s="163"/>
      <c r="W2793" s="164"/>
      <c r="X2793" s="164"/>
    </row>
    <row r="2794" spans="10:24" x14ac:dyDescent="0.25">
      <c r="J2794">
        <v>2791</v>
      </c>
      <c r="K2794" s="43">
        <v>0.57512788915522972</v>
      </c>
      <c r="L2794">
        <v>0.98016195194754618</v>
      </c>
      <c r="M2794">
        <v>0.17999953357963283</v>
      </c>
      <c r="N2794" s="44">
        <v>0.85616470034723902</v>
      </c>
      <c r="O2794" s="161"/>
      <c r="P2794" s="162"/>
      <c r="Q2794" s="162"/>
      <c r="R2794" s="163"/>
      <c r="S2794" s="161"/>
      <c r="V2794" s="163"/>
      <c r="W2794" s="164"/>
      <c r="X2794" s="164"/>
    </row>
    <row r="2795" spans="10:24" x14ac:dyDescent="0.25">
      <c r="J2795">
        <v>2792</v>
      </c>
      <c r="K2795" s="43">
        <v>0.79070242940561974</v>
      </c>
      <c r="L2795">
        <v>0.98270266301143905</v>
      </c>
      <c r="M2795">
        <v>0.50485754528677385</v>
      </c>
      <c r="N2795" s="44">
        <v>0.35179585526033164</v>
      </c>
      <c r="O2795" s="161"/>
      <c r="P2795" s="162"/>
      <c r="Q2795" s="162"/>
      <c r="R2795" s="163"/>
      <c r="S2795" s="161"/>
      <c r="V2795" s="163"/>
      <c r="W2795" s="164"/>
      <c r="X2795" s="164"/>
    </row>
    <row r="2796" spans="10:24" x14ac:dyDescent="0.25">
      <c r="J2796">
        <v>2793</v>
      </c>
      <c r="K2796" s="43">
        <v>0.69161152748491428</v>
      </c>
      <c r="L2796">
        <v>0.98460069131254857</v>
      </c>
      <c r="M2796">
        <v>0.7740686862041154</v>
      </c>
      <c r="N2796" s="44">
        <v>0.41979025677123627</v>
      </c>
      <c r="O2796" s="161"/>
      <c r="P2796" s="162"/>
      <c r="Q2796" s="162"/>
      <c r="R2796" s="163"/>
      <c r="S2796" s="161"/>
      <c r="V2796" s="163"/>
      <c r="W2796" s="164"/>
      <c r="X2796" s="164"/>
    </row>
    <row r="2797" spans="10:24" x14ac:dyDescent="0.25">
      <c r="J2797">
        <v>2794</v>
      </c>
      <c r="K2797" s="43">
        <v>7.656657343678408E-2</v>
      </c>
      <c r="L2797">
        <v>1.4447172395293251E-3</v>
      </c>
      <c r="M2797">
        <v>0.77593836550884687</v>
      </c>
      <c r="N2797" s="44">
        <v>0.39343849591047841</v>
      </c>
      <c r="O2797" s="161"/>
      <c r="P2797" s="162"/>
      <c r="Q2797" s="162"/>
      <c r="R2797" s="163"/>
      <c r="S2797" s="161"/>
      <c r="V2797" s="163"/>
      <c r="W2797" s="164"/>
      <c r="X2797" s="164"/>
    </row>
    <row r="2798" spans="10:24" x14ac:dyDescent="0.25">
      <c r="J2798">
        <v>2795</v>
      </c>
      <c r="K2798" s="43">
        <v>0.21900213987381456</v>
      </c>
      <c r="L2798">
        <v>0.11910502312743898</v>
      </c>
      <c r="M2798">
        <v>0.50802245039793359</v>
      </c>
      <c r="N2798" s="44">
        <v>0.18616890527234053</v>
      </c>
      <c r="O2798" s="161"/>
      <c r="P2798" s="162"/>
      <c r="Q2798" s="162"/>
      <c r="R2798" s="163"/>
      <c r="S2798" s="161"/>
      <c r="V2798" s="163"/>
      <c r="W2798" s="164"/>
      <c r="X2798" s="164"/>
    </row>
    <row r="2799" spans="10:24" x14ac:dyDescent="0.25">
      <c r="J2799">
        <v>2796</v>
      </c>
      <c r="K2799" s="43">
        <v>0.40540780703246804</v>
      </c>
      <c r="L2799">
        <v>0.29171980465348868</v>
      </c>
      <c r="M2799">
        <v>0.26497265586111218</v>
      </c>
      <c r="N2799" s="44">
        <v>0.73770386466273219</v>
      </c>
      <c r="O2799" s="161"/>
      <c r="P2799" s="162"/>
      <c r="Q2799" s="162"/>
      <c r="R2799" s="163"/>
      <c r="S2799" s="161"/>
      <c r="V2799" s="163"/>
      <c r="W2799" s="164"/>
      <c r="X2799" s="164"/>
    </row>
    <row r="2800" spans="10:24" x14ac:dyDescent="0.25">
      <c r="J2800">
        <v>2797</v>
      </c>
      <c r="K2800" s="43">
        <v>0.64096743173936965</v>
      </c>
      <c r="L2800">
        <v>0.99511199801165662</v>
      </c>
      <c r="M2800">
        <v>0.20376185696581839</v>
      </c>
      <c r="N2800" s="44">
        <v>0.57492694400467736</v>
      </c>
      <c r="O2800" s="161"/>
      <c r="P2800" s="162"/>
      <c r="Q2800" s="162"/>
      <c r="R2800" s="163"/>
      <c r="S2800" s="161"/>
      <c r="V2800" s="163"/>
      <c r="W2800" s="164"/>
      <c r="X2800" s="164"/>
    </row>
    <row r="2801" spans="10:24" x14ac:dyDescent="0.25">
      <c r="J2801">
        <v>2798</v>
      </c>
      <c r="K2801" s="43">
        <v>0.33082262292946885</v>
      </c>
      <c r="L2801">
        <v>0.96841775354730775</v>
      </c>
      <c r="M2801">
        <v>0.79600410705671276</v>
      </c>
      <c r="N2801" s="44">
        <v>0.95088513187777024</v>
      </c>
      <c r="O2801" s="161"/>
      <c r="P2801" s="162"/>
      <c r="Q2801" s="162"/>
      <c r="R2801" s="163"/>
      <c r="S2801" s="161"/>
      <c r="V2801" s="163"/>
      <c r="W2801" s="164"/>
      <c r="X2801" s="164"/>
    </row>
    <row r="2802" spans="10:24" x14ac:dyDescent="0.25">
      <c r="J2802">
        <v>2799</v>
      </c>
      <c r="K2802" s="43">
        <v>0.90250025864748762</v>
      </c>
      <c r="L2802">
        <v>7.9458998731346653E-2</v>
      </c>
      <c r="M2802">
        <v>0.45965845348096968</v>
      </c>
      <c r="N2802" s="44">
        <v>0.74139794960239025</v>
      </c>
      <c r="O2802" s="161"/>
      <c r="P2802" s="162"/>
      <c r="Q2802" s="162"/>
      <c r="R2802" s="163"/>
      <c r="S2802" s="161"/>
      <c r="V2802" s="163"/>
      <c r="W2802" s="164"/>
      <c r="X2802" s="164"/>
    </row>
    <row r="2803" spans="10:24" x14ac:dyDescent="0.25">
      <c r="J2803">
        <v>2800</v>
      </c>
      <c r="K2803" s="43">
        <v>0.6440475422772296</v>
      </c>
      <c r="L2803">
        <v>0.35945159490762579</v>
      </c>
      <c r="M2803">
        <v>0.33374097353721721</v>
      </c>
      <c r="N2803" s="44">
        <v>0.38050544648883322</v>
      </c>
      <c r="O2803" s="161"/>
      <c r="P2803" s="162"/>
      <c r="Q2803" s="162"/>
      <c r="R2803" s="163"/>
      <c r="S2803" s="161"/>
      <c r="V2803" s="163"/>
      <c r="W2803" s="164"/>
      <c r="X2803" s="164"/>
    </row>
    <row r="2804" spans="10:24" x14ac:dyDescent="0.25">
      <c r="J2804">
        <v>2801</v>
      </c>
      <c r="K2804" s="43">
        <v>0.25320662862093979</v>
      </c>
      <c r="L2804">
        <v>0.20929246017057568</v>
      </c>
      <c r="M2804">
        <v>0.53067546299284485</v>
      </c>
      <c r="N2804" s="44">
        <v>0.50257022760723735</v>
      </c>
      <c r="O2804" s="161"/>
      <c r="P2804" s="162"/>
      <c r="Q2804" s="162"/>
      <c r="R2804" s="163"/>
      <c r="S2804" s="161"/>
      <c r="V2804" s="163"/>
      <c r="W2804" s="164"/>
      <c r="X2804" s="164"/>
    </row>
    <row r="2805" spans="10:24" x14ac:dyDescent="0.25">
      <c r="J2805">
        <v>2802</v>
      </c>
      <c r="K2805" s="43">
        <v>0.15262212767480499</v>
      </c>
      <c r="L2805">
        <v>0.18467097762765905</v>
      </c>
      <c r="M2805">
        <v>0.26097032721141566</v>
      </c>
      <c r="N2805" s="44">
        <v>0.4475444252130959</v>
      </c>
      <c r="O2805" s="161"/>
      <c r="P2805" s="162"/>
      <c r="Q2805" s="162"/>
      <c r="R2805" s="163"/>
      <c r="S2805" s="161"/>
      <c r="V2805" s="163"/>
      <c r="W2805" s="164"/>
      <c r="X2805" s="164"/>
    </row>
    <row r="2806" spans="10:24" x14ac:dyDescent="0.25">
      <c r="J2806">
        <v>2803</v>
      </c>
      <c r="K2806" s="43">
        <v>0.6293727826115858</v>
      </c>
      <c r="L2806">
        <v>0.56978151187632375</v>
      </c>
      <c r="M2806">
        <v>0.61063055039678726</v>
      </c>
      <c r="N2806" s="44">
        <v>0.11253395217054474</v>
      </c>
      <c r="O2806" s="161"/>
      <c r="P2806" s="162"/>
      <c r="Q2806" s="162"/>
      <c r="R2806" s="163"/>
      <c r="S2806" s="161"/>
      <c r="V2806" s="163"/>
      <c r="W2806" s="164"/>
      <c r="X2806" s="164"/>
    </row>
    <row r="2807" spans="10:24" x14ac:dyDescent="0.25">
      <c r="J2807">
        <v>2804</v>
      </c>
      <c r="K2807" s="43">
        <v>0.76814041335487693</v>
      </c>
      <c r="L2807">
        <v>0.63394109985865654</v>
      </c>
      <c r="M2807">
        <v>0.10091085600460303</v>
      </c>
      <c r="N2807" s="44">
        <v>0.75623013587660348</v>
      </c>
      <c r="O2807" s="161"/>
      <c r="P2807" s="162"/>
      <c r="Q2807" s="162"/>
      <c r="R2807" s="163"/>
      <c r="S2807" s="161"/>
      <c r="V2807" s="163"/>
      <c r="W2807" s="164"/>
      <c r="X2807" s="164"/>
    </row>
    <row r="2808" spans="10:24" x14ac:dyDescent="0.25">
      <c r="J2808">
        <v>2805</v>
      </c>
      <c r="K2808" s="43">
        <v>0.43392442961794164</v>
      </c>
      <c r="L2808">
        <v>0.60700341267154267</v>
      </c>
      <c r="M2808">
        <v>9.3022130724319974E-2</v>
      </c>
      <c r="N2808" s="44">
        <v>8.755656352142982E-2</v>
      </c>
      <c r="O2808" s="161"/>
      <c r="P2808" s="162"/>
      <c r="Q2808" s="162"/>
      <c r="R2808" s="163"/>
      <c r="S2808" s="161"/>
      <c r="V2808" s="163"/>
      <c r="W2808" s="164"/>
      <c r="X2808" s="164"/>
    </row>
    <row r="2809" spans="10:24" x14ac:dyDescent="0.25">
      <c r="J2809">
        <v>2806</v>
      </c>
      <c r="K2809" s="43">
        <v>0.16392683515205431</v>
      </c>
      <c r="L2809">
        <v>0.67670621675451503</v>
      </c>
      <c r="M2809">
        <v>0.75757333018768391</v>
      </c>
      <c r="N2809" s="44">
        <v>0.69785640137899829</v>
      </c>
      <c r="O2809" s="161"/>
      <c r="P2809" s="162"/>
      <c r="Q2809" s="162"/>
      <c r="R2809" s="163"/>
      <c r="S2809" s="161"/>
      <c r="V2809" s="163"/>
      <c r="W2809" s="164"/>
      <c r="X2809" s="164"/>
    </row>
    <row r="2810" spans="10:24" x14ac:dyDescent="0.25">
      <c r="J2810">
        <v>2807</v>
      </c>
      <c r="K2810" s="43">
        <v>0.54344395178342009</v>
      </c>
      <c r="L2810">
        <v>0.98419469412198946</v>
      </c>
      <c r="M2810">
        <v>6.5840762375738437E-2</v>
      </c>
      <c r="N2810" s="44">
        <v>0.49919908132785762</v>
      </c>
      <c r="O2810" s="161"/>
      <c r="P2810" s="162"/>
      <c r="Q2810" s="162"/>
      <c r="R2810" s="163"/>
      <c r="S2810" s="161"/>
      <c r="V2810" s="163"/>
      <c r="W2810" s="164"/>
      <c r="X2810" s="164"/>
    </row>
    <row r="2811" spans="10:24" x14ac:dyDescent="0.25">
      <c r="J2811">
        <v>2808</v>
      </c>
      <c r="K2811" s="43">
        <v>0.52441549156830602</v>
      </c>
      <c r="L2811">
        <v>0.48536278089579188</v>
      </c>
      <c r="M2811">
        <v>0.40219651452907268</v>
      </c>
      <c r="N2811" s="44">
        <v>0.10520283227039118</v>
      </c>
      <c r="O2811" s="161"/>
      <c r="P2811" s="162"/>
      <c r="Q2811" s="162"/>
      <c r="R2811" s="163"/>
      <c r="S2811" s="161"/>
      <c r="V2811" s="163"/>
      <c r="W2811" s="164"/>
      <c r="X2811" s="164"/>
    </row>
    <row r="2812" spans="10:24" x14ac:dyDescent="0.25">
      <c r="J2812">
        <v>2809</v>
      </c>
      <c r="K2812" s="43">
        <v>0.96437323474403391</v>
      </c>
      <c r="L2812">
        <v>0.75503658490940251</v>
      </c>
      <c r="M2812">
        <v>0.81344577227068826</v>
      </c>
      <c r="N2812" s="44">
        <v>0.38094894029892379</v>
      </c>
      <c r="O2812" s="161"/>
      <c r="P2812" s="162"/>
      <c r="Q2812" s="162"/>
      <c r="R2812" s="163"/>
      <c r="S2812" s="161"/>
      <c r="V2812" s="163"/>
      <c r="W2812" s="164"/>
      <c r="X2812" s="164"/>
    </row>
    <row r="2813" spans="10:24" x14ac:dyDescent="0.25">
      <c r="J2813">
        <v>2810</v>
      </c>
      <c r="K2813" s="43">
        <v>0.43349047017939069</v>
      </c>
      <c r="L2813">
        <v>0.44035281201334076</v>
      </c>
      <c r="M2813">
        <v>0.52524628026634212</v>
      </c>
      <c r="N2813" s="44">
        <v>0.68449428665853518</v>
      </c>
      <c r="O2813" s="161"/>
      <c r="P2813" s="162"/>
      <c r="Q2813" s="162"/>
      <c r="R2813" s="163"/>
      <c r="S2813" s="161"/>
      <c r="V2813" s="163"/>
      <c r="W2813" s="164"/>
      <c r="X2813" s="164"/>
    </row>
    <row r="2814" spans="10:24" x14ac:dyDescent="0.25">
      <c r="J2814">
        <v>2811</v>
      </c>
      <c r="K2814" s="43">
        <v>0.16008568310770011</v>
      </c>
      <c r="L2814">
        <v>0.1980891182184622</v>
      </c>
      <c r="M2814">
        <v>0.63165923972624882</v>
      </c>
      <c r="N2814" s="44">
        <v>0.49921584731015234</v>
      </c>
      <c r="O2814" s="161"/>
      <c r="P2814" s="162"/>
      <c r="Q2814" s="162"/>
      <c r="R2814" s="163"/>
      <c r="S2814" s="161"/>
      <c r="V2814" s="163"/>
      <c r="W2814" s="164"/>
      <c r="X2814" s="164"/>
    </row>
    <row r="2815" spans="10:24" x14ac:dyDescent="0.25">
      <c r="J2815">
        <v>2812</v>
      </c>
      <c r="K2815" s="43">
        <v>0.52650131156315905</v>
      </c>
      <c r="L2815">
        <v>0.1100546421203823</v>
      </c>
      <c r="M2815">
        <v>0.92975723352254913</v>
      </c>
      <c r="N2815" s="44">
        <v>0.10398531231697838</v>
      </c>
      <c r="O2815" s="161"/>
      <c r="P2815" s="162"/>
      <c r="Q2815" s="162"/>
      <c r="R2815" s="163"/>
      <c r="S2815" s="161"/>
      <c r="V2815" s="163"/>
      <c r="W2815" s="164"/>
      <c r="X2815" s="164"/>
    </row>
    <row r="2816" spans="10:24" x14ac:dyDescent="0.25">
      <c r="J2816">
        <v>2813</v>
      </c>
      <c r="K2816" s="43">
        <v>0.33781547894367259</v>
      </c>
      <c r="L2816">
        <v>0.14793665845667092</v>
      </c>
      <c r="M2816">
        <v>0.2293927846371232</v>
      </c>
      <c r="N2816" s="44">
        <v>0.15985746291946967</v>
      </c>
      <c r="O2816" s="161"/>
      <c r="P2816" s="162"/>
      <c r="Q2816" s="162"/>
      <c r="R2816" s="163"/>
      <c r="S2816" s="161"/>
      <c r="V2816" s="163"/>
      <c r="W2816" s="164"/>
      <c r="X2816" s="164"/>
    </row>
    <row r="2817" spans="10:24" x14ac:dyDescent="0.25">
      <c r="J2817">
        <v>2814</v>
      </c>
      <c r="K2817" s="43">
        <v>0.14115593004425608</v>
      </c>
      <c r="L2817">
        <v>0.21811143141719569</v>
      </c>
      <c r="M2817">
        <v>0.31916431733939488</v>
      </c>
      <c r="N2817" s="44">
        <v>0.68269311540027522</v>
      </c>
      <c r="O2817" s="161"/>
      <c r="P2817" s="162"/>
      <c r="Q2817" s="162"/>
      <c r="R2817" s="163"/>
      <c r="S2817" s="161"/>
      <c r="V2817" s="163"/>
      <c r="W2817" s="164"/>
      <c r="X2817" s="164"/>
    </row>
    <row r="2818" spans="10:24" x14ac:dyDescent="0.25">
      <c r="J2818">
        <v>2815</v>
      </c>
      <c r="K2818" s="43">
        <v>0.87275363945142903</v>
      </c>
      <c r="L2818">
        <v>0.73171965399698546</v>
      </c>
      <c r="M2818">
        <v>7.0045981914035327E-2</v>
      </c>
      <c r="N2818" s="44">
        <v>0.6742225906909004</v>
      </c>
      <c r="O2818" s="161"/>
      <c r="P2818" s="162"/>
      <c r="Q2818" s="162"/>
      <c r="R2818" s="163"/>
      <c r="S2818" s="161"/>
      <c r="V2818" s="163"/>
      <c r="W2818" s="164"/>
      <c r="X2818" s="164"/>
    </row>
    <row r="2819" spans="10:24" x14ac:dyDescent="0.25">
      <c r="J2819">
        <v>2816</v>
      </c>
      <c r="K2819" s="43">
        <v>0.78089233411531922</v>
      </c>
      <c r="L2819">
        <v>0.88997351732068242</v>
      </c>
      <c r="M2819">
        <v>0.89297633098254747</v>
      </c>
      <c r="N2819" s="44">
        <v>0.36805347148247614</v>
      </c>
      <c r="O2819" s="161"/>
      <c r="P2819" s="162"/>
      <c r="Q2819" s="162"/>
      <c r="R2819" s="163"/>
      <c r="S2819" s="161"/>
      <c r="V2819" s="163"/>
      <c r="W2819" s="164"/>
      <c r="X2819" s="164"/>
    </row>
    <row r="2820" spans="10:24" x14ac:dyDescent="0.25">
      <c r="J2820">
        <v>2817</v>
      </c>
      <c r="K2820" s="43">
        <v>0.16907116470301231</v>
      </c>
      <c r="L2820">
        <v>0.77888885016204013</v>
      </c>
      <c r="M2820">
        <v>0.2574423366350892</v>
      </c>
      <c r="N2820" s="44">
        <v>0.27231080708284094</v>
      </c>
      <c r="O2820" s="161"/>
      <c r="P2820" s="162"/>
      <c r="Q2820" s="162"/>
      <c r="R2820" s="163"/>
      <c r="S2820" s="161"/>
      <c r="V2820" s="163"/>
      <c r="W2820" s="164"/>
      <c r="X2820" s="164"/>
    </row>
    <row r="2821" spans="10:24" x14ac:dyDescent="0.25">
      <c r="J2821">
        <v>2818</v>
      </c>
      <c r="K2821" s="43">
        <v>0.18392765396827637</v>
      </c>
      <c r="L2821">
        <v>0.65643844575889965</v>
      </c>
      <c r="M2821">
        <v>0.24185753636086382</v>
      </c>
      <c r="N2821" s="44">
        <v>0.90409129047435877</v>
      </c>
      <c r="O2821" s="161"/>
      <c r="P2821" s="162"/>
      <c r="Q2821" s="162"/>
      <c r="R2821" s="163"/>
      <c r="S2821" s="161"/>
      <c r="V2821" s="163"/>
      <c r="W2821" s="164"/>
      <c r="X2821" s="164"/>
    </row>
    <row r="2822" spans="10:24" x14ac:dyDescent="0.25">
      <c r="J2822">
        <v>2819</v>
      </c>
      <c r="K2822" s="43">
        <v>0.88532826545160292</v>
      </c>
      <c r="L2822">
        <v>9.5077653688888208E-2</v>
      </c>
      <c r="M2822">
        <v>0.45047789775913172</v>
      </c>
      <c r="N2822" s="44">
        <v>1.1435261881771464E-2</v>
      </c>
      <c r="O2822" s="161"/>
      <c r="P2822" s="162"/>
      <c r="Q2822" s="162"/>
      <c r="R2822" s="163"/>
      <c r="S2822" s="161"/>
      <c r="V2822" s="163"/>
      <c r="W2822" s="164"/>
      <c r="X2822" s="164"/>
    </row>
    <row r="2823" spans="10:24" x14ac:dyDescent="0.25">
      <c r="J2823">
        <v>2820</v>
      </c>
      <c r="K2823" s="43">
        <v>0.65568063143876099</v>
      </c>
      <c r="L2823">
        <v>0.93820784279537506</v>
      </c>
      <c r="M2823">
        <v>0.6645974875849554</v>
      </c>
      <c r="N2823" s="44">
        <v>0.10981488479373902</v>
      </c>
      <c r="O2823" s="161"/>
      <c r="P2823" s="162"/>
      <c r="Q2823" s="162"/>
      <c r="R2823" s="163"/>
      <c r="S2823" s="161"/>
      <c r="V2823" s="163"/>
      <c r="W2823" s="164"/>
      <c r="X2823" s="164"/>
    </row>
    <row r="2824" spans="10:24" x14ac:dyDescent="0.25">
      <c r="J2824">
        <v>2821</v>
      </c>
      <c r="K2824" s="43">
        <v>0.70898694680110275</v>
      </c>
      <c r="L2824">
        <v>0.94749774399803766</v>
      </c>
      <c r="M2824">
        <v>0.13229318684942659</v>
      </c>
      <c r="N2824" s="44">
        <v>0.63191801059626607</v>
      </c>
      <c r="O2824" s="161"/>
      <c r="P2824" s="162"/>
      <c r="Q2824" s="162"/>
      <c r="R2824" s="163"/>
      <c r="S2824" s="161"/>
      <c r="V2824" s="163"/>
      <c r="W2824" s="164"/>
      <c r="X2824" s="164"/>
    </row>
    <row r="2825" spans="10:24" x14ac:dyDescent="0.25">
      <c r="J2825">
        <v>2822</v>
      </c>
      <c r="K2825" s="43">
        <v>0.89622793119681388</v>
      </c>
      <c r="L2825">
        <v>0.18317010934212452</v>
      </c>
      <c r="M2825">
        <v>0.77684260097846047</v>
      </c>
      <c r="N2825" s="44">
        <v>0.99690987735421677</v>
      </c>
      <c r="O2825" s="161"/>
      <c r="P2825" s="162"/>
      <c r="Q2825" s="162"/>
      <c r="R2825" s="163"/>
      <c r="S2825" s="161"/>
      <c r="V2825" s="163"/>
      <c r="W2825" s="164"/>
      <c r="X2825" s="164"/>
    </row>
    <row r="2826" spans="10:24" x14ac:dyDescent="0.25">
      <c r="J2826">
        <v>2823</v>
      </c>
      <c r="K2826" s="43">
        <v>0.18567846852469339</v>
      </c>
      <c r="L2826">
        <v>0.33911258458062121</v>
      </c>
      <c r="M2826">
        <v>0.43029345530071117</v>
      </c>
      <c r="N2826" s="44">
        <v>8.9090534360100504E-2</v>
      </c>
      <c r="O2826" s="161"/>
      <c r="P2826" s="162"/>
      <c r="Q2826" s="162"/>
      <c r="R2826" s="163"/>
      <c r="S2826" s="161"/>
      <c r="V2826" s="163"/>
      <c r="W2826" s="164"/>
      <c r="X2826" s="164"/>
    </row>
    <row r="2827" spans="10:24" x14ac:dyDescent="0.25">
      <c r="J2827">
        <v>2824</v>
      </c>
      <c r="K2827" s="43">
        <v>0.99699197081747237</v>
      </c>
      <c r="L2827">
        <v>0.56185411502163496</v>
      </c>
      <c r="M2827">
        <v>0.73423909488842087</v>
      </c>
      <c r="N2827" s="44">
        <v>0.66447016530063374</v>
      </c>
      <c r="O2827" s="161"/>
      <c r="P2827" s="162"/>
      <c r="Q2827" s="162"/>
      <c r="R2827" s="163"/>
      <c r="S2827" s="161"/>
      <c r="V2827" s="163"/>
      <c r="W2827" s="164"/>
      <c r="X2827" s="164"/>
    </row>
    <row r="2828" spans="10:24" x14ac:dyDescent="0.25">
      <c r="J2828">
        <v>2825</v>
      </c>
      <c r="K2828" s="43">
        <v>0.13464876397474035</v>
      </c>
      <c r="L2828">
        <v>0.73238925929415555</v>
      </c>
      <c r="M2828">
        <v>0.13610459536499198</v>
      </c>
      <c r="N2828" s="44">
        <v>0.14078717254472906</v>
      </c>
      <c r="O2828" s="161"/>
      <c r="P2828" s="162"/>
      <c r="Q2828" s="162"/>
      <c r="R2828" s="163"/>
      <c r="S2828" s="161"/>
      <c r="V2828" s="163"/>
      <c r="W2828" s="164"/>
      <c r="X2828" s="164"/>
    </row>
    <row r="2829" spans="10:24" x14ac:dyDescent="0.25">
      <c r="J2829">
        <v>2826</v>
      </c>
      <c r="K2829" s="43">
        <v>0.56528277282258266</v>
      </c>
      <c r="L2829">
        <v>3.1878350689424018E-2</v>
      </c>
      <c r="M2829">
        <v>0.78465069290805745</v>
      </c>
      <c r="N2829" s="44">
        <v>0.99079633619605312</v>
      </c>
      <c r="O2829" s="161"/>
      <c r="P2829" s="162"/>
      <c r="Q2829" s="162"/>
      <c r="R2829" s="163"/>
      <c r="S2829" s="161"/>
      <c r="V2829" s="163"/>
      <c r="W2829" s="164"/>
      <c r="X2829" s="164"/>
    </row>
    <row r="2830" spans="10:24" x14ac:dyDescent="0.25">
      <c r="J2830">
        <v>2827</v>
      </c>
      <c r="K2830" s="43">
        <v>0.80397871831597156</v>
      </c>
      <c r="L2830">
        <v>0.73554004904257042</v>
      </c>
      <c r="M2830">
        <v>0.44742108048516305</v>
      </c>
      <c r="N2830" s="44">
        <v>4.2547549413246122E-2</v>
      </c>
      <c r="O2830" s="161"/>
      <c r="P2830" s="162"/>
      <c r="Q2830" s="162"/>
      <c r="R2830" s="163"/>
      <c r="S2830" s="161"/>
      <c r="V2830" s="163"/>
      <c r="W2830" s="164"/>
      <c r="X2830" s="164"/>
    </row>
    <row r="2831" spans="10:24" x14ac:dyDescent="0.25">
      <c r="J2831">
        <v>2828</v>
      </c>
      <c r="K2831" s="43">
        <v>0.32136938840502727</v>
      </c>
      <c r="L2831">
        <v>0.7589253766898999</v>
      </c>
      <c r="M2831">
        <v>5.9393483266285685E-3</v>
      </c>
      <c r="N2831" s="44">
        <v>0.34918752687702992</v>
      </c>
      <c r="O2831" s="161"/>
      <c r="P2831" s="162"/>
      <c r="Q2831" s="162"/>
      <c r="R2831" s="163"/>
      <c r="S2831" s="161"/>
      <c r="V2831" s="163"/>
      <c r="W2831" s="164"/>
      <c r="X2831" s="164"/>
    </row>
    <row r="2832" spans="10:24" x14ac:dyDescent="0.25">
      <c r="J2832">
        <v>2829</v>
      </c>
      <c r="K2832" s="43">
        <v>0.2068387894632695</v>
      </c>
      <c r="L2832">
        <v>0.7257300830235569</v>
      </c>
      <c r="M2832">
        <v>2.1248536828356368E-2</v>
      </c>
      <c r="N2832" s="44">
        <v>0.64061009536797697</v>
      </c>
      <c r="O2832" s="161"/>
      <c r="P2832" s="162"/>
      <c r="Q2832" s="162"/>
      <c r="R2832" s="163"/>
      <c r="S2832" s="161"/>
      <c r="V2832" s="163"/>
      <c r="W2832" s="164"/>
      <c r="X2832" s="164"/>
    </row>
    <row r="2833" spans="10:24" x14ac:dyDescent="0.25">
      <c r="J2833">
        <v>2830</v>
      </c>
      <c r="K2833" s="43">
        <v>0.72809266692629482</v>
      </c>
      <c r="L2833">
        <v>0.28490083299544167</v>
      </c>
      <c r="M2833">
        <v>0.21839554818402607</v>
      </c>
      <c r="N2833" s="44">
        <v>0.42732773580928129</v>
      </c>
      <c r="O2833" s="161"/>
      <c r="P2833" s="162"/>
      <c r="Q2833" s="162"/>
      <c r="R2833" s="163"/>
      <c r="S2833" s="161"/>
      <c r="V2833" s="163"/>
      <c r="W2833" s="164"/>
      <c r="X2833" s="164"/>
    </row>
    <row r="2834" spans="10:24" x14ac:dyDescent="0.25">
      <c r="J2834">
        <v>2831</v>
      </c>
      <c r="K2834" s="43">
        <v>0.89071388777809757</v>
      </c>
      <c r="L2834">
        <v>0.89476985142358667</v>
      </c>
      <c r="M2834">
        <v>0.18251675276563595</v>
      </c>
      <c r="N2834" s="44">
        <v>3.0266323806406592E-2</v>
      </c>
      <c r="O2834" s="161"/>
      <c r="P2834" s="162"/>
      <c r="Q2834" s="162"/>
      <c r="R2834" s="163"/>
      <c r="S2834" s="161"/>
      <c r="V2834" s="163"/>
      <c r="W2834" s="164"/>
      <c r="X2834" s="164"/>
    </row>
    <row r="2835" spans="10:24" x14ac:dyDescent="0.25">
      <c r="J2835">
        <v>2832</v>
      </c>
      <c r="K2835" s="43">
        <v>0.88310223167796331</v>
      </c>
      <c r="L2835">
        <v>0.48813167286443992</v>
      </c>
      <c r="M2835">
        <v>0.33861036818470458</v>
      </c>
      <c r="N2835" s="44">
        <v>0.21136958460310984</v>
      </c>
      <c r="O2835" s="161"/>
      <c r="P2835" s="162"/>
      <c r="Q2835" s="162"/>
      <c r="R2835" s="163"/>
      <c r="S2835" s="161"/>
      <c r="V2835" s="163"/>
      <c r="W2835" s="164"/>
      <c r="X2835" s="164"/>
    </row>
    <row r="2836" spans="10:24" x14ac:dyDescent="0.25">
      <c r="J2836">
        <v>2833</v>
      </c>
      <c r="K2836" s="43">
        <v>0.13569640512943948</v>
      </c>
      <c r="L2836">
        <v>0.98004443294873611</v>
      </c>
      <c r="M2836">
        <v>0.55552309776609954</v>
      </c>
      <c r="N2836" s="44">
        <v>0.34887807321350739</v>
      </c>
      <c r="O2836" s="161"/>
      <c r="P2836" s="162"/>
      <c r="Q2836" s="162"/>
      <c r="R2836" s="163"/>
      <c r="S2836" s="161"/>
      <c r="V2836" s="163"/>
      <c r="W2836" s="164"/>
      <c r="X2836" s="164"/>
    </row>
    <row r="2837" spans="10:24" x14ac:dyDescent="0.25">
      <c r="J2837">
        <v>2834</v>
      </c>
      <c r="K2837" s="43">
        <v>0.30508633381153971</v>
      </c>
      <c r="L2837">
        <v>2.4138471452263E-2</v>
      </c>
      <c r="M2837">
        <v>0.17819642989198836</v>
      </c>
      <c r="N2837" s="44">
        <v>0.20521350348814671</v>
      </c>
      <c r="O2837" s="161"/>
      <c r="P2837" s="162"/>
      <c r="Q2837" s="162"/>
      <c r="R2837" s="163"/>
      <c r="S2837" s="161"/>
      <c r="V2837" s="163"/>
      <c r="W2837" s="164"/>
      <c r="X2837" s="164"/>
    </row>
    <row r="2838" spans="10:24" x14ac:dyDescent="0.25">
      <c r="J2838">
        <v>2835</v>
      </c>
      <c r="K2838" s="43">
        <v>0.65090773838553428</v>
      </c>
      <c r="L2838">
        <v>0.94479447736422439</v>
      </c>
      <c r="M2838">
        <v>0.51619742249101463</v>
      </c>
      <c r="N2838" s="44">
        <v>0.57500099328391507</v>
      </c>
      <c r="O2838" s="161"/>
      <c r="P2838" s="162"/>
      <c r="Q2838" s="162"/>
      <c r="R2838" s="163"/>
      <c r="S2838" s="161"/>
      <c r="V2838" s="163"/>
      <c r="W2838" s="164"/>
      <c r="X2838" s="164"/>
    </row>
    <row r="2839" spans="10:24" x14ac:dyDescent="0.25">
      <c r="J2839">
        <v>2836</v>
      </c>
      <c r="K2839" s="43">
        <v>0.90478725675569305</v>
      </c>
      <c r="L2839">
        <v>0.84476318908213877</v>
      </c>
      <c r="M2839">
        <v>0.69615504946439022</v>
      </c>
      <c r="N2839" s="44">
        <v>0.66088959630887278</v>
      </c>
      <c r="O2839" s="161"/>
      <c r="P2839" s="162"/>
      <c r="Q2839" s="162"/>
      <c r="R2839" s="163"/>
      <c r="S2839" s="161"/>
      <c r="V2839" s="163"/>
      <c r="W2839" s="164"/>
      <c r="X2839" s="164"/>
    </row>
    <row r="2840" spans="10:24" x14ac:dyDescent="0.25">
      <c r="J2840">
        <v>2837</v>
      </c>
      <c r="K2840" s="43">
        <v>0.41135957800787226</v>
      </c>
      <c r="L2840">
        <v>0.71850092664797383</v>
      </c>
      <c r="M2840">
        <v>0.51329967443724023</v>
      </c>
      <c r="N2840" s="44">
        <v>0.80608842384204804</v>
      </c>
      <c r="O2840" s="161"/>
      <c r="P2840" s="162"/>
      <c r="Q2840" s="162"/>
      <c r="R2840" s="163"/>
      <c r="S2840" s="161"/>
      <c r="V2840" s="163"/>
      <c r="W2840" s="164"/>
      <c r="X2840" s="164"/>
    </row>
    <row r="2841" spans="10:24" x14ac:dyDescent="0.25">
      <c r="J2841">
        <v>2838</v>
      </c>
      <c r="K2841" s="43">
        <v>0.36853582196557877</v>
      </c>
      <c r="L2841">
        <v>0.83381974661067559</v>
      </c>
      <c r="M2841">
        <v>0.38844690399409032</v>
      </c>
      <c r="N2841" s="44">
        <v>0.63896526167723133</v>
      </c>
      <c r="O2841" s="161"/>
      <c r="P2841" s="162"/>
      <c r="Q2841" s="162"/>
      <c r="R2841" s="163"/>
      <c r="S2841" s="161"/>
      <c r="V2841" s="163"/>
      <c r="W2841" s="164"/>
      <c r="X2841" s="164"/>
    </row>
    <row r="2842" spans="10:24" x14ac:dyDescent="0.25">
      <c r="J2842">
        <v>2839</v>
      </c>
      <c r="K2842" s="43">
        <v>0.86883772139790494</v>
      </c>
      <c r="L2842">
        <v>0.7331484876241332</v>
      </c>
      <c r="M2842">
        <v>0.309354572574427</v>
      </c>
      <c r="N2842" s="44">
        <v>0.57097516442503871</v>
      </c>
      <c r="O2842" s="161"/>
      <c r="P2842" s="162"/>
      <c r="Q2842" s="162"/>
      <c r="R2842" s="163"/>
      <c r="S2842" s="161"/>
      <c r="V2842" s="163"/>
      <c r="W2842" s="164"/>
      <c r="X2842" s="164"/>
    </row>
    <row r="2843" spans="10:24" x14ac:dyDescent="0.25">
      <c r="J2843">
        <v>2840</v>
      </c>
      <c r="K2843" s="43">
        <v>0.38192825169021616</v>
      </c>
      <c r="L2843">
        <v>0.73438121101902354</v>
      </c>
      <c r="M2843">
        <v>0.53840733625951354</v>
      </c>
      <c r="N2843" s="44">
        <v>0.51371287367324625</v>
      </c>
      <c r="O2843" s="161"/>
      <c r="P2843" s="162"/>
      <c r="Q2843" s="162"/>
      <c r="R2843" s="163"/>
      <c r="S2843" s="161"/>
      <c r="V2843" s="163"/>
      <c r="W2843" s="164"/>
      <c r="X2843" s="164"/>
    </row>
    <row r="2844" spans="10:24" x14ac:dyDescent="0.25">
      <c r="J2844">
        <v>2841</v>
      </c>
      <c r="K2844" s="43">
        <v>0.86663492019773991</v>
      </c>
      <c r="L2844">
        <v>0.24911593955977396</v>
      </c>
      <c r="M2844">
        <v>0.77639781071725111</v>
      </c>
      <c r="N2844" s="44">
        <v>1.9589743899871892E-2</v>
      </c>
      <c r="O2844" s="161"/>
      <c r="P2844" s="162"/>
      <c r="Q2844" s="162"/>
      <c r="R2844" s="163"/>
      <c r="S2844" s="161"/>
      <c r="V2844" s="163"/>
      <c r="W2844" s="164"/>
      <c r="X2844" s="164"/>
    </row>
    <row r="2845" spans="10:24" x14ac:dyDescent="0.25">
      <c r="J2845">
        <v>2842</v>
      </c>
      <c r="K2845" s="43">
        <v>0.31646593814422108</v>
      </c>
      <c r="L2845">
        <v>0.33958243886843598</v>
      </c>
      <c r="M2845">
        <v>0.91089025407825708</v>
      </c>
      <c r="N2845" s="44">
        <v>0.53869173363285483</v>
      </c>
      <c r="O2845" s="161"/>
      <c r="P2845" s="162"/>
      <c r="Q2845" s="162"/>
      <c r="R2845" s="163"/>
      <c r="S2845" s="161"/>
      <c r="V2845" s="163"/>
      <c r="W2845" s="164"/>
      <c r="X2845" s="164"/>
    </row>
    <row r="2846" spans="10:24" x14ac:dyDescent="0.25">
      <c r="J2846">
        <v>2843</v>
      </c>
      <c r="K2846" s="43">
        <v>0.57856465924540257</v>
      </c>
      <c r="L2846">
        <v>0.48141879977906199</v>
      </c>
      <c r="M2846">
        <v>0.91791927238899718</v>
      </c>
      <c r="N2846" s="44">
        <v>0.10189809048867182</v>
      </c>
      <c r="O2846" s="161"/>
      <c r="P2846" s="162"/>
      <c r="Q2846" s="162"/>
      <c r="R2846" s="163"/>
      <c r="S2846" s="161"/>
      <c r="V2846" s="163"/>
      <c r="W2846" s="164"/>
      <c r="X2846" s="164"/>
    </row>
    <row r="2847" spans="10:24" x14ac:dyDescent="0.25">
      <c r="J2847">
        <v>2844</v>
      </c>
      <c r="K2847" s="43">
        <v>0.30911653622441504</v>
      </c>
      <c r="L2847">
        <v>0.85478771340491277</v>
      </c>
      <c r="M2847">
        <v>7.3521528359343558E-2</v>
      </c>
      <c r="N2847" s="44">
        <v>0.32545420592085039</v>
      </c>
      <c r="O2847" s="161"/>
      <c r="P2847" s="162"/>
      <c r="Q2847" s="162"/>
      <c r="R2847" s="163"/>
      <c r="S2847" s="161"/>
      <c r="V2847" s="163"/>
      <c r="W2847" s="164"/>
      <c r="X2847" s="164"/>
    </row>
    <row r="2848" spans="10:24" x14ac:dyDescent="0.25">
      <c r="J2848">
        <v>2845</v>
      </c>
      <c r="K2848" s="43">
        <v>0.54720308292336473</v>
      </c>
      <c r="L2848">
        <v>0.32634434444451399</v>
      </c>
      <c r="M2848">
        <v>0.31101204558598827</v>
      </c>
      <c r="N2848" s="44">
        <v>0.97769498539791999</v>
      </c>
      <c r="O2848" s="161"/>
      <c r="P2848" s="162"/>
      <c r="Q2848" s="162"/>
      <c r="R2848" s="163"/>
      <c r="S2848" s="161"/>
      <c r="V2848" s="163"/>
      <c r="W2848" s="164"/>
      <c r="X2848" s="164"/>
    </row>
    <row r="2849" spans="10:24" x14ac:dyDescent="0.25">
      <c r="J2849">
        <v>2846</v>
      </c>
      <c r="K2849" s="43">
        <v>0.37997382322696482</v>
      </c>
      <c r="L2849">
        <v>0.62054119394109164</v>
      </c>
      <c r="M2849">
        <v>9.6557790668360344E-2</v>
      </c>
      <c r="N2849" s="44">
        <v>0.63616409383049544</v>
      </c>
      <c r="O2849" s="161"/>
      <c r="P2849" s="162"/>
      <c r="Q2849" s="162"/>
      <c r="R2849" s="163"/>
      <c r="S2849" s="161"/>
      <c r="V2849" s="163"/>
      <c r="W2849" s="164"/>
      <c r="X2849" s="164"/>
    </row>
    <row r="2850" spans="10:24" x14ac:dyDescent="0.25">
      <c r="J2850">
        <v>2847</v>
      </c>
      <c r="K2850" s="43">
        <v>0.13041893006816963</v>
      </c>
      <c r="L2850">
        <v>0.45641797012477658</v>
      </c>
      <c r="M2850">
        <v>0.90449153343696087</v>
      </c>
      <c r="N2850" s="44">
        <v>9.6443974513570452E-2</v>
      </c>
      <c r="O2850" s="161"/>
      <c r="P2850" s="162"/>
      <c r="Q2850" s="162"/>
      <c r="R2850" s="163"/>
      <c r="S2850" s="161"/>
      <c r="V2850" s="163"/>
      <c r="W2850" s="164"/>
      <c r="X2850" s="164"/>
    </row>
    <row r="2851" spans="10:24" x14ac:dyDescent="0.25">
      <c r="J2851">
        <v>2848</v>
      </c>
      <c r="K2851" s="43">
        <v>0.94966830730668528</v>
      </c>
      <c r="L2851">
        <v>0.40920449869510067</v>
      </c>
      <c r="M2851">
        <v>0.77601116402178338</v>
      </c>
      <c r="N2851" s="44">
        <v>0.94690923004949479</v>
      </c>
      <c r="O2851" s="161"/>
      <c r="P2851" s="162"/>
      <c r="Q2851" s="162"/>
      <c r="R2851" s="163"/>
      <c r="S2851" s="161"/>
      <c r="V2851" s="163"/>
      <c r="W2851" s="164"/>
      <c r="X2851" s="164"/>
    </row>
    <row r="2852" spans="10:24" x14ac:dyDescent="0.25">
      <c r="J2852">
        <v>2849</v>
      </c>
      <c r="K2852" s="43">
        <v>0.66786967256964069</v>
      </c>
      <c r="L2852">
        <v>0.80697732906653963</v>
      </c>
      <c r="M2852">
        <v>0.68696382736682349</v>
      </c>
      <c r="N2852" s="44">
        <v>0.84674420743590328</v>
      </c>
      <c r="O2852" s="161"/>
      <c r="P2852" s="162"/>
      <c r="Q2852" s="162"/>
      <c r="R2852" s="163"/>
      <c r="S2852" s="161"/>
      <c r="V2852" s="163"/>
      <c r="W2852" s="164"/>
      <c r="X2852" s="164"/>
    </row>
    <row r="2853" spans="10:24" x14ac:dyDescent="0.25">
      <c r="J2853">
        <v>2850</v>
      </c>
      <c r="K2853" s="43">
        <v>0.23386568496820592</v>
      </c>
      <c r="L2853">
        <v>3.8718209789920577E-2</v>
      </c>
      <c r="M2853">
        <v>0.2159716466996221</v>
      </c>
      <c r="N2853" s="44">
        <v>0.62956943923615283</v>
      </c>
      <c r="O2853" s="161"/>
      <c r="P2853" s="162"/>
      <c r="Q2853" s="162"/>
      <c r="R2853" s="163"/>
      <c r="S2853" s="161"/>
      <c r="V2853" s="163"/>
      <c r="W2853" s="164"/>
      <c r="X2853" s="164"/>
    </row>
    <row r="2854" spans="10:24" x14ac:dyDescent="0.25">
      <c r="J2854">
        <v>2851</v>
      </c>
      <c r="K2854" s="43">
        <v>0.95352975667022677</v>
      </c>
      <c r="L2854">
        <v>0.47578030107119773</v>
      </c>
      <c r="M2854">
        <v>0.42946558524360057</v>
      </c>
      <c r="N2854" s="44">
        <v>0.18472203313130298</v>
      </c>
      <c r="O2854" s="161"/>
      <c r="P2854" s="162"/>
      <c r="Q2854" s="162"/>
      <c r="R2854" s="163"/>
      <c r="S2854" s="161"/>
      <c r="V2854" s="163"/>
      <c r="W2854" s="164"/>
      <c r="X2854" s="164"/>
    </row>
    <row r="2855" spans="10:24" x14ac:dyDescent="0.25">
      <c r="J2855">
        <v>2852</v>
      </c>
      <c r="K2855" s="43">
        <v>0.74000572253331287</v>
      </c>
      <c r="L2855">
        <v>0.84797429750514375</v>
      </c>
      <c r="M2855">
        <v>0.61830053321067135</v>
      </c>
      <c r="N2855" s="44">
        <v>4.2916014461541252E-2</v>
      </c>
      <c r="O2855" s="161"/>
      <c r="P2855" s="162"/>
      <c r="Q2855" s="162"/>
      <c r="R2855" s="163"/>
      <c r="S2855" s="161"/>
      <c r="V2855" s="163"/>
      <c r="W2855" s="164"/>
      <c r="X2855" s="164"/>
    </row>
    <row r="2856" spans="10:24" x14ac:dyDescent="0.25">
      <c r="J2856">
        <v>2853</v>
      </c>
      <c r="K2856" s="43">
        <v>0.47118408948310375</v>
      </c>
      <c r="L2856">
        <v>0.27704195421326883</v>
      </c>
      <c r="M2856">
        <v>0.30040307117415743</v>
      </c>
      <c r="N2856" s="44">
        <v>0.86630596284205752</v>
      </c>
      <c r="O2856" s="161"/>
      <c r="P2856" s="162"/>
      <c r="Q2856" s="162"/>
      <c r="R2856" s="163"/>
      <c r="S2856" s="161"/>
      <c r="V2856" s="163"/>
      <c r="W2856" s="164"/>
      <c r="X2856" s="164"/>
    </row>
    <row r="2857" spans="10:24" x14ac:dyDescent="0.25">
      <c r="J2857">
        <v>2854</v>
      </c>
      <c r="K2857" s="43">
        <v>0.97448105893669057</v>
      </c>
      <c r="L2857">
        <v>0.57101606347854084</v>
      </c>
      <c r="M2857">
        <v>0.62944951426304863</v>
      </c>
      <c r="N2857" s="44">
        <v>0.87907918874825308</v>
      </c>
      <c r="O2857" s="161"/>
      <c r="P2857" s="162"/>
      <c r="Q2857" s="162"/>
      <c r="R2857" s="163"/>
      <c r="S2857" s="161"/>
      <c r="V2857" s="163"/>
      <c r="W2857" s="164"/>
      <c r="X2857" s="164"/>
    </row>
    <row r="2858" spans="10:24" x14ac:dyDescent="0.25">
      <c r="J2858">
        <v>2855</v>
      </c>
      <c r="K2858" s="43">
        <v>4.2920894811624422E-2</v>
      </c>
      <c r="L2858">
        <v>0.49320079955532992</v>
      </c>
      <c r="M2858">
        <v>0.71279242037706647</v>
      </c>
      <c r="N2858" s="44">
        <v>0.28393534545362076</v>
      </c>
      <c r="O2858" s="161"/>
      <c r="P2858" s="162"/>
      <c r="Q2858" s="162"/>
      <c r="R2858" s="163"/>
      <c r="S2858" s="161"/>
      <c r="V2858" s="163"/>
      <c r="W2858" s="164"/>
      <c r="X2858" s="164"/>
    </row>
    <row r="2859" spans="10:24" x14ac:dyDescent="0.25">
      <c r="J2859">
        <v>2856</v>
      </c>
      <c r="K2859" s="43">
        <v>0.68617148375628756</v>
      </c>
      <c r="L2859">
        <v>0.36789308438537505</v>
      </c>
      <c r="M2859">
        <v>0.22805679572159321</v>
      </c>
      <c r="N2859" s="44">
        <v>7.3958043279140462E-2</v>
      </c>
      <c r="O2859" s="161"/>
      <c r="P2859" s="162"/>
      <c r="Q2859" s="162"/>
      <c r="R2859" s="163"/>
      <c r="S2859" s="161"/>
      <c r="V2859" s="163"/>
      <c r="W2859" s="164"/>
      <c r="X2859" s="164"/>
    </row>
    <row r="2860" spans="10:24" x14ac:dyDescent="0.25">
      <c r="J2860">
        <v>2857</v>
      </c>
      <c r="K2860" s="43">
        <v>0.16049867278145913</v>
      </c>
      <c r="L2860">
        <v>0.10437373847925957</v>
      </c>
      <c r="M2860">
        <v>9.1767776148657054E-2</v>
      </c>
      <c r="N2860" s="44">
        <v>0.12337488579292832</v>
      </c>
      <c r="O2860" s="161"/>
      <c r="P2860" s="162"/>
      <c r="Q2860" s="162"/>
      <c r="R2860" s="163"/>
      <c r="S2860" s="161"/>
      <c r="V2860" s="163"/>
      <c r="W2860" s="164"/>
      <c r="X2860" s="164"/>
    </row>
    <row r="2861" spans="10:24" x14ac:dyDescent="0.25">
      <c r="J2861">
        <v>2858</v>
      </c>
      <c r="K2861" s="43">
        <v>0.30984644162242736</v>
      </c>
      <c r="L2861">
        <v>0.57199803333948473</v>
      </c>
      <c r="M2861">
        <v>0.53857621509300946</v>
      </c>
      <c r="N2861" s="44">
        <v>7.5433416509431028E-2</v>
      </c>
      <c r="O2861" s="161"/>
      <c r="P2861" s="162"/>
      <c r="Q2861" s="162"/>
      <c r="R2861" s="163"/>
      <c r="S2861" s="161"/>
      <c r="V2861" s="163"/>
      <c r="W2861" s="164"/>
      <c r="X2861" s="164"/>
    </row>
    <row r="2862" spans="10:24" x14ac:dyDescent="0.25">
      <c r="J2862">
        <v>2859</v>
      </c>
      <c r="K2862" s="43">
        <v>0.29463902394558883</v>
      </c>
      <c r="L2862">
        <v>0.9478493650563613</v>
      </c>
      <c r="M2862">
        <v>0.88605378065307283</v>
      </c>
      <c r="N2862" s="44">
        <v>0.54347149663484884</v>
      </c>
      <c r="O2862" s="161"/>
      <c r="P2862" s="162"/>
      <c r="Q2862" s="162"/>
      <c r="R2862" s="163"/>
      <c r="S2862" s="161"/>
      <c r="V2862" s="163"/>
      <c r="W2862" s="164"/>
      <c r="X2862" s="164"/>
    </row>
    <row r="2863" spans="10:24" x14ac:dyDescent="0.25">
      <c r="J2863">
        <v>2860</v>
      </c>
      <c r="K2863" s="43">
        <v>0.79235580789036697</v>
      </c>
      <c r="L2863">
        <v>0.20440541874772145</v>
      </c>
      <c r="M2863">
        <v>0.53444923956222579</v>
      </c>
      <c r="N2863" s="44">
        <v>0.87952620812249216</v>
      </c>
      <c r="O2863" s="161"/>
      <c r="P2863" s="162"/>
      <c r="Q2863" s="162"/>
      <c r="R2863" s="163"/>
      <c r="S2863" s="161"/>
      <c r="V2863" s="163"/>
      <c r="W2863" s="164"/>
      <c r="X2863" s="164"/>
    </row>
    <row r="2864" spans="10:24" x14ac:dyDescent="0.25">
      <c r="J2864">
        <v>2861</v>
      </c>
      <c r="K2864" s="43">
        <v>0.56611946865404228</v>
      </c>
      <c r="L2864">
        <v>0.56121035755035753</v>
      </c>
      <c r="M2864">
        <v>0.4294464207249713</v>
      </c>
      <c r="N2864" s="44">
        <v>0.73364719524891353</v>
      </c>
      <c r="O2864" s="161"/>
      <c r="P2864" s="162"/>
      <c r="Q2864" s="162"/>
      <c r="R2864" s="163"/>
      <c r="S2864" s="161"/>
      <c r="V2864" s="163"/>
      <c r="W2864" s="164"/>
      <c r="X2864" s="164"/>
    </row>
    <row r="2865" spans="10:24" x14ac:dyDescent="0.25">
      <c r="J2865">
        <v>2862</v>
      </c>
      <c r="K2865" s="43">
        <v>0.6118678789872446</v>
      </c>
      <c r="L2865">
        <v>0.51886202950723181</v>
      </c>
      <c r="M2865">
        <v>0.21557513375264026</v>
      </c>
      <c r="N2865" s="44">
        <v>0.26616178621111786</v>
      </c>
      <c r="O2865" s="161"/>
      <c r="P2865" s="162"/>
      <c r="Q2865" s="162"/>
      <c r="R2865" s="163"/>
      <c r="S2865" s="161"/>
      <c r="V2865" s="163"/>
      <c r="W2865" s="164"/>
      <c r="X2865" s="164"/>
    </row>
    <row r="2866" spans="10:24" x14ac:dyDescent="0.25">
      <c r="J2866">
        <v>2863</v>
      </c>
      <c r="K2866" s="43">
        <v>0.216863021582682</v>
      </c>
      <c r="L2866">
        <v>0.99887240393686205</v>
      </c>
      <c r="M2866">
        <v>0.96878469761876507</v>
      </c>
      <c r="N2866" s="44">
        <v>0.30454216749297847</v>
      </c>
      <c r="O2866" s="161"/>
      <c r="P2866" s="162"/>
      <c r="Q2866" s="162"/>
      <c r="R2866" s="163"/>
      <c r="S2866" s="161"/>
      <c r="V2866" s="163"/>
      <c r="W2866" s="164"/>
      <c r="X2866" s="164"/>
    </row>
    <row r="2867" spans="10:24" x14ac:dyDescent="0.25">
      <c r="J2867">
        <v>2864</v>
      </c>
      <c r="K2867" s="43">
        <v>0.79781734728768261</v>
      </c>
      <c r="L2867">
        <v>0.49537214676232577</v>
      </c>
      <c r="M2867">
        <v>0.50005677987551589</v>
      </c>
      <c r="N2867" s="44">
        <v>0.68255861834501019</v>
      </c>
      <c r="O2867" s="161"/>
      <c r="P2867" s="162"/>
      <c r="Q2867" s="162"/>
      <c r="R2867" s="163"/>
      <c r="S2867" s="161"/>
      <c r="V2867" s="163"/>
      <c r="W2867" s="164"/>
      <c r="X2867" s="164"/>
    </row>
    <row r="2868" spans="10:24" x14ac:dyDescent="0.25">
      <c r="J2868">
        <v>2865</v>
      </c>
      <c r="K2868" s="43">
        <v>0.14446763353520942</v>
      </c>
      <c r="L2868">
        <v>0.53049087967287911</v>
      </c>
      <c r="M2868">
        <v>0.82394202256926874</v>
      </c>
      <c r="N2868" s="44">
        <v>0.5866692662255315</v>
      </c>
      <c r="O2868" s="161"/>
      <c r="P2868" s="162"/>
      <c r="Q2868" s="162"/>
      <c r="R2868" s="163"/>
      <c r="S2868" s="161"/>
      <c r="V2868" s="163"/>
      <c r="W2868" s="164"/>
      <c r="X2868" s="164"/>
    </row>
    <row r="2869" spans="10:24" x14ac:dyDescent="0.25">
      <c r="J2869">
        <v>2866</v>
      </c>
      <c r="K2869" s="43">
        <v>0.90859651408163533</v>
      </c>
      <c r="L2869">
        <v>0.10865945967567547</v>
      </c>
      <c r="M2869">
        <v>0.57750416808549687</v>
      </c>
      <c r="N2869" s="44">
        <v>0.96986063968187253</v>
      </c>
      <c r="O2869" s="161"/>
      <c r="P2869" s="162"/>
      <c r="Q2869" s="162"/>
      <c r="R2869" s="163"/>
      <c r="S2869" s="161"/>
      <c r="V2869" s="163"/>
      <c r="W2869" s="164"/>
      <c r="X2869" s="164"/>
    </row>
    <row r="2870" spans="10:24" x14ac:dyDescent="0.25">
      <c r="J2870">
        <v>2867</v>
      </c>
      <c r="K2870" s="43">
        <v>0.98588780465771741</v>
      </c>
      <c r="L2870">
        <v>0.83446048446737719</v>
      </c>
      <c r="M2870">
        <v>0.89999463001980473</v>
      </c>
      <c r="N2870" s="44">
        <v>0.62054112396813921</v>
      </c>
      <c r="O2870" s="161"/>
      <c r="P2870" s="162"/>
      <c r="Q2870" s="162"/>
      <c r="R2870" s="163"/>
      <c r="S2870" s="161"/>
      <c r="V2870" s="163"/>
      <c r="W2870" s="164"/>
      <c r="X2870" s="164"/>
    </row>
    <row r="2871" spans="10:24" x14ac:dyDescent="0.25">
      <c r="J2871">
        <v>2868</v>
      </c>
      <c r="K2871" s="43">
        <v>0.42265011684506582</v>
      </c>
      <c r="L2871">
        <v>0.26150002632792235</v>
      </c>
      <c r="M2871">
        <v>0.51763257502592097</v>
      </c>
      <c r="N2871" s="44">
        <v>0.23876447369148779</v>
      </c>
      <c r="O2871" s="161"/>
      <c r="P2871" s="162"/>
      <c r="Q2871" s="162"/>
      <c r="R2871" s="163"/>
      <c r="S2871" s="161"/>
      <c r="V2871" s="163"/>
      <c r="W2871" s="164"/>
      <c r="X2871" s="164"/>
    </row>
    <row r="2872" spans="10:24" x14ac:dyDescent="0.25">
      <c r="J2872">
        <v>2869</v>
      </c>
      <c r="K2872" s="43">
        <v>0.67590527692030611</v>
      </c>
      <c r="L2872">
        <v>0.54888012275711129</v>
      </c>
      <c r="M2872">
        <v>0.43533153197833707</v>
      </c>
      <c r="N2872" s="44">
        <v>0.71398043670810363</v>
      </c>
      <c r="O2872" s="161"/>
      <c r="P2872" s="162"/>
      <c r="Q2872" s="162"/>
      <c r="R2872" s="163"/>
      <c r="S2872" s="161"/>
      <c r="V2872" s="163"/>
      <c r="W2872" s="164"/>
      <c r="X2872" s="164"/>
    </row>
    <row r="2873" spans="10:24" x14ac:dyDescent="0.25">
      <c r="J2873">
        <v>2870</v>
      </c>
      <c r="K2873" s="43">
        <v>0.19583080353920423</v>
      </c>
      <c r="L2873">
        <v>0.65984083116672054</v>
      </c>
      <c r="M2873">
        <v>0.29837806212236739</v>
      </c>
      <c r="N2873" s="44">
        <v>0.29239994845140116</v>
      </c>
      <c r="O2873" s="161"/>
      <c r="P2873" s="162"/>
      <c r="Q2873" s="162"/>
      <c r="R2873" s="163"/>
      <c r="S2873" s="161"/>
      <c r="V2873" s="163"/>
      <c r="W2873" s="164"/>
      <c r="X2873" s="164"/>
    </row>
    <row r="2874" spans="10:24" x14ac:dyDescent="0.25">
      <c r="J2874">
        <v>2871</v>
      </c>
      <c r="K2874" s="43">
        <v>3.0070041701709238E-2</v>
      </c>
      <c r="L2874">
        <v>0.66789105807951088</v>
      </c>
      <c r="M2874">
        <v>0.34356696230519157</v>
      </c>
      <c r="N2874" s="44">
        <v>0.98528021511662067</v>
      </c>
      <c r="O2874" s="161"/>
      <c r="P2874" s="162"/>
      <c r="Q2874" s="162"/>
      <c r="R2874" s="163"/>
      <c r="S2874" s="161"/>
      <c r="V2874" s="163"/>
      <c r="W2874" s="164"/>
      <c r="X2874" s="164"/>
    </row>
    <row r="2875" spans="10:24" x14ac:dyDescent="0.25">
      <c r="J2875">
        <v>2872</v>
      </c>
      <c r="K2875" s="43">
        <v>0.81944111227337757</v>
      </c>
      <c r="L2875">
        <v>0.66101449839546111</v>
      </c>
      <c r="M2875">
        <v>9.517283385830777E-2</v>
      </c>
      <c r="N2875" s="44">
        <v>0.12678813870405181</v>
      </c>
      <c r="O2875" s="161"/>
      <c r="P2875" s="162"/>
      <c r="Q2875" s="162"/>
      <c r="R2875" s="163"/>
      <c r="S2875" s="161"/>
      <c r="V2875" s="163"/>
      <c r="W2875" s="164"/>
      <c r="X2875" s="164"/>
    </row>
    <row r="2876" spans="10:24" x14ac:dyDescent="0.25">
      <c r="J2876">
        <v>2873</v>
      </c>
      <c r="K2876" s="43">
        <v>0.95927142430416912</v>
      </c>
      <c r="L2876">
        <v>0.72442498120828747</v>
      </c>
      <c r="M2876">
        <v>0.51096166389835718</v>
      </c>
      <c r="N2876" s="44">
        <v>0.98931199527744218</v>
      </c>
      <c r="O2876" s="161"/>
      <c r="P2876" s="162"/>
      <c r="Q2876" s="162"/>
      <c r="R2876" s="163"/>
      <c r="S2876" s="161"/>
      <c r="V2876" s="163"/>
      <c r="W2876" s="164"/>
      <c r="X2876" s="164"/>
    </row>
    <row r="2877" spans="10:24" x14ac:dyDescent="0.25">
      <c r="J2877">
        <v>2874</v>
      </c>
      <c r="K2877" s="43">
        <v>0.50029818035913665</v>
      </c>
      <c r="L2877">
        <v>0.93421049515348942</v>
      </c>
      <c r="M2877">
        <v>0.65613582391170855</v>
      </c>
      <c r="N2877" s="44">
        <v>0.5117763204198571</v>
      </c>
      <c r="O2877" s="161"/>
      <c r="P2877" s="162"/>
      <c r="Q2877" s="162"/>
      <c r="R2877" s="163"/>
      <c r="S2877" s="161"/>
      <c r="V2877" s="163"/>
      <c r="W2877" s="164"/>
      <c r="X2877" s="164"/>
    </row>
    <row r="2878" spans="10:24" x14ac:dyDescent="0.25">
      <c r="J2878">
        <v>2875</v>
      </c>
      <c r="K2878" s="43">
        <v>0.83970814896545176</v>
      </c>
      <c r="L2878">
        <v>0.70468307244420436</v>
      </c>
      <c r="M2878">
        <v>0.16104105106213029</v>
      </c>
      <c r="N2878" s="44">
        <v>0.55551190352059998</v>
      </c>
      <c r="O2878" s="161"/>
      <c r="P2878" s="162"/>
      <c r="Q2878" s="162"/>
      <c r="R2878" s="163"/>
      <c r="S2878" s="161"/>
      <c r="V2878" s="163"/>
      <c r="W2878" s="164"/>
      <c r="X2878" s="164"/>
    </row>
    <row r="2879" spans="10:24" x14ac:dyDescent="0.25">
      <c r="J2879">
        <v>2876</v>
      </c>
      <c r="K2879" s="43">
        <v>0.17453675959767545</v>
      </c>
      <c r="L2879">
        <v>0.70942857938952231</v>
      </c>
      <c r="M2879">
        <v>0.64613407070137152</v>
      </c>
      <c r="N2879" s="44">
        <v>0.34806254563654115</v>
      </c>
      <c r="O2879" s="161"/>
      <c r="P2879" s="162"/>
      <c r="Q2879" s="162"/>
      <c r="R2879" s="163"/>
      <c r="S2879" s="161"/>
      <c r="V2879" s="163"/>
      <c r="W2879" s="164"/>
      <c r="X2879" s="164"/>
    </row>
    <row r="2880" spans="10:24" x14ac:dyDescent="0.25">
      <c r="J2880">
        <v>2877</v>
      </c>
      <c r="K2880" s="43">
        <v>0.77156516811817633</v>
      </c>
      <c r="L2880">
        <v>0.71008237983925593</v>
      </c>
      <c r="M2880">
        <v>0.14694998938713211</v>
      </c>
      <c r="N2880" s="44">
        <v>0.29772023496349254</v>
      </c>
      <c r="O2880" s="161"/>
      <c r="P2880" s="162"/>
      <c r="Q2880" s="162"/>
      <c r="R2880" s="163"/>
      <c r="S2880" s="161"/>
      <c r="V2880" s="163"/>
      <c r="W2880" s="164"/>
      <c r="X2880" s="164"/>
    </row>
    <row r="2881" spans="10:24" x14ac:dyDescent="0.25">
      <c r="J2881">
        <v>2878</v>
      </c>
      <c r="K2881" s="43">
        <v>0.69642562597232616</v>
      </c>
      <c r="L2881">
        <v>0.89880185494051645</v>
      </c>
      <c r="M2881">
        <v>0.99497521309467285</v>
      </c>
      <c r="N2881" s="44">
        <v>0.97342986867787629</v>
      </c>
      <c r="O2881" s="161"/>
      <c r="P2881" s="162"/>
      <c r="Q2881" s="162"/>
      <c r="R2881" s="163"/>
      <c r="S2881" s="161"/>
      <c r="V2881" s="163"/>
      <c r="W2881" s="164"/>
      <c r="X2881" s="164"/>
    </row>
    <row r="2882" spans="10:24" x14ac:dyDescent="0.25">
      <c r="J2882">
        <v>2879</v>
      </c>
      <c r="K2882" s="43">
        <v>0.36526713562286339</v>
      </c>
      <c r="L2882">
        <v>0.75338318295198126</v>
      </c>
      <c r="M2882">
        <v>0.96870536694916454</v>
      </c>
      <c r="N2882" s="44">
        <v>0.32989322013068445</v>
      </c>
      <c r="O2882" s="161"/>
      <c r="P2882" s="162"/>
      <c r="Q2882" s="162"/>
      <c r="R2882" s="163"/>
      <c r="S2882" s="161"/>
      <c r="V2882" s="163"/>
      <c r="W2882" s="164"/>
      <c r="X2882" s="164"/>
    </row>
    <row r="2883" spans="10:24" x14ac:dyDescent="0.25">
      <c r="J2883">
        <v>2880</v>
      </c>
      <c r="K2883" s="43">
        <v>0.67854708960099475</v>
      </c>
      <c r="L2883">
        <v>0.64233549302787429</v>
      </c>
      <c r="M2883">
        <v>0.22719304126253759</v>
      </c>
      <c r="N2883" s="44">
        <v>0.72603787263578279</v>
      </c>
      <c r="O2883" s="161"/>
      <c r="P2883" s="162"/>
      <c r="Q2883" s="162"/>
      <c r="R2883" s="163"/>
      <c r="S2883" s="161"/>
      <c r="V2883" s="163"/>
      <c r="W2883" s="164"/>
      <c r="X2883" s="164"/>
    </row>
    <row r="2884" spans="10:24" x14ac:dyDescent="0.25">
      <c r="J2884">
        <v>2881</v>
      </c>
      <c r="K2884" s="43">
        <v>0.15205477049539551</v>
      </c>
      <c r="L2884">
        <v>1.7559361084870773E-2</v>
      </c>
      <c r="M2884">
        <v>8.928333559504964E-2</v>
      </c>
      <c r="N2884" s="44">
        <v>0.50788333540680108</v>
      </c>
      <c r="O2884" s="161"/>
      <c r="P2884" s="162"/>
      <c r="Q2884" s="162"/>
      <c r="R2884" s="163"/>
      <c r="S2884" s="161"/>
      <c r="V2884" s="163"/>
      <c r="W2884" s="164"/>
      <c r="X2884" s="164"/>
    </row>
    <row r="2885" spans="10:24" x14ac:dyDescent="0.25">
      <c r="J2885">
        <v>2882</v>
      </c>
      <c r="K2885" s="43">
        <v>0.32462929338642943</v>
      </c>
      <c r="L2885">
        <v>0.20510634389543436</v>
      </c>
      <c r="M2885">
        <v>0.85374038764113058</v>
      </c>
      <c r="N2885" s="44">
        <v>0.42189649364139314</v>
      </c>
      <c r="O2885" s="161"/>
      <c r="P2885" s="162"/>
      <c r="Q2885" s="162"/>
      <c r="R2885" s="163"/>
      <c r="S2885" s="161"/>
      <c r="V2885" s="163"/>
      <c r="W2885" s="164"/>
      <c r="X2885" s="164"/>
    </row>
    <row r="2886" spans="10:24" x14ac:dyDescent="0.25">
      <c r="J2886">
        <v>2883</v>
      </c>
      <c r="K2886" s="43">
        <v>0.24923093754812264</v>
      </c>
      <c r="L2886">
        <v>0.58518685603939857</v>
      </c>
      <c r="M2886">
        <v>3.2356420456250534E-2</v>
      </c>
      <c r="N2886" s="44">
        <v>0.94436026452834509</v>
      </c>
      <c r="O2886" s="161"/>
      <c r="P2886" s="162"/>
      <c r="Q2886" s="162"/>
      <c r="R2886" s="163"/>
      <c r="S2886" s="161"/>
      <c r="V2886" s="163"/>
      <c r="W2886" s="164"/>
      <c r="X2886" s="164"/>
    </row>
    <row r="2887" spans="10:24" x14ac:dyDescent="0.25">
      <c r="J2887">
        <v>2884</v>
      </c>
      <c r="K2887" s="43">
        <v>0.24057277403410904</v>
      </c>
      <c r="L2887">
        <v>0.81703175749450108</v>
      </c>
      <c r="M2887">
        <v>0.25374761903276621</v>
      </c>
      <c r="N2887" s="44">
        <v>0.51925470487920689</v>
      </c>
      <c r="O2887" s="161"/>
      <c r="P2887" s="162"/>
      <c r="Q2887" s="162"/>
      <c r="R2887" s="163"/>
      <c r="S2887" s="161"/>
      <c r="V2887" s="163"/>
      <c r="W2887" s="164"/>
      <c r="X2887" s="164"/>
    </row>
    <row r="2888" spans="10:24" x14ac:dyDescent="0.25">
      <c r="J2888">
        <v>2885</v>
      </c>
      <c r="K2888" s="43">
        <v>0.30493697152467314</v>
      </c>
      <c r="L2888">
        <v>0.89686952846934742</v>
      </c>
      <c r="M2888">
        <v>0.73604513489234524</v>
      </c>
      <c r="N2888" s="44">
        <v>0.77295080172016728</v>
      </c>
      <c r="O2888" s="161"/>
      <c r="P2888" s="162"/>
      <c r="Q2888" s="162"/>
      <c r="R2888" s="163"/>
      <c r="S2888" s="161"/>
      <c r="V2888" s="163"/>
      <c r="W2888" s="164"/>
      <c r="X2888" s="164"/>
    </row>
    <row r="2889" spans="10:24" x14ac:dyDescent="0.25">
      <c r="J2889">
        <v>2886</v>
      </c>
      <c r="K2889" s="43">
        <v>0.68139519673301618</v>
      </c>
      <c r="L2889">
        <v>7.9945312860953743E-2</v>
      </c>
      <c r="M2889">
        <v>4.4924245781215899E-2</v>
      </c>
      <c r="N2889" s="44">
        <v>0.19057427749598821</v>
      </c>
      <c r="O2889" s="161"/>
      <c r="P2889" s="162"/>
      <c r="Q2889" s="162"/>
      <c r="R2889" s="163"/>
      <c r="S2889" s="161"/>
      <c r="V2889" s="163"/>
      <c r="W2889" s="164"/>
      <c r="X2889" s="164"/>
    </row>
    <row r="2890" spans="10:24" x14ac:dyDescent="0.25">
      <c r="J2890">
        <v>2887</v>
      </c>
      <c r="K2890" s="43">
        <v>6.9961585257637182E-2</v>
      </c>
      <c r="L2890">
        <v>0.36567248031644839</v>
      </c>
      <c r="M2890">
        <v>6.6313894141120211E-2</v>
      </c>
      <c r="N2890" s="44">
        <v>0.16304400111260553</v>
      </c>
      <c r="O2890" s="161"/>
      <c r="P2890" s="162"/>
      <c r="Q2890" s="162"/>
      <c r="R2890" s="163"/>
      <c r="S2890" s="161"/>
      <c r="V2890" s="163"/>
      <c r="W2890" s="164"/>
      <c r="X2890" s="164"/>
    </row>
    <row r="2891" spans="10:24" x14ac:dyDescent="0.25">
      <c r="J2891">
        <v>2888</v>
      </c>
      <c r="K2891" s="43">
        <v>0.5924076634548554</v>
      </c>
      <c r="L2891">
        <v>0.93632258959835202</v>
      </c>
      <c r="M2891">
        <v>0.94911880967362605</v>
      </c>
      <c r="N2891" s="44">
        <v>0.5854051346736413</v>
      </c>
      <c r="O2891" s="161"/>
      <c r="P2891" s="162"/>
      <c r="Q2891" s="162"/>
      <c r="R2891" s="163"/>
      <c r="S2891" s="161"/>
      <c r="V2891" s="163"/>
      <c r="W2891" s="164"/>
      <c r="X2891" s="164"/>
    </row>
    <row r="2892" spans="10:24" x14ac:dyDescent="0.25">
      <c r="J2892">
        <v>2889</v>
      </c>
      <c r="K2892" s="43">
        <v>0.42893595745561253</v>
      </c>
      <c r="L2892">
        <v>0.98445477655506819</v>
      </c>
      <c r="M2892">
        <v>0.39921689761057544</v>
      </c>
      <c r="N2892" s="44">
        <v>0.70431596763517024</v>
      </c>
      <c r="O2892" s="161"/>
      <c r="P2892" s="162"/>
      <c r="Q2892" s="162"/>
      <c r="R2892" s="163"/>
      <c r="S2892" s="161"/>
      <c r="V2892" s="163"/>
      <c r="W2892" s="164"/>
      <c r="X2892" s="164"/>
    </row>
    <row r="2893" spans="10:24" x14ac:dyDescent="0.25">
      <c r="J2893">
        <v>2890</v>
      </c>
      <c r="K2893" s="43">
        <v>0.77466339718946031</v>
      </c>
      <c r="L2893">
        <v>0.45574407358142077</v>
      </c>
      <c r="M2893">
        <v>0.26943157103595972</v>
      </c>
      <c r="N2893" s="44">
        <v>0.57693220500645515</v>
      </c>
      <c r="O2893" s="161"/>
      <c r="P2893" s="162"/>
      <c r="Q2893" s="162"/>
      <c r="R2893" s="163"/>
      <c r="S2893" s="161"/>
      <c r="V2893" s="163"/>
      <c r="W2893" s="164"/>
      <c r="X2893" s="164"/>
    </row>
    <row r="2894" spans="10:24" x14ac:dyDescent="0.25">
      <c r="J2894">
        <v>2891</v>
      </c>
      <c r="K2894" s="43">
        <v>0.25575478111655792</v>
      </c>
      <c r="L2894">
        <v>1.2888578710648524E-2</v>
      </c>
      <c r="M2894">
        <v>4.3361537032233E-2</v>
      </c>
      <c r="N2894" s="44">
        <v>0.35735969152551617</v>
      </c>
      <c r="O2894" s="161"/>
      <c r="P2894" s="162"/>
      <c r="Q2894" s="162"/>
      <c r="R2894" s="163"/>
      <c r="S2894" s="161"/>
      <c r="V2894" s="163"/>
      <c r="W2894" s="164"/>
      <c r="X2894" s="164"/>
    </row>
    <row r="2895" spans="10:24" x14ac:dyDescent="0.25">
      <c r="J2895">
        <v>2892</v>
      </c>
      <c r="K2895" s="43">
        <v>0.18631692817077727</v>
      </c>
      <c r="L2895">
        <v>0.55902992783437677</v>
      </c>
      <c r="M2895">
        <v>0.84362847769393978</v>
      </c>
      <c r="N2895" s="44">
        <v>0.11269619088200244</v>
      </c>
      <c r="O2895" s="161"/>
      <c r="P2895" s="162"/>
      <c r="Q2895" s="162"/>
      <c r="R2895" s="163"/>
      <c r="S2895" s="161"/>
      <c r="V2895" s="163"/>
      <c r="W2895" s="164"/>
      <c r="X2895" s="164"/>
    </row>
    <row r="2896" spans="10:24" x14ac:dyDescent="0.25">
      <c r="J2896">
        <v>2893</v>
      </c>
      <c r="K2896" s="43">
        <v>0.86623388015064806</v>
      </c>
      <c r="L2896">
        <v>0.67193688955826159</v>
      </c>
      <c r="M2896">
        <v>0.42403918800632057</v>
      </c>
      <c r="N2896" s="44">
        <v>0.96232190529201933</v>
      </c>
      <c r="O2896" s="161"/>
      <c r="P2896" s="162"/>
      <c r="Q2896" s="162"/>
      <c r="R2896" s="163"/>
      <c r="S2896" s="161"/>
      <c r="V2896" s="163"/>
      <c r="W2896" s="164"/>
      <c r="X2896" s="164"/>
    </row>
    <row r="2897" spans="10:24" x14ac:dyDescent="0.25">
      <c r="J2897">
        <v>2894</v>
      </c>
      <c r="K2897" s="43">
        <v>0.38104385901733684</v>
      </c>
      <c r="L2897">
        <v>0.97938442584088359</v>
      </c>
      <c r="M2897">
        <v>0.77216178916574074</v>
      </c>
      <c r="N2897" s="44">
        <v>0.5502505687063618</v>
      </c>
      <c r="O2897" s="161"/>
      <c r="P2897" s="162"/>
      <c r="Q2897" s="162"/>
      <c r="R2897" s="163"/>
      <c r="S2897" s="161"/>
      <c r="V2897" s="163"/>
      <c r="W2897" s="164"/>
      <c r="X2897" s="164"/>
    </row>
    <row r="2898" spans="10:24" x14ac:dyDescent="0.25">
      <c r="J2898">
        <v>2895</v>
      </c>
      <c r="K2898" s="43">
        <v>0.13025102732819593</v>
      </c>
      <c r="L2898">
        <v>0.20699224394704185</v>
      </c>
      <c r="M2898">
        <v>0.92318897525778976</v>
      </c>
      <c r="N2898" s="44">
        <v>0.23854862182365777</v>
      </c>
      <c r="O2898" s="161"/>
      <c r="P2898" s="162"/>
      <c r="Q2898" s="162"/>
      <c r="R2898" s="163"/>
      <c r="S2898" s="161"/>
      <c r="V2898" s="163"/>
      <c r="W2898" s="164"/>
      <c r="X2898" s="164"/>
    </row>
    <row r="2899" spans="10:24" x14ac:dyDescent="0.25">
      <c r="J2899">
        <v>2896</v>
      </c>
      <c r="K2899" s="43">
        <v>2.6441285071980403E-2</v>
      </c>
      <c r="L2899">
        <v>0.20032345584561073</v>
      </c>
      <c r="M2899">
        <v>0.14087381493292506</v>
      </c>
      <c r="N2899" s="44">
        <v>0.59665873721796314</v>
      </c>
      <c r="O2899" s="161"/>
      <c r="P2899" s="162"/>
      <c r="Q2899" s="162"/>
      <c r="R2899" s="163"/>
      <c r="S2899" s="161"/>
      <c r="V2899" s="163"/>
      <c r="W2899" s="164"/>
      <c r="X2899" s="164"/>
    </row>
    <row r="2900" spans="10:24" x14ac:dyDescent="0.25">
      <c r="J2900">
        <v>2897</v>
      </c>
      <c r="K2900" s="43">
        <v>0.24030750236674525</v>
      </c>
      <c r="L2900">
        <v>6.2183323062616758E-3</v>
      </c>
      <c r="M2900">
        <v>0.62976273744669098</v>
      </c>
      <c r="N2900" s="44">
        <v>0.69380837750732205</v>
      </c>
      <c r="O2900" s="161"/>
      <c r="P2900" s="162"/>
      <c r="Q2900" s="162"/>
      <c r="R2900" s="163"/>
      <c r="S2900" s="161"/>
      <c r="V2900" s="163"/>
      <c r="W2900" s="164"/>
      <c r="X2900" s="164"/>
    </row>
    <row r="2901" spans="10:24" x14ac:dyDescent="0.25">
      <c r="J2901">
        <v>2898</v>
      </c>
      <c r="K2901" s="43">
        <v>0.9448106086755047</v>
      </c>
      <c r="L2901">
        <v>0.91683022318565377</v>
      </c>
      <c r="M2901">
        <v>4.1145738065723969E-2</v>
      </c>
      <c r="N2901" s="44">
        <v>0.84596029305079756</v>
      </c>
      <c r="O2901" s="161"/>
      <c r="P2901" s="162"/>
      <c r="Q2901" s="162"/>
      <c r="R2901" s="163"/>
      <c r="S2901" s="161"/>
      <c r="V2901" s="163"/>
      <c r="W2901" s="164"/>
      <c r="X2901" s="164"/>
    </row>
    <row r="2902" spans="10:24" x14ac:dyDescent="0.25">
      <c r="J2902">
        <v>2899</v>
      </c>
      <c r="K2902" s="43">
        <v>0.47765883895776062</v>
      </c>
      <c r="L2902">
        <v>0.88094690602677161</v>
      </c>
      <c r="M2902">
        <v>0.55229878605111649</v>
      </c>
      <c r="N2902" s="44">
        <v>7.6956291678899835E-2</v>
      </c>
      <c r="O2902" s="161"/>
      <c r="P2902" s="162"/>
      <c r="Q2902" s="162"/>
      <c r="R2902" s="163"/>
      <c r="S2902" s="161"/>
      <c r="V2902" s="163"/>
      <c r="W2902" s="164"/>
      <c r="X2902" s="164"/>
    </row>
    <row r="2903" spans="10:24" x14ac:dyDescent="0.25">
      <c r="J2903">
        <v>2900</v>
      </c>
      <c r="K2903" s="43">
        <v>0.52372054611640673</v>
      </c>
      <c r="L2903">
        <v>0.44296546192295494</v>
      </c>
      <c r="M2903">
        <v>1.5203335198459067E-2</v>
      </c>
      <c r="N2903" s="44">
        <v>0.37572861531553281</v>
      </c>
      <c r="O2903" s="161"/>
      <c r="P2903" s="162"/>
      <c r="Q2903" s="162"/>
      <c r="R2903" s="163"/>
      <c r="S2903" s="161"/>
      <c r="V2903" s="163"/>
      <c r="W2903" s="164"/>
      <c r="X2903" s="164"/>
    </row>
    <row r="2904" spans="10:24" x14ac:dyDescent="0.25">
      <c r="J2904">
        <v>2901</v>
      </c>
      <c r="K2904" s="43">
        <v>0.56728477525029952</v>
      </c>
      <c r="L2904">
        <v>0.40158664594123061</v>
      </c>
      <c r="M2904">
        <v>0.80344780929665527</v>
      </c>
      <c r="N2904" s="44">
        <v>8.8950615512864095E-2</v>
      </c>
      <c r="O2904" s="161"/>
      <c r="P2904" s="162"/>
      <c r="Q2904" s="162"/>
      <c r="R2904" s="163"/>
      <c r="S2904" s="161"/>
      <c r="V2904" s="163"/>
      <c r="W2904" s="164"/>
      <c r="X2904" s="164"/>
    </row>
    <row r="2905" spans="10:24" x14ac:dyDescent="0.25">
      <c r="J2905">
        <v>2902</v>
      </c>
      <c r="K2905" s="43">
        <v>0.89043753285437199</v>
      </c>
      <c r="L2905">
        <v>0.94093072668267197</v>
      </c>
      <c r="M2905">
        <v>0.80556840634721216</v>
      </c>
      <c r="N2905" s="44">
        <v>0.12192336131632742</v>
      </c>
      <c r="O2905" s="161"/>
      <c r="P2905" s="162"/>
      <c r="Q2905" s="162"/>
      <c r="R2905" s="163"/>
      <c r="S2905" s="161"/>
      <c r="V2905" s="163"/>
      <c r="W2905" s="164"/>
      <c r="X2905" s="164"/>
    </row>
    <row r="2906" spans="10:24" x14ac:dyDescent="0.25">
      <c r="J2906">
        <v>2903</v>
      </c>
      <c r="K2906" s="43">
        <v>0.66505471934403726</v>
      </c>
      <c r="L2906">
        <v>2.8882033159501885E-3</v>
      </c>
      <c r="M2906">
        <v>0.22867154013273294</v>
      </c>
      <c r="N2906" s="44">
        <v>0.68834177995425705</v>
      </c>
      <c r="O2906" s="161"/>
      <c r="P2906" s="162"/>
      <c r="Q2906" s="162"/>
      <c r="R2906" s="163"/>
      <c r="S2906" s="161"/>
      <c r="V2906" s="163"/>
      <c r="W2906" s="164"/>
      <c r="X2906" s="164"/>
    </row>
    <row r="2907" spans="10:24" x14ac:dyDescent="0.25">
      <c r="J2907">
        <v>2904</v>
      </c>
      <c r="K2907" s="43">
        <v>0.16628219003958289</v>
      </c>
      <c r="L2907">
        <v>0.7210289565365684</v>
      </c>
      <c r="M2907">
        <v>0.2499733365185296</v>
      </c>
      <c r="N2907" s="44">
        <v>0.32201530041496895</v>
      </c>
      <c r="O2907" s="161"/>
      <c r="P2907" s="162"/>
      <c r="Q2907" s="162"/>
      <c r="R2907" s="163"/>
      <c r="S2907" s="161"/>
      <c r="V2907" s="163"/>
      <c r="W2907" s="164"/>
      <c r="X2907" s="164"/>
    </row>
    <row r="2908" spans="10:24" x14ac:dyDescent="0.25">
      <c r="J2908">
        <v>2905</v>
      </c>
      <c r="K2908" s="43">
        <v>0.61863333456343217</v>
      </c>
      <c r="L2908">
        <v>0.27078994086643915</v>
      </c>
      <c r="M2908">
        <v>0.76903744520613326</v>
      </c>
      <c r="N2908" s="44">
        <v>0.35444469628043529</v>
      </c>
      <c r="O2908" s="161"/>
      <c r="P2908" s="162"/>
      <c r="Q2908" s="162"/>
      <c r="R2908" s="163"/>
      <c r="S2908" s="161"/>
      <c r="V2908" s="163"/>
      <c r="W2908" s="164"/>
      <c r="X2908" s="164"/>
    </row>
    <row r="2909" spans="10:24" x14ac:dyDescent="0.25">
      <c r="J2909">
        <v>2906</v>
      </c>
      <c r="K2909" s="43">
        <v>7.862846716127192E-2</v>
      </c>
      <c r="L2909">
        <v>0.67483626223265847</v>
      </c>
      <c r="M2909">
        <v>0.43557888731481853</v>
      </c>
      <c r="N2909" s="44">
        <v>0.29866246512701122</v>
      </c>
      <c r="O2909" s="161"/>
      <c r="P2909" s="162"/>
      <c r="Q2909" s="162"/>
      <c r="R2909" s="163"/>
      <c r="S2909" s="161"/>
      <c r="V2909" s="163"/>
      <c r="W2909" s="164"/>
      <c r="X2909" s="164"/>
    </row>
    <row r="2910" spans="10:24" x14ac:dyDescent="0.25">
      <c r="J2910">
        <v>2907</v>
      </c>
      <c r="K2910" s="43">
        <v>0.51696954905093784</v>
      </c>
      <c r="L2910">
        <v>0.99052195094748252</v>
      </c>
      <c r="M2910">
        <v>0.41698753650898845</v>
      </c>
      <c r="N2910" s="44">
        <v>0.73267972096218947</v>
      </c>
      <c r="O2910" s="161"/>
      <c r="P2910" s="162"/>
      <c r="Q2910" s="162"/>
      <c r="R2910" s="163"/>
      <c r="S2910" s="161"/>
      <c r="V2910" s="163"/>
      <c r="W2910" s="164"/>
      <c r="X2910" s="164"/>
    </row>
    <row r="2911" spans="10:24" x14ac:dyDescent="0.25">
      <c r="J2911">
        <v>2908</v>
      </c>
      <c r="K2911" s="43">
        <v>0.95440984169394971</v>
      </c>
      <c r="L2911">
        <v>0.85154171744755303</v>
      </c>
      <c r="M2911">
        <v>0.8434260512530517</v>
      </c>
      <c r="N2911" s="44">
        <v>0.53925739054654653</v>
      </c>
      <c r="O2911" s="161"/>
      <c r="P2911" s="162"/>
      <c r="Q2911" s="162"/>
      <c r="R2911" s="163"/>
      <c r="S2911" s="161"/>
      <c r="V2911" s="163"/>
      <c r="W2911" s="164"/>
      <c r="X2911" s="164"/>
    </row>
    <row r="2912" spans="10:24" x14ac:dyDescent="0.25">
      <c r="J2912">
        <v>2909</v>
      </c>
      <c r="K2912" s="43">
        <v>0.63676765381435851</v>
      </c>
      <c r="L2912">
        <v>0.13752267844570198</v>
      </c>
      <c r="M2912">
        <v>0.60468734851203632</v>
      </c>
      <c r="N2912" s="44">
        <v>0.71936068113837248</v>
      </c>
      <c r="O2912" s="161"/>
      <c r="P2912" s="162"/>
      <c r="Q2912" s="162"/>
      <c r="R2912" s="163"/>
      <c r="S2912" s="161"/>
      <c r="V2912" s="163"/>
      <c r="W2912" s="164"/>
      <c r="X2912" s="164"/>
    </row>
    <row r="2913" spans="10:24" x14ac:dyDescent="0.25">
      <c r="J2913">
        <v>2910</v>
      </c>
      <c r="K2913" s="43">
        <v>0.52699235824333546</v>
      </c>
      <c r="L2913">
        <v>0.36787995807801199</v>
      </c>
      <c r="M2913">
        <v>0.33081742955423665</v>
      </c>
      <c r="N2913" s="44">
        <v>0.79709216985663034</v>
      </c>
      <c r="O2913" s="161"/>
      <c r="P2913" s="162"/>
      <c r="Q2913" s="162"/>
      <c r="R2913" s="163"/>
      <c r="S2913" s="161"/>
      <c r="V2913" s="163"/>
      <c r="W2913" s="164"/>
      <c r="X2913" s="164"/>
    </row>
    <row r="2914" spans="10:24" x14ac:dyDescent="0.25">
      <c r="J2914">
        <v>2911</v>
      </c>
      <c r="K2914" s="43">
        <v>0.61180387628657262</v>
      </c>
      <c r="L2914">
        <v>4.7977388232228746E-3</v>
      </c>
      <c r="M2914">
        <v>0.62588226402958025</v>
      </c>
      <c r="N2914" s="44">
        <v>0.9231278783479332</v>
      </c>
      <c r="O2914" s="161"/>
      <c r="P2914" s="162"/>
      <c r="Q2914" s="162"/>
      <c r="R2914" s="163"/>
      <c r="S2914" s="161"/>
      <c r="V2914" s="163"/>
      <c r="W2914" s="164"/>
      <c r="X2914" s="164"/>
    </row>
    <row r="2915" spans="10:24" x14ac:dyDescent="0.25">
      <c r="J2915">
        <v>2912</v>
      </c>
      <c r="K2915" s="43">
        <v>0.8186995102853768</v>
      </c>
      <c r="L2915">
        <v>0.43097235842498927</v>
      </c>
      <c r="M2915">
        <v>0.41452817525761909</v>
      </c>
      <c r="N2915" s="44">
        <v>0.11626919866357155</v>
      </c>
      <c r="O2915" s="161"/>
      <c r="P2915" s="162"/>
      <c r="Q2915" s="162"/>
      <c r="R2915" s="163"/>
      <c r="S2915" s="161"/>
      <c r="V2915" s="163"/>
      <c r="W2915" s="164"/>
      <c r="X2915" s="164"/>
    </row>
    <row r="2916" spans="10:24" x14ac:dyDescent="0.25">
      <c r="J2916">
        <v>2913</v>
      </c>
      <c r="K2916" s="43">
        <v>0.26095895072903119</v>
      </c>
      <c r="L2916">
        <v>0.20838687094378772</v>
      </c>
      <c r="M2916">
        <v>0.97045513921473481</v>
      </c>
      <c r="N2916" s="44">
        <v>0.12289554584775608</v>
      </c>
      <c r="O2916" s="161"/>
      <c r="P2916" s="162"/>
      <c r="Q2916" s="162"/>
      <c r="R2916" s="163"/>
      <c r="S2916" s="161"/>
      <c r="V2916" s="163"/>
      <c r="W2916" s="164"/>
      <c r="X2916" s="164"/>
    </row>
    <row r="2917" spans="10:24" x14ac:dyDescent="0.25">
      <c r="J2917">
        <v>2914</v>
      </c>
      <c r="K2917" s="43">
        <v>0.81028647280187016</v>
      </c>
      <c r="L2917">
        <v>0.7808021198080819</v>
      </c>
      <c r="M2917">
        <v>0.49227127840154461</v>
      </c>
      <c r="N2917" s="44">
        <v>0.6707392815210661</v>
      </c>
      <c r="O2917" s="161"/>
      <c r="P2917" s="162"/>
      <c r="Q2917" s="162"/>
      <c r="R2917" s="163"/>
      <c r="S2917" s="161"/>
      <c r="V2917" s="163"/>
      <c r="W2917" s="164"/>
      <c r="X2917" s="164"/>
    </row>
    <row r="2918" spans="10:24" x14ac:dyDescent="0.25">
      <c r="J2918">
        <v>2915</v>
      </c>
      <c r="K2918" s="43">
        <v>0.16306600430609564</v>
      </c>
      <c r="L2918">
        <v>0.29100869473060531</v>
      </c>
      <c r="M2918">
        <v>0.16054033047699801</v>
      </c>
      <c r="N2918" s="44">
        <v>0.70533198421878629</v>
      </c>
      <c r="O2918" s="161"/>
      <c r="P2918" s="162"/>
      <c r="Q2918" s="162"/>
      <c r="R2918" s="163"/>
      <c r="S2918" s="161"/>
      <c r="V2918" s="163"/>
      <c r="W2918" s="164"/>
      <c r="X2918" s="164"/>
    </row>
    <row r="2919" spans="10:24" x14ac:dyDescent="0.25">
      <c r="J2919">
        <v>2916</v>
      </c>
      <c r="K2919" s="43">
        <v>0.46352892474127627</v>
      </c>
      <c r="L2919">
        <v>0.46956475982978907</v>
      </c>
      <c r="M2919">
        <v>0.83808669216993059</v>
      </c>
      <c r="N2919" s="44">
        <v>0.10842421618995068</v>
      </c>
      <c r="O2919" s="161"/>
      <c r="P2919" s="162"/>
      <c r="Q2919" s="162"/>
      <c r="R2919" s="163"/>
      <c r="S2919" s="161"/>
      <c r="V2919" s="163"/>
      <c r="W2919" s="164"/>
      <c r="X2919" s="164"/>
    </row>
    <row r="2920" spans="10:24" x14ac:dyDescent="0.25">
      <c r="J2920">
        <v>2917</v>
      </c>
      <c r="K2920" s="43">
        <v>0.89387638107223288</v>
      </c>
      <c r="L2920">
        <v>0.10435427043954104</v>
      </c>
      <c r="M2920">
        <v>0.90032116995163203</v>
      </c>
      <c r="N2920" s="44">
        <v>6.3054859596243573E-2</v>
      </c>
      <c r="O2920" s="161"/>
      <c r="P2920" s="162"/>
      <c r="Q2920" s="162"/>
      <c r="R2920" s="163"/>
      <c r="S2920" s="161"/>
      <c r="V2920" s="163"/>
      <c r="W2920" s="164"/>
      <c r="X2920" s="164"/>
    </row>
    <row r="2921" spans="10:24" x14ac:dyDescent="0.25">
      <c r="J2921">
        <v>2918</v>
      </c>
      <c r="K2921" s="43">
        <v>0.50164680022520525</v>
      </c>
      <c r="L2921">
        <v>0.97171190867018331</v>
      </c>
      <c r="M2921">
        <v>0.97436962874289113</v>
      </c>
      <c r="N2921" s="44">
        <v>0.33682584627757028</v>
      </c>
      <c r="O2921" s="161"/>
      <c r="P2921" s="162"/>
      <c r="Q2921" s="162"/>
      <c r="R2921" s="163"/>
      <c r="S2921" s="161"/>
      <c r="V2921" s="163"/>
      <c r="W2921" s="164"/>
      <c r="X2921" s="164"/>
    </row>
    <row r="2922" spans="10:24" x14ac:dyDescent="0.25">
      <c r="J2922">
        <v>2919</v>
      </c>
      <c r="K2922" s="43">
        <v>0.78690829525507577</v>
      </c>
      <c r="L2922">
        <v>0.21527091361661521</v>
      </c>
      <c r="M2922">
        <v>0.19121615867695974</v>
      </c>
      <c r="N2922" s="44">
        <v>0.22723304816257073</v>
      </c>
      <c r="O2922" s="161"/>
      <c r="P2922" s="162"/>
      <c r="Q2922" s="162"/>
      <c r="R2922" s="163"/>
      <c r="S2922" s="161"/>
      <c r="V2922" s="163"/>
      <c r="W2922" s="164"/>
      <c r="X2922" s="164"/>
    </row>
    <row r="2923" spans="10:24" x14ac:dyDescent="0.25">
      <c r="J2923">
        <v>2920</v>
      </c>
      <c r="K2923" s="43">
        <v>0.62291439290503936</v>
      </c>
      <c r="L2923">
        <v>0.32320569466664439</v>
      </c>
      <c r="M2923">
        <v>0.40304530628224389</v>
      </c>
      <c r="N2923" s="44">
        <v>0.33836829942036883</v>
      </c>
      <c r="O2923" s="161"/>
      <c r="P2923" s="162"/>
      <c r="Q2923" s="162"/>
      <c r="R2923" s="163"/>
      <c r="S2923" s="161"/>
      <c r="V2923" s="163"/>
      <c r="W2923" s="164"/>
      <c r="X2923" s="164"/>
    </row>
    <row r="2924" spans="10:24" x14ac:dyDescent="0.25">
      <c r="J2924">
        <v>2921</v>
      </c>
      <c r="K2924" s="43">
        <v>0.21656630868446514</v>
      </c>
      <c r="L2924">
        <v>0.45651449748679662</v>
      </c>
      <c r="M2924">
        <v>0.74885960880747393</v>
      </c>
      <c r="N2924" s="44">
        <v>0.70922703276118959</v>
      </c>
      <c r="O2924" s="161"/>
      <c r="P2924" s="162"/>
      <c r="Q2924" s="162"/>
      <c r="R2924" s="163"/>
      <c r="S2924" s="161"/>
      <c r="V2924" s="163"/>
      <c r="W2924" s="164"/>
      <c r="X2924" s="164"/>
    </row>
    <row r="2925" spans="10:24" x14ac:dyDescent="0.25">
      <c r="J2925">
        <v>2922</v>
      </c>
      <c r="K2925" s="43">
        <v>0.81155278068961512</v>
      </c>
      <c r="L2925">
        <v>0.60356994579327683</v>
      </c>
      <c r="M2925">
        <v>0.1118891655094606</v>
      </c>
      <c r="N2925" s="44">
        <v>0.76389575721018721</v>
      </c>
      <c r="O2925" s="161"/>
      <c r="P2925" s="162"/>
      <c r="Q2925" s="162"/>
      <c r="R2925" s="163"/>
      <c r="S2925" s="161"/>
      <c r="V2925" s="163"/>
      <c r="W2925" s="164"/>
      <c r="X2925" s="164"/>
    </row>
    <row r="2926" spans="10:24" x14ac:dyDescent="0.25">
      <c r="J2926">
        <v>2923</v>
      </c>
      <c r="K2926" s="43">
        <v>0.83369521191131568</v>
      </c>
      <c r="L2926">
        <v>0.32632181358340195</v>
      </c>
      <c r="M2926">
        <v>8.8243225479567311E-3</v>
      </c>
      <c r="N2926" s="44">
        <v>0.44104094727248055</v>
      </c>
      <c r="O2926" s="161"/>
      <c r="P2926" s="162"/>
      <c r="Q2926" s="162"/>
      <c r="R2926" s="163"/>
      <c r="S2926" s="161"/>
      <c r="V2926" s="163"/>
      <c r="W2926" s="164"/>
      <c r="X2926" s="164"/>
    </row>
    <row r="2927" spans="10:24" x14ac:dyDescent="0.25">
      <c r="J2927">
        <v>2924</v>
      </c>
      <c r="K2927" s="43">
        <v>0.53470875179046562</v>
      </c>
      <c r="L2927">
        <v>0.15883461617504002</v>
      </c>
      <c r="M2927">
        <v>0.5804038833022972</v>
      </c>
      <c r="N2927" s="44">
        <v>0.71035145787411713</v>
      </c>
      <c r="O2927" s="161"/>
      <c r="P2927" s="162"/>
      <c r="Q2927" s="162"/>
      <c r="R2927" s="163"/>
      <c r="S2927" s="161"/>
      <c r="V2927" s="163"/>
      <c r="W2927" s="164"/>
      <c r="X2927" s="164"/>
    </row>
    <row r="2928" spans="10:24" x14ac:dyDescent="0.25">
      <c r="J2928">
        <v>2925</v>
      </c>
      <c r="K2928" s="43">
        <v>0.49841865967101318</v>
      </c>
      <c r="L2928">
        <v>0.11975529156314535</v>
      </c>
      <c r="M2928">
        <v>0.50103310775699095</v>
      </c>
      <c r="N2928" s="44">
        <v>0.63322496848984711</v>
      </c>
      <c r="O2928" s="161"/>
      <c r="P2928" s="162"/>
      <c r="Q2928" s="162"/>
      <c r="R2928" s="163"/>
      <c r="S2928" s="161"/>
      <c r="V2928" s="163"/>
      <c r="W2928" s="164"/>
      <c r="X2928" s="164"/>
    </row>
    <row r="2929" spans="10:24" x14ac:dyDescent="0.25">
      <c r="J2929">
        <v>2926</v>
      </c>
      <c r="K2929" s="43">
        <v>0.51063080800251848</v>
      </c>
      <c r="L2929">
        <v>0.25810637260151026</v>
      </c>
      <c r="M2929">
        <v>0.47202315435844933</v>
      </c>
      <c r="N2929" s="44">
        <v>0.80272359985206154</v>
      </c>
      <c r="O2929" s="161"/>
      <c r="P2929" s="162"/>
      <c r="Q2929" s="162"/>
      <c r="R2929" s="163"/>
      <c r="S2929" s="161"/>
      <c r="V2929" s="163"/>
      <c r="W2929" s="164"/>
      <c r="X2929" s="164"/>
    </row>
    <row r="2930" spans="10:24" x14ac:dyDescent="0.25">
      <c r="J2930">
        <v>2927</v>
      </c>
      <c r="K2930" s="43">
        <v>0.95724674100338791</v>
      </c>
      <c r="L2930">
        <v>0.58603183026197991</v>
      </c>
      <c r="M2930">
        <v>0.88045112223376343</v>
      </c>
      <c r="N2930" s="44">
        <v>0.7954741693397851</v>
      </c>
      <c r="O2930" s="161"/>
      <c r="P2930" s="162"/>
      <c r="Q2930" s="162"/>
      <c r="R2930" s="163"/>
      <c r="S2930" s="161"/>
      <c r="V2930" s="163"/>
      <c r="W2930" s="164"/>
      <c r="X2930" s="164"/>
    </row>
    <row r="2931" spans="10:24" x14ac:dyDescent="0.25">
      <c r="J2931">
        <v>2928</v>
      </c>
      <c r="K2931" s="43">
        <v>0.73002068252714991</v>
      </c>
      <c r="L2931">
        <v>0.58842420566365072</v>
      </c>
      <c r="M2931">
        <v>0.61070991713831146</v>
      </c>
      <c r="N2931" s="44">
        <v>0.76226452643882681</v>
      </c>
      <c r="O2931" s="161"/>
      <c r="P2931" s="162"/>
      <c r="Q2931" s="162"/>
      <c r="R2931" s="163"/>
      <c r="S2931" s="161"/>
      <c r="V2931" s="163"/>
      <c r="W2931" s="164"/>
      <c r="X2931" s="164"/>
    </row>
    <row r="2932" spans="10:24" x14ac:dyDescent="0.25">
      <c r="J2932">
        <v>2929</v>
      </c>
      <c r="K2932" s="43">
        <v>0.5168041153967059</v>
      </c>
      <c r="L2932">
        <v>0.6123927916472951</v>
      </c>
      <c r="M2932">
        <v>6.1474206077773985E-2</v>
      </c>
      <c r="N2932" s="44">
        <v>0.77787574691755035</v>
      </c>
      <c r="O2932" s="161"/>
      <c r="P2932" s="162"/>
      <c r="Q2932" s="162"/>
      <c r="R2932" s="163"/>
      <c r="S2932" s="161"/>
      <c r="V2932" s="163"/>
      <c r="W2932" s="164"/>
      <c r="X2932" s="164"/>
    </row>
    <row r="2933" spans="10:24" x14ac:dyDescent="0.25">
      <c r="J2933">
        <v>2930</v>
      </c>
      <c r="K2933" s="43">
        <v>0.77926658957666994</v>
      </c>
      <c r="L2933">
        <v>0.25310577878096674</v>
      </c>
      <c r="M2933">
        <v>0.43442597824873996</v>
      </c>
      <c r="N2933" s="44">
        <v>0.48552984460729987</v>
      </c>
      <c r="O2933" s="161"/>
      <c r="P2933" s="162"/>
      <c r="Q2933" s="162"/>
      <c r="R2933" s="163"/>
      <c r="S2933" s="161"/>
      <c r="V2933" s="163"/>
      <c r="W2933" s="164"/>
      <c r="X2933" s="164"/>
    </row>
    <row r="2934" spans="10:24" x14ac:dyDescent="0.25">
      <c r="J2934">
        <v>2931</v>
      </c>
      <c r="K2934" s="43">
        <v>0.18924274162828059</v>
      </c>
      <c r="L2934">
        <v>0.64780552305023398</v>
      </c>
      <c r="M2934">
        <v>3.4458750048030118E-2</v>
      </c>
      <c r="N2934" s="44">
        <v>0.95237059828582904</v>
      </c>
      <c r="O2934" s="161"/>
      <c r="P2934" s="162"/>
      <c r="Q2934" s="162"/>
      <c r="R2934" s="163"/>
      <c r="S2934" s="161"/>
      <c r="V2934" s="163"/>
      <c r="W2934" s="164"/>
      <c r="X2934" s="164"/>
    </row>
    <row r="2935" spans="10:24" x14ac:dyDescent="0.25">
      <c r="J2935">
        <v>2932</v>
      </c>
      <c r="K2935" s="43">
        <v>0.583238137759441</v>
      </c>
      <c r="L2935">
        <v>0.91615108733379702</v>
      </c>
      <c r="M2935">
        <v>0.96481795506207813</v>
      </c>
      <c r="N2935" s="44">
        <v>0.13803956057258393</v>
      </c>
      <c r="O2935" s="161"/>
      <c r="P2935" s="162"/>
      <c r="Q2935" s="162"/>
      <c r="R2935" s="163"/>
      <c r="S2935" s="161"/>
      <c r="V2935" s="163"/>
      <c r="W2935" s="164"/>
      <c r="X2935" s="164"/>
    </row>
    <row r="2936" spans="10:24" x14ac:dyDescent="0.25">
      <c r="J2936">
        <v>2933</v>
      </c>
      <c r="K2936" s="43">
        <v>0.53103504222358922</v>
      </c>
      <c r="L2936">
        <v>5.9921904728968522E-2</v>
      </c>
      <c r="M2936">
        <v>0.88783941103203234</v>
      </c>
      <c r="N2936" s="44">
        <v>6.66780616541639E-2</v>
      </c>
      <c r="O2936" s="161"/>
      <c r="P2936" s="162"/>
      <c r="Q2936" s="162"/>
      <c r="R2936" s="163"/>
      <c r="S2936" s="161"/>
      <c r="V2936" s="163"/>
      <c r="W2936" s="164"/>
      <c r="X2936" s="164"/>
    </row>
    <row r="2937" spans="10:24" x14ac:dyDescent="0.25">
      <c r="J2937">
        <v>2934</v>
      </c>
      <c r="K2937" s="43">
        <v>0.23289045876301961</v>
      </c>
      <c r="L2937">
        <v>0.18877809866249307</v>
      </c>
      <c r="M2937">
        <v>5.4422372775186689E-2</v>
      </c>
      <c r="N2937" s="44">
        <v>0.18985692393807718</v>
      </c>
      <c r="O2937" s="161"/>
      <c r="P2937" s="162"/>
      <c r="Q2937" s="162"/>
      <c r="R2937" s="163"/>
      <c r="S2937" s="161"/>
      <c r="V2937" s="163"/>
      <c r="W2937" s="164"/>
      <c r="X2937" s="164"/>
    </row>
    <row r="2938" spans="10:24" x14ac:dyDescent="0.25">
      <c r="J2938">
        <v>2935</v>
      </c>
      <c r="K2938" s="43">
        <v>0.70118070948738731</v>
      </c>
      <c r="L2938">
        <v>0.87888666511652069</v>
      </c>
      <c r="M2938">
        <v>0.93971061082109242</v>
      </c>
      <c r="N2938" s="44">
        <v>0.15206753304107967</v>
      </c>
      <c r="O2938" s="161"/>
      <c r="P2938" s="162"/>
      <c r="Q2938" s="162"/>
      <c r="R2938" s="163"/>
      <c r="S2938" s="161"/>
      <c r="V2938" s="163"/>
      <c r="W2938" s="164"/>
      <c r="X2938" s="164"/>
    </row>
    <row r="2939" spans="10:24" x14ac:dyDescent="0.25">
      <c r="J2939">
        <v>2936</v>
      </c>
      <c r="K2939" s="43">
        <v>0.16076826554838874</v>
      </c>
      <c r="L2939">
        <v>0.44544554058073493</v>
      </c>
      <c r="M2939">
        <v>2.9427857095115084E-2</v>
      </c>
      <c r="N2939" s="44">
        <v>0.62209476898401783</v>
      </c>
      <c r="O2939" s="161"/>
      <c r="P2939" s="162"/>
      <c r="Q2939" s="162"/>
      <c r="R2939" s="163"/>
      <c r="S2939" s="161"/>
      <c r="V2939" s="163"/>
      <c r="W2939" s="164"/>
      <c r="X2939" s="164"/>
    </row>
    <row r="2940" spans="10:24" x14ac:dyDescent="0.25">
      <c r="J2940">
        <v>2937</v>
      </c>
      <c r="K2940" s="43">
        <v>0.29891073855536909</v>
      </c>
      <c r="L2940">
        <v>1.2125288053801309E-2</v>
      </c>
      <c r="M2940">
        <v>0.56247208331440202</v>
      </c>
      <c r="N2940" s="44">
        <v>0.65823083147979145</v>
      </c>
      <c r="O2940" s="161"/>
      <c r="P2940" s="162"/>
      <c r="Q2940" s="162"/>
      <c r="R2940" s="163"/>
      <c r="S2940" s="161"/>
      <c r="V2940" s="163"/>
      <c r="W2940" s="164"/>
      <c r="X2940" s="164"/>
    </row>
    <row r="2941" spans="10:24" x14ac:dyDescent="0.25">
      <c r="J2941">
        <v>2938</v>
      </c>
      <c r="K2941" s="43">
        <v>0.5746157580447766</v>
      </c>
      <c r="L2941">
        <v>0.17780601855526701</v>
      </c>
      <c r="M2941">
        <v>0.75006111583179391</v>
      </c>
      <c r="N2941" s="44">
        <v>0.19555552935466614</v>
      </c>
      <c r="O2941" s="161"/>
      <c r="P2941" s="162"/>
      <c r="Q2941" s="162"/>
      <c r="R2941" s="163"/>
      <c r="S2941" s="161"/>
      <c r="V2941" s="163"/>
      <c r="W2941" s="164"/>
      <c r="X2941" s="164"/>
    </row>
    <row r="2942" spans="10:24" x14ac:dyDescent="0.25">
      <c r="J2942">
        <v>2939</v>
      </c>
      <c r="K2942" s="43">
        <v>0.58369209939815592</v>
      </c>
      <c r="L2942">
        <v>0.39022674617461284</v>
      </c>
      <c r="M2942">
        <v>0.96263965546281494</v>
      </c>
      <c r="N2942" s="44">
        <v>0.32176455276316096</v>
      </c>
      <c r="O2942" s="161"/>
      <c r="P2942" s="162"/>
      <c r="Q2942" s="162"/>
      <c r="R2942" s="163"/>
      <c r="S2942" s="161"/>
      <c r="V2942" s="163"/>
      <c r="W2942" s="164"/>
      <c r="X2942" s="164"/>
    </row>
    <row r="2943" spans="10:24" x14ac:dyDescent="0.25">
      <c r="J2943">
        <v>2940</v>
      </c>
      <c r="K2943" s="43">
        <v>0.44250324271227492</v>
      </c>
      <c r="L2943">
        <v>0.60350498518017115</v>
      </c>
      <c r="M2943">
        <v>0.54529387837496079</v>
      </c>
      <c r="N2943" s="44">
        <v>0.99436343254591741</v>
      </c>
      <c r="O2943" s="161"/>
      <c r="P2943" s="162"/>
      <c r="Q2943" s="162"/>
      <c r="R2943" s="163"/>
      <c r="S2943" s="161"/>
      <c r="V2943" s="163"/>
      <c r="W2943" s="164"/>
      <c r="X2943" s="164"/>
    </row>
    <row r="2944" spans="10:24" x14ac:dyDescent="0.25">
      <c r="J2944">
        <v>2941</v>
      </c>
      <c r="K2944" s="43">
        <v>4.0933267446231492E-2</v>
      </c>
      <c r="L2944">
        <v>0.23142217465787751</v>
      </c>
      <c r="M2944">
        <v>0.67928016675438385</v>
      </c>
      <c r="N2944" s="44">
        <v>6.1574469429108603E-2</v>
      </c>
      <c r="O2944" s="161"/>
      <c r="P2944" s="162"/>
      <c r="Q2944" s="162"/>
      <c r="R2944" s="163"/>
      <c r="S2944" s="161"/>
      <c r="V2944" s="163"/>
      <c r="W2944" s="164"/>
      <c r="X2944" s="164"/>
    </row>
    <row r="2945" spans="10:24" x14ac:dyDescent="0.25">
      <c r="J2945">
        <v>2942</v>
      </c>
      <c r="K2945" s="43">
        <v>0.90891396717411055</v>
      </c>
      <c r="L2945">
        <v>0.37780256883063101</v>
      </c>
      <c r="M2945">
        <v>0.15515975785358693</v>
      </c>
      <c r="N2945" s="44">
        <v>0.14581996598834901</v>
      </c>
      <c r="O2945" s="161"/>
      <c r="P2945" s="162"/>
      <c r="Q2945" s="162"/>
      <c r="R2945" s="163"/>
      <c r="S2945" s="161"/>
      <c r="V2945" s="163"/>
      <c r="W2945" s="164"/>
      <c r="X2945" s="164"/>
    </row>
    <row r="2946" spans="10:24" x14ac:dyDescent="0.25">
      <c r="J2946">
        <v>2943</v>
      </c>
      <c r="K2946" s="43">
        <v>0.86661968560914793</v>
      </c>
      <c r="L2946">
        <v>0.25661758134811796</v>
      </c>
      <c r="M2946">
        <v>0.57631001805034687</v>
      </c>
      <c r="N2946" s="44">
        <v>0.68524136174962824</v>
      </c>
      <c r="O2946" s="161"/>
      <c r="P2946" s="162"/>
      <c r="Q2946" s="162"/>
      <c r="R2946" s="163"/>
      <c r="S2946" s="161"/>
      <c r="V2946" s="163"/>
      <c r="W2946" s="164"/>
      <c r="X2946" s="164"/>
    </row>
    <row r="2947" spans="10:24" x14ac:dyDescent="0.25">
      <c r="J2947">
        <v>2944</v>
      </c>
      <c r="K2947" s="43">
        <v>0.57980865522305114</v>
      </c>
      <c r="L2947">
        <v>3.1571365385314576E-2</v>
      </c>
      <c r="M2947">
        <v>0.4412536734890925</v>
      </c>
      <c r="N2947" s="44">
        <v>0.64333554476071875</v>
      </c>
      <c r="O2947" s="161"/>
      <c r="P2947" s="162"/>
      <c r="Q2947" s="162"/>
      <c r="R2947" s="163"/>
      <c r="S2947" s="161"/>
      <c r="V2947" s="163"/>
      <c r="W2947" s="164"/>
      <c r="X2947" s="164"/>
    </row>
    <row r="2948" spans="10:24" x14ac:dyDescent="0.25">
      <c r="J2948">
        <v>2945</v>
      </c>
      <c r="K2948" s="43">
        <v>0.59887753578340785</v>
      </c>
      <c r="L2948">
        <v>0.92674120241029134</v>
      </c>
      <c r="M2948">
        <v>0.826364055385026</v>
      </c>
      <c r="N2948" s="44">
        <v>0.65829444689952632</v>
      </c>
      <c r="O2948" s="161"/>
      <c r="P2948" s="162"/>
      <c r="Q2948" s="162"/>
      <c r="R2948" s="163"/>
      <c r="S2948" s="161"/>
      <c r="V2948" s="163"/>
      <c r="W2948" s="164"/>
      <c r="X2948" s="164"/>
    </row>
    <row r="2949" spans="10:24" x14ac:dyDescent="0.25">
      <c r="J2949">
        <v>2946</v>
      </c>
      <c r="K2949" s="43">
        <v>0.37072306216449202</v>
      </c>
      <c r="L2949">
        <v>0.81604314134394862</v>
      </c>
      <c r="M2949">
        <v>0.16452636462693515</v>
      </c>
      <c r="N2949" s="44">
        <v>0.11076973580957761</v>
      </c>
      <c r="O2949" s="161"/>
      <c r="P2949" s="162"/>
      <c r="Q2949" s="162"/>
      <c r="R2949" s="163"/>
      <c r="S2949" s="161"/>
      <c r="V2949" s="163"/>
      <c r="W2949" s="164"/>
      <c r="X2949" s="164"/>
    </row>
    <row r="2950" spans="10:24" x14ac:dyDescent="0.25">
      <c r="J2950">
        <v>2947</v>
      </c>
      <c r="K2950" s="43">
        <v>0.53722632049700525</v>
      </c>
      <c r="L2950">
        <v>0.15110436243540082</v>
      </c>
      <c r="M2950">
        <v>0.99099706520459707</v>
      </c>
      <c r="N2950" s="44">
        <v>0.79798179817255843</v>
      </c>
      <c r="O2950" s="161"/>
      <c r="P2950" s="162"/>
      <c r="Q2950" s="162"/>
      <c r="R2950" s="163"/>
      <c r="S2950" s="161"/>
      <c r="V2950" s="163"/>
      <c r="W2950" s="164"/>
      <c r="X2950" s="164"/>
    </row>
    <row r="2951" spans="10:24" x14ac:dyDescent="0.25">
      <c r="J2951">
        <v>2948</v>
      </c>
      <c r="K2951" s="43">
        <v>0.69000357398510392</v>
      </c>
      <c r="L2951">
        <v>0.78273527550510658</v>
      </c>
      <c r="M2951">
        <v>0.8027081084265465</v>
      </c>
      <c r="N2951" s="44">
        <v>0.41943708656438083</v>
      </c>
      <c r="O2951" s="161"/>
      <c r="P2951" s="162"/>
      <c r="Q2951" s="162"/>
      <c r="R2951" s="163"/>
      <c r="S2951" s="161"/>
      <c r="V2951" s="163"/>
      <c r="W2951" s="164"/>
      <c r="X2951" s="164"/>
    </row>
    <row r="2952" spans="10:24" x14ac:dyDescent="0.25">
      <c r="J2952">
        <v>2949</v>
      </c>
      <c r="K2952" s="43">
        <v>0.48428108273969905</v>
      </c>
      <c r="L2952">
        <v>5.7564696330474341E-2</v>
      </c>
      <c r="M2952">
        <v>0.35122185527617367</v>
      </c>
      <c r="N2952" s="44">
        <v>0.52918475197937698</v>
      </c>
      <c r="O2952" s="161"/>
      <c r="P2952" s="162"/>
      <c r="Q2952" s="162"/>
      <c r="R2952" s="163"/>
      <c r="S2952" s="161"/>
      <c r="V2952" s="163"/>
      <c r="W2952" s="164"/>
      <c r="X2952" s="164"/>
    </row>
    <row r="2953" spans="10:24" x14ac:dyDescent="0.25">
      <c r="J2953">
        <v>2950</v>
      </c>
      <c r="K2953" s="43">
        <v>0.82482180037407538</v>
      </c>
      <c r="L2953">
        <v>0.27094668617792284</v>
      </c>
      <c r="M2953">
        <v>0.92747236875473693</v>
      </c>
      <c r="N2953" s="44">
        <v>0.97819079290540978</v>
      </c>
      <c r="O2953" s="161"/>
      <c r="P2953" s="162"/>
      <c r="Q2953" s="162"/>
      <c r="R2953" s="163"/>
      <c r="S2953" s="161"/>
      <c r="V2953" s="163"/>
      <c r="W2953" s="164"/>
      <c r="X2953" s="164"/>
    </row>
    <row r="2954" spans="10:24" x14ac:dyDescent="0.25">
      <c r="J2954">
        <v>2951</v>
      </c>
      <c r="K2954" s="43">
        <v>0.40821435810342321</v>
      </c>
      <c r="L2954">
        <v>0.92141544596717129</v>
      </c>
      <c r="M2954">
        <v>0.49085420689110404</v>
      </c>
      <c r="N2954" s="44">
        <v>0.95913918704555501</v>
      </c>
      <c r="O2954" s="161"/>
      <c r="P2954" s="162"/>
      <c r="Q2954" s="162"/>
      <c r="R2954" s="163"/>
      <c r="S2954" s="161"/>
      <c r="V2954" s="163"/>
      <c r="W2954" s="164"/>
      <c r="X2954" s="164"/>
    </row>
    <row r="2955" spans="10:24" x14ac:dyDescent="0.25">
      <c r="J2955">
        <v>2952</v>
      </c>
      <c r="K2955" s="43">
        <v>0.81409382687514853</v>
      </c>
      <c r="L2955">
        <v>0.12043929962662725</v>
      </c>
      <c r="M2955">
        <v>0.38373768154013765</v>
      </c>
      <c r="N2955" s="44">
        <v>0.11042178526454949</v>
      </c>
      <c r="O2955" s="161"/>
      <c r="P2955" s="162"/>
      <c r="Q2955" s="162"/>
      <c r="R2955" s="163"/>
      <c r="S2955" s="161"/>
      <c r="V2955" s="163"/>
      <c r="W2955" s="164"/>
      <c r="X2955" s="164"/>
    </row>
    <row r="2956" spans="10:24" x14ac:dyDescent="0.25">
      <c r="J2956">
        <v>2953</v>
      </c>
      <c r="K2956" s="43">
        <v>0.52648662671136881</v>
      </c>
      <c r="L2956">
        <v>0.24746595421308171</v>
      </c>
      <c r="M2956">
        <v>0.62494198144206936</v>
      </c>
      <c r="N2956" s="44">
        <v>0.50232804477396131</v>
      </c>
      <c r="O2956" s="161"/>
      <c r="P2956" s="162"/>
      <c r="Q2956" s="162"/>
      <c r="R2956" s="163"/>
      <c r="S2956" s="161"/>
      <c r="V2956" s="163"/>
      <c r="W2956" s="164"/>
      <c r="X2956" s="164"/>
    </row>
    <row r="2957" spans="10:24" x14ac:dyDescent="0.25">
      <c r="J2957">
        <v>2954</v>
      </c>
      <c r="K2957" s="43">
        <v>0.75590845709564469</v>
      </c>
      <c r="L2957">
        <v>0.39722842260694124</v>
      </c>
      <c r="M2957">
        <v>0.99633338488068302</v>
      </c>
      <c r="N2957" s="44">
        <v>0.42918097968574676</v>
      </c>
      <c r="O2957" s="161"/>
      <c r="P2957" s="162"/>
      <c r="Q2957" s="162"/>
      <c r="R2957" s="163"/>
      <c r="S2957" s="161"/>
      <c r="V2957" s="163"/>
      <c r="W2957" s="164"/>
      <c r="X2957" s="164"/>
    </row>
    <row r="2958" spans="10:24" x14ac:dyDescent="0.25">
      <c r="J2958">
        <v>2955</v>
      </c>
      <c r="K2958" s="43">
        <v>0.87251279009898131</v>
      </c>
      <c r="L2958">
        <v>0.48408274856707711</v>
      </c>
      <c r="M2958">
        <v>0.31220623543654891</v>
      </c>
      <c r="N2958" s="44">
        <v>0.67688911130174134</v>
      </c>
      <c r="O2958" s="161"/>
      <c r="P2958" s="162"/>
      <c r="Q2958" s="162"/>
      <c r="R2958" s="163"/>
      <c r="S2958" s="161"/>
      <c r="V2958" s="163"/>
      <c r="W2958" s="164"/>
      <c r="X2958" s="164"/>
    </row>
    <row r="2959" spans="10:24" x14ac:dyDescent="0.25">
      <c r="J2959">
        <v>2956</v>
      </c>
      <c r="K2959" s="43">
        <v>0.67771954910202925</v>
      </c>
      <c r="L2959">
        <v>0.14053416429983578</v>
      </c>
      <c r="M2959">
        <v>0.24853305761656608</v>
      </c>
      <c r="N2959" s="44">
        <v>0.53794436407806079</v>
      </c>
      <c r="O2959" s="161"/>
      <c r="P2959" s="162"/>
      <c r="Q2959" s="162"/>
      <c r="R2959" s="163"/>
      <c r="S2959" s="161"/>
      <c r="V2959" s="163"/>
      <c r="W2959" s="164"/>
      <c r="X2959" s="164"/>
    </row>
    <row r="2960" spans="10:24" x14ac:dyDescent="0.25">
      <c r="J2960">
        <v>2957</v>
      </c>
      <c r="K2960" s="43">
        <v>0.23177500827359132</v>
      </c>
      <c r="L2960">
        <v>0.78538941149118302</v>
      </c>
      <c r="M2960">
        <v>0.20256842396993702</v>
      </c>
      <c r="N2960" s="44">
        <v>0.53987727202989977</v>
      </c>
      <c r="O2960" s="161"/>
      <c r="P2960" s="162"/>
      <c r="Q2960" s="162"/>
      <c r="R2960" s="163"/>
      <c r="S2960" s="161"/>
      <c r="V2960" s="163"/>
      <c r="W2960" s="164"/>
      <c r="X2960" s="164"/>
    </row>
    <row r="2961" spans="10:24" x14ac:dyDescent="0.25">
      <c r="J2961">
        <v>2958</v>
      </c>
      <c r="K2961" s="43">
        <v>0.81613980326667734</v>
      </c>
      <c r="L2961">
        <v>0.38188264146614559</v>
      </c>
      <c r="M2961">
        <v>0.95717669054007615</v>
      </c>
      <c r="N2961" s="44">
        <v>0.99558266027445319</v>
      </c>
      <c r="O2961" s="161"/>
      <c r="P2961" s="162"/>
      <c r="Q2961" s="162"/>
      <c r="R2961" s="163"/>
      <c r="S2961" s="161"/>
      <c r="V2961" s="163"/>
      <c r="W2961" s="164"/>
      <c r="X2961" s="164"/>
    </row>
    <row r="2962" spans="10:24" x14ac:dyDescent="0.25">
      <c r="J2962">
        <v>2959</v>
      </c>
      <c r="K2962" s="43">
        <v>0.91881452559292254</v>
      </c>
      <c r="L2962">
        <v>0.58790106473101222</v>
      </c>
      <c r="M2962">
        <v>0.85432161643642346</v>
      </c>
      <c r="N2962" s="44">
        <v>0.28391053941848499</v>
      </c>
      <c r="O2962" s="161"/>
      <c r="P2962" s="162"/>
      <c r="Q2962" s="162"/>
      <c r="R2962" s="163"/>
      <c r="S2962" s="161"/>
      <c r="V2962" s="163"/>
      <c r="W2962" s="164"/>
      <c r="X2962" s="164"/>
    </row>
    <row r="2963" spans="10:24" x14ac:dyDescent="0.25">
      <c r="J2963">
        <v>2960</v>
      </c>
      <c r="K2963" s="43">
        <v>0.49930808691802875</v>
      </c>
      <c r="L2963">
        <v>0.61769249050226527</v>
      </c>
      <c r="M2963">
        <v>8.7654478443815687E-2</v>
      </c>
      <c r="N2963" s="44">
        <v>0.81673694295800936</v>
      </c>
      <c r="O2963" s="161"/>
      <c r="P2963" s="162"/>
      <c r="Q2963" s="162"/>
      <c r="R2963" s="163"/>
      <c r="S2963" s="161"/>
      <c r="V2963" s="163"/>
      <c r="W2963" s="164"/>
      <c r="X2963" s="164"/>
    </row>
    <row r="2964" spans="10:24" x14ac:dyDescent="0.25">
      <c r="J2964">
        <v>2961</v>
      </c>
      <c r="K2964" s="43">
        <v>0.59864543686966387</v>
      </c>
      <c r="L2964">
        <v>0.30626971222872013</v>
      </c>
      <c r="M2964">
        <v>0.93020958671895204</v>
      </c>
      <c r="N2964" s="44">
        <v>0.43130528111712263</v>
      </c>
      <c r="O2964" s="161"/>
      <c r="P2964" s="162"/>
      <c r="Q2964" s="162"/>
      <c r="R2964" s="163"/>
      <c r="S2964" s="161"/>
      <c r="V2964" s="163"/>
      <c r="W2964" s="164"/>
      <c r="X2964" s="164"/>
    </row>
    <row r="2965" spans="10:24" x14ac:dyDescent="0.25">
      <c r="J2965">
        <v>2962</v>
      </c>
      <c r="K2965" s="43">
        <v>0.85408224214072104</v>
      </c>
      <c r="L2965">
        <v>0.5245525980973117</v>
      </c>
      <c r="M2965">
        <v>0.73565919557728454</v>
      </c>
      <c r="N2965" s="44">
        <v>0.89390477910924471</v>
      </c>
      <c r="O2965" s="161"/>
      <c r="P2965" s="162"/>
      <c r="Q2965" s="162"/>
      <c r="R2965" s="163"/>
      <c r="S2965" s="161"/>
      <c r="V2965" s="163"/>
      <c r="W2965" s="164"/>
      <c r="X2965" s="164"/>
    </row>
    <row r="2966" spans="10:24" x14ac:dyDescent="0.25">
      <c r="J2966">
        <v>2963</v>
      </c>
      <c r="K2966" s="43">
        <v>0.71585031965336421</v>
      </c>
      <c r="L2966">
        <v>0.13421241305350828</v>
      </c>
      <c r="M2966">
        <v>0.34143976455358371</v>
      </c>
      <c r="N2966" s="44">
        <v>0.86837545186758391</v>
      </c>
      <c r="O2966" s="161"/>
      <c r="P2966" s="162"/>
      <c r="Q2966" s="162"/>
      <c r="R2966" s="163"/>
      <c r="S2966" s="161"/>
      <c r="V2966" s="163"/>
      <c r="W2966" s="164"/>
      <c r="X2966" s="164"/>
    </row>
    <row r="2967" spans="10:24" x14ac:dyDescent="0.25">
      <c r="J2967">
        <v>2964</v>
      </c>
      <c r="K2967" s="43">
        <v>0.41157068263797747</v>
      </c>
      <c r="L2967">
        <v>0.82698732425676369</v>
      </c>
      <c r="M2967">
        <v>1.507812653006102E-2</v>
      </c>
      <c r="N2967" s="44">
        <v>0.59434552411001285</v>
      </c>
      <c r="O2967" s="161"/>
      <c r="P2967" s="162"/>
      <c r="Q2967" s="162"/>
      <c r="R2967" s="163"/>
      <c r="S2967" s="161"/>
      <c r="V2967" s="163"/>
      <c r="W2967" s="164"/>
      <c r="X2967" s="164"/>
    </row>
    <row r="2968" spans="10:24" x14ac:dyDescent="0.25">
      <c r="J2968">
        <v>2965</v>
      </c>
      <c r="K2968" s="43">
        <v>0.78458163640217393</v>
      </c>
      <c r="L2968">
        <v>0.92513690038739105</v>
      </c>
      <c r="M2968">
        <v>0.55602261403836739</v>
      </c>
      <c r="N2968" s="44">
        <v>0.77800548393360869</v>
      </c>
      <c r="O2968" s="161"/>
      <c r="P2968" s="162"/>
      <c r="Q2968" s="162"/>
      <c r="R2968" s="163"/>
      <c r="S2968" s="161"/>
      <c r="V2968" s="163"/>
      <c r="W2968" s="164"/>
      <c r="X2968" s="164"/>
    </row>
    <row r="2969" spans="10:24" x14ac:dyDescent="0.25">
      <c r="J2969">
        <v>2966</v>
      </c>
      <c r="K2969" s="43">
        <v>0.68375043084229425</v>
      </c>
      <c r="L2969">
        <v>0.53270565709864814</v>
      </c>
      <c r="M2969">
        <v>0.61946888510777154</v>
      </c>
      <c r="N2969" s="44">
        <v>0.99795465414713413</v>
      </c>
      <c r="O2969" s="161"/>
      <c r="P2969" s="162"/>
      <c r="Q2969" s="162"/>
      <c r="R2969" s="163"/>
      <c r="S2969" s="161"/>
      <c r="V2969" s="163"/>
      <c r="W2969" s="164"/>
      <c r="X2969" s="164"/>
    </row>
    <row r="2970" spans="10:24" x14ac:dyDescent="0.25">
      <c r="J2970">
        <v>2967</v>
      </c>
      <c r="K2970" s="43">
        <v>0.4866083137332653</v>
      </c>
      <c r="L2970">
        <v>0.76523045890273445</v>
      </c>
      <c r="M2970">
        <v>0.90497020858057198</v>
      </c>
      <c r="N2970" s="44">
        <v>0.23457961668281579</v>
      </c>
      <c r="O2970" s="161"/>
      <c r="P2970" s="162"/>
      <c r="Q2970" s="162"/>
      <c r="R2970" s="163"/>
      <c r="S2970" s="161"/>
      <c r="V2970" s="163"/>
      <c r="W2970" s="164"/>
      <c r="X2970" s="164"/>
    </row>
    <row r="2971" spans="10:24" x14ac:dyDescent="0.25">
      <c r="J2971">
        <v>2968</v>
      </c>
      <c r="K2971" s="43">
        <v>0.44980410481566191</v>
      </c>
      <c r="L2971">
        <v>0.33726959843139548</v>
      </c>
      <c r="M2971">
        <v>0.11021688117339601</v>
      </c>
      <c r="N2971" s="44">
        <v>0.8805061035106676</v>
      </c>
      <c r="O2971" s="161"/>
      <c r="P2971" s="162"/>
      <c r="Q2971" s="162"/>
      <c r="R2971" s="163"/>
      <c r="S2971" s="161"/>
      <c r="V2971" s="163"/>
      <c r="W2971" s="164"/>
      <c r="X2971" s="164"/>
    </row>
    <row r="2972" spans="10:24" x14ac:dyDescent="0.25">
      <c r="J2972">
        <v>2969</v>
      </c>
      <c r="K2972" s="43">
        <v>0.30794421910171432</v>
      </c>
      <c r="L2972">
        <v>0.7265814801688929</v>
      </c>
      <c r="M2972">
        <v>1.084793115050342E-2</v>
      </c>
      <c r="N2972" s="44">
        <v>0.27370648921676133</v>
      </c>
      <c r="O2972" s="161"/>
      <c r="P2972" s="162"/>
      <c r="Q2972" s="162"/>
      <c r="R2972" s="163"/>
      <c r="S2972" s="161"/>
      <c r="V2972" s="163"/>
      <c r="W2972" s="164"/>
      <c r="X2972" s="164"/>
    </row>
    <row r="2973" spans="10:24" x14ac:dyDescent="0.25">
      <c r="J2973">
        <v>2970</v>
      </c>
      <c r="K2973" s="43">
        <v>0.54502439913759715</v>
      </c>
      <c r="L2973">
        <v>0.86849395041862543</v>
      </c>
      <c r="M2973">
        <v>0.40097251426081859</v>
      </c>
      <c r="N2973" s="44">
        <v>0.91760729081476733</v>
      </c>
      <c r="O2973" s="161"/>
      <c r="P2973" s="162"/>
      <c r="Q2973" s="162"/>
      <c r="R2973" s="163"/>
      <c r="S2973" s="161"/>
      <c r="V2973" s="163"/>
      <c r="W2973" s="164"/>
      <c r="X2973" s="164"/>
    </row>
    <row r="2974" spans="10:24" x14ac:dyDescent="0.25">
      <c r="J2974">
        <v>2971</v>
      </c>
      <c r="K2974" s="43">
        <v>6.2299803243565766E-2</v>
      </c>
      <c r="L2974">
        <v>0.26218265586157796</v>
      </c>
      <c r="M2974">
        <v>0.88439096894357072</v>
      </c>
      <c r="N2974" s="44">
        <v>0.85040359643080177</v>
      </c>
      <c r="O2974" s="161"/>
      <c r="P2974" s="162"/>
      <c r="Q2974" s="162"/>
      <c r="R2974" s="163"/>
      <c r="S2974" s="161"/>
      <c r="V2974" s="163"/>
      <c r="W2974" s="164"/>
      <c r="X2974" s="164"/>
    </row>
    <row r="2975" spans="10:24" x14ac:dyDescent="0.25">
      <c r="J2975">
        <v>2972</v>
      </c>
      <c r="K2975" s="43">
        <v>0.6528791369759368</v>
      </c>
      <c r="L2975">
        <v>0.2431541765025349</v>
      </c>
      <c r="M2975">
        <v>0.61070882282713224</v>
      </c>
      <c r="N2975" s="44">
        <v>0.65413082673810552</v>
      </c>
      <c r="O2975" s="161"/>
      <c r="P2975" s="162"/>
      <c r="Q2975" s="162"/>
      <c r="R2975" s="163"/>
      <c r="S2975" s="161"/>
      <c r="V2975" s="163"/>
      <c r="W2975" s="164"/>
      <c r="X2975" s="164"/>
    </row>
    <row r="2976" spans="10:24" x14ac:dyDescent="0.25">
      <c r="J2976">
        <v>2973</v>
      </c>
      <c r="K2976" s="43">
        <v>0.35923523641353183</v>
      </c>
      <c r="L2976">
        <v>0.36193600937516002</v>
      </c>
      <c r="M2976">
        <v>1.6807706051062965E-3</v>
      </c>
      <c r="N2976" s="44">
        <v>0.73658824541631296</v>
      </c>
      <c r="O2976" s="161"/>
      <c r="P2976" s="162"/>
      <c r="Q2976" s="162"/>
      <c r="R2976" s="163"/>
      <c r="S2976" s="161"/>
      <c r="V2976" s="163"/>
      <c r="W2976" s="164"/>
      <c r="X2976" s="164"/>
    </row>
    <row r="2977" spans="10:24" x14ac:dyDescent="0.25">
      <c r="J2977">
        <v>2974</v>
      </c>
      <c r="K2977" s="43">
        <v>8.2905119911120928E-2</v>
      </c>
      <c r="L2977">
        <v>0.76155490915542379</v>
      </c>
      <c r="M2977">
        <v>0.17366130933580337</v>
      </c>
      <c r="N2977" s="44">
        <v>0.74053405738679101</v>
      </c>
      <c r="O2977" s="161"/>
      <c r="P2977" s="162"/>
      <c r="Q2977" s="162"/>
      <c r="R2977" s="163"/>
      <c r="S2977" s="161"/>
      <c r="V2977" s="163"/>
      <c r="W2977" s="164"/>
      <c r="X2977" s="164"/>
    </row>
    <row r="2978" spans="10:24" x14ac:dyDescent="0.25">
      <c r="J2978">
        <v>2975</v>
      </c>
      <c r="K2978" s="43">
        <v>0.49716047126411633</v>
      </c>
      <c r="L2978">
        <v>0.38201705582131606</v>
      </c>
      <c r="M2978">
        <v>0.96241245639384154</v>
      </c>
      <c r="N2978" s="44">
        <v>0.84653840699626437</v>
      </c>
      <c r="O2978" s="161"/>
      <c r="P2978" s="162"/>
      <c r="Q2978" s="162"/>
      <c r="R2978" s="163"/>
      <c r="S2978" s="161"/>
      <c r="V2978" s="163"/>
      <c r="W2978" s="164"/>
      <c r="X2978" s="164"/>
    </row>
    <row r="2979" spans="10:24" x14ac:dyDescent="0.25">
      <c r="J2979">
        <v>2976</v>
      </c>
      <c r="K2979" s="43">
        <v>0.10196490354280274</v>
      </c>
      <c r="L2979">
        <v>0.24448432641269935</v>
      </c>
      <c r="M2979">
        <v>0.70207549586476459</v>
      </c>
      <c r="N2979" s="44">
        <v>0.44516405188578012</v>
      </c>
      <c r="O2979" s="161"/>
      <c r="P2979" s="162"/>
      <c r="Q2979" s="162"/>
      <c r="R2979" s="163"/>
      <c r="S2979" s="161"/>
      <c r="V2979" s="163"/>
      <c r="W2979" s="164"/>
      <c r="X2979" s="164"/>
    </row>
    <row r="2980" spans="10:24" x14ac:dyDescent="0.25">
      <c r="J2980">
        <v>2977</v>
      </c>
      <c r="K2980" s="43">
        <v>0.42140048112416506</v>
      </c>
      <c r="L2980">
        <v>0.99797684651473417</v>
      </c>
      <c r="M2980">
        <v>0.26406278017803542</v>
      </c>
      <c r="N2980" s="44">
        <v>0.95184507235546578</v>
      </c>
      <c r="O2980" s="161"/>
      <c r="P2980" s="162"/>
      <c r="Q2980" s="162"/>
      <c r="R2980" s="163"/>
      <c r="S2980" s="161"/>
      <c r="V2980" s="163"/>
      <c r="W2980" s="164"/>
      <c r="X2980" s="164"/>
    </row>
    <row r="2981" spans="10:24" x14ac:dyDescent="0.25">
      <c r="J2981">
        <v>2978</v>
      </c>
      <c r="K2981" s="43">
        <v>0.43667204930065695</v>
      </c>
      <c r="L2981">
        <v>4.3231565120582793E-3</v>
      </c>
      <c r="M2981">
        <v>0.95952080437060439</v>
      </c>
      <c r="N2981" s="44">
        <v>0.28056037789969701</v>
      </c>
      <c r="O2981" s="161"/>
      <c r="P2981" s="162"/>
      <c r="Q2981" s="162"/>
      <c r="R2981" s="163"/>
      <c r="S2981" s="161"/>
      <c r="V2981" s="163"/>
      <c r="W2981" s="164"/>
      <c r="X2981" s="164"/>
    </row>
    <row r="2982" spans="10:24" x14ac:dyDescent="0.25">
      <c r="J2982">
        <v>2979</v>
      </c>
      <c r="K2982" s="43">
        <v>0.97035121142803138</v>
      </c>
      <c r="L2982">
        <v>0.82431798688953239</v>
      </c>
      <c r="M2982">
        <v>0.69777459250297391</v>
      </c>
      <c r="N2982" s="44">
        <v>0.42790636083921985</v>
      </c>
      <c r="O2982" s="161"/>
      <c r="P2982" s="162"/>
      <c r="Q2982" s="162"/>
      <c r="R2982" s="163"/>
      <c r="S2982" s="161"/>
      <c r="V2982" s="163"/>
      <c r="W2982" s="164"/>
      <c r="X2982" s="164"/>
    </row>
    <row r="2983" spans="10:24" x14ac:dyDescent="0.25">
      <c r="J2983">
        <v>2980</v>
      </c>
      <c r="K2983" s="43">
        <v>0.40705704002300136</v>
      </c>
      <c r="L2983">
        <v>0.95972059551458389</v>
      </c>
      <c r="M2983">
        <v>0.95315665530477711</v>
      </c>
      <c r="N2983" s="44">
        <v>0.74730538183520223</v>
      </c>
      <c r="O2983" s="161"/>
      <c r="P2983" s="162"/>
      <c r="Q2983" s="162"/>
      <c r="R2983" s="163"/>
      <c r="S2983" s="161"/>
      <c r="V2983" s="163"/>
      <c r="W2983" s="164"/>
      <c r="X2983" s="164"/>
    </row>
    <row r="2984" spans="10:24" x14ac:dyDescent="0.25">
      <c r="J2984">
        <v>2981</v>
      </c>
      <c r="K2984" s="43">
        <v>0.39661026401092647</v>
      </c>
      <c r="L2984">
        <v>0.74079854358499497</v>
      </c>
      <c r="M2984">
        <v>0.92117573760925031</v>
      </c>
      <c r="N2984" s="44">
        <v>0.84980826692888667</v>
      </c>
      <c r="O2984" s="161"/>
      <c r="P2984" s="162"/>
      <c r="Q2984" s="162"/>
      <c r="R2984" s="163"/>
      <c r="S2984" s="161"/>
      <c r="V2984" s="163"/>
      <c r="W2984" s="164"/>
      <c r="X2984" s="164"/>
    </row>
    <row r="2985" spans="10:24" x14ac:dyDescent="0.25">
      <c r="J2985">
        <v>2982</v>
      </c>
      <c r="K2985" s="43">
        <v>0.93068427662025932</v>
      </c>
      <c r="L2985">
        <v>0.66905486191874286</v>
      </c>
      <c r="M2985">
        <v>0.56503682703628122</v>
      </c>
      <c r="N2985" s="44">
        <v>1.5444817682313094E-2</v>
      </c>
      <c r="O2985" s="161"/>
      <c r="P2985" s="162"/>
      <c r="Q2985" s="162"/>
      <c r="R2985" s="163"/>
      <c r="S2985" s="161"/>
      <c r="V2985" s="163"/>
      <c r="W2985" s="164"/>
      <c r="X2985" s="164"/>
    </row>
    <row r="2986" spans="10:24" x14ac:dyDescent="0.25">
      <c r="J2986">
        <v>2983</v>
      </c>
      <c r="K2986" s="43">
        <v>0.69697323030201053</v>
      </c>
      <c r="L2986">
        <v>2.8376200949107311E-3</v>
      </c>
      <c r="M2986">
        <v>0.79532052482157733</v>
      </c>
      <c r="N2986" s="44">
        <v>0.88313311044619924</v>
      </c>
      <c r="O2986" s="161"/>
      <c r="P2986" s="162"/>
      <c r="Q2986" s="162"/>
      <c r="R2986" s="163"/>
      <c r="S2986" s="161"/>
      <c r="V2986" s="163"/>
      <c r="W2986" s="164"/>
      <c r="X2986" s="164"/>
    </row>
    <row r="2987" spans="10:24" x14ac:dyDescent="0.25">
      <c r="J2987">
        <v>2984</v>
      </c>
      <c r="K2987" s="43">
        <v>0.60649351700610965</v>
      </c>
      <c r="L2987">
        <v>0.52869390563883278</v>
      </c>
      <c r="M2987">
        <v>0.39842087546070315</v>
      </c>
      <c r="N2987" s="44">
        <v>0.14639315483659576</v>
      </c>
      <c r="O2987" s="161"/>
      <c r="P2987" s="162"/>
      <c r="Q2987" s="162"/>
      <c r="R2987" s="163"/>
      <c r="S2987" s="161"/>
      <c r="V2987" s="163"/>
      <c r="W2987" s="164"/>
      <c r="X2987" s="164"/>
    </row>
    <row r="2988" spans="10:24" x14ac:dyDescent="0.25">
      <c r="J2988">
        <v>2985</v>
      </c>
      <c r="K2988" s="43">
        <v>0.51796054936270786</v>
      </c>
      <c r="L2988">
        <v>1.6178513826073715E-2</v>
      </c>
      <c r="M2988">
        <v>0.62605558636700576</v>
      </c>
      <c r="N2988" s="44">
        <v>0.10924733365960215</v>
      </c>
      <c r="O2988" s="161"/>
      <c r="P2988" s="162"/>
      <c r="Q2988" s="162"/>
      <c r="R2988" s="163"/>
      <c r="S2988" s="161"/>
      <c r="V2988" s="163"/>
      <c r="W2988" s="164"/>
      <c r="X2988" s="164"/>
    </row>
    <row r="2989" spans="10:24" x14ac:dyDescent="0.25">
      <c r="J2989">
        <v>2986</v>
      </c>
      <c r="K2989" s="43">
        <v>0.63494826352095912</v>
      </c>
      <c r="L2989">
        <v>0.7998571549130703</v>
      </c>
      <c r="M2989">
        <v>0.10610171111318911</v>
      </c>
      <c r="N2989" s="44">
        <v>0.44061246486808459</v>
      </c>
      <c r="O2989" s="161"/>
      <c r="P2989" s="162"/>
      <c r="Q2989" s="162"/>
      <c r="R2989" s="163"/>
      <c r="S2989" s="161"/>
      <c r="V2989" s="163"/>
      <c r="W2989" s="164"/>
      <c r="X2989" s="164"/>
    </row>
    <row r="2990" spans="10:24" x14ac:dyDescent="0.25">
      <c r="J2990">
        <v>2987</v>
      </c>
      <c r="K2990" s="43">
        <v>0.6572728652749168</v>
      </c>
      <c r="L2990">
        <v>8.4106174665617872E-2</v>
      </c>
      <c r="M2990">
        <v>0.22741390147961116</v>
      </c>
      <c r="N2990" s="44">
        <v>0.28178474195226089</v>
      </c>
      <c r="O2990" s="161"/>
      <c r="P2990" s="162"/>
      <c r="Q2990" s="162"/>
      <c r="R2990" s="163"/>
      <c r="S2990" s="161"/>
      <c r="V2990" s="163"/>
      <c r="W2990" s="164"/>
      <c r="X2990" s="164"/>
    </row>
    <row r="2991" spans="10:24" x14ac:dyDescent="0.25">
      <c r="J2991">
        <v>2988</v>
      </c>
      <c r="K2991" s="43">
        <v>0.95068509599442208</v>
      </c>
      <c r="L2991">
        <v>7.8864634202283401E-2</v>
      </c>
      <c r="M2991">
        <v>0.21751208264620292</v>
      </c>
      <c r="N2991" s="44">
        <v>0.54890831965755604</v>
      </c>
      <c r="O2991" s="161"/>
      <c r="P2991" s="162"/>
      <c r="Q2991" s="162"/>
      <c r="R2991" s="163"/>
      <c r="S2991" s="161"/>
      <c r="V2991" s="163"/>
      <c r="W2991" s="164"/>
      <c r="X2991" s="164"/>
    </row>
    <row r="2992" spans="10:24" x14ac:dyDescent="0.25">
      <c r="J2992">
        <v>2989</v>
      </c>
      <c r="K2992" s="43">
        <v>0.92430598089540184</v>
      </c>
      <c r="L2992">
        <v>0.80819695794656865</v>
      </c>
      <c r="M2992">
        <v>0.17235994972376745</v>
      </c>
      <c r="N2992" s="44">
        <v>0.57686651095679464</v>
      </c>
      <c r="O2992" s="161"/>
      <c r="P2992" s="162"/>
      <c r="Q2992" s="162"/>
      <c r="R2992" s="163"/>
      <c r="S2992" s="161"/>
      <c r="V2992" s="163"/>
      <c r="W2992" s="164"/>
      <c r="X2992" s="164"/>
    </row>
    <row r="2993" spans="10:24" x14ac:dyDescent="0.25">
      <c r="J2993">
        <v>2990</v>
      </c>
      <c r="K2993" s="43">
        <v>0.1000522426166125</v>
      </c>
      <c r="L2993">
        <v>7.274421676889975E-2</v>
      </c>
      <c r="M2993">
        <v>0.53994464490256455</v>
      </c>
      <c r="N2993" s="44">
        <v>0.97088112257998016</v>
      </c>
      <c r="O2993" s="161"/>
      <c r="P2993" s="162"/>
      <c r="Q2993" s="162"/>
      <c r="R2993" s="163"/>
      <c r="S2993" s="161"/>
      <c r="V2993" s="163"/>
      <c r="W2993" s="164"/>
      <c r="X2993" s="164"/>
    </row>
    <row r="2994" spans="10:24" x14ac:dyDescent="0.25">
      <c r="J2994">
        <v>2991</v>
      </c>
      <c r="K2994" s="43">
        <v>0.8066786772751634</v>
      </c>
      <c r="L2994">
        <v>0.38170285698719775</v>
      </c>
      <c r="M2994">
        <v>0.7862565920544452</v>
      </c>
      <c r="N2994" s="44">
        <v>5.436394940164857E-2</v>
      </c>
      <c r="O2994" s="161"/>
      <c r="P2994" s="162"/>
      <c r="Q2994" s="162"/>
      <c r="R2994" s="163"/>
      <c r="S2994" s="161"/>
      <c r="V2994" s="163"/>
      <c r="W2994" s="164"/>
      <c r="X2994" s="164"/>
    </row>
    <row r="2995" spans="10:24" x14ac:dyDescent="0.25">
      <c r="J2995">
        <v>2992</v>
      </c>
      <c r="K2995" s="43">
        <v>0.4819938270952504</v>
      </c>
      <c r="L2995">
        <v>0.35497401837827425</v>
      </c>
      <c r="M2995">
        <v>7.3790747547551105E-2</v>
      </c>
      <c r="N2995" s="44">
        <v>9.7429953483142762E-2</v>
      </c>
      <c r="O2995" s="161"/>
      <c r="P2995" s="162"/>
      <c r="Q2995" s="162"/>
      <c r="R2995" s="163"/>
      <c r="S2995" s="161"/>
      <c r="V2995" s="163"/>
      <c r="W2995" s="164"/>
      <c r="X2995" s="164"/>
    </row>
    <row r="2996" spans="10:24" x14ac:dyDescent="0.25">
      <c r="J2996">
        <v>2993</v>
      </c>
      <c r="K2996" s="43">
        <v>5.2528917027800826E-2</v>
      </c>
      <c r="L2996">
        <v>0.66069086263992216</v>
      </c>
      <c r="M2996">
        <v>0.20206575852167419</v>
      </c>
      <c r="N2996" s="44">
        <v>9.6934374555452729E-2</v>
      </c>
      <c r="O2996" s="161"/>
      <c r="P2996" s="162"/>
      <c r="Q2996" s="162"/>
      <c r="R2996" s="163"/>
      <c r="S2996" s="161"/>
      <c r="V2996" s="163"/>
      <c r="W2996" s="164"/>
      <c r="X2996" s="164"/>
    </row>
    <row r="2997" spans="10:24" x14ac:dyDescent="0.25">
      <c r="J2997">
        <v>2994</v>
      </c>
      <c r="K2997" s="43">
        <v>0.24458666346549784</v>
      </c>
      <c r="L2997">
        <v>9.1651865522890397E-3</v>
      </c>
      <c r="M2997">
        <v>3.414672341032865E-2</v>
      </c>
      <c r="N2997" s="44">
        <v>0.35172691902611708</v>
      </c>
      <c r="O2997" s="161"/>
      <c r="P2997" s="162"/>
      <c r="Q2997" s="162"/>
      <c r="R2997" s="163"/>
      <c r="S2997" s="161"/>
      <c r="V2997" s="163"/>
      <c r="W2997" s="164"/>
      <c r="X2997" s="164"/>
    </row>
    <row r="2998" spans="10:24" x14ac:dyDescent="0.25">
      <c r="J2998">
        <v>2995</v>
      </c>
      <c r="K2998" s="43">
        <v>0.57017468847544561</v>
      </c>
      <c r="L2998">
        <v>3.6544971231892265E-2</v>
      </c>
      <c r="M2998">
        <v>0.63744204570742635</v>
      </c>
      <c r="N2998" s="44">
        <v>0.95543592624681417</v>
      </c>
      <c r="O2998" s="161"/>
      <c r="P2998" s="162"/>
      <c r="Q2998" s="162"/>
      <c r="R2998" s="163"/>
      <c r="S2998" s="161"/>
      <c r="V2998" s="163"/>
      <c r="W2998" s="164"/>
      <c r="X2998" s="164"/>
    </row>
    <row r="2999" spans="10:24" x14ac:dyDescent="0.25">
      <c r="J2999">
        <v>2996</v>
      </c>
      <c r="K2999" s="43">
        <v>0.50170239129547978</v>
      </c>
      <c r="L2999">
        <v>0.97466657128671741</v>
      </c>
      <c r="M2999">
        <v>0.46028815653249955</v>
      </c>
      <c r="N2999" s="44">
        <v>0.53451082162631514</v>
      </c>
      <c r="O2999" s="161"/>
      <c r="P2999" s="162"/>
      <c r="Q2999" s="162"/>
      <c r="R2999" s="163"/>
      <c r="S2999" s="161"/>
      <c r="V2999" s="163"/>
      <c r="W2999" s="164"/>
      <c r="X2999" s="164"/>
    </row>
    <row r="3000" spans="10:24" x14ac:dyDescent="0.25">
      <c r="J3000">
        <v>2997</v>
      </c>
      <c r="K3000" s="43">
        <v>0.43264058850220521</v>
      </c>
      <c r="L3000">
        <v>0.52555183405325523</v>
      </c>
      <c r="M3000">
        <v>0.12121817539399926</v>
      </c>
      <c r="N3000" s="44">
        <v>0.26981302585185485</v>
      </c>
      <c r="O3000" s="161"/>
      <c r="P3000" s="162"/>
      <c r="Q3000" s="162"/>
      <c r="R3000" s="163"/>
      <c r="S3000" s="161"/>
      <c r="V3000" s="163"/>
      <c r="W3000" s="164"/>
      <c r="X3000" s="164"/>
    </row>
    <row r="3001" spans="10:24" x14ac:dyDescent="0.25">
      <c r="J3001">
        <v>2998</v>
      </c>
      <c r="K3001" s="43">
        <v>0.9035309051155056</v>
      </c>
      <c r="L3001">
        <v>0.31097110443714993</v>
      </c>
      <c r="M3001">
        <v>0.26611282807322223</v>
      </c>
      <c r="N3001" s="44">
        <v>0.56369093171778883</v>
      </c>
      <c r="O3001" s="161"/>
      <c r="P3001" s="162"/>
      <c r="Q3001" s="162"/>
      <c r="R3001" s="163"/>
      <c r="S3001" s="161"/>
      <c r="V3001" s="163"/>
      <c r="W3001" s="164"/>
      <c r="X3001" s="164"/>
    </row>
    <row r="3002" spans="10:24" x14ac:dyDescent="0.25">
      <c r="J3002">
        <v>2999</v>
      </c>
      <c r="K3002" s="43">
        <v>0.44177247414379051</v>
      </c>
      <c r="L3002">
        <v>0.4163729314361001</v>
      </c>
      <c r="M3002">
        <v>0.14191256093350024</v>
      </c>
      <c r="N3002" s="44">
        <v>0.66817692740152301</v>
      </c>
      <c r="O3002" s="161"/>
      <c r="P3002" s="162"/>
      <c r="Q3002" s="162"/>
      <c r="R3002" s="163"/>
      <c r="S3002" s="161"/>
      <c r="V3002" s="163"/>
      <c r="W3002" s="164"/>
      <c r="X3002" s="164"/>
    </row>
    <row r="3003" spans="10:24" x14ac:dyDescent="0.25">
      <c r="J3003">
        <v>3000</v>
      </c>
      <c r="K3003" s="43">
        <v>0.38055772139780297</v>
      </c>
      <c r="L3003">
        <v>0.20596623141012471</v>
      </c>
      <c r="M3003">
        <v>0.60018913242634087</v>
      </c>
      <c r="N3003" s="44">
        <v>0.13383742235598772</v>
      </c>
      <c r="O3003" s="161"/>
      <c r="P3003" s="162"/>
      <c r="Q3003" s="162"/>
      <c r="R3003" s="163"/>
      <c r="S3003" s="161"/>
      <c r="V3003" s="163"/>
      <c r="W3003" s="164"/>
      <c r="X3003" s="164"/>
    </row>
    <row r="3004" spans="10:24" x14ac:dyDescent="0.25">
      <c r="J3004">
        <v>3001</v>
      </c>
      <c r="K3004" s="43">
        <v>0.23365939998709351</v>
      </c>
      <c r="L3004">
        <v>5.941326652908685E-2</v>
      </c>
      <c r="M3004">
        <v>0.17944568907198089</v>
      </c>
      <c r="N3004" s="44">
        <v>0.23194096572639933</v>
      </c>
      <c r="O3004" s="161"/>
      <c r="P3004" s="162"/>
      <c r="Q3004" s="162"/>
      <c r="R3004" s="163"/>
      <c r="S3004" s="161"/>
      <c r="V3004" s="163"/>
      <c r="W3004" s="164"/>
      <c r="X3004" s="164"/>
    </row>
    <row r="3005" spans="10:24" x14ac:dyDescent="0.25">
      <c r="J3005">
        <v>3002</v>
      </c>
      <c r="K3005" s="43">
        <v>0.30037412087233117</v>
      </c>
      <c r="L3005">
        <v>0.85435252901488856</v>
      </c>
      <c r="M3005">
        <v>0.2419023785491291</v>
      </c>
      <c r="N3005" s="44">
        <v>0.71147922633490446</v>
      </c>
      <c r="O3005" s="161"/>
      <c r="P3005" s="162"/>
      <c r="Q3005" s="162"/>
      <c r="R3005" s="163"/>
      <c r="S3005" s="161"/>
      <c r="V3005" s="163"/>
      <c r="W3005" s="164"/>
      <c r="X3005" s="164"/>
    </row>
    <row r="3006" spans="10:24" x14ac:dyDescent="0.25">
      <c r="J3006">
        <v>3003</v>
      </c>
      <c r="K3006" s="43">
        <v>0.9105452515850968</v>
      </c>
      <c r="L3006">
        <v>0.88240547479619513</v>
      </c>
      <c r="M3006">
        <v>0.67936532014927675</v>
      </c>
      <c r="N3006" s="44">
        <v>6.4949731490592244E-2</v>
      </c>
      <c r="O3006" s="161"/>
      <c r="P3006" s="162"/>
      <c r="Q3006" s="162"/>
      <c r="R3006" s="163"/>
      <c r="S3006" s="161"/>
      <c r="V3006" s="163"/>
      <c r="W3006" s="164"/>
      <c r="X3006" s="164"/>
    </row>
    <row r="3007" spans="10:24" x14ac:dyDescent="0.25">
      <c r="J3007">
        <v>3004</v>
      </c>
      <c r="K3007" s="43">
        <v>0.15097800602499689</v>
      </c>
      <c r="L3007">
        <v>0.39581333515279959</v>
      </c>
      <c r="M3007">
        <v>0.40625917081751539</v>
      </c>
      <c r="N3007" s="44">
        <v>0.470293280969865</v>
      </c>
      <c r="O3007" s="161"/>
      <c r="P3007" s="162"/>
      <c r="Q3007" s="162"/>
      <c r="R3007" s="163"/>
      <c r="S3007" s="161"/>
      <c r="V3007" s="163"/>
      <c r="W3007" s="164"/>
      <c r="X3007" s="164"/>
    </row>
    <row r="3008" spans="10:24" x14ac:dyDescent="0.25">
      <c r="J3008">
        <v>3005</v>
      </c>
      <c r="K3008" s="43">
        <v>0.57229710851529547</v>
      </c>
      <c r="L3008">
        <v>0.85989731469549024</v>
      </c>
      <c r="M3008">
        <v>0.71377122054656994</v>
      </c>
      <c r="N3008" s="44">
        <v>0.44787694890456076</v>
      </c>
      <c r="O3008" s="161"/>
      <c r="P3008" s="162"/>
      <c r="Q3008" s="162"/>
      <c r="R3008" s="163"/>
      <c r="S3008" s="161"/>
      <c r="V3008" s="163"/>
      <c r="W3008" s="164"/>
      <c r="X3008" s="164"/>
    </row>
    <row r="3009" spans="10:24" x14ac:dyDescent="0.25">
      <c r="J3009">
        <v>3006</v>
      </c>
      <c r="K3009" s="43">
        <v>0.40777267637073877</v>
      </c>
      <c r="L3009">
        <v>0.29843134326052845</v>
      </c>
      <c r="M3009">
        <v>0.67867197609053032</v>
      </c>
      <c r="N3009" s="44">
        <v>0.18967417058963987</v>
      </c>
      <c r="O3009" s="161"/>
      <c r="P3009" s="162"/>
      <c r="Q3009" s="162"/>
      <c r="R3009" s="163"/>
      <c r="S3009" s="161"/>
      <c r="V3009" s="163"/>
      <c r="W3009" s="164"/>
      <c r="X3009" s="164"/>
    </row>
    <row r="3010" spans="10:24" x14ac:dyDescent="0.25">
      <c r="J3010">
        <v>3007</v>
      </c>
      <c r="K3010" s="43">
        <v>0.4738115817221219</v>
      </c>
      <c r="L3010">
        <v>0.47785453197759509</v>
      </c>
      <c r="M3010">
        <v>0.82478394488221074</v>
      </c>
      <c r="N3010" s="44">
        <v>0.40767589957340833</v>
      </c>
      <c r="O3010" s="161"/>
      <c r="P3010" s="162"/>
      <c r="Q3010" s="162"/>
      <c r="R3010" s="163"/>
      <c r="S3010" s="161"/>
      <c r="V3010" s="163"/>
      <c r="W3010" s="164"/>
      <c r="X3010" s="164"/>
    </row>
    <row r="3011" spans="10:24" x14ac:dyDescent="0.25">
      <c r="J3011">
        <v>3008</v>
      </c>
      <c r="K3011" s="43">
        <v>0.58404642380789773</v>
      </c>
      <c r="L3011">
        <v>0.4853297710471709</v>
      </c>
      <c r="M3011">
        <v>0.68754943216550923</v>
      </c>
      <c r="N3011" s="44">
        <v>0.18732392737462389</v>
      </c>
      <c r="O3011" s="161"/>
      <c r="P3011" s="162"/>
      <c r="Q3011" s="162"/>
      <c r="R3011" s="163"/>
      <c r="S3011" s="161"/>
      <c r="V3011" s="163"/>
      <c r="W3011" s="164"/>
      <c r="X3011" s="164"/>
    </row>
    <row r="3012" spans="10:24" x14ac:dyDescent="0.25">
      <c r="J3012">
        <v>3009</v>
      </c>
      <c r="K3012" s="43">
        <v>0.15079820032260915</v>
      </c>
      <c r="L3012">
        <v>2.2053075965400515E-2</v>
      </c>
      <c r="M3012">
        <v>0.75835881678036587</v>
      </c>
      <c r="N3012" s="44">
        <v>0.43496321199516663</v>
      </c>
      <c r="O3012" s="161"/>
      <c r="P3012" s="162"/>
      <c r="Q3012" s="162"/>
      <c r="R3012" s="163"/>
      <c r="S3012" s="161"/>
      <c r="V3012" s="163"/>
      <c r="W3012" s="164"/>
      <c r="X3012" s="164"/>
    </row>
    <row r="3013" spans="10:24" x14ac:dyDescent="0.25">
      <c r="J3013">
        <v>3010</v>
      </c>
      <c r="K3013" s="43">
        <v>0.41342850462139613</v>
      </c>
      <c r="L3013">
        <v>0.44338567817084951</v>
      </c>
      <c r="M3013">
        <v>0.76673721509821413</v>
      </c>
      <c r="N3013" s="44">
        <v>0.40612456368037109</v>
      </c>
      <c r="O3013" s="161"/>
      <c r="P3013" s="162"/>
      <c r="Q3013" s="162"/>
      <c r="R3013" s="163"/>
      <c r="S3013" s="161"/>
      <c r="V3013" s="163"/>
      <c r="W3013" s="164"/>
      <c r="X3013" s="164"/>
    </row>
    <row r="3014" spans="10:24" x14ac:dyDescent="0.25">
      <c r="J3014">
        <v>3011</v>
      </c>
      <c r="K3014" s="43">
        <v>0.36831564756857238</v>
      </c>
      <c r="L3014">
        <v>0.50437776198940087</v>
      </c>
      <c r="M3014">
        <v>0.44508397877867889</v>
      </c>
      <c r="N3014" s="44">
        <v>0.53791287324929848</v>
      </c>
      <c r="O3014" s="161"/>
      <c r="P3014" s="162"/>
      <c r="Q3014" s="162"/>
      <c r="R3014" s="163"/>
      <c r="S3014" s="161"/>
      <c r="V3014" s="163"/>
      <c r="W3014" s="164"/>
      <c r="X3014" s="164"/>
    </row>
    <row r="3015" spans="10:24" x14ac:dyDescent="0.25">
      <c r="J3015">
        <v>3012</v>
      </c>
      <c r="K3015" s="43">
        <v>0.77560290386017205</v>
      </c>
      <c r="L3015">
        <v>4.1830382797575116E-2</v>
      </c>
      <c r="M3015">
        <v>0.75356023458657495</v>
      </c>
      <c r="N3015" s="44">
        <v>0.12756997519439683</v>
      </c>
      <c r="O3015" s="161"/>
      <c r="P3015" s="162"/>
      <c r="Q3015" s="162"/>
      <c r="R3015" s="163"/>
      <c r="S3015" s="161"/>
      <c r="V3015" s="163"/>
      <c r="W3015" s="164"/>
      <c r="X3015" s="164"/>
    </row>
    <row r="3016" spans="10:24" x14ac:dyDescent="0.25">
      <c r="J3016">
        <v>3013</v>
      </c>
      <c r="K3016" s="43">
        <v>0.50735993893598563</v>
      </c>
      <c r="L3016">
        <v>8.9405222267189055E-2</v>
      </c>
      <c r="M3016">
        <v>0.50241915253097047</v>
      </c>
      <c r="N3016" s="44">
        <v>0.58998104356456615</v>
      </c>
      <c r="O3016" s="161"/>
      <c r="P3016" s="162"/>
      <c r="Q3016" s="162"/>
      <c r="R3016" s="163"/>
      <c r="S3016" s="161"/>
      <c r="V3016" s="163"/>
      <c r="W3016" s="164"/>
      <c r="X3016" s="164"/>
    </row>
    <row r="3017" spans="10:24" x14ac:dyDescent="0.25">
      <c r="J3017">
        <v>3014</v>
      </c>
      <c r="K3017" s="43">
        <v>0.75270925182001813</v>
      </c>
      <c r="L3017">
        <v>0.19554384762023858</v>
      </c>
      <c r="M3017">
        <v>0.1572714309919323</v>
      </c>
      <c r="N3017" s="44">
        <v>0.87781865595979414</v>
      </c>
      <c r="O3017" s="161"/>
      <c r="P3017" s="162"/>
      <c r="Q3017" s="162"/>
      <c r="R3017" s="163"/>
      <c r="S3017" s="161"/>
      <c r="V3017" s="163"/>
      <c r="W3017" s="164"/>
      <c r="X3017" s="164"/>
    </row>
    <row r="3018" spans="10:24" x14ac:dyDescent="0.25">
      <c r="J3018">
        <v>3015</v>
      </c>
      <c r="K3018" s="43">
        <v>0.27903059501004646</v>
      </c>
      <c r="L3018">
        <v>0.68893901610170294</v>
      </c>
      <c r="M3018">
        <v>3.6808469394917775E-3</v>
      </c>
      <c r="N3018" s="44">
        <v>0.74511392854041925</v>
      </c>
      <c r="O3018" s="161"/>
      <c r="P3018" s="162"/>
      <c r="Q3018" s="162"/>
      <c r="R3018" s="163"/>
      <c r="S3018" s="161"/>
      <c r="V3018" s="163"/>
      <c r="W3018" s="164"/>
      <c r="X3018" s="164"/>
    </row>
    <row r="3019" spans="10:24" x14ac:dyDescent="0.25">
      <c r="J3019">
        <v>3016</v>
      </c>
      <c r="K3019" s="43">
        <v>0.62106773904184387</v>
      </c>
      <c r="L3019">
        <v>0.79427470754457885</v>
      </c>
      <c r="M3019">
        <v>0.60605612151076926</v>
      </c>
      <c r="N3019" s="44">
        <v>0.88889135237008154</v>
      </c>
      <c r="O3019" s="161"/>
      <c r="P3019" s="162"/>
      <c r="Q3019" s="162"/>
      <c r="R3019" s="163"/>
      <c r="S3019" s="161"/>
      <c r="V3019" s="163"/>
      <c r="W3019" s="164"/>
      <c r="X3019" s="164"/>
    </row>
    <row r="3020" spans="10:24" x14ac:dyDescent="0.25">
      <c r="J3020">
        <v>3017</v>
      </c>
      <c r="K3020" s="43">
        <v>0.4391165643183369</v>
      </c>
      <c r="L3020">
        <v>0.89219602363848949</v>
      </c>
      <c r="M3020">
        <v>0.52755018777683171</v>
      </c>
      <c r="N3020" s="44">
        <v>0.88993102584559447</v>
      </c>
      <c r="O3020" s="161"/>
      <c r="P3020" s="162"/>
      <c r="Q3020" s="162"/>
      <c r="R3020" s="163"/>
      <c r="S3020" s="161"/>
      <c r="V3020" s="163"/>
      <c r="W3020" s="164"/>
      <c r="X3020" s="164"/>
    </row>
    <row r="3021" spans="10:24" x14ac:dyDescent="0.25">
      <c r="J3021">
        <v>3018</v>
      </c>
      <c r="K3021" s="43">
        <v>0.37453892058118043</v>
      </c>
      <c r="L3021">
        <v>0.26026337829294188</v>
      </c>
      <c r="M3021">
        <v>9.858349305803904E-2</v>
      </c>
      <c r="N3021" s="44">
        <v>0.50957174657505588</v>
      </c>
      <c r="O3021" s="161"/>
      <c r="P3021" s="162"/>
      <c r="Q3021" s="162"/>
      <c r="R3021" s="163"/>
      <c r="S3021" s="161"/>
      <c r="V3021" s="163"/>
      <c r="W3021" s="164"/>
      <c r="X3021" s="164"/>
    </row>
    <row r="3022" spans="10:24" x14ac:dyDescent="0.25">
      <c r="J3022">
        <v>3019</v>
      </c>
      <c r="K3022" s="43">
        <v>0.15633965571638342</v>
      </c>
      <c r="L3022">
        <v>0.46076443966775515</v>
      </c>
      <c r="M3022">
        <v>0.71712364907344872</v>
      </c>
      <c r="N3022" s="44">
        <v>0.38404705767270519</v>
      </c>
      <c r="O3022" s="161"/>
      <c r="P3022" s="162"/>
      <c r="Q3022" s="162"/>
      <c r="R3022" s="163"/>
      <c r="S3022" s="161"/>
      <c r="V3022" s="163"/>
      <c r="W3022" s="164"/>
      <c r="X3022" s="164"/>
    </row>
    <row r="3023" spans="10:24" x14ac:dyDescent="0.25">
      <c r="J3023">
        <v>3020</v>
      </c>
      <c r="K3023" s="43">
        <v>0.90996883131159012</v>
      </c>
      <c r="L3023">
        <v>0.84265261913098422</v>
      </c>
      <c r="M3023">
        <v>1.299723990893531E-2</v>
      </c>
      <c r="N3023" s="44">
        <v>0.84562591627607431</v>
      </c>
      <c r="O3023" s="161"/>
      <c r="P3023" s="162"/>
      <c r="Q3023" s="162"/>
      <c r="R3023" s="163"/>
      <c r="S3023" s="161"/>
      <c r="V3023" s="163"/>
      <c r="W3023" s="164"/>
      <c r="X3023" s="164"/>
    </row>
    <row r="3024" spans="10:24" x14ac:dyDescent="0.25">
      <c r="J3024">
        <v>3021</v>
      </c>
      <c r="K3024" s="43">
        <v>0.19396748332453595</v>
      </c>
      <c r="L3024">
        <v>0.34146853527494692</v>
      </c>
      <c r="M3024">
        <v>3.2278664039471439E-2</v>
      </c>
      <c r="N3024" s="44">
        <v>0.10672875569804163</v>
      </c>
      <c r="O3024" s="161"/>
      <c r="P3024" s="162"/>
      <c r="Q3024" s="162"/>
      <c r="R3024" s="163"/>
      <c r="S3024" s="161"/>
      <c r="V3024" s="163"/>
      <c r="W3024" s="164"/>
      <c r="X3024" s="164"/>
    </row>
    <row r="3025" spans="10:24" x14ac:dyDescent="0.25">
      <c r="J3025">
        <v>3022</v>
      </c>
      <c r="K3025" s="43">
        <v>0.18210577074814627</v>
      </c>
      <c r="L3025">
        <v>0.33863942529554414</v>
      </c>
      <c r="M3025">
        <v>0.61643643630882039</v>
      </c>
      <c r="N3025" s="44">
        <v>0.36673501086475357</v>
      </c>
      <c r="O3025" s="161"/>
      <c r="P3025" s="162"/>
      <c r="Q3025" s="162"/>
      <c r="R3025" s="163"/>
      <c r="S3025" s="161"/>
      <c r="V3025" s="163"/>
      <c r="W3025" s="164"/>
      <c r="X3025" s="164"/>
    </row>
    <row r="3026" spans="10:24" x14ac:dyDescent="0.25">
      <c r="J3026">
        <v>3023</v>
      </c>
      <c r="K3026" s="43">
        <v>0.82065814212071986</v>
      </c>
      <c r="L3026">
        <v>0.50508374845995574</v>
      </c>
      <c r="M3026">
        <v>0.88487379947731293</v>
      </c>
      <c r="N3026" s="44">
        <v>0.99750433855785836</v>
      </c>
      <c r="O3026" s="161"/>
      <c r="P3026" s="162"/>
      <c r="Q3026" s="162"/>
      <c r="R3026" s="163"/>
      <c r="S3026" s="161"/>
      <c r="V3026" s="163"/>
      <c r="W3026" s="164"/>
      <c r="X3026" s="164"/>
    </row>
    <row r="3027" spans="10:24" x14ac:dyDescent="0.25">
      <c r="J3027">
        <v>3024</v>
      </c>
      <c r="K3027" s="43">
        <v>8.6971121117719097E-2</v>
      </c>
      <c r="L3027">
        <v>0.53631404796396631</v>
      </c>
      <c r="M3027">
        <v>0.96562586991102151</v>
      </c>
      <c r="N3027" s="44">
        <v>0.53621764681796702</v>
      </c>
      <c r="O3027" s="161"/>
      <c r="P3027" s="162"/>
      <c r="Q3027" s="162"/>
      <c r="R3027" s="163"/>
      <c r="S3027" s="161"/>
      <c r="V3027" s="163"/>
      <c r="W3027" s="164"/>
      <c r="X3027" s="164"/>
    </row>
    <row r="3028" spans="10:24" x14ac:dyDescent="0.25">
      <c r="J3028">
        <v>3025</v>
      </c>
      <c r="K3028" s="43">
        <v>0.6370109547574746</v>
      </c>
      <c r="L3028">
        <v>8.6634923991561918E-2</v>
      </c>
      <c r="M3028">
        <v>0.85595725224146746</v>
      </c>
      <c r="N3028" s="44">
        <v>0.83620296212990863</v>
      </c>
      <c r="O3028" s="161"/>
      <c r="P3028" s="162"/>
      <c r="Q3028" s="162"/>
      <c r="R3028" s="163"/>
      <c r="S3028" s="161"/>
      <c r="V3028" s="163"/>
      <c r="W3028" s="164"/>
      <c r="X3028" s="164"/>
    </row>
    <row r="3029" spans="10:24" x14ac:dyDescent="0.25">
      <c r="J3029">
        <v>3026</v>
      </c>
      <c r="K3029" s="43">
        <v>0.39916095729330725</v>
      </c>
      <c r="L3029">
        <v>0.55485381949365808</v>
      </c>
      <c r="M3029">
        <v>0.4722551504894007</v>
      </c>
      <c r="N3029" s="44">
        <v>0.59985154735382673</v>
      </c>
      <c r="O3029" s="161"/>
      <c r="P3029" s="162"/>
      <c r="Q3029" s="162"/>
      <c r="R3029" s="163"/>
      <c r="S3029" s="161"/>
      <c r="V3029" s="163"/>
      <c r="W3029" s="164"/>
      <c r="X3029" s="164"/>
    </row>
    <row r="3030" spans="10:24" x14ac:dyDescent="0.25">
      <c r="J3030">
        <v>3027</v>
      </c>
      <c r="K3030" s="43">
        <v>0.16940788588518108</v>
      </c>
      <c r="L3030">
        <v>0.54760115790971342</v>
      </c>
      <c r="M3030">
        <v>0.89726998120310142</v>
      </c>
      <c r="N3030" s="44">
        <v>0.24887508706733752</v>
      </c>
      <c r="O3030" s="161"/>
      <c r="P3030" s="162"/>
      <c r="Q3030" s="162"/>
      <c r="R3030" s="163"/>
      <c r="S3030" s="161"/>
      <c r="V3030" s="163"/>
      <c r="W3030" s="164"/>
      <c r="X3030" s="164"/>
    </row>
    <row r="3031" spans="10:24" x14ac:dyDescent="0.25">
      <c r="J3031">
        <v>3028</v>
      </c>
      <c r="K3031" s="43">
        <v>0.24316854952644584</v>
      </c>
      <c r="L3031">
        <v>0.4651173668047377</v>
      </c>
      <c r="M3031">
        <v>8.2602798983751891E-2</v>
      </c>
      <c r="N3031" s="44">
        <v>6.6733547385948389E-2</v>
      </c>
      <c r="O3031" s="161"/>
      <c r="P3031" s="162"/>
      <c r="Q3031" s="162"/>
      <c r="R3031" s="163"/>
      <c r="S3031" s="161"/>
      <c r="V3031" s="163"/>
      <c r="W3031" s="164"/>
      <c r="X3031" s="164"/>
    </row>
    <row r="3032" spans="10:24" x14ac:dyDescent="0.25">
      <c r="J3032">
        <v>3029</v>
      </c>
      <c r="K3032" s="43">
        <v>0.29599162108955435</v>
      </c>
      <c r="L3032">
        <v>0.31001013137091282</v>
      </c>
      <c r="M3032">
        <v>9.0435867216098309E-2</v>
      </c>
      <c r="N3032" s="44">
        <v>0.4679283287264725</v>
      </c>
      <c r="O3032" s="161"/>
      <c r="P3032" s="162"/>
      <c r="Q3032" s="162"/>
      <c r="R3032" s="163"/>
      <c r="S3032" s="161"/>
      <c r="V3032" s="163"/>
      <c r="W3032" s="164"/>
      <c r="X3032" s="164"/>
    </row>
    <row r="3033" spans="10:24" x14ac:dyDescent="0.25">
      <c r="J3033">
        <v>3030</v>
      </c>
      <c r="K3033" s="43">
        <v>0.83872393995298089</v>
      </c>
      <c r="L3033">
        <v>0.23324958506957028</v>
      </c>
      <c r="M3033">
        <v>0.16773373874704001</v>
      </c>
      <c r="N3033" s="44">
        <v>0.53479401937012483</v>
      </c>
      <c r="O3033" s="161"/>
      <c r="P3033" s="162"/>
      <c r="Q3033" s="162"/>
      <c r="R3033" s="163"/>
      <c r="S3033" s="161"/>
      <c r="V3033" s="163"/>
      <c r="W3033" s="164"/>
      <c r="X3033" s="164"/>
    </row>
    <row r="3034" spans="10:24" x14ac:dyDescent="0.25">
      <c r="J3034">
        <v>3031</v>
      </c>
      <c r="K3034" s="43">
        <v>4.3332586410504859E-2</v>
      </c>
      <c r="L3034">
        <v>0.23106071591802169</v>
      </c>
      <c r="M3034">
        <v>0.75230084176186696</v>
      </c>
      <c r="N3034" s="44">
        <v>9.0860120017324464E-2</v>
      </c>
      <c r="O3034" s="161"/>
      <c r="P3034" s="162"/>
      <c r="Q3034" s="162"/>
      <c r="R3034" s="163"/>
      <c r="S3034" s="161"/>
      <c r="V3034" s="163"/>
      <c r="W3034" s="164"/>
      <c r="X3034" s="164"/>
    </row>
    <row r="3035" spans="10:24" x14ac:dyDescent="0.25">
      <c r="J3035">
        <v>3032</v>
      </c>
      <c r="K3035" s="43">
        <v>0.18889273522065431</v>
      </c>
      <c r="L3035">
        <v>2.2790270526017897E-2</v>
      </c>
      <c r="M3035">
        <v>0.96584196531473432</v>
      </c>
      <c r="N3035" s="44">
        <v>0.3185596295856622</v>
      </c>
      <c r="O3035" s="161"/>
      <c r="P3035" s="162"/>
      <c r="Q3035" s="162"/>
      <c r="R3035" s="163"/>
      <c r="S3035" s="161"/>
      <c r="V3035" s="163"/>
      <c r="W3035" s="164"/>
      <c r="X3035" s="164"/>
    </row>
    <row r="3036" spans="10:24" x14ac:dyDescent="0.25">
      <c r="J3036">
        <v>3033</v>
      </c>
      <c r="K3036" s="43">
        <v>0.76212710870280764</v>
      </c>
      <c r="L3036">
        <v>0.67904584124240319</v>
      </c>
      <c r="M3036">
        <v>0.81408607746848971</v>
      </c>
      <c r="N3036" s="44">
        <v>0.76075985258247869</v>
      </c>
      <c r="O3036" s="161"/>
      <c r="P3036" s="162"/>
      <c r="Q3036" s="162"/>
      <c r="R3036" s="163"/>
      <c r="S3036" s="161"/>
      <c r="V3036" s="163"/>
      <c r="W3036" s="164"/>
      <c r="X3036" s="164"/>
    </row>
    <row r="3037" spans="10:24" x14ac:dyDescent="0.25">
      <c r="J3037">
        <v>3034</v>
      </c>
      <c r="K3037" s="43">
        <v>0.96980056444014628</v>
      </c>
      <c r="L3037">
        <v>0.95381596828648607</v>
      </c>
      <c r="M3037">
        <v>0.18640298230266428</v>
      </c>
      <c r="N3037" s="44">
        <v>0.5653211613887531</v>
      </c>
      <c r="O3037" s="161"/>
      <c r="P3037" s="162"/>
      <c r="Q3037" s="162"/>
      <c r="R3037" s="163"/>
      <c r="S3037" s="161"/>
      <c r="V3037" s="163"/>
      <c r="W3037" s="164"/>
      <c r="X3037" s="164"/>
    </row>
    <row r="3038" spans="10:24" x14ac:dyDescent="0.25">
      <c r="J3038">
        <v>3035</v>
      </c>
      <c r="K3038" s="43">
        <v>0.86499564562063203</v>
      </c>
      <c r="L3038">
        <v>0.50859519058786973</v>
      </c>
      <c r="M3038">
        <v>0.15430960249591241</v>
      </c>
      <c r="N3038" s="44">
        <v>6.4413255283175985E-2</v>
      </c>
      <c r="O3038" s="161"/>
      <c r="P3038" s="162"/>
      <c r="Q3038" s="162"/>
      <c r="R3038" s="163"/>
      <c r="S3038" s="161"/>
      <c r="V3038" s="163"/>
      <c r="W3038" s="164"/>
      <c r="X3038" s="164"/>
    </row>
    <row r="3039" spans="10:24" x14ac:dyDescent="0.25">
      <c r="J3039">
        <v>3036</v>
      </c>
      <c r="K3039" s="43">
        <v>0.19631401680907079</v>
      </c>
      <c r="L3039">
        <v>0.59550986554993535</v>
      </c>
      <c r="M3039">
        <v>0.68484137341961471</v>
      </c>
      <c r="N3039" s="44">
        <v>6.2470782520658408E-2</v>
      </c>
      <c r="O3039" s="161"/>
      <c r="P3039" s="162"/>
      <c r="Q3039" s="162"/>
      <c r="R3039" s="163"/>
      <c r="S3039" s="161"/>
      <c r="V3039" s="163"/>
      <c r="W3039" s="164"/>
      <c r="X3039" s="164"/>
    </row>
    <row r="3040" spans="10:24" x14ac:dyDescent="0.25">
      <c r="J3040">
        <v>3037</v>
      </c>
      <c r="K3040" s="43">
        <v>0.87618843744491925</v>
      </c>
      <c r="L3040">
        <v>0.234943011899725</v>
      </c>
      <c r="M3040">
        <v>0.72483458874643281</v>
      </c>
      <c r="N3040" s="44">
        <v>0.61666569523050541</v>
      </c>
      <c r="O3040" s="161"/>
      <c r="P3040" s="162"/>
      <c r="Q3040" s="162"/>
      <c r="R3040" s="163"/>
      <c r="S3040" s="161"/>
      <c r="V3040" s="163"/>
      <c r="W3040" s="164"/>
      <c r="X3040" s="164"/>
    </row>
    <row r="3041" spans="10:24" x14ac:dyDescent="0.25">
      <c r="J3041">
        <v>3038</v>
      </c>
      <c r="K3041" s="43">
        <v>0.72637677248120025</v>
      </c>
      <c r="L3041">
        <v>0.94160462227542541</v>
      </c>
      <c r="M3041">
        <v>0.66338711097386049</v>
      </c>
      <c r="N3041" s="44">
        <v>0.46279789652118242</v>
      </c>
      <c r="O3041" s="161"/>
      <c r="P3041" s="162"/>
      <c r="Q3041" s="162"/>
      <c r="R3041" s="163"/>
      <c r="S3041" s="161"/>
      <c r="V3041" s="163"/>
      <c r="W3041" s="164"/>
      <c r="X3041" s="164"/>
    </row>
    <row r="3042" spans="10:24" x14ac:dyDescent="0.25">
      <c r="J3042">
        <v>3039</v>
      </c>
      <c r="K3042" s="43">
        <v>0.69208674475836174</v>
      </c>
      <c r="L3042">
        <v>0.10699957844332786</v>
      </c>
      <c r="M3042">
        <v>0.91488577691350959</v>
      </c>
      <c r="N3042" s="44">
        <v>5.6535058774882629E-2</v>
      </c>
      <c r="O3042" s="161"/>
      <c r="P3042" s="162"/>
      <c r="Q3042" s="162"/>
      <c r="R3042" s="163"/>
      <c r="S3042" s="161"/>
      <c r="V3042" s="163"/>
      <c r="W3042" s="164"/>
      <c r="X3042" s="164"/>
    </row>
    <row r="3043" spans="10:24" x14ac:dyDescent="0.25">
      <c r="J3043">
        <v>3040</v>
      </c>
      <c r="K3043" s="43">
        <v>0.44527453856618437</v>
      </c>
      <c r="L3043">
        <v>0.7182514421629278</v>
      </c>
      <c r="M3043">
        <v>0.39020196250596961</v>
      </c>
      <c r="N3043" s="44">
        <v>0.96172440331949571</v>
      </c>
      <c r="O3043" s="161"/>
      <c r="P3043" s="162"/>
      <c r="Q3043" s="162"/>
      <c r="R3043" s="163"/>
      <c r="S3043" s="161"/>
      <c r="V3043" s="163"/>
      <c r="W3043" s="164"/>
      <c r="X3043" s="164"/>
    </row>
    <row r="3044" spans="10:24" x14ac:dyDescent="0.25">
      <c r="J3044">
        <v>3041</v>
      </c>
      <c r="K3044" s="43">
        <v>0.51421436694831757</v>
      </c>
      <c r="L3044">
        <v>0.65051363989051969</v>
      </c>
      <c r="M3044">
        <v>0.82830359184306601</v>
      </c>
      <c r="N3044" s="44">
        <v>0.38836298925917301</v>
      </c>
      <c r="O3044" s="161"/>
      <c r="P3044" s="162"/>
      <c r="Q3044" s="162"/>
      <c r="R3044" s="163"/>
      <c r="S3044" s="161"/>
      <c r="V3044" s="163"/>
      <c r="W3044" s="164"/>
      <c r="X3044" s="164"/>
    </row>
    <row r="3045" spans="10:24" x14ac:dyDescent="0.25">
      <c r="J3045">
        <v>3042</v>
      </c>
      <c r="K3045" s="43">
        <v>0.81940420873748965</v>
      </c>
      <c r="L3045">
        <v>0.54862135692432268</v>
      </c>
      <c r="M3045">
        <v>6.8842978424999313E-2</v>
      </c>
      <c r="N3045" s="44">
        <v>0.29370052894816723</v>
      </c>
      <c r="O3045" s="161"/>
      <c r="P3045" s="162"/>
      <c r="Q3045" s="162"/>
      <c r="R3045" s="163"/>
      <c r="S3045" s="161"/>
      <c r="V3045" s="163"/>
      <c r="W3045" s="164"/>
      <c r="X3045" s="164"/>
    </row>
    <row r="3046" spans="10:24" x14ac:dyDescent="0.25">
      <c r="J3046">
        <v>3043</v>
      </c>
      <c r="K3046" s="43">
        <v>0.90175777578394289</v>
      </c>
      <c r="L3046">
        <v>0.40755856248550837</v>
      </c>
      <c r="M3046">
        <v>0.37350698046956488</v>
      </c>
      <c r="N3046" s="44">
        <v>0.86908846184123634</v>
      </c>
      <c r="O3046" s="161"/>
      <c r="P3046" s="162"/>
      <c r="Q3046" s="162"/>
      <c r="R3046" s="163"/>
      <c r="S3046" s="161"/>
      <c r="V3046" s="163"/>
      <c r="W3046" s="164"/>
      <c r="X3046" s="164"/>
    </row>
    <row r="3047" spans="10:24" x14ac:dyDescent="0.25">
      <c r="J3047">
        <v>3044</v>
      </c>
      <c r="K3047" s="43">
        <v>0.33279743126218664</v>
      </c>
      <c r="L3047">
        <v>0.71190237679704937</v>
      </c>
      <c r="M3047">
        <v>0.33919900782529144</v>
      </c>
      <c r="N3047" s="44">
        <v>0.21092681943197322</v>
      </c>
      <c r="O3047" s="161"/>
      <c r="P3047" s="162"/>
      <c r="Q3047" s="162"/>
      <c r="R3047" s="163"/>
      <c r="S3047" s="161"/>
      <c r="V3047" s="163"/>
      <c r="W3047" s="164"/>
      <c r="X3047" s="164"/>
    </row>
    <row r="3048" spans="10:24" x14ac:dyDescent="0.25">
      <c r="J3048">
        <v>3045</v>
      </c>
      <c r="K3048" s="43">
        <v>0.7065470729334673</v>
      </c>
      <c r="L3048">
        <v>0.15326927770957532</v>
      </c>
      <c r="M3048">
        <v>0.78421987379789926</v>
      </c>
      <c r="N3048" s="44">
        <v>0.22311846791777279</v>
      </c>
      <c r="O3048" s="161"/>
      <c r="P3048" s="162"/>
      <c r="Q3048" s="162"/>
      <c r="R3048" s="163"/>
      <c r="S3048" s="161"/>
      <c r="V3048" s="163"/>
      <c r="W3048" s="164"/>
      <c r="X3048" s="164"/>
    </row>
    <row r="3049" spans="10:24" x14ac:dyDescent="0.25">
      <c r="J3049">
        <v>3046</v>
      </c>
      <c r="K3049" s="43">
        <v>0.1420488628878015</v>
      </c>
      <c r="L3049">
        <v>0.15558557677832019</v>
      </c>
      <c r="M3049">
        <v>0.19554807129194474</v>
      </c>
      <c r="N3049" s="44">
        <v>0.82925215089118498</v>
      </c>
      <c r="O3049" s="161"/>
      <c r="P3049" s="162"/>
      <c r="Q3049" s="162"/>
      <c r="R3049" s="163"/>
      <c r="S3049" s="161"/>
      <c r="V3049" s="163"/>
      <c r="W3049" s="164"/>
      <c r="X3049" s="164"/>
    </row>
    <row r="3050" spans="10:24" x14ac:dyDescent="0.25">
      <c r="J3050">
        <v>3047</v>
      </c>
      <c r="K3050" s="43">
        <v>0.33114204964275018</v>
      </c>
      <c r="L3050">
        <v>0.30549875630696299</v>
      </c>
      <c r="M3050">
        <v>0.35164129009267586</v>
      </c>
      <c r="N3050" s="44">
        <v>0.25583987691863774</v>
      </c>
      <c r="O3050" s="161"/>
      <c r="P3050" s="162"/>
      <c r="Q3050" s="162"/>
      <c r="R3050" s="163"/>
      <c r="S3050" s="161"/>
      <c r="V3050" s="163"/>
      <c r="W3050" s="164"/>
      <c r="X3050" s="164"/>
    </row>
    <row r="3051" spans="10:24" x14ac:dyDescent="0.25">
      <c r="J3051">
        <v>3048</v>
      </c>
      <c r="K3051" s="43">
        <v>2.6360050869824514E-2</v>
      </c>
      <c r="L3051">
        <v>0.29410982119430196</v>
      </c>
      <c r="M3051">
        <v>0.92877582924653346</v>
      </c>
      <c r="N3051" s="44">
        <v>0.43229212230043113</v>
      </c>
      <c r="O3051" s="161"/>
      <c r="P3051" s="162"/>
      <c r="Q3051" s="162"/>
      <c r="R3051" s="163"/>
      <c r="S3051" s="161"/>
      <c r="V3051" s="163"/>
      <c r="W3051" s="164"/>
      <c r="X3051" s="164"/>
    </row>
    <row r="3052" spans="10:24" x14ac:dyDescent="0.25">
      <c r="J3052">
        <v>3049</v>
      </c>
      <c r="K3052" s="43">
        <v>0.5487642466314876</v>
      </c>
      <c r="L3052">
        <v>0.27150153937888366</v>
      </c>
      <c r="M3052">
        <v>0.55122928570064911</v>
      </c>
      <c r="N3052" s="44">
        <v>0.35848200494879823</v>
      </c>
      <c r="O3052" s="161"/>
      <c r="P3052" s="162"/>
      <c r="Q3052" s="162"/>
      <c r="R3052" s="163"/>
      <c r="S3052" s="161"/>
      <c r="V3052" s="163"/>
      <c r="W3052" s="164"/>
      <c r="X3052" s="164"/>
    </row>
    <row r="3053" spans="10:24" x14ac:dyDescent="0.25">
      <c r="J3053">
        <v>3050</v>
      </c>
      <c r="K3053" s="43">
        <v>0.3132666053256733</v>
      </c>
      <c r="L3053">
        <v>0.8596704140654714</v>
      </c>
      <c r="M3053">
        <v>0.49254194938335782</v>
      </c>
      <c r="N3053" s="44">
        <v>0.33885068388491835</v>
      </c>
      <c r="O3053" s="161"/>
      <c r="P3053" s="162"/>
      <c r="Q3053" s="162"/>
      <c r="R3053" s="163"/>
      <c r="S3053" s="161"/>
      <c r="V3053" s="163"/>
      <c r="W3053" s="164"/>
      <c r="X3053" s="164"/>
    </row>
    <row r="3054" spans="10:24" x14ac:dyDescent="0.25">
      <c r="J3054">
        <v>3051</v>
      </c>
      <c r="K3054" s="43">
        <v>0.24886280646618597</v>
      </c>
      <c r="L3054">
        <v>0.24236454428022391</v>
      </c>
      <c r="M3054">
        <v>0.84420629190241903</v>
      </c>
      <c r="N3054" s="44">
        <v>0.55602841372051581</v>
      </c>
      <c r="O3054" s="161"/>
      <c r="P3054" s="162"/>
      <c r="Q3054" s="162"/>
      <c r="R3054" s="163"/>
      <c r="S3054" s="161"/>
      <c r="V3054" s="163"/>
      <c r="W3054" s="164"/>
      <c r="X3054" s="164"/>
    </row>
    <row r="3055" spans="10:24" x14ac:dyDescent="0.25">
      <c r="J3055">
        <v>3052</v>
      </c>
      <c r="K3055" s="43">
        <v>0.29908789538008806</v>
      </c>
      <c r="L3055">
        <v>0.90678932252023148</v>
      </c>
      <c r="M3055">
        <v>0.63591861187831611</v>
      </c>
      <c r="N3055" s="44">
        <v>0.93793619547014617</v>
      </c>
      <c r="O3055" s="161"/>
      <c r="P3055" s="162"/>
      <c r="Q3055" s="162"/>
      <c r="R3055" s="163"/>
      <c r="S3055" s="161"/>
      <c r="V3055" s="163"/>
      <c r="W3055" s="164"/>
      <c r="X3055" s="164"/>
    </row>
    <row r="3056" spans="10:24" x14ac:dyDescent="0.25">
      <c r="J3056">
        <v>3053</v>
      </c>
      <c r="K3056" s="43">
        <v>0.48806101372794952</v>
      </c>
      <c r="L3056">
        <v>0.30574359398879047</v>
      </c>
      <c r="M3056">
        <v>0.6644751181348455</v>
      </c>
      <c r="N3056" s="44">
        <v>0.12258345155393224</v>
      </c>
      <c r="O3056" s="161"/>
      <c r="P3056" s="162"/>
      <c r="Q3056" s="162"/>
      <c r="R3056" s="163"/>
      <c r="S3056" s="161"/>
      <c r="V3056" s="163"/>
      <c r="W3056" s="164"/>
      <c r="X3056" s="164"/>
    </row>
    <row r="3057" spans="10:24" x14ac:dyDescent="0.25">
      <c r="J3057">
        <v>3054</v>
      </c>
      <c r="K3057" s="43">
        <v>5.6272074682375495E-2</v>
      </c>
      <c r="L3057">
        <v>0.21941650596923623</v>
      </c>
      <c r="M3057">
        <v>0.71916372768234915</v>
      </c>
      <c r="N3057" s="44">
        <v>0.54084592353577632</v>
      </c>
      <c r="O3057" s="161"/>
      <c r="P3057" s="162"/>
      <c r="Q3057" s="162"/>
      <c r="R3057" s="163"/>
      <c r="S3057" s="161"/>
      <c r="V3057" s="163"/>
      <c r="W3057" s="164"/>
      <c r="X3057" s="164"/>
    </row>
    <row r="3058" spans="10:24" x14ac:dyDescent="0.25">
      <c r="J3058">
        <v>3055</v>
      </c>
      <c r="K3058" s="43">
        <v>0.85493734919156317</v>
      </c>
      <c r="L3058">
        <v>0.11987783725085477</v>
      </c>
      <c r="M3058">
        <v>6.8118937772684629E-2</v>
      </c>
      <c r="N3058" s="44">
        <v>0.28330045425395078</v>
      </c>
      <c r="O3058" s="161"/>
      <c r="P3058" s="162"/>
      <c r="Q3058" s="162"/>
      <c r="R3058" s="163"/>
      <c r="S3058" s="161"/>
      <c r="V3058" s="163"/>
      <c r="W3058" s="164"/>
      <c r="X3058" s="164"/>
    </row>
    <row r="3059" spans="10:24" x14ac:dyDescent="0.25">
      <c r="J3059">
        <v>3056</v>
      </c>
      <c r="K3059" s="43">
        <v>0.91386225674704069</v>
      </c>
      <c r="L3059">
        <v>0.8372726393519262</v>
      </c>
      <c r="M3059">
        <v>0.51046436337397394</v>
      </c>
      <c r="N3059" s="44">
        <v>0.34867122807768602</v>
      </c>
      <c r="O3059" s="161"/>
      <c r="P3059" s="162"/>
      <c r="Q3059" s="162"/>
      <c r="R3059" s="163"/>
      <c r="S3059" s="161"/>
      <c r="V3059" s="163"/>
      <c r="W3059" s="164"/>
      <c r="X3059" s="164"/>
    </row>
    <row r="3060" spans="10:24" x14ac:dyDescent="0.25">
      <c r="J3060">
        <v>3057</v>
      </c>
      <c r="K3060" s="43">
        <v>0.83077087303628772</v>
      </c>
      <c r="L3060">
        <v>3.1111376944264024E-2</v>
      </c>
      <c r="M3060">
        <v>0.95963718183167557</v>
      </c>
      <c r="N3060" s="44">
        <v>0.80879916472355828</v>
      </c>
      <c r="O3060" s="161"/>
      <c r="P3060" s="162"/>
      <c r="Q3060" s="162"/>
      <c r="R3060" s="163"/>
      <c r="S3060" s="161"/>
      <c r="V3060" s="163"/>
      <c r="W3060" s="164"/>
      <c r="X3060" s="164"/>
    </row>
    <row r="3061" spans="10:24" x14ac:dyDescent="0.25">
      <c r="J3061">
        <v>3058</v>
      </c>
      <c r="K3061" s="43">
        <v>9.845386461320127E-2</v>
      </c>
      <c r="L3061">
        <v>0.18168004995397291</v>
      </c>
      <c r="M3061">
        <v>0.51563782884195397</v>
      </c>
      <c r="N3061" s="44">
        <v>0.19871481777648659</v>
      </c>
      <c r="O3061" s="161"/>
      <c r="P3061" s="162"/>
      <c r="Q3061" s="162"/>
      <c r="R3061" s="163"/>
      <c r="S3061" s="161"/>
      <c r="V3061" s="163"/>
      <c r="W3061" s="164"/>
      <c r="X3061" s="164"/>
    </row>
    <row r="3062" spans="10:24" x14ac:dyDescent="0.25">
      <c r="J3062">
        <v>3059</v>
      </c>
      <c r="K3062" s="43">
        <v>0.91576240750620619</v>
      </c>
      <c r="L3062">
        <v>0.87528574397351411</v>
      </c>
      <c r="M3062">
        <v>0.40801004848879896</v>
      </c>
      <c r="N3062" s="44">
        <v>0.76367412420528524</v>
      </c>
      <c r="O3062" s="161"/>
      <c r="P3062" s="162"/>
      <c r="Q3062" s="162"/>
      <c r="R3062" s="163"/>
      <c r="S3062" s="161"/>
      <c r="V3062" s="163"/>
      <c r="W3062" s="164"/>
      <c r="X3062" s="164"/>
    </row>
    <row r="3063" spans="10:24" x14ac:dyDescent="0.25">
      <c r="J3063">
        <v>3060</v>
      </c>
      <c r="K3063" s="43">
        <v>0.58957475101515833</v>
      </c>
      <c r="L3063">
        <v>0.95490049051846826</v>
      </c>
      <c r="M3063">
        <v>0.84614782777149289</v>
      </c>
      <c r="N3063" s="44">
        <v>0.58848324849784783</v>
      </c>
      <c r="O3063" s="161"/>
      <c r="P3063" s="162"/>
      <c r="Q3063" s="162"/>
      <c r="R3063" s="163"/>
      <c r="S3063" s="161"/>
      <c r="V3063" s="163"/>
      <c r="W3063" s="164"/>
      <c r="X3063" s="164"/>
    </row>
    <row r="3064" spans="10:24" x14ac:dyDescent="0.25">
      <c r="J3064">
        <v>3061</v>
      </c>
      <c r="K3064" s="43">
        <v>0.18233024881473614</v>
      </c>
      <c r="L3064">
        <v>8.7221996766307597E-2</v>
      </c>
      <c r="M3064">
        <v>0.58989373778701792</v>
      </c>
      <c r="N3064" s="44">
        <v>0.81014009395098985</v>
      </c>
      <c r="O3064" s="161"/>
      <c r="P3064" s="162"/>
      <c r="Q3064" s="162"/>
      <c r="R3064" s="163"/>
      <c r="S3064" s="161"/>
      <c r="V3064" s="163"/>
      <c r="W3064" s="164"/>
      <c r="X3064" s="164"/>
    </row>
    <row r="3065" spans="10:24" x14ac:dyDescent="0.25">
      <c r="J3065">
        <v>3062</v>
      </c>
      <c r="K3065" s="43">
        <v>0.5009448038830312</v>
      </c>
      <c r="L3065">
        <v>7.1599621276468128E-2</v>
      </c>
      <c r="M3065">
        <v>9.0223422918377816E-2</v>
      </c>
      <c r="N3065" s="44">
        <v>0.47420329329906585</v>
      </c>
      <c r="O3065" s="161"/>
      <c r="P3065" s="162"/>
      <c r="Q3065" s="162"/>
      <c r="R3065" s="163"/>
      <c r="S3065" s="161"/>
      <c r="V3065" s="163"/>
      <c r="W3065" s="164"/>
      <c r="X3065" s="164"/>
    </row>
    <row r="3066" spans="10:24" x14ac:dyDescent="0.25">
      <c r="J3066">
        <v>3063</v>
      </c>
      <c r="K3066" s="43">
        <v>0.14136639758571956</v>
      </c>
      <c r="L3066">
        <v>0.31219348594641227</v>
      </c>
      <c r="M3066">
        <v>0.31782740540073651</v>
      </c>
      <c r="N3066" s="44">
        <v>0.98964704574722218</v>
      </c>
      <c r="O3066" s="161"/>
      <c r="P3066" s="162"/>
      <c r="Q3066" s="162"/>
      <c r="R3066" s="163"/>
      <c r="S3066" s="161"/>
      <c r="V3066" s="163"/>
      <c r="W3066" s="164"/>
      <c r="X3066" s="164"/>
    </row>
    <row r="3067" spans="10:24" x14ac:dyDescent="0.25">
      <c r="J3067">
        <v>3064</v>
      </c>
      <c r="K3067" s="43">
        <v>0.2849952238505149</v>
      </c>
      <c r="L3067">
        <v>0.2300248318515552</v>
      </c>
      <c r="M3067">
        <v>0.95727662368845945</v>
      </c>
      <c r="N3067" s="44">
        <v>0.9218120956394783</v>
      </c>
      <c r="O3067" s="161"/>
      <c r="P3067" s="162"/>
      <c r="Q3067" s="162"/>
      <c r="R3067" s="163"/>
      <c r="S3067" s="161"/>
      <c r="V3067" s="163"/>
      <c r="W3067" s="164"/>
      <c r="X3067" s="164"/>
    </row>
    <row r="3068" spans="10:24" x14ac:dyDescent="0.25">
      <c r="J3068">
        <v>3065</v>
      </c>
      <c r="K3068" s="43">
        <v>0.18284338536635758</v>
      </c>
      <c r="L3068">
        <v>0.41968123961463544</v>
      </c>
      <c r="M3068">
        <v>6.9212053840972731E-2</v>
      </c>
      <c r="N3068" s="44">
        <v>0.85850332540849084</v>
      </c>
      <c r="O3068" s="161"/>
      <c r="P3068" s="162"/>
      <c r="Q3068" s="162"/>
      <c r="R3068" s="163"/>
      <c r="S3068" s="161"/>
      <c r="V3068" s="163"/>
      <c r="W3068" s="164"/>
      <c r="X3068" s="164"/>
    </row>
    <row r="3069" spans="10:24" x14ac:dyDescent="0.25">
      <c r="J3069">
        <v>3066</v>
      </c>
      <c r="K3069" s="43">
        <v>0.53222333255091081</v>
      </c>
      <c r="L3069">
        <v>0.35648472956990551</v>
      </c>
      <c r="M3069">
        <v>0.35781103306295059</v>
      </c>
      <c r="N3069" s="44">
        <v>0.70671512221151755</v>
      </c>
      <c r="O3069" s="161"/>
      <c r="P3069" s="162"/>
      <c r="Q3069" s="162"/>
      <c r="R3069" s="163"/>
      <c r="S3069" s="161"/>
      <c r="V3069" s="163"/>
      <c r="W3069" s="164"/>
      <c r="X3069" s="164"/>
    </row>
    <row r="3070" spans="10:24" x14ac:dyDescent="0.25">
      <c r="J3070">
        <v>3067</v>
      </c>
      <c r="K3070" s="43">
        <v>0.90825332244114554</v>
      </c>
      <c r="L3070">
        <v>0.31594049549465641</v>
      </c>
      <c r="M3070">
        <v>0.85994715197715654</v>
      </c>
      <c r="N3070" s="44">
        <v>0.71876686776734711</v>
      </c>
      <c r="O3070" s="161"/>
      <c r="P3070" s="162"/>
      <c r="Q3070" s="162"/>
      <c r="R3070" s="163"/>
      <c r="S3070" s="161"/>
      <c r="V3070" s="163"/>
      <c r="W3070" s="164"/>
      <c r="X3070" s="164"/>
    </row>
    <row r="3071" spans="10:24" x14ac:dyDescent="0.25">
      <c r="J3071">
        <v>3068</v>
      </c>
      <c r="K3071" s="43">
        <v>0.72994757226461382</v>
      </c>
      <c r="L3071">
        <v>0.35053629966982791</v>
      </c>
      <c r="M3071">
        <v>0.22544519744841995</v>
      </c>
      <c r="N3071" s="44">
        <v>0.43317952847554886</v>
      </c>
      <c r="O3071" s="161"/>
      <c r="P3071" s="162"/>
      <c r="Q3071" s="162"/>
      <c r="R3071" s="163"/>
      <c r="S3071" s="161"/>
      <c r="V3071" s="163"/>
      <c r="W3071" s="164"/>
      <c r="X3071" s="164"/>
    </row>
    <row r="3072" spans="10:24" x14ac:dyDescent="0.25">
      <c r="J3072">
        <v>3069</v>
      </c>
      <c r="K3072" s="43">
        <v>9.1084082842675773E-2</v>
      </c>
      <c r="L3072">
        <v>0.7436135676530059</v>
      </c>
      <c r="M3072">
        <v>0.54095983835370653</v>
      </c>
      <c r="N3072" s="44">
        <v>0.28423031717746472</v>
      </c>
      <c r="O3072" s="161"/>
      <c r="P3072" s="162"/>
      <c r="Q3072" s="162"/>
      <c r="R3072" s="163"/>
      <c r="S3072" s="161"/>
      <c r="V3072" s="163"/>
      <c r="W3072" s="164"/>
      <c r="X3072" s="164"/>
    </row>
    <row r="3073" spans="10:24" x14ac:dyDescent="0.25">
      <c r="J3073">
        <v>3070</v>
      </c>
      <c r="K3073" s="43">
        <v>0.99670470549632206</v>
      </c>
      <c r="L3073">
        <v>2.3398003689261482E-2</v>
      </c>
      <c r="M3073">
        <v>0.23785402415853685</v>
      </c>
      <c r="N3073" s="44">
        <v>0.99274245411723594</v>
      </c>
      <c r="O3073" s="161"/>
      <c r="P3073" s="162"/>
      <c r="Q3073" s="162"/>
      <c r="R3073" s="163"/>
      <c r="S3073" s="161"/>
      <c r="V3073" s="163"/>
      <c r="W3073" s="164"/>
      <c r="X3073" s="164"/>
    </row>
    <row r="3074" spans="10:24" x14ac:dyDescent="0.25">
      <c r="J3074">
        <v>3071</v>
      </c>
      <c r="K3074" s="43">
        <v>0.70133895974141824</v>
      </c>
      <c r="L3074">
        <v>0.87146780976163007</v>
      </c>
      <c r="M3074">
        <v>0.12451801300406662</v>
      </c>
      <c r="N3074" s="44">
        <v>6.5348954569637074E-2</v>
      </c>
      <c r="O3074" s="161"/>
      <c r="P3074" s="162"/>
      <c r="Q3074" s="162"/>
      <c r="R3074" s="163"/>
      <c r="S3074" s="161"/>
      <c r="V3074" s="163"/>
      <c r="W3074" s="164"/>
      <c r="X3074" s="164"/>
    </row>
    <row r="3075" spans="10:24" x14ac:dyDescent="0.25">
      <c r="J3075">
        <v>3072</v>
      </c>
      <c r="K3075" s="43">
        <v>0.88738672378157246</v>
      </c>
      <c r="L3075">
        <v>0.77607297119216956</v>
      </c>
      <c r="M3075">
        <v>0.11848332405790374</v>
      </c>
      <c r="N3075" s="44">
        <v>0.84710019775416268</v>
      </c>
      <c r="O3075" s="161"/>
      <c r="P3075" s="162"/>
      <c r="Q3075" s="162"/>
      <c r="R3075" s="163"/>
      <c r="S3075" s="161"/>
      <c r="V3075" s="163"/>
      <c r="W3075" s="164"/>
      <c r="X3075" s="164"/>
    </row>
    <row r="3076" spans="10:24" x14ac:dyDescent="0.25">
      <c r="J3076">
        <v>3073</v>
      </c>
      <c r="K3076" s="43">
        <v>5.8284643339246878E-2</v>
      </c>
      <c r="L3076">
        <v>0.95529110873537093</v>
      </c>
      <c r="M3076">
        <v>0.34558154183246326</v>
      </c>
      <c r="N3076" s="44">
        <v>0.3398098508875359</v>
      </c>
      <c r="O3076" s="161"/>
      <c r="P3076" s="162"/>
      <c r="Q3076" s="162"/>
      <c r="R3076" s="163"/>
      <c r="S3076" s="161"/>
      <c r="V3076" s="163"/>
      <c r="W3076" s="164"/>
      <c r="X3076" s="164"/>
    </row>
    <row r="3077" spans="10:24" x14ac:dyDescent="0.25">
      <c r="J3077">
        <v>3074</v>
      </c>
      <c r="K3077" s="43">
        <v>0.90984237874126239</v>
      </c>
      <c r="L3077">
        <v>0.36131544798234061</v>
      </c>
      <c r="M3077">
        <v>5.6513264661640528E-2</v>
      </c>
      <c r="N3077" s="44">
        <v>0.26096197473252614</v>
      </c>
      <c r="O3077" s="161"/>
      <c r="P3077" s="162"/>
      <c r="Q3077" s="162"/>
      <c r="R3077" s="163"/>
      <c r="S3077" s="161"/>
      <c r="V3077" s="163"/>
      <c r="W3077" s="164"/>
      <c r="X3077" s="164"/>
    </row>
    <row r="3078" spans="10:24" x14ac:dyDescent="0.25">
      <c r="J3078">
        <v>3075</v>
      </c>
      <c r="K3078" s="43">
        <v>0.59035092997662408</v>
      </c>
      <c r="L3078">
        <v>0.55667902872923825</v>
      </c>
      <c r="M3078">
        <v>0.30259217225156787</v>
      </c>
      <c r="N3078" s="44">
        <v>0.53648861489784883</v>
      </c>
      <c r="O3078" s="161"/>
      <c r="P3078" s="162"/>
      <c r="Q3078" s="162"/>
      <c r="R3078" s="163"/>
      <c r="S3078" s="161"/>
      <c r="V3078" s="163"/>
      <c r="W3078" s="164"/>
      <c r="X3078" s="164"/>
    </row>
    <row r="3079" spans="10:24" x14ac:dyDescent="0.25">
      <c r="J3079">
        <v>3076</v>
      </c>
      <c r="K3079" s="43">
        <v>0.56248038799023092</v>
      </c>
      <c r="L3079">
        <v>0.70873717501057765</v>
      </c>
      <c r="M3079">
        <v>0.96832136587557183</v>
      </c>
      <c r="N3079" s="44">
        <v>0.3810123714433894</v>
      </c>
      <c r="O3079" s="161"/>
      <c r="P3079" s="162"/>
      <c r="Q3079" s="162"/>
      <c r="R3079" s="163"/>
      <c r="S3079" s="161"/>
      <c r="V3079" s="163"/>
      <c r="W3079" s="164"/>
      <c r="X3079" s="164"/>
    </row>
    <row r="3080" spans="10:24" x14ac:dyDescent="0.25">
      <c r="J3080">
        <v>3077</v>
      </c>
      <c r="K3080" s="43">
        <v>0.97754222926629564</v>
      </c>
      <c r="L3080">
        <v>0.45988878046508008</v>
      </c>
      <c r="M3080">
        <v>0.74731053215021792</v>
      </c>
      <c r="N3080" s="44">
        <v>0.37954105417874107</v>
      </c>
      <c r="O3080" s="161"/>
      <c r="P3080" s="162"/>
      <c r="Q3080" s="162"/>
      <c r="R3080" s="163"/>
      <c r="S3080" s="161"/>
      <c r="V3080" s="163"/>
      <c r="W3080" s="164"/>
      <c r="X3080" s="164"/>
    </row>
    <row r="3081" spans="10:24" x14ac:dyDescent="0.25">
      <c r="J3081">
        <v>3078</v>
      </c>
      <c r="K3081" s="43">
        <v>9.5858151485319731E-2</v>
      </c>
      <c r="L3081">
        <v>0.35499280332316974</v>
      </c>
      <c r="M3081">
        <v>0.44385816656741051</v>
      </c>
      <c r="N3081" s="44">
        <v>0.41336737667554213</v>
      </c>
      <c r="O3081" s="161"/>
      <c r="P3081" s="162"/>
      <c r="Q3081" s="162"/>
      <c r="R3081" s="163"/>
      <c r="S3081" s="161"/>
      <c r="V3081" s="163"/>
      <c r="W3081" s="164"/>
      <c r="X3081" s="164"/>
    </row>
    <row r="3082" spans="10:24" x14ac:dyDescent="0.25">
      <c r="J3082">
        <v>3079</v>
      </c>
      <c r="K3082" s="43">
        <v>0.66040036698972016</v>
      </c>
      <c r="L3082">
        <v>0.2565500162520099</v>
      </c>
      <c r="M3082">
        <v>0.56894098551106564</v>
      </c>
      <c r="N3082" s="44">
        <v>0.4917777645153093</v>
      </c>
      <c r="O3082" s="161"/>
      <c r="P3082" s="162"/>
      <c r="Q3082" s="162"/>
      <c r="R3082" s="163"/>
      <c r="S3082" s="161"/>
      <c r="V3082" s="163"/>
      <c r="W3082" s="164"/>
      <c r="X3082" s="164"/>
    </row>
    <row r="3083" spans="10:24" x14ac:dyDescent="0.25">
      <c r="J3083">
        <v>3080</v>
      </c>
      <c r="K3083" s="43">
        <v>0.38158753433697723</v>
      </c>
      <c r="L3083">
        <v>0.85231720291441726</v>
      </c>
      <c r="M3083">
        <v>0.22742758106845518</v>
      </c>
      <c r="N3083" s="44">
        <v>8.7488241308099846E-2</v>
      </c>
      <c r="O3083" s="161"/>
      <c r="P3083" s="162"/>
      <c r="Q3083" s="162"/>
      <c r="R3083" s="163"/>
      <c r="S3083" s="161"/>
      <c r="V3083" s="163"/>
      <c r="W3083" s="164"/>
      <c r="X3083" s="164"/>
    </row>
    <row r="3084" spans="10:24" x14ac:dyDescent="0.25">
      <c r="J3084">
        <v>3081</v>
      </c>
      <c r="K3084" s="43">
        <v>0.50149342122566154</v>
      </c>
      <c r="L3084">
        <v>0.60550896520691289</v>
      </c>
      <c r="M3084">
        <v>0.28493945318053882</v>
      </c>
      <c r="N3084" s="44">
        <v>0.67447066613396534</v>
      </c>
      <c r="O3084" s="161"/>
      <c r="P3084" s="162"/>
      <c r="Q3084" s="162"/>
      <c r="R3084" s="163"/>
      <c r="S3084" s="161"/>
      <c r="V3084" s="163"/>
      <c r="W3084" s="164"/>
      <c r="X3084" s="164"/>
    </row>
    <row r="3085" spans="10:24" x14ac:dyDescent="0.25">
      <c r="J3085">
        <v>3082</v>
      </c>
      <c r="K3085" s="43">
        <v>7.0782013176704073E-2</v>
      </c>
      <c r="L3085">
        <v>0.1403195326388752</v>
      </c>
      <c r="M3085">
        <v>0.98486024774960212</v>
      </c>
      <c r="N3085" s="44">
        <v>0.67530752838943331</v>
      </c>
      <c r="O3085" s="161"/>
      <c r="P3085" s="162"/>
      <c r="Q3085" s="162"/>
      <c r="R3085" s="163"/>
      <c r="S3085" s="161"/>
      <c r="V3085" s="163"/>
      <c r="W3085" s="164"/>
      <c r="X3085" s="164"/>
    </row>
    <row r="3086" spans="10:24" x14ac:dyDescent="0.25">
      <c r="J3086">
        <v>3083</v>
      </c>
      <c r="K3086" s="43">
        <v>0.82373287162761211</v>
      </c>
      <c r="L3086">
        <v>0.37320040210568095</v>
      </c>
      <c r="M3086">
        <v>1.5591142856857587E-2</v>
      </c>
      <c r="N3086" s="44">
        <v>0.39337099417334087</v>
      </c>
      <c r="O3086" s="161"/>
      <c r="P3086" s="162"/>
      <c r="Q3086" s="162"/>
      <c r="R3086" s="163"/>
      <c r="S3086" s="161"/>
      <c r="V3086" s="163"/>
      <c r="W3086" s="164"/>
      <c r="X3086" s="164"/>
    </row>
    <row r="3087" spans="10:24" x14ac:dyDescent="0.25">
      <c r="J3087">
        <v>3084</v>
      </c>
      <c r="K3087" s="43">
        <v>0.25831617112084204</v>
      </c>
      <c r="L3087">
        <v>0.7693073454865087</v>
      </c>
      <c r="M3087">
        <v>4.916803877901943E-3</v>
      </c>
      <c r="N3087" s="44">
        <v>0.68235341031033425</v>
      </c>
      <c r="O3087" s="161"/>
      <c r="P3087" s="162"/>
      <c r="Q3087" s="162"/>
      <c r="R3087" s="163"/>
      <c r="S3087" s="161"/>
      <c r="V3087" s="163"/>
      <c r="W3087" s="164"/>
      <c r="X3087" s="164"/>
    </row>
    <row r="3088" spans="10:24" x14ac:dyDescent="0.25">
      <c r="J3088">
        <v>3085</v>
      </c>
      <c r="K3088" s="43">
        <v>0.8366209233444416</v>
      </c>
      <c r="L3088">
        <v>0.14862044284743292</v>
      </c>
      <c r="M3088">
        <v>0.54952173893558387</v>
      </c>
      <c r="N3088" s="44">
        <v>0.3901739479540125</v>
      </c>
      <c r="O3088" s="161"/>
      <c r="P3088" s="162"/>
      <c r="Q3088" s="162"/>
      <c r="R3088" s="163"/>
      <c r="S3088" s="161"/>
      <c r="V3088" s="163"/>
      <c r="W3088" s="164"/>
      <c r="X3088" s="164"/>
    </row>
    <row r="3089" spans="10:24" x14ac:dyDescent="0.25">
      <c r="J3089">
        <v>3086</v>
      </c>
      <c r="K3089" s="43">
        <v>0.18618104392554657</v>
      </c>
      <c r="L3089">
        <v>0.30093024803324464</v>
      </c>
      <c r="M3089">
        <v>3.3358946078351326E-2</v>
      </c>
      <c r="N3089" s="44">
        <v>0.87997737854495306</v>
      </c>
      <c r="O3089" s="161"/>
      <c r="P3089" s="162"/>
      <c r="Q3089" s="162"/>
      <c r="R3089" s="163"/>
      <c r="S3089" s="161"/>
      <c r="V3089" s="163"/>
      <c r="W3089" s="164"/>
      <c r="X3089" s="164"/>
    </row>
    <row r="3090" spans="10:24" x14ac:dyDescent="0.25">
      <c r="J3090">
        <v>3087</v>
      </c>
      <c r="K3090" s="43">
        <v>0.94585648333930605</v>
      </c>
      <c r="L3090">
        <v>0.35338450558502621</v>
      </c>
      <c r="M3090">
        <v>0.36993205267272411</v>
      </c>
      <c r="N3090" s="44">
        <v>0.44806746225441407</v>
      </c>
      <c r="O3090" s="161"/>
      <c r="P3090" s="162"/>
      <c r="Q3090" s="162"/>
      <c r="R3090" s="163"/>
      <c r="S3090" s="161"/>
      <c r="V3090" s="163"/>
      <c r="W3090" s="164"/>
      <c r="X3090" s="164"/>
    </row>
    <row r="3091" spans="10:24" x14ac:dyDescent="0.25">
      <c r="J3091">
        <v>3088</v>
      </c>
      <c r="K3091" s="43">
        <v>0.18988784990557739</v>
      </c>
      <c r="L3091">
        <v>0.69512520489772811</v>
      </c>
      <c r="M3091">
        <v>0.37896226997344029</v>
      </c>
      <c r="N3091" s="44">
        <v>0.85612938772106084</v>
      </c>
      <c r="O3091" s="161"/>
      <c r="P3091" s="162"/>
      <c r="Q3091" s="162"/>
      <c r="R3091" s="163"/>
      <c r="S3091" s="161"/>
      <c r="V3091" s="163"/>
      <c r="W3091" s="164"/>
      <c r="X3091" s="164"/>
    </row>
    <row r="3092" spans="10:24" x14ac:dyDescent="0.25">
      <c r="J3092">
        <v>3089</v>
      </c>
      <c r="K3092" s="43">
        <v>0.83849385707672575</v>
      </c>
      <c r="L3092">
        <v>0.38602564876376988</v>
      </c>
      <c r="M3092">
        <v>0.50663281699184781</v>
      </c>
      <c r="N3092" s="44">
        <v>0.81811255888872259</v>
      </c>
      <c r="O3092" s="161"/>
      <c r="P3092" s="162"/>
      <c r="Q3092" s="162"/>
      <c r="R3092" s="163"/>
      <c r="S3092" s="161"/>
      <c r="V3092" s="163"/>
      <c r="W3092" s="164"/>
      <c r="X3092" s="164"/>
    </row>
    <row r="3093" spans="10:24" x14ac:dyDescent="0.25">
      <c r="J3093">
        <v>3090</v>
      </c>
      <c r="K3093" s="43">
        <v>0.79267225450109036</v>
      </c>
      <c r="L3093">
        <v>0.51342945360331194</v>
      </c>
      <c r="M3093">
        <v>0.89732043319866817</v>
      </c>
      <c r="N3093" s="44">
        <v>0.1194395919618545</v>
      </c>
      <c r="O3093" s="161"/>
      <c r="P3093" s="162"/>
      <c r="Q3093" s="162"/>
      <c r="R3093" s="163"/>
      <c r="S3093" s="161"/>
      <c r="V3093" s="163"/>
      <c r="W3093" s="164"/>
      <c r="X3093" s="164"/>
    </row>
    <row r="3094" spans="10:24" x14ac:dyDescent="0.25">
      <c r="J3094">
        <v>3091</v>
      </c>
      <c r="K3094" s="43">
        <v>0.40749782085928266</v>
      </c>
      <c r="L3094">
        <v>0.70863093793317944</v>
      </c>
      <c r="M3094">
        <v>0.62824759836497079</v>
      </c>
      <c r="N3094" s="44">
        <v>0.26917709401334522</v>
      </c>
      <c r="O3094" s="161"/>
      <c r="P3094" s="162"/>
      <c r="Q3094" s="162"/>
      <c r="R3094" s="163"/>
      <c r="S3094" s="161"/>
      <c r="V3094" s="163"/>
      <c r="W3094" s="164"/>
      <c r="X3094" s="164"/>
    </row>
    <row r="3095" spans="10:24" x14ac:dyDescent="0.25">
      <c r="J3095">
        <v>3092</v>
      </c>
      <c r="K3095" s="43">
        <v>0.7094548811352881</v>
      </c>
      <c r="L3095">
        <v>0.22717677183357932</v>
      </c>
      <c r="M3095">
        <v>0.94759490720874773</v>
      </c>
      <c r="N3095" s="44">
        <v>0.8686205381021268</v>
      </c>
      <c r="O3095" s="161"/>
      <c r="P3095" s="162"/>
      <c r="Q3095" s="162"/>
      <c r="R3095" s="163"/>
      <c r="S3095" s="161"/>
      <c r="V3095" s="163"/>
      <c r="W3095" s="164"/>
      <c r="X3095" s="164"/>
    </row>
    <row r="3096" spans="10:24" x14ac:dyDescent="0.25">
      <c r="J3096">
        <v>3093</v>
      </c>
      <c r="K3096" s="43">
        <v>0.29540038864945162</v>
      </c>
      <c r="L3096">
        <v>0.30684574383544383</v>
      </c>
      <c r="M3096">
        <v>0.22490267636915628</v>
      </c>
      <c r="N3096" s="44">
        <v>6.4856753151623647E-2</v>
      </c>
      <c r="O3096" s="161"/>
      <c r="P3096" s="162"/>
      <c r="Q3096" s="162"/>
      <c r="R3096" s="163"/>
      <c r="S3096" s="161"/>
      <c r="V3096" s="163"/>
      <c r="W3096" s="164"/>
      <c r="X3096" s="164"/>
    </row>
    <row r="3097" spans="10:24" x14ac:dyDescent="0.25">
      <c r="J3097">
        <v>3094</v>
      </c>
      <c r="K3097" s="43">
        <v>8.9238002880789424E-2</v>
      </c>
      <c r="L3097">
        <v>0.83118398794880122</v>
      </c>
      <c r="M3097">
        <v>0.32682342543170206</v>
      </c>
      <c r="N3097" s="44">
        <v>0.22468550222427064</v>
      </c>
      <c r="O3097" s="161"/>
      <c r="P3097" s="162"/>
      <c r="Q3097" s="162"/>
      <c r="R3097" s="163"/>
      <c r="S3097" s="161"/>
      <c r="V3097" s="163"/>
      <c r="W3097" s="164"/>
      <c r="X3097" s="164"/>
    </row>
    <row r="3098" spans="10:24" x14ac:dyDescent="0.25">
      <c r="J3098">
        <v>3095</v>
      </c>
      <c r="K3098" s="43">
        <v>0.29708591508200244</v>
      </c>
      <c r="L3098">
        <v>0.66109511566257906</v>
      </c>
      <c r="M3098">
        <v>0.79879086625192319</v>
      </c>
      <c r="N3098" s="44">
        <v>0.99694584490829308</v>
      </c>
      <c r="O3098" s="161"/>
      <c r="P3098" s="162"/>
      <c r="Q3098" s="162"/>
      <c r="R3098" s="163"/>
      <c r="S3098" s="161"/>
      <c r="V3098" s="163"/>
      <c r="W3098" s="164"/>
      <c r="X3098" s="164"/>
    </row>
    <row r="3099" spans="10:24" x14ac:dyDescent="0.25">
      <c r="J3099">
        <v>3096</v>
      </c>
      <c r="K3099" s="43">
        <v>0.55968246009593092</v>
      </c>
      <c r="L3099">
        <v>0.25484075941473405</v>
      </c>
      <c r="M3099">
        <v>0.77347864760165352</v>
      </c>
      <c r="N3099" s="44">
        <v>0.35574174788686286</v>
      </c>
      <c r="O3099" s="161"/>
      <c r="P3099" s="162"/>
      <c r="Q3099" s="162"/>
      <c r="R3099" s="163"/>
      <c r="S3099" s="161"/>
      <c r="V3099" s="163"/>
      <c r="W3099" s="164"/>
      <c r="X3099" s="164"/>
    </row>
    <row r="3100" spans="10:24" x14ac:dyDescent="0.25">
      <c r="J3100">
        <v>3097</v>
      </c>
      <c r="K3100" s="43">
        <v>0.33694826909698028</v>
      </c>
      <c r="L3100">
        <v>8.1020665635429312E-2</v>
      </c>
      <c r="M3100">
        <v>0.87226243377174528</v>
      </c>
      <c r="N3100" s="44">
        <v>9.1628501469165902E-2</v>
      </c>
      <c r="O3100" s="161"/>
      <c r="P3100" s="162"/>
      <c r="Q3100" s="162"/>
      <c r="R3100" s="163"/>
      <c r="S3100" s="161"/>
      <c r="V3100" s="163"/>
      <c r="W3100" s="164"/>
      <c r="X3100" s="164"/>
    </row>
    <row r="3101" spans="10:24" x14ac:dyDescent="0.25">
      <c r="J3101">
        <v>3098</v>
      </c>
      <c r="K3101" s="43">
        <v>0.74066519301423239</v>
      </c>
      <c r="L3101">
        <v>3.9814157563087371E-2</v>
      </c>
      <c r="M3101">
        <v>0.56199090620965586</v>
      </c>
      <c r="N3101" s="44">
        <v>0.31244448654039236</v>
      </c>
      <c r="O3101" s="161"/>
      <c r="P3101" s="162"/>
      <c r="Q3101" s="162"/>
      <c r="R3101" s="163"/>
      <c r="S3101" s="161"/>
      <c r="V3101" s="163"/>
      <c r="W3101" s="164"/>
      <c r="X3101" s="164"/>
    </row>
    <row r="3102" spans="10:24" x14ac:dyDescent="0.25">
      <c r="J3102">
        <v>3099</v>
      </c>
      <c r="K3102" s="43">
        <v>0.40651507216513127</v>
      </c>
      <c r="L3102">
        <v>0.72117334414742518</v>
      </c>
      <c r="M3102">
        <v>0.34080066245233132</v>
      </c>
      <c r="N3102" s="44">
        <v>0.34740838839383692</v>
      </c>
      <c r="O3102" s="161"/>
      <c r="P3102" s="162"/>
      <c r="Q3102" s="162"/>
      <c r="R3102" s="163"/>
      <c r="S3102" s="161"/>
      <c r="V3102" s="163"/>
      <c r="W3102" s="164"/>
      <c r="X3102" s="164"/>
    </row>
    <row r="3103" spans="10:24" x14ac:dyDescent="0.25">
      <c r="J3103">
        <v>3100</v>
      </c>
      <c r="K3103" s="43">
        <v>0.16349145686762778</v>
      </c>
      <c r="L3103">
        <v>0.63081294736596494</v>
      </c>
      <c r="M3103">
        <v>0.18683007931586004</v>
      </c>
      <c r="N3103" s="44">
        <v>9.5532764333150721E-2</v>
      </c>
      <c r="O3103" s="161"/>
      <c r="P3103" s="162"/>
      <c r="Q3103" s="162"/>
      <c r="R3103" s="163"/>
      <c r="S3103" s="161"/>
      <c r="V3103" s="163"/>
      <c r="W3103" s="164"/>
      <c r="X3103" s="164"/>
    </row>
    <row r="3104" spans="10:24" x14ac:dyDescent="0.25">
      <c r="J3104">
        <v>3101</v>
      </c>
      <c r="K3104" s="43">
        <v>0.21627876410716174</v>
      </c>
      <c r="L3104">
        <v>0.78749377736524029</v>
      </c>
      <c r="M3104">
        <v>0.4405125492378078</v>
      </c>
      <c r="N3104" s="44">
        <v>0.60856015680397058</v>
      </c>
      <c r="O3104" s="161"/>
      <c r="P3104" s="162"/>
      <c r="Q3104" s="162"/>
      <c r="R3104" s="163"/>
      <c r="S3104" s="161"/>
      <c r="V3104" s="163"/>
      <c r="W3104" s="164"/>
      <c r="X3104" s="164"/>
    </row>
    <row r="3105" spans="10:24" x14ac:dyDescent="0.25">
      <c r="J3105">
        <v>3102</v>
      </c>
      <c r="K3105" s="43">
        <v>0.53648986430248569</v>
      </c>
      <c r="L3105">
        <v>0.24668898899229719</v>
      </c>
      <c r="M3105">
        <v>0.32484894505959572</v>
      </c>
      <c r="N3105" s="44">
        <v>0.75151914153153399</v>
      </c>
      <c r="O3105" s="161"/>
      <c r="P3105" s="162"/>
      <c r="Q3105" s="162"/>
      <c r="R3105" s="163"/>
      <c r="S3105" s="161"/>
      <c r="V3105" s="163"/>
      <c r="W3105" s="164"/>
      <c r="X3105" s="164"/>
    </row>
    <row r="3106" spans="10:24" x14ac:dyDescent="0.25">
      <c r="J3106">
        <v>3103</v>
      </c>
      <c r="K3106" s="43">
        <v>0.55263242116323996</v>
      </c>
      <c r="L3106">
        <v>0.28729472343964546</v>
      </c>
      <c r="M3106">
        <v>0.67414148250841865</v>
      </c>
      <c r="N3106" s="44">
        <v>0.17490339655924847</v>
      </c>
      <c r="O3106" s="161"/>
      <c r="P3106" s="162"/>
      <c r="Q3106" s="162"/>
      <c r="R3106" s="163"/>
      <c r="S3106" s="161"/>
      <c r="V3106" s="163"/>
      <c r="W3106" s="164"/>
      <c r="X3106" s="164"/>
    </row>
    <row r="3107" spans="10:24" x14ac:dyDescent="0.25">
      <c r="J3107">
        <v>3104</v>
      </c>
      <c r="K3107" s="43">
        <v>6.0921638031046221E-2</v>
      </c>
      <c r="L3107">
        <v>0.50399793890548295</v>
      </c>
      <c r="M3107">
        <v>0.80504452468401189</v>
      </c>
      <c r="N3107" s="44">
        <v>0.49393488247265438</v>
      </c>
      <c r="O3107" s="161"/>
      <c r="P3107" s="162"/>
      <c r="Q3107" s="162"/>
      <c r="R3107" s="163"/>
      <c r="S3107" s="161"/>
      <c r="V3107" s="163"/>
      <c r="W3107" s="164"/>
      <c r="X3107" s="164"/>
    </row>
    <row r="3108" spans="10:24" x14ac:dyDescent="0.25">
      <c r="J3108">
        <v>3105</v>
      </c>
      <c r="K3108" s="43">
        <v>0.1789558313210684</v>
      </c>
      <c r="L3108">
        <v>0.53490172694379834</v>
      </c>
      <c r="M3108">
        <v>0.6714595494343073</v>
      </c>
      <c r="N3108" s="44">
        <v>0.12339501444613377</v>
      </c>
      <c r="O3108" s="161"/>
      <c r="P3108" s="162"/>
      <c r="Q3108" s="162"/>
      <c r="R3108" s="163"/>
      <c r="S3108" s="161"/>
      <c r="V3108" s="163"/>
      <c r="W3108" s="164"/>
      <c r="X3108" s="164"/>
    </row>
    <row r="3109" spans="10:24" x14ac:dyDescent="0.25">
      <c r="J3109">
        <v>3106</v>
      </c>
      <c r="K3109" s="43">
        <v>0.50135197094121375</v>
      </c>
      <c r="L3109">
        <v>5.4667131572917804E-2</v>
      </c>
      <c r="M3109">
        <v>0.60083651036218155</v>
      </c>
      <c r="N3109" s="44">
        <v>0.30511518128656601</v>
      </c>
      <c r="O3109" s="161"/>
      <c r="P3109" s="162"/>
      <c r="Q3109" s="162"/>
      <c r="R3109" s="163"/>
      <c r="S3109" s="161"/>
      <c r="V3109" s="163"/>
      <c r="W3109" s="164"/>
      <c r="X3109" s="164"/>
    </row>
    <row r="3110" spans="10:24" x14ac:dyDescent="0.25">
      <c r="J3110">
        <v>3107</v>
      </c>
      <c r="K3110" s="43">
        <v>0.72000817469057699</v>
      </c>
      <c r="L3110">
        <v>0.29435782729606796</v>
      </c>
      <c r="M3110">
        <v>7.5459030837278229E-3</v>
      </c>
      <c r="N3110" s="44">
        <v>0.71150741535163786</v>
      </c>
      <c r="O3110" s="161"/>
      <c r="P3110" s="162"/>
      <c r="Q3110" s="162"/>
      <c r="R3110" s="163"/>
      <c r="S3110" s="161"/>
      <c r="V3110" s="163"/>
      <c r="W3110" s="164"/>
      <c r="X3110" s="164"/>
    </row>
    <row r="3111" spans="10:24" x14ac:dyDescent="0.25">
      <c r="J3111">
        <v>3108</v>
      </c>
      <c r="K3111" s="43">
        <v>0.52138047617552008</v>
      </c>
      <c r="L3111">
        <v>0.49277781237381557</v>
      </c>
      <c r="M3111">
        <v>6.8991098508189297E-2</v>
      </c>
      <c r="N3111" s="44">
        <v>0.82555541046283187</v>
      </c>
      <c r="O3111" s="161"/>
      <c r="P3111" s="162"/>
      <c r="Q3111" s="162"/>
      <c r="R3111" s="163"/>
      <c r="S3111" s="161"/>
      <c r="V3111" s="163"/>
      <c r="W3111" s="164"/>
      <c r="X3111" s="164"/>
    </row>
    <row r="3112" spans="10:24" x14ac:dyDescent="0.25">
      <c r="J3112">
        <v>3109</v>
      </c>
      <c r="K3112" s="43">
        <v>0.38686483166241614</v>
      </c>
      <c r="L3112">
        <v>0.40958211057607041</v>
      </c>
      <c r="M3112">
        <v>0.62757405460908633</v>
      </c>
      <c r="N3112" s="44">
        <v>0.77000004969316427</v>
      </c>
      <c r="O3112" s="161"/>
      <c r="P3112" s="162"/>
      <c r="Q3112" s="162"/>
      <c r="R3112" s="163"/>
      <c r="S3112" s="161"/>
      <c r="V3112" s="163"/>
      <c r="W3112" s="164"/>
      <c r="X3112" s="164"/>
    </row>
    <row r="3113" spans="10:24" x14ac:dyDescent="0.25">
      <c r="J3113">
        <v>3110</v>
      </c>
      <c r="K3113" s="43">
        <v>0.61030270165521905</v>
      </c>
      <c r="L3113">
        <v>2.6129513563148521E-2</v>
      </c>
      <c r="M3113">
        <v>1.7790388319412709E-2</v>
      </c>
      <c r="N3113" s="44">
        <v>0.6411826650673258</v>
      </c>
      <c r="O3113" s="161"/>
      <c r="P3113" s="162"/>
      <c r="Q3113" s="162"/>
      <c r="R3113" s="163"/>
      <c r="S3113" s="161"/>
      <c r="V3113" s="163"/>
      <c r="W3113" s="164"/>
      <c r="X3113" s="164"/>
    </row>
    <row r="3114" spans="10:24" x14ac:dyDescent="0.25">
      <c r="J3114">
        <v>3111</v>
      </c>
      <c r="K3114" s="43">
        <v>0.64382030803363433</v>
      </c>
      <c r="L3114">
        <v>2.1970983121227583E-2</v>
      </c>
      <c r="M3114">
        <v>0.52687935943912945</v>
      </c>
      <c r="N3114" s="44">
        <v>6.1991874369313305E-2</v>
      </c>
      <c r="O3114" s="161"/>
      <c r="P3114" s="162"/>
      <c r="Q3114" s="162"/>
      <c r="R3114" s="163"/>
      <c r="S3114" s="161"/>
      <c r="V3114" s="163"/>
      <c r="W3114" s="164"/>
      <c r="X3114" s="164"/>
    </row>
    <row r="3115" spans="10:24" x14ac:dyDescent="0.25">
      <c r="J3115">
        <v>3112</v>
      </c>
      <c r="K3115" s="43">
        <v>0.22438267130789458</v>
      </c>
      <c r="L3115">
        <v>0.55897658329960864</v>
      </c>
      <c r="M3115">
        <v>0.20824792033327177</v>
      </c>
      <c r="N3115" s="44">
        <v>0.26485069406782502</v>
      </c>
      <c r="O3115" s="161"/>
      <c r="P3115" s="162"/>
      <c r="Q3115" s="162"/>
      <c r="R3115" s="163"/>
      <c r="S3115" s="161"/>
      <c r="V3115" s="163"/>
      <c r="W3115" s="164"/>
      <c r="X3115" s="164"/>
    </row>
    <row r="3116" spans="10:24" x14ac:dyDescent="0.25">
      <c r="J3116">
        <v>3113</v>
      </c>
      <c r="K3116" s="43">
        <v>0.89754377935328922</v>
      </c>
      <c r="L3116">
        <v>0.11218852266334045</v>
      </c>
      <c r="M3116">
        <v>0.43058814809494905</v>
      </c>
      <c r="N3116" s="44">
        <v>0.82678652675402275</v>
      </c>
      <c r="O3116" s="161"/>
      <c r="P3116" s="162"/>
      <c r="Q3116" s="162"/>
      <c r="R3116" s="163"/>
      <c r="S3116" s="161"/>
      <c r="V3116" s="163"/>
      <c r="W3116" s="164"/>
      <c r="X3116" s="164"/>
    </row>
    <row r="3117" spans="10:24" x14ac:dyDescent="0.25">
      <c r="J3117">
        <v>3114</v>
      </c>
      <c r="K3117" s="43">
        <v>0.20861914637972623</v>
      </c>
      <c r="L3117">
        <v>0.29847560774717641</v>
      </c>
      <c r="M3117">
        <v>0.41640120413920756</v>
      </c>
      <c r="N3117" s="44">
        <v>0.47521460461917231</v>
      </c>
      <c r="O3117" s="161"/>
      <c r="P3117" s="162"/>
      <c r="Q3117" s="162"/>
      <c r="R3117" s="163"/>
      <c r="S3117" s="161"/>
      <c r="V3117" s="163"/>
      <c r="W3117" s="164"/>
      <c r="X3117" s="164"/>
    </row>
    <row r="3118" spans="10:24" x14ac:dyDescent="0.25">
      <c r="J3118">
        <v>3115</v>
      </c>
      <c r="K3118" s="43">
        <v>4.8565621981218166E-2</v>
      </c>
      <c r="L3118">
        <v>0.8570971216283565</v>
      </c>
      <c r="M3118">
        <v>0.84582666241542859</v>
      </c>
      <c r="N3118" s="44">
        <v>0.1703418858219462</v>
      </c>
      <c r="O3118" s="161"/>
      <c r="P3118" s="162"/>
      <c r="Q3118" s="162"/>
      <c r="R3118" s="163"/>
      <c r="S3118" s="161"/>
      <c r="V3118" s="163"/>
      <c r="W3118" s="164"/>
      <c r="X3118" s="164"/>
    </row>
    <row r="3119" spans="10:24" x14ac:dyDescent="0.25">
      <c r="J3119">
        <v>3116</v>
      </c>
      <c r="K3119" s="43">
        <v>3.130741181497132E-2</v>
      </c>
      <c r="L3119">
        <v>9.3659372934875917E-2</v>
      </c>
      <c r="M3119">
        <v>0.64793123121059459</v>
      </c>
      <c r="N3119" s="44">
        <v>0.36412200979588139</v>
      </c>
      <c r="O3119" s="161"/>
      <c r="P3119" s="162"/>
      <c r="Q3119" s="162"/>
      <c r="R3119" s="163"/>
      <c r="S3119" s="161"/>
      <c r="V3119" s="163"/>
      <c r="W3119" s="164"/>
      <c r="X3119" s="164"/>
    </row>
    <row r="3120" spans="10:24" x14ac:dyDescent="0.25">
      <c r="J3120">
        <v>3117</v>
      </c>
      <c r="K3120" s="43">
        <v>0.64027338400547407</v>
      </c>
      <c r="L3120">
        <v>0.61484843494697972</v>
      </c>
      <c r="M3120">
        <v>0.66621439883050371</v>
      </c>
      <c r="N3120" s="44">
        <v>0.85466131383038935</v>
      </c>
      <c r="O3120" s="161"/>
      <c r="P3120" s="162"/>
      <c r="Q3120" s="162"/>
      <c r="R3120" s="163"/>
      <c r="S3120" s="161"/>
      <c r="V3120" s="163"/>
      <c r="W3120" s="164"/>
      <c r="X3120" s="164"/>
    </row>
    <row r="3121" spans="10:24" x14ac:dyDescent="0.25">
      <c r="J3121">
        <v>3118</v>
      </c>
      <c r="K3121" s="43">
        <v>0.5014670103462272</v>
      </c>
      <c r="L3121">
        <v>0.37646858062583832</v>
      </c>
      <c r="M3121">
        <v>9.7357825127339037E-2</v>
      </c>
      <c r="N3121" s="44">
        <v>0.30451542326436054</v>
      </c>
      <c r="O3121" s="161"/>
      <c r="P3121" s="162"/>
      <c r="Q3121" s="162"/>
      <c r="R3121" s="163"/>
      <c r="S3121" s="161"/>
      <c r="V3121" s="163"/>
      <c r="W3121" s="164"/>
      <c r="X3121" s="164"/>
    </row>
    <row r="3122" spans="10:24" x14ac:dyDescent="0.25">
      <c r="J3122">
        <v>3119</v>
      </c>
      <c r="K3122" s="43">
        <v>0.95670059453999534</v>
      </c>
      <c r="L3122">
        <v>0.30599857179623235</v>
      </c>
      <c r="M3122">
        <v>0.11965215641077021</v>
      </c>
      <c r="N3122" s="44">
        <v>0.94001739735803014</v>
      </c>
      <c r="O3122" s="161"/>
      <c r="P3122" s="162"/>
      <c r="Q3122" s="162"/>
      <c r="R3122" s="163"/>
      <c r="S3122" s="161"/>
      <c r="V3122" s="163"/>
      <c r="W3122" s="164"/>
      <c r="X3122" s="164"/>
    </row>
    <row r="3123" spans="10:24" x14ac:dyDescent="0.25">
      <c r="J3123">
        <v>3120</v>
      </c>
      <c r="K3123" s="43">
        <v>0.10131296211608232</v>
      </c>
      <c r="L3123">
        <v>0.38225624577562411</v>
      </c>
      <c r="M3123">
        <v>0.66828286124158398</v>
      </c>
      <c r="N3123" s="44">
        <v>0.27156839826583334</v>
      </c>
      <c r="O3123" s="161"/>
      <c r="P3123" s="162"/>
      <c r="Q3123" s="162"/>
      <c r="R3123" s="163"/>
      <c r="S3123" s="161"/>
      <c r="V3123" s="163"/>
      <c r="W3123" s="164"/>
      <c r="X3123" s="164"/>
    </row>
    <row r="3124" spans="10:24" x14ac:dyDescent="0.25">
      <c r="J3124">
        <v>3121</v>
      </c>
      <c r="K3124" s="43">
        <v>3.1508744792957621E-2</v>
      </c>
      <c r="L3124">
        <v>0.45413954476077389</v>
      </c>
      <c r="M3124">
        <v>0.2739190676649651</v>
      </c>
      <c r="N3124" s="44">
        <v>0.39866523185408542</v>
      </c>
      <c r="O3124" s="161"/>
      <c r="P3124" s="162"/>
      <c r="Q3124" s="162"/>
      <c r="R3124" s="163"/>
      <c r="S3124" s="161"/>
      <c r="V3124" s="163"/>
      <c r="W3124" s="164"/>
      <c r="X3124" s="164"/>
    </row>
    <row r="3125" spans="10:24" x14ac:dyDescent="0.25">
      <c r="J3125">
        <v>3122</v>
      </c>
      <c r="K3125" s="43">
        <v>2.5857401814837755E-2</v>
      </c>
      <c r="L3125">
        <v>0.10172735686924517</v>
      </c>
      <c r="M3125">
        <v>0.7192147451601647</v>
      </c>
      <c r="N3125" s="44">
        <v>0.12826768619101681</v>
      </c>
      <c r="O3125" s="161"/>
      <c r="P3125" s="162"/>
      <c r="Q3125" s="162"/>
      <c r="R3125" s="163"/>
      <c r="S3125" s="161"/>
      <c r="V3125" s="163"/>
      <c r="W3125" s="164"/>
      <c r="X3125" s="164"/>
    </row>
    <row r="3126" spans="10:24" x14ac:dyDescent="0.25">
      <c r="J3126">
        <v>3123</v>
      </c>
      <c r="K3126" s="43">
        <v>0.43485453303532007</v>
      </c>
      <c r="L3126">
        <v>0.47365981506815502</v>
      </c>
      <c r="M3126">
        <v>0.16753147308577288</v>
      </c>
      <c r="N3126" s="44">
        <v>0.79176070114562869</v>
      </c>
      <c r="O3126" s="161"/>
      <c r="P3126" s="162"/>
      <c r="Q3126" s="162"/>
      <c r="R3126" s="163"/>
      <c r="S3126" s="161"/>
      <c r="V3126" s="163"/>
      <c r="W3126" s="164"/>
      <c r="X3126" s="164"/>
    </row>
    <row r="3127" spans="10:24" x14ac:dyDescent="0.25">
      <c r="J3127">
        <v>3124</v>
      </c>
      <c r="K3127" s="43">
        <v>0.37735185460047516</v>
      </c>
      <c r="L3127">
        <v>8.2122835656899928E-2</v>
      </c>
      <c r="M3127">
        <v>0.52583522535752159</v>
      </c>
      <c r="N3127" s="44">
        <v>0.33330979038186748</v>
      </c>
      <c r="O3127" s="161"/>
      <c r="P3127" s="162"/>
      <c r="Q3127" s="162"/>
      <c r="R3127" s="163"/>
      <c r="S3127" s="161"/>
      <c r="V3127" s="163"/>
      <c r="W3127" s="164"/>
      <c r="X3127" s="164"/>
    </row>
    <row r="3128" spans="10:24" x14ac:dyDescent="0.25">
      <c r="J3128">
        <v>3125</v>
      </c>
      <c r="K3128" s="43">
        <v>0.38525052050248754</v>
      </c>
      <c r="L3128">
        <v>0.42001827006636328</v>
      </c>
      <c r="M3128">
        <v>0.58729057601594659</v>
      </c>
      <c r="N3128" s="44">
        <v>0.12450448111014645</v>
      </c>
      <c r="O3128" s="161"/>
      <c r="P3128" s="162"/>
      <c r="Q3128" s="162"/>
      <c r="R3128" s="163"/>
      <c r="S3128" s="161"/>
      <c r="V3128" s="163"/>
      <c r="W3128" s="164"/>
      <c r="X3128" s="164"/>
    </row>
    <row r="3129" spans="10:24" x14ac:dyDescent="0.25">
      <c r="J3129">
        <v>3126</v>
      </c>
      <c r="K3129" s="43">
        <v>0.61856027738150554</v>
      </c>
      <c r="L3129">
        <v>0.65788459708283498</v>
      </c>
      <c r="M3129">
        <v>0.96326760262402078</v>
      </c>
      <c r="N3129" s="44">
        <v>0.48489712462879431</v>
      </c>
      <c r="O3129" s="161"/>
      <c r="P3129" s="162"/>
      <c r="Q3129" s="162"/>
      <c r="R3129" s="163"/>
      <c r="S3129" s="161"/>
      <c r="V3129" s="163"/>
      <c r="W3129" s="164"/>
      <c r="X3129" s="164"/>
    </row>
    <row r="3130" spans="10:24" x14ac:dyDescent="0.25">
      <c r="J3130">
        <v>3127</v>
      </c>
      <c r="K3130" s="43">
        <v>0.337095234397496</v>
      </c>
      <c r="L3130">
        <v>0.7546600809772801</v>
      </c>
      <c r="M3130">
        <v>0.65919861421349846</v>
      </c>
      <c r="N3130" s="44">
        <v>4.6041763721905271E-2</v>
      </c>
      <c r="O3130" s="161"/>
      <c r="P3130" s="162"/>
      <c r="Q3130" s="162"/>
      <c r="R3130" s="163"/>
      <c r="S3130" s="161"/>
      <c r="V3130" s="163"/>
      <c r="W3130" s="164"/>
      <c r="X3130" s="164"/>
    </row>
    <row r="3131" spans="10:24" x14ac:dyDescent="0.25">
      <c r="J3131">
        <v>3128</v>
      </c>
      <c r="K3131" s="43">
        <v>0.86826644659993857</v>
      </c>
      <c r="L3131">
        <v>0.96973700921511774</v>
      </c>
      <c r="M3131">
        <v>0.44683295054932159</v>
      </c>
      <c r="N3131" s="44">
        <v>0.70388961978225062</v>
      </c>
      <c r="O3131" s="161"/>
      <c r="P3131" s="162"/>
      <c r="Q3131" s="162"/>
      <c r="R3131" s="163"/>
      <c r="S3131" s="161"/>
      <c r="V3131" s="163"/>
      <c r="W3131" s="164"/>
      <c r="X3131" s="164"/>
    </row>
    <row r="3132" spans="10:24" x14ac:dyDescent="0.25">
      <c r="J3132">
        <v>3129</v>
      </c>
      <c r="K3132" s="43">
        <v>0.75141222547437658</v>
      </c>
      <c r="L3132">
        <v>0.72925070436077155</v>
      </c>
      <c r="M3132">
        <v>0.97043135717537088</v>
      </c>
      <c r="N3132" s="44">
        <v>0.43326045211311526</v>
      </c>
      <c r="O3132" s="161"/>
      <c r="P3132" s="162"/>
      <c r="Q3132" s="162"/>
      <c r="R3132" s="163"/>
      <c r="S3132" s="161"/>
      <c r="V3132" s="163"/>
      <c r="W3132" s="164"/>
      <c r="X3132" s="164"/>
    </row>
    <row r="3133" spans="10:24" x14ac:dyDescent="0.25">
      <c r="J3133">
        <v>3130</v>
      </c>
      <c r="K3133" s="43">
        <v>0.62959917877021654</v>
      </c>
      <c r="L3133">
        <v>0.2523410650854494</v>
      </c>
      <c r="M3133">
        <v>0.64084834876388919</v>
      </c>
      <c r="N3133" s="44">
        <v>0.63278868862818405</v>
      </c>
      <c r="O3133" s="161"/>
      <c r="P3133" s="162"/>
      <c r="Q3133" s="162"/>
      <c r="R3133" s="163"/>
      <c r="S3133" s="161"/>
      <c r="V3133" s="163"/>
      <c r="W3133" s="164"/>
      <c r="X3133" s="164"/>
    </row>
    <row r="3134" spans="10:24" x14ac:dyDescent="0.25">
      <c r="J3134">
        <v>3131</v>
      </c>
      <c r="K3134" s="43">
        <v>0.45537075277494776</v>
      </c>
      <c r="L3134">
        <v>0.89905482148673233</v>
      </c>
      <c r="M3134">
        <v>0.60347972416663342</v>
      </c>
      <c r="N3134" s="44">
        <v>0.36845587550203862</v>
      </c>
      <c r="O3134" s="161"/>
      <c r="P3134" s="162"/>
      <c r="Q3134" s="162"/>
      <c r="R3134" s="163"/>
      <c r="S3134" s="161"/>
      <c r="V3134" s="163"/>
      <c r="W3134" s="164"/>
      <c r="X3134" s="164"/>
    </row>
    <row r="3135" spans="10:24" x14ac:dyDescent="0.25">
      <c r="J3135">
        <v>3132</v>
      </c>
      <c r="K3135" s="43">
        <v>0.34556371312387624</v>
      </c>
      <c r="L3135">
        <v>0.14516900198227145</v>
      </c>
      <c r="M3135">
        <v>0.45822863364854505</v>
      </c>
      <c r="N3135" s="44">
        <v>0.34429876850260088</v>
      </c>
      <c r="O3135" s="161"/>
      <c r="P3135" s="162"/>
      <c r="Q3135" s="162"/>
      <c r="R3135" s="163"/>
      <c r="S3135" s="161"/>
      <c r="V3135" s="163"/>
      <c r="W3135" s="164"/>
      <c r="X3135" s="164"/>
    </row>
    <row r="3136" spans="10:24" x14ac:dyDescent="0.25">
      <c r="J3136">
        <v>3133</v>
      </c>
      <c r="K3136" s="43">
        <v>0.96575862384053024</v>
      </c>
      <c r="L3136">
        <v>4.4264690285963915E-2</v>
      </c>
      <c r="M3136">
        <v>0.29545072243650705</v>
      </c>
      <c r="N3136" s="44">
        <v>0.65147148530858523</v>
      </c>
      <c r="O3136" s="161"/>
      <c r="P3136" s="162"/>
      <c r="Q3136" s="162"/>
      <c r="R3136" s="163"/>
      <c r="S3136" s="161"/>
      <c r="V3136" s="163"/>
      <c r="W3136" s="164"/>
      <c r="X3136" s="164"/>
    </row>
    <row r="3137" spans="10:24" x14ac:dyDescent="0.25">
      <c r="J3137">
        <v>3134</v>
      </c>
      <c r="K3137" s="43">
        <v>0.85597881967752087</v>
      </c>
      <c r="L3137">
        <v>2.9565115673199971E-2</v>
      </c>
      <c r="M3137">
        <v>0.18847383963420739</v>
      </c>
      <c r="N3137" s="44">
        <v>0.54711431288699452</v>
      </c>
      <c r="O3137" s="161"/>
      <c r="P3137" s="162"/>
      <c r="Q3137" s="162"/>
      <c r="R3137" s="163"/>
      <c r="S3137" s="161"/>
      <c r="V3137" s="163"/>
      <c r="W3137" s="164"/>
      <c r="X3137" s="164"/>
    </row>
    <row r="3138" spans="10:24" x14ac:dyDescent="0.25">
      <c r="J3138">
        <v>3135</v>
      </c>
      <c r="K3138" s="43">
        <v>0.54116650632485264</v>
      </c>
      <c r="L3138">
        <v>0.52555958541814918</v>
      </c>
      <c r="M3138">
        <v>4.6040319392302242E-2</v>
      </c>
      <c r="N3138" s="44">
        <v>7.047518590432722E-2</v>
      </c>
      <c r="O3138" s="161"/>
      <c r="P3138" s="162"/>
      <c r="Q3138" s="162"/>
      <c r="R3138" s="163"/>
      <c r="S3138" s="161"/>
      <c r="V3138" s="163"/>
      <c r="W3138" s="164"/>
      <c r="X3138" s="164"/>
    </row>
    <row r="3139" spans="10:24" x14ac:dyDescent="0.25">
      <c r="J3139">
        <v>3136</v>
      </c>
      <c r="K3139" s="43">
        <v>0.12530883328955356</v>
      </c>
      <c r="L3139">
        <v>0.27471792488663416</v>
      </c>
      <c r="M3139">
        <v>0.51264263064303517</v>
      </c>
      <c r="N3139" s="44">
        <v>0.91617490085557651</v>
      </c>
      <c r="O3139" s="161"/>
      <c r="P3139" s="162"/>
      <c r="Q3139" s="162"/>
      <c r="R3139" s="163"/>
      <c r="S3139" s="161"/>
      <c r="V3139" s="163"/>
      <c r="W3139" s="164"/>
      <c r="X3139" s="164"/>
    </row>
    <row r="3140" spans="10:24" x14ac:dyDescent="0.25">
      <c r="J3140">
        <v>3137</v>
      </c>
      <c r="K3140" s="43">
        <v>0.50228120441425417</v>
      </c>
      <c r="L3140">
        <v>0.29953811547887355</v>
      </c>
      <c r="M3140">
        <v>0.46470576484206361</v>
      </c>
      <c r="N3140" s="44">
        <v>0.1969153356038732</v>
      </c>
      <c r="O3140" s="161"/>
      <c r="P3140" s="162"/>
      <c r="Q3140" s="162"/>
      <c r="R3140" s="163"/>
      <c r="S3140" s="161"/>
      <c r="V3140" s="163"/>
      <c r="W3140" s="164"/>
      <c r="X3140" s="164"/>
    </row>
    <row r="3141" spans="10:24" x14ac:dyDescent="0.25">
      <c r="J3141">
        <v>3138</v>
      </c>
      <c r="K3141" s="43">
        <v>0.20595482521392805</v>
      </c>
      <c r="L3141">
        <v>0.18255482076310192</v>
      </c>
      <c r="M3141">
        <v>0.6566147606148709</v>
      </c>
      <c r="N3141" s="44">
        <v>0.13696198429696327</v>
      </c>
      <c r="O3141" s="161"/>
      <c r="P3141" s="162"/>
      <c r="Q3141" s="162"/>
      <c r="R3141" s="163"/>
      <c r="S3141" s="161"/>
      <c r="V3141" s="163"/>
      <c r="W3141" s="164"/>
      <c r="X3141" s="164"/>
    </row>
    <row r="3142" spans="10:24" x14ac:dyDescent="0.25">
      <c r="J3142">
        <v>3139</v>
      </c>
      <c r="K3142" s="43">
        <v>0.87570556341408679</v>
      </c>
      <c r="L3142">
        <v>0.35094819233827701</v>
      </c>
      <c r="M3142">
        <v>0.65236830735282314</v>
      </c>
      <c r="N3142" s="44">
        <v>0.19266313295634363</v>
      </c>
      <c r="O3142" s="161"/>
      <c r="P3142" s="162"/>
      <c r="Q3142" s="162"/>
      <c r="R3142" s="163"/>
      <c r="S3142" s="161"/>
      <c r="V3142" s="163"/>
      <c r="W3142" s="164"/>
      <c r="X3142" s="164"/>
    </row>
    <row r="3143" spans="10:24" x14ac:dyDescent="0.25">
      <c r="J3143">
        <v>3140</v>
      </c>
      <c r="K3143" s="43">
        <v>0.86371896868810616</v>
      </c>
      <c r="L3143">
        <v>0.17648292787645325</v>
      </c>
      <c r="M3143">
        <v>0.29501177492257358</v>
      </c>
      <c r="N3143" s="44">
        <v>0.2819761436067163</v>
      </c>
      <c r="O3143" s="161"/>
      <c r="P3143" s="162"/>
      <c r="Q3143" s="162"/>
      <c r="R3143" s="163"/>
      <c r="S3143" s="161"/>
      <c r="V3143" s="163"/>
      <c r="W3143" s="164"/>
      <c r="X3143" s="164"/>
    </row>
    <row r="3144" spans="10:24" x14ac:dyDescent="0.25">
      <c r="J3144">
        <v>3141</v>
      </c>
      <c r="K3144" s="43">
        <v>0.66087102143259169</v>
      </c>
      <c r="L3144">
        <v>0.71906020392915082</v>
      </c>
      <c r="M3144">
        <v>0.26223134630972567</v>
      </c>
      <c r="N3144" s="44">
        <v>0.6096541587187736</v>
      </c>
      <c r="O3144" s="161"/>
      <c r="P3144" s="162"/>
      <c r="Q3144" s="162"/>
      <c r="R3144" s="163"/>
      <c r="S3144" s="161"/>
      <c r="V3144" s="163"/>
      <c r="W3144" s="164"/>
      <c r="X3144" s="164"/>
    </row>
    <row r="3145" spans="10:24" x14ac:dyDescent="0.25">
      <c r="J3145">
        <v>3142</v>
      </c>
      <c r="K3145" s="43">
        <v>0.11146563657851238</v>
      </c>
      <c r="L3145">
        <v>0.58984864615022159</v>
      </c>
      <c r="M3145">
        <v>0.97258674246600429</v>
      </c>
      <c r="N3145" s="44">
        <v>8.4591237096011351E-2</v>
      </c>
      <c r="O3145" s="161"/>
      <c r="P3145" s="162"/>
      <c r="Q3145" s="162"/>
      <c r="R3145" s="163"/>
      <c r="S3145" s="161"/>
      <c r="V3145" s="163"/>
      <c r="W3145" s="164"/>
      <c r="X3145" s="164"/>
    </row>
    <row r="3146" spans="10:24" x14ac:dyDescent="0.25">
      <c r="J3146">
        <v>3143</v>
      </c>
      <c r="K3146" s="43">
        <v>0.66203267220619033</v>
      </c>
      <c r="L3146">
        <v>0.40835588834197334</v>
      </c>
      <c r="M3146">
        <v>0.56808868294919879</v>
      </c>
      <c r="N3146" s="44">
        <v>0.29499262394924697</v>
      </c>
      <c r="O3146" s="161"/>
      <c r="P3146" s="162"/>
      <c r="Q3146" s="162"/>
      <c r="R3146" s="163"/>
      <c r="S3146" s="161"/>
      <c r="V3146" s="163"/>
      <c r="W3146" s="164"/>
      <c r="X3146" s="164"/>
    </row>
    <row r="3147" spans="10:24" x14ac:dyDescent="0.25">
      <c r="J3147">
        <v>3144</v>
      </c>
      <c r="K3147" s="43">
        <v>2.5659585135925922E-2</v>
      </c>
      <c r="L3147">
        <v>0.49855875098073432</v>
      </c>
      <c r="M3147">
        <v>0.11699188422219275</v>
      </c>
      <c r="N3147" s="44">
        <v>0.57750692326668029</v>
      </c>
      <c r="O3147" s="161"/>
      <c r="P3147" s="162"/>
      <c r="Q3147" s="162"/>
      <c r="R3147" s="163"/>
      <c r="S3147" s="161"/>
      <c r="V3147" s="163"/>
      <c r="W3147" s="164"/>
      <c r="X3147" s="164"/>
    </row>
    <row r="3148" spans="10:24" x14ac:dyDescent="0.25">
      <c r="J3148">
        <v>3145</v>
      </c>
      <c r="K3148" s="43">
        <v>0.38624900336842483</v>
      </c>
      <c r="L3148">
        <v>0.30529846247953463</v>
      </c>
      <c r="M3148">
        <v>0.54454740994693029</v>
      </c>
      <c r="N3148" s="44">
        <v>8.2588959093145564E-2</v>
      </c>
      <c r="O3148" s="161"/>
      <c r="P3148" s="162"/>
      <c r="Q3148" s="162"/>
      <c r="R3148" s="163"/>
      <c r="S3148" s="161"/>
      <c r="V3148" s="163"/>
      <c r="W3148" s="164"/>
      <c r="X3148" s="164"/>
    </row>
    <row r="3149" spans="10:24" x14ac:dyDescent="0.25">
      <c r="J3149">
        <v>3146</v>
      </c>
      <c r="K3149" s="43">
        <v>0.80309318183917044</v>
      </c>
      <c r="L3149">
        <v>0.66649959304815654</v>
      </c>
      <c r="M3149">
        <v>0.58857355191981309</v>
      </c>
      <c r="N3149" s="44">
        <v>0.77978241024563444</v>
      </c>
      <c r="O3149" s="161"/>
      <c r="P3149" s="162"/>
      <c r="Q3149" s="162"/>
      <c r="R3149" s="163"/>
      <c r="S3149" s="161"/>
      <c r="V3149" s="163"/>
      <c r="W3149" s="164"/>
      <c r="X3149" s="164"/>
    </row>
    <row r="3150" spans="10:24" x14ac:dyDescent="0.25">
      <c r="J3150">
        <v>3147</v>
      </c>
      <c r="K3150" s="43">
        <v>0.34307272049524895</v>
      </c>
      <c r="L3150">
        <v>0.15104667351156065</v>
      </c>
      <c r="M3150">
        <v>0.18973128234946213</v>
      </c>
      <c r="N3150" s="44">
        <v>0.54993243364256628</v>
      </c>
      <c r="O3150" s="161"/>
      <c r="P3150" s="162"/>
      <c r="Q3150" s="162"/>
      <c r="R3150" s="163"/>
      <c r="S3150" s="161"/>
      <c r="V3150" s="163"/>
      <c r="W3150" s="164"/>
      <c r="X3150" s="164"/>
    </row>
    <row r="3151" spans="10:24" x14ac:dyDescent="0.25">
      <c r="J3151">
        <v>3148</v>
      </c>
      <c r="K3151" s="43">
        <v>0.72669545077043629</v>
      </c>
      <c r="L3151">
        <v>8.4702792668634674E-2</v>
      </c>
      <c r="M3151">
        <v>0.4092287311286712</v>
      </c>
      <c r="N3151" s="44">
        <v>0.98428814025871103</v>
      </c>
      <c r="O3151" s="161"/>
      <c r="P3151" s="162"/>
      <c r="Q3151" s="162"/>
      <c r="R3151" s="163"/>
      <c r="S3151" s="161"/>
      <c r="V3151" s="163"/>
      <c r="W3151" s="164"/>
      <c r="X3151" s="164"/>
    </row>
    <row r="3152" spans="10:24" x14ac:dyDescent="0.25">
      <c r="J3152">
        <v>3149</v>
      </c>
      <c r="K3152" s="43">
        <v>2.6290393074144269E-2</v>
      </c>
      <c r="L3152">
        <v>7.3199631286603895E-2</v>
      </c>
      <c r="M3152">
        <v>0.38732656787878739</v>
      </c>
      <c r="N3152" s="44">
        <v>0.58034188890965921</v>
      </c>
      <c r="O3152" s="161"/>
      <c r="P3152" s="162"/>
      <c r="Q3152" s="162"/>
      <c r="R3152" s="163"/>
      <c r="S3152" s="161"/>
      <c r="V3152" s="163"/>
      <c r="W3152" s="164"/>
      <c r="X3152" s="164"/>
    </row>
    <row r="3153" spans="10:24" x14ac:dyDescent="0.25">
      <c r="J3153">
        <v>3150</v>
      </c>
      <c r="K3153" s="43">
        <v>0.67448762060556111</v>
      </c>
      <c r="L3153">
        <v>0.48620128332765333</v>
      </c>
      <c r="M3153">
        <v>0.72151199625950868</v>
      </c>
      <c r="N3153" s="44">
        <v>0.74018528149472906</v>
      </c>
      <c r="O3153" s="161"/>
      <c r="P3153" s="162"/>
      <c r="Q3153" s="162"/>
      <c r="R3153" s="163"/>
      <c r="S3153" s="161"/>
      <c r="V3153" s="163"/>
      <c r="W3153" s="164"/>
      <c r="X3153" s="164"/>
    </row>
    <row r="3154" spans="10:24" x14ac:dyDescent="0.25">
      <c r="J3154">
        <v>3151</v>
      </c>
      <c r="K3154" s="43">
        <v>0.54166734757053525</v>
      </c>
      <c r="L3154">
        <v>0.17441949898682918</v>
      </c>
      <c r="M3154">
        <v>0.89844949011787056</v>
      </c>
      <c r="N3154" s="44">
        <v>0.24516998206333185</v>
      </c>
      <c r="O3154" s="161"/>
      <c r="P3154" s="162"/>
      <c r="Q3154" s="162"/>
      <c r="R3154" s="163"/>
      <c r="S3154" s="161"/>
      <c r="V3154" s="163"/>
      <c r="W3154" s="164"/>
      <c r="X3154" s="164"/>
    </row>
    <row r="3155" spans="10:24" x14ac:dyDescent="0.25">
      <c r="J3155">
        <v>3152</v>
      </c>
      <c r="K3155" s="43">
        <v>0.59430029446228061</v>
      </c>
      <c r="L3155">
        <v>0.8843392933432197</v>
      </c>
      <c r="M3155">
        <v>0.66391653525555994</v>
      </c>
      <c r="N3155" s="44">
        <v>0.32025152809178181</v>
      </c>
      <c r="O3155" s="161"/>
      <c r="P3155" s="162"/>
      <c r="Q3155" s="162"/>
      <c r="R3155" s="163"/>
      <c r="S3155" s="161"/>
      <c r="V3155" s="163"/>
      <c r="W3155" s="164"/>
      <c r="X3155" s="164"/>
    </row>
    <row r="3156" spans="10:24" x14ac:dyDescent="0.25">
      <c r="J3156">
        <v>3153</v>
      </c>
      <c r="K3156" s="43">
        <v>0.45462521846615578</v>
      </c>
      <c r="L3156">
        <v>0.48008388567474369</v>
      </c>
      <c r="M3156">
        <v>0.53558472139318902</v>
      </c>
      <c r="N3156" s="44">
        <v>0.48137015259287141</v>
      </c>
      <c r="O3156" s="161"/>
      <c r="P3156" s="162"/>
      <c r="Q3156" s="162"/>
      <c r="R3156" s="163"/>
      <c r="S3156" s="161"/>
      <c r="V3156" s="163"/>
      <c r="W3156" s="164"/>
      <c r="X3156" s="164"/>
    </row>
    <row r="3157" spans="10:24" x14ac:dyDescent="0.25">
      <c r="J3157">
        <v>3154</v>
      </c>
      <c r="K3157" s="43">
        <v>0.68076449978473441</v>
      </c>
      <c r="L3157">
        <v>0.41452856947121264</v>
      </c>
      <c r="M3157">
        <v>0.74953057824162517</v>
      </c>
      <c r="N3157" s="44">
        <v>0.16949906283074379</v>
      </c>
      <c r="O3157" s="161"/>
      <c r="P3157" s="162"/>
      <c r="Q3157" s="162"/>
      <c r="R3157" s="163"/>
      <c r="S3157" s="161"/>
      <c r="V3157" s="163"/>
      <c r="W3157" s="164"/>
      <c r="X3157" s="164"/>
    </row>
    <row r="3158" spans="10:24" x14ac:dyDescent="0.25">
      <c r="J3158">
        <v>3155</v>
      </c>
      <c r="K3158" s="43">
        <v>0.73716831742914946</v>
      </c>
      <c r="L3158">
        <v>0.75827752722051456</v>
      </c>
      <c r="M3158">
        <v>0.20687604909141166</v>
      </c>
      <c r="N3158" s="44">
        <v>0.51819516698023349</v>
      </c>
      <c r="O3158" s="161"/>
      <c r="P3158" s="162"/>
      <c r="Q3158" s="162"/>
      <c r="R3158" s="163"/>
      <c r="S3158" s="161"/>
      <c r="V3158" s="163"/>
      <c r="W3158" s="164"/>
      <c r="X3158" s="164"/>
    </row>
    <row r="3159" spans="10:24" x14ac:dyDescent="0.25">
      <c r="J3159">
        <v>3156</v>
      </c>
      <c r="K3159" s="43">
        <v>0.39283071318752227</v>
      </c>
      <c r="L3159">
        <v>0.68261445798888609</v>
      </c>
      <c r="M3159">
        <v>0.33050546465547748</v>
      </c>
      <c r="N3159" s="44">
        <v>0.97620939896495029</v>
      </c>
      <c r="O3159" s="161"/>
      <c r="P3159" s="162"/>
      <c r="Q3159" s="162"/>
      <c r="R3159" s="163"/>
      <c r="S3159" s="161"/>
      <c r="V3159" s="163"/>
      <c r="W3159" s="164"/>
      <c r="X3159" s="164"/>
    </row>
    <row r="3160" spans="10:24" x14ac:dyDescent="0.25">
      <c r="J3160">
        <v>3157</v>
      </c>
      <c r="K3160" s="43">
        <v>0.48039941710251055</v>
      </c>
      <c r="L3160">
        <v>0.80375069865453386</v>
      </c>
      <c r="M3160">
        <v>0.6211786767398173</v>
      </c>
      <c r="N3160" s="44">
        <v>0.96558315547247131</v>
      </c>
      <c r="O3160" s="161"/>
      <c r="P3160" s="162"/>
      <c r="Q3160" s="162"/>
      <c r="R3160" s="163"/>
      <c r="S3160" s="161"/>
      <c r="V3160" s="163"/>
      <c r="W3160" s="164"/>
      <c r="X3160" s="164"/>
    </row>
    <row r="3161" spans="10:24" x14ac:dyDescent="0.25">
      <c r="J3161">
        <v>3158</v>
      </c>
      <c r="K3161" s="43">
        <v>0.13221163512653999</v>
      </c>
      <c r="L3161">
        <v>3.8878626999499732E-2</v>
      </c>
      <c r="M3161">
        <v>0.46163764911150285</v>
      </c>
      <c r="N3161" s="44">
        <v>0.71922166934067844</v>
      </c>
      <c r="O3161" s="161"/>
      <c r="P3161" s="162"/>
      <c r="Q3161" s="162"/>
      <c r="R3161" s="163"/>
      <c r="S3161" s="161"/>
      <c r="V3161" s="163"/>
      <c r="W3161" s="164"/>
      <c r="X3161" s="164"/>
    </row>
    <row r="3162" spans="10:24" x14ac:dyDescent="0.25">
      <c r="J3162">
        <v>3159</v>
      </c>
      <c r="K3162" s="43">
        <v>0.38670997619988623</v>
      </c>
      <c r="L3162">
        <v>0.46317317884068721</v>
      </c>
      <c r="M3162">
        <v>0.16394974787382344</v>
      </c>
      <c r="N3162" s="44">
        <v>0.74558967588949543</v>
      </c>
      <c r="O3162" s="161"/>
      <c r="P3162" s="162"/>
      <c r="Q3162" s="162"/>
      <c r="R3162" s="163"/>
      <c r="S3162" s="161"/>
      <c r="V3162" s="163"/>
      <c r="W3162" s="164"/>
      <c r="X3162" s="164"/>
    </row>
    <row r="3163" spans="10:24" x14ac:dyDescent="0.25">
      <c r="J3163">
        <v>3160</v>
      </c>
      <c r="K3163" s="43">
        <v>0.17868264018788405</v>
      </c>
      <c r="L3163">
        <v>0.21038064186244365</v>
      </c>
      <c r="M3163">
        <v>0.22350446069361951</v>
      </c>
      <c r="N3163" s="44">
        <v>0.54078364492122166</v>
      </c>
      <c r="O3163" s="161"/>
      <c r="P3163" s="162"/>
      <c r="Q3163" s="162"/>
      <c r="R3163" s="163"/>
      <c r="S3163" s="161"/>
      <c r="V3163" s="163"/>
      <c r="W3163" s="164"/>
      <c r="X3163" s="164"/>
    </row>
    <row r="3164" spans="10:24" x14ac:dyDescent="0.25">
      <c r="J3164">
        <v>3161</v>
      </c>
      <c r="K3164" s="43">
        <v>0.90587290875403992</v>
      </c>
      <c r="L3164">
        <v>0.43899039372278181</v>
      </c>
      <c r="M3164">
        <v>0.62783746234399196</v>
      </c>
      <c r="N3164" s="44">
        <v>0.42438526937691834</v>
      </c>
      <c r="O3164" s="161"/>
      <c r="P3164" s="162"/>
      <c r="Q3164" s="162"/>
      <c r="R3164" s="163"/>
      <c r="S3164" s="161"/>
      <c r="V3164" s="163"/>
      <c r="W3164" s="164"/>
      <c r="X3164" s="164"/>
    </row>
    <row r="3165" spans="10:24" x14ac:dyDescent="0.25">
      <c r="J3165">
        <v>3162</v>
      </c>
      <c r="K3165" s="43">
        <v>0.243458995096136</v>
      </c>
      <c r="L3165">
        <v>0.14527143693952016</v>
      </c>
      <c r="M3165">
        <v>0.87820977899317465</v>
      </c>
      <c r="N3165" s="44">
        <v>0.50305901518846119</v>
      </c>
      <c r="O3165" s="161"/>
      <c r="P3165" s="162"/>
      <c r="Q3165" s="162"/>
      <c r="R3165" s="163"/>
      <c r="S3165" s="161"/>
      <c r="V3165" s="163"/>
      <c r="W3165" s="164"/>
      <c r="X3165" s="164"/>
    </row>
    <row r="3166" spans="10:24" x14ac:dyDescent="0.25">
      <c r="J3166">
        <v>3163</v>
      </c>
      <c r="K3166" s="43">
        <v>0.36933093075597689</v>
      </c>
      <c r="L3166">
        <v>0.52654655680285767</v>
      </c>
      <c r="M3166">
        <v>0.35739931851490703</v>
      </c>
      <c r="N3166" s="44">
        <v>0.86503475508457361</v>
      </c>
      <c r="O3166" s="161"/>
      <c r="P3166" s="162"/>
      <c r="Q3166" s="162"/>
      <c r="R3166" s="163"/>
      <c r="S3166" s="161"/>
      <c r="V3166" s="163"/>
      <c r="W3166" s="164"/>
      <c r="X3166" s="164"/>
    </row>
    <row r="3167" spans="10:24" x14ac:dyDescent="0.25">
      <c r="J3167">
        <v>3164</v>
      </c>
      <c r="K3167" s="43">
        <v>0.36613009295863042</v>
      </c>
      <c r="L3167">
        <v>0.24052192368606629</v>
      </c>
      <c r="M3167">
        <v>0.72569537469298884</v>
      </c>
      <c r="N3167" s="44">
        <v>9.4824251531004267E-2</v>
      </c>
      <c r="O3167" s="161"/>
      <c r="P3167" s="162"/>
      <c r="Q3167" s="162"/>
      <c r="R3167" s="163"/>
      <c r="S3167" s="161"/>
      <c r="V3167" s="163"/>
      <c r="W3167" s="164"/>
      <c r="X3167" s="164"/>
    </row>
    <row r="3168" spans="10:24" x14ac:dyDescent="0.25">
      <c r="J3168">
        <v>3165</v>
      </c>
      <c r="K3168" s="43">
        <v>0.82939665639952609</v>
      </c>
      <c r="L3168">
        <v>2.141918184059588E-2</v>
      </c>
      <c r="M3168">
        <v>0.45733911679730743</v>
      </c>
      <c r="N3168" s="44">
        <v>0.97786382650296766</v>
      </c>
      <c r="O3168" s="161"/>
      <c r="P3168" s="162"/>
      <c r="Q3168" s="162"/>
      <c r="R3168" s="163"/>
      <c r="S3168" s="161"/>
      <c r="V3168" s="163"/>
      <c r="W3168" s="164"/>
      <c r="X3168" s="164"/>
    </row>
    <row r="3169" spans="10:24" x14ac:dyDescent="0.25">
      <c r="J3169">
        <v>3166</v>
      </c>
      <c r="K3169" s="43">
        <v>0.45668663417557631</v>
      </c>
      <c r="L3169">
        <v>0.659766014156007</v>
      </c>
      <c r="M3169">
        <v>0.83185346405308747</v>
      </c>
      <c r="N3169" s="44">
        <v>0.1031228318754307</v>
      </c>
      <c r="O3169" s="161"/>
      <c r="P3169" s="162"/>
      <c r="Q3169" s="162"/>
      <c r="R3169" s="163"/>
      <c r="S3169" s="161"/>
      <c r="V3169" s="163"/>
      <c r="W3169" s="164"/>
      <c r="X3169" s="164"/>
    </row>
    <row r="3170" spans="10:24" x14ac:dyDescent="0.25">
      <c r="J3170">
        <v>3167</v>
      </c>
      <c r="K3170" s="43">
        <v>0.82321483142977814</v>
      </c>
      <c r="L3170">
        <v>5.356993289882872E-2</v>
      </c>
      <c r="M3170">
        <v>0.44391570909474265</v>
      </c>
      <c r="N3170" s="44">
        <v>5.6653080177985649E-2</v>
      </c>
      <c r="O3170" s="161"/>
      <c r="P3170" s="162"/>
      <c r="Q3170" s="162"/>
      <c r="R3170" s="163"/>
      <c r="S3170" s="161"/>
      <c r="V3170" s="163"/>
      <c r="W3170" s="164"/>
      <c r="X3170" s="164"/>
    </row>
    <row r="3171" spans="10:24" x14ac:dyDescent="0.25">
      <c r="J3171">
        <v>3168</v>
      </c>
      <c r="K3171" s="43">
        <v>0.28638997851046621</v>
      </c>
      <c r="L3171">
        <v>0.13109176123709176</v>
      </c>
      <c r="M3171">
        <v>0.85699219135866045</v>
      </c>
      <c r="N3171" s="44">
        <v>0.76326467191606873</v>
      </c>
      <c r="O3171" s="161"/>
      <c r="P3171" s="162"/>
      <c r="Q3171" s="162"/>
      <c r="R3171" s="163"/>
      <c r="S3171" s="161"/>
      <c r="V3171" s="163"/>
      <c r="W3171" s="164"/>
      <c r="X3171" s="164"/>
    </row>
    <row r="3172" spans="10:24" x14ac:dyDescent="0.25">
      <c r="J3172">
        <v>3169</v>
      </c>
      <c r="K3172" s="43">
        <v>0.72240114661928101</v>
      </c>
      <c r="L3172">
        <v>2.8139464159012917E-2</v>
      </c>
      <c r="M3172">
        <v>0.64661006528556475</v>
      </c>
      <c r="N3172" s="44">
        <v>0.38943049721599288</v>
      </c>
      <c r="O3172" s="161"/>
      <c r="P3172" s="162"/>
      <c r="Q3172" s="162"/>
      <c r="R3172" s="163"/>
      <c r="S3172" s="161"/>
      <c r="V3172" s="163"/>
      <c r="W3172" s="164"/>
      <c r="X3172" s="164"/>
    </row>
    <row r="3173" spans="10:24" x14ac:dyDescent="0.25">
      <c r="J3173">
        <v>3170</v>
      </c>
      <c r="K3173" s="43">
        <v>0.26593702254919893</v>
      </c>
      <c r="L3173">
        <v>0.69447449811325301</v>
      </c>
      <c r="M3173">
        <v>0.72784774443423328</v>
      </c>
      <c r="N3173" s="44">
        <v>0.52465979036152632</v>
      </c>
      <c r="O3173" s="161"/>
      <c r="P3173" s="162"/>
      <c r="Q3173" s="162"/>
      <c r="R3173" s="163"/>
      <c r="S3173" s="161"/>
      <c r="V3173" s="163"/>
      <c r="W3173" s="164"/>
      <c r="X3173" s="164"/>
    </row>
    <row r="3174" spans="10:24" x14ac:dyDescent="0.25">
      <c r="J3174">
        <v>3171</v>
      </c>
      <c r="K3174" s="43">
        <v>0.80252783606877731</v>
      </c>
      <c r="L3174">
        <v>0.38415020257231658</v>
      </c>
      <c r="M3174">
        <v>0.59936263455692318</v>
      </c>
      <c r="N3174" s="44">
        <v>0.22149792090300557</v>
      </c>
      <c r="O3174" s="161"/>
      <c r="P3174" s="162"/>
      <c r="Q3174" s="162"/>
      <c r="R3174" s="163"/>
      <c r="S3174" s="161"/>
      <c r="V3174" s="163"/>
      <c r="W3174" s="164"/>
      <c r="X3174" s="164"/>
    </row>
    <row r="3175" spans="10:24" x14ac:dyDescent="0.25">
      <c r="J3175">
        <v>3172</v>
      </c>
      <c r="K3175" s="43">
        <v>0.93816618375267158</v>
      </c>
      <c r="L3175">
        <v>0.35483026806989404</v>
      </c>
      <c r="M3175">
        <v>0.57912461222076617</v>
      </c>
      <c r="N3175" s="44">
        <v>9.7648625530053934E-2</v>
      </c>
      <c r="O3175" s="161"/>
      <c r="P3175" s="162"/>
      <c r="Q3175" s="162"/>
      <c r="R3175" s="163"/>
      <c r="S3175" s="161"/>
      <c r="V3175" s="163"/>
      <c r="W3175" s="164"/>
      <c r="X3175" s="164"/>
    </row>
    <row r="3176" spans="10:24" x14ac:dyDescent="0.25">
      <c r="J3176">
        <v>3173</v>
      </c>
      <c r="K3176" s="43">
        <v>0.63935333824873852</v>
      </c>
      <c r="L3176">
        <v>8.7313443319288142E-2</v>
      </c>
      <c r="M3176">
        <v>0.76868824047364459</v>
      </c>
      <c r="N3176" s="44">
        <v>9.6741155888081409E-2</v>
      </c>
      <c r="O3176" s="161"/>
      <c r="P3176" s="162"/>
      <c r="Q3176" s="162"/>
      <c r="R3176" s="163"/>
      <c r="S3176" s="161"/>
      <c r="V3176" s="163"/>
      <c r="W3176" s="164"/>
      <c r="X3176" s="164"/>
    </row>
    <row r="3177" spans="10:24" x14ac:dyDescent="0.25">
      <c r="J3177">
        <v>3174</v>
      </c>
      <c r="K3177" s="43">
        <v>0.38691125914725155</v>
      </c>
      <c r="L3177">
        <v>0.51114758080063882</v>
      </c>
      <c r="M3177">
        <v>0.65767516785799518</v>
      </c>
      <c r="N3177" s="44">
        <v>0.76981456189909725</v>
      </c>
      <c r="O3177" s="161"/>
      <c r="P3177" s="162"/>
      <c r="Q3177" s="162"/>
      <c r="R3177" s="163"/>
      <c r="S3177" s="161"/>
      <c r="V3177" s="163"/>
      <c r="W3177" s="164"/>
      <c r="X3177" s="164"/>
    </row>
    <row r="3178" spans="10:24" x14ac:dyDescent="0.25">
      <c r="J3178">
        <v>3175</v>
      </c>
      <c r="K3178" s="43">
        <v>0.46094995254641069</v>
      </c>
      <c r="L3178">
        <v>0.34081888979464581</v>
      </c>
      <c r="M3178">
        <v>0.78621706683206916</v>
      </c>
      <c r="N3178" s="44">
        <v>0.90792072020244197</v>
      </c>
      <c r="O3178" s="161"/>
      <c r="P3178" s="162"/>
      <c r="Q3178" s="162"/>
      <c r="R3178" s="163"/>
      <c r="S3178" s="161"/>
      <c r="V3178" s="163"/>
      <c r="W3178" s="164"/>
      <c r="X3178" s="164"/>
    </row>
    <row r="3179" spans="10:24" x14ac:dyDescent="0.25">
      <c r="J3179">
        <v>3176</v>
      </c>
      <c r="K3179" s="43">
        <v>0.80748118336454067</v>
      </c>
      <c r="L3179">
        <v>0.61333445649766671</v>
      </c>
      <c r="M3179">
        <v>0.19748486494492778</v>
      </c>
      <c r="N3179" s="44">
        <v>0.84964109803962751</v>
      </c>
      <c r="O3179" s="161"/>
      <c r="P3179" s="162"/>
      <c r="Q3179" s="162"/>
      <c r="R3179" s="163"/>
      <c r="S3179" s="161"/>
      <c r="V3179" s="163"/>
      <c r="W3179" s="164"/>
      <c r="X3179" s="164"/>
    </row>
    <row r="3180" spans="10:24" x14ac:dyDescent="0.25">
      <c r="J3180">
        <v>3177</v>
      </c>
      <c r="K3180" s="43">
        <v>0.51391474455107211</v>
      </c>
      <c r="L3180">
        <v>0.95666969595601559</v>
      </c>
      <c r="M3180">
        <v>0.66649854182850199</v>
      </c>
      <c r="N3180" s="44">
        <v>0.72141965910700401</v>
      </c>
      <c r="O3180" s="161"/>
      <c r="P3180" s="162"/>
      <c r="Q3180" s="162"/>
      <c r="R3180" s="163"/>
      <c r="S3180" s="161"/>
      <c r="V3180" s="163"/>
      <c r="W3180" s="164"/>
      <c r="X3180" s="164"/>
    </row>
    <row r="3181" spans="10:24" x14ac:dyDescent="0.25">
      <c r="J3181">
        <v>3178</v>
      </c>
      <c r="K3181" s="43">
        <v>0.78770353528094506</v>
      </c>
      <c r="L3181">
        <v>0.77079988095207319</v>
      </c>
      <c r="M3181">
        <v>0.26107837207647222</v>
      </c>
      <c r="N3181" s="44">
        <v>7.2632506894785731E-2</v>
      </c>
      <c r="O3181" s="161"/>
      <c r="P3181" s="162"/>
      <c r="Q3181" s="162"/>
      <c r="R3181" s="163"/>
      <c r="S3181" s="161"/>
      <c r="V3181" s="163"/>
      <c r="W3181" s="164"/>
      <c r="X3181" s="164"/>
    </row>
    <row r="3182" spans="10:24" x14ac:dyDescent="0.25">
      <c r="J3182">
        <v>3179</v>
      </c>
      <c r="K3182" s="43">
        <v>0.49133435932386293</v>
      </c>
      <c r="L3182">
        <v>0.36252279996399428</v>
      </c>
      <c r="M3182">
        <v>0.94838010402785167</v>
      </c>
      <c r="N3182" s="44">
        <v>0.33573389599787451</v>
      </c>
      <c r="O3182" s="161"/>
      <c r="P3182" s="162"/>
      <c r="Q3182" s="162"/>
      <c r="R3182" s="163"/>
      <c r="S3182" s="161"/>
      <c r="V3182" s="163"/>
      <c r="W3182" s="164"/>
      <c r="X3182" s="164"/>
    </row>
    <row r="3183" spans="10:24" x14ac:dyDescent="0.25">
      <c r="J3183">
        <v>3180</v>
      </c>
      <c r="K3183" s="43">
        <v>0.91908283362938836</v>
      </c>
      <c r="L3183">
        <v>0.74312837340182158</v>
      </c>
      <c r="M3183">
        <v>0.48139166389275512</v>
      </c>
      <c r="N3183" s="44">
        <v>0.71181882495594939</v>
      </c>
      <c r="O3183" s="161"/>
      <c r="P3183" s="162"/>
      <c r="Q3183" s="162"/>
      <c r="R3183" s="163"/>
      <c r="S3183" s="161"/>
      <c r="V3183" s="163"/>
      <c r="W3183" s="164"/>
      <c r="X3183" s="164"/>
    </row>
    <row r="3184" spans="10:24" x14ac:dyDescent="0.25">
      <c r="J3184">
        <v>3181</v>
      </c>
      <c r="K3184" s="43">
        <v>5.483511703807864E-2</v>
      </c>
      <c r="L3184">
        <v>0.11394547866226101</v>
      </c>
      <c r="M3184">
        <v>0.50447991519075552</v>
      </c>
      <c r="N3184" s="44">
        <v>0.24650350797622445</v>
      </c>
      <c r="O3184" s="161"/>
      <c r="P3184" s="162"/>
      <c r="Q3184" s="162"/>
      <c r="R3184" s="163"/>
      <c r="S3184" s="161"/>
      <c r="V3184" s="163"/>
      <c r="W3184" s="164"/>
      <c r="X3184" s="164"/>
    </row>
    <row r="3185" spans="10:24" x14ac:dyDescent="0.25">
      <c r="J3185">
        <v>3182</v>
      </c>
      <c r="K3185" s="43">
        <v>9.7717089594047901E-2</v>
      </c>
      <c r="L3185">
        <v>0.71598188787008232</v>
      </c>
      <c r="M3185">
        <v>0.68900797918232681</v>
      </c>
      <c r="N3185" s="44">
        <v>0.61478584664085356</v>
      </c>
      <c r="O3185" s="161"/>
      <c r="P3185" s="162"/>
      <c r="Q3185" s="162"/>
      <c r="R3185" s="163"/>
      <c r="S3185" s="161"/>
      <c r="V3185" s="163"/>
      <c r="W3185" s="164"/>
      <c r="X3185" s="164"/>
    </row>
    <row r="3186" spans="10:24" x14ac:dyDescent="0.25">
      <c r="J3186">
        <v>3183</v>
      </c>
      <c r="K3186" s="43">
        <v>0.45253046246650552</v>
      </c>
      <c r="L3186">
        <v>7.0278808854218333E-4</v>
      </c>
      <c r="M3186">
        <v>0.42489553383253864</v>
      </c>
      <c r="N3186" s="44">
        <v>0.21163068567848053</v>
      </c>
      <c r="O3186" s="161"/>
      <c r="P3186" s="162"/>
      <c r="Q3186" s="162"/>
      <c r="R3186" s="163"/>
      <c r="S3186" s="161"/>
      <c r="V3186" s="163"/>
      <c r="W3186" s="164"/>
      <c r="X3186" s="164"/>
    </row>
    <row r="3187" spans="10:24" x14ac:dyDescent="0.25">
      <c r="J3187">
        <v>3184</v>
      </c>
      <c r="K3187" s="43">
        <v>0.27979406863588718</v>
      </c>
      <c r="L3187">
        <v>0.14084948840832168</v>
      </c>
      <c r="M3187">
        <v>8.6454664666635761E-2</v>
      </c>
      <c r="N3187" s="44">
        <v>0.74287664447126478</v>
      </c>
      <c r="O3187" s="161"/>
      <c r="P3187" s="162"/>
      <c r="Q3187" s="162"/>
      <c r="R3187" s="163"/>
      <c r="S3187" s="161"/>
      <c r="V3187" s="163"/>
      <c r="W3187" s="164"/>
      <c r="X3187" s="164"/>
    </row>
    <row r="3188" spans="10:24" x14ac:dyDescent="0.25">
      <c r="J3188">
        <v>3185</v>
      </c>
      <c r="K3188" s="43">
        <v>0.88025841161194962</v>
      </c>
      <c r="L3188">
        <v>0.78162543300687148</v>
      </c>
      <c r="M3188">
        <v>0.96551151312484074</v>
      </c>
      <c r="N3188" s="44">
        <v>8.5941365635623157E-2</v>
      </c>
      <c r="O3188" s="161"/>
      <c r="P3188" s="162"/>
      <c r="Q3188" s="162"/>
      <c r="R3188" s="163"/>
      <c r="S3188" s="161"/>
      <c r="V3188" s="163"/>
      <c r="W3188" s="164"/>
      <c r="X3188" s="164"/>
    </row>
    <row r="3189" spans="10:24" x14ac:dyDescent="0.25">
      <c r="J3189">
        <v>3186</v>
      </c>
      <c r="K3189" s="43">
        <v>0.23900077622122795</v>
      </c>
      <c r="L3189">
        <v>0.25448585771854881</v>
      </c>
      <c r="M3189">
        <v>0.44052509088739866</v>
      </c>
      <c r="N3189" s="44">
        <v>0.9566706477506266</v>
      </c>
      <c r="O3189" s="161"/>
      <c r="P3189" s="162"/>
      <c r="Q3189" s="162"/>
      <c r="R3189" s="163"/>
      <c r="S3189" s="161"/>
      <c r="V3189" s="163"/>
      <c r="W3189" s="164"/>
      <c r="X3189" s="164"/>
    </row>
    <row r="3190" spans="10:24" x14ac:dyDescent="0.25">
      <c r="J3190">
        <v>3187</v>
      </c>
      <c r="K3190" s="43">
        <v>0.44444733165191819</v>
      </c>
      <c r="L3190">
        <v>0.31752359375323835</v>
      </c>
      <c r="M3190">
        <v>0.53281821103458382</v>
      </c>
      <c r="N3190" s="44">
        <v>8.9336044374369816E-2</v>
      </c>
      <c r="O3190" s="161"/>
      <c r="P3190" s="162"/>
      <c r="Q3190" s="162"/>
      <c r="R3190" s="163"/>
      <c r="S3190" s="161"/>
      <c r="V3190" s="163"/>
      <c r="W3190" s="164"/>
      <c r="X3190" s="164"/>
    </row>
    <row r="3191" spans="10:24" x14ac:dyDescent="0.25">
      <c r="J3191">
        <v>3188</v>
      </c>
      <c r="K3191" s="43">
        <v>0.41986103680942455</v>
      </c>
      <c r="L3191">
        <v>0.37507250547341386</v>
      </c>
      <c r="M3191">
        <v>0.1495976099919385</v>
      </c>
      <c r="N3191" s="44">
        <v>0.20657467088556025</v>
      </c>
      <c r="O3191" s="161"/>
      <c r="P3191" s="162"/>
      <c r="Q3191" s="162"/>
      <c r="R3191" s="163"/>
      <c r="S3191" s="161"/>
      <c r="V3191" s="163"/>
      <c r="W3191" s="164"/>
      <c r="X3191" s="164"/>
    </row>
    <row r="3192" spans="10:24" x14ac:dyDescent="0.25">
      <c r="J3192">
        <v>3189</v>
      </c>
      <c r="K3192" s="43">
        <v>0.93353916358876154</v>
      </c>
      <c r="L3192">
        <v>0.85320540993169136</v>
      </c>
      <c r="M3192">
        <v>0.2820448848928736</v>
      </c>
      <c r="N3192" s="44">
        <v>0.27601932114595018</v>
      </c>
      <c r="O3192" s="161"/>
      <c r="P3192" s="162"/>
      <c r="Q3192" s="162"/>
      <c r="R3192" s="163"/>
      <c r="S3192" s="161"/>
      <c r="V3192" s="163"/>
      <c r="W3192" s="164"/>
      <c r="X3192" s="164"/>
    </row>
    <row r="3193" spans="10:24" x14ac:dyDescent="0.25">
      <c r="J3193">
        <v>3190</v>
      </c>
      <c r="K3193" s="43">
        <v>0.6981493219873659</v>
      </c>
      <c r="L3193">
        <v>0.62651305388315615</v>
      </c>
      <c r="M3193">
        <v>0.78779570826832968</v>
      </c>
      <c r="N3193" s="44">
        <v>0.8996967463745601</v>
      </c>
      <c r="O3193" s="161"/>
      <c r="P3193" s="162"/>
      <c r="Q3193" s="162"/>
      <c r="R3193" s="163"/>
      <c r="S3193" s="161"/>
      <c r="V3193" s="163"/>
      <c r="W3193" s="164"/>
      <c r="X3193" s="164"/>
    </row>
    <row r="3194" spans="10:24" x14ac:dyDescent="0.25">
      <c r="J3194">
        <v>3191</v>
      </c>
      <c r="K3194" s="43">
        <v>0.78952607769292904</v>
      </c>
      <c r="L3194">
        <v>0.30375996898981938</v>
      </c>
      <c r="M3194">
        <v>0.75679680464485</v>
      </c>
      <c r="N3194" s="44">
        <v>0.60605928966184397</v>
      </c>
      <c r="O3194" s="161"/>
      <c r="P3194" s="162"/>
      <c r="Q3194" s="162"/>
      <c r="R3194" s="163"/>
      <c r="S3194" s="161"/>
      <c r="V3194" s="163"/>
      <c r="W3194" s="164"/>
      <c r="X3194" s="164"/>
    </row>
    <row r="3195" spans="10:24" x14ac:dyDescent="0.25">
      <c r="J3195">
        <v>3192</v>
      </c>
      <c r="K3195" s="43">
        <v>0.94119333025348195</v>
      </c>
      <c r="L3195">
        <v>0.94739625740440725</v>
      </c>
      <c r="M3195">
        <v>0.83011521364634266</v>
      </c>
      <c r="N3195" s="44">
        <v>0.61771788440114217</v>
      </c>
      <c r="O3195" s="161"/>
      <c r="P3195" s="162"/>
      <c r="Q3195" s="162"/>
      <c r="R3195" s="163"/>
      <c r="S3195" s="161"/>
      <c r="V3195" s="163"/>
      <c r="W3195" s="164"/>
      <c r="X3195" s="164"/>
    </row>
    <row r="3196" spans="10:24" x14ac:dyDescent="0.25">
      <c r="J3196">
        <v>3193</v>
      </c>
      <c r="K3196" s="43">
        <v>0.50636592344410658</v>
      </c>
      <c r="L3196">
        <v>0.370400696134913</v>
      </c>
      <c r="M3196">
        <v>0.79732804166440585</v>
      </c>
      <c r="N3196" s="44">
        <v>5.5554675377317286E-3</v>
      </c>
      <c r="O3196" s="161"/>
      <c r="P3196" s="162"/>
      <c r="Q3196" s="162"/>
      <c r="R3196" s="163"/>
      <c r="S3196" s="161"/>
      <c r="V3196" s="163"/>
      <c r="W3196" s="164"/>
      <c r="X3196" s="164"/>
    </row>
    <row r="3197" spans="10:24" x14ac:dyDescent="0.25">
      <c r="J3197">
        <v>3194</v>
      </c>
      <c r="K3197" s="43">
        <v>0.36711151730292124</v>
      </c>
      <c r="L3197">
        <v>6.7105281670432282E-2</v>
      </c>
      <c r="M3197">
        <v>0.60393507535309854</v>
      </c>
      <c r="N3197" s="44">
        <v>0.93581534716056103</v>
      </c>
      <c r="O3197" s="161"/>
      <c r="P3197" s="162"/>
      <c r="Q3197" s="162"/>
      <c r="R3197" s="163"/>
      <c r="S3197" s="161"/>
      <c r="V3197" s="163"/>
      <c r="W3197" s="164"/>
      <c r="X3197" s="164"/>
    </row>
    <row r="3198" spans="10:24" x14ac:dyDescent="0.25">
      <c r="J3198">
        <v>3195</v>
      </c>
      <c r="K3198" s="43">
        <v>0.46710856357802399</v>
      </c>
      <c r="L3198">
        <v>6.2542506186897273E-2</v>
      </c>
      <c r="M3198">
        <v>0.5474772197055876</v>
      </c>
      <c r="N3198" s="44">
        <v>6.6284221118701803E-2</v>
      </c>
      <c r="O3198" s="161"/>
      <c r="P3198" s="162"/>
      <c r="Q3198" s="162"/>
      <c r="R3198" s="163"/>
      <c r="S3198" s="161"/>
      <c r="V3198" s="163"/>
      <c r="W3198" s="164"/>
      <c r="X3198" s="164"/>
    </row>
    <row r="3199" spans="10:24" x14ac:dyDescent="0.25">
      <c r="J3199">
        <v>3196</v>
      </c>
      <c r="K3199" s="43">
        <v>0.90145526040821666</v>
      </c>
      <c r="L3199">
        <v>0.79808879375993524</v>
      </c>
      <c r="M3199">
        <v>0.4044260237861147</v>
      </c>
      <c r="N3199" s="44">
        <v>0.91090708645112106</v>
      </c>
      <c r="O3199" s="161"/>
      <c r="P3199" s="162"/>
      <c r="Q3199" s="162"/>
      <c r="R3199" s="163"/>
      <c r="S3199" s="161"/>
      <c r="V3199" s="163"/>
      <c r="W3199" s="164"/>
      <c r="X3199" s="164"/>
    </row>
    <row r="3200" spans="10:24" x14ac:dyDescent="0.25">
      <c r="J3200">
        <v>3197</v>
      </c>
      <c r="K3200" s="43">
        <v>0.64674872056117061</v>
      </c>
      <c r="L3200">
        <v>0.47491610654770133</v>
      </c>
      <c r="M3200">
        <v>0.67920284919923757</v>
      </c>
      <c r="N3200" s="44">
        <v>0.81468284413348846</v>
      </c>
      <c r="O3200" s="161"/>
      <c r="P3200" s="162"/>
      <c r="Q3200" s="162"/>
      <c r="R3200" s="163"/>
      <c r="S3200" s="161"/>
      <c r="V3200" s="163"/>
      <c r="W3200" s="164"/>
      <c r="X3200" s="164"/>
    </row>
    <row r="3201" spans="10:24" x14ac:dyDescent="0.25">
      <c r="J3201">
        <v>3198</v>
      </c>
      <c r="K3201" s="43">
        <v>0.40141061650981047</v>
      </c>
      <c r="L3201">
        <v>0.77172818999609183</v>
      </c>
      <c r="M3201">
        <v>0.4603583674931192</v>
      </c>
      <c r="N3201" s="44">
        <v>0.97144714281412414</v>
      </c>
      <c r="O3201" s="161"/>
      <c r="P3201" s="162"/>
      <c r="Q3201" s="162"/>
      <c r="R3201" s="163"/>
      <c r="S3201" s="161"/>
      <c r="V3201" s="163"/>
      <c r="W3201" s="164"/>
      <c r="X3201" s="164"/>
    </row>
    <row r="3202" spans="10:24" x14ac:dyDescent="0.25">
      <c r="J3202">
        <v>3199</v>
      </c>
      <c r="K3202" s="43">
        <v>0.63486857071292713</v>
      </c>
      <c r="L3202">
        <v>0.30182863956163353</v>
      </c>
      <c r="M3202">
        <v>0.1517939060437451</v>
      </c>
      <c r="N3202" s="44">
        <v>0.30966626607482128</v>
      </c>
      <c r="O3202" s="161"/>
      <c r="P3202" s="162"/>
      <c r="Q3202" s="162"/>
      <c r="R3202" s="163"/>
      <c r="S3202" s="161"/>
      <c r="V3202" s="163"/>
      <c r="W3202" s="164"/>
      <c r="X3202" s="164"/>
    </row>
    <row r="3203" spans="10:24" x14ac:dyDescent="0.25">
      <c r="J3203">
        <v>3200</v>
      </c>
      <c r="K3203" s="43">
        <v>0.38905215932467141</v>
      </c>
      <c r="L3203">
        <v>0.93376675504725726</v>
      </c>
      <c r="M3203">
        <v>0.26382071700698273</v>
      </c>
      <c r="N3203" s="44">
        <v>8.4659185526626879E-2</v>
      </c>
      <c r="O3203" s="161"/>
      <c r="P3203" s="162"/>
      <c r="Q3203" s="162"/>
      <c r="R3203" s="163"/>
      <c r="S3203" s="161"/>
      <c r="V3203" s="163"/>
      <c r="W3203" s="164"/>
      <c r="X3203" s="164"/>
    </row>
    <row r="3204" spans="10:24" x14ac:dyDescent="0.25">
      <c r="J3204">
        <v>3201</v>
      </c>
      <c r="K3204" s="43">
        <v>0.88019305781633417</v>
      </c>
      <c r="L3204">
        <v>0.58129342741484791</v>
      </c>
      <c r="M3204">
        <v>0.175190574131316</v>
      </c>
      <c r="N3204" s="44">
        <v>0.19598057117234546</v>
      </c>
      <c r="O3204" s="161"/>
      <c r="P3204" s="162"/>
      <c r="Q3204" s="162"/>
      <c r="R3204" s="163"/>
      <c r="S3204" s="161"/>
      <c r="V3204" s="163"/>
      <c r="W3204" s="164"/>
      <c r="X3204" s="164"/>
    </row>
    <row r="3205" spans="10:24" x14ac:dyDescent="0.25">
      <c r="J3205">
        <v>3202</v>
      </c>
      <c r="K3205" s="43">
        <v>2.9071492882371319E-2</v>
      </c>
      <c r="L3205">
        <v>0.20047321167811916</v>
      </c>
      <c r="M3205">
        <v>0.37100404760127237</v>
      </c>
      <c r="N3205" s="44">
        <v>0.73506273142812051</v>
      </c>
      <c r="O3205" s="161"/>
      <c r="P3205" s="162"/>
      <c r="Q3205" s="162"/>
      <c r="R3205" s="163"/>
      <c r="S3205" s="161"/>
      <c r="V3205" s="163"/>
      <c r="W3205" s="164"/>
      <c r="X3205" s="164"/>
    </row>
    <row r="3206" spans="10:24" x14ac:dyDescent="0.25">
      <c r="J3206">
        <v>3203</v>
      </c>
      <c r="K3206" s="43">
        <v>0.67966207220788644</v>
      </c>
      <c r="L3206">
        <v>0.13897035806275049</v>
      </c>
      <c r="M3206">
        <v>0.23040134336479379</v>
      </c>
      <c r="N3206" s="44">
        <v>0.40813781185094145</v>
      </c>
      <c r="O3206" s="161"/>
      <c r="P3206" s="162"/>
      <c r="Q3206" s="162"/>
      <c r="R3206" s="163"/>
      <c r="S3206" s="161"/>
      <c r="V3206" s="163"/>
      <c r="W3206" s="164"/>
      <c r="X3206" s="164"/>
    </row>
    <row r="3207" spans="10:24" x14ac:dyDescent="0.25">
      <c r="J3207">
        <v>3204</v>
      </c>
      <c r="K3207" s="43">
        <v>0.23849087145437697</v>
      </c>
      <c r="L3207">
        <v>0.62720812762273903</v>
      </c>
      <c r="M3207">
        <v>9.2344886383136093E-2</v>
      </c>
      <c r="N3207" s="44">
        <v>0.19096809828865846</v>
      </c>
      <c r="O3207" s="161"/>
      <c r="P3207" s="162"/>
      <c r="Q3207" s="162"/>
      <c r="R3207" s="163"/>
      <c r="S3207" s="161"/>
      <c r="V3207" s="163"/>
      <c r="W3207" s="164"/>
      <c r="X3207" s="164"/>
    </row>
    <row r="3208" spans="10:24" x14ac:dyDescent="0.25">
      <c r="J3208">
        <v>3205</v>
      </c>
      <c r="K3208" s="43">
        <v>0.80649740508158707</v>
      </c>
      <c r="L3208">
        <v>0.994578474960226</v>
      </c>
      <c r="M3208">
        <v>0.71604149668705208</v>
      </c>
      <c r="N3208" s="44">
        <v>0.51380341583812716</v>
      </c>
      <c r="O3208" s="161"/>
      <c r="P3208" s="162"/>
      <c r="Q3208" s="162"/>
      <c r="R3208" s="163"/>
      <c r="S3208" s="161"/>
      <c r="V3208" s="163"/>
      <c r="W3208" s="164"/>
      <c r="X3208" s="164"/>
    </row>
    <row r="3209" spans="10:24" x14ac:dyDescent="0.25">
      <c r="J3209">
        <v>3206</v>
      </c>
      <c r="K3209" s="43">
        <v>0.45207470573852848</v>
      </c>
      <c r="L3209">
        <v>0.84777590014572779</v>
      </c>
      <c r="M3209">
        <v>0.23529817874590497</v>
      </c>
      <c r="N3209" s="44">
        <v>0.98857616536735404</v>
      </c>
      <c r="O3209" s="161"/>
      <c r="P3209" s="162"/>
      <c r="Q3209" s="162"/>
      <c r="R3209" s="163"/>
      <c r="S3209" s="161"/>
      <c r="V3209" s="163"/>
      <c r="W3209" s="164"/>
      <c r="X3209" s="164"/>
    </row>
    <row r="3210" spans="10:24" x14ac:dyDescent="0.25">
      <c r="J3210">
        <v>3207</v>
      </c>
      <c r="K3210" s="43">
        <v>0.54988653061074522</v>
      </c>
      <c r="L3210">
        <v>4.4443503820125518E-2</v>
      </c>
      <c r="M3210">
        <v>0.34687172095422292</v>
      </c>
      <c r="N3210" s="44">
        <v>0.17615011309668327</v>
      </c>
      <c r="O3210" s="161"/>
      <c r="P3210" s="162"/>
      <c r="Q3210" s="162"/>
      <c r="R3210" s="163"/>
      <c r="S3210" s="161"/>
      <c r="V3210" s="163"/>
      <c r="W3210" s="164"/>
      <c r="X3210" s="164"/>
    </row>
    <row r="3211" spans="10:24" x14ac:dyDescent="0.25">
      <c r="J3211">
        <v>3208</v>
      </c>
      <c r="K3211" s="43">
        <v>0.9313657603493094</v>
      </c>
      <c r="L3211">
        <v>0.52032668399072413</v>
      </c>
      <c r="M3211">
        <v>0.66052860066668817</v>
      </c>
      <c r="N3211" s="44">
        <v>0.36045649907924271</v>
      </c>
      <c r="O3211" s="161"/>
      <c r="P3211" s="162"/>
      <c r="Q3211" s="162"/>
      <c r="R3211" s="163"/>
      <c r="S3211" s="161"/>
      <c r="V3211" s="163"/>
      <c r="W3211" s="164"/>
      <c r="X3211" s="164"/>
    </row>
    <row r="3212" spans="10:24" x14ac:dyDescent="0.25">
      <c r="J3212">
        <v>3209</v>
      </c>
      <c r="K3212" s="43">
        <v>0.7204882010577307</v>
      </c>
      <c r="L3212">
        <v>0.42519445634532516</v>
      </c>
      <c r="M3212">
        <v>0.8861603349867736</v>
      </c>
      <c r="N3212" s="44">
        <v>6.7798814718097455E-2</v>
      </c>
      <c r="O3212" s="161"/>
      <c r="P3212" s="162"/>
      <c r="Q3212" s="162"/>
      <c r="R3212" s="163"/>
      <c r="S3212" s="161"/>
      <c r="V3212" s="163"/>
      <c r="W3212" s="164"/>
      <c r="X3212" s="164"/>
    </row>
    <row r="3213" spans="10:24" x14ac:dyDescent="0.25">
      <c r="J3213">
        <v>3210</v>
      </c>
      <c r="K3213" s="43">
        <v>0.83981290397128761</v>
      </c>
      <c r="L3213">
        <v>0.3936289988955296</v>
      </c>
      <c r="M3213">
        <v>0.39545563629337166</v>
      </c>
      <c r="N3213" s="44">
        <v>0.45018503501648144</v>
      </c>
      <c r="O3213" s="161"/>
      <c r="P3213" s="162"/>
      <c r="Q3213" s="162"/>
      <c r="R3213" s="163"/>
      <c r="S3213" s="161"/>
      <c r="V3213" s="163"/>
      <c r="W3213" s="164"/>
      <c r="X3213" s="164"/>
    </row>
    <row r="3214" spans="10:24" x14ac:dyDescent="0.25">
      <c r="J3214">
        <v>3211</v>
      </c>
      <c r="K3214" s="43">
        <v>0.2344406460240579</v>
      </c>
      <c r="L3214">
        <v>0.9202349775529135</v>
      </c>
      <c r="M3214">
        <v>0.23345648910162142</v>
      </c>
      <c r="N3214" s="44">
        <v>0.70064442197451182</v>
      </c>
      <c r="O3214" s="161"/>
      <c r="P3214" s="162"/>
      <c r="Q3214" s="162"/>
      <c r="R3214" s="163"/>
      <c r="S3214" s="161"/>
      <c r="V3214" s="163"/>
      <c r="W3214" s="164"/>
      <c r="X3214" s="164"/>
    </row>
    <row r="3215" spans="10:24" x14ac:dyDescent="0.25">
      <c r="J3215">
        <v>3212</v>
      </c>
      <c r="K3215" s="43">
        <v>0.20235735460514126</v>
      </c>
      <c r="L3215">
        <v>0.69226380118697695</v>
      </c>
      <c r="M3215">
        <v>0.49113771450151578</v>
      </c>
      <c r="N3215" s="44">
        <v>0.55631560103825173</v>
      </c>
      <c r="O3215" s="161"/>
      <c r="P3215" s="162"/>
      <c r="Q3215" s="162"/>
      <c r="R3215" s="163"/>
      <c r="S3215" s="161"/>
      <c r="V3215" s="163"/>
      <c r="W3215" s="164"/>
      <c r="X3215" s="164"/>
    </row>
    <row r="3216" spans="10:24" x14ac:dyDescent="0.25">
      <c r="J3216">
        <v>3213</v>
      </c>
      <c r="K3216" s="43">
        <v>0.89490834720410417</v>
      </c>
      <c r="L3216">
        <v>0.68412168555046482</v>
      </c>
      <c r="M3216">
        <v>4.2291586884407817E-2</v>
      </c>
      <c r="N3216" s="44">
        <v>0.86058951624178726</v>
      </c>
      <c r="O3216" s="161"/>
      <c r="P3216" s="162"/>
      <c r="Q3216" s="162"/>
      <c r="R3216" s="163"/>
      <c r="S3216" s="161"/>
      <c r="V3216" s="163"/>
      <c r="W3216" s="164"/>
      <c r="X3216" s="164"/>
    </row>
    <row r="3217" spans="10:24" x14ac:dyDescent="0.25">
      <c r="J3217">
        <v>3214</v>
      </c>
      <c r="K3217" s="43">
        <v>0.56289098410758265</v>
      </c>
      <c r="L3217">
        <v>0.19833264619003599</v>
      </c>
      <c r="M3217">
        <v>0.18080693912316892</v>
      </c>
      <c r="N3217" s="44">
        <v>0.75456116699739439</v>
      </c>
      <c r="O3217" s="161"/>
      <c r="P3217" s="162"/>
      <c r="Q3217" s="162"/>
      <c r="R3217" s="163"/>
      <c r="S3217" s="161"/>
      <c r="V3217" s="163"/>
      <c r="W3217" s="164"/>
      <c r="X3217" s="164"/>
    </row>
    <row r="3218" spans="10:24" x14ac:dyDescent="0.25">
      <c r="J3218">
        <v>3215</v>
      </c>
      <c r="K3218" s="43">
        <v>0.48709935255194448</v>
      </c>
      <c r="L3218">
        <v>0.42669173130824367</v>
      </c>
      <c r="M3218">
        <v>0.34457947475823913</v>
      </c>
      <c r="N3218" s="44">
        <v>0.12417784792256559</v>
      </c>
      <c r="O3218" s="161"/>
      <c r="P3218" s="162"/>
      <c r="Q3218" s="162"/>
      <c r="R3218" s="163"/>
      <c r="S3218" s="161"/>
      <c r="V3218" s="163"/>
      <c r="W3218" s="164"/>
      <c r="X3218" s="164"/>
    </row>
    <row r="3219" spans="10:24" x14ac:dyDescent="0.25">
      <c r="J3219">
        <v>3216</v>
      </c>
      <c r="K3219" s="43">
        <v>0.98816753385803191</v>
      </c>
      <c r="L3219">
        <v>0.99147251653879076</v>
      </c>
      <c r="M3219">
        <v>0.36362026461872932</v>
      </c>
      <c r="N3219" s="44">
        <v>0.84644041656066227</v>
      </c>
      <c r="O3219" s="161"/>
      <c r="P3219" s="162"/>
      <c r="Q3219" s="162"/>
      <c r="R3219" s="163"/>
      <c r="S3219" s="161"/>
      <c r="V3219" s="163"/>
      <c r="W3219" s="164"/>
      <c r="X3219" s="164"/>
    </row>
    <row r="3220" spans="10:24" x14ac:dyDescent="0.25">
      <c r="J3220">
        <v>3217</v>
      </c>
      <c r="K3220" s="43">
        <v>0.60356000050697067</v>
      </c>
      <c r="L3220">
        <v>0.56936839726214628</v>
      </c>
      <c r="M3220">
        <v>0.98820226805234268</v>
      </c>
      <c r="N3220" s="44">
        <v>4.568241272736473E-3</v>
      </c>
      <c r="O3220" s="161"/>
      <c r="P3220" s="162"/>
      <c r="Q3220" s="162"/>
      <c r="R3220" s="163"/>
      <c r="S3220" s="161"/>
      <c r="V3220" s="163"/>
      <c r="W3220" s="164"/>
      <c r="X3220" s="164"/>
    </row>
    <row r="3221" spans="10:24" x14ac:dyDescent="0.25">
      <c r="J3221">
        <v>3218</v>
      </c>
      <c r="K3221" s="43">
        <v>0.93464617726338495</v>
      </c>
      <c r="L3221">
        <v>0.80449952981681017</v>
      </c>
      <c r="M3221">
        <v>0.81509401471057008</v>
      </c>
      <c r="N3221" s="44">
        <v>0.87222065785921177</v>
      </c>
      <c r="O3221" s="161"/>
      <c r="P3221" s="162"/>
      <c r="Q3221" s="162"/>
      <c r="R3221" s="163"/>
      <c r="S3221" s="161"/>
      <c r="V3221" s="163"/>
      <c r="W3221" s="164"/>
      <c r="X3221" s="164"/>
    </row>
    <row r="3222" spans="10:24" x14ac:dyDescent="0.25">
      <c r="J3222">
        <v>3219</v>
      </c>
      <c r="K3222" s="43">
        <v>0.38542481933707029</v>
      </c>
      <c r="L3222">
        <v>0.19192281514299947</v>
      </c>
      <c r="M3222">
        <v>0.85613959898976799</v>
      </c>
      <c r="N3222" s="44">
        <v>0.66280370222681861</v>
      </c>
      <c r="O3222" s="161"/>
      <c r="P3222" s="162"/>
      <c r="Q3222" s="162"/>
      <c r="R3222" s="163"/>
      <c r="S3222" s="161"/>
      <c r="V3222" s="163"/>
      <c r="W3222" s="164"/>
      <c r="X3222" s="164"/>
    </row>
    <row r="3223" spans="10:24" x14ac:dyDescent="0.25">
      <c r="J3223">
        <v>3220</v>
      </c>
      <c r="K3223" s="43">
        <v>0.9410346969454898</v>
      </c>
      <c r="L3223">
        <v>0.57080475692413801</v>
      </c>
      <c r="M3223">
        <v>0.44662142615764555</v>
      </c>
      <c r="N3223" s="44">
        <v>9.5534651764400347E-2</v>
      </c>
      <c r="O3223" s="161"/>
      <c r="P3223" s="162"/>
      <c r="Q3223" s="162"/>
      <c r="R3223" s="163"/>
      <c r="S3223" s="161"/>
      <c r="V3223" s="163"/>
      <c r="W3223" s="164"/>
      <c r="X3223" s="164"/>
    </row>
    <row r="3224" spans="10:24" x14ac:dyDescent="0.25">
      <c r="J3224">
        <v>3221</v>
      </c>
      <c r="K3224" s="43">
        <v>0.26218807681159795</v>
      </c>
      <c r="L3224">
        <v>0.90857420743501804</v>
      </c>
      <c r="M3224">
        <v>0.34886258974917916</v>
      </c>
      <c r="N3224" s="44">
        <v>0.38177274604939182</v>
      </c>
      <c r="O3224" s="161"/>
      <c r="P3224" s="162"/>
      <c r="Q3224" s="162"/>
      <c r="R3224" s="163"/>
      <c r="S3224" s="161"/>
      <c r="V3224" s="163"/>
      <c r="W3224" s="164"/>
      <c r="X3224" s="164"/>
    </row>
    <row r="3225" spans="10:24" x14ac:dyDescent="0.25">
      <c r="J3225">
        <v>3222</v>
      </c>
      <c r="K3225" s="43">
        <v>0.18146794518838694</v>
      </c>
      <c r="L3225">
        <v>0.35510537622320426</v>
      </c>
      <c r="M3225">
        <v>0.15051030658783859</v>
      </c>
      <c r="N3225" s="44">
        <v>0.1147371090903706</v>
      </c>
      <c r="O3225" s="161"/>
      <c r="P3225" s="162"/>
      <c r="Q3225" s="162"/>
      <c r="R3225" s="163"/>
      <c r="S3225" s="161"/>
      <c r="V3225" s="163"/>
      <c r="W3225" s="164"/>
      <c r="X3225" s="164"/>
    </row>
    <row r="3226" spans="10:24" x14ac:dyDescent="0.25">
      <c r="J3226">
        <v>3223</v>
      </c>
      <c r="K3226" s="43">
        <v>0.72369324682927672</v>
      </c>
      <c r="L3226">
        <v>4.9226347564966244E-2</v>
      </c>
      <c r="M3226">
        <v>0.55655450240155835</v>
      </c>
      <c r="N3226" s="44">
        <v>0.93972652293500336</v>
      </c>
      <c r="O3226" s="161"/>
      <c r="P3226" s="162"/>
      <c r="Q3226" s="162"/>
      <c r="R3226" s="163"/>
      <c r="S3226" s="161"/>
      <c r="V3226" s="163"/>
      <c r="W3226" s="164"/>
      <c r="X3226" s="164"/>
    </row>
    <row r="3227" spans="10:24" x14ac:dyDescent="0.25">
      <c r="J3227">
        <v>3224</v>
      </c>
      <c r="K3227" s="43">
        <v>0.7056600631840807</v>
      </c>
      <c r="L3227">
        <v>0.5625475307843939</v>
      </c>
      <c r="M3227">
        <v>0.42553789121513574</v>
      </c>
      <c r="N3227" s="44">
        <v>0.75147881157237251</v>
      </c>
      <c r="O3227" s="161"/>
      <c r="P3227" s="162"/>
      <c r="Q3227" s="162"/>
      <c r="R3227" s="163"/>
      <c r="S3227" s="161"/>
      <c r="V3227" s="163"/>
      <c r="W3227" s="164"/>
      <c r="X3227" s="164"/>
    </row>
    <row r="3228" spans="10:24" x14ac:dyDescent="0.25">
      <c r="J3228">
        <v>3225</v>
      </c>
      <c r="K3228" s="43">
        <v>0.83943443461384515</v>
      </c>
      <c r="L3228">
        <v>0.9655798344899692</v>
      </c>
      <c r="M3228">
        <v>0.22284569636057483</v>
      </c>
      <c r="N3228" s="44">
        <v>0.90283627494434771</v>
      </c>
      <c r="O3228" s="161"/>
      <c r="P3228" s="162"/>
      <c r="Q3228" s="162"/>
      <c r="R3228" s="163"/>
      <c r="S3228" s="161"/>
      <c r="V3228" s="163"/>
      <c r="W3228" s="164"/>
      <c r="X3228" s="164"/>
    </row>
    <row r="3229" spans="10:24" x14ac:dyDescent="0.25">
      <c r="J3229">
        <v>3226</v>
      </c>
      <c r="K3229" s="43">
        <v>0.96272963268803813</v>
      </c>
      <c r="L3229">
        <v>0.9499088959443317</v>
      </c>
      <c r="M3229">
        <v>0.16784852417990426</v>
      </c>
      <c r="N3229" s="44">
        <v>0.68334112083192589</v>
      </c>
      <c r="O3229" s="161"/>
      <c r="P3229" s="162"/>
      <c r="Q3229" s="162"/>
      <c r="R3229" s="163"/>
      <c r="S3229" s="161"/>
      <c r="V3229" s="163"/>
      <c r="W3229" s="164"/>
      <c r="X3229" s="164"/>
    </row>
    <row r="3230" spans="10:24" x14ac:dyDescent="0.25">
      <c r="J3230">
        <v>3227</v>
      </c>
      <c r="K3230" s="43">
        <v>0.81205608425235909</v>
      </c>
      <c r="L3230">
        <v>0.89933757053239527</v>
      </c>
      <c r="M3230">
        <v>0.48474862477601155</v>
      </c>
      <c r="N3230" s="44">
        <v>0.29334813811899396</v>
      </c>
      <c r="O3230" s="161"/>
      <c r="P3230" s="162"/>
      <c r="Q3230" s="162"/>
      <c r="R3230" s="163"/>
      <c r="S3230" s="161"/>
      <c r="V3230" s="163"/>
      <c r="W3230" s="164"/>
      <c r="X3230" s="164"/>
    </row>
    <row r="3231" spans="10:24" x14ac:dyDescent="0.25">
      <c r="J3231">
        <v>3228</v>
      </c>
      <c r="K3231" s="43">
        <v>0.98223947170942694</v>
      </c>
      <c r="L3231">
        <v>0.53895912241166111</v>
      </c>
      <c r="M3231">
        <v>0.84713443454384707</v>
      </c>
      <c r="N3231" s="44">
        <v>0.57775016834673776</v>
      </c>
      <c r="O3231" s="161"/>
      <c r="P3231" s="162"/>
      <c r="Q3231" s="162"/>
      <c r="R3231" s="163"/>
      <c r="S3231" s="161"/>
      <c r="V3231" s="163"/>
      <c r="W3231" s="164"/>
      <c r="X3231" s="164"/>
    </row>
    <row r="3232" spans="10:24" x14ac:dyDescent="0.25">
      <c r="J3232">
        <v>3229</v>
      </c>
      <c r="K3232" s="43">
        <v>0.36795684743334378</v>
      </c>
      <c r="L3232">
        <v>0.27905417365871865</v>
      </c>
      <c r="M3232">
        <v>0.79278792608573567</v>
      </c>
      <c r="N3232" s="44">
        <v>3.9225326231890345E-2</v>
      </c>
      <c r="O3232" s="161"/>
      <c r="P3232" s="162"/>
      <c r="Q3232" s="162"/>
      <c r="R3232" s="163"/>
      <c r="S3232" s="161"/>
      <c r="V3232" s="163"/>
      <c r="W3232" s="164"/>
      <c r="X3232" s="164"/>
    </row>
    <row r="3233" spans="10:24" x14ac:dyDescent="0.25">
      <c r="J3233">
        <v>3230</v>
      </c>
      <c r="K3233" s="43">
        <v>0.62851334222286837</v>
      </c>
      <c r="L3233">
        <v>0.74117253158562002</v>
      </c>
      <c r="M3233">
        <v>0.57715040863016387</v>
      </c>
      <c r="N3233" s="44">
        <v>0.61739745077004571</v>
      </c>
      <c r="O3233" s="161"/>
      <c r="P3233" s="162"/>
      <c r="Q3233" s="162"/>
      <c r="R3233" s="163"/>
      <c r="S3233" s="161"/>
      <c r="V3233" s="163"/>
      <c r="W3233" s="164"/>
      <c r="X3233" s="164"/>
    </row>
    <row r="3234" spans="10:24" x14ac:dyDescent="0.25">
      <c r="J3234">
        <v>3231</v>
      </c>
      <c r="K3234" s="43">
        <v>0.26083104945689262</v>
      </c>
      <c r="L3234">
        <v>9.1093561952779845E-2</v>
      </c>
      <c r="M3234">
        <v>0.46633937915197332</v>
      </c>
      <c r="N3234" s="44">
        <v>0.24664134345443345</v>
      </c>
      <c r="O3234" s="161"/>
      <c r="P3234" s="162"/>
      <c r="Q3234" s="162"/>
      <c r="R3234" s="163"/>
      <c r="S3234" s="161"/>
      <c r="V3234" s="163"/>
      <c r="W3234" s="164"/>
      <c r="X3234" s="164"/>
    </row>
    <row r="3235" spans="10:24" x14ac:dyDescent="0.25">
      <c r="J3235">
        <v>3232</v>
      </c>
      <c r="K3235" s="43">
        <v>0.19967653609215408</v>
      </c>
      <c r="L3235">
        <v>0.14725889965191208</v>
      </c>
      <c r="M3235">
        <v>0.50886405336432816</v>
      </c>
      <c r="N3235" s="44">
        <v>0.39426484190332223</v>
      </c>
      <c r="O3235" s="161"/>
      <c r="P3235" s="162"/>
      <c r="Q3235" s="162"/>
      <c r="R3235" s="163"/>
      <c r="S3235" s="161"/>
      <c r="V3235" s="163"/>
      <c r="W3235" s="164"/>
      <c r="X3235" s="164"/>
    </row>
    <row r="3236" spans="10:24" x14ac:dyDescent="0.25">
      <c r="J3236">
        <v>3233</v>
      </c>
      <c r="K3236" s="43">
        <v>0.36858822821851855</v>
      </c>
      <c r="L3236">
        <v>0.93204306647287571</v>
      </c>
      <c r="M3236">
        <v>0.87015582474332553</v>
      </c>
      <c r="N3236" s="44">
        <v>0.24048473964456052</v>
      </c>
      <c r="O3236" s="161"/>
      <c r="P3236" s="162"/>
      <c r="Q3236" s="162"/>
      <c r="R3236" s="163"/>
      <c r="S3236" s="161"/>
      <c r="V3236" s="163"/>
      <c r="W3236" s="164"/>
      <c r="X3236" s="164"/>
    </row>
    <row r="3237" spans="10:24" x14ac:dyDescent="0.25">
      <c r="J3237">
        <v>3234</v>
      </c>
      <c r="K3237" s="43">
        <v>0.32348758192059512</v>
      </c>
      <c r="L3237">
        <v>0.8485651788516545</v>
      </c>
      <c r="M3237">
        <v>0.36908102264437193</v>
      </c>
      <c r="N3237" s="44">
        <v>8.7645104246591332E-2</v>
      </c>
      <c r="O3237" s="161"/>
      <c r="P3237" s="162"/>
      <c r="Q3237" s="162"/>
      <c r="R3237" s="163"/>
      <c r="S3237" s="161"/>
      <c r="V3237" s="163"/>
      <c r="W3237" s="164"/>
      <c r="X3237" s="164"/>
    </row>
    <row r="3238" spans="10:24" x14ac:dyDescent="0.25">
      <c r="J3238">
        <v>3235</v>
      </c>
      <c r="K3238" s="43">
        <v>9.5041879156974929E-2</v>
      </c>
      <c r="L3238">
        <v>0.13895897992549777</v>
      </c>
      <c r="M3238">
        <v>0.96882040591765739</v>
      </c>
      <c r="N3238" s="44">
        <v>0.56107829630148853</v>
      </c>
      <c r="O3238" s="161"/>
      <c r="P3238" s="162"/>
      <c r="Q3238" s="162"/>
      <c r="R3238" s="163"/>
      <c r="S3238" s="161"/>
      <c r="V3238" s="163"/>
      <c r="W3238" s="164"/>
      <c r="X3238" s="164"/>
    </row>
    <row r="3239" spans="10:24" x14ac:dyDescent="0.25">
      <c r="J3239">
        <v>3236</v>
      </c>
      <c r="K3239" s="43">
        <v>0.53805241613746424</v>
      </c>
      <c r="L3239">
        <v>0.91379368332770938</v>
      </c>
      <c r="M3239">
        <v>0.96703627243723334</v>
      </c>
      <c r="N3239" s="44">
        <v>0.60027321752300533</v>
      </c>
      <c r="O3239" s="161"/>
      <c r="P3239" s="162"/>
      <c r="Q3239" s="162"/>
      <c r="R3239" s="163"/>
      <c r="S3239" s="161"/>
      <c r="V3239" s="163"/>
      <c r="W3239" s="164"/>
      <c r="X3239" s="164"/>
    </row>
    <row r="3240" spans="10:24" x14ac:dyDescent="0.25">
      <c r="J3240">
        <v>3237</v>
      </c>
      <c r="K3240" s="43">
        <v>0.85842107930293721</v>
      </c>
      <c r="L3240">
        <v>0.10052088240440582</v>
      </c>
      <c r="M3240">
        <v>0.40706154637186054</v>
      </c>
      <c r="N3240" s="44">
        <v>0.72098146967495591</v>
      </c>
      <c r="O3240" s="161"/>
      <c r="P3240" s="162"/>
      <c r="Q3240" s="162"/>
      <c r="R3240" s="163"/>
      <c r="S3240" s="161"/>
      <c r="V3240" s="163"/>
      <c r="W3240" s="164"/>
      <c r="X3240" s="164"/>
    </row>
    <row r="3241" spans="10:24" x14ac:dyDescent="0.25">
      <c r="J3241">
        <v>3238</v>
      </c>
      <c r="K3241" s="43">
        <v>9.5462467027302433E-2</v>
      </c>
      <c r="L3241">
        <v>0.43919915234109541</v>
      </c>
      <c r="M3241">
        <v>0.12231075108161393</v>
      </c>
      <c r="N3241" s="44">
        <v>0.94478654591411382</v>
      </c>
      <c r="O3241" s="161"/>
      <c r="P3241" s="162"/>
      <c r="Q3241" s="162"/>
      <c r="R3241" s="163"/>
      <c r="S3241" s="161"/>
      <c r="V3241" s="163"/>
      <c r="W3241" s="164"/>
      <c r="X3241" s="164"/>
    </row>
    <row r="3242" spans="10:24" x14ac:dyDescent="0.25">
      <c r="J3242">
        <v>3239</v>
      </c>
      <c r="K3242" s="43">
        <v>0.28796571151404382</v>
      </c>
      <c r="L3242">
        <v>0.29346971617815965</v>
      </c>
      <c r="M3242">
        <v>0.41696864989779425</v>
      </c>
      <c r="N3242" s="44">
        <v>0.60386489244917985</v>
      </c>
      <c r="O3242" s="161"/>
      <c r="P3242" s="162"/>
      <c r="Q3242" s="162"/>
      <c r="R3242" s="163"/>
      <c r="S3242" s="161"/>
      <c r="V3242" s="163"/>
      <c r="W3242" s="164"/>
      <c r="X3242" s="164"/>
    </row>
    <row r="3243" spans="10:24" x14ac:dyDescent="0.25">
      <c r="J3243">
        <v>3240</v>
      </c>
      <c r="K3243" s="43">
        <v>0.19483621988665667</v>
      </c>
      <c r="L3243">
        <v>0.14779724192670407</v>
      </c>
      <c r="M3243">
        <v>0.73391842616011971</v>
      </c>
      <c r="N3243" s="44">
        <v>0.37298797934440453</v>
      </c>
      <c r="O3243" s="161"/>
      <c r="P3243" s="162"/>
      <c r="Q3243" s="162"/>
      <c r="R3243" s="163"/>
      <c r="S3243" s="161"/>
      <c r="V3243" s="163"/>
      <c r="W3243" s="164"/>
      <c r="X3243" s="164"/>
    </row>
    <row r="3244" spans="10:24" x14ac:dyDescent="0.25">
      <c r="J3244">
        <v>3241</v>
      </c>
      <c r="K3244" s="43">
        <v>0.18791169372279815</v>
      </c>
      <c r="L3244">
        <v>0.11178974329639557</v>
      </c>
      <c r="M3244">
        <v>0.4947140769462649</v>
      </c>
      <c r="N3244" s="44">
        <v>0.98566976994014877</v>
      </c>
      <c r="O3244" s="161"/>
      <c r="P3244" s="162"/>
      <c r="Q3244" s="162"/>
      <c r="R3244" s="163"/>
      <c r="S3244" s="161"/>
      <c r="V3244" s="163"/>
      <c r="W3244" s="164"/>
      <c r="X3244" s="164"/>
    </row>
    <row r="3245" spans="10:24" x14ac:dyDescent="0.25">
      <c r="J3245">
        <v>3242</v>
      </c>
      <c r="K3245" s="43">
        <v>9.9621367311441889E-2</v>
      </c>
      <c r="L3245">
        <v>0.91401718516136687</v>
      </c>
      <c r="M3245">
        <v>0.91062449113173927</v>
      </c>
      <c r="N3245" s="44">
        <v>0.68686412249139372</v>
      </c>
      <c r="O3245" s="161"/>
      <c r="P3245" s="162"/>
      <c r="Q3245" s="162"/>
      <c r="R3245" s="163"/>
      <c r="S3245" s="161"/>
      <c r="V3245" s="163"/>
      <c r="W3245" s="164"/>
      <c r="X3245" s="164"/>
    </row>
    <row r="3246" spans="10:24" x14ac:dyDescent="0.25">
      <c r="J3246">
        <v>3243</v>
      </c>
      <c r="K3246" s="43">
        <v>0.69913300222867625</v>
      </c>
      <c r="L3246">
        <v>0.85960945877070116</v>
      </c>
      <c r="M3246">
        <v>0.63749248457424867</v>
      </c>
      <c r="N3246" s="44">
        <v>0.97459712575405977</v>
      </c>
      <c r="O3246" s="161"/>
      <c r="P3246" s="162"/>
      <c r="Q3246" s="162"/>
      <c r="R3246" s="163"/>
      <c r="S3246" s="161"/>
      <c r="V3246" s="163"/>
      <c r="W3246" s="164"/>
      <c r="X3246" s="164"/>
    </row>
    <row r="3247" spans="10:24" x14ac:dyDescent="0.25">
      <c r="J3247">
        <v>3244</v>
      </c>
      <c r="K3247" s="43">
        <v>0.84989740204303432</v>
      </c>
      <c r="L3247">
        <v>0.6656536803070191</v>
      </c>
      <c r="M3247">
        <v>0.16911946170360115</v>
      </c>
      <c r="N3247" s="44">
        <v>5.5630685742373953E-2</v>
      </c>
      <c r="O3247" s="161"/>
      <c r="P3247" s="162"/>
      <c r="Q3247" s="162"/>
      <c r="R3247" s="163"/>
      <c r="S3247" s="161"/>
      <c r="V3247" s="163"/>
      <c r="W3247" s="164"/>
      <c r="X3247" s="164"/>
    </row>
    <row r="3248" spans="10:24" x14ac:dyDescent="0.25">
      <c r="J3248">
        <v>3245</v>
      </c>
      <c r="K3248" s="43">
        <v>0.93288264502178087</v>
      </c>
      <c r="L3248">
        <v>0.97500530291696086</v>
      </c>
      <c r="M3248">
        <v>0.45557082816875438</v>
      </c>
      <c r="N3248" s="44">
        <v>0.56619107852208939</v>
      </c>
      <c r="O3248" s="161"/>
      <c r="P3248" s="162"/>
      <c r="Q3248" s="162"/>
      <c r="R3248" s="163"/>
      <c r="S3248" s="161"/>
      <c r="V3248" s="163"/>
      <c r="W3248" s="164"/>
      <c r="X3248" s="164"/>
    </row>
    <row r="3249" spans="10:24" x14ac:dyDescent="0.25">
      <c r="J3249">
        <v>3246</v>
      </c>
      <c r="K3249" s="43">
        <v>0.10863909549196604</v>
      </c>
      <c r="L3249">
        <v>0.79221683584566815</v>
      </c>
      <c r="M3249">
        <v>5.4164269393682241E-2</v>
      </c>
      <c r="N3249" s="44">
        <v>0.50296287722546462</v>
      </c>
      <c r="O3249" s="161"/>
      <c r="P3249" s="162"/>
      <c r="Q3249" s="162"/>
      <c r="R3249" s="163"/>
      <c r="S3249" s="161"/>
      <c r="V3249" s="163"/>
      <c r="W3249" s="164"/>
      <c r="X3249" s="164"/>
    </row>
    <row r="3250" spans="10:24" x14ac:dyDescent="0.25">
      <c r="J3250">
        <v>3247</v>
      </c>
      <c r="K3250" s="43">
        <v>0.16614615862040072</v>
      </c>
      <c r="L3250">
        <v>1.7554862237210922E-2</v>
      </c>
      <c r="M3250">
        <v>0.25747875798030451</v>
      </c>
      <c r="N3250" s="44">
        <v>0.62340144581255919</v>
      </c>
      <c r="O3250" s="161"/>
      <c r="P3250" s="162"/>
      <c r="Q3250" s="162"/>
      <c r="R3250" s="163"/>
      <c r="S3250" s="161"/>
      <c r="V3250" s="163"/>
      <c r="W3250" s="164"/>
      <c r="X3250" s="164"/>
    </row>
    <row r="3251" spans="10:24" x14ac:dyDescent="0.25">
      <c r="J3251">
        <v>3248</v>
      </c>
      <c r="K3251" s="43">
        <v>0.23753193144033324</v>
      </c>
      <c r="L3251">
        <v>0.32467232587534356</v>
      </c>
      <c r="M3251">
        <v>0.11026098030216158</v>
      </c>
      <c r="N3251" s="44">
        <v>1.3703854676710536E-2</v>
      </c>
      <c r="O3251" s="161"/>
      <c r="P3251" s="162"/>
      <c r="Q3251" s="162"/>
      <c r="R3251" s="163"/>
      <c r="S3251" s="161"/>
      <c r="V3251" s="163"/>
      <c r="W3251" s="164"/>
      <c r="X3251" s="164"/>
    </row>
    <row r="3252" spans="10:24" x14ac:dyDescent="0.25">
      <c r="J3252">
        <v>3249</v>
      </c>
      <c r="K3252" s="43">
        <v>0.57383388128267176</v>
      </c>
      <c r="L3252">
        <v>0.3562538969303406</v>
      </c>
      <c r="M3252">
        <v>0.97885314398383938</v>
      </c>
      <c r="N3252" s="44">
        <v>0.90517476756452031</v>
      </c>
      <c r="O3252" s="161"/>
      <c r="P3252" s="162"/>
      <c r="Q3252" s="162"/>
      <c r="R3252" s="163"/>
      <c r="S3252" s="161"/>
      <c r="V3252" s="163"/>
      <c r="W3252" s="164"/>
      <c r="X3252" s="164"/>
    </row>
    <row r="3253" spans="10:24" x14ac:dyDescent="0.25">
      <c r="J3253">
        <v>3250</v>
      </c>
      <c r="K3253" s="43">
        <v>0.99450546420448915</v>
      </c>
      <c r="L3253">
        <v>0.98116873899828438</v>
      </c>
      <c r="M3253">
        <v>0.64648743945620013</v>
      </c>
      <c r="N3253" s="44">
        <v>0.36469532286157469</v>
      </c>
      <c r="O3253" s="161"/>
      <c r="P3253" s="162"/>
      <c r="Q3253" s="162"/>
      <c r="R3253" s="163"/>
      <c r="S3253" s="161"/>
      <c r="V3253" s="163"/>
      <c r="W3253" s="164"/>
      <c r="X3253" s="164"/>
    </row>
    <row r="3254" spans="10:24" x14ac:dyDescent="0.25">
      <c r="J3254">
        <v>3251</v>
      </c>
      <c r="K3254" s="43">
        <v>0.54678976639660593</v>
      </c>
      <c r="L3254">
        <v>0.82512873608448278</v>
      </c>
      <c r="M3254">
        <v>0.92221730478003416</v>
      </c>
      <c r="N3254" s="44">
        <v>0.16026486381411365</v>
      </c>
      <c r="O3254" s="161"/>
      <c r="P3254" s="162"/>
      <c r="Q3254" s="162"/>
      <c r="R3254" s="163"/>
      <c r="S3254" s="161"/>
      <c r="V3254" s="163"/>
      <c r="W3254" s="164"/>
      <c r="X3254" s="164"/>
    </row>
    <row r="3255" spans="10:24" x14ac:dyDescent="0.25">
      <c r="J3255">
        <v>3252</v>
      </c>
      <c r="K3255" s="43">
        <v>0.52006351284732399</v>
      </c>
      <c r="L3255">
        <v>6.0381169031171744E-3</v>
      </c>
      <c r="M3255">
        <v>0.92890654214593549</v>
      </c>
      <c r="N3255" s="44">
        <v>0.59123838861489841</v>
      </c>
      <c r="O3255" s="161"/>
      <c r="P3255" s="162"/>
      <c r="Q3255" s="162"/>
      <c r="R3255" s="163"/>
      <c r="S3255" s="161"/>
      <c r="V3255" s="163"/>
      <c r="W3255" s="164"/>
      <c r="X3255" s="164"/>
    </row>
    <row r="3256" spans="10:24" x14ac:dyDescent="0.25">
      <c r="J3256">
        <v>3253</v>
      </c>
      <c r="K3256" s="43">
        <v>0.4241637273731641</v>
      </c>
      <c r="L3256">
        <v>0.120460221108599</v>
      </c>
      <c r="M3256">
        <v>0.98384804011874127</v>
      </c>
      <c r="N3256" s="44">
        <v>0.38888913474220355</v>
      </c>
      <c r="O3256" s="161"/>
      <c r="P3256" s="162"/>
      <c r="Q3256" s="162"/>
      <c r="R3256" s="163"/>
      <c r="S3256" s="161"/>
      <c r="V3256" s="163"/>
      <c r="W3256" s="164"/>
      <c r="X3256" s="164"/>
    </row>
    <row r="3257" spans="10:24" x14ac:dyDescent="0.25">
      <c r="J3257">
        <v>3254</v>
      </c>
      <c r="K3257" s="43">
        <v>0.94968812799447089</v>
      </c>
      <c r="L3257">
        <v>0.69143303649815069</v>
      </c>
      <c r="M3257">
        <v>0.41660656096834447</v>
      </c>
      <c r="N3257" s="44">
        <v>0.58165244037931763</v>
      </c>
      <c r="O3257" s="161"/>
      <c r="P3257" s="162"/>
      <c r="Q3257" s="162"/>
      <c r="R3257" s="163"/>
      <c r="S3257" s="161"/>
      <c r="V3257" s="163"/>
      <c r="W3257" s="164"/>
      <c r="X3257" s="164"/>
    </row>
    <row r="3258" spans="10:24" x14ac:dyDescent="0.25">
      <c r="J3258">
        <v>3255</v>
      </c>
      <c r="K3258" s="43">
        <v>0.34261055613644464</v>
      </c>
      <c r="L3258">
        <v>0.50168918989549594</v>
      </c>
      <c r="M3258">
        <v>7.6213182534182855E-2</v>
      </c>
      <c r="N3258" s="44">
        <v>1.6041697752491757E-2</v>
      </c>
      <c r="O3258" s="161"/>
      <c r="P3258" s="162"/>
      <c r="Q3258" s="162"/>
      <c r="R3258" s="163"/>
      <c r="S3258" s="161"/>
      <c r="V3258" s="163"/>
      <c r="W3258" s="164"/>
      <c r="X3258" s="164"/>
    </row>
    <row r="3259" spans="10:24" x14ac:dyDescent="0.25">
      <c r="J3259">
        <v>3256</v>
      </c>
      <c r="K3259" s="43">
        <v>1.3526761292321221E-2</v>
      </c>
      <c r="L3259">
        <v>0.47669524395126928</v>
      </c>
      <c r="M3259">
        <v>0.76988676802621492</v>
      </c>
      <c r="N3259" s="44">
        <v>0.20394429819127791</v>
      </c>
      <c r="O3259" s="161"/>
      <c r="P3259" s="162"/>
      <c r="Q3259" s="162"/>
      <c r="R3259" s="163"/>
      <c r="S3259" s="161"/>
      <c r="V3259" s="163"/>
      <c r="W3259" s="164"/>
      <c r="X3259" s="164"/>
    </row>
    <row r="3260" spans="10:24" x14ac:dyDescent="0.25">
      <c r="J3260">
        <v>3257</v>
      </c>
      <c r="K3260" s="43">
        <v>0.99367828184468354</v>
      </c>
      <c r="L3260">
        <v>0.42763032050627015</v>
      </c>
      <c r="M3260">
        <v>0.94203658536219148</v>
      </c>
      <c r="N3260" s="44">
        <v>0.31783408943704738</v>
      </c>
      <c r="O3260" s="161"/>
      <c r="P3260" s="162"/>
      <c r="Q3260" s="162"/>
      <c r="R3260" s="163"/>
      <c r="S3260" s="161"/>
      <c r="V3260" s="163"/>
      <c r="W3260" s="164"/>
      <c r="X3260" s="164"/>
    </row>
    <row r="3261" spans="10:24" x14ac:dyDescent="0.25">
      <c r="J3261">
        <v>3258</v>
      </c>
      <c r="K3261" s="43">
        <v>0.78479253002925797</v>
      </c>
      <c r="L3261">
        <v>0.1884513256363759</v>
      </c>
      <c r="M3261">
        <v>0.73255769328485865</v>
      </c>
      <c r="N3261" s="44">
        <v>9.8746883147145303E-2</v>
      </c>
      <c r="O3261" s="161"/>
      <c r="P3261" s="162"/>
      <c r="Q3261" s="162"/>
      <c r="R3261" s="163"/>
      <c r="S3261" s="161"/>
      <c r="V3261" s="163"/>
      <c r="W3261" s="164"/>
      <c r="X3261" s="164"/>
    </row>
    <row r="3262" spans="10:24" x14ac:dyDescent="0.25">
      <c r="J3262">
        <v>3259</v>
      </c>
      <c r="K3262" s="43">
        <v>0.9542680748880128</v>
      </c>
      <c r="L3262">
        <v>4.8438625555053849E-2</v>
      </c>
      <c r="M3262">
        <v>0.38177579703501408</v>
      </c>
      <c r="N3262" s="44">
        <v>0.53220181756791052</v>
      </c>
      <c r="O3262" s="161"/>
      <c r="P3262" s="162"/>
      <c r="Q3262" s="162"/>
      <c r="R3262" s="163"/>
      <c r="S3262" s="161"/>
      <c r="V3262" s="163"/>
      <c r="W3262" s="164"/>
      <c r="X3262" s="164"/>
    </row>
    <row r="3263" spans="10:24" x14ac:dyDescent="0.25">
      <c r="J3263">
        <v>3260</v>
      </c>
      <c r="K3263" s="43">
        <v>0.89320728030776686</v>
      </c>
      <c r="L3263">
        <v>0.42570417700833763</v>
      </c>
      <c r="M3263">
        <v>0.79398312985951425</v>
      </c>
      <c r="N3263" s="44">
        <v>0.44807001292591808</v>
      </c>
      <c r="O3263" s="161"/>
      <c r="P3263" s="162"/>
      <c r="Q3263" s="162"/>
      <c r="R3263" s="163"/>
      <c r="S3263" s="161"/>
      <c r="V3263" s="163"/>
      <c r="W3263" s="164"/>
      <c r="X3263" s="164"/>
    </row>
    <row r="3264" spans="10:24" x14ac:dyDescent="0.25">
      <c r="J3264">
        <v>3261</v>
      </c>
      <c r="K3264" s="43">
        <v>0.88539964519526082</v>
      </c>
      <c r="L3264">
        <v>0.28668086555801275</v>
      </c>
      <c r="M3264">
        <v>0.83294150129701883</v>
      </c>
      <c r="N3264" s="44">
        <v>0.68548276127156993</v>
      </c>
      <c r="O3264" s="161"/>
      <c r="P3264" s="162"/>
      <c r="Q3264" s="162"/>
      <c r="R3264" s="163"/>
      <c r="S3264" s="161"/>
      <c r="V3264" s="163"/>
      <c r="W3264" s="164"/>
      <c r="X3264" s="164"/>
    </row>
    <row r="3265" spans="10:24" x14ac:dyDescent="0.25">
      <c r="J3265">
        <v>3262</v>
      </c>
      <c r="K3265" s="43">
        <v>0.66671200977887901</v>
      </c>
      <c r="L3265">
        <v>0.4732818833418323</v>
      </c>
      <c r="M3265">
        <v>0.78358879616591959</v>
      </c>
      <c r="N3265" s="44">
        <v>0.8487024745570797</v>
      </c>
      <c r="O3265" s="161"/>
      <c r="P3265" s="162"/>
      <c r="Q3265" s="162"/>
      <c r="R3265" s="163"/>
      <c r="S3265" s="161"/>
      <c r="V3265" s="163"/>
      <c r="W3265" s="164"/>
      <c r="X3265" s="164"/>
    </row>
    <row r="3266" spans="10:24" x14ac:dyDescent="0.25">
      <c r="J3266">
        <v>3263</v>
      </c>
      <c r="K3266" s="43">
        <v>0.50619655702679212</v>
      </c>
      <c r="L3266">
        <v>0.10105584130612921</v>
      </c>
      <c r="M3266">
        <v>0.11778913291901294</v>
      </c>
      <c r="N3266" s="44">
        <v>0.43651498196634031</v>
      </c>
      <c r="O3266" s="161"/>
      <c r="P3266" s="162"/>
      <c r="Q3266" s="162"/>
      <c r="R3266" s="163"/>
      <c r="S3266" s="161"/>
      <c r="V3266" s="163"/>
      <c r="W3266" s="164"/>
      <c r="X3266" s="164"/>
    </row>
    <row r="3267" spans="10:24" x14ac:dyDescent="0.25">
      <c r="J3267">
        <v>3264</v>
      </c>
      <c r="K3267" s="43">
        <v>0.55256459016446091</v>
      </c>
      <c r="L3267">
        <v>0.65781090132088715</v>
      </c>
      <c r="M3267">
        <v>0.84156545970952989</v>
      </c>
      <c r="N3267" s="44">
        <v>0.45639967674721305</v>
      </c>
      <c r="O3267" s="161"/>
      <c r="P3267" s="162"/>
      <c r="Q3267" s="162"/>
      <c r="R3267" s="163"/>
      <c r="S3267" s="161"/>
      <c r="V3267" s="163"/>
      <c r="W3267" s="164"/>
      <c r="X3267" s="164"/>
    </row>
    <row r="3268" spans="10:24" x14ac:dyDescent="0.25">
      <c r="J3268">
        <v>3265</v>
      </c>
      <c r="K3268" s="43">
        <v>0.21162671491125595</v>
      </c>
      <c r="L3268">
        <v>0.4161692823977966</v>
      </c>
      <c r="M3268">
        <v>7.9821635709293126E-2</v>
      </c>
      <c r="N3268" s="44">
        <v>0.60880329823470813</v>
      </c>
      <c r="O3268" s="161"/>
      <c r="P3268" s="162"/>
      <c r="Q3268" s="162"/>
      <c r="R3268" s="163"/>
      <c r="S3268" s="161"/>
      <c r="V3268" s="163"/>
      <c r="W3268" s="164"/>
      <c r="X3268" s="164"/>
    </row>
    <row r="3269" spans="10:24" x14ac:dyDescent="0.25">
      <c r="J3269">
        <v>3266</v>
      </c>
      <c r="K3269" s="43">
        <v>0.20292923877546587</v>
      </c>
      <c r="L3269">
        <v>0.97793892439941354</v>
      </c>
      <c r="M3269">
        <v>0.72462292185755151</v>
      </c>
      <c r="N3269" s="44">
        <v>0.86089434765801165</v>
      </c>
      <c r="O3269" s="161"/>
      <c r="P3269" s="162"/>
      <c r="Q3269" s="162"/>
      <c r="R3269" s="163"/>
      <c r="S3269" s="161"/>
      <c r="V3269" s="163"/>
      <c r="W3269" s="164"/>
      <c r="X3269" s="164"/>
    </row>
    <row r="3270" spans="10:24" x14ac:dyDescent="0.25">
      <c r="J3270">
        <v>3267</v>
      </c>
      <c r="K3270" s="43">
        <v>0.65775431455646571</v>
      </c>
      <c r="L3270">
        <v>0.94465793889155703</v>
      </c>
      <c r="M3270">
        <v>0.96254404121230364</v>
      </c>
      <c r="N3270" s="44">
        <v>0.77598060807557612</v>
      </c>
      <c r="O3270" s="161"/>
      <c r="P3270" s="162"/>
      <c r="Q3270" s="162"/>
      <c r="R3270" s="163"/>
      <c r="S3270" s="161"/>
      <c r="V3270" s="163"/>
      <c r="W3270" s="164"/>
      <c r="X3270" s="164"/>
    </row>
    <row r="3271" spans="10:24" x14ac:dyDescent="0.25">
      <c r="J3271">
        <v>3268</v>
      </c>
      <c r="K3271" s="43">
        <v>0.22514162125882176</v>
      </c>
      <c r="L3271">
        <v>0.94502701368717412</v>
      </c>
      <c r="M3271">
        <v>0.96742156693526093</v>
      </c>
      <c r="N3271" s="44">
        <v>0.37048663976044316</v>
      </c>
      <c r="O3271" s="161"/>
      <c r="P3271" s="162"/>
      <c r="Q3271" s="162"/>
      <c r="R3271" s="163"/>
      <c r="S3271" s="161"/>
      <c r="V3271" s="163"/>
      <c r="W3271" s="164"/>
      <c r="X3271" s="164"/>
    </row>
    <row r="3272" spans="10:24" x14ac:dyDescent="0.25">
      <c r="J3272">
        <v>3269</v>
      </c>
      <c r="K3272" s="43">
        <v>3.6257405560887301E-2</v>
      </c>
      <c r="L3272">
        <v>1.5662105958256345E-2</v>
      </c>
      <c r="M3272">
        <v>0.93464068117896326</v>
      </c>
      <c r="N3272" s="44">
        <v>0.22551445598480557</v>
      </c>
      <c r="O3272" s="161"/>
      <c r="P3272" s="162"/>
      <c r="Q3272" s="162"/>
      <c r="R3272" s="163"/>
      <c r="S3272" s="161"/>
      <c r="V3272" s="163"/>
      <c r="W3272" s="164"/>
      <c r="X3272" s="164"/>
    </row>
    <row r="3273" spans="10:24" x14ac:dyDescent="0.25">
      <c r="J3273">
        <v>3270</v>
      </c>
      <c r="K3273" s="43">
        <v>6.6490587593397321E-2</v>
      </c>
      <c r="L3273">
        <v>0.83572550917132604</v>
      </c>
      <c r="M3273">
        <v>0.5588836692851149</v>
      </c>
      <c r="N3273" s="44">
        <v>5.2489405727550009E-2</v>
      </c>
      <c r="O3273" s="161"/>
      <c r="P3273" s="162"/>
      <c r="Q3273" s="162"/>
      <c r="R3273" s="163"/>
      <c r="S3273" s="161"/>
      <c r="V3273" s="163"/>
      <c r="W3273" s="164"/>
      <c r="X3273" s="164"/>
    </row>
    <row r="3274" spans="10:24" x14ac:dyDescent="0.25">
      <c r="J3274">
        <v>3271</v>
      </c>
      <c r="K3274" s="43">
        <v>0.58213362479747144</v>
      </c>
      <c r="L3274">
        <v>0.65846728708993429</v>
      </c>
      <c r="M3274">
        <v>0.99414012321829348</v>
      </c>
      <c r="N3274" s="44">
        <v>0.30200150051956132</v>
      </c>
      <c r="O3274" s="161"/>
      <c r="P3274" s="162"/>
      <c r="Q3274" s="162"/>
      <c r="R3274" s="163"/>
      <c r="S3274" s="161"/>
      <c r="V3274" s="163"/>
      <c r="W3274" s="164"/>
      <c r="X3274" s="164"/>
    </row>
    <row r="3275" spans="10:24" x14ac:dyDescent="0.25">
      <c r="J3275">
        <v>3272</v>
      </c>
      <c r="K3275" s="43">
        <v>0.83832530793004767</v>
      </c>
      <c r="L3275">
        <v>0.31828322157465994</v>
      </c>
      <c r="M3275">
        <v>0.74936527413974585</v>
      </c>
      <c r="N3275" s="44">
        <v>0.29467031497434149</v>
      </c>
      <c r="O3275" s="161"/>
      <c r="P3275" s="162"/>
      <c r="Q3275" s="162"/>
      <c r="R3275" s="163"/>
      <c r="S3275" s="161"/>
      <c r="V3275" s="163"/>
      <c r="W3275" s="164"/>
      <c r="X3275" s="164"/>
    </row>
    <row r="3276" spans="10:24" x14ac:dyDescent="0.25">
      <c r="J3276">
        <v>3273</v>
      </c>
      <c r="K3276" s="43">
        <v>0.92325280379417407</v>
      </c>
      <c r="L3276">
        <v>0.74887761263959784</v>
      </c>
      <c r="M3276">
        <v>0.45818772960125242</v>
      </c>
      <c r="N3276" s="44">
        <v>0.4370463869418808</v>
      </c>
      <c r="O3276" s="161"/>
      <c r="P3276" s="162"/>
      <c r="Q3276" s="162"/>
      <c r="R3276" s="163"/>
      <c r="S3276" s="161"/>
      <c r="V3276" s="163"/>
      <c r="W3276" s="164"/>
      <c r="X3276" s="164"/>
    </row>
    <row r="3277" spans="10:24" x14ac:dyDescent="0.25">
      <c r="J3277">
        <v>3274</v>
      </c>
      <c r="K3277" s="43">
        <v>2.5823388039827533E-2</v>
      </c>
      <c r="L3277">
        <v>0.74365547414488986</v>
      </c>
      <c r="M3277">
        <v>0.85727900352125486</v>
      </c>
      <c r="N3277" s="44">
        <v>7.9209494843981543E-2</v>
      </c>
      <c r="O3277" s="161"/>
      <c r="P3277" s="162"/>
      <c r="Q3277" s="162"/>
      <c r="R3277" s="163"/>
      <c r="S3277" s="161"/>
      <c r="V3277" s="163"/>
      <c r="W3277" s="164"/>
      <c r="X3277" s="164"/>
    </row>
    <row r="3278" spans="10:24" x14ac:dyDescent="0.25">
      <c r="J3278">
        <v>3275</v>
      </c>
      <c r="K3278" s="43">
        <v>0.4728625355716416</v>
      </c>
      <c r="L3278">
        <v>0.53606778526406906</v>
      </c>
      <c r="M3278">
        <v>0.17802163910081414</v>
      </c>
      <c r="N3278" s="44">
        <v>6.9608987066167805E-2</v>
      </c>
      <c r="O3278" s="161"/>
      <c r="P3278" s="162"/>
      <c r="Q3278" s="162"/>
      <c r="R3278" s="163"/>
      <c r="S3278" s="161"/>
      <c r="V3278" s="163"/>
      <c r="W3278" s="164"/>
      <c r="X3278" s="164"/>
    </row>
    <row r="3279" spans="10:24" x14ac:dyDescent="0.25">
      <c r="J3279">
        <v>3276</v>
      </c>
      <c r="K3279" s="43">
        <v>0.77791892307442756</v>
      </c>
      <c r="L3279">
        <v>0.64166290635590062</v>
      </c>
      <c r="M3279">
        <v>0.73172859403416768</v>
      </c>
      <c r="N3279" s="44">
        <v>4.53370594921777E-2</v>
      </c>
      <c r="O3279" s="161"/>
      <c r="P3279" s="162"/>
      <c r="Q3279" s="162"/>
      <c r="R3279" s="163"/>
      <c r="S3279" s="161"/>
      <c r="V3279" s="163"/>
      <c r="W3279" s="164"/>
      <c r="X3279" s="164"/>
    </row>
    <row r="3280" spans="10:24" x14ac:dyDescent="0.25">
      <c r="J3280">
        <v>3277</v>
      </c>
      <c r="K3280" s="43">
        <v>0.69548242793198756</v>
      </c>
      <c r="L3280">
        <v>0.79022428681068779</v>
      </c>
      <c r="M3280">
        <v>0.38847543155301112</v>
      </c>
      <c r="N3280" s="44">
        <v>0.11257562805220045</v>
      </c>
      <c r="O3280" s="161"/>
      <c r="P3280" s="162"/>
      <c r="Q3280" s="162"/>
      <c r="R3280" s="163"/>
      <c r="S3280" s="161"/>
      <c r="V3280" s="163"/>
      <c r="W3280" s="164"/>
      <c r="X3280" s="164"/>
    </row>
    <row r="3281" spans="10:24" x14ac:dyDescent="0.25">
      <c r="J3281">
        <v>3278</v>
      </c>
      <c r="K3281" s="43">
        <v>0.47137171327452732</v>
      </c>
      <c r="L3281">
        <v>0.43513760329939244</v>
      </c>
      <c r="M3281">
        <v>0.46617438390644017</v>
      </c>
      <c r="N3281" s="44">
        <v>0.79169484307797922</v>
      </c>
      <c r="O3281" s="161"/>
      <c r="P3281" s="162"/>
      <c r="Q3281" s="162"/>
      <c r="R3281" s="163"/>
      <c r="S3281" s="161"/>
      <c r="V3281" s="163"/>
      <c r="W3281" s="164"/>
      <c r="X3281" s="164"/>
    </row>
    <row r="3282" spans="10:24" x14ac:dyDescent="0.25">
      <c r="J3282">
        <v>3279</v>
      </c>
      <c r="K3282" s="43">
        <v>0.81150702343476466</v>
      </c>
      <c r="L3282">
        <v>0.13045743828692713</v>
      </c>
      <c r="M3282">
        <v>0.23109330740283429</v>
      </c>
      <c r="N3282" s="44">
        <v>0.30926144207072248</v>
      </c>
      <c r="O3282" s="161"/>
      <c r="P3282" s="162"/>
      <c r="Q3282" s="162"/>
      <c r="R3282" s="163"/>
      <c r="S3282" s="161"/>
      <c r="V3282" s="163"/>
      <c r="W3282" s="164"/>
      <c r="X3282" s="164"/>
    </row>
    <row r="3283" spans="10:24" x14ac:dyDescent="0.25">
      <c r="J3283">
        <v>3280</v>
      </c>
      <c r="K3283" s="43">
        <v>0.70337505634710207</v>
      </c>
      <c r="L3283">
        <v>0.69857691759000906</v>
      </c>
      <c r="M3283">
        <v>0.95084667653632704</v>
      </c>
      <c r="N3283" s="44">
        <v>0.30233636136714026</v>
      </c>
      <c r="O3283" s="161"/>
      <c r="P3283" s="162"/>
      <c r="Q3283" s="162"/>
      <c r="R3283" s="163"/>
      <c r="S3283" s="161"/>
      <c r="V3283" s="163"/>
      <c r="W3283" s="164"/>
      <c r="X3283" s="164"/>
    </row>
    <row r="3284" spans="10:24" x14ac:dyDescent="0.25">
      <c r="J3284">
        <v>3281</v>
      </c>
      <c r="K3284" s="43">
        <v>0.57898968348985913</v>
      </c>
      <c r="L3284">
        <v>0.22608261119045314</v>
      </c>
      <c r="M3284">
        <v>0.52700984890110192</v>
      </c>
      <c r="N3284" s="44">
        <v>0.21707601256611564</v>
      </c>
      <c r="O3284" s="161"/>
      <c r="P3284" s="162"/>
      <c r="Q3284" s="162"/>
      <c r="R3284" s="163"/>
      <c r="S3284" s="161"/>
      <c r="V3284" s="163"/>
      <c r="W3284" s="164"/>
      <c r="X3284" s="164"/>
    </row>
    <row r="3285" spans="10:24" x14ac:dyDescent="0.25">
      <c r="J3285">
        <v>3282</v>
      </c>
      <c r="K3285" s="43">
        <v>0.50426070529545508</v>
      </c>
      <c r="L3285">
        <v>0.95027740709972663</v>
      </c>
      <c r="M3285">
        <v>0.43502557637594119</v>
      </c>
      <c r="N3285" s="44">
        <v>0.63034210235963384</v>
      </c>
      <c r="O3285" s="161"/>
      <c r="P3285" s="162"/>
      <c r="Q3285" s="162"/>
      <c r="R3285" s="163"/>
      <c r="S3285" s="161"/>
      <c r="V3285" s="163"/>
      <c r="W3285" s="164"/>
      <c r="X3285" s="164"/>
    </row>
    <row r="3286" spans="10:24" x14ac:dyDescent="0.25">
      <c r="J3286">
        <v>3283</v>
      </c>
      <c r="K3286" s="43">
        <v>0.63914668665529162</v>
      </c>
      <c r="L3286">
        <v>0.91536992009722051</v>
      </c>
      <c r="M3286">
        <v>0.51694304178231654</v>
      </c>
      <c r="N3286" s="44">
        <v>0.1536748962373885</v>
      </c>
      <c r="O3286" s="161"/>
      <c r="P3286" s="162"/>
      <c r="Q3286" s="162"/>
      <c r="R3286" s="163"/>
      <c r="S3286" s="161"/>
      <c r="V3286" s="163"/>
      <c r="W3286" s="164"/>
      <c r="X3286" s="164"/>
    </row>
    <row r="3287" spans="10:24" x14ac:dyDescent="0.25">
      <c r="J3287">
        <v>3284</v>
      </c>
      <c r="K3287" s="43">
        <v>0.80866547587523119</v>
      </c>
      <c r="L3287">
        <v>0.29173287374200685</v>
      </c>
      <c r="M3287">
        <v>3.8600886840751691E-3</v>
      </c>
      <c r="N3287" s="44">
        <v>6.4542590082849349E-2</v>
      </c>
      <c r="O3287" s="161"/>
      <c r="P3287" s="162"/>
      <c r="Q3287" s="162"/>
      <c r="R3287" s="163"/>
      <c r="S3287" s="161"/>
      <c r="V3287" s="163"/>
      <c r="W3287" s="164"/>
      <c r="X3287" s="164"/>
    </row>
    <row r="3288" spans="10:24" x14ac:dyDescent="0.25">
      <c r="J3288">
        <v>3285</v>
      </c>
      <c r="K3288" s="43">
        <v>0.47881476945773827</v>
      </c>
      <c r="L3288">
        <v>0.40709403810921718</v>
      </c>
      <c r="M3288">
        <v>0.80190389518624483</v>
      </c>
      <c r="N3288" s="44">
        <v>0.90895211887073046</v>
      </c>
      <c r="O3288" s="161"/>
      <c r="P3288" s="162"/>
      <c r="Q3288" s="162"/>
      <c r="R3288" s="163"/>
      <c r="S3288" s="161"/>
      <c r="V3288" s="163"/>
      <c r="W3288" s="164"/>
      <c r="X3288" s="164"/>
    </row>
    <row r="3289" spans="10:24" x14ac:dyDescent="0.25">
      <c r="J3289">
        <v>3286</v>
      </c>
      <c r="K3289" s="43">
        <v>0.51473921898304642</v>
      </c>
      <c r="L3289">
        <v>0.91516843367914513</v>
      </c>
      <c r="M3289">
        <v>0.38945165749160227</v>
      </c>
      <c r="N3289" s="44">
        <v>0.95269611330198789</v>
      </c>
      <c r="O3289" s="161"/>
      <c r="P3289" s="162"/>
      <c r="Q3289" s="162"/>
      <c r="R3289" s="163"/>
      <c r="S3289" s="161"/>
      <c r="V3289" s="163"/>
      <c r="W3289" s="164"/>
      <c r="X3289" s="164"/>
    </row>
    <row r="3290" spans="10:24" x14ac:dyDescent="0.25">
      <c r="J3290">
        <v>3287</v>
      </c>
      <c r="K3290" s="43">
        <v>6.399671707350163E-2</v>
      </c>
      <c r="L3290">
        <v>0.43992811998072634</v>
      </c>
      <c r="M3290">
        <v>0.97989753274419344</v>
      </c>
      <c r="N3290" s="44">
        <v>0.49133076007254095</v>
      </c>
      <c r="O3290" s="161"/>
      <c r="P3290" s="162"/>
      <c r="Q3290" s="162"/>
      <c r="R3290" s="163"/>
      <c r="S3290" s="161"/>
      <c r="V3290" s="163"/>
      <c r="W3290" s="164"/>
      <c r="X3290" s="164"/>
    </row>
    <row r="3291" spans="10:24" x14ac:dyDescent="0.25">
      <c r="J3291">
        <v>3288</v>
      </c>
      <c r="K3291" s="43">
        <v>0.55603038472127686</v>
      </c>
      <c r="L3291">
        <v>0.58449020678583885</v>
      </c>
      <c r="M3291">
        <v>0.90867413844658163</v>
      </c>
      <c r="N3291" s="44">
        <v>0.44838393730393666</v>
      </c>
      <c r="O3291" s="161"/>
      <c r="P3291" s="162"/>
      <c r="Q3291" s="162"/>
      <c r="R3291" s="163"/>
      <c r="S3291" s="161"/>
      <c r="V3291" s="163"/>
      <c r="W3291" s="164"/>
      <c r="X3291" s="164"/>
    </row>
    <row r="3292" spans="10:24" x14ac:dyDescent="0.25">
      <c r="J3292">
        <v>3289</v>
      </c>
      <c r="K3292" s="43">
        <v>0.22450013741110175</v>
      </c>
      <c r="L3292">
        <v>0.4486603858053918</v>
      </c>
      <c r="M3292">
        <v>0.10171719408078195</v>
      </c>
      <c r="N3292" s="44">
        <v>0.65292047626119687</v>
      </c>
      <c r="O3292" s="161"/>
      <c r="P3292" s="162"/>
      <c r="Q3292" s="162"/>
      <c r="R3292" s="163"/>
      <c r="S3292" s="161"/>
      <c r="V3292" s="163"/>
      <c r="W3292" s="164"/>
      <c r="X3292" s="164"/>
    </row>
    <row r="3293" spans="10:24" x14ac:dyDescent="0.25">
      <c r="J3293">
        <v>3290</v>
      </c>
      <c r="K3293" s="43">
        <v>0.72683358335816217</v>
      </c>
      <c r="L3293">
        <v>0.17855683560613222</v>
      </c>
      <c r="M3293">
        <v>0.12605165851474687</v>
      </c>
      <c r="N3293" s="44">
        <v>0.58693475893732072</v>
      </c>
      <c r="O3293" s="161"/>
      <c r="P3293" s="162"/>
      <c r="Q3293" s="162"/>
      <c r="R3293" s="163"/>
      <c r="S3293" s="161"/>
      <c r="V3293" s="163"/>
      <c r="W3293" s="164"/>
      <c r="X3293" s="164"/>
    </row>
    <row r="3294" spans="10:24" x14ac:dyDescent="0.25">
      <c r="J3294">
        <v>3291</v>
      </c>
      <c r="K3294" s="43">
        <v>0.46498063763033304</v>
      </c>
      <c r="L3294">
        <v>0.33613240841251035</v>
      </c>
      <c r="M3294">
        <v>0.57121727653137977</v>
      </c>
      <c r="N3294" s="44">
        <v>0.40473583044119821</v>
      </c>
      <c r="O3294" s="161"/>
      <c r="P3294" s="162"/>
      <c r="Q3294" s="162"/>
      <c r="R3294" s="163"/>
      <c r="S3294" s="161"/>
      <c r="V3294" s="163"/>
      <c r="W3294" s="164"/>
      <c r="X3294" s="164"/>
    </row>
    <row r="3295" spans="10:24" x14ac:dyDescent="0.25">
      <c r="J3295">
        <v>3292</v>
      </c>
      <c r="K3295" s="43">
        <v>0.97939411229270923</v>
      </c>
      <c r="L3295">
        <v>0.25999669011087578</v>
      </c>
      <c r="M3295">
        <v>0.62695288279461159</v>
      </c>
      <c r="N3295" s="44">
        <v>0.88344761395454519</v>
      </c>
      <c r="O3295" s="161"/>
      <c r="P3295" s="162"/>
      <c r="Q3295" s="162"/>
      <c r="R3295" s="163"/>
      <c r="S3295" s="161"/>
      <c r="V3295" s="163"/>
      <c r="W3295" s="164"/>
      <c r="X3295" s="164"/>
    </row>
    <row r="3296" spans="10:24" x14ac:dyDescent="0.25">
      <c r="J3296">
        <v>3293</v>
      </c>
      <c r="K3296" s="43">
        <v>0.88219127621915183</v>
      </c>
      <c r="L3296">
        <v>0.24771653695529261</v>
      </c>
      <c r="M3296">
        <v>0.78017854090950334</v>
      </c>
      <c r="N3296" s="44">
        <v>0.50054925187998456</v>
      </c>
      <c r="O3296" s="161"/>
      <c r="P3296" s="162"/>
      <c r="Q3296" s="162"/>
      <c r="R3296" s="163"/>
      <c r="S3296" s="161"/>
      <c r="V3296" s="163"/>
      <c r="W3296" s="164"/>
      <c r="X3296" s="164"/>
    </row>
    <row r="3297" spans="10:24" x14ac:dyDescent="0.25">
      <c r="J3297">
        <v>3294</v>
      </c>
      <c r="K3297" s="43">
        <v>0.48605771341625814</v>
      </c>
      <c r="L3297">
        <v>0.4109742172807711</v>
      </c>
      <c r="M3297">
        <v>7.8234651880613959E-2</v>
      </c>
      <c r="N3297" s="44">
        <v>0.19486618023774716</v>
      </c>
      <c r="O3297" s="161"/>
      <c r="P3297" s="162"/>
      <c r="Q3297" s="162"/>
      <c r="R3297" s="163"/>
      <c r="S3297" s="161"/>
      <c r="V3297" s="163"/>
      <c r="W3297" s="164"/>
      <c r="X3297" s="164"/>
    </row>
    <row r="3298" spans="10:24" x14ac:dyDescent="0.25">
      <c r="J3298">
        <v>3295</v>
      </c>
      <c r="K3298" s="43">
        <v>0.76045592093515657</v>
      </c>
      <c r="L3298">
        <v>0.60547999228425919</v>
      </c>
      <c r="M3298">
        <v>0.67155187929559645</v>
      </c>
      <c r="N3298" s="44">
        <v>0.79625048908435248</v>
      </c>
      <c r="O3298" s="161"/>
      <c r="P3298" s="162"/>
      <c r="Q3298" s="162"/>
      <c r="R3298" s="163"/>
      <c r="S3298" s="161"/>
      <c r="V3298" s="163"/>
      <c r="W3298" s="164"/>
      <c r="X3298" s="164"/>
    </row>
    <row r="3299" spans="10:24" x14ac:dyDescent="0.25">
      <c r="J3299">
        <v>3296</v>
      </c>
      <c r="K3299" s="43">
        <v>3.8105533834000505E-2</v>
      </c>
      <c r="L3299">
        <v>0.15887962915271769</v>
      </c>
      <c r="M3299">
        <v>0.97523033995702368</v>
      </c>
      <c r="N3299" s="44">
        <v>0.72978206483440311</v>
      </c>
      <c r="O3299" s="161"/>
      <c r="P3299" s="162"/>
      <c r="Q3299" s="162"/>
      <c r="R3299" s="163"/>
      <c r="S3299" s="161"/>
      <c r="V3299" s="163"/>
      <c r="W3299" s="164"/>
      <c r="X3299" s="164"/>
    </row>
    <row r="3300" spans="10:24" x14ac:dyDescent="0.25">
      <c r="J3300">
        <v>3297</v>
      </c>
      <c r="K3300" s="43">
        <v>0.75797682948148259</v>
      </c>
      <c r="L3300">
        <v>0.73711299315995849</v>
      </c>
      <c r="M3300">
        <v>5.1633149524338173E-2</v>
      </c>
      <c r="N3300" s="44">
        <v>0.19435421680023168</v>
      </c>
      <c r="O3300" s="161"/>
      <c r="P3300" s="162"/>
      <c r="Q3300" s="162"/>
      <c r="R3300" s="163"/>
      <c r="S3300" s="161"/>
      <c r="V3300" s="163"/>
      <c r="W3300" s="164"/>
      <c r="X3300" s="164"/>
    </row>
    <row r="3301" spans="10:24" x14ac:dyDescent="0.25">
      <c r="J3301">
        <v>3298</v>
      </c>
      <c r="K3301" s="43">
        <v>0.20235829788015613</v>
      </c>
      <c r="L3301">
        <v>0.54422330603941294</v>
      </c>
      <c r="M3301">
        <v>0.13389555508007012</v>
      </c>
      <c r="N3301" s="44">
        <v>0.34539943845640342</v>
      </c>
      <c r="O3301" s="161"/>
      <c r="P3301" s="162"/>
      <c r="Q3301" s="162"/>
      <c r="R3301" s="163"/>
      <c r="S3301" s="161"/>
      <c r="V3301" s="163"/>
      <c r="W3301" s="164"/>
      <c r="X3301" s="164"/>
    </row>
    <row r="3302" spans="10:24" x14ac:dyDescent="0.25">
      <c r="J3302">
        <v>3299</v>
      </c>
      <c r="K3302" s="43">
        <v>0.51095556997162417</v>
      </c>
      <c r="L3302">
        <v>0.93043538065149523</v>
      </c>
      <c r="M3302">
        <v>3.8611424008602957E-2</v>
      </c>
      <c r="N3302" s="44">
        <v>0.84010789829300903</v>
      </c>
      <c r="O3302" s="161"/>
      <c r="P3302" s="162"/>
      <c r="Q3302" s="162"/>
      <c r="R3302" s="163"/>
      <c r="S3302" s="161"/>
      <c r="V3302" s="163"/>
      <c r="W3302" s="164"/>
      <c r="X3302" s="164"/>
    </row>
    <row r="3303" spans="10:24" x14ac:dyDescent="0.25">
      <c r="J3303">
        <v>3300</v>
      </c>
      <c r="K3303" s="43">
        <v>0.35070605725759429</v>
      </c>
      <c r="L3303">
        <v>0.22083226795196542</v>
      </c>
      <c r="M3303">
        <v>0.36748382331196705</v>
      </c>
      <c r="N3303" s="44">
        <v>0.83385334921112175</v>
      </c>
      <c r="O3303" s="161"/>
      <c r="P3303" s="162"/>
      <c r="Q3303" s="162"/>
      <c r="R3303" s="163"/>
      <c r="S3303" s="161"/>
      <c r="V3303" s="163"/>
      <c r="W3303" s="164"/>
      <c r="X3303" s="164"/>
    </row>
    <row r="3304" spans="10:24" x14ac:dyDescent="0.25">
      <c r="J3304">
        <v>3301</v>
      </c>
      <c r="K3304" s="43">
        <v>0.81620747397975812</v>
      </c>
      <c r="L3304">
        <v>0.83295458458754246</v>
      </c>
      <c r="M3304">
        <v>0.10013577398832896</v>
      </c>
      <c r="N3304" s="44">
        <v>8.0994486205301142E-2</v>
      </c>
      <c r="O3304" s="161"/>
      <c r="P3304" s="162"/>
      <c r="Q3304" s="162"/>
      <c r="R3304" s="163"/>
      <c r="S3304" s="161"/>
      <c r="V3304" s="163"/>
      <c r="W3304" s="164"/>
      <c r="X3304" s="164"/>
    </row>
    <row r="3305" spans="10:24" x14ac:dyDescent="0.25">
      <c r="J3305">
        <v>3302</v>
      </c>
      <c r="K3305" s="43">
        <v>0.16294515834634449</v>
      </c>
      <c r="L3305">
        <v>0.56139011136081796</v>
      </c>
      <c r="M3305">
        <v>0.63529729764551324</v>
      </c>
      <c r="N3305" s="44">
        <v>0.63524968165230311</v>
      </c>
      <c r="O3305" s="161"/>
      <c r="P3305" s="162"/>
      <c r="Q3305" s="162"/>
      <c r="R3305" s="163"/>
      <c r="S3305" s="161"/>
      <c r="V3305" s="163"/>
      <c r="W3305" s="164"/>
      <c r="X3305" s="164"/>
    </row>
    <row r="3306" spans="10:24" x14ac:dyDescent="0.25">
      <c r="J3306">
        <v>3303</v>
      </c>
      <c r="K3306" s="43">
        <v>0.77839872843179159</v>
      </c>
      <c r="L3306">
        <v>0.61264287404542894</v>
      </c>
      <c r="M3306">
        <v>9.2329988315115186E-2</v>
      </c>
      <c r="N3306" s="44">
        <v>0.45283967230957589</v>
      </c>
      <c r="O3306" s="161"/>
      <c r="P3306" s="162"/>
      <c r="Q3306" s="162"/>
      <c r="R3306" s="163"/>
      <c r="S3306" s="161"/>
      <c r="V3306" s="163"/>
      <c r="W3306" s="164"/>
      <c r="X3306" s="164"/>
    </row>
    <row r="3307" spans="10:24" x14ac:dyDescent="0.25">
      <c r="J3307">
        <v>3304</v>
      </c>
      <c r="K3307" s="43">
        <v>0.59940198450216897</v>
      </c>
      <c r="L3307">
        <v>0.79555501907019155</v>
      </c>
      <c r="M3307">
        <v>0.63288467296051942</v>
      </c>
      <c r="N3307" s="44">
        <v>0.8044453806297388</v>
      </c>
      <c r="O3307" s="161"/>
      <c r="P3307" s="162"/>
      <c r="Q3307" s="162"/>
      <c r="R3307" s="163"/>
      <c r="S3307" s="161"/>
      <c r="V3307" s="163"/>
      <c r="W3307" s="164"/>
      <c r="X3307" s="164"/>
    </row>
    <row r="3308" spans="10:24" x14ac:dyDescent="0.25">
      <c r="J3308">
        <v>3305</v>
      </c>
      <c r="K3308" s="43">
        <v>0.70454241703044374</v>
      </c>
      <c r="L3308">
        <v>0.92217675631043083</v>
      </c>
      <c r="M3308">
        <v>0.83223551286517616</v>
      </c>
      <c r="N3308" s="44">
        <v>0.98988506947266164</v>
      </c>
      <c r="O3308" s="161"/>
      <c r="P3308" s="162"/>
      <c r="Q3308" s="162"/>
      <c r="R3308" s="163"/>
      <c r="S3308" s="161"/>
      <c r="V3308" s="163"/>
      <c r="W3308" s="164"/>
      <c r="X3308" s="164"/>
    </row>
    <row r="3309" spans="10:24" x14ac:dyDescent="0.25">
      <c r="J3309">
        <v>3306</v>
      </c>
      <c r="K3309" s="43">
        <v>0.98349870475868739</v>
      </c>
      <c r="L3309">
        <v>0.53233594603068102</v>
      </c>
      <c r="M3309">
        <v>0.70460941466543592</v>
      </c>
      <c r="N3309" s="44">
        <v>0.50105629237259486</v>
      </c>
      <c r="O3309" s="161"/>
      <c r="P3309" s="162"/>
      <c r="Q3309" s="162"/>
      <c r="R3309" s="163"/>
      <c r="S3309" s="161"/>
      <c r="V3309" s="163"/>
      <c r="W3309" s="164"/>
      <c r="X3309" s="164"/>
    </row>
    <row r="3310" spans="10:24" x14ac:dyDescent="0.25">
      <c r="J3310">
        <v>3307</v>
      </c>
      <c r="K3310" s="43">
        <v>0.57037852941036626</v>
      </c>
      <c r="L3310">
        <v>0.83031807647593991</v>
      </c>
      <c r="M3310">
        <v>0.21346463895018108</v>
      </c>
      <c r="N3310" s="44">
        <v>0.87694928651047621</v>
      </c>
      <c r="O3310" s="161"/>
      <c r="P3310" s="162"/>
      <c r="Q3310" s="162"/>
      <c r="R3310" s="163"/>
      <c r="S3310" s="161"/>
      <c r="V3310" s="163"/>
      <c r="W3310" s="164"/>
      <c r="X3310" s="164"/>
    </row>
    <row r="3311" spans="10:24" x14ac:dyDescent="0.25">
      <c r="J3311">
        <v>3308</v>
      </c>
      <c r="K3311" s="43">
        <v>0.96302526552027545</v>
      </c>
      <c r="L3311">
        <v>0.67934922155513855</v>
      </c>
      <c r="M3311">
        <v>0.35936723633694234</v>
      </c>
      <c r="N3311" s="44">
        <v>5.0056222420084562E-2</v>
      </c>
      <c r="O3311" s="161"/>
      <c r="P3311" s="162"/>
      <c r="Q3311" s="162"/>
      <c r="R3311" s="163"/>
      <c r="S3311" s="161"/>
      <c r="V3311" s="163"/>
      <c r="W3311" s="164"/>
      <c r="X3311" s="164"/>
    </row>
    <row r="3312" spans="10:24" x14ac:dyDescent="0.25">
      <c r="J3312">
        <v>3309</v>
      </c>
      <c r="K3312" s="43">
        <v>0.73319891460881581</v>
      </c>
      <c r="L3312">
        <v>0.35394030492516249</v>
      </c>
      <c r="M3312">
        <v>0.11993210477281724</v>
      </c>
      <c r="N3312" s="44">
        <v>0.9736495585215641</v>
      </c>
      <c r="O3312" s="161"/>
      <c r="P3312" s="162"/>
      <c r="Q3312" s="162"/>
      <c r="R3312" s="163"/>
      <c r="S3312" s="161"/>
      <c r="V3312" s="163"/>
      <c r="W3312" s="164"/>
      <c r="X3312" s="164"/>
    </row>
    <row r="3313" spans="10:24" x14ac:dyDescent="0.25">
      <c r="J3313">
        <v>3310</v>
      </c>
      <c r="K3313" s="43">
        <v>0.28962263767862961</v>
      </c>
      <c r="L3313">
        <v>0.95008534356049823</v>
      </c>
      <c r="M3313">
        <v>0.18300367641445137</v>
      </c>
      <c r="N3313" s="44">
        <v>0.8334905009849366</v>
      </c>
      <c r="O3313" s="161"/>
      <c r="P3313" s="162"/>
      <c r="Q3313" s="162"/>
      <c r="R3313" s="163"/>
      <c r="S3313" s="161"/>
      <c r="V3313" s="163"/>
      <c r="W3313" s="164"/>
      <c r="X3313" s="164"/>
    </row>
    <row r="3314" spans="10:24" x14ac:dyDescent="0.25">
      <c r="J3314">
        <v>3311</v>
      </c>
      <c r="K3314" s="43">
        <v>0.67924055147637441</v>
      </c>
      <c r="L3314">
        <v>5.5451179559930175E-2</v>
      </c>
      <c r="M3314">
        <v>0.82369094050972769</v>
      </c>
      <c r="N3314" s="44">
        <v>6.1686464572484723E-2</v>
      </c>
      <c r="O3314" s="161"/>
      <c r="P3314" s="162"/>
      <c r="Q3314" s="162"/>
      <c r="R3314" s="163"/>
      <c r="S3314" s="161"/>
      <c r="V3314" s="163"/>
      <c r="W3314" s="164"/>
      <c r="X3314" s="164"/>
    </row>
    <row r="3315" spans="10:24" x14ac:dyDescent="0.25">
      <c r="J3315">
        <v>3312</v>
      </c>
      <c r="K3315" s="43">
        <v>0.48530640880240128</v>
      </c>
      <c r="L3315">
        <v>0.89867869123040578</v>
      </c>
      <c r="M3315">
        <v>0.69525708683504006</v>
      </c>
      <c r="N3315" s="44">
        <v>0.58774651344651307</v>
      </c>
      <c r="O3315" s="161"/>
      <c r="P3315" s="162"/>
      <c r="Q3315" s="162"/>
      <c r="R3315" s="163"/>
      <c r="S3315" s="161"/>
      <c r="V3315" s="163"/>
      <c r="W3315" s="164"/>
      <c r="X3315" s="164"/>
    </row>
    <row r="3316" spans="10:24" x14ac:dyDescent="0.25">
      <c r="J3316">
        <v>3313</v>
      </c>
      <c r="K3316" s="43">
        <v>0.16962014868723374</v>
      </c>
      <c r="L3316">
        <v>0.18479292738827025</v>
      </c>
      <c r="M3316">
        <v>0.84271486360153458</v>
      </c>
      <c r="N3316" s="44">
        <v>0.55762022124993482</v>
      </c>
      <c r="O3316" s="161"/>
      <c r="P3316" s="162"/>
      <c r="Q3316" s="162"/>
      <c r="R3316" s="163"/>
      <c r="S3316" s="161"/>
      <c r="V3316" s="163"/>
      <c r="W3316" s="164"/>
      <c r="X3316" s="164"/>
    </row>
    <row r="3317" spans="10:24" x14ac:dyDescent="0.25">
      <c r="J3317">
        <v>3314</v>
      </c>
      <c r="K3317" s="43">
        <v>0.19942024178865847</v>
      </c>
      <c r="L3317">
        <v>0.54415008720099323</v>
      </c>
      <c r="M3317">
        <v>0.27933612485434867</v>
      </c>
      <c r="N3317" s="44">
        <v>0.65324846627719235</v>
      </c>
      <c r="O3317" s="161"/>
      <c r="P3317" s="162"/>
      <c r="Q3317" s="162"/>
      <c r="R3317" s="163"/>
      <c r="S3317" s="161"/>
      <c r="V3317" s="163"/>
      <c r="W3317" s="164"/>
      <c r="X3317" s="164"/>
    </row>
    <row r="3318" spans="10:24" x14ac:dyDescent="0.25">
      <c r="J3318">
        <v>3315</v>
      </c>
      <c r="K3318" s="43">
        <v>0.28980594396157289</v>
      </c>
      <c r="L3318">
        <v>0.68476833231688627</v>
      </c>
      <c r="M3318">
        <v>0.86678106334202198</v>
      </c>
      <c r="N3318" s="44">
        <v>0.83328381939434593</v>
      </c>
      <c r="O3318" s="161"/>
      <c r="P3318" s="162"/>
      <c r="Q3318" s="162"/>
      <c r="R3318" s="163"/>
      <c r="S3318" s="161"/>
      <c r="V3318" s="163"/>
      <c r="W3318" s="164"/>
      <c r="X3318" s="164"/>
    </row>
    <row r="3319" spans="10:24" x14ac:dyDescent="0.25">
      <c r="J3319">
        <v>3316</v>
      </c>
      <c r="K3319" s="43">
        <v>0.74394089341480729</v>
      </c>
      <c r="L3319">
        <v>0.45082771851425685</v>
      </c>
      <c r="M3319">
        <v>0.88044161844433011</v>
      </c>
      <c r="N3319" s="44">
        <v>0.65444333406961019</v>
      </c>
      <c r="O3319" s="161"/>
      <c r="P3319" s="162"/>
      <c r="Q3319" s="162"/>
      <c r="R3319" s="163"/>
      <c r="S3319" s="161"/>
      <c r="V3319" s="163"/>
      <c r="W3319" s="164"/>
      <c r="X3319" s="164"/>
    </row>
    <row r="3320" spans="10:24" x14ac:dyDescent="0.25">
      <c r="J3320">
        <v>3317</v>
      </c>
      <c r="K3320" s="43">
        <v>0.27796327145699862</v>
      </c>
      <c r="L3320">
        <v>0.279646731122007</v>
      </c>
      <c r="M3320">
        <v>0.23313023537689403</v>
      </c>
      <c r="N3320" s="44">
        <v>0.10311269040688353</v>
      </c>
      <c r="O3320" s="161"/>
      <c r="P3320" s="162"/>
      <c r="Q3320" s="162"/>
      <c r="R3320" s="163"/>
      <c r="S3320" s="161"/>
      <c r="V3320" s="163"/>
      <c r="W3320" s="164"/>
      <c r="X3320" s="164"/>
    </row>
    <row r="3321" spans="10:24" x14ac:dyDescent="0.25">
      <c r="J3321">
        <v>3318</v>
      </c>
      <c r="K3321" s="43">
        <v>0.24988302924975547</v>
      </c>
      <c r="L3321">
        <v>0.60447535111337491</v>
      </c>
      <c r="M3321">
        <v>0.61353640188900505</v>
      </c>
      <c r="N3321" s="44">
        <v>0.8726291838707767</v>
      </c>
      <c r="O3321" s="161"/>
      <c r="P3321" s="162"/>
      <c r="Q3321" s="162"/>
      <c r="R3321" s="163"/>
      <c r="S3321" s="161"/>
      <c r="V3321" s="163"/>
      <c r="W3321" s="164"/>
      <c r="X3321" s="164"/>
    </row>
    <row r="3322" spans="10:24" x14ac:dyDescent="0.25">
      <c r="J3322">
        <v>3319</v>
      </c>
      <c r="K3322" s="43">
        <v>0.26694971651535437</v>
      </c>
      <c r="L3322">
        <v>0.96810414602109407</v>
      </c>
      <c r="M3322">
        <v>0.97586684275383584</v>
      </c>
      <c r="N3322" s="44">
        <v>0.9737159162064456</v>
      </c>
      <c r="O3322" s="161"/>
      <c r="P3322" s="162"/>
      <c r="Q3322" s="162"/>
      <c r="R3322" s="163"/>
      <c r="S3322" s="161"/>
      <c r="V3322" s="163"/>
      <c r="W3322" s="164"/>
      <c r="X3322" s="164"/>
    </row>
    <row r="3323" spans="10:24" x14ac:dyDescent="0.25">
      <c r="J3323">
        <v>3320</v>
      </c>
      <c r="K3323" s="43">
        <v>0.98843724775443897</v>
      </c>
      <c r="L3323">
        <v>0.8918613866583025</v>
      </c>
      <c r="M3323">
        <v>8.1477880964585525E-2</v>
      </c>
      <c r="N3323" s="44">
        <v>0.26282291747206266</v>
      </c>
      <c r="O3323" s="161"/>
      <c r="P3323" s="162"/>
      <c r="Q3323" s="162"/>
      <c r="R3323" s="163"/>
      <c r="S3323" s="161"/>
      <c r="V3323" s="163"/>
      <c r="W3323" s="164"/>
      <c r="X3323" s="164"/>
    </row>
    <row r="3324" spans="10:24" x14ac:dyDescent="0.25">
      <c r="J3324">
        <v>3321</v>
      </c>
      <c r="K3324" s="43">
        <v>0.51102126078390908</v>
      </c>
      <c r="L3324">
        <v>0.89950117761789017</v>
      </c>
      <c r="M3324">
        <v>0.63956952880881801</v>
      </c>
      <c r="N3324" s="44">
        <v>0.34148856969343855</v>
      </c>
      <c r="O3324" s="161"/>
      <c r="P3324" s="162"/>
      <c r="Q3324" s="162"/>
      <c r="R3324" s="163"/>
      <c r="S3324" s="161"/>
      <c r="V3324" s="163"/>
      <c r="W3324" s="164"/>
      <c r="X3324" s="164"/>
    </row>
    <row r="3325" spans="10:24" x14ac:dyDescent="0.25">
      <c r="J3325">
        <v>3322</v>
      </c>
      <c r="K3325" s="43">
        <v>7.0075736239642583E-2</v>
      </c>
      <c r="L3325">
        <v>0.12319326477685233</v>
      </c>
      <c r="M3325">
        <v>6.9565342907834449E-2</v>
      </c>
      <c r="N3325" s="44">
        <v>0.69412643020750064</v>
      </c>
      <c r="O3325" s="161"/>
      <c r="P3325" s="162"/>
      <c r="Q3325" s="162"/>
      <c r="R3325" s="163"/>
      <c r="S3325" s="161"/>
      <c r="V3325" s="163"/>
      <c r="W3325" s="164"/>
      <c r="X3325" s="164"/>
    </row>
    <row r="3326" spans="10:24" x14ac:dyDescent="0.25">
      <c r="J3326">
        <v>3323</v>
      </c>
      <c r="K3326" s="43">
        <v>0.34987952459520721</v>
      </c>
      <c r="L3326">
        <v>0.37991751614761005</v>
      </c>
      <c r="M3326">
        <v>0.41504669494705826</v>
      </c>
      <c r="N3326" s="44">
        <v>0.79582758920826557</v>
      </c>
      <c r="O3326" s="161"/>
      <c r="P3326" s="162"/>
      <c r="Q3326" s="162"/>
      <c r="R3326" s="163"/>
      <c r="S3326" s="161"/>
      <c r="V3326" s="163"/>
      <c r="W3326" s="164"/>
      <c r="X3326" s="164"/>
    </row>
    <row r="3327" spans="10:24" x14ac:dyDescent="0.25">
      <c r="J3327">
        <v>3324</v>
      </c>
      <c r="K3327" s="43">
        <v>0.62750206923242347</v>
      </c>
      <c r="L3327">
        <v>0.86278778572918002</v>
      </c>
      <c r="M3327">
        <v>8.6936642987021417E-2</v>
      </c>
      <c r="N3327" s="44">
        <v>4.9340031468867562E-2</v>
      </c>
      <c r="O3327" s="161"/>
      <c r="P3327" s="162"/>
      <c r="Q3327" s="162"/>
      <c r="R3327" s="163"/>
      <c r="S3327" s="161"/>
      <c r="V3327" s="163"/>
      <c r="W3327" s="164"/>
      <c r="X3327" s="164"/>
    </row>
    <row r="3328" spans="10:24" x14ac:dyDescent="0.25">
      <c r="J3328">
        <v>3325</v>
      </c>
      <c r="K3328" s="43">
        <v>8.3642992661650095E-2</v>
      </c>
      <c r="L3328">
        <v>0.88379744492726608</v>
      </c>
      <c r="M3328">
        <v>0.70587457213806293</v>
      </c>
      <c r="N3328" s="44">
        <v>0.75352561352423042</v>
      </c>
      <c r="O3328" s="161"/>
      <c r="P3328" s="162"/>
      <c r="Q3328" s="162"/>
      <c r="R3328" s="163"/>
      <c r="S3328" s="161"/>
      <c r="V3328" s="163"/>
      <c r="W3328" s="164"/>
      <c r="X3328" s="164"/>
    </row>
    <row r="3329" spans="10:24" x14ac:dyDescent="0.25">
      <c r="J3329">
        <v>3326</v>
      </c>
      <c r="K3329" s="43">
        <v>0.97814086269100042</v>
      </c>
      <c r="L3329">
        <v>0.1581808532741662</v>
      </c>
      <c r="M3329">
        <v>0.57955853438169358</v>
      </c>
      <c r="N3329" s="44">
        <v>0.19020443762067862</v>
      </c>
      <c r="O3329" s="161"/>
      <c r="P3329" s="162"/>
      <c r="Q3329" s="162"/>
      <c r="R3329" s="163"/>
      <c r="S3329" s="161"/>
      <c r="V3329" s="163"/>
      <c r="W3329" s="164"/>
      <c r="X3329" s="164"/>
    </row>
    <row r="3330" spans="10:24" x14ac:dyDescent="0.25">
      <c r="J3330">
        <v>3327</v>
      </c>
      <c r="K3330" s="43">
        <v>0.13333208600797086</v>
      </c>
      <c r="L3330">
        <v>2.7193148249601728E-2</v>
      </c>
      <c r="M3330">
        <v>0.10899100247567539</v>
      </c>
      <c r="N3330" s="44">
        <v>0.21491522712685407</v>
      </c>
      <c r="O3330" s="161"/>
      <c r="P3330" s="162"/>
      <c r="Q3330" s="162"/>
      <c r="R3330" s="163"/>
      <c r="S3330" s="161"/>
      <c r="V3330" s="163"/>
      <c r="W3330" s="164"/>
      <c r="X3330" s="164"/>
    </row>
    <row r="3331" spans="10:24" x14ac:dyDescent="0.25">
      <c r="J3331">
        <v>3328</v>
      </c>
      <c r="K3331" s="43">
        <v>0.60096383001548193</v>
      </c>
      <c r="L3331">
        <v>0.85916762959890736</v>
      </c>
      <c r="M3331">
        <v>0.84103954404974157</v>
      </c>
      <c r="N3331" s="44">
        <v>0.66374062655368748</v>
      </c>
      <c r="O3331" s="161"/>
      <c r="P3331" s="162"/>
      <c r="Q3331" s="162"/>
      <c r="R3331" s="163"/>
      <c r="S3331" s="161"/>
      <c r="V3331" s="163"/>
      <c r="W3331" s="164"/>
      <c r="X3331" s="164"/>
    </row>
    <row r="3332" spans="10:24" x14ac:dyDescent="0.25">
      <c r="J3332">
        <v>3329</v>
      </c>
      <c r="K3332" s="43">
        <v>0.77490008418748468</v>
      </c>
      <c r="L3332">
        <v>0.18799894013459739</v>
      </c>
      <c r="M3332">
        <v>0.35307925317578726</v>
      </c>
      <c r="N3332" s="44">
        <v>0.55139935567623299</v>
      </c>
      <c r="O3332" s="161"/>
      <c r="P3332" s="162"/>
      <c r="Q3332" s="162"/>
      <c r="R3332" s="163"/>
      <c r="S3332" s="161"/>
      <c r="V3332" s="163"/>
      <c r="W3332" s="164"/>
      <c r="X3332" s="164"/>
    </row>
    <row r="3333" spans="10:24" x14ac:dyDescent="0.25">
      <c r="J3333">
        <v>3330</v>
      </c>
      <c r="K3333" s="43">
        <v>3.3415142796856978E-2</v>
      </c>
      <c r="L3333">
        <v>0.18172832404096506</v>
      </c>
      <c r="M3333">
        <v>0.71203706283109069</v>
      </c>
      <c r="N3333" s="44">
        <v>0.39870557897825987</v>
      </c>
      <c r="O3333" s="161"/>
      <c r="P3333" s="162"/>
      <c r="Q3333" s="162"/>
      <c r="R3333" s="163"/>
      <c r="S3333" s="161"/>
      <c r="V3333" s="163"/>
      <c r="W3333" s="164"/>
      <c r="X3333" s="164"/>
    </row>
    <row r="3334" spans="10:24" x14ac:dyDescent="0.25">
      <c r="J3334">
        <v>3331</v>
      </c>
      <c r="K3334" s="43">
        <v>0.51453476013609245</v>
      </c>
      <c r="L3334">
        <v>0.82519576714573606</v>
      </c>
      <c r="M3334">
        <v>0.3912006374061564</v>
      </c>
      <c r="N3334" s="44">
        <v>0.71513379856982739</v>
      </c>
      <c r="O3334" s="161"/>
      <c r="P3334" s="162"/>
      <c r="Q3334" s="162"/>
      <c r="R3334" s="163"/>
      <c r="S3334" s="161"/>
      <c r="V3334" s="163"/>
      <c r="W3334" s="164"/>
      <c r="X3334" s="164"/>
    </row>
    <row r="3335" spans="10:24" x14ac:dyDescent="0.25">
      <c r="J3335">
        <v>3332</v>
      </c>
      <c r="K3335" s="43">
        <v>1.1629572945087374E-2</v>
      </c>
      <c r="L3335">
        <v>0.31695766537031678</v>
      </c>
      <c r="M3335">
        <v>0.66038585756603807</v>
      </c>
      <c r="N3335" s="44">
        <v>0.62242318215630388</v>
      </c>
      <c r="O3335" s="161"/>
      <c r="P3335" s="162"/>
      <c r="Q3335" s="162"/>
      <c r="R3335" s="163"/>
      <c r="S3335" s="161"/>
      <c r="V3335" s="163"/>
      <c r="W3335" s="164"/>
      <c r="X3335" s="164"/>
    </row>
    <row r="3336" spans="10:24" x14ac:dyDescent="0.25">
      <c r="J3336">
        <v>3333</v>
      </c>
      <c r="K3336" s="43">
        <v>0.57988446050137066</v>
      </c>
      <c r="L3336">
        <v>0.43469722513678655</v>
      </c>
      <c r="M3336">
        <v>0.38762435843299869</v>
      </c>
      <c r="N3336" s="44">
        <v>0.7184301648590361</v>
      </c>
      <c r="O3336" s="161"/>
      <c r="P3336" s="162"/>
      <c r="Q3336" s="162"/>
      <c r="R3336" s="163"/>
      <c r="S3336" s="161"/>
      <c r="V3336" s="163"/>
      <c r="W3336" s="164"/>
      <c r="X3336" s="164"/>
    </row>
    <row r="3337" spans="10:24" x14ac:dyDescent="0.25">
      <c r="J3337">
        <v>3334</v>
      </c>
      <c r="K3337" s="43">
        <v>0.46985959106733288</v>
      </c>
      <c r="L3337">
        <v>0.59626227777142882</v>
      </c>
      <c r="M3337">
        <v>0.54609574737444666</v>
      </c>
      <c r="N3337" s="44">
        <v>0.20141096974635031</v>
      </c>
      <c r="O3337" s="161"/>
      <c r="P3337" s="162"/>
      <c r="Q3337" s="162"/>
      <c r="R3337" s="163"/>
      <c r="S3337" s="161"/>
      <c r="V3337" s="163"/>
      <c r="W3337" s="164"/>
      <c r="X3337" s="164"/>
    </row>
    <row r="3338" spans="10:24" x14ac:dyDescent="0.25">
      <c r="J3338">
        <v>3335</v>
      </c>
      <c r="K3338" s="43">
        <v>0.84791454694868418</v>
      </c>
      <c r="L3338">
        <v>0.83820134697069859</v>
      </c>
      <c r="M3338">
        <v>5.8062274549216197E-2</v>
      </c>
      <c r="N3338" s="44">
        <v>0.29050625734911084</v>
      </c>
      <c r="O3338" s="161"/>
      <c r="P3338" s="162"/>
      <c r="Q3338" s="162"/>
      <c r="R3338" s="163"/>
      <c r="S3338" s="161"/>
      <c r="V3338" s="163"/>
      <c r="W3338" s="164"/>
      <c r="X3338" s="164"/>
    </row>
    <row r="3339" spans="10:24" x14ac:dyDescent="0.25">
      <c r="J3339">
        <v>3336</v>
      </c>
      <c r="K3339" s="43">
        <v>0.6572067941047931</v>
      </c>
      <c r="L3339">
        <v>0.85006819668483458</v>
      </c>
      <c r="M3339">
        <v>0.68182441346524236</v>
      </c>
      <c r="N3339" s="44">
        <v>0.21023308110696359</v>
      </c>
      <c r="O3339" s="161"/>
      <c r="P3339" s="162"/>
      <c r="Q3339" s="162"/>
      <c r="R3339" s="163"/>
      <c r="S3339" s="161"/>
      <c r="V3339" s="163"/>
      <c r="W3339" s="164"/>
      <c r="X3339" s="164"/>
    </row>
    <row r="3340" spans="10:24" x14ac:dyDescent="0.25">
      <c r="J3340">
        <v>3337</v>
      </c>
      <c r="K3340" s="43">
        <v>0.39845563048591792</v>
      </c>
      <c r="L3340">
        <v>0.39141838502180692</v>
      </c>
      <c r="M3340">
        <v>0.65969777000101704</v>
      </c>
      <c r="N3340" s="44">
        <v>0.94636751540504749</v>
      </c>
      <c r="O3340" s="161"/>
      <c r="P3340" s="162"/>
      <c r="Q3340" s="162"/>
      <c r="R3340" s="163"/>
      <c r="S3340" s="161"/>
      <c r="V3340" s="163"/>
      <c r="W3340" s="164"/>
      <c r="X3340" s="164"/>
    </row>
    <row r="3341" spans="10:24" x14ac:dyDescent="0.25">
      <c r="J3341">
        <v>3338</v>
      </c>
      <c r="K3341" s="43">
        <v>0.27843831723199552</v>
      </c>
      <c r="L3341">
        <v>0.54255287629680538</v>
      </c>
      <c r="M3341">
        <v>0.76345272776818252</v>
      </c>
      <c r="N3341" s="44">
        <v>0.76445788360687505</v>
      </c>
      <c r="O3341" s="161"/>
      <c r="P3341" s="162"/>
      <c r="Q3341" s="162"/>
      <c r="R3341" s="163"/>
      <c r="S3341" s="161"/>
      <c r="V3341" s="163"/>
      <c r="W3341" s="164"/>
      <c r="X3341" s="164"/>
    </row>
    <row r="3342" spans="10:24" x14ac:dyDescent="0.25">
      <c r="J3342">
        <v>3339</v>
      </c>
      <c r="K3342" s="43">
        <v>0.26424306060760583</v>
      </c>
      <c r="L3342">
        <v>0.25312319323525079</v>
      </c>
      <c r="M3342">
        <v>0.36995284552453633</v>
      </c>
      <c r="N3342" s="44">
        <v>0.90399689806094985</v>
      </c>
      <c r="O3342" s="161"/>
      <c r="P3342" s="162"/>
      <c r="Q3342" s="162"/>
      <c r="R3342" s="163"/>
      <c r="S3342" s="161"/>
      <c r="V3342" s="163"/>
      <c r="W3342" s="164"/>
      <c r="X3342" s="164"/>
    </row>
    <row r="3343" spans="10:24" x14ac:dyDescent="0.25">
      <c r="J3343">
        <v>3340</v>
      </c>
      <c r="K3343" s="43">
        <v>0.29648329348181857</v>
      </c>
      <c r="L3343">
        <v>0.90409679997285286</v>
      </c>
      <c r="M3343">
        <v>0.25711600265243972</v>
      </c>
      <c r="N3343" s="44">
        <v>0.28629963525506352</v>
      </c>
      <c r="O3343" s="161"/>
      <c r="P3343" s="162"/>
      <c r="Q3343" s="162"/>
      <c r="R3343" s="163"/>
      <c r="S3343" s="161"/>
      <c r="V3343" s="163"/>
      <c r="W3343" s="164"/>
      <c r="X3343" s="164"/>
    </row>
    <row r="3344" spans="10:24" x14ac:dyDescent="0.25">
      <c r="J3344">
        <v>3341</v>
      </c>
      <c r="K3344" s="43">
        <v>0.89099604013148392</v>
      </c>
      <c r="L3344">
        <v>0.4396507799638586</v>
      </c>
      <c r="M3344">
        <v>0.51076096642811797</v>
      </c>
      <c r="N3344" s="44">
        <v>0.49402986373852609</v>
      </c>
      <c r="O3344" s="161"/>
      <c r="P3344" s="162"/>
      <c r="Q3344" s="162"/>
      <c r="R3344" s="163"/>
      <c r="S3344" s="161"/>
      <c r="V3344" s="163"/>
      <c r="W3344" s="164"/>
      <c r="X3344" s="164"/>
    </row>
    <row r="3345" spans="10:24" x14ac:dyDescent="0.25">
      <c r="J3345">
        <v>3342</v>
      </c>
      <c r="K3345" s="43">
        <v>0.53668114478058426</v>
      </c>
      <c r="L3345">
        <v>0.31885734833322033</v>
      </c>
      <c r="M3345">
        <v>0.62377671338655749</v>
      </c>
      <c r="N3345" s="44">
        <v>0.64948254018805718</v>
      </c>
      <c r="O3345" s="161"/>
      <c r="P3345" s="162"/>
      <c r="Q3345" s="162"/>
      <c r="R3345" s="163"/>
      <c r="S3345" s="161"/>
      <c r="V3345" s="163"/>
      <c r="W3345" s="164"/>
      <c r="X3345" s="164"/>
    </row>
    <row r="3346" spans="10:24" x14ac:dyDescent="0.25">
      <c r="J3346">
        <v>3343</v>
      </c>
      <c r="K3346" s="43">
        <v>3.8906431008617792E-2</v>
      </c>
      <c r="L3346">
        <v>0.37698010920349712</v>
      </c>
      <c r="M3346">
        <v>0.99823378471683422</v>
      </c>
      <c r="N3346" s="44">
        <v>0.79757175063087604</v>
      </c>
      <c r="O3346" s="161"/>
      <c r="P3346" s="162"/>
      <c r="Q3346" s="162"/>
      <c r="R3346" s="163"/>
      <c r="S3346" s="161"/>
      <c r="V3346" s="163"/>
      <c r="W3346" s="164"/>
      <c r="X3346" s="164"/>
    </row>
    <row r="3347" spans="10:24" x14ac:dyDescent="0.25">
      <c r="J3347">
        <v>3344</v>
      </c>
      <c r="K3347" s="43">
        <v>0.12189720847017305</v>
      </c>
      <c r="L3347">
        <v>7.6098733060873114E-2</v>
      </c>
      <c r="M3347">
        <v>0.88709760809225613</v>
      </c>
      <c r="N3347" s="44">
        <v>0.68297576764186729</v>
      </c>
      <c r="O3347" s="161"/>
      <c r="P3347" s="162"/>
      <c r="Q3347" s="162"/>
      <c r="R3347" s="163"/>
      <c r="S3347" s="161"/>
      <c r="V3347" s="163"/>
      <c r="W3347" s="164"/>
      <c r="X3347" s="164"/>
    </row>
    <row r="3348" spans="10:24" x14ac:dyDescent="0.25">
      <c r="J3348">
        <v>3345</v>
      </c>
      <c r="K3348" s="43">
        <v>3.9986472668580686E-2</v>
      </c>
      <c r="L3348">
        <v>0.89715726755187264</v>
      </c>
      <c r="M3348">
        <v>0.60937690033911862</v>
      </c>
      <c r="N3348" s="44">
        <v>0.30146001709623915</v>
      </c>
      <c r="O3348" s="161"/>
      <c r="P3348" s="162"/>
      <c r="Q3348" s="162"/>
      <c r="R3348" s="163"/>
      <c r="S3348" s="161"/>
      <c r="V3348" s="163"/>
      <c r="W3348" s="164"/>
      <c r="X3348" s="164"/>
    </row>
    <row r="3349" spans="10:24" x14ac:dyDescent="0.25">
      <c r="J3349">
        <v>3346</v>
      </c>
      <c r="K3349" s="43">
        <v>0.11473559276919343</v>
      </c>
      <c r="L3349">
        <v>0.3711386710263348</v>
      </c>
      <c r="M3349">
        <v>8.2652335150873224E-2</v>
      </c>
      <c r="N3349" s="44">
        <v>8.2646984795908818E-4</v>
      </c>
      <c r="O3349" s="161"/>
      <c r="P3349" s="162"/>
      <c r="Q3349" s="162"/>
      <c r="R3349" s="163"/>
      <c r="S3349" s="161"/>
      <c r="V3349" s="163"/>
      <c r="W3349" s="164"/>
      <c r="X3349" s="164"/>
    </row>
    <row r="3350" spans="10:24" x14ac:dyDescent="0.25">
      <c r="J3350">
        <v>3347</v>
      </c>
      <c r="K3350" s="43">
        <v>9.4345768695856203E-2</v>
      </c>
      <c r="L3350">
        <v>0.59161128846146072</v>
      </c>
      <c r="M3350">
        <v>0.18507571104959897</v>
      </c>
      <c r="N3350" s="44">
        <v>0.46412041481240962</v>
      </c>
      <c r="O3350" s="161"/>
      <c r="P3350" s="162"/>
      <c r="Q3350" s="162"/>
      <c r="R3350" s="163"/>
      <c r="S3350" s="161"/>
      <c r="V3350" s="163"/>
      <c r="W3350" s="164"/>
      <c r="X3350" s="164"/>
    </row>
    <row r="3351" spans="10:24" x14ac:dyDescent="0.25">
      <c r="J3351">
        <v>3348</v>
      </c>
      <c r="K3351" s="43">
        <v>0.89982517021021202</v>
      </c>
      <c r="L3351">
        <v>6.974863819536925E-2</v>
      </c>
      <c r="M3351">
        <v>0.3680211268790996</v>
      </c>
      <c r="N3351" s="44">
        <v>0.61426077671321266</v>
      </c>
      <c r="O3351" s="161"/>
      <c r="P3351" s="162"/>
      <c r="Q3351" s="162"/>
      <c r="R3351" s="163"/>
      <c r="S3351" s="161"/>
      <c r="V3351" s="163"/>
      <c r="W3351" s="164"/>
      <c r="X3351" s="164"/>
    </row>
    <row r="3352" spans="10:24" x14ac:dyDescent="0.25">
      <c r="J3352">
        <v>3349</v>
      </c>
      <c r="K3352" s="43">
        <v>6.8769033693451997E-2</v>
      </c>
      <c r="L3352">
        <v>0.93315872994566651</v>
      </c>
      <c r="M3352">
        <v>0.17023967196763279</v>
      </c>
      <c r="N3352" s="44">
        <v>0.19539515232085769</v>
      </c>
      <c r="O3352" s="161"/>
      <c r="P3352" s="162"/>
      <c r="Q3352" s="162"/>
      <c r="R3352" s="163"/>
      <c r="S3352" s="161"/>
      <c r="V3352" s="163"/>
      <c r="W3352" s="164"/>
      <c r="X3352" s="164"/>
    </row>
    <row r="3353" spans="10:24" x14ac:dyDescent="0.25">
      <c r="J3353">
        <v>3350</v>
      </c>
      <c r="K3353" s="43">
        <v>0.58325779002560019</v>
      </c>
      <c r="L3353">
        <v>0.78068204524251517</v>
      </c>
      <c r="M3353">
        <v>0.33346839686879537</v>
      </c>
      <c r="N3353" s="44">
        <v>0.84312676507497419</v>
      </c>
      <c r="O3353" s="161"/>
      <c r="P3353" s="162"/>
      <c r="Q3353" s="162"/>
      <c r="R3353" s="163"/>
      <c r="S3353" s="161"/>
      <c r="V3353" s="163"/>
      <c r="W3353" s="164"/>
      <c r="X3353" s="164"/>
    </row>
    <row r="3354" spans="10:24" x14ac:dyDescent="0.25">
      <c r="J3354">
        <v>3351</v>
      </c>
      <c r="K3354" s="43">
        <v>0.99784475860381627</v>
      </c>
      <c r="L3354">
        <v>0.60879687851501685</v>
      </c>
      <c r="M3354">
        <v>0.79494589063495213</v>
      </c>
      <c r="N3354" s="44">
        <v>5.4930351722976001E-2</v>
      </c>
      <c r="O3354" s="161"/>
      <c r="P3354" s="162"/>
      <c r="Q3354" s="162"/>
      <c r="R3354" s="163"/>
      <c r="S3354" s="161"/>
      <c r="V3354" s="163"/>
      <c r="W3354" s="164"/>
      <c r="X3354" s="164"/>
    </row>
    <row r="3355" spans="10:24" x14ac:dyDescent="0.25">
      <c r="J3355">
        <v>3352</v>
      </c>
      <c r="K3355" s="43">
        <v>0.10492264251720085</v>
      </c>
      <c r="L3355">
        <v>0.43948628238536314</v>
      </c>
      <c r="M3355">
        <v>0.94310908519190428</v>
      </c>
      <c r="N3355" s="44">
        <v>0.46120741692717615</v>
      </c>
      <c r="O3355" s="161"/>
      <c r="P3355" s="162"/>
      <c r="Q3355" s="162"/>
      <c r="R3355" s="163"/>
      <c r="S3355" s="161"/>
      <c r="V3355" s="163"/>
      <c r="W3355" s="164"/>
      <c r="X3355" s="164"/>
    </row>
    <row r="3356" spans="10:24" x14ac:dyDescent="0.25">
      <c r="J3356">
        <v>3353</v>
      </c>
      <c r="K3356" s="43">
        <v>0.79183324856842152</v>
      </c>
      <c r="L3356">
        <v>0.54485983266829829</v>
      </c>
      <c r="M3356">
        <v>0.43481181966673432</v>
      </c>
      <c r="N3356" s="44">
        <v>0.16502986391053809</v>
      </c>
      <c r="O3356" s="161"/>
      <c r="P3356" s="162"/>
      <c r="Q3356" s="162"/>
      <c r="R3356" s="163"/>
      <c r="S3356" s="161"/>
      <c r="V3356" s="163"/>
      <c r="W3356" s="164"/>
      <c r="X3356" s="164"/>
    </row>
    <row r="3357" spans="10:24" x14ac:dyDescent="0.25">
      <c r="J3357">
        <v>3354</v>
      </c>
      <c r="K3357" s="43">
        <v>0.86537259935834221</v>
      </c>
      <c r="L3357">
        <v>0.34282230811723613</v>
      </c>
      <c r="M3357">
        <v>0.35025308169832226</v>
      </c>
      <c r="N3357" s="44">
        <v>7.0785013039135314E-2</v>
      </c>
      <c r="O3357" s="161"/>
      <c r="P3357" s="162"/>
      <c r="Q3357" s="162"/>
      <c r="R3357" s="163"/>
      <c r="S3357" s="161"/>
      <c r="V3357" s="163"/>
      <c r="W3357" s="164"/>
      <c r="X3357" s="164"/>
    </row>
    <row r="3358" spans="10:24" x14ac:dyDescent="0.25">
      <c r="J3358">
        <v>3355</v>
      </c>
      <c r="K3358" s="43">
        <v>0.47462202333000736</v>
      </c>
      <c r="L3358">
        <v>0.79561522188467693</v>
      </c>
      <c r="M3358">
        <v>8.1307701861766946E-2</v>
      </c>
      <c r="N3358" s="44">
        <v>0.4603123171758281</v>
      </c>
      <c r="O3358" s="161"/>
      <c r="P3358" s="162"/>
      <c r="Q3358" s="162"/>
      <c r="R3358" s="163"/>
      <c r="S3358" s="161"/>
      <c r="V3358" s="163"/>
      <c r="W3358" s="164"/>
      <c r="X3358" s="164"/>
    </row>
    <row r="3359" spans="10:24" x14ac:dyDescent="0.25">
      <c r="J3359">
        <v>3356</v>
      </c>
      <c r="K3359" s="43">
        <v>0.69094168709227655</v>
      </c>
      <c r="L3359">
        <v>0.83805196189852704</v>
      </c>
      <c r="M3359">
        <v>0.87503955325070393</v>
      </c>
      <c r="N3359" s="44">
        <v>0.76803994262285913</v>
      </c>
      <c r="O3359" s="161"/>
      <c r="P3359" s="162"/>
      <c r="Q3359" s="162"/>
      <c r="R3359" s="163"/>
      <c r="S3359" s="161"/>
      <c r="V3359" s="163"/>
      <c r="W3359" s="164"/>
      <c r="X3359" s="164"/>
    </row>
    <row r="3360" spans="10:24" x14ac:dyDescent="0.25">
      <c r="J3360">
        <v>3357</v>
      </c>
      <c r="K3360" s="43">
        <v>0.55631064831910115</v>
      </c>
      <c r="L3360">
        <v>0.79256868922294643</v>
      </c>
      <c r="M3360">
        <v>0.49258580489252812</v>
      </c>
      <c r="N3360" s="44">
        <v>1.3441270769818714E-2</v>
      </c>
      <c r="O3360" s="161"/>
      <c r="P3360" s="162"/>
      <c r="Q3360" s="162"/>
      <c r="R3360" s="163"/>
      <c r="S3360" s="161"/>
      <c r="V3360" s="163"/>
      <c r="W3360" s="164"/>
      <c r="X3360" s="164"/>
    </row>
    <row r="3361" spans="10:24" x14ac:dyDescent="0.25">
      <c r="J3361">
        <v>3358</v>
      </c>
      <c r="K3361" s="43">
        <v>0.94014896857182839</v>
      </c>
      <c r="L3361">
        <v>0.33626242893386293</v>
      </c>
      <c r="M3361">
        <v>0.58164962335038328</v>
      </c>
      <c r="N3361" s="44">
        <v>0.26575733669186041</v>
      </c>
      <c r="O3361" s="161"/>
      <c r="P3361" s="162"/>
      <c r="Q3361" s="162"/>
      <c r="R3361" s="163"/>
      <c r="S3361" s="161"/>
      <c r="V3361" s="163"/>
      <c r="W3361" s="164"/>
      <c r="X3361" s="164"/>
    </row>
    <row r="3362" spans="10:24" x14ac:dyDescent="0.25">
      <c r="J3362">
        <v>3359</v>
      </c>
      <c r="K3362" s="43">
        <v>0.20023410037030454</v>
      </c>
      <c r="L3362">
        <v>0.28039760275596914</v>
      </c>
      <c r="M3362">
        <v>0.56479850817812371</v>
      </c>
      <c r="N3362" s="44">
        <v>0.46424171539616899</v>
      </c>
      <c r="O3362" s="161"/>
      <c r="P3362" s="162"/>
      <c r="Q3362" s="162"/>
      <c r="R3362" s="163"/>
      <c r="S3362" s="161"/>
      <c r="V3362" s="163"/>
      <c r="W3362" s="164"/>
      <c r="X3362" s="164"/>
    </row>
    <row r="3363" spans="10:24" x14ac:dyDescent="0.25">
      <c r="J3363">
        <v>3360</v>
      </c>
      <c r="K3363" s="43">
        <v>0.20767389978238371</v>
      </c>
      <c r="L3363">
        <v>4.2928492209426405E-3</v>
      </c>
      <c r="M3363">
        <v>0.37938865202484218</v>
      </c>
      <c r="N3363" s="44">
        <v>0.72047981770985436</v>
      </c>
      <c r="O3363" s="161"/>
      <c r="P3363" s="162"/>
      <c r="Q3363" s="162"/>
      <c r="R3363" s="163"/>
      <c r="S3363" s="161"/>
      <c r="V3363" s="163"/>
      <c r="W3363" s="164"/>
      <c r="X3363" s="164"/>
    </row>
    <row r="3364" spans="10:24" x14ac:dyDescent="0.25">
      <c r="J3364">
        <v>3361</v>
      </c>
      <c r="K3364" s="43">
        <v>0.78063067309861911</v>
      </c>
      <c r="L3364">
        <v>1.090461472400539E-2</v>
      </c>
      <c r="M3364">
        <v>0.6874829500928048</v>
      </c>
      <c r="N3364" s="44">
        <v>0.12155871805844209</v>
      </c>
      <c r="O3364" s="161"/>
      <c r="P3364" s="162"/>
      <c r="Q3364" s="162"/>
      <c r="R3364" s="163"/>
      <c r="S3364" s="161"/>
      <c r="V3364" s="163"/>
      <c r="W3364" s="164"/>
      <c r="X3364" s="164"/>
    </row>
    <row r="3365" spans="10:24" x14ac:dyDescent="0.25">
      <c r="J3365">
        <v>3362</v>
      </c>
      <c r="K3365" s="43">
        <v>0.8433037670557616</v>
      </c>
      <c r="L3365">
        <v>0.29494291262588934</v>
      </c>
      <c r="M3365">
        <v>0.56338853327207317</v>
      </c>
      <c r="N3365" s="44">
        <v>0.54746720631059309</v>
      </c>
      <c r="O3365" s="161"/>
      <c r="P3365" s="162"/>
      <c r="Q3365" s="162"/>
      <c r="R3365" s="163"/>
      <c r="S3365" s="161"/>
      <c r="V3365" s="163"/>
      <c r="W3365" s="164"/>
      <c r="X3365" s="164"/>
    </row>
    <row r="3366" spans="10:24" x14ac:dyDescent="0.25">
      <c r="J3366">
        <v>3363</v>
      </c>
      <c r="K3366" s="43">
        <v>0.36427496556866812</v>
      </c>
      <c r="L3366">
        <v>3.7489214585076258E-2</v>
      </c>
      <c r="M3366">
        <v>0.7292438374681246</v>
      </c>
      <c r="N3366" s="44">
        <v>0.77461338793072965</v>
      </c>
      <c r="O3366" s="161"/>
      <c r="P3366" s="162"/>
      <c r="Q3366" s="162"/>
      <c r="R3366" s="163"/>
      <c r="S3366" s="161"/>
      <c r="V3366" s="163"/>
      <c r="W3366" s="164"/>
      <c r="X3366" s="164"/>
    </row>
    <row r="3367" spans="10:24" x14ac:dyDescent="0.25">
      <c r="J3367">
        <v>3364</v>
      </c>
      <c r="K3367" s="43">
        <v>0.50686957204242133</v>
      </c>
      <c r="L3367">
        <v>0.56761411589148603</v>
      </c>
      <c r="M3367">
        <v>0.91625274326118389</v>
      </c>
      <c r="N3367" s="44">
        <v>0.23457888880550126</v>
      </c>
      <c r="O3367" s="161"/>
      <c r="P3367" s="162"/>
      <c r="Q3367" s="162"/>
      <c r="R3367" s="163"/>
      <c r="S3367" s="161"/>
      <c r="V3367" s="163"/>
      <c r="W3367" s="164"/>
      <c r="X3367" s="164"/>
    </row>
    <row r="3368" spans="10:24" x14ac:dyDescent="0.25">
      <c r="J3368">
        <v>3365</v>
      </c>
      <c r="K3368" s="43">
        <v>0.21712115223749051</v>
      </c>
      <c r="L3368">
        <v>0.18336002852841649</v>
      </c>
      <c r="M3368">
        <v>0.7855512310902919</v>
      </c>
      <c r="N3368" s="44">
        <v>0.92997004006001893</v>
      </c>
      <c r="O3368" s="161"/>
      <c r="P3368" s="162"/>
      <c r="Q3368" s="162"/>
      <c r="R3368" s="163"/>
      <c r="S3368" s="161"/>
      <c r="V3368" s="163"/>
      <c r="W3368" s="164"/>
      <c r="X3368" s="164"/>
    </row>
    <row r="3369" spans="10:24" x14ac:dyDescent="0.25">
      <c r="J3369">
        <v>3366</v>
      </c>
      <c r="K3369" s="43">
        <v>3.3004094835471398E-2</v>
      </c>
      <c r="L3369">
        <v>0.7198463634592922</v>
      </c>
      <c r="M3369">
        <v>0.78869479473283921</v>
      </c>
      <c r="N3369" s="44">
        <v>0.63478085374289661</v>
      </c>
      <c r="O3369" s="161"/>
      <c r="P3369" s="162"/>
      <c r="Q3369" s="162"/>
      <c r="R3369" s="163"/>
      <c r="S3369" s="161"/>
      <c r="V3369" s="163"/>
      <c r="W3369" s="164"/>
      <c r="X3369" s="164"/>
    </row>
    <row r="3370" spans="10:24" x14ac:dyDescent="0.25">
      <c r="J3370">
        <v>3367</v>
      </c>
      <c r="K3370" s="43">
        <v>0.97873367626116303</v>
      </c>
      <c r="L3370">
        <v>3.7537939242535345E-2</v>
      </c>
      <c r="M3370">
        <v>0.96282665081531071</v>
      </c>
      <c r="N3370" s="44">
        <v>0.67215409193196718</v>
      </c>
      <c r="O3370" s="161"/>
      <c r="P3370" s="162"/>
      <c r="Q3370" s="162"/>
      <c r="R3370" s="163"/>
      <c r="S3370" s="161"/>
      <c r="V3370" s="163"/>
      <c r="W3370" s="164"/>
      <c r="X3370" s="164"/>
    </row>
    <row r="3371" spans="10:24" x14ac:dyDescent="0.25">
      <c r="J3371">
        <v>3368</v>
      </c>
      <c r="K3371" s="43">
        <v>4.2657838206867527E-2</v>
      </c>
      <c r="L3371">
        <v>0.7554554867093215</v>
      </c>
      <c r="M3371">
        <v>0.88336296794122271</v>
      </c>
      <c r="N3371" s="44">
        <v>0.21036495113377851</v>
      </c>
      <c r="O3371" s="161"/>
      <c r="P3371" s="162"/>
      <c r="Q3371" s="162"/>
      <c r="R3371" s="163"/>
      <c r="S3371" s="161"/>
      <c r="V3371" s="163"/>
      <c r="W3371" s="164"/>
      <c r="X3371" s="164"/>
    </row>
    <row r="3372" spans="10:24" x14ac:dyDescent="0.25">
      <c r="J3372">
        <v>3369</v>
      </c>
      <c r="K3372" s="43">
        <v>0.92539067614145409</v>
      </c>
      <c r="L3372">
        <v>0.83660836240185432</v>
      </c>
      <c r="M3372">
        <v>0.28261872598021476</v>
      </c>
      <c r="N3372" s="44">
        <v>6.4474690042354399E-2</v>
      </c>
      <c r="O3372" s="161"/>
      <c r="P3372" s="162"/>
      <c r="Q3372" s="162"/>
      <c r="R3372" s="163"/>
      <c r="S3372" s="161"/>
      <c r="V3372" s="163"/>
      <c r="W3372" s="164"/>
      <c r="X3372" s="164"/>
    </row>
    <row r="3373" spans="10:24" x14ac:dyDescent="0.25">
      <c r="J3373">
        <v>3370</v>
      </c>
      <c r="K3373" s="43">
        <v>0.4722299421981645</v>
      </c>
      <c r="L3373">
        <v>0.73359158560826854</v>
      </c>
      <c r="M3373">
        <v>0.79375760127091177</v>
      </c>
      <c r="N3373" s="44">
        <v>0.68395894495278731</v>
      </c>
      <c r="O3373" s="161"/>
      <c r="P3373" s="162"/>
      <c r="Q3373" s="162"/>
      <c r="R3373" s="163"/>
      <c r="S3373" s="161"/>
      <c r="V3373" s="163"/>
      <c r="W3373" s="164"/>
      <c r="X3373" s="164"/>
    </row>
    <row r="3374" spans="10:24" x14ac:dyDescent="0.25">
      <c r="J3374">
        <v>3371</v>
      </c>
      <c r="K3374" s="43">
        <v>0.59624455629190565</v>
      </c>
      <c r="L3374">
        <v>0.86803329862765755</v>
      </c>
      <c r="M3374">
        <v>0.59887563666258559</v>
      </c>
      <c r="N3374" s="44">
        <v>0.7754662357251938</v>
      </c>
      <c r="O3374" s="161"/>
      <c r="P3374" s="162"/>
      <c r="Q3374" s="162"/>
      <c r="R3374" s="163"/>
      <c r="S3374" s="161"/>
      <c r="V3374" s="163"/>
      <c r="W3374" s="164"/>
      <c r="X3374" s="164"/>
    </row>
    <row r="3375" spans="10:24" x14ac:dyDescent="0.25">
      <c r="J3375">
        <v>3372</v>
      </c>
      <c r="K3375" s="43">
        <v>8.2738172993890302E-4</v>
      </c>
      <c r="L3375">
        <v>2.7181863451478883E-2</v>
      </c>
      <c r="M3375">
        <v>0.64540936623845335</v>
      </c>
      <c r="N3375" s="44">
        <v>0.90657673763660351</v>
      </c>
      <c r="O3375" s="161"/>
      <c r="P3375" s="162"/>
      <c r="Q3375" s="162"/>
      <c r="R3375" s="163"/>
      <c r="S3375" s="161"/>
      <c r="V3375" s="163"/>
      <c r="W3375" s="164"/>
      <c r="X3375" s="164"/>
    </row>
    <row r="3376" spans="10:24" x14ac:dyDescent="0.25">
      <c r="J3376">
        <v>3373</v>
      </c>
      <c r="K3376" s="43">
        <v>0.22807714582889183</v>
      </c>
      <c r="L3376">
        <v>0.35049620579258389</v>
      </c>
      <c r="M3376">
        <v>6.8192025802593537E-2</v>
      </c>
      <c r="N3376" s="44">
        <v>0.6977530604223583</v>
      </c>
      <c r="O3376" s="161"/>
      <c r="P3376" s="162"/>
      <c r="Q3376" s="162"/>
      <c r="R3376" s="163"/>
      <c r="S3376" s="161"/>
      <c r="V3376" s="163"/>
      <c r="W3376" s="164"/>
      <c r="X3376" s="164"/>
    </row>
    <row r="3377" spans="10:24" x14ac:dyDescent="0.25">
      <c r="J3377">
        <v>3374</v>
      </c>
      <c r="K3377" s="43">
        <v>0.89290698802237156</v>
      </c>
      <c r="L3377">
        <v>0.90958280187195806</v>
      </c>
      <c r="M3377">
        <v>0.79055068655178073</v>
      </c>
      <c r="N3377" s="44">
        <v>0.73504948705634576</v>
      </c>
      <c r="O3377" s="161"/>
      <c r="P3377" s="162"/>
      <c r="Q3377" s="162"/>
      <c r="R3377" s="163"/>
      <c r="S3377" s="161"/>
      <c r="V3377" s="163"/>
      <c r="W3377" s="164"/>
      <c r="X3377" s="164"/>
    </row>
    <row r="3378" spans="10:24" x14ac:dyDescent="0.25">
      <c r="J3378">
        <v>3375</v>
      </c>
      <c r="K3378" s="43">
        <v>0.36837182327507967</v>
      </c>
      <c r="L3378">
        <v>0.3345459185704216</v>
      </c>
      <c r="M3378">
        <v>0.93384569092962022</v>
      </c>
      <c r="N3378" s="44">
        <v>0.97840796163579447</v>
      </c>
      <c r="O3378" s="161"/>
      <c r="P3378" s="162"/>
      <c r="Q3378" s="162"/>
      <c r="R3378" s="163"/>
      <c r="S3378" s="161"/>
      <c r="V3378" s="163"/>
      <c r="W3378" s="164"/>
      <c r="X3378" s="164"/>
    </row>
    <row r="3379" spans="10:24" x14ac:dyDescent="0.25">
      <c r="J3379">
        <v>3376</v>
      </c>
      <c r="K3379" s="43">
        <v>0.99228947367656484</v>
      </c>
      <c r="L3379">
        <v>0.1694832715143948</v>
      </c>
      <c r="M3379">
        <v>0.18263031526597007</v>
      </c>
      <c r="N3379" s="44">
        <v>0.66664318020376823</v>
      </c>
      <c r="O3379" s="161"/>
      <c r="P3379" s="162"/>
      <c r="Q3379" s="162"/>
      <c r="R3379" s="163"/>
      <c r="S3379" s="161"/>
      <c r="V3379" s="163"/>
      <c r="W3379" s="164"/>
      <c r="X3379" s="164"/>
    </row>
    <row r="3380" spans="10:24" x14ac:dyDescent="0.25">
      <c r="J3380">
        <v>3377</v>
      </c>
      <c r="K3380" s="43">
        <v>0.25079342428143581</v>
      </c>
      <c r="L3380">
        <v>0.76933806880625</v>
      </c>
      <c r="M3380">
        <v>0.94874011591705854</v>
      </c>
      <c r="N3380" s="44">
        <v>9.1526260172417606E-2</v>
      </c>
      <c r="O3380" s="161"/>
      <c r="P3380" s="162"/>
      <c r="Q3380" s="162"/>
      <c r="R3380" s="163"/>
      <c r="S3380" s="161"/>
      <c r="V3380" s="163"/>
      <c r="W3380" s="164"/>
      <c r="X3380" s="164"/>
    </row>
    <row r="3381" spans="10:24" x14ac:dyDescent="0.25">
      <c r="J3381">
        <v>3378</v>
      </c>
      <c r="K3381" s="43">
        <v>0.85394209233902185</v>
      </c>
      <c r="L3381">
        <v>0.18092803565291871</v>
      </c>
      <c r="M3381">
        <v>1.975435066157849E-2</v>
      </c>
      <c r="N3381" s="44">
        <v>0.85551901703003297</v>
      </c>
      <c r="O3381" s="161"/>
      <c r="P3381" s="162"/>
      <c r="Q3381" s="162"/>
      <c r="R3381" s="163"/>
      <c r="S3381" s="161"/>
      <c r="V3381" s="163"/>
      <c r="W3381" s="164"/>
      <c r="X3381" s="164"/>
    </row>
    <row r="3382" spans="10:24" x14ac:dyDescent="0.25">
      <c r="J3382">
        <v>3379</v>
      </c>
      <c r="K3382" s="43">
        <v>0.46310749457723699</v>
      </c>
      <c r="L3382">
        <v>0.13660803831439527</v>
      </c>
      <c r="M3382">
        <v>0.60731866304654181</v>
      </c>
      <c r="N3382" s="44">
        <v>0.2338978160493288</v>
      </c>
      <c r="O3382" s="161"/>
      <c r="P3382" s="162"/>
      <c r="Q3382" s="162"/>
      <c r="R3382" s="163"/>
      <c r="S3382" s="161"/>
      <c r="V3382" s="163"/>
      <c r="W3382" s="164"/>
      <c r="X3382" s="164"/>
    </row>
    <row r="3383" spans="10:24" x14ac:dyDescent="0.25">
      <c r="J3383">
        <v>3380</v>
      </c>
      <c r="K3383" s="43">
        <v>0.84848459039023949</v>
      </c>
      <c r="L3383">
        <v>0.23870981834562932</v>
      </c>
      <c r="M3383">
        <v>0.21275978343285284</v>
      </c>
      <c r="N3383" s="44">
        <v>0.78701352082452514</v>
      </c>
      <c r="O3383" s="161"/>
      <c r="P3383" s="162"/>
      <c r="Q3383" s="162"/>
      <c r="R3383" s="163"/>
      <c r="S3383" s="161"/>
      <c r="V3383" s="163"/>
      <c r="W3383" s="164"/>
      <c r="X3383" s="164"/>
    </row>
    <row r="3384" spans="10:24" x14ac:dyDescent="0.25">
      <c r="J3384">
        <v>3381</v>
      </c>
      <c r="K3384" s="43">
        <v>0.90826406407409965</v>
      </c>
      <c r="L3384">
        <v>0.2331970804290413</v>
      </c>
      <c r="M3384">
        <v>0.29660467863632567</v>
      </c>
      <c r="N3384" s="44">
        <v>0.47289970338442144</v>
      </c>
      <c r="O3384" s="161"/>
      <c r="P3384" s="162"/>
      <c r="Q3384" s="162"/>
      <c r="R3384" s="163"/>
      <c r="S3384" s="161"/>
      <c r="V3384" s="163"/>
      <c r="W3384" s="164"/>
      <c r="X3384" s="164"/>
    </row>
    <row r="3385" spans="10:24" x14ac:dyDescent="0.25">
      <c r="J3385">
        <v>3382</v>
      </c>
      <c r="K3385" s="43">
        <v>0.61095098152298355</v>
      </c>
      <c r="L3385">
        <v>0.4346024752094082</v>
      </c>
      <c r="M3385">
        <v>0.28829812549944944</v>
      </c>
      <c r="N3385" s="44">
        <v>0.82241051067164939</v>
      </c>
      <c r="O3385" s="161"/>
      <c r="P3385" s="162"/>
      <c r="Q3385" s="162"/>
      <c r="R3385" s="163"/>
      <c r="S3385" s="161"/>
      <c r="V3385" s="163"/>
      <c r="W3385" s="164"/>
      <c r="X3385" s="164"/>
    </row>
    <row r="3386" spans="10:24" x14ac:dyDescent="0.25">
      <c r="J3386">
        <v>3383</v>
      </c>
      <c r="K3386" s="43">
        <v>0.31829803517238053</v>
      </c>
      <c r="L3386">
        <v>0.54950927008042016</v>
      </c>
      <c r="M3386">
        <v>1.7017644772476803E-2</v>
      </c>
      <c r="N3386" s="44">
        <v>4.7038786942488864E-2</v>
      </c>
      <c r="O3386" s="161"/>
      <c r="P3386" s="162"/>
      <c r="Q3386" s="162"/>
      <c r="R3386" s="163"/>
      <c r="S3386" s="161"/>
      <c r="V3386" s="163"/>
      <c r="W3386" s="164"/>
      <c r="X3386" s="164"/>
    </row>
    <row r="3387" spans="10:24" x14ac:dyDescent="0.25">
      <c r="J3387">
        <v>3384</v>
      </c>
      <c r="K3387" s="43">
        <v>0.73355857986509354</v>
      </c>
      <c r="L3387">
        <v>0.27917945657812959</v>
      </c>
      <c r="M3387">
        <v>0.76549275943982764</v>
      </c>
      <c r="N3387" s="44">
        <v>0.37110540154587668</v>
      </c>
      <c r="O3387" s="161"/>
      <c r="P3387" s="162"/>
      <c r="Q3387" s="162"/>
      <c r="R3387" s="163"/>
      <c r="S3387" s="161"/>
      <c r="V3387" s="163"/>
      <c r="W3387" s="164"/>
      <c r="X3387" s="164"/>
    </row>
    <row r="3388" spans="10:24" x14ac:dyDescent="0.25">
      <c r="J3388">
        <v>3385</v>
      </c>
      <c r="K3388" s="43">
        <v>0.46003727868137012</v>
      </c>
      <c r="L3388">
        <v>2.3518218188503304E-2</v>
      </c>
      <c r="M3388">
        <v>0.92137362694052505</v>
      </c>
      <c r="N3388" s="44">
        <v>5.713645657616695E-2</v>
      </c>
      <c r="O3388" s="161"/>
      <c r="P3388" s="162"/>
      <c r="Q3388" s="162"/>
      <c r="R3388" s="163"/>
      <c r="S3388" s="161"/>
      <c r="V3388" s="163"/>
      <c r="W3388" s="164"/>
      <c r="X3388" s="164"/>
    </row>
    <row r="3389" spans="10:24" x14ac:dyDescent="0.25">
      <c r="J3389">
        <v>3386</v>
      </c>
      <c r="K3389" s="43">
        <v>0.44341714219513395</v>
      </c>
      <c r="L3389">
        <v>0.6669625198038176</v>
      </c>
      <c r="M3389">
        <v>0.61708289138408834</v>
      </c>
      <c r="N3389" s="44">
        <v>0.55525785242391312</v>
      </c>
      <c r="O3389" s="161"/>
      <c r="P3389" s="162"/>
      <c r="Q3389" s="162"/>
      <c r="R3389" s="163"/>
      <c r="S3389" s="161"/>
      <c r="V3389" s="163"/>
      <c r="W3389" s="164"/>
      <c r="X3389" s="164"/>
    </row>
    <row r="3390" spans="10:24" x14ac:dyDescent="0.25">
      <c r="J3390">
        <v>3387</v>
      </c>
      <c r="K3390" s="43">
        <v>0.31104365288971025</v>
      </c>
      <c r="L3390">
        <v>0.30243678030787779</v>
      </c>
      <c r="M3390">
        <v>0.80488725633444536</v>
      </c>
      <c r="N3390" s="44">
        <v>2.287116082145435E-2</v>
      </c>
      <c r="O3390" s="161"/>
      <c r="P3390" s="162"/>
      <c r="Q3390" s="162"/>
      <c r="R3390" s="163"/>
      <c r="S3390" s="161"/>
      <c r="V3390" s="163"/>
      <c r="W3390" s="164"/>
      <c r="X3390" s="164"/>
    </row>
    <row r="3391" spans="10:24" x14ac:dyDescent="0.25">
      <c r="J3391">
        <v>3388</v>
      </c>
      <c r="K3391" s="43">
        <v>0.99929826447499503</v>
      </c>
      <c r="L3391">
        <v>0.89378044377630961</v>
      </c>
      <c r="M3391">
        <v>0.9867679137732448</v>
      </c>
      <c r="N3391" s="44">
        <v>5.2029131920018346E-2</v>
      </c>
      <c r="O3391" s="161"/>
      <c r="P3391" s="162"/>
      <c r="Q3391" s="162"/>
      <c r="R3391" s="163"/>
      <c r="S3391" s="161"/>
      <c r="V3391" s="163"/>
      <c r="W3391" s="164"/>
      <c r="X3391" s="164"/>
    </row>
    <row r="3392" spans="10:24" x14ac:dyDescent="0.25">
      <c r="J3392">
        <v>3389</v>
      </c>
      <c r="K3392" s="43">
        <v>8.4574011252744774E-2</v>
      </c>
      <c r="L3392">
        <v>1.8103724212828465E-2</v>
      </c>
      <c r="M3392">
        <v>0.28787682575006313</v>
      </c>
      <c r="N3392" s="44">
        <v>0.3087845608097578</v>
      </c>
      <c r="O3392" s="161"/>
      <c r="P3392" s="162"/>
      <c r="Q3392" s="162"/>
      <c r="R3392" s="163"/>
      <c r="S3392" s="161"/>
      <c r="V3392" s="163"/>
      <c r="W3392" s="164"/>
      <c r="X3392" s="164"/>
    </row>
    <row r="3393" spans="10:24" x14ac:dyDescent="0.25">
      <c r="J3393">
        <v>3390</v>
      </c>
      <c r="K3393" s="43">
        <v>0.10229315338579625</v>
      </c>
      <c r="L3393">
        <v>0.64985868189863571</v>
      </c>
      <c r="M3393">
        <v>0.61959545525412563</v>
      </c>
      <c r="N3393" s="44">
        <v>0.73045517785463754</v>
      </c>
      <c r="O3393" s="161"/>
      <c r="P3393" s="162"/>
      <c r="Q3393" s="162"/>
      <c r="R3393" s="163"/>
      <c r="S3393" s="161"/>
      <c r="V3393" s="163"/>
      <c r="W3393" s="164"/>
      <c r="X3393" s="164"/>
    </row>
    <row r="3394" spans="10:24" x14ac:dyDescent="0.25">
      <c r="J3394">
        <v>3391</v>
      </c>
      <c r="K3394" s="43">
        <v>0.23209632544253012</v>
      </c>
      <c r="L3394">
        <v>0.56383002914784652</v>
      </c>
      <c r="M3394">
        <v>0.34556502141642609</v>
      </c>
      <c r="N3394" s="44">
        <v>0.69942474274904987</v>
      </c>
      <c r="O3394" s="161"/>
      <c r="P3394" s="162"/>
      <c r="Q3394" s="162"/>
      <c r="R3394" s="163"/>
      <c r="S3394" s="161"/>
      <c r="V3394" s="163"/>
      <c r="W3394" s="164"/>
      <c r="X3394" s="164"/>
    </row>
    <row r="3395" spans="10:24" x14ac:dyDescent="0.25">
      <c r="J3395">
        <v>3392</v>
      </c>
      <c r="K3395" s="43">
        <v>0.31051864160915299</v>
      </c>
      <c r="L3395">
        <v>0.76792296074533462</v>
      </c>
      <c r="M3395">
        <v>0.67101197225645315</v>
      </c>
      <c r="N3395" s="44">
        <v>0.44895844955775011</v>
      </c>
      <c r="O3395" s="161"/>
      <c r="P3395" s="162"/>
      <c r="Q3395" s="162"/>
      <c r="R3395" s="163"/>
      <c r="S3395" s="161"/>
      <c r="V3395" s="163"/>
      <c r="W3395" s="164"/>
      <c r="X3395" s="164"/>
    </row>
    <row r="3396" spans="10:24" x14ac:dyDescent="0.25">
      <c r="J3396">
        <v>3393</v>
      </c>
      <c r="K3396" s="43">
        <v>0.87429591282034169</v>
      </c>
      <c r="L3396">
        <v>0.70489069708867114</v>
      </c>
      <c r="M3396">
        <v>0.77638871834842393</v>
      </c>
      <c r="N3396" s="44">
        <v>0.34318379946466959</v>
      </c>
      <c r="O3396" s="161"/>
      <c r="P3396" s="162"/>
      <c r="Q3396" s="162"/>
      <c r="R3396" s="163"/>
      <c r="S3396" s="161"/>
      <c r="V3396" s="163"/>
      <c r="W3396" s="164"/>
      <c r="X3396" s="164"/>
    </row>
    <row r="3397" spans="10:24" x14ac:dyDescent="0.25">
      <c r="J3397">
        <v>3394</v>
      </c>
      <c r="K3397" s="43">
        <v>0.78118667540073294</v>
      </c>
      <c r="L3397">
        <v>8.3351986144136636E-2</v>
      </c>
      <c r="M3397">
        <v>0.21148548948362667</v>
      </c>
      <c r="N3397" s="44">
        <v>0.8179767966088427</v>
      </c>
      <c r="O3397" s="161"/>
      <c r="P3397" s="162"/>
      <c r="Q3397" s="162"/>
      <c r="R3397" s="163"/>
      <c r="S3397" s="161"/>
      <c r="V3397" s="163"/>
      <c r="W3397" s="164"/>
      <c r="X3397" s="164"/>
    </row>
    <row r="3398" spans="10:24" x14ac:dyDescent="0.25">
      <c r="J3398">
        <v>3395</v>
      </c>
      <c r="K3398" s="43">
        <v>0.62648785059275258</v>
      </c>
      <c r="L3398">
        <v>0.76009463821550149</v>
      </c>
      <c r="M3398">
        <v>0.94934683915296247</v>
      </c>
      <c r="N3398" s="44">
        <v>0.31949892637263</v>
      </c>
      <c r="O3398" s="161"/>
      <c r="P3398" s="162"/>
      <c r="Q3398" s="162"/>
      <c r="R3398" s="163"/>
      <c r="S3398" s="161"/>
      <c r="V3398" s="163"/>
      <c r="W3398" s="164"/>
      <c r="X3398" s="164"/>
    </row>
    <row r="3399" spans="10:24" x14ac:dyDescent="0.25">
      <c r="J3399">
        <v>3396</v>
      </c>
      <c r="K3399" s="43">
        <v>0.8811808123973055</v>
      </c>
      <c r="L3399">
        <v>0.16499225876442591</v>
      </c>
      <c r="M3399">
        <v>0.5766975169407238</v>
      </c>
      <c r="N3399" s="44">
        <v>0.7726711754525738</v>
      </c>
      <c r="O3399" s="161"/>
      <c r="P3399" s="162"/>
      <c r="Q3399" s="162"/>
      <c r="R3399" s="163"/>
      <c r="S3399" s="161"/>
      <c r="V3399" s="163"/>
      <c r="W3399" s="164"/>
      <c r="X3399" s="164"/>
    </row>
    <row r="3400" spans="10:24" x14ac:dyDescent="0.25">
      <c r="J3400">
        <v>3397</v>
      </c>
      <c r="K3400" s="43">
        <v>0.53026784027590446</v>
      </c>
      <c r="L3400">
        <v>0.11139591945890381</v>
      </c>
      <c r="M3400">
        <v>0.84862758275655459</v>
      </c>
      <c r="N3400" s="44">
        <v>8.0542074879114245E-2</v>
      </c>
      <c r="O3400" s="161"/>
      <c r="P3400" s="162"/>
      <c r="Q3400" s="162"/>
      <c r="R3400" s="163"/>
      <c r="S3400" s="161"/>
      <c r="V3400" s="163"/>
      <c r="W3400" s="164"/>
      <c r="X3400" s="164"/>
    </row>
    <row r="3401" spans="10:24" x14ac:dyDescent="0.25">
      <c r="J3401">
        <v>3398</v>
      </c>
      <c r="K3401" s="43">
        <v>0.88415138765004575</v>
      </c>
      <c r="L3401">
        <v>0.52499194703748586</v>
      </c>
      <c r="M3401">
        <v>0.18305329954292415</v>
      </c>
      <c r="N3401" s="44">
        <v>0.74213245892438062</v>
      </c>
      <c r="O3401" s="161"/>
      <c r="P3401" s="162"/>
      <c r="Q3401" s="162"/>
      <c r="R3401" s="163"/>
      <c r="S3401" s="161"/>
      <c r="V3401" s="163"/>
      <c r="W3401" s="164"/>
      <c r="X3401" s="164"/>
    </row>
    <row r="3402" spans="10:24" x14ac:dyDescent="0.25">
      <c r="J3402">
        <v>3399</v>
      </c>
      <c r="K3402" s="43">
        <v>0.26757636908935212</v>
      </c>
      <c r="L3402">
        <v>4.835801072639434E-2</v>
      </c>
      <c r="M3402">
        <v>0.74895547536419405</v>
      </c>
      <c r="N3402" s="44">
        <v>0.65389833198277914</v>
      </c>
      <c r="O3402" s="161"/>
      <c r="P3402" s="162"/>
      <c r="Q3402" s="162"/>
      <c r="R3402" s="163"/>
      <c r="S3402" s="161"/>
      <c r="V3402" s="163"/>
      <c r="W3402" s="164"/>
      <c r="X3402" s="164"/>
    </row>
    <row r="3403" spans="10:24" x14ac:dyDescent="0.25">
      <c r="J3403">
        <v>3400</v>
      </c>
      <c r="K3403" s="43">
        <v>0.44352855675766378</v>
      </c>
      <c r="L3403">
        <v>0.40457714229452169</v>
      </c>
      <c r="M3403">
        <v>0.55212735875996766</v>
      </c>
      <c r="N3403" s="44">
        <v>0.97579198006939627</v>
      </c>
      <c r="O3403" s="161"/>
      <c r="P3403" s="162"/>
      <c r="Q3403" s="162"/>
      <c r="R3403" s="163"/>
      <c r="S3403" s="161"/>
      <c r="V3403" s="163"/>
      <c r="W3403" s="164"/>
      <c r="X3403" s="164"/>
    </row>
    <row r="3404" spans="10:24" x14ac:dyDescent="0.25">
      <c r="J3404">
        <v>3401</v>
      </c>
      <c r="K3404" s="43">
        <v>0.76507482232510649</v>
      </c>
      <c r="L3404">
        <v>0.26597241122806925</v>
      </c>
      <c r="M3404">
        <v>0.47552791155996821</v>
      </c>
      <c r="N3404" s="44">
        <v>3.3978790601660536E-2</v>
      </c>
      <c r="O3404" s="161"/>
      <c r="P3404" s="162"/>
      <c r="Q3404" s="162"/>
      <c r="R3404" s="163"/>
      <c r="S3404" s="161"/>
      <c r="V3404" s="163"/>
      <c r="W3404" s="164"/>
      <c r="X3404" s="164"/>
    </row>
    <row r="3405" spans="10:24" x14ac:dyDescent="0.25">
      <c r="J3405">
        <v>3402</v>
      </c>
      <c r="K3405" s="43">
        <v>0.37007650744789922</v>
      </c>
      <c r="L3405">
        <v>0.56464877243953293</v>
      </c>
      <c r="M3405">
        <v>0.97288822139633035</v>
      </c>
      <c r="N3405" s="44">
        <v>6.4201355293253326E-2</v>
      </c>
      <c r="O3405" s="161"/>
      <c r="P3405" s="162"/>
      <c r="Q3405" s="162"/>
      <c r="R3405" s="163"/>
      <c r="S3405" s="161"/>
      <c r="V3405" s="163"/>
      <c r="W3405" s="164"/>
      <c r="X3405" s="164"/>
    </row>
    <row r="3406" spans="10:24" x14ac:dyDescent="0.25">
      <c r="J3406">
        <v>3403</v>
      </c>
      <c r="K3406" s="43">
        <v>0.8466271766431287</v>
      </c>
      <c r="L3406">
        <v>0.46844055301100274</v>
      </c>
      <c r="M3406">
        <v>0.97904907892707616</v>
      </c>
      <c r="N3406" s="44">
        <v>0.57813394872981816</v>
      </c>
      <c r="O3406" s="161"/>
      <c r="P3406" s="162"/>
      <c r="Q3406" s="162"/>
      <c r="R3406" s="163"/>
      <c r="S3406" s="161"/>
      <c r="V3406" s="163"/>
      <c r="W3406" s="164"/>
      <c r="X3406" s="164"/>
    </row>
    <row r="3407" spans="10:24" x14ac:dyDescent="0.25">
      <c r="J3407">
        <v>3404</v>
      </c>
      <c r="K3407" s="43">
        <v>0.8342806260834239</v>
      </c>
      <c r="L3407">
        <v>0.47627187465974441</v>
      </c>
      <c r="M3407">
        <v>8.9268016185249044E-2</v>
      </c>
      <c r="N3407" s="44">
        <v>0.17919461792531199</v>
      </c>
      <c r="O3407" s="161"/>
      <c r="P3407" s="162"/>
      <c r="Q3407" s="162"/>
      <c r="R3407" s="163"/>
      <c r="S3407" s="161"/>
      <c r="V3407" s="163"/>
      <c r="W3407" s="164"/>
      <c r="X3407" s="164"/>
    </row>
    <row r="3408" spans="10:24" x14ac:dyDescent="0.25">
      <c r="J3408">
        <v>3405</v>
      </c>
      <c r="K3408" s="43">
        <v>0.75283676673336619</v>
      </c>
      <c r="L3408">
        <v>5.5779439533296005E-2</v>
      </c>
      <c r="M3408">
        <v>0.36274889410806532</v>
      </c>
      <c r="N3408" s="44">
        <v>0.69567672516569246</v>
      </c>
      <c r="O3408" s="161"/>
      <c r="P3408" s="162"/>
      <c r="Q3408" s="162"/>
      <c r="R3408" s="163"/>
      <c r="S3408" s="161"/>
      <c r="V3408" s="163"/>
      <c r="W3408" s="164"/>
      <c r="X3408" s="164"/>
    </row>
    <row r="3409" spans="10:24" x14ac:dyDescent="0.25">
      <c r="J3409">
        <v>3406</v>
      </c>
      <c r="K3409" s="43">
        <v>0.38463191219044612</v>
      </c>
      <c r="L3409">
        <v>0.51501138410634384</v>
      </c>
      <c r="M3409">
        <v>0.73212068269161046</v>
      </c>
      <c r="N3409" s="44">
        <v>0.38485271082441697</v>
      </c>
      <c r="O3409" s="161"/>
      <c r="P3409" s="162"/>
      <c r="Q3409" s="162"/>
      <c r="R3409" s="163"/>
      <c r="S3409" s="161"/>
      <c r="V3409" s="163"/>
      <c r="W3409" s="164"/>
      <c r="X3409" s="164"/>
    </row>
    <row r="3410" spans="10:24" x14ac:dyDescent="0.25">
      <c r="J3410">
        <v>3407</v>
      </c>
      <c r="K3410" s="43">
        <v>0.42914694065097547</v>
      </c>
      <c r="L3410">
        <v>0.239347749424214</v>
      </c>
      <c r="M3410">
        <v>0.67615948707918638</v>
      </c>
      <c r="N3410" s="44">
        <v>0.45179441822961952</v>
      </c>
      <c r="O3410" s="161"/>
      <c r="P3410" s="162"/>
      <c r="Q3410" s="162"/>
      <c r="R3410" s="163"/>
      <c r="S3410" s="161"/>
      <c r="V3410" s="163"/>
      <c r="W3410" s="164"/>
      <c r="X3410" s="164"/>
    </row>
    <row r="3411" spans="10:24" x14ac:dyDescent="0.25">
      <c r="J3411">
        <v>3408</v>
      </c>
      <c r="K3411" s="43">
        <v>0.62100868468077752</v>
      </c>
      <c r="L3411">
        <v>9.1803837366171925E-2</v>
      </c>
      <c r="M3411">
        <v>0.40874897017912692</v>
      </c>
      <c r="N3411" s="44">
        <v>0.55069792047955224</v>
      </c>
      <c r="O3411" s="161"/>
      <c r="P3411" s="162"/>
      <c r="Q3411" s="162"/>
      <c r="R3411" s="163"/>
      <c r="S3411" s="161"/>
      <c r="V3411" s="163"/>
      <c r="W3411" s="164"/>
      <c r="X3411" s="164"/>
    </row>
    <row r="3412" spans="10:24" x14ac:dyDescent="0.25">
      <c r="J3412">
        <v>3409</v>
      </c>
      <c r="K3412" s="43">
        <v>0.24324252601843854</v>
      </c>
      <c r="L3412">
        <v>0.74736585818111645</v>
      </c>
      <c r="M3412">
        <v>0.98172202996366598</v>
      </c>
      <c r="N3412" s="44">
        <v>0.85373228799078316</v>
      </c>
      <c r="O3412" s="161"/>
      <c r="P3412" s="162"/>
      <c r="Q3412" s="162"/>
      <c r="R3412" s="163"/>
      <c r="S3412" s="161"/>
      <c r="V3412" s="163"/>
      <c r="W3412" s="164"/>
      <c r="X3412" s="164"/>
    </row>
    <row r="3413" spans="10:24" x14ac:dyDescent="0.25">
      <c r="J3413">
        <v>3410</v>
      </c>
      <c r="K3413" s="43">
        <v>0.64144301212016508</v>
      </c>
      <c r="L3413">
        <v>0.30158605775898217</v>
      </c>
      <c r="M3413">
        <v>0.63954529747506772</v>
      </c>
      <c r="N3413" s="44">
        <v>0.98282933392077643</v>
      </c>
      <c r="O3413" s="161"/>
      <c r="P3413" s="162"/>
      <c r="Q3413" s="162"/>
      <c r="R3413" s="163"/>
      <c r="S3413" s="161"/>
      <c r="V3413" s="163"/>
      <c r="W3413" s="164"/>
      <c r="X3413" s="164"/>
    </row>
    <row r="3414" spans="10:24" x14ac:dyDescent="0.25">
      <c r="J3414">
        <v>3411</v>
      </c>
      <c r="K3414" s="43">
        <v>0.62533603318063069</v>
      </c>
      <c r="L3414">
        <v>0.32688805727791337</v>
      </c>
      <c r="M3414">
        <v>0.19473313232996781</v>
      </c>
      <c r="N3414" s="44">
        <v>1.0726376158779694E-2</v>
      </c>
      <c r="O3414" s="161"/>
      <c r="P3414" s="162"/>
      <c r="Q3414" s="162"/>
      <c r="R3414" s="163"/>
      <c r="S3414" s="161"/>
      <c r="V3414" s="163"/>
      <c r="W3414" s="164"/>
      <c r="X3414" s="164"/>
    </row>
    <row r="3415" spans="10:24" x14ac:dyDescent="0.25">
      <c r="J3415">
        <v>3412</v>
      </c>
      <c r="K3415" s="43">
        <v>0.89129359874044167</v>
      </c>
      <c r="L3415">
        <v>0.60057378905900272</v>
      </c>
      <c r="M3415">
        <v>0.48868405338820253</v>
      </c>
      <c r="N3415" s="44">
        <v>0.83866159581036659</v>
      </c>
      <c r="O3415" s="161"/>
      <c r="P3415" s="162"/>
      <c r="Q3415" s="162"/>
      <c r="R3415" s="163"/>
      <c r="S3415" s="161"/>
      <c r="V3415" s="163"/>
      <c r="W3415" s="164"/>
      <c r="X3415" s="164"/>
    </row>
    <row r="3416" spans="10:24" x14ac:dyDescent="0.25">
      <c r="J3416">
        <v>3413</v>
      </c>
      <c r="K3416" s="43">
        <v>0.6511496707047143</v>
      </c>
      <c r="L3416">
        <v>0.32775882864836448</v>
      </c>
      <c r="M3416">
        <v>0.19585496753738207</v>
      </c>
      <c r="N3416" s="44">
        <v>0.77199403870013206</v>
      </c>
      <c r="O3416" s="161"/>
      <c r="P3416" s="162"/>
      <c r="Q3416" s="162"/>
      <c r="R3416" s="163"/>
      <c r="S3416" s="161"/>
      <c r="V3416" s="163"/>
      <c r="W3416" s="164"/>
      <c r="X3416" s="164"/>
    </row>
    <row r="3417" spans="10:24" x14ac:dyDescent="0.25">
      <c r="J3417">
        <v>3414</v>
      </c>
      <c r="K3417" s="43">
        <v>0.66028754847984961</v>
      </c>
      <c r="L3417">
        <v>0.31541718486535752</v>
      </c>
      <c r="M3417">
        <v>4.2875938716862239E-2</v>
      </c>
      <c r="N3417" s="44">
        <v>0.249967827291522</v>
      </c>
      <c r="O3417" s="161"/>
      <c r="P3417" s="162"/>
      <c r="Q3417" s="162"/>
      <c r="R3417" s="163"/>
      <c r="S3417" s="161"/>
      <c r="V3417" s="163"/>
      <c r="W3417" s="164"/>
      <c r="X3417" s="164"/>
    </row>
    <row r="3418" spans="10:24" x14ac:dyDescent="0.25">
      <c r="J3418">
        <v>3415</v>
      </c>
      <c r="K3418" s="43">
        <v>0.15265262773103838</v>
      </c>
      <c r="L3418">
        <v>0.44836236567609977</v>
      </c>
      <c r="M3418">
        <v>0.57484622280788911</v>
      </c>
      <c r="N3418" s="44">
        <v>0.19462752637793923</v>
      </c>
      <c r="O3418" s="161"/>
      <c r="P3418" s="162"/>
      <c r="Q3418" s="162"/>
      <c r="R3418" s="163"/>
      <c r="S3418" s="161"/>
      <c r="V3418" s="163"/>
      <c r="W3418" s="164"/>
      <c r="X3418" s="164"/>
    </row>
    <row r="3419" spans="10:24" x14ac:dyDescent="0.25">
      <c r="J3419">
        <v>3416</v>
      </c>
      <c r="K3419" s="43">
        <v>0.41064294681805436</v>
      </c>
      <c r="L3419">
        <v>0.91780018682980558</v>
      </c>
      <c r="M3419">
        <v>0.58516287544409085</v>
      </c>
      <c r="N3419" s="44">
        <v>0.65509765019099209</v>
      </c>
      <c r="O3419" s="161"/>
      <c r="P3419" s="162"/>
      <c r="Q3419" s="162"/>
      <c r="R3419" s="163"/>
      <c r="S3419" s="161"/>
      <c r="V3419" s="163"/>
      <c r="W3419" s="164"/>
      <c r="X3419" s="164"/>
    </row>
    <row r="3420" spans="10:24" x14ac:dyDescent="0.25">
      <c r="J3420">
        <v>3417</v>
      </c>
      <c r="K3420" s="43">
        <v>0.82955504003675795</v>
      </c>
      <c r="L3420">
        <v>0.7206285005636508</v>
      </c>
      <c r="M3420">
        <v>0.81059708587786727</v>
      </c>
      <c r="N3420" s="44">
        <v>0.7613564562740599</v>
      </c>
      <c r="O3420" s="161"/>
      <c r="P3420" s="162"/>
      <c r="Q3420" s="162"/>
      <c r="R3420" s="163"/>
      <c r="S3420" s="161"/>
      <c r="V3420" s="163"/>
      <c r="W3420" s="164"/>
      <c r="X3420" s="164"/>
    </row>
    <row r="3421" spans="10:24" x14ac:dyDescent="0.25">
      <c r="J3421">
        <v>3418</v>
      </c>
      <c r="K3421" s="43">
        <v>0.88733112500239342</v>
      </c>
      <c r="L3421">
        <v>0.80747373431981251</v>
      </c>
      <c r="M3421">
        <v>0.36071825373145205</v>
      </c>
      <c r="N3421" s="44">
        <v>0.59856348815609761</v>
      </c>
      <c r="O3421" s="161"/>
      <c r="P3421" s="162"/>
      <c r="Q3421" s="162"/>
      <c r="R3421" s="163"/>
      <c r="S3421" s="161"/>
      <c r="V3421" s="163"/>
      <c r="W3421" s="164"/>
      <c r="X3421" s="164"/>
    </row>
    <row r="3422" spans="10:24" x14ac:dyDescent="0.25">
      <c r="J3422">
        <v>3419</v>
      </c>
      <c r="K3422" s="43">
        <v>0.67719318242851445</v>
      </c>
      <c r="L3422">
        <v>0.76284624330530937</v>
      </c>
      <c r="M3422">
        <v>0.54520377861449654</v>
      </c>
      <c r="N3422" s="44">
        <v>0.13105446515229324</v>
      </c>
      <c r="O3422" s="161"/>
      <c r="P3422" s="162"/>
      <c r="Q3422" s="162"/>
      <c r="R3422" s="163"/>
      <c r="S3422" s="161"/>
      <c r="V3422" s="163"/>
      <c r="W3422" s="164"/>
      <c r="X3422" s="164"/>
    </row>
    <row r="3423" spans="10:24" x14ac:dyDescent="0.25">
      <c r="J3423">
        <v>3420</v>
      </c>
      <c r="K3423" s="43">
        <v>0.8101224382983061</v>
      </c>
      <c r="L3423">
        <v>9.0887384996206189E-2</v>
      </c>
      <c r="M3423">
        <v>0.27580924378318117</v>
      </c>
      <c r="N3423" s="44">
        <v>0.5041066907627465</v>
      </c>
      <c r="O3423" s="161"/>
      <c r="P3423" s="162"/>
      <c r="Q3423" s="162"/>
      <c r="R3423" s="163"/>
      <c r="S3423" s="161"/>
      <c r="V3423" s="163"/>
      <c r="W3423" s="164"/>
      <c r="X3423" s="164"/>
    </row>
    <row r="3424" spans="10:24" x14ac:dyDescent="0.25">
      <c r="J3424">
        <v>3421</v>
      </c>
      <c r="K3424" s="43">
        <v>0.58530520619699333</v>
      </c>
      <c r="L3424">
        <v>0.41681328585148825</v>
      </c>
      <c r="M3424">
        <v>0.84706785834520693</v>
      </c>
      <c r="N3424" s="44">
        <v>0.74160293894138585</v>
      </c>
      <c r="O3424" s="161"/>
      <c r="P3424" s="162"/>
      <c r="Q3424" s="162"/>
      <c r="R3424" s="163"/>
      <c r="S3424" s="161"/>
      <c r="V3424" s="163"/>
      <c r="W3424" s="164"/>
      <c r="X3424" s="164"/>
    </row>
    <row r="3425" spans="10:24" x14ac:dyDescent="0.25">
      <c r="J3425">
        <v>3422</v>
      </c>
      <c r="K3425" s="43">
        <v>0.28689700828498022</v>
      </c>
      <c r="L3425">
        <v>0.14408432756348521</v>
      </c>
      <c r="M3425">
        <v>0.9267059246070164</v>
      </c>
      <c r="N3425" s="44">
        <v>0.50524372584262478</v>
      </c>
      <c r="O3425" s="161"/>
      <c r="P3425" s="162"/>
      <c r="Q3425" s="162"/>
      <c r="R3425" s="163"/>
      <c r="S3425" s="161"/>
      <c r="V3425" s="163"/>
      <c r="W3425" s="164"/>
      <c r="X3425" s="164"/>
    </row>
    <row r="3426" spans="10:24" x14ac:dyDescent="0.25">
      <c r="J3426">
        <v>3423</v>
      </c>
      <c r="K3426" s="43">
        <v>0.136270040036643</v>
      </c>
      <c r="L3426">
        <v>8.3777240489995242E-2</v>
      </c>
      <c r="M3426">
        <v>0.93079509029826457</v>
      </c>
      <c r="N3426" s="44">
        <v>0.82469298396819146</v>
      </c>
      <c r="O3426" s="161"/>
      <c r="P3426" s="162"/>
      <c r="Q3426" s="162"/>
      <c r="R3426" s="163"/>
      <c r="S3426" s="161"/>
      <c r="V3426" s="163"/>
      <c r="W3426" s="164"/>
      <c r="X3426" s="164"/>
    </row>
    <row r="3427" spans="10:24" x14ac:dyDescent="0.25">
      <c r="J3427">
        <v>3424</v>
      </c>
      <c r="K3427" s="43">
        <v>0.75289166341330982</v>
      </c>
      <c r="L3427">
        <v>0.65551086123410074</v>
      </c>
      <c r="M3427">
        <v>2.0999884039336281E-2</v>
      </c>
      <c r="N3427" s="44">
        <v>0.89362677051951911</v>
      </c>
      <c r="O3427" s="161"/>
      <c r="P3427" s="162"/>
      <c r="Q3427" s="162"/>
      <c r="R3427" s="163"/>
      <c r="S3427" s="161"/>
      <c r="V3427" s="163"/>
      <c r="W3427" s="164"/>
      <c r="X3427" s="164"/>
    </row>
    <row r="3428" spans="10:24" x14ac:dyDescent="0.25">
      <c r="J3428">
        <v>3425</v>
      </c>
      <c r="K3428" s="43">
        <v>6.990118629215758E-2</v>
      </c>
      <c r="L3428">
        <v>0.15408932264253228</v>
      </c>
      <c r="M3428">
        <v>0.84619839598595414</v>
      </c>
      <c r="N3428" s="44">
        <v>0.26208659775176957</v>
      </c>
      <c r="O3428" s="161"/>
      <c r="P3428" s="162"/>
      <c r="Q3428" s="162"/>
      <c r="R3428" s="163"/>
      <c r="S3428" s="161"/>
      <c r="V3428" s="163"/>
      <c r="W3428" s="164"/>
      <c r="X3428" s="164"/>
    </row>
    <row r="3429" spans="10:24" x14ac:dyDescent="0.25">
      <c r="J3429">
        <v>3426</v>
      </c>
      <c r="K3429" s="43">
        <v>0.30568761445375503</v>
      </c>
      <c r="L3429">
        <v>0.66739888974681583</v>
      </c>
      <c r="M3429">
        <v>0.95441941728339841</v>
      </c>
      <c r="N3429" s="44">
        <v>0.93818599449407247</v>
      </c>
      <c r="O3429" s="161"/>
      <c r="P3429" s="162"/>
      <c r="Q3429" s="162"/>
      <c r="R3429" s="163"/>
      <c r="S3429" s="161"/>
      <c r="V3429" s="163"/>
      <c r="W3429" s="164"/>
      <c r="X3429" s="164"/>
    </row>
    <row r="3430" spans="10:24" x14ac:dyDescent="0.25">
      <c r="J3430">
        <v>3427</v>
      </c>
      <c r="K3430" s="43">
        <v>0.1600313779763517</v>
      </c>
      <c r="L3430">
        <v>0.66561457311970718</v>
      </c>
      <c r="M3430">
        <v>0.70553514260332117</v>
      </c>
      <c r="N3430" s="44">
        <v>0.80025838257406967</v>
      </c>
      <c r="O3430" s="161"/>
      <c r="P3430" s="162"/>
      <c r="Q3430" s="162"/>
      <c r="R3430" s="163"/>
      <c r="S3430" s="161"/>
      <c r="V3430" s="163"/>
      <c r="W3430" s="164"/>
      <c r="X3430" s="164"/>
    </row>
    <row r="3431" spans="10:24" x14ac:dyDescent="0.25">
      <c r="J3431">
        <v>3428</v>
      </c>
      <c r="K3431" s="43">
        <v>0.16599763945704138</v>
      </c>
      <c r="L3431">
        <v>0.14373101751550155</v>
      </c>
      <c r="M3431">
        <v>0.11810748434493512</v>
      </c>
      <c r="N3431" s="44">
        <v>8.1791459123455312E-2</v>
      </c>
      <c r="O3431" s="161"/>
      <c r="P3431" s="162"/>
      <c r="Q3431" s="162"/>
      <c r="R3431" s="163"/>
      <c r="S3431" s="161"/>
      <c r="V3431" s="163"/>
      <c r="W3431" s="164"/>
      <c r="X3431" s="164"/>
    </row>
    <row r="3432" spans="10:24" x14ac:dyDescent="0.25">
      <c r="J3432">
        <v>3429</v>
      </c>
      <c r="K3432" s="43">
        <v>0.20690944099323783</v>
      </c>
      <c r="L3432">
        <v>0.7074555217651558</v>
      </c>
      <c r="M3432">
        <v>0.61977371290514516</v>
      </c>
      <c r="N3432" s="44">
        <v>0.39181576404265583</v>
      </c>
      <c r="O3432" s="161"/>
      <c r="P3432" s="162"/>
      <c r="Q3432" s="162"/>
      <c r="R3432" s="163"/>
      <c r="S3432" s="161"/>
      <c r="V3432" s="163"/>
      <c r="W3432" s="164"/>
      <c r="X3432" s="164"/>
    </row>
    <row r="3433" spans="10:24" x14ac:dyDescent="0.25">
      <c r="J3433">
        <v>3430</v>
      </c>
      <c r="K3433" s="43">
        <v>0.16886045700905994</v>
      </c>
      <c r="L3433">
        <v>0.1551682615127582</v>
      </c>
      <c r="M3433">
        <v>0.87625277773499977</v>
      </c>
      <c r="N3433" s="44">
        <v>0.5639835896112525</v>
      </c>
      <c r="O3433" s="161"/>
      <c r="P3433" s="162"/>
      <c r="Q3433" s="162"/>
      <c r="R3433" s="163"/>
      <c r="S3433" s="161"/>
      <c r="V3433" s="163"/>
      <c r="W3433" s="164"/>
      <c r="X3433" s="164"/>
    </row>
    <row r="3434" spans="10:24" x14ac:dyDescent="0.25">
      <c r="J3434">
        <v>3431</v>
      </c>
      <c r="K3434" s="43">
        <v>0.65543976166912721</v>
      </c>
      <c r="L3434">
        <v>0.77834718354859322</v>
      </c>
      <c r="M3434">
        <v>0.64898947458149336</v>
      </c>
      <c r="N3434" s="44">
        <v>0.62607893154208794</v>
      </c>
      <c r="O3434" s="161"/>
      <c r="P3434" s="162"/>
      <c r="Q3434" s="162"/>
      <c r="R3434" s="163"/>
      <c r="S3434" s="161"/>
      <c r="V3434" s="163"/>
      <c r="W3434" s="164"/>
      <c r="X3434" s="164"/>
    </row>
    <row r="3435" spans="10:24" x14ac:dyDescent="0.25">
      <c r="J3435">
        <v>3432</v>
      </c>
      <c r="K3435" s="43">
        <v>3.911402689574095E-2</v>
      </c>
      <c r="L3435">
        <v>6.3326331545356274E-2</v>
      </c>
      <c r="M3435">
        <v>0.98610779950936944</v>
      </c>
      <c r="N3435" s="44">
        <v>0.56208463229929928</v>
      </c>
      <c r="O3435" s="161"/>
      <c r="P3435" s="162"/>
      <c r="Q3435" s="162"/>
      <c r="R3435" s="163"/>
      <c r="S3435" s="161"/>
      <c r="V3435" s="163"/>
      <c r="W3435" s="164"/>
      <c r="X3435" s="164"/>
    </row>
    <row r="3436" spans="10:24" x14ac:dyDescent="0.25">
      <c r="J3436">
        <v>3433</v>
      </c>
      <c r="K3436" s="43">
        <v>0.55053520022906821</v>
      </c>
      <c r="L3436">
        <v>0.38803429643673182</v>
      </c>
      <c r="M3436">
        <v>0.76774204951007774</v>
      </c>
      <c r="N3436" s="44">
        <v>0.80269819153438082</v>
      </c>
      <c r="O3436" s="161"/>
      <c r="P3436" s="162"/>
      <c r="Q3436" s="162"/>
      <c r="R3436" s="163"/>
      <c r="S3436" s="161"/>
      <c r="V3436" s="163"/>
      <c r="W3436" s="164"/>
      <c r="X3436" s="164"/>
    </row>
    <row r="3437" spans="10:24" x14ac:dyDescent="0.25">
      <c r="J3437">
        <v>3434</v>
      </c>
      <c r="K3437" s="43">
        <v>0.54193818626091517</v>
      </c>
      <c r="L3437">
        <v>0.33555480941309801</v>
      </c>
      <c r="M3437">
        <v>0.98789097096800049</v>
      </c>
      <c r="N3437" s="44">
        <v>7.8145022359788152E-2</v>
      </c>
      <c r="O3437" s="161"/>
      <c r="P3437" s="162"/>
      <c r="Q3437" s="162"/>
      <c r="R3437" s="163"/>
      <c r="S3437" s="161"/>
      <c r="V3437" s="163"/>
      <c r="W3437" s="164"/>
      <c r="X3437" s="164"/>
    </row>
    <row r="3438" spans="10:24" x14ac:dyDescent="0.25">
      <c r="J3438">
        <v>3435</v>
      </c>
      <c r="K3438" s="43">
        <v>0.86675262287443211</v>
      </c>
      <c r="L3438">
        <v>0.84207835682068544</v>
      </c>
      <c r="M3438">
        <v>0.23109983634935127</v>
      </c>
      <c r="N3438" s="44">
        <v>0.67535212503938435</v>
      </c>
      <c r="O3438" s="161"/>
      <c r="P3438" s="162"/>
      <c r="Q3438" s="162"/>
      <c r="R3438" s="163"/>
      <c r="S3438" s="161"/>
      <c r="V3438" s="163"/>
      <c r="W3438" s="164"/>
      <c r="X3438" s="164"/>
    </row>
    <row r="3439" spans="10:24" x14ac:dyDescent="0.25">
      <c r="J3439">
        <v>3436</v>
      </c>
      <c r="K3439" s="43">
        <v>0.31235894556445554</v>
      </c>
      <c r="L3439">
        <v>0.46393698470883649</v>
      </c>
      <c r="M3439">
        <v>0.86173242891381452</v>
      </c>
      <c r="N3439" s="44">
        <v>0.73333277852240686</v>
      </c>
      <c r="O3439" s="161"/>
      <c r="P3439" s="162"/>
      <c r="Q3439" s="162"/>
      <c r="R3439" s="163"/>
      <c r="S3439" s="161"/>
      <c r="V3439" s="163"/>
      <c r="W3439" s="164"/>
      <c r="X3439" s="164"/>
    </row>
    <row r="3440" spans="10:24" x14ac:dyDescent="0.25">
      <c r="J3440">
        <v>3437</v>
      </c>
      <c r="K3440" s="43">
        <v>0.63963722412433943</v>
      </c>
      <c r="L3440">
        <v>6.87580090836305E-2</v>
      </c>
      <c r="M3440">
        <v>0.5922897912853019</v>
      </c>
      <c r="N3440" s="44">
        <v>0.3989734315864597</v>
      </c>
      <c r="O3440" s="161"/>
      <c r="P3440" s="162"/>
      <c r="Q3440" s="162"/>
      <c r="R3440" s="163"/>
      <c r="S3440" s="161"/>
      <c r="V3440" s="163"/>
      <c r="W3440" s="164"/>
      <c r="X3440" s="164"/>
    </row>
    <row r="3441" spans="10:24" x14ac:dyDescent="0.25">
      <c r="J3441">
        <v>3438</v>
      </c>
      <c r="K3441" s="43">
        <v>0.32152159303555627</v>
      </c>
      <c r="L3441">
        <v>0.24256594690791689</v>
      </c>
      <c r="M3441">
        <v>0.58463892706243781</v>
      </c>
      <c r="N3441" s="44">
        <v>0.30418332316133323</v>
      </c>
      <c r="O3441" s="161"/>
      <c r="P3441" s="162"/>
      <c r="Q3441" s="162"/>
      <c r="R3441" s="163"/>
      <c r="S3441" s="161"/>
      <c r="V3441" s="163"/>
      <c r="W3441" s="164"/>
      <c r="X3441" s="164"/>
    </row>
    <row r="3442" spans="10:24" x14ac:dyDescent="0.25">
      <c r="J3442">
        <v>3439</v>
      </c>
      <c r="K3442" s="43">
        <v>0.21437273745108498</v>
      </c>
      <c r="L3442">
        <v>0.82082206934592694</v>
      </c>
      <c r="M3442">
        <v>0.11362311249172041</v>
      </c>
      <c r="N3442" s="44">
        <v>7.4369519889686986E-2</v>
      </c>
      <c r="O3442" s="161"/>
      <c r="P3442" s="162"/>
      <c r="Q3442" s="162"/>
      <c r="R3442" s="163"/>
      <c r="S3442" s="161"/>
      <c r="V3442" s="163"/>
      <c r="W3442" s="164"/>
      <c r="X3442" s="164"/>
    </row>
    <row r="3443" spans="10:24" x14ac:dyDescent="0.25">
      <c r="J3443">
        <v>3440</v>
      </c>
      <c r="K3443" s="43">
        <v>0.96998553568665491</v>
      </c>
      <c r="L3443">
        <v>0.68683222661319221</v>
      </c>
      <c r="M3443">
        <v>0.36585937816762193</v>
      </c>
      <c r="N3443" s="44">
        <v>0.86312187060260159</v>
      </c>
      <c r="O3443" s="161"/>
      <c r="P3443" s="162"/>
      <c r="Q3443" s="162"/>
      <c r="R3443" s="163"/>
      <c r="S3443" s="161"/>
      <c r="V3443" s="163"/>
      <c r="W3443" s="164"/>
      <c r="X3443" s="164"/>
    </row>
    <row r="3444" spans="10:24" x14ac:dyDescent="0.25">
      <c r="J3444">
        <v>3441</v>
      </c>
      <c r="K3444" s="43">
        <v>0.12715611984663377</v>
      </c>
      <c r="L3444">
        <v>0.10401246313391743</v>
      </c>
      <c r="M3444">
        <v>0.94599998257160323</v>
      </c>
      <c r="N3444" s="44">
        <v>0.9020343901489638</v>
      </c>
      <c r="O3444" s="161"/>
      <c r="P3444" s="162"/>
      <c r="Q3444" s="162"/>
      <c r="R3444" s="163"/>
      <c r="S3444" s="161"/>
      <c r="V3444" s="163"/>
      <c r="W3444" s="164"/>
      <c r="X3444" s="164"/>
    </row>
    <row r="3445" spans="10:24" x14ac:dyDescent="0.25">
      <c r="J3445">
        <v>3442</v>
      </c>
      <c r="K3445" s="43">
        <v>0.80622459760483545</v>
      </c>
      <c r="L3445">
        <v>6.069598204554949E-2</v>
      </c>
      <c r="M3445">
        <v>0.56767847053443521</v>
      </c>
      <c r="N3445" s="44">
        <v>0.99451519724455517</v>
      </c>
      <c r="O3445" s="161"/>
      <c r="P3445" s="162"/>
      <c r="Q3445" s="162"/>
      <c r="R3445" s="163"/>
      <c r="S3445" s="161"/>
      <c r="V3445" s="163"/>
      <c r="W3445" s="164"/>
      <c r="X3445" s="164"/>
    </row>
    <row r="3446" spans="10:24" x14ac:dyDescent="0.25">
      <c r="J3446">
        <v>3443</v>
      </c>
      <c r="K3446" s="43">
        <v>0.19115686506426754</v>
      </c>
      <c r="L3446">
        <v>0.34355916703975353</v>
      </c>
      <c r="M3446">
        <v>0.69820254853243058</v>
      </c>
      <c r="N3446" s="44">
        <v>0.79949260294683144</v>
      </c>
      <c r="O3446" s="161"/>
      <c r="P3446" s="162"/>
      <c r="Q3446" s="162"/>
      <c r="R3446" s="163"/>
      <c r="S3446" s="161"/>
      <c r="V3446" s="163"/>
      <c r="W3446" s="164"/>
      <c r="X3446" s="164"/>
    </row>
    <row r="3447" spans="10:24" x14ac:dyDescent="0.25">
      <c r="J3447">
        <v>3444</v>
      </c>
      <c r="K3447" s="43">
        <v>0.18016322532738771</v>
      </c>
      <c r="L3447">
        <v>0.82165966270867608</v>
      </c>
      <c r="M3447">
        <v>0.99545892185157514</v>
      </c>
      <c r="N3447" s="44">
        <v>0.7419988333326345</v>
      </c>
      <c r="O3447" s="161"/>
      <c r="P3447" s="162"/>
      <c r="Q3447" s="162"/>
      <c r="R3447" s="163"/>
      <c r="S3447" s="161"/>
      <c r="V3447" s="163"/>
      <c r="W3447" s="164"/>
      <c r="X3447" s="164"/>
    </row>
    <row r="3448" spans="10:24" x14ac:dyDescent="0.25">
      <c r="J3448">
        <v>3445</v>
      </c>
      <c r="K3448" s="43">
        <v>0.2619640562885116</v>
      </c>
      <c r="L3448">
        <v>0.28238693837850248</v>
      </c>
      <c r="M3448">
        <v>0.11865803415661547</v>
      </c>
      <c r="N3448" s="44">
        <v>0.80774257776362723</v>
      </c>
      <c r="O3448" s="161"/>
      <c r="P3448" s="162"/>
      <c r="Q3448" s="162"/>
      <c r="R3448" s="163"/>
      <c r="S3448" s="161"/>
      <c r="V3448" s="163"/>
      <c r="W3448" s="164"/>
      <c r="X3448" s="164"/>
    </row>
    <row r="3449" spans="10:24" x14ac:dyDescent="0.25">
      <c r="J3449">
        <v>3446</v>
      </c>
      <c r="K3449" s="43">
        <v>0.75136505331020453</v>
      </c>
      <c r="L3449">
        <v>0.61360976723787986</v>
      </c>
      <c r="M3449">
        <v>0.91491225367267204</v>
      </c>
      <c r="N3449" s="44">
        <v>4.8998476961498394E-2</v>
      </c>
      <c r="O3449" s="161"/>
      <c r="P3449" s="162"/>
      <c r="Q3449" s="162"/>
      <c r="R3449" s="163"/>
      <c r="S3449" s="161"/>
      <c r="V3449" s="163"/>
      <c r="W3449" s="164"/>
      <c r="X3449" s="164"/>
    </row>
    <row r="3450" spans="10:24" x14ac:dyDescent="0.25">
      <c r="J3450">
        <v>3447</v>
      </c>
      <c r="K3450" s="43">
        <v>0.31303991961875388</v>
      </c>
      <c r="L3450">
        <v>0.44702859330993028</v>
      </c>
      <c r="M3450">
        <v>0.77362903942564221</v>
      </c>
      <c r="N3450" s="44">
        <v>0.31930955551557527</v>
      </c>
      <c r="O3450" s="161"/>
      <c r="P3450" s="162"/>
      <c r="Q3450" s="162"/>
      <c r="R3450" s="163"/>
      <c r="S3450" s="161"/>
      <c r="V3450" s="163"/>
      <c r="W3450" s="164"/>
      <c r="X3450" s="164"/>
    </row>
    <row r="3451" spans="10:24" x14ac:dyDescent="0.25">
      <c r="J3451">
        <v>3448</v>
      </c>
      <c r="K3451" s="43">
        <v>0.55249287180209261</v>
      </c>
      <c r="L3451">
        <v>0.46086827905683214</v>
      </c>
      <c r="M3451">
        <v>0.54707394132125242</v>
      </c>
      <c r="N3451" s="44">
        <v>0.47051653273696215</v>
      </c>
      <c r="O3451" s="161"/>
      <c r="P3451" s="162"/>
      <c r="Q3451" s="162"/>
      <c r="R3451" s="163"/>
      <c r="S3451" s="161"/>
      <c r="V3451" s="163"/>
      <c r="W3451" s="164"/>
      <c r="X3451" s="164"/>
    </row>
    <row r="3452" spans="10:24" x14ac:dyDescent="0.25">
      <c r="J3452">
        <v>3449</v>
      </c>
      <c r="K3452" s="43">
        <v>8.6515131562936554E-2</v>
      </c>
      <c r="L3452">
        <v>0.61285592026244873</v>
      </c>
      <c r="M3452">
        <v>0.50232375342748892</v>
      </c>
      <c r="N3452" s="44">
        <v>0.43983873426438935</v>
      </c>
      <c r="O3452" s="161"/>
      <c r="P3452" s="162"/>
      <c r="Q3452" s="162"/>
      <c r="R3452" s="163"/>
      <c r="S3452" s="161"/>
      <c r="V3452" s="163"/>
      <c r="W3452" s="164"/>
      <c r="X3452" s="164"/>
    </row>
    <row r="3453" spans="10:24" x14ac:dyDescent="0.25">
      <c r="J3453">
        <v>3450</v>
      </c>
      <c r="K3453" s="43">
        <v>0.99066061076237333</v>
      </c>
      <c r="L3453">
        <v>0.39858248697466259</v>
      </c>
      <c r="M3453">
        <v>0.22827880069635609</v>
      </c>
      <c r="N3453" s="44">
        <v>0.14654696176745441</v>
      </c>
      <c r="O3453" s="161"/>
      <c r="P3453" s="162"/>
      <c r="Q3453" s="162"/>
      <c r="R3453" s="163"/>
      <c r="S3453" s="161"/>
      <c r="V3453" s="163"/>
      <c r="W3453" s="164"/>
      <c r="X3453" s="164"/>
    </row>
    <row r="3454" spans="10:24" x14ac:dyDescent="0.25">
      <c r="J3454">
        <v>3451</v>
      </c>
      <c r="K3454" s="43">
        <v>0.6009210663597564</v>
      </c>
      <c r="L3454">
        <v>0.84465050322287583</v>
      </c>
      <c r="M3454">
        <v>0.58535652230144752</v>
      </c>
      <c r="N3454" s="44">
        <v>0.98986823200619467</v>
      </c>
      <c r="O3454" s="161"/>
      <c r="P3454" s="162"/>
      <c r="Q3454" s="162"/>
      <c r="R3454" s="163"/>
      <c r="S3454" s="161"/>
      <c r="V3454" s="163"/>
      <c r="W3454" s="164"/>
      <c r="X3454" s="164"/>
    </row>
    <row r="3455" spans="10:24" x14ac:dyDescent="0.25">
      <c r="J3455">
        <v>3452</v>
      </c>
      <c r="K3455" s="43">
        <v>0.33256257636573938</v>
      </c>
      <c r="L3455">
        <v>0.97382492586928826</v>
      </c>
      <c r="M3455">
        <v>0.79433573234463817</v>
      </c>
      <c r="N3455" s="44">
        <v>0.51236559464376952</v>
      </c>
      <c r="O3455" s="161"/>
      <c r="P3455" s="162"/>
      <c r="Q3455" s="162"/>
      <c r="R3455" s="163"/>
      <c r="S3455" s="161"/>
      <c r="V3455" s="163"/>
      <c r="W3455" s="164"/>
      <c r="X3455" s="164"/>
    </row>
    <row r="3456" spans="10:24" x14ac:dyDescent="0.25">
      <c r="J3456">
        <v>3453</v>
      </c>
      <c r="K3456" s="43">
        <v>0.28464858080666022</v>
      </c>
      <c r="L3456">
        <v>0.37678384366882922</v>
      </c>
      <c r="M3456">
        <v>0.39391115910723207</v>
      </c>
      <c r="N3456" s="44">
        <v>0.63125665310149848</v>
      </c>
      <c r="O3456" s="161"/>
      <c r="P3456" s="162"/>
      <c r="Q3456" s="162"/>
      <c r="R3456" s="163"/>
      <c r="S3456" s="161"/>
      <c r="V3456" s="163"/>
      <c r="W3456" s="164"/>
      <c r="X3456" s="164"/>
    </row>
    <row r="3457" spans="10:24" x14ac:dyDescent="0.25">
      <c r="J3457">
        <v>3454</v>
      </c>
      <c r="K3457" s="43">
        <v>0.53547787695951587</v>
      </c>
      <c r="L3457">
        <v>0.57772504139484626</v>
      </c>
      <c r="M3457">
        <v>0.49743815335950059</v>
      </c>
      <c r="N3457" s="44">
        <v>0.51199068242231494</v>
      </c>
      <c r="O3457" s="161"/>
      <c r="P3457" s="162"/>
      <c r="Q3457" s="162"/>
      <c r="R3457" s="163"/>
      <c r="S3457" s="161"/>
      <c r="V3457" s="163"/>
      <c r="W3457" s="164"/>
      <c r="X3457" s="164"/>
    </row>
    <row r="3458" spans="10:24" x14ac:dyDescent="0.25">
      <c r="J3458">
        <v>3455</v>
      </c>
      <c r="K3458" s="43">
        <v>0.70957374028961895</v>
      </c>
      <c r="L3458">
        <v>0.11848496705395051</v>
      </c>
      <c r="M3458">
        <v>0.4564164006579724</v>
      </c>
      <c r="N3458" s="44">
        <v>0.8811396106282906</v>
      </c>
      <c r="O3458" s="161"/>
      <c r="P3458" s="162"/>
      <c r="Q3458" s="162"/>
      <c r="R3458" s="163"/>
      <c r="S3458" s="161"/>
      <c r="V3458" s="163"/>
      <c r="W3458" s="164"/>
      <c r="X3458" s="164"/>
    </row>
    <row r="3459" spans="10:24" x14ac:dyDescent="0.25">
      <c r="J3459">
        <v>3456</v>
      </c>
      <c r="K3459" s="43">
        <v>0.99375519678136282</v>
      </c>
      <c r="L3459">
        <v>0.46881517523681593</v>
      </c>
      <c r="M3459">
        <v>0.2183474807706246</v>
      </c>
      <c r="N3459" s="44">
        <v>0.26463155700693641</v>
      </c>
      <c r="O3459" s="161"/>
      <c r="P3459" s="162"/>
      <c r="Q3459" s="162"/>
      <c r="R3459" s="163"/>
      <c r="S3459" s="161"/>
      <c r="V3459" s="163"/>
      <c r="W3459" s="164"/>
      <c r="X3459" s="164"/>
    </row>
    <row r="3460" spans="10:24" x14ac:dyDescent="0.25">
      <c r="J3460">
        <v>3457</v>
      </c>
      <c r="K3460" s="43">
        <v>0.28291460433583437</v>
      </c>
      <c r="L3460">
        <v>0.68140578737227586</v>
      </c>
      <c r="M3460">
        <v>0.13410766379081918</v>
      </c>
      <c r="N3460" s="44">
        <v>0.35195944891171638</v>
      </c>
      <c r="O3460" s="161"/>
      <c r="P3460" s="162"/>
      <c r="Q3460" s="162"/>
      <c r="R3460" s="163"/>
      <c r="S3460" s="161"/>
      <c r="V3460" s="163"/>
      <c r="W3460" s="164"/>
      <c r="X3460" s="164"/>
    </row>
    <row r="3461" spans="10:24" x14ac:dyDescent="0.25">
      <c r="J3461">
        <v>3458</v>
      </c>
      <c r="K3461" s="43">
        <v>0.67167284491821921</v>
      </c>
      <c r="L3461">
        <v>0.87273539309236359</v>
      </c>
      <c r="M3461">
        <v>0.93561589412334578</v>
      </c>
      <c r="N3461" s="44">
        <v>0.16942694399883396</v>
      </c>
      <c r="O3461" s="161"/>
      <c r="P3461" s="162"/>
      <c r="Q3461" s="162"/>
      <c r="R3461" s="163"/>
      <c r="S3461" s="161"/>
      <c r="V3461" s="163"/>
      <c r="W3461" s="164"/>
      <c r="X3461" s="164"/>
    </row>
    <row r="3462" spans="10:24" x14ac:dyDescent="0.25">
      <c r="J3462">
        <v>3459</v>
      </c>
      <c r="K3462" s="43">
        <v>0.58299315287639741</v>
      </c>
      <c r="L3462">
        <v>0.55329879247992475</v>
      </c>
      <c r="M3462">
        <v>2.266484878816255E-2</v>
      </c>
      <c r="N3462" s="44">
        <v>0.46368363000463675</v>
      </c>
      <c r="O3462" s="161"/>
      <c r="P3462" s="162"/>
      <c r="Q3462" s="162"/>
      <c r="R3462" s="163"/>
      <c r="S3462" s="161"/>
      <c r="V3462" s="163"/>
      <c r="W3462" s="164"/>
      <c r="X3462" s="164"/>
    </row>
    <row r="3463" spans="10:24" x14ac:dyDescent="0.25">
      <c r="J3463">
        <v>3460</v>
      </c>
      <c r="K3463" s="43">
        <v>0.74231218459669601</v>
      </c>
      <c r="L3463">
        <v>0.57446090810213923</v>
      </c>
      <c r="M3463">
        <v>0.75320400429429735</v>
      </c>
      <c r="N3463" s="44">
        <v>0.79597940539343903</v>
      </c>
      <c r="O3463" s="161"/>
      <c r="P3463" s="162"/>
      <c r="Q3463" s="162"/>
      <c r="R3463" s="163"/>
      <c r="S3463" s="161"/>
      <c r="V3463" s="163"/>
      <c r="W3463" s="164"/>
      <c r="X3463" s="164"/>
    </row>
    <row r="3464" spans="10:24" x14ac:dyDescent="0.25">
      <c r="J3464">
        <v>3461</v>
      </c>
      <c r="K3464" s="43">
        <v>0.37598856993065821</v>
      </c>
      <c r="L3464">
        <v>0.30409823271961067</v>
      </c>
      <c r="M3464">
        <v>0.70718856698561239</v>
      </c>
      <c r="N3464" s="44">
        <v>0.25440749523848893</v>
      </c>
      <c r="O3464" s="161"/>
      <c r="P3464" s="162"/>
      <c r="Q3464" s="162"/>
      <c r="R3464" s="163"/>
      <c r="S3464" s="161"/>
      <c r="V3464" s="163"/>
      <c r="W3464" s="164"/>
      <c r="X3464" s="164"/>
    </row>
    <row r="3465" spans="10:24" x14ac:dyDescent="0.25">
      <c r="J3465">
        <v>3462</v>
      </c>
      <c r="K3465" s="43">
        <v>6.8070721703132553E-2</v>
      </c>
      <c r="L3465">
        <v>0.87992135533544347</v>
      </c>
      <c r="M3465">
        <v>0.83505839015475658</v>
      </c>
      <c r="N3465" s="44">
        <v>8.0093410098517448E-2</v>
      </c>
      <c r="O3465" s="161"/>
      <c r="P3465" s="162"/>
      <c r="Q3465" s="162"/>
      <c r="R3465" s="163"/>
      <c r="S3465" s="161"/>
      <c r="V3465" s="163"/>
      <c r="W3465" s="164"/>
      <c r="X3465" s="164"/>
    </row>
    <row r="3466" spans="10:24" x14ac:dyDescent="0.25">
      <c r="J3466">
        <v>3463</v>
      </c>
      <c r="K3466" s="43">
        <v>0.90216148938708396</v>
      </c>
      <c r="L3466">
        <v>0.15706286824365789</v>
      </c>
      <c r="M3466">
        <v>0.5168264474841181</v>
      </c>
      <c r="N3466" s="44">
        <v>0.66883632158132567</v>
      </c>
      <c r="O3466" s="161"/>
      <c r="P3466" s="162"/>
      <c r="Q3466" s="162"/>
      <c r="R3466" s="163"/>
      <c r="S3466" s="161"/>
      <c r="V3466" s="163"/>
      <c r="W3466" s="164"/>
      <c r="X3466" s="164"/>
    </row>
    <row r="3467" spans="10:24" x14ac:dyDescent="0.25">
      <c r="J3467">
        <v>3464</v>
      </c>
      <c r="K3467" s="43">
        <v>0.68982996146978715</v>
      </c>
      <c r="L3467">
        <v>0.55723543917627949</v>
      </c>
      <c r="M3467">
        <v>0.12043018529201188</v>
      </c>
      <c r="N3467" s="44">
        <v>0.23557251668476431</v>
      </c>
      <c r="O3467" s="161"/>
      <c r="P3467" s="162"/>
      <c r="Q3467" s="162"/>
      <c r="R3467" s="163"/>
      <c r="S3467" s="161"/>
      <c r="V3467" s="163"/>
      <c r="W3467" s="164"/>
      <c r="X3467" s="164"/>
    </row>
    <row r="3468" spans="10:24" x14ac:dyDescent="0.25">
      <c r="J3468">
        <v>3465</v>
      </c>
      <c r="K3468" s="43">
        <v>5.0034536351420522E-2</v>
      </c>
      <c r="L3468">
        <v>0.94389529795096994</v>
      </c>
      <c r="M3468">
        <v>0.15440103608920419</v>
      </c>
      <c r="N3468" s="44">
        <v>0.13205565982045209</v>
      </c>
      <c r="O3468" s="161"/>
      <c r="P3468" s="162"/>
      <c r="Q3468" s="162"/>
      <c r="R3468" s="163"/>
      <c r="S3468" s="161"/>
      <c r="V3468" s="163"/>
      <c r="W3468" s="164"/>
      <c r="X3468" s="164"/>
    </row>
    <row r="3469" spans="10:24" x14ac:dyDescent="0.25">
      <c r="J3469">
        <v>3466</v>
      </c>
      <c r="K3469" s="43">
        <v>0.67604105878391718</v>
      </c>
      <c r="L3469">
        <v>0.82380186251916865</v>
      </c>
      <c r="M3469">
        <v>0.45467342332292271</v>
      </c>
      <c r="N3469" s="44">
        <v>0.34810608944624089</v>
      </c>
      <c r="O3469" s="161"/>
      <c r="P3469" s="162"/>
      <c r="Q3469" s="162"/>
      <c r="R3469" s="163"/>
      <c r="S3469" s="161"/>
      <c r="V3469" s="163"/>
      <c r="W3469" s="164"/>
      <c r="X3469" s="164"/>
    </row>
    <row r="3470" spans="10:24" x14ac:dyDescent="0.25">
      <c r="J3470">
        <v>3467</v>
      </c>
      <c r="K3470" s="43">
        <v>0.59310382144981344</v>
      </c>
      <c r="L3470">
        <v>0.56015777379398424</v>
      </c>
      <c r="M3470">
        <v>0.13120541117123408</v>
      </c>
      <c r="N3470" s="44">
        <v>0.23402419280804065</v>
      </c>
      <c r="O3470" s="161"/>
      <c r="P3470" s="162"/>
      <c r="Q3470" s="162"/>
      <c r="R3470" s="163"/>
      <c r="S3470" s="161"/>
      <c r="V3470" s="163"/>
      <c r="W3470" s="164"/>
      <c r="X3470" s="164"/>
    </row>
    <row r="3471" spans="10:24" x14ac:dyDescent="0.25">
      <c r="J3471">
        <v>3468</v>
      </c>
      <c r="K3471" s="43">
        <v>0.42792099809652984</v>
      </c>
      <c r="L3471">
        <v>0.9278189846267213</v>
      </c>
      <c r="M3471">
        <v>0.173230575903907</v>
      </c>
      <c r="N3471" s="44">
        <v>0.60384571369618056</v>
      </c>
      <c r="O3471" s="161"/>
      <c r="P3471" s="162"/>
      <c r="Q3471" s="162"/>
      <c r="R3471" s="163"/>
      <c r="S3471" s="161"/>
      <c r="V3471" s="163"/>
      <c r="W3471" s="164"/>
      <c r="X3471" s="164"/>
    </row>
    <row r="3472" spans="10:24" x14ac:dyDescent="0.25">
      <c r="J3472">
        <v>3469</v>
      </c>
      <c r="K3472" s="43">
        <v>0.87048549624367411</v>
      </c>
      <c r="L3472">
        <v>0.68638080135042834</v>
      </c>
      <c r="M3472">
        <v>0.50387056358886584</v>
      </c>
      <c r="N3472" s="44">
        <v>0.41419374705487599</v>
      </c>
      <c r="O3472" s="161"/>
      <c r="P3472" s="162"/>
      <c r="Q3472" s="162"/>
      <c r="R3472" s="163"/>
      <c r="S3472" s="161"/>
      <c r="V3472" s="163"/>
      <c r="W3472" s="164"/>
      <c r="X3472" s="164"/>
    </row>
    <row r="3473" spans="10:24" x14ac:dyDescent="0.25">
      <c r="J3473">
        <v>3470</v>
      </c>
      <c r="K3473" s="43">
        <v>0.90585526698889518</v>
      </c>
      <c r="L3473">
        <v>4.8437801471849729E-2</v>
      </c>
      <c r="M3473">
        <v>0.31580773567000109</v>
      </c>
      <c r="N3473" s="44">
        <v>0.7150454196657875</v>
      </c>
      <c r="O3473" s="161"/>
      <c r="P3473" s="162"/>
      <c r="Q3473" s="162"/>
      <c r="R3473" s="163"/>
      <c r="S3473" s="161"/>
      <c r="V3473" s="163"/>
      <c r="W3473" s="164"/>
      <c r="X3473" s="164"/>
    </row>
    <row r="3474" spans="10:24" x14ac:dyDescent="0.25">
      <c r="J3474">
        <v>3471</v>
      </c>
      <c r="K3474" s="43">
        <v>0.75369734589570836</v>
      </c>
      <c r="L3474">
        <v>0.68022582802314702</v>
      </c>
      <c r="M3474">
        <v>0.59509612595052253</v>
      </c>
      <c r="N3474" s="44">
        <v>0.99665595930090511</v>
      </c>
      <c r="O3474" s="161"/>
      <c r="P3474" s="162"/>
      <c r="Q3474" s="162"/>
      <c r="R3474" s="163"/>
      <c r="S3474" s="161"/>
      <c r="V3474" s="163"/>
      <c r="W3474" s="164"/>
      <c r="X3474" s="164"/>
    </row>
    <row r="3475" spans="10:24" x14ac:dyDescent="0.25">
      <c r="J3475">
        <v>3472</v>
      </c>
      <c r="K3475" s="43">
        <v>0.53822065074675529</v>
      </c>
      <c r="L3475">
        <v>0.70611192330113426</v>
      </c>
      <c r="M3475">
        <v>0.17120830577356483</v>
      </c>
      <c r="N3475" s="44">
        <v>0.67786714556074679</v>
      </c>
      <c r="O3475" s="161"/>
      <c r="P3475" s="162"/>
      <c r="Q3475" s="162"/>
      <c r="R3475" s="163"/>
      <c r="S3475" s="161"/>
      <c r="V3475" s="163"/>
      <c r="W3475" s="164"/>
      <c r="X3475" s="164"/>
    </row>
    <row r="3476" spans="10:24" x14ac:dyDescent="0.25">
      <c r="J3476">
        <v>3473</v>
      </c>
      <c r="K3476" s="43">
        <v>0.27853275899325747</v>
      </c>
      <c r="L3476">
        <v>0.38826121659623458</v>
      </c>
      <c r="M3476">
        <v>0.19685654669845065</v>
      </c>
      <c r="N3476" s="44">
        <v>0.35670904370631584</v>
      </c>
      <c r="O3476" s="161"/>
      <c r="P3476" s="162"/>
      <c r="Q3476" s="162"/>
      <c r="R3476" s="163"/>
      <c r="S3476" s="161"/>
      <c r="V3476" s="163"/>
      <c r="W3476" s="164"/>
      <c r="X3476" s="164"/>
    </row>
    <row r="3477" spans="10:24" x14ac:dyDescent="0.25">
      <c r="J3477">
        <v>3474</v>
      </c>
      <c r="K3477" s="43">
        <v>0.26060501716166107</v>
      </c>
      <c r="L3477">
        <v>0.13152122840091107</v>
      </c>
      <c r="M3477">
        <v>0.92669436492273516</v>
      </c>
      <c r="N3477" s="44">
        <v>0.10672872798740396</v>
      </c>
      <c r="O3477" s="161"/>
      <c r="P3477" s="162"/>
      <c r="Q3477" s="162"/>
      <c r="R3477" s="163"/>
      <c r="S3477" s="161"/>
      <c r="V3477" s="163"/>
      <c r="W3477" s="164"/>
      <c r="X3477" s="164"/>
    </row>
    <row r="3478" spans="10:24" x14ac:dyDescent="0.25">
      <c r="J3478">
        <v>3475</v>
      </c>
      <c r="K3478" s="43">
        <v>0.65218266494440313</v>
      </c>
      <c r="L3478">
        <v>0.18356936072643881</v>
      </c>
      <c r="M3478">
        <v>0.54369755330780301</v>
      </c>
      <c r="N3478" s="44">
        <v>0.86992036453379773</v>
      </c>
      <c r="O3478" s="161"/>
      <c r="P3478" s="162"/>
      <c r="Q3478" s="162"/>
      <c r="R3478" s="163"/>
      <c r="S3478" s="161"/>
      <c r="V3478" s="163"/>
      <c r="W3478" s="164"/>
      <c r="X3478" s="164"/>
    </row>
    <row r="3479" spans="10:24" x14ac:dyDescent="0.25">
      <c r="J3479">
        <v>3476</v>
      </c>
      <c r="K3479" s="43">
        <v>0.97757928380266668</v>
      </c>
      <c r="L3479">
        <v>0.6025026424014106</v>
      </c>
      <c r="M3479">
        <v>0.122886143956488</v>
      </c>
      <c r="N3479" s="44">
        <v>0.90378116754563587</v>
      </c>
      <c r="O3479" s="161"/>
      <c r="P3479" s="162"/>
      <c r="Q3479" s="162"/>
      <c r="R3479" s="163"/>
      <c r="S3479" s="161"/>
      <c r="V3479" s="163"/>
      <c r="W3479" s="164"/>
      <c r="X3479" s="164"/>
    </row>
    <row r="3480" spans="10:24" x14ac:dyDescent="0.25">
      <c r="J3480">
        <v>3477</v>
      </c>
      <c r="K3480" s="43">
        <v>0.3516116682255972</v>
      </c>
      <c r="L3480">
        <v>0.26547711885114345</v>
      </c>
      <c r="M3480">
        <v>0.94788650341166469</v>
      </c>
      <c r="N3480" s="44">
        <v>0.3573847624072195</v>
      </c>
      <c r="O3480" s="161"/>
      <c r="P3480" s="162"/>
      <c r="Q3480" s="162"/>
      <c r="R3480" s="163"/>
      <c r="S3480" s="161"/>
      <c r="V3480" s="163"/>
      <c r="W3480" s="164"/>
      <c r="X3480" s="164"/>
    </row>
    <row r="3481" spans="10:24" x14ac:dyDescent="0.25">
      <c r="J3481">
        <v>3478</v>
      </c>
      <c r="K3481" s="43">
        <v>0.80066559809608051</v>
      </c>
      <c r="L3481">
        <v>0.46603245043955233</v>
      </c>
      <c r="M3481">
        <v>0.73816648129013829</v>
      </c>
      <c r="N3481" s="44">
        <v>0.57486245277700865</v>
      </c>
      <c r="O3481" s="161"/>
      <c r="P3481" s="162"/>
      <c r="Q3481" s="162"/>
      <c r="R3481" s="163"/>
      <c r="S3481" s="161"/>
      <c r="V3481" s="163"/>
      <c r="W3481" s="164"/>
      <c r="X3481" s="164"/>
    </row>
    <row r="3482" spans="10:24" x14ac:dyDescent="0.25">
      <c r="J3482">
        <v>3479</v>
      </c>
      <c r="K3482" s="43">
        <v>2.8677097551565445E-2</v>
      </c>
      <c r="L3482">
        <v>0.36207990985425487</v>
      </c>
      <c r="M3482">
        <v>0.85775861368552098</v>
      </c>
      <c r="N3482" s="44">
        <v>0.24243249405252176</v>
      </c>
      <c r="O3482" s="161"/>
      <c r="P3482" s="162"/>
      <c r="Q3482" s="162"/>
      <c r="R3482" s="163"/>
      <c r="S3482" s="161"/>
      <c r="V3482" s="163"/>
      <c r="W3482" s="164"/>
      <c r="X3482" s="164"/>
    </row>
    <row r="3483" spans="10:24" x14ac:dyDescent="0.25">
      <c r="J3483">
        <v>3480</v>
      </c>
      <c r="K3483" s="43">
        <v>0.2513137947865427</v>
      </c>
      <c r="L3483">
        <v>0.2967122686441348</v>
      </c>
      <c r="M3483">
        <v>0.86843370802766429</v>
      </c>
      <c r="N3483" s="44">
        <v>0.3877241040508157</v>
      </c>
      <c r="O3483" s="161"/>
      <c r="P3483" s="162"/>
      <c r="Q3483" s="162"/>
      <c r="R3483" s="163"/>
      <c r="S3483" s="161"/>
      <c r="V3483" s="163"/>
      <c r="W3483" s="164"/>
      <c r="X3483" s="164"/>
    </row>
    <row r="3484" spans="10:24" x14ac:dyDescent="0.25">
      <c r="J3484">
        <v>3481</v>
      </c>
      <c r="K3484" s="43">
        <v>0.92882256695554544</v>
      </c>
      <c r="L3484">
        <v>0.82608151908116967</v>
      </c>
      <c r="M3484">
        <v>0.8235106147213781</v>
      </c>
      <c r="N3484" s="44">
        <v>3.7454618384262117E-2</v>
      </c>
      <c r="O3484" s="161"/>
      <c r="P3484" s="162"/>
      <c r="Q3484" s="162"/>
      <c r="R3484" s="163"/>
      <c r="S3484" s="161"/>
      <c r="V3484" s="163"/>
      <c r="W3484" s="164"/>
      <c r="X3484" s="164"/>
    </row>
    <row r="3485" spans="10:24" x14ac:dyDescent="0.25">
      <c r="J3485">
        <v>3482</v>
      </c>
      <c r="K3485" s="43">
        <v>0.22116598635030926</v>
      </c>
      <c r="L3485">
        <v>0.41446290560783539</v>
      </c>
      <c r="M3485">
        <v>0.77369256676471398</v>
      </c>
      <c r="N3485" s="44">
        <v>0.63209911653226836</v>
      </c>
      <c r="O3485" s="161"/>
      <c r="P3485" s="162"/>
      <c r="Q3485" s="162"/>
      <c r="R3485" s="163"/>
      <c r="S3485" s="161"/>
      <c r="V3485" s="163"/>
      <c r="W3485" s="164"/>
      <c r="X3485" s="164"/>
    </row>
    <row r="3486" spans="10:24" x14ac:dyDescent="0.25">
      <c r="J3486">
        <v>3483</v>
      </c>
      <c r="K3486" s="43">
        <v>0.44358133976041858</v>
      </c>
      <c r="L3486">
        <v>0.29051591430364654</v>
      </c>
      <c r="M3486">
        <v>0.89409757011485558</v>
      </c>
      <c r="N3486" s="44">
        <v>0.62584706631828357</v>
      </c>
      <c r="O3486" s="161"/>
      <c r="P3486" s="162"/>
      <c r="Q3486" s="162"/>
      <c r="R3486" s="163"/>
      <c r="S3486" s="161"/>
      <c r="V3486" s="163"/>
      <c r="W3486" s="164"/>
      <c r="X3486" s="164"/>
    </row>
    <row r="3487" spans="10:24" x14ac:dyDescent="0.25">
      <c r="J3487">
        <v>3484</v>
      </c>
      <c r="K3487" s="43">
        <v>0.61546703327513375</v>
      </c>
      <c r="L3487">
        <v>0.98590224491675782</v>
      </c>
      <c r="M3487">
        <v>0.10058926371217047</v>
      </c>
      <c r="N3487" s="44">
        <v>0.27313969019479378</v>
      </c>
      <c r="O3487" s="161"/>
      <c r="P3487" s="162"/>
      <c r="Q3487" s="162"/>
      <c r="R3487" s="163"/>
      <c r="S3487" s="161"/>
      <c r="V3487" s="163"/>
      <c r="W3487" s="164"/>
      <c r="X3487" s="164"/>
    </row>
    <row r="3488" spans="10:24" x14ac:dyDescent="0.25">
      <c r="J3488">
        <v>3485</v>
      </c>
      <c r="K3488" s="43">
        <v>0.34238212106206956</v>
      </c>
      <c r="L3488">
        <v>0.69673522354590889</v>
      </c>
      <c r="M3488">
        <v>0.94150911661548708</v>
      </c>
      <c r="N3488" s="44">
        <v>0.22206780363013912</v>
      </c>
      <c r="O3488" s="161"/>
      <c r="P3488" s="162"/>
      <c r="Q3488" s="162"/>
      <c r="R3488" s="163"/>
      <c r="S3488" s="161"/>
      <c r="V3488" s="163"/>
      <c r="W3488" s="164"/>
      <c r="X3488" s="164"/>
    </row>
    <row r="3489" spans="10:24" x14ac:dyDescent="0.25">
      <c r="J3489">
        <v>3486</v>
      </c>
      <c r="K3489" s="43">
        <v>0.40550350911806132</v>
      </c>
      <c r="L3489">
        <v>0.75922650921827717</v>
      </c>
      <c r="M3489">
        <v>0.97937916657962831</v>
      </c>
      <c r="N3489" s="44">
        <v>0.11630923599656562</v>
      </c>
      <c r="O3489" s="161"/>
      <c r="P3489" s="162"/>
      <c r="Q3489" s="162"/>
      <c r="R3489" s="163"/>
      <c r="S3489" s="161"/>
      <c r="V3489" s="163"/>
      <c r="W3489" s="164"/>
      <c r="X3489" s="164"/>
    </row>
    <row r="3490" spans="10:24" x14ac:dyDescent="0.25">
      <c r="J3490">
        <v>3487</v>
      </c>
      <c r="K3490" s="43">
        <v>0.26302401714972623</v>
      </c>
      <c r="L3490">
        <v>0.6723484887811173</v>
      </c>
      <c r="M3490">
        <v>0.25394625492237433</v>
      </c>
      <c r="N3490" s="44">
        <v>0.93031272358822847</v>
      </c>
      <c r="O3490" s="161"/>
      <c r="P3490" s="162"/>
      <c r="Q3490" s="162"/>
      <c r="R3490" s="163"/>
      <c r="S3490" s="161"/>
      <c r="V3490" s="163"/>
      <c r="W3490" s="164"/>
      <c r="X3490" s="164"/>
    </row>
    <row r="3491" spans="10:24" x14ac:dyDescent="0.25">
      <c r="J3491">
        <v>3488</v>
      </c>
      <c r="K3491" s="43">
        <v>0.68487312049282145</v>
      </c>
      <c r="L3491">
        <v>0.63077187266061152</v>
      </c>
      <c r="M3491">
        <v>0.60163647256284025</v>
      </c>
      <c r="N3491" s="44">
        <v>8.3475051798297728E-2</v>
      </c>
      <c r="O3491" s="161"/>
      <c r="P3491" s="162"/>
      <c r="Q3491" s="162"/>
      <c r="R3491" s="163"/>
      <c r="S3491" s="161"/>
      <c r="V3491" s="163"/>
      <c r="W3491" s="164"/>
      <c r="X3491" s="164"/>
    </row>
    <row r="3492" spans="10:24" x14ac:dyDescent="0.25">
      <c r="J3492">
        <v>3489</v>
      </c>
      <c r="K3492" s="43">
        <v>0.12689887015399959</v>
      </c>
      <c r="L3492">
        <v>0.36885696250740296</v>
      </c>
      <c r="M3492">
        <v>0.79915562026346521</v>
      </c>
      <c r="N3492" s="44">
        <v>0.21594901483457829</v>
      </c>
      <c r="O3492" s="161"/>
      <c r="P3492" s="162"/>
      <c r="Q3492" s="162"/>
      <c r="R3492" s="163"/>
      <c r="S3492" s="161"/>
      <c r="V3492" s="163"/>
      <c r="W3492" s="164"/>
      <c r="X3492" s="164"/>
    </row>
    <row r="3493" spans="10:24" x14ac:dyDescent="0.25">
      <c r="J3493">
        <v>3490</v>
      </c>
      <c r="K3493" s="43">
        <v>0.56452465267421648</v>
      </c>
      <c r="L3493">
        <v>0.68012312184673196</v>
      </c>
      <c r="M3493">
        <v>0.32290669582657061</v>
      </c>
      <c r="N3493" s="44">
        <v>0.98225971359581754</v>
      </c>
      <c r="O3493" s="161"/>
      <c r="P3493" s="162"/>
      <c r="Q3493" s="162"/>
      <c r="R3493" s="163"/>
      <c r="S3493" s="161"/>
      <c r="V3493" s="163"/>
      <c r="W3493" s="164"/>
      <c r="X3493" s="164"/>
    </row>
    <row r="3494" spans="10:24" x14ac:dyDescent="0.25">
      <c r="J3494">
        <v>3491</v>
      </c>
      <c r="K3494" s="43">
        <v>0.91236858762827355</v>
      </c>
      <c r="L3494">
        <v>0.32674667423980719</v>
      </c>
      <c r="M3494">
        <v>0.31095717311996784</v>
      </c>
      <c r="N3494" s="44">
        <v>0.60581335339391396</v>
      </c>
      <c r="O3494" s="161"/>
      <c r="P3494" s="162"/>
      <c r="Q3494" s="162"/>
      <c r="R3494" s="163"/>
      <c r="S3494" s="161"/>
      <c r="V3494" s="163"/>
      <c r="W3494" s="164"/>
      <c r="X3494" s="164"/>
    </row>
    <row r="3495" spans="10:24" x14ac:dyDescent="0.25">
      <c r="J3495">
        <v>3492</v>
      </c>
      <c r="K3495" s="43">
        <v>0.22833761225427096</v>
      </c>
      <c r="L3495">
        <v>0.48267199214106293</v>
      </c>
      <c r="M3495">
        <v>0.75862415347609502</v>
      </c>
      <c r="N3495" s="44">
        <v>0.59431092961531684</v>
      </c>
      <c r="O3495" s="161"/>
      <c r="P3495" s="162"/>
      <c r="Q3495" s="162"/>
      <c r="R3495" s="163"/>
      <c r="S3495" s="161"/>
      <c r="V3495" s="163"/>
      <c r="W3495" s="164"/>
      <c r="X3495" s="164"/>
    </row>
    <row r="3496" spans="10:24" x14ac:dyDescent="0.25">
      <c r="J3496">
        <v>3493</v>
      </c>
      <c r="K3496" s="43">
        <v>0.95722795403269356</v>
      </c>
      <c r="L3496">
        <v>0.6023388577855272</v>
      </c>
      <c r="M3496">
        <v>0.7069904158263508</v>
      </c>
      <c r="N3496" s="44">
        <v>0.25267938986694871</v>
      </c>
      <c r="O3496" s="161"/>
      <c r="P3496" s="162"/>
      <c r="Q3496" s="162"/>
      <c r="R3496" s="163"/>
      <c r="S3496" s="161"/>
      <c r="V3496" s="163"/>
      <c r="W3496" s="164"/>
      <c r="X3496" s="164"/>
    </row>
    <row r="3497" spans="10:24" x14ac:dyDescent="0.25">
      <c r="J3497">
        <v>3494</v>
      </c>
      <c r="K3497" s="43">
        <v>0.32044077815438043</v>
      </c>
      <c r="L3497">
        <v>0.56267378759402276</v>
      </c>
      <c r="M3497">
        <v>0.66763175270662867</v>
      </c>
      <c r="N3497" s="44">
        <v>0.40746526028749264</v>
      </c>
      <c r="O3497" s="161"/>
      <c r="P3497" s="162"/>
      <c r="Q3497" s="162"/>
      <c r="R3497" s="163"/>
      <c r="S3497" s="161"/>
      <c r="V3497" s="163"/>
      <c r="W3497" s="164"/>
      <c r="X3497" s="164"/>
    </row>
    <row r="3498" spans="10:24" x14ac:dyDescent="0.25">
      <c r="J3498">
        <v>3495</v>
      </c>
      <c r="K3498" s="43">
        <v>0.73902596939187126</v>
      </c>
      <c r="L3498">
        <v>0.83006252785017787</v>
      </c>
      <c r="M3498">
        <v>0.73848720128714251</v>
      </c>
      <c r="N3498" s="44">
        <v>0.22497476350023271</v>
      </c>
      <c r="O3498" s="161"/>
      <c r="P3498" s="162"/>
      <c r="Q3498" s="162"/>
      <c r="R3498" s="163"/>
      <c r="S3498" s="161"/>
      <c r="V3498" s="163"/>
      <c r="W3498" s="164"/>
      <c r="X3498" s="164"/>
    </row>
    <row r="3499" spans="10:24" x14ac:dyDescent="0.25">
      <c r="J3499">
        <v>3496</v>
      </c>
      <c r="K3499" s="43">
        <v>0.65721215395623234</v>
      </c>
      <c r="L3499">
        <v>0.16058039946694003</v>
      </c>
      <c r="M3499">
        <v>8.5573290557663273E-2</v>
      </c>
      <c r="N3499" s="44">
        <v>0.93815432077322725</v>
      </c>
      <c r="O3499" s="161"/>
      <c r="P3499" s="162"/>
      <c r="Q3499" s="162"/>
      <c r="R3499" s="163"/>
      <c r="S3499" s="161"/>
      <c r="V3499" s="163"/>
      <c r="W3499" s="164"/>
      <c r="X3499" s="164"/>
    </row>
    <row r="3500" spans="10:24" x14ac:dyDescent="0.25">
      <c r="J3500">
        <v>3497</v>
      </c>
      <c r="K3500" s="43">
        <v>0.92627924038381759</v>
      </c>
      <c r="L3500">
        <v>0.70516572166695823</v>
      </c>
      <c r="M3500">
        <v>0.18487289486244707</v>
      </c>
      <c r="N3500" s="44">
        <v>0.20670346421582186</v>
      </c>
      <c r="O3500" s="161"/>
      <c r="P3500" s="162"/>
      <c r="Q3500" s="162"/>
      <c r="R3500" s="163"/>
      <c r="S3500" s="161"/>
      <c r="V3500" s="163"/>
      <c r="W3500" s="164"/>
      <c r="X3500" s="164"/>
    </row>
    <row r="3501" spans="10:24" x14ac:dyDescent="0.25">
      <c r="J3501">
        <v>3498</v>
      </c>
      <c r="K3501" s="43">
        <v>0.99723268477858695</v>
      </c>
      <c r="L3501">
        <v>0.15321084435311783</v>
      </c>
      <c r="M3501">
        <v>0.37920819990688637</v>
      </c>
      <c r="N3501" s="44">
        <v>0.19771569115347365</v>
      </c>
      <c r="O3501" s="161"/>
      <c r="P3501" s="162"/>
      <c r="Q3501" s="162"/>
      <c r="R3501" s="163"/>
      <c r="S3501" s="161"/>
      <c r="V3501" s="163"/>
      <c r="W3501" s="164"/>
      <c r="X3501" s="164"/>
    </row>
    <row r="3502" spans="10:24" x14ac:dyDescent="0.25">
      <c r="J3502">
        <v>3499</v>
      </c>
      <c r="K3502" s="43">
        <v>5.3225635911282154E-2</v>
      </c>
      <c r="L3502">
        <v>0.34364007683329356</v>
      </c>
      <c r="M3502">
        <v>0.92567864545771539</v>
      </c>
      <c r="N3502" s="44">
        <v>7.8895989953923884E-2</v>
      </c>
      <c r="O3502" s="161"/>
      <c r="P3502" s="162"/>
      <c r="Q3502" s="162"/>
      <c r="R3502" s="163"/>
      <c r="S3502" s="161"/>
      <c r="V3502" s="163"/>
      <c r="W3502" s="164"/>
      <c r="X3502" s="164"/>
    </row>
    <row r="3503" spans="10:24" x14ac:dyDescent="0.25">
      <c r="J3503">
        <v>3500</v>
      </c>
      <c r="K3503" s="43">
        <v>0.66008275251308901</v>
      </c>
      <c r="L3503">
        <v>0.6030004977228649</v>
      </c>
      <c r="M3503">
        <v>0.24702238922345865</v>
      </c>
      <c r="N3503" s="44">
        <v>0.22524494097034697</v>
      </c>
      <c r="O3503" s="161"/>
      <c r="P3503" s="162"/>
      <c r="Q3503" s="162"/>
      <c r="R3503" s="163"/>
      <c r="S3503" s="161"/>
      <c r="V3503" s="163"/>
      <c r="W3503" s="164"/>
      <c r="X3503" s="164"/>
    </row>
    <row r="3504" spans="10:24" x14ac:dyDescent="0.25">
      <c r="J3504">
        <v>3501</v>
      </c>
      <c r="K3504" s="43">
        <v>0.73229578633273595</v>
      </c>
      <c r="L3504">
        <v>8.2372002738476113E-2</v>
      </c>
      <c r="M3504">
        <v>0.45324089224124831</v>
      </c>
      <c r="N3504" s="44">
        <v>0.67144237758852343</v>
      </c>
      <c r="O3504" s="161"/>
      <c r="P3504" s="162"/>
      <c r="Q3504" s="162"/>
      <c r="R3504" s="163"/>
      <c r="S3504" s="161"/>
      <c r="V3504" s="163"/>
      <c r="W3504" s="164"/>
      <c r="X3504" s="164"/>
    </row>
    <row r="3505" spans="10:24" x14ac:dyDescent="0.25">
      <c r="J3505">
        <v>3502</v>
      </c>
      <c r="K3505" s="43">
        <v>0.49650840432472443</v>
      </c>
      <c r="L3505">
        <v>0.87649076772867995</v>
      </c>
      <c r="M3505">
        <v>3.2800496578948124E-2</v>
      </c>
      <c r="N3505" s="44">
        <v>0.54419979967903631</v>
      </c>
      <c r="O3505" s="161"/>
      <c r="P3505" s="162"/>
      <c r="Q3505" s="162"/>
      <c r="R3505" s="163"/>
      <c r="S3505" s="161"/>
      <c r="V3505" s="163"/>
      <c r="W3505" s="164"/>
      <c r="X3505" s="164"/>
    </row>
    <row r="3506" spans="10:24" x14ac:dyDescent="0.25">
      <c r="J3506">
        <v>3503</v>
      </c>
      <c r="K3506" s="43">
        <v>0.70829986788241939</v>
      </c>
      <c r="L3506">
        <v>4.2298337986857892E-2</v>
      </c>
      <c r="M3506">
        <v>0.20514564407158764</v>
      </c>
      <c r="N3506" s="44">
        <v>0.8058769537116901</v>
      </c>
      <c r="O3506" s="161"/>
      <c r="P3506" s="162"/>
      <c r="Q3506" s="162"/>
      <c r="R3506" s="163"/>
      <c r="S3506" s="161"/>
      <c r="V3506" s="163"/>
      <c r="W3506" s="164"/>
      <c r="X3506" s="164"/>
    </row>
    <row r="3507" spans="10:24" x14ac:dyDescent="0.25">
      <c r="J3507">
        <v>3504</v>
      </c>
      <c r="K3507" s="43">
        <v>0.25494268720363389</v>
      </c>
      <c r="L3507">
        <v>0.42001674901021679</v>
      </c>
      <c r="M3507">
        <v>0.30320001186539225</v>
      </c>
      <c r="N3507" s="44">
        <v>0.28294237424892288</v>
      </c>
      <c r="O3507" s="161"/>
      <c r="P3507" s="162"/>
      <c r="Q3507" s="162"/>
      <c r="R3507" s="163"/>
      <c r="S3507" s="161"/>
      <c r="V3507" s="163"/>
      <c r="W3507" s="164"/>
      <c r="X3507" s="164"/>
    </row>
    <row r="3508" spans="10:24" x14ac:dyDescent="0.25">
      <c r="J3508">
        <v>3505</v>
      </c>
      <c r="K3508" s="43">
        <v>0.79459703626990097</v>
      </c>
      <c r="L3508">
        <v>0.34890024727567326</v>
      </c>
      <c r="M3508">
        <v>0.20089377145029319</v>
      </c>
      <c r="N3508" s="44">
        <v>0.86415516302908857</v>
      </c>
      <c r="O3508" s="161"/>
      <c r="P3508" s="162"/>
      <c r="Q3508" s="162"/>
      <c r="R3508" s="163"/>
      <c r="S3508" s="161"/>
      <c r="V3508" s="163"/>
      <c r="W3508" s="164"/>
      <c r="X3508" s="164"/>
    </row>
    <row r="3509" spans="10:24" x14ac:dyDescent="0.25">
      <c r="J3509">
        <v>3506</v>
      </c>
      <c r="K3509" s="43">
        <v>0.68088431125561688</v>
      </c>
      <c r="L3509">
        <v>0.83616720527844857</v>
      </c>
      <c r="M3509">
        <v>0.21386754671650487</v>
      </c>
      <c r="N3509" s="44">
        <v>0.5350748714460376</v>
      </c>
      <c r="O3509" s="161"/>
      <c r="P3509" s="162"/>
      <c r="Q3509" s="162"/>
      <c r="R3509" s="163"/>
      <c r="S3509" s="161"/>
      <c r="V3509" s="163"/>
      <c r="W3509" s="164"/>
      <c r="X3509" s="164"/>
    </row>
    <row r="3510" spans="10:24" x14ac:dyDescent="0.25">
      <c r="J3510">
        <v>3507</v>
      </c>
      <c r="K3510" s="43">
        <v>0.90794933629154284</v>
      </c>
      <c r="L3510">
        <v>0.51856628344090405</v>
      </c>
      <c r="M3510">
        <v>0.67455914667284411</v>
      </c>
      <c r="N3510" s="44">
        <v>0.78418669451356038</v>
      </c>
      <c r="O3510" s="161"/>
      <c r="P3510" s="162"/>
      <c r="Q3510" s="162"/>
      <c r="R3510" s="163"/>
      <c r="S3510" s="161"/>
      <c r="V3510" s="163"/>
      <c r="W3510" s="164"/>
      <c r="X3510" s="164"/>
    </row>
    <row r="3511" spans="10:24" x14ac:dyDescent="0.25">
      <c r="J3511">
        <v>3508</v>
      </c>
      <c r="K3511" s="43">
        <v>0.44373517945576846</v>
      </c>
      <c r="L3511">
        <v>0.77586374719155426</v>
      </c>
      <c r="M3511">
        <v>0.2193978390425213</v>
      </c>
      <c r="N3511" s="44">
        <v>0.78313494477334111</v>
      </c>
      <c r="O3511" s="161"/>
      <c r="P3511" s="162"/>
      <c r="Q3511" s="162"/>
      <c r="R3511" s="163"/>
      <c r="S3511" s="161"/>
      <c r="V3511" s="163"/>
      <c r="W3511" s="164"/>
      <c r="X3511" s="164"/>
    </row>
    <row r="3512" spans="10:24" x14ac:dyDescent="0.25">
      <c r="J3512">
        <v>3509</v>
      </c>
      <c r="K3512" s="43">
        <v>0.88840434504768551</v>
      </c>
      <c r="L3512">
        <v>0.66636660029825068</v>
      </c>
      <c r="M3512">
        <v>0.65688777006248988</v>
      </c>
      <c r="N3512" s="44">
        <v>5.794335299258413E-2</v>
      </c>
      <c r="O3512" s="161"/>
      <c r="P3512" s="162"/>
      <c r="Q3512" s="162"/>
      <c r="R3512" s="163"/>
      <c r="S3512" s="161"/>
      <c r="V3512" s="163"/>
      <c r="W3512" s="164"/>
      <c r="X3512" s="164"/>
    </row>
    <row r="3513" spans="10:24" x14ac:dyDescent="0.25">
      <c r="J3513">
        <v>3510</v>
      </c>
      <c r="K3513" s="43">
        <v>0.54947984030040842</v>
      </c>
      <c r="L3513">
        <v>0.17849369630578227</v>
      </c>
      <c r="M3513">
        <v>0.34023840414886986</v>
      </c>
      <c r="N3513" s="44">
        <v>0.30074496115420368</v>
      </c>
      <c r="O3513" s="161"/>
      <c r="P3513" s="162"/>
      <c r="Q3513" s="162"/>
      <c r="R3513" s="163"/>
      <c r="S3513" s="161"/>
      <c r="V3513" s="163"/>
      <c r="W3513" s="164"/>
      <c r="X3513" s="164"/>
    </row>
    <row r="3514" spans="10:24" x14ac:dyDescent="0.25">
      <c r="J3514">
        <v>3511</v>
      </c>
      <c r="K3514" s="43">
        <v>4.9702488286280322E-2</v>
      </c>
      <c r="L3514">
        <v>0.78280860977971767</v>
      </c>
      <c r="M3514">
        <v>0.31842003573637256</v>
      </c>
      <c r="N3514" s="44">
        <v>0.69558793170571698</v>
      </c>
      <c r="O3514" s="161"/>
      <c r="P3514" s="162"/>
      <c r="Q3514" s="162"/>
      <c r="R3514" s="163"/>
      <c r="S3514" s="161"/>
      <c r="V3514" s="163"/>
      <c r="W3514" s="164"/>
      <c r="X3514" s="164"/>
    </row>
    <row r="3515" spans="10:24" x14ac:dyDescent="0.25">
      <c r="J3515">
        <v>3512</v>
      </c>
      <c r="K3515" s="43">
        <v>0.28238409052093594</v>
      </c>
      <c r="L3515">
        <v>0.57100832328632323</v>
      </c>
      <c r="M3515">
        <v>7.238432042574372E-2</v>
      </c>
      <c r="N3515" s="44">
        <v>0.63154347609627237</v>
      </c>
      <c r="O3515" s="161"/>
      <c r="P3515" s="162"/>
      <c r="Q3515" s="162"/>
      <c r="R3515" s="163"/>
      <c r="S3515" s="161"/>
      <c r="V3515" s="163"/>
      <c r="W3515" s="164"/>
      <c r="X3515" s="164"/>
    </row>
    <row r="3516" spans="10:24" x14ac:dyDescent="0.25">
      <c r="J3516">
        <v>3513</v>
      </c>
      <c r="K3516" s="43">
        <v>0.11863288741941247</v>
      </c>
      <c r="L3516">
        <v>0.17462113292172809</v>
      </c>
      <c r="M3516">
        <v>0.35086361516350806</v>
      </c>
      <c r="N3516" s="44">
        <v>0.79224789852616828</v>
      </c>
      <c r="O3516" s="161"/>
      <c r="P3516" s="162"/>
      <c r="Q3516" s="162"/>
      <c r="R3516" s="163"/>
      <c r="S3516" s="161"/>
      <c r="V3516" s="163"/>
      <c r="W3516" s="164"/>
      <c r="X3516" s="164"/>
    </row>
    <row r="3517" spans="10:24" x14ac:dyDescent="0.25">
      <c r="J3517">
        <v>3514</v>
      </c>
      <c r="K3517" s="43">
        <v>0.24719439667388066</v>
      </c>
      <c r="L3517">
        <v>0.33590312798484734</v>
      </c>
      <c r="M3517">
        <v>0.53060084870787982</v>
      </c>
      <c r="N3517" s="44">
        <v>0.36652082892622584</v>
      </c>
      <c r="O3517" s="161"/>
      <c r="P3517" s="162"/>
      <c r="Q3517" s="162"/>
      <c r="R3517" s="163"/>
      <c r="S3517" s="161"/>
      <c r="V3517" s="163"/>
      <c r="W3517" s="164"/>
      <c r="X3517" s="164"/>
    </row>
    <row r="3518" spans="10:24" x14ac:dyDescent="0.25">
      <c r="J3518">
        <v>3515</v>
      </c>
      <c r="K3518" s="43">
        <v>0.34745330232285376</v>
      </c>
      <c r="L3518">
        <v>0.94345924017627969</v>
      </c>
      <c r="M3518">
        <v>0.25413836121135513</v>
      </c>
      <c r="N3518" s="44">
        <v>0.61590542282808225</v>
      </c>
      <c r="O3518" s="161"/>
      <c r="P3518" s="162"/>
      <c r="Q3518" s="162"/>
      <c r="R3518" s="163"/>
      <c r="S3518" s="161"/>
      <c r="V3518" s="163"/>
      <c r="W3518" s="164"/>
      <c r="X3518" s="164"/>
    </row>
    <row r="3519" spans="10:24" x14ac:dyDescent="0.25">
      <c r="J3519">
        <v>3516</v>
      </c>
      <c r="K3519" s="43">
        <v>0.81157896472350588</v>
      </c>
      <c r="L3519">
        <v>0.59738193343895774</v>
      </c>
      <c r="M3519">
        <v>0.80111363975137084</v>
      </c>
      <c r="N3519" s="44">
        <v>0.31051600215346331</v>
      </c>
      <c r="O3519" s="161"/>
      <c r="P3519" s="162"/>
      <c r="Q3519" s="162"/>
      <c r="R3519" s="163"/>
      <c r="S3519" s="161"/>
      <c r="V3519" s="163"/>
      <c r="W3519" s="164"/>
      <c r="X3519" s="164"/>
    </row>
    <row r="3520" spans="10:24" x14ac:dyDescent="0.25">
      <c r="J3520">
        <v>3517</v>
      </c>
      <c r="K3520" s="43">
        <v>0.13847703566552816</v>
      </c>
      <c r="L3520">
        <v>0.60222389449457248</v>
      </c>
      <c r="M3520">
        <v>0.90531069432166333</v>
      </c>
      <c r="N3520" s="44">
        <v>3.0837212158105753E-3</v>
      </c>
      <c r="O3520" s="161"/>
      <c r="P3520" s="162"/>
      <c r="Q3520" s="162"/>
      <c r="R3520" s="163"/>
      <c r="S3520" s="161"/>
      <c r="V3520" s="163"/>
      <c r="W3520" s="164"/>
      <c r="X3520" s="164"/>
    </row>
    <row r="3521" spans="10:24" x14ac:dyDescent="0.25">
      <c r="J3521">
        <v>3518</v>
      </c>
      <c r="K3521" s="43">
        <v>0.56419305658595142</v>
      </c>
      <c r="L3521">
        <v>0.57809055967052636</v>
      </c>
      <c r="M3521">
        <v>9.0543515103354566E-2</v>
      </c>
      <c r="N3521" s="44">
        <v>0.87807331171234904</v>
      </c>
      <c r="O3521" s="161"/>
      <c r="P3521" s="162"/>
      <c r="Q3521" s="162"/>
      <c r="R3521" s="163"/>
      <c r="S3521" s="161"/>
      <c r="V3521" s="163"/>
      <c r="W3521" s="164"/>
      <c r="X3521" s="164"/>
    </row>
    <row r="3522" spans="10:24" x14ac:dyDescent="0.25">
      <c r="J3522">
        <v>3519</v>
      </c>
      <c r="K3522" s="43">
        <v>0.70928099562618141</v>
      </c>
      <c r="L3522">
        <v>0.63276253198337573</v>
      </c>
      <c r="M3522">
        <v>0.70722901325019349</v>
      </c>
      <c r="N3522" s="44">
        <v>0.67327695089447592</v>
      </c>
      <c r="O3522" s="161"/>
      <c r="P3522" s="162"/>
      <c r="Q3522" s="162"/>
      <c r="R3522" s="163"/>
      <c r="S3522" s="161"/>
      <c r="V3522" s="163"/>
      <c r="W3522" s="164"/>
      <c r="X3522" s="164"/>
    </row>
    <row r="3523" spans="10:24" x14ac:dyDescent="0.25">
      <c r="J3523">
        <v>3520</v>
      </c>
      <c r="K3523" s="43">
        <v>0.49374296589204103</v>
      </c>
      <c r="L3523">
        <v>6.6577096510611278E-2</v>
      </c>
      <c r="M3523">
        <v>0.83521993540907657</v>
      </c>
      <c r="N3523" s="44">
        <v>0.99938803624204076</v>
      </c>
      <c r="O3523" s="161"/>
      <c r="P3523" s="162"/>
      <c r="Q3523" s="162"/>
      <c r="R3523" s="163"/>
      <c r="S3523" s="161"/>
      <c r="V3523" s="163"/>
      <c r="W3523" s="164"/>
      <c r="X3523" s="164"/>
    </row>
    <row r="3524" spans="10:24" x14ac:dyDescent="0.25">
      <c r="J3524">
        <v>3521</v>
      </c>
      <c r="K3524" s="43">
        <v>0.87225044469039703</v>
      </c>
      <c r="L3524">
        <v>0.19174149045324895</v>
      </c>
      <c r="M3524">
        <v>0.85464905676325953</v>
      </c>
      <c r="N3524" s="44">
        <v>0.20584957706887441</v>
      </c>
      <c r="O3524" s="161"/>
      <c r="P3524" s="162"/>
      <c r="Q3524" s="162"/>
      <c r="R3524" s="163"/>
      <c r="S3524" s="161"/>
      <c r="V3524" s="163"/>
      <c r="W3524" s="164"/>
      <c r="X3524" s="164"/>
    </row>
    <row r="3525" spans="10:24" x14ac:dyDescent="0.25">
      <c r="J3525">
        <v>3522</v>
      </c>
      <c r="K3525" s="43">
        <v>3.8882588147845287E-2</v>
      </c>
      <c r="L3525">
        <v>0.81278902875788972</v>
      </c>
      <c r="M3525">
        <v>0.36360021816692079</v>
      </c>
      <c r="N3525" s="44">
        <v>0.25173717518076955</v>
      </c>
      <c r="O3525" s="161"/>
      <c r="P3525" s="162"/>
      <c r="Q3525" s="162"/>
      <c r="R3525" s="163"/>
      <c r="S3525" s="161"/>
      <c r="V3525" s="163"/>
      <c r="W3525" s="164"/>
      <c r="X3525" s="164"/>
    </row>
    <row r="3526" spans="10:24" x14ac:dyDescent="0.25">
      <c r="J3526">
        <v>3523</v>
      </c>
      <c r="K3526" s="43">
        <v>0.15978565150432922</v>
      </c>
      <c r="L3526">
        <v>0.7062135232743757</v>
      </c>
      <c r="M3526">
        <v>0.64707475228406786</v>
      </c>
      <c r="N3526" s="44">
        <v>0.70527699059433901</v>
      </c>
      <c r="O3526" s="161"/>
      <c r="P3526" s="162"/>
      <c r="Q3526" s="162"/>
      <c r="R3526" s="163"/>
      <c r="S3526" s="161"/>
      <c r="V3526" s="163"/>
      <c r="W3526" s="164"/>
      <c r="X3526" s="164"/>
    </row>
    <row r="3527" spans="10:24" x14ac:dyDescent="0.25">
      <c r="J3527">
        <v>3524</v>
      </c>
      <c r="K3527" s="43">
        <v>0.95811492357067995</v>
      </c>
      <c r="L3527">
        <v>9.6904923725187331E-2</v>
      </c>
      <c r="M3527">
        <v>0.10297993516259318</v>
      </c>
      <c r="N3527" s="44">
        <v>0.79926883651815295</v>
      </c>
      <c r="O3527" s="161"/>
      <c r="P3527" s="162"/>
      <c r="Q3527" s="162"/>
      <c r="R3527" s="163"/>
      <c r="S3527" s="161"/>
      <c r="V3527" s="163"/>
      <c r="W3527" s="164"/>
      <c r="X3527" s="164"/>
    </row>
    <row r="3528" spans="10:24" x14ac:dyDescent="0.25">
      <c r="J3528">
        <v>3525</v>
      </c>
      <c r="K3528" s="43">
        <v>0.98415411131997166</v>
      </c>
      <c r="L3528">
        <v>0.15915331092163831</v>
      </c>
      <c r="M3528">
        <v>0.29669441545042152</v>
      </c>
      <c r="N3528" s="44">
        <v>0.69441890309532806</v>
      </c>
      <c r="O3528" s="161"/>
      <c r="P3528" s="162"/>
      <c r="Q3528" s="162"/>
      <c r="R3528" s="163"/>
      <c r="S3528" s="161"/>
      <c r="V3528" s="163"/>
      <c r="W3528" s="164"/>
      <c r="X3528" s="164"/>
    </row>
    <row r="3529" spans="10:24" x14ac:dyDescent="0.25">
      <c r="J3529">
        <v>3526</v>
      </c>
      <c r="K3529" s="43">
        <v>0.18460286509118606</v>
      </c>
      <c r="L3529">
        <v>0.98501990327604205</v>
      </c>
      <c r="M3529">
        <v>0.7162970761815507</v>
      </c>
      <c r="N3529" s="44">
        <v>0.55100508165955309</v>
      </c>
      <c r="O3529" s="161"/>
      <c r="P3529" s="162"/>
      <c r="Q3529" s="162"/>
      <c r="R3529" s="163"/>
      <c r="S3529" s="161"/>
      <c r="V3529" s="163"/>
      <c r="W3529" s="164"/>
      <c r="X3529" s="164"/>
    </row>
    <row r="3530" spans="10:24" x14ac:dyDescent="0.25">
      <c r="J3530">
        <v>3527</v>
      </c>
      <c r="K3530" s="43">
        <v>0.98670620750098248</v>
      </c>
      <c r="L3530">
        <v>0.39340612221087756</v>
      </c>
      <c r="M3530">
        <v>0.11854190989706914</v>
      </c>
      <c r="N3530" s="44">
        <v>0.5745479282878948</v>
      </c>
      <c r="O3530" s="161"/>
      <c r="P3530" s="162"/>
      <c r="Q3530" s="162"/>
      <c r="R3530" s="163"/>
      <c r="S3530" s="161"/>
      <c r="V3530" s="163"/>
      <c r="W3530" s="164"/>
      <c r="X3530" s="164"/>
    </row>
    <row r="3531" spans="10:24" x14ac:dyDescent="0.25">
      <c r="J3531">
        <v>3528</v>
      </c>
      <c r="K3531" s="43">
        <v>0.48164714136056985</v>
      </c>
      <c r="L3531">
        <v>2.7383668097240577E-2</v>
      </c>
      <c r="M3531">
        <v>8.1137691143157942E-2</v>
      </c>
      <c r="N3531" s="44">
        <v>0.52481439912100702</v>
      </c>
      <c r="O3531" s="161"/>
      <c r="P3531" s="162"/>
      <c r="Q3531" s="162"/>
      <c r="R3531" s="163"/>
      <c r="S3531" s="161"/>
      <c r="V3531" s="163"/>
      <c r="W3531" s="164"/>
      <c r="X3531" s="164"/>
    </row>
    <row r="3532" spans="10:24" x14ac:dyDescent="0.25">
      <c r="J3532">
        <v>3529</v>
      </c>
      <c r="K3532" s="43">
        <v>0.24833856086875905</v>
      </c>
      <c r="L3532">
        <v>0.15017052367845951</v>
      </c>
      <c r="M3532">
        <v>0.11761384272243747</v>
      </c>
      <c r="N3532" s="44">
        <v>0.98907884758456754</v>
      </c>
      <c r="O3532" s="161"/>
      <c r="P3532" s="162"/>
      <c r="Q3532" s="162"/>
      <c r="R3532" s="163"/>
      <c r="S3532" s="161"/>
      <c r="V3532" s="163"/>
      <c r="W3532" s="164"/>
      <c r="X3532" s="164"/>
    </row>
    <row r="3533" spans="10:24" x14ac:dyDescent="0.25">
      <c r="J3533">
        <v>3530</v>
      </c>
      <c r="K3533" s="43">
        <v>0.98807919435582692</v>
      </c>
      <c r="L3533">
        <v>0.73705833799987375</v>
      </c>
      <c r="M3533">
        <v>4.6646555123837752E-2</v>
      </c>
      <c r="N3533" s="44">
        <v>0.72400094613990651</v>
      </c>
      <c r="O3533" s="161"/>
      <c r="P3533" s="162"/>
      <c r="Q3533" s="162"/>
      <c r="R3533" s="163"/>
      <c r="S3533" s="161"/>
      <c r="V3533" s="163"/>
      <c r="W3533" s="164"/>
      <c r="X3533" s="164"/>
    </row>
    <row r="3534" spans="10:24" x14ac:dyDescent="0.25">
      <c r="J3534">
        <v>3531</v>
      </c>
      <c r="K3534" s="43">
        <v>0.72121878739737488</v>
      </c>
      <c r="L3534">
        <v>0.43107550359371871</v>
      </c>
      <c r="M3534">
        <v>0.56366430806336065</v>
      </c>
      <c r="N3534" s="44">
        <v>0.71549164184981551</v>
      </c>
      <c r="O3534" s="161"/>
      <c r="P3534" s="162"/>
      <c r="Q3534" s="162"/>
      <c r="R3534" s="163"/>
      <c r="S3534" s="161"/>
      <c r="V3534" s="163"/>
      <c r="W3534" s="164"/>
      <c r="X3534" s="164"/>
    </row>
    <row r="3535" spans="10:24" x14ac:dyDescent="0.25">
      <c r="J3535">
        <v>3532</v>
      </c>
      <c r="K3535" s="43">
        <v>0.31518456410292017</v>
      </c>
      <c r="L3535">
        <v>0.99358473273066206</v>
      </c>
      <c r="M3535">
        <v>8.0994849212185249E-2</v>
      </c>
      <c r="N3535" s="44">
        <v>0.16915868956778646</v>
      </c>
      <c r="O3535" s="161"/>
      <c r="P3535" s="162"/>
      <c r="Q3535" s="162"/>
      <c r="R3535" s="163"/>
      <c r="S3535" s="161"/>
      <c r="V3535" s="163"/>
      <c r="W3535" s="164"/>
      <c r="X3535" s="164"/>
    </row>
    <row r="3536" spans="10:24" x14ac:dyDescent="0.25">
      <c r="J3536">
        <v>3533</v>
      </c>
      <c r="K3536" s="43">
        <v>0.61135257427384626</v>
      </c>
      <c r="L3536">
        <v>0.27730740338952775</v>
      </c>
      <c r="M3536">
        <v>0.8614576102786341</v>
      </c>
      <c r="N3536" s="44">
        <v>0.53433171478664432</v>
      </c>
      <c r="O3536" s="161"/>
      <c r="P3536" s="162"/>
      <c r="Q3536" s="162"/>
      <c r="R3536" s="163"/>
      <c r="S3536" s="161"/>
      <c r="V3536" s="163"/>
      <c r="W3536" s="164"/>
      <c r="X3536" s="164"/>
    </row>
    <row r="3537" spans="10:24" x14ac:dyDescent="0.25">
      <c r="J3537">
        <v>3534</v>
      </c>
      <c r="K3537" s="43">
        <v>0.60265184594619192</v>
      </c>
      <c r="L3537">
        <v>0.16653644885168128</v>
      </c>
      <c r="M3537">
        <v>0.57585440034593183</v>
      </c>
      <c r="N3537" s="44">
        <v>0.15227598368791484</v>
      </c>
      <c r="O3537" s="161"/>
      <c r="P3537" s="162"/>
      <c r="Q3537" s="162"/>
      <c r="R3537" s="163"/>
      <c r="S3537" s="161"/>
      <c r="V3537" s="163"/>
      <c r="W3537" s="164"/>
      <c r="X3537" s="164"/>
    </row>
    <row r="3538" spans="10:24" x14ac:dyDescent="0.25">
      <c r="J3538">
        <v>3535</v>
      </c>
      <c r="K3538" s="43">
        <v>0.35403761606233319</v>
      </c>
      <c r="L3538">
        <v>0.64338221800635698</v>
      </c>
      <c r="M3538">
        <v>0.43893253688081724</v>
      </c>
      <c r="N3538" s="44">
        <v>0.52761151519083838</v>
      </c>
      <c r="O3538" s="161"/>
      <c r="P3538" s="162"/>
      <c r="Q3538" s="162"/>
      <c r="R3538" s="163"/>
      <c r="S3538" s="161"/>
      <c r="V3538" s="163"/>
      <c r="W3538" s="164"/>
      <c r="X3538" s="164"/>
    </row>
    <row r="3539" spans="10:24" x14ac:dyDescent="0.25">
      <c r="J3539">
        <v>3536</v>
      </c>
      <c r="K3539" s="43">
        <v>0.36721951930629781</v>
      </c>
      <c r="L3539">
        <v>0.97237173636663077</v>
      </c>
      <c r="M3539">
        <v>0.19250192277954725</v>
      </c>
      <c r="N3539" s="44">
        <v>0.12527152415050957</v>
      </c>
      <c r="O3539" s="161"/>
      <c r="P3539" s="162"/>
      <c r="Q3539" s="162"/>
      <c r="R3539" s="163"/>
      <c r="S3539" s="161"/>
      <c r="V3539" s="163"/>
      <c r="W3539" s="164"/>
      <c r="X3539" s="164"/>
    </row>
    <row r="3540" spans="10:24" x14ac:dyDescent="0.25">
      <c r="J3540">
        <v>3537</v>
      </c>
      <c r="K3540" s="43">
        <v>0.47343949385902839</v>
      </c>
      <c r="L3540">
        <v>0.99367541680963678</v>
      </c>
      <c r="M3540">
        <v>3.2773469606693473E-2</v>
      </c>
      <c r="N3540" s="44">
        <v>0.40266556190144309</v>
      </c>
      <c r="O3540" s="161"/>
      <c r="P3540" s="162"/>
      <c r="Q3540" s="162"/>
      <c r="R3540" s="163"/>
      <c r="S3540" s="161"/>
      <c r="V3540" s="163"/>
      <c r="W3540" s="164"/>
      <c r="X3540" s="164"/>
    </row>
    <row r="3541" spans="10:24" x14ac:dyDescent="0.25">
      <c r="J3541">
        <v>3538</v>
      </c>
      <c r="K3541" s="43">
        <v>0.87838615184399915</v>
      </c>
      <c r="L3541">
        <v>0.26445185233355939</v>
      </c>
      <c r="M3541">
        <v>0.87576336690252254</v>
      </c>
      <c r="N3541" s="44">
        <v>0.12784706071179164</v>
      </c>
      <c r="O3541" s="161"/>
      <c r="P3541" s="162"/>
      <c r="Q3541" s="162"/>
      <c r="R3541" s="163"/>
      <c r="S3541" s="161"/>
      <c r="V3541" s="163"/>
      <c r="W3541" s="164"/>
      <c r="X3541" s="164"/>
    </row>
    <row r="3542" spans="10:24" x14ac:dyDescent="0.25">
      <c r="J3542">
        <v>3539</v>
      </c>
      <c r="K3542" s="43">
        <v>0.67684592124103826</v>
      </c>
      <c r="L3542">
        <v>0.46388107065450934</v>
      </c>
      <c r="M3542">
        <v>0.58808374202165781</v>
      </c>
      <c r="N3542" s="44">
        <v>0.66674814247275371</v>
      </c>
      <c r="O3542" s="161"/>
      <c r="P3542" s="162"/>
      <c r="Q3542" s="162"/>
      <c r="R3542" s="163"/>
      <c r="S3542" s="161"/>
      <c r="V3542" s="163"/>
      <c r="W3542" s="164"/>
      <c r="X3542" s="164"/>
    </row>
    <row r="3543" spans="10:24" x14ac:dyDescent="0.25">
      <c r="J3543">
        <v>3540</v>
      </c>
      <c r="K3543" s="43">
        <v>6.7928518377921909E-2</v>
      </c>
      <c r="L3543">
        <v>0.7420875886920224</v>
      </c>
      <c r="M3543">
        <v>0.52667759709020279</v>
      </c>
      <c r="N3543" s="44">
        <v>0.67678940629631468</v>
      </c>
      <c r="O3543" s="161"/>
      <c r="P3543" s="162"/>
      <c r="Q3543" s="162"/>
      <c r="R3543" s="163"/>
      <c r="S3543" s="161"/>
      <c r="V3543" s="163"/>
      <c r="W3543" s="164"/>
      <c r="X3543" s="164"/>
    </row>
    <row r="3544" spans="10:24" x14ac:dyDescent="0.25">
      <c r="J3544">
        <v>3541</v>
      </c>
      <c r="K3544" s="43">
        <v>0.47210864569810929</v>
      </c>
      <c r="L3544">
        <v>0.37698491703964354</v>
      </c>
      <c r="M3544">
        <v>0.66812557826164076</v>
      </c>
      <c r="N3544" s="44">
        <v>0.21210966587544078</v>
      </c>
      <c r="O3544" s="161"/>
      <c r="P3544" s="162"/>
      <c r="Q3544" s="162"/>
      <c r="R3544" s="163"/>
      <c r="S3544" s="161"/>
      <c r="V3544" s="163"/>
      <c r="W3544" s="164"/>
      <c r="X3544" s="164"/>
    </row>
    <row r="3545" spans="10:24" x14ac:dyDescent="0.25">
      <c r="J3545">
        <v>3542</v>
      </c>
      <c r="K3545" s="43">
        <v>0.29530961612415818</v>
      </c>
      <c r="L3545">
        <v>0.34908111314917145</v>
      </c>
      <c r="M3545">
        <v>0.83598064680013218</v>
      </c>
      <c r="N3545" s="44">
        <v>0.42084357203613121</v>
      </c>
      <c r="O3545" s="161"/>
      <c r="P3545" s="162"/>
      <c r="Q3545" s="162"/>
      <c r="R3545" s="163"/>
      <c r="S3545" s="161"/>
      <c r="V3545" s="163"/>
      <c r="W3545" s="164"/>
      <c r="X3545" s="164"/>
    </row>
    <row r="3546" spans="10:24" x14ac:dyDescent="0.25">
      <c r="J3546">
        <v>3543</v>
      </c>
      <c r="K3546" s="43">
        <v>0.73061452966471663</v>
      </c>
      <c r="L3546">
        <v>0.33742696204877931</v>
      </c>
      <c r="M3546">
        <v>0.14361788994585833</v>
      </c>
      <c r="N3546" s="44">
        <v>0.34355043575539723</v>
      </c>
      <c r="O3546" s="161"/>
      <c r="P3546" s="162"/>
      <c r="Q3546" s="162"/>
      <c r="R3546" s="163"/>
      <c r="S3546" s="161"/>
      <c r="V3546" s="163"/>
      <c r="W3546" s="164"/>
      <c r="X3546" s="164"/>
    </row>
    <row r="3547" spans="10:24" x14ac:dyDescent="0.25">
      <c r="J3547">
        <v>3544</v>
      </c>
      <c r="K3547" s="43">
        <v>0.59685962966314565</v>
      </c>
      <c r="L3547">
        <v>0.60338962448156319</v>
      </c>
      <c r="M3547">
        <v>0.65223685806636256</v>
      </c>
      <c r="N3547" s="44">
        <v>0.66601451822822433</v>
      </c>
      <c r="O3547" s="161"/>
      <c r="P3547" s="162"/>
      <c r="Q3547" s="162"/>
      <c r="R3547" s="163"/>
      <c r="S3547" s="161"/>
      <c r="V3547" s="163"/>
      <c r="W3547" s="164"/>
      <c r="X3547" s="164"/>
    </row>
    <row r="3548" spans="10:24" x14ac:dyDescent="0.25">
      <c r="J3548">
        <v>3545</v>
      </c>
      <c r="K3548" s="43">
        <v>0.86329650420948223</v>
      </c>
      <c r="L3548">
        <v>0.68769040367549183</v>
      </c>
      <c r="M3548">
        <v>0.33029554725762589</v>
      </c>
      <c r="N3548" s="44">
        <v>0.59717156320801468</v>
      </c>
      <c r="O3548" s="161"/>
      <c r="P3548" s="162"/>
      <c r="Q3548" s="162"/>
      <c r="R3548" s="163"/>
      <c r="S3548" s="161"/>
      <c r="V3548" s="163"/>
      <c r="W3548" s="164"/>
      <c r="X3548" s="164"/>
    </row>
    <row r="3549" spans="10:24" x14ac:dyDescent="0.25">
      <c r="J3549">
        <v>3546</v>
      </c>
      <c r="K3549" s="43">
        <v>0.10648342685078227</v>
      </c>
      <c r="L3549">
        <v>0.12352367444682899</v>
      </c>
      <c r="M3549">
        <v>0.66705599771939916</v>
      </c>
      <c r="N3549" s="44">
        <v>0.47540920232297901</v>
      </c>
      <c r="O3549" s="161"/>
      <c r="P3549" s="162"/>
      <c r="Q3549" s="162"/>
      <c r="R3549" s="163"/>
      <c r="S3549" s="161"/>
      <c r="V3549" s="163"/>
      <c r="W3549" s="164"/>
      <c r="X3549" s="164"/>
    </row>
    <row r="3550" spans="10:24" x14ac:dyDescent="0.25">
      <c r="J3550">
        <v>3547</v>
      </c>
      <c r="K3550" s="43">
        <v>0.55002955552944588</v>
      </c>
      <c r="L3550">
        <v>0.764396312130595</v>
      </c>
      <c r="M3550">
        <v>0.3980243669133996</v>
      </c>
      <c r="N3550" s="44">
        <v>1.6345499707009381E-2</v>
      </c>
      <c r="O3550" s="161"/>
      <c r="P3550" s="162"/>
      <c r="Q3550" s="162"/>
      <c r="R3550" s="163"/>
      <c r="S3550" s="161"/>
      <c r="V3550" s="163"/>
      <c r="W3550" s="164"/>
      <c r="X3550" s="164"/>
    </row>
    <row r="3551" spans="10:24" x14ac:dyDescent="0.25">
      <c r="J3551">
        <v>3548</v>
      </c>
      <c r="K3551" s="43">
        <v>0.66066736548469862</v>
      </c>
      <c r="L3551">
        <v>0.6339713844725211</v>
      </c>
      <c r="M3551">
        <v>0.47028293544643773</v>
      </c>
      <c r="N3551" s="44">
        <v>8.7623030446022154E-2</v>
      </c>
      <c r="O3551" s="161"/>
      <c r="P3551" s="162"/>
      <c r="Q3551" s="162"/>
      <c r="R3551" s="163"/>
      <c r="S3551" s="161"/>
      <c r="V3551" s="163"/>
      <c r="W3551" s="164"/>
      <c r="X3551" s="164"/>
    </row>
    <row r="3552" spans="10:24" x14ac:dyDescent="0.25">
      <c r="J3552">
        <v>3549</v>
      </c>
      <c r="K3552" s="43">
        <v>0.23086875324675749</v>
      </c>
      <c r="L3552">
        <v>0.98170304099300076</v>
      </c>
      <c r="M3552">
        <v>8.0211449165861426E-2</v>
      </c>
      <c r="N3552" s="44">
        <v>0.60513457830568873</v>
      </c>
      <c r="O3552" s="161"/>
      <c r="P3552" s="162"/>
      <c r="Q3552" s="162"/>
      <c r="R3552" s="163"/>
      <c r="S3552" s="161"/>
      <c r="V3552" s="163"/>
      <c r="W3552" s="164"/>
      <c r="X3552" s="164"/>
    </row>
    <row r="3553" spans="10:24" x14ac:dyDescent="0.25">
      <c r="J3553">
        <v>3550</v>
      </c>
      <c r="K3553" s="43">
        <v>2.9282135729920444E-2</v>
      </c>
      <c r="L3553">
        <v>0.53443326381747636</v>
      </c>
      <c r="M3553">
        <v>0.85556653372459923</v>
      </c>
      <c r="N3553" s="44">
        <v>0.79315618161842949</v>
      </c>
      <c r="O3553" s="161"/>
      <c r="P3553" s="162"/>
      <c r="Q3553" s="162"/>
      <c r="R3553" s="163"/>
      <c r="S3553" s="161"/>
      <c r="V3553" s="163"/>
      <c r="W3553" s="164"/>
      <c r="X3553" s="164"/>
    </row>
    <row r="3554" spans="10:24" x14ac:dyDescent="0.25">
      <c r="J3554">
        <v>3551</v>
      </c>
      <c r="K3554" s="43">
        <v>0.30429361989924997</v>
      </c>
      <c r="L3554">
        <v>0.79677339211042586</v>
      </c>
      <c r="M3554">
        <v>0.54584193989639096</v>
      </c>
      <c r="N3554" s="44">
        <v>6.4461552678727552E-2</v>
      </c>
      <c r="O3554" s="161"/>
      <c r="P3554" s="162"/>
      <c r="Q3554" s="162"/>
      <c r="R3554" s="163"/>
      <c r="S3554" s="161"/>
      <c r="V3554" s="163"/>
      <c r="W3554" s="164"/>
      <c r="X3554" s="164"/>
    </row>
    <row r="3555" spans="10:24" x14ac:dyDescent="0.25">
      <c r="J3555">
        <v>3552</v>
      </c>
      <c r="K3555" s="43">
        <v>0.80690406284030891</v>
      </c>
      <c r="L3555">
        <v>0.11220582430058357</v>
      </c>
      <c r="M3555">
        <v>0.58010750912762021</v>
      </c>
      <c r="N3555" s="44">
        <v>4.3159035905304788E-2</v>
      </c>
      <c r="O3555" s="161"/>
      <c r="P3555" s="162"/>
      <c r="Q3555" s="162"/>
      <c r="R3555" s="163"/>
      <c r="S3555" s="161"/>
      <c r="V3555" s="163"/>
      <c r="W3555" s="164"/>
      <c r="X3555" s="164"/>
    </row>
    <row r="3556" spans="10:24" x14ac:dyDescent="0.25">
      <c r="J3556">
        <v>3553</v>
      </c>
      <c r="K3556" s="43">
        <v>0.59494543426411106</v>
      </c>
      <c r="L3556">
        <v>0.6751529389917682</v>
      </c>
      <c r="M3556">
        <v>0.85810614793226248</v>
      </c>
      <c r="N3556" s="44">
        <v>0.99589656534042315</v>
      </c>
      <c r="O3556" s="161"/>
      <c r="P3556" s="162"/>
      <c r="Q3556" s="162"/>
      <c r="R3556" s="163"/>
      <c r="S3556" s="161"/>
      <c r="V3556" s="163"/>
      <c r="W3556" s="164"/>
      <c r="X3556" s="164"/>
    </row>
    <row r="3557" spans="10:24" x14ac:dyDescent="0.25">
      <c r="J3557">
        <v>3554</v>
      </c>
      <c r="K3557" s="43">
        <v>0.85734619619915886</v>
      </c>
      <c r="L3557">
        <v>0.70134783427089831</v>
      </c>
      <c r="M3557">
        <v>0.74313531176740533</v>
      </c>
      <c r="N3557" s="44">
        <v>2.1613994919609358E-2</v>
      </c>
      <c r="O3557" s="161"/>
      <c r="P3557" s="162"/>
      <c r="Q3557" s="162"/>
      <c r="R3557" s="163"/>
      <c r="S3557" s="161"/>
      <c r="V3557" s="163"/>
      <c r="W3557" s="164"/>
      <c r="X3557" s="164"/>
    </row>
    <row r="3558" spans="10:24" x14ac:dyDescent="0.25">
      <c r="J3558">
        <v>3555</v>
      </c>
      <c r="K3558" s="43">
        <v>0.32787615816642324</v>
      </c>
      <c r="L3558">
        <v>0.12308572239950399</v>
      </c>
      <c r="M3558">
        <v>0.99465812688728605</v>
      </c>
      <c r="N3558" s="44">
        <v>0.27274748203623023</v>
      </c>
      <c r="O3558" s="161"/>
      <c r="P3558" s="162"/>
      <c r="Q3558" s="162"/>
      <c r="R3558" s="163"/>
      <c r="S3558" s="161"/>
      <c r="V3558" s="163"/>
      <c r="W3558" s="164"/>
      <c r="X3558" s="164"/>
    </row>
    <row r="3559" spans="10:24" x14ac:dyDescent="0.25">
      <c r="J3559">
        <v>3556</v>
      </c>
      <c r="K3559" s="43">
        <v>0.6292627644328006</v>
      </c>
      <c r="L3559">
        <v>0.75886150465165159</v>
      </c>
      <c r="M3559">
        <v>0.65092679984922319</v>
      </c>
      <c r="N3559" s="44">
        <v>0.99447161358378244</v>
      </c>
      <c r="O3559" s="161"/>
      <c r="P3559" s="162"/>
      <c r="Q3559" s="162"/>
      <c r="R3559" s="163"/>
      <c r="S3559" s="161"/>
      <c r="V3559" s="163"/>
      <c r="W3559" s="164"/>
      <c r="X3559" s="164"/>
    </row>
    <row r="3560" spans="10:24" x14ac:dyDescent="0.25">
      <c r="J3560">
        <v>3557</v>
      </c>
      <c r="K3560" s="43">
        <v>0.18374385279231209</v>
      </c>
      <c r="L3560">
        <v>2.4987309560762228E-2</v>
      </c>
      <c r="M3560">
        <v>0.64083212814745316</v>
      </c>
      <c r="N3560" s="44">
        <v>0.28573631956955803</v>
      </c>
      <c r="O3560" s="161"/>
      <c r="P3560" s="162"/>
      <c r="Q3560" s="162"/>
      <c r="R3560" s="163"/>
      <c r="S3560" s="161"/>
      <c r="V3560" s="163"/>
      <c r="W3560" s="164"/>
      <c r="X3560" s="164"/>
    </row>
    <row r="3561" spans="10:24" x14ac:dyDescent="0.25">
      <c r="J3561">
        <v>3558</v>
      </c>
      <c r="K3561" s="43">
        <v>0.83292809022205172</v>
      </c>
      <c r="L3561">
        <v>0.57074526422769045</v>
      </c>
      <c r="M3561">
        <v>0.16348263927564732</v>
      </c>
      <c r="N3561" s="44">
        <v>0.82324933390485555</v>
      </c>
      <c r="O3561" s="161"/>
      <c r="P3561" s="162"/>
      <c r="Q3561" s="162"/>
      <c r="R3561" s="163"/>
      <c r="S3561" s="161"/>
      <c r="V3561" s="163"/>
      <c r="W3561" s="164"/>
      <c r="X3561" s="164"/>
    </row>
    <row r="3562" spans="10:24" x14ac:dyDescent="0.25">
      <c r="J3562">
        <v>3559</v>
      </c>
      <c r="K3562" s="43">
        <v>0.80433553474148389</v>
      </c>
      <c r="L3562">
        <v>0.57340862717215169</v>
      </c>
      <c r="M3562">
        <v>8.4579873279072348E-2</v>
      </c>
      <c r="N3562" s="44">
        <v>0.86661484585711079</v>
      </c>
      <c r="O3562" s="161"/>
      <c r="P3562" s="162"/>
      <c r="Q3562" s="162"/>
      <c r="R3562" s="163"/>
      <c r="S3562" s="161"/>
      <c r="V3562" s="163"/>
      <c r="W3562" s="164"/>
      <c r="X3562" s="164"/>
    </row>
    <row r="3563" spans="10:24" x14ac:dyDescent="0.25">
      <c r="J3563">
        <v>3560</v>
      </c>
      <c r="K3563" s="43">
        <v>0.43186425567421816</v>
      </c>
      <c r="L3563">
        <v>0.96018330427525123</v>
      </c>
      <c r="M3563">
        <v>0.36569941027574182</v>
      </c>
      <c r="N3563" s="44">
        <v>0.91735302513492023</v>
      </c>
      <c r="O3563" s="161"/>
      <c r="P3563" s="162"/>
      <c r="Q3563" s="162"/>
      <c r="R3563" s="163"/>
      <c r="S3563" s="161"/>
      <c r="V3563" s="163"/>
      <c r="W3563" s="164"/>
      <c r="X3563" s="164"/>
    </row>
    <row r="3564" spans="10:24" x14ac:dyDescent="0.25">
      <c r="J3564">
        <v>3561</v>
      </c>
      <c r="K3564" s="43">
        <v>0.74341561260987021</v>
      </c>
      <c r="L3564">
        <v>0.60346865562986685</v>
      </c>
      <c r="M3564">
        <v>6.5613545557511532E-2</v>
      </c>
      <c r="N3564" s="44">
        <v>0.80052113993665397</v>
      </c>
      <c r="O3564" s="161"/>
      <c r="P3564" s="162"/>
      <c r="Q3564" s="162"/>
      <c r="R3564" s="163"/>
      <c r="S3564" s="161"/>
      <c r="V3564" s="163"/>
      <c r="W3564" s="164"/>
      <c r="X3564" s="164"/>
    </row>
    <row r="3565" spans="10:24" x14ac:dyDescent="0.25">
      <c r="J3565">
        <v>3562</v>
      </c>
      <c r="K3565" s="43">
        <v>0.31916821528085038</v>
      </c>
      <c r="L3565">
        <v>0.37655295329332905</v>
      </c>
      <c r="M3565">
        <v>0.94674914039281355</v>
      </c>
      <c r="N3565" s="44">
        <v>0.42221911450184035</v>
      </c>
      <c r="O3565" s="161"/>
      <c r="P3565" s="162"/>
      <c r="Q3565" s="162"/>
      <c r="R3565" s="163"/>
      <c r="S3565" s="161"/>
      <c r="V3565" s="163"/>
      <c r="W3565" s="164"/>
      <c r="X3565" s="164"/>
    </row>
    <row r="3566" spans="10:24" x14ac:dyDescent="0.25">
      <c r="J3566">
        <v>3563</v>
      </c>
      <c r="K3566" s="43">
        <v>0.69202016596912364</v>
      </c>
      <c r="L3566">
        <v>0.66493132954140988</v>
      </c>
      <c r="M3566">
        <v>0.5382292772435906</v>
      </c>
      <c r="N3566" s="44">
        <v>0.43962429930835789</v>
      </c>
      <c r="O3566" s="161"/>
      <c r="P3566" s="162"/>
      <c r="Q3566" s="162"/>
      <c r="R3566" s="163"/>
      <c r="S3566" s="161"/>
      <c r="V3566" s="163"/>
      <c r="W3566" s="164"/>
      <c r="X3566" s="164"/>
    </row>
    <row r="3567" spans="10:24" x14ac:dyDescent="0.25">
      <c r="J3567">
        <v>3564</v>
      </c>
      <c r="K3567" s="43">
        <v>0.78741686153453871</v>
      </c>
      <c r="L3567">
        <v>0.58110185813416937</v>
      </c>
      <c r="M3567">
        <v>0.78463532495798061</v>
      </c>
      <c r="N3567" s="44">
        <v>8.5628216260060674E-2</v>
      </c>
      <c r="O3567" s="161"/>
      <c r="P3567" s="162"/>
      <c r="Q3567" s="162"/>
      <c r="R3567" s="163"/>
      <c r="S3567" s="161"/>
      <c r="V3567" s="163"/>
      <c r="W3567" s="164"/>
      <c r="X3567" s="164"/>
    </row>
    <row r="3568" spans="10:24" x14ac:dyDescent="0.25">
      <c r="J3568">
        <v>3565</v>
      </c>
      <c r="K3568" s="43">
        <v>0.18489202538038674</v>
      </c>
      <c r="L3568">
        <v>0.92894053010404254</v>
      </c>
      <c r="M3568">
        <v>0.89342461357869862</v>
      </c>
      <c r="N3568" s="44">
        <v>9.2370021103704625E-2</v>
      </c>
      <c r="O3568" s="161"/>
      <c r="P3568" s="162"/>
      <c r="Q3568" s="162"/>
      <c r="R3568" s="163"/>
      <c r="S3568" s="161"/>
      <c r="V3568" s="163"/>
      <c r="W3568" s="164"/>
      <c r="X3568" s="164"/>
    </row>
    <row r="3569" spans="10:24" x14ac:dyDescent="0.25">
      <c r="J3569">
        <v>3566</v>
      </c>
      <c r="K3569" s="43">
        <v>0.94543703074542418</v>
      </c>
      <c r="L3569">
        <v>0.57219181355791415</v>
      </c>
      <c r="M3569">
        <v>0.9737481938640371</v>
      </c>
      <c r="N3569" s="44">
        <v>0.12064794131584478</v>
      </c>
      <c r="O3569" s="161"/>
      <c r="P3569" s="162"/>
      <c r="Q3569" s="162"/>
      <c r="R3569" s="163"/>
      <c r="S3569" s="161"/>
      <c r="V3569" s="163"/>
      <c r="W3569" s="164"/>
      <c r="X3569" s="164"/>
    </row>
    <row r="3570" spans="10:24" x14ac:dyDescent="0.25">
      <c r="J3570">
        <v>3567</v>
      </c>
      <c r="K3570" s="43">
        <v>0.85253863354381998</v>
      </c>
      <c r="L3570">
        <v>0.6975164849582699</v>
      </c>
      <c r="M3570">
        <v>0.56796992024808823</v>
      </c>
      <c r="N3570" s="44">
        <v>0.8848150069439441</v>
      </c>
      <c r="O3570" s="161"/>
      <c r="P3570" s="162"/>
      <c r="Q3570" s="162"/>
      <c r="R3570" s="163"/>
      <c r="S3570" s="161"/>
      <c r="V3570" s="163"/>
      <c r="W3570" s="164"/>
      <c r="X3570" s="164"/>
    </row>
    <row r="3571" spans="10:24" x14ac:dyDescent="0.25">
      <c r="J3571">
        <v>3568</v>
      </c>
      <c r="K3571" s="43">
        <v>0.34458207799692198</v>
      </c>
      <c r="L3571">
        <v>8.2706953785345982E-2</v>
      </c>
      <c r="M3571">
        <v>0.78461060501797286</v>
      </c>
      <c r="N3571" s="44">
        <v>0.51626871941065433</v>
      </c>
      <c r="O3571" s="161"/>
      <c r="P3571" s="162"/>
      <c r="Q3571" s="162"/>
      <c r="R3571" s="163"/>
      <c r="S3571" s="161"/>
      <c r="V3571" s="163"/>
      <c r="W3571" s="164"/>
      <c r="X3571" s="164"/>
    </row>
    <row r="3572" spans="10:24" x14ac:dyDescent="0.25">
      <c r="J3572">
        <v>3569</v>
      </c>
      <c r="K3572" s="43">
        <v>0.33153744855646627</v>
      </c>
      <c r="L3572">
        <v>5.8695056860029959E-2</v>
      </c>
      <c r="M3572">
        <v>0.80556623047725895</v>
      </c>
      <c r="N3572" s="44">
        <v>0.10443768693486744</v>
      </c>
      <c r="O3572" s="161"/>
      <c r="P3572" s="162"/>
      <c r="Q3572" s="162"/>
      <c r="R3572" s="163"/>
      <c r="S3572" s="161"/>
      <c r="V3572" s="163"/>
      <c r="W3572" s="164"/>
      <c r="X3572" s="164"/>
    </row>
    <row r="3573" spans="10:24" x14ac:dyDescent="0.25">
      <c r="J3573">
        <v>3570</v>
      </c>
      <c r="K3573" s="43">
        <v>0.12298689393943851</v>
      </c>
      <c r="L3573">
        <v>0.41849500429179709</v>
      </c>
      <c r="M3573">
        <v>0.77641203501634592</v>
      </c>
      <c r="N3573" s="44">
        <v>0.79730488174691383</v>
      </c>
      <c r="O3573" s="161"/>
      <c r="P3573" s="162"/>
      <c r="Q3573" s="162"/>
      <c r="R3573" s="163"/>
      <c r="S3573" s="161"/>
      <c r="V3573" s="163"/>
      <c r="W3573" s="164"/>
      <c r="X3573" s="164"/>
    </row>
    <row r="3574" spans="10:24" x14ac:dyDescent="0.25">
      <c r="J3574">
        <v>3571</v>
      </c>
      <c r="K3574" s="43">
        <v>0.70630646179126033</v>
      </c>
      <c r="L3574">
        <v>0.74147153954413503</v>
      </c>
      <c r="M3574">
        <v>0.66332874074840953</v>
      </c>
      <c r="N3574" s="44">
        <v>8.5497967852350865E-2</v>
      </c>
      <c r="O3574" s="161"/>
      <c r="P3574" s="162"/>
      <c r="Q3574" s="162"/>
      <c r="R3574" s="163"/>
      <c r="S3574" s="161"/>
      <c r="V3574" s="163"/>
      <c r="W3574" s="164"/>
      <c r="X3574" s="164"/>
    </row>
    <row r="3575" spans="10:24" x14ac:dyDescent="0.25">
      <c r="J3575">
        <v>3572</v>
      </c>
      <c r="K3575" s="43">
        <v>0.57389637674713423</v>
      </c>
      <c r="L3575">
        <v>1.625253891797418E-2</v>
      </c>
      <c r="M3575">
        <v>0.13882611880380336</v>
      </c>
      <c r="N3575" s="44">
        <v>0.11449069268295142</v>
      </c>
      <c r="O3575" s="161"/>
      <c r="P3575" s="162"/>
      <c r="Q3575" s="162"/>
      <c r="R3575" s="163"/>
      <c r="S3575" s="161"/>
      <c r="V3575" s="163"/>
      <c r="W3575" s="164"/>
      <c r="X3575" s="164"/>
    </row>
    <row r="3576" spans="10:24" x14ac:dyDescent="0.25">
      <c r="J3576">
        <v>3573</v>
      </c>
      <c r="K3576" s="43">
        <v>0.4821475410228917</v>
      </c>
      <c r="L3576">
        <v>0.43167467144727589</v>
      </c>
      <c r="M3576">
        <v>0.17918182870666211</v>
      </c>
      <c r="N3576" s="44">
        <v>0.86240202725784354</v>
      </c>
      <c r="O3576" s="161"/>
      <c r="P3576" s="162"/>
      <c r="Q3576" s="162"/>
      <c r="R3576" s="163"/>
      <c r="S3576" s="161"/>
      <c r="V3576" s="163"/>
      <c r="W3576" s="164"/>
      <c r="X3576" s="164"/>
    </row>
    <row r="3577" spans="10:24" x14ac:dyDescent="0.25">
      <c r="J3577">
        <v>3574</v>
      </c>
      <c r="K3577" s="43">
        <v>0.27724385991993261</v>
      </c>
      <c r="L3577">
        <v>0.96117424753636904</v>
      </c>
      <c r="M3577">
        <v>0.81997100463965167</v>
      </c>
      <c r="N3577" s="44">
        <v>0.95204425829385209</v>
      </c>
      <c r="O3577" s="161"/>
      <c r="P3577" s="162"/>
      <c r="Q3577" s="162"/>
      <c r="R3577" s="163"/>
      <c r="S3577" s="161"/>
      <c r="V3577" s="163"/>
      <c r="W3577" s="164"/>
      <c r="X3577" s="164"/>
    </row>
    <row r="3578" spans="10:24" x14ac:dyDescent="0.25">
      <c r="J3578">
        <v>3575</v>
      </c>
      <c r="K3578" s="43">
        <v>0.78090541682440617</v>
      </c>
      <c r="L3578">
        <v>0.31157761894648117</v>
      </c>
      <c r="M3578">
        <v>0.18669462844257245</v>
      </c>
      <c r="N3578" s="44">
        <v>0.75909212073436738</v>
      </c>
      <c r="O3578" s="161"/>
      <c r="P3578" s="162"/>
      <c r="Q3578" s="162"/>
      <c r="R3578" s="163"/>
      <c r="S3578" s="161"/>
      <c r="V3578" s="163"/>
      <c r="W3578" s="164"/>
      <c r="X3578" s="164"/>
    </row>
    <row r="3579" spans="10:24" x14ac:dyDescent="0.25">
      <c r="J3579">
        <v>3576</v>
      </c>
      <c r="K3579" s="43">
        <v>5.0618849494375451E-2</v>
      </c>
      <c r="L3579">
        <v>0.64024201089269839</v>
      </c>
      <c r="M3579">
        <v>0.66948073598260482</v>
      </c>
      <c r="N3579" s="44">
        <v>0.42668894149334347</v>
      </c>
      <c r="O3579" s="161"/>
      <c r="P3579" s="162"/>
      <c r="Q3579" s="162"/>
      <c r="R3579" s="163"/>
      <c r="S3579" s="161"/>
      <c r="V3579" s="163"/>
      <c r="W3579" s="164"/>
      <c r="X3579" s="164"/>
    </row>
    <row r="3580" spans="10:24" x14ac:dyDescent="0.25">
      <c r="J3580">
        <v>3577</v>
      </c>
      <c r="K3580" s="43">
        <v>0.26802623263843495</v>
      </c>
      <c r="L3580">
        <v>0.15167614568721188</v>
      </c>
      <c r="M3580">
        <v>2.9675295883975328E-2</v>
      </c>
      <c r="N3580" s="44">
        <v>0.22770606801568938</v>
      </c>
      <c r="O3580" s="161"/>
      <c r="P3580" s="162"/>
      <c r="Q3580" s="162"/>
      <c r="R3580" s="163"/>
      <c r="S3580" s="161"/>
      <c r="V3580" s="163"/>
      <c r="W3580" s="164"/>
      <c r="X3580" s="164"/>
    </row>
    <row r="3581" spans="10:24" x14ac:dyDescent="0.25">
      <c r="J3581">
        <v>3578</v>
      </c>
      <c r="K3581" s="43">
        <v>0.68173484612875335</v>
      </c>
      <c r="L3581">
        <v>0.35278562258862456</v>
      </c>
      <c r="M3581">
        <v>0.48460226139647888</v>
      </c>
      <c r="N3581" s="44">
        <v>0.31329984468249639</v>
      </c>
      <c r="O3581" s="161"/>
      <c r="P3581" s="162"/>
      <c r="Q3581" s="162"/>
      <c r="R3581" s="163"/>
      <c r="S3581" s="161"/>
      <c r="V3581" s="163"/>
      <c r="W3581" s="164"/>
      <c r="X3581" s="164"/>
    </row>
    <row r="3582" spans="10:24" x14ac:dyDescent="0.25">
      <c r="J3582">
        <v>3579</v>
      </c>
      <c r="K3582" s="43">
        <v>0.7451091289105608</v>
      </c>
      <c r="L3582">
        <v>0.41242744414819743</v>
      </c>
      <c r="M3582">
        <v>0.26529382381447408</v>
      </c>
      <c r="N3582" s="44">
        <v>0.95815132303579542</v>
      </c>
      <c r="O3582" s="161"/>
      <c r="P3582" s="162"/>
      <c r="Q3582" s="162"/>
      <c r="R3582" s="163"/>
      <c r="S3582" s="161"/>
      <c r="V3582" s="163"/>
      <c r="W3582" s="164"/>
      <c r="X3582" s="164"/>
    </row>
    <row r="3583" spans="10:24" x14ac:dyDescent="0.25">
      <c r="J3583">
        <v>3580</v>
      </c>
      <c r="K3583" s="43">
        <v>0.29986250466450826</v>
      </c>
      <c r="L3583">
        <v>0.24276276750848247</v>
      </c>
      <c r="M3583">
        <v>0.32197737420072448</v>
      </c>
      <c r="N3583" s="44">
        <v>0.95236432762729617</v>
      </c>
      <c r="O3583" s="161"/>
      <c r="P3583" s="162"/>
      <c r="Q3583" s="162"/>
      <c r="R3583" s="163"/>
      <c r="S3583" s="161"/>
      <c r="V3583" s="163"/>
      <c r="W3583" s="164"/>
      <c r="X3583" s="164"/>
    </row>
    <row r="3584" spans="10:24" x14ac:dyDescent="0.25">
      <c r="J3584">
        <v>3581</v>
      </c>
      <c r="K3584" s="43">
        <v>0.30885985125351012</v>
      </c>
      <c r="L3584">
        <v>0.73182980871671677</v>
      </c>
      <c r="M3584">
        <v>0.26525240072879486</v>
      </c>
      <c r="N3584" s="44">
        <v>1.3348935829621711E-2</v>
      </c>
      <c r="O3584" s="161"/>
      <c r="P3584" s="162"/>
      <c r="Q3584" s="162"/>
      <c r="R3584" s="163"/>
      <c r="S3584" s="161"/>
      <c r="V3584" s="163"/>
      <c r="W3584" s="164"/>
      <c r="X3584" s="164"/>
    </row>
    <row r="3585" spans="10:24" x14ac:dyDescent="0.25">
      <c r="J3585">
        <v>3582</v>
      </c>
      <c r="K3585" s="43">
        <v>0.16368825746442617</v>
      </c>
      <c r="L3585">
        <v>0.9759820714787778</v>
      </c>
      <c r="M3585">
        <v>0.19446488606107171</v>
      </c>
      <c r="N3585" s="44">
        <v>0.80181257083889201</v>
      </c>
      <c r="O3585" s="161"/>
      <c r="P3585" s="162"/>
      <c r="Q3585" s="162"/>
      <c r="R3585" s="163"/>
      <c r="S3585" s="161"/>
      <c r="V3585" s="163"/>
      <c r="W3585" s="164"/>
      <c r="X3585" s="164"/>
    </row>
    <row r="3586" spans="10:24" x14ac:dyDescent="0.25">
      <c r="J3586">
        <v>3583</v>
      </c>
      <c r="K3586" s="43">
        <v>0.65428019783906477</v>
      </c>
      <c r="L3586">
        <v>0.5530552606820166</v>
      </c>
      <c r="M3586">
        <v>0.49882394536014596</v>
      </c>
      <c r="N3586" s="44">
        <v>0.54946982671546929</v>
      </c>
      <c r="O3586" s="161"/>
      <c r="P3586" s="162"/>
      <c r="Q3586" s="162"/>
      <c r="R3586" s="163"/>
      <c r="S3586" s="161"/>
      <c r="V3586" s="163"/>
      <c r="W3586" s="164"/>
      <c r="X3586" s="164"/>
    </row>
    <row r="3587" spans="10:24" x14ac:dyDescent="0.25">
      <c r="J3587">
        <v>3584</v>
      </c>
      <c r="K3587" s="43">
        <v>0.89992935277616981</v>
      </c>
      <c r="L3587">
        <v>0.6548498372938355</v>
      </c>
      <c r="M3587">
        <v>0.31589526123096945</v>
      </c>
      <c r="N3587" s="44">
        <v>1.7095393533894665E-4</v>
      </c>
      <c r="O3587" s="161"/>
      <c r="P3587" s="162"/>
      <c r="Q3587" s="162"/>
      <c r="R3587" s="163"/>
      <c r="S3587" s="161"/>
      <c r="V3587" s="163"/>
      <c r="W3587" s="164"/>
      <c r="X3587" s="164"/>
    </row>
    <row r="3588" spans="10:24" x14ac:dyDescent="0.25">
      <c r="J3588">
        <v>3585</v>
      </c>
      <c r="K3588" s="43">
        <v>0.26717805504709846</v>
      </c>
      <c r="L3588">
        <v>0.43889212762834062</v>
      </c>
      <c r="M3588">
        <v>0.79455847783717137</v>
      </c>
      <c r="N3588" s="44">
        <v>0.7542742207426465</v>
      </c>
      <c r="O3588" s="161"/>
      <c r="P3588" s="162"/>
      <c r="Q3588" s="162"/>
      <c r="R3588" s="163"/>
      <c r="S3588" s="161"/>
      <c r="V3588" s="163"/>
      <c r="W3588" s="164"/>
      <c r="X3588" s="164"/>
    </row>
    <row r="3589" spans="10:24" x14ac:dyDescent="0.25">
      <c r="J3589">
        <v>3586</v>
      </c>
      <c r="K3589" s="43">
        <v>0.99428726332496198</v>
      </c>
      <c r="L3589">
        <v>0.44744039789607781</v>
      </c>
      <c r="M3589">
        <v>0.38777482378681505</v>
      </c>
      <c r="N3589" s="44">
        <v>0.85052195040076595</v>
      </c>
      <c r="O3589" s="161"/>
      <c r="P3589" s="162"/>
      <c r="Q3589" s="162"/>
      <c r="R3589" s="163"/>
      <c r="S3589" s="161"/>
      <c r="V3589" s="163"/>
      <c r="W3589" s="164"/>
      <c r="X3589" s="164"/>
    </row>
    <row r="3590" spans="10:24" x14ac:dyDescent="0.25">
      <c r="J3590">
        <v>3587</v>
      </c>
      <c r="K3590" s="43">
        <v>0.90662373738546853</v>
      </c>
      <c r="L3590">
        <v>0.66400743477003144</v>
      </c>
      <c r="M3590">
        <v>0.31250253345807877</v>
      </c>
      <c r="N3590" s="44">
        <v>0.68953044250192097</v>
      </c>
      <c r="O3590" s="161"/>
      <c r="P3590" s="162"/>
      <c r="Q3590" s="162"/>
      <c r="R3590" s="163"/>
      <c r="S3590" s="161"/>
      <c r="V3590" s="163"/>
      <c r="W3590" s="164"/>
      <c r="X3590" s="164"/>
    </row>
    <row r="3591" spans="10:24" x14ac:dyDescent="0.25">
      <c r="J3591">
        <v>3588</v>
      </c>
      <c r="K3591" s="43">
        <v>0.46881906246518112</v>
      </c>
      <c r="L3591">
        <v>0.499401445448443</v>
      </c>
      <c r="M3591">
        <v>0.60886968871018132</v>
      </c>
      <c r="N3591" s="44">
        <v>2.6845029614854909E-2</v>
      </c>
      <c r="O3591" s="161"/>
      <c r="P3591" s="162"/>
      <c r="Q3591" s="162"/>
      <c r="R3591" s="163"/>
      <c r="S3591" s="161"/>
      <c r="V3591" s="163"/>
      <c r="W3591" s="164"/>
      <c r="X3591" s="164"/>
    </row>
    <row r="3592" spans="10:24" x14ac:dyDescent="0.25">
      <c r="J3592">
        <v>3589</v>
      </c>
      <c r="K3592" s="43">
        <v>0.47349636564134956</v>
      </c>
      <c r="L3592">
        <v>0.94116287702341273</v>
      </c>
      <c r="M3592">
        <v>0.49619471356647893</v>
      </c>
      <c r="N3592" s="44">
        <v>0.85368096583897424</v>
      </c>
      <c r="O3592" s="161"/>
      <c r="P3592" s="162"/>
      <c r="Q3592" s="162"/>
      <c r="R3592" s="163"/>
      <c r="S3592" s="161"/>
      <c r="V3592" s="163"/>
      <c r="W3592" s="164"/>
      <c r="X3592" s="164"/>
    </row>
    <row r="3593" spans="10:24" x14ac:dyDescent="0.25">
      <c r="J3593">
        <v>3590</v>
      </c>
      <c r="K3593" s="43">
        <v>0.13233145309226335</v>
      </c>
      <c r="L3593">
        <v>0.31866785389724006</v>
      </c>
      <c r="M3593">
        <v>0.15698032799216677</v>
      </c>
      <c r="N3593" s="44">
        <v>1.7858265740016477E-2</v>
      </c>
      <c r="O3593" s="161"/>
      <c r="P3593" s="162"/>
      <c r="Q3593" s="162"/>
      <c r="R3593" s="163"/>
      <c r="S3593" s="161"/>
      <c r="V3593" s="163"/>
      <c r="W3593" s="164"/>
      <c r="X3593" s="164"/>
    </row>
    <row r="3594" spans="10:24" x14ac:dyDescent="0.25">
      <c r="J3594">
        <v>3591</v>
      </c>
      <c r="K3594" s="43">
        <v>2.1273256822474718E-2</v>
      </c>
      <c r="L3594">
        <v>0.93378559067967004</v>
      </c>
      <c r="M3594">
        <v>0.60325296601171019</v>
      </c>
      <c r="N3594" s="44">
        <v>0.83888232921060679</v>
      </c>
      <c r="O3594" s="161"/>
      <c r="P3594" s="162"/>
      <c r="Q3594" s="162"/>
      <c r="R3594" s="163"/>
      <c r="S3594" s="161"/>
      <c r="V3594" s="163"/>
      <c r="W3594" s="164"/>
      <c r="X3594" s="164"/>
    </row>
    <row r="3595" spans="10:24" x14ac:dyDescent="0.25">
      <c r="J3595">
        <v>3592</v>
      </c>
      <c r="K3595" s="43">
        <v>0.76146130032004056</v>
      </c>
      <c r="L3595">
        <v>0.25377786900112742</v>
      </c>
      <c r="M3595">
        <v>0.84978098441952832</v>
      </c>
      <c r="N3595" s="44">
        <v>0.80632758779278657</v>
      </c>
      <c r="O3595" s="161"/>
      <c r="P3595" s="162"/>
      <c r="Q3595" s="162"/>
      <c r="R3595" s="163"/>
      <c r="S3595" s="161"/>
      <c r="V3595" s="163"/>
      <c r="W3595" s="164"/>
      <c r="X3595" s="164"/>
    </row>
    <row r="3596" spans="10:24" x14ac:dyDescent="0.25">
      <c r="J3596">
        <v>3593</v>
      </c>
      <c r="K3596" s="43">
        <v>0.39668015207477481</v>
      </c>
      <c r="L3596">
        <v>0.42441116620535957</v>
      </c>
      <c r="M3596">
        <v>0.72747909012804168</v>
      </c>
      <c r="N3596" s="44">
        <v>0.30058926537558561</v>
      </c>
      <c r="O3596" s="161"/>
      <c r="P3596" s="162"/>
      <c r="Q3596" s="162"/>
      <c r="R3596" s="163"/>
      <c r="S3596" s="161"/>
      <c r="V3596" s="163"/>
      <c r="W3596" s="164"/>
      <c r="X3596" s="164"/>
    </row>
    <row r="3597" spans="10:24" x14ac:dyDescent="0.25">
      <c r="J3597">
        <v>3594</v>
      </c>
      <c r="K3597" s="43">
        <v>3.9272632409749431E-2</v>
      </c>
      <c r="L3597">
        <v>0.32248771548045785</v>
      </c>
      <c r="M3597">
        <v>0.45517729970129839</v>
      </c>
      <c r="N3597" s="44">
        <v>0.61203783669368417</v>
      </c>
      <c r="O3597" s="161"/>
      <c r="P3597" s="162"/>
      <c r="Q3597" s="162"/>
      <c r="R3597" s="163"/>
      <c r="S3597" s="161"/>
      <c r="V3597" s="163"/>
      <c r="W3597" s="164"/>
      <c r="X3597" s="164"/>
    </row>
    <row r="3598" spans="10:24" x14ac:dyDescent="0.25">
      <c r="J3598">
        <v>3595</v>
      </c>
      <c r="K3598" s="43">
        <v>0.54446313912583455</v>
      </c>
      <c r="L3598">
        <v>0.60555936117367348</v>
      </c>
      <c r="M3598">
        <v>0.39685007027232311</v>
      </c>
      <c r="N3598" s="44">
        <v>0.81134511640868301</v>
      </c>
      <c r="O3598" s="161"/>
      <c r="P3598" s="162"/>
      <c r="Q3598" s="162"/>
      <c r="R3598" s="163"/>
      <c r="S3598" s="161"/>
      <c r="V3598" s="163"/>
      <c r="W3598" s="164"/>
      <c r="X3598" s="164"/>
    </row>
    <row r="3599" spans="10:24" x14ac:dyDescent="0.25">
      <c r="J3599">
        <v>3596</v>
      </c>
      <c r="K3599" s="43">
        <v>0.33262068451979088</v>
      </c>
      <c r="L3599">
        <v>0.11133508016351656</v>
      </c>
      <c r="M3599">
        <v>0.75983866279988932</v>
      </c>
      <c r="N3599" s="44">
        <v>0.58500810644517309</v>
      </c>
      <c r="O3599" s="161"/>
      <c r="P3599" s="162"/>
      <c r="Q3599" s="162"/>
      <c r="R3599" s="163"/>
      <c r="S3599" s="161"/>
      <c r="V3599" s="163"/>
      <c r="W3599" s="164"/>
      <c r="X3599" s="164"/>
    </row>
    <row r="3600" spans="10:24" x14ac:dyDescent="0.25">
      <c r="J3600">
        <v>3597</v>
      </c>
      <c r="K3600" s="43">
        <v>0.73775127385277139</v>
      </c>
      <c r="L3600">
        <v>0.750321040318083</v>
      </c>
      <c r="M3600">
        <v>0.2303427165966595</v>
      </c>
      <c r="N3600" s="44">
        <v>0.23752306767149989</v>
      </c>
      <c r="O3600" s="161"/>
      <c r="P3600" s="162"/>
      <c r="Q3600" s="162"/>
      <c r="R3600" s="163"/>
      <c r="S3600" s="161"/>
      <c r="V3600" s="163"/>
      <c r="W3600" s="164"/>
      <c r="X3600" s="164"/>
    </row>
    <row r="3601" spans="10:24" x14ac:dyDescent="0.25">
      <c r="J3601">
        <v>3598</v>
      </c>
      <c r="K3601" s="43">
        <v>0.85157397361162135</v>
      </c>
      <c r="L3601">
        <v>9.4640409096832911E-2</v>
      </c>
      <c r="M3601">
        <v>0.35246013851287705</v>
      </c>
      <c r="N3601" s="44">
        <v>0.12920019772981906</v>
      </c>
      <c r="O3601" s="161"/>
      <c r="P3601" s="162"/>
      <c r="Q3601" s="162"/>
      <c r="R3601" s="163"/>
      <c r="S3601" s="161"/>
      <c r="V3601" s="163"/>
      <c r="W3601" s="164"/>
      <c r="X3601" s="164"/>
    </row>
    <row r="3602" spans="10:24" x14ac:dyDescent="0.25">
      <c r="J3602">
        <v>3599</v>
      </c>
      <c r="K3602" s="43">
        <v>0.77871661083092913</v>
      </c>
      <c r="L3602">
        <v>0.78845182064855279</v>
      </c>
      <c r="M3602">
        <v>0.10010985654752702</v>
      </c>
      <c r="N3602" s="44">
        <v>0.77387115568263554</v>
      </c>
      <c r="O3602" s="161"/>
      <c r="P3602" s="162"/>
      <c r="Q3602" s="162"/>
      <c r="R3602" s="163"/>
      <c r="S3602" s="161"/>
      <c r="V3602" s="163"/>
      <c r="W3602" s="164"/>
      <c r="X3602" s="164"/>
    </row>
    <row r="3603" spans="10:24" x14ac:dyDescent="0.25">
      <c r="J3603">
        <v>3600</v>
      </c>
      <c r="K3603" s="43">
        <v>0.7263100693922232</v>
      </c>
      <c r="L3603">
        <v>0.28893490455363113</v>
      </c>
      <c r="M3603">
        <v>0.59194855574874672</v>
      </c>
      <c r="N3603" s="44">
        <v>0.15141984329413749</v>
      </c>
      <c r="O3603" s="161"/>
      <c r="P3603" s="162"/>
      <c r="Q3603" s="162"/>
      <c r="R3603" s="163"/>
      <c r="S3603" s="161"/>
      <c r="V3603" s="163"/>
      <c r="W3603" s="164"/>
      <c r="X3603" s="164"/>
    </row>
    <row r="3604" spans="10:24" x14ac:dyDescent="0.25">
      <c r="J3604">
        <v>3601</v>
      </c>
      <c r="K3604" s="43">
        <v>0.61123614387110636</v>
      </c>
      <c r="L3604">
        <v>0.77335690686956493</v>
      </c>
      <c r="M3604">
        <v>0.15632585754817863</v>
      </c>
      <c r="N3604" s="44">
        <v>0.32490411323705159</v>
      </c>
      <c r="O3604" s="161"/>
      <c r="P3604" s="162"/>
      <c r="Q3604" s="162"/>
      <c r="R3604" s="163"/>
      <c r="S3604" s="161"/>
      <c r="V3604" s="163"/>
      <c r="W3604" s="164"/>
      <c r="X3604" s="164"/>
    </row>
    <row r="3605" spans="10:24" x14ac:dyDescent="0.25">
      <c r="J3605">
        <v>3602</v>
      </c>
      <c r="K3605" s="43">
        <v>0.57550529127922478</v>
      </c>
      <c r="L3605">
        <v>0.29473039040852489</v>
      </c>
      <c r="M3605">
        <v>0.43969028815894207</v>
      </c>
      <c r="N3605" s="44">
        <v>0.9172074140305212</v>
      </c>
      <c r="O3605" s="161"/>
      <c r="P3605" s="162"/>
      <c r="Q3605" s="162"/>
      <c r="R3605" s="163"/>
      <c r="S3605" s="161"/>
      <c r="V3605" s="163"/>
      <c r="W3605" s="164"/>
      <c r="X3605" s="164"/>
    </row>
    <row r="3606" spans="10:24" x14ac:dyDescent="0.25">
      <c r="J3606">
        <v>3603</v>
      </c>
      <c r="K3606" s="43">
        <v>0.54057519587354796</v>
      </c>
      <c r="L3606">
        <v>0.49498628400234757</v>
      </c>
      <c r="M3606">
        <v>0.35839220292191243</v>
      </c>
      <c r="N3606" s="44">
        <v>0.69082780830978319</v>
      </c>
      <c r="O3606" s="161"/>
      <c r="P3606" s="162"/>
      <c r="Q3606" s="162"/>
      <c r="R3606" s="163"/>
      <c r="S3606" s="161"/>
      <c r="V3606" s="163"/>
      <c r="W3606" s="164"/>
      <c r="X3606" s="164"/>
    </row>
    <row r="3607" spans="10:24" x14ac:dyDescent="0.25">
      <c r="J3607">
        <v>3604</v>
      </c>
      <c r="K3607" s="43">
        <v>0.36853566488035283</v>
      </c>
      <c r="L3607">
        <v>0.74090110691625588</v>
      </c>
      <c r="M3607">
        <v>0.62448235424830445</v>
      </c>
      <c r="N3607" s="44">
        <v>0.91424165325203177</v>
      </c>
      <c r="O3607" s="161"/>
      <c r="P3607" s="162"/>
      <c r="Q3607" s="162"/>
      <c r="R3607" s="163"/>
      <c r="S3607" s="161"/>
      <c r="V3607" s="163"/>
      <c r="W3607" s="164"/>
      <c r="X3607" s="164"/>
    </row>
    <row r="3608" spans="10:24" x14ac:dyDescent="0.25">
      <c r="J3608">
        <v>3605</v>
      </c>
      <c r="K3608" s="43">
        <v>0.41294269196843569</v>
      </c>
      <c r="L3608">
        <v>0.85790957863574802</v>
      </c>
      <c r="M3608">
        <v>0.85759389733747582</v>
      </c>
      <c r="N3608" s="44">
        <v>6.2760449386696893E-2</v>
      </c>
      <c r="O3608" s="161"/>
      <c r="P3608" s="162"/>
      <c r="Q3608" s="162"/>
      <c r="R3608" s="163"/>
      <c r="S3608" s="161"/>
      <c r="V3608" s="163"/>
      <c r="W3608" s="164"/>
      <c r="X3608" s="164"/>
    </row>
    <row r="3609" spans="10:24" x14ac:dyDescent="0.25">
      <c r="J3609">
        <v>3606</v>
      </c>
      <c r="K3609" s="43">
        <v>0.81906373407499022</v>
      </c>
      <c r="L3609">
        <v>3.4945847753328985E-2</v>
      </c>
      <c r="M3609">
        <v>0.91449053717752637</v>
      </c>
      <c r="N3609" s="44">
        <v>0.10575342601297821</v>
      </c>
      <c r="O3609" s="161"/>
      <c r="P3609" s="162"/>
      <c r="Q3609" s="162"/>
      <c r="R3609" s="163"/>
      <c r="S3609" s="161"/>
      <c r="V3609" s="163"/>
      <c r="W3609" s="164"/>
      <c r="X3609" s="164"/>
    </row>
    <row r="3610" spans="10:24" x14ac:dyDescent="0.25">
      <c r="J3610">
        <v>3607</v>
      </c>
      <c r="K3610" s="43">
        <v>0.94655124048767503</v>
      </c>
      <c r="L3610">
        <v>0.58592554845772471</v>
      </c>
      <c r="M3610">
        <v>5.3428779026477913E-2</v>
      </c>
      <c r="N3610" s="44">
        <v>0.16111565303504594</v>
      </c>
      <c r="O3610" s="161"/>
      <c r="P3610" s="162"/>
      <c r="Q3610" s="162"/>
      <c r="R3610" s="163"/>
      <c r="S3610" s="161"/>
      <c r="V3610" s="163"/>
      <c r="W3610" s="164"/>
      <c r="X3610" s="164"/>
    </row>
    <row r="3611" spans="10:24" x14ac:dyDescent="0.25">
      <c r="J3611">
        <v>3608</v>
      </c>
      <c r="K3611" s="43">
        <v>0.97451108738006531</v>
      </c>
      <c r="L3611">
        <v>0.58322533067851945</v>
      </c>
      <c r="M3611">
        <v>0.85400132370534465</v>
      </c>
      <c r="N3611" s="44">
        <v>0.24539360324085158</v>
      </c>
      <c r="O3611" s="161"/>
      <c r="P3611" s="162"/>
      <c r="Q3611" s="162"/>
      <c r="R3611" s="163"/>
      <c r="S3611" s="161"/>
      <c r="V3611" s="163"/>
      <c r="W3611" s="164"/>
      <c r="X3611" s="164"/>
    </row>
    <row r="3612" spans="10:24" x14ac:dyDescent="0.25">
      <c r="J3612">
        <v>3609</v>
      </c>
      <c r="K3612" s="43">
        <v>0.55330989411118869</v>
      </c>
      <c r="L3612">
        <v>0.40760433705251098</v>
      </c>
      <c r="M3612">
        <v>9.07251186361554E-2</v>
      </c>
      <c r="N3612" s="44">
        <v>0.26577390556883107</v>
      </c>
      <c r="O3612" s="161"/>
      <c r="P3612" s="162"/>
      <c r="Q3612" s="162"/>
      <c r="R3612" s="163"/>
      <c r="S3612" s="161"/>
      <c r="V3612" s="163"/>
      <c r="W3612" s="164"/>
      <c r="X3612" s="164"/>
    </row>
    <row r="3613" spans="10:24" x14ac:dyDescent="0.25">
      <c r="J3613">
        <v>3610</v>
      </c>
      <c r="K3613" s="43">
        <v>2.328354805441446E-2</v>
      </c>
      <c r="L3613">
        <v>0.65669658486454252</v>
      </c>
      <c r="M3613">
        <v>0.55339307175472685</v>
      </c>
      <c r="N3613" s="44">
        <v>0.9554155726975696</v>
      </c>
      <c r="O3613" s="161"/>
      <c r="P3613" s="162"/>
      <c r="Q3613" s="162"/>
      <c r="R3613" s="163"/>
      <c r="S3613" s="161"/>
      <c r="V3613" s="163"/>
      <c r="W3613" s="164"/>
      <c r="X3613" s="164"/>
    </row>
    <row r="3614" spans="10:24" x14ac:dyDescent="0.25">
      <c r="J3614">
        <v>3611</v>
      </c>
      <c r="K3614" s="43">
        <v>7.2538051585281371E-3</v>
      </c>
      <c r="L3614">
        <v>0.5309542165357064</v>
      </c>
      <c r="M3614">
        <v>0.25393215780316247</v>
      </c>
      <c r="N3614" s="44">
        <v>0.36160318880473608</v>
      </c>
      <c r="O3614" s="161"/>
      <c r="P3614" s="162"/>
      <c r="Q3614" s="162"/>
      <c r="R3614" s="163"/>
      <c r="S3614" s="161"/>
      <c r="V3614" s="163"/>
      <c r="W3614" s="164"/>
      <c r="X3614" s="164"/>
    </row>
    <row r="3615" spans="10:24" x14ac:dyDescent="0.25">
      <c r="J3615">
        <v>3612</v>
      </c>
      <c r="K3615" s="43">
        <v>0.44393563246761403</v>
      </c>
      <c r="L3615">
        <v>0.14353431719663678</v>
      </c>
      <c r="M3615">
        <v>0.33527667047273535</v>
      </c>
      <c r="N3615" s="44">
        <v>0.40423780331958747</v>
      </c>
      <c r="O3615" s="161"/>
      <c r="P3615" s="162"/>
      <c r="Q3615" s="162"/>
      <c r="R3615" s="163"/>
      <c r="S3615" s="161"/>
      <c r="V3615" s="163"/>
      <c r="W3615" s="164"/>
      <c r="X3615" s="164"/>
    </row>
    <row r="3616" spans="10:24" x14ac:dyDescent="0.25">
      <c r="J3616">
        <v>3613</v>
      </c>
      <c r="K3616" s="43">
        <v>0.346553214812786</v>
      </c>
      <c r="L3616">
        <v>0.27072894077683274</v>
      </c>
      <c r="M3616">
        <v>4.3663271824893046E-2</v>
      </c>
      <c r="N3616" s="44">
        <v>0.44472904894840182</v>
      </c>
      <c r="O3616" s="161"/>
      <c r="P3616" s="162"/>
      <c r="Q3616" s="162"/>
      <c r="R3616" s="163"/>
      <c r="S3616" s="161"/>
      <c r="V3616" s="163"/>
      <c r="W3616" s="164"/>
      <c r="X3616" s="164"/>
    </row>
    <row r="3617" spans="10:24" x14ac:dyDescent="0.25">
      <c r="J3617">
        <v>3614</v>
      </c>
      <c r="K3617" s="43">
        <v>0.79903435288087177</v>
      </c>
      <c r="L3617">
        <v>0.43820007848887144</v>
      </c>
      <c r="M3617">
        <v>0.9349338428568208</v>
      </c>
      <c r="N3617" s="44">
        <v>0.5688627110840091</v>
      </c>
      <c r="O3617" s="161"/>
      <c r="P3617" s="162"/>
      <c r="Q3617" s="162"/>
      <c r="R3617" s="163"/>
      <c r="S3617" s="161"/>
      <c r="V3617" s="163"/>
      <c r="W3617" s="164"/>
      <c r="X3617" s="164"/>
    </row>
    <row r="3618" spans="10:24" x14ac:dyDescent="0.25">
      <c r="J3618">
        <v>3615</v>
      </c>
      <c r="K3618" s="43">
        <v>0.23947426697246832</v>
      </c>
      <c r="L3618">
        <v>0.61708061604402953</v>
      </c>
      <c r="M3618">
        <v>0.11047282206416142</v>
      </c>
      <c r="N3618" s="44">
        <v>0.17506486407659405</v>
      </c>
      <c r="O3618" s="161"/>
      <c r="P3618" s="162"/>
      <c r="Q3618" s="162"/>
      <c r="R3618" s="163"/>
      <c r="S3618" s="161"/>
      <c r="V3618" s="163"/>
      <c r="W3618" s="164"/>
      <c r="X3618" s="164"/>
    </row>
    <row r="3619" spans="10:24" x14ac:dyDescent="0.25">
      <c r="J3619">
        <v>3616</v>
      </c>
      <c r="K3619" s="43">
        <v>0.22116100188290644</v>
      </c>
      <c r="L3619">
        <v>0.61484844762638813</v>
      </c>
      <c r="M3619">
        <v>0.7280887002493539</v>
      </c>
      <c r="N3619" s="44">
        <v>0.45145581920690947</v>
      </c>
      <c r="O3619" s="161"/>
      <c r="P3619" s="162"/>
      <c r="Q3619" s="162"/>
      <c r="R3619" s="163"/>
      <c r="S3619" s="161"/>
      <c r="V3619" s="163"/>
      <c r="W3619" s="164"/>
      <c r="X3619" s="164"/>
    </row>
    <row r="3620" spans="10:24" x14ac:dyDescent="0.25">
      <c r="J3620">
        <v>3617</v>
      </c>
      <c r="K3620" s="43">
        <v>0.4360776137248521</v>
      </c>
      <c r="L3620">
        <v>4.7723047212412384E-2</v>
      </c>
      <c r="M3620">
        <v>5.740165232089478E-2</v>
      </c>
      <c r="N3620" s="44">
        <v>0.55384563255149044</v>
      </c>
      <c r="O3620" s="161"/>
      <c r="P3620" s="162"/>
      <c r="Q3620" s="162"/>
      <c r="R3620" s="163"/>
      <c r="S3620" s="161"/>
      <c r="V3620" s="163"/>
      <c r="W3620" s="164"/>
      <c r="X3620" s="164"/>
    </row>
    <row r="3621" spans="10:24" x14ac:dyDescent="0.25">
      <c r="J3621">
        <v>3618</v>
      </c>
      <c r="K3621" s="43">
        <v>0.91915942171976073</v>
      </c>
      <c r="L3621">
        <v>0.88728423904137144</v>
      </c>
      <c r="M3621">
        <v>0.12158102542832383</v>
      </c>
      <c r="N3621" s="44">
        <v>3.1423326069608515E-2</v>
      </c>
      <c r="O3621" s="161"/>
      <c r="P3621" s="162"/>
      <c r="Q3621" s="162"/>
      <c r="R3621" s="163"/>
      <c r="S3621" s="161"/>
      <c r="V3621" s="163"/>
      <c r="W3621" s="164"/>
      <c r="X3621" s="164"/>
    </row>
    <row r="3622" spans="10:24" x14ac:dyDescent="0.25">
      <c r="J3622">
        <v>3619</v>
      </c>
      <c r="K3622" s="43">
        <v>0.55944751593607756</v>
      </c>
      <c r="L3622">
        <v>0.71998757034027439</v>
      </c>
      <c r="M3622">
        <v>0.94763392985849537</v>
      </c>
      <c r="N3622" s="44">
        <v>0.18552933673562877</v>
      </c>
      <c r="O3622" s="161"/>
      <c r="P3622" s="162"/>
      <c r="Q3622" s="162"/>
      <c r="R3622" s="163"/>
      <c r="S3622" s="161"/>
      <c r="V3622" s="163"/>
      <c r="W3622" s="164"/>
      <c r="X3622" s="164"/>
    </row>
    <row r="3623" spans="10:24" x14ac:dyDescent="0.25">
      <c r="J3623">
        <v>3620</v>
      </c>
      <c r="K3623" s="43">
        <v>0.30270428831108454</v>
      </c>
      <c r="L3623">
        <v>0.37351270958285132</v>
      </c>
      <c r="M3623">
        <v>0.57746781538436076</v>
      </c>
      <c r="N3623" s="44">
        <v>8.5828830948662227E-2</v>
      </c>
      <c r="O3623" s="161"/>
      <c r="P3623" s="162"/>
      <c r="Q3623" s="162"/>
      <c r="R3623" s="163"/>
      <c r="S3623" s="161"/>
      <c r="V3623" s="163"/>
      <c r="W3623" s="164"/>
      <c r="X3623" s="164"/>
    </row>
    <row r="3624" spans="10:24" x14ac:dyDescent="0.25">
      <c r="J3624">
        <v>3621</v>
      </c>
      <c r="K3624" s="43">
        <v>0.71998857732895716</v>
      </c>
      <c r="L3624">
        <v>0.11707974173720415</v>
      </c>
      <c r="M3624">
        <v>0.64293789373390942</v>
      </c>
      <c r="N3624" s="44">
        <v>0.95442808127343592</v>
      </c>
      <c r="O3624" s="161"/>
      <c r="P3624" s="162"/>
      <c r="Q3624" s="162"/>
      <c r="R3624" s="163"/>
      <c r="S3624" s="161"/>
      <c r="V3624" s="163"/>
      <c r="W3624" s="164"/>
      <c r="X3624" s="164"/>
    </row>
    <row r="3625" spans="10:24" x14ac:dyDescent="0.25">
      <c r="J3625">
        <v>3622</v>
      </c>
      <c r="K3625" s="43">
        <v>0.4218815892698502</v>
      </c>
      <c r="L3625">
        <v>0.50278452449288236</v>
      </c>
      <c r="M3625">
        <v>0.48244734080231499</v>
      </c>
      <c r="N3625" s="44">
        <v>0.35165680902101526</v>
      </c>
      <c r="O3625" s="161"/>
      <c r="P3625" s="162"/>
      <c r="Q3625" s="162"/>
      <c r="R3625" s="163"/>
      <c r="S3625" s="161"/>
      <c r="V3625" s="163"/>
      <c r="W3625" s="164"/>
      <c r="X3625" s="164"/>
    </row>
    <row r="3626" spans="10:24" x14ac:dyDescent="0.25">
      <c r="J3626">
        <v>3623</v>
      </c>
      <c r="K3626" s="43">
        <v>0.21796185355284747</v>
      </c>
      <c r="L3626">
        <v>0.60442720009128204</v>
      </c>
      <c r="M3626">
        <v>0.29511699426584737</v>
      </c>
      <c r="N3626" s="44">
        <v>0.70077386370536576</v>
      </c>
      <c r="O3626" s="161"/>
      <c r="P3626" s="162"/>
      <c r="Q3626" s="162"/>
      <c r="R3626" s="163"/>
      <c r="S3626" s="161"/>
      <c r="V3626" s="163"/>
      <c r="W3626" s="164"/>
      <c r="X3626" s="164"/>
    </row>
    <row r="3627" spans="10:24" x14ac:dyDescent="0.25">
      <c r="J3627">
        <v>3624</v>
      </c>
      <c r="K3627" s="43">
        <v>0.46790157546493338</v>
      </c>
      <c r="L3627">
        <v>0.25038724399292123</v>
      </c>
      <c r="M3627">
        <v>0.23143656567010662</v>
      </c>
      <c r="N3627" s="44">
        <v>0.70727673694902393</v>
      </c>
      <c r="O3627" s="161"/>
      <c r="P3627" s="162"/>
      <c r="Q3627" s="162"/>
      <c r="R3627" s="163"/>
      <c r="S3627" s="161"/>
      <c r="V3627" s="163"/>
      <c r="W3627" s="164"/>
      <c r="X3627" s="164"/>
    </row>
    <row r="3628" spans="10:24" x14ac:dyDescent="0.25">
      <c r="J3628">
        <v>3625</v>
      </c>
      <c r="K3628" s="43">
        <v>0.15947108770766927</v>
      </c>
      <c r="L3628">
        <v>0.90221904771925687</v>
      </c>
      <c r="M3628">
        <v>0.57503290732280066</v>
      </c>
      <c r="N3628" s="44">
        <v>0.22640238860898676</v>
      </c>
      <c r="O3628" s="161"/>
      <c r="P3628" s="162"/>
      <c r="Q3628" s="162"/>
      <c r="R3628" s="163"/>
      <c r="S3628" s="161"/>
      <c r="V3628" s="163"/>
      <c r="W3628" s="164"/>
      <c r="X3628" s="164"/>
    </row>
    <row r="3629" spans="10:24" x14ac:dyDescent="0.25">
      <c r="J3629">
        <v>3626</v>
      </c>
      <c r="K3629" s="43">
        <v>0.64504022876422384</v>
      </c>
      <c r="L3629">
        <v>0.93791330179012</v>
      </c>
      <c r="M3629">
        <v>0.88452507743325981</v>
      </c>
      <c r="N3629" s="44">
        <v>0.51547648705008642</v>
      </c>
      <c r="O3629" s="161"/>
      <c r="P3629" s="162"/>
      <c r="Q3629" s="162"/>
      <c r="R3629" s="163"/>
      <c r="S3629" s="161"/>
      <c r="V3629" s="163"/>
      <c r="W3629" s="164"/>
      <c r="X3629" s="164"/>
    </row>
    <row r="3630" spans="10:24" x14ac:dyDescent="0.25">
      <c r="J3630">
        <v>3627</v>
      </c>
      <c r="K3630" s="43">
        <v>0.29708486871759199</v>
      </c>
      <c r="L3630">
        <v>0.78932898130336671</v>
      </c>
      <c r="M3630">
        <v>0.72833716948844685</v>
      </c>
      <c r="N3630" s="44">
        <v>0.95052001376961059</v>
      </c>
      <c r="O3630" s="161"/>
      <c r="P3630" s="162"/>
      <c r="Q3630" s="162"/>
      <c r="R3630" s="163"/>
      <c r="S3630" s="161"/>
      <c r="V3630" s="163"/>
      <c r="W3630" s="164"/>
      <c r="X3630" s="164"/>
    </row>
    <row r="3631" spans="10:24" x14ac:dyDescent="0.25">
      <c r="J3631">
        <v>3628</v>
      </c>
      <c r="K3631" s="43">
        <v>0.63633425984478842</v>
      </c>
      <c r="L3631">
        <v>0.46865628261471115</v>
      </c>
      <c r="M3631">
        <v>0.76231359836017476</v>
      </c>
      <c r="N3631" s="44">
        <v>0.37883819151902609</v>
      </c>
      <c r="O3631" s="161"/>
      <c r="P3631" s="162"/>
      <c r="Q3631" s="162"/>
      <c r="R3631" s="163"/>
      <c r="S3631" s="161"/>
      <c r="V3631" s="163"/>
      <c r="W3631" s="164"/>
      <c r="X3631" s="164"/>
    </row>
    <row r="3632" spans="10:24" x14ac:dyDescent="0.25">
      <c r="J3632">
        <v>3629</v>
      </c>
      <c r="K3632" s="43">
        <v>0.71837145061833485</v>
      </c>
      <c r="L3632">
        <v>0.67300230993867738</v>
      </c>
      <c r="M3632">
        <v>0.30287924799333654</v>
      </c>
      <c r="N3632" s="44">
        <v>0.86774330405218369</v>
      </c>
      <c r="O3632" s="161"/>
      <c r="P3632" s="162"/>
      <c r="Q3632" s="162"/>
      <c r="R3632" s="163"/>
      <c r="S3632" s="161"/>
      <c r="V3632" s="163"/>
      <c r="W3632" s="164"/>
      <c r="X3632" s="164"/>
    </row>
    <row r="3633" spans="10:24" x14ac:dyDescent="0.25">
      <c r="J3633">
        <v>3630</v>
      </c>
      <c r="K3633" s="43">
        <v>0.38442942955796311</v>
      </c>
      <c r="L3633">
        <v>0.44031022554360622</v>
      </c>
      <c r="M3633">
        <v>0.3184715128795903</v>
      </c>
      <c r="N3633" s="44">
        <v>7.5237152615903469E-3</v>
      </c>
      <c r="O3633" s="161"/>
      <c r="P3633" s="162"/>
      <c r="Q3633" s="162"/>
      <c r="R3633" s="163"/>
      <c r="S3633" s="161"/>
      <c r="V3633" s="163"/>
      <c r="W3633" s="164"/>
      <c r="X3633" s="164"/>
    </row>
    <row r="3634" spans="10:24" x14ac:dyDescent="0.25">
      <c r="J3634">
        <v>3631</v>
      </c>
      <c r="K3634" s="43">
        <v>0.49152782738255762</v>
      </c>
      <c r="L3634">
        <v>1.9121221958670498E-2</v>
      </c>
      <c r="M3634">
        <v>0.13604424606797771</v>
      </c>
      <c r="N3634" s="44">
        <v>6.2999941957966654E-2</v>
      </c>
      <c r="O3634" s="161"/>
      <c r="P3634" s="162"/>
      <c r="Q3634" s="162"/>
      <c r="R3634" s="163"/>
      <c r="S3634" s="161"/>
      <c r="V3634" s="163"/>
      <c r="W3634" s="164"/>
      <c r="X3634" s="164"/>
    </row>
    <row r="3635" spans="10:24" x14ac:dyDescent="0.25">
      <c r="J3635">
        <v>3632</v>
      </c>
      <c r="K3635" s="43">
        <v>0.45745714847003005</v>
      </c>
      <c r="L3635">
        <v>2.4955707791677328E-2</v>
      </c>
      <c r="M3635">
        <v>0.82355915155091008</v>
      </c>
      <c r="N3635" s="44">
        <v>0.95952668061034907</v>
      </c>
      <c r="O3635" s="161"/>
      <c r="P3635" s="162"/>
      <c r="Q3635" s="162"/>
      <c r="R3635" s="163"/>
      <c r="S3635" s="161"/>
      <c r="V3635" s="163"/>
      <c r="W3635" s="164"/>
      <c r="X3635" s="164"/>
    </row>
    <row r="3636" spans="10:24" x14ac:dyDescent="0.25">
      <c r="J3636">
        <v>3633</v>
      </c>
      <c r="K3636" s="43">
        <v>0.21089345692954309</v>
      </c>
      <c r="L3636">
        <v>0.29693621990776087</v>
      </c>
      <c r="M3636">
        <v>0.95591142045555599</v>
      </c>
      <c r="N3636" s="44">
        <v>0.75701515944859077</v>
      </c>
      <c r="O3636" s="161"/>
      <c r="P3636" s="162"/>
      <c r="Q3636" s="162"/>
      <c r="R3636" s="163"/>
      <c r="S3636" s="161"/>
      <c r="V3636" s="163"/>
      <c r="W3636" s="164"/>
      <c r="X3636" s="164"/>
    </row>
    <row r="3637" spans="10:24" x14ac:dyDescent="0.25">
      <c r="J3637">
        <v>3634</v>
      </c>
      <c r="K3637" s="43">
        <v>0.88500916850335354</v>
      </c>
      <c r="L3637">
        <v>0.92396291967481525</v>
      </c>
      <c r="M3637">
        <v>0.43464310583213461</v>
      </c>
      <c r="N3637" s="44">
        <v>0.54572723996648431</v>
      </c>
      <c r="O3637" s="161"/>
      <c r="P3637" s="162"/>
      <c r="Q3637" s="162"/>
      <c r="R3637" s="163"/>
      <c r="S3637" s="161"/>
      <c r="V3637" s="163"/>
      <c r="W3637" s="164"/>
      <c r="X3637" s="164"/>
    </row>
    <row r="3638" spans="10:24" x14ac:dyDescent="0.25">
      <c r="J3638">
        <v>3635</v>
      </c>
      <c r="K3638" s="43">
        <v>2.3091753233908108E-2</v>
      </c>
      <c r="L3638">
        <v>0.93679399925062845</v>
      </c>
      <c r="M3638">
        <v>0.72902726260719719</v>
      </c>
      <c r="N3638" s="44">
        <v>7.4287317207805237E-2</v>
      </c>
      <c r="O3638" s="161"/>
      <c r="P3638" s="162"/>
      <c r="Q3638" s="162"/>
      <c r="R3638" s="163"/>
      <c r="S3638" s="161"/>
      <c r="V3638" s="163"/>
      <c r="W3638" s="164"/>
      <c r="X3638" s="164"/>
    </row>
    <row r="3639" spans="10:24" x14ac:dyDescent="0.25">
      <c r="J3639">
        <v>3636</v>
      </c>
      <c r="K3639" s="43">
        <v>0.76523047360658636</v>
      </c>
      <c r="L3639">
        <v>0.38776529275699667</v>
      </c>
      <c r="M3639">
        <v>0.52402606300650034</v>
      </c>
      <c r="N3639" s="44">
        <v>0.13038920554314504</v>
      </c>
      <c r="O3639" s="161"/>
      <c r="P3639" s="162"/>
      <c r="Q3639" s="162"/>
      <c r="R3639" s="163"/>
      <c r="S3639" s="161"/>
      <c r="V3639" s="163"/>
      <c r="W3639" s="164"/>
      <c r="X3639" s="164"/>
    </row>
    <row r="3640" spans="10:24" x14ac:dyDescent="0.25">
      <c r="J3640">
        <v>3637</v>
      </c>
      <c r="K3640" s="43">
        <v>2.4466209813594264E-2</v>
      </c>
      <c r="L3640">
        <v>0.73954916918776759</v>
      </c>
      <c r="M3640">
        <v>0.95219521576813426</v>
      </c>
      <c r="N3640" s="44">
        <v>5.234363529621211E-2</v>
      </c>
      <c r="O3640" s="161"/>
      <c r="P3640" s="162"/>
      <c r="Q3640" s="162"/>
      <c r="R3640" s="163"/>
      <c r="S3640" s="161"/>
      <c r="V3640" s="163"/>
      <c r="W3640" s="164"/>
      <c r="X3640" s="164"/>
    </row>
    <row r="3641" spans="10:24" x14ac:dyDescent="0.25">
      <c r="J3641">
        <v>3638</v>
      </c>
      <c r="K3641" s="43">
        <v>0.54298957956044847</v>
      </c>
      <c r="L3641">
        <v>0.28433813685892917</v>
      </c>
      <c r="M3641">
        <v>0.47481539930300765</v>
      </c>
      <c r="N3641" s="44">
        <v>0.65506812065261144</v>
      </c>
      <c r="O3641" s="161"/>
      <c r="P3641" s="162"/>
      <c r="Q3641" s="162"/>
      <c r="R3641" s="163"/>
      <c r="S3641" s="161"/>
      <c r="V3641" s="163"/>
      <c r="W3641" s="164"/>
      <c r="X3641" s="164"/>
    </row>
    <row r="3642" spans="10:24" x14ac:dyDescent="0.25">
      <c r="J3642">
        <v>3639</v>
      </c>
      <c r="K3642" s="43">
        <v>0.84741688246363911</v>
      </c>
      <c r="L3642">
        <v>0.2419186436054791</v>
      </c>
      <c r="M3642">
        <v>0.44857945029229984</v>
      </c>
      <c r="N3642" s="44">
        <v>0.25392054586499169</v>
      </c>
      <c r="O3642" s="161"/>
      <c r="P3642" s="162"/>
      <c r="Q3642" s="162"/>
      <c r="R3642" s="163"/>
      <c r="S3642" s="161"/>
      <c r="V3642" s="163"/>
      <c r="W3642" s="164"/>
      <c r="X3642" s="164"/>
    </row>
    <row r="3643" spans="10:24" x14ac:dyDescent="0.25">
      <c r="J3643">
        <v>3640</v>
      </c>
      <c r="K3643" s="43">
        <v>0.37409737727245052</v>
      </c>
      <c r="L3643">
        <v>0.1684855501334912</v>
      </c>
      <c r="M3643">
        <v>0.13991851816703371</v>
      </c>
      <c r="N3643" s="44">
        <v>1.6858605375771885E-2</v>
      </c>
      <c r="O3643" s="161"/>
      <c r="P3643" s="162"/>
      <c r="Q3643" s="162"/>
      <c r="R3643" s="163"/>
      <c r="S3643" s="161"/>
      <c r="V3643" s="163"/>
      <c r="W3643" s="164"/>
      <c r="X3643" s="164"/>
    </row>
    <row r="3644" spans="10:24" x14ac:dyDescent="0.25">
      <c r="J3644">
        <v>3641</v>
      </c>
      <c r="K3644" s="43">
        <v>0.48899892108431309</v>
      </c>
      <c r="L3644">
        <v>0.69824644356237864</v>
      </c>
      <c r="M3644">
        <v>0.51339343513744073</v>
      </c>
      <c r="N3644" s="44">
        <v>0.50846730707337329</v>
      </c>
      <c r="O3644" s="161"/>
      <c r="P3644" s="162"/>
      <c r="Q3644" s="162"/>
      <c r="R3644" s="163"/>
      <c r="S3644" s="161"/>
      <c r="V3644" s="163"/>
      <c r="W3644" s="164"/>
      <c r="X3644" s="164"/>
    </row>
    <row r="3645" spans="10:24" x14ac:dyDescent="0.25">
      <c r="J3645">
        <v>3642</v>
      </c>
      <c r="K3645" s="43">
        <v>0.19715433509558866</v>
      </c>
      <c r="L3645">
        <v>0.64047730330299957</v>
      </c>
      <c r="M3645">
        <v>0.95278573645621201</v>
      </c>
      <c r="N3645" s="44">
        <v>0.39654679701763895</v>
      </c>
      <c r="O3645" s="161"/>
      <c r="P3645" s="162"/>
      <c r="Q3645" s="162"/>
      <c r="R3645" s="163"/>
      <c r="S3645" s="161"/>
      <c r="V3645" s="163"/>
      <c r="W3645" s="164"/>
      <c r="X3645" s="164"/>
    </row>
    <row r="3646" spans="10:24" x14ac:dyDescent="0.25">
      <c r="J3646">
        <v>3643</v>
      </c>
      <c r="K3646" s="43">
        <v>0.63636494879781114</v>
      </c>
      <c r="L3646">
        <v>0.50489355793194135</v>
      </c>
      <c r="M3646">
        <v>0.31829232634389582</v>
      </c>
      <c r="N3646" s="44">
        <v>0.94918398153008476</v>
      </c>
      <c r="O3646" s="161"/>
      <c r="P3646" s="162"/>
      <c r="Q3646" s="162"/>
      <c r="R3646" s="163"/>
      <c r="S3646" s="161"/>
      <c r="V3646" s="163"/>
      <c r="W3646" s="164"/>
      <c r="X3646" s="164"/>
    </row>
    <row r="3647" spans="10:24" x14ac:dyDescent="0.25">
      <c r="J3647">
        <v>3644</v>
      </c>
      <c r="K3647" s="43">
        <v>0.62692186553879858</v>
      </c>
      <c r="L3647">
        <v>5.9638115489004773E-2</v>
      </c>
      <c r="M3647">
        <v>0.92115688927885153</v>
      </c>
      <c r="N3647" s="44">
        <v>0.78323510952714215</v>
      </c>
      <c r="O3647" s="161"/>
      <c r="P3647" s="162"/>
      <c r="Q3647" s="162"/>
      <c r="R3647" s="163"/>
      <c r="S3647" s="161"/>
      <c r="V3647" s="163"/>
      <c r="W3647" s="164"/>
      <c r="X3647" s="164"/>
    </row>
    <row r="3648" spans="10:24" x14ac:dyDescent="0.25">
      <c r="J3648">
        <v>3645</v>
      </c>
      <c r="K3648" s="43">
        <v>0.22380494087110181</v>
      </c>
      <c r="L3648">
        <v>0.32331113130245659</v>
      </c>
      <c r="M3648">
        <v>0.14598256014900779</v>
      </c>
      <c r="N3648" s="44">
        <v>0.53587868027557573</v>
      </c>
      <c r="O3648" s="161"/>
      <c r="P3648" s="162"/>
      <c r="Q3648" s="162"/>
      <c r="R3648" s="163"/>
      <c r="S3648" s="161"/>
      <c r="V3648" s="163"/>
      <c r="W3648" s="164"/>
      <c r="X3648" s="164"/>
    </row>
    <row r="3649" spans="10:24" x14ac:dyDescent="0.25">
      <c r="J3649">
        <v>3646</v>
      </c>
      <c r="K3649" s="43">
        <v>0.33198596359963772</v>
      </c>
      <c r="L3649">
        <v>0.88488709681562128</v>
      </c>
      <c r="M3649">
        <v>0.61280940393215799</v>
      </c>
      <c r="N3649" s="44">
        <v>0.60799979021964357</v>
      </c>
      <c r="O3649" s="161"/>
      <c r="P3649" s="162"/>
      <c r="Q3649" s="162"/>
      <c r="R3649" s="163"/>
      <c r="S3649" s="161"/>
      <c r="V3649" s="163"/>
      <c r="W3649" s="164"/>
      <c r="X3649" s="164"/>
    </row>
    <row r="3650" spans="10:24" x14ac:dyDescent="0.25">
      <c r="J3650">
        <v>3647</v>
      </c>
      <c r="K3650" s="43">
        <v>0.68911045386993119</v>
      </c>
      <c r="L3650">
        <v>0.36099801894569039</v>
      </c>
      <c r="M3650">
        <v>1.4556187343080729E-2</v>
      </c>
      <c r="N3650" s="44">
        <v>0.68802047024361557</v>
      </c>
      <c r="O3650" s="161"/>
      <c r="P3650" s="162"/>
      <c r="Q3650" s="162"/>
      <c r="R3650" s="163"/>
      <c r="S3650" s="161"/>
      <c r="V3650" s="163"/>
      <c r="W3650" s="164"/>
      <c r="X3650" s="164"/>
    </row>
    <row r="3651" spans="10:24" x14ac:dyDescent="0.25">
      <c r="J3651">
        <v>3648</v>
      </c>
      <c r="K3651" s="43">
        <v>0.21615196571854745</v>
      </c>
      <c r="L3651">
        <v>0.33903396723721857</v>
      </c>
      <c r="M3651">
        <v>1.83119477094007E-3</v>
      </c>
      <c r="N3651" s="44">
        <v>0.18640910454064086</v>
      </c>
      <c r="O3651" s="161"/>
      <c r="P3651" s="162"/>
      <c r="Q3651" s="162"/>
      <c r="R3651" s="163"/>
      <c r="S3651" s="161"/>
      <c r="V3651" s="163"/>
      <c r="W3651" s="164"/>
      <c r="X3651" s="164"/>
    </row>
    <row r="3652" spans="10:24" x14ac:dyDescent="0.25">
      <c r="J3652">
        <v>3649</v>
      </c>
      <c r="K3652" s="43">
        <v>0.81100604522214548</v>
      </c>
      <c r="L3652">
        <v>0.13485514409245969</v>
      </c>
      <c r="M3652">
        <v>0.25812293863417024</v>
      </c>
      <c r="N3652" s="44">
        <v>0.52574232950070909</v>
      </c>
      <c r="O3652" s="161"/>
      <c r="P3652" s="162"/>
      <c r="Q3652" s="162"/>
      <c r="R3652" s="163"/>
      <c r="S3652" s="161"/>
      <c r="V3652" s="163"/>
      <c r="W3652" s="164"/>
      <c r="X3652" s="164"/>
    </row>
    <row r="3653" spans="10:24" x14ac:dyDescent="0.25">
      <c r="J3653">
        <v>3650</v>
      </c>
      <c r="K3653" s="43">
        <v>0.11458529730812939</v>
      </c>
      <c r="L3653">
        <v>0.42874668006429284</v>
      </c>
      <c r="M3653">
        <v>0.74808461301384921</v>
      </c>
      <c r="N3653" s="44">
        <v>0.61715255155854831</v>
      </c>
      <c r="O3653" s="161"/>
      <c r="P3653" s="162"/>
      <c r="Q3653" s="162"/>
      <c r="R3653" s="163"/>
      <c r="S3653" s="161"/>
      <c r="V3653" s="163"/>
      <c r="W3653" s="164"/>
      <c r="X3653" s="164"/>
    </row>
    <row r="3654" spans="10:24" x14ac:dyDescent="0.25">
      <c r="J3654">
        <v>3651</v>
      </c>
      <c r="K3654" s="43">
        <v>0.48141701504215262</v>
      </c>
      <c r="L3654">
        <v>0.64252894530963789</v>
      </c>
      <c r="M3654">
        <v>0.20203674619292999</v>
      </c>
      <c r="N3654" s="44">
        <v>0.50922405302127571</v>
      </c>
      <c r="O3654" s="161"/>
      <c r="P3654" s="162"/>
      <c r="Q3654" s="162"/>
      <c r="R3654" s="163"/>
      <c r="S3654" s="161"/>
      <c r="V3654" s="163"/>
      <c r="W3654" s="164"/>
      <c r="X3654" s="164"/>
    </row>
    <row r="3655" spans="10:24" x14ac:dyDescent="0.25">
      <c r="J3655">
        <v>3652</v>
      </c>
      <c r="K3655" s="43">
        <v>0.52706479617572943</v>
      </c>
      <c r="L3655">
        <v>0.17444595626311632</v>
      </c>
      <c r="M3655">
        <v>0.70945290567399966</v>
      </c>
      <c r="N3655" s="44">
        <v>0.23559063111455203</v>
      </c>
      <c r="O3655" s="161"/>
      <c r="P3655" s="162"/>
      <c r="Q3655" s="162"/>
      <c r="R3655" s="163"/>
      <c r="S3655" s="161"/>
      <c r="V3655" s="163"/>
      <c r="W3655" s="164"/>
      <c r="X3655" s="164"/>
    </row>
    <row r="3656" spans="10:24" x14ac:dyDescent="0.25">
      <c r="J3656">
        <v>3653</v>
      </c>
      <c r="K3656" s="43">
        <v>0.88224882756183365</v>
      </c>
      <c r="L3656">
        <v>0.45387695666856553</v>
      </c>
      <c r="M3656">
        <v>0.90092537853829024</v>
      </c>
      <c r="N3656" s="44">
        <v>0.2130805300654296</v>
      </c>
      <c r="O3656" s="161"/>
      <c r="P3656" s="162"/>
      <c r="Q3656" s="162"/>
      <c r="R3656" s="163"/>
      <c r="S3656" s="161"/>
      <c r="V3656" s="163"/>
      <c r="W3656" s="164"/>
      <c r="X3656" s="164"/>
    </row>
    <row r="3657" spans="10:24" x14ac:dyDescent="0.25">
      <c r="J3657">
        <v>3654</v>
      </c>
      <c r="K3657" s="43">
        <v>0.55551657396620957</v>
      </c>
      <c r="L3657">
        <v>0.37648033310910833</v>
      </c>
      <c r="M3657">
        <v>0.24635054953473967</v>
      </c>
      <c r="N3657" s="44">
        <v>0.98747196989926767</v>
      </c>
      <c r="O3657" s="161"/>
      <c r="P3657" s="162"/>
      <c r="Q3657" s="162"/>
      <c r="R3657" s="163"/>
      <c r="S3657" s="161"/>
      <c r="V3657" s="163"/>
      <c r="W3657" s="164"/>
      <c r="X3657" s="164"/>
    </row>
    <row r="3658" spans="10:24" x14ac:dyDescent="0.25">
      <c r="J3658">
        <v>3655</v>
      </c>
      <c r="K3658" s="43">
        <v>0.96572914746931093</v>
      </c>
      <c r="L3658">
        <v>0.11045838365144711</v>
      </c>
      <c r="M3658">
        <v>0.58912287687789</v>
      </c>
      <c r="N3658" s="44">
        <v>0.90653514766334176</v>
      </c>
      <c r="O3658" s="161"/>
      <c r="P3658" s="162"/>
      <c r="Q3658" s="162"/>
      <c r="R3658" s="163"/>
      <c r="S3658" s="161"/>
      <c r="V3658" s="163"/>
      <c r="W3658" s="164"/>
      <c r="X3658" s="164"/>
    </row>
    <row r="3659" spans="10:24" x14ac:dyDescent="0.25">
      <c r="J3659">
        <v>3656</v>
      </c>
      <c r="K3659" s="43">
        <v>0.88364304837464858</v>
      </c>
      <c r="L3659">
        <v>0.91998756351173672</v>
      </c>
      <c r="M3659">
        <v>0.12888170211432692</v>
      </c>
      <c r="N3659" s="44">
        <v>0.4472520108396848</v>
      </c>
      <c r="O3659" s="161"/>
      <c r="P3659" s="162"/>
      <c r="Q3659" s="162"/>
      <c r="R3659" s="163"/>
      <c r="S3659" s="161"/>
      <c r="V3659" s="163"/>
      <c r="W3659" s="164"/>
      <c r="X3659" s="164"/>
    </row>
    <row r="3660" spans="10:24" x14ac:dyDescent="0.25">
      <c r="J3660">
        <v>3657</v>
      </c>
      <c r="K3660" s="43">
        <v>0.90684844756807048</v>
      </c>
      <c r="L3660">
        <v>0.5218966309750761</v>
      </c>
      <c r="M3660">
        <v>0.1640538163928138</v>
      </c>
      <c r="N3660" s="44">
        <v>0.83325281996887468</v>
      </c>
      <c r="O3660" s="161"/>
      <c r="P3660" s="162"/>
      <c r="Q3660" s="162"/>
      <c r="R3660" s="163"/>
      <c r="S3660" s="161"/>
      <c r="V3660" s="163"/>
      <c r="W3660" s="164"/>
      <c r="X3660" s="164"/>
    </row>
    <row r="3661" spans="10:24" x14ac:dyDescent="0.25">
      <c r="J3661">
        <v>3658</v>
      </c>
      <c r="K3661" s="43">
        <v>0.49721277543201692</v>
      </c>
      <c r="L3661">
        <v>0.54046872932876278</v>
      </c>
      <c r="M3661">
        <v>0.40802514857979211</v>
      </c>
      <c r="N3661" s="44">
        <v>0.43294483653468474</v>
      </c>
      <c r="O3661" s="161"/>
      <c r="P3661" s="162"/>
      <c r="Q3661" s="162"/>
      <c r="R3661" s="163"/>
      <c r="S3661" s="161"/>
      <c r="V3661" s="163"/>
      <c r="W3661" s="164"/>
      <c r="X3661" s="164"/>
    </row>
    <row r="3662" spans="10:24" x14ac:dyDescent="0.25">
      <c r="J3662">
        <v>3659</v>
      </c>
      <c r="K3662" s="43">
        <v>5.4527094991789204E-2</v>
      </c>
      <c r="L3662">
        <v>0.81023585127308406</v>
      </c>
      <c r="M3662">
        <v>0.99636803896578396</v>
      </c>
      <c r="N3662" s="44">
        <v>0.66460117653351092</v>
      </c>
      <c r="O3662" s="161"/>
      <c r="P3662" s="162"/>
      <c r="Q3662" s="162"/>
      <c r="R3662" s="163"/>
      <c r="S3662" s="161"/>
      <c r="V3662" s="163"/>
      <c r="W3662" s="164"/>
      <c r="X3662" s="164"/>
    </row>
    <row r="3663" spans="10:24" x14ac:dyDescent="0.25">
      <c r="J3663">
        <v>3660</v>
      </c>
      <c r="K3663" s="43">
        <v>0.39451398122504155</v>
      </c>
      <c r="L3663">
        <v>0.89438111151670363</v>
      </c>
      <c r="M3663">
        <v>0.21999485247504713</v>
      </c>
      <c r="N3663" s="44">
        <v>0.49851922097650769</v>
      </c>
      <c r="O3663" s="161"/>
      <c r="P3663" s="162"/>
      <c r="Q3663" s="162"/>
      <c r="R3663" s="163"/>
      <c r="S3663" s="161"/>
      <c r="V3663" s="163"/>
      <c r="W3663" s="164"/>
      <c r="X3663" s="164"/>
    </row>
    <row r="3664" spans="10:24" x14ac:dyDescent="0.25">
      <c r="J3664">
        <v>3661</v>
      </c>
      <c r="K3664" s="43">
        <v>0.78057798078388396</v>
      </c>
      <c r="L3664">
        <v>0.91155698400349039</v>
      </c>
      <c r="M3664">
        <v>0.91347774551626537</v>
      </c>
      <c r="N3664" s="44">
        <v>0.40584703291139068</v>
      </c>
      <c r="O3664" s="161"/>
      <c r="P3664" s="162"/>
      <c r="Q3664" s="162"/>
      <c r="R3664" s="163"/>
      <c r="S3664" s="161"/>
      <c r="V3664" s="163"/>
      <c r="W3664" s="164"/>
      <c r="X3664" s="164"/>
    </row>
    <row r="3665" spans="10:24" x14ac:dyDescent="0.25">
      <c r="J3665">
        <v>3662</v>
      </c>
      <c r="K3665" s="43">
        <v>0.72492456048852405</v>
      </c>
      <c r="L3665">
        <v>0.40028319327270745</v>
      </c>
      <c r="M3665">
        <v>0.61092740927654143</v>
      </c>
      <c r="N3665" s="44">
        <v>0.78247736123338096</v>
      </c>
      <c r="O3665" s="161"/>
      <c r="P3665" s="162"/>
      <c r="Q3665" s="162"/>
      <c r="R3665" s="163"/>
      <c r="S3665" s="161"/>
      <c r="V3665" s="163"/>
      <c r="W3665" s="164"/>
      <c r="X3665" s="164"/>
    </row>
    <row r="3666" spans="10:24" x14ac:dyDescent="0.25">
      <c r="J3666">
        <v>3663</v>
      </c>
      <c r="K3666" s="43">
        <v>0.39763308706811484</v>
      </c>
      <c r="L3666">
        <v>0.86336694947854054</v>
      </c>
      <c r="M3666">
        <v>0.86770187797618659</v>
      </c>
      <c r="N3666" s="44">
        <v>0.28103479676476262</v>
      </c>
      <c r="O3666" s="161"/>
      <c r="P3666" s="162"/>
      <c r="Q3666" s="162"/>
      <c r="R3666" s="163"/>
      <c r="S3666" s="161"/>
      <c r="V3666" s="163"/>
      <c r="W3666" s="164"/>
      <c r="X3666" s="164"/>
    </row>
    <row r="3667" spans="10:24" x14ac:dyDescent="0.25">
      <c r="J3667">
        <v>3664</v>
      </c>
      <c r="K3667" s="43">
        <v>0.56555151268026393</v>
      </c>
      <c r="L3667">
        <v>0.2784148313645427</v>
      </c>
      <c r="M3667">
        <v>0.8254796818704524</v>
      </c>
      <c r="N3667" s="44">
        <v>0.23354965478217626</v>
      </c>
      <c r="O3667" s="161"/>
      <c r="P3667" s="162"/>
      <c r="Q3667" s="162"/>
      <c r="R3667" s="163"/>
      <c r="S3667" s="161"/>
      <c r="V3667" s="163"/>
      <c r="W3667" s="164"/>
      <c r="X3667" s="164"/>
    </row>
    <row r="3668" spans="10:24" x14ac:dyDescent="0.25">
      <c r="J3668">
        <v>3665</v>
      </c>
      <c r="K3668" s="43">
        <v>4.4400591949089852E-2</v>
      </c>
      <c r="L3668">
        <v>0.54861724567383996</v>
      </c>
      <c r="M3668">
        <v>0.44079096080308666</v>
      </c>
      <c r="N3668" s="44">
        <v>0.30562095181954785</v>
      </c>
      <c r="O3668" s="161"/>
      <c r="P3668" s="162"/>
      <c r="Q3668" s="162"/>
      <c r="R3668" s="163"/>
      <c r="S3668" s="161"/>
      <c r="V3668" s="163"/>
      <c r="W3668" s="164"/>
      <c r="X3668" s="164"/>
    </row>
    <row r="3669" spans="10:24" x14ac:dyDescent="0.25">
      <c r="J3669">
        <v>3666</v>
      </c>
      <c r="K3669" s="43">
        <v>0.96498817393693381</v>
      </c>
      <c r="L3669">
        <v>4.7567001089569239E-2</v>
      </c>
      <c r="M3669">
        <v>0.89157108788037531</v>
      </c>
      <c r="N3669" s="44">
        <v>0.31573650597642111</v>
      </c>
      <c r="O3669" s="161"/>
      <c r="P3669" s="162"/>
      <c r="Q3669" s="162"/>
      <c r="R3669" s="163"/>
      <c r="S3669" s="161"/>
      <c r="V3669" s="163"/>
      <c r="W3669" s="164"/>
      <c r="X3669" s="164"/>
    </row>
    <row r="3670" spans="10:24" x14ac:dyDescent="0.25">
      <c r="J3670">
        <v>3667</v>
      </c>
      <c r="K3670" s="43">
        <v>0.48804168331445574</v>
      </c>
      <c r="L3670">
        <v>0.77133121476548661</v>
      </c>
      <c r="M3670">
        <v>0.25831709286300086</v>
      </c>
      <c r="N3670" s="44">
        <v>0.37735536495988298</v>
      </c>
      <c r="O3670" s="161"/>
      <c r="P3670" s="162"/>
      <c r="Q3670" s="162"/>
      <c r="R3670" s="163"/>
      <c r="S3670" s="161"/>
      <c r="V3670" s="163"/>
      <c r="W3670" s="164"/>
      <c r="X3670" s="164"/>
    </row>
    <row r="3671" spans="10:24" x14ac:dyDescent="0.25">
      <c r="J3671">
        <v>3668</v>
      </c>
      <c r="K3671" s="43">
        <v>0.45169403567897759</v>
      </c>
      <c r="L3671">
        <v>0.41487527979408656</v>
      </c>
      <c r="M3671">
        <v>0.54655246212526387</v>
      </c>
      <c r="N3671" s="44">
        <v>0.2875369953970518</v>
      </c>
      <c r="O3671" s="161"/>
      <c r="P3671" s="162"/>
      <c r="Q3671" s="162"/>
      <c r="R3671" s="163"/>
      <c r="S3671" s="161"/>
      <c r="V3671" s="163"/>
      <c r="W3671" s="164"/>
      <c r="X3671" s="164"/>
    </row>
    <row r="3672" spans="10:24" x14ac:dyDescent="0.25">
      <c r="J3672">
        <v>3669</v>
      </c>
      <c r="K3672" s="43">
        <v>0.80909197266461352</v>
      </c>
      <c r="L3672">
        <v>3.3651758209761629E-2</v>
      </c>
      <c r="M3672">
        <v>0.89197823227916695</v>
      </c>
      <c r="N3672" s="44">
        <v>0.24556340174519709</v>
      </c>
      <c r="O3672" s="161"/>
      <c r="P3672" s="162"/>
      <c r="Q3672" s="162"/>
      <c r="R3672" s="163"/>
      <c r="S3672" s="161"/>
      <c r="V3672" s="163"/>
      <c r="W3672" s="164"/>
      <c r="X3672" s="164"/>
    </row>
    <row r="3673" spans="10:24" x14ac:dyDescent="0.25">
      <c r="J3673">
        <v>3670</v>
      </c>
      <c r="K3673" s="43">
        <v>0.27034840087665613</v>
      </c>
      <c r="L3673">
        <v>0.60412029435810388</v>
      </c>
      <c r="M3673">
        <v>0.72394578262170672</v>
      </c>
      <c r="N3673" s="44">
        <v>0.10836119953603851</v>
      </c>
      <c r="O3673" s="161"/>
      <c r="P3673" s="162"/>
      <c r="Q3673" s="162"/>
      <c r="R3673" s="163"/>
      <c r="S3673" s="161"/>
      <c r="V3673" s="163"/>
      <c r="W3673" s="164"/>
      <c r="X3673" s="164"/>
    </row>
    <row r="3674" spans="10:24" x14ac:dyDescent="0.25">
      <c r="J3674">
        <v>3671</v>
      </c>
      <c r="K3674" s="43">
        <v>0.69171629375317345</v>
      </c>
      <c r="L3674">
        <v>0.83233509806348072</v>
      </c>
      <c r="M3674">
        <v>0.56912660539974924</v>
      </c>
      <c r="N3674" s="44">
        <v>0.81123405287824457</v>
      </c>
      <c r="O3674" s="161"/>
      <c r="P3674" s="162"/>
      <c r="Q3674" s="162"/>
      <c r="R3674" s="163"/>
      <c r="S3674" s="161"/>
      <c r="V3674" s="163"/>
      <c r="W3674" s="164"/>
      <c r="X3674" s="164"/>
    </row>
    <row r="3675" spans="10:24" x14ac:dyDescent="0.25">
      <c r="J3675">
        <v>3672</v>
      </c>
      <c r="K3675" s="43">
        <v>0.39279349092681959</v>
      </c>
      <c r="L3675">
        <v>0.74808377735570042</v>
      </c>
      <c r="M3675">
        <v>0.72532036122567256</v>
      </c>
      <c r="N3675" s="44">
        <v>3.7222334301569626E-2</v>
      </c>
      <c r="O3675" s="161"/>
      <c r="P3675" s="162"/>
      <c r="Q3675" s="162"/>
      <c r="R3675" s="163"/>
      <c r="S3675" s="161"/>
      <c r="V3675" s="163"/>
      <c r="W3675" s="164"/>
      <c r="X3675" s="164"/>
    </row>
    <row r="3676" spans="10:24" x14ac:dyDescent="0.25">
      <c r="J3676">
        <v>3673</v>
      </c>
      <c r="K3676" s="43">
        <v>0.44555236654621055</v>
      </c>
      <c r="L3676">
        <v>0.16526128159193243</v>
      </c>
      <c r="M3676">
        <v>0.66048882899321271</v>
      </c>
      <c r="N3676" s="44">
        <v>0.61956447066458165</v>
      </c>
      <c r="O3676" s="161"/>
      <c r="P3676" s="162"/>
      <c r="Q3676" s="162"/>
      <c r="R3676" s="163"/>
      <c r="S3676" s="161"/>
      <c r="V3676" s="163"/>
      <c r="W3676" s="164"/>
      <c r="X3676" s="164"/>
    </row>
    <row r="3677" spans="10:24" x14ac:dyDescent="0.25">
      <c r="J3677">
        <v>3674</v>
      </c>
      <c r="K3677" s="43">
        <v>0.23524693504037042</v>
      </c>
      <c r="L3677">
        <v>0.65135131322825957</v>
      </c>
      <c r="M3677">
        <v>0.66284526180031367</v>
      </c>
      <c r="N3677" s="44">
        <v>0.59726123728187686</v>
      </c>
      <c r="O3677" s="161"/>
      <c r="P3677" s="162"/>
      <c r="Q3677" s="162"/>
      <c r="R3677" s="163"/>
      <c r="S3677" s="161"/>
      <c r="V3677" s="163"/>
      <c r="W3677" s="164"/>
      <c r="X3677" s="164"/>
    </row>
    <row r="3678" spans="10:24" x14ac:dyDescent="0.25">
      <c r="J3678">
        <v>3675</v>
      </c>
      <c r="K3678" s="43">
        <v>0.51149812607872036</v>
      </c>
      <c r="L3678">
        <v>0.51321177842861032</v>
      </c>
      <c r="M3678">
        <v>0.51053710429450316</v>
      </c>
      <c r="N3678" s="44">
        <v>0.34581909385997101</v>
      </c>
      <c r="O3678" s="161"/>
      <c r="P3678" s="162"/>
      <c r="Q3678" s="162"/>
      <c r="R3678" s="163"/>
      <c r="S3678" s="161"/>
      <c r="V3678" s="163"/>
      <c r="W3678" s="164"/>
      <c r="X3678" s="164"/>
    </row>
    <row r="3679" spans="10:24" x14ac:dyDescent="0.25">
      <c r="J3679">
        <v>3676</v>
      </c>
      <c r="K3679" s="43">
        <v>0.67014733490927958</v>
      </c>
      <c r="L3679">
        <v>0.50274014617007945</v>
      </c>
      <c r="M3679">
        <v>0.6034734280327908</v>
      </c>
      <c r="N3679" s="44">
        <v>0.14281752590318819</v>
      </c>
      <c r="O3679" s="161"/>
      <c r="P3679" s="162"/>
      <c r="Q3679" s="162"/>
      <c r="R3679" s="163"/>
      <c r="S3679" s="161"/>
      <c r="V3679" s="163"/>
      <c r="W3679" s="164"/>
      <c r="X3679" s="164"/>
    </row>
    <row r="3680" spans="10:24" x14ac:dyDescent="0.25">
      <c r="J3680">
        <v>3677</v>
      </c>
      <c r="K3680" s="43">
        <v>0.71819021506289149</v>
      </c>
      <c r="L3680">
        <v>0.91049576728995807</v>
      </c>
      <c r="M3680">
        <v>1.6133667332650647E-2</v>
      </c>
      <c r="N3680" s="44">
        <v>0.59172108894462405</v>
      </c>
      <c r="O3680" s="161"/>
      <c r="P3680" s="162"/>
      <c r="Q3680" s="162"/>
      <c r="R3680" s="163"/>
      <c r="S3680" s="161"/>
      <c r="V3680" s="163"/>
      <c r="W3680" s="164"/>
      <c r="X3680" s="164"/>
    </row>
    <row r="3681" spans="10:24" x14ac:dyDescent="0.25">
      <c r="J3681">
        <v>3678</v>
      </c>
      <c r="K3681" s="43">
        <v>0.19763066213145752</v>
      </c>
      <c r="L3681">
        <v>0.79350223745511617</v>
      </c>
      <c r="M3681">
        <v>0.94608079036138581</v>
      </c>
      <c r="N3681" s="44">
        <v>0.77654935432383243</v>
      </c>
      <c r="O3681" s="161"/>
      <c r="P3681" s="162"/>
      <c r="Q3681" s="162"/>
      <c r="R3681" s="163"/>
      <c r="S3681" s="161"/>
      <c r="V3681" s="163"/>
      <c r="W3681" s="164"/>
      <c r="X3681" s="164"/>
    </row>
    <row r="3682" spans="10:24" x14ac:dyDescent="0.25">
      <c r="J3682">
        <v>3679</v>
      </c>
      <c r="K3682" s="43">
        <v>0.1440454338285766</v>
      </c>
      <c r="L3682">
        <v>0.11943281974514919</v>
      </c>
      <c r="M3682">
        <v>0.84270182995726139</v>
      </c>
      <c r="N3682" s="44">
        <v>0.45177307469402217</v>
      </c>
      <c r="O3682" s="161"/>
      <c r="P3682" s="162"/>
      <c r="Q3682" s="162"/>
      <c r="R3682" s="163"/>
      <c r="S3682" s="161"/>
      <c r="V3682" s="163"/>
      <c r="W3682" s="164"/>
      <c r="X3682" s="164"/>
    </row>
    <row r="3683" spans="10:24" x14ac:dyDescent="0.25">
      <c r="J3683">
        <v>3680</v>
      </c>
      <c r="K3683" s="43">
        <v>0.7849106375157775</v>
      </c>
      <c r="L3683">
        <v>0.72350165742975847</v>
      </c>
      <c r="M3683">
        <v>0.79764833273621161</v>
      </c>
      <c r="N3683" s="44">
        <v>0.76156264189326661</v>
      </c>
      <c r="O3683" s="161"/>
      <c r="P3683" s="162"/>
      <c r="Q3683" s="162"/>
      <c r="R3683" s="163"/>
      <c r="S3683" s="161"/>
      <c r="V3683" s="163"/>
      <c r="W3683" s="164"/>
      <c r="X3683" s="164"/>
    </row>
    <row r="3684" spans="10:24" x14ac:dyDescent="0.25">
      <c r="J3684">
        <v>3681</v>
      </c>
      <c r="K3684" s="43">
        <v>0.44733296494025276</v>
      </c>
      <c r="L3684">
        <v>0.70286388894141927</v>
      </c>
      <c r="M3684">
        <v>0.40536567150912384</v>
      </c>
      <c r="N3684" s="44">
        <v>0.71552385644371186</v>
      </c>
      <c r="O3684" s="161"/>
      <c r="P3684" s="162"/>
      <c r="Q3684" s="162"/>
      <c r="R3684" s="163"/>
      <c r="S3684" s="161"/>
      <c r="V3684" s="163"/>
      <c r="W3684" s="164"/>
      <c r="X3684" s="164"/>
    </row>
    <row r="3685" spans="10:24" x14ac:dyDescent="0.25">
      <c r="J3685">
        <v>3682</v>
      </c>
      <c r="K3685" s="43">
        <v>0.69835838325934507</v>
      </c>
      <c r="L3685">
        <v>0.81848494416100215</v>
      </c>
      <c r="M3685">
        <v>9.3434668247970087E-2</v>
      </c>
      <c r="N3685" s="44">
        <v>0.69615052202888505</v>
      </c>
      <c r="O3685" s="161"/>
      <c r="P3685" s="162"/>
      <c r="Q3685" s="162"/>
      <c r="R3685" s="163"/>
      <c r="S3685" s="161"/>
      <c r="V3685" s="163"/>
      <c r="W3685" s="164"/>
      <c r="X3685" s="164"/>
    </row>
    <row r="3686" spans="10:24" x14ac:dyDescent="0.25">
      <c r="J3686">
        <v>3683</v>
      </c>
      <c r="K3686" s="43">
        <v>0.50549825320285835</v>
      </c>
      <c r="L3686">
        <v>0.19212443345855368</v>
      </c>
      <c r="M3686">
        <v>0.76075845503888351</v>
      </c>
      <c r="N3686" s="44">
        <v>0.68433944318034345</v>
      </c>
      <c r="O3686" s="161"/>
      <c r="P3686" s="162"/>
      <c r="Q3686" s="162"/>
      <c r="R3686" s="163"/>
      <c r="S3686" s="161"/>
      <c r="V3686" s="163"/>
      <c r="W3686" s="164"/>
      <c r="X3686" s="164"/>
    </row>
    <row r="3687" spans="10:24" x14ac:dyDescent="0.25">
      <c r="J3687">
        <v>3684</v>
      </c>
      <c r="K3687" s="43">
        <v>0.28577813596533375</v>
      </c>
      <c r="L3687">
        <v>0.32408517778072621</v>
      </c>
      <c r="M3687">
        <v>0.24892628970263198</v>
      </c>
      <c r="N3687" s="44">
        <v>0.35607512739802127</v>
      </c>
      <c r="O3687" s="161"/>
      <c r="P3687" s="162"/>
      <c r="Q3687" s="162"/>
      <c r="R3687" s="163"/>
      <c r="S3687" s="161"/>
      <c r="V3687" s="163"/>
      <c r="W3687" s="164"/>
      <c r="X3687" s="164"/>
    </row>
    <row r="3688" spans="10:24" x14ac:dyDescent="0.25">
      <c r="J3688">
        <v>3685</v>
      </c>
      <c r="K3688" s="43">
        <v>0.73429343534367952</v>
      </c>
      <c r="L3688">
        <v>0.16525331581053104</v>
      </c>
      <c r="M3688">
        <v>0.98836079234077012</v>
      </c>
      <c r="N3688" s="44">
        <v>0.80970312310188364</v>
      </c>
      <c r="O3688" s="161"/>
      <c r="P3688" s="162"/>
      <c r="Q3688" s="162"/>
      <c r="R3688" s="163"/>
      <c r="S3688" s="161"/>
      <c r="V3688" s="163"/>
      <c r="W3688" s="164"/>
      <c r="X3688" s="164"/>
    </row>
    <row r="3689" spans="10:24" x14ac:dyDescent="0.25">
      <c r="J3689">
        <v>3686</v>
      </c>
      <c r="K3689" s="43">
        <v>9.8464988704078049E-2</v>
      </c>
      <c r="L3689">
        <v>0.3719285319482466</v>
      </c>
      <c r="M3689">
        <v>0.71319940149275129</v>
      </c>
      <c r="N3689" s="44">
        <v>0.24486805876572071</v>
      </c>
      <c r="O3689" s="161"/>
      <c r="P3689" s="162"/>
      <c r="Q3689" s="162"/>
      <c r="R3689" s="163"/>
      <c r="S3689" s="161"/>
      <c r="V3689" s="163"/>
      <c r="W3689" s="164"/>
      <c r="X3689" s="164"/>
    </row>
    <row r="3690" spans="10:24" x14ac:dyDescent="0.25">
      <c r="J3690">
        <v>3687</v>
      </c>
      <c r="K3690" s="43">
        <v>0.2640412336905873</v>
      </c>
      <c r="L3690">
        <v>0.67358483925282431</v>
      </c>
      <c r="M3690">
        <v>1.6993438261122762E-2</v>
      </c>
      <c r="N3690" s="44">
        <v>0.60125079855959485</v>
      </c>
      <c r="O3690" s="161"/>
      <c r="P3690" s="162"/>
      <c r="Q3690" s="162"/>
      <c r="R3690" s="163"/>
      <c r="S3690" s="161"/>
      <c r="V3690" s="163"/>
      <c r="W3690" s="164"/>
      <c r="X3690" s="164"/>
    </row>
    <row r="3691" spans="10:24" x14ac:dyDescent="0.25">
      <c r="J3691">
        <v>3688</v>
      </c>
      <c r="K3691" s="43">
        <v>0.8107354050103257</v>
      </c>
      <c r="L3691">
        <v>0.52411462078761673</v>
      </c>
      <c r="M3691">
        <v>0.7161746709418445</v>
      </c>
      <c r="N3691" s="44">
        <v>0.40582215836463886</v>
      </c>
      <c r="O3691" s="161"/>
      <c r="P3691" s="162"/>
      <c r="Q3691" s="162"/>
      <c r="R3691" s="163"/>
      <c r="S3691" s="161"/>
      <c r="V3691" s="163"/>
      <c r="W3691" s="164"/>
      <c r="X3691" s="164"/>
    </row>
    <row r="3692" spans="10:24" x14ac:dyDescent="0.25">
      <c r="J3692">
        <v>3689</v>
      </c>
      <c r="K3692" s="43">
        <v>0.10834921696203603</v>
      </c>
      <c r="L3692">
        <v>0.97758327742935325</v>
      </c>
      <c r="M3692">
        <v>0.28278795714537164</v>
      </c>
      <c r="N3692" s="44">
        <v>0.12173236874079851</v>
      </c>
      <c r="O3692" s="161"/>
      <c r="P3692" s="162"/>
      <c r="Q3692" s="162"/>
      <c r="R3692" s="163"/>
      <c r="S3692" s="161"/>
      <c r="V3692" s="163"/>
      <c r="W3692" s="164"/>
      <c r="X3692" s="164"/>
    </row>
    <row r="3693" spans="10:24" x14ac:dyDescent="0.25">
      <c r="J3693">
        <v>3690</v>
      </c>
      <c r="K3693" s="43">
        <v>0.887216208677297</v>
      </c>
      <c r="L3693">
        <v>0.15139771529116131</v>
      </c>
      <c r="M3693">
        <v>0.47304637471539157</v>
      </c>
      <c r="N3693" s="44">
        <v>0.91373095959150219</v>
      </c>
      <c r="O3693" s="161"/>
      <c r="P3693" s="162"/>
      <c r="Q3693" s="162"/>
      <c r="R3693" s="163"/>
      <c r="S3693" s="161"/>
      <c r="V3693" s="163"/>
      <c r="W3693" s="164"/>
      <c r="X3693" s="164"/>
    </row>
    <row r="3694" spans="10:24" x14ac:dyDescent="0.25">
      <c r="J3694">
        <v>3691</v>
      </c>
      <c r="K3694" s="43">
        <v>0.17616649337084145</v>
      </c>
      <c r="L3694">
        <v>0.7486311419808297</v>
      </c>
      <c r="M3694">
        <v>0.73477048948792811</v>
      </c>
      <c r="N3694" s="44">
        <v>0.4992239028377311</v>
      </c>
      <c r="O3694" s="161"/>
      <c r="P3694" s="162"/>
      <c r="Q3694" s="162"/>
      <c r="R3694" s="163"/>
      <c r="S3694" s="161"/>
      <c r="V3694" s="163"/>
      <c r="W3694" s="164"/>
      <c r="X3694" s="164"/>
    </row>
    <row r="3695" spans="10:24" x14ac:dyDescent="0.25">
      <c r="J3695">
        <v>3692</v>
      </c>
      <c r="K3695" s="43">
        <v>0.17874127691651975</v>
      </c>
      <c r="L3695">
        <v>0.24907099391572041</v>
      </c>
      <c r="M3695">
        <v>0.63320741360035049</v>
      </c>
      <c r="N3695" s="44">
        <v>0.60785601520494403</v>
      </c>
      <c r="O3695" s="161"/>
      <c r="P3695" s="162"/>
      <c r="Q3695" s="162"/>
      <c r="R3695" s="163"/>
      <c r="S3695" s="161"/>
      <c r="V3695" s="163"/>
      <c r="W3695" s="164"/>
      <c r="X3695" s="164"/>
    </row>
    <row r="3696" spans="10:24" x14ac:dyDescent="0.25">
      <c r="J3696">
        <v>3693</v>
      </c>
      <c r="K3696" s="43">
        <v>0.39203409518855059</v>
      </c>
      <c r="L3696">
        <v>0.43901781228432823</v>
      </c>
      <c r="M3696">
        <v>0.40777041188431629</v>
      </c>
      <c r="N3696" s="44">
        <v>0.23858401610325208</v>
      </c>
      <c r="O3696" s="161"/>
      <c r="P3696" s="162"/>
      <c r="Q3696" s="162"/>
      <c r="R3696" s="163"/>
      <c r="S3696" s="161"/>
      <c r="V3696" s="163"/>
      <c r="W3696" s="164"/>
      <c r="X3696" s="164"/>
    </row>
    <row r="3697" spans="10:24" x14ac:dyDescent="0.25">
      <c r="J3697">
        <v>3694</v>
      </c>
      <c r="K3697" s="43">
        <v>0.84369787813019392</v>
      </c>
      <c r="L3697">
        <v>0.56847644809013509</v>
      </c>
      <c r="M3697">
        <v>0.63626571314363845</v>
      </c>
      <c r="N3697" s="44">
        <v>0.59492790707495313</v>
      </c>
      <c r="O3697" s="161"/>
      <c r="P3697" s="162"/>
      <c r="Q3697" s="162"/>
      <c r="R3697" s="163"/>
      <c r="S3697" s="161"/>
      <c r="V3697" s="163"/>
      <c r="W3697" s="164"/>
      <c r="X3697" s="164"/>
    </row>
    <row r="3698" spans="10:24" x14ac:dyDescent="0.25">
      <c r="J3698">
        <v>3695</v>
      </c>
      <c r="K3698" s="43">
        <v>0.5367136138271329</v>
      </c>
      <c r="L3698">
        <v>0.91213622579526998</v>
      </c>
      <c r="M3698">
        <v>0.69665902316045603</v>
      </c>
      <c r="N3698" s="44">
        <v>0.9885164298132868</v>
      </c>
      <c r="O3698" s="161"/>
      <c r="P3698" s="162"/>
      <c r="Q3698" s="162"/>
      <c r="R3698" s="163"/>
      <c r="S3698" s="161"/>
      <c r="V3698" s="163"/>
      <c r="W3698" s="164"/>
      <c r="X3698" s="164"/>
    </row>
    <row r="3699" spans="10:24" x14ac:dyDescent="0.25">
      <c r="J3699">
        <v>3696</v>
      </c>
      <c r="K3699" s="43">
        <v>0.16783392269456932</v>
      </c>
      <c r="L3699">
        <v>0.3328039056657971</v>
      </c>
      <c r="M3699">
        <v>0.53188725003861381</v>
      </c>
      <c r="N3699" s="44">
        <v>0.73959991403203251</v>
      </c>
      <c r="O3699" s="161"/>
      <c r="P3699" s="162"/>
      <c r="Q3699" s="162"/>
      <c r="R3699" s="163"/>
      <c r="S3699" s="161"/>
      <c r="V3699" s="163"/>
      <c r="W3699" s="164"/>
      <c r="X3699" s="164"/>
    </row>
    <row r="3700" spans="10:24" x14ac:dyDescent="0.25">
      <c r="J3700">
        <v>3697</v>
      </c>
      <c r="K3700" s="43">
        <v>0.13274859012497331</v>
      </c>
      <c r="L3700">
        <v>0.38646617656693982</v>
      </c>
      <c r="M3700">
        <v>0.80730069041096453</v>
      </c>
      <c r="N3700" s="44">
        <v>0.71645036769253301</v>
      </c>
      <c r="O3700" s="161"/>
      <c r="P3700" s="162"/>
      <c r="Q3700" s="162"/>
      <c r="R3700" s="163"/>
      <c r="S3700" s="161"/>
      <c r="V3700" s="163"/>
      <c r="W3700" s="164"/>
      <c r="X3700" s="164"/>
    </row>
    <row r="3701" spans="10:24" x14ac:dyDescent="0.25">
      <c r="J3701">
        <v>3698</v>
      </c>
      <c r="K3701" s="43">
        <v>5.652521653132947E-2</v>
      </c>
      <c r="L3701">
        <v>0.83757886314939411</v>
      </c>
      <c r="M3701">
        <v>0.19127546812855889</v>
      </c>
      <c r="N3701" s="44">
        <v>0.73071096573361372</v>
      </c>
      <c r="O3701" s="161"/>
      <c r="P3701" s="162"/>
      <c r="Q3701" s="162"/>
      <c r="R3701" s="163"/>
      <c r="S3701" s="161"/>
      <c r="V3701" s="163"/>
      <c r="W3701" s="164"/>
      <c r="X3701" s="164"/>
    </row>
    <row r="3702" spans="10:24" x14ac:dyDescent="0.25">
      <c r="J3702">
        <v>3699</v>
      </c>
      <c r="K3702" s="43">
        <v>0.52662548992803504</v>
      </c>
      <c r="L3702">
        <v>0.52062496639056854</v>
      </c>
      <c r="M3702">
        <v>0.89019277407483199</v>
      </c>
      <c r="N3702" s="44">
        <v>0.42940531249957892</v>
      </c>
      <c r="O3702" s="161"/>
      <c r="P3702" s="162"/>
      <c r="Q3702" s="162"/>
      <c r="R3702" s="163"/>
      <c r="S3702" s="161"/>
      <c r="V3702" s="163"/>
      <c r="W3702" s="164"/>
      <c r="X3702" s="164"/>
    </row>
    <row r="3703" spans="10:24" x14ac:dyDescent="0.25">
      <c r="J3703">
        <v>3700</v>
      </c>
      <c r="K3703" s="43">
        <v>0.95437932122275693</v>
      </c>
      <c r="L3703">
        <v>0.86374048630279832</v>
      </c>
      <c r="M3703">
        <v>0.90127354527013037</v>
      </c>
      <c r="N3703" s="44">
        <v>0.2903989388971876</v>
      </c>
      <c r="O3703" s="161"/>
      <c r="P3703" s="162"/>
      <c r="Q3703" s="162"/>
      <c r="R3703" s="163"/>
      <c r="S3703" s="161"/>
      <c r="V3703" s="163"/>
      <c r="W3703" s="164"/>
      <c r="X3703" s="164"/>
    </row>
    <row r="3704" spans="10:24" x14ac:dyDescent="0.25">
      <c r="J3704">
        <v>3701</v>
      </c>
      <c r="K3704" s="43">
        <v>0.53142977970719529</v>
      </c>
      <c r="L3704">
        <v>0.71717051514346197</v>
      </c>
      <c r="M3704">
        <v>0.67563808603028519</v>
      </c>
      <c r="N3704" s="44">
        <v>0.30444913451366029</v>
      </c>
      <c r="O3704" s="161"/>
      <c r="P3704" s="162"/>
      <c r="Q3704" s="162"/>
      <c r="R3704" s="163"/>
      <c r="S3704" s="161"/>
      <c r="V3704" s="163"/>
      <c r="W3704" s="164"/>
      <c r="X3704" s="164"/>
    </row>
    <row r="3705" spans="10:24" x14ac:dyDescent="0.25">
      <c r="J3705">
        <v>3702</v>
      </c>
      <c r="K3705" s="43">
        <v>0.66213558435325948</v>
      </c>
      <c r="L3705">
        <v>0.20199107043810394</v>
      </c>
      <c r="M3705">
        <v>0.77914279528499319</v>
      </c>
      <c r="N3705" s="44">
        <v>0.34465884221412224</v>
      </c>
      <c r="O3705" s="161"/>
      <c r="P3705" s="162"/>
      <c r="Q3705" s="162"/>
      <c r="R3705" s="163"/>
      <c r="S3705" s="161"/>
      <c r="V3705" s="163"/>
      <c r="W3705" s="164"/>
      <c r="X3705" s="164"/>
    </row>
    <row r="3706" spans="10:24" x14ac:dyDescent="0.25">
      <c r="J3706">
        <v>3703</v>
      </c>
      <c r="K3706" s="43">
        <v>0.23153722092207363</v>
      </c>
      <c r="L3706">
        <v>0.63168956436434898</v>
      </c>
      <c r="M3706">
        <v>0.35747027367340023</v>
      </c>
      <c r="N3706" s="44">
        <v>0.42867258989759427</v>
      </c>
      <c r="O3706" s="161"/>
      <c r="P3706" s="162"/>
      <c r="Q3706" s="162"/>
      <c r="R3706" s="163"/>
      <c r="S3706" s="161"/>
      <c r="V3706" s="163"/>
      <c r="W3706" s="164"/>
      <c r="X3706" s="164"/>
    </row>
    <row r="3707" spans="10:24" x14ac:dyDescent="0.25">
      <c r="J3707">
        <v>3704</v>
      </c>
      <c r="K3707" s="43">
        <v>0.16813602015130358</v>
      </c>
      <c r="L3707">
        <v>0.98544098686795867</v>
      </c>
      <c r="M3707">
        <v>7.9097495360878289E-2</v>
      </c>
      <c r="N3707" s="44">
        <v>3.555669793799443E-2</v>
      </c>
      <c r="O3707" s="161"/>
      <c r="P3707" s="162"/>
      <c r="Q3707" s="162"/>
      <c r="R3707" s="163"/>
      <c r="S3707" s="161"/>
      <c r="V3707" s="163"/>
      <c r="W3707" s="164"/>
      <c r="X3707" s="164"/>
    </row>
    <row r="3708" spans="10:24" x14ac:dyDescent="0.25">
      <c r="J3708">
        <v>3705</v>
      </c>
      <c r="K3708" s="43">
        <v>0.88318276890592762</v>
      </c>
      <c r="L3708">
        <v>0.95643449275725501</v>
      </c>
      <c r="M3708">
        <v>0.94415354883733149</v>
      </c>
      <c r="N3708" s="44">
        <v>0.25218300526340298</v>
      </c>
      <c r="O3708" s="161"/>
      <c r="P3708" s="162"/>
      <c r="Q3708" s="162"/>
      <c r="R3708" s="163"/>
      <c r="S3708" s="161"/>
      <c r="V3708" s="163"/>
      <c r="W3708" s="164"/>
      <c r="X3708" s="164"/>
    </row>
    <row r="3709" spans="10:24" x14ac:dyDescent="0.25">
      <c r="J3709">
        <v>3706</v>
      </c>
      <c r="K3709" s="43">
        <v>0.53779536242990145</v>
      </c>
      <c r="L3709">
        <v>0.65653615596086601</v>
      </c>
      <c r="M3709">
        <v>0.97995917948828082</v>
      </c>
      <c r="N3709" s="44">
        <v>0.37376297203867404</v>
      </c>
      <c r="O3709" s="161"/>
      <c r="P3709" s="162"/>
      <c r="Q3709" s="162"/>
      <c r="R3709" s="163"/>
      <c r="S3709" s="161"/>
      <c r="V3709" s="163"/>
      <c r="W3709" s="164"/>
      <c r="X3709" s="164"/>
    </row>
    <row r="3710" spans="10:24" x14ac:dyDescent="0.25">
      <c r="J3710">
        <v>3707</v>
      </c>
      <c r="K3710" s="43">
        <v>0.57379372201245449</v>
      </c>
      <c r="L3710">
        <v>0.64776629279480591</v>
      </c>
      <c r="M3710">
        <v>0.3180866972796661</v>
      </c>
      <c r="N3710" s="44">
        <v>0.73466631438305496</v>
      </c>
      <c r="O3710" s="161"/>
      <c r="P3710" s="162"/>
      <c r="Q3710" s="162"/>
      <c r="R3710" s="163"/>
      <c r="S3710" s="161"/>
      <c r="V3710" s="163"/>
      <c r="W3710" s="164"/>
      <c r="X3710" s="164"/>
    </row>
    <row r="3711" spans="10:24" x14ac:dyDescent="0.25">
      <c r="J3711">
        <v>3708</v>
      </c>
      <c r="K3711" s="43">
        <v>0.91029020215791046</v>
      </c>
      <c r="L3711">
        <v>5.6427288423798072E-2</v>
      </c>
      <c r="M3711">
        <v>0.64920442511641663</v>
      </c>
      <c r="N3711" s="44">
        <v>0.72020541444425323</v>
      </c>
      <c r="O3711" s="161"/>
      <c r="P3711" s="162"/>
      <c r="Q3711" s="162"/>
      <c r="R3711" s="163"/>
      <c r="S3711" s="161"/>
      <c r="V3711" s="163"/>
      <c r="W3711" s="164"/>
      <c r="X3711" s="164"/>
    </row>
    <row r="3712" spans="10:24" x14ac:dyDescent="0.25">
      <c r="J3712">
        <v>3709</v>
      </c>
      <c r="K3712" s="43">
        <v>0.46341642066565958</v>
      </c>
      <c r="L3712">
        <v>0.53304670961208267</v>
      </c>
      <c r="M3712">
        <v>0.44668179368922745</v>
      </c>
      <c r="N3712" s="44">
        <v>2.2601553340659386E-2</v>
      </c>
      <c r="O3712" s="161"/>
      <c r="P3712" s="162"/>
      <c r="Q3712" s="162"/>
      <c r="R3712" s="163"/>
      <c r="S3712" s="161"/>
      <c r="V3712" s="163"/>
      <c r="W3712" s="164"/>
      <c r="X3712" s="164"/>
    </row>
    <row r="3713" spans="10:24" x14ac:dyDescent="0.25">
      <c r="J3713">
        <v>3710</v>
      </c>
      <c r="K3713" s="43">
        <v>0.36123928319804022</v>
      </c>
      <c r="L3713">
        <v>0.89957988229812291</v>
      </c>
      <c r="M3713">
        <v>0.32386560289885147</v>
      </c>
      <c r="N3713" s="44">
        <v>0.7955652127034456</v>
      </c>
      <c r="O3713" s="161"/>
      <c r="P3713" s="162"/>
      <c r="Q3713" s="162"/>
      <c r="R3713" s="163"/>
      <c r="S3713" s="161"/>
      <c r="V3713" s="163"/>
      <c r="W3713" s="164"/>
      <c r="X3713" s="164"/>
    </row>
    <row r="3714" spans="10:24" x14ac:dyDescent="0.25">
      <c r="J3714">
        <v>3711</v>
      </c>
      <c r="K3714" s="43">
        <v>0.61808703792703878</v>
      </c>
      <c r="L3714">
        <v>0.11228811093377333</v>
      </c>
      <c r="M3714">
        <v>0.53660396846093772</v>
      </c>
      <c r="N3714" s="44">
        <v>0.23903357431668593</v>
      </c>
      <c r="O3714" s="161"/>
      <c r="P3714" s="162"/>
      <c r="Q3714" s="162"/>
      <c r="R3714" s="163"/>
      <c r="S3714" s="161"/>
      <c r="V3714" s="163"/>
      <c r="W3714" s="164"/>
      <c r="X3714" s="164"/>
    </row>
    <row r="3715" spans="10:24" x14ac:dyDescent="0.25">
      <c r="J3715">
        <v>3712</v>
      </c>
      <c r="K3715" s="43">
        <v>0.78002765356015913</v>
      </c>
      <c r="L3715">
        <v>0.81391139998374673</v>
      </c>
      <c r="M3715">
        <v>0.44163666260316714</v>
      </c>
      <c r="N3715" s="44">
        <v>0.35592792514986871</v>
      </c>
      <c r="O3715" s="161"/>
      <c r="P3715" s="162"/>
      <c r="Q3715" s="162"/>
      <c r="R3715" s="163"/>
      <c r="S3715" s="161"/>
      <c r="V3715" s="163"/>
      <c r="W3715" s="164"/>
      <c r="X3715" s="164"/>
    </row>
    <row r="3716" spans="10:24" x14ac:dyDescent="0.25">
      <c r="J3716">
        <v>3713</v>
      </c>
      <c r="K3716" s="43">
        <v>4.455718371995987E-3</v>
      </c>
      <c r="L3716">
        <v>0.36557420970608623</v>
      </c>
      <c r="M3716">
        <v>0.69520028979639492</v>
      </c>
      <c r="N3716" s="44">
        <v>0.95640060278157379</v>
      </c>
      <c r="O3716" s="161"/>
      <c r="P3716" s="162"/>
      <c r="Q3716" s="162"/>
      <c r="R3716" s="163"/>
      <c r="S3716" s="161"/>
      <c r="V3716" s="163"/>
      <c r="W3716" s="164"/>
      <c r="X3716" s="164"/>
    </row>
    <row r="3717" spans="10:24" x14ac:dyDescent="0.25">
      <c r="J3717">
        <v>3714</v>
      </c>
      <c r="K3717" s="43">
        <v>0.79926547844627582</v>
      </c>
      <c r="L3717">
        <v>0.15856019702029001</v>
      </c>
      <c r="M3717">
        <v>0.2831794478316757</v>
      </c>
      <c r="N3717" s="44">
        <v>0.89832177929369206</v>
      </c>
      <c r="O3717" s="161"/>
      <c r="P3717" s="162"/>
      <c r="Q3717" s="162"/>
      <c r="R3717" s="163"/>
      <c r="S3717" s="161"/>
      <c r="V3717" s="163"/>
      <c r="W3717" s="164"/>
      <c r="X3717" s="164"/>
    </row>
    <row r="3718" spans="10:24" x14ac:dyDescent="0.25">
      <c r="J3718">
        <v>3715</v>
      </c>
      <c r="K3718" s="43">
        <v>0.70756184691213575</v>
      </c>
      <c r="L3718">
        <v>0.21938410850293011</v>
      </c>
      <c r="M3718">
        <v>0.78775810674903923</v>
      </c>
      <c r="N3718" s="44">
        <v>0.3097933276953353</v>
      </c>
      <c r="O3718" s="161"/>
      <c r="P3718" s="162"/>
      <c r="Q3718" s="162"/>
      <c r="R3718" s="163"/>
      <c r="S3718" s="161"/>
      <c r="V3718" s="163"/>
      <c r="W3718" s="164"/>
      <c r="X3718" s="164"/>
    </row>
    <row r="3719" spans="10:24" x14ac:dyDescent="0.25">
      <c r="J3719">
        <v>3716</v>
      </c>
      <c r="K3719" s="43">
        <v>0.70482554086583238</v>
      </c>
      <c r="L3719">
        <v>0.21114765575429761</v>
      </c>
      <c r="M3719">
        <v>0.84348598486868576</v>
      </c>
      <c r="N3719" s="44">
        <v>0.61626076177040934</v>
      </c>
      <c r="O3719" s="161"/>
      <c r="P3719" s="162"/>
      <c r="Q3719" s="162"/>
      <c r="R3719" s="163"/>
      <c r="S3719" s="161"/>
      <c r="V3719" s="163"/>
      <c r="W3719" s="164"/>
      <c r="X3719" s="164"/>
    </row>
    <row r="3720" spans="10:24" x14ac:dyDescent="0.25">
      <c r="J3720">
        <v>3717</v>
      </c>
      <c r="K3720" s="43">
        <v>0.37127183732586855</v>
      </c>
      <c r="L3720">
        <v>0.63261459482262472</v>
      </c>
      <c r="M3720">
        <v>0.2489771188133667</v>
      </c>
      <c r="N3720" s="44">
        <v>4.3669009770900602E-2</v>
      </c>
      <c r="O3720" s="161"/>
      <c r="P3720" s="162"/>
      <c r="Q3720" s="162"/>
      <c r="R3720" s="163"/>
      <c r="S3720" s="161"/>
      <c r="V3720" s="163"/>
      <c r="W3720" s="164"/>
      <c r="X3720" s="164"/>
    </row>
    <row r="3721" spans="10:24" x14ac:dyDescent="0.25">
      <c r="J3721">
        <v>3718</v>
      </c>
      <c r="K3721" s="43">
        <v>0.50942485706939422</v>
      </c>
      <c r="L3721">
        <v>0.4550273046436113</v>
      </c>
      <c r="M3721">
        <v>0.10335514671154256</v>
      </c>
      <c r="N3721" s="44">
        <v>0.30985517341034419</v>
      </c>
      <c r="O3721" s="161"/>
      <c r="P3721" s="162"/>
      <c r="Q3721" s="162"/>
      <c r="R3721" s="163"/>
      <c r="S3721" s="161"/>
      <c r="V3721" s="163"/>
      <c r="W3721" s="164"/>
      <c r="X3721" s="164"/>
    </row>
    <row r="3722" spans="10:24" x14ac:dyDescent="0.25">
      <c r="J3722">
        <v>3719</v>
      </c>
      <c r="K3722" s="43">
        <v>0.34139287012029884</v>
      </c>
      <c r="L3722">
        <v>0.77192505674505529</v>
      </c>
      <c r="M3722">
        <v>0.83376379022119029</v>
      </c>
      <c r="N3722" s="44">
        <v>0.41294590531313224</v>
      </c>
      <c r="O3722" s="161"/>
      <c r="P3722" s="162"/>
      <c r="Q3722" s="162"/>
      <c r="R3722" s="163"/>
      <c r="S3722" s="161"/>
      <c r="V3722" s="163"/>
      <c r="W3722" s="164"/>
      <c r="X3722" s="164"/>
    </row>
    <row r="3723" spans="10:24" x14ac:dyDescent="0.25">
      <c r="J3723">
        <v>3720</v>
      </c>
      <c r="K3723" s="43">
        <v>6.6054085488724379E-2</v>
      </c>
      <c r="L3723">
        <v>0.62022017393323592</v>
      </c>
      <c r="M3723">
        <v>0.9666229523294152</v>
      </c>
      <c r="N3723" s="44">
        <v>0.96858656291860279</v>
      </c>
      <c r="O3723" s="161"/>
      <c r="P3723" s="162"/>
      <c r="Q3723" s="162"/>
      <c r="R3723" s="163"/>
      <c r="S3723" s="161"/>
      <c r="V3723" s="163"/>
      <c r="W3723" s="164"/>
      <c r="X3723" s="164"/>
    </row>
    <row r="3724" spans="10:24" x14ac:dyDescent="0.25">
      <c r="J3724">
        <v>3721</v>
      </c>
      <c r="K3724" s="43">
        <v>0.73539991015821637</v>
      </c>
      <c r="L3724">
        <v>5.1522906831300674E-2</v>
      </c>
      <c r="M3724">
        <v>0.96569518062504689</v>
      </c>
      <c r="N3724" s="44">
        <v>0.82589731475367811</v>
      </c>
      <c r="O3724" s="161"/>
      <c r="P3724" s="162"/>
      <c r="Q3724" s="162"/>
      <c r="R3724" s="163"/>
      <c r="S3724" s="161"/>
      <c r="V3724" s="163"/>
      <c r="W3724" s="164"/>
      <c r="X3724" s="164"/>
    </row>
    <row r="3725" spans="10:24" x14ac:dyDescent="0.25">
      <c r="J3725">
        <v>3722</v>
      </c>
      <c r="K3725" s="43">
        <v>0.48281894515062185</v>
      </c>
      <c r="L3725">
        <v>0.49926565794026712</v>
      </c>
      <c r="M3725">
        <v>0.7545032271451344</v>
      </c>
      <c r="N3725" s="44">
        <v>0.50539298985920689</v>
      </c>
      <c r="O3725" s="161"/>
      <c r="P3725" s="162"/>
      <c r="Q3725" s="162"/>
      <c r="R3725" s="163"/>
      <c r="S3725" s="161"/>
      <c r="V3725" s="163"/>
      <c r="W3725" s="164"/>
      <c r="X3725" s="164"/>
    </row>
    <row r="3726" spans="10:24" x14ac:dyDescent="0.25">
      <c r="J3726">
        <v>3723</v>
      </c>
      <c r="K3726" s="43">
        <v>0.15686930539843735</v>
      </c>
      <c r="L3726">
        <v>0.60853215496274371</v>
      </c>
      <c r="M3726">
        <v>0.69023361495305602</v>
      </c>
      <c r="N3726" s="44">
        <v>4.6567498068949109E-2</v>
      </c>
      <c r="O3726" s="161"/>
      <c r="P3726" s="162"/>
      <c r="Q3726" s="162"/>
      <c r="R3726" s="163"/>
      <c r="S3726" s="161"/>
      <c r="V3726" s="163"/>
      <c r="W3726" s="164"/>
      <c r="X3726" s="164"/>
    </row>
    <row r="3727" spans="10:24" x14ac:dyDescent="0.25">
      <c r="J3727">
        <v>3724</v>
      </c>
      <c r="K3727" s="43">
        <v>0.31377286774750413</v>
      </c>
      <c r="L3727">
        <v>0.26514587733611694</v>
      </c>
      <c r="M3727">
        <v>0.38606087753987683</v>
      </c>
      <c r="N3727" s="44">
        <v>0.51825879775047623</v>
      </c>
      <c r="O3727" s="161"/>
      <c r="P3727" s="162"/>
      <c r="Q3727" s="162"/>
      <c r="R3727" s="163"/>
      <c r="S3727" s="161"/>
      <c r="V3727" s="163"/>
      <c r="W3727" s="164"/>
      <c r="X3727" s="164"/>
    </row>
    <row r="3728" spans="10:24" x14ac:dyDescent="0.25">
      <c r="J3728">
        <v>3725</v>
      </c>
      <c r="K3728" s="43">
        <v>0.32079133901232526</v>
      </c>
      <c r="L3728">
        <v>0.59754643249664174</v>
      </c>
      <c r="M3728">
        <v>0.62754734098645126</v>
      </c>
      <c r="N3728" s="44">
        <v>0.1389400389758999</v>
      </c>
      <c r="O3728" s="161"/>
      <c r="P3728" s="162"/>
      <c r="Q3728" s="162"/>
      <c r="R3728" s="163"/>
      <c r="S3728" s="161"/>
      <c r="V3728" s="163"/>
      <c r="W3728" s="164"/>
      <c r="X3728" s="164"/>
    </row>
    <row r="3729" spans="10:24" x14ac:dyDescent="0.25">
      <c r="J3729">
        <v>3726</v>
      </c>
      <c r="K3729" s="43">
        <v>0.24183901214674419</v>
      </c>
      <c r="L3729">
        <v>0.17741602320710359</v>
      </c>
      <c r="M3729">
        <v>0.26872748585469364</v>
      </c>
      <c r="N3729" s="44">
        <v>0.52991148802222388</v>
      </c>
      <c r="O3729" s="161"/>
      <c r="P3729" s="162"/>
      <c r="Q3729" s="162"/>
      <c r="R3729" s="163"/>
      <c r="S3729" s="161"/>
      <c r="V3729" s="163"/>
      <c r="W3729" s="164"/>
      <c r="X3729" s="164"/>
    </row>
    <row r="3730" spans="10:24" x14ac:dyDescent="0.25">
      <c r="J3730">
        <v>3727</v>
      </c>
      <c r="K3730" s="43">
        <v>0.55209713685299711</v>
      </c>
      <c r="L3730">
        <v>0.69735033276539415</v>
      </c>
      <c r="M3730">
        <v>0.85438727588508423</v>
      </c>
      <c r="N3730" s="44">
        <v>0.1064595521707643</v>
      </c>
      <c r="O3730" s="161"/>
      <c r="P3730" s="162"/>
      <c r="Q3730" s="162"/>
      <c r="R3730" s="163"/>
      <c r="S3730" s="161"/>
      <c r="V3730" s="163"/>
      <c r="W3730" s="164"/>
      <c r="X3730" s="164"/>
    </row>
    <row r="3731" spans="10:24" x14ac:dyDescent="0.25">
      <c r="J3731">
        <v>3728</v>
      </c>
      <c r="K3731" s="43">
        <v>0.35346426273425213</v>
      </c>
      <c r="L3731">
        <v>0.62601552453895204</v>
      </c>
      <c r="M3731">
        <v>0.20119833852965652</v>
      </c>
      <c r="N3731" s="44">
        <v>0.21878084935087028</v>
      </c>
      <c r="O3731" s="161"/>
      <c r="P3731" s="162"/>
      <c r="Q3731" s="162"/>
      <c r="R3731" s="163"/>
      <c r="S3731" s="161"/>
      <c r="V3731" s="163"/>
      <c r="W3731" s="164"/>
      <c r="X3731" s="164"/>
    </row>
    <row r="3732" spans="10:24" x14ac:dyDescent="0.25">
      <c r="J3732">
        <v>3729</v>
      </c>
      <c r="K3732" s="43">
        <v>0.41603221675791446</v>
      </c>
      <c r="L3732">
        <v>0.22305369371208716</v>
      </c>
      <c r="M3732">
        <v>0.18468230493223858</v>
      </c>
      <c r="N3732" s="44">
        <v>0.44143926136307576</v>
      </c>
      <c r="O3732" s="161"/>
      <c r="P3732" s="162"/>
      <c r="Q3732" s="162"/>
      <c r="R3732" s="163"/>
      <c r="S3732" s="161"/>
      <c r="V3732" s="163"/>
      <c r="W3732" s="164"/>
      <c r="X3732" s="164"/>
    </row>
    <row r="3733" spans="10:24" x14ac:dyDescent="0.25">
      <c r="J3733">
        <v>3730</v>
      </c>
      <c r="K3733" s="43">
        <v>0.46125323392564221</v>
      </c>
      <c r="L3733">
        <v>0.33012718082245307</v>
      </c>
      <c r="M3733">
        <v>0.45730253125011311</v>
      </c>
      <c r="N3733" s="44">
        <v>0.37831198518177578</v>
      </c>
      <c r="O3733" s="161"/>
      <c r="P3733" s="162"/>
      <c r="Q3733" s="162"/>
      <c r="R3733" s="163"/>
      <c r="S3733" s="161"/>
      <c r="V3733" s="163"/>
      <c r="W3733" s="164"/>
      <c r="X3733" s="164"/>
    </row>
    <row r="3734" spans="10:24" x14ac:dyDescent="0.25">
      <c r="J3734">
        <v>3731</v>
      </c>
      <c r="K3734" s="43">
        <v>0.97220438590948488</v>
      </c>
      <c r="L3734">
        <v>0.83615821648635547</v>
      </c>
      <c r="M3734">
        <v>0.73963234095555197</v>
      </c>
      <c r="N3734" s="44">
        <v>0.84941796011013482</v>
      </c>
      <c r="O3734" s="161"/>
      <c r="P3734" s="162"/>
      <c r="Q3734" s="162"/>
      <c r="R3734" s="163"/>
      <c r="S3734" s="161"/>
      <c r="V3734" s="163"/>
      <c r="W3734" s="164"/>
      <c r="X3734" s="164"/>
    </row>
    <row r="3735" spans="10:24" x14ac:dyDescent="0.25">
      <c r="J3735">
        <v>3732</v>
      </c>
      <c r="K3735" s="43">
        <v>0.18494951516329372</v>
      </c>
      <c r="L3735">
        <v>0.45255094700887299</v>
      </c>
      <c r="M3735">
        <v>0.18670881856939303</v>
      </c>
      <c r="N3735" s="44">
        <v>0.37084287179692133</v>
      </c>
      <c r="O3735" s="161"/>
      <c r="P3735" s="162"/>
      <c r="Q3735" s="162"/>
      <c r="R3735" s="163"/>
      <c r="S3735" s="161"/>
      <c r="V3735" s="163"/>
      <c r="W3735" s="164"/>
      <c r="X3735" s="164"/>
    </row>
    <row r="3736" spans="10:24" x14ac:dyDescent="0.25">
      <c r="J3736">
        <v>3733</v>
      </c>
      <c r="K3736" s="43">
        <v>0.65329619445786979</v>
      </c>
      <c r="L3736">
        <v>1.4109144382871475E-2</v>
      </c>
      <c r="M3736">
        <v>0.71526258547568156</v>
      </c>
      <c r="N3736" s="44">
        <v>3.8246360987418737E-2</v>
      </c>
      <c r="O3736" s="161"/>
      <c r="P3736" s="162"/>
      <c r="Q3736" s="162"/>
      <c r="R3736" s="163"/>
      <c r="S3736" s="161"/>
      <c r="V3736" s="163"/>
      <c r="W3736" s="164"/>
      <c r="X3736" s="164"/>
    </row>
    <row r="3737" spans="10:24" x14ac:dyDescent="0.25">
      <c r="J3737">
        <v>3734</v>
      </c>
      <c r="K3737" s="43">
        <v>0.90505162183716237</v>
      </c>
      <c r="L3737">
        <v>8.6063124953935422E-2</v>
      </c>
      <c r="M3737">
        <v>0.87329018651408441</v>
      </c>
      <c r="N3737" s="44">
        <v>0.11952044179736154</v>
      </c>
      <c r="O3737" s="161"/>
      <c r="P3737" s="162"/>
      <c r="Q3737" s="162"/>
      <c r="R3737" s="163"/>
      <c r="S3737" s="161"/>
      <c r="V3737" s="163"/>
      <c r="W3737" s="164"/>
      <c r="X3737" s="164"/>
    </row>
    <row r="3738" spans="10:24" x14ac:dyDescent="0.25">
      <c r="J3738">
        <v>3735</v>
      </c>
      <c r="K3738" s="43">
        <v>0.86832711975041343</v>
      </c>
      <c r="L3738">
        <v>0.96642968813099905</v>
      </c>
      <c r="M3738">
        <v>0.6270953740508145</v>
      </c>
      <c r="N3738" s="44">
        <v>0.76987799229964582</v>
      </c>
      <c r="O3738" s="161"/>
      <c r="P3738" s="162"/>
      <c r="Q3738" s="162"/>
      <c r="R3738" s="163"/>
      <c r="S3738" s="161"/>
      <c r="V3738" s="163"/>
      <c r="W3738" s="164"/>
      <c r="X3738" s="164"/>
    </row>
    <row r="3739" spans="10:24" x14ac:dyDescent="0.25">
      <c r="J3739">
        <v>3736</v>
      </c>
      <c r="K3739" s="43">
        <v>0.65695114724778292</v>
      </c>
      <c r="L3739">
        <v>0.27875794545719523</v>
      </c>
      <c r="M3739">
        <v>0.54992240705004736</v>
      </c>
      <c r="N3739" s="44">
        <v>0.90138078753386208</v>
      </c>
      <c r="O3739" s="161"/>
      <c r="P3739" s="162"/>
      <c r="Q3739" s="162"/>
      <c r="R3739" s="163"/>
      <c r="S3739" s="161"/>
      <c r="V3739" s="163"/>
      <c r="W3739" s="164"/>
      <c r="X3739" s="164"/>
    </row>
    <row r="3740" spans="10:24" x14ac:dyDescent="0.25">
      <c r="J3740">
        <v>3737</v>
      </c>
      <c r="K3740" s="43">
        <v>0.19308267392487777</v>
      </c>
      <c r="L3740">
        <v>0.78221194864174326</v>
      </c>
      <c r="M3740">
        <v>0.16037565249081476</v>
      </c>
      <c r="N3740" s="44">
        <v>0.21402939385592157</v>
      </c>
      <c r="O3740" s="161"/>
      <c r="P3740" s="162"/>
      <c r="Q3740" s="162"/>
      <c r="R3740" s="163"/>
      <c r="S3740" s="161"/>
      <c r="V3740" s="163"/>
      <c r="W3740" s="164"/>
      <c r="X3740" s="164"/>
    </row>
    <row r="3741" spans="10:24" x14ac:dyDescent="0.25">
      <c r="J3741">
        <v>3738</v>
      </c>
      <c r="K3741" s="43">
        <v>0.50167697484258078</v>
      </c>
      <c r="L3741">
        <v>0.21930841461232098</v>
      </c>
      <c r="M3741">
        <v>0.87061049903448895</v>
      </c>
      <c r="N3741" s="44">
        <v>0.51099670960006449</v>
      </c>
      <c r="O3741" s="161"/>
      <c r="P3741" s="162"/>
      <c r="Q3741" s="162"/>
      <c r="R3741" s="163"/>
      <c r="S3741" s="161"/>
      <c r="V3741" s="163"/>
      <c r="W3741" s="164"/>
      <c r="X3741" s="164"/>
    </row>
    <row r="3742" spans="10:24" x14ac:dyDescent="0.25">
      <c r="J3742">
        <v>3739</v>
      </c>
      <c r="K3742" s="43">
        <v>0.45270260248244543</v>
      </c>
      <c r="L3742">
        <v>0.32846397899609658</v>
      </c>
      <c r="M3742">
        <v>0.55782913508235754</v>
      </c>
      <c r="N3742" s="44">
        <v>0.92319614122526761</v>
      </c>
      <c r="O3742" s="161"/>
      <c r="P3742" s="162"/>
      <c r="Q3742" s="162"/>
      <c r="R3742" s="163"/>
      <c r="S3742" s="161"/>
      <c r="V3742" s="163"/>
      <c r="W3742" s="164"/>
      <c r="X3742" s="164"/>
    </row>
    <row r="3743" spans="10:24" x14ac:dyDescent="0.25">
      <c r="J3743">
        <v>3740</v>
      </c>
      <c r="K3743" s="43">
        <v>0.61656014435775064</v>
      </c>
      <c r="L3743">
        <v>0.91687662579801044</v>
      </c>
      <c r="M3743">
        <v>0.2862481548642567</v>
      </c>
      <c r="N3743" s="44">
        <v>4.5817606501985297E-2</v>
      </c>
      <c r="O3743" s="161"/>
      <c r="P3743" s="162"/>
      <c r="Q3743" s="162"/>
      <c r="R3743" s="163"/>
      <c r="S3743" s="161"/>
      <c r="V3743" s="163"/>
      <c r="W3743" s="164"/>
      <c r="X3743" s="164"/>
    </row>
    <row r="3744" spans="10:24" x14ac:dyDescent="0.25">
      <c r="J3744">
        <v>3741</v>
      </c>
      <c r="K3744" s="43">
        <v>0.31652514867955805</v>
      </c>
      <c r="L3744">
        <v>0.51054246766510791</v>
      </c>
      <c r="M3744">
        <v>0.82535831661947467</v>
      </c>
      <c r="N3744" s="44">
        <v>0.73852362771989954</v>
      </c>
      <c r="O3744" s="161"/>
      <c r="P3744" s="162"/>
      <c r="Q3744" s="162"/>
      <c r="R3744" s="163"/>
      <c r="S3744" s="161"/>
      <c r="V3744" s="163"/>
      <c r="W3744" s="164"/>
      <c r="X3744" s="164"/>
    </row>
    <row r="3745" spans="10:24" x14ac:dyDescent="0.25">
      <c r="J3745">
        <v>3742</v>
      </c>
      <c r="K3745" s="43">
        <v>9.2713922066838039E-2</v>
      </c>
      <c r="L3745">
        <v>0.98212795109838191</v>
      </c>
      <c r="M3745">
        <v>0.78736418630462202</v>
      </c>
      <c r="N3745" s="44">
        <v>0.92174167705292265</v>
      </c>
      <c r="O3745" s="161"/>
      <c r="P3745" s="162"/>
      <c r="Q3745" s="162"/>
      <c r="R3745" s="163"/>
      <c r="S3745" s="161"/>
      <c r="V3745" s="163"/>
      <c r="W3745" s="164"/>
      <c r="X3745" s="164"/>
    </row>
    <row r="3746" spans="10:24" x14ac:dyDescent="0.25">
      <c r="J3746">
        <v>3743</v>
      </c>
      <c r="K3746" s="43">
        <v>0.61819557244369727</v>
      </c>
      <c r="L3746">
        <v>0.92835158087269243</v>
      </c>
      <c r="M3746">
        <v>0.47705574312436405</v>
      </c>
      <c r="N3746" s="44">
        <v>0.75654222562210427</v>
      </c>
      <c r="O3746" s="161"/>
      <c r="P3746" s="162"/>
      <c r="Q3746" s="162"/>
      <c r="R3746" s="163"/>
      <c r="S3746" s="161"/>
      <c r="V3746" s="163"/>
      <c r="W3746" s="164"/>
      <c r="X3746" s="164"/>
    </row>
    <row r="3747" spans="10:24" x14ac:dyDescent="0.25">
      <c r="J3747">
        <v>3744</v>
      </c>
      <c r="K3747" s="43">
        <v>0.84117103360658274</v>
      </c>
      <c r="L3747">
        <v>0.52637012113681259</v>
      </c>
      <c r="M3747">
        <v>0.44970671444262145</v>
      </c>
      <c r="N3747" s="44">
        <v>0.27110398948313152</v>
      </c>
      <c r="O3747" s="161"/>
      <c r="P3747" s="162"/>
      <c r="Q3747" s="162"/>
      <c r="R3747" s="163"/>
      <c r="S3747" s="161"/>
      <c r="V3747" s="163"/>
      <c r="W3747" s="164"/>
      <c r="X3747" s="164"/>
    </row>
    <row r="3748" spans="10:24" x14ac:dyDescent="0.25">
      <c r="J3748">
        <v>3745</v>
      </c>
      <c r="K3748" s="43">
        <v>0.14766497909559151</v>
      </c>
      <c r="L3748">
        <v>0.51466282155073895</v>
      </c>
      <c r="M3748">
        <v>0.92689093777133458</v>
      </c>
      <c r="N3748" s="44">
        <v>5.1505312875673726E-3</v>
      </c>
      <c r="O3748" s="161"/>
      <c r="P3748" s="162"/>
      <c r="Q3748" s="162"/>
      <c r="R3748" s="163"/>
      <c r="S3748" s="161"/>
      <c r="V3748" s="163"/>
      <c r="W3748" s="164"/>
      <c r="X3748" s="164"/>
    </row>
    <row r="3749" spans="10:24" x14ac:dyDescent="0.25">
      <c r="J3749">
        <v>3746</v>
      </c>
      <c r="K3749" s="43">
        <v>2.2512225818563936E-3</v>
      </c>
      <c r="L3749">
        <v>0.46645125244656949</v>
      </c>
      <c r="M3749">
        <v>0.58659985610343124</v>
      </c>
      <c r="N3749" s="44">
        <v>9.7231329469887551E-2</v>
      </c>
      <c r="O3749" s="161"/>
      <c r="P3749" s="162"/>
      <c r="Q3749" s="162"/>
      <c r="R3749" s="163"/>
      <c r="S3749" s="161"/>
      <c r="V3749" s="163"/>
      <c r="W3749" s="164"/>
      <c r="X3749" s="164"/>
    </row>
    <row r="3750" spans="10:24" x14ac:dyDescent="0.25">
      <c r="J3750">
        <v>3747</v>
      </c>
      <c r="K3750" s="43">
        <v>0.91608745461950469</v>
      </c>
      <c r="L3750">
        <v>0.77298565869528124</v>
      </c>
      <c r="M3750">
        <v>0.97472983600436447</v>
      </c>
      <c r="N3750" s="44">
        <v>0.97247186521913198</v>
      </c>
      <c r="O3750" s="161"/>
      <c r="P3750" s="162"/>
      <c r="Q3750" s="162"/>
      <c r="R3750" s="163"/>
      <c r="S3750" s="161"/>
      <c r="V3750" s="163"/>
      <c r="W3750" s="164"/>
      <c r="X3750" s="164"/>
    </row>
    <row r="3751" spans="10:24" x14ac:dyDescent="0.25">
      <c r="J3751">
        <v>3748</v>
      </c>
      <c r="K3751" s="43">
        <v>0.24571693655882754</v>
      </c>
      <c r="L3751">
        <v>0.7468012551068226</v>
      </c>
      <c r="M3751">
        <v>0.27894013494673098</v>
      </c>
      <c r="N3751" s="44">
        <v>0.95154921710632412</v>
      </c>
      <c r="O3751" s="161"/>
      <c r="P3751" s="162"/>
      <c r="Q3751" s="162"/>
      <c r="R3751" s="163"/>
      <c r="S3751" s="161"/>
      <c r="V3751" s="163"/>
      <c r="W3751" s="164"/>
      <c r="X3751" s="164"/>
    </row>
    <row r="3752" spans="10:24" x14ac:dyDescent="0.25">
      <c r="J3752">
        <v>3749</v>
      </c>
      <c r="K3752" s="43">
        <v>0.76991278069330649</v>
      </c>
      <c r="L3752">
        <v>0.14405534033494827</v>
      </c>
      <c r="M3752">
        <v>6.734711913433955E-2</v>
      </c>
      <c r="N3752" s="44">
        <v>0.41962866127551068</v>
      </c>
      <c r="O3752" s="161"/>
      <c r="P3752" s="162"/>
      <c r="Q3752" s="162"/>
      <c r="R3752" s="163"/>
      <c r="S3752" s="161"/>
      <c r="V3752" s="163"/>
      <c r="W3752" s="164"/>
      <c r="X3752" s="164"/>
    </row>
    <row r="3753" spans="10:24" x14ac:dyDescent="0.25">
      <c r="J3753">
        <v>3750</v>
      </c>
      <c r="K3753" s="43">
        <v>0.15323087346639119</v>
      </c>
      <c r="L3753">
        <v>0.29692469459364212</v>
      </c>
      <c r="M3753">
        <v>0.80007106153761332</v>
      </c>
      <c r="N3753" s="44">
        <v>0.81637903955857727</v>
      </c>
      <c r="O3753" s="161"/>
      <c r="P3753" s="162"/>
      <c r="Q3753" s="162"/>
      <c r="R3753" s="163"/>
      <c r="S3753" s="161"/>
      <c r="V3753" s="163"/>
      <c r="W3753" s="164"/>
      <c r="X3753" s="164"/>
    </row>
    <row r="3754" spans="10:24" x14ac:dyDescent="0.25">
      <c r="J3754">
        <v>3751</v>
      </c>
      <c r="K3754" s="43">
        <v>0.21565656739901551</v>
      </c>
      <c r="L3754">
        <v>0.14256356662716629</v>
      </c>
      <c r="M3754">
        <v>0.43959976057916983</v>
      </c>
      <c r="N3754" s="44">
        <v>0.35471237632382713</v>
      </c>
      <c r="O3754" s="161"/>
      <c r="P3754" s="162"/>
      <c r="Q3754" s="162"/>
      <c r="R3754" s="163"/>
      <c r="S3754" s="161"/>
      <c r="V3754" s="163"/>
      <c r="W3754" s="164"/>
      <c r="X3754" s="164"/>
    </row>
    <row r="3755" spans="10:24" x14ac:dyDescent="0.25">
      <c r="J3755">
        <v>3752</v>
      </c>
      <c r="K3755" s="43">
        <v>0.30585799008095593</v>
      </c>
      <c r="L3755">
        <v>0.28813725561865666</v>
      </c>
      <c r="M3755">
        <v>9.3500817400063663E-2</v>
      </c>
      <c r="N3755" s="44">
        <v>0.60204555363074919</v>
      </c>
      <c r="O3755" s="161"/>
      <c r="P3755" s="162"/>
      <c r="Q3755" s="162"/>
      <c r="R3755" s="163"/>
      <c r="S3755" s="161"/>
      <c r="V3755" s="163"/>
      <c r="W3755" s="164"/>
      <c r="X3755" s="164"/>
    </row>
    <row r="3756" spans="10:24" x14ac:dyDescent="0.25">
      <c r="J3756">
        <v>3753</v>
      </c>
      <c r="K3756" s="43">
        <v>0.91334780366904511</v>
      </c>
      <c r="L3756">
        <v>0.56535192413721336</v>
      </c>
      <c r="M3756">
        <v>0.75706667730409527</v>
      </c>
      <c r="N3756" s="44">
        <v>0.76628976867570298</v>
      </c>
      <c r="O3756" s="161"/>
      <c r="P3756" s="162"/>
      <c r="Q3756" s="162"/>
      <c r="R3756" s="163"/>
      <c r="S3756" s="161"/>
      <c r="V3756" s="163"/>
      <c r="W3756" s="164"/>
      <c r="X3756" s="164"/>
    </row>
    <row r="3757" spans="10:24" x14ac:dyDescent="0.25">
      <c r="J3757">
        <v>3754</v>
      </c>
      <c r="K3757" s="43">
        <v>0.80587209481683464</v>
      </c>
      <c r="L3757">
        <v>0.52300248185958909</v>
      </c>
      <c r="M3757">
        <v>0.80368019647377653</v>
      </c>
      <c r="N3757" s="44">
        <v>0.57403556126580724</v>
      </c>
      <c r="O3757" s="161"/>
      <c r="P3757" s="162"/>
      <c r="Q3757" s="162"/>
      <c r="R3757" s="163"/>
      <c r="S3757" s="161"/>
      <c r="V3757" s="163"/>
      <c r="W3757" s="164"/>
      <c r="X3757" s="164"/>
    </row>
    <row r="3758" spans="10:24" x14ac:dyDescent="0.25">
      <c r="J3758">
        <v>3755</v>
      </c>
      <c r="K3758" s="43">
        <v>0.89362776153060675</v>
      </c>
      <c r="L3758">
        <v>0.84640766932445033</v>
      </c>
      <c r="M3758">
        <v>0.68884140771734437</v>
      </c>
      <c r="N3758" s="44">
        <v>0.84980847060775799</v>
      </c>
      <c r="O3758" s="161"/>
      <c r="P3758" s="162"/>
      <c r="Q3758" s="162"/>
      <c r="R3758" s="163"/>
      <c r="S3758" s="161"/>
      <c r="V3758" s="163"/>
      <c r="W3758" s="164"/>
      <c r="X3758" s="164"/>
    </row>
    <row r="3759" spans="10:24" x14ac:dyDescent="0.25">
      <c r="J3759">
        <v>3756</v>
      </c>
      <c r="K3759" s="43">
        <v>1.2480702193441551E-2</v>
      </c>
      <c r="L3759">
        <v>0.91381351837121827</v>
      </c>
      <c r="M3759">
        <v>0.59138618355403572</v>
      </c>
      <c r="N3759" s="44">
        <v>9.8366286981826034E-2</v>
      </c>
      <c r="O3759" s="161"/>
      <c r="P3759" s="162"/>
      <c r="Q3759" s="162"/>
      <c r="R3759" s="163"/>
      <c r="S3759" s="161"/>
      <c r="V3759" s="163"/>
      <c r="W3759" s="164"/>
      <c r="X3759" s="164"/>
    </row>
    <row r="3760" spans="10:24" x14ac:dyDescent="0.25">
      <c r="J3760">
        <v>3757</v>
      </c>
      <c r="K3760" s="43">
        <v>0.26430970369467754</v>
      </c>
      <c r="L3760">
        <v>0.13218275060646478</v>
      </c>
      <c r="M3760">
        <v>0.35991438590364144</v>
      </c>
      <c r="N3760" s="44">
        <v>0.58702093048632809</v>
      </c>
      <c r="O3760" s="161"/>
      <c r="P3760" s="162"/>
      <c r="Q3760" s="162"/>
      <c r="R3760" s="163"/>
      <c r="S3760" s="161"/>
      <c r="V3760" s="163"/>
      <c r="W3760" s="164"/>
      <c r="X3760" s="164"/>
    </row>
    <row r="3761" spans="10:24" x14ac:dyDescent="0.25">
      <c r="J3761">
        <v>3758</v>
      </c>
      <c r="K3761" s="43">
        <v>0.94045779905713567</v>
      </c>
      <c r="L3761">
        <v>0.69560040879159035</v>
      </c>
      <c r="M3761">
        <v>0.67955534908923276</v>
      </c>
      <c r="N3761" s="44">
        <v>0.60624067677112048</v>
      </c>
      <c r="O3761" s="161"/>
      <c r="P3761" s="162"/>
      <c r="Q3761" s="162"/>
      <c r="R3761" s="163"/>
      <c r="S3761" s="161"/>
      <c r="V3761" s="163"/>
      <c r="W3761" s="164"/>
      <c r="X3761" s="164"/>
    </row>
    <row r="3762" spans="10:24" x14ac:dyDescent="0.25">
      <c r="J3762">
        <v>3759</v>
      </c>
      <c r="K3762" s="43">
        <v>0.45054265186147258</v>
      </c>
      <c r="L3762">
        <v>0.37920041093563051</v>
      </c>
      <c r="M3762">
        <v>0.75358442238494738</v>
      </c>
      <c r="N3762" s="44">
        <v>0.95295173915907738</v>
      </c>
      <c r="O3762" s="161"/>
      <c r="P3762" s="162"/>
      <c r="Q3762" s="162"/>
      <c r="R3762" s="163"/>
      <c r="S3762" s="161"/>
      <c r="V3762" s="163"/>
      <c r="W3762" s="164"/>
      <c r="X3762" s="164"/>
    </row>
    <row r="3763" spans="10:24" x14ac:dyDescent="0.25">
      <c r="J3763">
        <v>3760</v>
      </c>
      <c r="K3763" s="43">
        <v>0.33066436773197505</v>
      </c>
      <c r="L3763">
        <v>0.3122545037715363</v>
      </c>
      <c r="M3763">
        <v>0.78395498704990418</v>
      </c>
      <c r="N3763" s="44">
        <v>0.46613385016240372</v>
      </c>
      <c r="O3763" s="161"/>
      <c r="P3763" s="162"/>
      <c r="Q3763" s="162"/>
      <c r="R3763" s="163"/>
      <c r="S3763" s="161"/>
      <c r="V3763" s="163"/>
      <c r="W3763" s="164"/>
      <c r="X3763" s="164"/>
    </row>
    <row r="3764" spans="10:24" x14ac:dyDescent="0.25">
      <c r="J3764">
        <v>3761</v>
      </c>
      <c r="K3764" s="43">
        <v>0.15191657447476703</v>
      </c>
      <c r="L3764">
        <v>0.61744179107507979</v>
      </c>
      <c r="M3764">
        <v>0.52718048484918889</v>
      </c>
      <c r="N3764" s="44">
        <v>0.40737866231655906</v>
      </c>
      <c r="O3764" s="161"/>
      <c r="P3764" s="162"/>
      <c r="Q3764" s="162"/>
      <c r="R3764" s="163"/>
      <c r="S3764" s="161"/>
      <c r="V3764" s="163"/>
      <c r="W3764" s="164"/>
      <c r="X3764" s="164"/>
    </row>
    <row r="3765" spans="10:24" x14ac:dyDescent="0.25">
      <c r="J3765">
        <v>3762</v>
      </c>
      <c r="K3765" s="43">
        <v>0.87344042760958196</v>
      </c>
      <c r="L3765">
        <v>9.0560809818418631E-2</v>
      </c>
      <c r="M3765">
        <v>0.26857467991022388</v>
      </c>
      <c r="N3765" s="44">
        <v>0.84955772976209487</v>
      </c>
      <c r="O3765" s="161"/>
      <c r="P3765" s="162"/>
      <c r="Q3765" s="162"/>
      <c r="R3765" s="163"/>
      <c r="S3765" s="161"/>
      <c r="V3765" s="163"/>
      <c r="W3765" s="164"/>
      <c r="X3765" s="164"/>
    </row>
    <row r="3766" spans="10:24" x14ac:dyDescent="0.25">
      <c r="J3766">
        <v>3763</v>
      </c>
      <c r="K3766" s="43">
        <v>0.67098261544152615</v>
      </c>
      <c r="L3766">
        <v>0.66758178270963076</v>
      </c>
      <c r="M3766">
        <v>0.61212780841122649</v>
      </c>
      <c r="N3766" s="44">
        <v>0.83899379655556972</v>
      </c>
      <c r="O3766" s="161"/>
      <c r="P3766" s="162"/>
      <c r="Q3766" s="162"/>
      <c r="R3766" s="163"/>
      <c r="S3766" s="161"/>
      <c r="V3766" s="163"/>
      <c r="W3766" s="164"/>
      <c r="X3766" s="164"/>
    </row>
    <row r="3767" spans="10:24" x14ac:dyDescent="0.25">
      <c r="J3767">
        <v>3764</v>
      </c>
      <c r="K3767" s="43">
        <v>0.66793758128636016</v>
      </c>
      <c r="L3767">
        <v>0.41910627707025117</v>
      </c>
      <c r="M3767">
        <v>0.27090048423074609</v>
      </c>
      <c r="N3767" s="44">
        <v>0.77114739103626639</v>
      </c>
      <c r="O3767" s="161"/>
      <c r="P3767" s="162"/>
      <c r="Q3767" s="162"/>
      <c r="R3767" s="163"/>
      <c r="S3767" s="161"/>
      <c r="V3767" s="163"/>
      <c r="W3767" s="164"/>
      <c r="X3767" s="164"/>
    </row>
    <row r="3768" spans="10:24" x14ac:dyDescent="0.25">
      <c r="J3768">
        <v>3765</v>
      </c>
      <c r="K3768" s="43">
        <v>0.82205339378729569</v>
      </c>
      <c r="L3768">
        <v>0.14792382088908329</v>
      </c>
      <c r="M3768">
        <v>1.9820425782900442E-2</v>
      </c>
      <c r="N3768" s="44">
        <v>0.12550850728016827</v>
      </c>
      <c r="O3768" s="161"/>
      <c r="P3768" s="162"/>
      <c r="Q3768" s="162"/>
      <c r="R3768" s="163"/>
      <c r="S3768" s="161"/>
      <c r="V3768" s="163"/>
      <c r="W3768" s="164"/>
      <c r="X3768" s="164"/>
    </row>
    <row r="3769" spans="10:24" x14ac:dyDescent="0.25">
      <c r="J3769">
        <v>3766</v>
      </c>
      <c r="K3769" s="43">
        <v>0.22148254476537477</v>
      </c>
      <c r="L3769">
        <v>0.6974889865582744</v>
      </c>
      <c r="M3769">
        <v>0.35859371970468035</v>
      </c>
      <c r="N3769" s="44">
        <v>0.40366601216149212</v>
      </c>
      <c r="O3769" s="161"/>
      <c r="P3769" s="162"/>
      <c r="Q3769" s="162"/>
      <c r="R3769" s="163"/>
      <c r="S3769" s="161"/>
      <c r="V3769" s="163"/>
      <c r="W3769" s="164"/>
      <c r="X3769" s="164"/>
    </row>
    <row r="3770" spans="10:24" x14ac:dyDescent="0.25">
      <c r="J3770">
        <v>3767</v>
      </c>
      <c r="K3770" s="43">
        <v>0.13499707788517246</v>
      </c>
      <c r="L3770">
        <v>0.36392332090826951</v>
      </c>
      <c r="M3770">
        <v>3.5272470289693825E-2</v>
      </c>
      <c r="N3770" s="44">
        <v>0.4444598686761031</v>
      </c>
      <c r="O3770" s="161"/>
      <c r="P3770" s="162"/>
      <c r="Q3770" s="162"/>
      <c r="R3770" s="163"/>
      <c r="S3770" s="161"/>
      <c r="V3770" s="163"/>
      <c r="W3770" s="164"/>
      <c r="X3770" s="164"/>
    </row>
    <row r="3771" spans="10:24" x14ac:dyDescent="0.25">
      <c r="J3771">
        <v>3768</v>
      </c>
      <c r="K3771" s="43">
        <v>0.15721097088889813</v>
      </c>
      <c r="L3771">
        <v>0.33142344502063892</v>
      </c>
      <c r="M3771">
        <v>2.7572143587430875E-2</v>
      </c>
      <c r="N3771" s="44">
        <v>0.40152838576597571</v>
      </c>
      <c r="O3771" s="161"/>
      <c r="P3771" s="162"/>
      <c r="Q3771" s="162"/>
      <c r="R3771" s="163"/>
      <c r="S3771" s="161"/>
      <c r="V3771" s="163"/>
      <c r="W3771" s="164"/>
      <c r="X3771" s="164"/>
    </row>
    <row r="3772" spans="10:24" x14ac:dyDescent="0.25">
      <c r="J3772">
        <v>3769</v>
      </c>
      <c r="K3772" s="43">
        <v>0.80688627884038588</v>
      </c>
      <c r="L3772">
        <v>4.413253833793096E-2</v>
      </c>
      <c r="M3772">
        <v>0.23128126592000697</v>
      </c>
      <c r="N3772" s="44">
        <v>8.1201620991124379E-2</v>
      </c>
      <c r="O3772" s="161"/>
      <c r="P3772" s="162"/>
      <c r="Q3772" s="162"/>
      <c r="R3772" s="163"/>
      <c r="S3772" s="161"/>
      <c r="V3772" s="163"/>
      <c r="W3772" s="164"/>
      <c r="X3772" s="164"/>
    </row>
    <row r="3773" spans="10:24" x14ac:dyDescent="0.25">
      <c r="J3773">
        <v>3770</v>
      </c>
      <c r="K3773" s="43">
        <v>3.2256184622193596E-3</v>
      </c>
      <c r="L3773">
        <v>0.64188570937879419</v>
      </c>
      <c r="M3773">
        <v>0.92284571967296525</v>
      </c>
      <c r="N3773" s="44">
        <v>0.95293122516215478</v>
      </c>
      <c r="O3773" s="161"/>
      <c r="P3773" s="162"/>
      <c r="Q3773" s="162"/>
      <c r="R3773" s="163"/>
      <c r="S3773" s="161"/>
      <c r="V3773" s="163"/>
      <c r="W3773" s="164"/>
      <c r="X3773" s="164"/>
    </row>
    <row r="3774" spans="10:24" x14ac:dyDescent="0.25">
      <c r="J3774">
        <v>3771</v>
      </c>
      <c r="K3774" s="43">
        <v>0.93528085987587317</v>
      </c>
      <c r="L3774">
        <v>0.33873246410003999</v>
      </c>
      <c r="M3774">
        <v>0.15438066255362071</v>
      </c>
      <c r="N3774" s="44">
        <v>0.99260775473548835</v>
      </c>
      <c r="O3774" s="161"/>
      <c r="P3774" s="162"/>
      <c r="Q3774" s="162"/>
      <c r="R3774" s="163"/>
      <c r="S3774" s="161"/>
      <c r="V3774" s="163"/>
      <c r="W3774" s="164"/>
      <c r="X3774" s="164"/>
    </row>
    <row r="3775" spans="10:24" x14ac:dyDescent="0.25">
      <c r="J3775">
        <v>3772</v>
      </c>
      <c r="K3775" s="43">
        <v>0.66807470248165768</v>
      </c>
      <c r="L3775">
        <v>0.52969623838149127</v>
      </c>
      <c r="M3775">
        <v>0.69407562691355074</v>
      </c>
      <c r="N3775" s="44">
        <v>0.58666439346829335</v>
      </c>
      <c r="O3775" s="161"/>
      <c r="P3775" s="162"/>
      <c r="Q3775" s="162"/>
      <c r="R3775" s="163"/>
      <c r="S3775" s="161"/>
      <c r="V3775" s="163"/>
      <c r="W3775" s="164"/>
      <c r="X3775" s="164"/>
    </row>
    <row r="3776" spans="10:24" x14ac:dyDescent="0.25">
      <c r="J3776">
        <v>3773</v>
      </c>
      <c r="K3776" s="43">
        <v>0.30861473375433945</v>
      </c>
      <c r="L3776">
        <v>0.76785092861063886</v>
      </c>
      <c r="M3776">
        <v>6.5781401527310712E-2</v>
      </c>
      <c r="N3776" s="44">
        <v>0.17277694707281654</v>
      </c>
      <c r="O3776" s="161"/>
      <c r="P3776" s="162"/>
      <c r="Q3776" s="162"/>
      <c r="R3776" s="163"/>
      <c r="S3776" s="161"/>
      <c r="V3776" s="163"/>
      <c r="W3776" s="164"/>
      <c r="X3776" s="164"/>
    </row>
    <row r="3777" spans="10:24" x14ac:dyDescent="0.25">
      <c r="J3777">
        <v>3774</v>
      </c>
      <c r="K3777" s="43">
        <v>0.27957061920082826</v>
      </c>
      <c r="L3777">
        <v>0.44114760669575126</v>
      </c>
      <c r="M3777">
        <v>0.3311385425233242</v>
      </c>
      <c r="N3777" s="44">
        <v>0.21847622327218141</v>
      </c>
      <c r="O3777" s="161"/>
      <c r="P3777" s="162"/>
      <c r="Q3777" s="162"/>
      <c r="R3777" s="163"/>
      <c r="S3777" s="161"/>
      <c r="V3777" s="163"/>
      <c r="W3777" s="164"/>
      <c r="X3777" s="164"/>
    </row>
    <row r="3778" spans="10:24" x14ac:dyDescent="0.25">
      <c r="J3778">
        <v>3775</v>
      </c>
      <c r="K3778" s="43">
        <v>2.7773022812622616E-2</v>
      </c>
      <c r="L3778">
        <v>0.27023330464822592</v>
      </c>
      <c r="M3778">
        <v>0.16335286624662715</v>
      </c>
      <c r="N3778" s="44">
        <v>8.2276970327054944E-2</v>
      </c>
      <c r="O3778" s="161"/>
      <c r="P3778" s="162"/>
      <c r="Q3778" s="162"/>
      <c r="R3778" s="163"/>
      <c r="S3778" s="161"/>
      <c r="V3778" s="163"/>
      <c r="W3778" s="164"/>
      <c r="X3778" s="164"/>
    </row>
    <row r="3779" spans="10:24" x14ac:dyDescent="0.25">
      <c r="J3779">
        <v>3776</v>
      </c>
      <c r="K3779" s="43">
        <v>3.0999356387856447E-2</v>
      </c>
      <c r="L3779">
        <v>0.45606707414352865</v>
      </c>
      <c r="M3779">
        <v>0.7862922985161992</v>
      </c>
      <c r="N3779" s="44">
        <v>0.85152807233502337</v>
      </c>
      <c r="O3779" s="161"/>
      <c r="P3779" s="162"/>
      <c r="Q3779" s="162"/>
      <c r="R3779" s="163"/>
      <c r="S3779" s="161"/>
      <c r="V3779" s="163"/>
      <c r="W3779" s="164"/>
      <c r="X3779" s="164"/>
    </row>
    <row r="3780" spans="10:24" x14ac:dyDescent="0.25">
      <c r="J3780">
        <v>3777</v>
      </c>
      <c r="K3780" s="43">
        <v>0.73353596544432931</v>
      </c>
      <c r="L3780">
        <v>0.43894292014919001</v>
      </c>
      <c r="M3780">
        <v>0.41814884855595813</v>
      </c>
      <c r="N3780" s="44">
        <v>0.72279612908343716</v>
      </c>
      <c r="O3780" s="161"/>
      <c r="P3780" s="162"/>
      <c r="Q3780" s="162"/>
      <c r="R3780" s="163"/>
      <c r="S3780" s="161"/>
      <c r="V3780" s="163"/>
      <c r="W3780" s="164"/>
      <c r="X3780" s="164"/>
    </row>
    <row r="3781" spans="10:24" x14ac:dyDescent="0.25">
      <c r="J3781">
        <v>3778</v>
      </c>
      <c r="K3781" s="43">
        <v>0.14409473157441122</v>
      </c>
      <c r="L3781">
        <v>0.27948480994644009</v>
      </c>
      <c r="M3781">
        <v>0.55914350185331085</v>
      </c>
      <c r="N3781" s="44">
        <v>0.75078180599639821</v>
      </c>
      <c r="O3781" s="161"/>
      <c r="P3781" s="162"/>
      <c r="Q3781" s="162"/>
      <c r="R3781" s="163"/>
      <c r="S3781" s="161"/>
      <c r="V3781" s="163"/>
      <c r="W3781" s="164"/>
      <c r="X3781" s="164"/>
    </row>
    <row r="3782" spans="10:24" x14ac:dyDescent="0.25">
      <c r="J3782">
        <v>3779</v>
      </c>
      <c r="K3782" s="43">
        <v>0.79747953918285985</v>
      </c>
      <c r="L3782">
        <v>4.8982538356664773E-2</v>
      </c>
      <c r="M3782">
        <v>0.19566068899771882</v>
      </c>
      <c r="N3782" s="44">
        <v>0.50104416030644028</v>
      </c>
      <c r="O3782" s="161"/>
      <c r="P3782" s="162"/>
      <c r="Q3782" s="162"/>
      <c r="R3782" s="163"/>
      <c r="S3782" s="161"/>
      <c r="V3782" s="163"/>
      <c r="W3782" s="164"/>
      <c r="X3782" s="164"/>
    </row>
    <row r="3783" spans="10:24" x14ac:dyDescent="0.25">
      <c r="J3783">
        <v>3780</v>
      </c>
      <c r="K3783" s="43">
        <v>0.56486875492964017</v>
      </c>
      <c r="L3783">
        <v>9.7665538942800723E-2</v>
      </c>
      <c r="M3783">
        <v>0.33890263232201923</v>
      </c>
      <c r="N3783" s="44">
        <v>0.24107263375595667</v>
      </c>
      <c r="O3783" s="161"/>
      <c r="P3783" s="162"/>
      <c r="Q3783" s="162"/>
      <c r="R3783" s="163"/>
      <c r="S3783" s="161"/>
      <c r="V3783" s="163"/>
      <c r="W3783" s="164"/>
      <c r="X3783" s="164"/>
    </row>
    <row r="3784" spans="10:24" x14ac:dyDescent="0.25">
      <c r="J3784">
        <v>3781</v>
      </c>
      <c r="K3784" s="43">
        <v>0.65323584626591957</v>
      </c>
      <c r="L3784">
        <v>0.19036472154244843</v>
      </c>
      <c r="M3784">
        <v>0.67347199837211036</v>
      </c>
      <c r="N3784" s="44">
        <v>0.82047723610369372</v>
      </c>
      <c r="O3784" s="161"/>
      <c r="P3784" s="162"/>
      <c r="Q3784" s="162"/>
      <c r="R3784" s="163"/>
      <c r="S3784" s="161"/>
      <c r="V3784" s="163"/>
      <c r="W3784" s="164"/>
      <c r="X3784" s="164"/>
    </row>
    <row r="3785" spans="10:24" x14ac:dyDescent="0.25">
      <c r="J3785">
        <v>3782</v>
      </c>
      <c r="K3785" s="43">
        <v>4.6014524070486895E-2</v>
      </c>
      <c r="L3785">
        <v>0.36251087324015163</v>
      </c>
      <c r="M3785">
        <v>0.54208985316990765</v>
      </c>
      <c r="N3785" s="44">
        <v>0.5651531797512771</v>
      </c>
      <c r="O3785" s="161"/>
      <c r="P3785" s="162"/>
      <c r="Q3785" s="162"/>
      <c r="R3785" s="163"/>
      <c r="S3785" s="161"/>
      <c r="V3785" s="163"/>
      <c r="W3785" s="164"/>
      <c r="X3785" s="164"/>
    </row>
    <row r="3786" spans="10:24" x14ac:dyDescent="0.25">
      <c r="J3786">
        <v>3783</v>
      </c>
      <c r="K3786" s="43">
        <v>0.45580224254244639</v>
      </c>
      <c r="L3786">
        <v>0.81697992801289954</v>
      </c>
      <c r="M3786">
        <v>0.95020817489185749</v>
      </c>
      <c r="N3786" s="44">
        <v>0.28406152404259544</v>
      </c>
      <c r="O3786" s="161"/>
      <c r="P3786" s="162"/>
      <c r="Q3786" s="162"/>
      <c r="R3786" s="163"/>
      <c r="S3786" s="161"/>
      <c r="V3786" s="163"/>
      <c r="W3786" s="164"/>
      <c r="X3786" s="164"/>
    </row>
    <row r="3787" spans="10:24" x14ac:dyDescent="0.25">
      <c r="J3787">
        <v>3784</v>
      </c>
      <c r="K3787" s="43">
        <v>0.7645498442188553</v>
      </c>
      <c r="L3787">
        <v>0.93624418318480662</v>
      </c>
      <c r="M3787">
        <v>0.26469586011369428</v>
      </c>
      <c r="N3787" s="44">
        <v>0.53823405132952307</v>
      </c>
      <c r="O3787" s="161"/>
      <c r="P3787" s="162"/>
      <c r="Q3787" s="162"/>
      <c r="R3787" s="163"/>
      <c r="S3787" s="161"/>
      <c r="V3787" s="163"/>
      <c r="W3787" s="164"/>
      <c r="X3787" s="164"/>
    </row>
    <row r="3788" spans="10:24" x14ac:dyDescent="0.25">
      <c r="J3788">
        <v>3785</v>
      </c>
      <c r="K3788" s="43">
        <v>0.58717246037120596</v>
      </c>
      <c r="L3788">
        <v>0.744674757059679</v>
      </c>
      <c r="M3788">
        <v>0.63119025368390647</v>
      </c>
      <c r="N3788" s="44">
        <v>0.53764884334364083</v>
      </c>
      <c r="O3788" s="161"/>
      <c r="P3788" s="162"/>
      <c r="Q3788" s="162"/>
      <c r="R3788" s="163"/>
      <c r="S3788" s="161"/>
      <c r="V3788" s="163"/>
      <c r="W3788" s="164"/>
      <c r="X3788" s="164"/>
    </row>
    <row r="3789" spans="10:24" x14ac:dyDescent="0.25">
      <c r="J3789">
        <v>3786</v>
      </c>
      <c r="K3789" s="43">
        <v>0.65044314991784424</v>
      </c>
      <c r="L3789">
        <v>1.6077827811176504E-2</v>
      </c>
      <c r="M3789">
        <v>0.35514989519019802</v>
      </c>
      <c r="N3789" s="44">
        <v>0.89979666385363799</v>
      </c>
      <c r="O3789" s="161"/>
      <c r="P3789" s="162"/>
      <c r="Q3789" s="162"/>
      <c r="R3789" s="163"/>
      <c r="S3789" s="161"/>
      <c r="V3789" s="163"/>
      <c r="W3789" s="164"/>
      <c r="X3789" s="164"/>
    </row>
    <row r="3790" spans="10:24" x14ac:dyDescent="0.25">
      <c r="J3790">
        <v>3787</v>
      </c>
      <c r="K3790" s="43">
        <v>0.47561145442576658</v>
      </c>
      <c r="L3790">
        <v>0.68526415251311179</v>
      </c>
      <c r="M3790">
        <v>0.91305031249749491</v>
      </c>
      <c r="N3790" s="44">
        <v>0.59993272041523338</v>
      </c>
      <c r="O3790" s="161"/>
      <c r="P3790" s="162"/>
      <c r="Q3790" s="162"/>
      <c r="R3790" s="163"/>
      <c r="S3790" s="161"/>
      <c r="V3790" s="163"/>
      <c r="W3790" s="164"/>
      <c r="X3790" s="164"/>
    </row>
    <row r="3791" spans="10:24" x14ac:dyDescent="0.25">
      <c r="J3791">
        <v>3788</v>
      </c>
      <c r="K3791" s="43">
        <v>0.60846467685188654</v>
      </c>
      <c r="L3791">
        <v>0.63166948248430155</v>
      </c>
      <c r="M3791">
        <v>0.53097400777522896</v>
      </c>
      <c r="N3791" s="44">
        <v>0.78814391398711925</v>
      </c>
      <c r="O3791" s="161"/>
      <c r="P3791" s="162"/>
      <c r="Q3791" s="162"/>
      <c r="R3791" s="163"/>
      <c r="S3791" s="161"/>
      <c r="V3791" s="163"/>
      <c r="W3791" s="164"/>
      <c r="X3791" s="164"/>
    </row>
    <row r="3792" spans="10:24" x14ac:dyDescent="0.25">
      <c r="J3792">
        <v>3789</v>
      </c>
      <c r="K3792" s="43">
        <v>0.22973608619491737</v>
      </c>
      <c r="L3792">
        <v>0.23808527763037157</v>
      </c>
      <c r="M3792">
        <v>0.89479103787274838</v>
      </c>
      <c r="N3792" s="44">
        <v>0.13451925218126237</v>
      </c>
      <c r="O3792" s="161"/>
      <c r="P3792" s="162"/>
      <c r="Q3792" s="162"/>
      <c r="R3792" s="163"/>
      <c r="S3792" s="161"/>
      <c r="V3792" s="163"/>
      <c r="W3792" s="164"/>
      <c r="X3792" s="164"/>
    </row>
    <row r="3793" spans="10:24" x14ac:dyDescent="0.25">
      <c r="J3793">
        <v>3790</v>
      </c>
      <c r="K3793" s="43">
        <v>0.84310115320717671</v>
      </c>
      <c r="L3793">
        <v>0.26747802787799979</v>
      </c>
      <c r="M3793">
        <v>0.99617543267458575</v>
      </c>
      <c r="N3793" s="44">
        <v>0.50040274297951548</v>
      </c>
      <c r="O3793" s="161"/>
      <c r="P3793" s="162"/>
      <c r="Q3793" s="162"/>
      <c r="R3793" s="163"/>
      <c r="S3793" s="161"/>
      <c r="V3793" s="163"/>
      <c r="W3793" s="164"/>
      <c r="X3793" s="164"/>
    </row>
    <row r="3794" spans="10:24" x14ac:dyDescent="0.25">
      <c r="J3794">
        <v>3791</v>
      </c>
      <c r="K3794" s="43">
        <v>0.3673139312341287</v>
      </c>
      <c r="L3794">
        <v>0.49244198659173266</v>
      </c>
      <c r="M3794">
        <v>4.7725047898691142E-2</v>
      </c>
      <c r="N3794" s="44">
        <v>0.4150163388526783</v>
      </c>
      <c r="O3794" s="161"/>
      <c r="P3794" s="162"/>
      <c r="Q3794" s="162"/>
      <c r="R3794" s="163"/>
      <c r="S3794" s="161"/>
      <c r="V3794" s="163"/>
      <c r="W3794" s="164"/>
      <c r="X3794" s="164"/>
    </row>
    <row r="3795" spans="10:24" x14ac:dyDescent="0.25">
      <c r="J3795">
        <v>3792</v>
      </c>
      <c r="K3795" s="43">
        <v>0.92555607406486962</v>
      </c>
      <c r="L3795">
        <v>6.54445250272081E-2</v>
      </c>
      <c r="M3795">
        <v>0.3601044226752782</v>
      </c>
      <c r="N3795" s="44">
        <v>0.66291302966608079</v>
      </c>
      <c r="O3795" s="161"/>
      <c r="P3795" s="162"/>
      <c r="Q3795" s="162"/>
      <c r="R3795" s="163"/>
      <c r="S3795" s="161"/>
      <c r="V3795" s="163"/>
      <c r="W3795" s="164"/>
      <c r="X3795" s="164"/>
    </row>
    <row r="3796" spans="10:24" x14ac:dyDescent="0.25">
      <c r="J3796">
        <v>3793</v>
      </c>
      <c r="K3796" s="43">
        <v>0.41066142308232689</v>
      </c>
      <c r="L3796">
        <v>0.4409301050536969</v>
      </c>
      <c r="M3796">
        <v>0.26303930565282518</v>
      </c>
      <c r="N3796" s="44">
        <v>0.85349536837365847</v>
      </c>
      <c r="O3796" s="161"/>
      <c r="P3796" s="162"/>
      <c r="Q3796" s="162"/>
      <c r="R3796" s="163"/>
      <c r="S3796" s="161"/>
      <c r="V3796" s="163"/>
      <c r="W3796" s="164"/>
      <c r="X3796" s="164"/>
    </row>
    <row r="3797" spans="10:24" x14ac:dyDescent="0.25">
      <c r="J3797">
        <v>3794</v>
      </c>
      <c r="K3797" s="43">
        <v>0.77040547584567987</v>
      </c>
      <c r="L3797">
        <v>4.962688236050028E-2</v>
      </c>
      <c r="M3797">
        <v>0.32752097936454228</v>
      </c>
      <c r="N3797" s="44">
        <v>0.25973650784151237</v>
      </c>
      <c r="O3797" s="161"/>
      <c r="P3797" s="162"/>
      <c r="Q3797" s="162"/>
      <c r="R3797" s="163"/>
      <c r="S3797" s="161"/>
      <c r="V3797" s="163"/>
      <c r="W3797" s="164"/>
      <c r="X3797" s="164"/>
    </row>
    <row r="3798" spans="10:24" x14ac:dyDescent="0.25">
      <c r="J3798">
        <v>3795</v>
      </c>
      <c r="K3798" s="43">
        <v>0.54302641048585032</v>
      </c>
      <c r="L3798">
        <v>0.34083016016764944</v>
      </c>
      <c r="M3798">
        <v>0.92239395250933898</v>
      </c>
      <c r="N3798" s="44">
        <v>0.52510669975744884</v>
      </c>
      <c r="O3798" s="161"/>
      <c r="P3798" s="162"/>
      <c r="Q3798" s="162"/>
      <c r="R3798" s="163"/>
      <c r="S3798" s="161"/>
      <c r="V3798" s="163"/>
      <c r="W3798" s="164"/>
      <c r="X3798" s="164"/>
    </row>
    <row r="3799" spans="10:24" x14ac:dyDescent="0.25">
      <c r="J3799">
        <v>3796</v>
      </c>
      <c r="K3799" s="43">
        <v>0.9144610245461563</v>
      </c>
      <c r="L3799">
        <v>0.38336035326767415</v>
      </c>
      <c r="M3799">
        <v>0.73602408557765553</v>
      </c>
      <c r="N3799" s="44">
        <v>0.84218269035337268</v>
      </c>
      <c r="O3799" s="161"/>
      <c r="P3799" s="162"/>
      <c r="Q3799" s="162"/>
      <c r="R3799" s="163"/>
      <c r="S3799" s="161"/>
      <c r="V3799" s="163"/>
      <c r="W3799" s="164"/>
      <c r="X3799" s="164"/>
    </row>
    <row r="3800" spans="10:24" x14ac:dyDescent="0.25">
      <c r="J3800">
        <v>3797</v>
      </c>
      <c r="K3800" s="43">
        <v>0.88382658001362802</v>
      </c>
      <c r="L3800">
        <v>3.340266785182322E-2</v>
      </c>
      <c r="M3800">
        <v>0.1133737249511334</v>
      </c>
      <c r="N3800" s="44">
        <v>0.42234418495887338</v>
      </c>
      <c r="O3800" s="161"/>
      <c r="P3800" s="162"/>
      <c r="Q3800" s="162"/>
      <c r="R3800" s="163"/>
      <c r="S3800" s="161"/>
      <c r="V3800" s="163"/>
      <c r="W3800" s="164"/>
      <c r="X3800" s="164"/>
    </row>
    <row r="3801" spans="10:24" x14ac:dyDescent="0.25">
      <c r="J3801">
        <v>3798</v>
      </c>
      <c r="K3801" s="43">
        <v>0.14173194596267003</v>
      </c>
      <c r="L3801">
        <v>0.64302933150689456</v>
      </c>
      <c r="M3801">
        <v>0.49853235763720116</v>
      </c>
      <c r="N3801" s="44">
        <v>0.63726995432862577</v>
      </c>
      <c r="O3801" s="161"/>
      <c r="P3801" s="162"/>
      <c r="Q3801" s="162"/>
      <c r="R3801" s="163"/>
      <c r="S3801" s="161"/>
      <c r="V3801" s="163"/>
      <c r="W3801" s="164"/>
      <c r="X3801" s="164"/>
    </row>
    <row r="3802" spans="10:24" x14ac:dyDescent="0.25">
      <c r="J3802">
        <v>3799</v>
      </c>
      <c r="K3802" s="43">
        <v>0.65670137712285592</v>
      </c>
      <c r="L3802">
        <v>0.32194136379991301</v>
      </c>
      <c r="M3802">
        <v>0.70006326180113321</v>
      </c>
      <c r="N3802" s="44">
        <v>0.61368665748275864</v>
      </c>
      <c r="O3802" s="161"/>
      <c r="P3802" s="162"/>
      <c r="Q3802" s="162"/>
      <c r="R3802" s="163"/>
      <c r="S3802" s="161"/>
      <c r="V3802" s="163"/>
      <c r="W3802" s="164"/>
      <c r="X3802" s="164"/>
    </row>
    <row r="3803" spans="10:24" x14ac:dyDescent="0.25">
      <c r="J3803">
        <v>3800</v>
      </c>
      <c r="K3803" s="43">
        <v>0.50642964974577287</v>
      </c>
      <c r="L3803">
        <v>0.79309238124853787</v>
      </c>
      <c r="M3803">
        <v>0.76089384027009177</v>
      </c>
      <c r="N3803" s="44">
        <v>0.46918706499254459</v>
      </c>
      <c r="O3803" s="161"/>
      <c r="P3803" s="162"/>
      <c r="Q3803" s="162"/>
      <c r="R3803" s="163"/>
      <c r="S3803" s="161"/>
      <c r="V3803" s="163"/>
      <c r="W3803" s="164"/>
      <c r="X3803" s="164"/>
    </row>
    <row r="3804" spans="10:24" x14ac:dyDescent="0.25">
      <c r="J3804">
        <v>3801</v>
      </c>
      <c r="K3804" s="43">
        <v>0.9090793753416414</v>
      </c>
      <c r="L3804">
        <v>0.36749629713107079</v>
      </c>
      <c r="M3804">
        <v>0.84061461147268235</v>
      </c>
      <c r="N3804" s="44">
        <v>0.47782210672697523</v>
      </c>
      <c r="O3804" s="161"/>
      <c r="P3804" s="162"/>
      <c r="Q3804" s="162"/>
      <c r="R3804" s="163"/>
      <c r="S3804" s="161"/>
      <c r="V3804" s="163"/>
      <c r="W3804" s="164"/>
      <c r="X3804" s="164"/>
    </row>
    <row r="3805" spans="10:24" x14ac:dyDescent="0.25">
      <c r="J3805">
        <v>3802</v>
      </c>
      <c r="K3805" s="43">
        <v>0.76014114285233159</v>
      </c>
      <c r="L3805">
        <v>0.77973433485356347</v>
      </c>
      <c r="M3805">
        <v>0.63072729678517059</v>
      </c>
      <c r="N3805" s="44">
        <v>0.62295413335108973</v>
      </c>
      <c r="O3805" s="161"/>
      <c r="P3805" s="162"/>
      <c r="Q3805" s="162"/>
      <c r="R3805" s="163"/>
      <c r="S3805" s="161"/>
      <c r="V3805" s="163"/>
      <c r="W3805" s="164"/>
      <c r="X3805" s="164"/>
    </row>
    <row r="3806" spans="10:24" x14ac:dyDescent="0.25">
      <c r="J3806">
        <v>3803</v>
      </c>
      <c r="K3806" s="43">
        <v>0.51217100365686519</v>
      </c>
      <c r="L3806">
        <v>0.29076945488290518</v>
      </c>
      <c r="M3806">
        <v>0.57964585277932912</v>
      </c>
      <c r="N3806" s="44">
        <v>0.17946752204476413</v>
      </c>
      <c r="O3806" s="161"/>
      <c r="P3806" s="162"/>
      <c r="Q3806" s="162"/>
      <c r="R3806" s="163"/>
      <c r="S3806" s="161"/>
      <c r="V3806" s="163"/>
      <c r="W3806" s="164"/>
      <c r="X3806" s="164"/>
    </row>
    <row r="3807" spans="10:24" x14ac:dyDescent="0.25">
      <c r="J3807">
        <v>3804</v>
      </c>
      <c r="K3807" s="43">
        <v>0.13600228620099042</v>
      </c>
      <c r="L3807">
        <v>0.4182892949202468</v>
      </c>
      <c r="M3807">
        <v>0.37882899500031231</v>
      </c>
      <c r="N3807" s="44">
        <v>0.83781064194338406</v>
      </c>
      <c r="O3807" s="161"/>
      <c r="P3807" s="162"/>
      <c r="Q3807" s="162"/>
      <c r="R3807" s="163"/>
      <c r="S3807" s="161"/>
      <c r="V3807" s="163"/>
      <c r="W3807" s="164"/>
      <c r="X3807" s="164"/>
    </row>
    <row r="3808" spans="10:24" x14ac:dyDescent="0.25">
      <c r="J3808">
        <v>3805</v>
      </c>
      <c r="K3808" s="43">
        <v>0.35941601918814881</v>
      </c>
      <c r="L3808">
        <v>0.81450666447024167</v>
      </c>
      <c r="M3808">
        <v>4.2182401707995809E-2</v>
      </c>
      <c r="N3808" s="44">
        <v>0.75611715780161259</v>
      </c>
      <c r="O3808" s="161"/>
      <c r="P3808" s="162"/>
      <c r="Q3808" s="162"/>
      <c r="R3808" s="163"/>
      <c r="S3808" s="161"/>
      <c r="V3808" s="163"/>
      <c r="W3808" s="164"/>
      <c r="X3808" s="164"/>
    </row>
    <row r="3809" spans="10:24" x14ac:dyDescent="0.25">
      <c r="J3809">
        <v>3806</v>
      </c>
      <c r="K3809" s="43">
        <v>0.31872703082496601</v>
      </c>
      <c r="L3809">
        <v>9.6215397478959797E-2</v>
      </c>
      <c r="M3809">
        <v>0.48977934139674506</v>
      </c>
      <c r="N3809" s="44">
        <v>0.56719460348809381</v>
      </c>
      <c r="O3809" s="161"/>
      <c r="P3809" s="162"/>
      <c r="Q3809" s="162"/>
      <c r="R3809" s="163"/>
      <c r="S3809" s="161"/>
      <c r="V3809" s="163"/>
      <c r="W3809" s="164"/>
      <c r="X3809" s="164"/>
    </row>
    <row r="3810" spans="10:24" x14ac:dyDescent="0.25">
      <c r="J3810">
        <v>3807</v>
      </c>
      <c r="K3810" s="43">
        <v>0.85729425192053665</v>
      </c>
      <c r="L3810">
        <v>0.7520949331101584</v>
      </c>
      <c r="M3810">
        <v>0.76466525150161291</v>
      </c>
      <c r="N3810" s="44">
        <v>0.409907382644767</v>
      </c>
      <c r="O3810" s="161"/>
      <c r="P3810" s="162"/>
      <c r="Q3810" s="162"/>
      <c r="R3810" s="163"/>
      <c r="S3810" s="161"/>
      <c r="V3810" s="163"/>
      <c r="W3810" s="164"/>
      <c r="X3810" s="164"/>
    </row>
    <row r="3811" spans="10:24" x14ac:dyDescent="0.25">
      <c r="J3811">
        <v>3808</v>
      </c>
      <c r="K3811" s="43">
        <v>0.78768263826900409</v>
      </c>
      <c r="L3811">
        <v>0.96531242546843177</v>
      </c>
      <c r="M3811">
        <v>0.4154521408254791</v>
      </c>
      <c r="N3811" s="44">
        <v>0.23790082907675303</v>
      </c>
      <c r="O3811" s="161"/>
      <c r="P3811" s="162"/>
      <c r="Q3811" s="162"/>
      <c r="R3811" s="163"/>
      <c r="S3811" s="161"/>
      <c r="V3811" s="163"/>
      <c r="W3811" s="164"/>
      <c r="X3811" s="164"/>
    </row>
    <row r="3812" spans="10:24" x14ac:dyDescent="0.25">
      <c r="J3812">
        <v>3809</v>
      </c>
      <c r="K3812" s="43">
        <v>6.8808594243229271E-2</v>
      </c>
      <c r="L3812">
        <v>0.17270189917504897</v>
      </c>
      <c r="M3812">
        <v>0.35826047714880904</v>
      </c>
      <c r="N3812" s="44">
        <v>0.34713390963886048</v>
      </c>
      <c r="O3812" s="161"/>
      <c r="P3812" s="162"/>
      <c r="Q3812" s="162"/>
      <c r="R3812" s="163"/>
      <c r="S3812" s="161"/>
      <c r="V3812" s="163"/>
      <c r="W3812" s="164"/>
      <c r="X3812" s="164"/>
    </row>
    <row r="3813" spans="10:24" x14ac:dyDescent="0.25">
      <c r="J3813">
        <v>3810</v>
      </c>
      <c r="K3813" s="43">
        <v>0.51577997034060064</v>
      </c>
      <c r="L3813">
        <v>0.77594213963298231</v>
      </c>
      <c r="M3813">
        <v>0.50325788059741439</v>
      </c>
      <c r="N3813" s="44">
        <v>0.45455803504986658</v>
      </c>
      <c r="O3813" s="161"/>
      <c r="P3813" s="162"/>
      <c r="Q3813" s="162"/>
      <c r="R3813" s="163"/>
      <c r="S3813" s="161"/>
      <c r="V3813" s="163"/>
      <c r="W3813" s="164"/>
      <c r="X3813" s="164"/>
    </row>
    <row r="3814" spans="10:24" x14ac:dyDescent="0.25">
      <c r="J3814">
        <v>3811</v>
      </c>
      <c r="K3814" s="43">
        <v>0.28082848248330694</v>
      </c>
      <c r="L3814">
        <v>0.65731164962759847</v>
      </c>
      <c r="M3814">
        <v>0.72454507545014368</v>
      </c>
      <c r="N3814" s="44">
        <v>0.63397936576700631</v>
      </c>
      <c r="O3814" s="161"/>
      <c r="P3814" s="162"/>
      <c r="Q3814" s="162"/>
      <c r="R3814" s="163"/>
      <c r="S3814" s="161"/>
      <c r="V3814" s="163"/>
      <c r="W3814" s="164"/>
      <c r="X3814" s="164"/>
    </row>
    <row r="3815" spans="10:24" x14ac:dyDescent="0.25">
      <c r="J3815">
        <v>3812</v>
      </c>
      <c r="K3815" s="43">
        <v>0.72048856897575586</v>
      </c>
      <c r="L3815">
        <v>0.61348448576986292</v>
      </c>
      <c r="M3815">
        <v>0.71506244154959919</v>
      </c>
      <c r="N3815" s="44">
        <v>0.22447175567735411</v>
      </c>
      <c r="O3815" s="161"/>
      <c r="P3815" s="162"/>
      <c r="Q3815" s="162"/>
      <c r="R3815" s="163"/>
      <c r="S3815" s="161"/>
      <c r="V3815" s="163"/>
      <c r="W3815" s="164"/>
      <c r="X3815" s="164"/>
    </row>
    <row r="3816" spans="10:24" x14ac:dyDescent="0.25">
      <c r="J3816">
        <v>3813</v>
      </c>
      <c r="K3816" s="43">
        <v>0.66601351751136706</v>
      </c>
      <c r="L3816">
        <v>0.44217302132562297</v>
      </c>
      <c r="M3816">
        <v>0.4230154580039257</v>
      </c>
      <c r="N3816" s="44">
        <v>0.90037131153116845</v>
      </c>
      <c r="O3816" s="161"/>
      <c r="P3816" s="162"/>
      <c r="Q3816" s="162"/>
      <c r="R3816" s="163"/>
      <c r="S3816" s="161"/>
      <c r="V3816" s="163"/>
      <c r="W3816" s="164"/>
      <c r="X3816" s="164"/>
    </row>
    <row r="3817" spans="10:24" x14ac:dyDescent="0.25">
      <c r="J3817">
        <v>3814</v>
      </c>
      <c r="K3817" s="43">
        <v>0.96251106450967128</v>
      </c>
      <c r="L3817">
        <v>0.74353351532322332</v>
      </c>
      <c r="M3817">
        <v>0.94191515086596866</v>
      </c>
      <c r="N3817" s="44">
        <v>0.78897781280443524</v>
      </c>
      <c r="O3817" s="161"/>
      <c r="P3817" s="162"/>
      <c r="Q3817" s="162"/>
      <c r="R3817" s="163"/>
      <c r="S3817" s="161"/>
      <c r="V3817" s="163"/>
      <c r="W3817" s="164"/>
      <c r="X3817" s="164"/>
    </row>
    <row r="3818" spans="10:24" x14ac:dyDescent="0.25">
      <c r="J3818">
        <v>3815</v>
      </c>
      <c r="K3818" s="43">
        <v>7.4326699126861406E-2</v>
      </c>
      <c r="L3818">
        <v>0.8806628018898266</v>
      </c>
      <c r="M3818">
        <v>0.32420627606866637</v>
      </c>
      <c r="N3818" s="44">
        <v>0.70842192945740323</v>
      </c>
      <c r="O3818" s="161"/>
      <c r="P3818" s="162"/>
      <c r="Q3818" s="162"/>
      <c r="R3818" s="163"/>
      <c r="S3818" s="161"/>
      <c r="V3818" s="163"/>
      <c r="W3818" s="164"/>
      <c r="X3818" s="164"/>
    </row>
    <row r="3819" spans="10:24" x14ac:dyDescent="0.25">
      <c r="J3819">
        <v>3816</v>
      </c>
      <c r="K3819" s="43">
        <v>0.80318446498356044</v>
      </c>
      <c r="L3819">
        <v>0.88692286055915526</v>
      </c>
      <c r="M3819">
        <v>0.20817801176793049</v>
      </c>
      <c r="N3819" s="44">
        <v>0.97071200653368828</v>
      </c>
      <c r="O3819" s="161"/>
      <c r="P3819" s="162"/>
      <c r="Q3819" s="162"/>
      <c r="R3819" s="163"/>
      <c r="S3819" s="161"/>
      <c r="V3819" s="163"/>
      <c r="W3819" s="164"/>
      <c r="X3819" s="164"/>
    </row>
    <row r="3820" spans="10:24" x14ac:dyDescent="0.25">
      <c r="J3820">
        <v>3817</v>
      </c>
      <c r="K3820" s="43">
        <v>0.7602083111464385</v>
      </c>
      <c r="L3820">
        <v>5.7706802407409885E-2</v>
      </c>
      <c r="M3820">
        <v>0.14919108723282992</v>
      </c>
      <c r="N3820" s="44">
        <v>0.96820546863452284</v>
      </c>
      <c r="O3820" s="161"/>
      <c r="P3820" s="162"/>
      <c r="Q3820" s="162"/>
      <c r="R3820" s="163"/>
      <c r="S3820" s="161"/>
      <c r="V3820" s="163"/>
      <c r="W3820" s="164"/>
      <c r="X3820" s="164"/>
    </row>
    <row r="3821" spans="10:24" x14ac:dyDescent="0.25">
      <c r="J3821">
        <v>3818</v>
      </c>
      <c r="K3821" s="43">
        <v>0.92351032567366032</v>
      </c>
      <c r="L3821">
        <v>0.39068306825072441</v>
      </c>
      <c r="M3821">
        <v>0.30409896593446406</v>
      </c>
      <c r="N3821" s="44">
        <v>0.17602715404500957</v>
      </c>
      <c r="O3821" s="161"/>
      <c r="P3821" s="162"/>
      <c r="Q3821" s="162"/>
      <c r="R3821" s="163"/>
      <c r="S3821" s="161"/>
      <c r="V3821" s="163"/>
      <c r="W3821" s="164"/>
      <c r="X3821" s="164"/>
    </row>
    <row r="3822" spans="10:24" x14ac:dyDescent="0.25">
      <c r="J3822">
        <v>3819</v>
      </c>
      <c r="K3822" s="43">
        <v>0.68879716463281204</v>
      </c>
      <c r="L3822">
        <v>0.24771020031341584</v>
      </c>
      <c r="M3822">
        <v>0.13620012974417317</v>
      </c>
      <c r="N3822" s="44">
        <v>2.7863704728816718E-2</v>
      </c>
      <c r="O3822" s="161"/>
      <c r="P3822" s="162"/>
      <c r="Q3822" s="162"/>
      <c r="R3822" s="163"/>
      <c r="S3822" s="161"/>
      <c r="V3822" s="163"/>
      <c r="W3822" s="164"/>
      <c r="X3822" s="164"/>
    </row>
    <row r="3823" spans="10:24" x14ac:dyDescent="0.25">
      <c r="J3823">
        <v>3820</v>
      </c>
      <c r="K3823" s="43">
        <v>0.85761546044461601</v>
      </c>
      <c r="L3823">
        <v>0.47728345397349636</v>
      </c>
      <c r="M3823">
        <v>0.77832062220777898</v>
      </c>
      <c r="N3823" s="44">
        <v>0.23832195957267721</v>
      </c>
      <c r="O3823" s="161"/>
      <c r="P3823" s="162"/>
      <c r="Q3823" s="162"/>
      <c r="R3823" s="163"/>
      <c r="S3823" s="161"/>
      <c r="V3823" s="163"/>
      <c r="W3823" s="164"/>
      <c r="X3823" s="164"/>
    </row>
    <row r="3824" spans="10:24" x14ac:dyDescent="0.25">
      <c r="J3824">
        <v>3821</v>
      </c>
      <c r="K3824" s="43">
        <v>0.99680855828423698</v>
      </c>
      <c r="L3824">
        <v>0.90962763982198946</v>
      </c>
      <c r="M3824">
        <v>0.94584766943999254</v>
      </c>
      <c r="N3824" s="44">
        <v>0.19578346022905291</v>
      </c>
      <c r="O3824" s="161"/>
      <c r="P3824" s="162"/>
      <c r="Q3824" s="162"/>
      <c r="R3824" s="163"/>
      <c r="S3824" s="161"/>
      <c r="V3824" s="163"/>
      <c r="W3824" s="164"/>
      <c r="X3824" s="164"/>
    </row>
    <row r="3825" spans="10:24" x14ac:dyDescent="0.25">
      <c r="J3825">
        <v>3822</v>
      </c>
      <c r="K3825" s="43">
        <v>0.87694026484622745</v>
      </c>
      <c r="L3825">
        <v>0.37451025432529383</v>
      </c>
      <c r="M3825">
        <v>0.42863990180217526</v>
      </c>
      <c r="N3825" s="44">
        <v>0.37334116747403023</v>
      </c>
      <c r="O3825" s="161"/>
      <c r="P3825" s="162"/>
      <c r="Q3825" s="162"/>
      <c r="R3825" s="163"/>
      <c r="S3825" s="161"/>
      <c r="V3825" s="163"/>
      <c r="W3825" s="164"/>
      <c r="X3825" s="164"/>
    </row>
    <row r="3826" spans="10:24" x14ac:dyDescent="0.25">
      <c r="J3826">
        <v>3823</v>
      </c>
      <c r="K3826" s="43">
        <v>0.38913881715395371</v>
      </c>
      <c r="L3826">
        <v>0.62551850915871621</v>
      </c>
      <c r="M3826">
        <v>0.21889474545323939</v>
      </c>
      <c r="N3826" s="44">
        <v>0.36459967843626373</v>
      </c>
      <c r="O3826" s="161"/>
      <c r="P3826" s="162"/>
      <c r="Q3826" s="162"/>
      <c r="R3826" s="163"/>
      <c r="S3826" s="161"/>
      <c r="V3826" s="163"/>
      <c r="W3826" s="164"/>
      <c r="X3826" s="164"/>
    </row>
    <row r="3827" spans="10:24" x14ac:dyDescent="0.25">
      <c r="J3827">
        <v>3824</v>
      </c>
      <c r="K3827" s="43">
        <v>0.66640725270106682</v>
      </c>
      <c r="L3827">
        <v>0.70303814146020316</v>
      </c>
      <c r="M3827">
        <v>0.39670672253086925</v>
      </c>
      <c r="N3827" s="44">
        <v>0.87996535486063399</v>
      </c>
      <c r="O3827" s="161"/>
      <c r="P3827" s="162"/>
      <c r="Q3827" s="162"/>
      <c r="R3827" s="163"/>
      <c r="S3827" s="161"/>
      <c r="V3827" s="163"/>
      <c r="W3827" s="164"/>
      <c r="X3827" s="164"/>
    </row>
    <row r="3828" spans="10:24" x14ac:dyDescent="0.25">
      <c r="J3828">
        <v>3825</v>
      </c>
      <c r="K3828" s="43">
        <v>0.8925151679524651</v>
      </c>
      <c r="L3828">
        <v>0.74179934784392831</v>
      </c>
      <c r="M3828">
        <v>0.82002593430727877</v>
      </c>
      <c r="N3828" s="44">
        <v>0.37182259183521738</v>
      </c>
      <c r="O3828" s="161"/>
      <c r="P3828" s="162"/>
      <c r="Q3828" s="162"/>
      <c r="R3828" s="163"/>
      <c r="S3828" s="161"/>
      <c r="V3828" s="163"/>
      <c r="W3828" s="164"/>
      <c r="X3828" s="164"/>
    </row>
    <row r="3829" spans="10:24" x14ac:dyDescent="0.25">
      <c r="J3829">
        <v>3826</v>
      </c>
      <c r="K3829" s="43">
        <v>0.20932479427164774</v>
      </c>
      <c r="L3829">
        <v>0.282002296559558</v>
      </c>
      <c r="M3829">
        <v>0.47305421949968685</v>
      </c>
      <c r="N3829" s="44">
        <v>0.39328500070102024</v>
      </c>
      <c r="O3829" s="161"/>
      <c r="P3829" s="162"/>
      <c r="Q3829" s="162"/>
      <c r="R3829" s="163"/>
      <c r="S3829" s="161"/>
      <c r="V3829" s="163"/>
      <c r="W3829" s="164"/>
      <c r="X3829" s="164"/>
    </row>
    <row r="3830" spans="10:24" x14ac:dyDescent="0.25">
      <c r="J3830">
        <v>3827</v>
      </c>
      <c r="K3830" s="43">
        <v>0.83856243448942114</v>
      </c>
      <c r="L3830">
        <v>0.2675780828719907</v>
      </c>
      <c r="M3830">
        <v>4.804464332451186E-2</v>
      </c>
      <c r="N3830" s="44">
        <v>0.21559621786587668</v>
      </c>
      <c r="O3830" s="161"/>
      <c r="P3830" s="162"/>
      <c r="Q3830" s="162"/>
      <c r="R3830" s="163"/>
      <c r="S3830" s="161"/>
      <c r="V3830" s="163"/>
      <c r="W3830" s="164"/>
      <c r="X3830" s="164"/>
    </row>
    <row r="3831" spans="10:24" x14ac:dyDescent="0.25">
      <c r="J3831">
        <v>3828</v>
      </c>
      <c r="K3831" s="43">
        <v>0.88409390647691533</v>
      </c>
      <c r="L3831">
        <v>0.21577703196324782</v>
      </c>
      <c r="M3831">
        <v>0.58434487321361317</v>
      </c>
      <c r="N3831" s="44">
        <v>0.33062779595755398</v>
      </c>
      <c r="O3831" s="161"/>
      <c r="P3831" s="162"/>
      <c r="Q3831" s="162"/>
      <c r="R3831" s="163"/>
      <c r="S3831" s="161"/>
      <c r="V3831" s="163"/>
      <c r="W3831" s="164"/>
      <c r="X3831" s="164"/>
    </row>
    <row r="3832" spans="10:24" x14ac:dyDescent="0.25">
      <c r="J3832">
        <v>3829</v>
      </c>
      <c r="K3832" s="43">
        <v>0.97883106823370603</v>
      </c>
      <c r="L3832">
        <v>0.66370788825383509</v>
      </c>
      <c r="M3832">
        <v>0.4333290913727168</v>
      </c>
      <c r="N3832" s="44">
        <v>0.53580033386109527</v>
      </c>
      <c r="O3832" s="161"/>
      <c r="P3832" s="162"/>
      <c r="Q3832" s="162"/>
      <c r="R3832" s="163"/>
      <c r="S3832" s="161"/>
      <c r="V3832" s="163"/>
      <c r="W3832" s="164"/>
      <c r="X3832" s="164"/>
    </row>
    <row r="3833" spans="10:24" x14ac:dyDescent="0.25">
      <c r="J3833">
        <v>3830</v>
      </c>
      <c r="K3833" s="43">
        <v>0.72166848568636344</v>
      </c>
      <c r="L3833">
        <v>2.1551057842750798E-2</v>
      </c>
      <c r="M3833">
        <v>0.24095907615390944</v>
      </c>
      <c r="N3833" s="44">
        <v>0.10405791814730214</v>
      </c>
      <c r="O3833" s="161"/>
      <c r="P3833" s="162"/>
      <c r="Q3833" s="162"/>
      <c r="R3833" s="163"/>
      <c r="S3833" s="161"/>
      <c r="V3833" s="163"/>
      <c r="W3833" s="164"/>
      <c r="X3833" s="164"/>
    </row>
    <row r="3834" spans="10:24" x14ac:dyDescent="0.25">
      <c r="J3834">
        <v>3831</v>
      </c>
      <c r="K3834" s="43">
        <v>0.79827839774548515</v>
      </c>
      <c r="L3834">
        <v>0.34921541268277356</v>
      </c>
      <c r="M3834">
        <v>0.67898325658821213</v>
      </c>
      <c r="N3834" s="44">
        <v>0.64065931777543472</v>
      </c>
      <c r="O3834" s="161"/>
      <c r="P3834" s="162"/>
      <c r="Q3834" s="162"/>
      <c r="R3834" s="163"/>
      <c r="S3834" s="161"/>
      <c r="V3834" s="163"/>
      <c r="W3834" s="164"/>
      <c r="X3834" s="164"/>
    </row>
    <row r="3835" spans="10:24" x14ac:dyDescent="0.25">
      <c r="J3835">
        <v>3832</v>
      </c>
      <c r="K3835" s="43">
        <v>0.13616255006266531</v>
      </c>
      <c r="L3835">
        <v>0.11231249187892012</v>
      </c>
      <c r="M3835">
        <v>0.70779504840581065</v>
      </c>
      <c r="N3835" s="44">
        <v>0.66942439853374769</v>
      </c>
      <c r="O3835" s="161"/>
      <c r="P3835" s="162"/>
      <c r="Q3835" s="162"/>
      <c r="R3835" s="163"/>
      <c r="S3835" s="161"/>
      <c r="V3835" s="163"/>
      <c r="W3835" s="164"/>
      <c r="X3835" s="164"/>
    </row>
    <row r="3836" spans="10:24" x14ac:dyDescent="0.25">
      <c r="J3836">
        <v>3833</v>
      </c>
      <c r="K3836" s="43">
        <v>0.41765452530338754</v>
      </c>
      <c r="L3836">
        <v>0.92736443497777643</v>
      </c>
      <c r="M3836">
        <v>0.10551933058988749</v>
      </c>
      <c r="N3836" s="44">
        <v>0.86750640117155442</v>
      </c>
      <c r="O3836" s="161"/>
      <c r="P3836" s="162"/>
      <c r="Q3836" s="162"/>
      <c r="R3836" s="163"/>
      <c r="S3836" s="161"/>
      <c r="V3836" s="163"/>
      <c r="W3836" s="164"/>
      <c r="X3836" s="164"/>
    </row>
    <row r="3837" spans="10:24" x14ac:dyDescent="0.25">
      <c r="J3837">
        <v>3834</v>
      </c>
      <c r="K3837" s="43">
        <v>0.50608351260969686</v>
      </c>
      <c r="L3837">
        <v>0.97544689592691924</v>
      </c>
      <c r="M3837">
        <v>0.48177508987981443</v>
      </c>
      <c r="N3837" s="44">
        <v>0.10854649352372481</v>
      </c>
      <c r="O3837" s="161"/>
      <c r="P3837" s="162"/>
      <c r="Q3837" s="162"/>
      <c r="R3837" s="163"/>
      <c r="S3837" s="161"/>
      <c r="V3837" s="163"/>
      <c r="W3837" s="164"/>
      <c r="X3837" s="164"/>
    </row>
    <row r="3838" spans="10:24" x14ac:dyDescent="0.25">
      <c r="J3838">
        <v>3835</v>
      </c>
      <c r="K3838" s="43">
        <v>0.34059871885070536</v>
      </c>
      <c r="L3838">
        <v>0.10010390936493641</v>
      </c>
      <c r="M3838">
        <v>3.6869648946532108E-2</v>
      </c>
      <c r="N3838" s="44">
        <v>1.5477112129901105E-2</v>
      </c>
      <c r="O3838" s="161"/>
      <c r="P3838" s="162"/>
      <c r="Q3838" s="162"/>
      <c r="R3838" s="163"/>
      <c r="S3838" s="161"/>
      <c r="V3838" s="163"/>
      <c r="W3838" s="164"/>
      <c r="X3838" s="164"/>
    </row>
    <row r="3839" spans="10:24" x14ac:dyDescent="0.25">
      <c r="J3839">
        <v>3836</v>
      </c>
      <c r="K3839" s="43">
        <v>0.64156425016044316</v>
      </c>
      <c r="L3839">
        <v>0.52460392126523414</v>
      </c>
      <c r="M3839">
        <v>0.71745474096030282</v>
      </c>
      <c r="N3839" s="44">
        <v>0.35515443056991525</v>
      </c>
      <c r="O3839" s="161"/>
      <c r="P3839" s="162"/>
      <c r="Q3839" s="162"/>
      <c r="R3839" s="163"/>
      <c r="S3839" s="161"/>
      <c r="V3839" s="163"/>
      <c r="W3839" s="164"/>
      <c r="X3839" s="164"/>
    </row>
    <row r="3840" spans="10:24" x14ac:dyDescent="0.25">
      <c r="J3840">
        <v>3837</v>
      </c>
      <c r="K3840" s="43">
        <v>0.95356195606188621</v>
      </c>
      <c r="L3840">
        <v>0.68473661231137906</v>
      </c>
      <c r="M3840">
        <v>0.68090605276535887</v>
      </c>
      <c r="N3840" s="44">
        <v>0.22698700976687225</v>
      </c>
      <c r="O3840" s="161"/>
      <c r="P3840" s="162"/>
      <c r="Q3840" s="162"/>
      <c r="R3840" s="163"/>
      <c r="S3840" s="161"/>
      <c r="V3840" s="163"/>
      <c r="W3840" s="164"/>
      <c r="X3840" s="164"/>
    </row>
    <row r="3841" spans="10:24" x14ac:dyDescent="0.25">
      <c r="J3841">
        <v>3838</v>
      </c>
      <c r="K3841" s="43">
        <v>0.16099300547778805</v>
      </c>
      <c r="L3841">
        <v>0.74227804031999278</v>
      </c>
      <c r="M3841">
        <v>0.60268256196735615</v>
      </c>
      <c r="N3841" s="44">
        <v>0.25096436799069155</v>
      </c>
      <c r="O3841" s="161"/>
      <c r="P3841" s="162"/>
      <c r="Q3841" s="162"/>
      <c r="R3841" s="163"/>
      <c r="S3841" s="161"/>
      <c r="V3841" s="163"/>
      <c r="W3841" s="164"/>
      <c r="X3841" s="164"/>
    </row>
    <row r="3842" spans="10:24" x14ac:dyDescent="0.25">
      <c r="J3842">
        <v>3839</v>
      </c>
      <c r="K3842" s="43">
        <v>0.71543237365954504</v>
      </c>
      <c r="L3842">
        <v>0.36173990989147209</v>
      </c>
      <c r="M3842">
        <v>0.94497568038578161</v>
      </c>
      <c r="N3842" s="44">
        <v>0.48804015264772582</v>
      </c>
      <c r="O3842" s="161"/>
      <c r="P3842" s="162"/>
      <c r="Q3842" s="162"/>
      <c r="R3842" s="163"/>
      <c r="S3842" s="161"/>
      <c r="V3842" s="163"/>
      <c r="W3842" s="164"/>
      <c r="X3842" s="164"/>
    </row>
    <row r="3843" spans="10:24" x14ac:dyDescent="0.25">
      <c r="J3843">
        <v>3840</v>
      </c>
      <c r="K3843" s="43">
        <v>0.79824210842150278</v>
      </c>
      <c r="L3843">
        <v>0.91485819241610056</v>
      </c>
      <c r="M3843">
        <v>0.67888422538871862</v>
      </c>
      <c r="N3843" s="44">
        <v>0.66852861321784385</v>
      </c>
      <c r="O3843" s="161"/>
      <c r="P3843" s="162"/>
      <c r="Q3843" s="162"/>
      <c r="R3843" s="163"/>
      <c r="S3843" s="161"/>
      <c r="V3843" s="163"/>
      <c r="W3843" s="164"/>
      <c r="X3843" s="164"/>
    </row>
    <row r="3844" spans="10:24" x14ac:dyDescent="0.25">
      <c r="J3844">
        <v>3841</v>
      </c>
      <c r="K3844" s="43">
        <v>0.8037756137856491</v>
      </c>
      <c r="L3844">
        <v>0.50261010914854343</v>
      </c>
      <c r="M3844">
        <v>0.2464727186853346</v>
      </c>
      <c r="N3844" s="44">
        <v>0.92831983487967085</v>
      </c>
      <c r="O3844" s="161"/>
      <c r="P3844" s="162"/>
      <c r="Q3844" s="162"/>
      <c r="R3844" s="163"/>
      <c r="S3844" s="161"/>
      <c r="V3844" s="163"/>
      <c r="W3844" s="164"/>
      <c r="X3844" s="164"/>
    </row>
    <row r="3845" spans="10:24" x14ac:dyDescent="0.25">
      <c r="J3845">
        <v>3842</v>
      </c>
      <c r="K3845" s="43">
        <v>0.46702947680698359</v>
      </c>
      <c r="L3845">
        <v>0.97593018215249505</v>
      </c>
      <c r="M3845">
        <v>0.34768797399201301</v>
      </c>
      <c r="N3845" s="44">
        <v>5.0664209226842449E-2</v>
      </c>
      <c r="O3845" s="161"/>
      <c r="P3845" s="162"/>
      <c r="Q3845" s="162"/>
      <c r="R3845" s="163"/>
      <c r="S3845" s="161"/>
      <c r="V3845" s="163"/>
      <c r="W3845" s="164"/>
      <c r="X3845" s="164"/>
    </row>
    <row r="3846" spans="10:24" x14ac:dyDescent="0.25">
      <c r="J3846">
        <v>3843</v>
      </c>
      <c r="K3846" s="43">
        <v>0.5340403205514318</v>
      </c>
      <c r="L3846">
        <v>0.21478017898040236</v>
      </c>
      <c r="M3846">
        <v>0.78185397027672265</v>
      </c>
      <c r="N3846" s="44">
        <v>0.42906656547744071</v>
      </c>
      <c r="O3846" s="161"/>
      <c r="P3846" s="162"/>
      <c r="Q3846" s="162"/>
      <c r="R3846" s="163"/>
      <c r="S3846" s="161"/>
      <c r="V3846" s="163"/>
      <c r="W3846" s="164"/>
      <c r="X3846" s="164"/>
    </row>
    <row r="3847" spans="10:24" x14ac:dyDescent="0.25">
      <c r="J3847">
        <v>3844</v>
      </c>
      <c r="K3847" s="43">
        <v>7.7764043468363631E-2</v>
      </c>
      <c r="L3847">
        <v>3.0683887837874235E-2</v>
      </c>
      <c r="M3847">
        <v>0.93928441043070765</v>
      </c>
      <c r="N3847" s="44">
        <v>4.1141223303504559E-2</v>
      </c>
      <c r="O3847" s="161"/>
      <c r="P3847" s="162"/>
      <c r="Q3847" s="162"/>
      <c r="R3847" s="163"/>
      <c r="S3847" s="161"/>
      <c r="V3847" s="163"/>
      <c r="W3847" s="164"/>
      <c r="X3847" s="164"/>
    </row>
    <row r="3848" spans="10:24" x14ac:dyDescent="0.25">
      <c r="J3848">
        <v>3845</v>
      </c>
      <c r="K3848" s="43">
        <v>0.4756303681610532</v>
      </c>
      <c r="L3848">
        <v>0.6281962453649006</v>
      </c>
      <c r="M3848">
        <v>0.83904866925598254</v>
      </c>
      <c r="N3848" s="44">
        <v>0.81163312463930648</v>
      </c>
      <c r="O3848" s="161"/>
      <c r="P3848" s="162"/>
      <c r="Q3848" s="162"/>
      <c r="R3848" s="163"/>
      <c r="S3848" s="161"/>
      <c r="V3848" s="163"/>
      <c r="W3848" s="164"/>
      <c r="X3848" s="164"/>
    </row>
    <row r="3849" spans="10:24" x14ac:dyDescent="0.25">
      <c r="J3849">
        <v>3846</v>
      </c>
      <c r="K3849" s="43">
        <v>0.36344489901068766</v>
      </c>
      <c r="L3849">
        <v>0.62255127791456522</v>
      </c>
      <c r="M3849">
        <v>0.31067707271472866</v>
      </c>
      <c r="N3849" s="44">
        <v>0.20805900516665621</v>
      </c>
      <c r="O3849" s="161"/>
      <c r="P3849" s="162"/>
      <c r="Q3849" s="162"/>
      <c r="R3849" s="163"/>
      <c r="S3849" s="161"/>
      <c r="V3849" s="163"/>
      <c r="W3849" s="164"/>
      <c r="X3849" s="164"/>
    </row>
    <row r="3850" spans="10:24" x14ac:dyDescent="0.25">
      <c r="J3850">
        <v>3847</v>
      </c>
      <c r="K3850" s="43">
        <v>0.66114938461472639</v>
      </c>
      <c r="L3850">
        <v>0.50974579079606375</v>
      </c>
      <c r="M3850">
        <v>0.74667868767266699</v>
      </c>
      <c r="N3850" s="44">
        <v>0.64520943774638706</v>
      </c>
      <c r="O3850" s="161"/>
      <c r="P3850" s="162"/>
      <c r="Q3850" s="162"/>
      <c r="R3850" s="163"/>
      <c r="S3850" s="161"/>
      <c r="V3850" s="163"/>
      <c r="W3850" s="164"/>
      <c r="X3850" s="164"/>
    </row>
    <row r="3851" spans="10:24" x14ac:dyDescent="0.25">
      <c r="J3851">
        <v>3848</v>
      </c>
      <c r="K3851" s="43">
        <v>0.56637705732180044</v>
      </c>
      <c r="L3851">
        <v>6.8109530908279869E-2</v>
      </c>
      <c r="M3851">
        <v>0.68756610030491483</v>
      </c>
      <c r="N3851" s="44">
        <v>0.26425051041991876</v>
      </c>
      <c r="O3851" s="161"/>
      <c r="P3851" s="162"/>
      <c r="Q3851" s="162"/>
      <c r="R3851" s="163"/>
      <c r="S3851" s="161"/>
      <c r="V3851" s="163"/>
      <c r="W3851" s="164"/>
      <c r="X3851" s="164"/>
    </row>
    <row r="3852" spans="10:24" x14ac:dyDescent="0.25">
      <c r="J3852">
        <v>3849</v>
      </c>
      <c r="K3852" s="43">
        <v>0.64951335379717989</v>
      </c>
      <c r="L3852">
        <v>0.36587255963957099</v>
      </c>
      <c r="M3852">
        <v>0.15905951679651531</v>
      </c>
      <c r="N3852" s="44">
        <v>0.12312936151169551</v>
      </c>
      <c r="O3852" s="161"/>
      <c r="P3852" s="162"/>
      <c r="Q3852" s="162"/>
      <c r="R3852" s="163"/>
      <c r="S3852" s="161"/>
      <c r="V3852" s="163"/>
      <c r="W3852" s="164"/>
      <c r="X3852" s="164"/>
    </row>
    <row r="3853" spans="10:24" x14ac:dyDescent="0.25">
      <c r="J3853">
        <v>3850</v>
      </c>
      <c r="K3853" s="43">
        <v>0.92991350245124627</v>
      </c>
      <c r="L3853">
        <v>0.39460478933695708</v>
      </c>
      <c r="M3853">
        <v>0.30402393254343985</v>
      </c>
      <c r="N3853" s="44">
        <v>0.35221290497591085</v>
      </c>
      <c r="O3853" s="161"/>
      <c r="P3853" s="162"/>
      <c r="Q3853" s="162"/>
      <c r="R3853" s="163"/>
      <c r="S3853" s="161"/>
      <c r="V3853" s="163"/>
      <c r="W3853" s="164"/>
      <c r="X3853" s="164"/>
    </row>
    <row r="3854" spans="10:24" x14ac:dyDescent="0.25">
      <c r="J3854">
        <v>3851</v>
      </c>
      <c r="K3854" s="43">
        <v>0.70261702131489334</v>
      </c>
      <c r="L3854">
        <v>0.34787448501066531</v>
      </c>
      <c r="M3854">
        <v>0.70530225968998661</v>
      </c>
      <c r="N3854" s="44">
        <v>0.619158769876893</v>
      </c>
      <c r="O3854" s="161"/>
      <c r="P3854" s="162"/>
      <c r="Q3854" s="162"/>
      <c r="R3854" s="163"/>
      <c r="S3854" s="161"/>
      <c r="V3854" s="163"/>
      <c r="W3854" s="164"/>
      <c r="X3854" s="164"/>
    </row>
    <row r="3855" spans="10:24" x14ac:dyDescent="0.25">
      <c r="J3855">
        <v>3852</v>
      </c>
      <c r="K3855" s="43">
        <v>0.40035225304491073</v>
      </c>
      <c r="L3855">
        <v>0.14774641765440255</v>
      </c>
      <c r="M3855">
        <v>0.55823040659548451</v>
      </c>
      <c r="N3855" s="44">
        <v>3.8020693135853545E-2</v>
      </c>
      <c r="O3855" s="161"/>
      <c r="P3855" s="162"/>
      <c r="Q3855" s="162"/>
      <c r="R3855" s="163"/>
      <c r="S3855" s="161"/>
      <c r="V3855" s="163"/>
      <c r="W3855" s="164"/>
      <c r="X3855" s="164"/>
    </row>
    <row r="3856" spans="10:24" x14ac:dyDescent="0.25">
      <c r="J3856">
        <v>3853</v>
      </c>
      <c r="K3856" s="43">
        <v>0.75399859630051214</v>
      </c>
      <c r="L3856">
        <v>0.22422791694691002</v>
      </c>
      <c r="M3856">
        <v>0.53247472056818956</v>
      </c>
      <c r="N3856" s="44">
        <v>0.93936711966029163</v>
      </c>
      <c r="O3856" s="161"/>
      <c r="P3856" s="162"/>
      <c r="Q3856" s="162"/>
      <c r="R3856" s="163"/>
      <c r="S3856" s="161"/>
      <c r="V3856" s="163"/>
      <c r="W3856" s="164"/>
      <c r="X3856" s="164"/>
    </row>
    <row r="3857" spans="10:24" x14ac:dyDescent="0.25">
      <c r="J3857">
        <v>3854</v>
      </c>
      <c r="K3857" s="43">
        <v>0.66337160037981591</v>
      </c>
      <c r="L3857">
        <v>0.695543852801631</v>
      </c>
      <c r="M3857">
        <v>0.28451013969286121</v>
      </c>
      <c r="N3857" s="44">
        <v>0.76241031159076533</v>
      </c>
      <c r="O3857" s="161"/>
      <c r="P3857" s="162"/>
      <c r="Q3857" s="162"/>
      <c r="R3857" s="163"/>
      <c r="S3857" s="161"/>
      <c r="V3857" s="163"/>
      <c r="W3857" s="164"/>
      <c r="X3857" s="164"/>
    </row>
    <row r="3858" spans="10:24" x14ac:dyDescent="0.25">
      <c r="J3858">
        <v>3855</v>
      </c>
      <c r="K3858" s="43">
        <v>0.47554773701361275</v>
      </c>
      <c r="L3858">
        <v>0.18866472123915012</v>
      </c>
      <c r="M3858">
        <v>0.40991938715790255</v>
      </c>
      <c r="N3858" s="44">
        <v>0.12107968619405307</v>
      </c>
      <c r="O3858" s="161"/>
      <c r="P3858" s="162"/>
      <c r="Q3858" s="162"/>
      <c r="R3858" s="163"/>
      <c r="S3858" s="161"/>
      <c r="V3858" s="163"/>
      <c r="W3858" s="164"/>
      <c r="X3858" s="164"/>
    </row>
    <row r="3859" spans="10:24" x14ac:dyDescent="0.25">
      <c r="J3859">
        <v>3856</v>
      </c>
      <c r="K3859" s="43">
        <v>0.84602032165434538</v>
      </c>
      <c r="L3859">
        <v>0.43252907368061666</v>
      </c>
      <c r="M3859">
        <v>0.4478479217741933</v>
      </c>
      <c r="N3859" s="44">
        <v>1.1720899234461291E-2</v>
      </c>
      <c r="O3859" s="161"/>
      <c r="P3859" s="162"/>
      <c r="Q3859" s="162"/>
      <c r="R3859" s="163"/>
      <c r="S3859" s="161"/>
      <c r="V3859" s="163"/>
      <c r="W3859" s="164"/>
      <c r="X3859" s="164"/>
    </row>
    <row r="3860" spans="10:24" x14ac:dyDescent="0.25">
      <c r="J3860">
        <v>3857</v>
      </c>
      <c r="K3860" s="43">
        <v>0.82576908185893272</v>
      </c>
      <c r="L3860">
        <v>0.37026103744583272</v>
      </c>
      <c r="M3860">
        <v>0.77949981465566243</v>
      </c>
      <c r="N3860" s="44">
        <v>0.30886463132921838</v>
      </c>
      <c r="O3860" s="161"/>
      <c r="P3860" s="162"/>
      <c r="Q3860" s="162"/>
      <c r="R3860" s="163"/>
      <c r="S3860" s="161"/>
      <c r="V3860" s="163"/>
      <c r="W3860" s="164"/>
      <c r="X3860" s="164"/>
    </row>
    <row r="3861" spans="10:24" x14ac:dyDescent="0.25">
      <c r="J3861">
        <v>3858</v>
      </c>
      <c r="K3861" s="43">
        <v>0.61592068343451345</v>
      </c>
      <c r="L3861">
        <v>0.86296451819228448</v>
      </c>
      <c r="M3861">
        <v>4.743869461434258E-2</v>
      </c>
      <c r="N3861" s="44">
        <v>0.59599188670560754</v>
      </c>
      <c r="O3861" s="161"/>
      <c r="P3861" s="162"/>
      <c r="Q3861" s="162"/>
      <c r="R3861" s="163"/>
      <c r="S3861" s="161"/>
      <c r="V3861" s="163"/>
      <c r="W3861" s="164"/>
      <c r="X3861" s="164"/>
    </row>
    <row r="3862" spans="10:24" x14ac:dyDescent="0.25">
      <c r="J3862">
        <v>3859</v>
      </c>
      <c r="K3862" s="43">
        <v>0.93336161455437061</v>
      </c>
      <c r="L3862">
        <v>0.22781983969294428</v>
      </c>
      <c r="M3862">
        <v>0.51288997151763305</v>
      </c>
      <c r="N3862" s="44">
        <v>0.34757045588335633</v>
      </c>
      <c r="O3862" s="161"/>
      <c r="P3862" s="162"/>
      <c r="Q3862" s="162"/>
      <c r="R3862" s="163"/>
      <c r="S3862" s="161"/>
      <c r="V3862" s="163"/>
      <c r="W3862" s="164"/>
      <c r="X3862" s="164"/>
    </row>
    <row r="3863" spans="10:24" x14ac:dyDescent="0.25">
      <c r="J3863">
        <v>3860</v>
      </c>
      <c r="K3863" s="43">
        <v>0.2300513257853799</v>
      </c>
      <c r="L3863">
        <v>0.35815127814253733</v>
      </c>
      <c r="M3863">
        <v>0.37110864362496732</v>
      </c>
      <c r="N3863" s="44">
        <v>0.66131384795499148</v>
      </c>
      <c r="O3863" s="161"/>
      <c r="P3863" s="162"/>
      <c r="Q3863" s="162"/>
      <c r="R3863" s="163"/>
      <c r="S3863" s="161"/>
      <c r="V3863" s="163"/>
      <c r="W3863" s="164"/>
      <c r="X3863" s="164"/>
    </row>
    <row r="3864" spans="10:24" x14ac:dyDescent="0.25">
      <c r="J3864">
        <v>3861</v>
      </c>
      <c r="K3864" s="43">
        <v>0.93032531363186033</v>
      </c>
      <c r="L3864">
        <v>0.508559260058839</v>
      </c>
      <c r="M3864">
        <v>0.30346076546737055</v>
      </c>
      <c r="N3864" s="44">
        <v>0.52264038330242446</v>
      </c>
      <c r="O3864" s="161"/>
      <c r="P3864" s="162"/>
      <c r="Q3864" s="162"/>
      <c r="R3864" s="163"/>
      <c r="S3864" s="161"/>
      <c r="V3864" s="163"/>
      <c r="W3864" s="164"/>
      <c r="X3864" s="164"/>
    </row>
    <row r="3865" spans="10:24" x14ac:dyDescent="0.25">
      <c r="J3865">
        <v>3862</v>
      </c>
      <c r="K3865" s="43">
        <v>0.47941278579470969</v>
      </c>
      <c r="L3865">
        <v>0.36774216037784402</v>
      </c>
      <c r="M3865">
        <v>5.4114154641684231E-2</v>
      </c>
      <c r="N3865" s="44">
        <v>0.90304409580157508</v>
      </c>
      <c r="O3865" s="161"/>
      <c r="P3865" s="162"/>
      <c r="Q3865" s="162"/>
      <c r="R3865" s="163"/>
      <c r="S3865" s="161"/>
      <c r="V3865" s="163"/>
      <c r="W3865" s="164"/>
      <c r="X3865" s="164"/>
    </row>
    <row r="3866" spans="10:24" x14ac:dyDescent="0.25">
      <c r="J3866">
        <v>3863</v>
      </c>
      <c r="K3866" s="43">
        <v>0.17686939328939943</v>
      </c>
      <c r="L3866">
        <v>0.34557167297239788</v>
      </c>
      <c r="M3866">
        <v>0.32876970023956276</v>
      </c>
      <c r="N3866" s="44">
        <v>0.7796584308090917</v>
      </c>
      <c r="O3866" s="161"/>
      <c r="P3866" s="162"/>
      <c r="Q3866" s="162"/>
      <c r="R3866" s="163"/>
      <c r="S3866" s="161"/>
      <c r="V3866" s="163"/>
      <c r="W3866" s="164"/>
      <c r="X3866" s="164"/>
    </row>
    <row r="3867" spans="10:24" x14ac:dyDescent="0.25">
      <c r="J3867">
        <v>3864</v>
      </c>
      <c r="K3867" s="43">
        <v>0.72120892355126942</v>
      </c>
      <c r="L3867">
        <v>9.4911512267895848E-2</v>
      </c>
      <c r="M3867">
        <v>0.96129166967043167</v>
      </c>
      <c r="N3867" s="44">
        <v>0.98280910448434</v>
      </c>
      <c r="O3867" s="161"/>
      <c r="P3867" s="162"/>
      <c r="Q3867" s="162"/>
      <c r="R3867" s="163"/>
      <c r="S3867" s="161"/>
      <c r="V3867" s="163"/>
      <c r="W3867" s="164"/>
      <c r="X3867" s="164"/>
    </row>
    <row r="3868" spans="10:24" x14ac:dyDescent="0.25">
      <c r="J3868">
        <v>3865</v>
      </c>
      <c r="K3868" s="43">
        <v>4.6034849125520028E-2</v>
      </c>
      <c r="L3868">
        <v>0.45423391244041034</v>
      </c>
      <c r="M3868">
        <v>0.79894540790374391</v>
      </c>
      <c r="N3868" s="44">
        <v>0.82567919888911689</v>
      </c>
      <c r="O3868" s="161"/>
      <c r="P3868" s="162"/>
      <c r="Q3868" s="162"/>
      <c r="R3868" s="163"/>
      <c r="S3868" s="161"/>
      <c r="V3868" s="163"/>
      <c r="W3868" s="164"/>
      <c r="X3868" s="164"/>
    </row>
    <row r="3869" spans="10:24" x14ac:dyDescent="0.25">
      <c r="J3869">
        <v>3866</v>
      </c>
      <c r="K3869" s="43">
        <v>0.60979692822314091</v>
      </c>
      <c r="L3869">
        <v>0.85456018970917058</v>
      </c>
      <c r="M3869">
        <v>0.95520255888170313</v>
      </c>
      <c r="N3869" s="44">
        <v>0.17304803621466958</v>
      </c>
      <c r="O3869" s="161"/>
      <c r="P3869" s="162"/>
      <c r="Q3869" s="162"/>
      <c r="R3869" s="163"/>
      <c r="S3869" s="161"/>
      <c r="V3869" s="163"/>
      <c r="W3869" s="164"/>
      <c r="X3869" s="164"/>
    </row>
    <row r="3870" spans="10:24" x14ac:dyDescent="0.25">
      <c r="J3870">
        <v>3867</v>
      </c>
      <c r="K3870" s="43">
        <v>0.16671563787316035</v>
      </c>
      <c r="L3870">
        <v>0.60335363211215953</v>
      </c>
      <c r="M3870">
        <v>2.0390467776302268E-3</v>
      </c>
      <c r="N3870" s="44">
        <v>0.93922930563250884</v>
      </c>
      <c r="O3870" s="161"/>
      <c r="P3870" s="162"/>
      <c r="Q3870" s="162"/>
      <c r="R3870" s="163"/>
      <c r="S3870" s="161"/>
      <c r="V3870" s="163"/>
      <c r="W3870" s="164"/>
      <c r="X3870" s="164"/>
    </row>
    <row r="3871" spans="10:24" x14ac:dyDescent="0.25">
      <c r="J3871">
        <v>3868</v>
      </c>
      <c r="K3871" s="43">
        <v>0.16832601176087414</v>
      </c>
      <c r="L3871">
        <v>0.26069615619894337</v>
      </c>
      <c r="M3871">
        <v>0.88157321489337293</v>
      </c>
      <c r="N3871" s="44">
        <v>0.31494283682168478</v>
      </c>
      <c r="O3871" s="161"/>
      <c r="P3871" s="162"/>
      <c r="Q3871" s="162"/>
      <c r="R3871" s="163"/>
      <c r="S3871" s="161"/>
      <c r="V3871" s="163"/>
      <c r="W3871" s="164"/>
      <c r="X3871" s="164"/>
    </row>
    <row r="3872" spans="10:24" x14ac:dyDescent="0.25">
      <c r="J3872">
        <v>3869</v>
      </c>
      <c r="K3872" s="43">
        <v>0.76207765568692154</v>
      </c>
      <c r="L3872">
        <v>0.36447804197237621</v>
      </c>
      <c r="M3872">
        <v>0.63745375198205068</v>
      </c>
      <c r="N3872" s="44">
        <v>0.64409183002565806</v>
      </c>
      <c r="O3872" s="161"/>
      <c r="P3872" s="162"/>
      <c r="Q3872" s="162"/>
      <c r="R3872" s="163"/>
      <c r="S3872" s="161"/>
      <c r="V3872" s="163"/>
      <c r="W3872" s="164"/>
      <c r="X3872" s="164"/>
    </row>
    <row r="3873" spans="10:24" x14ac:dyDescent="0.25">
      <c r="J3873">
        <v>3870</v>
      </c>
      <c r="K3873" s="43">
        <v>0.76103699348516463</v>
      </c>
      <c r="L3873">
        <v>0.54693694768237711</v>
      </c>
      <c r="M3873">
        <v>0.56475294005410803</v>
      </c>
      <c r="N3873" s="44">
        <v>5.1619974232018251E-2</v>
      </c>
      <c r="O3873" s="161"/>
      <c r="P3873" s="162"/>
      <c r="Q3873" s="162"/>
      <c r="R3873" s="163"/>
      <c r="S3873" s="161"/>
      <c r="V3873" s="163"/>
      <c r="W3873" s="164"/>
      <c r="X3873" s="164"/>
    </row>
    <row r="3874" spans="10:24" x14ac:dyDescent="0.25">
      <c r="J3874">
        <v>3871</v>
      </c>
      <c r="K3874" s="43">
        <v>0.34602311918254336</v>
      </c>
      <c r="L3874">
        <v>0.28538387452426239</v>
      </c>
      <c r="M3874">
        <v>3.6587853831174022E-2</v>
      </c>
      <c r="N3874" s="44">
        <v>0.20563595416353386</v>
      </c>
      <c r="O3874" s="161"/>
      <c r="P3874" s="162"/>
      <c r="Q3874" s="162"/>
      <c r="R3874" s="163"/>
      <c r="S3874" s="161"/>
      <c r="V3874" s="163"/>
      <c r="W3874" s="164"/>
      <c r="X3874" s="164"/>
    </row>
    <row r="3875" spans="10:24" x14ac:dyDescent="0.25">
      <c r="J3875">
        <v>3872</v>
      </c>
      <c r="K3875" s="43">
        <v>0.33196497214579712</v>
      </c>
      <c r="L3875">
        <v>3.2200182471412098E-2</v>
      </c>
      <c r="M3875">
        <v>0.87665481616116137</v>
      </c>
      <c r="N3875" s="44">
        <v>0.1567714731533999</v>
      </c>
      <c r="O3875" s="161"/>
      <c r="P3875" s="162"/>
      <c r="Q3875" s="162"/>
      <c r="R3875" s="163"/>
      <c r="S3875" s="161"/>
      <c r="V3875" s="163"/>
      <c r="W3875" s="164"/>
      <c r="X3875" s="164"/>
    </row>
    <row r="3876" spans="10:24" x14ac:dyDescent="0.25">
      <c r="J3876">
        <v>3873</v>
      </c>
      <c r="K3876" s="43">
        <v>0.25671766741231516</v>
      </c>
      <c r="L3876">
        <v>0.81558372950529023</v>
      </c>
      <c r="M3876">
        <v>0.62544077195973702</v>
      </c>
      <c r="N3876" s="44">
        <v>1.9989185987025815E-2</v>
      </c>
      <c r="O3876" s="161"/>
      <c r="P3876" s="162"/>
      <c r="Q3876" s="162"/>
      <c r="R3876" s="163"/>
      <c r="S3876" s="161"/>
      <c r="V3876" s="163"/>
      <c r="W3876" s="164"/>
      <c r="X3876" s="164"/>
    </row>
    <row r="3877" spans="10:24" x14ac:dyDescent="0.25">
      <c r="J3877">
        <v>3874</v>
      </c>
      <c r="K3877" s="43">
        <v>0.90821481714405772</v>
      </c>
      <c r="L3877">
        <v>0.55336114417427351</v>
      </c>
      <c r="M3877">
        <v>0.15335946117252941</v>
      </c>
      <c r="N3877" s="44">
        <v>0.86209033553446712</v>
      </c>
      <c r="O3877" s="161"/>
      <c r="P3877" s="162"/>
      <c r="Q3877" s="162"/>
      <c r="R3877" s="163"/>
      <c r="S3877" s="161"/>
      <c r="V3877" s="163"/>
      <c r="W3877" s="164"/>
      <c r="X3877" s="164"/>
    </row>
    <row r="3878" spans="10:24" x14ac:dyDescent="0.25">
      <c r="J3878">
        <v>3875</v>
      </c>
      <c r="K3878" s="43">
        <v>1.6969170028484637E-2</v>
      </c>
      <c r="L3878">
        <v>0.27058748386678777</v>
      </c>
      <c r="M3878">
        <v>0.51739500042525</v>
      </c>
      <c r="N3878" s="44">
        <v>0.21117956237511915</v>
      </c>
      <c r="O3878" s="161"/>
      <c r="P3878" s="162"/>
      <c r="Q3878" s="162"/>
      <c r="R3878" s="163"/>
      <c r="S3878" s="161"/>
      <c r="V3878" s="163"/>
      <c r="W3878" s="164"/>
      <c r="X3878" s="164"/>
    </row>
    <row r="3879" spans="10:24" x14ac:dyDescent="0.25">
      <c r="J3879">
        <v>3876</v>
      </c>
      <c r="K3879" s="43">
        <v>0.72085639750891362</v>
      </c>
      <c r="L3879">
        <v>0.33110844546674634</v>
      </c>
      <c r="M3879">
        <v>0.65583331930281963</v>
      </c>
      <c r="N3879" s="44">
        <v>0.59675877008938394</v>
      </c>
      <c r="O3879" s="161"/>
      <c r="P3879" s="162"/>
      <c r="Q3879" s="162"/>
      <c r="R3879" s="163"/>
      <c r="S3879" s="161"/>
      <c r="V3879" s="163"/>
      <c r="W3879" s="164"/>
      <c r="X3879" s="164"/>
    </row>
    <row r="3880" spans="10:24" x14ac:dyDescent="0.25">
      <c r="J3880">
        <v>3877</v>
      </c>
      <c r="K3880" s="43">
        <v>0.45431196681379682</v>
      </c>
      <c r="L3880">
        <v>0.13780757639140917</v>
      </c>
      <c r="M3880">
        <v>7.6107437446270021E-2</v>
      </c>
      <c r="N3880" s="44">
        <v>0.49564344425945361</v>
      </c>
      <c r="O3880" s="161"/>
      <c r="P3880" s="162"/>
      <c r="Q3880" s="162"/>
      <c r="R3880" s="163"/>
      <c r="S3880" s="161"/>
      <c r="V3880" s="163"/>
      <c r="W3880" s="164"/>
      <c r="X3880" s="164"/>
    </row>
    <row r="3881" spans="10:24" x14ac:dyDescent="0.25">
      <c r="J3881">
        <v>3878</v>
      </c>
      <c r="K3881" s="43">
        <v>0.79900216774728972</v>
      </c>
      <c r="L3881">
        <v>0.71792589703691367</v>
      </c>
      <c r="M3881">
        <v>0.36512014464320786</v>
      </c>
      <c r="N3881" s="44">
        <v>0.43319231948982628</v>
      </c>
      <c r="O3881" s="161"/>
      <c r="P3881" s="162"/>
      <c r="Q3881" s="162"/>
      <c r="R3881" s="163"/>
      <c r="S3881" s="161"/>
      <c r="V3881" s="163"/>
      <c r="W3881" s="164"/>
      <c r="X3881" s="164"/>
    </row>
    <row r="3882" spans="10:24" x14ac:dyDescent="0.25">
      <c r="J3882">
        <v>3879</v>
      </c>
      <c r="K3882" s="43">
        <v>0.86924996607031868</v>
      </c>
      <c r="L3882">
        <v>0.80061441444707193</v>
      </c>
      <c r="M3882">
        <v>0.62818674533400709</v>
      </c>
      <c r="N3882" s="44">
        <v>3.6202922287222883E-2</v>
      </c>
      <c r="O3882" s="161"/>
      <c r="P3882" s="162"/>
      <c r="Q3882" s="162"/>
      <c r="R3882" s="163"/>
      <c r="S3882" s="161"/>
      <c r="V3882" s="163"/>
      <c r="W3882" s="164"/>
      <c r="X3882" s="164"/>
    </row>
    <row r="3883" spans="10:24" x14ac:dyDescent="0.25">
      <c r="J3883">
        <v>3880</v>
      </c>
      <c r="K3883" s="43">
        <v>0.43759144584595855</v>
      </c>
      <c r="L3883">
        <v>0.96750033825312221</v>
      </c>
      <c r="M3883">
        <v>0.92739575341602121</v>
      </c>
      <c r="N3883" s="44">
        <v>0.37640257219998241</v>
      </c>
      <c r="O3883" s="161"/>
      <c r="P3883" s="162"/>
      <c r="Q3883" s="162"/>
      <c r="R3883" s="163"/>
      <c r="S3883" s="161"/>
      <c r="V3883" s="163"/>
      <c r="W3883" s="164"/>
      <c r="X3883" s="164"/>
    </row>
    <row r="3884" spans="10:24" x14ac:dyDescent="0.25">
      <c r="J3884">
        <v>3881</v>
      </c>
      <c r="K3884" s="43">
        <v>0.77407796851996546</v>
      </c>
      <c r="L3884">
        <v>0.71095524894873363</v>
      </c>
      <c r="M3884">
        <v>0.11985607644330276</v>
      </c>
      <c r="N3884" s="44">
        <v>0.97385540928736558</v>
      </c>
      <c r="O3884" s="161"/>
      <c r="P3884" s="162"/>
      <c r="Q3884" s="162"/>
      <c r="R3884" s="163"/>
      <c r="S3884" s="161"/>
      <c r="V3884" s="163"/>
      <c r="W3884" s="164"/>
      <c r="X3884" s="164"/>
    </row>
    <row r="3885" spans="10:24" x14ac:dyDescent="0.25">
      <c r="J3885">
        <v>3882</v>
      </c>
      <c r="K3885" s="43">
        <v>0.51463422188000052</v>
      </c>
      <c r="L3885">
        <v>0.84534695880170885</v>
      </c>
      <c r="M3885">
        <v>0.46561279805623934</v>
      </c>
      <c r="N3885" s="44">
        <v>0.65000870318854787</v>
      </c>
      <c r="O3885" s="161"/>
      <c r="P3885" s="162"/>
      <c r="Q3885" s="162"/>
      <c r="R3885" s="163"/>
      <c r="S3885" s="161"/>
      <c r="V3885" s="163"/>
      <c r="W3885" s="164"/>
      <c r="X3885" s="164"/>
    </row>
    <row r="3886" spans="10:24" x14ac:dyDescent="0.25">
      <c r="J3886">
        <v>3883</v>
      </c>
      <c r="K3886" s="43">
        <v>0.45567978394708342</v>
      </c>
      <c r="L3886">
        <v>0.81368763908489772</v>
      </c>
      <c r="M3886">
        <v>0.2462791509710105</v>
      </c>
      <c r="N3886" s="44">
        <v>0.56556708674563205</v>
      </c>
      <c r="O3886" s="161"/>
      <c r="P3886" s="162"/>
      <c r="Q3886" s="162"/>
      <c r="R3886" s="163"/>
      <c r="S3886" s="161"/>
      <c r="V3886" s="163"/>
      <c r="W3886" s="164"/>
      <c r="X3886" s="164"/>
    </row>
    <row r="3887" spans="10:24" x14ac:dyDescent="0.25">
      <c r="J3887">
        <v>3884</v>
      </c>
      <c r="K3887" s="43">
        <v>0.26757727099320672</v>
      </c>
      <c r="L3887">
        <v>0.48789074462340309</v>
      </c>
      <c r="M3887">
        <v>0.78343789330231428</v>
      </c>
      <c r="N3887" s="44">
        <v>0.39813632248765296</v>
      </c>
      <c r="O3887" s="161"/>
      <c r="P3887" s="162"/>
      <c r="Q3887" s="162"/>
      <c r="R3887" s="163"/>
      <c r="S3887" s="161"/>
      <c r="V3887" s="163"/>
      <c r="W3887" s="164"/>
      <c r="X3887" s="164"/>
    </row>
    <row r="3888" spans="10:24" x14ac:dyDescent="0.25">
      <c r="J3888">
        <v>3885</v>
      </c>
      <c r="K3888" s="43">
        <v>0.17365902817290091</v>
      </c>
      <c r="L3888">
        <v>1.1104212803932145E-2</v>
      </c>
      <c r="M3888">
        <v>0.67166220588390702</v>
      </c>
      <c r="N3888" s="44">
        <v>2.8696108996991154E-2</v>
      </c>
      <c r="O3888" s="161"/>
      <c r="P3888" s="162"/>
      <c r="Q3888" s="162"/>
      <c r="R3888" s="163"/>
      <c r="S3888" s="161"/>
      <c r="V3888" s="163"/>
      <c r="W3888" s="164"/>
      <c r="X3888" s="164"/>
    </row>
    <row r="3889" spans="10:24" x14ac:dyDescent="0.25">
      <c r="J3889">
        <v>3886</v>
      </c>
      <c r="K3889" s="43">
        <v>0.8280980989240333</v>
      </c>
      <c r="L3889">
        <v>0.22051394233306232</v>
      </c>
      <c r="M3889">
        <v>0.16353791393294526</v>
      </c>
      <c r="N3889" s="44">
        <v>1.0969801185426675E-2</v>
      </c>
      <c r="O3889" s="161"/>
      <c r="P3889" s="162"/>
      <c r="Q3889" s="162"/>
      <c r="R3889" s="163"/>
      <c r="S3889" s="161"/>
      <c r="V3889" s="163"/>
      <c r="W3889" s="164"/>
      <c r="X3889" s="164"/>
    </row>
    <row r="3890" spans="10:24" x14ac:dyDescent="0.25">
      <c r="J3890">
        <v>3887</v>
      </c>
      <c r="K3890" s="43">
        <v>0.87676871937617329</v>
      </c>
      <c r="L3890">
        <v>1.0216462704826235E-4</v>
      </c>
      <c r="M3890">
        <v>0.11645063636250619</v>
      </c>
      <c r="N3890" s="44">
        <v>0.51796380836715639</v>
      </c>
      <c r="O3890" s="161"/>
      <c r="P3890" s="162"/>
      <c r="Q3890" s="162"/>
      <c r="R3890" s="163"/>
      <c r="S3890" s="161"/>
      <c r="V3890" s="163"/>
      <c r="W3890" s="164"/>
      <c r="X3890" s="164"/>
    </row>
    <row r="3891" spans="10:24" x14ac:dyDescent="0.25">
      <c r="J3891">
        <v>3888</v>
      </c>
      <c r="K3891" s="43">
        <v>0.43135218467832881</v>
      </c>
      <c r="L3891">
        <v>0.18637093325100718</v>
      </c>
      <c r="M3891">
        <v>0.59300122724249682</v>
      </c>
      <c r="N3891" s="44">
        <v>0.44194305370233955</v>
      </c>
      <c r="O3891" s="161"/>
      <c r="P3891" s="162"/>
      <c r="Q3891" s="162"/>
      <c r="R3891" s="163"/>
      <c r="S3891" s="161"/>
      <c r="V3891" s="163"/>
      <c r="W3891" s="164"/>
      <c r="X3891" s="164"/>
    </row>
    <row r="3892" spans="10:24" x14ac:dyDescent="0.25">
      <c r="J3892">
        <v>3889</v>
      </c>
      <c r="K3892" s="43">
        <v>0.64749670747091681</v>
      </c>
      <c r="L3892">
        <v>3.3897548435855684E-2</v>
      </c>
      <c r="M3892">
        <v>5.0071764695828858E-2</v>
      </c>
      <c r="N3892" s="44">
        <v>0.1553088190532308</v>
      </c>
      <c r="O3892" s="161"/>
      <c r="P3892" s="162"/>
      <c r="Q3892" s="162"/>
      <c r="R3892" s="163"/>
      <c r="S3892" s="161"/>
      <c r="V3892" s="163"/>
      <c r="W3892" s="164"/>
      <c r="X3892" s="164"/>
    </row>
    <row r="3893" spans="10:24" x14ac:dyDescent="0.25">
      <c r="J3893">
        <v>3890</v>
      </c>
      <c r="K3893" s="43">
        <v>0.24948517034976037</v>
      </c>
      <c r="L3893">
        <v>0.14192429132051487</v>
      </c>
      <c r="M3893">
        <v>0.70144652397079188</v>
      </c>
      <c r="N3893" s="44">
        <v>0.79736567928822577</v>
      </c>
      <c r="O3893" s="161"/>
      <c r="P3893" s="162"/>
      <c r="Q3893" s="162"/>
      <c r="R3893" s="163"/>
      <c r="S3893" s="161"/>
      <c r="V3893" s="163"/>
      <c r="W3893" s="164"/>
      <c r="X3893" s="164"/>
    </row>
    <row r="3894" spans="10:24" x14ac:dyDescent="0.25">
      <c r="J3894">
        <v>3891</v>
      </c>
      <c r="K3894" s="43">
        <v>0.38616274511497406</v>
      </c>
      <c r="L3894">
        <v>3.5214251474482094E-2</v>
      </c>
      <c r="M3894">
        <v>0.71475599249814326</v>
      </c>
      <c r="N3894" s="44">
        <v>0.84222343028787738</v>
      </c>
      <c r="O3894" s="161"/>
      <c r="P3894" s="162"/>
      <c r="Q3894" s="162"/>
      <c r="R3894" s="163"/>
      <c r="S3894" s="161"/>
      <c r="V3894" s="163"/>
      <c r="W3894" s="164"/>
      <c r="X3894" s="164"/>
    </row>
    <row r="3895" spans="10:24" x14ac:dyDescent="0.25">
      <c r="J3895">
        <v>3892</v>
      </c>
      <c r="K3895" s="43">
        <v>0.96905808422804762</v>
      </c>
      <c r="L3895">
        <v>0.56363677289366387</v>
      </c>
      <c r="M3895">
        <v>0.52107283337433186</v>
      </c>
      <c r="N3895" s="44">
        <v>0.80477228665502776</v>
      </c>
      <c r="O3895" s="161"/>
      <c r="P3895" s="162"/>
      <c r="Q3895" s="162"/>
      <c r="R3895" s="163"/>
      <c r="S3895" s="161"/>
      <c r="V3895" s="163"/>
      <c r="W3895" s="164"/>
      <c r="X3895" s="164"/>
    </row>
    <row r="3896" spans="10:24" x14ac:dyDescent="0.25">
      <c r="J3896">
        <v>3893</v>
      </c>
      <c r="K3896" s="43">
        <v>0.13866564544940163</v>
      </c>
      <c r="L3896">
        <v>4.2957940550658491E-2</v>
      </c>
      <c r="M3896">
        <v>0.47448521292802825</v>
      </c>
      <c r="N3896" s="44">
        <v>0.51370096349905825</v>
      </c>
      <c r="O3896" s="161"/>
      <c r="P3896" s="162"/>
      <c r="Q3896" s="162"/>
      <c r="R3896" s="163"/>
      <c r="S3896" s="161"/>
      <c r="V3896" s="163"/>
      <c r="W3896" s="164"/>
      <c r="X3896" s="164"/>
    </row>
    <row r="3897" spans="10:24" x14ac:dyDescent="0.25">
      <c r="J3897">
        <v>3894</v>
      </c>
      <c r="K3897" s="43">
        <v>0.92177126332171844</v>
      </c>
      <c r="L3897">
        <v>0.90729735096268371</v>
      </c>
      <c r="M3897">
        <v>9.810605082853141E-2</v>
      </c>
      <c r="N3897" s="44">
        <v>0.57590867630883302</v>
      </c>
      <c r="O3897" s="161"/>
      <c r="P3897" s="162"/>
      <c r="Q3897" s="162"/>
      <c r="R3897" s="163"/>
      <c r="S3897" s="161"/>
      <c r="V3897" s="163"/>
      <c r="W3897" s="164"/>
      <c r="X3897" s="164"/>
    </row>
    <row r="3898" spans="10:24" x14ac:dyDescent="0.25">
      <c r="J3898">
        <v>3895</v>
      </c>
      <c r="K3898" s="43">
        <v>0.31074293440057421</v>
      </c>
      <c r="L3898">
        <v>0.84996406603927288</v>
      </c>
      <c r="M3898">
        <v>0.79709651393750425</v>
      </c>
      <c r="N3898" s="44">
        <v>0.48324960325422894</v>
      </c>
      <c r="O3898" s="161"/>
      <c r="P3898" s="162"/>
      <c r="Q3898" s="162"/>
      <c r="R3898" s="163"/>
      <c r="S3898" s="161"/>
      <c r="V3898" s="163"/>
      <c r="W3898" s="164"/>
      <c r="X3898" s="164"/>
    </row>
    <row r="3899" spans="10:24" x14ac:dyDescent="0.25">
      <c r="J3899">
        <v>3896</v>
      </c>
      <c r="K3899" s="43">
        <v>0.51005838982270024</v>
      </c>
      <c r="L3899">
        <v>0.48476548688646992</v>
      </c>
      <c r="M3899">
        <v>0.85864498194782235</v>
      </c>
      <c r="N3899" s="44">
        <v>0.73979162054480951</v>
      </c>
      <c r="O3899" s="161"/>
      <c r="P3899" s="162"/>
      <c r="Q3899" s="162"/>
      <c r="R3899" s="163"/>
      <c r="S3899" s="161"/>
      <c r="V3899" s="163"/>
      <c r="W3899" s="164"/>
      <c r="X3899" s="164"/>
    </row>
    <row r="3900" spans="10:24" x14ac:dyDescent="0.25">
      <c r="J3900">
        <v>3897</v>
      </c>
      <c r="K3900" s="43">
        <v>0.3531901653426317</v>
      </c>
      <c r="L3900">
        <v>0.6055545710334892</v>
      </c>
      <c r="M3900">
        <v>0.44012142244527919</v>
      </c>
      <c r="N3900" s="44">
        <v>0.35601779082638518</v>
      </c>
      <c r="O3900" s="161"/>
      <c r="P3900" s="162"/>
      <c r="Q3900" s="162"/>
      <c r="R3900" s="163"/>
      <c r="S3900" s="161"/>
      <c r="V3900" s="163"/>
      <c r="W3900" s="164"/>
      <c r="X3900" s="164"/>
    </row>
    <row r="3901" spans="10:24" x14ac:dyDescent="0.25">
      <c r="J3901">
        <v>3898</v>
      </c>
      <c r="K3901" s="43">
        <v>0.69089106062702899</v>
      </c>
      <c r="L3901">
        <v>0.10037697632839393</v>
      </c>
      <c r="M3901">
        <v>0.9776031933319046</v>
      </c>
      <c r="N3901" s="44">
        <v>0.22480276573043412</v>
      </c>
      <c r="O3901" s="161"/>
      <c r="P3901" s="162"/>
      <c r="Q3901" s="162"/>
      <c r="R3901" s="163"/>
      <c r="S3901" s="161"/>
      <c r="V3901" s="163"/>
      <c r="W3901" s="164"/>
      <c r="X3901" s="164"/>
    </row>
    <row r="3902" spans="10:24" x14ac:dyDescent="0.25">
      <c r="J3902">
        <v>3899</v>
      </c>
      <c r="K3902" s="43">
        <v>0.75445535283516196</v>
      </c>
      <c r="L3902">
        <v>0.55952511975115626</v>
      </c>
      <c r="M3902">
        <v>0.26439703511522339</v>
      </c>
      <c r="N3902" s="44">
        <v>0.40634331692737979</v>
      </c>
      <c r="O3902" s="161"/>
      <c r="P3902" s="162"/>
      <c r="Q3902" s="162"/>
      <c r="R3902" s="163"/>
      <c r="S3902" s="161"/>
      <c r="V3902" s="163"/>
      <c r="W3902" s="164"/>
      <c r="X3902" s="164"/>
    </row>
    <row r="3903" spans="10:24" x14ac:dyDescent="0.25">
      <c r="J3903">
        <v>3900</v>
      </c>
      <c r="K3903" s="43">
        <v>0.44598104454538434</v>
      </c>
      <c r="L3903">
        <v>0.24677795754345655</v>
      </c>
      <c r="M3903">
        <v>2.9076246427350627E-2</v>
      </c>
      <c r="N3903" s="44">
        <v>0.26265261258877082</v>
      </c>
      <c r="O3903" s="161"/>
      <c r="P3903" s="162"/>
      <c r="Q3903" s="162"/>
      <c r="R3903" s="163"/>
      <c r="S3903" s="161"/>
      <c r="V3903" s="163"/>
      <c r="W3903" s="164"/>
      <c r="X3903" s="164"/>
    </row>
    <row r="3904" spans="10:24" x14ac:dyDescent="0.25">
      <c r="J3904">
        <v>3901</v>
      </c>
      <c r="K3904" s="43">
        <v>0.9784578042954547</v>
      </c>
      <c r="L3904">
        <v>0.30791022031531257</v>
      </c>
      <c r="M3904">
        <v>0.47951905456574351</v>
      </c>
      <c r="N3904" s="44">
        <v>0.57391491090784774</v>
      </c>
      <c r="O3904" s="161"/>
      <c r="P3904" s="162"/>
      <c r="Q3904" s="162"/>
      <c r="R3904" s="163"/>
      <c r="S3904" s="161"/>
      <c r="V3904" s="163"/>
      <c r="W3904" s="164"/>
      <c r="X3904" s="164"/>
    </row>
    <row r="3905" spans="10:24" x14ac:dyDescent="0.25">
      <c r="J3905">
        <v>3902</v>
      </c>
      <c r="K3905" s="43">
        <v>0.9472758944573666</v>
      </c>
      <c r="L3905">
        <v>0.57788009672483842</v>
      </c>
      <c r="M3905">
        <v>6.0616763110811545E-2</v>
      </c>
      <c r="N3905" s="44">
        <v>0.88609053066893684</v>
      </c>
      <c r="O3905" s="161"/>
      <c r="P3905" s="162"/>
      <c r="Q3905" s="162"/>
      <c r="R3905" s="163"/>
      <c r="S3905" s="161"/>
      <c r="V3905" s="163"/>
      <c r="W3905" s="164"/>
      <c r="X3905" s="164"/>
    </row>
    <row r="3906" spans="10:24" x14ac:dyDescent="0.25">
      <c r="J3906">
        <v>3903</v>
      </c>
      <c r="K3906" s="43">
        <v>0.83930553829299126</v>
      </c>
      <c r="L3906">
        <v>0.55034356117908834</v>
      </c>
      <c r="M3906">
        <v>0.47918759544793099</v>
      </c>
      <c r="N3906" s="44">
        <v>0.23042046919058334</v>
      </c>
      <c r="O3906" s="161"/>
      <c r="P3906" s="162"/>
      <c r="Q3906" s="162"/>
      <c r="R3906" s="163"/>
      <c r="S3906" s="161"/>
      <c r="V3906" s="163"/>
      <c r="W3906" s="164"/>
      <c r="X3906" s="164"/>
    </row>
    <row r="3907" spans="10:24" x14ac:dyDescent="0.25">
      <c r="J3907">
        <v>3904</v>
      </c>
      <c r="K3907" s="43">
        <v>0.32058012880847309</v>
      </c>
      <c r="L3907">
        <v>0.97623343717630617</v>
      </c>
      <c r="M3907">
        <v>0.88047408022823004</v>
      </c>
      <c r="N3907" s="44">
        <v>0.3707280383757765</v>
      </c>
      <c r="O3907" s="161"/>
      <c r="P3907" s="162"/>
      <c r="Q3907" s="162"/>
      <c r="R3907" s="163"/>
      <c r="S3907" s="161"/>
      <c r="V3907" s="163"/>
      <c r="W3907" s="164"/>
      <c r="X3907" s="164"/>
    </row>
    <row r="3908" spans="10:24" x14ac:dyDescent="0.25">
      <c r="J3908">
        <v>3905</v>
      </c>
      <c r="K3908" s="43">
        <v>0.14793107225190449</v>
      </c>
      <c r="L3908">
        <v>3.8198261531890099E-2</v>
      </c>
      <c r="M3908">
        <v>0.66506027645157195</v>
      </c>
      <c r="N3908" s="44">
        <v>0.9943469026070112</v>
      </c>
      <c r="O3908" s="161"/>
      <c r="P3908" s="162"/>
      <c r="Q3908" s="162"/>
      <c r="R3908" s="163"/>
      <c r="S3908" s="161"/>
      <c r="V3908" s="163"/>
      <c r="W3908" s="164"/>
      <c r="X3908" s="164"/>
    </row>
    <row r="3909" spans="10:24" x14ac:dyDescent="0.25">
      <c r="J3909">
        <v>3906</v>
      </c>
      <c r="K3909" s="43">
        <v>0.49998820143568212</v>
      </c>
      <c r="L3909">
        <v>0.48809207478993022</v>
      </c>
      <c r="M3909">
        <v>0.78313871930026513</v>
      </c>
      <c r="N3909" s="44">
        <v>0.21678027289214696</v>
      </c>
      <c r="O3909" s="161"/>
      <c r="P3909" s="162"/>
      <c r="Q3909" s="162"/>
      <c r="R3909" s="163"/>
      <c r="S3909" s="161"/>
      <c r="V3909" s="163"/>
      <c r="W3909" s="164"/>
      <c r="X3909" s="164"/>
    </row>
    <row r="3910" spans="10:24" x14ac:dyDescent="0.25">
      <c r="J3910">
        <v>3907</v>
      </c>
      <c r="K3910" s="43">
        <v>0.29295760393364045</v>
      </c>
      <c r="L3910">
        <v>0.45643636436125035</v>
      </c>
      <c r="M3910">
        <v>0.30069796555097861</v>
      </c>
      <c r="N3910" s="44">
        <v>0.60396186895333848</v>
      </c>
      <c r="O3910" s="161"/>
      <c r="P3910" s="162"/>
      <c r="Q3910" s="162"/>
      <c r="R3910" s="163"/>
      <c r="S3910" s="161"/>
      <c r="V3910" s="163"/>
      <c r="W3910" s="164"/>
      <c r="X3910" s="164"/>
    </row>
    <row r="3911" spans="10:24" x14ac:dyDescent="0.25">
      <c r="J3911">
        <v>3908</v>
      </c>
      <c r="K3911" s="43">
        <v>0.81534340725114784</v>
      </c>
      <c r="L3911">
        <v>0.843966169116663</v>
      </c>
      <c r="M3911">
        <v>0.66320658608937244</v>
      </c>
      <c r="N3911" s="44">
        <v>0.58448363454856356</v>
      </c>
      <c r="O3911" s="161"/>
      <c r="P3911" s="162"/>
      <c r="Q3911" s="162"/>
      <c r="R3911" s="163"/>
      <c r="S3911" s="161"/>
      <c r="V3911" s="163"/>
      <c r="W3911" s="164"/>
      <c r="X3911" s="164"/>
    </row>
    <row r="3912" spans="10:24" x14ac:dyDescent="0.25">
      <c r="J3912">
        <v>3909</v>
      </c>
      <c r="K3912" s="43">
        <v>0.76086902530112588</v>
      </c>
      <c r="L3912">
        <v>0.63473067721157461</v>
      </c>
      <c r="M3912">
        <v>0.46125916465293026</v>
      </c>
      <c r="N3912" s="44">
        <v>0.2299718218759299</v>
      </c>
      <c r="O3912" s="161"/>
      <c r="P3912" s="162"/>
      <c r="Q3912" s="162"/>
      <c r="R3912" s="163"/>
      <c r="S3912" s="161"/>
      <c r="V3912" s="163"/>
      <c r="W3912" s="164"/>
      <c r="X3912" s="164"/>
    </row>
    <row r="3913" spans="10:24" x14ac:dyDescent="0.25">
      <c r="J3913">
        <v>3910</v>
      </c>
      <c r="K3913" s="43">
        <v>0.89944810724322644</v>
      </c>
      <c r="L3913">
        <v>0.68431646798205736</v>
      </c>
      <c r="M3913">
        <v>0.5582838288968841</v>
      </c>
      <c r="N3913" s="44">
        <v>0.85754414124285994</v>
      </c>
      <c r="O3913" s="161"/>
      <c r="P3913" s="162"/>
      <c r="Q3913" s="162"/>
      <c r="R3913" s="163"/>
      <c r="S3913" s="161"/>
      <c r="V3913" s="163"/>
      <c r="W3913" s="164"/>
      <c r="X3913" s="164"/>
    </row>
    <row r="3914" spans="10:24" x14ac:dyDescent="0.25">
      <c r="J3914">
        <v>3911</v>
      </c>
      <c r="K3914" s="43">
        <v>0.71048306083702839</v>
      </c>
      <c r="L3914">
        <v>0.68164261130361736</v>
      </c>
      <c r="M3914">
        <v>0.11373278266133768</v>
      </c>
      <c r="N3914" s="44">
        <v>0.73366618861160604</v>
      </c>
      <c r="O3914" s="161"/>
      <c r="P3914" s="162"/>
      <c r="Q3914" s="162"/>
      <c r="R3914" s="163"/>
      <c r="S3914" s="161"/>
      <c r="V3914" s="163"/>
      <c r="W3914" s="164"/>
      <c r="X3914" s="164"/>
    </row>
    <row r="3915" spans="10:24" x14ac:dyDescent="0.25">
      <c r="J3915">
        <v>3912</v>
      </c>
      <c r="K3915" s="43">
        <v>0.44631641858331361</v>
      </c>
      <c r="L3915">
        <v>0.42473561898868306</v>
      </c>
      <c r="M3915">
        <v>0.37850797087364085</v>
      </c>
      <c r="N3915" s="44">
        <v>0.31180675425178994</v>
      </c>
      <c r="O3915" s="161"/>
      <c r="P3915" s="162"/>
      <c r="Q3915" s="162"/>
      <c r="R3915" s="163"/>
      <c r="S3915" s="161"/>
      <c r="V3915" s="163"/>
      <c r="W3915" s="164"/>
      <c r="X3915" s="164"/>
    </row>
    <row r="3916" spans="10:24" x14ac:dyDescent="0.25">
      <c r="J3916">
        <v>3913</v>
      </c>
      <c r="K3916" s="43">
        <v>0.40500708827986154</v>
      </c>
      <c r="L3916">
        <v>0.23227416697842207</v>
      </c>
      <c r="M3916">
        <v>0.85136335298977073</v>
      </c>
      <c r="N3916" s="44">
        <v>0.82672976666682507</v>
      </c>
      <c r="O3916" s="161"/>
      <c r="P3916" s="162"/>
      <c r="Q3916" s="162"/>
      <c r="R3916" s="163"/>
      <c r="S3916" s="161"/>
      <c r="V3916" s="163"/>
      <c r="W3916" s="164"/>
      <c r="X3916" s="164"/>
    </row>
    <row r="3917" spans="10:24" x14ac:dyDescent="0.25">
      <c r="J3917">
        <v>3914</v>
      </c>
      <c r="K3917" s="43">
        <v>0.57205052857670491</v>
      </c>
      <c r="L3917">
        <v>0.9630719788065788</v>
      </c>
      <c r="M3917">
        <v>0.8656769366391901</v>
      </c>
      <c r="N3917" s="44">
        <v>0.1662310457955064</v>
      </c>
      <c r="O3917" s="161"/>
      <c r="P3917" s="162"/>
      <c r="Q3917" s="162"/>
      <c r="R3917" s="163"/>
      <c r="S3917" s="161"/>
      <c r="V3917" s="163"/>
      <c r="W3917" s="164"/>
      <c r="X3917" s="164"/>
    </row>
    <row r="3918" spans="10:24" x14ac:dyDescent="0.25">
      <c r="J3918">
        <v>3915</v>
      </c>
      <c r="K3918" s="43">
        <v>0.9358992772577347</v>
      </c>
      <c r="L3918">
        <v>0.17869095689772529</v>
      </c>
      <c r="M3918">
        <v>0.53251220628034401</v>
      </c>
      <c r="N3918" s="44">
        <v>0.81711590624340324</v>
      </c>
      <c r="O3918" s="161"/>
      <c r="P3918" s="162"/>
      <c r="Q3918" s="162"/>
      <c r="R3918" s="163"/>
      <c r="S3918" s="161"/>
      <c r="V3918" s="163"/>
      <c r="W3918" s="164"/>
      <c r="X3918" s="164"/>
    </row>
    <row r="3919" spans="10:24" x14ac:dyDescent="0.25">
      <c r="J3919">
        <v>3916</v>
      </c>
      <c r="K3919" s="43">
        <v>0.83260353500832485</v>
      </c>
      <c r="L3919">
        <v>0.3840278781237656</v>
      </c>
      <c r="M3919">
        <v>0.15433709245016769</v>
      </c>
      <c r="N3919" s="44">
        <v>0.9300255558121534</v>
      </c>
      <c r="O3919" s="161"/>
      <c r="P3919" s="162"/>
      <c r="Q3919" s="162"/>
      <c r="R3919" s="163"/>
      <c r="S3919" s="161"/>
      <c r="V3919" s="163"/>
      <c r="W3919" s="164"/>
      <c r="X3919" s="164"/>
    </row>
    <row r="3920" spans="10:24" x14ac:dyDescent="0.25">
      <c r="J3920">
        <v>3917</v>
      </c>
      <c r="K3920" s="43">
        <v>0.70012809670270337</v>
      </c>
      <c r="L3920">
        <v>0.26321623175885889</v>
      </c>
      <c r="M3920">
        <v>0.5191552331014222</v>
      </c>
      <c r="N3920" s="44">
        <v>0.55846363643848873</v>
      </c>
      <c r="O3920" s="161"/>
      <c r="P3920" s="162"/>
      <c r="Q3920" s="162"/>
      <c r="R3920" s="163"/>
      <c r="S3920" s="161"/>
      <c r="V3920" s="163"/>
      <c r="W3920" s="164"/>
      <c r="X3920" s="164"/>
    </row>
    <row r="3921" spans="10:24" x14ac:dyDescent="0.25">
      <c r="J3921">
        <v>3918</v>
      </c>
      <c r="K3921" s="43">
        <v>0.89027751267318667</v>
      </c>
      <c r="L3921">
        <v>3.1574623587478201E-2</v>
      </c>
      <c r="M3921">
        <v>0.49908875811270348</v>
      </c>
      <c r="N3921" s="44">
        <v>0.9413859943990619</v>
      </c>
      <c r="O3921" s="161"/>
      <c r="P3921" s="162"/>
      <c r="Q3921" s="162"/>
      <c r="R3921" s="163"/>
      <c r="S3921" s="161"/>
      <c r="V3921" s="163"/>
      <c r="W3921" s="164"/>
      <c r="X3921" s="164"/>
    </row>
    <row r="3922" spans="10:24" x14ac:dyDescent="0.25">
      <c r="J3922">
        <v>3919</v>
      </c>
      <c r="K3922" s="43">
        <v>0.60209992989348715</v>
      </c>
      <c r="L3922">
        <v>0.53337813010404755</v>
      </c>
      <c r="M3922">
        <v>0.92195663899196134</v>
      </c>
      <c r="N3922" s="44">
        <v>0.80040481581463707</v>
      </c>
      <c r="O3922" s="161"/>
      <c r="P3922" s="162"/>
      <c r="Q3922" s="162"/>
      <c r="R3922" s="163"/>
      <c r="S3922" s="161"/>
      <c r="V3922" s="163"/>
      <c r="W3922" s="164"/>
      <c r="X3922" s="164"/>
    </row>
    <row r="3923" spans="10:24" x14ac:dyDescent="0.25">
      <c r="J3923">
        <v>3920</v>
      </c>
      <c r="K3923" s="43">
        <v>0.75742484903184104</v>
      </c>
      <c r="L3923">
        <v>0.15432786596105208</v>
      </c>
      <c r="M3923">
        <v>0.33651481484869339</v>
      </c>
      <c r="N3923" s="44">
        <v>0.9437556652752167</v>
      </c>
      <c r="O3923" s="161"/>
      <c r="P3923" s="162"/>
      <c r="Q3923" s="162"/>
      <c r="R3923" s="163"/>
      <c r="S3923" s="161"/>
      <c r="V3923" s="163"/>
      <c r="W3923" s="164"/>
      <c r="X3923" s="164"/>
    </row>
    <row r="3924" spans="10:24" x14ac:dyDescent="0.25">
      <c r="J3924">
        <v>3921</v>
      </c>
      <c r="K3924" s="43">
        <v>0.162502691251322</v>
      </c>
      <c r="L3924">
        <v>0.63215111761036868</v>
      </c>
      <c r="M3924">
        <v>0.30497197265924492</v>
      </c>
      <c r="N3924" s="44">
        <v>0.90840916138917738</v>
      </c>
      <c r="O3924" s="161"/>
      <c r="P3924" s="162"/>
      <c r="Q3924" s="162"/>
      <c r="R3924" s="163"/>
      <c r="S3924" s="161"/>
      <c r="V3924" s="163"/>
      <c r="W3924" s="164"/>
      <c r="X3924" s="164"/>
    </row>
    <row r="3925" spans="10:24" x14ac:dyDescent="0.25">
      <c r="J3925">
        <v>3922</v>
      </c>
      <c r="K3925" s="43">
        <v>0.93196430914499817</v>
      </c>
      <c r="L3925">
        <v>0.42661740050757979</v>
      </c>
      <c r="M3925">
        <v>0.76483469322531128</v>
      </c>
      <c r="N3925" s="44">
        <v>0.40309402731323896</v>
      </c>
      <c r="O3925" s="161"/>
      <c r="P3925" s="162"/>
      <c r="Q3925" s="162"/>
      <c r="R3925" s="163"/>
      <c r="S3925" s="161"/>
      <c r="V3925" s="163"/>
      <c r="W3925" s="164"/>
      <c r="X3925" s="164"/>
    </row>
    <row r="3926" spans="10:24" x14ac:dyDescent="0.25">
      <c r="J3926">
        <v>3923</v>
      </c>
      <c r="K3926" s="43">
        <v>0.92772332450754436</v>
      </c>
      <c r="L3926">
        <v>0.89161871767470358</v>
      </c>
      <c r="M3926">
        <v>0.68441834690329872</v>
      </c>
      <c r="N3926" s="44">
        <v>0.94878275729738948</v>
      </c>
      <c r="O3926" s="161"/>
      <c r="P3926" s="162"/>
      <c r="Q3926" s="162"/>
      <c r="R3926" s="163"/>
      <c r="S3926" s="161"/>
      <c r="V3926" s="163"/>
      <c r="W3926" s="164"/>
      <c r="X3926" s="164"/>
    </row>
    <row r="3927" spans="10:24" x14ac:dyDescent="0.25">
      <c r="J3927">
        <v>3924</v>
      </c>
      <c r="K3927" s="43">
        <v>8.2780728314197805E-2</v>
      </c>
      <c r="L3927">
        <v>0.98490964796843095</v>
      </c>
      <c r="M3927">
        <v>0.33594541073821738</v>
      </c>
      <c r="N3927" s="44">
        <v>0.812893811359649</v>
      </c>
      <c r="O3927" s="161"/>
      <c r="P3927" s="162"/>
      <c r="Q3927" s="162"/>
      <c r="R3927" s="163"/>
      <c r="S3927" s="161"/>
      <c r="V3927" s="163"/>
      <c r="W3927" s="164"/>
      <c r="X3927" s="164"/>
    </row>
    <row r="3928" spans="10:24" x14ac:dyDescent="0.25">
      <c r="J3928">
        <v>3925</v>
      </c>
      <c r="K3928" s="43">
        <v>2.346040398411009E-2</v>
      </c>
      <c r="L3928">
        <v>0.72425665466132372</v>
      </c>
      <c r="M3928">
        <v>0.2450144309717478</v>
      </c>
      <c r="N3928" s="44">
        <v>0.77610441545119713</v>
      </c>
      <c r="O3928" s="161"/>
      <c r="P3928" s="162"/>
      <c r="Q3928" s="162"/>
      <c r="R3928" s="163"/>
      <c r="S3928" s="161"/>
      <c r="V3928" s="163"/>
      <c r="W3928" s="164"/>
      <c r="X3928" s="164"/>
    </row>
    <row r="3929" spans="10:24" x14ac:dyDescent="0.25">
      <c r="J3929">
        <v>3926</v>
      </c>
      <c r="K3929" s="43">
        <v>0.7293125094894044</v>
      </c>
      <c r="L3929">
        <v>0.9164603168180635</v>
      </c>
      <c r="M3929">
        <v>0.78394908374614514</v>
      </c>
      <c r="N3929" s="44">
        <v>0.9882927668397482</v>
      </c>
      <c r="O3929" s="161"/>
      <c r="P3929" s="162"/>
      <c r="Q3929" s="162"/>
      <c r="R3929" s="163"/>
      <c r="S3929" s="161"/>
      <c r="V3929" s="163"/>
      <c r="W3929" s="164"/>
      <c r="X3929" s="164"/>
    </row>
    <row r="3930" spans="10:24" x14ac:dyDescent="0.25">
      <c r="J3930">
        <v>3927</v>
      </c>
      <c r="K3930" s="43">
        <v>0.47707979309867621</v>
      </c>
      <c r="L3930">
        <v>0.39825659318565232</v>
      </c>
      <c r="M3930">
        <v>0.14815683774524913</v>
      </c>
      <c r="N3930" s="44">
        <v>0.19870725130861078</v>
      </c>
      <c r="O3930" s="161"/>
      <c r="P3930" s="162"/>
      <c r="Q3930" s="162"/>
      <c r="R3930" s="163"/>
      <c r="S3930" s="161"/>
      <c r="V3930" s="163"/>
      <c r="W3930" s="164"/>
      <c r="X3930" s="164"/>
    </row>
    <row r="3931" spans="10:24" x14ac:dyDescent="0.25">
      <c r="J3931">
        <v>3928</v>
      </c>
      <c r="K3931" s="43">
        <v>0.62848085271046206</v>
      </c>
      <c r="L3931">
        <v>0.10630105288366698</v>
      </c>
      <c r="M3931">
        <v>0.84354348512416233</v>
      </c>
      <c r="N3931" s="44">
        <v>0.70514383481156429</v>
      </c>
      <c r="O3931" s="161"/>
      <c r="P3931" s="162"/>
      <c r="Q3931" s="162"/>
      <c r="R3931" s="163"/>
      <c r="S3931" s="161"/>
      <c r="V3931" s="163"/>
      <c r="W3931" s="164"/>
      <c r="X3931" s="164"/>
    </row>
    <row r="3932" spans="10:24" x14ac:dyDescent="0.25">
      <c r="J3932">
        <v>3929</v>
      </c>
      <c r="K3932" s="43">
        <v>0.61301984533515252</v>
      </c>
      <c r="L3932">
        <v>0.45111957834708394</v>
      </c>
      <c r="M3932">
        <v>0.60644445478856557</v>
      </c>
      <c r="N3932" s="44">
        <v>0.13457028430740503</v>
      </c>
      <c r="O3932" s="161"/>
      <c r="P3932" s="162"/>
      <c r="Q3932" s="162"/>
      <c r="R3932" s="163"/>
      <c r="S3932" s="161"/>
      <c r="V3932" s="163"/>
      <c r="W3932" s="164"/>
      <c r="X3932" s="164"/>
    </row>
    <row r="3933" spans="10:24" x14ac:dyDescent="0.25">
      <c r="J3933">
        <v>3930</v>
      </c>
      <c r="K3933" s="43">
        <v>0.77432170691896773</v>
      </c>
      <c r="L3933">
        <v>0.48417116136755778</v>
      </c>
      <c r="M3933">
        <v>0.51640532666908023</v>
      </c>
      <c r="N3933" s="44">
        <v>0.43542601392248537</v>
      </c>
      <c r="O3933" s="161"/>
      <c r="P3933" s="162"/>
      <c r="Q3933" s="162"/>
      <c r="R3933" s="163"/>
      <c r="S3933" s="161"/>
      <c r="V3933" s="163"/>
      <c r="W3933" s="164"/>
      <c r="X3933" s="164"/>
    </row>
    <row r="3934" spans="10:24" x14ac:dyDescent="0.25">
      <c r="J3934">
        <v>3931</v>
      </c>
      <c r="K3934" s="43">
        <v>0.79321833808121311</v>
      </c>
      <c r="L3934">
        <v>0.50498235415317261</v>
      </c>
      <c r="M3934">
        <v>0.93735842759424981</v>
      </c>
      <c r="N3934" s="44">
        <v>0.57218415489292485</v>
      </c>
      <c r="O3934" s="161"/>
      <c r="P3934" s="162"/>
      <c r="Q3934" s="162"/>
      <c r="R3934" s="163"/>
      <c r="S3934" s="161"/>
      <c r="V3934" s="163"/>
      <c r="W3934" s="164"/>
      <c r="X3934" s="164"/>
    </row>
    <row r="3935" spans="10:24" x14ac:dyDescent="0.25">
      <c r="J3935">
        <v>3932</v>
      </c>
      <c r="K3935" s="43">
        <v>0.17060829191858773</v>
      </c>
      <c r="L3935">
        <v>8.1269647127105715E-3</v>
      </c>
      <c r="M3935">
        <v>0.46019187021608565</v>
      </c>
      <c r="N3935" s="44">
        <v>0.84671774633174979</v>
      </c>
      <c r="O3935" s="161"/>
      <c r="P3935" s="162"/>
      <c r="Q3935" s="162"/>
      <c r="R3935" s="163"/>
      <c r="S3935" s="161"/>
      <c r="V3935" s="163"/>
      <c r="W3935" s="164"/>
      <c r="X3935" s="164"/>
    </row>
    <row r="3936" spans="10:24" x14ac:dyDescent="0.25">
      <c r="J3936">
        <v>3933</v>
      </c>
      <c r="K3936" s="43">
        <v>0.92815198461188575</v>
      </c>
      <c r="L3936">
        <v>0.41197814299115576</v>
      </c>
      <c r="M3936">
        <v>0.81790457761895163</v>
      </c>
      <c r="N3936" s="44">
        <v>7.6024722932379052E-2</v>
      </c>
      <c r="O3936" s="161"/>
      <c r="P3936" s="162"/>
      <c r="Q3936" s="162"/>
      <c r="R3936" s="163"/>
      <c r="S3936" s="161"/>
      <c r="V3936" s="163"/>
      <c r="W3936" s="164"/>
      <c r="X3936" s="164"/>
    </row>
    <row r="3937" spans="10:24" x14ac:dyDescent="0.25">
      <c r="J3937">
        <v>3934</v>
      </c>
      <c r="K3937" s="43">
        <v>0.55949868395454316</v>
      </c>
      <c r="L3937">
        <v>0.21114923233661909</v>
      </c>
      <c r="M3937">
        <v>7.0338908249143905E-2</v>
      </c>
      <c r="N3937" s="44">
        <v>0.75789932661607828</v>
      </c>
      <c r="O3937" s="161"/>
      <c r="P3937" s="162"/>
      <c r="Q3937" s="162"/>
      <c r="R3937" s="163"/>
      <c r="S3937" s="161"/>
      <c r="V3937" s="163"/>
      <c r="W3937" s="164"/>
      <c r="X3937" s="164"/>
    </row>
    <row r="3938" spans="10:24" x14ac:dyDescent="0.25">
      <c r="J3938">
        <v>3935</v>
      </c>
      <c r="K3938" s="43">
        <v>0.45133384996593984</v>
      </c>
      <c r="L3938">
        <v>0.14012830046943803</v>
      </c>
      <c r="M3938">
        <v>0.96930498786160157</v>
      </c>
      <c r="N3938" s="44">
        <v>0.67016033362896865</v>
      </c>
      <c r="O3938" s="161"/>
      <c r="P3938" s="162"/>
      <c r="Q3938" s="162"/>
      <c r="R3938" s="163"/>
      <c r="S3938" s="161"/>
      <c r="V3938" s="163"/>
      <c r="W3938" s="164"/>
      <c r="X3938" s="164"/>
    </row>
    <row r="3939" spans="10:24" x14ac:dyDescent="0.25">
      <c r="J3939">
        <v>3936</v>
      </c>
      <c r="K3939" s="43">
        <v>0.38713764704339271</v>
      </c>
      <c r="L3939">
        <v>0.2727480058176257</v>
      </c>
      <c r="M3939">
        <v>0.41207380621153755</v>
      </c>
      <c r="N3939" s="44">
        <v>0.35913348497749997</v>
      </c>
      <c r="O3939" s="161"/>
      <c r="P3939" s="162"/>
      <c r="Q3939" s="162"/>
      <c r="R3939" s="163"/>
      <c r="S3939" s="161"/>
      <c r="V3939" s="163"/>
      <c r="W3939" s="164"/>
      <c r="X3939" s="164"/>
    </row>
    <row r="3940" spans="10:24" x14ac:dyDescent="0.25">
      <c r="J3940">
        <v>3937</v>
      </c>
      <c r="K3940" s="43">
        <v>8.6981198000794513E-2</v>
      </c>
      <c r="L3940">
        <v>0.99608669189910226</v>
      </c>
      <c r="M3940">
        <v>8.3843108804626421E-2</v>
      </c>
      <c r="N3940" s="44">
        <v>0.5073801152846783</v>
      </c>
      <c r="O3940" s="161"/>
      <c r="P3940" s="162"/>
      <c r="Q3940" s="162"/>
      <c r="R3940" s="163"/>
      <c r="S3940" s="161"/>
      <c r="V3940" s="163"/>
      <c r="W3940" s="164"/>
      <c r="X3940" s="164"/>
    </row>
    <row r="3941" spans="10:24" x14ac:dyDescent="0.25">
      <c r="J3941">
        <v>3938</v>
      </c>
      <c r="K3941" s="43">
        <v>0.2086588082053249</v>
      </c>
      <c r="L3941">
        <v>0.78254700039391267</v>
      </c>
      <c r="M3941">
        <v>0.22664434960640323</v>
      </c>
      <c r="N3941" s="44">
        <v>0.85737698098226811</v>
      </c>
      <c r="O3941" s="161"/>
      <c r="P3941" s="162"/>
      <c r="Q3941" s="162"/>
      <c r="R3941" s="163"/>
      <c r="S3941" s="161"/>
      <c r="V3941" s="163"/>
      <c r="W3941" s="164"/>
      <c r="X3941" s="164"/>
    </row>
    <row r="3942" spans="10:24" x14ac:dyDescent="0.25">
      <c r="J3942">
        <v>3939</v>
      </c>
      <c r="K3942" s="43">
        <v>0.53368622526236309</v>
      </c>
      <c r="L3942">
        <v>0.980736830344482</v>
      </c>
      <c r="M3942">
        <v>0.92783157551058137</v>
      </c>
      <c r="N3942" s="44">
        <v>0.21420976800396085</v>
      </c>
      <c r="O3942" s="161"/>
      <c r="P3942" s="162"/>
      <c r="Q3942" s="162"/>
      <c r="R3942" s="163"/>
      <c r="S3942" s="161"/>
      <c r="V3942" s="163"/>
      <c r="W3942" s="164"/>
      <c r="X3942" s="164"/>
    </row>
    <row r="3943" spans="10:24" x14ac:dyDescent="0.25">
      <c r="J3943">
        <v>3940</v>
      </c>
      <c r="K3943" s="43">
        <v>0.99504524470111233</v>
      </c>
      <c r="L3943">
        <v>0.44976318763770518</v>
      </c>
      <c r="M3943">
        <v>0.49564572218544034</v>
      </c>
      <c r="N3943" s="44">
        <v>0.75421442348596612</v>
      </c>
      <c r="O3943" s="161"/>
      <c r="P3943" s="162"/>
      <c r="Q3943" s="162"/>
      <c r="R3943" s="163"/>
      <c r="S3943" s="161"/>
      <c r="V3943" s="163"/>
      <c r="W3943" s="164"/>
      <c r="X3943" s="164"/>
    </row>
    <row r="3944" spans="10:24" x14ac:dyDescent="0.25">
      <c r="J3944">
        <v>3941</v>
      </c>
      <c r="K3944" s="43">
        <v>0.29850036011745673</v>
      </c>
      <c r="L3944">
        <v>2.1303860631493254E-2</v>
      </c>
      <c r="M3944">
        <v>0.12570217727914934</v>
      </c>
      <c r="N3944" s="44">
        <v>0.67863916889252307</v>
      </c>
      <c r="O3944" s="161"/>
      <c r="P3944" s="162"/>
      <c r="Q3944" s="162"/>
      <c r="R3944" s="163"/>
      <c r="S3944" s="161"/>
      <c r="V3944" s="163"/>
      <c r="W3944" s="164"/>
      <c r="X3944" s="164"/>
    </row>
    <row r="3945" spans="10:24" x14ac:dyDescent="0.25">
      <c r="J3945">
        <v>3942</v>
      </c>
      <c r="K3945" s="43">
        <v>0.75017252341240759</v>
      </c>
      <c r="L3945">
        <v>1.3587059595168927E-2</v>
      </c>
      <c r="M3945">
        <v>0.13778049643303636</v>
      </c>
      <c r="N3945" s="44">
        <v>0.57216885771273895</v>
      </c>
      <c r="O3945" s="161"/>
      <c r="P3945" s="162"/>
      <c r="Q3945" s="162"/>
      <c r="R3945" s="163"/>
      <c r="S3945" s="161"/>
      <c r="V3945" s="163"/>
      <c r="W3945" s="164"/>
      <c r="X3945" s="164"/>
    </row>
    <row r="3946" spans="10:24" x14ac:dyDescent="0.25">
      <c r="J3946">
        <v>3943</v>
      </c>
      <c r="K3946" s="43">
        <v>0.98174129409101218</v>
      </c>
      <c r="L3946">
        <v>0.96395398012672306</v>
      </c>
      <c r="M3946">
        <v>0.22285666410616045</v>
      </c>
      <c r="N3946" s="44">
        <v>0.20159331918360046</v>
      </c>
      <c r="O3946" s="161"/>
      <c r="P3946" s="162"/>
      <c r="Q3946" s="162"/>
      <c r="R3946" s="163"/>
      <c r="S3946" s="161"/>
      <c r="V3946" s="163"/>
      <c r="W3946" s="164"/>
      <c r="X3946" s="164"/>
    </row>
    <row r="3947" spans="10:24" x14ac:dyDescent="0.25">
      <c r="J3947">
        <v>3944</v>
      </c>
      <c r="K3947" s="43">
        <v>8.7582253201770377E-2</v>
      </c>
      <c r="L3947">
        <v>0.55114416443964587</v>
      </c>
      <c r="M3947">
        <v>0.41140582660653413</v>
      </c>
      <c r="N3947" s="44">
        <v>0.76126868070430787</v>
      </c>
      <c r="O3947" s="161"/>
      <c r="P3947" s="162"/>
      <c r="Q3947" s="162"/>
      <c r="R3947" s="163"/>
      <c r="S3947" s="161"/>
      <c r="V3947" s="163"/>
      <c r="W3947" s="164"/>
      <c r="X3947" s="164"/>
    </row>
    <row r="3948" spans="10:24" x14ac:dyDescent="0.25">
      <c r="J3948">
        <v>3945</v>
      </c>
      <c r="K3948" s="43">
        <v>0.85217751474956716</v>
      </c>
      <c r="L3948">
        <v>0.66740481670047214</v>
      </c>
      <c r="M3948">
        <v>0.58628054495964843</v>
      </c>
      <c r="N3948" s="44">
        <v>0.67041889024037471</v>
      </c>
      <c r="O3948" s="161"/>
      <c r="P3948" s="162"/>
      <c r="Q3948" s="162"/>
      <c r="R3948" s="163"/>
      <c r="S3948" s="161"/>
      <c r="V3948" s="163"/>
      <c r="W3948" s="164"/>
      <c r="X3948" s="164"/>
    </row>
    <row r="3949" spans="10:24" x14ac:dyDescent="0.25">
      <c r="J3949">
        <v>3946</v>
      </c>
      <c r="K3949" s="43">
        <v>0.40029187955006806</v>
      </c>
      <c r="L3949">
        <v>0.27929218634127773</v>
      </c>
      <c r="M3949">
        <v>0.92578151656436425</v>
      </c>
      <c r="N3949" s="44">
        <v>0.69891154622572915</v>
      </c>
      <c r="O3949" s="161"/>
      <c r="P3949" s="162"/>
      <c r="Q3949" s="162"/>
      <c r="R3949" s="163"/>
      <c r="S3949" s="161"/>
      <c r="V3949" s="163"/>
      <c r="W3949" s="164"/>
      <c r="X3949" s="164"/>
    </row>
    <row r="3950" spans="10:24" x14ac:dyDescent="0.25">
      <c r="J3950">
        <v>3947</v>
      </c>
      <c r="K3950" s="43">
        <v>0.65350335365376444</v>
      </c>
      <c r="L3950">
        <v>0.95773063221850918</v>
      </c>
      <c r="M3950">
        <v>0.35066916545296412</v>
      </c>
      <c r="N3950" s="44">
        <v>0.71296683864049304</v>
      </c>
      <c r="O3950" s="161"/>
      <c r="P3950" s="162"/>
      <c r="Q3950" s="162"/>
      <c r="R3950" s="163"/>
      <c r="S3950" s="161"/>
      <c r="V3950" s="163"/>
      <c r="W3950" s="164"/>
      <c r="X3950" s="164"/>
    </row>
    <row r="3951" spans="10:24" x14ac:dyDescent="0.25">
      <c r="J3951">
        <v>3948</v>
      </c>
      <c r="K3951" s="43">
        <v>0.58380489154721238</v>
      </c>
      <c r="L3951">
        <v>7.2464741772000574E-2</v>
      </c>
      <c r="M3951">
        <v>0.87717294526620027</v>
      </c>
      <c r="N3951" s="44">
        <v>0.90689486150263376</v>
      </c>
      <c r="O3951" s="161"/>
      <c r="P3951" s="162"/>
      <c r="Q3951" s="162"/>
      <c r="R3951" s="163"/>
      <c r="S3951" s="161"/>
      <c r="V3951" s="163"/>
      <c r="W3951" s="164"/>
      <c r="X3951" s="164"/>
    </row>
    <row r="3952" spans="10:24" x14ac:dyDescent="0.25">
      <c r="J3952">
        <v>3949</v>
      </c>
      <c r="K3952" s="43">
        <v>6.7542523027510071E-2</v>
      </c>
      <c r="L3952">
        <v>0.64546106693647209</v>
      </c>
      <c r="M3952">
        <v>0.80708101639194152</v>
      </c>
      <c r="N3952" s="44">
        <v>0.13760703791764961</v>
      </c>
      <c r="O3952" s="161"/>
      <c r="P3952" s="162"/>
      <c r="Q3952" s="162"/>
      <c r="R3952" s="163"/>
      <c r="S3952" s="161"/>
      <c r="V3952" s="163"/>
      <c r="W3952" s="164"/>
      <c r="X3952" s="164"/>
    </row>
    <row r="3953" spans="10:24" x14ac:dyDescent="0.25">
      <c r="J3953">
        <v>3950</v>
      </c>
      <c r="K3953" s="43">
        <v>6.2035647014669237E-2</v>
      </c>
      <c r="L3953">
        <v>0.16781671367083062</v>
      </c>
      <c r="M3953">
        <v>0.44817824006811113</v>
      </c>
      <c r="N3953" s="44">
        <v>0.90630253199980948</v>
      </c>
      <c r="O3953" s="161"/>
      <c r="P3953" s="162"/>
      <c r="Q3953" s="162"/>
      <c r="R3953" s="163"/>
      <c r="S3953" s="161"/>
      <c r="V3953" s="163"/>
      <c r="W3953" s="164"/>
      <c r="X3953" s="164"/>
    </row>
    <row r="3954" spans="10:24" x14ac:dyDescent="0.25">
      <c r="J3954">
        <v>3951</v>
      </c>
      <c r="K3954" s="43">
        <v>0.73949915342685035</v>
      </c>
      <c r="L3954">
        <v>0.31982877638106955</v>
      </c>
      <c r="M3954">
        <v>0.46864517858347665</v>
      </c>
      <c r="N3954" s="44">
        <v>0.72494258412647583</v>
      </c>
      <c r="O3954" s="161"/>
      <c r="P3954" s="162"/>
      <c r="Q3954" s="162"/>
      <c r="R3954" s="163"/>
      <c r="S3954" s="161"/>
      <c r="V3954" s="163"/>
      <c r="W3954" s="164"/>
      <c r="X3954" s="164"/>
    </row>
    <row r="3955" spans="10:24" x14ac:dyDescent="0.25">
      <c r="J3955">
        <v>3952</v>
      </c>
      <c r="K3955" s="43">
        <v>0.37801750833848557</v>
      </c>
      <c r="L3955">
        <v>0.4354868674333221</v>
      </c>
      <c r="M3955">
        <v>0.20871285787822458</v>
      </c>
      <c r="N3955" s="44">
        <v>0.77273783286081776</v>
      </c>
      <c r="O3955" s="161"/>
      <c r="P3955" s="162"/>
      <c r="Q3955" s="162"/>
      <c r="R3955" s="163"/>
      <c r="S3955" s="161"/>
      <c r="V3955" s="163"/>
      <c r="W3955" s="164"/>
      <c r="X3955" s="164"/>
    </row>
    <row r="3956" spans="10:24" x14ac:dyDescent="0.25">
      <c r="J3956">
        <v>3953</v>
      </c>
      <c r="K3956" s="43">
        <v>0.99639332232550726</v>
      </c>
      <c r="L3956">
        <v>0.33389823525771833</v>
      </c>
      <c r="M3956">
        <v>0.52346719305573741</v>
      </c>
      <c r="N3956" s="44">
        <v>0.19748118576976004</v>
      </c>
      <c r="O3956" s="161"/>
      <c r="P3956" s="162"/>
      <c r="Q3956" s="162"/>
      <c r="R3956" s="163"/>
      <c r="S3956" s="161"/>
      <c r="V3956" s="163"/>
      <c r="W3956" s="164"/>
      <c r="X3956" s="164"/>
    </row>
    <row r="3957" spans="10:24" x14ac:dyDescent="0.25">
      <c r="J3957">
        <v>3954</v>
      </c>
      <c r="K3957" s="43">
        <v>0.44680497279703024</v>
      </c>
      <c r="L3957">
        <v>0.63964750777328849</v>
      </c>
      <c r="M3957">
        <v>0.90128189694855532</v>
      </c>
      <c r="N3957" s="44">
        <v>0.10620942514631837</v>
      </c>
      <c r="O3957" s="161"/>
      <c r="P3957" s="162"/>
      <c r="Q3957" s="162"/>
      <c r="R3957" s="163"/>
      <c r="S3957" s="161"/>
      <c r="V3957" s="163"/>
      <c r="W3957" s="164"/>
      <c r="X3957" s="164"/>
    </row>
    <row r="3958" spans="10:24" x14ac:dyDescent="0.25">
      <c r="J3958">
        <v>3955</v>
      </c>
      <c r="K3958" s="43">
        <v>5.491933181420261E-2</v>
      </c>
      <c r="L3958">
        <v>7.9551048206956021E-2</v>
      </c>
      <c r="M3958">
        <v>0.46518160092040861</v>
      </c>
      <c r="N3958" s="44">
        <v>0.9955213431183908</v>
      </c>
      <c r="O3958" s="161"/>
      <c r="P3958" s="162"/>
      <c r="Q3958" s="162"/>
      <c r="R3958" s="163"/>
      <c r="S3958" s="161"/>
      <c r="V3958" s="163"/>
      <c r="W3958" s="164"/>
      <c r="X3958" s="164"/>
    </row>
    <row r="3959" spans="10:24" x14ac:dyDescent="0.25">
      <c r="J3959">
        <v>3956</v>
      </c>
      <c r="K3959" s="43">
        <v>0.15525776208181485</v>
      </c>
      <c r="L3959">
        <v>0.97119463704669029</v>
      </c>
      <c r="M3959">
        <v>0.6599239445431343</v>
      </c>
      <c r="N3959" s="44">
        <v>0.35515934272596805</v>
      </c>
      <c r="O3959" s="161"/>
      <c r="P3959" s="162"/>
      <c r="Q3959" s="162"/>
      <c r="R3959" s="163"/>
      <c r="S3959" s="161"/>
      <c r="V3959" s="163"/>
      <c r="W3959" s="164"/>
      <c r="X3959" s="164"/>
    </row>
    <row r="3960" spans="10:24" x14ac:dyDescent="0.25">
      <c r="J3960">
        <v>3957</v>
      </c>
      <c r="K3960" s="43">
        <v>0.23767596507691313</v>
      </c>
      <c r="L3960">
        <v>0.80154746294149914</v>
      </c>
      <c r="M3960">
        <v>0.59290140038449202</v>
      </c>
      <c r="N3960" s="44">
        <v>0.63479657863413097</v>
      </c>
      <c r="O3960" s="161"/>
      <c r="P3960" s="162"/>
      <c r="Q3960" s="162"/>
      <c r="R3960" s="163"/>
      <c r="S3960" s="161"/>
      <c r="V3960" s="163"/>
      <c r="W3960" s="164"/>
      <c r="X3960" s="164"/>
    </row>
    <row r="3961" spans="10:24" x14ac:dyDescent="0.25">
      <c r="J3961">
        <v>3958</v>
      </c>
      <c r="K3961" s="43">
        <v>0.32219820862258175</v>
      </c>
      <c r="L3961">
        <v>0.23308343027589729</v>
      </c>
      <c r="M3961">
        <v>0.20095457392055016</v>
      </c>
      <c r="N3961" s="44">
        <v>0.60364764715852071</v>
      </c>
      <c r="O3961" s="161"/>
      <c r="P3961" s="162"/>
      <c r="Q3961" s="162"/>
      <c r="R3961" s="163"/>
      <c r="S3961" s="161"/>
      <c r="V3961" s="163"/>
      <c r="W3961" s="164"/>
      <c r="X3961" s="164"/>
    </row>
    <row r="3962" spans="10:24" x14ac:dyDescent="0.25">
      <c r="J3962">
        <v>3959</v>
      </c>
      <c r="K3962" s="43">
        <v>6.368631784336487E-2</v>
      </c>
      <c r="L3962">
        <v>0.34789887449830625</v>
      </c>
      <c r="M3962">
        <v>0.5465150558475903</v>
      </c>
      <c r="N3962" s="44">
        <v>0.40360096939155699</v>
      </c>
      <c r="O3962" s="161"/>
      <c r="P3962" s="162"/>
      <c r="Q3962" s="162"/>
      <c r="R3962" s="163"/>
      <c r="S3962" s="161"/>
      <c r="V3962" s="163"/>
      <c r="W3962" s="164"/>
      <c r="X3962" s="164"/>
    </row>
    <row r="3963" spans="10:24" x14ac:dyDescent="0.25">
      <c r="J3963">
        <v>3960</v>
      </c>
      <c r="K3963" s="43">
        <v>0.31018116184091804</v>
      </c>
      <c r="L3963">
        <v>0.76775773571219119</v>
      </c>
      <c r="M3963">
        <v>0.36548925106102781</v>
      </c>
      <c r="N3963" s="44">
        <v>0.48778639761978104</v>
      </c>
      <c r="O3963" s="161"/>
      <c r="P3963" s="162"/>
      <c r="Q3963" s="162"/>
      <c r="R3963" s="163"/>
      <c r="S3963" s="161"/>
      <c r="V3963" s="163"/>
      <c r="W3963" s="164"/>
      <c r="X3963" s="164"/>
    </row>
    <row r="3964" spans="10:24" x14ac:dyDescent="0.25">
      <c r="J3964">
        <v>3961</v>
      </c>
      <c r="K3964" s="43">
        <v>5.2675047189927771E-2</v>
      </c>
      <c r="L3964">
        <v>0.82119673483065703</v>
      </c>
      <c r="M3964">
        <v>0.84827705887002769</v>
      </c>
      <c r="N3964" s="44">
        <v>0.24718524413302445</v>
      </c>
      <c r="O3964" s="161"/>
      <c r="P3964" s="162"/>
      <c r="Q3964" s="162"/>
      <c r="R3964" s="163"/>
      <c r="S3964" s="161"/>
      <c r="V3964" s="163"/>
      <c r="W3964" s="164"/>
      <c r="X3964" s="164"/>
    </row>
    <row r="3965" spans="10:24" x14ac:dyDescent="0.25">
      <c r="J3965">
        <v>3962</v>
      </c>
      <c r="K3965" s="43">
        <v>0.75657059590923692</v>
      </c>
      <c r="L3965">
        <v>9.8735631187718442E-2</v>
      </c>
      <c r="M3965">
        <v>0.85283696125557007</v>
      </c>
      <c r="N3965" s="44">
        <v>0.46412862610143168</v>
      </c>
      <c r="O3965" s="161"/>
      <c r="P3965" s="162"/>
      <c r="Q3965" s="162"/>
      <c r="R3965" s="163"/>
      <c r="S3965" s="161"/>
      <c r="V3965" s="163"/>
      <c r="W3965" s="164"/>
      <c r="X3965" s="164"/>
    </row>
    <row r="3966" spans="10:24" x14ac:dyDescent="0.25">
      <c r="J3966">
        <v>3963</v>
      </c>
      <c r="K3966" s="43">
        <v>0.50290087972931585</v>
      </c>
      <c r="L3966">
        <v>0.83074627335051676</v>
      </c>
      <c r="M3966">
        <v>0.72414806172383717</v>
      </c>
      <c r="N3966" s="44">
        <v>0.61989753610217446</v>
      </c>
      <c r="O3966" s="161"/>
      <c r="P3966" s="162"/>
      <c r="Q3966" s="162"/>
      <c r="R3966" s="163"/>
      <c r="S3966" s="161"/>
      <c r="V3966" s="163"/>
      <c r="W3966" s="164"/>
      <c r="X3966" s="164"/>
    </row>
    <row r="3967" spans="10:24" x14ac:dyDescent="0.25">
      <c r="J3967">
        <v>3964</v>
      </c>
      <c r="K3967" s="43">
        <v>0.24571809690940061</v>
      </c>
      <c r="L3967">
        <v>0.8791466649664702</v>
      </c>
      <c r="M3967">
        <v>0.92674662423532717</v>
      </c>
      <c r="N3967" s="44">
        <v>0.26057857389331285</v>
      </c>
      <c r="O3967" s="161"/>
      <c r="P3967" s="162"/>
      <c r="Q3967" s="162"/>
      <c r="R3967" s="163"/>
      <c r="S3967" s="161"/>
      <c r="V3967" s="163"/>
      <c r="W3967" s="164"/>
      <c r="X3967" s="164"/>
    </row>
    <row r="3968" spans="10:24" x14ac:dyDescent="0.25">
      <c r="J3968">
        <v>3965</v>
      </c>
      <c r="K3968" s="43">
        <v>0.21134103817562166</v>
      </c>
      <c r="L3968">
        <v>0.76486355515954152</v>
      </c>
      <c r="M3968">
        <v>0.44884311956250722</v>
      </c>
      <c r="N3968" s="44">
        <v>0.8943712041613201</v>
      </c>
      <c r="O3968" s="161"/>
      <c r="P3968" s="162"/>
      <c r="Q3968" s="162"/>
      <c r="R3968" s="163"/>
      <c r="S3968" s="161"/>
      <c r="V3968" s="163"/>
      <c r="W3968" s="164"/>
      <c r="X3968" s="164"/>
    </row>
    <row r="3969" spans="10:24" x14ac:dyDescent="0.25">
      <c r="J3969">
        <v>3966</v>
      </c>
      <c r="K3969" s="43">
        <v>2.7746605462682927E-2</v>
      </c>
      <c r="L3969">
        <v>0.50644078213503274</v>
      </c>
      <c r="M3969">
        <v>4.2284832324124277E-4</v>
      </c>
      <c r="N3969" s="44">
        <v>0.33169048544614976</v>
      </c>
      <c r="O3969" s="161"/>
      <c r="P3969" s="162"/>
      <c r="Q3969" s="162"/>
      <c r="R3969" s="163"/>
      <c r="S3969" s="161"/>
      <c r="V3969" s="163"/>
      <c r="W3969" s="164"/>
      <c r="X3969" s="164"/>
    </row>
    <row r="3970" spans="10:24" x14ac:dyDescent="0.25">
      <c r="J3970">
        <v>3967</v>
      </c>
      <c r="K3970" s="43">
        <v>0.77156419528201203</v>
      </c>
      <c r="L3970">
        <v>0.95150686829062525</v>
      </c>
      <c r="M3970">
        <v>0.95376901162761885</v>
      </c>
      <c r="N3970" s="44">
        <v>8.8463283647724378E-2</v>
      </c>
      <c r="O3970" s="161"/>
      <c r="P3970" s="162"/>
      <c r="Q3970" s="162"/>
      <c r="R3970" s="163"/>
      <c r="S3970" s="161"/>
      <c r="V3970" s="163"/>
      <c r="W3970" s="164"/>
      <c r="X3970" s="164"/>
    </row>
    <row r="3971" spans="10:24" x14ac:dyDescent="0.25">
      <c r="J3971">
        <v>3968</v>
      </c>
      <c r="K3971" s="43">
        <v>0.40483309606840201</v>
      </c>
      <c r="L3971">
        <v>8.7838882658129114E-2</v>
      </c>
      <c r="M3971">
        <v>0.99015024251608963</v>
      </c>
      <c r="N3971" s="44">
        <v>0.12838960267897825</v>
      </c>
      <c r="O3971" s="161"/>
      <c r="P3971" s="162"/>
      <c r="Q3971" s="162"/>
      <c r="R3971" s="163"/>
      <c r="S3971" s="161"/>
      <c r="V3971" s="163"/>
      <c r="W3971" s="164"/>
      <c r="X3971" s="164"/>
    </row>
    <row r="3972" spans="10:24" x14ac:dyDescent="0.25">
      <c r="J3972">
        <v>3969</v>
      </c>
      <c r="K3972" s="43">
        <v>0.65043113883883885</v>
      </c>
      <c r="L3972">
        <v>0.75143275895611439</v>
      </c>
      <c r="M3972">
        <v>7.7542171986572761E-2</v>
      </c>
      <c r="N3972" s="44">
        <v>0.32439167550926218</v>
      </c>
      <c r="O3972" s="161"/>
      <c r="P3972" s="162"/>
      <c r="Q3972" s="162"/>
      <c r="R3972" s="163"/>
      <c r="S3972" s="161"/>
      <c r="V3972" s="163"/>
      <c r="W3972" s="164"/>
      <c r="X3972" s="164"/>
    </row>
    <row r="3973" spans="10:24" x14ac:dyDescent="0.25">
      <c r="J3973">
        <v>3970</v>
      </c>
      <c r="K3973" s="43">
        <v>0.29282943667996097</v>
      </c>
      <c r="L3973">
        <v>0.60309507097098669</v>
      </c>
      <c r="M3973">
        <v>0.27724822386644365</v>
      </c>
      <c r="N3973" s="44">
        <v>0.63906275416864211</v>
      </c>
      <c r="O3973" s="161"/>
      <c r="P3973" s="162"/>
      <c r="Q3973" s="162"/>
      <c r="R3973" s="163"/>
      <c r="S3973" s="161"/>
      <c r="V3973" s="163"/>
      <c r="W3973" s="164"/>
      <c r="X3973" s="164"/>
    </row>
    <row r="3974" spans="10:24" x14ac:dyDescent="0.25">
      <c r="J3974">
        <v>3971</v>
      </c>
      <c r="K3974" s="43">
        <v>0.2925576217058129</v>
      </c>
      <c r="L3974">
        <v>0.33274780978986518</v>
      </c>
      <c r="M3974">
        <v>0.39754239553189363</v>
      </c>
      <c r="N3974" s="44">
        <v>0.17170521111874615</v>
      </c>
      <c r="O3974" s="161"/>
      <c r="P3974" s="162"/>
      <c r="Q3974" s="162"/>
      <c r="R3974" s="163"/>
      <c r="S3974" s="161"/>
      <c r="V3974" s="163"/>
      <c r="W3974" s="164"/>
      <c r="X3974" s="164"/>
    </row>
    <row r="3975" spans="10:24" x14ac:dyDescent="0.25">
      <c r="J3975">
        <v>3972</v>
      </c>
      <c r="K3975" s="43">
        <v>0.6226663315202593</v>
      </c>
      <c r="L3975">
        <v>0.16558771998968103</v>
      </c>
      <c r="M3975">
        <v>0.43446514595626184</v>
      </c>
      <c r="N3975" s="44">
        <v>0.97679785428515964</v>
      </c>
      <c r="O3975" s="161"/>
      <c r="P3975" s="162"/>
      <c r="Q3975" s="162"/>
      <c r="R3975" s="163"/>
      <c r="S3975" s="161"/>
      <c r="V3975" s="163"/>
      <c r="W3975" s="164"/>
      <c r="X3975" s="164"/>
    </row>
    <row r="3976" spans="10:24" x14ac:dyDescent="0.25">
      <c r="J3976">
        <v>3973</v>
      </c>
      <c r="K3976" s="43">
        <v>0.73468154644712824</v>
      </c>
      <c r="L3976">
        <v>0.14867416432601088</v>
      </c>
      <c r="M3976">
        <v>0.90306771633724747</v>
      </c>
      <c r="N3976" s="44">
        <v>0.87159124689648448</v>
      </c>
      <c r="O3976" s="161"/>
      <c r="P3976" s="162"/>
      <c r="Q3976" s="162"/>
      <c r="R3976" s="163"/>
      <c r="S3976" s="161"/>
      <c r="V3976" s="163"/>
      <c r="W3976" s="164"/>
      <c r="X3976" s="164"/>
    </row>
    <row r="3977" spans="10:24" x14ac:dyDescent="0.25">
      <c r="J3977">
        <v>3974</v>
      </c>
      <c r="K3977" s="43">
        <v>0.20239136166269445</v>
      </c>
      <c r="L3977">
        <v>0.60758854804109719</v>
      </c>
      <c r="M3977">
        <v>0.67470710926317445</v>
      </c>
      <c r="N3977" s="44">
        <v>0.42237065987835443</v>
      </c>
      <c r="O3977" s="161"/>
      <c r="P3977" s="162"/>
      <c r="Q3977" s="162"/>
      <c r="R3977" s="163"/>
      <c r="S3977" s="161"/>
      <c r="V3977" s="163"/>
      <c r="W3977" s="164"/>
      <c r="X3977" s="164"/>
    </row>
    <row r="3978" spans="10:24" x14ac:dyDescent="0.25">
      <c r="J3978">
        <v>3975</v>
      </c>
      <c r="K3978" s="43">
        <v>1.0239799116709469E-2</v>
      </c>
      <c r="L3978">
        <v>2.7053791096414259E-2</v>
      </c>
      <c r="M3978">
        <v>7.0140502171095576E-2</v>
      </c>
      <c r="N3978" s="44">
        <v>0.72837013787592286</v>
      </c>
      <c r="O3978" s="161"/>
      <c r="P3978" s="162"/>
      <c r="Q3978" s="162"/>
      <c r="R3978" s="163"/>
      <c r="S3978" s="161"/>
      <c r="V3978" s="163"/>
      <c r="W3978" s="164"/>
      <c r="X3978" s="164"/>
    </row>
    <row r="3979" spans="10:24" x14ac:dyDescent="0.25">
      <c r="J3979">
        <v>3976</v>
      </c>
      <c r="K3979" s="43">
        <v>0.54037053242143585</v>
      </c>
      <c r="L3979">
        <v>3.0362761679193717E-2</v>
      </c>
      <c r="M3979">
        <v>0.70215814029696599</v>
      </c>
      <c r="N3979" s="44">
        <v>0.16451122052858669</v>
      </c>
      <c r="O3979" s="161"/>
      <c r="P3979" s="162"/>
      <c r="Q3979" s="162"/>
      <c r="R3979" s="163"/>
      <c r="S3979" s="161"/>
      <c r="V3979" s="163"/>
      <c r="W3979" s="164"/>
      <c r="X3979" s="164"/>
    </row>
    <row r="3980" spans="10:24" x14ac:dyDescent="0.25">
      <c r="J3980">
        <v>3977</v>
      </c>
      <c r="K3980" s="43">
        <v>0.17899993719556795</v>
      </c>
      <c r="L3980">
        <v>0.22892403609146927</v>
      </c>
      <c r="M3980">
        <v>0.29488703973856256</v>
      </c>
      <c r="N3980" s="44">
        <v>0.75451035087009244</v>
      </c>
      <c r="O3980" s="161"/>
      <c r="P3980" s="162"/>
      <c r="Q3980" s="162"/>
      <c r="R3980" s="163"/>
      <c r="S3980" s="161"/>
      <c r="V3980" s="163"/>
      <c r="W3980" s="164"/>
      <c r="X3980" s="164"/>
    </row>
    <row r="3981" spans="10:24" x14ac:dyDescent="0.25">
      <c r="J3981">
        <v>3978</v>
      </c>
      <c r="K3981" s="43">
        <v>0.97809915466668174</v>
      </c>
      <c r="L3981">
        <v>0.69466612934509497</v>
      </c>
      <c r="M3981">
        <v>0.27579730316141293</v>
      </c>
      <c r="N3981" s="44">
        <v>0.21528600140507292</v>
      </c>
      <c r="O3981" s="161"/>
      <c r="P3981" s="162"/>
      <c r="Q3981" s="162"/>
      <c r="R3981" s="163"/>
      <c r="S3981" s="161"/>
      <c r="V3981" s="163"/>
      <c r="W3981" s="164"/>
      <c r="X3981" s="164"/>
    </row>
    <row r="3982" spans="10:24" x14ac:dyDescent="0.25">
      <c r="J3982">
        <v>3979</v>
      </c>
      <c r="K3982" s="43">
        <v>0.65191130251932405</v>
      </c>
      <c r="L3982">
        <v>0.34080380114406217</v>
      </c>
      <c r="M3982">
        <v>0.35165214736448713</v>
      </c>
      <c r="N3982" s="44">
        <v>0.72732353016813378</v>
      </c>
      <c r="O3982" s="161"/>
      <c r="P3982" s="162"/>
      <c r="Q3982" s="162"/>
      <c r="R3982" s="163"/>
      <c r="S3982" s="161"/>
      <c r="V3982" s="163"/>
      <c r="W3982" s="164"/>
      <c r="X3982" s="164"/>
    </row>
    <row r="3983" spans="10:24" x14ac:dyDescent="0.25">
      <c r="J3983">
        <v>3980</v>
      </c>
      <c r="K3983" s="43">
        <v>0.12027961333661186</v>
      </c>
      <c r="L3983">
        <v>0.82347768334814297</v>
      </c>
      <c r="M3983">
        <v>0.47889976118358801</v>
      </c>
      <c r="N3983" s="44">
        <v>0.54490188558286468</v>
      </c>
      <c r="O3983" s="161"/>
      <c r="P3983" s="162"/>
      <c r="Q3983" s="162"/>
      <c r="R3983" s="163"/>
      <c r="S3983" s="161"/>
      <c r="V3983" s="163"/>
      <c r="W3983" s="164"/>
      <c r="X3983" s="164"/>
    </row>
    <row r="3984" spans="10:24" x14ac:dyDescent="0.25">
      <c r="J3984">
        <v>3981</v>
      </c>
      <c r="K3984" s="43">
        <v>0.8999036207038672</v>
      </c>
      <c r="L3984">
        <v>0.16603584166859919</v>
      </c>
      <c r="M3984">
        <v>9.8013892637183408E-2</v>
      </c>
      <c r="N3984" s="44">
        <v>0.75073128987167437</v>
      </c>
      <c r="O3984" s="161"/>
      <c r="P3984" s="162"/>
      <c r="Q3984" s="162"/>
      <c r="R3984" s="163"/>
      <c r="S3984" s="161"/>
      <c r="V3984" s="163"/>
      <c r="W3984" s="164"/>
      <c r="X3984" s="164"/>
    </row>
    <row r="3985" spans="10:24" x14ac:dyDescent="0.25">
      <c r="J3985">
        <v>3982</v>
      </c>
      <c r="K3985" s="43">
        <v>0.81353033096077021</v>
      </c>
      <c r="L3985">
        <v>0.8913958611965227</v>
      </c>
      <c r="M3985">
        <v>0.50092451025793816</v>
      </c>
      <c r="N3985" s="44">
        <v>0.46000374831058299</v>
      </c>
      <c r="O3985" s="161"/>
      <c r="P3985" s="162"/>
      <c r="Q3985" s="162"/>
      <c r="R3985" s="163"/>
      <c r="S3985" s="161"/>
      <c r="V3985" s="163"/>
      <c r="W3985" s="164"/>
      <c r="X3985" s="164"/>
    </row>
    <row r="3986" spans="10:24" x14ac:dyDescent="0.25">
      <c r="J3986">
        <v>3983</v>
      </c>
      <c r="K3986" s="43">
        <v>0.43998365939778561</v>
      </c>
      <c r="L3986">
        <v>7.5407998144681576E-2</v>
      </c>
      <c r="M3986">
        <v>0.16866369304866102</v>
      </c>
      <c r="N3986" s="44">
        <v>6.8907599161597277E-2</v>
      </c>
      <c r="O3986" s="161"/>
      <c r="P3986" s="162"/>
      <c r="Q3986" s="162"/>
      <c r="R3986" s="163"/>
      <c r="S3986" s="161"/>
      <c r="V3986" s="163"/>
      <c r="W3986" s="164"/>
      <c r="X3986" s="164"/>
    </row>
    <row r="3987" spans="10:24" x14ac:dyDescent="0.25">
      <c r="J3987">
        <v>3984</v>
      </c>
      <c r="K3987" s="43">
        <v>0.14698300728682157</v>
      </c>
      <c r="L3987">
        <v>0.6374154183039703</v>
      </c>
      <c r="M3987">
        <v>0.45156326412670789</v>
      </c>
      <c r="N3987" s="44">
        <v>2.6950660297190732E-2</v>
      </c>
      <c r="O3987" s="161"/>
      <c r="P3987" s="162"/>
      <c r="Q3987" s="162"/>
      <c r="R3987" s="163"/>
      <c r="S3987" s="161"/>
      <c r="V3987" s="163"/>
      <c r="W3987" s="164"/>
      <c r="X3987" s="164"/>
    </row>
    <row r="3988" spans="10:24" x14ac:dyDescent="0.25">
      <c r="J3988">
        <v>3985</v>
      </c>
      <c r="K3988" s="43">
        <v>0.96717104607801996</v>
      </c>
      <c r="L3988">
        <v>0.26389069789461739</v>
      </c>
      <c r="M3988">
        <v>0.64127098499161295</v>
      </c>
      <c r="N3988" s="44">
        <v>7.4553138118115259E-2</v>
      </c>
      <c r="O3988" s="161"/>
      <c r="P3988" s="162"/>
      <c r="Q3988" s="162"/>
      <c r="R3988" s="163"/>
      <c r="S3988" s="161"/>
      <c r="V3988" s="163"/>
      <c r="W3988" s="164"/>
      <c r="X3988" s="164"/>
    </row>
    <row r="3989" spans="10:24" x14ac:dyDescent="0.25">
      <c r="J3989">
        <v>3986</v>
      </c>
      <c r="K3989" s="43">
        <v>0.18863789988598467</v>
      </c>
      <c r="L3989">
        <v>0.75315874728181664</v>
      </c>
      <c r="M3989">
        <v>0.94329218658959091</v>
      </c>
      <c r="N3989" s="44">
        <v>5.4474305993016614E-2</v>
      </c>
      <c r="O3989" s="161"/>
      <c r="P3989" s="162"/>
      <c r="Q3989" s="162"/>
      <c r="R3989" s="163"/>
      <c r="S3989" s="161"/>
      <c r="V3989" s="163"/>
      <c r="W3989" s="164"/>
      <c r="X3989" s="164"/>
    </row>
    <row r="3990" spans="10:24" x14ac:dyDescent="0.25">
      <c r="J3990">
        <v>3987</v>
      </c>
      <c r="K3990" s="43">
        <v>0.10711479378359079</v>
      </c>
      <c r="L3990">
        <v>0.5577850283444149</v>
      </c>
      <c r="M3990">
        <v>0.30547399536228359</v>
      </c>
      <c r="N3990" s="44">
        <v>0.16174175391981982</v>
      </c>
      <c r="O3990" s="161"/>
      <c r="P3990" s="162"/>
      <c r="Q3990" s="162"/>
      <c r="R3990" s="163"/>
      <c r="S3990" s="161"/>
      <c r="V3990" s="163"/>
      <c r="W3990" s="164"/>
      <c r="X3990" s="164"/>
    </row>
    <row r="3991" spans="10:24" x14ac:dyDescent="0.25">
      <c r="J3991">
        <v>3988</v>
      </c>
      <c r="K3991" s="43">
        <v>0.67238317835648387</v>
      </c>
      <c r="L3991">
        <v>0.40509167903574461</v>
      </c>
      <c r="M3991">
        <v>0.19150618668272401</v>
      </c>
      <c r="N3991" s="44">
        <v>0.28849740337461882</v>
      </c>
      <c r="O3991" s="161"/>
      <c r="P3991" s="162"/>
      <c r="Q3991" s="162"/>
      <c r="R3991" s="163"/>
      <c r="S3991" s="161"/>
      <c r="V3991" s="163"/>
      <c r="W3991" s="164"/>
      <c r="X3991" s="164"/>
    </row>
    <row r="3992" spans="10:24" x14ac:dyDescent="0.25">
      <c r="J3992">
        <v>3989</v>
      </c>
      <c r="K3992" s="43">
        <v>0.35070772930336203</v>
      </c>
      <c r="L3992">
        <v>0.69196785257252114</v>
      </c>
      <c r="M3992">
        <v>0.64392116380671216</v>
      </c>
      <c r="N3992" s="44">
        <v>0.2417457079775156</v>
      </c>
      <c r="O3992" s="161"/>
      <c r="P3992" s="162"/>
      <c r="Q3992" s="162"/>
      <c r="R3992" s="163"/>
      <c r="S3992" s="161"/>
      <c r="V3992" s="163"/>
      <c r="W3992" s="164"/>
      <c r="X3992" s="164"/>
    </row>
    <row r="3993" spans="10:24" x14ac:dyDescent="0.25">
      <c r="J3993">
        <v>3990</v>
      </c>
      <c r="K3993" s="43">
        <v>0.66085009428954722</v>
      </c>
      <c r="L3993">
        <v>1.8860263961814061E-2</v>
      </c>
      <c r="M3993">
        <v>0.80567572989100389</v>
      </c>
      <c r="N3993" s="44">
        <v>0.80440292812466641</v>
      </c>
      <c r="O3993" s="161"/>
      <c r="P3993" s="162"/>
      <c r="Q3993" s="162"/>
      <c r="R3993" s="163"/>
      <c r="S3993" s="161"/>
      <c r="V3993" s="163"/>
      <c r="W3993" s="164"/>
      <c r="X3993" s="164"/>
    </row>
    <row r="3994" spans="10:24" x14ac:dyDescent="0.25">
      <c r="J3994">
        <v>3991</v>
      </c>
      <c r="K3994" s="43">
        <v>0.2117672182667002</v>
      </c>
      <c r="L3994">
        <v>0.50172787035618882</v>
      </c>
      <c r="M3994">
        <v>0.83544185458451881</v>
      </c>
      <c r="N3994" s="44">
        <v>0.37219223236911747</v>
      </c>
      <c r="O3994" s="161"/>
      <c r="P3994" s="162"/>
      <c r="Q3994" s="162"/>
      <c r="R3994" s="163"/>
      <c r="S3994" s="161"/>
      <c r="V3994" s="163"/>
      <c r="W3994" s="164"/>
      <c r="X3994" s="164"/>
    </row>
    <row r="3995" spans="10:24" x14ac:dyDescent="0.25">
      <c r="J3995">
        <v>3992</v>
      </c>
      <c r="K3995" s="43">
        <v>0.97778674962893108</v>
      </c>
      <c r="L3995">
        <v>0.47433237766428349</v>
      </c>
      <c r="M3995">
        <v>0.61330700203271726</v>
      </c>
      <c r="N3995" s="44">
        <v>0.42740069351108567</v>
      </c>
      <c r="O3995" s="161"/>
      <c r="P3995" s="162"/>
      <c r="Q3995" s="162"/>
      <c r="R3995" s="163"/>
      <c r="S3995" s="161"/>
      <c r="V3995" s="163"/>
      <c r="W3995" s="164"/>
      <c r="X3995" s="164"/>
    </row>
    <row r="3996" spans="10:24" x14ac:dyDescent="0.25">
      <c r="J3996">
        <v>3993</v>
      </c>
      <c r="K3996" s="43">
        <v>0.74833528129863314</v>
      </c>
      <c r="L3996">
        <v>0.67932129292016941</v>
      </c>
      <c r="M3996">
        <v>0.3496087413899327</v>
      </c>
      <c r="N3996" s="44">
        <v>0.73470038866657705</v>
      </c>
      <c r="O3996" s="161"/>
      <c r="P3996" s="162"/>
      <c r="Q3996" s="162"/>
      <c r="R3996" s="163"/>
      <c r="S3996" s="161"/>
      <c r="V3996" s="163"/>
      <c r="W3996" s="164"/>
      <c r="X3996" s="164"/>
    </row>
    <row r="3997" spans="10:24" x14ac:dyDescent="0.25">
      <c r="J3997">
        <v>3994</v>
      </c>
      <c r="K3997" s="43">
        <v>0.66522445540014208</v>
      </c>
      <c r="L3997">
        <v>0.39554800491746511</v>
      </c>
      <c r="M3997">
        <v>0.37007291165368528</v>
      </c>
      <c r="N3997" s="44">
        <v>0.435393819029254</v>
      </c>
      <c r="O3997" s="161"/>
      <c r="P3997" s="162"/>
      <c r="Q3997" s="162"/>
      <c r="R3997" s="163"/>
      <c r="S3997" s="161"/>
      <c r="V3997" s="163"/>
      <c r="W3997" s="164"/>
      <c r="X3997" s="164"/>
    </row>
    <row r="3998" spans="10:24" x14ac:dyDescent="0.25">
      <c r="J3998">
        <v>3995</v>
      </c>
      <c r="K3998" s="43">
        <v>0.7525600122159537</v>
      </c>
      <c r="L3998">
        <v>0.42601428286566989</v>
      </c>
      <c r="M3998">
        <v>0.85742036584060144</v>
      </c>
      <c r="N3998" s="44">
        <v>0.79981327216190001</v>
      </c>
      <c r="O3998" s="161"/>
      <c r="P3998" s="162"/>
      <c r="Q3998" s="162"/>
      <c r="R3998" s="163"/>
      <c r="S3998" s="161"/>
      <c r="V3998" s="163"/>
      <c r="W3998" s="164"/>
      <c r="X3998" s="164"/>
    </row>
    <row r="3999" spans="10:24" x14ac:dyDescent="0.25">
      <c r="J3999">
        <v>3996</v>
      </c>
      <c r="K3999" s="43">
        <v>0.23336536924274498</v>
      </c>
      <c r="L3999">
        <v>0.51680066323129681</v>
      </c>
      <c r="M3999">
        <v>0.96257088055235573</v>
      </c>
      <c r="N3999" s="44">
        <v>0.9212468582105966</v>
      </c>
      <c r="O3999" s="161"/>
      <c r="P3999" s="162"/>
      <c r="Q3999" s="162"/>
      <c r="R3999" s="163"/>
      <c r="S3999" s="161"/>
      <c r="V3999" s="163"/>
      <c r="W3999" s="164"/>
      <c r="X3999" s="164"/>
    </row>
    <row r="4000" spans="10:24" x14ac:dyDescent="0.25">
      <c r="J4000">
        <v>3997</v>
      </c>
      <c r="K4000" s="43">
        <v>8.870185022089061E-2</v>
      </c>
      <c r="L4000">
        <v>0.54603916639044436</v>
      </c>
      <c r="M4000">
        <v>4.5130358394238623E-3</v>
      </c>
      <c r="N4000" s="44">
        <v>0.71490115803363796</v>
      </c>
      <c r="O4000" s="161"/>
      <c r="P4000" s="162"/>
      <c r="Q4000" s="162"/>
      <c r="R4000" s="163"/>
      <c r="S4000" s="161"/>
      <c r="V4000" s="163"/>
      <c r="W4000" s="164"/>
      <c r="X4000" s="164"/>
    </row>
    <row r="4001" spans="10:24" x14ac:dyDescent="0.25">
      <c r="J4001">
        <v>3998</v>
      </c>
      <c r="K4001" s="43">
        <v>0.50009112207159057</v>
      </c>
      <c r="L4001">
        <v>0.51690519920308453</v>
      </c>
      <c r="M4001">
        <v>0.73419821143238617</v>
      </c>
      <c r="N4001" s="44">
        <v>1.9741905645323077E-2</v>
      </c>
      <c r="O4001" s="161"/>
      <c r="P4001" s="162"/>
      <c r="Q4001" s="162"/>
      <c r="R4001" s="163"/>
      <c r="S4001" s="161"/>
      <c r="V4001" s="163"/>
      <c r="W4001" s="164"/>
      <c r="X4001" s="164"/>
    </row>
    <row r="4002" spans="10:24" x14ac:dyDescent="0.25">
      <c r="J4002">
        <v>3999</v>
      </c>
      <c r="K4002" s="43">
        <v>4.8662494661470213E-2</v>
      </c>
      <c r="L4002">
        <v>0.89201089583623483</v>
      </c>
      <c r="M4002">
        <v>1.7558771605401091E-2</v>
      </c>
      <c r="N4002" s="44">
        <v>0.37423509922312592</v>
      </c>
      <c r="O4002" s="161"/>
      <c r="P4002" s="162"/>
      <c r="Q4002" s="162"/>
      <c r="R4002" s="163"/>
      <c r="S4002" s="161"/>
      <c r="V4002" s="163"/>
      <c r="W4002" s="164"/>
      <c r="X4002" s="164"/>
    </row>
    <row r="4003" spans="10:24" x14ac:dyDescent="0.25">
      <c r="J4003">
        <v>4000</v>
      </c>
      <c r="K4003" s="43">
        <v>0.85820390657241818</v>
      </c>
      <c r="L4003">
        <v>7.6671568563477455E-2</v>
      </c>
      <c r="M4003">
        <v>0.71820615332479076</v>
      </c>
      <c r="N4003" s="44">
        <v>0.76039604737447608</v>
      </c>
      <c r="O4003" s="161"/>
      <c r="P4003" s="162"/>
      <c r="Q4003" s="162"/>
      <c r="R4003" s="163"/>
      <c r="S4003" s="161"/>
      <c r="V4003" s="163"/>
      <c r="W4003" s="164"/>
      <c r="X4003" s="164"/>
    </row>
    <row r="4004" spans="10:24" x14ac:dyDescent="0.25">
      <c r="J4004">
        <v>4001</v>
      </c>
      <c r="K4004" s="43">
        <v>0.50933448102107937</v>
      </c>
      <c r="L4004">
        <v>0.38094474238270282</v>
      </c>
      <c r="M4004">
        <v>0.87069996047897058</v>
      </c>
      <c r="N4004" s="44">
        <v>0.42745306974932007</v>
      </c>
      <c r="O4004" s="161"/>
      <c r="P4004" s="162"/>
      <c r="Q4004" s="162"/>
      <c r="R4004" s="163"/>
      <c r="S4004" s="161"/>
      <c r="V4004" s="163"/>
      <c r="W4004" s="164"/>
      <c r="X4004" s="164"/>
    </row>
    <row r="4005" spans="10:24" x14ac:dyDescent="0.25">
      <c r="J4005">
        <v>4002</v>
      </c>
      <c r="K4005" s="43">
        <v>0.96776855491661384</v>
      </c>
      <c r="L4005">
        <v>0.22392560690625973</v>
      </c>
      <c r="M4005">
        <v>0.25988548541061607</v>
      </c>
      <c r="N4005" s="44">
        <v>0.5936992132337261</v>
      </c>
      <c r="O4005" s="161"/>
      <c r="P4005" s="162"/>
      <c r="Q4005" s="162"/>
      <c r="R4005" s="163"/>
      <c r="S4005" s="161"/>
      <c r="V4005" s="163"/>
      <c r="W4005" s="164"/>
      <c r="X4005" s="164"/>
    </row>
    <row r="4006" spans="10:24" x14ac:dyDescent="0.25">
      <c r="J4006">
        <v>4003</v>
      </c>
      <c r="K4006" s="43">
        <v>0.93662759667623041</v>
      </c>
      <c r="L4006">
        <v>0.98284649307593497</v>
      </c>
      <c r="M4006">
        <v>0.23322983970003097</v>
      </c>
      <c r="N4006" s="44">
        <v>0.24128816715038093</v>
      </c>
      <c r="O4006" s="161"/>
      <c r="P4006" s="162"/>
      <c r="Q4006" s="162"/>
      <c r="R4006" s="163"/>
      <c r="S4006" s="161"/>
      <c r="V4006" s="163"/>
      <c r="W4006" s="164"/>
      <c r="X4006" s="164"/>
    </row>
    <row r="4007" spans="10:24" x14ac:dyDescent="0.25">
      <c r="J4007">
        <v>4004</v>
      </c>
      <c r="K4007" s="43">
        <v>0.18228278318528179</v>
      </c>
      <c r="L4007">
        <v>0.40769790269504935</v>
      </c>
      <c r="M4007">
        <v>1.0505515727098236E-2</v>
      </c>
      <c r="N4007" s="44">
        <v>0.28915377828520694</v>
      </c>
      <c r="O4007" s="161"/>
      <c r="P4007" s="162"/>
      <c r="Q4007" s="162"/>
      <c r="R4007" s="163"/>
      <c r="S4007" s="161"/>
      <c r="V4007" s="163"/>
      <c r="W4007" s="164"/>
      <c r="X4007" s="164"/>
    </row>
    <row r="4008" spans="10:24" x14ac:dyDescent="0.25">
      <c r="J4008">
        <v>4005</v>
      </c>
      <c r="K4008" s="43">
        <v>0.52336679219613358</v>
      </c>
      <c r="L4008">
        <v>0.89002037639082809</v>
      </c>
      <c r="M4008">
        <v>0.11011659324973067</v>
      </c>
      <c r="N4008" s="44">
        <v>0.33018979101523582</v>
      </c>
      <c r="O4008" s="161"/>
      <c r="P4008" s="162"/>
      <c r="Q4008" s="162"/>
      <c r="R4008" s="163"/>
      <c r="S4008" s="161"/>
      <c r="V4008" s="163"/>
      <c r="W4008" s="164"/>
      <c r="X4008" s="164"/>
    </row>
    <row r="4009" spans="10:24" x14ac:dyDescent="0.25">
      <c r="J4009">
        <v>4006</v>
      </c>
      <c r="K4009" s="43">
        <v>0.9562760577150281</v>
      </c>
      <c r="L4009">
        <v>0.53990982996788206</v>
      </c>
      <c r="M4009">
        <v>0.59400224718624917</v>
      </c>
      <c r="N4009" s="44">
        <v>0.56346613333014151</v>
      </c>
      <c r="O4009" s="161"/>
      <c r="P4009" s="162"/>
      <c r="Q4009" s="162"/>
      <c r="R4009" s="163"/>
      <c r="S4009" s="161"/>
      <c r="V4009" s="163"/>
      <c r="W4009" s="164"/>
      <c r="X4009" s="164"/>
    </row>
    <row r="4010" spans="10:24" x14ac:dyDescent="0.25">
      <c r="J4010">
        <v>4007</v>
      </c>
      <c r="K4010" s="43">
        <v>5.320639028843166E-2</v>
      </c>
      <c r="L4010">
        <v>0.46653940738051369</v>
      </c>
      <c r="M4010">
        <v>0.31835134747781213</v>
      </c>
      <c r="N4010" s="44">
        <v>0.76028005694127987</v>
      </c>
      <c r="O4010" s="161"/>
      <c r="P4010" s="162"/>
      <c r="Q4010" s="162"/>
      <c r="R4010" s="163"/>
      <c r="S4010" s="161"/>
      <c r="V4010" s="163"/>
      <c r="W4010" s="164"/>
      <c r="X4010" s="164"/>
    </row>
    <row r="4011" spans="10:24" x14ac:dyDescent="0.25">
      <c r="J4011">
        <v>4008</v>
      </c>
      <c r="K4011" s="43">
        <v>0.7021826636531483</v>
      </c>
      <c r="L4011">
        <v>0.77706420938934362</v>
      </c>
      <c r="M4011">
        <v>0.42007178264930223</v>
      </c>
      <c r="N4011" s="44">
        <v>0.35831026593599213</v>
      </c>
      <c r="O4011" s="161"/>
      <c r="P4011" s="162"/>
      <c r="Q4011" s="162"/>
      <c r="R4011" s="163"/>
      <c r="S4011" s="161"/>
      <c r="V4011" s="163"/>
      <c r="W4011" s="164"/>
      <c r="X4011" s="164"/>
    </row>
    <row r="4012" spans="10:24" x14ac:dyDescent="0.25">
      <c r="J4012">
        <v>4009</v>
      </c>
      <c r="K4012" s="43">
        <v>0.4494263950837234</v>
      </c>
      <c r="L4012">
        <v>0.34877019459440406</v>
      </c>
      <c r="M4012">
        <v>0.95649449027317068</v>
      </c>
      <c r="N4012" s="44">
        <v>0.82492719481316801</v>
      </c>
      <c r="O4012" s="161"/>
      <c r="P4012" s="162"/>
      <c r="Q4012" s="162"/>
      <c r="R4012" s="163"/>
      <c r="S4012" s="161"/>
      <c r="V4012" s="163"/>
      <c r="W4012" s="164"/>
      <c r="X4012" s="164"/>
    </row>
    <row r="4013" spans="10:24" x14ac:dyDescent="0.25">
      <c r="J4013">
        <v>4010</v>
      </c>
      <c r="K4013" s="43">
        <v>0.16707396068026037</v>
      </c>
      <c r="L4013">
        <v>0.73201813796662185</v>
      </c>
      <c r="M4013">
        <v>0.76405083938911855</v>
      </c>
      <c r="N4013" s="44">
        <v>0.40343172324924947</v>
      </c>
      <c r="O4013" s="161"/>
      <c r="P4013" s="162"/>
      <c r="Q4013" s="162"/>
      <c r="R4013" s="163"/>
      <c r="S4013" s="161"/>
      <c r="V4013" s="163"/>
      <c r="W4013" s="164"/>
      <c r="X4013" s="164"/>
    </row>
    <row r="4014" spans="10:24" x14ac:dyDescent="0.25">
      <c r="J4014">
        <v>4011</v>
      </c>
      <c r="K4014" s="43">
        <v>0.33789832844962853</v>
      </c>
      <c r="L4014">
        <v>0.91571401820271825</v>
      </c>
      <c r="M4014">
        <v>0.82494064492069119</v>
      </c>
      <c r="N4014" s="44">
        <v>0.86497364823719269</v>
      </c>
      <c r="O4014" s="161"/>
      <c r="P4014" s="162"/>
      <c r="Q4014" s="162"/>
      <c r="R4014" s="163"/>
      <c r="S4014" s="161"/>
      <c r="V4014" s="163"/>
      <c r="W4014" s="164"/>
      <c r="X4014" s="164"/>
    </row>
    <row r="4015" spans="10:24" x14ac:dyDescent="0.25">
      <c r="J4015">
        <v>4012</v>
      </c>
      <c r="K4015" s="43">
        <v>0.30159823034503852</v>
      </c>
      <c r="L4015">
        <v>0.61022172999635238</v>
      </c>
      <c r="M4015">
        <v>0.73559003369264642</v>
      </c>
      <c r="N4015" s="44">
        <v>0.76892654356219259</v>
      </c>
      <c r="O4015" s="161"/>
      <c r="P4015" s="162"/>
      <c r="Q4015" s="162"/>
      <c r="R4015" s="163"/>
      <c r="S4015" s="161"/>
      <c r="V4015" s="163"/>
      <c r="W4015" s="164"/>
      <c r="X4015" s="164"/>
    </row>
    <row r="4016" spans="10:24" x14ac:dyDescent="0.25">
      <c r="J4016">
        <v>4013</v>
      </c>
      <c r="K4016" s="43">
        <v>0.7099842144460824</v>
      </c>
      <c r="L4016">
        <v>0.1213811928469728</v>
      </c>
      <c r="M4016">
        <v>0.43232922972870769</v>
      </c>
      <c r="N4016" s="44">
        <v>1.1655684294505919E-2</v>
      </c>
      <c r="O4016" s="161"/>
      <c r="P4016" s="162"/>
      <c r="Q4016" s="162"/>
      <c r="R4016" s="163"/>
      <c r="S4016" s="161"/>
      <c r="V4016" s="163"/>
      <c r="W4016" s="164"/>
      <c r="X4016" s="164"/>
    </row>
    <row r="4017" spans="10:24" x14ac:dyDescent="0.25">
      <c r="J4017">
        <v>4014</v>
      </c>
      <c r="K4017" s="43">
        <v>0.58901278745446384</v>
      </c>
      <c r="L4017">
        <v>0.85927595215027996</v>
      </c>
      <c r="M4017">
        <v>0.3137396825084553</v>
      </c>
      <c r="N4017" s="44">
        <v>0.88422731788551012</v>
      </c>
      <c r="O4017" s="161"/>
      <c r="P4017" s="162"/>
      <c r="Q4017" s="162"/>
      <c r="R4017" s="163"/>
      <c r="S4017" s="161"/>
      <c r="V4017" s="163"/>
      <c r="W4017" s="164"/>
      <c r="X4017" s="164"/>
    </row>
    <row r="4018" spans="10:24" x14ac:dyDescent="0.25">
      <c r="J4018">
        <v>4015</v>
      </c>
      <c r="K4018" s="43">
        <v>0.46960837093545205</v>
      </c>
      <c r="L4018">
        <v>5.9701909579050305E-2</v>
      </c>
      <c r="M4018">
        <v>0.83236418831657666</v>
      </c>
      <c r="N4018" s="44">
        <v>0.94246844371151306</v>
      </c>
      <c r="O4018" s="161"/>
      <c r="P4018" s="162"/>
      <c r="Q4018" s="162"/>
      <c r="R4018" s="163"/>
      <c r="S4018" s="161"/>
      <c r="V4018" s="163"/>
      <c r="W4018" s="164"/>
      <c r="X4018" s="164"/>
    </row>
    <row r="4019" spans="10:24" x14ac:dyDescent="0.25">
      <c r="J4019">
        <v>4016</v>
      </c>
      <c r="K4019" s="43">
        <v>0.21765843655034367</v>
      </c>
      <c r="L4019">
        <v>0.26585085863223878</v>
      </c>
      <c r="M4019">
        <v>0.22693688160292624</v>
      </c>
      <c r="N4019" s="44">
        <v>0.5287213876338156</v>
      </c>
      <c r="O4019" s="161"/>
      <c r="P4019" s="162"/>
      <c r="Q4019" s="162"/>
      <c r="R4019" s="163"/>
      <c r="S4019" s="161"/>
      <c r="V4019" s="163"/>
      <c r="W4019" s="164"/>
      <c r="X4019" s="164"/>
    </row>
    <row r="4020" spans="10:24" x14ac:dyDescent="0.25">
      <c r="J4020">
        <v>4017</v>
      </c>
      <c r="K4020" s="43">
        <v>0.5161503287575846</v>
      </c>
      <c r="L4020">
        <v>0.8861190552922531</v>
      </c>
      <c r="M4020">
        <v>0.55352539214095742</v>
      </c>
      <c r="N4020" s="44">
        <v>0.10771280643094638</v>
      </c>
      <c r="O4020" s="161"/>
      <c r="P4020" s="162"/>
      <c r="Q4020" s="162"/>
      <c r="R4020" s="163"/>
      <c r="S4020" s="161"/>
      <c r="V4020" s="163"/>
      <c r="W4020" s="164"/>
      <c r="X4020" s="164"/>
    </row>
    <row r="4021" spans="10:24" x14ac:dyDescent="0.25">
      <c r="J4021">
        <v>4018</v>
      </c>
      <c r="K4021" s="43">
        <v>0.48338225728844675</v>
      </c>
      <c r="L4021">
        <v>0.64573718473960229</v>
      </c>
      <c r="M4021">
        <v>0.89302348588188996</v>
      </c>
      <c r="N4021" s="44">
        <v>0.95717453207274272</v>
      </c>
      <c r="O4021" s="161"/>
      <c r="P4021" s="162"/>
      <c r="Q4021" s="162"/>
      <c r="R4021" s="163"/>
      <c r="S4021" s="161"/>
      <c r="V4021" s="163"/>
      <c r="W4021" s="164"/>
      <c r="X4021" s="164"/>
    </row>
    <row r="4022" spans="10:24" x14ac:dyDescent="0.25">
      <c r="J4022">
        <v>4019</v>
      </c>
      <c r="K4022" s="43">
        <v>0.79473789055437682</v>
      </c>
      <c r="L4022">
        <v>1.9686406424599845E-2</v>
      </c>
      <c r="M4022">
        <v>0.54017041582951364</v>
      </c>
      <c r="N4022" s="44">
        <v>0.70756703442261581</v>
      </c>
      <c r="O4022" s="161"/>
      <c r="P4022" s="162"/>
      <c r="Q4022" s="162"/>
      <c r="R4022" s="163"/>
      <c r="S4022" s="161"/>
      <c r="V4022" s="163"/>
      <c r="W4022" s="164"/>
      <c r="X4022" s="164"/>
    </row>
    <row r="4023" spans="10:24" x14ac:dyDescent="0.25">
      <c r="J4023">
        <v>4020</v>
      </c>
      <c r="K4023" s="43">
        <v>0.80377581122899244</v>
      </c>
      <c r="L4023">
        <v>0.42531401589822082</v>
      </c>
      <c r="M4023">
        <v>0.34802985731193292</v>
      </c>
      <c r="N4023" s="44">
        <v>0.65011672734280523</v>
      </c>
      <c r="O4023" s="161"/>
      <c r="P4023" s="162"/>
      <c r="Q4023" s="162"/>
      <c r="R4023" s="163"/>
      <c r="S4023" s="161"/>
      <c r="V4023" s="163"/>
      <c r="W4023" s="164"/>
      <c r="X4023" s="164"/>
    </row>
    <row r="4024" spans="10:24" x14ac:dyDescent="0.25">
      <c r="J4024">
        <v>4021</v>
      </c>
      <c r="K4024" s="43">
        <v>1.2916568291662212E-2</v>
      </c>
      <c r="L4024">
        <v>0.71946945710242005</v>
      </c>
      <c r="M4024">
        <v>0.8652263476994223</v>
      </c>
      <c r="N4024" s="44">
        <v>0.90236688033830259</v>
      </c>
      <c r="O4024" s="161"/>
      <c r="P4024" s="162"/>
      <c r="Q4024" s="162"/>
      <c r="R4024" s="163"/>
      <c r="S4024" s="161"/>
      <c r="V4024" s="163"/>
      <c r="W4024" s="164"/>
      <c r="X4024" s="164"/>
    </row>
    <row r="4025" spans="10:24" x14ac:dyDescent="0.25">
      <c r="J4025">
        <v>4022</v>
      </c>
      <c r="K4025" s="43">
        <v>0.24933026779605183</v>
      </c>
      <c r="L4025">
        <v>0.73697867798668326</v>
      </c>
      <c r="M4025">
        <v>0.91155904695246515</v>
      </c>
      <c r="N4025" s="44">
        <v>0.53748868584647602</v>
      </c>
      <c r="O4025" s="161"/>
      <c r="P4025" s="162"/>
      <c r="Q4025" s="162"/>
      <c r="R4025" s="163"/>
      <c r="S4025" s="161"/>
      <c r="V4025" s="163"/>
      <c r="W4025" s="164"/>
      <c r="X4025" s="164"/>
    </row>
    <row r="4026" spans="10:24" x14ac:dyDescent="0.25">
      <c r="J4026">
        <v>4023</v>
      </c>
      <c r="K4026" s="43">
        <v>0.16536416447726843</v>
      </c>
      <c r="L4026">
        <v>7.463841607371402E-2</v>
      </c>
      <c r="M4026">
        <v>0.62704356861360833</v>
      </c>
      <c r="N4026" s="44">
        <v>0.86929413057796601</v>
      </c>
      <c r="O4026" s="161"/>
      <c r="P4026" s="162"/>
      <c r="Q4026" s="162"/>
      <c r="R4026" s="163"/>
      <c r="S4026" s="161"/>
      <c r="V4026" s="163"/>
      <c r="W4026" s="164"/>
      <c r="X4026" s="164"/>
    </row>
    <row r="4027" spans="10:24" x14ac:dyDescent="0.25">
      <c r="J4027">
        <v>4024</v>
      </c>
      <c r="K4027" s="43">
        <v>0.60745951916563734</v>
      </c>
      <c r="L4027">
        <v>0.39641928817912642</v>
      </c>
      <c r="M4027">
        <v>0.16256503547120593</v>
      </c>
      <c r="N4027" s="44">
        <v>0.90688277478838597</v>
      </c>
      <c r="O4027" s="161"/>
      <c r="P4027" s="162"/>
      <c r="Q4027" s="162"/>
      <c r="R4027" s="163"/>
      <c r="S4027" s="161"/>
      <c r="V4027" s="163"/>
      <c r="W4027" s="164"/>
      <c r="X4027" s="164"/>
    </row>
    <row r="4028" spans="10:24" x14ac:dyDescent="0.25">
      <c r="J4028">
        <v>4025</v>
      </c>
      <c r="K4028" s="43">
        <v>0.33371025203000837</v>
      </c>
      <c r="L4028">
        <v>0.35858679437180663</v>
      </c>
      <c r="M4028">
        <v>0.99490973919428138</v>
      </c>
      <c r="N4028" s="44">
        <v>0.28233847193616979</v>
      </c>
      <c r="O4028" s="161"/>
      <c r="P4028" s="162"/>
      <c r="Q4028" s="162"/>
      <c r="R4028" s="163"/>
      <c r="S4028" s="161"/>
      <c r="V4028" s="163"/>
      <c r="W4028" s="164"/>
      <c r="X4028" s="164"/>
    </row>
    <row r="4029" spans="10:24" x14ac:dyDescent="0.25">
      <c r="J4029">
        <v>4026</v>
      </c>
      <c r="K4029" s="43">
        <v>0.71560304552056575</v>
      </c>
      <c r="L4029">
        <v>0.90939638784102639</v>
      </c>
      <c r="M4029">
        <v>0.63103299301527649</v>
      </c>
      <c r="N4029" s="44">
        <v>0.56592817546980856</v>
      </c>
      <c r="O4029" s="161"/>
      <c r="P4029" s="162"/>
      <c r="Q4029" s="162"/>
      <c r="R4029" s="163"/>
      <c r="S4029" s="161"/>
      <c r="V4029" s="163"/>
      <c r="W4029" s="164"/>
      <c r="X4029" s="164"/>
    </row>
    <row r="4030" spans="10:24" x14ac:dyDescent="0.25">
      <c r="J4030">
        <v>4027</v>
      </c>
      <c r="K4030" s="43">
        <v>6.7585131714434032E-2</v>
      </c>
      <c r="L4030">
        <v>0.18849244429838907</v>
      </c>
      <c r="M4030">
        <v>0.11281964632162034</v>
      </c>
      <c r="N4030" s="44">
        <v>0.88535176165287055</v>
      </c>
      <c r="O4030" s="161"/>
      <c r="P4030" s="162"/>
      <c r="Q4030" s="162"/>
      <c r="R4030" s="163"/>
      <c r="S4030" s="161"/>
      <c r="V4030" s="163"/>
      <c r="W4030" s="164"/>
      <c r="X4030" s="164"/>
    </row>
    <row r="4031" spans="10:24" x14ac:dyDescent="0.25">
      <c r="J4031">
        <v>4028</v>
      </c>
      <c r="K4031" s="43">
        <v>0.70352361832276356</v>
      </c>
      <c r="L4031">
        <v>0.91087411687485842</v>
      </c>
      <c r="M4031">
        <v>0.3045773374884253</v>
      </c>
      <c r="N4031" s="44">
        <v>0.88630979647597874</v>
      </c>
      <c r="O4031" s="161"/>
      <c r="P4031" s="162"/>
      <c r="Q4031" s="162"/>
      <c r="R4031" s="163"/>
      <c r="S4031" s="161"/>
      <c r="V4031" s="163"/>
      <c r="W4031" s="164"/>
      <c r="X4031" s="164"/>
    </row>
    <row r="4032" spans="10:24" x14ac:dyDescent="0.25">
      <c r="J4032">
        <v>4029</v>
      </c>
      <c r="K4032" s="43">
        <v>0.80073645549184447</v>
      </c>
      <c r="L4032">
        <v>0.81722638376686718</v>
      </c>
      <c r="M4032">
        <v>0.81164205635993059</v>
      </c>
      <c r="N4032" s="44">
        <v>0.32828130417212287</v>
      </c>
      <c r="O4032" s="161"/>
      <c r="P4032" s="162"/>
      <c r="Q4032" s="162"/>
      <c r="R4032" s="163"/>
      <c r="S4032" s="161"/>
      <c r="V4032" s="163"/>
      <c r="W4032" s="164"/>
      <c r="X4032" s="164"/>
    </row>
    <row r="4033" spans="10:24" x14ac:dyDescent="0.25">
      <c r="J4033">
        <v>4030</v>
      </c>
      <c r="K4033" s="43">
        <v>0.38810307709723879</v>
      </c>
      <c r="L4033">
        <v>0.28043552613364309</v>
      </c>
      <c r="M4033">
        <v>0.21933070470986538</v>
      </c>
      <c r="N4033" s="44">
        <v>0.49886383401655987</v>
      </c>
      <c r="O4033" s="161"/>
      <c r="P4033" s="162"/>
      <c r="Q4033" s="162"/>
      <c r="R4033" s="163"/>
      <c r="S4033" s="161"/>
      <c r="V4033" s="163"/>
      <c r="W4033" s="164"/>
      <c r="X4033" s="164"/>
    </row>
    <row r="4034" spans="10:24" x14ac:dyDescent="0.25">
      <c r="J4034">
        <v>4031</v>
      </c>
      <c r="K4034" s="43">
        <v>7.6667428674662585E-2</v>
      </c>
      <c r="L4034">
        <v>0.14689985378835513</v>
      </c>
      <c r="M4034">
        <v>0.95200930948767992</v>
      </c>
      <c r="N4034" s="44">
        <v>0.7742027724812186</v>
      </c>
      <c r="O4034" s="161"/>
      <c r="P4034" s="162"/>
      <c r="Q4034" s="162"/>
      <c r="R4034" s="163"/>
      <c r="S4034" s="161"/>
      <c r="V4034" s="163"/>
      <c r="W4034" s="164"/>
      <c r="X4034" s="164"/>
    </row>
    <row r="4035" spans="10:24" x14ac:dyDescent="0.25">
      <c r="J4035">
        <v>4032</v>
      </c>
      <c r="K4035" s="43">
        <v>0.12705035363950334</v>
      </c>
      <c r="L4035">
        <v>0.29136996033268825</v>
      </c>
      <c r="M4035">
        <v>0.77067722002880434</v>
      </c>
      <c r="N4035" s="44">
        <v>0.45506117635217869</v>
      </c>
      <c r="O4035" s="161"/>
      <c r="P4035" s="162"/>
      <c r="Q4035" s="162"/>
      <c r="R4035" s="163"/>
      <c r="S4035" s="161"/>
      <c r="V4035" s="163"/>
      <c r="W4035" s="164"/>
      <c r="X4035" s="164"/>
    </row>
    <row r="4036" spans="10:24" x14ac:dyDescent="0.25">
      <c r="J4036">
        <v>4033</v>
      </c>
      <c r="K4036" s="43">
        <v>0.4395460822124897</v>
      </c>
      <c r="L4036">
        <v>0.96090134296794261</v>
      </c>
      <c r="M4036">
        <v>0.54814375153917128</v>
      </c>
      <c r="N4036" s="44">
        <v>0.85219754229813449</v>
      </c>
      <c r="O4036" s="161"/>
      <c r="P4036" s="162"/>
      <c r="Q4036" s="162"/>
      <c r="R4036" s="163"/>
      <c r="S4036" s="161"/>
      <c r="V4036" s="163"/>
      <c r="W4036" s="164"/>
      <c r="X4036" s="164"/>
    </row>
    <row r="4037" spans="10:24" x14ac:dyDescent="0.25">
      <c r="J4037">
        <v>4034</v>
      </c>
      <c r="K4037" s="43">
        <v>0.30606169106286985</v>
      </c>
      <c r="L4037">
        <v>0.81509728823833616</v>
      </c>
      <c r="M4037">
        <v>0.38123732019291401</v>
      </c>
      <c r="N4037" s="44">
        <v>0.74738045721444823</v>
      </c>
      <c r="O4037" s="161"/>
      <c r="P4037" s="162"/>
      <c r="Q4037" s="162"/>
      <c r="R4037" s="163"/>
      <c r="S4037" s="161"/>
      <c r="V4037" s="163"/>
      <c r="W4037" s="164"/>
      <c r="X4037" s="164"/>
    </row>
    <row r="4038" spans="10:24" x14ac:dyDescent="0.25">
      <c r="J4038">
        <v>4035</v>
      </c>
      <c r="K4038" s="43">
        <v>0.36619599269302838</v>
      </c>
      <c r="L4038">
        <v>0.38965189804748845</v>
      </c>
      <c r="M4038">
        <v>0.80841143283631511</v>
      </c>
      <c r="N4038" s="44">
        <v>0.8622764088069852</v>
      </c>
      <c r="O4038" s="161"/>
      <c r="P4038" s="162"/>
      <c r="Q4038" s="162"/>
      <c r="R4038" s="163"/>
      <c r="S4038" s="161"/>
      <c r="V4038" s="163"/>
      <c r="W4038" s="164"/>
      <c r="X4038" s="164"/>
    </row>
    <row r="4039" spans="10:24" x14ac:dyDescent="0.25">
      <c r="J4039">
        <v>4036</v>
      </c>
      <c r="K4039" s="43">
        <v>0.39328685607271363</v>
      </c>
      <c r="L4039">
        <v>6.5699371000145779E-2</v>
      </c>
      <c r="M4039">
        <v>0.48183957627502538</v>
      </c>
      <c r="N4039" s="44">
        <v>1.8655161307533641E-3</v>
      </c>
      <c r="O4039" s="161"/>
      <c r="P4039" s="162"/>
      <c r="Q4039" s="162"/>
      <c r="R4039" s="163"/>
      <c r="S4039" s="161"/>
      <c r="V4039" s="163"/>
      <c r="W4039" s="164"/>
      <c r="X4039" s="164"/>
    </row>
    <row r="4040" spans="10:24" x14ac:dyDescent="0.25">
      <c r="J4040">
        <v>4037</v>
      </c>
      <c r="K4040" s="43">
        <v>0.83914439934421392</v>
      </c>
      <c r="L4040">
        <v>0.44270403069293895</v>
      </c>
      <c r="M4040">
        <v>0.8986907939563511</v>
      </c>
      <c r="N4040" s="44">
        <v>0.22910356775320828</v>
      </c>
      <c r="O4040" s="161"/>
      <c r="P4040" s="162"/>
      <c r="Q4040" s="162"/>
      <c r="R4040" s="163"/>
      <c r="S4040" s="161"/>
      <c r="V4040" s="163"/>
      <c r="W4040" s="164"/>
      <c r="X4040" s="164"/>
    </row>
    <row r="4041" spans="10:24" x14ac:dyDescent="0.25">
      <c r="J4041">
        <v>4038</v>
      </c>
      <c r="K4041" s="43">
        <v>0.11292717500064775</v>
      </c>
      <c r="L4041">
        <v>0.92687098694300052</v>
      </c>
      <c r="M4041">
        <v>0.98437435636494119</v>
      </c>
      <c r="N4041" s="44">
        <v>0.26496972648637684</v>
      </c>
      <c r="O4041" s="161"/>
      <c r="P4041" s="162"/>
      <c r="Q4041" s="162"/>
      <c r="R4041" s="163"/>
      <c r="S4041" s="161"/>
      <c r="V4041" s="163"/>
      <c r="W4041" s="164"/>
      <c r="X4041" s="164"/>
    </row>
    <row r="4042" spans="10:24" x14ac:dyDescent="0.25">
      <c r="J4042">
        <v>4039</v>
      </c>
      <c r="K4042" s="43">
        <v>0.9296080989272999</v>
      </c>
      <c r="L4042">
        <v>0.62523770453792848</v>
      </c>
      <c r="M4042">
        <v>0.76277004504547163</v>
      </c>
      <c r="N4042" s="44">
        <v>0.72833928125681646</v>
      </c>
      <c r="O4042" s="161"/>
      <c r="P4042" s="162"/>
      <c r="Q4042" s="162"/>
      <c r="R4042" s="163"/>
      <c r="S4042" s="161"/>
      <c r="V4042" s="163"/>
      <c r="W4042" s="164"/>
      <c r="X4042" s="164"/>
    </row>
    <row r="4043" spans="10:24" x14ac:dyDescent="0.25">
      <c r="J4043">
        <v>4040</v>
      </c>
      <c r="K4043" s="43">
        <v>0.90720188772133514</v>
      </c>
      <c r="L4043">
        <v>0.80864351039734339</v>
      </c>
      <c r="M4043">
        <v>0.95574787362238023</v>
      </c>
      <c r="N4043" s="44">
        <v>0.81474607647742003</v>
      </c>
      <c r="O4043" s="161"/>
      <c r="P4043" s="162"/>
      <c r="Q4043" s="162"/>
      <c r="R4043" s="163"/>
      <c r="S4043" s="161"/>
      <c r="V4043" s="163"/>
      <c r="W4043" s="164"/>
      <c r="X4043" s="164"/>
    </row>
    <row r="4044" spans="10:24" x14ac:dyDescent="0.25">
      <c r="J4044">
        <v>4041</v>
      </c>
      <c r="K4044" s="43">
        <v>0.33324528652537766</v>
      </c>
      <c r="L4044">
        <v>0.9064563577842234</v>
      </c>
      <c r="M4044">
        <v>0.27653281056421553</v>
      </c>
      <c r="N4044" s="44">
        <v>0.92481679329598987</v>
      </c>
      <c r="O4044" s="161"/>
      <c r="P4044" s="162"/>
      <c r="Q4044" s="162"/>
      <c r="R4044" s="163"/>
      <c r="S4044" s="161"/>
      <c r="V4044" s="163"/>
      <c r="W4044" s="164"/>
      <c r="X4044" s="164"/>
    </row>
    <row r="4045" spans="10:24" x14ac:dyDescent="0.25">
      <c r="J4045">
        <v>4042</v>
      </c>
      <c r="K4045" s="43">
        <v>0.17832861083927731</v>
      </c>
      <c r="L4045">
        <v>0.27668319976168632</v>
      </c>
      <c r="M4045">
        <v>0.37880631362202111</v>
      </c>
      <c r="N4045" s="44">
        <v>0.72310187108510549</v>
      </c>
      <c r="O4045" s="161"/>
      <c r="P4045" s="162"/>
      <c r="Q4045" s="162"/>
      <c r="R4045" s="163"/>
      <c r="S4045" s="161"/>
      <c r="V4045" s="163"/>
      <c r="W4045" s="164"/>
      <c r="X4045" s="164"/>
    </row>
    <row r="4046" spans="10:24" x14ac:dyDescent="0.25">
      <c r="J4046">
        <v>4043</v>
      </c>
      <c r="K4046" s="43">
        <v>0.44609953524397294</v>
      </c>
      <c r="L4046">
        <v>0.21554147816197444</v>
      </c>
      <c r="M4046">
        <v>0.9198888306661267</v>
      </c>
      <c r="N4046" s="44">
        <v>0.46047849780197336</v>
      </c>
      <c r="O4046" s="161"/>
      <c r="P4046" s="162"/>
      <c r="Q4046" s="162"/>
      <c r="R4046" s="163"/>
      <c r="S4046" s="161"/>
      <c r="V4046" s="163"/>
      <c r="W4046" s="164"/>
      <c r="X4046" s="164"/>
    </row>
    <row r="4047" spans="10:24" x14ac:dyDescent="0.25">
      <c r="J4047">
        <v>4044</v>
      </c>
      <c r="K4047" s="43">
        <v>0.1961566660590125</v>
      </c>
      <c r="L4047">
        <v>4.7631571261253725E-2</v>
      </c>
      <c r="M4047">
        <v>0.56170145004350081</v>
      </c>
      <c r="N4047" s="44">
        <v>0.26751147138325748</v>
      </c>
      <c r="O4047" s="161"/>
      <c r="P4047" s="162"/>
      <c r="Q4047" s="162"/>
      <c r="R4047" s="163"/>
      <c r="S4047" s="161"/>
      <c r="V4047" s="163"/>
      <c r="W4047" s="164"/>
      <c r="X4047" s="164"/>
    </row>
    <row r="4048" spans="10:24" x14ac:dyDescent="0.25">
      <c r="J4048">
        <v>4045</v>
      </c>
      <c r="K4048" s="43">
        <v>9.860038149876571E-3</v>
      </c>
      <c r="L4048">
        <v>0.45600617945686373</v>
      </c>
      <c r="M4048">
        <v>0.8397366581496325</v>
      </c>
      <c r="N4048" s="44">
        <v>0.7418103080367352</v>
      </c>
      <c r="O4048" s="161"/>
      <c r="P4048" s="162"/>
      <c r="Q4048" s="162"/>
      <c r="R4048" s="163"/>
      <c r="S4048" s="161"/>
      <c r="V4048" s="163"/>
      <c r="W4048" s="164"/>
      <c r="X4048" s="164"/>
    </row>
    <row r="4049" spans="10:24" x14ac:dyDescent="0.25">
      <c r="J4049">
        <v>4046</v>
      </c>
      <c r="K4049" s="43">
        <v>0.89422698568179593</v>
      </c>
      <c r="L4049">
        <v>0.21100570572474897</v>
      </c>
      <c r="M4049">
        <v>0.4591246937069402</v>
      </c>
      <c r="N4049" s="44">
        <v>4.676634452726669E-2</v>
      </c>
      <c r="O4049" s="161"/>
      <c r="P4049" s="162"/>
      <c r="Q4049" s="162"/>
      <c r="R4049" s="163"/>
      <c r="S4049" s="161"/>
      <c r="V4049" s="163"/>
      <c r="W4049" s="164"/>
      <c r="X4049" s="164"/>
    </row>
    <row r="4050" spans="10:24" x14ac:dyDescent="0.25">
      <c r="J4050">
        <v>4047</v>
      </c>
      <c r="K4050" s="43">
        <v>0.78710040815906157</v>
      </c>
      <c r="L4050">
        <v>0.13771019281882002</v>
      </c>
      <c r="M4050">
        <v>0.8811234253731316</v>
      </c>
      <c r="N4050" s="44">
        <v>0.8755140319841398</v>
      </c>
      <c r="O4050" s="161"/>
      <c r="P4050" s="162"/>
      <c r="Q4050" s="162"/>
      <c r="R4050" s="163"/>
      <c r="S4050" s="161"/>
      <c r="V4050" s="163"/>
      <c r="W4050" s="164"/>
      <c r="X4050" s="164"/>
    </row>
    <row r="4051" spans="10:24" x14ac:dyDescent="0.25">
      <c r="J4051">
        <v>4048</v>
      </c>
      <c r="K4051" s="43">
        <v>5.5475257728243021E-2</v>
      </c>
      <c r="L4051">
        <v>0.37044694038100967</v>
      </c>
      <c r="M4051">
        <v>0.17587191711089878</v>
      </c>
      <c r="N4051" s="44">
        <v>0.32208286834933164</v>
      </c>
      <c r="O4051" s="161"/>
      <c r="P4051" s="162"/>
      <c r="Q4051" s="162"/>
      <c r="R4051" s="163"/>
      <c r="S4051" s="161"/>
      <c r="V4051" s="163"/>
      <c r="W4051" s="164"/>
      <c r="X4051" s="164"/>
    </row>
    <row r="4052" spans="10:24" x14ac:dyDescent="0.25">
      <c r="J4052">
        <v>4049</v>
      </c>
      <c r="K4052" s="43">
        <v>8.4674269193617313E-2</v>
      </c>
      <c r="L4052">
        <v>0.26957824403000663</v>
      </c>
      <c r="M4052">
        <v>0.14965281570413458</v>
      </c>
      <c r="N4052" s="44">
        <v>0.36502435764782781</v>
      </c>
      <c r="O4052" s="161"/>
      <c r="P4052" s="162"/>
      <c r="Q4052" s="162"/>
      <c r="R4052" s="163"/>
      <c r="S4052" s="161"/>
      <c r="V4052" s="163"/>
      <c r="W4052" s="164"/>
      <c r="X4052" s="164"/>
    </row>
    <row r="4053" spans="10:24" x14ac:dyDescent="0.25">
      <c r="J4053">
        <v>4050</v>
      </c>
      <c r="K4053" s="43">
        <v>0.83525586710652777</v>
      </c>
      <c r="L4053">
        <v>0.79511148126172415</v>
      </c>
      <c r="M4053">
        <v>0.10236347105058397</v>
      </c>
      <c r="N4053" s="44">
        <v>0.17078043711495938</v>
      </c>
      <c r="O4053" s="161"/>
      <c r="P4053" s="162"/>
      <c r="Q4053" s="162"/>
      <c r="R4053" s="163"/>
      <c r="S4053" s="161"/>
      <c r="V4053" s="163"/>
      <c r="W4053" s="164"/>
      <c r="X4053" s="164"/>
    </row>
    <row r="4054" spans="10:24" x14ac:dyDescent="0.25">
      <c r="J4054">
        <v>4051</v>
      </c>
      <c r="K4054" s="43">
        <v>0.26285003294670928</v>
      </c>
      <c r="L4054">
        <v>7.9259652374987666E-2</v>
      </c>
      <c r="M4054">
        <v>0.33415556015432502</v>
      </c>
      <c r="N4054" s="44">
        <v>0.99901660543512905</v>
      </c>
      <c r="O4054" s="161"/>
      <c r="P4054" s="162"/>
      <c r="Q4054" s="162"/>
      <c r="R4054" s="163"/>
      <c r="S4054" s="161"/>
      <c r="V4054" s="163"/>
      <c r="W4054" s="164"/>
      <c r="X4054" s="164"/>
    </row>
    <row r="4055" spans="10:24" x14ac:dyDescent="0.25">
      <c r="J4055">
        <v>4052</v>
      </c>
      <c r="K4055" s="43">
        <v>4.000788945557332E-5</v>
      </c>
      <c r="L4055">
        <v>0.11820706612144238</v>
      </c>
      <c r="M4055">
        <v>0.38682712667161301</v>
      </c>
      <c r="N4055" s="44">
        <v>0.70081534164432713</v>
      </c>
      <c r="O4055" s="161"/>
      <c r="P4055" s="162"/>
      <c r="Q4055" s="162"/>
      <c r="R4055" s="163"/>
      <c r="S4055" s="161"/>
      <c r="V4055" s="163"/>
      <c r="W4055" s="164"/>
      <c r="X4055" s="164"/>
    </row>
    <row r="4056" spans="10:24" x14ac:dyDescent="0.25">
      <c r="J4056">
        <v>4053</v>
      </c>
      <c r="K4056" s="43">
        <v>0.66656019161362445</v>
      </c>
      <c r="L4056">
        <v>0.39430029918098231</v>
      </c>
      <c r="M4056">
        <v>0.16665142628194429</v>
      </c>
      <c r="N4056" s="44">
        <v>0.32011459930949859</v>
      </c>
      <c r="O4056" s="161"/>
      <c r="P4056" s="162"/>
      <c r="Q4056" s="162"/>
      <c r="R4056" s="163"/>
      <c r="S4056" s="161"/>
      <c r="V4056" s="163"/>
      <c r="W4056" s="164"/>
      <c r="X4056" s="164"/>
    </row>
    <row r="4057" spans="10:24" x14ac:dyDescent="0.25">
      <c r="J4057">
        <v>4054</v>
      </c>
      <c r="K4057" s="43">
        <v>0.3021536165390637</v>
      </c>
      <c r="L4057">
        <v>0.77144773215679086</v>
      </c>
      <c r="M4057">
        <v>0.98492019663313879</v>
      </c>
      <c r="N4057" s="44">
        <v>0.7247412343978239</v>
      </c>
      <c r="O4057" s="161"/>
      <c r="P4057" s="162"/>
      <c r="Q4057" s="162"/>
      <c r="R4057" s="163"/>
      <c r="S4057" s="161"/>
      <c r="V4057" s="163"/>
      <c r="W4057" s="164"/>
      <c r="X4057" s="164"/>
    </row>
    <row r="4058" spans="10:24" x14ac:dyDescent="0.25">
      <c r="J4058">
        <v>4055</v>
      </c>
      <c r="K4058" s="43">
        <v>0.49641896208274883</v>
      </c>
      <c r="L4058">
        <v>0.81965574111642137</v>
      </c>
      <c r="M4058">
        <v>0.55384677681895866</v>
      </c>
      <c r="N4058" s="44">
        <v>0.75228651943566793</v>
      </c>
      <c r="O4058" s="161"/>
      <c r="P4058" s="162"/>
      <c r="Q4058" s="162"/>
      <c r="R4058" s="163"/>
      <c r="S4058" s="161"/>
      <c r="V4058" s="163"/>
      <c r="W4058" s="164"/>
      <c r="X4058" s="164"/>
    </row>
    <row r="4059" spans="10:24" x14ac:dyDescent="0.25">
      <c r="J4059">
        <v>4056</v>
      </c>
      <c r="K4059" s="43">
        <v>0.41184521812200536</v>
      </c>
      <c r="L4059">
        <v>6.2800423908234926E-2</v>
      </c>
      <c r="M4059">
        <v>0.70137043624913997</v>
      </c>
      <c r="N4059" s="44">
        <v>6.9307665712997513E-2</v>
      </c>
      <c r="O4059" s="161"/>
      <c r="P4059" s="162"/>
      <c r="Q4059" s="162"/>
      <c r="R4059" s="163"/>
      <c r="S4059" s="161"/>
      <c r="V4059" s="163"/>
      <c r="W4059" s="164"/>
      <c r="X4059" s="164"/>
    </row>
    <row r="4060" spans="10:24" x14ac:dyDescent="0.25">
      <c r="J4060">
        <v>4057</v>
      </c>
      <c r="K4060" s="43">
        <v>0.12244951857794495</v>
      </c>
      <c r="L4060">
        <v>0.93420222973457867</v>
      </c>
      <c r="M4060">
        <v>0.44666144584812806</v>
      </c>
      <c r="N4060" s="44">
        <v>0.45441613345412835</v>
      </c>
      <c r="O4060" s="161"/>
      <c r="P4060" s="162"/>
      <c r="Q4060" s="162"/>
      <c r="R4060" s="163"/>
      <c r="S4060" s="161"/>
      <c r="V4060" s="163"/>
      <c r="W4060" s="164"/>
      <c r="X4060" s="164"/>
    </row>
    <row r="4061" spans="10:24" x14ac:dyDescent="0.25">
      <c r="J4061">
        <v>4058</v>
      </c>
      <c r="K4061" s="43">
        <v>0.12911866737130417</v>
      </c>
      <c r="L4061">
        <v>2.8491043707147279E-3</v>
      </c>
      <c r="M4061">
        <v>0.76541749376105295</v>
      </c>
      <c r="N4061" s="44">
        <v>1.945399858254504E-2</v>
      </c>
      <c r="O4061" s="161"/>
      <c r="P4061" s="162"/>
      <c r="Q4061" s="162"/>
      <c r="R4061" s="163"/>
      <c r="S4061" s="161"/>
      <c r="V4061" s="163"/>
      <c r="W4061" s="164"/>
      <c r="X4061" s="164"/>
    </row>
    <row r="4062" spans="10:24" x14ac:dyDescent="0.25">
      <c r="J4062">
        <v>4059</v>
      </c>
      <c r="K4062" s="43">
        <v>0.99362426226458478</v>
      </c>
      <c r="L4062">
        <v>0.44499296773649422</v>
      </c>
      <c r="M4062">
        <v>0.97326686810565377</v>
      </c>
      <c r="N4062" s="44">
        <v>0.77170905596404094</v>
      </c>
      <c r="O4062" s="161"/>
      <c r="P4062" s="162"/>
      <c r="Q4062" s="162"/>
      <c r="R4062" s="163"/>
      <c r="S4062" s="161"/>
      <c r="V4062" s="163"/>
      <c r="W4062" s="164"/>
      <c r="X4062" s="164"/>
    </row>
    <row r="4063" spans="10:24" x14ac:dyDescent="0.25">
      <c r="J4063">
        <v>4060</v>
      </c>
      <c r="K4063" s="43">
        <v>0.31384266645128234</v>
      </c>
      <c r="L4063">
        <v>0.96347469109740413</v>
      </c>
      <c r="M4063">
        <v>5.5322090440176219E-2</v>
      </c>
      <c r="N4063" s="44">
        <v>0.56360729720688807</v>
      </c>
      <c r="O4063" s="161"/>
      <c r="P4063" s="162"/>
      <c r="Q4063" s="162"/>
      <c r="R4063" s="163"/>
      <c r="S4063" s="161"/>
      <c r="V4063" s="163"/>
      <c r="W4063" s="164"/>
      <c r="X4063" s="164"/>
    </row>
    <row r="4064" spans="10:24" x14ac:dyDescent="0.25">
      <c r="J4064">
        <v>4061</v>
      </c>
      <c r="K4064" s="43">
        <v>0.79789400091131968</v>
      </c>
      <c r="L4064">
        <v>0.95249832244035582</v>
      </c>
      <c r="M4064">
        <v>0.52218159047473978</v>
      </c>
      <c r="N4064" s="44">
        <v>0.17969016241033298</v>
      </c>
      <c r="O4064" s="161"/>
      <c r="P4064" s="162"/>
      <c r="Q4064" s="162"/>
      <c r="R4064" s="163"/>
      <c r="S4064" s="161"/>
      <c r="V4064" s="163"/>
      <c r="W4064" s="164"/>
      <c r="X4064" s="164"/>
    </row>
    <row r="4065" spans="10:24" x14ac:dyDescent="0.25">
      <c r="J4065">
        <v>4062</v>
      </c>
      <c r="K4065" s="43">
        <v>0.7073871995416946</v>
      </c>
      <c r="L4065">
        <v>0.23441189267628482</v>
      </c>
      <c r="M4065">
        <v>0.53736468751526412</v>
      </c>
      <c r="N4065" s="44">
        <v>0.21155949119836925</v>
      </c>
      <c r="O4065" s="161"/>
      <c r="P4065" s="162"/>
      <c r="Q4065" s="162"/>
      <c r="R4065" s="163"/>
      <c r="S4065" s="161"/>
      <c r="V4065" s="163"/>
      <c r="W4065" s="164"/>
      <c r="X4065" s="164"/>
    </row>
    <row r="4066" spans="10:24" x14ac:dyDescent="0.25">
      <c r="J4066">
        <v>4063</v>
      </c>
      <c r="K4066" s="43">
        <v>0.10962411539496808</v>
      </c>
      <c r="L4066">
        <v>0.81992571158728766</v>
      </c>
      <c r="M4066">
        <v>0.55229028993775575</v>
      </c>
      <c r="N4066" s="44">
        <v>0.67495443440546365</v>
      </c>
      <c r="O4066" s="161"/>
      <c r="P4066" s="162"/>
      <c r="Q4066" s="162"/>
      <c r="R4066" s="163"/>
      <c r="S4066" s="161"/>
      <c r="V4066" s="163"/>
      <c r="W4066" s="164"/>
      <c r="X4066" s="164"/>
    </row>
    <row r="4067" spans="10:24" x14ac:dyDescent="0.25">
      <c r="J4067">
        <v>4064</v>
      </c>
      <c r="K4067" s="43">
        <v>7.0464188986501197E-2</v>
      </c>
      <c r="L4067">
        <v>0.83694556512954721</v>
      </c>
      <c r="M4067">
        <v>0.22609395699589585</v>
      </c>
      <c r="N4067" s="44">
        <v>0.13860624305741087</v>
      </c>
      <c r="O4067" s="161"/>
      <c r="P4067" s="162"/>
      <c r="Q4067" s="162"/>
      <c r="R4067" s="163"/>
      <c r="S4067" s="161"/>
      <c r="V4067" s="163"/>
      <c r="W4067" s="164"/>
      <c r="X4067" s="164"/>
    </row>
    <row r="4068" spans="10:24" x14ac:dyDescent="0.25">
      <c r="J4068">
        <v>4065</v>
      </c>
      <c r="K4068" s="43">
        <v>0.27139987695931467</v>
      </c>
      <c r="L4068">
        <v>0.13612004664957877</v>
      </c>
      <c r="M4068">
        <v>0.69499226804051484</v>
      </c>
      <c r="N4068" s="44">
        <v>0.67726630645763997</v>
      </c>
      <c r="O4068" s="161"/>
      <c r="P4068" s="162"/>
      <c r="Q4068" s="162"/>
      <c r="R4068" s="163"/>
      <c r="S4068" s="161"/>
      <c r="V4068" s="163"/>
      <c r="W4068" s="164"/>
      <c r="X4068" s="164"/>
    </row>
    <row r="4069" spans="10:24" x14ac:dyDescent="0.25">
      <c r="J4069">
        <v>4066</v>
      </c>
      <c r="K4069" s="43">
        <v>0.49358700556683233</v>
      </c>
      <c r="L4069">
        <v>0.8030928468456745</v>
      </c>
      <c r="M4069">
        <v>0.68585295026565618</v>
      </c>
      <c r="N4069" s="44">
        <v>0.60892746565349309</v>
      </c>
      <c r="O4069" s="161"/>
      <c r="P4069" s="162"/>
      <c r="Q4069" s="162"/>
      <c r="R4069" s="163"/>
      <c r="S4069" s="161"/>
      <c r="V4069" s="163"/>
      <c r="W4069" s="164"/>
      <c r="X4069" s="164"/>
    </row>
    <row r="4070" spans="10:24" x14ac:dyDescent="0.25">
      <c r="J4070">
        <v>4067</v>
      </c>
      <c r="K4070" s="43">
        <v>0.25374978887971744</v>
      </c>
      <c r="L4070">
        <v>0.9761392325168009</v>
      </c>
      <c r="M4070">
        <v>0.13451837327946115</v>
      </c>
      <c r="N4070" s="44">
        <v>0.82201068224389184</v>
      </c>
      <c r="O4070" s="161"/>
      <c r="P4070" s="162"/>
      <c r="Q4070" s="162"/>
      <c r="R4070" s="163"/>
      <c r="S4070" s="161"/>
      <c r="V4070" s="163"/>
      <c r="W4070" s="164"/>
      <c r="X4070" s="164"/>
    </row>
    <row r="4071" spans="10:24" x14ac:dyDescent="0.25">
      <c r="J4071">
        <v>4068</v>
      </c>
      <c r="K4071" s="43">
        <v>0.11800481514169403</v>
      </c>
      <c r="L4071">
        <v>0.43267524752554176</v>
      </c>
      <c r="M4071">
        <v>1.7554256219768916E-2</v>
      </c>
      <c r="N4071" s="44">
        <v>0.49688379535305516</v>
      </c>
      <c r="O4071" s="161"/>
      <c r="P4071" s="162"/>
      <c r="Q4071" s="162"/>
      <c r="R4071" s="163"/>
      <c r="S4071" s="161"/>
      <c r="V4071" s="163"/>
      <c r="W4071" s="164"/>
      <c r="X4071" s="164"/>
    </row>
    <row r="4072" spans="10:24" x14ac:dyDescent="0.25">
      <c r="J4072">
        <v>4069</v>
      </c>
      <c r="K4072" s="43">
        <v>0.66395262036587666</v>
      </c>
      <c r="L4072">
        <v>0.60014966430558125</v>
      </c>
      <c r="M4072">
        <v>0.48411117793792846</v>
      </c>
      <c r="N4072" s="44">
        <v>0.36803408702126594</v>
      </c>
      <c r="O4072" s="161"/>
      <c r="P4072" s="162"/>
      <c r="Q4072" s="162"/>
      <c r="R4072" s="163"/>
      <c r="S4072" s="161"/>
      <c r="V4072" s="163"/>
      <c r="W4072" s="164"/>
      <c r="X4072" s="164"/>
    </row>
    <row r="4073" spans="10:24" x14ac:dyDescent="0.25">
      <c r="J4073">
        <v>4070</v>
      </c>
      <c r="K4073" s="43">
        <v>0.53312073744955002</v>
      </c>
      <c r="L4073">
        <v>0.11647053725743517</v>
      </c>
      <c r="M4073">
        <v>0.69447028498541341</v>
      </c>
      <c r="N4073" s="44">
        <v>0.32057767941083659</v>
      </c>
      <c r="O4073" s="161"/>
      <c r="P4073" s="162"/>
      <c r="Q4073" s="162"/>
      <c r="R4073" s="163"/>
      <c r="S4073" s="161"/>
      <c r="V4073" s="163"/>
      <c r="W4073" s="164"/>
      <c r="X4073" s="164"/>
    </row>
    <row r="4074" spans="10:24" x14ac:dyDescent="0.25">
      <c r="J4074">
        <v>4071</v>
      </c>
      <c r="K4074" s="43">
        <v>0.56556630148818121</v>
      </c>
      <c r="L4074">
        <v>0.92854293571697855</v>
      </c>
      <c r="M4074">
        <v>0.90912789862563048</v>
      </c>
      <c r="N4074" s="44">
        <v>0.14045916760821819</v>
      </c>
      <c r="O4074" s="161"/>
      <c r="P4074" s="162"/>
      <c r="Q4074" s="162"/>
      <c r="R4074" s="163"/>
      <c r="S4074" s="161"/>
      <c r="V4074" s="163"/>
      <c r="W4074" s="164"/>
      <c r="X4074" s="164"/>
    </row>
    <row r="4075" spans="10:24" x14ac:dyDescent="0.25">
      <c r="J4075">
        <v>4072</v>
      </c>
      <c r="K4075" s="43">
        <v>0.41139957798181215</v>
      </c>
      <c r="L4075">
        <v>0.81231348367834844</v>
      </c>
      <c r="M4075">
        <v>9.0755432955013204E-2</v>
      </c>
      <c r="N4075" s="44">
        <v>0.98749369231808104</v>
      </c>
      <c r="O4075" s="161"/>
      <c r="P4075" s="162"/>
      <c r="Q4075" s="162"/>
      <c r="R4075" s="163"/>
      <c r="S4075" s="161"/>
      <c r="V4075" s="163"/>
      <c r="W4075" s="164"/>
      <c r="X4075" s="164"/>
    </row>
    <row r="4076" spans="10:24" x14ac:dyDescent="0.25">
      <c r="J4076">
        <v>4073</v>
      </c>
      <c r="K4076" s="43">
        <v>0.88626506665117444</v>
      </c>
      <c r="L4076">
        <v>0.36528239218677427</v>
      </c>
      <c r="M4076">
        <v>0.39396782903965522</v>
      </c>
      <c r="N4076" s="44">
        <v>0.57042305522830072</v>
      </c>
      <c r="O4076" s="161"/>
      <c r="P4076" s="162"/>
      <c r="Q4076" s="162"/>
      <c r="R4076" s="163"/>
      <c r="S4076" s="161"/>
      <c r="V4076" s="163"/>
      <c r="W4076" s="164"/>
      <c r="X4076" s="164"/>
    </row>
    <row r="4077" spans="10:24" x14ac:dyDescent="0.25">
      <c r="J4077">
        <v>4074</v>
      </c>
      <c r="K4077" s="43">
        <v>3.7763244057820389E-2</v>
      </c>
      <c r="L4077">
        <v>0.22885061103919335</v>
      </c>
      <c r="M4077">
        <v>0.64114294625796686</v>
      </c>
      <c r="N4077" s="44">
        <v>0.91973778365716485</v>
      </c>
      <c r="O4077" s="161"/>
      <c r="P4077" s="162"/>
      <c r="Q4077" s="162"/>
      <c r="R4077" s="163"/>
      <c r="S4077" s="161"/>
      <c r="V4077" s="163"/>
      <c r="W4077" s="164"/>
      <c r="X4077" s="164"/>
    </row>
    <row r="4078" spans="10:24" x14ac:dyDescent="0.25">
      <c r="J4078">
        <v>4075</v>
      </c>
      <c r="K4078" s="43">
        <v>2.9166696198702491E-2</v>
      </c>
      <c r="L4078">
        <v>0.90723621125364484</v>
      </c>
      <c r="M4078">
        <v>0.14251890881769513</v>
      </c>
      <c r="N4078" s="44">
        <v>0.88593898858943543</v>
      </c>
      <c r="O4078" s="161"/>
      <c r="P4078" s="162"/>
      <c r="Q4078" s="162"/>
      <c r="R4078" s="163"/>
      <c r="S4078" s="161"/>
      <c r="V4078" s="163"/>
      <c r="W4078" s="164"/>
      <c r="X4078" s="164"/>
    </row>
    <row r="4079" spans="10:24" x14ac:dyDescent="0.25">
      <c r="J4079">
        <v>4076</v>
      </c>
      <c r="K4079" s="43">
        <v>0.82224890765012204</v>
      </c>
      <c r="L4079">
        <v>0.7209778613058162</v>
      </c>
      <c r="M4079">
        <v>0.57683528822124464</v>
      </c>
      <c r="N4079" s="44">
        <v>5.706044643176289E-2</v>
      </c>
      <c r="O4079" s="161"/>
      <c r="P4079" s="162"/>
      <c r="Q4079" s="162"/>
      <c r="R4079" s="163"/>
      <c r="S4079" s="161"/>
      <c r="V4079" s="163"/>
      <c r="W4079" s="164"/>
      <c r="X4079" s="164"/>
    </row>
    <row r="4080" spans="10:24" x14ac:dyDescent="0.25">
      <c r="J4080">
        <v>4077</v>
      </c>
      <c r="K4080" s="43">
        <v>0.4723873744461845</v>
      </c>
      <c r="L4080">
        <v>0.19147634640255995</v>
      </c>
      <c r="M4080">
        <v>2.7462869569384707E-2</v>
      </c>
      <c r="N4080" s="44">
        <v>0.81687675069719867</v>
      </c>
      <c r="O4080" s="161"/>
      <c r="P4080" s="162"/>
      <c r="Q4080" s="162"/>
      <c r="R4080" s="163"/>
      <c r="S4080" s="161"/>
      <c r="V4080" s="163"/>
      <c r="W4080" s="164"/>
      <c r="X4080" s="164"/>
    </row>
    <row r="4081" spans="10:24" x14ac:dyDescent="0.25">
      <c r="J4081">
        <v>4078</v>
      </c>
      <c r="K4081" s="43">
        <v>0.45459056246137775</v>
      </c>
      <c r="L4081">
        <v>0.31565048677900487</v>
      </c>
      <c r="M4081">
        <v>1.8139460367721738E-2</v>
      </c>
      <c r="N4081" s="44">
        <v>0.48921634298401673</v>
      </c>
      <c r="O4081" s="161"/>
      <c r="P4081" s="162"/>
      <c r="Q4081" s="162"/>
      <c r="R4081" s="163"/>
      <c r="S4081" s="161"/>
      <c r="V4081" s="163"/>
      <c r="W4081" s="164"/>
      <c r="X4081" s="164"/>
    </row>
    <row r="4082" spans="10:24" x14ac:dyDescent="0.25">
      <c r="J4082">
        <v>4079</v>
      </c>
      <c r="K4082" s="43">
        <v>0.54104929985223804</v>
      </c>
      <c r="L4082">
        <v>0.51153921013888848</v>
      </c>
      <c r="M4082">
        <v>0.82268938736033448</v>
      </c>
      <c r="N4082" s="44">
        <v>0.85331771444684912</v>
      </c>
      <c r="O4082" s="161"/>
      <c r="P4082" s="162"/>
      <c r="Q4082" s="162"/>
      <c r="R4082" s="163"/>
      <c r="S4082" s="161"/>
      <c r="V4082" s="163"/>
      <c r="W4082" s="164"/>
      <c r="X4082" s="164"/>
    </row>
    <row r="4083" spans="10:24" x14ac:dyDescent="0.25">
      <c r="J4083">
        <v>4080</v>
      </c>
      <c r="K4083" s="43">
        <v>0.29619163432269269</v>
      </c>
      <c r="L4083">
        <v>0.89322898456608379</v>
      </c>
      <c r="M4083">
        <v>8.6261598501868764E-2</v>
      </c>
      <c r="N4083" s="44">
        <v>2.3998304819919936E-3</v>
      </c>
      <c r="O4083" s="161"/>
      <c r="P4083" s="162"/>
      <c r="Q4083" s="162"/>
      <c r="R4083" s="163"/>
      <c r="S4083" s="161"/>
      <c r="V4083" s="163"/>
      <c r="W4083" s="164"/>
      <c r="X4083" s="164"/>
    </row>
    <row r="4084" spans="10:24" x14ac:dyDescent="0.25">
      <c r="J4084">
        <v>4081</v>
      </c>
      <c r="K4084" s="43">
        <v>0.64875204140681986</v>
      </c>
      <c r="L4084">
        <v>0.35874806645279278</v>
      </c>
      <c r="M4084">
        <v>0.93283940913837382</v>
      </c>
      <c r="N4084" s="44">
        <v>0.61069529297889902</v>
      </c>
      <c r="O4084" s="161"/>
      <c r="P4084" s="162"/>
      <c r="Q4084" s="162"/>
      <c r="R4084" s="163"/>
      <c r="S4084" s="161"/>
      <c r="V4084" s="163"/>
      <c r="W4084" s="164"/>
      <c r="X4084" s="164"/>
    </row>
    <row r="4085" spans="10:24" x14ac:dyDescent="0.25">
      <c r="J4085">
        <v>4082</v>
      </c>
      <c r="K4085" s="43">
        <v>0.93595548326786715</v>
      </c>
      <c r="L4085">
        <v>0.65582756210555293</v>
      </c>
      <c r="M4085">
        <v>0.40184610078458549</v>
      </c>
      <c r="N4085" s="44">
        <v>0.91907734052661783</v>
      </c>
      <c r="O4085" s="161"/>
      <c r="P4085" s="162"/>
      <c r="Q4085" s="162"/>
      <c r="R4085" s="163"/>
      <c r="S4085" s="161"/>
      <c r="V4085" s="163"/>
      <c r="W4085" s="164"/>
      <c r="X4085" s="164"/>
    </row>
    <row r="4086" spans="10:24" x14ac:dyDescent="0.25">
      <c r="J4086">
        <v>4083</v>
      </c>
      <c r="K4086" s="43">
        <v>0.64949860418925098</v>
      </c>
      <c r="L4086">
        <v>0.76551263689300986</v>
      </c>
      <c r="M4086">
        <v>0.56633354271476655</v>
      </c>
      <c r="N4086" s="44">
        <v>0.32442114172929648</v>
      </c>
      <c r="O4086" s="161"/>
      <c r="P4086" s="162"/>
      <c r="Q4086" s="162"/>
      <c r="R4086" s="163"/>
      <c r="S4086" s="161"/>
      <c r="V4086" s="163"/>
      <c r="W4086" s="164"/>
      <c r="X4086" s="164"/>
    </row>
    <row r="4087" spans="10:24" x14ac:dyDescent="0.25">
      <c r="J4087">
        <v>4084</v>
      </c>
      <c r="K4087" s="43">
        <v>0.4006975765431765</v>
      </c>
      <c r="L4087">
        <v>0.14364466391845676</v>
      </c>
      <c r="M4087">
        <v>0.60476657032254189</v>
      </c>
      <c r="N4087" s="44">
        <v>0.97873583194848779</v>
      </c>
      <c r="O4087" s="161"/>
      <c r="P4087" s="162"/>
      <c r="Q4087" s="162"/>
      <c r="R4087" s="163"/>
      <c r="S4087" s="161"/>
      <c r="V4087" s="163"/>
      <c r="W4087" s="164"/>
      <c r="X4087" s="164"/>
    </row>
    <row r="4088" spans="10:24" x14ac:dyDescent="0.25">
      <c r="J4088">
        <v>4085</v>
      </c>
      <c r="K4088" s="43">
        <v>0.39745766910985669</v>
      </c>
      <c r="L4088">
        <v>0.6290745813981814</v>
      </c>
      <c r="M4088">
        <v>0.88874989302288909</v>
      </c>
      <c r="N4088" s="44">
        <v>0.43566313520907152</v>
      </c>
      <c r="O4088" s="161"/>
      <c r="P4088" s="162"/>
      <c r="Q4088" s="162"/>
      <c r="R4088" s="163"/>
      <c r="S4088" s="161"/>
      <c r="V4088" s="163"/>
      <c r="W4088" s="164"/>
      <c r="X4088" s="164"/>
    </row>
    <row r="4089" spans="10:24" x14ac:dyDescent="0.25">
      <c r="J4089">
        <v>4086</v>
      </c>
      <c r="K4089" s="43">
        <v>0.91865784833504283</v>
      </c>
      <c r="L4089">
        <v>0.21306878671394791</v>
      </c>
      <c r="M4089">
        <v>0.17991902089845613</v>
      </c>
      <c r="N4089" s="44">
        <v>0.77008959677521172</v>
      </c>
      <c r="O4089" s="161"/>
      <c r="P4089" s="162"/>
      <c r="Q4089" s="162"/>
      <c r="R4089" s="163"/>
      <c r="S4089" s="161"/>
      <c r="V4089" s="163"/>
      <c r="W4089" s="164"/>
      <c r="X4089" s="164"/>
    </row>
    <row r="4090" spans="10:24" x14ac:dyDescent="0.25">
      <c r="J4090">
        <v>4087</v>
      </c>
      <c r="K4090" s="43">
        <v>0.89100560728118539</v>
      </c>
      <c r="L4090">
        <v>0.36043018135691784</v>
      </c>
      <c r="M4090">
        <v>0.52767628477679085</v>
      </c>
      <c r="N4090" s="44">
        <v>0.12293708516152113</v>
      </c>
      <c r="O4090" s="161"/>
      <c r="P4090" s="162"/>
      <c r="Q4090" s="162"/>
      <c r="R4090" s="163"/>
      <c r="S4090" s="161"/>
      <c r="V4090" s="163"/>
      <c r="W4090" s="164"/>
      <c r="X4090" s="164"/>
    </row>
    <row r="4091" spans="10:24" x14ac:dyDescent="0.25">
      <c r="J4091">
        <v>4088</v>
      </c>
      <c r="K4091" s="43">
        <v>0.70686058318680589</v>
      </c>
      <c r="L4091">
        <v>0.56254677423864707</v>
      </c>
      <c r="M4091">
        <v>0.2267936061261141</v>
      </c>
      <c r="N4091" s="44">
        <v>0.81014177183749292</v>
      </c>
      <c r="O4091" s="161"/>
      <c r="P4091" s="162"/>
      <c r="Q4091" s="162"/>
      <c r="R4091" s="163"/>
      <c r="S4091" s="161"/>
      <c r="V4091" s="163"/>
      <c r="W4091" s="164"/>
      <c r="X4091" s="164"/>
    </row>
    <row r="4092" spans="10:24" x14ac:dyDescent="0.25">
      <c r="J4092">
        <v>4089</v>
      </c>
      <c r="K4092" s="43">
        <v>0.42929480937228526</v>
      </c>
      <c r="L4092">
        <v>0.80033149512333501</v>
      </c>
      <c r="M4092">
        <v>0.84992936927355089</v>
      </c>
      <c r="N4092" s="44">
        <v>0.24576356385024234</v>
      </c>
      <c r="O4092" s="161"/>
      <c r="P4092" s="162"/>
      <c r="Q4092" s="162"/>
      <c r="R4092" s="163"/>
      <c r="S4092" s="161"/>
      <c r="V4092" s="163"/>
      <c r="W4092" s="164"/>
      <c r="X4092" s="164"/>
    </row>
    <row r="4093" spans="10:24" x14ac:dyDescent="0.25">
      <c r="J4093">
        <v>4090</v>
      </c>
      <c r="K4093" s="43">
        <v>0.33791671814253676</v>
      </c>
      <c r="L4093">
        <v>0.64992223375716374</v>
      </c>
      <c r="M4093">
        <v>0.66274530025652745</v>
      </c>
      <c r="N4093" s="44">
        <v>0.63934984698921693</v>
      </c>
      <c r="O4093" s="161"/>
      <c r="P4093" s="162"/>
      <c r="Q4093" s="162"/>
      <c r="R4093" s="163"/>
      <c r="S4093" s="161"/>
      <c r="V4093" s="163"/>
      <c r="W4093" s="164"/>
      <c r="X4093" s="164"/>
    </row>
    <row r="4094" spans="10:24" x14ac:dyDescent="0.25">
      <c r="J4094">
        <v>4091</v>
      </c>
      <c r="K4094" s="43">
        <v>0.2580293121263566</v>
      </c>
      <c r="L4094">
        <v>0.54034847516055928</v>
      </c>
      <c r="M4094">
        <v>0.98044379585700703</v>
      </c>
      <c r="N4094" s="44">
        <v>0.71128693911572971</v>
      </c>
      <c r="O4094" s="161"/>
      <c r="P4094" s="162"/>
      <c r="Q4094" s="162"/>
      <c r="R4094" s="163"/>
      <c r="S4094" s="161"/>
      <c r="V4094" s="163"/>
      <c r="W4094" s="164"/>
      <c r="X4094" s="164"/>
    </row>
    <row r="4095" spans="10:24" x14ac:dyDescent="0.25">
      <c r="J4095">
        <v>4092</v>
      </c>
      <c r="K4095" s="43">
        <v>0.13185685455707963</v>
      </c>
      <c r="L4095">
        <v>0.20975304263533123</v>
      </c>
      <c r="M4095">
        <v>6.9832432672991995E-2</v>
      </c>
      <c r="N4095" s="44">
        <v>7.691719536710695E-2</v>
      </c>
      <c r="O4095" s="161"/>
      <c r="P4095" s="162"/>
      <c r="Q4095" s="162"/>
      <c r="R4095" s="163"/>
      <c r="S4095" s="161"/>
      <c r="V4095" s="163"/>
      <c r="W4095" s="164"/>
      <c r="X4095" s="164"/>
    </row>
    <row r="4096" spans="10:24" x14ac:dyDescent="0.25">
      <c r="J4096">
        <v>4093</v>
      </c>
      <c r="K4096" s="43">
        <v>0.12088196574988086</v>
      </c>
      <c r="L4096">
        <v>0.30714488121399985</v>
      </c>
      <c r="M4096">
        <v>0.61313283982315459</v>
      </c>
      <c r="N4096" s="44">
        <v>0.82820884134154138</v>
      </c>
      <c r="O4096" s="161"/>
      <c r="P4096" s="162"/>
      <c r="Q4096" s="162"/>
      <c r="R4096" s="163"/>
      <c r="S4096" s="161"/>
      <c r="V4096" s="163"/>
      <c r="W4096" s="164"/>
      <c r="X4096" s="164"/>
    </row>
    <row r="4097" spans="10:24" x14ac:dyDescent="0.25">
      <c r="J4097">
        <v>4094</v>
      </c>
      <c r="K4097" s="43">
        <v>0.44256891086629346</v>
      </c>
      <c r="L4097">
        <v>0.27153137052702958</v>
      </c>
      <c r="M4097">
        <v>0.52863790645636255</v>
      </c>
      <c r="N4097" s="44">
        <v>0.87622584225696698</v>
      </c>
      <c r="O4097" s="161"/>
      <c r="P4097" s="162"/>
      <c r="Q4097" s="162"/>
      <c r="R4097" s="163"/>
      <c r="S4097" s="161"/>
      <c r="V4097" s="163"/>
      <c r="W4097" s="164"/>
      <c r="X4097" s="164"/>
    </row>
    <row r="4098" spans="10:24" x14ac:dyDescent="0.25">
      <c r="J4098">
        <v>4095</v>
      </c>
      <c r="K4098" s="43">
        <v>0.71898218821934279</v>
      </c>
      <c r="L4098">
        <v>0.27663371745956022</v>
      </c>
      <c r="M4098">
        <v>0.18022442181301468</v>
      </c>
      <c r="N4098" s="44">
        <v>0.28706640794786431</v>
      </c>
      <c r="O4098" s="161"/>
      <c r="P4098" s="162"/>
      <c r="Q4098" s="162"/>
      <c r="R4098" s="163"/>
      <c r="S4098" s="161"/>
      <c r="V4098" s="163"/>
      <c r="W4098" s="164"/>
      <c r="X4098" s="164"/>
    </row>
    <row r="4099" spans="10:24" x14ac:dyDescent="0.25">
      <c r="J4099">
        <v>4096</v>
      </c>
      <c r="K4099" s="43">
        <v>0.17122367467357447</v>
      </c>
      <c r="L4099">
        <v>0.59806510443535821</v>
      </c>
      <c r="M4099">
        <v>0.12198359870487929</v>
      </c>
      <c r="N4099" s="44">
        <v>0.41575137579076837</v>
      </c>
      <c r="O4099" s="161"/>
      <c r="P4099" s="162"/>
      <c r="Q4099" s="162"/>
      <c r="R4099" s="163"/>
      <c r="S4099" s="161"/>
      <c r="V4099" s="163"/>
      <c r="W4099" s="164"/>
      <c r="X4099" s="164"/>
    </row>
    <row r="4100" spans="10:24" x14ac:dyDescent="0.25">
      <c r="J4100">
        <v>4097</v>
      </c>
      <c r="K4100" s="43">
        <v>0.2145471145264356</v>
      </c>
      <c r="L4100">
        <v>0.89528092940047688</v>
      </c>
      <c r="M4100">
        <v>0.11875226516170234</v>
      </c>
      <c r="N4100" s="44">
        <v>0.83948713763635896</v>
      </c>
      <c r="O4100" s="161"/>
      <c r="P4100" s="162"/>
      <c r="Q4100" s="162"/>
      <c r="R4100" s="163"/>
      <c r="S4100" s="161"/>
      <c r="V4100" s="163"/>
      <c r="W4100" s="164"/>
      <c r="X4100" s="164"/>
    </row>
    <row r="4101" spans="10:24" x14ac:dyDescent="0.25">
      <c r="J4101">
        <v>4098</v>
      </c>
      <c r="K4101" s="43">
        <v>0.15772262884560817</v>
      </c>
      <c r="L4101">
        <v>0.75022991455815935</v>
      </c>
      <c r="M4101">
        <v>5.4041218596402096E-2</v>
      </c>
      <c r="N4101" s="44">
        <v>0.79575977339752468</v>
      </c>
      <c r="O4101" s="161"/>
      <c r="P4101" s="162"/>
      <c r="Q4101" s="162"/>
      <c r="R4101" s="163"/>
      <c r="S4101" s="161"/>
      <c r="V4101" s="163"/>
      <c r="W4101" s="164"/>
      <c r="X4101" s="164"/>
    </row>
    <row r="4102" spans="10:24" x14ac:dyDescent="0.25">
      <c r="J4102">
        <v>4099</v>
      </c>
      <c r="K4102" s="43">
        <v>0.25880829284255036</v>
      </c>
      <c r="L4102">
        <v>0.70339346486539245</v>
      </c>
      <c r="M4102">
        <v>0.34325527754092933</v>
      </c>
      <c r="N4102" s="44">
        <v>0.84556196837771203</v>
      </c>
      <c r="O4102" s="161"/>
      <c r="P4102" s="162"/>
      <c r="Q4102" s="162"/>
      <c r="R4102" s="163"/>
      <c r="S4102" s="161"/>
      <c r="V4102" s="163"/>
      <c r="W4102" s="164"/>
      <c r="X4102" s="164"/>
    </row>
    <row r="4103" spans="10:24" x14ac:dyDescent="0.25">
      <c r="J4103">
        <v>4100</v>
      </c>
      <c r="K4103" s="43">
        <v>0.11825084346064563</v>
      </c>
      <c r="L4103">
        <v>0.79954599970383677</v>
      </c>
      <c r="M4103">
        <v>0.80475971359474985</v>
      </c>
      <c r="N4103" s="44">
        <v>0.59229332889557218</v>
      </c>
      <c r="O4103" s="161"/>
      <c r="P4103" s="162"/>
      <c r="Q4103" s="162"/>
      <c r="R4103" s="163"/>
      <c r="S4103" s="161"/>
      <c r="V4103" s="163"/>
      <c r="W4103" s="164"/>
      <c r="X4103" s="164"/>
    </row>
    <row r="4104" spans="10:24" x14ac:dyDescent="0.25">
      <c r="J4104">
        <v>4101</v>
      </c>
      <c r="K4104" s="43">
        <v>3.4581315429279447E-2</v>
      </c>
      <c r="L4104">
        <v>0.69763438699585267</v>
      </c>
      <c r="M4104">
        <v>0.75412117869284245</v>
      </c>
      <c r="N4104" s="44">
        <v>0.28232916010895781</v>
      </c>
      <c r="O4104" s="161"/>
      <c r="P4104" s="162"/>
      <c r="Q4104" s="162"/>
      <c r="R4104" s="163"/>
      <c r="S4104" s="161"/>
      <c r="V4104" s="163"/>
      <c r="W4104" s="164"/>
      <c r="X4104" s="164"/>
    </row>
    <row r="4105" spans="10:24" x14ac:dyDescent="0.25">
      <c r="J4105">
        <v>4102</v>
      </c>
      <c r="K4105" s="43">
        <v>0.79114716794792894</v>
      </c>
      <c r="L4105">
        <v>0.77162987719020981</v>
      </c>
      <c r="M4105">
        <v>0.43428318383100839</v>
      </c>
      <c r="N4105" s="44">
        <v>0.57963983375953143</v>
      </c>
      <c r="O4105" s="161"/>
      <c r="P4105" s="162"/>
      <c r="Q4105" s="162"/>
      <c r="R4105" s="163"/>
      <c r="S4105" s="161"/>
      <c r="V4105" s="163"/>
      <c r="W4105" s="164"/>
      <c r="X4105" s="164"/>
    </row>
    <row r="4106" spans="10:24" x14ac:dyDescent="0.25">
      <c r="J4106">
        <v>4103</v>
      </c>
      <c r="K4106" s="43">
        <v>0.58914232489533624</v>
      </c>
      <c r="L4106">
        <v>0.69077260261231443</v>
      </c>
      <c r="M4106">
        <v>0.40749531991339172</v>
      </c>
      <c r="N4106" s="44">
        <v>0.54665046684027285</v>
      </c>
      <c r="O4106" s="161"/>
      <c r="P4106" s="162"/>
      <c r="Q4106" s="162"/>
      <c r="R4106" s="163"/>
      <c r="S4106" s="161"/>
      <c r="V4106" s="163"/>
      <c r="W4106" s="164"/>
      <c r="X4106" s="164"/>
    </row>
    <row r="4107" spans="10:24" x14ac:dyDescent="0.25">
      <c r="J4107">
        <v>4104</v>
      </c>
      <c r="K4107" s="43">
        <v>0.727392681802153</v>
      </c>
      <c r="L4107">
        <v>0.7010565706921883</v>
      </c>
      <c r="M4107">
        <v>0.79130293658464157</v>
      </c>
      <c r="N4107" s="44">
        <v>0.60100842292792878</v>
      </c>
      <c r="O4107" s="161"/>
      <c r="P4107" s="162"/>
      <c r="Q4107" s="162"/>
      <c r="R4107" s="163"/>
      <c r="S4107" s="161"/>
      <c r="V4107" s="163"/>
      <c r="W4107" s="164"/>
      <c r="X4107" s="164"/>
    </row>
    <row r="4108" spans="10:24" x14ac:dyDescent="0.25">
      <c r="J4108">
        <v>4105</v>
      </c>
      <c r="K4108" s="43">
        <v>0.89719097342261322</v>
      </c>
      <c r="L4108">
        <v>0.45733107735723699</v>
      </c>
      <c r="M4108">
        <v>0.59798347490014758</v>
      </c>
      <c r="N4108" s="44">
        <v>0.60426904600887821</v>
      </c>
      <c r="O4108" s="161"/>
      <c r="P4108" s="162"/>
      <c r="Q4108" s="162"/>
      <c r="R4108" s="163"/>
      <c r="S4108" s="161"/>
      <c r="V4108" s="163"/>
      <c r="W4108" s="164"/>
      <c r="X4108" s="164"/>
    </row>
    <row r="4109" spans="10:24" x14ac:dyDescent="0.25">
      <c r="J4109">
        <v>4106</v>
      </c>
      <c r="K4109" s="43">
        <v>0.59268349844845791</v>
      </c>
      <c r="L4109">
        <v>0.25320385848847393</v>
      </c>
      <c r="M4109">
        <v>0.38738097343391975</v>
      </c>
      <c r="N4109" s="44">
        <v>0.79328311374595739</v>
      </c>
      <c r="O4109" s="161"/>
      <c r="P4109" s="162"/>
      <c r="Q4109" s="162"/>
      <c r="R4109" s="163"/>
      <c r="S4109" s="161"/>
      <c r="V4109" s="163"/>
      <c r="W4109" s="164"/>
      <c r="X4109" s="164"/>
    </row>
    <row r="4110" spans="10:24" x14ac:dyDescent="0.25">
      <c r="J4110">
        <v>4107</v>
      </c>
      <c r="K4110" s="43">
        <v>2.3328694226142477E-2</v>
      </c>
      <c r="L4110">
        <v>0.30896861797941</v>
      </c>
      <c r="M4110">
        <v>0.12389257752077243</v>
      </c>
      <c r="N4110" s="44">
        <v>0.59667195054823963</v>
      </c>
      <c r="O4110" s="161"/>
      <c r="P4110" s="162"/>
      <c r="Q4110" s="162"/>
      <c r="R4110" s="163"/>
      <c r="S4110" s="161"/>
      <c r="V4110" s="163"/>
      <c r="W4110" s="164"/>
      <c r="X4110" s="164"/>
    </row>
    <row r="4111" spans="10:24" x14ac:dyDescent="0.25">
      <c r="J4111">
        <v>4108</v>
      </c>
      <c r="K4111" s="43">
        <v>7.4975679931535977E-2</v>
      </c>
      <c r="L4111">
        <v>0.23007922018246341</v>
      </c>
      <c r="M4111">
        <v>0.67736807118363263</v>
      </c>
      <c r="N4111" s="44">
        <v>0.34157623380321078</v>
      </c>
      <c r="O4111" s="161"/>
      <c r="P4111" s="162"/>
      <c r="Q4111" s="162"/>
      <c r="R4111" s="163"/>
      <c r="S4111" s="161"/>
      <c r="V4111" s="163"/>
      <c r="W4111" s="164"/>
      <c r="X4111" s="164"/>
    </row>
    <row r="4112" spans="10:24" x14ac:dyDescent="0.25">
      <c r="J4112">
        <v>4109</v>
      </c>
      <c r="K4112" s="43">
        <v>0.34978538097039791</v>
      </c>
      <c r="L4112">
        <v>0.11089305683714024</v>
      </c>
      <c r="M4112">
        <v>0.59514942682526506</v>
      </c>
      <c r="N4112" s="44">
        <v>0.24474102162998512</v>
      </c>
      <c r="O4112" s="161"/>
      <c r="P4112" s="162"/>
      <c r="Q4112" s="162"/>
      <c r="R4112" s="163"/>
      <c r="S4112" s="161"/>
      <c r="V4112" s="163"/>
      <c r="W4112" s="164"/>
      <c r="X4112" s="164"/>
    </row>
    <row r="4113" spans="10:24" x14ac:dyDescent="0.25">
      <c r="J4113">
        <v>4110</v>
      </c>
      <c r="K4113" s="43">
        <v>0.37115650352755147</v>
      </c>
      <c r="L4113">
        <v>0.72323225818629422</v>
      </c>
      <c r="M4113">
        <v>0.15366911247051851</v>
      </c>
      <c r="N4113" s="44">
        <v>0.30767215366314082</v>
      </c>
      <c r="O4113" s="161"/>
      <c r="P4113" s="162"/>
      <c r="Q4113" s="162"/>
      <c r="R4113" s="163"/>
      <c r="S4113" s="161"/>
      <c r="V4113" s="163"/>
      <c r="W4113" s="164"/>
      <c r="X4113" s="164"/>
    </row>
    <row r="4114" spans="10:24" x14ac:dyDescent="0.25">
      <c r="J4114">
        <v>4111</v>
      </c>
      <c r="K4114" s="43">
        <v>0.64512613741288916</v>
      </c>
      <c r="L4114">
        <v>0.21736906476215001</v>
      </c>
      <c r="M4114">
        <v>0.85835198411212144</v>
      </c>
      <c r="N4114" s="44">
        <v>0.11978160998557663</v>
      </c>
      <c r="O4114" s="161"/>
      <c r="P4114" s="162"/>
      <c r="Q4114" s="162"/>
      <c r="R4114" s="163"/>
      <c r="S4114" s="161"/>
      <c r="V4114" s="163"/>
      <c r="W4114" s="164"/>
      <c r="X4114" s="164"/>
    </row>
    <row r="4115" spans="10:24" x14ac:dyDescent="0.25">
      <c r="J4115">
        <v>4112</v>
      </c>
      <c r="K4115" s="43">
        <v>0.25448486618799948</v>
      </c>
      <c r="L4115">
        <v>0.63562784691627328</v>
      </c>
      <c r="M4115">
        <v>0.2688892012999442</v>
      </c>
      <c r="N4115" s="44">
        <v>0.38344755646989648</v>
      </c>
      <c r="O4115" s="161"/>
      <c r="P4115" s="162"/>
      <c r="Q4115" s="162"/>
      <c r="R4115" s="163"/>
      <c r="S4115" s="161"/>
      <c r="V4115" s="163"/>
      <c r="W4115" s="164"/>
      <c r="X4115" s="164"/>
    </row>
    <row r="4116" spans="10:24" x14ac:dyDescent="0.25">
      <c r="J4116">
        <v>4113</v>
      </c>
      <c r="K4116" s="43">
        <v>0.70605006231264156</v>
      </c>
      <c r="L4116">
        <v>0.26680488225878418</v>
      </c>
      <c r="M4116">
        <v>7.9714276275750673E-2</v>
      </c>
      <c r="N4116" s="44">
        <v>0.47771809306977275</v>
      </c>
      <c r="O4116" s="161"/>
      <c r="P4116" s="162"/>
      <c r="Q4116" s="162"/>
      <c r="R4116" s="163"/>
      <c r="S4116" s="161"/>
      <c r="V4116" s="163"/>
      <c r="W4116" s="164"/>
      <c r="X4116" s="164"/>
    </row>
    <row r="4117" spans="10:24" x14ac:dyDescent="0.25">
      <c r="J4117">
        <v>4114</v>
      </c>
      <c r="K4117" s="43">
        <v>0.92942318816173852</v>
      </c>
      <c r="L4117">
        <v>3.1374486827075554E-2</v>
      </c>
      <c r="M4117">
        <v>8.6841739058090672E-2</v>
      </c>
      <c r="N4117" s="44">
        <v>0.53278457034863858</v>
      </c>
      <c r="O4117" s="161"/>
      <c r="P4117" s="162"/>
      <c r="Q4117" s="162"/>
      <c r="R4117" s="163"/>
      <c r="S4117" s="161"/>
      <c r="V4117" s="163"/>
      <c r="W4117" s="164"/>
      <c r="X4117" s="164"/>
    </row>
    <row r="4118" spans="10:24" x14ac:dyDescent="0.25">
      <c r="J4118">
        <v>4115</v>
      </c>
      <c r="K4118" s="43">
        <v>0.79453922832896695</v>
      </c>
      <c r="L4118">
        <v>0.79660288987783412</v>
      </c>
      <c r="M4118">
        <v>0.36939834133766336</v>
      </c>
      <c r="N4118" s="44">
        <v>0.54518385703510364</v>
      </c>
      <c r="O4118" s="161"/>
      <c r="P4118" s="162"/>
      <c r="Q4118" s="162"/>
      <c r="R4118" s="163"/>
      <c r="S4118" s="161"/>
      <c r="V4118" s="163"/>
      <c r="W4118" s="164"/>
      <c r="X4118" s="164"/>
    </row>
    <row r="4119" spans="10:24" x14ac:dyDescent="0.25">
      <c r="J4119">
        <v>4116</v>
      </c>
      <c r="K4119" s="43">
        <v>0.36334988881978891</v>
      </c>
      <c r="L4119">
        <v>0.11414365814095251</v>
      </c>
      <c r="M4119">
        <v>0.38426844017538575</v>
      </c>
      <c r="N4119" s="44">
        <v>0.23101431261695171</v>
      </c>
      <c r="O4119" s="161"/>
      <c r="P4119" s="162"/>
      <c r="Q4119" s="162"/>
      <c r="R4119" s="163"/>
      <c r="S4119" s="161"/>
      <c r="V4119" s="163"/>
      <c r="W4119" s="164"/>
      <c r="X4119" s="164"/>
    </row>
    <row r="4120" spans="10:24" x14ac:dyDescent="0.25">
      <c r="J4120">
        <v>4117</v>
      </c>
      <c r="K4120" s="43">
        <v>0.12619418605494515</v>
      </c>
      <c r="L4120">
        <v>0.97865124932797154</v>
      </c>
      <c r="M4120">
        <v>0.83512391377531681</v>
      </c>
      <c r="N4120" s="44">
        <v>0.16959005855247489</v>
      </c>
      <c r="O4120" s="161"/>
      <c r="P4120" s="162"/>
      <c r="Q4120" s="162"/>
      <c r="R4120" s="163"/>
      <c r="S4120" s="161"/>
      <c r="V4120" s="163"/>
      <c r="W4120" s="164"/>
      <c r="X4120" s="164"/>
    </row>
    <row r="4121" spans="10:24" x14ac:dyDescent="0.25">
      <c r="J4121">
        <v>4118</v>
      </c>
      <c r="K4121" s="43">
        <v>6.6935546174937577E-2</v>
      </c>
      <c r="L4121">
        <v>0.44292563523604966</v>
      </c>
      <c r="M4121">
        <v>0.17021595515354038</v>
      </c>
      <c r="N4121" s="44">
        <v>0.2624644066129016</v>
      </c>
      <c r="O4121" s="161"/>
      <c r="P4121" s="162"/>
      <c r="Q4121" s="162"/>
      <c r="R4121" s="163"/>
      <c r="S4121" s="161"/>
      <c r="V4121" s="163"/>
      <c r="W4121" s="164"/>
      <c r="X4121" s="164"/>
    </row>
    <row r="4122" spans="10:24" x14ac:dyDescent="0.25">
      <c r="J4122">
        <v>4119</v>
      </c>
      <c r="K4122" s="43">
        <v>0.47787774920626069</v>
      </c>
      <c r="L4122">
        <v>0.30085380843121912</v>
      </c>
      <c r="M4122">
        <v>0.4002911922986867</v>
      </c>
      <c r="N4122" s="44">
        <v>0.87093732481151054</v>
      </c>
      <c r="O4122" s="161"/>
      <c r="P4122" s="162"/>
      <c r="Q4122" s="162"/>
      <c r="R4122" s="163"/>
      <c r="S4122" s="161"/>
      <c r="V4122" s="163"/>
      <c r="W4122" s="164"/>
      <c r="X4122" s="164"/>
    </row>
    <row r="4123" spans="10:24" x14ac:dyDescent="0.25">
      <c r="J4123">
        <v>4120</v>
      </c>
      <c r="K4123" s="43">
        <v>0.15463146578998388</v>
      </c>
      <c r="L4123">
        <v>0.67090842345918289</v>
      </c>
      <c r="M4123">
        <v>0.4033463992891374</v>
      </c>
      <c r="N4123" s="44">
        <v>0.26296950863347468</v>
      </c>
      <c r="O4123" s="161"/>
      <c r="P4123" s="162"/>
      <c r="Q4123" s="162"/>
      <c r="R4123" s="163"/>
      <c r="S4123" s="161"/>
      <c r="V4123" s="163"/>
      <c r="W4123" s="164"/>
      <c r="X4123" s="164"/>
    </row>
    <row r="4124" spans="10:24" x14ac:dyDescent="0.25">
      <c r="J4124">
        <v>4121</v>
      </c>
      <c r="K4124" s="43">
        <v>0.88686006677063534</v>
      </c>
      <c r="L4124">
        <v>0.10896947487320219</v>
      </c>
      <c r="M4124">
        <v>0.27667927280599636</v>
      </c>
      <c r="N4124" s="44">
        <v>0.30411550545134203</v>
      </c>
      <c r="O4124" s="161"/>
      <c r="P4124" s="162"/>
      <c r="Q4124" s="162"/>
      <c r="R4124" s="163"/>
      <c r="S4124" s="161"/>
      <c r="V4124" s="163"/>
      <c r="W4124" s="164"/>
      <c r="X4124" s="164"/>
    </row>
    <row r="4125" spans="10:24" x14ac:dyDescent="0.25">
      <c r="J4125">
        <v>4122</v>
      </c>
      <c r="K4125" s="43">
        <v>4.5134218223797373E-2</v>
      </c>
      <c r="L4125">
        <v>0.71754863551538595</v>
      </c>
      <c r="M4125">
        <v>0.32427127681749723</v>
      </c>
      <c r="N4125" s="44">
        <v>0.57925812397918264</v>
      </c>
      <c r="O4125" s="161"/>
      <c r="P4125" s="162"/>
      <c r="Q4125" s="162"/>
      <c r="R4125" s="163"/>
      <c r="S4125" s="161"/>
      <c r="V4125" s="163"/>
      <c r="W4125" s="164"/>
      <c r="X4125" s="164"/>
    </row>
    <row r="4126" spans="10:24" x14ac:dyDescent="0.25">
      <c r="J4126">
        <v>4123</v>
      </c>
      <c r="K4126" s="43">
        <v>0.58929240491759494</v>
      </c>
      <c r="L4126">
        <v>1.2888592774964458E-3</v>
      </c>
      <c r="M4126">
        <v>0.80098355456499892</v>
      </c>
      <c r="N4126" s="44">
        <v>0.81638294901784014</v>
      </c>
      <c r="O4126" s="161"/>
      <c r="P4126" s="162"/>
      <c r="Q4126" s="162"/>
      <c r="R4126" s="163"/>
      <c r="S4126" s="161"/>
      <c r="V4126" s="163"/>
      <c r="W4126" s="164"/>
      <c r="X4126" s="164"/>
    </row>
    <row r="4127" spans="10:24" x14ac:dyDescent="0.25">
      <c r="J4127">
        <v>4124</v>
      </c>
      <c r="K4127" s="43">
        <v>0.57532028932139612</v>
      </c>
      <c r="L4127">
        <v>0.97979318434314022</v>
      </c>
      <c r="M4127">
        <v>0.14466684117998385</v>
      </c>
      <c r="N4127" s="44">
        <v>0.80899256377374029</v>
      </c>
      <c r="O4127" s="161"/>
      <c r="P4127" s="162"/>
      <c r="Q4127" s="162"/>
      <c r="R4127" s="163"/>
      <c r="S4127" s="161"/>
      <c r="V4127" s="163"/>
      <c r="W4127" s="164"/>
      <c r="X4127" s="164"/>
    </row>
    <row r="4128" spans="10:24" x14ac:dyDescent="0.25">
      <c r="J4128">
        <v>4125</v>
      </c>
      <c r="K4128" s="43">
        <v>0.47122065242188949</v>
      </c>
      <c r="L4128">
        <v>0.75054288079228526</v>
      </c>
      <c r="M4128">
        <v>0.28355008164812534</v>
      </c>
      <c r="N4128" s="44">
        <v>0.21573303788793008</v>
      </c>
      <c r="O4128" s="161"/>
      <c r="P4128" s="162"/>
      <c r="Q4128" s="162"/>
      <c r="R4128" s="163"/>
      <c r="S4128" s="161"/>
      <c r="V4128" s="163"/>
      <c r="W4128" s="164"/>
      <c r="X4128" s="164"/>
    </row>
    <row r="4129" spans="10:24" x14ac:dyDescent="0.25">
      <c r="J4129">
        <v>4126</v>
      </c>
      <c r="K4129" s="43">
        <v>0.4850268436664128</v>
      </c>
      <c r="L4129">
        <v>0.1079627231781296</v>
      </c>
      <c r="M4129">
        <v>0.78656405725415679</v>
      </c>
      <c r="N4129" s="44">
        <v>0.83494343962544426</v>
      </c>
      <c r="O4129" s="161"/>
      <c r="P4129" s="162"/>
      <c r="Q4129" s="162"/>
      <c r="R4129" s="163"/>
      <c r="S4129" s="161"/>
      <c r="V4129" s="163"/>
      <c r="W4129" s="164"/>
      <c r="X4129" s="164"/>
    </row>
    <row r="4130" spans="10:24" x14ac:dyDescent="0.25">
      <c r="J4130">
        <v>4127</v>
      </c>
      <c r="K4130" s="43">
        <v>0.85004896095238447</v>
      </c>
      <c r="L4130">
        <v>0.28367583802335694</v>
      </c>
      <c r="M4130">
        <v>0.28837637234960789</v>
      </c>
      <c r="N4130" s="44">
        <v>9.240960850130453E-2</v>
      </c>
      <c r="O4130" s="161"/>
      <c r="P4130" s="162"/>
      <c r="Q4130" s="162"/>
      <c r="R4130" s="163"/>
      <c r="S4130" s="161"/>
      <c r="V4130" s="163"/>
      <c r="W4130" s="164"/>
      <c r="X4130" s="164"/>
    </row>
    <row r="4131" spans="10:24" x14ac:dyDescent="0.25">
      <c r="J4131">
        <v>4128</v>
      </c>
      <c r="K4131" s="43">
        <v>0.33798707828941965</v>
      </c>
      <c r="L4131">
        <v>0.22972005006901708</v>
      </c>
      <c r="M4131">
        <v>0.58529953049327743</v>
      </c>
      <c r="N4131" s="44">
        <v>0.2835530486096095</v>
      </c>
      <c r="O4131" s="161"/>
      <c r="P4131" s="162"/>
      <c r="Q4131" s="162"/>
      <c r="R4131" s="163"/>
      <c r="S4131" s="161"/>
      <c r="V4131" s="163"/>
      <c r="W4131" s="164"/>
      <c r="X4131" s="164"/>
    </row>
    <row r="4132" spans="10:24" x14ac:dyDescent="0.25">
      <c r="J4132">
        <v>4129</v>
      </c>
      <c r="K4132" s="43">
        <v>0.53893286788640715</v>
      </c>
      <c r="L4132">
        <v>0.1135078881146605</v>
      </c>
      <c r="M4132">
        <v>0.99724024327747129</v>
      </c>
      <c r="N4132" s="44">
        <v>0.55978346742806229</v>
      </c>
      <c r="O4132" s="161"/>
      <c r="P4132" s="162"/>
      <c r="Q4132" s="162"/>
      <c r="R4132" s="163"/>
      <c r="S4132" s="161"/>
      <c r="V4132" s="163"/>
      <c r="W4132" s="164"/>
      <c r="X4132" s="164"/>
    </row>
    <row r="4133" spans="10:24" x14ac:dyDescent="0.25">
      <c r="J4133">
        <v>4130</v>
      </c>
      <c r="K4133" s="43">
        <v>0.51139244221509828</v>
      </c>
      <c r="L4133">
        <v>0.93260695383801739</v>
      </c>
      <c r="M4133">
        <v>0.72605837677650686</v>
      </c>
      <c r="N4133" s="44">
        <v>0.31669402859767537</v>
      </c>
      <c r="O4133" s="161"/>
      <c r="P4133" s="162"/>
      <c r="Q4133" s="162"/>
      <c r="R4133" s="163"/>
      <c r="S4133" s="161"/>
      <c r="V4133" s="163"/>
      <c r="W4133" s="164"/>
      <c r="X4133" s="164"/>
    </row>
    <row r="4134" spans="10:24" x14ac:dyDescent="0.25">
      <c r="J4134">
        <v>4131</v>
      </c>
      <c r="K4134" s="43">
        <v>0.31452473800364045</v>
      </c>
      <c r="L4134">
        <v>0.97834815657222707</v>
      </c>
      <c r="M4134">
        <v>0.30595225919746227</v>
      </c>
      <c r="N4134" s="44">
        <v>0.25856816806635086</v>
      </c>
      <c r="O4134" s="161"/>
      <c r="P4134" s="162"/>
      <c r="Q4134" s="162"/>
      <c r="R4134" s="163"/>
      <c r="S4134" s="161"/>
      <c r="V4134" s="163"/>
      <c r="W4134" s="164"/>
      <c r="X4134" s="164"/>
    </row>
    <row r="4135" spans="10:24" x14ac:dyDescent="0.25">
      <c r="J4135">
        <v>4132</v>
      </c>
      <c r="K4135" s="43">
        <v>0.33933884367076861</v>
      </c>
      <c r="L4135">
        <v>0.64953448711923245</v>
      </c>
      <c r="M4135">
        <v>0.86979666646611531</v>
      </c>
      <c r="N4135" s="44">
        <v>6.5399671901009704E-3</v>
      </c>
      <c r="O4135" s="161"/>
      <c r="P4135" s="162"/>
      <c r="Q4135" s="162"/>
      <c r="R4135" s="163"/>
      <c r="S4135" s="161"/>
      <c r="V4135" s="163"/>
      <c r="W4135" s="164"/>
      <c r="X4135" s="164"/>
    </row>
    <row r="4136" spans="10:24" x14ac:dyDescent="0.25">
      <c r="J4136">
        <v>4133</v>
      </c>
      <c r="K4136" s="43">
        <v>9.7461567443718145E-2</v>
      </c>
      <c r="L4136">
        <v>0.96615123224538413</v>
      </c>
      <c r="M4136">
        <v>0.1458051473908325</v>
      </c>
      <c r="N4136" s="44">
        <v>0.22168161560242738</v>
      </c>
      <c r="O4136" s="161"/>
      <c r="P4136" s="162"/>
      <c r="Q4136" s="162"/>
      <c r="R4136" s="163"/>
      <c r="S4136" s="161"/>
      <c r="V4136" s="163"/>
      <c r="W4136" s="164"/>
      <c r="X4136" s="164"/>
    </row>
    <row r="4137" spans="10:24" x14ac:dyDescent="0.25">
      <c r="J4137">
        <v>4134</v>
      </c>
      <c r="K4137" s="43">
        <v>3.4642980515425359E-2</v>
      </c>
      <c r="L4137">
        <v>0.55134479141078718</v>
      </c>
      <c r="M4137">
        <v>0.57229916049982521</v>
      </c>
      <c r="N4137" s="44">
        <v>0.41867186330607642</v>
      </c>
      <c r="O4137" s="161"/>
      <c r="P4137" s="162"/>
      <c r="Q4137" s="162"/>
      <c r="R4137" s="163"/>
      <c r="S4137" s="161"/>
      <c r="V4137" s="163"/>
      <c r="W4137" s="164"/>
      <c r="X4137" s="164"/>
    </row>
    <row r="4138" spans="10:24" x14ac:dyDescent="0.25">
      <c r="J4138">
        <v>4135</v>
      </c>
      <c r="K4138" s="43">
        <v>0.84264226807270959</v>
      </c>
      <c r="L4138">
        <v>0.73147822864485401</v>
      </c>
      <c r="M4138">
        <v>0.99693210974607893</v>
      </c>
      <c r="N4138" s="44">
        <v>0.90598300360176465</v>
      </c>
      <c r="O4138" s="161"/>
      <c r="P4138" s="162"/>
      <c r="Q4138" s="162"/>
      <c r="R4138" s="163"/>
      <c r="S4138" s="161"/>
      <c r="V4138" s="163"/>
      <c r="W4138" s="164"/>
      <c r="X4138" s="164"/>
    </row>
    <row r="4139" spans="10:24" x14ac:dyDescent="0.25">
      <c r="J4139">
        <v>4136</v>
      </c>
      <c r="K4139" s="43">
        <v>0.96630860350152969</v>
      </c>
      <c r="L4139">
        <v>0.89974328336881149</v>
      </c>
      <c r="M4139">
        <v>0.48735883058152596</v>
      </c>
      <c r="N4139" s="44">
        <v>0.86287677250461603</v>
      </c>
      <c r="O4139" s="161"/>
      <c r="P4139" s="162"/>
      <c r="Q4139" s="162"/>
      <c r="R4139" s="163"/>
      <c r="S4139" s="161"/>
      <c r="V4139" s="163"/>
      <c r="W4139" s="164"/>
      <c r="X4139" s="164"/>
    </row>
    <row r="4140" spans="10:24" x14ac:dyDescent="0.25">
      <c r="J4140">
        <v>4137</v>
      </c>
      <c r="K4140" s="43">
        <v>4.2514084053019485E-2</v>
      </c>
      <c r="L4140">
        <v>0.16013405710787221</v>
      </c>
      <c r="M4140">
        <v>0.92792005163138891</v>
      </c>
      <c r="N4140" s="44">
        <v>0.55582213037685069</v>
      </c>
      <c r="O4140" s="161"/>
      <c r="P4140" s="162"/>
      <c r="Q4140" s="162"/>
      <c r="R4140" s="163"/>
      <c r="S4140" s="161"/>
      <c r="V4140" s="163"/>
      <c r="W4140" s="164"/>
      <c r="X4140" s="164"/>
    </row>
    <row r="4141" spans="10:24" x14ac:dyDescent="0.25">
      <c r="J4141">
        <v>4138</v>
      </c>
      <c r="K4141" s="43">
        <v>0.2011555208956517</v>
      </c>
      <c r="L4141">
        <v>0.89145316559643584</v>
      </c>
      <c r="M4141">
        <v>0.47073742414674458</v>
      </c>
      <c r="N4141" s="44">
        <v>0.30369923100041363</v>
      </c>
      <c r="O4141" s="161"/>
      <c r="P4141" s="162"/>
      <c r="Q4141" s="162"/>
      <c r="R4141" s="163"/>
      <c r="S4141" s="161"/>
      <c r="V4141" s="163"/>
      <c r="W4141" s="164"/>
      <c r="X4141" s="164"/>
    </row>
    <row r="4142" spans="10:24" x14ac:dyDescent="0.25">
      <c r="J4142">
        <v>4139</v>
      </c>
      <c r="K4142" s="43">
        <v>0.85162304790690346</v>
      </c>
      <c r="L4142">
        <v>0.17722798862111111</v>
      </c>
      <c r="M4142">
        <v>0.37963351824426672</v>
      </c>
      <c r="N4142" s="44">
        <v>0.4992557764307769</v>
      </c>
      <c r="O4142" s="161"/>
      <c r="P4142" s="162"/>
      <c r="Q4142" s="162"/>
      <c r="R4142" s="163"/>
      <c r="S4142" s="161"/>
      <c r="V4142" s="163"/>
      <c r="W4142" s="164"/>
      <c r="X4142" s="164"/>
    </row>
    <row r="4143" spans="10:24" x14ac:dyDescent="0.25">
      <c r="J4143">
        <v>4140</v>
      </c>
      <c r="K4143" s="43">
        <v>0.63502773289981607</v>
      </c>
      <c r="L4143">
        <v>0.72416156091554218</v>
      </c>
      <c r="M4143">
        <v>0.17763056912896258</v>
      </c>
      <c r="N4143" s="44">
        <v>0.25948170171337126</v>
      </c>
      <c r="O4143" s="161"/>
      <c r="P4143" s="162"/>
      <c r="Q4143" s="162"/>
      <c r="R4143" s="163"/>
      <c r="S4143" s="161"/>
      <c r="V4143" s="163"/>
      <c r="W4143" s="164"/>
      <c r="X4143" s="164"/>
    </row>
    <row r="4144" spans="10:24" x14ac:dyDescent="0.25">
      <c r="J4144">
        <v>4141</v>
      </c>
      <c r="K4144" s="43">
        <v>0.39197500404966501</v>
      </c>
      <c r="L4144">
        <v>0.20623457557370228</v>
      </c>
      <c r="M4144">
        <v>0.59637950112891203</v>
      </c>
      <c r="N4144" s="44">
        <v>0.4658065593016657</v>
      </c>
      <c r="O4144" s="161"/>
      <c r="P4144" s="162"/>
      <c r="Q4144" s="162"/>
      <c r="R4144" s="163"/>
      <c r="S4144" s="161"/>
      <c r="V4144" s="163"/>
      <c r="W4144" s="164"/>
      <c r="X4144" s="164"/>
    </row>
    <row r="4145" spans="10:24" x14ac:dyDescent="0.25">
      <c r="J4145">
        <v>4142</v>
      </c>
      <c r="K4145" s="43">
        <v>0.2819978470640544</v>
      </c>
      <c r="L4145">
        <v>3.1443832158539076E-2</v>
      </c>
      <c r="M4145">
        <v>0.5284409840637494</v>
      </c>
      <c r="N4145" s="44">
        <v>8.1042748075444981E-2</v>
      </c>
      <c r="O4145" s="161"/>
      <c r="P4145" s="162"/>
      <c r="Q4145" s="162"/>
      <c r="R4145" s="163"/>
      <c r="S4145" s="161"/>
      <c r="V4145" s="163"/>
      <c r="W4145" s="164"/>
      <c r="X4145" s="164"/>
    </row>
    <row r="4146" spans="10:24" x14ac:dyDescent="0.25">
      <c r="J4146">
        <v>4143</v>
      </c>
      <c r="K4146" s="43">
        <v>0.29276317545770569</v>
      </c>
      <c r="L4146">
        <v>0.84398343858643188</v>
      </c>
      <c r="M4146">
        <v>0.44802259825260904</v>
      </c>
      <c r="N4146" s="44">
        <v>0.41740546214360641</v>
      </c>
      <c r="O4146" s="161"/>
      <c r="P4146" s="162"/>
      <c r="Q4146" s="162"/>
      <c r="R4146" s="163"/>
      <c r="S4146" s="161"/>
      <c r="V4146" s="163"/>
      <c r="W4146" s="164"/>
      <c r="X4146" s="164"/>
    </row>
    <row r="4147" spans="10:24" x14ac:dyDescent="0.25">
      <c r="J4147">
        <v>4144</v>
      </c>
      <c r="K4147" s="43">
        <v>0.18920511074073121</v>
      </c>
      <c r="L4147">
        <v>0.45093462942984197</v>
      </c>
      <c r="M4147">
        <v>0.88180950359098276</v>
      </c>
      <c r="N4147" s="44">
        <v>2.6841258402586554E-2</v>
      </c>
      <c r="O4147" s="161"/>
      <c r="P4147" s="162"/>
      <c r="Q4147" s="162"/>
      <c r="R4147" s="163"/>
      <c r="S4147" s="161"/>
      <c r="V4147" s="163"/>
      <c r="W4147" s="164"/>
      <c r="X4147" s="164"/>
    </row>
    <row r="4148" spans="10:24" x14ac:dyDescent="0.25">
      <c r="J4148">
        <v>4145</v>
      </c>
      <c r="K4148" s="43">
        <v>0.88987422159524032</v>
      </c>
      <c r="L4148">
        <v>0.84746451263125777</v>
      </c>
      <c r="M4148">
        <v>0.20233918488575087</v>
      </c>
      <c r="N4148" s="44">
        <v>8.0367027808430969E-2</v>
      </c>
      <c r="O4148" s="161"/>
      <c r="P4148" s="162"/>
      <c r="Q4148" s="162"/>
      <c r="R4148" s="163"/>
      <c r="S4148" s="161"/>
      <c r="V4148" s="163"/>
      <c r="W4148" s="164"/>
      <c r="X4148" s="164"/>
    </row>
    <row r="4149" spans="10:24" x14ac:dyDescent="0.25">
      <c r="J4149">
        <v>4146</v>
      </c>
      <c r="K4149" s="43">
        <v>0.16969235382383241</v>
      </c>
      <c r="L4149">
        <v>3.0018622303020548E-2</v>
      </c>
      <c r="M4149">
        <v>0.96082664469079271</v>
      </c>
      <c r="N4149" s="44">
        <v>0.87501528105679793</v>
      </c>
      <c r="O4149" s="161"/>
      <c r="P4149" s="162"/>
      <c r="Q4149" s="162"/>
      <c r="R4149" s="163"/>
      <c r="S4149" s="161"/>
      <c r="V4149" s="163"/>
      <c r="W4149" s="164"/>
      <c r="X4149" s="164"/>
    </row>
    <row r="4150" spans="10:24" x14ac:dyDescent="0.25">
      <c r="J4150">
        <v>4147</v>
      </c>
      <c r="K4150" s="43">
        <v>0.68066873324811372</v>
      </c>
      <c r="L4150">
        <v>0.99642068463700428</v>
      </c>
      <c r="M4150">
        <v>0.38655123721870566</v>
      </c>
      <c r="N4150" s="44">
        <v>0.69757854863284996</v>
      </c>
      <c r="O4150" s="161"/>
      <c r="P4150" s="162"/>
      <c r="Q4150" s="162"/>
      <c r="R4150" s="163"/>
      <c r="S4150" s="161"/>
      <c r="V4150" s="163"/>
      <c r="W4150" s="164"/>
      <c r="X4150" s="164"/>
    </row>
    <row r="4151" spans="10:24" x14ac:dyDescent="0.25">
      <c r="J4151">
        <v>4148</v>
      </c>
      <c r="K4151" s="43">
        <v>0.2796850568007152</v>
      </c>
      <c r="L4151">
        <v>0.47280533624530785</v>
      </c>
      <c r="M4151">
        <v>6.2643821283668855E-3</v>
      </c>
      <c r="N4151" s="44">
        <v>0.85634346901070457</v>
      </c>
      <c r="O4151" s="161"/>
      <c r="P4151" s="162"/>
      <c r="Q4151" s="162"/>
      <c r="R4151" s="163"/>
      <c r="S4151" s="161"/>
      <c r="V4151" s="163"/>
      <c r="W4151" s="164"/>
      <c r="X4151" s="164"/>
    </row>
    <row r="4152" spans="10:24" x14ac:dyDescent="0.25">
      <c r="J4152">
        <v>4149</v>
      </c>
      <c r="K4152" s="43">
        <v>0.49087710674294205</v>
      </c>
      <c r="L4152">
        <v>0.66942582920477756</v>
      </c>
      <c r="M4152">
        <v>0.8867300010278415</v>
      </c>
      <c r="N4152" s="44">
        <v>0.8985363445902631</v>
      </c>
      <c r="O4152" s="161"/>
      <c r="P4152" s="162"/>
      <c r="Q4152" s="162"/>
      <c r="R4152" s="163"/>
      <c r="S4152" s="161"/>
      <c r="V4152" s="163"/>
      <c r="W4152" s="164"/>
      <c r="X4152" s="164"/>
    </row>
    <row r="4153" spans="10:24" x14ac:dyDescent="0.25">
      <c r="J4153">
        <v>4150</v>
      </c>
      <c r="K4153" s="43">
        <v>5.0986854026757511E-2</v>
      </c>
      <c r="L4153">
        <v>0.58255888532435784</v>
      </c>
      <c r="M4153">
        <v>0.92418558657094907</v>
      </c>
      <c r="N4153" s="44">
        <v>0.58701970552694227</v>
      </c>
      <c r="O4153" s="161"/>
      <c r="P4153" s="162"/>
      <c r="Q4153" s="162"/>
      <c r="R4153" s="163"/>
      <c r="S4153" s="161"/>
      <c r="V4153" s="163"/>
      <c r="W4153" s="164"/>
      <c r="X4153" s="164"/>
    </row>
    <row r="4154" spans="10:24" x14ac:dyDescent="0.25">
      <c r="J4154">
        <v>4151</v>
      </c>
      <c r="K4154" s="43">
        <v>0.85906449270999841</v>
      </c>
      <c r="L4154">
        <v>0.44120577769623737</v>
      </c>
      <c r="M4154">
        <v>0.10439162263061019</v>
      </c>
      <c r="N4154" s="44">
        <v>8.3018992085395316E-2</v>
      </c>
      <c r="O4154" s="161"/>
      <c r="P4154" s="162"/>
      <c r="Q4154" s="162"/>
      <c r="R4154" s="163"/>
      <c r="S4154" s="161"/>
      <c r="V4154" s="163"/>
      <c r="W4154" s="164"/>
      <c r="X4154" s="164"/>
    </row>
    <row r="4155" spans="10:24" x14ac:dyDescent="0.25">
      <c r="J4155">
        <v>4152</v>
      </c>
      <c r="K4155" s="43">
        <v>0.79231969626773724</v>
      </c>
      <c r="L4155">
        <v>0.32912545568589169</v>
      </c>
      <c r="M4155">
        <v>0.43476175486575408</v>
      </c>
      <c r="N4155" s="44">
        <v>0.95073677162229575</v>
      </c>
      <c r="O4155" s="161"/>
      <c r="P4155" s="162"/>
      <c r="Q4155" s="162"/>
      <c r="R4155" s="163"/>
      <c r="S4155" s="161"/>
      <c r="V4155" s="163"/>
      <c r="W4155" s="164"/>
      <c r="X4155" s="164"/>
    </row>
    <row r="4156" spans="10:24" x14ac:dyDescent="0.25">
      <c r="J4156">
        <v>4153</v>
      </c>
      <c r="K4156" s="43">
        <v>0.83199145540291963</v>
      </c>
      <c r="L4156">
        <v>0.49695048532397279</v>
      </c>
      <c r="M4156">
        <v>0.33871036690583112</v>
      </c>
      <c r="N4156" s="44">
        <v>0.8438332577438673</v>
      </c>
      <c r="O4156" s="161"/>
      <c r="P4156" s="162"/>
      <c r="Q4156" s="162"/>
      <c r="R4156" s="163"/>
      <c r="S4156" s="161"/>
      <c r="V4156" s="163"/>
      <c r="W4156" s="164"/>
      <c r="X4156" s="164"/>
    </row>
    <row r="4157" spans="10:24" x14ac:dyDescent="0.25">
      <c r="J4157">
        <v>4154</v>
      </c>
      <c r="K4157" s="43">
        <v>0.65237330445512354</v>
      </c>
      <c r="L4157">
        <v>0.31802823102565048</v>
      </c>
      <c r="M4157">
        <v>0.93609543212633117</v>
      </c>
      <c r="N4157" s="44">
        <v>0.98057214897105049</v>
      </c>
      <c r="O4157" s="161"/>
      <c r="P4157" s="162"/>
      <c r="Q4157" s="162"/>
      <c r="R4157" s="163"/>
      <c r="S4157" s="161"/>
      <c r="V4157" s="163"/>
      <c r="W4157" s="164"/>
      <c r="X4157" s="164"/>
    </row>
    <row r="4158" spans="10:24" x14ac:dyDescent="0.25">
      <c r="J4158">
        <v>4155</v>
      </c>
      <c r="K4158" s="43">
        <v>6.2205290096070898E-2</v>
      </c>
      <c r="L4158">
        <v>0.99473665206304818</v>
      </c>
      <c r="M4158">
        <v>0.47997079618695337</v>
      </c>
      <c r="N4158" s="44">
        <v>0.4227103797152012</v>
      </c>
      <c r="O4158" s="161"/>
      <c r="P4158" s="162"/>
      <c r="Q4158" s="162"/>
      <c r="R4158" s="163"/>
      <c r="S4158" s="161"/>
      <c r="V4158" s="163"/>
      <c r="W4158" s="164"/>
      <c r="X4158" s="164"/>
    </row>
    <row r="4159" spans="10:24" x14ac:dyDescent="0.25">
      <c r="J4159">
        <v>4156</v>
      </c>
      <c r="K4159" s="43">
        <v>0.72502076793502113</v>
      </c>
      <c r="L4159">
        <v>0.16660682551604622</v>
      </c>
      <c r="M4159">
        <v>0.68580237098817465</v>
      </c>
      <c r="N4159" s="44">
        <v>0.78467295149111815</v>
      </c>
      <c r="O4159" s="161"/>
      <c r="P4159" s="162"/>
      <c r="Q4159" s="162"/>
      <c r="R4159" s="163"/>
      <c r="S4159" s="161"/>
      <c r="V4159" s="163"/>
      <c r="W4159" s="164"/>
      <c r="X4159" s="164"/>
    </row>
    <row r="4160" spans="10:24" x14ac:dyDescent="0.25">
      <c r="J4160">
        <v>4157</v>
      </c>
      <c r="K4160" s="43">
        <v>0.38202779956885968</v>
      </c>
      <c r="L4160">
        <v>0.85784786330502028</v>
      </c>
      <c r="M4160">
        <v>0.483762317038817</v>
      </c>
      <c r="N4160" s="44">
        <v>0.21104800743210705</v>
      </c>
      <c r="O4160" s="161"/>
      <c r="P4160" s="162"/>
      <c r="Q4160" s="162"/>
      <c r="R4160" s="163"/>
      <c r="S4160" s="161"/>
      <c r="V4160" s="163"/>
      <c r="W4160" s="164"/>
      <c r="X4160" s="164"/>
    </row>
    <row r="4161" spans="10:24" x14ac:dyDescent="0.25">
      <c r="J4161">
        <v>4158</v>
      </c>
      <c r="K4161" s="43">
        <v>0.30013394037062757</v>
      </c>
      <c r="L4161">
        <v>0.45736223591992708</v>
      </c>
      <c r="M4161">
        <v>0.79380288193009763</v>
      </c>
      <c r="N4161" s="44">
        <v>0.36693287994559753</v>
      </c>
      <c r="O4161" s="161"/>
      <c r="P4161" s="162"/>
      <c r="Q4161" s="162"/>
      <c r="R4161" s="163"/>
      <c r="S4161" s="161"/>
      <c r="V4161" s="163"/>
      <c r="W4161" s="164"/>
      <c r="X4161" s="164"/>
    </row>
    <row r="4162" spans="10:24" x14ac:dyDescent="0.25">
      <c r="J4162">
        <v>4159</v>
      </c>
      <c r="K4162" s="43">
        <v>0.47015470083887945</v>
      </c>
      <c r="L4162">
        <v>0.74472686089304074</v>
      </c>
      <c r="M4162">
        <v>0.43452397762139627</v>
      </c>
      <c r="N4162" s="44">
        <v>0.63757065314785333</v>
      </c>
      <c r="O4162" s="161"/>
      <c r="P4162" s="162"/>
      <c r="Q4162" s="162"/>
      <c r="R4162" s="163"/>
      <c r="S4162" s="161"/>
      <c r="V4162" s="163"/>
      <c r="W4162" s="164"/>
      <c r="X4162" s="164"/>
    </row>
    <row r="4163" spans="10:24" x14ac:dyDescent="0.25">
      <c r="J4163">
        <v>4160</v>
      </c>
      <c r="K4163" s="43">
        <v>0.35079549703024637</v>
      </c>
      <c r="L4163">
        <v>0.85682024887334907</v>
      </c>
      <c r="M4163">
        <v>0.54653840870542603</v>
      </c>
      <c r="N4163" s="44">
        <v>0.69851310463861871</v>
      </c>
      <c r="O4163" s="161"/>
      <c r="P4163" s="162"/>
      <c r="Q4163" s="162"/>
      <c r="R4163" s="163"/>
      <c r="S4163" s="161"/>
      <c r="V4163" s="163"/>
      <c r="W4163" s="164"/>
      <c r="X4163" s="164"/>
    </row>
    <row r="4164" spans="10:24" x14ac:dyDescent="0.25">
      <c r="J4164">
        <v>4161</v>
      </c>
      <c r="K4164" s="43">
        <v>0.91796651431528087</v>
      </c>
      <c r="L4164">
        <v>0.31134030921395728</v>
      </c>
      <c r="M4164">
        <v>0.2812922375335829</v>
      </c>
      <c r="N4164" s="44">
        <v>0.61877130265313274</v>
      </c>
      <c r="O4164" s="161"/>
      <c r="P4164" s="162"/>
      <c r="Q4164" s="162"/>
      <c r="R4164" s="163"/>
      <c r="S4164" s="161"/>
      <c r="V4164" s="163"/>
      <c r="W4164" s="164"/>
      <c r="X4164" s="164"/>
    </row>
    <row r="4165" spans="10:24" x14ac:dyDescent="0.25">
      <c r="J4165">
        <v>4162</v>
      </c>
      <c r="K4165" s="43">
        <v>0.68998176399929356</v>
      </c>
      <c r="L4165">
        <v>0.93664278210739504</v>
      </c>
      <c r="M4165">
        <v>0.71923529254735841</v>
      </c>
      <c r="N4165" s="44">
        <v>0.44063110231571101</v>
      </c>
      <c r="O4165" s="161"/>
      <c r="P4165" s="162"/>
      <c r="Q4165" s="162"/>
      <c r="R4165" s="163"/>
      <c r="S4165" s="161"/>
      <c r="V4165" s="163"/>
      <c r="W4165" s="164"/>
      <c r="X4165" s="164"/>
    </row>
    <row r="4166" spans="10:24" x14ac:dyDescent="0.25">
      <c r="J4166">
        <v>4163</v>
      </c>
      <c r="K4166" s="43">
        <v>0.41277417213817158</v>
      </c>
      <c r="L4166">
        <v>4.3605517601155275E-2</v>
      </c>
      <c r="M4166">
        <v>0.68467397453308698</v>
      </c>
      <c r="N4166" s="44">
        <v>0.29241320881635269</v>
      </c>
      <c r="O4166" s="161"/>
      <c r="P4166" s="162"/>
      <c r="Q4166" s="162"/>
      <c r="R4166" s="163"/>
      <c r="S4166" s="161"/>
      <c r="V4166" s="163"/>
      <c r="W4166" s="164"/>
      <c r="X4166" s="164"/>
    </row>
    <row r="4167" spans="10:24" x14ac:dyDescent="0.25">
      <c r="J4167">
        <v>4164</v>
      </c>
      <c r="K4167" s="43">
        <v>0.93092743453389326</v>
      </c>
      <c r="L4167">
        <v>0.39496825988079454</v>
      </c>
      <c r="M4167">
        <v>0.2407962775749406</v>
      </c>
      <c r="N4167" s="44">
        <v>0.13703055506020634</v>
      </c>
      <c r="O4167" s="161"/>
      <c r="P4167" s="162"/>
      <c r="Q4167" s="162"/>
      <c r="R4167" s="163"/>
      <c r="S4167" s="161"/>
      <c r="V4167" s="163"/>
      <c r="W4167" s="164"/>
      <c r="X4167" s="164"/>
    </row>
    <row r="4168" spans="10:24" x14ac:dyDescent="0.25">
      <c r="J4168">
        <v>4165</v>
      </c>
      <c r="K4168" s="43">
        <v>6.9503781904202144E-2</v>
      </c>
      <c r="L4168">
        <v>0.96248673244516003</v>
      </c>
      <c r="M4168">
        <v>0.906890284789451</v>
      </c>
      <c r="N4168" s="44">
        <v>0.3315195424571481</v>
      </c>
      <c r="O4168" s="161"/>
      <c r="P4168" s="162"/>
      <c r="Q4168" s="162"/>
      <c r="R4168" s="163"/>
      <c r="S4168" s="161"/>
      <c r="V4168" s="163"/>
      <c r="W4168" s="164"/>
      <c r="X4168" s="164"/>
    </row>
    <row r="4169" spans="10:24" x14ac:dyDescent="0.25">
      <c r="J4169">
        <v>4166</v>
      </c>
      <c r="K4169" s="43">
        <v>0.99467052374128084</v>
      </c>
      <c r="L4169">
        <v>0.22013733468394825</v>
      </c>
      <c r="M4169">
        <v>0.27279268936917778</v>
      </c>
      <c r="N4169" s="44">
        <v>0.24488089147104264</v>
      </c>
      <c r="O4169" s="161"/>
      <c r="P4169" s="162"/>
      <c r="Q4169" s="162"/>
      <c r="R4169" s="163"/>
      <c r="S4169" s="161"/>
      <c r="V4169" s="163"/>
      <c r="W4169" s="164"/>
      <c r="X4169" s="164"/>
    </row>
    <row r="4170" spans="10:24" x14ac:dyDescent="0.25">
      <c r="J4170">
        <v>4167</v>
      </c>
      <c r="K4170" s="43">
        <v>0.8542183565271293</v>
      </c>
      <c r="L4170">
        <v>0.28997999311563094</v>
      </c>
      <c r="M4170">
        <v>8.079711449873872E-2</v>
      </c>
      <c r="N4170" s="44">
        <v>0.9039549997528995</v>
      </c>
      <c r="O4170" s="161"/>
      <c r="P4170" s="162"/>
      <c r="Q4170" s="162"/>
      <c r="R4170" s="163"/>
      <c r="S4170" s="161"/>
      <c r="V4170" s="163"/>
      <c r="W4170" s="164"/>
      <c r="X4170" s="164"/>
    </row>
    <row r="4171" spans="10:24" x14ac:dyDescent="0.25">
      <c r="J4171">
        <v>4168</v>
      </c>
      <c r="K4171" s="43">
        <v>0.7210407958960765</v>
      </c>
      <c r="L4171">
        <v>0.64300490411189803</v>
      </c>
      <c r="M4171">
        <v>0.54104219463697201</v>
      </c>
      <c r="N4171" s="44">
        <v>0.81669449632220126</v>
      </c>
      <c r="O4171" s="161"/>
      <c r="P4171" s="162"/>
      <c r="Q4171" s="162"/>
      <c r="R4171" s="163"/>
      <c r="S4171" s="161"/>
      <c r="V4171" s="163"/>
      <c r="W4171" s="164"/>
      <c r="X4171" s="164"/>
    </row>
    <row r="4172" spans="10:24" x14ac:dyDescent="0.25">
      <c r="J4172">
        <v>4169</v>
      </c>
      <c r="K4172" s="43">
        <v>0.70327192434612484</v>
      </c>
      <c r="L4172">
        <v>0.83185538348829391</v>
      </c>
      <c r="M4172">
        <v>0.78859845186890642</v>
      </c>
      <c r="N4172" s="44">
        <v>0.80743004521649331</v>
      </c>
      <c r="O4172" s="161"/>
      <c r="P4172" s="162"/>
      <c r="Q4172" s="162"/>
      <c r="R4172" s="163"/>
      <c r="S4172" s="161"/>
      <c r="V4172" s="163"/>
      <c r="W4172" s="164"/>
      <c r="X4172" s="164"/>
    </row>
    <row r="4173" spans="10:24" x14ac:dyDescent="0.25">
      <c r="J4173">
        <v>4170</v>
      </c>
      <c r="K4173" s="43">
        <v>0.75753062275963046</v>
      </c>
      <c r="L4173">
        <v>0.21108661627466152</v>
      </c>
      <c r="M4173">
        <v>0.40418228513239496</v>
      </c>
      <c r="N4173" s="44">
        <v>2.1162782371000888E-2</v>
      </c>
      <c r="O4173" s="161"/>
      <c r="P4173" s="162"/>
      <c r="Q4173" s="162"/>
      <c r="R4173" s="163"/>
      <c r="S4173" s="161"/>
      <c r="V4173" s="163"/>
      <c r="W4173" s="164"/>
      <c r="X4173" s="164"/>
    </row>
    <row r="4174" spans="10:24" x14ac:dyDescent="0.25">
      <c r="J4174">
        <v>4171</v>
      </c>
      <c r="K4174" s="43">
        <v>0.28194290362809526</v>
      </c>
      <c r="L4174">
        <v>0.30538868440135347</v>
      </c>
      <c r="M4174">
        <v>0.24396703229583028</v>
      </c>
      <c r="N4174" s="44">
        <v>0.8892455163635623</v>
      </c>
      <c r="O4174" s="161"/>
      <c r="P4174" s="162"/>
      <c r="Q4174" s="162"/>
      <c r="R4174" s="163"/>
      <c r="S4174" s="161"/>
      <c r="V4174" s="163"/>
      <c r="W4174" s="164"/>
      <c r="X4174" s="164"/>
    </row>
    <row r="4175" spans="10:24" x14ac:dyDescent="0.25">
      <c r="J4175">
        <v>4172</v>
      </c>
      <c r="K4175" s="43">
        <v>0.35121686201870816</v>
      </c>
      <c r="L4175">
        <v>0.17626436987107563</v>
      </c>
      <c r="M4175">
        <v>0.36889296126262594</v>
      </c>
      <c r="N4175" s="44">
        <v>0.20429212248987805</v>
      </c>
      <c r="O4175" s="161"/>
      <c r="P4175" s="162"/>
      <c r="Q4175" s="162"/>
      <c r="R4175" s="163"/>
      <c r="S4175" s="161"/>
      <c r="V4175" s="163"/>
      <c r="W4175" s="164"/>
      <c r="X4175" s="164"/>
    </row>
    <row r="4176" spans="10:24" x14ac:dyDescent="0.25">
      <c r="J4176">
        <v>4173</v>
      </c>
      <c r="K4176" s="43">
        <v>0.11095428440294874</v>
      </c>
      <c r="L4176">
        <v>0.62785924234155421</v>
      </c>
      <c r="M4176">
        <v>0.64551240965519574</v>
      </c>
      <c r="N4176" s="44">
        <v>0.69349159234552449</v>
      </c>
      <c r="O4176" s="161"/>
      <c r="P4176" s="162"/>
      <c r="Q4176" s="162"/>
      <c r="R4176" s="163"/>
      <c r="S4176" s="161"/>
      <c r="V4176" s="163"/>
      <c r="W4176" s="164"/>
      <c r="X4176" s="164"/>
    </row>
    <row r="4177" spans="10:24" x14ac:dyDescent="0.25">
      <c r="J4177">
        <v>4174</v>
      </c>
      <c r="K4177" s="43">
        <v>0.52311729093429737</v>
      </c>
      <c r="L4177">
        <v>0.8995415836166275</v>
      </c>
      <c r="M4177">
        <v>0.61054278490032055</v>
      </c>
      <c r="N4177" s="44">
        <v>0.17871907069991755</v>
      </c>
      <c r="O4177" s="161"/>
      <c r="P4177" s="162"/>
      <c r="Q4177" s="162"/>
      <c r="R4177" s="163"/>
      <c r="S4177" s="161"/>
      <c r="V4177" s="163"/>
      <c r="W4177" s="164"/>
      <c r="X4177" s="164"/>
    </row>
    <row r="4178" spans="10:24" x14ac:dyDescent="0.25">
      <c r="J4178">
        <v>4175</v>
      </c>
      <c r="K4178" s="43">
        <v>3.9093754503063627E-2</v>
      </c>
      <c r="L4178">
        <v>0.52926477115252824</v>
      </c>
      <c r="M4178">
        <v>1.0658908112616161E-2</v>
      </c>
      <c r="N4178" s="44">
        <v>0.52707834411158883</v>
      </c>
      <c r="O4178" s="161"/>
      <c r="P4178" s="162"/>
      <c r="Q4178" s="162"/>
      <c r="R4178" s="163"/>
      <c r="S4178" s="161"/>
      <c r="V4178" s="163"/>
      <c r="W4178" s="164"/>
      <c r="X4178" s="164"/>
    </row>
    <row r="4179" spans="10:24" x14ac:dyDescent="0.25">
      <c r="J4179">
        <v>4176</v>
      </c>
      <c r="K4179" s="43">
        <v>0.55308778358905453</v>
      </c>
      <c r="L4179">
        <v>8.7198403819311876E-2</v>
      </c>
      <c r="M4179">
        <v>0.83833647038078585</v>
      </c>
      <c r="N4179" s="44">
        <v>0.25154214813371434</v>
      </c>
      <c r="O4179" s="161"/>
      <c r="P4179" s="162"/>
      <c r="Q4179" s="162"/>
      <c r="R4179" s="163"/>
      <c r="S4179" s="161"/>
      <c r="V4179" s="163"/>
      <c r="W4179" s="164"/>
      <c r="X4179" s="164"/>
    </row>
    <row r="4180" spans="10:24" x14ac:dyDescent="0.25">
      <c r="J4180">
        <v>4177</v>
      </c>
      <c r="K4180" s="43">
        <v>0.59413945590205275</v>
      </c>
      <c r="L4180">
        <v>9.3666488021717842E-2</v>
      </c>
      <c r="M4180">
        <v>0.76125270916540022</v>
      </c>
      <c r="N4180" s="44">
        <v>0.57153237572046078</v>
      </c>
      <c r="O4180" s="161"/>
      <c r="P4180" s="162"/>
      <c r="Q4180" s="162"/>
      <c r="R4180" s="163"/>
      <c r="S4180" s="161"/>
      <c r="V4180" s="163"/>
      <c r="W4180" s="164"/>
      <c r="X4180" s="164"/>
    </row>
    <row r="4181" spans="10:24" x14ac:dyDescent="0.25">
      <c r="J4181">
        <v>4178</v>
      </c>
      <c r="K4181" s="43">
        <v>0.30513239502303113</v>
      </c>
      <c r="L4181">
        <v>0.76373956023429723</v>
      </c>
      <c r="M4181">
        <v>0.34925473653752204</v>
      </c>
      <c r="N4181" s="44">
        <v>0.19614336696962698</v>
      </c>
      <c r="O4181" s="161"/>
      <c r="P4181" s="162"/>
      <c r="Q4181" s="162"/>
      <c r="R4181" s="163"/>
      <c r="S4181" s="161"/>
      <c r="V4181" s="163"/>
      <c r="W4181" s="164"/>
      <c r="X4181" s="164"/>
    </row>
    <row r="4182" spans="10:24" x14ac:dyDescent="0.25">
      <c r="J4182">
        <v>4179</v>
      </c>
      <c r="K4182" s="43">
        <v>0.5159567551125076</v>
      </c>
      <c r="L4182">
        <v>0.82646210366153405</v>
      </c>
      <c r="M4182">
        <v>0.81382814285633087</v>
      </c>
      <c r="N4182" s="44">
        <v>7.5583233197466182E-2</v>
      </c>
      <c r="O4182" s="161"/>
      <c r="P4182" s="162"/>
      <c r="Q4182" s="162"/>
      <c r="R4182" s="163"/>
      <c r="S4182" s="161"/>
      <c r="V4182" s="163"/>
      <c r="W4182" s="164"/>
      <c r="X4182" s="164"/>
    </row>
    <row r="4183" spans="10:24" x14ac:dyDescent="0.25">
      <c r="J4183">
        <v>4180</v>
      </c>
      <c r="K4183" s="43">
        <v>0.60100359333472253</v>
      </c>
      <c r="L4183">
        <v>0.77474508789716423</v>
      </c>
      <c r="M4183">
        <v>0.64235139254412865</v>
      </c>
      <c r="N4183" s="44">
        <v>5.0299157905487002E-2</v>
      </c>
      <c r="O4183" s="161"/>
      <c r="P4183" s="162"/>
      <c r="Q4183" s="162"/>
      <c r="R4183" s="163"/>
      <c r="S4183" s="161"/>
      <c r="V4183" s="163"/>
      <c r="W4183" s="164"/>
      <c r="X4183" s="164"/>
    </row>
    <row r="4184" spans="10:24" x14ac:dyDescent="0.25">
      <c r="J4184">
        <v>4181</v>
      </c>
      <c r="K4184" s="43">
        <v>0.22065749067356144</v>
      </c>
      <c r="L4184">
        <v>0.79073442845239728</v>
      </c>
      <c r="M4184">
        <v>0.62129082473291919</v>
      </c>
      <c r="N4184" s="44">
        <v>0.4802755453087395</v>
      </c>
      <c r="O4184" s="161"/>
      <c r="P4184" s="162"/>
      <c r="Q4184" s="162"/>
      <c r="R4184" s="163"/>
      <c r="S4184" s="161"/>
      <c r="V4184" s="163"/>
      <c r="W4184" s="164"/>
      <c r="X4184" s="164"/>
    </row>
    <row r="4185" spans="10:24" x14ac:dyDescent="0.25">
      <c r="J4185">
        <v>4182</v>
      </c>
      <c r="K4185" s="43">
        <v>0.27112944649008597</v>
      </c>
      <c r="L4185">
        <v>0.22062073374940705</v>
      </c>
      <c r="M4185">
        <v>0.10503915487036586</v>
      </c>
      <c r="N4185" s="44">
        <v>0.91971894190436509</v>
      </c>
      <c r="O4185" s="161"/>
      <c r="P4185" s="162"/>
      <c r="Q4185" s="162"/>
      <c r="R4185" s="163"/>
      <c r="S4185" s="161"/>
      <c r="V4185" s="163"/>
      <c r="W4185" s="164"/>
      <c r="X4185" s="164"/>
    </row>
    <row r="4186" spans="10:24" x14ac:dyDescent="0.25">
      <c r="J4186">
        <v>4183</v>
      </c>
      <c r="K4186" s="43">
        <v>0.64733022572996679</v>
      </c>
      <c r="L4186">
        <v>0.2582604028426132</v>
      </c>
      <c r="M4186">
        <v>0.37513630349509186</v>
      </c>
      <c r="N4186" s="44">
        <v>0.74382951030550604</v>
      </c>
      <c r="O4186" s="161"/>
      <c r="P4186" s="162"/>
      <c r="Q4186" s="162"/>
      <c r="R4186" s="163"/>
      <c r="S4186" s="161"/>
      <c r="V4186" s="163"/>
      <c r="W4186" s="164"/>
      <c r="X4186" s="164"/>
    </row>
    <row r="4187" spans="10:24" x14ac:dyDescent="0.25">
      <c r="J4187">
        <v>4184</v>
      </c>
      <c r="K4187" s="43">
        <v>0.76081937726709936</v>
      </c>
      <c r="L4187">
        <v>0.30287248067721295</v>
      </c>
      <c r="M4187">
        <v>0.9314570920732238</v>
      </c>
      <c r="N4187" s="44">
        <v>0.12509156517384912</v>
      </c>
      <c r="O4187" s="161"/>
      <c r="P4187" s="162"/>
      <c r="Q4187" s="162"/>
      <c r="R4187" s="163"/>
      <c r="S4187" s="161"/>
      <c r="V4187" s="163"/>
      <c r="W4187" s="164"/>
      <c r="X4187" s="164"/>
    </row>
    <row r="4188" spans="10:24" x14ac:dyDescent="0.25">
      <c r="J4188">
        <v>4185</v>
      </c>
      <c r="K4188" s="43">
        <v>0.17122655360935968</v>
      </c>
      <c r="L4188">
        <v>0.57333730555611517</v>
      </c>
      <c r="M4188">
        <v>5.1919006739278295E-3</v>
      </c>
      <c r="N4188" s="44">
        <v>0.47280807039858408</v>
      </c>
      <c r="O4188" s="161"/>
      <c r="P4188" s="162"/>
      <c r="Q4188" s="162"/>
      <c r="R4188" s="163"/>
      <c r="S4188" s="161"/>
      <c r="V4188" s="163"/>
      <c r="W4188" s="164"/>
      <c r="X4188" s="164"/>
    </row>
    <row r="4189" spans="10:24" x14ac:dyDescent="0.25">
      <c r="J4189">
        <v>4186</v>
      </c>
      <c r="K4189" s="43">
        <v>3.3905112365920087E-2</v>
      </c>
      <c r="L4189">
        <v>0.90090094203244386</v>
      </c>
      <c r="M4189">
        <v>0.12636204433169729</v>
      </c>
      <c r="N4189" s="44">
        <v>0.49786204471072526</v>
      </c>
      <c r="O4189" s="161"/>
      <c r="P4189" s="162"/>
      <c r="Q4189" s="162"/>
      <c r="R4189" s="163"/>
      <c r="S4189" s="161"/>
      <c r="V4189" s="163"/>
      <c r="W4189" s="164"/>
      <c r="X4189" s="164"/>
    </row>
    <row r="4190" spans="10:24" x14ac:dyDescent="0.25">
      <c r="J4190">
        <v>4187</v>
      </c>
      <c r="K4190" s="43">
        <v>0.42723323756520992</v>
      </c>
      <c r="L4190">
        <v>0.58742854438145742</v>
      </c>
      <c r="M4190">
        <v>0.41941001431989799</v>
      </c>
      <c r="N4190" s="44">
        <v>0.6322332631923111</v>
      </c>
      <c r="O4190" s="161"/>
      <c r="P4190" s="162"/>
      <c r="Q4190" s="162"/>
      <c r="R4190" s="163"/>
      <c r="S4190" s="161"/>
      <c r="V4190" s="163"/>
      <c r="W4190" s="164"/>
      <c r="X4190" s="164"/>
    </row>
    <row r="4191" spans="10:24" x14ac:dyDescent="0.25">
      <c r="J4191">
        <v>4188</v>
      </c>
      <c r="K4191" s="43">
        <v>0.25113855885044045</v>
      </c>
      <c r="L4191">
        <v>0.19759026485223086</v>
      </c>
      <c r="M4191">
        <v>0.7660228262915515</v>
      </c>
      <c r="N4191" s="44">
        <v>6.2939183960777245E-2</v>
      </c>
      <c r="O4191" s="161"/>
      <c r="P4191" s="162"/>
      <c r="Q4191" s="162"/>
      <c r="R4191" s="163"/>
      <c r="S4191" s="161"/>
      <c r="V4191" s="163"/>
      <c r="W4191" s="164"/>
      <c r="X4191" s="164"/>
    </row>
    <row r="4192" spans="10:24" x14ac:dyDescent="0.25">
      <c r="J4192">
        <v>4189</v>
      </c>
      <c r="K4192" s="43">
        <v>0.60510669476085932</v>
      </c>
      <c r="L4192">
        <v>0.69441890782553783</v>
      </c>
      <c r="M4192">
        <v>0.48843400209302379</v>
      </c>
      <c r="N4192" s="44">
        <v>0.92365734155828438</v>
      </c>
      <c r="O4192" s="161"/>
      <c r="P4192" s="162"/>
      <c r="Q4192" s="162"/>
      <c r="R4192" s="163"/>
      <c r="S4192" s="161"/>
      <c r="V4192" s="163"/>
      <c r="W4192" s="164"/>
      <c r="X4192" s="164"/>
    </row>
    <row r="4193" spans="10:24" x14ac:dyDescent="0.25">
      <c r="J4193">
        <v>4190</v>
      </c>
      <c r="K4193" s="43">
        <v>0.22279899917808155</v>
      </c>
      <c r="L4193">
        <v>0.7885884623300512</v>
      </c>
      <c r="M4193">
        <v>0.3952911085062969</v>
      </c>
      <c r="N4193" s="44">
        <v>1.6310451160286066E-2</v>
      </c>
      <c r="O4193" s="161"/>
      <c r="P4193" s="162"/>
      <c r="Q4193" s="162"/>
      <c r="R4193" s="163"/>
      <c r="S4193" s="161"/>
      <c r="V4193" s="163"/>
      <c r="W4193" s="164"/>
      <c r="X4193" s="164"/>
    </row>
    <row r="4194" spans="10:24" x14ac:dyDescent="0.25">
      <c r="J4194">
        <v>4191</v>
      </c>
      <c r="K4194" s="43">
        <v>0.31989548467438333</v>
      </c>
      <c r="L4194">
        <v>0.91759752054662891</v>
      </c>
      <c r="M4194">
        <v>0.46445714777667946</v>
      </c>
      <c r="N4194" s="44">
        <v>0.50061325279614255</v>
      </c>
      <c r="O4194" s="161"/>
      <c r="P4194" s="162"/>
      <c r="Q4194" s="162"/>
      <c r="R4194" s="163"/>
      <c r="S4194" s="161"/>
      <c r="V4194" s="163"/>
      <c r="W4194" s="164"/>
      <c r="X4194" s="164"/>
    </row>
    <row r="4195" spans="10:24" x14ac:dyDescent="0.25">
      <c r="J4195">
        <v>4192</v>
      </c>
      <c r="K4195" s="43">
        <v>9.514409932231882E-2</v>
      </c>
      <c r="L4195">
        <v>0.57126140494063604</v>
      </c>
      <c r="M4195">
        <v>0.34836400673013734</v>
      </c>
      <c r="N4195" s="44">
        <v>0.58659191844741831</v>
      </c>
      <c r="O4195" s="161"/>
      <c r="P4195" s="162"/>
      <c r="Q4195" s="162"/>
      <c r="R4195" s="163"/>
      <c r="S4195" s="161"/>
      <c r="V4195" s="163"/>
      <c r="W4195" s="164"/>
      <c r="X4195" s="164"/>
    </row>
    <row r="4196" spans="10:24" x14ac:dyDescent="0.25">
      <c r="J4196">
        <v>4193</v>
      </c>
      <c r="K4196" s="43">
        <v>0.59088312832571399</v>
      </c>
      <c r="L4196">
        <v>0.77917076102063609</v>
      </c>
      <c r="M4196">
        <v>0.16069200497780678</v>
      </c>
      <c r="N4196" s="44">
        <v>0.58325832398903377</v>
      </c>
      <c r="O4196" s="161"/>
      <c r="P4196" s="162"/>
      <c r="Q4196" s="162"/>
      <c r="R4196" s="163"/>
      <c r="S4196" s="161"/>
      <c r="V4196" s="163"/>
      <c r="W4196" s="164"/>
      <c r="X4196" s="164"/>
    </row>
    <row r="4197" spans="10:24" x14ac:dyDescent="0.25">
      <c r="J4197">
        <v>4194</v>
      </c>
      <c r="K4197" s="43">
        <v>0.24784846278330874</v>
      </c>
      <c r="L4197">
        <v>0.65857812660354043</v>
      </c>
      <c r="M4197">
        <v>0.73726153605650258</v>
      </c>
      <c r="N4197" s="44">
        <v>0.74366839899961823</v>
      </c>
      <c r="O4197" s="161"/>
      <c r="P4197" s="162"/>
      <c r="Q4197" s="162"/>
      <c r="R4197" s="163"/>
      <c r="S4197" s="161"/>
      <c r="V4197" s="163"/>
      <c r="W4197" s="164"/>
      <c r="X4197" s="164"/>
    </row>
    <row r="4198" spans="10:24" x14ac:dyDescent="0.25">
      <c r="J4198">
        <v>4195</v>
      </c>
      <c r="K4198" s="43">
        <v>7.8992991203579166E-2</v>
      </c>
      <c r="L4198">
        <v>0.835946929380598</v>
      </c>
      <c r="M4198">
        <v>0.62581544264248212</v>
      </c>
      <c r="N4198" s="44">
        <v>0.37568439116797447</v>
      </c>
      <c r="O4198" s="161"/>
      <c r="P4198" s="162"/>
      <c r="Q4198" s="162"/>
      <c r="R4198" s="163"/>
      <c r="S4198" s="161"/>
      <c r="V4198" s="163"/>
      <c r="W4198" s="164"/>
      <c r="X4198" s="164"/>
    </row>
    <row r="4199" spans="10:24" x14ac:dyDescent="0.25">
      <c r="J4199">
        <v>4196</v>
      </c>
      <c r="K4199" s="43">
        <v>0.10987684935808051</v>
      </c>
      <c r="L4199">
        <v>0.13104078776930728</v>
      </c>
      <c r="M4199">
        <v>0.85711429450065624</v>
      </c>
      <c r="N4199" s="44">
        <v>1.0186184182143787E-3</v>
      </c>
      <c r="O4199" s="161"/>
      <c r="P4199" s="162"/>
      <c r="Q4199" s="162"/>
      <c r="R4199" s="163"/>
      <c r="S4199" s="161"/>
      <c r="V4199" s="163"/>
      <c r="W4199" s="164"/>
      <c r="X4199" s="164"/>
    </row>
    <row r="4200" spans="10:24" x14ac:dyDescent="0.25">
      <c r="J4200">
        <v>4197</v>
      </c>
      <c r="K4200" s="43">
        <v>0.58590378919397879</v>
      </c>
      <c r="L4200">
        <v>0.39360429487361193</v>
      </c>
      <c r="M4200">
        <v>0.17547431495597809</v>
      </c>
      <c r="N4200" s="44">
        <v>0.65491608429357329</v>
      </c>
      <c r="O4200" s="161"/>
      <c r="P4200" s="162"/>
      <c r="Q4200" s="162"/>
      <c r="R4200" s="163"/>
      <c r="S4200" s="161"/>
      <c r="V4200" s="163"/>
      <c r="W4200" s="164"/>
      <c r="X4200" s="164"/>
    </row>
    <row r="4201" spans="10:24" x14ac:dyDescent="0.25">
      <c r="J4201">
        <v>4198</v>
      </c>
      <c r="K4201" s="43">
        <v>0.42156578839578762</v>
      </c>
      <c r="L4201">
        <v>0.55872594877606108</v>
      </c>
      <c r="M4201">
        <v>0.99244474082555179</v>
      </c>
      <c r="N4201" s="44">
        <v>0.68466396305790356</v>
      </c>
      <c r="O4201" s="161"/>
      <c r="P4201" s="162"/>
      <c r="Q4201" s="162"/>
      <c r="R4201" s="163"/>
      <c r="S4201" s="161"/>
      <c r="V4201" s="163"/>
      <c r="W4201" s="164"/>
      <c r="X4201" s="164"/>
    </row>
    <row r="4202" spans="10:24" x14ac:dyDescent="0.25">
      <c r="J4202">
        <v>4199</v>
      </c>
      <c r="K4202" s="43">
        <v>0.27485238302269088</v>
      </c>
      <c r="L4202">
        <v>0.66402844720442666</v>
      </c>
      <c r="M4202">
        <v>0.72033742029608439</v>
      </c>
      <c r="N4202" s="44">
        <v>0.86515589176518759</v>
      </c>
      <c r="O4202" s="161"/>
      <c r="P4202" s="162"/>
      <c r="Q4202" s="162"/>
      <c r="R4202" s="163"/>
      <c r="S4202" s="161"/>
      <c r="V4202" s="163"/>
      <c r="W4202" s="164"/>
      <c r="X4202" s="164"/>
    </row>
    <row r="4203" spans="10:24" x14ac:dyDescent="0.25">
      <c r="J4203">
        <v>4200</v>
      </c>
      <c r="K4203" s="43">
        <v>0.15174921430568677</v>
      </c>
      <c r="L4203">
        <v>0.2209455610739971</v>
      </c>
      <c r="M4203">
        <v>0.94292282028080221</v>
      </c>
      <c r="N4203" s="44">
        <v>0.32320318929462821</v>
      </c>
      <c r="O4203" s="161"/>
      <c r="P4203" s="162"/>
      <c r="Q4203" s="162"/>
      <c r="R4203" s="163"/>
      <c r="S4203" s="161"/>
      <c r="V4203" s="163"/>
      <c r="W4203" s="164"/>
      <c r="X4203" s="164"/>
    </row>
    <row r="4204" spans="10:24" x14ac:dyDescent="0.25">
      <c r="J4204">
        <v>4201</v>
      </c>
      <c r="K4204" s="43">
        <v>9.6870104153450209E-2</v>
      </c>
      <c r="L4204">
        <v>0.47785598146051578</v>
      </c>
      <c r="M4204">
        <v>0.28438669082739199</v>
      </c>
      <c r="N4204" s="44">
        <v>0.70028549984358501</v>
      </c>
      <c r="O4204" s="161"/>
      <c r="P4204" s="162"/>
      <c r="Q4204" s="162"/>
      <c r="R4204" s="163"/>
      <c r="S4204" s="161"/>
      <c r="V4204" s="163"/>
      <c r="W4204" s="164"/>
      <c r="X4204" s="164"/>
    </row>
    <row r="4205" spans="10:24" x14ac:dyDescent="0.25">
      <c r="J4205">
        <v>4202</v>
      </c>
      <c r="K4205" s="43">
        <v>0.8055439077374178</v>
      </c>
      <c r="L4205">
        <v>0.32588069642583628</v>
      </c>
      <c r="M4205">
        <v>0.98603751679778839</v>
      </c>
      <c r="N4205" s="44">
        <v>0.23456246560858773</v>
      </c>
      <c r="O4205" s="161"/>
      <c r="P4205" s="162"/>
      <c r="Q4205" s="162"/>
      <c r="R4205" s="163"/>
      <c r="S4205" s="161"/>
      <c r="V4205" s="163"/>
      <c r="W4205" s="164"/>
      <c r="X4205" s="164"/>
    </row>
    <row r="4206" spans="10:24" x14ac:dyDescent="0.25">
      <c r="J4206">
        <v>4203</v>
      </c>
      <c r="K4206" s="43">
        <v>0.86558219253830104</v>
      </c>
      <c r="L4206">
        <v>0.61851614107125974</v>
      </c>
      <c r="M4206">
        <v>3.6039765451276073E-2</v>
      </c>
      <c r="N4206" s="44">
        <v>0.68634006283629456</v>
      </c>
      <c r="O4206" s="161"/>
      <c r="P4206" s="162"/>
      <c r="Q4206" s="162"/>
      <c r="R4206" s="163"/>
      <c r="S4206" s="161"/>
      <c r="V4206" s="163"/>
      <c r="W4206" s="164"/>
      <c r="X4206" s="164"/>
    </row>
    <row r="4207" spans="10:24" x14ac:dyDescent="0.25">
      <c r="J4207">
        <v>4204</v>
      </c>
      <c r="K4207" s="43">
        <v>0.15299781386866274</v>
      </c>
      <c r="L4207">
        <v>8.8032933193609053E-2</v>
      </c>
      <c r="M4207">
        <v>2.3775210553815374E-2</v>
      </c>
      <c r="N4207" s="44">
        <v>0.39126569691958635</v>
      </c>
      <c r="O4207" s="161"/>
      <c r="P4207" s="162"/>
      <c r="Q4207" s="162"/>
      <c r="R4207" s="163"/>
      <c r="S4207" s="161"/>
      <c r="V4207" s="163"/>
      <c r="W4207" s="164"/>
      <c r="X4207" s="164"/>
    </row>
    <row r="4208" spans="10:24" x14ac:dyDescent="0.25">
      <c r="J4208">
        <v>4205</v>
      </c>
      <c r="K4208" s="43">
        <v>0.48134660918272965</v>
      </c>
      <c r="L4208">
        <v>0.10453143038992585</v>
      </c>
      <c r="M4208">
        <v>0.8886652350999602</v>
      </c>
      <c r="N4208" s="44">
        <v>1.9503209858555692E-2</v>
      </c>
      <c r="O4208" s="161"/>
      <c r="P4208" s="162"/>
      <c r="Q4208" s="162"/>
      <c r="R4208" s="163"/>
      <c r="S4208" s="161"/>
      <c r="V4208" s="163"/>
      <c r="W4208" s="164"/>
      <c r="X4208" s="164"/>
    </row>
    <row r="4209" spans="10:24" x14ac:dyDescent="0.25">
      <c r="J4209">
        <v>4206</v>
      </c>
      <c r="K4209" s="43">
        <v>0.23710118151298643</v>
      </c>
      <c r="L4209">
        <v>0.97093912559310391</v>
      </c>
      <c r="M4209">
        <v>0.99911668841115331</v>
      </c>
      <c r="N4209" s="44">
        <v>0.715341251148226</v>
      </c>
      <c r="O4209" s="161"/>
      <c r="P4209" s="162"/>
      <c r="Q4209" s="162"/>
      <c r="R4209" s="163"/>
      <c r="S4209" s="161"/>
      <c r="V4209" s="163"/>
      <c r="W4209" s="164"/>
      <c r="X4209" s="164"/>
    </row>
    <row r="4210" spans="10:24" x14ac:dyDescent="0.25">
      <c r="J4210">
        <v>4207</v>
      </c>
      <c r="K4210" s="43">
        <v>0.90434294585571329</v>
      </c>
      <c r="L4210">
        <v>0.3715649871878125</v>
      </c>
      <c r="M4210">
        <v>0.56184511564827599</v>
      </c>
      <c r="N4210" s="44">
        <v>0.53096658613695147</v>
      </c>
      <c r="O4210" s="161"/>
      <c r="P4210" s="162"/>
      <c r="Q4210" s="162"/>
      <c r="R4210" s="163"/>
      <c r="S4210" s="161"/>
      <c r="V4210" s="163"/>
      <c r="W4210" s="164"/>
      <c r="X4210" s="164"/>
    </row>
    <row r="4211" spans="10:24" x14ac:dyDescent="0.25">
      <c r="J4211">
        <v>4208</v>
      </c>
      <c r="K4211" s="43">
        <v>0.28223871436511705</v>
      </c>
      <c r="L4211">
        <v>1.2090784823001854E-2</v>
      </c>
      <c r="M4211">
        <v>0.62232711258889728</v>
      </c>
      <c r="N4211" s="44">
        <v>0.90439686931736141</v>
      </c>
      <c r="O4211" s="161"/>
      <c r="P4211" s="162"/>
      <c r="Q4211" s="162"/>
      <c r="R4211" s="163"/>
      <c r="S4211" s="161"/>
      <c r="V4211" s="163"/>
      <c r="W4211" s="164"/>
      <c r="X4211" s="164"/>
    </row>
    <row r="4212" spans="10:24" x14ac:dyDescent="0.25">
      <c r="J4212">
        <v>4209</v>
      </c>
      <c r="K4212" s="43">
        <v>0.15593958574510858</v>
      </c>
      <c r="L4212">
        <v>0.52273783609509528</v>
      </c>
      <c r="M4212">
        <v>0.54944391181660412</v>
      </c>
      <c r="N4212" s="44">
        <v>0.4826339711146348</v>
      </c>
      <c r="O4212" s="161"/>
      <c r="P4212" s="162"/>
      <c r="Q4212" s="162"/>
      <c r="R4212" s="163"/>
      <c r="S4212" s="161"/>
      <c r="V4212" s="163"/>
      <c r="W4212" s="164"/>
      <c r="X4212" s="164"/>
    </row>
    <row r="4213" spans="10:24" x14ac:dyDescent="0.25">
      <c r="J4213">
        <v>4210</v>
      </c>
      <c r="K4213" s="43">
        <v>0.5247321798589305</v>
      </c>
      <c r="L4213">
        <v>0.50559494524963911</v>
      </c>
      <c r="M4213">
        <v>0.83960760050280225</v>
      </c>
      <c r="N4213" s="44">
        <v>0.3486315568378453</v>
      </c>
      <c r="O4213" s="161"/>
      <c r="P4213" s="162"/>
      <c r="Q4213" s="162"/>
      <c r="R4213" s="163"/>
      <c r="S4213" s="161"/>
      <c r="V4213" s="163"/>
      <c r="W4213" s="164"/>
      <c r="X4213" s="164"/>
    </row>
    <row r="4214" spans="10:24" x14ac:dyDescent="0.25">
      <c r="J4214">
        <v>4211</v>
      </c>
      <c r="K4214" s="43">
        <v>0.69013899006198665</v>
      </c>
      <c r="L4214">
        <v>0.38288267619370064</v>
      </c>
      <c r="M4214">
        <v>7.1445923256496791E-4</v>
      </c>
      <c r="N4214" s="44">
        <v>0.99468604585849263</v>
      </c>
      <c r="O4214" s="161"/>
      <c r="P4214" s="162"/>
      <c r="Q4214" s="162"/>
      <c r="R4214" s="163"/>
      <c r="S4214" s="161"/>
      <c r="V4214" s="163"/>
      <c r="W4214" s="164"/>
      <c r="X4214" s="164"/>
    </row>
    <row r="4215" spans="10:24" x14ac:dyDescent="0.25">
      <c r="J4215">
        <v>4212</v>
      </c>
      <c r="K4215" s="43">
        <v>0.26292687322866537</v>
      </c>
      <c r="L4215">
        <v>0.61831411996452146</v>
      </c>
      <c r="M4215">
        <v>0.88782378128819772</v>
      </c>
      <c r="N4215" s="44">
        <v>0.38650476742476259</v>
      </c>
      <c r="O4215" s="161"/>
      <c r="P4215" s="162"/>
      <c r="Q4215" s="162"/>
      <c r="R4215" s="163"/>
      <c r="S4215" s="161"/>
      <c r="V4215" s="163"/>
      <c r="W4215" s="164"/>
      <c r="X4215" s="164"/>
    </row>
    <row r="4216" spans="10:24" x14ac:dyDescent="0.25">
      <c r="J4216">
        <v>4213</v>
      </c>
      <c r="K4216" s="43">
        <v>0.13339817041418589</v>
      </c>
      <c r="L4216">
        <v>0.70952435232182764</v>
      </c>
      <c r="M4216">
        <v>0.52877347826361476</v>
      </c>
      <c r="N4216" s="44">
        <v>0.7882341558132363</v>
      </c>
      <c r="O4216" s="161"/>
      <c r="P4216" s="162"/>
      <c r="Q4216" s="162"/>
      <c r="R4216" s="163"/>
      <c r="S4216" s="161"/>
      <c r="V4216" s="163"/>
      <c r="W4216" s="164"/>
      <c r="X4216" s="164"/>
    </row>
    <row r="4217" spans="10:24" x14ac:dyDescent="0.25">
      <c r="J4217">
        <v>4214</v>
      </c>
      <c r="K4217" s="43">
        <v>0.34111000578429462</v>
      </c>
      <c r="L4217">
        <v>0.74246521236251961</v>
      </c>
      <c r="M4217">
        <v>4.6106121083942964E-2</v>
      </c>
      <c r="N4217" s="44">
        <v>4.7030765442425237E-2</v>
      </c>
      <c r="O4217" s="161"/>
      <c r="P4217" s="162"/>
      <c r="Q4217" s="162"/>
      <c r="R4217" s="163"/>
      <c r="S4217" s="161"/>
      <c r="V4217" s="163"/>
      <c r="W4217" s="164"/>
      <c r="X4217" s="164"/>
    </row>
    <row r="4218" spans="10:24" x14ac:dyDescent="0.25">
      <c r="J4218">
        <v>4215</v>
      </c>
      <c r="K4218" s="43">
        <v>0.64067930164732079</v>
      </c>
      <c r="L4218">
        <v>0.2965009760634284</v>
      </c>
      <c r="M4218">
        <v>0.10490538123145587</v>
      </c>
      <c r="N4218" s="44">
        <v>0.96860621515228129</v>
      </c>
      <c r="O4218" s="161"/>
      <c r="P4218" s="162"/>
      <c r="Q4218" s="162"/>
      <c r="R4218" s="163"/>
      <c r="S4218" s="161"/>
      <c r="V4218" s="163"/>
      <c r="W4218" s="164"/>
      <c r="X4218" s="164"/>
    </row>
    <row r="4219" spans="10:24" x14ac:dyDescent="0.25">
      <c r="J4219">
        <v>4216</v>
      </c>
      <c r="K4219" s="43">
        <v>0.41109050611407294</v>
      </c>
      <c r="L4219">
        <v>0.49525427884512718</v>
      </c>
      <c r="M4219">
        <v>0.5496562303633139</v>
      </c>
      <c r="N4219" s="44">
        <v>0.7960628590487826</v>
      </c>
      <c r="O4219" s="161"/>
      <c r="P4219" s="162"/>
      <c r="Q4219" s="162"/>
      <c r="R4219" s="163"/>
      <c r="S4219" s="161"/>
      <c r="V4219" s="163"/>
      <c r="W4219" s="164"/>
      <c r="X4219" s="164"/>
    </row>
    <row r="4220" spans="10:24" x14ac:dyDescent="0.25">
      <c r="J4220">
        <v>4217</v>
      </c>
      <c r="K4220" s="43">
        <v>0.79101746484130109</v>
      </c>
      <c r="L4220">
        <v>0.24099399112905773</v>
      </c>
      <c r="M4220">
        <v>0.75268518102455195</v>
      </c>
      <c r="N4220" s="44">
        <v>0.14692073451192789</v>
      </c>
      <c r="O4220" s="161"/>
      <c r="P4220" s="162"/>
      <c r="Q4220" s="162"/>
      <c r="R4220" s="163"/>
      <c r="S4220" s="161"/>
      <c r="V4220" s="163"/>
      <c r="W4220" s="164"/>
      <c r="X4220" s="164"/>
    </row>
    <row r="4221" spans="10:24" x14ac:dyDescent="0.25">
      <c r="J4221">
        <v>4218</v>
      </c>
      <c r="K4221" s="43">
        <v>0.61980386204211135</v>
      </c>
      <c r="L4221">
        <v>0.21610307687980701</v>
      </c>
      <c r="M4221">
        <v>0.68539684482155527</v>
      </c>
      <c r="N4221" s="44">
        <v>0.31868227277799255</v>
      </c>
      <c r="O4221" s="161"/>
      <c r="P4221" s="162"/>
      <c r="Q4221" s="162"/>
      <c r="R4221" s="163"/>
      <c r="S4221" s="161"/>
      <c r="V4221" s="163"/>
      <c r="W4221" s="164"/>
      <c r="X4221" s="164"/>
    </row>
    <row r="4222" spans="10:24" x14ac:dyDescent="0.25">
      <c r="J4222">
        <v>4219</v>
      </c>
      <c r="K4222" s="43">
        <v>3.945084335891913E-3</v>
      </c>
      <c r="L4222">
        <v>0.82802527956041139</v>
      </c>
      <c r="M4222">
        <v>0.45610462240647365</v>
      </c>
      <c r="N4222" s="44">
        <v>0.6653871681074649</v>
      </c>
      <c r="O4222" s="161"/>
      <c r="P4222" s="162"/>
      <c r="Q4222" s="162"/>
      <c r="R4222" s="163"/>
      <c r="S4222" s="161"/>
      <c r="V4222" s="163"/>
      <c r="W4222" s="164"/>
      <c r="X4222" s="164"/>
    </row>
    <row r="4223" spans="10:24" x14ac:dyDescent="0.25">
      <c r="J4223">
        <v>4220</v>
      </c>
      <c r="K4223" s="43">
        <v>0.55552110685552569</v>
      </c>
      <c r="L4223">
        <v>0.30984695906719339</v>
      </c>
      <c r="M4223">
        <v>0.1122522124402513</v>
      </c>
      <c r="N4223" s="44">
        <v>0.38395417108205465</v>
      </c>
      <c r="O4223" s="161"/>
      <c r="P4223" s="162"/>
      <c r="Q4223" s="162"/>
      <c r="R4223" s="163"/>
      <c r="S4223" s="161"/>
      <c r="V4223" s="163"/>
      <c r="W4223" s="164"/>
      <c r="X4223" s="164"/>
    </row>
    <row r="4224" spans="10:24" x14ac:dyDescent="0.25">
      <c r="J4224">
        <v>4221</v>
      </c>
      <c r="K4224" s="43">
        <v>0.53202942148575116</v>
      </c>
      <c r="L4224">
        <v>0.48566798192564697</v>
      </c>
      <c r="M4224">
        <v>0.76775150328845221</v>
      </c>
      <c r="N4224" s="44">
        <v>0.40680591582704617</v>
      </c>
      <c r="O4224" s="161"/>
      <c r="P4224" s="162"/>
      <c r="Q4224" s="162"/>
      <c r="R4224" s="163"/>
      <c r="S4224" s="161"/>
      <c r="V4224" s="163"/>
      <c r="W4224" s="164"/>
      <c r="X4224" s="164"/>
    </row>
    <row r="4225" spans="10:24" x14ac:dyDescent="0.25">
      <c r="J4225">
        <v>4222</v>
      </c>
      <c r="K4225" s="43">
        <v>0.65775784561382722</v>
      </c>
      <c r="L4225">
        <v>0.82307346099693768</v>
      </c>
      <c r="M4225">
        <v>0.70410502628255578</v>
      </c>
      <c r="N4225" s="44">
        <v>0.57839063615322084</v>
      </c>
      <c r="O4225" s="161"/>
      <c r="P4225" s="162"/>
      <c r="Q4225" s="162"/>
      <c r="R4225" s="163"/>
      <c r="S4225" s="161"/>
      <c r="V4225" s="163"/>
      <c r="W4225" s="164"/>
      <c r="X4225" s="164"/>
    </row>
    <row r="4226" spans="10:24" x14ac:dyDescent="0.25">
      <c r="J4226">
        <v>4223</v>
      </c>
      <c r="K4226" s="43">
        <v>0.92990737164575599</v>
      </c>
      <c r="L4226">
        <v>0.59254150254908045</v>
      </c>
      <c r="M4226">
        <v>0.91024574211163722</v>
      </c>
      <c r="N4226" s="44">
        <v>0.39014616073377295</v>
      </c>
      <c r="O4226" s="161"/>
      <c r="P4226" s="162"/>
      <c r="Q4226" s="162"/>
      <c r="R4226" s="163"/>
      <c r="S4226" s="161"/>
      <c r="V4226" s="163"/>
      <c r="W4226" s="164"/>
      <c r="X4226" s="164"/>
    </row>
    <row r="4227" spans="10:24" x14ac:dyDescent="0.25">
      <c r="J4227">
        <v>4224</v>
      </c>
      <c r="K4227" s="43">
        <v>0.81728943421529188</v>
      </c>
      <c r="L4227">
        <v>0.80204063095916844</v>
      </c>
      <c r="M4227">
        <v>0.89291254960372368</v>
      </c>
      <c r="N4227" s="44">
        <v>3.1103035998690798E-2</v>
      </c>
      <c r="O4227" s="161"/>
      <c r="P4227" s="162"/>
      <c r="Q4227" s="162"/>
      <c r="R4227" s="163"/>
      <c r="S4227" s="161"/>
      <c r="V4227" s="163"/>
      <c r="W4227" s="164"/>
      <c r="X4227" s="164"/>
    </row>
    <row r="4228" spans="10:24" x14ac:dyDescent="0.25">
      <c r="J4228">
        <v>4225</v>
      </c>
      <c r="K4228" s="43">
        <v>0.59131095400065647</v>
      </c>
      <c r="L4228">
        <v>6.4819381888093996E-2</v>
      </c>
      <c r="M4228">
        <v>0.44080708339097097</v>
      </c>
      <c r="N4228" s="44">
        <v>0.93378829162902133</v>
      </c>
      <c r="O4228" s="161"/>
      <c r="P4228" s="162"/>
      <c r="Q4228" s="162"/>
      <c r="R4228" s="163"/>
      <c r="S4228" s="161"/>
      <c r="V4228" s="163"/>
      <c r="W4228" s="164"/>
      <c r="X4228" s="164"/>
    </row>
    <row r="4229" spans="10:24" x14ac:dyDescent="0.25">
      <c r="J4229">
        <v>4226</v>
      </c>
      <c r="K4229" s="43">
        <v>0.42607069288788191</v>
      </c>
      <c r="L4229">
        <v>0.1126703138087144</v>
      </c>
      <c r="M4229">
        <v>0.23398725463230263</v>
      </c>
      <c r="N4229" s="44">
        <v>0.35303619343529591</v>
      </c>
      <c r="O4229" s="161"/>
      <c r="P4229" s="162"/>
      <c r="Q4229" s="162"/>
      <c r="R4229" s="163"/>
      <c r="S4229" s="161"/>
      <c r="V4229" s="163"/>
      <c r="W4229" s="164"/>
      <c r="X4229" s="164"/>
    </row>
    <row r="4230" spans="10:24" x14ac:dyDescent="0.25">
      <c r="J4230">
        <v>4227</v>
      </c>
      <c r="K4230" s="43">
        <v>0.50533956021908966</v>
      </c>
      <c r="L4230">
        <v>5.3781335722294932E-3</v>
      </c>
      <c r="M4230">
        <v>8.2270210952895995E-2</v>
      </c>
      <c r="N4230" s="44">
        <v>1.1365673586542502E-2</v>
      </c>
      <c r="O4230" s="161"/>
      <c r="P4230" s="162"/>
      <c r="Q4230" s="162"/>
      <c r="R4230" s="163"/>
      <c r="S4230" s="161"/>
      <c r="V4230" s="163"/>
      <c r="W4230" s="164"/>
      <c r="X4230" s="164"/>
    </row>
    <row r="4231" spans="10:24" x14ac:dyDescent="0.25">
      <c r="J4231">
        <v>4228</v>
      </c>
      <c r="K4231" s="43">
        <v>0.71788429964756628</v>
      </c>
      <c r="L4231">
        <v>0.50338376900826087</v>
      </c>
      <c r="M4231">
        <v>0.28027220831080235</v>
      </c>
      <c r="N4231" s="44">
        <v>0.56699404843945755</v>
      </c>
      <c r="O4231" s="161"/>
      <c r="P4231" s="162"/>
      <c r="Q4231" s="162"/>
      <c r="R4231" s="163"/>
      <c r="S4231" s="161"/>
      <c r="V4231" s="163"/>
      <c r="W4231" s="164"/>
      <c r="X4231" s="164"/>
    </row>
    <row r="4232" spans="10:24" x14ac:dyDescent="0.25">
      <c r="J4232">
        <v>4229</v>
      </c>
      <c r="K4232" s="43">
        <v>0.2340923075807837</v>
      </c>
      <c r="L4232">
        <v>0.90202342756519915</v>
      </c>
      <c r="M4232">
        <v>0.2598667188228716</v>
      </c>
      <c r="N4232" s="44">
        <v>0.79872059071842361</v>
      </c>
      <c r="O4232" s="161"/>
      <c r="P4232" s="162"/>
      <c r="Q4232" s="162"/>
      <c r="R4232" s="163"/>
      <c r="S4232" s="161"/>
      <c r="V4232" s="163"/>
      <c r="W4232" s="164"/>
      <c r="X4232" s="164"/>
    </row>
    <row r="4233" spans="10:24" x14ac:dyDescent="0.25">
      <c r="J4233">
        <v>4230</v>
      </c>
      <c r="K4233" s="43">
        <v>0.11915228938601496</v>
      </c>
      <c r="L4233">
        <v>0.67553019985949181</v>
      </c>
      <c r="M4233">
        <v>0.41785930138382932</v>
      </c>
      <c r="N4233" s="44">
        <v>0.17681014753386814</v>
      </c>
      <c r="O4233" s="161"/>
      <c r="P4233" s="162"/>
      <c r="Q4233" s="162"/>
      <c r="R4233" s="163"/>
      <c r="S4233" s="161"/>
      <c r="V4233" s="163"/>
      <c r="W4233" s="164"/>
      <c r="X4233" s="164"/>
    </row>
    <row r="4234" spans="10:24" x14ac:dyDescent="0.25">
      <c r="J4234">
        <v>4231</v>
      </c>
      <c r="K4234" s="43">
        <v>0.7702105744190384</v>
      </c>
      <c r="L4234">
        <v>0.12283371548370869</v>
      </c>
      <c r="M4234">
        <v>0.49712472063480306</v>
      </c>
      <c r="N4234" s="44">
        <v>0.88805168518625877</v>
      </c>
      <c r="O4234" s="161"/>
      <c r="P4234" s="162"/>
      <c r="Q4234" s="162"/>
      <c r="R4234" s="163"/>
      <c r="S4234" s="161"/>
      <c r="V4234" s="163"/>
      <c r="W4234" s="164"/>
      <c r="X4234" s="164"/>
    </row>
    <row r="4235" spans="10:24" x14ac:dyDescent="0.25">
      <c r="J4235">
        <v>4232</v>
      </c>
      <c r="K4235" s="43">
        <v>0.71442253965457503</v>
      </c>
      <c r="L4235">
        <v>0.8858869115322936</v>
      </c>
      <c r="M4235">
        <v>0.86542299705740422</v>
      </c>
      <c r="N4235" s="44">
        <v>0.59405190629983506</v>
      </c>
      <c r="O4235" s="161"/>
      <c r="P4235" s="162"/>
      <c r="Q4235" s="162"/>
      <c r="R4235" s="163"/>
      <c r="S4235" s="161"/>
      <c r="V4235" s="163"/>
      <c r="W4235" s="164"/>
      <c r="X4235" s="164"/>
    </row>
    <row r="4236" spans="10:24" x14ac:dyDescent="0.25">
      <c r="J4236">
        <v>4233</v>
      </c>
      <c r="K4236" s="43">
        <v>4.9085039401006947E-2</v>
      </c>
      <c r="L4236">
        <v>0.51277682084090126</v>
      </c>
      <c r="M4236">
        <v>0.89760358473615842</v>
      </c>
      <c r="N4236" s="44">
        <v>0.3135734215846423</v>
      </c>
      <c r="O4236" s="161"/>
      <c r="P4236" s="162"/>
      <c r="Q4236" s="162"/>
      <c r="R4236" s="163"/>
      <c r="S4236" s="161"/>
      <c r="V4236" s="163"/>
      <c r="W4236" s="164"/>
      <c r="X4236" s="164"/>
    </row>
    <row r="4237" spans="10:24" x14ac:dyDescent="0.25">
      <c r="J4237">
        <v>4234</v>
      </c>
      <c r="K4237" s="43">
        <v>0.81951031232677085</v>
      </c>
      <c r="L4237">
        <v>0.38882200098324526</v>
      </c>
      <c r="M4237">
        <v>0.10375993071071921</v>
      </c>
      <c r="N4237" s="44">
        <v>0.15215095654240973</v>
      </c>
      <c r="O4237" s="161"/>
      <c r="P4237" s="162"/>
      <c r="Q4237" s="162"/>
      <c r="R4237" s="163"/>
      <c r="S4237" s="161"/>
      <c r="V4237" s="163"/>
      <c r="W4237" s="164"/>
      <c r="X4237" s="164"/>
    </row>
    <row r="4238" spans="10:24" x14ac:dyDescent="0.25">
      <c r="J4238">
        <v>4235</v>
      </c>
      <c r="K4238" s="43">
        <v>0.2216477250259884</v>
      </c>
      <c r="L4238">
        <v>0.19265312497987175</v>
      </c>
      <c r="M4238">
        <v>0.11648466304845506</v>
      </c>
      <c r="N4238" s="44">
        <v>0.31104001955522476</v>
      </c>
      <c r="O4238" s="161"/>
      <c r="P4238" s="162"/>
      <c r="Q4238" s="162"/>
      <c r="R4238" s="163"/>
      <c r="S4238" s="161"/>
      <c r="V4238" s="163"/>
      <c r="W4238" s="164"/>
      <c r="X4238" s="164"/>
    </row>
    <row r="4239" spans="10:24" x14ac:dyDescent="0.25">
      <c r="J4239">
        <v>4236</v>
      </c>
      <c r="K4239" s="43">
        <v>1.2763112751063566E-2</v>
      </c>
      <c r="L4239">
        <v>0.44609734938132595</v>
      </c>
      <c r="M4239">
        <v>0.73240828979042372</v>
      </c>
      <c r="N4239" s="44">
        <v>0.85905238890687941</v>
      </c>
      <c r="O4239" s="161"/>
      <c r="P4239" s="162"/>
      <c r="Q4239" s="162"/>
      <c r="R4239" s="163"/>
      <c r="S4239" s="161"/>
      <c r="V4239" s="163"/>
      <c r="W4239" s="164"/>
      <c r="X4239" s="164"/>
    </row>
    <row r="4240" spans="10:24" x14ac:dyDescent="0.25">
      <c r="J4240">
        <v>4237</v>
      </c>
      <c r="K4240" s="43">
        <v>0.28971693947097144</v>
      </c>
      <c r="L4240">
        <v>0.88425152957767028</v>
      </c>
      <c r="M4240">
        <v>0.53134379593137815</v>
      </c>
      <c r="N4240" s="44">
        <v>0.77479921117292561</v>
      </c>
      <c r="O4240" s="161"/>
      <c r="P4240" s="162"/>
      <c r="Q4240" s="162"/>
      <c r="R4240" s="163"/>
      <c r="S4240" s="161"/>
      <c r="V4240" s="163"/>
      <c r="W4240" s="164"/>
      <c r="X4240" s="164"/>
    </row>
    <row r="4241" spans="10:24" x14ac:dyDescent="0.25">
      <c r="J4241">
        <v>4238</v>
      </c>
      <c r="K4241" s="43">
        <v>0.1167482848825897</v>
      </c>
      <c r="L4241">
        <v>0.97293828691367457</v>
      </c>
      <c r="M4241">
        <v>0.74775098676706231</v>
      </c>
      <c r="N4241" s="44">
        <v>0.18149984821631282</v>
      </c>
      <c r="O4241" s="161"/>
      <c r="P4241" s="162"/>
      <c r="Q4241" s="162"/>
      <c r="R4241" s="163"/>
      <c r="S4241" s="161"/>
      <c r="V4241" s="163"/>
      <c r="W4241" s="164"/>
      <c r="X4241" s="164"/>
    </row>
    <row r="4242" spans="10:24" x14ac:dyDescent="0.25">
      <c r="J4242">
        <v>4239</v>
      </c>
      <c r="K4242" s="43">
        <v>0.14276706731715949</v>
      </c>
      <c r="L4242">
        <v>0.70544924562569467</v>
      </c>
      <c r="M4242">
        <v>0.35901509747857574</v>
      </c>
      <c r="N4242" s="44">
        <v>0.94831937807906419</v>
      </c>
      <c r="O4242" s="161"/>
      <c r="P4242" s="162"/>
      <c r="Q4242" s="162"/>
      <c r="R4242" s="163"/>
      <c r="S4242" s="161"/>
      <c r="V4242" s="163"/>
      <c r="W4242" s="164"/>
      <c r="X4242" s="164"/>
    </row>
    <row r="4243" spans="10:24" x14ac:dyDescent="0.25">
      <c r="J4243">
        <v>4240</v>
      </c>
      <c r="K4243" s="43">
        <v>0.73465546688151862</v>
      </c>
      <c r="L4243">
        <v>0.73437527466836239</v>
      </c>
      <c r="M4243">
        <v>0.40344571092488324</v>
      </c>
      <c r="N4243" s="44">
        <v>0.6282684610956194</v>
      </c>
      <c r="O4243" s="161"/>
      <c r="P4243" s="162"/>
      <c r="Q4243" s="162"/>
      <c r="R4243" s="163"/>
      <c r="S4243" s="161"/>
      <c r="V4243" s="163"/>
      <c r="W4243" s="164"/>
      <c r="X4243" s="164"/>
    </row>
    <row r="4244" spans="10:24" x14ac:dyDescent="0.25">
      <c r="J4244">
        <v>4241</v>
      </c>
      <c r="K4244" s="43">
        <v>0.5645112115871499</v>
      </c>
      <c r="L4244">
        <v>0.93444338361994106</v>
      </c>
      <c r="M4244">
        <v>0.60639108957895471</v>
      </c>
      <c r="N4244" s="44">
        <v>0.66582057847661436</v>
      </c>
      <c r="O4244" s="161"/>
      <c r="P4244" s="162"/>
      <c r="Q4244" s="162"/>
      <c r="R4244" s="163"/>
      <c r="S4244" s="161"/>
      <c r="V4244" s="163"/>
      <c r="W4244" s="164"/>
      <c r="X4244" s="164"/>
    </row>
    <row r="4245" spans="10:24" x14ac:dyDescent="0.25">
      <c r="J4245">
        <v>4242</v>
      </c>
      <c r="K4245" s="43">
        <v>0.47908673456520068</v>
      </c>
      <c r="L4245">
        <v>0.4294429569549022</v>
      </c>
      <c r="M4245">
        <v>7.7376827537334325E-4</v>
      </c>
      <c r="N4245" s="44">
        <v>0.81073704282768833</v>
      </c>
      <c r="O4245" s="161"/>
      <c r="P4245" s="162"/>
      <c r="Q4245" s="162"/>
      <c r="R4245" s="163"/>
      <c r="S4245" s="161"/>
      <c r="V4245" s="163"/>
      <c r="W4245" s="164"/>
      <c r="X4245" s="164"/>
    </row>
    <row r="4246" spans="10:24" x14ac:dyDescent="0.25">
      <c r="J4246">
        <v>4243</v>
      </c>
      <c r="K4246" s="43">
        <v>0.25413188226794781</v>
      </c>
      <c r="L4246">
        <v>0.42730603469101536</v>
      </c>
      <c r="M4246">
        <v>0.73981699959066272</v>
      </c>
      <c r="N4246" s="44">
        <v>2.9519831384841155E-2</v>
      </c>
      <c r="O4246" s="161"/>
      <c r="P4246" s="162"/>
      <c r="Q4246" s="162"/>
      <c r="R4246" s="163"/>
      <c r="S4246" s="161"/>
      <c r="V4246" s="163"/>
      <c r="W4246" s="164"/>
      <c r="X4246" s="164"/>
    </row>
    <row r="4247" spans="10:24" x14ac:dyDescent="0.25">
      <c r="J4247">
        <v>4244</v>
      </c>
      <c r="K4247" s="43">
        <v>0.70162121575206082</v>
      </c>
      <c r="L4247">
        <v>0.98203515279485165</v>
      </c>
      <c r="M4247">
        <v>0.38575486385349567</v>
      </c>
      <c r="N4247" s="44">
        <v>0.71416805582090681</v>
      </c>
      <c r="O4247" s="161"/>
      <c r="P4247" s="162"/>
      <c r="Q4247" s="162"/>
      <c r="R4247" s="163"/>
      <c r="S4247" s="161"/>
      <c r="V4247" s="163"/>
      <c r="W4247" s="164"/>
      <c r="X4247" s="164"/>
    </row>
    <row r="4248" spans="10:24" x14ac:dyDescent="0.25">
      <c r="J4248">
        <v>4245</v>
      </c>
      <c r="K4248" s="43">
        <v>0.64058063060699211</v>
      </c>
      <c r="L4248">
        <v>1.8358825292949965E-2</v>
      </c>
      <c r="M4248">
        <v>0.96264086250213576</v>
      </c>
      <c r="N4248" s="44">
        <v>0.5410956221115597</v>
      </c>
      <c r="O4248" s="161"/>
      <c r="P4248" s="162"/>
      <c r="Q4248" s="162"/>
      <c r="R4248" s="163"/>
      <c r="S4248" s="161"/>
      <c r="V4248" s="163"/>
      <c r="W4248" s="164"/>
      <c r="X4248" s="164"/>
    </row>
    <row r="4249" spans="10:24" x14ac:dyDescent="0.25">
      <c r="J4249">
        <v>4246</v>
      </c>
      <c r="K4249" s="43">
        <v>0.21739076687730918</v>
      </c>
      <c r="L4249">
        <v>0.59850722495958364</v>
      </c>
      <c r="M4249">
        <v>0.69535671154997725</v>
      </c>
      <c r="N4249" s="44">
        <v>0.25998788020515329</v>
      </c>
      <c r="O4249" s="161"/>
      <c r="P4249" s="162"/>
      <c r="Q4249" s="162"/>
      <c r="R4249" s="163"/>
      <c r="S4249" s="161"/>
      <c r="V4249" s="163"/>
      <c r="W4249" s="164"/>
      <c r="X4249" s="164"/>
    </row>
    <row r="4250" spans="10:24" x14ac:dyDescent="0.25">
      <c r="J4250">
        <v>4247</v>
      </c>
      <c r="K4250" s="43">
        <v>0.66932585206459949</v>
      </c>
      <c r="L4250">
        <v>0.21252822595189902</v>
      </c>
      <c r="M4250">
        <v>0.98695941389266184</v>
      </c>
      <c r="N4250" s="44">
        <v>8.8618866282845099E-2</v>
      </c>
      <c r="O4250" s="161"/>
      <c r="P4250" s="162"/>
      <c r="Q4250" s="162"/>
      <c r="R4250" s="163"/>
      <c r="S4250" s="161"/>
      <c r="V4250" s="163"/>
      <c r="W4250" s="164"/>
      <c r="X4250" s="164"/>
    </row>
    <row r="4251" spans="10:24" x14ac:dyDescent="0.25">
      <c r="J4251">
        <v>4248</v>
      </c>
      <c r="K4251" s="43">
        <v>0.84956833610472637</v>
      </c>
      <c r="L4251">
        <v>7.1311068890264284E-2</v>
      </c>
      <c r="M4251">
        <v>0.4403743486058258</v>
      </c>
      <c r="N4251" s="44">
        <v>0.89539930412222135</v>
      </c>
      <c r="O4251" s="161"/>
      <c r="P4251" s="162"/>
      <c r="Q4251" s="162"/>
      <c r="R4251" s="163"/>
      <c r="S4251" s="161"/>
      <c r="V4251" s="163"/>
      <c r="W4251" s="164"/>
      <c r="X4251" s="164"/>
    </row>
    <row r="4252" spans="10:24" x14ac:dyDescent="0.25">
      <c r="J4252">
        <v>4249</v>
      </c>
      <c r="K4252" s="43">
        <v>0.68808830861394688</v>
      </c>
      <c r="L4252">
        <v>0.8668017345971899</v>
      </c>
      <c r="M4252">
        <v>0.96640710773789462</v>
      </c>
      <c r="N4252" s="44">
        <v>0.37036609903619533</v>
      </c>
      <c r="O4252" s="161"/>
      <c r="P4252" s="162"/>
      <c r="Q4252" s="162"/>
      <c r="R4252" s="163"/>
      <c r="S4252" s="161"/>
      <c r="V4252" s="163"/>
      <c r="W4252" s="164"/>
      <c r="X4252" s="164"/>
    </row>
    <row r="4253" spans="10:24" x14ac:dyDescent="0.25">
      <c r="J4253">
        <v>4250</v>
      </c>
      <c r="K4253" s="43">
        <v>0.55859916536866627</v>
      </c>
      <c r="L4253">
        <v>0.77882724485179777</v>
      </c>
      <c r="M4253">
        <v>0.48247442196527968</v>
      </c>
      <c r="N4253" s="44">
        <v>0.162500706191542</v>
      </c>
      <c r="O4253" s="161"/>
      <c r="P4253" s="162"/>
      <c r="Q4253" s="162"/>
      <c r="R4253" s="163"/>
      <c r="S4253" s="161"/>
      <c r="V4253" s="163"/>
      <c r="W4253" s="164"/>
      <c r="X4253" s="164"/>
    </row>
    <row r="4254" spans="10:24" x14ac:dyDescent="0.25">
      <c r="J4254">
        <v>4251</v>
      </c>
      <c r="K4254" s="43">
        <v>0.42510182776767591</v>
      </c>
      <c r="L4254">
        <v>0.52179862332898774</v>
      </c>
      <c r="M4254">
        <v>0.62699503346970364</v>
      </c>
      <c r="N4254" s="44">
        <v>0.27937650500968414</v>
      </c>
      <c r="O4254" s="161"/>
      <c r="P4254" s="162"/>
      <c r="Q4254" s="162"/>
      <c r="R4254" s="163"/>
      <c r="S4254" s="161"/>
      <c r="V4254" s="163"/>
      <c r="W4254" s="164"/>
      <c r="X4254" s="164"/>
    </row>
    <row r="4255" spans="10:24" x14ac:dyDescent="0.25">
      <c r="J4255">
        <v>4252</v>
      </c>
      <c r="K4255" s="43">
        <v>3.2943014548375449E-2</v>
      </c>
      <c r="L4255">
        <v>4.275979024798171E-2</v>
      </c>
      <c r="M4255">
        <v>0.43588491981854827</v>
      </c>
      <c r="N4255" s="44">
        <v>0.51898042542807821</v>
      </c>
      <c r="O4255" s="161"/>
      <c r="P4255" s="162"/>
      <c r="Q4255" s="162"/>
      <c r="R4255" s="163"/>
      <c r="S4255" s="161"/>
      <c r="V4255" s="163"/>
      <c r="W4255" s="164"/>
      <c r="X4255" s="164"/>
    </row>
    <row r="4256" spans="10:24" x14ac:dyDescent="0.25">
      <c r="J4256">
        <v>4253</v>
      </c>
      <c r="K4256" s="43">
        <v>0.84153662911190241</v>
      </c>
      <c r="L4256">
        <v>0.72854424572159637</v>
      </c>
      <c r="M4256">
        <v>1.5633449478836048E-2</v>
      </c>
      <c r="N4256" s="44">
        <v>0.65697731733173559</v>
      </c>
      <c r="O4256" s="161"/>
      <c r="P4256" s="162"/>
      <c r="Q4256" s="162"/>
      <c r="R4256" s="163"/>
      <c r="S4256" s="161"/>
      <c r="V4256" s="163"/>
      <c r="W4256" s="164"/>
      <c r="X4256" s="164"/>
    </row>
    <row r="4257" spans="10:24" x14ac:dyDescent="0.25">
      <c r="J4257">
        <v>4254</v>
      </c>
      <c r="K4257" s="43">
        <v>0.75395923843827251</v>
      </c>
      <c r="L4257">
        <v>0.41345555838347559</v>
      </c>
      <c r="M4257">
        <v>0.17398166680116589</v>
      </c>
      <c r="N4257" s="44">
        <v>0.15292280234953259</v>
      </c>
      <c r="O4257" s="161"/>
      <c r="P4257" s="162"/>
      <c r="Q4257" s="162"/>
      <c r="R4257" s="163"/>
      <c r="S4257" s="161"/>
      <c r="V4257" s="163"/>
      <c r="W4257" s="164"/>
      <c r="X4257" s="164"/>
    </row>
    <row r="4258" spans="10:24" x14ac:dyDescent="0.25">
      <c r="J4258">
        <v>4255</v>
      </c>
      <c r="K4258" s="43">
        <v>5.3805185135597844E-2</v>
      </c>
      <c r="L4258">
        <v>0.62666186515357936</v>
      </c>
      <c r="M4258">
        <v>0.68340622885046709</v>
      </c>
      <c r="N4258" s="44">
        <v>0.53644225081152874</v>
      </c>
      <c r="O4258" s="161"/>
      <c r="P4258" s="162"/>
      <c r="Q4258" s="162"/>
      <c r="R4258" s="163"/>
      <c r="S4258" s="161"/>
      <c r="V4258" s="163"/>
      <c r="W4258" s="164"/>
      <c r="X4258" s="164"/>
    </row>
    <row r="4259" spans="10:24" x14ac:dyDescent="0.25">
      <c r="J4259">
        <v>4256</v>
      </c>
      <c r="K4259" s="43">
        <v>0.73291463737058371</v>
      </c>
      <c r="L4259">
        <v>0.38944520762707424</v>
      </c>
      <c r="M4259">
        <v>0.29565511914085585</v>
      </c>
      <c r="N4259" s="44">
        <v>9.9779733350885635E-2</v>
      </c>
      <c r="O4259" s="161"/>
      <c r="P4259" s="162"/>
      <c r="Q4259" s="162"/>
      <c r="R4259" s="163"/>
      <c r="S4259" s="161"/>
      <c r="V4259" s="163"/>
      <c r="W4259" s="164"/>
      <c r="X4259" s="164"/>
    </row>
    <row r="4260" spans="10:24" x14ac:dyDescent="0.25">
      <c r="J4260">
        <v>4257</v>
      </c>
      <c r="K4260" s="43">
        <v>0.98183679359676834</v>
      </c>
      <c r="L4260">
        <v>0.26023513621822936</v>
      </c>
      <c r="M4260">
        <v>0.87041507773644478</v>
      </c>
      <c r="N4260" s="44">
        <v>0.54659376801671966</v>
      </c>
      <c r="O4260" s="161"/>
      <c r="P4260" s="162"/>
      <c r="Q4260" s="162"/>
      <c r="R4260" s="163"/>
      <c r="S4260" s="161"/>
      <c r="V4260" s="163"/>
      <c r="W4260" s="164"/>
      <c r="X4260" s="164"/>
    </row>
    <row r="4261" spans="10:24" x14ac:dyDescent="0.25">
      <c r="J4261">
        <v>4258</v>
      </c>
      <c r="K4261" s="43">
        <v>0.97333941339661678</v>
      </c>
      <c r="L4261">
        <v>0.22575747321926054</v>
      </c>
      <c r="M4261">
        <v>0.7534196860130834</v>
      </c>
      <c r="N4261" s="44">
        <v>0.72028407301473385</v>
      </c>
      <c r="O4261" s="161"/>
      <c r="P4261" s="162"/>
      <c r="Q4261" s="162"/>
      <c r="R4261" s="163"/>
      <c r="S4261" s="161"/>
      <c r="V4261" s="163"/>
      <c r="W4261" s="164"/>
      <c r="X4261" s="164"/>
    </row>
    <row r="4262" spans="10:24" x14ac:dyDescent="0.25">
      <c r="J4262">
        <v>4259</v>
      </c>
      <c r="K4262" s="43">
        <v>0.84773616283194175</v>
      </c>
      <c r="L4262">
        <v>0.64246168507316104</v>
      </c>
      <c r="M4262">
        <v>0.23776701353021723</v>
      </c>
      <c r="N4262" s="44">
        <v>0.77705261753811938</v>
      </c>
      <c r="O4262" s="161"/>
      <c r="P4262" s="162"/>
      <c r="Q4262" s="162"/>
      <c r="R4262" s="163"/>
      <c r="S4262" s="161"/>
      <c r="V4262" s="163"/>
      <c r="W4262" s="164"/>
      <c r="X4262" s="164"/>
    </row>
    <row r="4263" spans="10:24" x14ac:dyDescent="0.25">
      <c r="J4263">
        <v>4260</v>
      </c>
      <c r="K4263" s="43">
        <v>0.47691793624526502</v>
      </c>
      <c r="L4263">
        <v>0.42691402385625243</v>
      </c>
      <c r="M4263">
        <v>0.6564659600968491</v>
      </c>
      <c r="N4263" s="44">
        <v>0.43195400924452254</v>
      </c>
      <c r="O4263" s="161"/>
      <c r="P4263" s="162"/>
      <c r="Q4263" s="162"/>
      <c r="R4263" s="163"/>
      <c r="S4263" s="161"/>
      <c r="V4263" s="163"/>
      <c r="W4263" s="164"/>
      <c r="X4263" s="164"/>
    </row>
    <row r="4264" spans="10:24" x14ac:dyDescent="0.25">
      <c r="J4264">
        <v>4261</v>
      </c>
      <c r="K4264" s="43">
        <v>3.7563687886761232E-2</v>
      </c>
      <c r="L4264">
        <v>0.80571256599650409</v>
      </c>
      <c r="M4264">
        <v>0.71356976244910275</v>
      </c>
      <c r="N4264" s="44">
        <v>0.31758455408520447</v>
      </c>
      <c r="O4264" s="161"/>
      <c r="P4264" s="162"/>
      <c r="Q4264" s="162"/>
      <c r="R4264" s="163"/>
      <c r="S4264" s="161"/>
      <c r="V4264" s="163"/>
      <c r="W4264" s="164"/>
      <c r="X4264" s="164"/>
    </row>
    <row r="4265" spans="10:24" x14ac:dyDescent="0.25">
      <c r="J4265">
        <v>4262</v>
      </c>
      <c r="K4265" s="43">
        <v>0.38511978249709433</v>
      </c>
      <c r="L4265">
        <v>0.61573504211499885</v>
      </c>
      <c r="M4265">
        <v>0.15685861275840685</v>
      </c>
      <c r="N4265" s="44">
        <v>0.38936151459096335</v>
      </c>
      <c r="O4265" s="161"/>
      <c r="P4265" s="162"/>
      <c r="Q4265" s="162"/>
      <c r="R4265" s="163"/>
      <c r="S4265" s="161"/>
      <c r="V4265" s="163"/>
      <c r="W4265" s="164"/>
      <c r="X4265" s="164"/>
    </row>
    <row r="4266" spans="10:24" x14ac:dyDescent="0.25">
      <c r="J4266">
        <v>4263</v>
      </c>
      <c r="K4266" s="43">
        <v>0.26837844395976551</v>
      </c>
      <c r="L4266">
        <v>0.46230685517088643</v>
      </c>
      <c r="M4266">
        <v>0.60182329637756882</v>
      </c>
      <c r="N4266" s="44">
        <v>0.9445325962790333</v>
      </c>
      <c r="O4266" s="161"/>
      <c r="P4266" s="162"/>
      <c r="Q4266" s="162"/>
      <c r="R4266" s="163"/>
      <c r="S4266" s="161"/>
      <c r="V4266" s="163"/>
      <c r="W4266" s="164"/>
      <c r="X4266" s="164"/>
    </row>
    <row r="4267" spans="10:24" x14ac:dyDescent="0.25">
      <c r="J4267">
        <v>4264</v>
      </c>
      <c r="K4267" s="43">
        <v>0.83599255138635808</v>
      </c>
      <c r="L4267">
        <v>2.0444462644212624E-2</v>
      </c>
      <c r="M4267">
        <v>0.13925272799437571</v>
      </c>
      <c r="N4267" s="44">
        <v>0.14497404065379316</v>
      </c>
      <c r="O4267" s="161"/>
      <c r="P4267" s="162"/>
      <c r="Q4267" s="162"/>
      <c r="R4267" s="163"/>
      <c r="S4267" s="161"/>
      <c r="V4267" s="163"/>
      <c r="W4267" s="164"/>
      <c r="X4267" s="164"/>
    </row>
    <row r="4268" spans="10:24" x14ac:dyDescent="0.25">
      <c r="J4268">
        <v>4265</v>
      </c>
      <c r="K4268" s="43">
        <v>0.23090937631388608</v>
      </c>
      <c r="L4268">
        <v>0.65271185031365786</v>
      </c>
      <c r="M4268">
        <v>0.28295944945309837</v>
      </c>
      <c r="N4268" s="44">
        <v>0.8042583392132221</v>
      </c>
      <c r="O4268" s="161"/>
      <c r="P4268" s="162"/>
      <c r="Q4268" s="162"/>
      <c r="R4268" s="163"/>
      <c r="S4268" s="161"/>
      <c r="V4268" s="163"/>
      <c r="W4268" s="164"/>
      <c r="X4268" s="164"/>
    </row>
    <row r="4269" spans="10:24" x14ac:dyDescent="0.25">
      <c r="J4269">
        <v>4266</v>
      </c>
      <c r="K4269" s="43">
        <v>0.16525998230304362</v>
      </c>
      <c r="L4269">
        <v>0.24108025547236411</v>
      </c>
      <c r="M4269">
        <v>0.1041842126880459</v>
      </c>
      <c r="N4269" s="44">
        <v>0.74205812194767196</v>
      </c>
      <c r="O4269" s="161"/>
      <c r="P4269" s="162"/>
      <c r="Q4269" s="162"/>
      <c r="R4269" s="163"/>
      <c r="S4269" s="161"/>
      <c r="V4269" s="163"/>
      <c r="W4269" s="164"/>
      <c r="X4269" s="164"/>
    </row>
    <row r="4270" spans="10:24" x14ac:dyDescent="0.25">
      <c r="J4270">
        <v>4267</v>
      </c>
      <c r="K4270" s="43">
        <v>0.77152631932119808</v>
      </c>
      <c r="L4270">
        <v>0.55460894320655474</v>
      </c>
      <c r="M4270">
        <v>0.99214144090808076</v>
      </c>
      <c r="N4270" s="44">
        <v>0.15254146076950281</v>
      </c>
      <c r="O4270" s="161"/>
      <c r="P4270" s="162"/>
      <c r="Q4270" s="162"/>
      <c r="R4270" s="163"/>
      <c r="S4270" s="161"/>
      <c r="V4270" s="163"/>
      <c r="W4270" s="164"/>
      <c r="X4270" s="164"/>
    </row>
    <row r="4271" spans="10:24" x14ac:dyDescent="0.25">
      <c r="J4271">
        <v>4268</v>
      </c>
      <c r="K4271" s="43">
        <v>0.57731886524311993</v>
      </c>
      <c r="L4271">
        <v>0.9084995033440133</v>
      </c>
      <c r="M4271">
        <v>0.73302025584028541</v>
      </c>
      <c r="N4271" s="44">
        <v>0.69818722292001811</v>
      </c>
      <c r="O4271" s="161"/>
      <c r="P4271" s="162"/>
      <c r="Q4271" s="162"/>
      <c r="R4271" s="163"/>
      <c r="S4271" s="161"/>
      <c r="V4271" s="163"/>
      <c r="W4271" s="164"/>
      <c r="X4271" s="164"/>
    </row>
    <row r="4272" spans="10:24" x14ac:dyDescent="0.25">
      <c r="J4272">
        <v>4269</v>
      </c>
      <c r="K4272" s="43">
        <v>0.68477239053830496</v>
      </c>
      <c r="L4272">
        <v>0.25404842419870322</v>
      </c>
      <c r="M4272">
        <v>0.997477566108945</v>
      </c>
      <c r="N4272" s="44">
        <v>0.44918787262970716</v>
      </c>
      <c r="O4272" s="161"/>
      <c r="P4272" s="162"/>
      <c r="Q4272" s="162"/>
      <c r="R4272" s="163"/>
      <c r="S4272" s="161"/>
      <c r="V4272" s="163"/>
      <c r="W4272" s="164"/>
      <c r="X4272" s="164"/>
    </row>
    <row r="4273" spans="10:24" x14ac:dyDescent="0.25">
      <c r="J4273">
        <v>4270</v>
      </c>
      <c r="K4273" s="43">
        <v>0.92109698394989548</v>
      </c>
      <c r="L4273">
        <v>0.70361989926181612</v>
      </c>
      <c r="M4273">
        <v>1.746353831281644E-2</v>
      </c>
      <c r="N4273" s="44">
        <v>7.51389239180833E-3</v>
      </c>
      <c r="O4273" s="161"/>
      <c r="P4273" s="162"/>
      <c r="Q4273" s="162"/>
      <c r="R4273" s="163"/>
      <c r="S4273" s="161"/>
      <c r="V4273" s="163"/>
      <c r="W4273" s="164"/>
      <c r="X4273" s="164"/>
    </row>
    <row r="4274" spans="10:24" x14ac:dyDescent="0.25">
      <c r="J4274">
        <v>4271</v>
      </c>
      <c r="K4274" s="43">
        <v>0.19820592739924747</v>
      </c>
      <c r="L4274">
        <v>0.93818753381094744</v>
      </c>
      <c r="M4274">
        <v>0.64179475279028497</v>
      </c>
      <c r="N4274" s="44">
        <v>0.13427232586236326</v>
      </c>
      <c r="O4274" s="161"/>
      <c r="P4274" s="162"/>
      <c r="Q4274" s="162"/>
      <c r="R4274" s="163"/>
      <c r="S4274" s="161"/>
      <c r="V4274" s="163"/>
      <c r="W4274" s="164"/>
      <c r="X4274" s="164"/>
    </row>
    <row r="4275" spans="10:24" x14ac:dyDescent="0.25">
      <c r="J4275">
        <v>4272</v>
      </c>
      <c r="K4275" s="43">
        <v>0.88875175707045273</v>
      </c>
      <c r="L4275">
        <v>6.1030005043073432E-2</v>
      </c>
      <c r="M4275">
        <v>0.33936142245643752</v>
      </c>
      <c r="N4275" s="44">
        <v>0.45663098947122938</v>
      </c>
      <c r="O4275" s="161"/>
      <c r="P4275" s="162"/>
      <c r="Q4275" s="162"/>
      <c r="R4275" s="163"/>
      <c r="S4275" s="161"/>
      <c r="V4275" s="163"/>
      <c r="W4275" s="164"/>
      <c r="X4275" s="164"/>
    </row>
    <row r="4276" spans="10:24" x14ac:dyDescent="0.25">
      <c r="J4276">
        <v>4273</v>
      </c>
      <c r="K4276" s="43">
        <v>3.8775557984418452E-2</v>
      </c>
      <c r="L4276">
        <v>0.33176728699591185</v>
      </c>
      <c r="M4276">
        <v>0.89581020414414636</v>
      </c>
      <c r="N4276" s="44">
        <v>0.22639797083773139</v>
      </c>
      <c r="O4276" s="161"/>
      <c r="P4276" s="162"/>
      <c r="Q4276" s="162"/>
      <c r="R4276" s="163"/>
      <c r="S4276" s="161"/>
      <c r="V4276" s="163"/>
      <c r="W4276" s="164"/>
      <c r="X4276" s="164"/>
    </row>
    <row r="4277" spans="10:24" x14ac:dyDescent="0.25">
      <c r="J4277">
        <v>4274</v>
      </c>
      <c r="K4277" s="43">
        <v>0.71060149353782631</v>
      </c>
      <c r="L4277">
        <v>9.0181684867279954E-2</v>
      </c>
      <c r="M4277">
        <v>0.92504429173581249</v>
      </c>
      <c r="N4277" s="44">
        <v>6.3891948252733366E-3</v>
      </c>
      <c r="O4277" s="161"/>
      <c r="P4277" s="162"/>
      <c r="Q4277" s="162"/>
      <c r="R4277" s="163"/>
      <c r="S4277" s="161"/>
      <c r="V4277" s="163"/>
      <c r="W4277" s="164"/>
      <c r="X4277" s="164"/>
    </row>
    <row r="4278" spans="10:24" x14ac:dyDescent="0.25">
      <c r="J4278">
        <v>4275</v>
      </c>
      <c r="K4278" s="43">
        <v>0.74101750467235361</v>
      </c>
      <c r="L4278">
        <v>0.6567457321734449</v>
      </c>
      <c r="M4278">
        <v>0.82444527512824084</v>
      </c>
      <c r="N4278" s="44">
        <v>0.70173585504962865</v>
      </c>
      <c r="O4278" s="161"/>
      <c r="P4278" s="162"/>
      <c r="Q4278" s="162"/>
      <c r="R4278" s="163"/>
      <c r="S4278" s="161"/>
      <c r="V4278" s="163"/>
      <c r="W4278" s="164"/>
      <c r="X4278" s="164"/>
    </row>
    <row r="4279" spans="10:24" x14ac:dyDescent="0.25">
      <c r="J4279">
        <v>4276</v>
      </c>
      <c r="K4279" s="43">
        <v>0.88915945164791843</v>
      </c>
      <c r="L4279">
        <v>0.93609844489323457</v>
      </c>
      <c r="M4279">
        <v>0.49448435659575141</v>
      </c>
      <c r="N4279" s="44">
        <v>0.22046020848246639</v>
      </c>
      <c r="O4279" s="161"/>
      <c r="P4279" s="162"/>
      <c r="Q4279" s="162"/>
      <c r="R4279" s="163"/>
      <c r="S4279" s="161"/>
      <c r="V4279" s="163"/>
      <c r="W4279" s="164"/>
      <c r="X4279" s="164"/>
    </row>
    <row r="4280" spans="10:24" x14ac:dyDescent="0.25">
      <c r="J4280">
        <v>4277</v>
      </c>
      <c r="K4280" s="43">
        <v>0.59108675986147752</v>
      </c>
      <c r="L4280">
        <v>0.40265536139805125</v>
      </c>
      <c r="M4280">
        <v>0.2117099115060771</v>
      </c>
      <c r="N4280" s="44">
        <v>0.12737315218553114</v>
      </c>
      <c r="O4280" s="161"/>
      <c r="P4280" s="162"/>
      <c r="Q4280" s="162"/>
      <c r="R4280" s="163"/>
      <c r="S4280" s="161"/>
      <c r="V4280" s="163"/>
      <c r="W4280" s="164"/>
      <c r="X4280" s="164"/>
    </row>
    <row r="4281" spans="10:24" x14ac:dyDescent="0.25">
      <c r="J4281">
        <v>4278</v>
      </c>
      <c r="K4281" s="43">
        <v>0.69079601684417757</v>
      </c>
      <c r="L4281">
        <v>0.11286701499852569</v>
      </c>
      <c r="M4281">
        <v>0.18831200201907383</v>
      </c>
      <c r="N4281" s="44">
        <v>0.2764009428478621</v>
      </c>
      <c r="O4281" s="161"/>
      <c r="P4281" s="162"/>
      <c r="Q4281" s="162"/>
      <c r="R4281" s="163"/>
      <c r="S4281" s="161"/>
      <c r="V4281" s="163"/>
      <c r="W4281" s="164"/>
      <c r="X4281" s="164"/>
    </row>
    <row r="4282" spans="10:24" x14ac:dyDescent="0.25">
      <c r="J4282">
        <v>4279</v>
      </c>
      <c r="K4282" s="43">
        <v>0.92826339427925142</v>
      </c>
      <c r="L4282">
        <v>0.84748258004922961</v>
      </c>
      <c r="M4282">
        <v>0.83933505158885535</v>
      </c>
      <c r="N4282" s="44">
        <v>0.8927412715661649</v>
      </c>
      <c r="O4282" s="161"/>
      <c r="P4282" s="162"/>
      <c r="Q4282" s="162"/>
      <c r="R4282" s="163"/>
      <c r="S4282" s="161"/>
      <c r="V4282" s="163"/>
      <c r="W4282" s="164"/>
      <c r="X4282" s="164"/>
    </row>
    <row r="4283" spans="10:24" x14ac:dyDescent="0.25">
      <c r="J4283">
        <v>4280</v>
      </c>
      <c r="K4283" s="43">
        <v>0.22061720700164955</v>
      </c>
      <c r="L4283">
        <v>0.31749210799123739</v>
      </c>
      <c r="M4283">
        <v>0.59553971243952875</v>
      </c>
      <c r="N4283" s="44">
        <v>0.54030547494840764</v>
      </c>
      <c r="O4283" s="161"/>
      <c r="P4283" s="162"/>
      <c r="Q4283" s="162"/>
      <c r="R4283" s="163"/>
      <c r="S4283" s="161"/>
      <c r="V4283" s="163"/>
      <c r="W4283" s="164"/>
      <c r="X4283" s="164"/>
    </row>
    <row r="4284" spans="10:24" x14ac:dyDescent="0.25">
      <c r="J4284">
        <v>4281</v>
      </c>
      <c r="K4284" s="43">
        <v>0.52303021493176205</v>
      </c>
      <c r="L4284">
        <v>0.46922858997713934</v>
      </c>
      <c r="M4284">
        <v>6.5068919652504831E-2</v>
      </c>
      <c r="N4284" s="44">
        <v>7.5754275263699711E-3</v>
      </c>
      <c r="O4284" s="161"/>
      <c r="P4284" s="162"/>
      <c r="Q4284" s="162"/>
      <c r="R4284" s="163"/>
      <c r="S4284" s="161"/>
      <c r="V4284" s="163"/>
      <c r="W4284" s="164"/>
      <c r="X4284" s="164"/>
    </row>
    <row r="4285" spans="10:24" x14ac:dyDescent="0.25">
      <c r="J4285">
        <v>4282</v>
      </c>
      <c r="K4285" s="43">
        <v>0.5315133122767135</v>
      </c>
      <c r="L4285">
        <v>0.54361524813484763</v>
      </c>
      <c r="M4285">
        <v>0.10845710528031471</v>
      </c>
      <c r="N4285" s="44">
        <v>0.16652519462377602</v>
      </c>
      <c r="O4285" s="161"/>
      <c r="P4285" s="162"/>
      <c r="Q4285" s="162"/>
      <c r="R4285" s="163"/>
      <c r="S4285" s="161"/>
      <c r="V4285" s="163"/>
      <c r="W4285" s="164"/>
      <c r="X4285" s="164"/>
    </row>
    <row r="4286" spans="10:24" x14ac:dyDescent="0.25">
      <c r="J4286">
        <v>4283</v>
      </c>
      <c r="K4286" s="43">
        <v>0.5015745937876942</v>
      </c>
      <c r="L4286">
        <v>0.62571232657915421</v>
      </c>
      <c r="M4286">
        <v>0.936082255063165</v>
      </c>
      <c r="N4286" s="44">
        <v>0.20926273041042243</v>
      </c>
      <c r="O4286" s="161"/>
      <c r="P4286" s="162"/>
      <c r="Q4286" s="162"/>
      <c r="R4286" s="163"/>
      <c r="S4286" s="161"/>
      <c r="V4286" s="163"/>
      <c r="W4286" s="164"/>
      <c r="X4286" s="164"/>
    </row>
    <row r="4287" spans="10:24" x14ac:dyDescent="0.25">
      <c r="J4287">
        <v>4284</v>
      </c>
      <c r="K4287" s="43">
        <v>0.3953674971546014</v>
      </c>
      <c r="L4287">
        <v>0.4825478126233993</v>
      </c>
      <c r="M4287">
        <v>0.95185962277750646</v>
      </c>
      <c r="N4287" s="44">
        <v>0.89509249226453735</v>
      </c>
      <c r="O4287" s="161"/>
      <c r="P4287" s="162"/>
      <c r="Q4287" s="162"/>
      <c r="R4287" s="163"/>
      <c r="S4287" s="161"/>
      <c r="V4287" s="163"/>
      <c r="W4287" s="164"/>
      <c r="X4287" s="164"/>
    </row>
    <row r="4288" spans="10:24" x14ac:dyDescent="0.25">
      <c r="J4288">
        <v>4285</v>
      </c>
      <c r="K4288" s="43">
        <v>0.43286908223385268</v>
      </c>
      <c r="L4288">
        <v>0.41302240546776026</v>
      </c>
      <c r="M4288">
        <v>0.31169804787126509</v>
      </c>
      <c r="N4288" s="44">
        <v>0.92348605793111505</v>
      </c>
      <c r="O4288" s="161"/>
      <c r="P4288" s="162"/>
      <c r="Q4288" s="162"/>
      <c r="R4288" s="163"/>
      <c r="S4288" s="161"/>
      <c r="V4288" s="163"/>
      <c r="W4288" s="164"/>
      <c r="X4288" s="164"/>
    </row>
    <row r="4289" spans="10:24" x14ac:dyDescent="0.25">
      <c r="J4289">
        <v>4286</v>
      </c>
      <c r="K4289" s="43">
        <v>0.7410005157088313</v>
      </c>
      <c r="L4289">
        <v>0.35795549372923119</v>
      </c>
      <c r="M4289">
        <v>0.33580258807613961</v>
      </c>
      <c r="N4289" s="44">
        <v>0.12372066005162574</v>
      </c>
      <c r="O4289" s="161"/>
      <c r="P4289" s="162"/>
      <c r="Q4289" s="162"/>
      <c r="R4289" s="163"/>
      <c r="S4289" s="161"/>
      <c r="V4289" s="163"/>
      <c r="W4289" s="164"/>
      <c r="X4289" s="164"/>
    </row>
    <row r="4290" spans="10:24" x14ac:dyDescent="0.25">
      <c r="J4290">
        <v>4287</v>
      </c>
      <c r="K4290" s="43">
        <v>0.8759918089309664</v>
      </c>
      <c r="L4290">
        <v>0.72938769669980441</v>
      </c>
      <c r="M4290">
        <v>0.25046580744049807</v>
      </c>
      <c r="N4290" s="44">
        <v>0.51242039500565661</v>
      </c>
      <c r="O4290" s="161"/>
      <c r="P4290" s="162"/>
      <c r="Q4290" s="162"/>
      <c r="R4290" s="163"/>
      <c r="S4290" s="161"/>
      <c r="V4290" s="163"/>
      <c r="W4290" s="164"/>
      <c r="X4290" s="164"/>
    </row>
    <row r="4291" spans="10:24" x14ac:dyDescent="0.25">
      <c r="J4291">
        <v>4288</v>
      </c>
      <c r="K4291" s="43">
        <v>0.42817586609577762</v>
      </c>
      <c r="L4291">
        <v>0.78088603386648348</v>
      </c>
      <c r="M4291">
        <v>0.9412733153011198</v>
      </c>
      <c r="N4291" s="44">
        <v>0.86543714163846897</v>
      </c>
      <c r="O4291" s="161"/>
      <c r="P4291" s="162"/>
      <c r="Q4291" s="162"/>
      <c r="R4291" s="163"/>
      <c r="S4291" s="161"/>
      <c r="V4291" s="163"/>
      <c r="W4291" s="164"/>
      <c r="X4291" s="164"/>
    </row>
    <row r="4292" spans="10:24" x14ac:dyDescent="0.25">
      <c r="J4292">
        <v>4289</v>
      </c>
      <c r="K4292" s="43">
        <v>0.18228669331458669</v>
      </c>
      <c r="L4292">
        <v>0.49314043848766675</v>
      </c>
      <c r="M4292">
        <v>0.65206860503037389</v>
      </c>
      <c r="N4292" s="44">
        <v>0.80966864045400377</v>
      </c>
      <c r="O4292" s="161"/>
      <c r="P4292" s="162"/>
      <c r="Q4292" s="162"/>
      <c r="R4292" s="163"/>
      <c r="S4292" s="161"/>
      <c r="V4292" s="163"/>
      <c r="W4292" s="164"/>
      <c r="X4292" s="164"/>
    </row>
    <row r="4293" spans="10:24" x14ac:dyDescent="0.25">
      <c r="J4293">
        <v>4290</v>
      </c>
      <c r="K4293" s="43">
        <v>0.21999424313614846</v>
      </c>
      <c r="L4293">
        <v>0.97971029349130889</v>
      </c>
      <c r="M4293">
        <v>0.49584930150661077</v>
      </c>
      <c r="N4293" s="44">
        <v>0.42921797562511133</v>
      </c>
      <c r="O4293" s="161"/>
      <c r="P4293" s="162"/>
      <c r="Q4293" s="162"/>
      <c r="R4293" s="163"/>
      <c r="S4293" s="161"/>
      <c r="V4293" s="163"/>
      <c r="W4293" s="164"/>
      <c r="X4293" s="164"/>
    </row>
    <row r="4294" spans="10:24" x14ac:dyDescent="0.25">
      <c r="J4294">
        <v>4291</v>
      </c>
      <c r="K4294" s="43">
        <v>0.48592251955621213</v>
      </c>
      <c r="L4294">
        <v>0.29626615837764292</v>
      </c>
      <c r="M4294">
        <v>0.44150293322645717</v>
      </c>
      <c r="N4294" s="44">
        <v>5.8894879357533236E-2</v>
      </c>
      <c r="O4294" s="161"/>
      <c r="P4294" s="162"/>
      <c r="Q4294" s="162"/>
      <c r="R4294" s="163"/>
      <c r="S4294" s="161"/>
      <c r="V4294" s="163"/>
      <c r="W4294" s="164"/>
      <c r="X4294" s="164"/>
    </row>
    <row r="4295" spans="10:24" x14ac:dyDescent="0.25">
      <c r="J4295">
        <v>4292</v>
      </c>
      <c r="K4295" s="43">
        <v>0.50115764883295955</v>
      </c>
      <c r="L4295">
        <v>0.37357728794070078</v>
      </c>
      <c r="M4295">
        <v>0.59583346868123288</v>
      </c>
      <c r="N4295" s="44">
        <v>0.45887195515064638</v>
      </c>
      <c r="O4295" s="161"/>
      <c r="P4295" s="162"/>
      <c r="Q4295" s="162"/>
      <c r="R4295" s="163"/>
      <c r="S4295" s="161"/>
      <c r="V4295" s="163"/>
      <c r="W4295" s="164"/>
      <c r="X4295" s="164"/>
    </row>
    <row r="4296" spans="10:24" x14ac:dyDescent="0.25">
      <c r="J4296">
        <v>4293</v>
      </c>
      <c r="K4296" s="43">
        <v>0.90737806834711399</v>
      </c>
      <c r="L4296">
        <v>0.15581573338356047</v>
      </c>
      <c r="M4296">
        <v>0.49716707676188587</v>
      </c>
      <c r="N4296" s="44">
        <v>0.33340761373738348</v>
      </c>
      <c r="O4296" s="161"/>
      <c r="P4296" s="162"/>
      <c r="Q4296" s="162"/>
      <c r="R4296" s="163"/>
      <c r="S4296" s="161"/>
      <c r="V4296" s="163"/>
      <c r="W4296" s="164"/>
      <c r="X4296" s="164"/>
    </row>
    <row r="4297" spans="10:24" x14ac:dyDescent="0.25">
      <c r="J4297">
        <v>4294</v>
      </c>
      <c r="K4297" s="43">
        <v>0.54798798795285031</v>
      </c>
      <c r="L4297">
        <v>0.65187524326901047</v>
      </c>
      <c r="M4297">
        <v>0.3660685643960947</v>
      </c>
      <c r="N4297" s="44">
        <v>0.46821453069596897</v>
      </c>
      <c r="O4297" s="161"/>
      <c r="P4297" s="162"/>
      <c r="Q4297" s="162"/>
      <c r="R4297" s="163"/>
      <c r="S4297" s="161"/>
      <c r="V4297" s="163"/>
      <c r="W4297" s="164"/>
      <c r="X4297" s="164"/>
    </row>
    <row r="4298" spans="10:24" x14ac:dyDescent="0.25">
      <c r="J4298">
        <v>4295</v>
      </c>
      <c r="K4298" s="43">
        <v>0.9053309359634869</v>
      </c>
      <c r="L4298">
        <v>0.34698891938674459</v>
      </c>
      <c r="M4298">
        <v>0.2915552739744689</v>
      </c>
      <c r="N4298" s="44">
        <v>0.61385794856874631</v>
      </c>
      <c r="O4298" s="161"/>
      <c r="P4298" s="162"/>
      <c r="Q4298" s="162"/>
      <c r="R4298" s="163"/>
      <c r="S4298" s="161"/>
      <c r="V4298" s="163"/>
      <c r="W4298" s="164"/>
      <c r="X4298" s="164"/>
    </row>
    <row r="4299" spans="10:24" x14ac:dyDescent="0.25">
      <c r="J4299">
        <v>4296</v>
      </c>
      <c r="K4299" s="43">
        <v>0.93722237695025112</v>
      </c>
      <c r="L4299">
        <v>0.13747266778458656</v>
      </c>
      <c r="M4299">
        <v>0.85070676676049684</v>
      </c>
      <c r="N4299" s="44">
        <v>0.21285513332497419</v>
      </c>
      <c r="O4299" s="161"/>
      <c r="P4299" s="162"/>
      <c r="Q4299" s="162"/>
      <c r="R4299" s="163"/>
      <c r="S4299" s="161"/>
      <c r="V4299" s="163"/>
      <c r="W4299" s="164"/>
      <c r="X4299" s="164"/>
    </row>
    <row r="4300" spans="10:24" x14ac:dyDescent="0.25">
      <c r="J4300">
        <v>4297</v>
      </c>
      <c r="K4300" s="43">
        <v>0.93889259758255861</v>
      </c>
      <c r="L4300">
        <v>0.97998149642985799</v>
      </c>
      <c r="M4300">
        <v>0.74236551614521951</v>
      </c>
      <c r="N4300" s="44">
        <v>0.33317352039537396</v>
      </c>
      <c r="O4300" s="161"/>
      <c r="P4300" s="162"/>
      <c r="Q4300" s="162"/>
      <c r="R4300" s="163"/>
      <c r="S4300" s="161"/>
      <c r="V4300" s="163"/>
      <c r="W4300" s="164"/>
      <c r="X4300" s="164"/>
    </row>
    <row r="4301" spans="10:24" x14ac:dyDescent="0.25">
      <c r="J4301">
        <v>4298</v>
      </c>
      <c r="K4301" s="43">
        <v>0.6428759622818162</v>
      </c>
      <c r="L4301">
        <v>0.19222390741885365</v>
      </c>
      <c r="M4301">
        <v>0.73125833670115259</v>
      </c>
      <c r="N4301" s="44">
        <v>0.13841613384794027</v>
      </c>
      <c r="O4301" s="161"/>
      <c r="P4301" s="162"/>
      <c r="Q4301" s="162"/>
      <c r="R4301" s="163"/>
      <c r="S4301" s="161"/>
      <c r="V4301" s="163"/>
      <c r="W4301" s="164"/>
      <c r="X4301" s="164"/>
    </row>
    <row r="4302" spans="10:24" x14ac:dyDescent="0.25">
      <c r="J4302">
        <v>4299</v>
      </c>
      <c r="K4302" s="43">
        <v>7.1971509778129716E-2</v>
      </c>
      <c r="L4302">
        <v>0.12666136637195291</v>
      </c>
      <c r="M4302">
        <v>0.64485015128204393</v>
      </c>
      <c r="N4302" s="44">
        <v>0.48652442613084323</v>
      </c>
      <c r="O4302" s="161"/>
      <c r="P4302" s="162"/>
      <c r="Q4302" s="162"/>
      <c r="R4302" s="163"/>
      <c r="S4302" s="161"/>
      <c r="V4302" s="163"/>
      <c r="W4302" s="164"/>
      <c r="X4302" s="164"/>
    </row>
    <row r="4303" spans="10:24" x14ac:dyDescent="0.25">
      <c r="J4303">
        <v>4300</v>
      </c>
      <c r="K4303" s="43">
        <v>0.244989030277172</v>
      </c>
      <c r="L4303">
        <v>0.62942659899312181</v>
      </c>
      <c r="M4303">
        <v>2.0408468370544663E-2</v>
      </c>
      <c r="N4303" s="44">
        <v>0.95020084295817431</v>
      </c>
      <c r="O4303" s="161"/>
      <c r="P4303" s="162"/>
      <c r="Q4303" s="162"/>
      <c r="R4303" s="163"/>
      <c r="S4303" s="161"/>
      <c r="V4303" s="163"/>
      <c r="W4303" s="164"/>
      <c r="X4303" s="164"/>
    </row>
    <row r="4304" spans="10:24" x14ac:dyDescent="0.25">
      <c r="J4304">
        <v>4301</v>
      </c>
      <c r="K4304" s="43">
        <v>0.29017259708233101</v>
      </c>
      <c r="L4304">
        <v>0.52046797106612697</v>
      </c>
      <c r="M4304">
        <v>0.27391006283804931</v>
      </c>
      <c r="N4304" s="44">
        <v>0.46809282850618505</v>
      </c>
      <c r="O4304" s="161"/>
      <c r="P4304" s="162"/>
      <c r="Q4304" s="162"/>
      <c r="R4304" s="163"/>
      <c r="S4304" s="161"/>
      <c r="V4304" s="163"/>
      <c r="W4304" s="164"/>
      <c r="X4304" s="164"/>
    </row>
    <row r="4305" spans="10:24" x14ac:dyDescent="0.25">
      <c r="J4305">
        <v>4302</v>
      </c>
      <c r="K4305" s="43">
        <v>0.30854070521999577</v>
      </c>
      <c r="L4305">
        <v>0.60917889990291851</v>
      </c>
      <c r="M4305">
        <v>3.5049214897228675E-2</v>
      </c>
      <c r="N4305" s="44">
        <v>0.90397061609867213</v>
      </c>
      <c r="O4305" s="161"/>
      <c r="P4305" s="162"/>
      <c r="Q4305" s="162"/>
      <c r="R4305" s="163"/>
      <c r="S4305" s="161"/>
      <c r="V4305" s="163"/>
      <c r="W4305" s="164"/>
      <c r="X4305" s="164"/>
    </row>
    <row r="4306" spans="10:24" x14ac:dyDescent="0.25">
      <c r="J4306">
        <v>4303</v>
      </c>
      <c r="K4306" s="43">
        <v>0.89888915316943874</v>
      </c>
      <c r="L4306">
        <v>0.11450947231226427</v>
      </c>
      <c r="M4306">
        <v>0.79227851841291186</v>
      </c>
      <c r="N4306" s="44">
        <v>0.47543485111373651</v>
      </c>
      <c r="O4306" s="161"/>
      <c r="P4306" s="162"/>
      <c r="Q4306" s="162"/>
      <c r="R4306" s="163"/>
      <c r="S4306" s="161"/>
      <c r="V4306" s="163"/>
      <c r="W4306" s="164"/>
      <c r="X4306" s="164"/>
    </row>
    <row r="4307" spans="10:24" x14ac:dyDescent="0.25">
      <c r="J4307">
        <v>4304</v>
      </c>
      <c r="K4307" s="43">
        <v>0.25303972245010709</v>
      </c>
      <c r="L4307">
        <v>0.3034554581322807</v>
      </c>
      <c r="M4307">
        <v>0.24427621555515222</v>
      </c>
      <c r="N4307" s="44">
        <v>0.60991645454638199</v>
      </c>
      <c r="O4307" s="161"/>
      <c r="P4307" s="162"/>
      <c r="Q4307" s="162"/>
      <c r="R4307" s="163"/>
      <c r="S4307" s="161"/>
      <c r="V4307" s="163"/>
      <c r="W4307" s="164"/>
      <c r="X4307" s="164"/>
    </row>
    <row r="4308" spans="10:24" x14ac:dyDescent="0.25">
      <c r="J4308">
        <v>4305</v>
      </c>
      <c r="K4308" s="43">
        <v>0.40545544139610767</v>
      </c>
      <c r="L4308">
        <v>0.69182866687943056</v>
      </c>
      <c r="M4308">
        <v>0.22385225121906638</v>
      </c>
      <c r="N4308" s="44">
        <v>0.90860241065123815</v>
      </c>
      <c r="O4308" s="161"/>
      <c r="P4308" s="162"/>
      <c r="Q4308" s="162"/>
      <c r="R4308" s="163"/>
      <c r="S4308" s="161"/>
      <c r="V4308" s="163"/>
      <c r="W4308" s="164"/>
      <c r="X4308" s="164"/>
    </row>
    <row r="4309" spans="10:24" x14ac:dyDescent="0.25">
      <c r="J4309">
        <v>4306</v>
      </c>
      <c r="K4309" s="43">
        <v>0.12847008008868821</v>
      </c>
      <c r="L4309">
        <v>0.74135874177217975</v>
      </c>
      <c r="M4309">
        <v>0.27001719459238072</v>
      </c>
      <c r="N4309" s="44">
        <v>0.59688106570153177</v>
      </c>
      <c r="O4309" s="161"/>
      <c r="P4309" s="162"/>
      <c r="Q4309" s="162"/>
      <c r="R4309" s="163"/>
      <c r="S4309" s="161"/>
      <c r="V4309" s="163"/>
      <c r="W4309" s="164"/>
      <c r="X4309" s="164"/>
    </row>
    <row r="4310" spans="10:24" x14ac:dyDescent="0.25">
      <c r="J4310">
        <v>4307</v>
      </c>
      <c r="K4310" s="43">
        <v>0.53300084991595342</v>
      </c>
      <c r="L4310">
        <v>0.63367092814316017</v>
      </c>
      <c r="M4310">
        <v>0.18098420605672527</v>
      </c>
      <c r="N4310" s="44">
        <v>8.7591121359743118E-2</v>
      </c>
      <c r="O4310" s="161"/>
      <c r="P4310" s="162"/>
      <c r="Q4310" s="162"/>
      <c r="R4310" s="163"/>
      <c r="S4310" s="161"/>
      <c r="V4310" s="163"/>
      <c r="W4310" s="164"/>
      <c r="X4310" s="164"/>
    </row>
    <row r="4311" spans="10:24" x14ac:dyDescent="0.25">
      <c r="J4311">
        <v>4308</v>
      </c>
      <c r="K4311" s="43">
        <v>0.2318918728802849</v>
      </c>
      <c r="L4311">
        <v>0.306033061853489</v>
      </c>
      <c r="M4311">
        <v>0.71045091263888172</v>
      </c>
      <c r="N4311" s="44">
        <v>0.58522369219111714</v>
      </c>
      <c r="O4311" s="161"/>
      <c r="P4311" s="162"/>
      <c r="Q4311" s="162"/>
      <c r="R4311" s="163"/>
      <c r="S4311" s="161"/>
      <c r="V4311" s="163"/>
      <c r="W4311" s="164"/>
      <c r="X4311" s="164"/>
    </row>
    <row r="4312" spans="10:24" x14ac:dyDescent="0.25">
      <c r="J4312">
        <v>4309</v>
      </c>
      <c r="K4312" s="43">
        <v>0.9055016478433533</v>
      </c>
      <c r="L4312">
        <v>0.61261740840533441</v>
      </c>
      <c r="M4312">
        <v>0.85685446882952609</v>
      </c>
      <c r="N4312" s="44">
        <v>0.71410759904438381</v>
      </c>
      <c r="O4312" s="161"/>
      <c r="P4312" s="162"/>
      <c r="Q4312" s="162"/>
      <c r="R4312" s="163"/>
      <c r="S4312" s="161"/>
      <c r="V4312" s="163"/>
      <c r="W4312" s="164"/>
      <c r="X4312" s="164"/>
    </row>
    <row r="4313" spans="10:24" x14ac:dyDescent="0.25">
      <c r="J4313">
        <v>4310</v>
      </c>
      <c r="K4313" s="43">
        <v>0.37208070409964189</v>
      </c>
      <c r="L4313">
        <v>0.84904831604416686</v>
      </c>
      <c r="M4313">
        <v>4.4519844103820705E-2</v>
      </c>
      <c r="N4313" s="44">
        <v>0.67338357806081062</v>
      </c>
      <c r="O4313" s="161"/>
      <c r="P4313" s="162"/>
      <c r="Q4313" s="162"/>
      <c r="R4313" s="163"/>
      <c r="S4313" s="161"/>
      <c r="V4313" s="163"/>
      <c r="W4313" s="164"/>
      <c r="X4313" s="164"/>
    </row>
    <row r="4314" spans="10:24" x14ac:dyDescent="0.25">
      <c r="J4314">
        <v>4311</v>
      </c>
      <c r="K4314" s="43">
        <v>0.21941024742259096</v>
      </c>
      <c r="L4314">
        <v>0.88743162310657109</v>
      </c>
      <c r="M4314">
        <v>0.35295031586587855</v>
      </c>
      <c r="N4314" s="44">
        <v>0.45905505733858332</v>
      </c>
      <c r="O4314" s="161"/>
      <c r="P4314" s="162"/>
      <c r="Q4314" s="162"/>
      <c r="R4314" s="163"/>
      <c r="S4314" s="161"/>
      <c r="V4314" s="163"/>
      <c r="W4314" s="164"/>
      <c r="X4314" s="164"/>
    </row>
    <row r="4315" spans="10:24" x14ac:dyDescent="0.25">
      <c r="J4315">
        <v>4312</v>
      </c>
      <c r="K4315" s="43">
        <v>0.48454347702906553</v>
      </c>
      <c r="L4315">
        <v>0.86087732806367245</v>
      </c>
      <c r="M4315">
        <v>6.9823216652016407E-2</v>
      </c>
      <c r="N4315" s="44">
        <v>0.88114558792991959</v>
      </c>
      <c r="O4315" s="161"/>
      <c r="P4315" s="162"/>
      <c r="Q4315" s="162"/>
      <c r="R4315" s="163"/>
      <c r="S4315" s="161"/>
      <c r="V4315" s="163"/>
      <c r="W4315" s="164"/>
      <c r="X4315" s="164"/>
    </row>
    <row r="4316" spans="10:24" x14ac:dyDescent="0.25">
      <c r="J4316">
        <v>4313</v>
      </c>
      <c r="K4316" s="43">
        <v>0.56529553615304229</v>
      </c>
      <c r="L4316">
        <v>0.88769781670111103</v>
      </c>
      <c r="M4316">
        <v>0.60840854888244333</v>
      </c>
      <c r="N4316" s="44">
        <v>0.98753438664501458</v>
      </c>
      <c r="O4316" s="161"/>
      <c r="P4316" s="162"/>
      <c r="Q4316" s="162"/>
      <c r="R4316" s="163"/>
      <c r="S4316" s="161"/>
      <c r="V4316" s="163"/>
      <c r="W4316" s="164"/>
      <c r="X4316" s="164"/>
    </row>
    <row r="4317" spans="10:24" x14ac:dyDescent="0.25">
      <c r="J4317">
        <v>4314</v>
      </c>
      <c r="K4317" s="43">
        <v>0.89977990024258647</v>
      </c>
      <c r="L4317">
        <v>0.40448665673419848</v>
      </c>
      <c r="M4317">
        <v>0.37609370705546397</v>
      </c>
      <c r="N4317" s="44">
        <v>0.77056292399956883</v>
      </c>
      <c r="O4317" s="161"/>
      <c r="P4317" s="162"/>
      <c r="Q4317" s="162"/>
      <c r="R4317" s="163"/>
      <c r="S4317" s="161"/>
      <c r="V4317" s="163"/>
      <c r="W4317" s="164"/>
      <c r="X4317" s="164"/>
    </row>
    <row r="4318" spans="10:24" x14ac:dyDescent="0.25">
      <c r="J4318">
        <v>4315</v>
      </c>
      <c r="K4318" s="43">
        <v>0.10563604457873976</v>
      </c>
      <c r="L4318">
        <v>9.2888096897254191E-2</v>
      </c>
      <c r="M4318">
        <v>0.87731360770631384</v>
      </c>
      <c r="N4318" s="44">
        <v>0.89744478988245957</v>
      </c>
      <c r="O4318" s="161"/>
      <c r="P4318" s="162"/>
      <c r="Q4318" s="162"/>
      <c r="R4318" s="163"/>
      <c r="S4318" s="161"/>
      <c r="V4318" s="163"/>
      <c r="W4318" s="164"/>
      <c r="X4318" s="164"/>
    </row>
    <row r="4319" spans="10:24" x14ac:dyDescent="0.25">
      <c r="J4319">
        <v>4316</v>
      </c>
      <c r="K4319" s="43">
        <v>0.60630381669045297</v>
      </c>
      <c r="L4319">
        <v>0.67642473510203727</v>
      </c>
      <c r="M4319">
        <v>0.74665877581775053</v>
      </c>
      <c r="N4319" s="44">
        <v>0.26252348709838513</v>
      </c>
      <c r="O4319" s="161"/>
      <c r="P4319" s="162"/>
      <c r="Q4319" s="162"/>
      <c r="R4319" s="163"/>
      <c r="S4319" s="161"/>
      <c r="V4319" s="163"/>
      <c r="W4319" s="164"/>
      <c r="X4319" s="164"/>
    </row>
    <row r="4320" spans="10:24" x14ac:dyDescent="0.25">
      <c r="J4320">
        <v>4317</v>
      </c>
      <c r="K4320" s="43">
        <v>0.72099780059344187</v>
      </c>
      <c r="L4320">
        <v>0.6860478820350997</v>
      </c>
      <c r="M4320">
        <v>0.50577036501665373</v>
      </c>
      <c r="N4320" s="44">
        <v>0.62410866603972981</v>
      </c>
      <c r="O4320" s="161"/>
      <c r="P4320" s="162"/>
      <c r="Q4320" s="162"/>
      <c r="R4320" s="163"/>
      <c r="S4320" s="161"/>
      <c r="V4320" s="163"/>
      <c r="W4320" s="164"/>
      <c r="X4320" s="164"/>
    </row>
    <row r="4321" spans="10:24" x14ac:dyDescent="0.25">
      <c r="J4321">
        <v>4318</v>
      </c>
      <c r="K4321" s="43">
        <v>0.31197046480531887</v>
      </c>
      <c r="L4321">
        <v>0.55227113522270033</v>
      </c>
      <c r="M4321">
        <v>0.84802054368808455</v>
      </c>
      <c r="N4321" s="44">
        <v>0.56713357562593725</v>
      </c>
      <c r="O4321" s="161"/>
      <c r="P4321" s="162"/>
      <c r="Q4321" s="162"/>
      <c r="R4321" s="163"/>
      <c r="S4321" s="161"/>
      <c r="V4321" s="163"/>
      <c r="W4321" s="164"/>
      <c r="X4321" s="164"/>
    </row>
    <row r="4322" spans="10:24" x14ac:dyDescent="0.25">
      <c r="J4322">
        <v>4319</v>
      </c>
      <c r="K4322" s="43">
        <v>9.4474379797850117E-2</v>
      </c>
      <c r="L4322">
        <v>0.30354541633119891</v>
      </c>
      <c r="M4322">
        <v>2.4411000068829014E-2</v>
      </c>
      <c r="N4322" s="44">
        <v>0.54748022843595434</v>
      </c>
      <c r="O4322" s="161"/>
      <c r="P4322" s="162"/>
      <c r="Q4322" s="162"/>
      <c r="R4322" s="163"/>
      <c r="S4322" s="161"/>
      <c r="V4322" s="163"/>
      <c r="W4322" s="164"/>
      <c r="X4322" s="164"/>
    </row>
    <row r="4323" spans="10:24" x14ac:dyDescent="0.25">
      <c r="J4323">
        <v>4320</v>
      </c>
      <c r="K4323" s="43">
        <v>5.1109367650562509E-2</v>
      </c>
      <c r="L4323">
        <v>6.3437202212400789E-2</v>
      </c>
      <c r="M4323">
        <v>0.56359033418443083</v>
      </c>
      <c r="N4323" s="44">
        <v>0.16121837378169179</v>
      </c>
      <c r="O4323" s="161"/>
      <c r="P4323" s="162"/>
      <c r="Q4323" s="162"/>
      <c r="R4323" s="163"/>
      <c r="S4323" s="161"/>
      <c r="V4323" s="163"/>
      <c r="W4323" s="164"/>
      <c r="X4323" s="164"/>
    </row>
    <row r="4324" spans="10:24" x14ac:dyDescent="0.25">
      <c r="J4324">
        <v>4321</v>
      </c>
      <c r="K4324" s="43">
        <v>0.45586518057645609</v>
      </c>
      <c r="L4324">
        <v>0.12458664679687759</v>
      </c>
      <c r="M4324">
        <v>0.38735892513594472</v>
      </c>
      <c r="N4324" s="44">
        <v>0.41241944089683125</v>
      </c>
      <c r="O4324" s="161"/>
      <c r="P4324" s="162"/>
      <c r="Q4324" s="162"/>
      <c r="R4324" s="163"/>
      <c r="S4324" s="161"/>
      <c r="V4324" s="163"/>
      <c r="W4324" s="164"/>
      <c r="X4324" s="164"/>
    </row>
    <row r="4325" spans="10:24" x14ac:dyDescent="0.25">
      <c r="J4325">
        <v>4322</v>
      </c>
      <c r="K4325" s="43">
        <v>0.28123584586556871</v>
      </c>
      <c r="L4325">
        <v>0.33051814132647872</v>
      </c>
      <c r="M4325">
        <v>0.33998959223355285</v>
      </c>
      <c r="N4325" s="44">
        <v>0.10766186678675749</v>
      </c>
      <c r="O4325" s="161"/>
      <c r="P4325" s="162"/>
      <c r="Q4325" s="162"/>
      <c r="R4325" s="163"/>
      <c r="S4325" s="161"/>
      <c r="V4325" s="163"/>
      <c r="W4325" s="164"/>
      <c r="X4325" s="164"/>
    </row>
    <row r="4326" spans="10:24" x14ac:dyDescent="0.25">
      <c r="J4326">
        <v>4323</v>
      </c>
      <c r="K4326" s="43">
        <v>0.92925782026176829</v>
      </c>
      <c r="L4326">
        <v>0.91015060749204812</v>
      </c>
      <c r="M4326">
        <v>0.17927866671211623</v>
      </c>
      <c r="N4326" s="44">
        <v>0.64399475331036771</v>
      </c>
      <c r="O4326" s="161"/>
      <c r="P4326" s="162"/>
      <c r="Q4326" s="162"/>
      <c r="R4326" s="163"/>
      <c r="S4326" s="161"/>
      <c r="V4326" s="163"/>
      <c r="W4326" s="164"/>
      <c r="X4326" s="164"/>
    </row>
    <row r="4327" spans="10:24" x14ac:dyDescent="0.25">
      <c r="J4327">
        <v>4324</v>
      </c>
      <c r="K4327" s="43">
        <v>0.62511008179802918</v>
      </c>
      <c r="L4327">
        <v>0.61505077397000008</v>
      </c>
      <c r="M4327">
        <v>0.52943601020206599</v>
      </c>
      <c r="N4327" s="44">
        <v>0.88788199363473252</v>
      </c>
      <c r="O4327" s="161"/>
      <c r="P4327" s="162"/>
      <c r="Q4327" s="162"/>
      <c r="R4327" s="163"/>
      <c r="S4327" s="161"/>
      <c r="V4327" s="163"/>
      <c r="W4327" s="164"/>
      <c r="X4327" s="164"/>
    </row>
    <row r="4328" spans="10:24" x14ac:dyDescent="0.25">
      <c r="J4328">
        <v>4325</v>
      </c>
      <c r="K4328" s="43">
        <v>0.24778218665578267</v>
      </c>
      <c r="L4328">
        <v>0.65203356171565585</v>
      </c>
      <c r="M4328">
        <v>0.61267104401616823</v>
      </c>
      <c r="N4328" s="44">
        <v>0.11334961913778718</v>
      </c>
      <c r="O4328" s="161"/>
      <c r="P4328" s="162"/>
      <c r="Q4328" s="162"/>
      <c r="R4328" s="163"/>
      <c r="S4328" s="161"/>
      <c r="V4328" s="163"/>
      <c r="W4328" s="164"/>
      <c r="X4328" s="164"/>
    </row>
    <row r="4329" spans="10:24" x14ac:dyDescent="0.25">
      <c r="J4329">
        <v>4326</v>
      </c>
      <c r="K4329" s="43">
        <v>0.32058752788177447</v>
      </c>
      <c r="L4329">
        <v>0.23737574404545769</v>
      </c>
      <c r="M4329">
        <v>0.22065461042478718</v>
      </c>
      <c r="N4329" s="44">
        <v>0.10629604330225961</v>
      </c>
      <c r="O4329" s="161"/>
      <c r="P4329" s="162"/>
      <c r="Q4329" s="162"/>
      <c r="R4329" s="163"/>
      <c r="S4329" s="161"/>
      <c r="V4329" s="163"/>
      <c r="W4329" s="164"/>
      <c r="X4329" s="164"/>
    </row>
    <row r="4330" spans="10:24" x14ac:dyDescent="0.25">
      <c r="J4330">
        <v>4327</v>
      </c>
      <c r="K4330" s="43">
        <v>0.43914761814902648</v>
      </c>
      <c r="L4330">
        <v>0.38420321328079765</v>
      </c>
      <c r="M4330">
        <v>0.46778543944356221</v>
      </c>
      <c r="N4330" s="44">
        <v>0.23220186098601048</v>
      </c>
      <c r="O4330" s="161"/>
      <c r="P4330" s="162"/>
      <c r="Q4330" s="162"/>
      <c r="R4330" s="163"/>
      <c r="S4330" s="161"/>
      <c r="V4330" s="163"/>
      <c r="W4330" s="164"/>
      <c r="X4330" s="164"/>
    </row>
    <row r="4331" spans="10:24" x14ac:dyDescent="0.25">
      <c r="J4331">
        <v>4328</v>
      </c>
      <c r="K4331" s="43">
        <v>0.83736483426020936</v>
      </c>
      <c r="L4331">
        <v>0.4491041457503705</v>
      </c>
      <c r="M4331">
        <v>0.19656329919338911</v>
      </c>
      <c r="N4331" s="44">
        <v>0.53968003933454978</v>
      </c>
      <c r="O4331" s="161"/>
      <c r="P4331" s="162"/>
      <c r="Q4331" s="162"/>
      <c r="R4331" s="163"/>
      <c r="S4331" s="161"/>
      <c r="V4331" s="163"/>
      <c r="W4331" s="164"/>
      <c r="X4331" s="164"/>
    </row>
    <row r="4332" spans="10:24" x14ac:dyDescent="0.25">
      <c r="J4332">
        <v>4329</v>
      </c>
      <c r="K4332" s="43">
        <v>0.86222984497330601</v>
      </c>
      <c r="L4332">
        <v>0.97875086829939828</v>
      </c>
      <c r="M4332">
        <v>0.77860368721494144</v>
      </c>
      <c r="N4332" s="44">
        <v>0.19505331092010547</v>
      </c>
      <c r="O4332" s="161"/>
      <c r="P4332" s="162"/>
      <c r="Q4332" s="162"/>
      <c r="R4332" s="163"/>
      <c r="S4332" s="161"/>
      <c r="V4332" s="163"/>
      <c r="W4332" s="164"/>
      <c r="X4332" s="164"/>
    </row>
    <row r="4333" spans="10:24" x14ac:dyDescent="0.25">
      <c r="J4333">
        <v>4330</v>
      </c>
      <c r="K4333" s="43">
        <v>0.65669423761684631</v>
      </c>
      <c r="L4333">
        <v>0.75084467092215534</v>
      </c>
      <c r="M4333">
        <v>2.529939329918629E-3</v>
      </c>
      <c r="N4333" s="44">
        <v>0.2210440088368274</v>
      </c>
      <c r="O4333" s="161"/>
      <c r="P4333" s="162"/>
      <c r="Q4333" s="162"/>
      <c r="R4333" s="163"/>
      <c r="S4333" s="161"/>
      <c r="V4333" s="163"/>
      <c r="W4333" s="164"/>
      <c r="X4333" s="164"/>
    </row>
    <row r="4334" spans="10:24" x14ac:dyDescent="0.25">
      <c r="J4334">
        <v>4331</v>
      </c>
      <c r="K4334" s="43">
        <v>0.24702493766968259</v>
      </c>
      <c r="L4334">
        <v>0.34406676910955147</v>
      </c>
      <c r="M4334">
        <v>0.35977177655725812</v>
      </c>
      <c r="N4334" s="44">
        <v>0.68806764998904468</v>
      </c>
      <c r="O4334" s="161"/>
      <c r="P4334" s="162"/>
      <c r="Q4334" s="162"/>
      <c r="R4334" s="163"/>
      <c r="S4334" s="161"/>
      <c r="V4334" s="163"/>
      <c r="W4334" s="164"/>
      <c r="X4334" s="164"/>
    </row>
    <row r="4335" spans="10:24" x14ac:dyDescent="0.25">
      <c r="J4335">
        <v>4332</v>
      </c>
      <c r="K4335" s="43">
        <v>0.69000716830744702</v>
      </c>
      <c r="L4335">
        <v>0.978818638494238</v>
      </c>
      <c r="M4335">
        <v>0.43947919520057421</v>
      </c>
      <c r="N4335" s="44">
        <v>0.5817711785291918</v>
      </c>
      <c r="O4335" s="161"/>
      <c r="P4335" s="162"/>
      <c r="Q4335" s="162"/>
      <c r="R4335" s="163"/>
      <c r="S4335" s="161"/>
      <c r="V4335" s="163"/>
      <c r="W4335" s="164"/>
      <c r="X4335" s="164"/>
    </row>
    <row r="4336" spans="10:24" x14ac:dyDescent="0.25">
      <c r="J4336">
        <v>4333</v>
      </c>
      <c r="K4336" s="43">
        <v>0.25841030489718431</v>
      </c>
      <c r="L4336">
        <v>0.64677920400808131</v>
      </c>
      <c r="M4336">
        <v>0.42902447282406697</v>
      </c>
      <c r="N4336" s="44">
        <v>0.92564151755634527</v>
      </c>
      <c r="O4336" s="161"/>
      <c r="P4336" s="162"/>
      <c r="Q4336" s="162"/>
      <c r="R4336" s="163"/>
      <c r="S4336" s="161"/>
      <c r="V4336" s="163"/>
      <c r="W4336" s="164"/>
      <c r="X4336" s="164"/>
    </row>
    <row r="4337" spans="10:24" x14ac:dyDescent="0.25">
      <c r="J4337">
        <v>4334</v>
      </c>
      <c r="K4337" s="43">
        <v>0.78526195714678337</v>
      </c>
      <c r="L4337">
        <v>0.32828927051663015</v>
      </c>
      <c r="M4337">
        <v>0.14015110688669574</v>
      </c>
      <c r="N4337" s="44">
        <v>0.30722791589147369</v>
      </c>
      <c r="O4337" s="161"/>
      <c r="P4337" s="162"/>
      <c r="Q4337" s="162"/>
      <c r="R4337" s="163"/>
      <c r="S4337" s="161"/>
      <c r="V4337" s="163"/>
      <c r="W4337" s="164"/>
      <c r="X4337" s="164"/>
    </row>
    <row r="4338" spans="10:24" x14ac:dyDescent="0.25">
      <c r="J4338">
        <v>4335</v>
      </c>
      <c r="K4338" s="43">
        <v>0.37195304522094264</v>
      </c>
      <c r="L4338">
        <v>0.70840744887346607</v>
      </c>
      <c r="M4338">
        <v>0.32931369694612078</v>
      </c>
      <c r="N4338" s="44">
        <v>0.77045751458907707</v>
      </c>
      <c r="O4338" s="161"/>
      <c r="P4338" s="162"/>
      <c r="Q4338" s="162"/>
      <c r="R4338" s="163"/>
      <c r="S4338" s="161"/>
      <c r="V4338" s="163"/>
      <c r="W4338" s="164"/>
      <c r="X4338" s="164"/>
    </row>
    <row r="4339" spans="10:24" x14ac:dyDescent="0.25">
      <c r="J4339">
        <v>4336</v>
      </c>
      <c r="K4339" s="43">
        <v>0.83670746204539959</v>
      </c>
      <c r="L4339">
        <v>5.596701029221185E-2</v>
      </c>
      <c r="M4339">
        <v>6.8008454573286192E-2</v>
      </c>
      <c r="N4339" s="44">
        <v>0.7045528198851746</v>
      </c>
      <c r="O4339" s="161"/>
      <c r="P4339" s="162"/>
      <c r="Q4339" s="162"/>
      <c r="R4339" s="163"/>
      <c r="S4339" s="161"/>
      <c r="V4339" s="163"/>
      <c r="W4339" s="164"/>
      <c r="X4339" s="164"/>
    </row>
    <row r="4340" spans="10:24" x14ac:dyDescent="0.25">
      <c r="J4340">
        <v>4337</v>
      </c>
      <c r="K4340" s="43">
        <v>0.76382754602719705</v>
      </c>
      <c r="L4340">
        <v>7.4188468094750326E-2</v>
      </c>
      <c r="M4340">
        <v>0.3015988899884644</v>
      </c>
      <c r="N4340" s="44">
        <v>0.89620882063643859</v>
      </c>
      <c r="O4340" s="161"/>
      <c r="P4340" s="162"/>
      <c r="Q4340" s="162"/>
      <c r="R4340" s="163"/>
      <c r="S4340" s="161"/>
      <c r="V4340" s="163"/>
      <c r="W4340" s="164"/>
      <c r="X4340" s="164"/>
    </row>
    <row r="4341" spans="10:24" x14ac:dyDescent="0.25">
      <c r="J4341">
        <v>4338</v>
      </c>
      <c r="K4341" s="43">
        <v>0.277954410920221</v>
      </c>
      <c r="L4341">
        <v>0.14291363739550744</v>
      </c>
      <c r="M4341">
        <v>0.73143090977015102</v>
      </c>
      <c r="N4341" s="44">
        <v>0.47492084635268261</v>
      </c>
      <c r="O4341" s="161"/>
      <c r="P4341" s="162"/>
      <c r="Q4341" s="162"/>
      <c r="R4341" s="163"/>
      <c r="S4341" s="161"/>
      <c r="V4341" s="163"/>
      <c r="W4341" s="164"/>
      <c r="X4341" s="164"/>
    </row>
    <row r="4342" spans="10:24" x14ac:dyDescent="0.25">
      <c r="J4342">
        <v>4339</v>
      </c>
      <c r="K4342" s="43">
        <v>0.16302501635331379</v>
      </c>
      <c r="L4342">
        <v>0.58463429075371298</v>
      </c>
      <c r="M4342">
        <v>0.15338210567139576</v>
      </c>
      <c r="N4342" s="44">
        <v>0.66790228627690673</v>
      </c>
      <c r="O4342" s="161"/>
      <c r="P4342" s="162"/>
      <c r="Q4342" s="162"/>
      <c r="R4342" s="163"/>
      <c r="S4342" s="161"/>
      <c r="V4342" s="163"/>
      <c r="W4342" s="164"/>
      <c r="X4342" s="164"/>
    </row>
    <row r="4343" spans="10:24" x14ac:dyDescent="0.25">
      <c r="J4343">
        <v>4340</v>
      </c>
      <c r="K4343" s="43">
        <v>0.7696570825971033</v>
      </c>
      <c r="L4343">
        <v>0.17654215126219763</v>
      </c>
      <c r="M4343">
        <v>0.22322173083920138</v>
      </c>
      <c r="N4343" s="44">
        <v>0.72351419738812439</v>
      </c>
      <c r="O4343" s="161"/>
      <c r="P4343" s="162"/>
      <c r="Q4343" s="162"/>
      <c r="R4343" s="163"/>
      <c r="S4343" s="161"/>
      <c r="V4343" s="163"/>
      <c r="W4343" s="164"/>
      <c r="X4343" s="164"/>
    </row>
    <row r="4344" spans="10:24" x14ac:dyDescent="0.25">
      <c r="J4344">
        <v>4341</v>
      </c>
      <c r="K4344" s="43">
        <v>0.68811024285405564</v>
      </c>
      <c r="L4344">
        <v>0.32379336765702471</v>
      </c>
      <c r="M4344">
        <v>0.19789889218252876</v>
      </c>
      <c r="N4344" s="44">
        <v>0.94434714279796306</v>
      </c>
      <c r="O4344" s="161"/>
      <c r="P4344" s="162"/>
      <c r="Q4344" s="162"/>
      <c r="R4344" s="163"/>
      <c r="S4344" s="161"/>
      <c r="V4344" s="163"/>
      <c r="W4344" s="164"/>
      <c r="X4344" s="164"/>
    </row>
    <row r="4345" spans="10:24" x14ac:dyDescent="0.25">
      <c r="J4345">
        <v>4342</v>
      </c>
      <c r="K4345" s="43">
        <v>0.29261949016740141</v>
      </c>
      <c r="L4345">
        <v>0.81936441234869084</v>
      </c>
      <c r="M4345">
        <v>0.6396353118641831</v>
      </c>
      <c r="N4345" s="44">
        <v>0.31905794662588394</v>
      </c>
      <c r="O4345" s="161"/>
      <c r="P4345" s="162"/>
      <c r="Q4345" s="162"/>
      <c r="R4345" s="163"/>
      <c r="S4345" s="161"/>
      <c r="V4345" s="163"/>
      <c r="W4345" s="164"/>
      <c r="X4345" s="164"/>
    </row>
    <row r="4346" spans="10:24" x14ac:dyDescent="0.25">
      <c r="J4346">
        <v>4343</v>
      </c>
      <c r="K4346" s="43">
        <v>0.96570062166694148</v>
      </c>
      <c r="L4346">
        <v>0.44772098773660274</v>
      </c>
      <c r="M4346">
        <v>0.19281326851059888</v>
      </c>
      <c r="N4346" s="44">
        <v>0.62127964663490565</v>
      </c>
      <c r="O4346" s="161"/>
      <c r="P4346" s="162"/>
      <c r="Q4346" s="162"/>
      <c r="R4346" s="163"/>
      <c r="S4346" s="161"/>
      <c r="V4346" s="163"/>
      <c r="W4346" s="164"/>
      <c r="X4346" s="164"/>
    </row>
    <row r="4347" spans="10:24" x14ac:dyDescent="0.25">
      <c r="J4347">
        <v>4344</v>
      </c>
      <c r="K4347" s="43">
        <v>0.53680999403965202</v>
      </c>
      <c r="L4347">
        <v>0.60035914401621138</v>
      </c>
      <c r="M4347">
        <v>0.46625378605432399</v>
      </c>
      <c r="N4347" s="44">
        <v>0.51371285813085588</v>
      </c>
      <c r="O4347" s="161"/>
      <c r="P4347" s="162"/>
      <c r="Q4347" s="162"/>
      <c r="R4347" s="163"/>
      <c r="S4347" s="161"/>
      <c r="V4347" s="163"/>
      <c r="W4347" s="164"/>
      <c r="X4347" s="164"/>
    </row>
    <row r="4348" spans="10:24" x14ac:dyDescent="0.25">
      <c r="J4348">
        <v>4345</v>
      </c>
      <c r="K4348" s="43">
        <v>0.37474061405763148</v>
      </c>
      <c r="L4348">
        <v>0.41993256033554427</v>
      </c>
      <c r="M4348">
        <v>0.79776877434244575</v>
      </c>
      <c r="N4348" s="44">
        <v>0.98804121644370646</v>
      </c>
      <c r="O4348" s="161"/>
      <c r="P4348" s="162"/>
      <c r="Q4348" s="162"/>
      <c r="R4348" s="163"/>
      <c r="S4348" s="161"/>
      <c r="V4348" s="163"/>
      <c r="W4348" s="164"/>
      <c r="X4348" s="164"/>
    </row>
    <row r="4349" spans="10:24" x14ac:dyDescent="0.25">
      <c r="J4349">
        <v>4346</v>
      </c>
      <c r="K4349" s="43">
        <v>0.39085460924718474</v>
      </c>
      <c r="L4349">
        <v>0.24099323943591522</v>
      </c>
      <c r="M4349">
        <v>0.52374533519687216</v>
      </c>
      <c r="N4349" s="44">
        <v>0.60626269606054739</v>
      </c>
      <c r="O4349" s="161"/>
      <c r="P4349" s="162"/>
      <c r="Q4349" s="162"/>
      <c r="R4349" s="163"/>
      <c r="S4349" s="161"/>
      <c r="V4349" s="163"/>
      <c r="W4349" s="164"/>
      <c r="X4349" s="164"/>
    </row>
    <row r="4350" spans="10:24" x14ac:dyDescent="0.25">
      <c r="J4350">
        <v>4347</v>
      </c>
      <c r="K4350" s="43">
        <v>0.82230888566160953</v>
      </c>
      <c r="L4350">
        <v>0.85985899448857583</v>
      </c>
      <c r="M4350">
        <v>0.23100120738613028</v>
      </c>
      <c r="N4350" s="44">
        <v>1.1387526938557713E-3</v>
      </c>
      <c r="O4350" s="161"/>
      <c r="P4350" s="162"/>
      <c r="Q4350" s="162"/>
      <c r="R4350" s="163"/>
      <c r="S4350" s="161"/>
      <c r="V4350" s="163"/>
      <c r="W4350" s="164"/>
      <c r="X4350" s="164"/>
    </row>
    <row r="4351" spans="10:24" x14ac:dyDescent="0.25">
      <c r="J4351">
        <v>4348</v>
      </c>
      <c r="K4351" s="43">
        <v>0.72605622895257727</v>
      </c>
      <c r="L4351">
        <v>0.76130110249075789</v>
      </c>
      <c r="M4351">
        <v>0.32396363760773872</v>
      </c>
      <c r="N4351" s="44">
        <v>0.52980847983880752</v>
      </c>
      <c r="O4351" s="161"/>
      <c r="P4351" s="162"/>
      <c r="Q4351" s="162"/>
      <c r="R4351" s="163"/>
      <c r="S4351" s="161"/>
      <c r="V4351" s="163"/>
      <c r="W4351" s="164"/>
      <c r="X4351" s="164"/>
    </row>
    <row r="4352" spans="10:24" x14ac:dyDescent="0.25">
      <c r="J4352">
        <v>4349</v>
      </c>
      <c r="K4352" s="43">
        <v>0.82178776906512374</v>
      </c>
      <c r="L4352">
        <v>0.64802169739402715</v>
      </c>
      <c r="M4352">
        <v>0.86058747983161366</v>
      </c>
      <c r="N4352" s="44">
        <v>0.19459821336336702</v>
      </c>
      <c r="O4352" s="161"/>
      <c r="P4352" s="162"/>
      <c r="Q4352" s="162"/>
      <c r="R4352" s="163"/>
      <c r="S4352" s="161"/>
      <c r="V4352" s="163"/>
      <c r="W4352" s="164"/>
      <c r="X4352" s="164"/>
    </row>
    <row r="4353" spans="10:24" x14ac:dyDescent="0.25">
      <c r="J4353">
        <v>4350</v>
      </c>
      <c r="K4353" s="43">
        <v>0.56910389667092021</v>
      </c>
      <c r="L4353">
        <v>1.7360332358644648E-2</v>
      </c>
      <c r="M4353">
        <v>0.52582415854798514</v>
      </c>
      <c r="N4353" s="44">
        <v>0.67279501675348063</v>
      </c>
      <c r="O4353" s="161"/>
      <c r="P4353" s="162"/>
      <c r="Q4353" s="162"/>
      <c r="R4353" s="163"/>
      <c r="S4353" s="161"/>
      <c r="V4353" s="163"/>
      <c r="W4353" s="164"/>
      <c r="X4353" s="164"/>
    </row>
    <row r="4354" spans="10:24" x14ac:dyDescent="0.25">
      <c r="J4354">
        <v>4351</v>
      </c>
      <c r="K4354" s="43">
        <v>0.95584203215036778</v>
      </c>
      <c r="L4354">
        <v>0.42150822651547837</v>
      </c>
      <c r="M4354">
        <v>4.9406472312279792E-2</v>
      </c>
      <c r="N4354" s="44">
        <v>0.52880114730271743</v>
      </c>
      <c r="O4354" s="161"/>
      <c r="P4354" s="162"/>
      <c r="Q4354" s="162"/>
      <c r="R4354" s="163"/>
      <c r="S4354" s="161"/>
      <c r="V4354" s="163"/>
      <c r="W4354" s="164"/>
      <c r="X4354" s="164"/>
    </row>
    <row r="4355" spans="10:24" x14ac:dyDescent="0.25">
      <c r="J4355">
        <v>4352</v>
      </c>
      <c r="K4355" s="43">
        <v>0.20409128949206656</v>
      </c>
      <c r="L4355">
        <v>0.5529996848423151</v>
      </c>
      <c r="M4355">
        <v>0.77541055739418718</v>
      </c>
      <c r="N4355" s="44">
        <v>0.85450799466659078</v>
      </c>
      <c r="O4355" s="161"/>
      <c r="P4355" s="162"/>
      <c r="Q4355" s="162"/>
      <c r="R4355" s="163"/>
      <c r="S4355" s="161"/>
      <c r="V4355" s="163"/>
      <c r="W4355" s="164"/>
      <c r="X4355" s="164"/>
    </row>
    <row r="4356" spans="10:24" x14ac:dyDescent="0.25">
      <c r="J4356">
        <v>4353</v>
      </c>
      <c r="K4356" s="43">
        <v>0.34444175702979141</v>
      </c>
      <c r="L4356">
        <v>0.36429984998383325</v>
      </c>
      <c r="M4356">
        <v>0.17467422790192444</v>
      </c>
      <c r="N4356" s="44">
        <v>0.36090674362890596</v>
      </c>
      <c r="O4356" s="161"/>
      <c r="P4356" s="162"/>
      <c r="Q4356" s="162"/>
      <c r="R4356" s="163"/>
      <c r="S4356" s="161"/>
      <c r="V4356" s="163"/>
      <c r="W4356" s="164"/>
      <c r="X4356" s="164"/>
    </row>
    <row r="4357" spans="10:24" x14ac:dyDescent="0.25">
      <c r="J4357">
        <v>4354</v>
      </c>
      <c r="K4357" s="43">
        <v>0.93269403135975071</v>
      </c>
      <c r="L4357">
        <v>0.78690792156027201</v>
      </c>
      <c r="M4357">
        <v>4.2335812551465235E-2</v>
      </c>
      <c r="N4357" s="44">
        <v>0.25662005131911214</v>
      </c>
      <c r="O4357" s="161"/>
      <c r="P4357" s="162"/>
      <c r="Q4357" s="162"/>
      <c r="R4357" s="163"/>
      <c r="S4357" s="161"/>
      <c r="V4357" s="163"/>
      <c r="W4357" s="164"/>
      <c r="X4357" s="164"/>
    </row>
    <row r="4358" spans="10:24" x14ac:dyDescent="0.25">
      <c r="J4358">
        <v>4355</v>
      </c>
      <c r="K4358" s="43">
        <v>0.69468802772515492</v>
      </c>
      <c r="L4358">
        <v>0.65035542943908131</v>
      </c>
      <c r="M4358">
        <v>0.4891358122000643</v>
      </c>
      <c r="N4358" s="44">
        <v>9.1214849854318047E-2</v>
      </c>
      <c r="O4358" s="161"/>
      <c r="P4358" s="162"/>
      <c r="Q4358" s="162"/>
      <c r="R4358" s="163"/>
      <c r="S4358" s="161"/>
      <c r="V4358" s="163"/>
      <c r="W4358" s="164"/>
      <c r="X4358" s="164"/>
    </row>
    <row r="4359" spans="10:24" x14ac:dyDescent="0.25">
      <c r="J4359">
        <v>4356</v>
      </c>
      <c r="K4359" s="43">
        <v>0.40750689065721746</v>
      </c>
      <c r="L4359">
        <v>0.91691797468305014</v>
      </c>
      <c r="M4359">
        <v>0.39696233573972639</v>
      </c>
      <c r="N4359" s="44">
        <v>0.85728758388667037</v>
      </c>
      <c r="O4359" s="161"/>
      <c r="P4359" s="162"/>
      <c r="Q4359" s="162"/>
      <c r="R4359" s="163"/>
      <c r="S4359" s="161"/>
      <c r="V4359" s="163"/>
      <c r="W4359" s="164"/>
      <c r="X4359" s="164"/>
    </row>
    <row r="4360" spans="10:24" x14ac:dyDescent="0.25">
      <c r="J4360">
        <v>4357</v>
      </c>
      <c r="K4360" s="43">
        <v>0.18330752534889072</v>
      </c>
      <c r="L4360">
        <v>0.88512409435532657</v>
      </c>
      <c r="M4360">
        <v>0.10953306674299579</v>
      </c>
      <c r="N4360" s="44">
        <v>0.46917061289507744</v>
      </c>
      <c r="O4360" s="161"/>
      <c r="P4360" s="162"/>
      <c r="Q4360" s="162"/>
      <c r="R4360" s="163"/>
      <c r="S4360" s="161"/>
      <c r="V4360" s="163"/>
      <c r="W4360" s="164"/>
      <c r="X4360" s="164"/>
    </row>
    <row r="4361" spans="10:24" x14ac:dyDescent="0.25">
      <c r="J4361">
        <v>4358</v>
      </c>
      <c r="K4361" s="43">
        <v>0.68503450002706445</v>
      </c>
      <c r="L4361">
        <v>0.47990718092025952</v>
      </c>
      <c r="M4361">
        <v>0.98988822137367982</v>
      </c>
      <c r="N4361" s="44">
        <v>7.6681602973316387E-2</v>
      </c>
      <c r="O4361" s="161"/>
      <c r="P4361" s="162"/>
      <c r="Q4361" s="162"/>
      <c r="R4361" s="163"/>
      <c r="S4361" s="161"/>
      <c r="V4361" s="163"/>
      <c r="W4361" s="164"/>
      <c r="X4361" s="164"/>
    </row>
    <row r="4362" spans="10:24" x14ac:dyDescent="0.25">
      <c r="J4362">
        <v>4359</v>
      </c>
      <c r="K4362" s="43">
        <v>7.3576050403466486E-2</v>
      </c>
      <c r="L4362">
        <v>0.59419615924195635</v>
      </c>
      <c r="M4362">
        <v>0.85361319435608896</v>
      </c>
      <c r="N4362" s="44">
        <v>0.30765619819455969</v>
      </c>
      <c r="O4362" s="161"/>
      <c r="P4362" s="162"/>
      <c r="Q4362" s="162"/>
      <c r="R4362" s="163"/>
      <c r="S4362" s="161"/>
      <c r="V4362" s="163"/>
      <c r="W4362" s="164"/>
      <c r="X4362" s="164"/>
    </row>
    <row r="4363" spans="10:24" x14ac:dyDescent="0.25">
      <c r="J4363">
        <v>4360</v>
      </c>
      <c r="K4363" s="43">
        <v>0.12492906839435802</v>
      </c>
      <c r="L4363">
        <v>0.84889040149027339</v>
      </c>
      <c r="M4363">
        <v>0.27907667178065665</v>
      </c>
      <c r="N4363" s="44">
        <v>3.9640773753386593E-3</v>
      </c>
      <c r="O4363" s="161"/>
      <c r="P4363" s="162"/>
      <c r="Q4363" s="162"/>
      <c r="R4363" s="163"/>
      <c r="S4363" s="161"/>
      <c r="V4363" s="163"/>
      <c r="W4363" s="164"/>
      <c r="X4363" s="164"/>
    </row>
    <row r="4364" spans="10:24" x14ac:dyDescent="0.25">
      <c r="J4364">
        <v>4361</v>
      </c>
      <c r="K4364" s="43">
        <v>0.46123895065758969</v>
      </c>
      <c r="L4364">
        <v>2.5778448437285717E-2</v>
      </c>
      <c r="M4364">
        <v>0.32963584718693284</v>
      </c>
      <c r="N4364" s="44">
        <v>0.9037479399500703</v>
      </c>
      <c r="O4364" s="161"/>
      <c r="P4364" s="162"/>
      <c r="Q4364" s="162"/>
      <c r="R4364" s="163"/>
      <c r="S4364" s="161"/>
      <c r="V4364" s="163"/>
      <c r="W4364" s="164"/>
      <c r="X4364" s="164"/>
    </row>
    <row r="4365" spans="10:24" x14ac:dyDescent="0.25">
      <c r="J4365">
        <v>4362</v>
      </c>
      <c r="K4365" s="43">
        <v>0.60126100696089013</v>
      </c>
      <c r="L4365">
        <v>0.19608298698075866</v>
      </c>
      <c r="M4365">
        <v>0.5607899978583758</v>
      </c>
      <c r="N4365" s="44">
        <v>0.65921151015110757</v>
      </c>
      <c r="O4365" s="161"/>
      <c r="P4365" s="162"/>
      <c r="Q4365" s="162"/>
      <c r="R4365" s="163"/>
      <c r="S4365" s="161"/>
      <c r="V4365" s="163"/>
      <c r="W4365" s="164"/>
      <c r="X4365" s="164"/>
    </row>
    <row r="4366" spans="10:24" x14ac:dyDescent="0.25">
      <c r="J4366">
        <v>4363</v>
      </c>
      <c r="K4366" s="43">
        <v>2.762773563986054E-2</v>
      </c>
      <c r="L4366">
        <v>0.28734819448857607</v>
      </c>
      <c r="M4366">
        <v>0.9314262754276964</v>
      </c>
      <c r="N4366" s="44">
        <v>0.61892949406703801</v>
      </c>
      <c r="O4366" s="161"/>
      <c r="P4366" s="162"/>
      <c r="Q4366" s="162"/>
      <c r="R4366" s="163"/>
      <c r="S4366" s="161"/>
      <c r="V4366" s="163"/>
      <c r="W4366" s="164"/>
      <c r="X4366" s="164"/>
    </row>
    <row r="4367" spans="10:24" x14ac:dyDescent="0.25">
      <c r="J4367">
        <v>4364</v>
      </c>
      <c r="K4367" s="43">
        <v>0.51106907164812154</v>
      </c>
      <c r="L4367">
        <v>0.65706007695184998</v>
      </c>
      <c r="M4367">
        <v>0.27278291686176659</v>
      </c>
      <c r="N4367" s="44">
        <v>0.57066868499900636</v>
      </c>
      <c r="O4367" s="161"/>
      <c r="P4367" s="162"/>
      <c r="Q4367" s="162"/>
      <c r="R4367" s="163"/>
      <c r="S4367" s="161"/>
      <c r="V4367" s="163"/>
      <c r="W4367" s="164"/>
      <c r="X4367" s="164"/>
    </row>
    <row r="4368" spans="10:24" x14ac:dyDescent="0.25">
      <c r="J4368">
        <v>4365</v>
      </c>
      <c r="K4368" s="43">
        <v>0.90296363223340859</v>
      </c>
      <c r="L4368">
        <v>0.23624754192048902</v>
      </c>
      <c r="M4368">
        <v>0.20847948703039132</v>
      </c>
      <c r="N4368" s="44">
        <v>0.33867950188806561</v>
      </c>
      <c r="O4368" s="161"/>
      <c r="P4368" s="162"/>
      <c r="Q4368" s="162"/>
      <c r="R4368" s="163"/>
      <c r="S4368" s="161"/>
      <c r="V4368" s="163"/>
      <c r="W4368" s="164"/>
      <c r="X4368" s="164"/>
    </row>
    <row r="4369" spans="10:24" x14ac:dyDescent="0.25">
      <c r="J4369">
        <v>4366</v>
      </c>
      <c r="K4369" s="43">
        <v>0.45615340374263502</v>
      </c>
      <c r="L4369">
        <v>0.56823520889817591</v>
      </c>
      <c r="M4369">
        <v>0.46025772895833217</v>
      </c>
      <c r="N4369" s="44">
        <v>0.88320134175435727</v>
      </c>
      <c r="O4369" s="161"/>
      <c r="P4369" s="162"/>
      <c r="Q4369" s="162"/>
      <c r="R4369" s="163"/>
      <c r="S4369" s="161"/>
      <c r="V4369" s="163"/>
      <c r="W4369" s="164"/>
      <c r="X4369" s="164"/>
    </row>
    <row r="4370" spans="10:24" x14ac:dyDescent="0.25">
      <c r="J4370">
        <v>4367</v>
      </c>
      <c r="K4370" s="43">
        <v>7.3394824977405904E-2</v>
      </c>
      <c r="L4370">
        <v>0.84920336746945768</v>
      </c>
      <c r="M4370">
        <v>0.15677529712399396</v>
      </c>
      <c r="N4370" s="44">
        <v>0.82462443353594117</v>
      </c>
      <c r="O4370" s="161"/>
      <c r="P4370" s="162"/>
      <c r="Q4370" s="162"/>
      <c r="R4370" s="163"/>
      <c r="S4370" s="161"/>
      <c r="V4370" s="163"/>
      <c r="W4370" s="164"/>
      <c r="X4370" s="164"/>
    </row>
    <row r="4371" spans="10:24" x14ac:dyDescent="0.25">
      <c r="J4371">
        <v>4368</v>
      </c>
      <c r="K4371" s="43">
        <v>0.30351912403375692</v>
      </c>
      <c r="L4371">
        <v>0.2903062625838424</v>
      </c>
      <c r="M4371">
        <v>0.56851325495444438</v>
      </c>
      <c r="N4371" s="44">
        <v>4.3262030587238431E-2</v>
      </c>
      <c r="O4371" s="161"/>
      <c r="P4371" s="162"/>
      <c r="Q4371" s="162"/>
      <c r="R4371" s="163"/>
      <c r="S4371" s="161"/>
      <c r="V4371" s="163"/>
      <c r="W4371" s="164"/>
      <c r="X4371" s="164"/>
    </row>
    <row r="4372" spans="10:24" x14ac:dyDescent="0.25">
      <c r="J4372">
        <v>4369</v>
      </c>
      <c r="K4372" s="43">
        <v>0.45677603581190018</v>
      </c>
      <c r="L4372">
        <v>0.14067253568039695</v>
      </c>
      <c r="M4372">
        <v>6.0303688720743098E-2</v>
      </c>
      <c r="N4372" s="44">
        <v>0.96718605690193904</v>
      </c>
      <c r="O4372" s="161"/>
      <c r="P4372" s="162"/>
      <c r="Q4372" s="162"/>
      <c r="R4372" s="163"/>
      <c r="S4372" s="161"/>
      <c r="V4372" s="163"/>
      <c r="W4372" s="164"/>
      <c r="X4372" s="164"/>
    </row>
    <row r="4373" spans="10:24" x14ac:dyDescent="0.25">
      <c r="J4373">
        <v>4370</v>
      </c>
      <c r="K4373" s="43">
        <v>0.71470342689928679</v>
      </c>
      <c r="L4373">
        <v>0.18782459281270991</v>
      </c>
      <c r="M4373">
        <v>0.54856933063615998</v>
      </c>
      <c r="N4373" s="44">
        <v>0.48949719448477669</v>
      </c>
      <c r="O4373" s="161"/>
      <c r="P4373" s="162"/>
      <c r="Q4373" s="162"/>
      <c r="R4373" s="163"/>
      <c r="S4373" s="161"/>
      <c r="V4373" s="163"/>
      <c r="W4373" s="164"/>
      <c r="X4373" s="164"/>
    </row>
    <row r="4374" spans="10:24" x14ac:dyDescent="0.25">
      <c r="J4374">
        <v>4371</v>
      </c>
      <c r="K4374" s="43">
        <v>5.1776173356357869E-2</v>
      </c>
      <c r="L4374">
        <v>0.17738389171616775</v>
      </c>
      <c r="M4374">
        <v>6.6702139006218797E-2</v>
      </c>
      <c r="N4374" s="44">
        <v>0.63686748807421889</v>
      </c>
      <c r="O4374" s="161"/>
      <c r="P4374" s="162"/>
      <c r="Q4374" s="162"/>
      <c r="R4374" s="163"/>
      <c r="S4374" s="161"/>
      <c r="V4374" s="163"/>
      <c r="W4374" s="164"/>
      <c r="X4374" s="164"/>
    </row>
    <row r="4375" spans="10:24" x14ac:dyDescent="0.25">
      <c r="J4375">
        <v>4372</v>
      </c>
      <c r="K4375" s="43">
        <v>0.72910592018417897</v>
      </c>
      <c r="L4375">
        <v>4.0492712116003915E-2</v>
      </c>
      <c r="M4375">
        <v>0.20914451923454536</v>
      </c>
      <c r="N4375" s="44">
        <v>0.70383415582084163</v>
      </c>
      <c r="O4375" s="161"/>
      <c r="P4375" s="162"/>
      <c r="Q4375" s="162"/>
      <c r="R4375" s="163"/>
      <c r="S4375" s="161"/>
      <c r="V4375" s="163"/>
      <c r="W4375" s="164"/>
      <c r="X4375" s="164"/>
    </row>
    <row r="4376" spans="10:24" x14ac:dyDescent="0.25">
      <c r="J4376">
        <v>4373</v>
      </c>
      <c r="K4376" s="43">
        <v>0.7366034431214471</v>
      </c>
      <c r="L4376">
        <v>0.90102939764925749</v>
      </c>
      <c r="M4376">
        <v>0.49328007431753917</v>
      </c>
      <c r="N4376" s="44">
        <v>0.7043361917911064</v>
      </c>
      <c r="O4376" s="161"/>
      <c r="P4376" s="162"/>
      <c r="Q4376" s="162"/>
      <c r="R4376" s="163"/>
      <c r="S4376" s="161"/>
      <c r="V4376" s="163"/>
      <c r="W4376" s="164"/>
      <c r="X4376" s="164"/>
    </row>
    <row r="4377" spans="10:24" x14ac:dyDescent="0.25">
      <c r="J4377">
        <v>4374</v>
      </c>
      <c r="K4377" s="43">
        <v>0.2487460792807189</v>
      </c>
      <c r="L4377">
        <v>0.22756857647615802</v>
      </c>
      <c r="M4377">
        <v>0.5082999033979827</v>
      </c>
      <c r="N4377" s="44">
        <v>0.96607600152472806</v>
      </c>
      <c r="O4377" s="161"/>
      <c r="P4377" s="162"/>
      <c r="Q4377" s="162"/>
      <c r="R4377" s="163"/>
      <c r="S4377" s="161"/>
      <c r="V4377" s="163"/>
      <c r="W4377" s="164"/>
      <c r="X4377" s="164"/>
    </row>
    <row r="4378" spans="10:24" x14ac:dyDescent="0.25">
      <c r="J4378">
        <v>4375</v>
      </c>
      <c r="K4378" s="43">
        <v>0.86507300772340745</v>
      </c>
      <c r="L4378">
        <v>0.48592603347324392</v>
      </c>
      <c r="M4378">
        <v>0.81965009408898304</v>
      </c>
      <c r="N4378" s="44">
        <v>0.88197734584959209</v>
      </c>
      <c r="O4378" s="161"/>
      <c r="P4378" s="162"/>
      <c r="Q4378" s="162"/>
      <c r="R4378" s="163"/>
      <c r="S4378" s="161"/>
      <c r="V4378" s="163"/>
      <c r="W4378" s="164"/>
      <c r="X4378" s="164"/>
    </row>
    <row r="4379" spans="10:24" x14ac:dyDescent="0.25">
      <c r="J4379">
        <v>4376</v>
      </c>
      <c r="K4379" s="43">
        <v>0.37602382688538272</v>
      </c>
      <c r="L4379">
        <v>0.57002500714964088</v>
      </c>
      <c r="M4379">
        <v>0.62132375081280455</v>
      </c>
      <c r="N4379" s="44">
        <v>0.7966428001495901</v>
      </c>
      <c r="O4379" s="161"/>
      <c r="P4379" s="162"/>
      <c r="Q4379" s="162"/>
      <c r="R4379" s="163"/>
      <c r="S4379" s="161"/>
      <c r="V4379" s="163"/>
      <c r="W4379" s="164"/>
      <c r="X4379" s="164"/>
    </row>
    <row r="4380" spans="10:24" x14ac:dyDescent="0.25">
      <c r="J4380">
        <v>4377</v>
      </c>
      <c r="K4380" s="43">
        <v>0.90832329303203396</v>
      </c>
      <c r="L4380">
        <v>0.46873375422916175</v>
      </c>
      <c r="M4380">
        <v>0.78514651654844414</v>
      </c>
      <c r="N4380" s="44">
        <v>0.18997712379628096</v>
      </c>
      <c r="O4380" s="161"/>
      <c r="P4380" s="162"/>
      <c r="Q4380" s="162"/>
      <c r="R4380" s="163"/>
      <c r="S4380" s="161"/>
      <c r="V4380" s="163"/>
      <c r="W4380" s="164"/>
      <c r="X4380" s="164"/>
    </row>
    <row r="4381" spans="10:24" x14ac:dyDescent="0.25">
      <c r="J4381">
        <v>4378</v>
      </c>
      <c r="K4381" s="43">
        <v>0.54449167566963985</v>
      </c>
      <c r="L4381">
        <v>0.69658869434456627</v>
      </c>
      <c r="M4381">
        <v>3.3422820406065146E-2</v>
      </c>
      <c r="N4381" s="44">
        <v>0.10992722130171795</v>
      </c>
      <c r="O4381" s="161"/>
      <c r="P4381" s="162"/>
      <c r="Q4381" s="162"/>
      <c r="R4381" s="163"/>
      <c r="S4381" s="161"/>
      <c r="V4381" s="163"/>
      <c r="W4381" s="164"/>
      <c r="X4381" s="164"/>
    </row>
    <row r="4382" spans="10:24" x14ac:dyDescent="0.25">
      <c r="J4382">
        <v>4379</v>
      </c>
      <c r="K4382" s="43">
        <v>0.35228135078825928</v>
      </c>
      <c r="L4382">
        <v>0.91055946154910372</v>
      </c>
      <c r="M4382">
        <v>0.96136525127597694</v>
      </c>
      <c r="N4382" s="44">
        <v>7.934735283441352E-4</v>
      </c>
      <c r="O4382" s="161"/>
      <c r="P4382" s="162"/>
      <c r="Q4382" s="162"/>
      <c r="R4382" s="163"/>
      <c r="S4382" s="161"/>
      <c r="V4382" s="163"/>
      <c r="W4382" s="164"/>
      <c r="X4382" s="164"/>
    </row>
    <row r="4383" spans="10:24" x14ac:dyDescent="0.25">
      <c r="J4383">
        <v>4380</v>
      </c>
      <c r="K4383" s="43">
        <v>0.42369173730182186</v>
      </c>
      <c r="L4383">
        <v>0.97134678801359053</v>
      </c>
      <c r="M4383">
        <v>0.55645749016633372</v>
      </c>
      <c r="N4383" s="44">
        <v>0.54182322914075631</v>
      </c>
      <c r="O4383" s="161"/>
      <c r="P4383" s="162"/>
      <c r="Q4383" s="162"/>
      <c r="R4383" s="163"/>
      <c r="S4383" s="161"/>
      <c r="V4383" s="163"/>
      <c r="W4383" s="164"/>
      <c r="X4383" s="164"/>
    </row>
    <row r="4384" spans="10:24" x14ac:dyDescent="0.25">
      <c r="J4384">
        <v>4381</v>
      </c>
      <c r="K4384" s="43">
        <v>0.69169905943336729</v>
      </c>
      <c r="L4384">
        <v>0.95027196212769094</v>
      </c>
      <c r="M4384">
        <v>0.91490865746744376</v>
      </c>
      <c r="N4384" s="44">
        <v>0.20467671153327438</v>
      </c>
      <c r="O4384" s="161"/>
      <c r="P4384" s="162"/>
      <c r="Q4384" s="162"/>
      <c r="R4384" s="163"/>
      <c r="S4384" s="161"/>
      <c r="V4384" s="163"/>
      <c r="W4384" s="164"/>
      <c r="X4384" s="164"/>
    </row>
    <row r="4385" spans="10:24" x14ac:dyDescent="0.25">
      <c r="J4385">
        <v>4382</v>
      </c>
      <c r="K4385" s="43">
        <v>0.20234412719159434</v>
      </c>
      <c r="L4385">
        <v>0.2290187611965363</v>
      </c>
      <c r="M4385">
        <v>0.33390882881353301</v>
      </c>
      <c r="N4385" s="44">
        <v>0.33246220591546582</v>
      </c>
      <c r="O4385" s="161"/>
      <c r="P4385" s="162"/>
      <c r="Q4385" s="162"/>
      <c r="R4385" s="163"/>
      <c r="S4385" s="161"/>
      <c r="V4385" s="163"/>
      <c r="W4385" s="164"/>
      <c r="X4385" s="164"/>
    </row>
    <row r="4386" spans="10:24" x14ac:dyDescent="0.25">
      <c r="J4386">
        <v>4383</v>
      </c>
      <c r="K4386" s="43">
        <v>0.48006032784259167</v>
      </c>
      <c r="L4386">
        <v>0.35407944731929986</v>
      </c>
      <c r="M4386">
        <v>0.9805948772605807</v>
      </c>
      <c r="N4386" s="44">
        <v>0.47757806238532419</v>
      </c>
      <c r="O4386" s="161"/>
      <c r="P4386" s="162"/>
      <c r="Q4386" s="162"/>
      <c r="R4386" s="163"/>
      <c r="S4386" s="161"/>
      <c r="V4386" s="163"/>
      <c r="W4386" s="164"/>
      <c r="X4386" s="164"/>
    </row>
    <row r="4387" spans="10:24" x14ac:dyDescent="0.25">
      <c r="J4387">
        <v>4384</v>
      </c>
      <c r="K4387" s="43">
        <v>0.15010994858059046</v>
      </c>
      <c r="L4387">
        <v>0.86303310730002636</v>
      </c>
      <c r="M4387">
        <v>3.6296925384281531E-3</v>
      </c>
      <c r="N4387" s="44">
        <v>0.3285194167625306</v>
      </c>
      <c r="O4387" s="161"/>
      <c r="P4387" s="162"/>
      <c r="Q4387" s="162"/>
      <c r="R4387" s="163"/>
      <c r="S4387" s="161"/>
      <c r="V4387" s="163"/>
      <c r="W4387" s="164"/>
      <c r="X4387" s="164"/>
    </row>
    <row r="4388" spans="10:24" x14ac:dyDescent="0.25">
      <c r="J4388">
        <v>4385</v>
      </c>
      <c r="K4388" s="43">
        <v>0.16909766468279674</v>
      </c>
      <c r="L4388">
        <v>0.32380042197049763</v>
      </c>
      <c r="M4388">
        <v>0.85850027814297947</v>
      </c>
      <c r="N4388" s="44">
        <v>0.88821409496196235</v>
      </c>
      <c r="O4388" s="161"/>
      <c r="P4388" s="162"/>
      <c r="Q4388" s="162"/>
      <c r="R4388" s="163"/>
      <c r="S4388" s="161"/>
      <c r="V4388" s="163"/>
      <c r="W4388" s="164"/>
      <c r="X4388" s="164"/>
    </row>
    <row r="4389" spans="10:24" x14ac:dyDescent="0.25">
      <c r="J4389">
        <v>4386</v>
      </c>
      <c r="K4389" s="43">
        <v>0.4379674619858146</v>
      </c>
      <c r="L4389">
        <v>8.3896369890961942E-2</v>
      </c>
      <c r="M4389">
        <v>0.44560533477236153</v>
      </c>
      <c r="N4389" s="44">
        <v>4.326419168313167E-2</v>
      </c>
      <c r="O4389" s="161"/>
      <c r="P4389" s="162"/>
      <c r="Q4389" s="162"/>
      <c r="R4389" s="163"/>
      <c r="S4389" s="161"/>
      <c r="V4389" s="163"/>
      <c r="W4389" s="164"/>
      <c r="X4389" s="164"/>
    </row>
    <row r="4390" spans="10:24" x14ac:dyDescent="0.25">
      <c r="J4390">
        <v>4387</v>
      </c>
      <c r="K4390" s="43">
        <v>0.16967918278478755</v>
      </c>
      <c r="L4390">
        <v>0.51818507716827622</v>
      </c>
      <c r="M4390">
        <v>0.91269793739917671</v>
      </c>
      <c r="N4390" s="44">
        <v>0.24807761194749955</v>
      </c>
      <c r="O4390" s="161"/>
      <c r="P4390" s="162"/>
      <c r="Q4390" s="162"/>
      <c r="R4390" s="163"/>
      <c r="S4390" s="161"/>
      <c r="V4390" s="163"/>
      <c r="W4390" s="164"/>
      <c r="X4390" s="164"/>
    </row>
    <row r="4391" spans="10:24" x14ac:dyDescent="0.25">
      <c r="J4391">
        <v>4388</v>
      </c>
      <c r="K4391" s="43">
        <v>0.82135906014998217</v>
      </c>
      <c r="L4391">
        <v>0.98955947931497723</v>
      </c>
      <c r="M4391">
        <v>0.61222275568788609</v>
      </c>
      <c r="N4391" s="44">
        <v>0.76833386266708659</v>
      </c>
      <c r="O4391" s="161"/>
      <c r="P4391" s="162"/>
      <c r="Q4391" s="162"/>
      <c r="R4391" s="163"/>
      <c r="S4391" s="161"/>
      <c r="V4391" s="163"/>
      <c r="W4391" s="164"/>
      <c r="X4391" s="164"/>
    </row>
    <row r="4392" spans="10:24" x14ac:dyDescent="0.25">
      <c r="J4392">
        <v>4389</v>
      </c>
      <c r="K4392" s="43">
        <v>0.92287879633180969</v>
      </c>
      <c r="L4392">
        <v>0.72568236879497872</v>
      </c>
      <c r="M4392">
        <v>0.2095373726272135</v>
      </c>
      <c r="N4392" s="44">
        <v>0.47615607838183815</v>
      </c>
      <c r="O4392" s="161"/>
      <c r="P4392" s="162"/>
      <c r="Q4392" s="162"/>
      <c r="R4392" s="163"/>
      <c r="S4392" s="161"/>
      <c r="V4392" s="163"/>
      <c r="W4392" s="164"/>
      <c r="X4392" s="164"/>
    </row>
    <row r="4393" spans="10:24" x14ac:dyDescent="0.25">
      <c r="J4393">
        <v>4390</v>
      </c>
      <c r="K4393" s="43">
        <v>0.10948245911839527</v>
      </c>
      <c r="L4393">
        <v>0.25370905264457366</v>
      </c>
      <c r="M4393">
        <v>0.24143615764546145</v>
      </c>
      <c r="N4393" s="44">
        <v>0.11250734105565019</v>
      </c>
      <c r="O4393" s="161"/>
      <c r="P4393" s="162"/>
      <c r="Q4393" s="162"/>
      <c r="R4393" s="163"/>
      <c r="S4393" s="161"/>
      <c r="V4393" s="163"/>
      <c r="W4393" s="164"/>
      <c r="X4393" s="164"/>
    </row>
    <row r="4394" spans="10:24" x14ac:dyDescent="0.25">
      <c r="J4394">
        <v>4391</v>
      </c>
      <c r="K4394" s="43">
        <v>0.78262480775103316</v>
      </c>
      <c r="L4394">
        <v>0.40911050004298044</v>
      </c>
      <c r="M4394">
        <v>0.12880839154930879</v>
      </c>
      <c r="N4394" s="44">
        <v>0.57640269749581441</v>
      </c>
      <c r="O4394" s="161"/>
      <c r="P4394" s="162"/>
      <c r="Q4394" s="162"/>
      <c r="R4394" s="163"/>
      <c r="S4394" s="161"/>
      <c r="V4394" s="163"/>
      <c r="W4394" s="164"/>
      <c r="X4394" s="164"/>
    </row>
    <row r="4395" spans="10:24" x14ac:dyDescent="0.25">
      <c r="J4395">
        <v>4392</v>
      </c>
      <c r="K4395" s="43">
        <v>0.23843516246240004</v>
      </c>
      <c r="L4395">
        <v>0.59037751225118051</v>
      </c>
      <c r="M4395">
        <v>0.99728473984377142</v>
      </c>
      <c r="N4395" s="44">
        <v>0.25807699858416167</v>
      </c>
      <c r="O4395" s="161"/>
      <c r="P4395" s="162"/>
      <c r="Q4395" s="162"/>
      <c r="R4395" s="163"/>
      <c r="S4395" s="161"/>
      <c r="V4395" s="163"/>
      <c r="W4395" s="164"/>
      <c r="X4395" s="164"/>
    </row>
    <row r="4396" spans="10:24" x14ac:dyDescent="0.25">
      <c r="J4396">
        <v>4393</v>
      </c>
      <c r="K4396" s="43">
        <v>0.99567283609192747</v>
      </c>
      <c r="L4396">
        <v>0.86090768331461487</v>
      </c>
      <c r="M4396">
        <v>6.6299368403384906E-2</v>
      </c>
      <c r="N4396" s="44">
        <v>0.40547702008471753</v>
      </c>
      <c r="O4396" s="161"/>
      <c r="P4396" s="162"/>
      <c r="Q4396" s="162"/>
      <c r="R4396" s="163"/>
      <c r="S4396" s="161"/>
      <c r="V4396" s="163"/>
      <c r="W4396" s="164"/>
      <c r="X4396" s="164"/>
    </row>
    <row r="4397" spans="10:24" x14ac:dyDescent="0.25">
      <c r="J4397">
        <v>4394</v>
      </c>
      <c r="K4397" s="43">
        <v>0.3974157251270134</v>
      </c>
      <c r="L4397">
        <v>0.81468513859765868</v>
      </c>
      <c r="M4397">
        <v>0.86496470657801827</v>
      </c>
      <c r="N4397" s="44">
        <v>0.46465673405877661</v>
      </c>
      <c r="O4397" s="161"/>
      <c r="P4397" s="162"/>
      <c r="Q4397" s="162"/>
      <c r="R4397" s="163"/>
      <c r="S4397" s="161"/>
      <c r="V4397" s="163"/>
      <c r="W4397" s="164"/>
      <c r="X4397" s="164"/>
    </row>
    <row r="4398" spans="10:24" x14ac:dyDescent="0.25">
      <c r="J4398">
        <v>4395</v>
      </c>
      <c r="K4398" s="43">
        <v>0.59087072343459002</v>
      </c>
      <c r="L4398">
        <v>5.728101763767024E-2</v>
      </c>
      <c r="M4398">
        <v>0.18125296481431774</v>
      </c>
      <c r="N4398" s="44">
        <v>0.10425142075019989</v>
      </c>
      <c r="O4398" s="161"/>
      <c r="P4398" s="162"/>
      <c r="Q4398" s="162"/>
      <c r="R4398" s="163"/>
      <c r="S4398" s="161"/>
      <c r="V4398" s="163"/>
      <c r="W4398" s="164"/>
      <c r="X4398" s="164"/>
    </row>
    <row r="4399" spans="10:24" x14ac:dyDescent="0.25">
      <c r="J4399">
        <v>4396</v>
      </c>
      <c r="K4399" s="43">
        <v>0.96147091461991463</v>
      </c>
      <c r="L4399">
        <v>0.68931563613894664</v>
      </c>
      <c r="M4399">
        <v>0.83605353417047801</v>
      </c>
      <c r="N4399" s="44">
        <v>0.59777400172843465</v>
      </c>
      <c r="O4399" s="161"/>
      <c r="P4399" s="162"/>
      <c r="Q4399" s="162"/>
      <c r="R4399" s="163"/>
      <c r="S4399" s="161"/>
      <c r="V4399" s="163"/>
      <c r="W4399" s="164"/>
      <c r="X4399" s="164"/>
    </row>
    <row r="4400" spans="10:24" x14ac:dyDescent="0.25">
      <c r="J4400">
        <v>4397</v>
      </c>
      <c r="K4400" s="43">
        <v>0.73302094911311377</v>
      </c>
      <c r="L4400">
        <v>0.81331229855984</v>
      </c>
      <c r="M4400">
        <v>0.42448704084836442</v>
      </c>
      <c r="N4400" s="44">
        <v>0.39545874539980086</v>
      </c>
      <c r="O4400" s="161"/>
      <c r="P4400" s="162"/>
      <c r="Q4400" s="162"/>
      <c r="R4400" s="163"/>
      <c r="S4400" s="161"/>
      <c r="V4400" s="163"/>
      <c r="W4400" s="164"/>
      <c r="X4400" s="164"/>
    </row>
    <row r="4401" spans="10:24" x14ac:dyDescent="0.25">
      <c r="J4401">
        <v>4398</v>
      </c>
      <c r="K4401" s="43">
        <v>0.35848881614334782</v>
      </c>
      <c r="L4401">
        <v>0.1582560113944379</v>
      </c>
      <c r="M4401">
        <v>0.460900932222712</v>
      </c>
      <c r="N4401" s="44">
        <v>0.61121688117849882</v>
      </c>
      <c r="O4401" s="161"/>
      <c r="P4401" s="162"/>
      <c r="Q4401" s="162"/>
      <c r="R4401" s="163"/>
      <c r="S4401" s="161"/>
      <c r="V4401" s="163"/>
      <c r="W4401" s="164"/>
      <c r="X4401" s="164"/>
    </row>
    <row r="4402" spans="10:24" x14ac:dyDescent="0.25">
      <c r="J4402">
        <v>4399</v>
      </c>
      <c r="K4402" s="43">
        <v>0.59185052651172176</v>
      </c>
      <c r="L4402">
        <v>0.25837531681302028</v>
      </c>
      <c r="M4402">
        <v>0.7807551724562305</v>
      </c>
      <c r="N4402" s="44">
        <v>0.72433223711017958</v>
      </c>
      <c r="O4402" s="161"/>
      <c r="P4402" s="162"/>
      <c r="Q4402" s="162"/>
      <c r="R4402" s="163"/>
      <c r="S4402" s="161"/>
      <c r="V4402" s="163"/>
      <c r="W4402" s="164"/>
      <c r="X4402" s="164"/>
    </row>
    <row r="4403" spans="10:24" x14ac:dyDescent="0.25">
      <c r="J4403">
        <v>4400</v>
      </c>
      <c r="K4403" s="43">
        <v>0.57357816998954547</v>
      </c>
      <c r="L4403">
        <v>0.45828597848184327</v>
      </c>
      <c r="M4403">
        <v>7.8878165546455659E-2</v>
      </c>
      <c r="N4403" s="44">
        <v>0.51092615079603354</v>
      </c>
      <c r="O4403" s="161"/>
      <c r="P4403" s="162"/>
      <c r="Q4403" s="162"/>
      <c r="R4403" s="163"/>
      <c r="S4403" s="161"/>
      <c r="V4403" s="163"/>
      <c r="W4403" s="164"/>
      <c r="X4403" s="164"/>
    </row>
    <row r="4404" spans="10:24" x14ac:dyDescent="0.25">
      <c r="J4404">
        <v>4401</v>
      </c>
      <c r="K4404" s="43">
        <v>0.44785986193379845</v>
      </c>
      <c r="L4404">
        <v>0.76741199288460293</v>
      </c>
      <c r="M4404">
        <v>0.8988809256498328</v>
      </c>
      <c r="N4404" s="44">
        <v>0.61639267411536403</v>
      </c>
      <c r="O4404" s="161"/>
      <c r="P4404" s="162"/>
      <c r="Q4404" s="162"/>
      <c r="R4404" s="163"/>
      <c r="S4404" s="161"/>
      <c r="V4404" s="163"/>
      <c r="W4404" s="164"/>
      <c r="X4404" s="164"/>
    </row>
    <row r="4405" spans="10:24" x14ac:dyDescent="0.25">
      <c r="J4405">
        <v>4402</v>
      </c>
      <c r="K4405" s="43">
        <v>0.77473514864392079</v>
      </c>
      <c r="L4405">
        <v>0.33070911622843679</v>
      </c>
      <c r="M4405">
        <v>0.44815038083986214</v>
      </c>
      <c r="N4405" s="44">
        <v>0.9801203433475757</v>
      </c>
      <c r="O4405" s="161"/>
      <c r="P4405" s="162"/>
      <c r="Q4405" s="162"/>
      <c r="R4405" s="163"/>
      <c r="S4405" s="161"/>
      <c r="V4405" s="163"/>
      <c r="W4405" s="164"/>
      <c r="X4405" s="164"/>
    </row>
    <row r="4406" spans="10:24" x14ac:dyDescent="0.25">
      <c r="J4406">
        <v>4403</v>
      </c>
      <c r="K4406" s="43">
        <v>3.1781919779749312E-2</v>
      </c>
      <c r="L4406">
        <v>0.40661752990654632</v>
      </c>
      <c r="M4406">
        <v>0.5585316847686036</v>
      </c>
      <c r="N4406" s="44">
        <v>0.62070069336146039</v>
      </c>
      <c r="O4406" s="161"/>
      <c r="P4406" s="162"/>
      <c r="Q4406" s="162"/>
      <c r="R4406" s="163"/>
      <c r="S4406" s="161"/>
      <c r="V4406" s="163"/>
      <c r="W4406" s="164"/>
      <c r="X4406" s="164"/>
    </row>
    <row r="4407" spans="10:24" x14ac:dyDescent="0.25">
      <c r="J4407">
        <v>4404</v>
      </c>
      <c r="K4407" s="43">
        <v>0.63856222855961242</v>
      </c>
      <c r="L4407">
        <v>0.32881073433789687</v>
      </c>
      <c r="M4407">
        <v>0.44434619792206953</v>
      </c>
      <c r="N4407" s="44">
        <v>0.61145830209301311</v>
      </c>
      <c r="O4407" s="161"/>
      <c r="P4407" s="162"/>
      <c r="Q4407" s="162"/>
      <c r="R4407" s="163"/>
      <c r="S4407" s="161"/>
      <c r="V4407" s="163"/>
      <c r="W4407" s="164"/>
      <c r="X4407" s="164"/>
    </row>
    <row r="4408" spans="10:24" x14ac:dyDescent="0.25">
      <c r="J4408">
        <v>4405</v>
      </c>
      <c r="K4408" s="43">
        <v>0.25087279167905951</v>
      </c>
      <c r="L4408">
        <v>0.32320264581602065</v>
      </c>
      <c r="M4408">
        <v>0.49379040846769695</v>
      </c>
      <c r="N4408" s="44">
        <v>0.25549042840143721</v>
      </c>
      <c r="O4408" s="161"/>
      <c r="P4408" s="162"/>
      <c r="Q4408" s="162"/>
      <c r="R4408" s="163"/>
      <c r="S4408" s="161"/>
      <c r="V4408" s="163"/>
      <c r="W4408" s="164"/>
      <c r="X4408" s="164"/>
    </row>
    <row r="4409" spans="10:24" x14ac:dyDescent="0.25">
      <c r="J4409">
        <v>4406</v>
      </c>
      <c r="K4409" s="43">
        <v>0.39856446688643354</v>
      </c>
      <c r="L4409">
        <v>4.361901931452572E-2</v>
      </c>
      <c r="M4409">
        <v>0.92436427358689166</v>
      </c>
      <c r="N4409" s="44">
        <v>7.8945163224296455E-2</v>
      </c>
      <c r="O4409" s="161"/>
      <c r="P4409" s="162"/>
      <c r="Q4409" s="162"/>
      <c r="R4409" s="163"/>
      <c r="S4409" s="161"/>
      <c r="V4409" s="163"/>
      <c r="W4409" s="164"/>
      <c r="X4409" s="164"/>
    </row>
    <row r="4410" spans="10:24" x14ac:dyDescent="0.25">
      <c r="J4410">
        <v>4407</v>
      </c>
      <c r="K4410" s="43">
        <v>0.96030192509653456</v>
      </c>
      <c r="L4410">
        <v>0.56631398977864889</v>
      </c>
      <c r="M4410">
        <v>0.433470937495257</v>
      </c>
      <c r="N4410" s="44">
        <v>0.63044998267624597</v>
      </c>
      <c r="O4410" s="161"/>
      <c r="P4410" s="162"/>
      <c r="Q4410" s="162"/>
      <c r="R4410" s="163"/>
      <c r="S4410" s="161"/>
      <c r="V4410" s="163"/>
      <c r="W4410" s="164"/>
      <c r="X4410" s="164"/>
    </row>
    <row r="4411" spans="10:24" x14ac:dyDescent="0.25">
      <c r="J4411">
        <v>4408</v>
      </c>
      <c r="K4411" s="43">
        <v>6.0781379889156772E-2</v>
      </c>
      <c r="L4411">
        <v>0.51051115629113275</v>
      </c>
      <c r="M4411">
        <v>0.39646226103024795</v>
      </c>
      <c r="N4411" s="44">
        <v>0.70320743001109542</v>
      </c>
      <c r="O4411" s="161"/>
      <c r="P4411" s="162"/>
      <c r="Q4411" s="162"/>
      <c r="R4411" s="163"/>
      <c r="S4411" s="161"/>
      <c r="V4411" s="163"/>
      <c r="W4411" s="164"/>
      <c r="X4411" s="164"/>
    </row>
    <row r="4412" spans="10:24" x14ac:dyDescent="0.25">
      <c r="J4412">
        <v>4409</v>
      </c>
      <c r="K4412" s="43">
        <v>0.45299036491800637</v>
      </c>
      <c r="L4412">
        <v>8.7402940932145401E-2</v>
      </c>
      <c r="M4412">
        <v>4.5892990902198338E-2</v>
      </c>
      <c r="N4412" s="44">
        <v>0.5196657302907608</v>
      </c>
      <c r="O4412" s="161"/>
      <c r="P4412" s="162"/>
      <c r="Q4412" s="162"/>
      <c r="R4412" s="163"/>
      <c r="S4412" s="161"/>
      <c r="V4412" s="163"/>
      <c r="W4412" s="164"/>
      <c r="X4412" s="164"/>
    </row>
    <row r="4413" spans="10:24" x14ac:dyDescent="0.25">
      <c r="J4413">
        <v>4410</v>
      </c>
      <c r="K4413" s="43">
        <v>4.1202671783892697E-2</v>
      </c>
      <c r="L4413">
        <v>8.3324893016570534E-2</v>
      </c>
      <c r="M4413">
        <v>0.90734067582519429</v>
      </c>
      <c r="N4413" s="44">
        <v>0.60137542907952324</v>
      </c>
      <c r="O4413" s="161"/>
      <c r="P4413" s="162"/>
      <c r="Q4413" s="162"/>
      <c r="R4413" s="163"/>
      <c r="S4413" s="161"/>
      <c r="V4413" s="163"/>
      <c r="W4413" s="164"/>
      <c r="X4413" s="164"/>
    </row>
    <row r="4414" spans="10:24" x14ac:dyDescent="0.25">
      <c r="J4414">
        <v>4411</v>
      </c>
      <c r="K4414" s="43">
        <v>0.183026610866454</v>
      </c>
      <c r="L4414">
        <v>0.94914451062801863</v>
      </c>
      <c r="M4414">
        <v>0.38287515135055727</v>
      </c>
      <c r="N4414" s="44">
        <v>0.32813354029962383</v>
      </c>
      <c r="O4414" s="161"/>
      <c r="P4414" s="162"/>
      <c r="Q4414" s="162"/>
      <c r="R4414" s="163"/>
      <c r="S4414" s="161"/>
      <c r="V4414" s="163"/>
      <c r="W4414" s="164"/>
      <c r="X4414" s="164"/>
    </row>
    <row r="4415" spans="10:24" x14ac:dyDescent="0.25">
      <c r="J4415">
        <v>4412</v>
      </c>
      <c r="K4415" s="43">
        <v>0.68206458764136058</v>
      </c>
      <c r="L4415">
        <v>0.28519353674238546</v>
      </c>
      <c r="M4415">
        <v>0.83506408996190595</v>
      </c>
      <c r="N4415" s="44">
        <v>0.78998079371563135</v>
      </c>
      <c r="O4415" s="161"/>
      <c r="P4415" s="162"/>
      <c r="Q4415" s="162"/>
      <c r="R4415" s="163"/>
      <c r="S4415" s="161"/>
      <c r="V4415" s="163"/>
      <c r="W4415" s="164"/>
      <c r="X4415" s="164"/>
    </row>
    <row r="4416" spans="10:24" x14ac:dyDescent="0.25">
      <c r="J4416">
        <v>4413</v>
      </c>
      <c r="K4416" s="43">
        <v>0.90703348445862442</v>
      </c>
      <c r="L4416">
        <v>3.68773741371754E-2</v>
      </c>
      <c r="M4416">
        <v>0.39664374058144625</v>
      </c>
      <c r="N4416" s="44">
        <v>0.14078452595626478</v>
      </c>
      <c r="O4416" s="161"/>
      <c r="P4416" s="162"/>
      <c r="Q4416" s="162"/>
      <c r="R4416" s="163"/>
      <c r="S4416" s="161"/>
      <c r="V4416" s="163"/>
      <c r="W4416" s="164"/>
      <c r="X4416" s="164"/>
    </row>
    <row r="4417" spans="10:24" x14ac:dyDescent="0.25">
      <c r="J4417">
        <v>4414</v>
      </c>
      <c r="K4417" s="43">
        <v>0.40897076253082443</v>
      </c>
      <c r="L4417">
        <v>0.8882461060551794</v>
      </c>
      <c r="M4417">
        <v>3.300381086906945E-2</v>
      </c>
      <c r="N4417" s="44">
        <v>0.55851363947626753</v>
      </c>
      <c r="O4417" s="161"/>
      <c r="P4417" s="162"/>
      <c r="Q4417" s="162"/>
      <c r="R4417" s="163"/>
      <c r="S4417" s="161"/>
      <c r="V4417" s="163"/>
      <c r="W4417" s="164"/>
      <c r="X4417" s="164"/>
    </row>
    <row r="4418" spans="10:24" x14ac:dyDescent="0.25">
      <c r="J4418">
        <v>4415</v>
      </c>
      <c r="K4418" s="43">
        <v>0.3536204026198223</v>
      </c>
      <c r="L4418">
        <v>0.99472426205600262</v>
      </c>
      <c r="M4418">
        <v>0.29416658840954313</v>
      </c>
      <c r="N4418" s="44">
        <v>0.41356738797643222</v>
      </c>
      <c r="O4418" s="161"/>
      <c r="P4418" s="162"/>
      <c r="Q4418" s="162"/>
      <c r="R4418" s="163"/>
      <c r="S4418" s="161"/>
      <c r="V4418" s="163"/>
      <c r="W4418" s="164"/>
      <c r="X4418" s="164"/>
    </row>
    <row r="4419" spans="10:24" x14ac:dyDescent="0.25">
      <c r="J4419">
        <v>4416</v>
      </c>
      <c r="K4419" s="43">
        <v>0.9839754083209018</v>
      </c>
      <c r="L4419">
        <v>0.50809354276622043</v>
      </c>
      <c r="M4419">
        <v>0.39459721139551496</v>
      </c>
      <c r="N4419" s="44">
        <v>0.44183759977888415</v>
      </c>
      <c r="O4419" s="161"/>
      <c r="P4419" s="162"/>
      <c r="Q4419" s="162"/>
      <c r="R4419" s="163"/>
      <c r="S4419" s="161"/>
      <c r="V4419" s="163"/>
      <c r="W4419" s="164"/>
      <c r="X4419" s="164"/>
    </row>
    <row r="4420" spans="10:24" x14ac:dyDescent="0.25">
      <c r="J4420">
        <v>4417</v>
      </c>
      <c r="K4420" s="43">
        <v>0.59696391450673003</v>
      </c>
      <c r="L4420">
        <v>0.44082928910254293</v>
      </c>
      <c r="M4420">
        <v>0.54483018944213135</v>
      </c>
      <c r="N4420" s="44">
        <v>0.55112456727974124</v>
      </c>
      <c r="O4420" s="161"/>
      <c r="P4420" s="162"/>
      <c r="Q4420" s="162"/>
      <c r="R4420" s="163"/>
      <c r="S4420" s="161"/>
      <c r="V4420" s="163"/>
      <c r="W4420" s="164"/>
      <c r="X4420" s="164"/>
    </row>
    <row r="4421" spans="10:24" x14ac:dyDescent="0.25">
      <c r="J4421">
        <v>4418</v>
      </c>
      <c r="K4421" s="43">
        <v>0.39018084156791977</v>
      </c>
      <c r="L4421">
        <v>0.6054255273937269</v>
      </c>
      <c r="M4421">
        <v>4.5569390115012265E-3</v>
      </c>
      <c r="N4421" s="44">
        <v>0.89706063891646781</v>
      </c>
      <c r="O4421" s="161"/>
      <c r="P4421" s="162"/>
      <c r="Q4421" s="162"/>
      <c r="R4421" s="163"/>
      <c r="S4421" s="161"/>
      <c r="V4421" s="163"/>
      <c r="W4421" s="164"/>
      <c r="X4421" s="164"/>
    </row>
    <row r="4422" spans="10:24" x14ac:dyDescent="0.25">
      <c r="J4422">
        <v>4419</v>
      </c>
      <c r="K4422" s="43">
        <v>0.61900987668445762</v>
      </c>
      <c r="L4422">
        <v>0.1240038832243795</v>
      </c>
      <c r="M4422">
        <v>0.99319369335226537</v>
      </c>
      <c r="N4422" s="44">
        <v>0.83588175969970557</v>
      </c>
      <c r="O4422" s="161"/>
      <c r="P4422" s="162"/>
      <c r="Q4422" s="162"/>
      <c r="R4422" s="163"/>
      <c r="S4422" s="161"/>
      <c r="V4422" s="163"/>
      <c r="W4422" s="164"/>
      <c r="X4422" s="164"/>
    </row>
    <row r="4423" spans="10:24" x14ac:dyDescent="0.25">
      <c r="J4423">
        <v>4420</v>
      </c>
      <c r="K4423" s="43">
        <v>0.71372788766436335</v>
      </c>
      <c r="L4423">
        <v>0.55142541875323259</v>
      </c>
      <c r="M4423">
        <v>0.31620945200938855</v>
      </c>
      <c r="N4423" s="44">
        <v>0.20529581003597541</v>
      </c>
      <c r="O4423" s="161"/>
      <c r="P4423" s="162"/>
      <c r="Q4423" s="162"/>
      <c r="R4423" s="163"/>
      <c r="S4423" s="161"/>
      <c r="V4423" s="163"/>
      <c r="W4423" s="164"/>
      <c r="X4423" s="164"/>
    </row>
    <row r="4424" spans="10:24" x14ac:dyDescent="0.25">
      <c r="J4424">
        <v>4421</v>
      </c>
      <c r="K4424" s="43">
        <v>0.38771746708145916</v>
      </c>
      <c r="L4424">
        <v>0.78270506119571215</v>
      </c>
      <c r="M4424">
        <v>0.51471821497169856</v>
      </c>
      <c r="N4424" s="44">
        <v>0.18453292669180377</v>
      </c>
      <c r="O4424" s="161"/>
      <c r="P4424" s="162"/>
      <c r="Q4424" s="162"/>
      <c r="R4424" s="163"/>
      <c r="S4424" s="161"/>
      <c r="V4424" s="163"/>
      <c r="W4424" s="164"/>
      <c r="X4424" s="164"/>
    </row>
    <row r="4425" spans="10:24" x14ac:dyDescent="0.25">
      <c r="J4425">
        <v>4422</v>
      </c>
      <c r="K4425" s="43">
        <v>0.61156012810471205</v>
      </c>
      <c r="L4425">
        <v>0.98796204178599745</v>
      </c>
      <c r="M4425">
        <v>0.26225819502404191</v>
      </c>
      <c r="N4425" s="44">
        <v>0.36347724219985067</v>
      </c>
      <c r="O4425" s="161"/>
      <c r="P4425" s="162"/>
      <c r="Q4425" s="162"/>
      <c r="R4425" s="163"/>
      <c r="S4425" s="161"/>
      <c r="V4425" s="163"/>
      <c r="W4425" s="164"/>
      <c r="X4425" s="164"/>
    </row>
    <row r="4426" spans="10:24" x14ac:dyDescent="0.25">
      <c r="J4426">
        <v>4423</v>
      </c>
      <c r="K4426" s="43">
        <v>0.90677899045242438</v>
      </c>
      <c r="L4426">
        <v>0.48017220895158153</v>
      </c>
      <c r="M4426">
        <v>0.24527774356894694</v>
      </c>
      <c r="N4426" s="44">
        <v>4.7873392164218931E-2</v>
      </c>
      <c r="O4426" s="161"/>
      <c r="P4426" s="162"/>
      <c r="Q4426" s="162"/>
      <c r="R4426" s="163"/>
      <c r="S4426" s="161"/>
      <c r="V4426" s="163"/>
      <c r="W4426" s="164"/>
      <c r="X4426" s="164"/>
    </row>
    <row r="4427" spans="10:24" x14ac:dyDescent="0.25">
      <c r="J4427">
        <v>4424</v>
      </c>
      <c r="K4427" s="43">
        <v>0.90156610065453746</v>
      </c>
      <c r="L4427">
        <v>0.33322099353108736</v>
      </c>
      <c r="M4427">
        <v>9.7775806661360987E-3</v>
      </c>
      <c r="N4427" s="44">
        <v>0.51295472101422979</v>
      </c>
      <c r="O4427" s="161"/>
      <c r="P4427" s="162"/>
      <c r="Q4427" s="162"/>
      <c r="R4427" s="163"/>
      <c r="S4427" s="161"/>
      <c r="V4427" s="163"/>
      <c r="W4427" s="164"/>
      <c r="X4427" s="164"/>
    </row>
    <row r="4428" spans="10:24" x14ac:dyDescent="0.25">
      <c r="J4428">
        <v>4425</v>
      </c>
      <c r="K4428" s="43">
        <v>0.15791141122864594</v>
      </c>
      <c r="L4428">
        <v>0.11343211266196807</v>
      </c>
      <c r="M4428">
        <v>0.72767604979595013</v>
      </c>
      <c r="N4428" s="44">
        <v>0.60847494216799225</v>
      </c>
      <c r="O4428" s="161"/>
      <c r="P4428" s="162"/>
      <c r="Q4428" s="162"/>
      <c r="R4428" s="163"/>
      <c r="S4428" s="161"/>
      <c r="V4428" s="163"/>
      <c r="W4428" s="164"/>
      <c r="X4428" s="164"/>
    </row>
    <row r="4429" spans="10:24" x14ac:dyDescent="0.25">
      <c r="J4429">
        <v>4426</v>
      </c>
      <c r="K4429" s="43">
        <v>0.28258638161260474</v>
      </c>
      <c r="L4429">
        <v>0.27350930928640416</v>
      </c>
      <c r="M4429">
        <v>0.87935044076833202</v>
      </c>
      <c r="N4429" s="44">
        <v>2.1777633702890875E-2</v>
      </c>
      <c r="O4429" s="161"/>
      <c r="P4429" s="162"/>
      <c r="Q4429" s="162"/>
      <c r="R4429" s="163"/>
      <c r="S4429" s="161"/>
      <c r="V4429" s="163"/>
      <c r="W4429" s="164"/>
      <c r="X4429" s="164"/>
    </row>
    <row r="4430" spans="10:24" x14ac:dyDescent="0.25">
      <c r="J4430">
        <v>4427</v>
      </c>
      <c r="K4430" s="43">
        <v>3.2364849893244285E-2</v>
      </c>
      <c r="L4430">
        <v>0.72072503703456992</v>
      </c>
      <c r="M4430">
        <v>0.14918928502627749</v>
      </c>
      <c r="N4430" s="44">
        <v>0.5625369938517043</v>
      </c>
      <c r="O4430" s="161"/>
      <c r="P4430" s="162"/>
      <c r="Q4430" s="162"/>
      <c r="R4430" s="163"/>
      <c r="S4430" s="161"/>
      <c r="V4430" s="163"/>
      <c r="W4430" s="164"/>
      <c r="X4430" s="164"/>
    </row>
    <row r="4431" spans="10:24" x14ac:dyDescent="0.25">
      <c r="J4431">
        <v>4428</v>
      </c>
      <c r="K4431" s="43">
        <v>0.29726549531649438</v>
      </c>
      <c r="L4431">
        <v>0.54344874832341095</v>
      </c>
      <c r="M4431">
        <v>0.62902558414743703</v>
      </c>
      <c r="N4431" s="44">
        <v>6.7536298177815368E-2</v>
      </c>
      <c r="O4431" s="161"/>
      <c r="P4431" s="162"/>
      <c r="Q4431" s="162"/>
      <c r="R4431" s="163"/>
      <c r="S4431" s="161"/>
      <c r="V4431" s="163"/>
      <c r="W4431" s="164"/>
      <c r="X4431" s="164"/>
    </row>
    <row r="4432" spans="10:24" x14ac:dyDescent="0.25">
      <c r="J4432">
        <v>4429</v>
      </c>
      <c r="K4432" s="43">
        <v>0.24660940526323738</v>
      </c>
      <c r="L4432">
        <v>0.59926081708903045</v>
      </c>
      <c r="M4432">
        <v>0.16594146796828013</v>
      </c>
      <c r="N4432" s="44">
        <v>0.75451452113962592</v>
      </c>
      <c r="O4432" s="161"/>
      <c r="P4432" s="162"/>
      <c r="Q4432" s="162"/>
      <c r="R4432" s="163"/>
      <c r="S4432" s="161"/>
      <c r="V4432" s="163"/>
      <c r="W4432" s="164"/>
      <c r="X4432" s="164"/>
    </row>
    <row r="4433" spans="10:24" x14ac:dyDescent="0.25">
      <c r="J4433">
        <v>4430</v>
      </c>
      <c r="K4433" s="43">
        <v>1.3955944226642814E-2</v>
      </c>
      <c r="L4433">
        <v>0.60445853255414317</v>
      </c>
      <c r="M4433">
        <v>0.68131004269962725</v>
      </c>
      <c r="N4433" s="44">
        <v>0.79340030350377899</v>
      </c>
      <c r="O4433" s="161"/>
      <c r="P4433" s="162"/>
      <c r="Q4433" s="162"/>
      <c r="R4433" s="163"/>
      <c r="S4433" s="161"/>
      <c r="V4433" s="163"/>
      <c r="W4433" s="164"/>
      <c r="X4433" s="164"/>
    </row>
    <row r="4434" spans="10:24" x14ac:dyDescent="0.25">
      <c r="J4434">
        <v>4431</v>
      </c>
      <c r="K4434" s="43">
        <v>1.8162487871590693E-2</v>
      </c>
      <c r="L4434">
        <v>0.66820708678439111</v>
      </c>
      <c r="M4434">
        <v>0.49324641449472173</v>
      </c>
      <c r="N4434" s="44">
        <v>0.306508627062545</v>
      </c>
      <c r="O4434" s="161"/>
      <c r="P4434" s="162"/>
      <c r="Q4434" s="162"/>
      <c r="R4434" s="163"/>
      <c r="S4434" s="161"/>
      <c r="V4434" s="163"/>
      <c r="W4434" s="164"/>
      <c r="X4434" s="164"/>
    </row>
    <row r="4435" spans="10:24" x14ac:dyDescent="0.25">
      <c r="J4435">
        <v>4432</v>
      </c>
      <c r="K4435" s="43">
        <v>0.39643781318156579</v>
      </c>
      <c r="L4435">
        <v>0.26163233652396467</v>
      </c>
      <c r="M4435">
        <v>0.78212770192749592</v>
      </c>
      <c r="N4435" s="44">
        <v>0.45085433789178697</v>
      </c>
      <c r="O4435" s="161"/>
      <c r="P4435" s="162"/>
      <c r="Q4435" s="162"/>
      <c r="R4435" s="163"/>
      <c r="S4435" s="161"/>
      <c r="V4435" s="163"/>
      <c r="W4435" s="164"/>
      <c r="X4435" s="164"/>
    </row>
    <row r="4436" spans="10:24" x14ac:dyDescent="0.25">
      <c r="J4436">
        <v>4433</v>
      </c>
      <c r="K4436" s="43">
        <v>0.91046957065184086</v>
      </c>
      <c r="L4436">
        <v>0.74540513003428277</v>
      </c>
      <c r="M4436">
        <v>0.27233750882199015</v>
      </c>
      <c r="N4436" s="44">
        <v>0.30018443813010431</v>
      </c>
      <c r="O4436" s="161"/>
      <c r="P4436" s="162"/>
      <c r="Q4436" s="162"/>
      <c r="R4436" s="163"/>
      <c r="S4436" s="161"/>
      <c r="V4436" s="163"/>
      <c r="W4436" s="164"/>
      <c r="X4436" s="164"/>
    </row>
    <row r="4437" spans="10:24" x14ac:dyDescent="0.25">
      <c r="J4437">
        <v>4434</v>
      </c>
      <c r="K4437" s="43">
        <v>0.33750622233332717</v>
      </c>
      <c r="L4437">
        <v>0.64044153240481139</v>
      </c>
      <c r="M4437">
        <v>0.1119223826137814</v>
      </c>
      <c r="N4437" s="44">
        <v>0.7918640682093403</v>
      </c>
      <c r="O4437" s="161"/>
      <c r="P4437" s="162"/>
      <c r="Q4437" s="162"/>
      <c r="R4437" s="163"/>
      <c r="S4437" s="161"/>
      <c r="V4437" s="163"/>
      <c r="W4437" s="164"/>
      <c r="X4437" s="164"/>
    </row>
    <row r="4438" spans="10:24" x14ac:dyDescent="0.25">
      <c r="J4438">
        <v>4435</v>
      </c>
      <c r="K4438" s="43">
        <v>0.14901818943819611</v>
      </c>
      <c r="L4438">
        <v>0.7383152505977062</v>
      </c>
      <c r="M4438">
        <v>0.70141853628281747</v>
      </c>
      <c r="N4438" s="44">
        <v>0.10111571794438623</v>
      </c>
      <c r="O4438" s="161"/>
      <c r="P4438" s="162"/>
      <c r="Q4438" s="162"/>
      <c r="R4438" s="163"/>
      <c r="S4438" s="161"/>
      <c r="V4438" s="163"/>
      <c r="W4438" s="164"/>
      <c r="X4438" s="164"/>
    </row>
    <row r="4439" spans="10:24" x14ac:dyDescent="0.25">
      <c r="J4439">
        <v>4436</v>
      </c>
      <c r="K4439" s="43">
        <v>0.23846112681856491</v>
      </c>
      <c r="L4439">
        <v>0.20332321207826964</v>
      </c>
      <c r="M4439">
        <v>0.39615462045910488</v>
      </c>
      <c r="N4439" s="44">
        <v>4.4002025282857904E-2</v>
      </c>
      <c r="O4439" s="161"/>
      <c r="P4439" s="162"/>
      <c r="Q4439" s="162"/>
      <c r="R4439" s="163"/>
      <c r="S4439" s="161"/>
      <c r="V4439" s="163"/>
      <c r="W4439" s="164"/>
      <c r="X4439" s="164"/>
    </row>
    <row r="4440" spans="10:24" x14ac:dyDescent="0.25">
      <c r="J4440">
        <v>4437</v>
      </c>
      <c r="K4440" s="43">
        <v>0.43428352207203602</v>
      </c>
      <c r="L4440">
        <v>0.15351891317273847</v>
      </c>
      <c r="M4440">
        <v>0.63632088609422299</v>
      </c>
      <c r="N4440" s="44">
        <v>0.24578693189821532</v>
      </c>
      <c r="O4440" s="161"/>
      <c r="P4440" s="162"/>
      <c r="Q4440" s="162"/>
      <c r="R4440" s="163"/>
      <c r="S4440" s="161"/>
      <c r="V4440" s="163"/>
      <c r="W4440" s="164"/>
      <c r="X4440" s="164"/>
    </row>
    <row r="4441" spans="10:24" x14ac:dyDescent="0.25">
      <c r="J4441">
        <v>4438</v>
      </c>
      <c r="K4441" s="43">
        <v>8.0898914685466172E-2</v>
      </c>
      <c r="L4441">
        <v>0.89807109554519571</v>
      </c>
      <c r="M4441">
        <v>0.65937891210866062</v>
      </c>
      <c r="N4441" s="44">
        <v>0.48294712988139288</v>
      </c>
      <c r="O4441" s="161"/>
      <c r="P4441" s="162"/>
      <c r="Q4441" s="162"/>
      <c r="R4441" s="163"/>
      <c r="S4441" s="161"/>
      <c r="V4441" s="163"/>
      <c r="W4441" s="164"/>
      <c r="X4441" s="164"/>
    </row>
    <row r="4442" spans="10:24" x14ac:dyDescent="0.25">
      <c r="J4442">
        <v>4439</v>
      </c>
      <c r="K4442" s="43">
        <v>0.40407943307631788</v>
      </c>
      <c r="L4442">
        <v>0.23816785842987398</v>
      </c>
      <c r="M4442">
        <v>1.65661442852435E-2</v>
      </c>
      <c r="N4442" s="44">
        <v>0.69151452340639374</v>
      </c>
      <c r="O4442" s="161"/>
      <c r="P4442" s="162"/>
      <c r="Q4442" s="162"/>
      <c r="R4442" s="163"/>
      <c r="S4442" s="161"/>
      <c r="V4442" s="163"/>
      <c r="W4442" s="164"/>
      <c r="X4442" s="164"/>
    </row>
    <row r="4443" spans="10:24" x14ac:dyDescent="0.25">
      <c r="J4443">
        <v>4440</v>
      </c>
      <c r="K4443" s="43">
        <v>0.61862433672373607</v>
      </c>
      <c r="L4443">
        <v>0.57412139913923965</v>
      </c>
      <c r="M4443">
        <v>0.50497229441055924</v>
      </c>
      <c r="N4443" s="44">
        <v>0.65877595785357324</v>
      </c>
      <c r="O4443" s="161"/>
      <c r="P4443" s="162"/>
      <c r="Q4443" s="162"/>
      <c r="R4443" s="163"/>
      <c r="S4443" s="161"/>
      <c r="V4443" s="163"/>
      <c r="W4443" s="164"/>
      <c r="X4443" s="164"/>
    </row>
    <row r="4444" spans="10:24" x14ac:dyDescent="0.25">
      <c r="J4444">
        <v>4441</v>
      </c>
      <c r="K4444" s="43">
        <v>0.54238373130592843</v>
      </c>
      <c r="L4444">
        <v>0.35354697681290648</v>
      </c>
      <c r="M4444">
        <v>0.22334754350213759</v>
      </c>
      <c r="N4444" s="44">
        <v>0.62151895255958722</v>
      </c>
      <c r="O4444" s="161"/>
      <c r="P4444" s="162"/>
      <c r="Q4444" s="162"/>
      <c r="R4444" s="163"/>
      <c r="S4444" s="161"/>
      <c r="V4444" s="163"/>
      <c r="W4444" s="164"/>
      <c r="X4444" s="164"/>
    </row>
    <row r="4445" spans="10:24" x14ac:dyDescent="0.25">
      <c r="J4445">
        <v>4442</v>
      </c>
      <c r="K4445" s="43">
        <v>0.27595152025838332</v>
      </c>
      <c r="L4445">
        <v>0.4945357559111121</v>
      </c>
      <c r="M4445">
        <v>0.78600654616790733</v>
      </c>
      <c r="N4445" s="44">
        <v>0.18392065427434157</v>
      </c>
      <c r="O4445" s="161"/>
      <c r="P4445" s="162"/>
      <c r="Q4445" s="162"/>
      <c r="R4445" s="163"/>
      <c r="S4445" s="161"/>
      <c r="V4445" s="163"/>
      <c r="W4445" s="164"/>
      <c r="X4445" s="164"/>
    </row>
    <row r="4446" spans="10:24" x14ac:dyDescent="0.25">
      <c r="J4446">
        <v>4443</v>
      </c>
      <c r="K4446" s="43">
        <v>0.76870455549662586</v>
      </c>
      <c r="L4446">
        <v>0.49496299974521729</v>
      </c>
      <c r="M4446">
        <v>0.3650889920904492</v>
      </c>
      <c r="N4446" s="44">
        <v>0.75574380714427414</v>
      </c>
      <c r="O4446" s="161"/>
      <c r="P4446" s="162"/>
      <c r="Q4446" s="162"/>
      <c r="R4446" s="163"/>
      <c r="S4446" s="161"/>
      <c r="V4446" s="163"/>
      <c r="W4446" s="164"/>
      <c r="X4446" s="164"/>
    </row>
    <row r="4447" spans="10:24" x14ac:dyDescent="0.25">
      <c r="J4447">
        <v>4444</v>
      </c>
      <c r="K4447" s="43">
        <v>0.36912484088928688</v>
      </c>
      <c r="L4447">
        <v>8.6776344424887908E-2</v>
      </c>
      <c r="M4447">
        <v>0.56200201969894703</v>
      </c>
      <c r="N4447" s="44">
        <v>0.1235753402250569</v>
      </c>
      <c r="O4447" s="161"/>
      <c r="P4447" s="162"/>
      <c r="Q4447" s="162"/>
      <c r="R4447" s="163"/>
      <c r="S4447" s="161"/>
      <c r="V4447" s="163"/>
      <c r="W4447" s="164"/>
      <c r="X4447" s="164"/>
    </row>
    <row r="4448" spans="10:24" x14ac:dyDescent="0.25">
      <c r="J4448">
        <v>4445</v>
      </c>
      <c r="K4448" s="43">
        <v>0.61606824658954606</v>
      </c>
      <c r="L4448">
        <v>0.47166694523570041</v>
      </c>
      <c r="M4448">
        <v>0.69159280158081093</v>
      </c>
      <c r="N4448" s="44">
        <v>0.3183036882703727</v>
      </c>
      <c r="O4448" s="161"/>
      <c r="P4448" s="162"/>
      <c r="Q4448" s="162"/>
      <c r="R4448" s="163"/>
      <c r="S4448" s="161"/>
      <c r="V4448" s="163"/>
      <c r="W4448" s="164"/>
      <c r="X4448" s="164"/>
    </row>
    <row r="4449" spans="10:24" x14ac:dyDescent="0.25">
      <c r="J4449">
        <v>4446</v>
      </c>
      <c r="K4449" s="43">
        <v>0.71209931649400104</v>
      </c>
      <c r="L4449">
        <v>0.46374784936065139</v>
      </c>
      <c r="M4449">
        <v>2.103302996243972E-2</v>
      </c>
      <c r="N4449" s="44">
        <v>0.19553539914447227</v>
      </c>
      <c r="O4449" s="161"/>
      <c r="P4449" s="162"/>
      <c r="Q4449" s="162"/>
      <c r="R4449" s="163"/>
      <c r="S4449" s="161"/>
      <c r="V4449" s="163"/>
      <c r="W4449" s="164"/>
      <c r="X4449" s="164"/>
    </row>
    <row r="4450" spans="10:24" x14ac:dyDescent="0.25">
      <c r="J4450">
        <v>4447</v>
      </c>
      <c r="K4450" s="43">
        <v>0.13171650623555387</v>
      </c>
      <c r="L4450">
        <v>0.30375333713577135</v>
      </c>
      <c r="M4450">
        <v>0.24239925592711775</v>
      </c>
      <c r="N4450" s="44">
        <v>0.75993519485531269</v>
      </c>
      <c r="O4450" s="161"/>
      <c r="P4450" s="162"/>
      <c r="Q4450" s="162"/>
      <c r="R4450" s="163"/>
      <c r="S4450" s="161"/>
      <c r="V4450" s="163"/>
      <c r="W4450" s="164"/>
      <c r="X4450" s="164"/>
    </row>
    <row r="4451" spans="10:24" x14ac:dyDescent="0.25">
      <c r="J4451">
        <v>4448</v>
      </c>
      <c r="K4451" s="43">
        <v>0.10612756088346698</v>
      </c>
      <c r="L4451">
        <v>0.75269057581002863</v>
      </c>
      <c r="M4451">
        <v>2.8908327190835137E-2</v>
      </c>
      <c r="N4451" s="44">
        <v>0.82341554115642246</v>
      </c>
      <c r="O4451" s="161"/>
      <c r="P4451" s="162"/>
      <c r="Q4451" s="162"/>
      <c r="R4451" s="163"/>
      <c r="S4451" s="161"/>
      <c r="V4451" s="163"/>
      <c r="W4451" s="164"/>
      <c r="X4451" s="164"/>
    </row>
    <row r="4452" spans="10:24" x14ac:dyDescent="0.25">
      <c r="J4452">
        <v>4449</v>
      </c>
      <c r="K4452" s="43">
        <v>0.62195561272127486</v>
      </c>
      <c r="L4452">
        <v>0.46351041309408181</v>
      </c>
      <c r="M4452">
        <v>0.43076950098096445</v>
      </c>
      <c r="N4452" s="44">
        <v>0.52339258492018759</v>
      </c>
      <c r="O4452" s="161"/>
      <c r="P4452" s="162"/>
      <c r="Q4452" s="162"/>
      <c r="R4452" s="163"/>
      <c r="S4452" s="161"/>
      <c r="V4452" s="163"/>
      <c r="W4452" s="164"/>
      <c r="X4452" s="164"/>
    </row>
    <row r="4453" spans="10:24" x14ac:dyDescent="0.25">
      <c r="J4453">
        <v>4450</v>
      </c>
      <c r="K4453" s="43">
        <v>0.5109553376555932</v>
      </c>
      <c r="L4453">
        <v>0.14279025068850915</v>
      </c>
      <c r="M4453">
        <v>0.93413598696498457</v>
      </c>
      <c r="N4453" s="44">
        <v>0.15105526830246663</v>
      </c>
      <c r="O4453" s="161"/>
      <c r="P4453" s="162"/>
      <c r="Q4453" s="162"/>
      <c r="R4453" s="163"/>
      <c r="S4453" s="161"/>
      <c r="V4453" s="163"/>
      <c r="W4453" s="164"/>
      <c r="X4453" s="164"/>
    </row>
    <row r="4454" spans="10:24" x14ac:dyDescent="0.25">
      <c r="J4454">
        <v>4451</v>
      </c>
      <c r="K4454" s="43">
        <v>0.96837533074238058</v>
      </c>
      <c r="L4454">
        <v>0.33818257201451907</v>
      </c>
      <c r="M4454">
        <v>0.56232499480177112</v>
      </c>
      <c r="N4454" s="44">
        <v>0.80522281561551468</v>
      </c>
      <c r="O4454" s="161"/>
      <c r="P4454" s="162"/>
      <c r="Q4454" s="162"/>
      <c r="R4454" s="163"/>
      <c r="S4454" s="161"/>
      <c r="V4454" s="163"/>
      <c r="W4454" s="164"/>
      <c r="X4454" s="164"/>
    </row>
    <row r="4455" spans="10:24" x14ac:dyDescent="0.25">
      <c r="J4455">
        <v>4452</v>
      </c>
      <c r="K4455" s="43">
        <v>0.92161991056112114</v>
      </c>
      <c r="L4455">
        <v>0.43975289417026153</v>
      </c>
      <c r="M4455">
        <v>0.91252098363410505</v>
      </c>
      <c r="N4455" s="44">
        <v>0.12856671386180218</v>
      </c>
      <c r="O4455" s="161"/>
      <c r="P4455" s="162"/>
      <c r="Q4455" s="162"/>
      <c r="R4455" s="163"/>
      <c r="S4455" s="161"/>
      <c r="V4455" s="163"/>
      <c r="W4455" s="164"/>
      <c r="X4455" s="164"/>
    </row>
    <row r="4456" spans="10:24" x14ac:dyDescent="0.25">
      <c r="J4456">
        <v>4453</v>
      </c>
      <c r="K4456" s="43">
        <v>0.79783366398762978</v>
      </c>
      <c r="L4456">
        <v>3.6570577223504763E-4</v>
      </c>
      <c r="M4456">
        <v>0.85996755192185892</v>
      </c>
      <c r="N4456" s="44">
        <v>0.66811364729671863</v>
      </c>
      <c r="O4456" s="161"/>
      <c r="P4456" s="162"/>
      <c r="Q4456" s="162"/>
      <c r="R4456" s="163"/>
      <c r="S4456" s="161"/>
      <c r="V4456" s="163"/>
      <c r="W4456" s="164"/>
      <c r="X4456" s="164"/>
    </row>
    <row r="4457" spans="10:24" x14ac:dyDescent="0.25">
      <c r="J4457">
        <v>4454</v>
      </c>
      <c r="K4457" s="43">
        <v>0.76283855799529787</v>
      </c>
      <c r="L4457">
        <v>0.55748434703471239</v>
      </c>
      <c r="M4457">
        <v>5.5968237508754792E-2</v>
      </c>
      <c r="N4457" s="44">
        <v>0.8862300337480179</v>
      </c>
      <c r="O4457" s="161"/>
      <c r="P4457" s="162"/>
      <c r="Q4457" s="162"/>
      <c r="R4457" s="163"/>
      <c r="S4457" s="161"/>
      <c r="V4457" s="163"/>
      <c r="W4457" s="164"/>
      <c r="X4457" s="164"/>
    </row>
    <row r="4458" spans="10:24" x14ac:dyDescent="0.25">
      <c r="J4458">
        <v>4455</v>
      </c>
      <c r="K4458" s="43">
        <v>0.72269897073818434</v>
      </c>
      <c r="L4458">
        <v>0.78631135781300387</v>
      </c>
      <c r="M4458">
        <v>0.77680971167249846</v>
      </c>
      <c r="N4458" s="44">
        <v>0.22957312351535952</v>
      </c>
      <c r="O4458" s="161"/>
      <c r="P4458" s="162"/>
      <c r="Q4458" s="162"/>
      <c r="R4458" s="163"/>
      <c r="S4458" s="161"/>
      <c r="V4458" s="163"/>
      <c r="W4458" s="164"/>
      <c r="X4458" s="164"/>
    </row>
    <row r="4459" spans="10:24" x14ac:dyDescent="0.25">
      <c r="J4459">
        <v>4456</v>
      </c>
      <c r="K4459" s="43">
        <v>0.49147382052025224</v>
      </c>
      <c r="L4459">
        <v>0.22949548664093755</v>
      </c>
      <c r="M4459">
        <v>0.3877642724124859</v>
      </c>
      <c r="N4459" s="44">
        <v>0.31703657533790097</v>
      </c>
      <c r="O4459" s="161"/>
      <c r="P4459" s="162"/>
      <c r="Q4459" s="162"/>
      <c r="R4459" s="163"/>
      <c r="S4459" s="161"/>
      <c r="V4459" s="163"/>
      <c r="W4459" s="164"/>
      <c r="X4459" s="164"/>
    </row>
    <row r="4460" spans="10:24" x14ac:dyDescent="0.25">
      <c r="J4460">
        <v>4457</v>
      </c>
      <c r="K4460" s="43">
        <v>0.30414259225874174</v>
      </c>
      <c r="L4460">
        <v>0.81591569947931641</v>
      </c>
      <c r="M4460">
        <v>0.19823396984171948</v>
      </c>
      <c r="N4460" s="44">
        <v>3.2067819390581453E-2</v>
      </c>
      <c r="O4460" s="161"/>
      <c r="P4460" s="162"/>
      <c r="Q4460" s="162"/>
      <c r="R4460" s="163"/>
      <c r="S4460" s="161"/>
      <c r="V4460" s="163"/>
      <c r="W4460" s="164"/>
      <c r="X4460" s="164"/>
    </row>
    <row r="4461" spans="10:24" x14ac:dyDescent="0.25">
      <c r="J4461">
        <v>4458</v>
      </c>
      <c r="K4461" s="43">
        <v>0.83672362203231943</v>
      </c>
      <c r="L4461">
        <v>0.20136096390797087</v>
      </c>
      <c r="M4461">
        <v>0.19057251283378829</v>
      </c>
      <c r="N4461" s="44">
        <v>0.47696493761979197</v>
      </c>
      <c r="O4461" s="161"/>
      <c r="P4461" s="162"/>
      <c r="Q4461" s="162"/>
      <c r="R4461" s="163"/>
      <c r="S4461" s="161"/>
      <c r="V4461" s="163"/>
      <c r="W4461" s="164"/>
      <c r="X4461" s="164"/>
    </row>
    <row r="4462" spans="10:24" x14ac:dyDescent="0.25">
      <c r="J4462">
        <v>4459</v>
      </c>
      <c r="K4462" s="43">
        <v>0.58125967767952536</v>
      </c>
      <c r="L4462">
        <v>0.56894817751485482</v>
      </c>
      <c r="M4462">
        <v>0.26527513760531063</v>
      </c>
      <c r="N4462" s="44">
        <v>0.84732249414053884</v>
      </c>
      <c r="O4462" s="161"/>
      <c r="P4462" s="162"/>
      <c r="Q4462" s="162"/>
      <c r="R4462" s="163"/>
      <c r="S4462" s="161"/>
      <c r="V4462" s="163"/>
      <c r="W4462" s="164"/>
      <c r="X4462" s="164"/>
    </row>
    <row r="4463" spans="10:24" x14ac:dyDescent="0.25">
      <c r="J4463">
        <v>4460</v>
      </c>
      <c r="K4463" s="43">
        <v>0.45974069171588161</v>
      </c>
      <c r="L4463">
        <v>0.52012001153984233</v>
      </c>
      <c r="M4463">
        <v>0.14542951886195954</v>
      </c>
      <c r="N4463" s="44">
        <v>0.30865423065141395</v>
      </c>
      <c r="O4463" s="161"/>
      <c r="P4463" s="162"/>
      <c r="Q4463" s="162"/>
      <c r="R4463" s="163"/>
      <c r="S4463" s="161"/>
      <c r="V4463" s="163"/>
      <c r="W4463" s="164"/>
      <c r="X4463" s="164"/>
    </row>
    <row r="4464" spans="10:24" x14ac:dyDescent="0.25">
      <c r="J4464">
        <v>4461</v>
      </c>
      <c r="K4464" s="43">
        <v>0.85978503268617601</v>
      </c>
      <c r="L4464">
        <v>0.79955360698904843</v>
      </c>
      <c r="M4464">
        <v>0.8273913623993765</v>
      </c>
      <c r="N4464" s="44">
        <v>0.2306833677074186</v>
      </c>
      <c r="O4464" s="161"/>
      <c r="P4464" s="162"/>
      <c r="Q4464" s="162"/>
      <c r="R4464" s="163"/>
      <c r="S4464" s="161"/>
      <c r="V4464" s="163"/>
      <c r="W4464" s="164"/>
      <c r="X4464" s="164"/>
    </row>
    <row r="4465" spans="10:24" x14ac:dyDescent="0.25">
      <c r="J4465">
        <v>4462</v>
      </c>
      <c r="K4465" s="43">
        <v>0.99427804646229312</v>
      </c>
      <c r="L4465">
        <v>0.47565798377451451</v>
      </c>
      <c r="M4465">
        <v>0.98585968659485446</v>
      </c>
      <c r="N4465" s="44">
        <v>0.20555097059305671</v>
      </c>
      <c r="O4465" s="161"/>
      <c r="P4465" s="162"/>
      <c r="Q4465" s="162"/>
      <c r="R4465" s="163"/>
      <c r="S4465" s="161"/>
      <c r="V4465" s="163"/>
      <c r="W4465" s="164"/>
      <c r="X4465" s="164"/>
    </row>
    <row r="4466" spans="10:24" x14ac:dyDescent="0.25">
      <c r="J4466">
        <v>4463</v>
      </c>
      <c r="K4466" s="43">
        <v>0.43183463203676464</v>
      </c>
      <c r="L4466">
        <v>0.57393738432815733</v>
      </c>
      <c r="M4466">
        <v>0.42040412555846474</v>
      </c>
      <c r="N4466" s="44">
        <v>0.52863674080535816</v>
      </c>
      <c r="O4466" s="161"/>
      <c r="P4466" s="162"/>
      <c r="Q4466" s="162"/>
      <c r="R4466" s="163"/>
      <c r="S4466" s="161"/>
      <c r="V4466" s="163"/>
      <c r="W4466" s="164"/>
      <c r="X4466" s="164"/>
    </row>
    <row r="4467" spans="10:24" x14ac:dyDescent="0.25">
      <c r="J4467">
        <v>4464</v>
      </c>
      <c r="K4467" s="43">
        <v>0.26935814136238379</v>
      </c>
      <c r="L4467">
        <v>0.54858670897876372</v>
      </c>
      <c r="M4467">
        <v>0.56491339170620081</v>
      </c>
      <c r="N4467" s="44">
        <v>0.64563442970469342</v>
      </c>
      <c r="O4467" s="161"/>
      <c r="P4467" s="162"/>
      <c r="Q4467" s="162"/>
      <c r="R4467" s="163"/>
      <c r="S4467" s="161"/>
      <c r="V4467" s="163"/>
      <c r="W4467" s="164"/>
      <c r="X4467" s="164"/>
    </row>
    <row r="4468" spans="10:24" x14ac:dyDescent="0.25">
      <c r="J4468">
        <v>4465</v>
      </c>
      <c r="K4468" s="43">
        <v>0.78800971701610045</v>
      </c>
      <c r="L4468">
        <v>0.87317366653200079</v>
      </c>
      <c r="M4468">
        <v>0.5926649989528735</v>
      </c>
      <c r="N4468" s="44">
        <v>0.6809302245257649</v>
      </c>
      <c r="O4468" s="161"/>
      <c r="P4468" s="162"/>
      <c r="Q4468" s="162"/>
      <c r="R4468" s="163"/>
      <c r="S4468" s="161"/>
      <c r="V4468" s="163"/>
      <c r="W4468" s="164"/>
      <c r="X4468" s="164"/>
    </row>
    <row r="4469" spans="10:24" x14ac:dyDescent="0.25">
      <c r="J4469">
        <v>4466</v>
      </c>
      <c r="K4469" s="43">
        <v>0.23370790602149782</v>
      </c>
      <c r="L4469">
        <v>0.48261926540460631</v>
      </c>
      <c r="M4469">
        <v>0.35716351922664669</v>
      </c>
      <c r="N4469" s="44">
        <v>0.39873394350373415</v>
      </c>
      <c r="O4469" s="161"/>
      <c r="P4469" s="162"/>
      <c r="Q4469" s="162"/>
      <c r="R4469" s="163"/>
      <c r="S4469" s="161"/>
      <c r="V4469" s="163"/>
      <c r="W4469" s="164"/>
      <c r="X4469" s="164"/>
    </row>
    <row r="4470" spans="10:24" x14ac:dyDescent="0.25">
      <c r="J4470">
        <v>4467</v>
      </c>
      <c r="K4470" s="43">
        <v>0.83400365119897224</v>
      </c>
      <c r="L4470">
        <v>0.25296402958878406</v>
      </c>
      <c r="M4470">
        <v>7.0197593587292717E-2</v>
      </c>
      <c r="N4470" s="44">
        <v>0.82365765955444603</v>
      </c>
      <c r="O4470" s="161"/>
      <c r="P4470" s="162"/>
      <c r="Q4470" s="162"/>
      <c r="R4470" s="163"/>
      <c r="S4470" s="161"/>
      <c r="V4470" s="163"/>
      <c r="W4470" s="164"/>
      <c r="X4470" s="164"/>
    </row>
    <row r="4471" spans="10:24" x14ac:dyDescent="0.25">
      <c r="J4471">
        <v>4468</v>
      </c>
      <c r="K4471" s="43">
        <v>0.47538753302914405</v>
      </c>
      <c r="L4471">
        <v>0.2171149138912587</v>
      </c>
      <c r="M4471">
        <v>0.85410409958735112</v>
      </c>
      <c r="N4471" s="44">
        <v>0.45108834018350474</v>
      </c>
      <c r="O4471" s="161"/>
      <c r="P4471" s="162"/>
      <c r="Q4471" s="162"/>
      <c r="R4471" s="163"/>
      <c r="S4471" s="161"/>
      <c r="V4471" s="163"/>
      <c r="W4471" s="164"/>
      <c r="X4471" s="164"/>
    </row>
    <row r="4472" spans="10:24" x14ac:dyDescent="0.25">
      <c r="J4472">
        <v>4469</v>
      </c>
      <c r="K4472" s="43">
        <v>0.4805964433844212</v>
      </c>
      <c r="L4472">
        <v>0.94173598404618841</v>
      </c>
      <c r="M4472">
        <v>0.44043969830196539</v>
      </c>
      <c r="N4472" s="44">
        <v>3.2252266829031484E-2</v>
      </c>
      <c r="O4472" s="161"/>
      <c r="P4472" s="162"/>
      <c r="Q4472" s="162"/>
      <c r="R4472" s="163"/>
      <c r="S4472" s="161"/>
      <c r="V4472" s="163"/>
      <c r="W4472" s="164"/>
      <c r="X4472" s="164"/>
    </row>
    <row r="4473" spans="10:24" x14ac:dyDescent="0.25">
      <c r="J4473">
        <v>4470</v>
      </c>
      <c r="K4473" s="43">
        <v>7.9859480835909658E-2</v>
      </c>
      <c r="L4473">
        <v>0.33562757219744188</v>
      </c>
      <c r="M4473">
        <v>0.96713538328427007</v>
      </c>
      <c r="N4473" s="44">
        <v>0.9066522927940337</v>
      </c>
      <c r="O4473" s="161"/>
      <c r="P4473" s="162"/>
      <c r="Q4473" s="162"/>
      <c r="R4473" s="163"/>
      <c r="S4473" s="161"/>
      <c r="V4473" s="163"/>
      <c r="W4473" s="164"/>
      <c r="X4473" s="164"/>
    </row>
    <row r="4474" spans="10:24" x14ac:dyDescent="0.25">
      <c r="J4474">
        <v>4471</v>
      </c>
      <c r="K4474" s="43">
        <v>1.7592757542396642E-2</v>
      </c>
      <c r="L4474">
        <v>0.83418221672927484</v>
      </c>
      <c r="M4474">
        <v>0.24857576563870276</v>
      </c>
      <c r="N4474" s="44">
        <v>6.5504599114955764E-2</v>
      </c>
      <c r="O4474" s="161"/>
      <c r="P4474" s="162"/>
      <c r="Q4474" s="162"/>
      <c r="R4474" s="163"/>
      <c r="S4474" s="161"/>
      <c r="V4474" s="163"/>
      <c r="W4474" s="164"/>
      <c r="X4474" s="164"/>
    </row>
    <row r="4475" spans="10:24" x14ac:dyDescent="0.25">
      <c r="J4475">
        <v>4472</v>
      </c>
      <c r="K4475" s="43">
        <v>0.44262342360587847</v>
      </c>
      <c r="L4475">
        <v>0.4938006905868747</v>
      </c>
      <c r="M4475">
        <v>0.90782412071579532</v>
      </c>
      <c r="N4475" s="44">
        <v>0.24647878428721604</v>
      </c>
      <c r="O4475" s="161"/>
      <c r="P4475" s="162"/>
      <c r="Q4475" s="162"/>
      <c r="R4475" s="163"/>
      <c r="S4475" s="161"/>
      <c r="V4475" s="163"/>
      <c r="W4475" s="164"/>
      <c r="X4475" s="164"/>
    </row>
    <row r="4476" spans="10:24" x14ac:dyDescent="0.25">
      <c r="J4476">
        <v>4473</v>
      </c>
      <c r="K4476" s="43">
        <v>0.67228150018727684</v>
      </c>
      <c r="L4476">
        <v>0.69044434867749382</v>
      </c>
      <c r="M4476">
        <v>0.96180181310000035</v>
      </c>
      <c r="N4476" s="44">
        <v>0.97386917549477958</v>
      </c>
      <c r="O4476" s="161"/>
      <c r="P4476" s="162"/>
      <c r="Q4476" s="162"/>
      <c r="R4476" s="163"/>
      <c r="S4476" s="161"/>
      <c r="V4476" s="163"/>
      <c r="W4476" s="164"/>
      <c r="X4476" s="164"/>
    </row>
    <row r="4477" spans="10:24" x14ac:dyDescent="0.25">
      <c r="J4477">
        <v>4474</v>
      </c>
      <c r="K4477" s="43">
        <v>0.15939402809554759</v>
      </c>
      <c r="L4477">
        <v>0.673024386835265</v>
      </c>
      <c r="M4477">
        <v>0.19110681321354273</v>
      </c>
      <c r="N4477" s="44">
        <v>0.27928769107685447</v>
      </c>
      <c r="O4477" s="161"/>
      <c r="P4477" s="162"/>
      <c r="Q4477" s="162"/>
      <c r="R4477" s="163"/>
      <c r="S4477" s="161"/>
      <c r="V4477" s="163"/>
      <c r="W4477" s="164"/>
      <c r="X4477" s="164"/>
    </row>
    <row r="4478" spans="10:24" x14ac:dyDescent="0.25">
      <c r="J4478">
        <v>4475</v>
      </c>
      <c r="K4478" s="43">
        <v>0.85592473605980823</v>
      </c>
      <c r="L4478">
        <v>0.80992125660947512</v>
      </c>
      <c r="M4478">
        <v>0.14312194943485113</v>
      </c>
      <c r="N4478" s="44">
        <v>0.91642409550835213</v>
      </c>
      <c r="O4478" s="161"/>
      <c r="P4478" s="162"/>
      <c r="Q4478" s="162"/>
      <c r="R4478" s="163"/>
      <c r="S4478" s="161"/>
      <c r="V4478" s="163"/>
      <c r="W4478" s="164"/>
      <c r="X4478" s="164"/>
    </row>
    <row r="4479" spans="10:24" x14ac:dyDescent="0.25">
      <c r="J4479">
        <v>4476</v>
      </c>
      <c r="K4479" s="43">
        <v>0.514232204443828</v>
      </c>
      <c r="L4479">
        <v>0.86149649139556306</v>
      </c>
      <c r="M4479">
        <v>0.24728412121454968</v>
      </c>
      <c r="N4479" s="44">
        <v>0.53858846774756131</v>
      </c>
      <c r="O4479" s="161"/>
      <c r="P4479" s="162"/>
      <c r="Q4479" s="162"/>
      <c r="R4479" s="163"/>
      <c r="S4479" s="161"/>
      <c r="V4479" s="163"/>
      <c r="W4479" s="164"/>
      <c r="X4479" s="164"/>
    </row>
    <row r="4480" spans="10:24" x14ac:dyDescent="0.25">
      <c r="J4480">
        <v>4477</v>
      </c>
      <c r="K4480" s="43">
        <v>0.28961872781991715</v>
      </c>
      <c r="L4480">
        <v>0.65289485545058412</v>
      </c>
      <c r="M4480">
        <v>0.92935164823259242</v>
      </c>
      <c r="N4480" s="44">
        <v>2.3553835417539748E-2</v>
      </c>
      <c r="O4480" s="161"/>
      <c r="P4480" s="162"/>
      <c r="Q4480" s="162"/>
      <c r="R4480" s="163"/>
      <c r="S4480" s="161"/>
      <c r="V4480" s="163"/>
      <c r="W4480" s="164"/>
      <c r="X4480" s="164"/>
    </row>
    <row r="4481" spans="10:24" x14ac:dyDescent="0.25">
      <c r="J4481">
        <v>4478</v>
      </c>
      <c r="K4481" s="43">
        <v>0.60584821695269953</v>
      </c>
      <c r="L4481">
        <v>0.2823025198206871</v>
      </c>
      <c r="M4481">
        <v>0.37048972689974657</v>
      </c>
      <c r="N4481" s="44">
        <v>0.27309440437060062</v>
      </c>
      <c r="O4481" s="161"/>
      <c r="P4481" s="162"/>
      <c r="Q4481" s="162"/>
      <c r="R4481" s="163"/>
      <c r="S4481" s="161"/>
      <c r="V4481" s="163"/>
      <c r="W4481" s="164"/>
      <c r="X4481" s="164"/>
    </row>
    <row r="4482" spans="10:24" x14ac:dyDescent="0.25">
      <c r="J4482">
        <v>4479</v>
      </c>
      <c r="K4482" s="43">
        <v>0.8219120398299693</v>
      </c>
      <c r="L4482">
        <v>0.47151665930202924</v>
      </c>
      <c r="M4482">
        <v>0.20581138212721617</v>
      </c>
      <c r="N4482" s="44">
        <v>0.28786976158975697</v>
      </c>
      <c r="O4482" s="161"/>
      <c r="P4482" s="162"/>
      <c r="Q4482" s="162"/>
      <c r="R4482" s="163"/>
      <c r="S4482" s="161"/>
      <c r="V4482" s="163"/>
      <c r="W4482" s="164"/>
      <c r="X4482" s="164"/>
    </row>
    <row r="4483" spans="10:24" x14ac:dyDescent="0.25">
      <c r="J4483">
        <v>4480</v>
      </c>
      <c r="K4483" s="43">
        <v>5.770506780966167E-2</v>
      </c>
      <c r="L4483">
        <v>0.7035348035297222</v>
      </c>
      <c r="M4483">
        <v>0.70692591088720236</v>
      </c>
      <c r="N4483" s="44">
        <v>5.6857411665621416E-2</v>
      </c>
      <c r="O4483" s="161"/>
      <c r="P4483" s="162"/>
      <c r="Q4483" s="162"/>
      <c r="R4483" s="163"/>
      <c r="S4483" s="161"/>
      <c r="V4483" s="163"/>
      <c r="W4483" s="164"/>
      <c r="X4483" s="164"/>
    </row>
    <row r="4484" spans="10:24" x14ac:dyDescent="0.25">
      <c r="J4484">
        <v>4481</v>
      </c>
      <c r="K4484" s="43">
        <v>0.2692901832977902</v>
      </c>
      <c r="L4484">
        <v>0.27737080511259316</v>
      </c>
      <c r="M4484">
        <v>0.76407157950944871</v>
      </c>
      <c r="N4484" s="44">
        <v>0.48479605452212227</v>
      </c>
      <c r="O4484" s="161"/>
      <c r="P4484" s="162"/>
      <c r="Q4484" s="162"/>
      <c r="R4484" s="163"/>
      <c r="S4484" s="161"/>
      <c r="V4484" s="163"/>
      <c r="W4484" s="164"/>
      <c r="X4484" s="164"/>
    </row>
    <row r="4485" spans="10:24" x14ac:dyDescent="0.25">
      <c r="J4485">
        <v>4482</v>
      </c>
      <c r="K4485" s="43">
        <v>0.27868326387301401</v>
      </c>
      <c r="L4485">
        <v>0.56401798104417089</v>
      </c>
      <c r="M4485">
        <v>0.66271999620067656</v>
      </c>
      <c r="N4485" s="44">
        <v>0.57846899649957506</v>
      </c>
      <c r="O4485" s="161"/>
      <c r="P4485" s="162"/>
      <c r="Q4485" s="162"/>
      <c r="R4485" s="163"/>
      <c r="S4485" s="161"/>
      <c r="V4485" s="163"/>
      <c r="W4485" s="164"/>
      <c r="X4485" s="164"/>
    </row>
    <row r="4486" spans="10:24" x14ac:dyDescent="0.25">
      <c r="J4486">
        <v>4483</v>
      </c>
      <c r="K4486" s="43">
        <v>0.569431343832697</v>
      </c>
      <c r="L4486">
        <v>0.23661148920491482</v>
      </c>
      <c r="M4486">
        <v>0.29353720677001094</v>
      </c>
      <c r="N4486" s="44">
        <v>0.94138900133383718</v>
      </c>
      <c r="O4486" s="161"/>
      <c r="P4486" s="162"/>
      <c r="Q4486" s="162"/>
      <c r="R4486" s="163"/>
      <c r="S4486" s="161"/>
      <c r="V4486" s="163"/>
      <c r="W4486" s="164"/>
      <c r="X4486" s="164"/>
    </row>
    <row r="4487" spans="10:24" x14ac:dyDescent="0.25">
      <c r="J4487">
        <v>4484</v>
      </c>
      <c r="K4487" s="43">
        <v>2.871844372779575E-2</v>
      </c>
      <c r="L4487">
        <v>0.75195446651104147</v>
      </c>
      <c r="M4487">
        <v>0.72153590414355007</v>
      </c>
      <c r="N4487" s="44">
        <v>0.8785264561739442</v>
      </c>
      <c r="O4487" s="161"/>
      <c r="P4487" s="162"/>
      <c r="Q4487" s="162"/>
      <c r="R4487" s="163"/>
      <c r="S4487" s="161"/>
      <c r="V4487" s="163"/>
      <c r="W4487" s="164"/>
      <c r="X4487" s="164"/>
    </row>
    <row r="4488" spans="10:24" x14ac:dyDescent="0.25">
      <c r="J4488">
        <v>4485</v>
      </c>
      <c r="K4488" s="43">
        <v>0.17999149230678002</v>
      </c>
      <c r="L4488">
        <v>0.37634940545400164</v>
      </c>
      <c r="M4488">
        <v>0.66165402603414081</v>
      </c>
      <c r="N4488" s="44">
        <v>0.91395101008428525</v>
      </c>
      <c r="O4488" s="161"/>
      <c r="P4488" s="162"/>
      <c r="Q4488" s="162"/>
      <c r="R4488" s="163"/>
      <c r="S4488" s="161"/>
      <c r="V4488" s="163"/>
      <c r="W4488" s="164"/>
      <c r="X4488" s="164"/>
    </row>
    <row r="4489" spans="10:24" x14ac:dyDescent="0.25">
      <c r="J4489">
        <v>4486</v>
      </c>
      <c r="K4489" s="43">
        <v>0.33106953278485285</v>
      </c>
      <c r="L4489">
        <v>0.64876631338546542</v>
      </c>
      <c r="M4489">
        <v>0.64077113951234232</v>
      </c>
      <c r="N4489" s="44">
        <v>0.55072935880382801</v>
      </c>
      <c r="O4489" s="161"/>
      <c r="P4489" s="162"/>
      <c r="Q4489" s="162"/>
      <c r="R4489" s="163"/>
      <c r="S4489" s="161"/>
      <c r="V4489" s="163"/>
      <c r="W4489" s="164"/>
      <c r="X4489" s="164"/>
    </row>
    <row r="4490" spans="10:24" x14ac:dyDescent="0.25">
      <c r="J4490">
        <v>4487</v>
      </c>
      <c r="K4490" s="43">
        <v>0.71774608286776098</v>
      </c>
      <c r="L4490">
        <v>0.46602449568020177</v>
      </c>
      <c r="M4490">
        <v>0.74647695388487689</v>
      </c>
      <c r="N4490" s="44">
        <v>0.44964279477964364</v>
      </c>
      <c r="O4490" s="161"/>
      <c r="P4490" s="162"/>
      <c r="Q4490" s="162"/>
      <c r="R4490" s="163"/>
      <c r="S4490" s="161"/>
      <c r="V4490" s="163"/>
      <c r="W4490" s="164"/>
      <c r="X4490" s="164"/>
    </row>
    <row r="4491" spans="10:24" x14ac:dyDescent="0.25">
      <c r="J4491">
        <v>4488</v>
      </c>
      <c r="K4491" s="43">
        <v>0.85634940246537761</v>
      </c>
      <c r="L4491">
        <v>0.64633785196715399</v>
      </c>
      <c r="M4491">
        <v>0.19983854277559077</v>
      </c>
      <c r="N4491" s="44">
        <v>0.57333709723750859</v>
      </c>
      <c r="O4491" s="161"/>
      <c r="P4491" s="162"/>
      <c r="Q4491" s="162"/>
      <c r="R4491" s="163"/>
      <c r="S4491" s="161"/>
      <c r="V4491" s="163"/>
      <c r="W4491" s="164"/>
      <c r="X4491" s="164"/>
    </row>
    <row r="4492" spans="10:24" x14ac:dyDescent="0.25">
      <c r="J4492">
        <v>4489</v>
      </c>
      <c r="K4492" s="43">
        <v>0.46982937601908381</v>
      </c>
      <c r="L4492">
        <v>0.85321087732260448</v>
      </c>
      <c r="M4492">
        <v>8.2572092695787358E-4</v>
      </c>
      <c r="N4492" s="44">
        <v>0.1291102306773505</v>
      </c>
      <c r="O4492" s="161"/>
      <c r="P4492" s="162"/>
      <c r="Q4492" s="162"/>
      <c r="R4492" s="163"/>
      <c r="S4492" s="161"/>
      <c r="V4492" s="163"/>
      <c r="W4492" s="164"/>
      <c r="X4492" s="164"/>
    </row>
    <row r="4493" spans="10:24" x14ac:dyDescent="0.25">
      <c r="J4493">
        <v>4490</v>
      </c>
      <c r="K4493" s="43">
        <v>0.84638735364372486</v>
      </c>
      <c r="L4493">
        <v>4.7726280333603932E-2</v>
      </c>
      <c r="M4493">
        <v>0.79207952050974684</v>
      </c>
      <c r="N4493" s="44">
        <v>0.98222709750713677</v>
      </c>
      <c r="O4493" s="161"/>
      <c r="P4493" s="162"/>
      <c r="Q4493" s="162"/>
      <c r="R4493" s="163"/>
      <c r="S4493" s="161"/>
      <c r="V4493" s="163"/>
      <c r="W4493" s="164"/>
      <c r="X4493" s="164"/>
    </row>
    <row r="4494" spans="10:24" x14ac:dyDescent="0.25">
      <c r="J4494">
        <v>4491</v>
      </c>
      <c r="K4494" s="43">
        <v>0.53387953096695973</v>
      </c>
      <c r="L4494">
        <v>0.22258452968162756</v>
      </c>
      <c r="M4494">
        <v>0.53073199483726408</v>
      </c>
      <c r="N4494" s="44">
        <v>0.77787830272922165</v>
      </c>
      <c r="O4494" s="161"/>
      <c r="P4494" s="162"/>
      <c r="Q4494" s="162"/>
      <c r="R4494" s="163"/>
      <c r="S4494" s="161"/>
      <c r="V4494" s="163"/>
      <c r="W4494" s="164"/>
      <c r="X4494" s="164"/>
    </row>
    <row r="4495" spans="10:24" x14ac:dyDescent="0.25">
      <c r="J4495">
        <v>4492</v>
      </c>
      <c r="K4495" s="43">
        <v>0.28793249916572772</v>
      </c>
      <c r="L4495">
        <v>0.3126222352904896</v>
      </c>
      <c r="M4495">
        <v>0.76855848390431991</v>
      </c>
      <c r="N4495" s="44">
        <v>0.44160870837467747</v>
      </c>
      <c r="O4495" s="161"/>
      <c r="P4495" s="162"/>
      <c r="Q4495" s="162"/>
      <c r="R4495" s="163"/>
      <c r="S4495" s="161"/>
      <c r="V4495" s="163"/>
      <c r="W4495" s="164"/>
      <c r="X4495" s="164"/>
    </row>
    <row r="4496" spans="10:24" x14ac:dyDescent="0.25">
      <c r="J4496">
        <v>4493</v>
      </c>
      <c r="K4496" s="43">
        <v>0.38177831148795116</v>
      </c>
      <c r="L4496">
        <v>0.97511725515747438</v>
      </c>
      <c r="M4496">
        <v>0.47478434917099932</v>
      </c>
      <c r="N4496" s="44">
        <v>0.80946153878383598</v>
      </c>
      <c r="O4496" s="161"/>
      <c r="P4496" s="162"/>
      <c r="Q4496" s="162"/>
      <c r="R4496" s="163"/>
      <c r="S4496" s="161"/>
      <c r="V4496" s="163"/>
      <c r="W4496" s="164"/>
      <c r="X4496" s="164"/>
    </row>
    <row r="4497" spans="10:24" x14ac:dyDescent="0.25">
      <c r="J4497">
        <v>4494</v>
      </c>
      <c r="K4497" s="43">
        <v>0.68065851081532303</v>
      </c>
      <c r="L4497">
        <v>0.61011513630890113</v>
      </c>
      <c r="M4497">
        <v>0.20464429805853634</v>
      </c>
      <c r="N4497" s="44">
        <v>0.29243813336234459</v>
      </c>
      <c r="O4497" s="161"/>
      <c r="P4497" s="162"/>
      <c r="Q4497" s="162"/>
      <c r="R4497" s="163"/>
      <c r="S4497" s="161"/>
      <c r="V4497" s="163"/>
      <c r="W4497" s="164"/>
      <c r="X4497" s="164"/>
    </row>
    <row r="4498" spans="10:24" x14ac:dyDescent="0.25">
      <c r="J4498">
        <v>4495</v>
      </c>
      <c r="K4498" s="43">
        <v>0.27021438214669957</v>
      </c>
      <c r="L4498">
        <v>0.29535419296500587</v>
      </c>
      <c r="M4498">
        <v>0.35962613179718161</v>
      </c>
      <c r="N4498" s="44">
        <v>0.62684698621933366</v>
      </c>
      <c r="O4498" s="161"/>
      <c r="P4498" s="162"/>
      <c r="Q4498" s="162"/>
      <c r="R4498" s="163"/>
      <c r="S4498" s="161"/>
      <c r="V4498" s="163"/>
      <c r="W4498" s="164"/>
      <c r="X4498" s="164"/>
    </row>
    <row r="4499" spans="10:24" x14ac:dyDescent="0.25">
      <c r="J4499">
        <v>4496</v>
      </c>
      <c r="K4499" s="43">
        <v>0.43934425398836552</v>
      </c>
      <c r="L4499">
        <v>0.38182965336457064</v>
      </c>
      <c r="M4499">
        <v>0.43148866882299197</v>
      </c>
      <c r="N4499" s="44">
        <v>0.48245441530525868</v>
      </c>
      <c r="O4499" s="161"/>
      <c r="P4499" s="162"/>
      <c r="Q4499" s="162"/>
      <c r="R4499" s="163"/>
      <c r="S4499" s="161"/>
      <c r="V4499" s="163"/>
      <c r="W4499" s="164"/>
      <c r="X4499" s="164"/>
    </row>
    <row r="4500" spans="10:24" x14ac:dyDescent="0.25">
      <c r="J4500">
        <v>4497</v>
      </c>
      <c r="K4500" s="43">
        <v>0.3140099871581159</v>
      </c>
      <c r="L4500">
        <v>0.79587953123907618</v>
      </c>
      <c r="M4500">
        <v>1.3205119829640788E-2</v>
      </c>
      <c r="N4500" s="44">
        <v>0.70738606676050564</v>
      </c>
      <c r="O4500" s="161"/>
      <c r="P4500" s="162"/>
      <c r="Q4500" s="162"/>
      <c r="R4500" s="163"/>
      <c r="S4500" s="161"/>
      <c r="V4500" s="163"/>
      <c r="W4500" s="164"/>
      <c r="X4500" s="164"/>
    </row>
    <row r="4501" spans="10:24" x14ac:dyDescent="0.25">
      <c r="J4501">
        <v>4498</v>
      </c>
      <c r="K4501" s="43">
        <v>0.95963100699714321</v>
      </c>
      <c r="L4501">
        <v>0.59439713218904455</v>
      </c>
      <c r="M4501">
        <v>0.77922838721079768</v>
      </c>
      <c r="N4501" s="44">
        <v>0.48040355073881258</v>
      </c>
      <c r="O4501" s="161"/>
      <c r="P4501" s="162"/>
      <c r="Q4501" s="162"/>
      <c r="R4501" s="163"/>
      <c r="S4501" s="161"/>
      <c r="V4501" s="163"/>
      <c r="W4501" s="164"/>
      <c r="X4501" s="164"/>
    </row>
    <row r="4502" spans="10:24" x14ac:dyDescent="0.25">
      <c r="J4502">
        <v>4499</v>
      </c>
      <c r="K4502" s="43">
        <v>0.76555387405350295</v>
      </c>
      <c r="L4502">
        <v>0.24724188961699511</v>
      </c>
      <c r="M4502">
        <v>0.9621467486340155</v>
      </c>
      <c r="N4502" s="44">
        <v>0.83009618391825923</v>
      </c>
      <c r="O4502" s="161"/>
      <c r="P4502" s="162"/>
      <c r="Q4502" s="162"/>
      <c r="R4502" s="163"/>
      <c r="S4502" s="161"/>
      <c r="V4502" s="163"/>
      <c r="W4502" s="164"/>
      <c r="X4502" s="164"/>
    </row>
    <row r="4503" spans="10:24" x14ac:dyDescent="0.25">
      <c r="J4503">
        <v>4500</v>
      </c>
      <c r="K4503" s="43">
        <v>0.60480857289082479</v>
      </c>
      <c r="L4503">
        <v>0.9333412663620092</v>
      </c>
      <c r="M4503">
        <v>0.50878749594689332</v>
      </c>
      <c r="N4503" s="44">
        <v>0.44828482519495194</v>
      </c>
      <c r="O4503" s="161"/>
      <c r="P4503" s="162"/>
      <c r="Q4503" s="162"/>
      <c r="R4503" s="163"/>
      <c r="S4503" s="161"/>
      <c r="V4503" s="163"/>
      <c r="W4503" s="164"/>
      <c r="X4503" s="164"/>
    </row>
    <row r="4504" spans="10:24" x14ac:dyDescent="0.25">
      <c r="J4504">
        <v>4501</v>
      </c>
      <c r="K4504" s="43">
        <v>0.83065139759071283</v>
      </c>
      <c r="L4504">
        <v>0.57725871877685553</v>
      </c>
      <c r="M4504">
        <v>0.72068555586767424</v>
      </c>
      <c r="N4504" s="44">
        <v>0.92997734682132094</v>
      </c>
      <c r="O4504" s="161"/>
      <c r="P4504" s="162"/>
      <c r="Q4504" s="162"/>
      <c r="R4504" s="163"/>
      <c r="S4504" s="161"/>
      <c r="V4504" s="163"/>
      <c r="W4504" s="164"/>
      <c r="X4504" s="164"/>
    </row>
    <row r="4505" spans="10:24" x14ac:dyDescent="0.25">
      <c r="J4505">
        <v>4502</v>
      </c>
      <c r="K4505" s="43">
        <v>0.97465794812920103</v>
      </c>
      <c r="L4505">
        <v>0.2516473369991421</v>
      </c>
      <c r="M4505">
        <v>0.57763884855340197</v>
      </c>
      <c r="N4505" s="44">
        <v>0.99708096701467441</v>
      </c>
      <c r="O4505" s="161"/>
      <c r="P4505" s="162"/>
      <c r="Q4505" s="162"/>
      <c r="R4505" s="163"/>
      <c r="S4505" s="161"/>
      <c r="V4505" s="163"/>
      <c r="W4505" s="164"/>
      <c r="X4505" s="164"/>
    </row>
    <row r="4506" spans="10:24" x14ac:dyDescent="0.25">
      <c r="J4506">
        <v>4503</v>
      </c>
      <c r="K4506" s="43">
        <v>0.72793265329048196</v>
      </c>
      <c r="L4506">
        <v>0.14935486781554586</v>
      </c>
      <c r="M4506">
        <v>0.74267116857944726</v>
      </c>
      <c r="N4506" s="44">
        <v>0.90439298942634183</v>
      </c>
      <c r="O4506" s="161"/>
      <c r="P4506" s="162"/>
      <c r="Q4506" s="162"/>
      <c r="R4506" s="163"/>
      <c r="S4506" s="161"/>
      <c r="V4506" s="163"/>
      <c r="W4506" s="164"/>
      <c r="X4506" s="164"/>
    </row>
    <row r="4507" spans="10:24" x14ac:dyDescent="0.25">
      <c r="J4507">
        <v>4504</v>
      </c>
      <c r="K4507" s="43">
        <v>0.27235281292032498</v>
      </c>
      <c r="L4507">
        <v>0.17555047662015366</v>
      </c>
      <c r="M4507">
        <v>0.83519015530642138</v>
      </c>
      <c r="N4507" s="44">
        <v>9.5997604641722911E-2</v>
      </c>
      <c r="O4507" s="161"/>
      <c r="P4507" s="162"/>
      <c r="Q4507" s="162"/>
      <c r="R4507" s="163"/>
      <c r="S4507" s="161"/>
      <c r="V4507" s="163"/>
      <c r="W4507" s="164"/>
      <c r="X4507" s="164"/>
    </row>
    <row r="4508" spans="10:24" x14ac:dyDescent="0.25">
      <c r="J4508">
        <v>4505</v>
      </c>
      <c r="K4508" s="43">
        <v>0.54216014316628658</v>
      </c>
      <c r="L4508">
        <v>0.16228585835149856</v>
      </c>
      <c r="M4508">
        <v>9.7032774803777033E-2</v>
      </c>
      <c r="N4508" s="44">
        <v>0.66830965035279322</v>
      </c>
      <c r="O4508" s="161"/>
      <c r="P4508" s="162"/>
      <c r="Q4508" s="162"/>
      <c r="R4508" s="163"/>
      <c r="S4508" s="161"/>
      <c r="V4508" s="163"/>
      <c r="W4508" s="164"/>
      <c r="X4508" s="164"/>
    </row>
    <row r="4509" spans="10:24" x14ac:dyDescent="0.25">
      <c r="J4509">
        <v>4506</v>
      </c>
      <c r="K4509" s="43">
        <v>0.48548150094968889</v>
      </c>
      <c r="L4509">
        <v>0.80319051497928107</v>
      </c>
      <c r="M4509">
        <v>9.7606313846388404E-2</v>
      </c>
      <c r="N4509" s="44">
        <v>0.49705151314692264</v>
      </c>
      <c r="O4509" s="161"/>
      <c r="P4509" s="162"/>
      <c r="Q4509" s="162"/>
      <c r="R4509" s="163"/>
      <c r="S4509" s="161"/>
      <c r="V4509" s="163"/>
      <c r="W4509" s="164"/>
      <c r="X4509" s="164"/>
    </row>
    <row r="4510" spans="10:24" x14ac:dyDescent="0.25">
      <c r="J4510">
        <v>4507</v>
      </c>
      <c r="K4510" s="43">
        <v>0.3204468427458439</v>
      </c>
      <c r="L4510">
        <v>0.18746560014590108</v>
      </c>
      <c r="M4510">
        <v>0.92078830031628667</v>
      </c>
      <c r="N4510" s="44">
        <v>0.91910165687331713</v>
      </c>
      <c r="O4510" s="161"/>
      <c r="P4510" s="162"/>
      <c r="Q4510" s="162"/>
      <c r="R4510" s="163"/>
      <c r="S4510" s="161"/>
      <c r="V4510" s="163"/>
      <c r="W4510" s="164"/>
      <c r="X4510" s="164"/>
    </row>
    <row r="4511" spans="10:24" x14ac:dyDescent="0.25">
      <c r="J4511">
        <v>4508</v>
      </c>
      <c r="K4511" s="43">
        <v>8.0370971926483015E-2</v>
      </c>
      <c r="L4511">
        <v>0.22145492129705779</v>
      </c>
      <c r="M4511">
        <v>5.9212824175202794E-2</v>
      </c>
      <c r="N4511" s="44">
        <v>2.9851228738510871E-2</v>
      </c>
      <c r="O4511" s="161"/>
      <c r="P4511" s="162"/>
      <c r="Q4511" s="162"/>
      <c r="R4511" s="163"/>
      <c r="S4511" s="161"/>
      <c r="V4511" s="163"/>
      <c r="W4511" s="164"/>
      <c r="X4511" s="164"/>
    </row>
    <row r="4512" spans="10:24" x14ac:dyDescent="0.25">
      <c r="J4512">
        <v>4509</v>
      </c>
      <c r="K4512" s="43">
        <v>0.22878312480465712</v>
      </c>
      <c r="L4512">
        <v>0.97540209307684334</v>
      </c>
      <c r="M4512">
        <v>0.43342110922500587</v>
      </c>
      <c r="N4512" s="44">
        <v>0.52255486176654775</v>
      </c>
      <c r="O4512" s="161"/>
      <c r="P4512" s="162"/>
      <c r="Q4512" s="162"/>
      <c r="R4512" s="163"/>
      <c r="S4512" s="161"/>
      <c r="V4512" s="163"/>
      <c r="W4512" s="164"/>
      <c r="X4512" s="164"/>
    </row>
    <row r="4513" spans="10:24" x14ac:dyDescent="0.25">
      <c r="J4513">
        <v>4510</v>
      </c>
      <c r="K4513" s="43">
        <v>3.9482597393413199E-3</v>
      </c>
      <c r="L4513">
        <v>0.95795339363966148</v>
      </c>
      <c r="M4513">
        <v>0.97646402181172465</v>
      </c>
      <c r="N4513" s="44">
        <v>0.84745696371763823</v>
      </c>
      <c r="O4513" s="161"/>
      <c r="P4513" s="162"/>
      <c r="Q4513" s="162"/>
      <c r="R4513" s="163"/>
      <c r="S4513" s="161"/>
      <c r="V4513" s="163"/>
      <c r="W4513" s="164"/>
      <c r="X4513" s="164"/>
    </row>
    <row r="4514" spans="10:24" x14ac:dyDescent="0.25">
      <c r="J4514">
        <v>4511</v>
      </c>
      <c r="K4514" s="43">
        <v>0.23597325013744719</v>
      </c>
      <c r="L4514">
        <v>0.48333453418714145</v>
      </c>
      <c r="M4514">
        <v>0.2173585792500079</v>
      </c>
      <c r="N4514" s="44">
        <v>0.74094837689204585</v>
      </c>
      <c r="O4514" s="161"/>
      <c r="P4514" s="162"/>
      <c r="Q4514" s="162"/>
      <c r="R4514" s="163"/>
      <c r="S4514" s="161"/>
      <c r="V4514" s="163"/>
      <c r="W4514" s="164"/>
      <c r="X4514" s="164"/>
    </row>
    <row r="4515" spans="10:24" x14ac:dyDescent="0.25">
      <c r="J4515">
        <v>4512</v>
      </c>
      <c r="K4515" s="43">
        <v>3.5476867548303037E-3</v>
      </c>
      <c r="L4515">
        <v>0.8203027718605459</v>
      </c>
      <c r="M4515">
        <v>0.43999757644778326</v>
      </c>
      <c r="N4515" s="44">
        <v>0.76732955083148024</v>
      </c>
      <c r="O4515" s="161"/>
      <c r="P4515" s="162"/>
      <c r="Q4515" s="162"/>
      <c r="R4515" s="163"/>
      <c r="S4515" s="161"/>
      <c r="V4515" s="163"/>
      <c r="W4515" s="164"/>
      <c r="X4515" s="164"/>
    </row>
    <row r="4516" spans="10:24" x14ac:dyDescent="0.25">
      <c r="J4516">
        <v>4513</v>
      </c>
      <c r="K4516" s="43">
        <v>0.11654547015423877</v>
      </c>
      <c r="L4516">
        <v>0.75067312124570429</v>
      </c>
      <c r="M4516">
        <v>0.18505595954110876</v>
      </c>
      <c r="N4516" s="44">
        <v>0.70842195931549423</v>
      </c>
      <c r="O4516" s="161"/>
      <c r="P4516" s="162"/>
      <c r="Q4516" s="162"/>
      <c r="R4516" s="163"/>
      <c r="S4516" s="161"/>
      <c r="V4516" s="163"/>
      <c r="W4516" s="164"/>
      <c r="X4516" s="164"/>
    </row>
    <row r="4517" spans="10:24" x14ac:dyDescent="0.25">
      <c r="J4517">
        <v>4514</v>
      </c>
      <c r="K4517" s="43">
        <v>4.9635418846081469E-2</v>
      </c>
      <c r="L4517">
        <v>0.7989727272021433</v>
      </c>
      <c r="M4517">
        <v>0.66709546932538977</v>
      </c>
      <c r="N4517" s="44">
        <v>4.2215739212183911E-2</v>
      </c>
      <c r="O4517" s="161"/>
      <c r="P4517" s="162"/>
      <c r="Q4517" s="162"/>
      <c r="R4517" s="163"/>
      <c r="S4517" s="161"/>
      <c r="V4517" s="163"/>
      <c r="W4517" s="164"/>
      <c r="X4517" s="164"/>
    </row>
    <row r="4518" spans="10:24" x14ac:dyDescent="0.25">
      <c r="J4518">
        <v>4515</v>
      </c>
      <c r="K4518" s="43">
        <v>0.86471269258226335</v>
      </c>
      <c r="L4518">
        <v>0.36300699410694037</v>
      </c>
      <c r="M4518">
        <v>0.98443583853892902</v>
      </c>
      <c r="N4518" s="44">
        <v>0.21241711808353736</v>
      </c>
      <c r="O4518" s="161"/>
      <c r="P4518" s="162"/>
      <c r="Q4518" s="162"/>
      <c r="R4518" s="163"/>
      <c r="S4518" s="161"/>
      <c r="V4518" s="163"/>
      <c r="W4518" s="164"/>
      <c r="X4518" s="164"/>
    </row>
    <row r="4519" spans="10:24" x14ac:dyDescent="0.25">
      <c r="J4519">
        <v>4516</v>
      </c>
      <c r="K4519" s="43">
        <v>0.83296870116573585</v>
      </c>
      <c r="L4519">
        <v>0.8626237189214514</v>
      </c>
      <c r="M4519">
        <v>1.7055486529956365E-2</v>
      </c>
      <c r="N4519" s="44">
        <v>0.823790599683351</v>
      </c>
      <c r="O4519" s="161"/>
      <c r="P4519" s="162"/>
      <c r="Q4519" s="162"/>
      <c r="R4519" s="163"/>
      <c r="S4519" s="161"/>
      <c r="V4519" s="163"/>
      <c r="W4519" s="164"/>
      <c r="X4519" s="164"/>
    </row>
    <row r="4520" spans="10:24" x14ac:dyDescent="0.25">
      <c r="J4520">
        <v>4517</v>
      </c>
      <c r="K4520" s="43">
        <v>0.56579846557192259</v>
      </c>
      <c r="L4520">
        <v>0.73700559938545829</v>
      </c>
      <c r="M4520">
        <v>0.96448618124380703</v>
      </c>
      <c r="N4520" s="44">
        <v>0.68998174600070949</v>
      </c>
      <c r="O4520" s="161"/>
      <c r="P4520" s="162"/>
      <c r="Q4520" s="162"/>
      <c r="R4520" s="163"/>
      <c r="S4520" s="161"/>
      <c r="V4520" s="163"/>
      <c r="W4520" s="164"/>
      <c r="X4520" s="164"/>
    </row>
    <row r="4521" spans="10:24" x14ac:dyDescent="0.25">
      <c r="J4521">
        <v>4518</v>
      </c>
      <c r="K4521" s="43">
        <v>0.8957753076089171</v>
      </c>
      <c r="L4521">
        <v>0.94184038545355619</v>
      </c>
      <c r="M4521">
        <v>0.57707038936335053</v>
      </c>
      <c r="N4521" s="44">
        <v>1.826912803306735E-2</v>
      </c>
      <c r="O4521" s="161"/>
      <c r="P4521" s="162"/>
      <c r="Q4521" s="162"/>
      <c r="R4521" s="163"/>
      <c r="S4521" s="161"/>
      <c r="V4521" s="163"/>
      <c r="W4521" s="164"/>
      <c r="X4521" s="164"/>
    </row>
    <row r="4522" spans="10:24" x14ac:dyDescent="0.25">
      <c r="J4522">
        <v>4519</v>
      </c>
      <c r="K4522" s="43">
        <v>0.53247837544941323</v>
      </c>
      <c r="L4522">
        <v>0.62123900323935954</v>
      </c>
      <c r="M4522">
        <v>0.37639674559051073</v>
      </c>
      <c r="N4522" s="44">
        <v>0.81213661040658025</v>
      </c>
      <c r="O4522" s="161"/>
      <c r="P4522" s="162"/>
      <c r="Q4522" s="162"/>
      <c r="R4522" s="163"/>
      <c r="S4522" s="161"/>
      <c r="V4522" s="163"/>
      <c r="W4522" s="164"/>
      <c r="X4522" s="164"/>
    </row>
    <row r="4523" spans="10:24" x14ac:dyDescent="0.25">
      <c r="J4523">
        <v>4520</v>
      </c>
      <c r="K4523" s="43">
        <v>0.95653406167662836</v>
      </c>
      <c r="L4523">
        <v>0.39598470647484907</v>
      </c>
      <c r="M4523">
        <v>3.2511890641770957E-3</v>
      </c>
      <c r="N4523" s="44">
        <v>8.2359515894084634E-2</v>
      </c>
      <c r="O4523" s="161"/>
      <c r="P4523" s="162"/>
      <c r="Q4523" s="162"/>
      <c r="R4523" s="163"/>
      <c r="S4523" s="161"/>
      <c r="V4523" s="163"/>
      <c r="W4523" s="164"/>
      <c r="X4523" s="164"/>
    </row>
    <row r="4524" spans="10:24" x14ac:dyDescent="0.25">
      <c r="J4524">
        <v>4521</v>
      </c>
      <c r="K4524" s="43">
        <v>0.2370497653789545</v>
      </c>
      <c r="L4524">
        <v>0.20302319704484773</v>
      </c>
      <c r="M4524">
        <v>0.89555266761962637</v>
      </c>
      <c r="N4524" s="44">
        <v>0.59727722699729013</v>
      </c>
      <c r="O4524" s="161"/>
      <c r="P4524" s="162"/>
      <c r="Q4524" s="162"/>
      <c r="R4524" s="163"/>
      <c r="S4524" s="161"/>
      <c r="V4524" s="163"/>
      <c r="W4524" s="164"/>
      <c r="X4524" s="164"/>
    </row>
    <row r="4525" spans="10:24" x14ac:dyDescent="0.25">
      <c r="J4525">
        <v>4522</v>
      </c>
      <c r="K4525" s="43">
        <v>0.33950788337007853</v>
      </c>
      <c r="L4525">
        <v>0.17292748056142782</v>
      </c>
      <c r="M4525">
        <v>0.90837789558832194</v>
      </c>
      <c r="N4525" s="44">
        <v>0.37260809803431072</v>
      </c>
      <c r="O4525" s="161"/>
      <c r="P4525" s="162"/>
      <c r="Q4525" s="162"/>
      <c r="R4525" s="163"/>
      <c r="S4525" s="161"/>
      <c r="V4525" s="163"/>
      <c r="W4525" s="164"/>
      <c r="X4525" s="164"/>
    </row>
    <row r="4526" spans="10:24" x14ac:dyDescent="0.25">
      <c r="J4526">
        <v>4523</v>
      </c>
      <c r="K4526" s="43">
        <v>0.38143575609122793</v>
      </c>
      <c r="L4526">
        <v>9.9175564088025414E-3</v>
      </c>
      <c r="M4526">
        <v>0.355149022894241</v>
      </c>
      <c r="N4526" s="44">
        <v>0.79826911179752513</v>
      </c>
      <c r="O4526" s="161"/>
      <c r="P4526" s="162"/>
      <c r="Q4526" s="162"/>
      <c r="R4526" s="163"/>
      <c r="S4526" s="161"/>
      <c r="V4526" s="163"/>
      <c r="W4526" s="164"/>
      <c r="X4526" s="164"/>
    </row>
    <row r="4527" spans="10:24" x14ac:dyDescent="0.25">
      <c r="J4527">
        <v>4524</v>
      </c>
      <c r="K4527" s="43">
        <v>0.25709334776549719</v>
      </c>
      <c r="L4527">
        <v>0.43552369655701417</v>
      </c>
      <c r="M4527">
        <v>0.26156867963192676</v>
      </c>
      <c r="N4527" s="44">
        <v>0.42639148353702971</v>
      </c>
      <c r="O4527" s="161"/>
      <c r="P4527" s="162"/>
      <c r="Q4527" s="162"/>
      <c r="R4527" s="163"/>
      <c r="S4527" s="161"/>
      <c r="V4527" s="163"/>
      <c r="W4527" s="164"/>
      <c r="X4527" s="164"/>
    </row>
    <row r="4528" spans="10:24" x14ac:dyDescent="0.25">
      <c r="J4528">
        <v>4525</v>
      </c>
      <c r="K4528" s="43">
        <v>0.48481118752452779</v>
      </c>
      <c r="L4528">
        <v>2.3378416074549935E-2</v>
      </c>
      <c r="M4528">
        <v>0.91769770104532566</v>
      </c>
      <c r="N4528" s="44">
        <v>0.72479722325092111</v>
      </c>
      <c r="O4528" s="161"/>
      <c r="P4528" s="162"/>
      <c r="Q4528" s="162"/>
      <c r="R4528" s="163"/>
      <c r="S4528" s="161"/>
      <c r="V4528" s="163"/>
      <c r="W4528" s="164"/>
      <c r="X4528" s="164"/>
    </row>
    <row r="4529" spans="10:24" x14ac:dyDescent="0.25">
      <c r="J4529">
        <v>4526</v>
      </c>
      <c r="K4529" s="43">
        <v>0.36920094904561296</v>
      </c>
      <c r="L4529">
        <v>0.80189157264351441</v>
      </c>
      <c r="M4529">
        <v>0.68565152430288068</v>
      </c>
      <c r="N4529" s="44">
        <v>0.51508770973401152</v>
      </c>
      <c r="O4529" s="161"/>
      <c r="P4529" s="162"/>
      <c r="Q4529" s="162"/>
      <c r="R4529" s="163"/>
      <c r="S4529" s="161"/>
      <c r="V4529" s="163"/>
      <c r="W4529" s="164"/>
      <c r="X4529" s="164"/>
    </row>
    <row r="4530" spans="10:24" x14ac:dyDescent="0.25">
      <c r="J4530">
        <v>4527</v>
      </c>
      <c r="K4530" s="43">
        <v>0.51754229400301555</v>
      </c>
      <c r="L4530">
        <v>0.25546824853656236</v>
      </c>
      <c r="M4530">
        <v>2.0972455664992617E-3</v>
      </c>
      <c r="N4530" s="44">
        <v>6.5775627391103431E-2</v>
      </c>
      <c r="O4530" s="161"/>
      <c r="P4530" s="162"/>
      <c r="Q4530" s="162"/>
      <c r="R4530" s="163"/>
      <c r="S4530" s="161"/>
      <c r="V4530" s="163"/>
      <c r="W4530" s="164"/>
      <c r="X4530" s="164"/>
    </row>
    <row r="4531" spans="10:24" x14ac:dyDescent="0.25">
      <c r="J4531">
        <v>4528</v>
      </c>
      <c r="K4531" s="43">
        <v>0.82215579092399915</v>
      </c>
      <c r="L4531">
        <v>0.45235619595151499</v>
      </c>
      <c r="M4531">
        <v>0.20716044058286398</v>
      </c>
      <c r="N4531" s="44">
        <v>0.25222603751008432</v>
      </c>
      <c r="O4531" s="161"/>
      <c r="P4531" s="162"/>
      <c r="Q4531" s="162"/>
      <c r="R4531" s="163"/>
      <c r="S4531" s="161"/>
      <c r="V4531" s="163"/>
      <c r="W4531" s="164"/>
      <c r="X4531" s="164"/>
    </row>
    <row r="4532" spans="10:24" x14ac:dyDescent="0.25">
      <c r="J4532">
        <v>4529</v>
      </c>
      <c r="K4532" s="43">
        <v>2.8693106068281349E-2</v>
      </c>
      <c r="L4532">
        <v>0.61690342887955596</v>
      </c>
      <c r="M4532">
        <v>0.96787672324226992</v>
      </c>
      <c r="N4532" s="44">
        <v>0.78273249584610394</v>
      </c>
      <c r="O4532" s="161"/>
      <c r="P4532" s="162"/>
      <c r="Q4532" s="162"/>
      <c r="R4532" s="163"/>
      <c r="S4532" s="161"/>
      <c r="V4532" s="163"/>
      <c r="W4532" s="164"/>
      <c r="X4532" s="164"/>
    </row>
    <row r="4533" spans="10:24" x14ac:dyDescent="0.25">
      <c r="J4533">
        <v>4530</v>
      </c>
      <c r="K4533" s="43">
        <v>0.61737133912711795</v>
      </c>
      <c r="L4533">
        <v>0.4382670398846612</v>
      </c>
      <c r="M4533">
        <v>0.76267237253807207</v>
      </c>
      <c r="N4533" s="44">
        <v>0.59267234846241545</v>
      </c>
      <c r="O4533" s="161"/>
      <c r="P4533" s="162"/>
      <c r="Q4533" s="162"/>
      <c r="R4533" s="163"/>
      <c r="S4533" s="161"/>
      <c r="V4533" s="163"/>
      <c r="W4533" s="164"/>
      <c r="X4533" s="164"/>
    </row>
    <row r="4534" spans="10:24" x14ac:dyDescent="0.25">
      <c r="J4534">
        <v>4531</v>
      </c>
      <c r="K4534" s="43">
        <v>0.14804719914889508</v>
      </c>
      <c r="L4534">
        <v>0.8867042682801568</v>
      </c>
      <c r="M4534">
        <v>0.1947359546669728</v>
      </c>
      <c r="N4534" s="44">
        <v>0.69983615433523672</v>
      </c>
      <c r="O4534" s="161"/>
      <c r="P4534" s="162"/>
      <c r="Q4534" s="162"/>
      <c r="R4534" s="163"/>
      <c r="S4534" s="161"/>
      <c r="V4534" s="163"/>
      <c r="W4534" s="164"/>
      <c r="X4534" s="164"/>
    </row>
    <row r="4535" spans="10:24" x14ac:dyDescent="0.25">
      <c r="J4535">
        <v>4532</v>
      </c>
      <c r="K4535" s="43">
        <v>6.9662536591436619E-2</v>
      </c>
      <c r="L4535">
        <v>0.82211771566739189</v>
      </c>
      <c r="M4535">
        <v>8.3833922010417172E-2</v>
      </c>
      <c r="N4535" s="44">
        <v>0.67480592414559193</v>
      </c>
      <c r="O4535" s="161"/>
      <c r="P4535" s="162"/>
      <c r="Q4535" s="162"/>
      <c r="R4535" s="163"/>
      <c r="S4535" s="161"/>
      <c r="V4535" s="163"/>
      <c r="W4535" s="164"/>
      <c r="X4535" s="164"/>
    </row>
    <row r="4536" spans="10:24" x14ac:dyDescent="0.25">
      <c r="J4536">
        <v>4533</v>
      </c>
      <c r="K4536" s="43">
        <v>0.75246365559810069</v>
      </c>
      <c r="L4536">
        <v>0.32269964824667108</v>
      </c>
      <c r="M4536">
        <v>0.92225865773195259</v>
      </c>
      <c r="N4536" s="44">
        <v>0.83367136702308409</v>
      </c>
      <c r="O4536" s="161"/>
      <c r="P4536" s="162"/>
      <c r="Q4536" s="162"/>
      <c r="R4536" s="163"/>
      <c r="S4536" s="161"/>
      <c r="V4536" s="163"/>
      <c r="W4536" s="164"/>
      <c r="X4536" s="164"/>
    </row>
    <row r="4537" spans="10:24" x14ac:dyDescent="0.25">
      <c r="J4537">
        <v>4534</v>
      </c>
      <c r="K4537" s="43">
        <v>0.11534688725341802</v>
      </c>
      <c r="L4537">
        <v>0.85793660461080556</v>
      </c>
      <c r="M4537">
        <v>0.42171891493786451</v>
      </c>
      <c r="N4537" s="44">
        <v>0.77892227061524133</v>
      </c>
      <c r="O4537" s="161"/>
      <c r="P4537" s="162"/>
      <c r="Q4537" s="162"/>
      <c r="R4537" s="163"/>
      <c r="S4537" s="161"/>
      <c r="V4537" s="163"/>
      <c r="W4537" s="164"/>
      <c r="X4537" s="164"/>
    </row>
    <row r="4538" spans="10:24" x14ac:dyDescent="0.25">
      <c r="J4538">
        <v>4535</v>
      </c>
      <c r="K4538" s="43">
        <v>1.360017357540555E-2</v>
      </c>
      <c r="L4538">
        <v>0.21052646438362699</v>
      </c>
      <c r="M4538">
        <v>0.5813179785350665</v>
      </c>
      <c r="N4538" s="44">
        <v>0.91617063311201397</v>
      </c>
      <c r="O4538" s="161"/>
      <c r="P4538" s="162"/>
      <c r="Q4538" s="162"/>
      <c r="R4538" s="163"/>
      <c r="S4538" s="161"/>
      <c r="V4538" s="163"/>
      <c r="W4538" s="164"/>
      <c r="X4538" s="164"/>
    </row>
    <row r="4539" spans="10:24" x14ac:dyDescent="0.25">
      <c r="J4539">
        <v>4536</v>
      </c>
      <c r="K4539" s="43">
        <v>0.92967126143322176</v>
      </c>
      <c r="L4539">
        <v>0.70833951451437982</v>
      </c>
      <c r="M4539">
        <v>0.63855282773121835</v>
      </c>
      <c r="N4539" s="44">
        <v>0.74850778282750918</v>
      </c>
      <c r="O4539" s="161"/>
      <c r="P4539" s="162"/>
      <c r="Q4539" s="162"/>
      <c r="R4539" s="163"/>
      <c r="S4539" s="161"/>
      <c r="V4539" s="163"/>
      <c r="W4539" s="164"/>
      <c r="X4539" s="164"/>
    </row>
    <row r="4540" spans="10:24" x14ac:dyDescent="0.25">
      <c r="J4540">
        <v>4537</v>
      </c>
      <c r="K4540" s="43">
        <v>0.52321673243049438</v>
      </c>
      <c r="L4540">
        <v>1.7382553088380881E-3</v>
      </c>
      <c r="M4540">
        <v>0.90249915452702834</v>
      </c>
      <c r="N4540" s="44">
        <v>0.17853147278686954</v>
      </c>
      <c r="O4540" s="161"/>
      <c r="P4540" s="162"/>
      <c r="Q4540" s="162"/>
      <c r="R4540" s="163"/>
      <c r="S4540" s="161"/>
      <c r="V4540" s="163"/>
      <c r="W4540" s="164"/>
      <c r="X4540" s="164"/>
    </row>
    <row r="4541" spans="10:24" x14ac:dyDescent="0.25">
      <c r="J4541">
        <v>4538</v>
      </c>
      <c r="K4541" s="43">
        <v>0.56921104183373494</v>
      </c>
      <c r="L4541">
        <v>0.65919262971467996</v>
      </c>
      <c r="M4541">
        <v>0.22832158209131637</v>
      </c>
      <c r="N4541" s="44">
        <v>0.15166216719803882</v>
      </c>
      <c r="O4541" s="161"/>
      <c r="P4541" s="162"/>
      <c r="Q4541" s="162"/>
      <c r="R4541" s="163"/>
      <c r="S4541" s="161"/>
      <c r="V4541" s="163"/>
      <c r="W4541" s="164"/>
      <c r="X4541" s="164"/>
    </row>
    <row r="4542" spans="10:24" x14ac:dyDescent="0.25">
      <c r="J4542">
        <v>4539</v>
      </c>
      <c r="K4542" s="43">
        <v>0.61405610423053802</v>
      </c>
      <c r="L4542">
        <v>0.92935701297127771</v>
      </c>
      <c r="M4542">
        <v>0.4924944387796556</v>
      </c>
      <c r="N4542" s="44">
        <v>0.44824867752335373</v>
      </c>
      <c r="O4542" s="161"/>
      <c r="P4542" s="162"/>
      <c r="Q4542" s="162"/>
      <c r="R4542" s="163"/>
      <c r="S4542" s="161"/>
      <c r="V4542" s="163"/>
      <c r="W4542" s="164"/>
      <c r="X4542" s="164"/>
    </row>
    <row r="4543" spans="10:24" x14ac:dyDescent="0.25">
      <c r="J4543">
        <v>4540</v>
      </c>
      <c r="K4543" s="43">
        <v>0.72731089453104125</v>
      </c>
      <c r="L4543">
        <v>4.8240662567899606E-2</v>
      </c>
      <c r="M4543">
        <v>0.99162492517206624</v>
      </c>
      <c r="N4543" s="44">
        <v>3.2644307477381451E-2</v>
      </c>
      <c r="O4543" s="161"/>
      <c r="P4543" s="162"/>
      <c r="Q4543" s="162"/>
      <c r="R4543" s="163"/>
      <c r="S4543" s="161"/>
      <c r="V4543" s="163"/>
      <c r="W4543" s="164"/>
      <c r="X4543" s="164"/>
    </row>
    <row r="4544" spans="10:24" x14ac:dyDescent="0.25">
      <c r="J4544">
        <v>4541</v>
      </c>
      <c r="K4544" s="43">
        <v>0.6486529101598294</v>
      </c>
      <c r="L4544">
        <v>0.31551046752281131</v>
      </c>
      <c r="M4544">
        <v>0.18398732058749145</v>
      </c>
      <c r="N4544" s="44">
        <v>0.41173554132830847</v>
      </c>
      <c r="O4544" s="161"/>
      <c r="P4544" s="162"/>
      <c r="Q4544" s="162"/>
      <c r="R4544" s="163"/>
      <c r="S4544" s="161"/>
      <c r="V4544" s="163"/>
      <c r="W4544" s="164"/>
      <c r="X4544" s="164"/>
    </row>
    <row r="4545" spans="10:24" x14ac:dyDescent="0.25">
      <c r="J4545">
        <v>4542</v>
      </c>
      <c r="K4545" s="43">
        <v>6.3422180775461579E-2</v>
      </c>
      <c r="L4545">
        <v>0.32654695221064123</v>
      </c>
      <c r="M4545">
        <v>0.1045380444369598</v>
      </c>
      <c r="N4545" s="44">
        <v>0.37136025887657031</v>
      </c>
      <c r="O4545" s="161"/>
      <c r="P4545" s="162"/>
      <c r="Q4545" s="162"/>
      <c r="R4545" s="163"/>
      <c r="S4545" s="161"/>
      <c r="V4545" s="163"/>
      <c r="W4545" s="164"/>
      <c r="X4545" s="164"/>
    </row>
    <row r="4546" spans="10:24" x14ac:dyDescent="0.25">
      <c r="J4546">
        <v>4543</v>
      </c>
      <c r="K4546" s="43">
        <v>0.5677723649353702</v>
      </c>
      <c r="L4546">
        <v>0.70855432659514195</v>
      </c>
      <c r="M4546">
        <v>0.97820862185508317</v>
      </c>
      <c r="N4546" s="44">
        <v>0.54380469073157756</v>
      </c>
      <c r="O4546" s="161"/>
      <c r="P4546" s="162"/>
      <c r="Q4546" s="162"/>
      <c r="R4546" s="163"/>
      <c r="S4546" s="161"/>
      <c r="V4546" s="163"/>
      <c r="W4546" s="164"/>
      <c r="X4546" s="164"/>
    </row>
    <row r="4547" spans="10:24" x14ac:dyDescent="0.25">
      <c r="J4547">
        <v>4544</v>
      </c>
      <c r="K4547" s="43">
        <v>0.99599066387567403</v>
      </c>
      <c r="L4547">
        <v>8.7915481232846426E-2</v>
      </c>
      <c r="M4547">
        <v>0.95394770105373117</v>
      </c>
      <c r="N4547" s="44">
        <v>0.16432926579526286</v>
      </c>
      <c r="O4547" s="161"/>
      <c r="P4547" s="162"/>
      <c r="Q4547" s="162"/>
      <c r="R4547" s="163"/>
      <c r="S4547" s="161"/>
      <c r="V4547" s="163"/>
      <c r="W4547" s="164"/>
      <c r="X4547" s="164"/>
    </row>
    <row r="4548" spans="10:24" x14ac:dyDescent="0.25">
      <c r="J4548">
        <v>4545</v>
      </c>
      <c r="K4548" s="43">
        <v>8.9708949458018439E-2</v>
      </c>
      <c r="L4548">
        <v>0.19331268022200176</v>
      </c>
      <c r="M4548">
        <v>0.88611755668027881</v>
      </c>
      <c r="N4548" s="44">
        <v>0.83699028268350628</v>
      </c>
      <c r="O4548" s="161"/>
      <c r="P4548" s="162"/>
      <c r="Q4548" s="162"/>
      <c r="R4548" s="163"/>
      <c r="S4548" s="161"/>
      <c r="V4548" s="163"/>
      <c r="W4548" s="164"/>
      <c r="X4548" s="164"/>
    </row>
    <row r="4549" spans="10:24" x14ac:dyDescent="0.25">
      <c r="J4549">
        <v>4546</v>
      </c>
      <c r="K4549" s="43">
        <v>0.70413304142464106</v>
      </c>
      <c r="L4549">
        <v>0.34217021317394791</v>
      </c>
      <c r="M4549">
        <v>0.86620926745981452</v>
      </c>
      <c r="N4549" s="44">
        <v>0.70597842084744034</v>
      </c>
      <c r="O4549" s="161"/>
      <c r="P4549" s="162"/>
      <c r="Q4549" s="162"/>
      <c r="R4549" s="163"/>
      <c r="S4549" s="161"/>
      <c r="V4549" s="163"/>
      <c r="W4549" s="164"/>
      <c r="X4549" s="164"/>
    </row>
    <row r="4550" spans="10:24" x14ac:dyDescent="0.25">
      <c r="J4550">
        <v>4547</v>
      </c>
      <c r="K4550" s="43">
        <v>5.8792988306464844E-2</v>
      </c>
      <c r="L4550">
        <v>0.35589850990002125</v>
      </c>
      <c r="M4550">
        <v>0.58959641373601812</v>
      </c>
      <c r="N4550" s="44">
        <v>0.35667504050472787</v>
      </c>
      <c r="O4550" s="161"/>
      <c r="P4550" s="162"/>
      <c r="Q4550" s="162"/>
      <c r="R4550" s="163"/>
      <c r="S4550" s="161"/>
      <c r="V4550" s="163"/>
      <c r="W4550" s="164"/>
      <c r="X4550" s="164"/>
    </row>
    <row r="4551" spans="10:24" x14ac:dyDescent="0.25">
      <c r="J4551">
        <v>4548</v>
      </c>
      <c r="K4551" s="43">
        <v>0.2790609774428876</v>
      </c>
      <c r="L4551">
        <v>0.89315275357653479</v>
      </c>
      <c r="M4551">
        <v>0.37395903064469815</v>
      </c>
      <c r="N4551" s="44">
        <v>0.21775880673060877</v>
      </c>
      <c r="O4551" s="161"/>
      <c r="P4551" s="162"/>
      <c r="Q4551" s="162"/>
      <c r="R4551" s="163"/>
      <c r="S4551" s="161"/>
      <c r="V4551" s="163"/>
      <c r="W4551" s="164"/>
      <c r="X4551" s="164"/>
    </row>
    <row r="4552" spans="10:24" x14ac:dyDescent="0.25">
      <c r="J4552">
        <v>4549</v>
      </c>
      <c r="K4552" s="43">
        <v>0.2418431449185745</v>
      </c>
      <c r="L4552">
        <v>0.27232029144350978</v>
      </c>
      <c r="M4552">
        <v>0.8573542970002348</v>
      </c>
      <c r="N4552" s="44">
        <v>2.0481354100876037E-2</v>
      </c>
      <c r="O4552" s="161"/>
      <c r="P4552" s="162"/>
      <c r="Q4552" s="162"/>
      <c r="R4552" s="163"/>
      <c r="S4552" s="161"/>
      <c r="V4552" s="163"/>
      <c r="W4552" s="164"/>
      <c r="X4552" s="164"/>
    </row>
    <row r="4553" spans="10:24" x14ac:dyDescent="0.25">
      <c r="J4553">
        <v>4550</v>
      </c>
      <c r="K4553" s="43">
        <v>0.53935895644954479</v>
      </c>
      <c r="L4553">
        <v>0.34184582979572409</v>
      </c>
      <c r="M4553">
        <v>0.40862044926625518</v>
      </c>
      <c r="N4553" s="44">
        <v>0.84353102438188821</v>
      </c>
      <c r="O4553" s="161"/>
      <c r="P4553" s="162"/>
      <c r="Q4553" s="162"/>
      <c r="R4553" s="163"/>
      <c r="S4553" s="161"/>
      <c r="V4553" s="163"/>
      <c r="W4553" s="164"/>
      <c r="X4553" s="164"/>
    </row>
    <row r="4554" spans="10:24" x14ac:dyDescent="0.25">
      <c r="J4554">
        <v>4551</v>
      </c>
      <c r="K4554" s="43">
        <v>0.34494409486736155</v>
      </c>
      <c r="L4554">
        <v>0.45136303521298571</v>
      </c>
      <c r="M4554">
        <v>0.26566796268935366</v>
      </c>
      <c r="N4554" s="44">
        <v>0.69743659010054193</v>
      </c>
      <c r="O4554" s="161"/>
      <c r="P4554" s="162"/>
      <c r="Q4554" s="162"/>
      <c r="R4554" s="163"/>
      <c r="S4554" s="161"/>
      <c r="V4554" s="163"/>
      <c r="W4554" s="164"/>
      <c r="X4554" s="164"/>
    </row>
    <row r="4555" spans="10:24" x14ac:dyDescent="0.25">
      <c r="J4555">
        <v>4552</v>
      </c>
      <c r="K4555" s="43">
        <v>0.4921034393001168</v>
      </c>
      <c r="L4555">
        <v>0.44956427906124719</v>
      </c>
      <c r="M4555">
        <v>0.3436462966282412</v>
      </c>
      <c r="N4555" s="44">
        <v>0.43254267846068184</v>
      </c>
      <c r="O4555" s="161"/>
      <c r="P4555" s="162"/>
      <c r="Q4555" s="162"/>
      <c r="R4555" s="163"/>
      <c r="S4555" s="161"/>
      <c r="V4555" s="163"/>
      <c r="W4555" s="164"/>
      <c r="X4555" s="164"/>
    </row>
    <row r="4556" spans="10:24" x14ac:dyDescent="0.25">
      <c r="J4556">
        <v>4553</v>
      </c>
      <c r="K4556" s="43">
        <v>0.24483500160660021</v>
      </c>
      <c r="L4556">
        <v>0.21476744206390697</v>
      </c>
      <c r="M4556">
        <v>0.7882004971201908</v>
      </c>
      <c r="N4556" s="44">
        <v>0.21061345996047776</v>
      </c>
      <c r="O4556" s="161"/>
      <c r="P4556" s="162"/>
      <c r="Q4556" s="162"/>
      <c r="R4556" s="163"/>
      <c r="S4556" s="161"/>
      <c r="V4556" s="163"/>
      <c r="W4556" s="164"/>
      <c r="X4556" s="164"/>
    </row>
    <row r="4557" spans="10:24" x14ac:dyDescent="0.25">
      <c r="J4557">
        <v>4554</v>
      </c>
      <c r="K4557" s="43">
        <v>0.23578651852438359</v>
      </c>
      <c r="L4557">
        <v>0.62681722432965681</v>
      </c>
      <c r="M4557">
        <v>0.39860671738175568</v>
      </c>
      <c r="N4557" s="44">
        <v>0.1984743070390651</v>
      </c>
      <c r="O4557" s="161"/>
      <c r="P4557" s="162"/>
      <c r="Q4557" s="162"/>
      <c r="R4557" s="163"/>
      <c r="S4557" s="161"/>
      <c r="V4557" s="163"/>
      <c r="W4557" s="164"/>
      <c r="X4557" s="164"/>
    </row>
    <row r="4558" spans="10:24" x14ac:dyDescent="0.25">
      <c r="J4558">
        <v>4555</v>
      </c>
      <c r="K4558" s="43">
        <v>0.97704645599250928</v>
      </c>
      <c r="L4558">
        <v>0.21500921557164232</v>
      </c>
      <c r="M4558">
        <v>0.73988008174305731</v>
      </c>
      <c r="N4558" s="44">
        <v>0.32707068807542006</v>
      </c>
      <c r="O4558" s="161"/>
      <c r="P4558" s="162"/>
      <c r="Q4558" s="162"/>
      <c r="R4558" s="163"/>
      <c r="S4558" s="161"/>
      <c r="V4558" s="163"/>
      <c r="W4558" s="164"/>
      <c r="X4558" s="164"/>
    </row>
    <row r="4559" spans="10:24" x14ac:dyDescent="0.25">
      <c r="J4559">
        <v>4556</v>
      </c>
      <c r="K4559" s="43">
        <v>1.7055317101825063E-3</v>
      </c>
      <c r="L4559">
        <v>0.1284867369578836</v>
      </c>
      <c r="M4559">
        <v>0.16146403581297986</v>
      </c>
      <c r="N4559" s="44">
        <v>0.5349312349216615</v>
      </c>
      <c r="O4559" s="161"/>
      <c r="P4559" s="162"/>
      <c r="Q4559" s="162"/>
      <c r="R4559" s="163"/>
      <c r="S4559" s="161"/>
      <c r="V4559" s="163"/>
      <c r="W4559" s="164"/>
      <c r="X4559" s="164"/>
    </row>
    <row r="4560" spans="10:24" x14ac:dyDescent="0.25">
      <c r="J4560">
        <v>4557</v>
      </c>
      <c r="K4560" s="43">
        <v>0.96875502345409215</v>
      </c>
      <c r="L4560">
        <v>4.9491042478242542E-2</v>
      </c>
      <c r="M4560">
        <v>0.93595774584332925</v>
      </c>
      <c r="N4560" s="44">
        <v>0.66777802713950685</v>
      </c>
      <c r="O4560" s="161"/>
      <c r="P4560" s="162"/>
      <c r="Q4560" s="162"/>
      <c r="R4560" s="163"/>
      <c r="S4560" s="161"/>
      <c r="V4560" s="163"/>
      <c r="W4560" s="164"/>
      <c r="X4560" s="164"/>
    </row>
    <row r="4561" spans="10:24" x14ac:dyDescent="0.25">
      <c r="J4561">
        <v>4558</v>
      </c>
      <c r="K4561" s="43">
        <v>7.2302032333410482E-2</v>
      </c>
      <c r="L4561">
        <v>0.49394490957619508</v>
      </c>
      <c r="M4561">
        <v>5.7816957721533724E-2</v>
      </c>
      <c r="N4561" s="44">
        <v>0.72836787322753593</v>
      </c>
      <c r="O4561" s="161"/>
      <c r="P4561" s="162"/>
      <c r="Q4561" s="162"/>
      <c r="R4561" s="163"/>
      <c r="S4561" s="161"/>
      <c r="V4561" s="163"/>
      <c r="W4561" s="164"/>
      <c r="X4561" s="164"/>
    </row>
    <row r="4562" spans="10:24" x14ac:dyDescent="0.25">
      <c r="J4562">
        <v>4559</v>
      </c>
      <c r="K4562" s="43">
        <v>3.38211623977408E-2</v>
      </c>
      <c r="L4562">
        <v>0.19740446293856595</v>
      </c>
      <c r="M4562">
        <v>0.57318442638412548</v>
      </c>
      <c r="N4562" s="44">
        <v>0.69273352955948941</v>
      </c>
      <c r="O4562" s="161"/>
      <c r="P4562" s="162"/>
      <c r="Q4562" s="162"/>
      <c r="R4562" s="163"/>
      <c r="S4562" s="161"/>
      <c r="V4562" s="163"/>
      <c r="W4562" s="164"/>
      <c r="X4562" s="164"/>
    </row>
    <row r="4563" spans="10:24" x14ac:dyDescent="0.25">
      <c r="J4563">
        <v>4560</v>
      </c>
      <c r="K4563" s="43">
        <v>0.99609070893887219</v>
      </c>
      <c r="L4563">
        <v>1.085719780499983E-2</v>
      </c>
      <c r="M4563">
        <v>0.35154684929026081</v>
      </c>
      <c r="N4563" s="44">
        <v>0.33366730256097055</v>
      </c>
      <c r="O4563" s="161"/>
      <c r="P4563" s="162"/>
      <c r="Q4563" s="162"/>
      <c r="R4563" s="163"/>
      <c r="S4563" s="161"/>
      <c r="V4563" s="163"/>
      <c r="W4563" s="164"/>
      <c r="X4563" s="164"/>
    </row>
    <row r="4564" spans="10:24" x14ac:dyDescent="0.25">
      <c r="J4564">
        <v>4561</v>
      </c>
      <c r="K4564" s="43">
        <v>0.14220785799725977</v>
      </c>
      <c r="L4564">
        <v>0.20998409158219011</v>
      </c>
      <c r="M4564">
        <v>0.93428325939510726</v>
      </c>
      <c r="N4564" s="44">
        <v>0.15894271999741327</v>
      </c>
      <c r="O4564" s="161"/>
      <c r="P4564" s="162"/>
      <c r="Q4564" s="162"/>
      <c r="R4564" s="163"/>
      <c r="S4564" s="161"/>
      <c r="V4564" s="163"/>
      <c r="W4564" s="164"/>
      <c r="X4564" s="164"/>
    </row>
    <row r="4565" spans="10:24" x14ac:dyDescent="0.25">
      <c r="J4565">
        <v>4562</v>
      </c>
      <c r="K4565" s="43">
        <v>0.22132900042846704</v>
      </c>
      <c r="L4565">
        <v>0.93206809948888791</v>
      </c>
      <c r="M4565">
        <v>0.99319230097921918</v>
      </c>
      <c r="N4565" s="44">
        <v>0.5972721581385867</v>
      </c>
      <c r="O4565" s="161"/>
      <c r="P4565" s="162"/>
      <c r="Q4565" s="162"/>
      <c r="R4565" s="163"/>
      <c r="S4565" s="161"/>
      <c r="V4565" s="163"/>
      <c r="W4565" s="164"/>
      <c r="X4565" s="164"/>
    </row>
    <row r="4566" spans="10:24" x14ac:dyDescent="0.25">
      <c r="J4566">
        <v>4563</v>
      </c>
      <c r="K4566" s="43">
        <v>0.99663259113219083</v>
      </c>
      <c r="L4566">
        <v>0.70183014677870947</v>
      </c>
      <c r="M4566">
        <v>0.23706649034369853</v>
      </c>
      <c r="N4566" s="44">
        <v>0.20440076785703287</v>
      </c>
      <c r="O4566" s="161"/>
      <c r="P4566" s="162"/>
      <c r="Q4566" s="162"/>
      <c r="R4566" s="163"/>
      <c r="S4566" s="161"/>
      <c r="V4566" s="163"/>
      <c r="W4566" s="164"/>
      <c r="X4566" s="164"/>
    </row>
    <row r="4567" spans="10:24" x14ac:dyDescent="0.25">
      <c r="J4567">
        <v>4564</v>
      </c>
      <c r="K4567" s="43">
        <v>0.94371583413843674</v>
      </c>
      <c r="L4567">
        <v>0.78522180134559372</v>
      </c>
      <c r="M4567">
        <v>0.82346207307759456</v>
      </c>
      <c r="N4567" s="44">
        <v>0.12724245085263275</v>
      </c>
      <c r="O4567" s="161"/>
      <c r="P4567" s="162"/>
      <c r="Q4567" s="162"/>
      <c r="R4567" s="163"/>
      <c r="S4567" s="161"/>
      <c r="V4567" s="163"/>
      <c r="W4567" s="164"/>
      <c r="X4567" s="164"/>
    </row>
    <row r="4568" spans="10:24" x14ac:dyDescent="0.25">
      <c r="J4568">
        <v>4565</v>
      </c>
      <c r="K4568" s="43">
        <v>1.193187875430235E-2</v>
      </c>
      <c r="L4568">
        <v>0.81056888833291851</v>
      </c>
      <c r="M4568">
        <v>0.34292680828003819</v>
      </c>
      <c r="N4568" s="44">
        <v>0.77368852043025649</v>
      </c>
      <c r="O4568" s="161"/>
      <c r="P4568" s="162"/>
      <c r="Q4568" s="162"/>
      <c r="R4568" s="163"/>
      <c r="S4568" s="161"/>
      <c r="V4568" s="163"/>
      <c r="W4568" s="164"/>
      <c r="X4568" s="164"/>
    </row>
    <row r="4569" spans="10:24" x14ac:dyDescent="0.25">
      <c r="J4569">
        <v>4566</v>
      </c>
      <c r="K4569" s="43">
        <v>9.6647005159354871E-3</v>
      </c>
      <c r="L4569">
        <v>0.10471705075192461</v>
      </c>
      <c r="M4569">
        <v>0.62040293566692428</v>
      </c>
      <c r="N4569" s="44">
        <v>0.40673682874417871</v>
      </c>
      <c r="O4569" s="161"/>
      <c r="P4569" s="162"/>
      <c r="Q4569" s="162"/>
      <c r="R4569" s="163"/>
      <c r="S4569" s="161"/>
      <c r="V4569" s="163"/>
      <c r="W4569" s="164"/>
      <c r="X4569" s="164"/>
    </row>
    <row r="4570" spans="10:24" x14ac:dyDescent="0.25">
      <c r="J4570">
        <v>4567</v>
      </c>
      <c r="K4570" s="43">
        <v>0.74345486432957275</v>
      </c>
      <c r="L4570">
        <v>0.78617861494091945</v>
      </c>
      <c r="M4570">
        <v>0.39823764514837456</v>
      </c>
      <c r="N4570" s="44">
        <v>0.17120941059765871</v>
      </c>
      <c r="O4570" s="161"/>
      <c r="P4570" s="162"/>
      <c r="Q4570" s="162"/>
      <c r="R4570" s="163"/>
      <c r="S4570" s="161"/>
      <c r="V4570" s="163"/>
      <c r="W4570" s="164"/>
      <c r="X4570" s="164"/>
    </row>
    <row r="4571" spans="10:24" x14ac:dyDescent="0.25">
      <c r="J4571">
        <v>4568</v>
      </c>
      <c r="K4571" s="43">
        <v>0.16677410698499651</v>
      </c>
      <c r="L4571">
        <v>0.69988150191361154</v>
      </c>
      <c r="M4571">
        <v>0.89979673491469825</v>
      </c>
      <c r="N4571" s="44">
        <v>4.2692996706635622E-2</v>
      </c>
      <c r="O4571" s="161"/>
      <c r="P4571" s="162"/>
      <c r="Q4571" s="162"/>
      <c r="R4571" s="163"/>
      <c r="S4571" s="161"/>
      <c r="V4571" s="163"/>
      <c r="W4571" s="164"/>
      <c r="X4571" s="164"/>
    </row>
    <row r="4572" spans="10:24" x14ac:dyDescent="0.25">
      <c r="J4572">
        <v>4569</v>
      </c>
      <c r="K4572" s="43">
        <v>0.32627461380380096</v>
      </c>
      <c r="L4572">
        <v>0.13002392195779477</v>
      </c>
      <c r="M4572">
        <v>0.10370545294245981</v>
      </c>
      <c r="N4572" s="44">
        <v>0.29531404373108872</v>
      </c>
      <c r="O4572" s="161"/>
      <c r="P4572" s="162"/>
      <c r="Q4572" s="162"/>
      <c r="R4572" s="163"/>
      <c r="S4572" s="161"/>
      <c r="V4572" s="163"/>
      <c r="W4572" s="164"/>
      <c r="X4572" s="164"/>
    </row>
    <row r="4573" spans="10:24" x14ac:dyDescent="0.25">
      <c r="J4573">
        <v>4570</v>
      </c>
      <c r="K4573" s="43">
        <v>0.49828720220348022</v>
      </c>
      <c r="L4573">
        <v>0.32253718783211827</v>
      </c>
      <c r="M4573">
        <v>0.251767800869517</v>
      </c>
      <c r="N4573" s="44">
        <v>0.92586713457274095</v>
      </c>
      <c r="O4573" s="161"/>
      <c r="P4573" s="162"/>
      <c r="Q4573" s="162"/>
      <c r="R4573" s="163"/>
      <c r="S4573" s="161"/>
      <c r="V4573" s="163"/>
      <c r="W4573" s="164"/>
      <c r="X4573" s="164"/>
    </row>
    <row r="4574" spans="10:24" x14ac:dyDescent="0.25">
      <c r="J4574">
        <v>4571</v>
      </c>
      <c r="K4574" s="43">
        <v>3.1235052706727995E-2</v>
      </c>
      <c r="L4574">
        <v>0.32675304259190074</v>
      </c>
      <c r="M4574">
        <v>0.15599718062895718</v>
      </c>
      <c r="N4574" s="44">
        <v>0.75521712474551306</v>
      </c>
      <c r="O4574" s="161"/>
      <c r="P4574" s="162"/>
      <c r="Q4574" s="162"/>
      <c r="R4574" s="163"/>
      <c r="S4574" s="161"/>
      <c r="V4574" s="163"/>
      <c r="W4574" s="164"/>
      <c r="X4574" s="164"/>
    </row>
    <row r="4575" spans="10:24" x14ac:dyDescent="0.25">
      <c r="J4575">
        <v>4572</v>
      </c>
      <c r="K4575" s="43">
        <v>0.95812745953379119</v>
      </c>
      <c r="L4575">
        <v>7.6060110072676212E-2</v>
      </c>
      <c r="M4575">
        <v>8.2952775279439894E-2</v>
      </c>
      <c r="N4575" s="44">
        <v>0.16106703101021769</v>
      </c>
      <c r="O4575" s="161"/>
      <c r="P4575" s="162"/>
      <c r="Q4575" s="162"/>
      <c r="R4575" s="163"/>
      <c r="S4575" s="161"/>
      <c r="V4575" s="163"/>
      <c r="W4575" s="164"/>
      <c r="X4575" s="164"/>
    </row>
    <row r="4576" spans="10:24" x14ac:dyDescent="0.25">
      <c r="J4576">
        <v>4573</v>
      </c>
      <c r="K4576" s="43">
        <v>0.46491660253577571</v>
      </c>
      <c r="L4576">
        <v>0.181982625369982</v>
      </c>
      <c r="M4576">
        <v>0.90937530538365563</v>
      </c>
      <c r="N4576" s="44">
        <v>0.17375865697608783</v>
      </c>
      <c r="O4576" s="161"/>
      <c r="P4576" s="162"/>
      <c r="Q4576" s="162"/>
      <c r="R4576" s="163"/>
      <c r="S4576" s="161"/>
      <c r="V4576" s="163"/>
      <c r="W4576" s="164"/>
      <c r="X4576" s="164"/>
    </row>
    <row r="4577" spans="10:24" x14ac:dyDescent="0.25">
      <c r="J4577">
        <v>4574</v>
      </c>
      <c r="K4577" s="43">
        <v>0.91988125343290617</v>
      </c>
      <c r="L4577">
        <v>0.47355320545575452</v>
      </c>
      <c r="M4577">
        <v>0.28883551376774219</v>
      </c>
      <c r="N4577" s="44">
        <v>5.5639167983412841E-2</v>
      </c>
      <c r="O4577" s="161"/>
      <c r="P4577" s="162"/>
      <c r="Q4577" s="162"/>
      <c r="R4577" s="163"/>
      <c r="S4577" s="161"/>
      <c r="V4577" s="163"/>
      <c r="W4577" s="164"/>
      <c r="X4577" s="164"/>
    </row>
    <row r="4578" spans="10:24" x14ac:dyDescent="0.25">
      <c r="J4578">
        <v>4575</v>
      </c>
      <c r="K4578" s="43">
        <v>0.95914059841968302</v>
      </c>
      <c r="L4578">
        <v>0.391915576125617</v>
      </c>
      <c r="M4578">
        <v>0.28306825788054701</v>
      </c>
      <c r="N4578" s="44">
        <v>0.99353604538407847</v>
      </c>
      <c r="O4578" s="161"/>
      <c r="P4578" s="162"/>
      <c r="Q4578" s="162"/>
      <c r="R4578" s="163"/>
      <c r="S4578" s="161"/>
      <c r="V4578" s="163"/>
      <c r="W4578" s="164"/>
      <c r="X4578" s="164"/>
    </row>
    <row r="4579" spans="10:24" x14ac:dyDescent="0.25">
      <c r="J4579">
        <v>4576</v>
      </c>
      <c r="K4579" s="43">
        <v>0.93790413572083497</v>
      </c>
      <c r="L4579">
        <v>0.67187896642837863</v>
      </c>
      <c r="M4579">
        <v>0.11189053688174821</v>
      </c>
      <c r="N4579" s="44">
        <v>0.2387453165834722</v>
      </c>
      <c r="O4579" s="161"/>
      <c r="P4579" s="162"/>
      <c r="Q4579" s="162"/>
      <c r="R4579" s="163"/>
      <c r="S4579" s="161"/>
      <c r="V4579" s="163"/>
      <c r="W4579" s="164"/>
      <c r="X4579" s="164"/>
    </row>
    <row r="4580" spans="10:24" x14ac:dyDescent="0.25">
      <c r="J4580">
        <v>4577</v>
      </c>
      <c r="K4580" s="43">
        <v>0.50491916494478362</v>
      </c>
      <c r="L4580">
        <v>0.18813363459037646</v>
      </c>
      <c r="M4580">
        <v>0.17704827131913525</v>
      </c>
      <c r="N4580" s="44">
        <v>9.7477993690566755E-3</v>
      </c>
      <c r="O4580" s="161"/>
      <c r="P4580" s="162"/>
      <c r="Q4580" s="162"/>
      <c r="R4580" s="163"/>
      <c r="S4580" s="161"/>
      <c r="V4580" s="163"/>
      <c r="W4580" s="164"/>
      <c r="X4580" s="164"/>
    </row>
    <row r="4581" spans="10:24" x14ac:dyDescent="0.25">
      <c r="J4581">
        <v>4578</v>
      </c>
      <c r="K4581" s="43">
        <v>0.46080720880002279</v>
      </c>
      <c r="L4581">
        <v>0.8976999708671487</v>
      </c>
      <c r="M4581">
        <v>0.38330346599169463</v>
      </c>
      <c r="N4581" s="44">
        <v>0.63976564257494117</v>
      </c>
      <c r="O4581" s="161"/>
      <c r="P4581" s="162"/>
      <c r="Q4581" s="162"/>
      <c r="R4581" s="163"/>
      <c r="S4581" s="161"/>
      <c r="V4581" s="163"/>
      <c r="W4581" s="164"/>
      <c r="X4581" s="164"/>
    </row>
    <row r="4582" spans="10:24" x14ac:dyDescent="0.25">
      <c r="J4582">
        <v>4579</v>
      </c>
      <c r="K4582" s="43">
        <v>0.27748762666807947</v>
      </c>
      <c r="L4582">
        <v>0.29819591516987098</v>
      </c>
      <c r="M4582">
        <v>0.16796657047614583</v>
      </c>
      <c r="N4582" s="44">
        <v>0.85781210790455042</v>
      </c>
      <c r="O4582" s="161"/>
      <c r="P4582" s="162"/>
      <c r="Q4582" s="162"/>
      <c r="R4582" s="163"/>
      <c r="S4582" s="161"/>
      <c r="V4582" s="163"/>
      <c r="W4582" s="164"/>
      <c r="X4582" s="164"/>
    </row>
    <row r="4583" spans="10:24" x14ac:dyDescent="0.25">
      <c r="J4583">
        <v>4580</v>
      </c>
      <c r="K4583" s="43">
        <v>0.13054986536506141</v>
      </c>
      <c r="L4583">
        <v>0.1409703862345778</v>
      </c>
      <c r="M4583">
        <v>0.14064786681219521</v>
      </c>
      <c r="N4583" s="44">
        <v>7.7902421287037726E-2</v>
      </c>
      <c r="O4583" s="161"/>
      <c r="P4583" s="162"/>
      <c r="Q4583" s="162"/>
      <c r="R4583" s="163"/>
      <c r="S4583" s="161"/>
      <c r="V4583" s="163"/>
      <c r="W4583" s="164"/>
      <c r="X4583" s="164"/>
    </row>
    <row r="4584" spans="10:24" x14ac:dyDescent="0.25">
      <c r="J4584">
        <v>4581</v>
      </c>
      <c r="K4584" s="43">
        <v>3.0398093877094468E-2</v>
      </c>
      <c r="L4584">
        <v>1.2785173270297823E-2</v>
      </c>
      <c r="M4584">
        <v>0.41779517335866456</v>
      </c>
      <c r="N4584" s="44">
        <v>0.45807854702336359</v>
      </c>
      <c r="O4584" s="161"/>
      <c r="P4584" s="162"/>
      <c r="Q4584" s="162"/>
      <c r="R4584" s="163"/>
      <c r="S4584" s="161"/>
      <c r="V4584" s="163"/>
      <c r="W4584" s="164"/>
      <c r="X4584" s="164"/>
    </row>
    <row r="4585" spans="10:24" x14ac:dyDescent="0.25">
      <c r="J4585">
        <v>4582</v>
      </c>
      <c r="K4585" s="43">
        <v>0.73296473351574898</v>
      </c>
      <c r="L4585">
        <v>0.93671173516167261</v>
      </c>
      <c r="M4585">
        <v>0.62912477702982073</v>
      </c>
      <c r="N4585" s="44">
        <v>0.81835751066080753</v>
      </c>
      <c r="O4585" s="161"/>
      <c r="P4585" s="162"/>
      <c r="Q4585" s="162"/>
      <c r="R4585" s="163"/>
      <c r="S4585" s="161"/>
      <c r="V4585" s="163"/>
      <c r="W4585" s="164"/>
      <c r="X4585" s="164"/>
    </row>
    <row r="4586" spans="10:24" x14ac:dyDescent="0.25">
      <c r="J4586">
        <v>4583</v>
      </c>
      <c r="K4586" s="43">
        <v>0.72404215405832539</v>
      </c>
      <c r="L4586">
        <v>0.58834979886200411</v>
      </c>
      <c r="M4586">
        <v>0.38653466564516903</v>
      </c>
      <c r="N4586" s="44">
        <v>0.22529801963460827</v>
      </c>
      <c r="O4586" s="161"/>
      <c r="P4586" s="162"/>
      <c r="Q4586" s="162"/>
      <c r="R4586" s="163"/>
      <c r="S4586" s="161"/>
      <c r="V4586" s="163"/>
      <c r="W4586" s="164"/>
      <c r="X4586" s="164"/>
    </row>
    <row r="4587" spans="10:24" x14ac:dyDescent="0.25">
      <c r="J4587">
        <v>4584</v>
      </c>
      <c r="K4587" s="43">
        <v>0.56741753180020882</v>
      </c>
      <c r="L4587">
        <v>0.89716656730086886</v>
      </c>
      <c r="M4587">
        <v>0.66037508843430093</v>
      </c>
      <c r="N4587" s="44">
        <v>4.4209570488243921E-2</v>
      </c>
      <c r="O4587" s="161"/>
      <c r="P4587" s="162"/>
      <c r="Q4587" s="162"/>
      <c r="R4587" s="163"/>
      <c r="S4587" s="161"/>
      <c r="V4587" s="163"/>
      <c r="W4587" s="164"/>
      <c r="X4587" s="164"/>
    </row>
    <row r="4588" spans="10:24" x14ac:dyDescent="0.25">
      <c r="J4588">
        <v>4585</v>
      </c>
      <c r="K4588" s="43">
        <v>8.8752722376843618E-3</v>
      </c>
      <c r="L4588">
        <v>0.34924042392021148</v>
      </c>
      <c r="M4588">
        <v>0.6555635024449159</v>
      </c>
      <c r="N4588" s="44">
        <v>0.59390663539281174</v>
      </c>
      <c r="O4588" s="161"/>
      <c r="P4588" s="162"/>
      <c r="Q4588" s="162"/>
      <c r="R4588" s="163"/>
      <c r="S4588" s="161"/>
      <c r="V4588" s="163"/>
      <c r="W4588" s="164"/>
      <c r="X4588" s="164"/>
    </row>
    <row r="4589" spans="10:24" x14ac:dyDescent="0.25">
      <c r="J4589">
        <v>4586</v>
      </c>
      <c r="K4589" s="43">
        <v>0.72810648327614425</v>
      </c>
      <c r="L4589">
        <v>0.44324786977334774</v>
      </c>
      <c r="M4589">
        <v>0.30663272821760224</v>
      </c>
      <c r="N4589" s="44">
        <v>0.56716365176343253</v>
      </c>
      <c r="O4589" s="161"/>
      <c r="P4589" s="162"/>
      <c r="Q4589" s="162"/>
      <c r="R4589" s="163"/>
      <c r="S4589" s="161"/>
      <c r="V4589" s="163"/>
      <c r="W4589" s="164"/>
      <c r="X4589" s="164"/>
    </row>
    <row r="4590" spans="10:24" x14ac:dyDescent="0.25">
      <c r="J4590">
        <v>4587</v>
      </c>
      <c r="K4590" s="43">
        <v>0.62451163070745697</v>
      </c>
      <c r="L4590">
        <v>0.39684945975047869</v>
      </c>
      <c r="M4590">
        <v>0.2376810172981908</v>
      </c>
      <c r="N4590" s="44">
        <v>0.58118918873347969</v>
      </c>
      <c r="O4590" s="161"/>
      <c r="P4590" s="162"/>
      <c r="Q4590" s="162"/>
      <c r="R4590" s="163"/>
      <c r="S4590" s="161"/>
      <c r="V4590" s="163"/>
      <c r="W4590" s="164"/>
      <c r="X4590" s="164"/>
    </row>
    <row r="4591" spans="10:24" x14ac:dyDescent="0.25">
      <c r="J4591">
        <v>4588</v>
      </c>
      <c r="K4591" s="43">
        <v>0.28138482780417784</v>
      </c>
      <c r="L4591">
        <v>0.42209341265388156</v>
      </c>
      <c r="M4591">
        <v>0.51992637712987388</v>
      </c>
      <c r="N4591" s="44">
        <v>0.6486799808499536</v>
      </c>
      <c r="O4591" s="161"/>
      <c r="P4591" s="162"/>
      <c r="Q4591" s="162"/>
      <c r="R4591" s="163"/>
      <c r="S4591" s="161"/>
      <c r="V4591" s="163"/>
      <c r="W4591" s="164"/>
      <c r="X4591" s="164"/>
    </row>
    <row r="4592" spans="10:24" x14ac:dyDescent="0.25">
      <c r="J4592">
        <v>4589</v>
      </c>
      <c r="K4592" s="43">
        <v>0.19769136969625956</v>
      </c>
      <c r="L4592">
        <v>0.22929751324801906</v>
      </c>
      <c r="M4592">
        <v>0.38796589660865832</v>
      </c>
      <c r="N4592" s="44">
        <v>0.39800754556269424</v>
      </c>
      <c r="O4592" s="161"/>
      <c r="P4592" s="162"/>
      <c r="Q4592" s="162"/>
      <c r="R4592" s="163"/>
      <c r="S4592" s="161"/>
      <c r="V4592" s="163"/>
      <c r="W4592" s="164"/>
      <c r="X4592" s="164"/>
    </row>
    <row r="4593" spans="10:24" x14ac:dyDescent="0.25">
      <c r="J4593">
        <v>4590</v>
      </c>
      <c r="K4593" s="43">
        <v>0.17226475305728306</v>
      </c>
      <c r="L4593">
        <v>0.63831780460421017</v>
      </c>
      <c r="M4593">
        <v>0.48310378208764349</v>
      </c>
      <c r="N4593" s="44">
        <v>0.89671296341487783</v>
      </c>
      <c r="O4593" s="161"/>
      <c r="P4593" s="162"/>
      <c r="Q4593" s="162"/>
      <c r="R4593" s="163"/>
      <c r="S4593" s="161"/>
      <c r="V4593" s="163"/>
      <c r="W4593" s="164"/>
      <c r="X4593" s="164"/>
    </row>
    <row r="4594" spans="10:24" x14ac:dyDescent="0.25">
      <c r="J4594">
        <v>4591</v>
      </c>
      <c r="K4594" s="43">
        <v>0.82227151263591913</v>
      </c>
      <c r="L4594">
        <v>0.82354908403397431</v>
      </c>
      <c r="M4594">
        <v>0.64431354895403792</v>
      </c>
      <c r="N4594" s="44">
        <v>0.16646224105039187</v>
      </c>
      <c r="O4594" s="161"/>
      <c r="P4594" s="162"/>
      <c r="Q4594" s="162"/>
      <c r="R4594" s="163"/>
      <c r="S4594" s="161"/>
      <c r="V4594" s="163"/>
      <c r="W4594" s="164"/>
      <c r="X4594" s="164"/>
    </row>
    <row r="4595" spans="10:24" x14ac:dyDescent="0.25">
      <c r="J4595">
        <v>4592</v>
      </c>
      <c r="K4595" s="43">
        <v>0.15036538474351901</v>
      </c>
      <c r="L4595">
        <v>0.91319549718806869</v>
      </c>
      <c r="M4595">
        <v>7.2580340762783191E-2</v>
      </c>
      <c r="N4595" s="44">
        <v>0.78415213566765396</v>
      </c>
      <c r="O4595" s="161"/>
      <c r="P4595" s="162"/>
      <c r="Q4595" s="162"/>
      <c r="R4595" s="163"/>
      <c r="S4595" s="161"/>
      <c r="V4595" s="163"/>
      <c r="W4595" s="164"/>
      <c r="X4595" s="164"/>
    </row>
    <row r="4596" spans="10:24" x14ac:dyDescent="0.25">
      <c r="J4596">
        <v>4593</v>
      </c>
      <c r="K4596" s="43">
        <v>0.68186420024740046</v>
      </c>
      <c r="L4596">
        <v>0.40766970891952836</v>
      </c>
      <c r="M4596">
        <v>0.38970316893939971</v>
      </c>
      <c r="N4596" s="44">
        <v>0.52939525610952276</v>
      </c>
      <c r="O4596" s="161"/>
      <c r="P4596" s="162"/>
      <c r="Q4596" s="162"/>
      <c r="R4596" s="163"/>
      <c r="S4596" s="161"/>
      <c r="V4596" s="163"/>
      <c r="W4596" s="164"/>
      <c r="X4596" s="164"/>
    </row>
    <row r="4597" spans="10:24" x14ac:dyDescent="0.25">
      <c r="J4597">
        <v>4594</v>
      </c>
      <c r="K4597" s="43">
        <v>0.20107599394950748</v>
      </c>
      <c r="L4597">
        <v>0.9797001041747585</v>
      </c>
      <c r="M4597">
        <v>0.24366402349960492</v>
      </c>
      <c r="N4597" s="44">
        <v>4.4905369603328915E-2</v>
      </c>
      <c r="O4597" s="161"/>
      <c r="P4597" s="162"/>
      <c r="Q4597" s="162"/>
      <c r="R4597" s="163"/>
      <c r="S4597" s="161"/>
      <c r="V4597" s="163"/>
      <c r="W4597" s="164"/>
      <c r="X4597" s="164"/>
    </row>
    <row r="4598" spans="10:24" x14ac:dyDescent="0.25">
      <c r="J4598">
        <v>4595</v>
      </c>
      <c r="K4598" s="43">
        <v>0.45269044204532094</v>
      </c>
      <c r="L4598">
        <v>0.43480856663823508</v>
      </c>
      <c r="M4598">
        <v>0.87327854149120443</v>
      </c>
      <c r="N4598" s="44">
        <v>0.84831087261679605</v>
      </c>
      <c r="O4598" s="161"/>
      <c r="P4598" s="162"/>
      <c r="Q4598" s="162"/>
      <c r="R4598" s="163"/>
      <c r="S4598" s="161"/>
      <c r="V4598" s="163"/>
      <c r="W4598" s="164"/>
      <c r="X4598" s="164"/>
    </row>
    <row r="4599" spans="10:24" x14ac:dyDescent="0.25">
      <c r="J4599">
        <v>4596</v>
      </c>
      <c r="K4599" s="43">
        <v>1.5212721710771371E-2</v>
      </c>
      <c r="L4599">
        <v>0.47545744035208759</v>
      </c>
      <c r="M4599">
        <v>0.72709583968712876</v>
      </c>
      <c r="N4599" s="44">
        <v>0.20219071365789698</v>
      </c>
      <c r="O4599" s="161"/>
      <c r="P4599" s="162"/>
      <c r="Q4599" s="162"/>
      <c r="R4599" s="163"/>
      <c r="S4599" s="161"/>
      <c r="V4599" s="163"/>
      <c r="W4599" s="164"/>
      <c r="X4599" s="164"/>
    </row>
    <row r="4600" spans="10:24" x14ac:dyDescent="0.25">
      <c r="J4600">
        <v>4597</v>
      </c>
      <c r="K4600" s="43">
        <v>0.39901838735520156</v>
      </c>
      <c r="L4600">
        <v>0.46641891102280231</v>
      </c>
      <c r="M4600">
        <v>0.45872151123124949</v>
      </c>
      <c r="N4600" s="44">
        <v>0.9424618283411238</v>
      </c>
      <c r="O4600" s="161"/>
      <c r="P4600" s="162"/>
      <c r="Q4600" s="162"/>
      <c r="R4600" s="163"/>
      <c r="S4600" s="161"/>
      <c r="V4600" s="163"/>
      <c r="W4600" s="164"/>
      <c r="X4600" s="164"/>
    </row>
    <row r="4601" spans="10:24" x14ac:dyDescent="0.25">
      <c r="J4601">
        <v>4598</v>
      </c>
      <c r="K4601" s="43">
        <v>0.83575347337767114</v>
      </c>
      <c r="L4601">
        <v>0.87680721190762945</v>
      </c>
      <c r="M4601">
        <v>0.62493199519028186</v>
      </c>
      <c r="N4601" s="44">
        <v>0.46146944212302021</v>
      </c>
      <c r="O4601" s="161"/>
      <c r="P4601" s="162"/>
      <c r="Q4601" s="162"/>
      <c r="R4601" s="163"/>
      <c r="S4601" s="161"/>
      <c r="V4601" s="163"/>
      <c r="W4601" s="164"/>
      <c r="X4601" s="164"/>
    </row>
    <row r="4602" spans="10:24" x14ac:dyDescent="0.25">
      <c r="J4602">
        <v>4599</v>
      </c>
      <c r="K4602" s="43">
        <v>0.79855908687591781</v>
      </c>
      <c r="L4602">
        <v>2.2075676647186793E-2</v>
      </c>
      <c r="M4602">
        <v>6.5193460521095314E-2</v>
      </c>
      <c r="N4602" s="44">
        <v>0.77469560088390121</v>
      </c>
      <c r="O4602" s="161"/>
      <c r="P4602" s="162"/>
      <c r="Q4602" s="162"/>
      <c r="R4602" s="163"/>
      <c r="S4602" s="161"/>
      <c r="V4602" s="163"/>
      <c r="W4602" s="164"/>
      <c r="X4602" s="164"/>
    </row>
    <row r="4603" spans="10:24" x14ac:dyDescent="0.25">
      <c r="J4603">
        <v>4600</v>
      </c>
      <c r="K4603" s="43">
        <v>7.6807504872437149E-2</v>
      </c>
      <c r="L4603">
        <v>0.67932779967467039</v>
      </c>
      <c r="M4603">
        <v>0.18372048896740845</v>
      </c>
      <c r="N4603" s="44">
        <v>0.37762798372788553</v>
      </c>
      <c r="O4603" s="161"/>
      <c r="P4603" s="162"/>
      <c r="Q4603" s="162"/>
      <c r="R4603" s="163"/>
      <c r="S4603" s="161"/>
      <c r="V4603" s="163"/>
      <c r="W4603" s="164"/>
      <c r="X4603" s="164"/>
    </row>
    <row r="4604" spans="10:24" x14ac:dyDescent="0.25">
      <c r="J4604">
        <v>4601</v>
      </c>
      <c r="K4604" s="43">
        <v>0.88121541406514403</v>
      </c>
      <c r="L4604">
        <v>0.82536355950527251</v>
      </c>
      <c r="M4604">
        <v>0.78857850037131927</v>
      </c>
      <c r="N4604" s="44">
        <v>0.91835832936677886</v>
      </c>
      <c r="O4604" s="161"/>
      <c r="P4604" s="162"/>
      <c r="Q4604" s="162"/>
      <c r="R4604" s="163"/>
      <c r="S4604" s="161"/>
      <c r="V4604" s="163"/>
      <c r="W4604" s="164"/>
      <c r="X4604" s="164"/>
    </row>
    <row r="4605" spans="10:24" x14ac:dyDescent="0.25">
      <c r="J4605">
        <v>4602</v>
      </c>
      <c r="K4605" s="43">
        <v>0.2304479217361074</v>
      </c>
      <c r="L4605">
        <v>0.32779487622347969</v>
      </c>
      <c r="M4605">
        <v>7.7203050403310214E-2</v>
      </c>
      <c r="N4605" s="44">
        <v>0.81045802063317751</v>
      </c>
      <c r="O4605" s="161"/>
      <c r="P4605" s="162"/>
      <c r="Q4605" s="162"/>
      <c r="R4605" s="163"/>
      <c r="S4605" s="161"/>
      <c r="V4605" s="163"/>
      <c r="W4605" s="164"/>
      <c r="X4605" s="164"/>
    </row>
    <row r="4606" spans="10:24" x14ac:dyDescent="0.25">
      <c r="J4606">
        <v>4603</v>
      </c>
      <c r="K4606" s="43">
        <v>0.18072716264854105</v>
      </c>
      <c r="L4606">
        <v>1.6577041038181251E-2</v>
      </c>
      <c r="M4606">
        <v>0.68008877231252107</v>
      </c>
      <c r="N4606" s="44">
        <v>0.62679314239273287</v>
      </c>
      <c r="O4606" s="161"/>
      <c r="P4606" s="162"/>
      <c r="Q4606" s="162"/>
      <c r="R4606" s="163"/>
      <c r="S4606" s="161"/>
      <c r="V4606" s="163"/>
      <c r="W4606" s="164"/>
      <c r="X4606" s="164"/>
    </row>
    <row r="4607" spans="10:24" x14ac:dyDescent="0.25">
      <c r="J4607">
        <v>4604</v>
      </c>
      <c r="K4607" s="43">
        <v>3.5715455807841079E-2</v>
      </c>
      <c r="L4607">
        <v>0.24531081757867279</v>
      </c>
      <c r="M4607">
        <v>0.9464102774020724</v>
      </c>
      <c r="N4607" s="44">
        <v>0.34141028083379044</v>
      </c>
      <c r="O4607" s="161"/>
      <c r="P4607" s="162"/>
      <c r="Q4607" s="162"/>
      <c r="R4607" s="163"/>
      <c r="S4607" s="161"/>
      <c r="V4607" s="163"/>
      <c r="W4607" s="164"/>
      <c r="X4607" s="164"/>
    </row>
    <row r="4608" spans="10:24" x14ac:dyDescent="0.25">
      <c r="J4608">
        <v>4605</v>
      </c>
      <c r="K4608" s="43">
        <v>0.92515724755043105</v>
      </c>
      <c r="L4608">
        <v>0.14317629784866237</v>
      </c>
      <c r="M4608">
        <v>0.70681032211514316</v>
      </c>
      <c r="N4608" s="44">
        <v>0.82731279822823411</v>
      </c>
      <c r="O4608" s="161"/>
      <c r="P4608" s="162"/>
      <c r="Q4608" s="162"/>
      <c r="R4608" s="163"/>
      <c r="S4608" s="161"/>
      <c r="V4608" s="163"/>
      <c r="W4608" s="164"/>
      <c r="X4608" s="164"/>
    </row>
    <row r="4609" spans="10:24" x14ac:dyDescent="0.25">
      <c r="J4609">
        <v>4606</v>
      </c>
      <c r="K4609" s="43">
        <v>0.19123046721817527</v>
      </c>
      <c r="L4609">
        <v>0.86305085188993658</v>
      </c>
      <c r="M4609">
        <v>0.29869156003907726</v>
      </c>
      <c r="N4609" s="44">
        <v>0.99182490457239003</v>
      </c>
      <c r="O4609" s="161"/>
      <c r="P4609" s="162"/>
      <c r="Q4609" s="162"/>
      <c r="R4609" s="163"/>
      <c r="S4609" s="161"/>
      <c r="V4609" s="163"/>
      <c r="W4609" s="164"/>
      <c r="X4609" s="164"/>
    </row>
    <row r="4610" spans="10:24" x14ac:dyDescent="0.25">
      <c r="J4610">
        <v>4607</v>
      </c>
      <c r="K4610" s="43">
        <v>0.13716652187056744</v>
      </c>
      <c r="L4610">
        <v>0.10197535014620751</v>
      </c>
      <c r="M4610">
        <v>0.18628468512960361</v>
      </c>
      <c r="N4610" s="44">
        <v>5.5611591022043716E-2</v>
      </c>
      <c r="O4610" s="161"/>
      <c r="P4610" s="162"/>
      <c r="Q4610" s="162"/>
      <c r="R4610" s="163"/>
      <c r="S4610" s="161"/>
      <c r="V4610" s="163"/>
      <c r="W4610" s="164"/>
      <c r="X4610" s="164"/>
    </row>
    <row r="4611" spans="10:24" x14ac:dyDescent="0.25">
      <c r="J4611">
        <v>4608</v>
      </c>
      <c r="K4611" s="43">
        <v>0.77986354396145074</v>
      </c>
      <c r="L4611">
        <v>0.31504080686073577</v>
      </c>
      <c r="M4611">
        <v>0.85491094615936791</v>
      </c>
      <c r="N4611" s="44">
        <v>0.34576707023313147</v>
      </c>
      <c r="O4611" s="161"/>
      <c r="P4611" s="162"/>
      <c r="Q4611" s="162"/>
      <c r="R4611" s="163"/>
      <c r="S4611" s="161"/>
      <c r="V4611" s="163"/>
      <c r="W4611" s="164"/>
      <c r="X4611" s="164"/>
    </row>
    <row r="4612" spans="10:24" x14ac:dyDescent="0.25">
      <c r="J4612">
        <v>4609</v>
      </c>
      <c r="K4612" s="43">
        <v>0.62669072942957871</v>
      </c>
      <c r="L4612">
        <v>0.25046137046595229</v>
      </c>
      <c r="M4612">
        <v>0.20233820269444147</v>
      </c>
      <c r="N4612" s="44">
        <v>0.17372456806795589</v>
      </c>
      <c r="O4612" s="161"/>
      <c r="P4612" s="162"/>
      <c r="Q4612" s="162"/>
      <c r="R4612" s="163"/>
      <c r="S4612" s="161"/>
      <c r="V4612" s="163"/>
      <c r="W4612" s="164"/>
      <c r="X4612" s="164"/>
    </row>
    <row r="4613" spans="10:24" x14ac:dyDescent="0.25">
      <c r="J4613">
        <v>4610</v>
      </c>
      <c r="K4613" s="43">
        <v>1.6038488756254132E-2</v>
      </c>
      <c r="L4613">
        <v>0.49378151452815056</v>
      </c>
      <c r="M4613">
        <v>0.27005186581554042</v>
      </c>
      <c r="N4613" s="44">
        <v>0.99377195810297514</v>
      </c>
      <c r="O4613" s="161"/>
      <c r="P4613" s="162"/>
      <c r="Q4613" s="162"/>
      <c r="R4613" s="163"/>
      <c r="S4613" s="161"/>
      <c r="V4613" s="163"/>
      <c r="W4613" s="164"/>
      <c r="X4613" s="164"/>
    </row>
    <row r="4614" spans="10:24" x14ac:dyDescent="0.25">
      <c r="J4614">
        <v>4611</v>
      </c>
      <c r="K4614" s="43">
        <v>0.93954154356191533</v>
      </c>
      <c r="L4614">
        <v>0.48595362126737141</v>
      </c>
      <c r="M4614">
        <v>0.13822896562132569</v>
      </c>
      <c r="N4614" s="44">
        <v>0.84723192124763569</v>
      </c>
      <c r="O4614" s="161"/>
      <c r="P4614" s="162"/>
      <c r="Q4614" s="162"/>
      <c r="R4614" s="163"/>
      <c r="S4614" s="161"/>
      <c r="V4614" s="163"/>
      <c r="W4614" s="164"/>
      <c r="X4614" s="164"/>
    </row>
    <row r="4615" spans="10:24" x14ac:dyDescent="0.25">
      <c r="J4615">
        <v>4612</v>
      </c>
      <c r="K4615" s="43">
        <v>0.82526944561100701</v>
      </c>
      <c r="L4615">
        <v>0.25964680981547894</v>
      </c>
      <c r="M4615">
        <v>0.85691906147422714</v>
      </c>
      <c r="N4615" s="44">
        <v>0.66235823561297347</v>
      </c>
      <c r="O4615" s="161"/>
      <c r="P4615" s="162"/>
      <c r="Q4615" s="162"/>
      <c r="R4615" s="163"/>
      <c r="S4615" s="161"/>
      <c r="V4615" s="163"/>
      <c r="W4615" s="164"/>
      <c r="X4615" s="164"/>
    </row>
    <row r="4616" spans="10:24" x14ac:dyDescent="0.25">
      <c r="J4616">
        <v>4613</v>
      </c>
      <c r="K4616" s="43">
        <v>0.22354462278374865</v>
      </c>
      <c r="L4616">
        <v>0.37329864796656953</v>
      </c>
      <c r="M4616">
        <v>2.5377113486832581E-2</v>
      </c>
      <c r="N4616" s="44">
        <v>0.81284787323005669</v>
      </c>
      <c r="O4616" s="161"/>
      <c r="P4616" s="162"/>
      <c r="Q4616" s="162"/>
      <c r="R4616" s="163"/>
      <c r="S4616" s="161"/>
      <c r="V4616" s="163"/>
      <c r="W4616" s="164"/>
      <c r="X4616" s="164"/>
    </row>
    <row r="4617" spans="10:24" x14ac:dyDescent="0.25">
      <c r="J4617">
        <v>4614</v>
      </c>
      <c r="K4617" s="43">
        <v>0.22739265235757977</v>
      </c>
      <c r="L4617">
        <v>0.72362724403745582</v>
      </c>
      <c r="M4617">
        <v>0.57565345039750715</v>
      </c>
      <c r="N4617" s="44">
        <v>0.83166077670175043</v>
      </c>
      <c r="O4617" s="161"/>
      <c r="P4617" s="162"/>
      <c r="Q4617" s="162"/>
      <c r="R4617" s="163"/>
      <c r="S4617" s="161"/>
      <c r="V4617" s="163"/>
      <c r="W4617" s="164"/>
      <c r="X4617" s="164"/>
    </row>
    <row r="4618" spans="10:24" x14ac:dyDescent="0.25">
      <c r="J4618">
        <v>4615</v>
      </c>
      <c r="K4618" s="43">
        <v>0.51975143796752132</v>
      </c>
      <c r="L4618">
        <v>0.28984542775232036</v>
      </c>
      <c r="M4618">
        <v>0.1185702881832208</v>
      </c>
      <c r="N4618" s="44">
        <v>0.37250180215534845</v>
      </c>
      <c r="O4618" s="161"/>
      <c r="P4618" s="162"/>
      <c r="Q4618" s="162"/>
      <c r="R4618" s="163"/>
      <c r="S4618" s="161"/>
      <c r="V4618" s="163"/>
      <c r="W4618" s="164"/>
      <c r="X4618" s="164"/>
    </row>
    <row r="4619" spans="10:24" x14ac:dyDescent="0.25">
      <c r="J4619">
        <v>4616</v>
      </c>
      <c r="K4619" s="43">
        <v>0.72948648846812358</v>
      </c>
      <c r="L4619">
        <v>0.92866965078630626</v>
      </c>
      <c r="M4619">
        <v>0.91653843493133791</v>
      </c>
      <c r="N4619" s="44">
        <v>0.58590514053838927</v>
      </c>
      <c r="O4619" s="161"/>
      <c r="P4619" s="162"/>
      <c r="Q4619" s="162"/>
      <c r="R4619" s="163"/>
      <c r="S4619" s="161"/>
      <c r="V4619" s="163"/>
      <c r="W4619" s="164"/>
      <c r="X4619" s="164"/>
    </row>
    <row r="4620" spans="10:24" x14ac:dyDescent="0.25">
      <c r="J4620">
        <v>4617</v>
      </c>
      <c r="K4620" s="43">
        <v>0.95604247181015622</v>
      </c>
      <c r="L4620">
        <v>0.23712347887653917</v>
      </c>
      <c r="M4620">
        <v>0.91412527411021016</v>
      </c>
      <c r="N4620" s="44">
        <v>0.573328814704961</v>
      </c>
      <c r="O4620" s="161"/>
      <c r="P4620" s="162"/>
      <c r="Q4620" s="162"/>
      <c r="R4620" s="163"/>
      <c r="S4620" s="161"/>
      <c r="V4620" s="163"/>
      <c r="W4620" s="164"/>
      <c r="X4620" s="164"/>
    </row>
    <row r="4621" spans="10:24" x14ac:dyDescent="0.25">
      <c r="J4621">
        <v>4618</v>
      </c>
      <c r="K4621" s="43">
        <v>0.87456208204134989</v>
      </c>
      <c r="L4621">
        <v>0.43350917568905156</v>
      </c>
      <c r="M4621">
        <v>0.33842090970188687</v>
      </c>
      <c r="N4621" s="44">
        <v>1.6348682498117384E-2</v>
      </c>
      <c r="O4621" s="161"/>
      <c r="P4621" s="162"/>
      <c r="Q4621" s="162"/>
      <c r="R4621" s="163"/>
      <c r="S4621" s="161"/>
      <c r="V4621" s="163"/>
      <c r="W4621" s="164"/>
      <c r="X4621" s="164"/>
    </row>
    <row r="4622" spans="10:24" x14ac:dyDescent="0.25">
      <c r="J4622">
        <v>4619</v>
      </c>
      <c r="K4622" s="43">
        <v>0.88130068446807253</v>
      </c>
      <c r="L4622">
        <v>0.28029822381080383</v>
      </c>
      <c r="M4622">
        <v>0.46517161937469365</v>
      </c>
      <c r="N4622" s="44">
        <v>0.48741885955764142</v>
      </c>
      <c r="O4622" s="161"/>
      <c r="P4622" s="162"/>
      <c r="Q4622" s="162"/>
      <c r="R4622" s="163"/>
      <c r="S4622" s="161"/>
      <c r="V4622" s="163"/>
      <c r="W4622" s="164"/>
      <c r="X4622" s="164"/>
    </row>
    <row r="4623" spans="10:24" x14ac:dyDescent="0.25">
      <c r="J4623">
        <v>4620</v>
      </c>
      <c r="K4623" s="43">
        <v>5.9736182044970221E-2</v>
      </c>
      <c r="L4623">
        <v>0.12341073883392117</v>
      </c>
      <c r="M4623">
        <v>8.4344123808718474E-2</v>
      </c>
      <c r="N4623" s="44">
        <v>4.8454394769354203E-2</v>
      </c>
      <c r="O4623" s="161"/>
      <c r="P4623" s="162"/>
      <c r="Q4623" s="162"/>
      <c r="R4623" s="163"/>
      <c r="S4623" s="161"/>
      <c r="V4623" s="163"/>
      <c r="W4623" s="164"/>
      <c r="X4623" s="164"/>
    </row>
    <row r="4624" spans="10:24" x14ac:dyDescent="0.25">
      <c r="J4624">
        <v>4621</v>
      </c>
      <c r="K4624" s="43">
        <v>0.57242218548675239</v>
      </c>
      <c r="L4624">
        <v>0.54961767671811579</v>
      </c>
      <c r="M4624">
        <v>0.83038599466087937</v>
      </c>
      <c r="N4624" s="44">
        <v>0.59870133119037316</v>
      </c>
      <c r="O4624" s="161"/>
      <c r="P4624" s="162"/>
      <c r="Q4624" s="162"/>
      <c r="R4624" s="163"/>
      <c r="S4624" s="161"/>
      <c r="V4624" s="163"/>
      <c r="W4624" s="164"/>
      <c r="X4624" s="164"/>
    </row>
    <row r="4625" spans="10:24" x14ac:dyDescent="0.25">
      <c r="J4625">
        <v>4622</v>
      </c>
      <c r="K4625" s="43">
        <v>0.18373842235051407</v>
      </c>
      <c r="L4625">
        <v>0.9241737968775372</v>
      </c>
      <c r="M4625">
        <v>0.97809257774503722</v>
      </c>
      <c r="N4625" s="44">
        <v>1.6802594194701426E-3</v>
      </c>
      <c r="O4625" s="161"/>
      <c r="P4625" s="162"/>
      <c r="Q4625" s="162"/>
      <c r="R4625" s="163"/>
      <c r="S4625" s="161"/>
      <c r="V4625" s="163"/>
      <c r="W4625" s="164"/>
      <c r="X4625" s="164"/>
    </row>
    <row r="4626" spans="10:24" x14ac:dyDescent="0.25">
      <c r="J4626">
        <v>4623</v>
      </c>
      <c r="K4626" s="43">
        <v>0.88339923375097362</v>
      </c>
      <c r="L4626">
        <v>0.73088521081978086</v>
      </c>
      <c r="M4626">
        <v>0.48474084137442031</v>
      </c>
      <c r="N4626" s="44">
        <v>0.41965326874233155</v>
      </c>
      <c r="O4626" s="161"/>
      <c r="P4626" s="162"/>
      <c r="Q4626" s="162"/>
      <c r="R4626" s="163"/>
      <c r="S4626" s="161"/>
      <c r="V4626" s="163"/>
      <c r="W4626" s="164"/>
      <c r="X4626" s="164"/>
    </row>
    <row r="4627" spans="10:24" x14ac:dyDescent="0.25">
      <c r="J4627">
        <v>4624</v>
      </c>
      <c r="K4627" s="43">
        <v>0.36268658792713904</v>
      </c>
      <c r="L4627">
        <v>0.51352980346500232</v>
      </c>
      <c r="M4627">
        <v>0.25304721094017224</v>
      </c>
      <c r="N4627" s="44">
        <v>0.50424647784497478</v>
      </c>
      <c r="O4627" s="161"/>
      <c r="P4627" s="162"/>
      <c r="Q4627" s="162"/>
      <c r="R4627" s="163"/>
      <c r="S4627" s="161"/>
      <c r="V4627" s="163"/>
      <c r="W4627" s="164"/>
      <c r="X4627" s="164"/>
    </row>
    <row r="4628" spans="10:24" x14ac:dyDescent="0.25">
      <c r="J4628">
        <v>4625</v>
      </c>
      <c r="K4628" s="43">
        <v>0.66222478475164348</v>
      </c>
      <c r="L4628">
        <v>0.86605939218181016</v>
      </c>
      <c r="M4628">
        <v>0.28937034339787604</v>
      </c>
      <c r="N4628" s="44">
        <v>0.70085399790972691</v>
      </c>
      <c r="O4628" s="161"/>
      <c r="P4628" s="162"/>
      <c r="Q4628" s="162"/>
      <c r="R4628" s="163"/>
      <c r="S4628" s="161"/>
      <c r="V4628" s="163"/>
      <c r="W4628" s="164"/>
      <c r="X4628" s="164"/>
    </row>
    <row r="4629" spans="10:24" x14ac:dyDescent="0.25">
      <c r="J4629">
        <v>4626</v>
      </c>
      <c r="K4629" s="43">
        <v>0.68061038263118989</v>
      </c>
      <c r="L4629">
        <v>0.67092088968511643</v>
      </c>
      <c r="M4629">
        <v>5.2279372905115307E-2</v>
      </c>
      <c r="N4629" s="44">
        <v>0.85700842457100623</v>
      </c>
      <c r="O4629" s="161"/>
      <c r="P4629" s="162"/>
      <c r="Q4629" s="162"/>
      <c r="R4629" s="163"/>
      <c r="S4629" s="161"/>
      <c r="V4629" s="163"/>
      <c r="W4629" s="164"/>
      <c r="X4629" s="164"/>
    </row>
    <row r="4630" spans="10:24" x14ac:dyDescent="0.25">
      <c r="J4630">
        <v>4627</v>
      </c>
      <c r="K4630" s="43">
        <v>0.46586364874530561</v>
      </c>
      <c r="L4630">
        <v>0.20763591879315846</v>
      </c>
      <c r="M4630">
        <v>0.12603260461605814</v>
      </c>
      <c r="N4630" s="44">
        <v>0.6513670683454863</v>
      </c>
      <c r="O4630" s="161"/>
      <c r="P4630" s="162"/>
      <c r="Q4630" s="162"/>
      <c r="R4630" s="163"/>
      <c r="S4630" s="161"/>
      <c r="V4630" s="163"/>
      <c r="W4630" s="164"/>
      <c r="X4630" s="164"/>
    </row>
    <row r="4631" spans="10:24" x14ac:dyDescent="0.25">
      <c r="J4631">
        <v>4628</v>
      </c>
      <c r="K4631" s="43">
        <v>0.67093047155049812</v>
      </c>
      <c r="L4631">
        <v>0.63652205860873368</v>
      </c>
      <c r="M4631">
        <v>0.47027419027618644</v>
      </c>
      <c r="N4631" s="44">
        <v>4.2990385456092017E-3</v>
      </c>
      <c r="O4631" s="161"/>
      <c r="P4631" s="162"/>
      <c r="Q4631" s="162"/>
      <c r="R4631" s="163"/>
      <c r="S4631" s="161"/>
      <c r="V4631" s="163"/>
      <c r="W4631" s="164"/>
      <c r="X4631" s="164"/>
    </row>
    <row r="4632" spans="10:24" x14ac:dyDescent="0.25">
      <c r="J4632">
        <v>4629</v>
      </c>
      <c r="K4632" s="43">
        <v>0.48891398901080874</v>
      </c>
      <c r="L4632">
        <v>0.72881935262242303</v>
      </c>
      <c r="M4632">
        <v>0.67942002297539572</v>
      </c>
      <c r="N4632" s="44">
        <v>0.69929896599158348</v>
      </c>
      <c r="O4632" s="161"/>
      <c r="P4632" s="162"/>
      <c r="Q4632" s="162"/>
      <c r="R4632" s="163"/>
      <c r="S4632" s="161"/>
      <c r="V4632" s="163"/>
      <c r="W4632" s="164"/>
      <c r="X4632" s="164"/>
    </row>
    <row r="4633" spans="10:24" x14ac:dyDescent="0.25">
      <c r="J4633">
        <v>4630</v>
      </c>
      <c r="K4633" s="43">
        <v>0.525869363882012</v>
      </c>
      <c r="L4633">
        <v>0.93400645724366493</v>
      </c>
      <c r="M4633">
        <v>0.63722222233033909</v>
      </c>
      <c r="N4633" s="44">
        <v>9.2046128556602436E-2</v>
      </c>
      <c r="O4633" s="161"/>
      <c r="P4633" s="162"/>
      <c r="Q4633" s="162"/>
      <c r="R4633" s="163"/>
      <c r="S4633" s="161"/>
      <c r="V4633" s="163"/>
      <c r="W4633" s="164"/>
      <c r="X4633" s="164"/>
    </row>
    <row r="4634" spans="10:24" x14ac:dyDescent="0.25">
      <c r="J4634">
        <v>4631</v>
      </c>
      <c r="K4634" s="43">
        <v>0.97532519188968403</v>
      </c>
      <c r="L4634">
        <v>0.80317371474328769</v>
      </c>
      <c r="M4634">
        <v>0.7184341526976642</v>
      </c>
      <c r="N4634" s="44">
        <v>0.59878443596616926</v>
      </c>
      <c r="O4634" s="161"/>
      <c r="P4634" s="162"/>
      <c r="Q4634" s="162"/>
      <c r="R4634" s="163"/>
      <c r="S4634" s="161"/>
      <c r="V4634" s="163"/>
      <c r="W4634" s="164"/>
      <c r="X4634" s="164"/>
    </row>
    <row r="4635" spans="10:24" x14ac:dyDescent="0.25">
      <c r="J4635">
        <v>4632</v>
      </c>
      <c r="K4635" s="43">
        <v>0.55245557547350943</v>
      </c>
      <c r="L4635">
        <v>0.32419256457277879</v>
      </c>
      <c r="M4635">
        <v>0.97344659909697395</v>
      </c>
      <c r="N4635" s="44">
        <v>0.6609047756355636</v>
      </c>
      <c r="O4635" s="161"/>
      <c r="P4635" s="162"/>
      <c r="Q4635" s="162"/>
      <c r="R4635" s="163"/>
      <c r="S4635" s="161"/>
      <c r="V4635" s="163"/>
      <c r="W4635" s="164"/>
      <c r="X4635" s="164"/>
    </row>
    <row r="4636" spans="10:24" x14ac:dyDescent="0.25">
      <c r="J4636">
        <v>4633</v>
      </c>
      <c r="K4636" s="43">
        <v>1.1093418799065113E-2</v>
      </c>
      <c r="L4636">
        <v>0.84298925884606701</v>
      </c>
      <c r="M4636">
        <v>0.77899759012814573</v>
      </c>
      <c r="N4636" s="44">
        <v>0.24049208251241916</v>
      </c>
      <c r="O4636" s="161"/>
      <c r="P4636" s="162"/>
      <c r="Q4636" s="162"/>
      <c r="R4636" s="163"/>
      <c r="S4636" s="161"/>
      <c r="V4636" s="163"/>
      <c r="W4636" s="164"/>
      <c r="X4636" s="164"/>
    </row>
    <row r="4637" spans="10:24" x14ac:dyDescent="0.25">
      <c r="J4637">
        <v>4634</v>
      </c>
      <c r="K4637" s="43">
        <v>0.9965663778893058</v>
      </c>
      <c r="L4637">
        <v>0.65348049813977016</v>
      </c>
      <c r="M4637">
        <v>0.94445388046851997</v>
      </c>
      <c r="N4637" s="44">
        <v>0.37111661315418554</v>
      </c>
      <c r="O4637" s="161"/>
      <c r="P4637" s="162"/>
      <c r="Q4637" s="162"/>
      <c r="R4637" s="163"/>
      <c r="S4637" s="161"/>
      <c r="V4637" s="163"/>
      <c r="W4637" s="164"/>
      <c r="X4637" s="164"/>
    </row>
    <row r="4638" spans="10:24" x14ac:dyDescent="0.25">
      <c r="J4638">
        <v>4635</v>
      </c>
      <c r="K4638" s="43">
        <v>0.93775461953884909</v>
      </c>
      <c r="L4638">
        <v>0.97322679745097629</v>
      </c>
      <c r="M4638">
        <v>0.44629046373569903</v>
      </c>
      <c r="N4638" s="44">
        <v>0.9561037439194443</v>
      </c>
      <c r="O4638" s="161"/>
      <c r="P4638" s="162"/>
      <c r="Q4638" s="162"/>
      <c r="R4638" s="163"/>
      <c r="S4638" s="161"/>
      <c r="V4638" s="163"/>
      <c r="W4638" s="164"/>
      <c r="X4638" s="164"/>
    </row>
    <row r="4639" spans="10:24" x14ac:dyDescent="0.25">
      <c r="J4639">
        <v>4636</v>
      </c>
      <c r="K4639" s="43">
        <v>0.20495046565742814</v>
      </c>
      <c r="L4639">
        <v>0.80280935120589414</v>
      </c>
      <c r="M4639">
        <v>0.98386731756640111</v>
      </c>
      <c r="N4639" s="44">
        <v>6.2868960261461382E-2</v>
      </c>
      <c r="O4639" s="161"/>
      <c r="P4639" s="162"/>
      <c r="Q4639" s="162"/>
      <c r="R4639" s="163"/>
      <c r="S4639" s="161"/>
      <c r="V4639" s="163"/>
      <c r="W4639" s="164"/>
      <c r="X4639" s="164"/>
    </row>
    <row r="4640" spans="10:24" x14ac:dyDescent="0.25">
      <c r="J4640">
        <v>4637</v>
      </c>
      <c r="K4640" s="43">
        <v>0.49808752047305305</v>
      </c>
      <c r="L4640">
        <v>1.2203893990364256E-2</v>
      </c>
      <c r="M4640">
        <v>0.43355931995431529</v>
      </c>
      <c r="N4640" s="44">
        <v>0.41231859192701104</v>
      </c>
      <c r="O4640" s="161"/>
      <c r="P4640" s="162"/>
      <c r="Q4640" s="162"/>
      <c r="R4640" s="163"/>
      <c r="S4640" s="161"/>
      <c r="V4640" s="163"/>
      <c r="W4640" s="164"/>
      <c r="X4640" s="164"/>
    </row>
    <row r="4641" spans="10:24" x14ac:dyDescent="0.25">
      <c r="J4641">
        <v>4638</v>
      </c>
      <c r="K4641" s="43">
        <v>0.82181598340595008</v>
      </c>
      <c r="L4641">
        <v>0.10207366095360593</v>
      </c>
      <c r="M4641">
        <v>0.13810689616054883</v>
      </c>
      <c r="N4641" s="44">
        <v>0.25931619062314926</v>
      </c>
      <c r="O4641" s="161"/>
      <c r="P4641" s="162"/>
      <c r="Q4641" s="162"/>
      <c r="R4641" s="163"/>
      <c r="S4641" s="161"/>
      <c r="V4641" s="163"/>
      <c r="W4641" s="164"/>
      <c r="X4641" s="164"/>
    </row>
    <row r="4642" spans="10:24" x14ac:dyDescent="0.25">
      <c r="J4642">
        <v>4639</v>
      </c>
      <c r="K4642" s="43">
        <v>0.17181546654971092</v>
      </c>
      <c r="L4642">
        <v>0.51232256275267574</v>
      </c>
      <c r="M4642">
        <v>0.27271414984463171</v>
      </c>
      <c r="N4642" s="44">
        <v>0.26926306456470195</v>
      </c>
      <c r="O4642" s="161"/>
      <c r="P4642" s="162"/>
      <c r="Q4642" s="162"/>
      <c r="R4642" s="163"/>
      <c r="S4642" s="161"/>
      <c r="V4642" s="163"/>
      <c r="W4642" s="164"/>
      <c r="X4642" s="164"/>
    </row>
    <row r="4643" spans="10:24" x14ac:dyDescent="0.25">
      <c r="J4643">
        <v>4640</v>
      </c>
      <c r="K4643" s="43">
        <v>0.168216418124849</v>
      </c>
      <c r="L4643">
        <v>0.35043529512990046</v>
      </c>
      <c r="M4643">
        <v>0.56960041323791522</v>
      </c>
      <c r="N4643" s="44">
        <v>0.61538304481597428</v>
      </c>
      <c r="O4643" s="161"/>
      <c r="P4643" s="162"/>
      <c r="Q4643" s="162"/>
      <c r="R4643" s="163"/>
      <c r="S4643" s="161"/>
      <c r="V4643" s="163"/>
      <c r="W4643" s="164"/>
      <c r="X4643" s="164"/>
    </row>
    <row r="4644" spans="10:24" x14ac:dyDescent="0.25">
      <c r="J4644">
        <v>4641</v>
      </c>
      <c r="K4644" s="43">
        <v>0.77406408265373228</v>
      </c>
      <c r="L4644">
        <v>0.35883122343061713</v>
      </c>
      <c r="M4644">
        <v>0.77748133308130185</v>
      </c>
      <c r="N4644" s="44">
        <v>0.39311994371503922</v>
      </c>
      <c r="O4644" s="161"/>
      <c r="P4644" s="162"/>
      <c r="Q4644" s="162"/>
      <c r="R4644" s="163"/>
      <c r="S4644" s="161"/>
      <c r="V4644" s="163"/>
      <c r="W4644" s="164"/>
      <c r="X4644" s="164"/>
    </row>
    <row r="4645" spans="10:24" x14ac:dyDescent="0.25">
      <c r="J4645">
        <v>4642</v>
      </c>
      <c r="K4645" s="43">
        <v>0.39969369860680182</v>
      </c>
      <c r="L4645">
        <v>0.90861671765636232</v>
      </c>
      <c r="M4645">
        <v>0.53005528832208748</v>
      </c>
      <c r="N4645" s="44">
        <v>0.76210767124121614</v>
      </c>
      <c r="O4645" s="161"/>
      <c r="P4645" s="162"/>
      <c r="Q4645" s="162"/>
      <c r="R4645" s="163"/>
      <c r="S4645" s="161"/>
      <c r="V4645" s="163"/>
      <c r="W4645" s="164"/>
      <c r="X4645" s="164"/>
    </row>
    <row r="4646" spans="10:24" x14ac:dyDescent="0.25">
      <c r="J4646">
        <v>4643</v>
      </c>
      <c r="K4646" s="43">
        <v>0.98502043618307367</v>
      </c>
      <c r="L4646">
        <v>0.23536405469974087</v>
      </c>
      <c r="M4646">
        <v>0.76677277229962082</v>
      </c>
      <c r="N4646" s="44">
        <v>0.4425208698893055</v>
      </c>
      <c r="O4646" s="161"/>
      <c r="P4646" s="162"/>
      <c r="Q4646" s="162"/>
      <c r="R4646" s="163"/>
      <c r="S4646" s="161"/>
      <c r="V4646" s="163"/>
      <c r="W4646" s="164"/>
      <c r="X4646" s="164"/>
    </row>
    <row r="4647" spans="10:24" x14ac:dyDescent="0.25">
      <c r="J4647">
        <v>4644</v>
      </c>
      <c r="K4647" s="43">
        <v>0.80938014307560691</v>
      </c>
      <c r="L4647">
        <v>0.12305906213331763</v>
      </c>
      <c r="M4647">
        <v>9.7798961311151733E-2</v>
      </c>
      <c r="N4647" s="44">
        <v>6.8587585572661203E-2</v>
      </c>
      <c r="O4647" s="161"/>
      <c r="P4647" s="162"/>
      <c r="Q4647" s="162"/>
      <c r="R4647" s="163"/>
      <c r="S4647" s="161"/>
      <c r="V4647" s="163"/>
      <c r="W4647" s="164"/>
      <c r="X4647" s="164"/>
    </row>
    <row r="4648" spans="10:24" x14ac:dyDescent="0.25">
      <c r="J4648">
        <v>4645</v>
      </c>
      <c r="K4648" s="43">
        <v>0.60386258748390542</v>
      </c>
      <c r="L4648">
        <v>0.66345931002767122</v>
      </c>
      <c r="M4648">
        <v>0.27017429577323648</v>
      </c>
      <c r="N4648" s="44">
        <v>0.45591086147012061</v>
      </c>
      <c r="O4648" s="161"/>
      <c r="P4648" s="162"/>
      <c r="Q4648" s="162"/>
      <c r="R4648" s="163"/>
      <c r="S4648" s="161"/>
      <c r="V4648" s="163"/>
      <c r="W4648" s="164"/>
      <c r="X4648" s="164"/>
    </row>
    <row r="4649" spans="10:24" x14ac:dyDescent="0.25">
      <c r="J4649">
        <v>4646</v>
      </c>
      <c r="K4649" s="43">
        <v>0.18844383275951271</v>
      </c>
      <c r="L4649">
        <v>0.20738681787626367</v>
      </c>
      <c r="M4649">
        <v>0.1411673556435098</v>
      </c>
      <c r="N4649" s="44">
        <v>0.52172578220792043</v>
      </c>
      <c r="O4649" s="161"/>
      <c r="P4649" s="162"/>
      <c r="Q4649" s="162"/>
      <c r="R4649" s="163"/>
      <c r="S4649" s="161"/>
      <c r="V4649" s="163"/>
      <c r="W4649" s="164"/>
      <c r="X4649" s="164"/>
    </row>
    <row r="4650" spans="10:24" x14ac:dyDescent="0.25">
      <c r="J4650">
        <v>4647</v>
      </c>
      <c r="K4650" s="43">
        <v>0.52934967419989931</v>
      </c>
      <c r="L4650">
        <v>0.15009126911829096</v>
      </c>
      <c r="M4650">
        <v>0.49234024364806006</v>
      </c>
      <c r="N4650" s="44">
        <v>0.29756299723972435</v>
      </c>
      <c r="O4650" s="161"/>
      <c r="P4650" s="162"/>
      <c r="Q4650" s="162"/>
      <c r="R4650" s="163"/>
      <c r="S4650" s="161"/>
      <c r="V4650" s="163"/>
      <c r="W4650" s="164"/>
      <c r="X4650" s="164"/>
    </row>
    <row r="4651" spans="10:24" x14ac:dyDescent="0.25">
      <c r="J4651">
        <v>4648</v>
      </c>
      <c r="K4651" s="43">
        <v>0.17987746692058915</v>
      </c>
      <c r="L4651">
        <v>0.41691872798100904</v>
      </c>
      <c r="M4651">
        <v>0.24107805755070011</v>
      </c>
      <c r="N4651" s="44">
        <v>0.35521827329768652</v>
      </c>
      <c r="O4651" s="161"/>
      <c r="P4651" s="162"/>
      <c r="Q4651" s="162"/>
      <c r="R4651" s="163"/>
      <c r="S4651" s="161"/>
      <c r="V4651" s="163"/>
      <c r="W4651" s="164"/>
      <c r="X4651" s="164"/>
    </row>
    <row r="4652" spans="10:24" x14ac:dyDescent="0.25">
      <c r="J4652">
        <v>4649</v>
      </c>
      <c r="K4652" s="43">
        <v>0.61314509227741187</v>
      </c>
      <c r="L4652">
        <v>0.80089696583340197</v>
      </c>
      <c r="M4652">
        <v>0.46613732422721588</v>
      </c>
      <c r="N4652" s="44">
        <v>7.7465132951847093E-2</v>
      </c>
      <c r="O4652" s="161"/>
      <c r="P4652" s="162"/>
      <c r="Q4652" s="162"/>
      <c r="R4652" s="163"/>
      <c r="S4652" s="161"/>
      <c r="V4652" s="163"/>
      <c r="W4652" s="164"/>
      <c r="X4652" s="164"/>
    </row>
    <row r="4653" spans="10:24" x14ac:dyDescent="0.25">
      <c r="J4653">
        <v>4650</v>
      </c>
      <c r="K4653" s="43">
        <v>0.30379827543010474</v>
      </c>
      <c r="L4653">
        <v>0.82473361356077401</v>
      </c>
      <c r="M4653">
        <v>0.40694333660816084</v>
      </c>
      <c r="N4653" s="44">
        <v>8.0160540159323057E-2</v>
      </c>
      <c r="O4653" s="161"/>
      <c r="P4653" s="162"/>
      <c r="Q4653" s="162"/>
      <c r="R4653" s="163"/>
      <c r="S4653" s="161"/>
      <c r="V4653" s="163"/>
      <c r="W4653" s="164"/>
      <c r="X4653" s="164"/>
    </row>
    <row r="4654" spans="10:24" x14ac:dyDescent="0.25">
      <c r="J4654">
        <v>4651</v>
      </c>
      <c r="K4654" s="43">
        <v>8.3684587926123211E-2</v>
      </c>
      <c r="L4654">
        <v>0.50081938037727924</v>
      </c>
      <c r="M4654">
        <v>0.2453470658542396</v>
      </c>
      <c r="N4654" s="44">
        <v>0.61476258669781536</v>
      </c>
      <c r="O4654" s="161"/>
      <c r="P4654" s="162"/>
      <c r="Q4654" s="162"/>
      <c r="R4654" s="163"/>
      <c r="S4654" s="161"/>
      <c r="V4654" s="163"/>
      <c r="W4654" s="164"/>
      <c r="X4654" s="164"/>
    </row>
    <row r="4655" spans="10:24" x14ac:dyDescent="0.25">
      <c r="J4655">
        <v>4652</v>
      </c>
      <c r="K4655" s="43">
        <v>0.19652516969612555</v>
      </c>
      <c r="L4655">
        <v>0.63276931081917953</v>
      </c>
      <c r="M4655">
        <v>0.634380850510599</v>
      </c>
      <c r="N4655" s="44">
        <v>0.47650887654664664</v>
      </c>
      <c r="O4655" s="161"/>
      <c r="P4655" s="162"/>
      <c r="Q4655" s="162"/>
      <c r="R4655" s="163"/>
      <c r="S4655" s="161"/>
      <c r="V4655" s="163"/>
      <c r="W4655" s="164"/>
      <c r="X4655" s="164"/>
    </row>
    <row r="4656" spans="10:24" x14ac:dyDescent="0.25">
      <c r="J4656">
        <v>4653</v>
      </c>
      <c r="K4656" s="43">
        <v>0.22017896808100257</v>
      </c>
      <c r="L4656">
        <v>0.15730845105812785</v>
      </c>
      <c r="M4656">
        <v>0.29995711995270469</v>
      </c>
      <c r="N4656" s="44">
        <v>0.37350394174513535</v>
      </c>
      <c r="O4656" s="161"/>
      <c r="P4656" s="162"/>
      <c r="Q4656" s="162"/>
      <c r="R4656" s="163"/>
      <c r="S4656" s="161"/>
      <c r="V4656" s="163"/>
      <c r="W4656" s="164"/>
      <c r="X4656" s="164"/>
    </row>
    <row r="4657" spans="10:24" x14ac:dyDescent="0.25">
      <c r="J4657">
        <v>4654</v>
      </c>
      <c r="K4657" s="43">
        <v>0.96665420584037121</v>
      </c>
      <c r="L4657">
        <v>0.96029865264260461</v>
      </c>
      <c r="M4657">
        <v>0.65431953549987765</v>
      </c>
      <c r="N4657" s="44">
        <v>0.60998252343703407</v>
      </c>
      <c r="O4657" s="161"/>
      <c r="P4657" s="162"/>
      <c r="Q4657" s="162"/>
      <c r="R4657" s="163"/>
      <c r="S4657" s="161"/>
      <c r="V4657" s="163"/>
      <c r="W4657" s="164"/>
      <c r="X4657" s="164"/>
    </row>
    <row r="4658" spans="10:24" x14ac:dyDescent="0.25">
      <c r="J4658">
        <v>4655</v>
      </c>
      <c r="K4658" s="43">
        <v>0.25731270597534039</v>
      </c>
      <c r="L4658">
        <v>0.81944554965927807</v>
      </c>
      <c r="M4658">
        <v>1.0204746619262184E-2</v>
      </c>
      <c r="N4658" s="44">
        <v>0.21817755243480075</v>
      </c>
      <c r="O4658" s="161"/>
      <c r="P4658" s="162"/>
      <c r="Q4658" s="162"/>
      <c r="R4658" s="163"/>
      <c r="S4658" s="161"/>
      <c r="V4658" s="163"/>
      <c r="W4658" s="164"/>
      <c r="X4658" s="164"/>
    </row>
    <row r="4659" spans="10:24" x14ac:dyDescent="0.25">
      <c r="J4659">
        <v>4656</v>
      </c>
      <c r="K4659" s="43">
        <v>0.24854199774583208</v>
      </c>
      <c r="L4659">
        <v>0.25656870510937002</v>
      </c>
      <c r="M4659">
        <v>0.46962142125788042</v>
      </c>
      <c r="N4659" s="44">
        <v>0.8443484764519682</v>
      </c>
      <c r="O4659" s="161"/>
      <c r="P4659" s="162"/>
      <c r="Q4659" s="162"/>
      <c r="R4659" s="163"/>
      <c r="S4659" s="161"/>
      <c r="V4659" s="163"/>
      <c r="W4659" s="164"/>
      <c r="X4659" s="164"/>
    </row>
    <row r="4660" spans="10:24" x14ac:dyDescent="0.25">
      <c r="J4660">
        <v>4657</v>
      </c>
      <c r="K4660" s="43">
        <v>0.33456129270962265</v>
      </c>
      <c r="L4660">
        <v>0.83272878305744802</v>
      </c>
      <c r="M4660">
        <v>0.43774939591852724</v>
      </c>
      <c r="N4660" s="44">
        <v>0.54580116770986364</v>
      </c>
      <c r="O4660" s="161"/>
      <c r="P4660" s="162"/>
      <c r="Q4660" s="162"/>
      <c r="R4660" s="163"/>
      <c r="S4660" s="161"/>
      <c r="V4660" s="163"/>
      <c r="W4660" s="164"/>
      <c r="X4660" s="164"/>
    </row>
    <row r="4661" spans="10:24" x14ac:dyDescent="0.25">
      <c r="J4661">
        <v>4658</v>
      </c>
      <c r="K4661" s="43">
        <v>0.27018518807540559</v>
      </c>
      <c r="L4661">
        <v>0.70852651993605542</v>
      </c>
      <c r="M4661">
        <v>0.41170222310810356</v>
      </c>
      <c r="N4661" s="44">
        <v>0.51199113977790212</v>
      </c>
      <c r="O4661" s="161"/>
      <c r="P4661" s="162"/>
      <c r="Q4661" s="162"/>
      <c r="R4661" s="163"/>
      <c r="S4661" s="161"/>
      <c r="V4661" s="163"/>
      <c r="W4661" s="164"/>
      <c r="X4661" s="164"/>
    </row>
    <row r="4662" spans="10:24" x14ac:dyDescent="0.25">
      <c r="J4662">
        <v>4659</v>
      </c>
      <c r="K4662" s="43">
        <v>0.95886038345107116</v>
      </c>
      <c r="L4662">
        <v>0.6743229486637643</v>
      </c>
      <c r="M4662">
        <v>3.883746035512714E-2</v>
      </c>
      <c r="N4662" s="44">
        <v>0.76424363343898261</v>
      </c>
      <c r="O4662" s="161"/>
      <c r="P4662" s="162"/>
      <c r="Q4662" s="162"/>
      <c r="R4662" s="163"/>
      <c r="S4662" s="161"/>
      <c r="V4662" s="163"/>
      <c r="W4662" s="164"/>
      <c r="X4662" s="164"/>
    </row>
    <row r="4663" spans="10:24" x14ac:dyDescent="0.25">
      <c r="J4663">
        <v>4660</v>
      </c>
      <c r="K4663" s="43">
        <v>0.24670064767044608</v>
      </c>
      <c r="L4663">
        <v>0.57238745174137273</v>
      </c>
      <c r="M4663">
        <v>0.40430807368104149</v>
      </c>
      <c r="N4663" s="44">
        <v>6.5047155458437422E-2</v>
      </c>
      <c r="O4663" s="161"/>
      <c r="P4663" s="162"/>
      <c r="Q4663" s="162"/>
      <c r="R4663" s="163"/>
      <c r="S4663" s="161"/>
      <c r="V4663" s="163"/>
      <c r="W4663" s="164"/>
      <c r="X4663" s="164"/>
    </row>
    <row r="4664" spans="10:24" x14ac:dyDescent="0.25">
      <c r="J4664">
        <v>4661</v>
      </c>
      <c r="K4664" s="43">
        <v>0.36852625997747968</v>
      </c>
      <c r="L4664">
        <v>0.61596384711681695</v>
      </c>
      <c r="M4664">
        <v>0.92233930320849566</v>
      </c>
      <c r="N4664" s="44">
        <v>0.75279020027825716</v>
      </c>
      <c r="O4664" s="161"/>
      <c r="P4664" s="162"/>
      <c r="Q4664" s="162"/>
      <c r="R4664" s="163"/>
      <c r="S4664" s="161"/>
      <c r="V4664" s="163"/>
      <c r="W4664" s="164"/>
      <c r="X4664" s="164"/>
    </row>
    <row r="4665" spans="10:24" x14ac:dyDescent="0.25">
      <c r="J4665">
        <v>4662</v>
      </c>
      <c r="K4665" s="43">
        <v>0.64553349800496329</v>
      </c>
      <c r="L4665">
        <v>0.50436911286740216</v>
      </c>
      <c r="M4665">
        <v>0.53110777160667189</v>
      </c>
      <c r="N4665" s="44">
        <v>0.93777122768364607</v>
      </c>
      <c r="O4665" s="161"/>
      <c r="P4665" s="162"/>
      <c r="Q4665" s="162"/>
      <c r="R4665" s="163"/>
      <c r="S4665" s="161"/>
      <c r="V4665" s="163"/>
      <c r="W4665" s="164"/>
      <c r="X4665" s="164"/>
    </row>
    <row r="4666" spans="10:24" x14ac:dyDescent="0.25">
      <c r="J4666">
        <v>4663</v>
      </c>
      <c r="K4666" s="43">
        <v>0.68022452047510085</v>
      </c>
      <c r="L4666">
        <v>0.31904758474027151</v>
      </c>
      <c r="M4666">
        <v>3.0582038579591075E-2</v>
      </c>
      <c r="N4666" s="44">
        <v>0.49033579933047822</v>
      </c>
      <c r="O4666" s="161"/>
      <c r="P4666" s="162"/>
      <c r="Q4666" s="162"/>
      <c r="R4666" s="163"/>
      <c r="S4666" s="161"/>
      <c r="V4666" s="163"/>
      <c r="W4666" s="164"/>
      <c r="X4666" s="164"/>
    </row>
    <row r="4667" spans="10:24" x14ac:dyDescent="0.25">
      <c r="J4667">
        <v>4664</v>
      </c>
      <c r="K4667" s="43">
        <v>0.53843758186097146</v>
      </c>
      <c r="L4667">
        <v>0.56695649904067102</v>
      </c>
      <c r="M4667">
        <v>0.15259439861010116</v>
      </c>
      <c r="N4667" s="44">
        <v>0.1203813677375789</v>
      </c>
      <c r="O4667" s="161"/>
      <c r="P4667" s="162"/>
      <c r="Q4667" s="162"/>
      <c r="R4667" s="163"/>
      <c r="S4667" s="161"/>
      <c r="V4667" s="163"/>
      <c r="W4667" s="164"/>
      <c r="X4667" s="164"/>
    </row>
    <row r="4668" spans="10:24" x14ac:dyDescent="0.25">
      <c r="J4668">
        <v>4665</v>
      </c>
      <c r="K4668" s="43">
        <v>0.22832517540617048</v>
      </c>
      <c r="L4668">
        <v>9.5585630040281644E-2</v>
      </c>
      <c r="M4668">
        <v>0.10195066656964891</v>
      </c>
      <c r="N4668" s="44">
        <v>3.1930658983321258E-3</v>
      </c>
      <c r="O4668" s="161"/>
      <c r="P4668" s="162"/>
      <c r="Q4668" s="162"/>
      <c r="R4668" s="163"/>
      <c r="S4668" s="161"/>
      <c r="V4668" s="163"/>
      <c r="W4668" s="164"/>
      <c r="X4668" s="164"/>
    </row>
    <row r="4669" spans="10:24" x14ac:dyDescent="0.25">
      <c r="J4669">
        <v>4666</v>
      </c>
      <c r="K4669" s="43">
        <v>0.34483948335269354</v>
      </c>
      <c r="L4669">
        <v>0.26739673102364558</v>
      </c>
      <c r="M4669">
        <v>0.49832199439304703</v>
      </c>
      <c r="N4669" s="44">
        <v>0.88076359313749364</v>
      </c>
      <c r="O4669" s="161"/>
      <c r="P4669" s="162"/>
      <c r="Q4669" s="162"/>
      <c r="R4669" s="163"/>
      <c r="S4669" s="161"/>
      <c r="V4669" s="163"/>
      <c r="W4669" s="164"/>
      <c r="X4669" s="164"/>
    </row>
    <row r="4670" spans="10:24" x14ac:dyDescent="0.25">
      <c r="J4670">
        <v>4667</v>
      </c>
      <c r="K4670" s="43">
        <v>0.83409125596940292</v>
      </c>
      <c r="L4670">
        <v>0.82479522381227521</v>
      </c>
      <c r="M4670">
        <v>0.18826203647903095</v>
      </c>
      <c r="N4670" s="44">
        <v>0.82631802060165227</v>
      </c>
      <c r="O4670" s="161"/>
      <c r="P4670" s="162"/>
      <c r="Q4670" s="162"/>
      <c r="R4670" s="163"/>
      <c r="S4670" s="161"/>
      <c r="V4670" s="163"/>
      <c r="W4670" s="164"/>
      <c r="X4670" s="164"/>
    </row>
    <row r="4671" spans="10:24" x14ac:dyDescent="0.25">
      <c r="J4671">
        <v>4668</v>
      </c>
      <c r="K4671" s="43">
        <v>4.4734535787134044E-2</v>
      </c>
      <c r="L4671">
        <v>0.3626035952308182</v>
      </c>
      <c r="M4671">
        <v>0.95372236013264666</v>
      </c>
      <c r="N4671" s="44">
        <v>5.7959182831623379E-2</v>
      </c>
      <c r="O4671" s="161"/>
      <c r="P4671" s="162"/>
      <c r="Q4671" s="162"/>
      <c r="R4671" s="163"/>
      <c r="S4671" s="161"/>
      <c r="V4671" s="163"/>
      <c r="W4671" s="164"/>
      <c r="X4671" s="164"/>
    </row>
    <row r="4672" spans="10:24" x14ac:dyDescent="0.25">
      <c r="J4672">
        <v>4669</v>
      </c>
      <c r="K4672" s="43">
        <v>0.7892839828474727</v>
      </c>
      <c r="L4672">
        <v>0.91031800256118311</v>
      </c>
      <c r="M4672">
        <v>4.8717678921360474E-2</v>
      </c>
      <c r="N4672" s="44">
        <v>0.43771293885463602</v>
      </c>
      <c r="O4672" s="161"/>
      <c r="P4672" s="162"/>
      <c r="Q4672" s="162"/>
      <c r="R4672" s="163"/>
      <c r="S4672" s="161"/>
      <c r="V4672" s="163"/>
      <c r="W4672" s="164"/>
      <c r="X4672" s="164"/>
    </row>
    <row r="4673" spans="10:24" x14ac:dyDescent="0.25">
      <c r="J4673">
        <v>4670</v>
      </c>
      <c r="K4673" s="43">
        <v>0.83098670902727678</v>
      </c>
      <c r="L4673">
        <v>0.46660131975570007</v>
      </c>
      <c r="M4673">
        <v>0.60742929894358444</v>
      </c>
      <c r="N4673" s="44">
        <v>0.47105139685514352</v>
      </c>
      <c r="O4673" s="161"/>
      <c r="P4673" s="162"/>
      <c r="Q4673" s="162"/>
      <c r="R4673" s="163"/>
      <c r="S4673" s="161"/>
      <c r="V4673" s="163"/>
      <c r="W4673" s="164"/>
      <c r="X4673" s="164"/>
    </row>
    <row r="4674" spans="10:24" x14ac:dyDescent="0.25">
      <c r="J4674">
        <v>4671</v>
      </c>
      <c r="K4674" s="43">
        <v>7.7317018854022201E-2</v>
      </c>
      <c r="L4674">
        <v>4.7926296987759076E-2</v>
      </c>
      <c r="M4674">
        <v>0.54344876795806796</v>
      </c>
      <c r="N4674" s="44">
        <v>0.81044872487988562</v>
      </c>
      <c r="O4674" s="161"/>
      <c r="P4674" s="162"/>
      <c r="Q4674" s="162"/>
      <c r="R4674" s="163"/>
      <c r="S4674" s="161"/>
      <c r="V4674" s="163"/>
      <c r="W4674" s="164"/>
      <c r="X4674" s="164"/>
    </row>
    <row r="4675" spans="10:24" x14ac:dyDescent="0.25">
      <c r="J4675">
        <v>4672</v>
      </c>
      <c r="K4675" s="43">
        <v>0.80003360545679825</v>
      </c>
      <c r="L4675">
        <v>0.51385968956448813</v>
      </c>
      <c r="M4675">
        <v>0.33762103302720758</v>
      </c>
      <c r="N4675" s="44">
        <v>0.95418965086366037</v>
      </c>
      <c r="O4675" s="161"/>
      <c r="P4675" s="162"/>
      <c r="Q4675" s="162"/>
      <c r="R4675" s="163"/>
      <c r="S4675" s="161"/>
      <c r="V4675" s="163"/>
      <c r="W4675" s="164"/>
      <c r="X4675" s="164"/>
    </row>
    <row r="4676" spans="10:24" x14ac:dyDescent="0.25">
      <c r="J4676">
        <v>4673</v>
      </c>
      <c r="K4676" s="43">
        <v>0.34270913160069838</v>
      </c>
      <c r="L4676">
        <v>0.41086977017024973</v>
      </c>
      <c r="M4676">
        <v>0.95630329595516528</v>
      </c>
      <c r="N4676" s="44">
        <v>0.72481255892085839</v>
      </c>
      <c r="O4676" s="161"/>
      <c r="P4676" s="162"/>
      <c r="Q4676" s="162"/>
      <c r="R4676" s="163"/>
      <c r="S4676" s="161"/>
      <c r="V4676" s="163"/>
      <c r="W4676" s="164"/>
      <c r="X4676" s="164"/>
    </row>
    <row r="4677" spans="10:24" x14ac:dyDescent="0.25">
      <c r="J4677">
        <v>4674</v>
      </c>
      <c r="K4677" s="43">
        <v>0.66850666923283575</v>
      </c>
      <c r="L4677">
        <v>0.41375324590030904</v>
      </c>
      <c r="M4677">
        <v>0.46252554761135478</v>
      </c>
      <c r="N4677" s="44">
        <v>0.91092314473195246</v>
      </c>
      <c r="O4677" s="161"/>
      <c r="P4677" s="162"/>
      <c r="Q4677" s="162"/>
      <c r="R4677" s="163"/>
      <c r="S4677" s="161"/>
      <c r="V4677" s="163"/>
      <c r="W4677" s="164"/>
      <c r="X4677" s="164"/>
    </row>
    <row r="4678" spans="10:24" x14ac:dyDescent="0.25">
      <c r="J4678">
        <v>4675</v>
      </c>
      <c r="K4678" s="43">
        <v>0.13756264128750095</v>
      </c>
      <c r="L4678">
        <v>0.74144968529450617</v>
      </c>
      <c r="M4678">
        <v>0.20710390639614451</v>
      </c>
      <c r="N4678" s="44">
        <v>0.64844918199588519</v>
      </c>
      <c r="O4678" s="161"/>
      <c r="P4678" s="162"/>
      <c r="Q4678" s="162"/>
      <c r="R4678" s="163"/>
      <c r="S4678" s="161"/>
      <c r="V4678" s="163"/>
      <c r="W4678" s="164"/>
      <c r="X4678" s="164"/>
    </row>
    <row r="4679" spans="10:24" x14ac:dyDescent="0.25">
      <c r="J4679">
        <v>4676</v>
      </c>
      <c r="K4679" s="43">
        <v>0.38167521258904358</v>
      </c>
      <c r="L4679">
        <v>0.6699863096678359</v>
      </c>
      <c r="M4679">
        <v>0.8459178827431415</v>
      </c>
      <c r="N4679" s="44">
        <v>0.99960680883466912</v>
      </c>
      <c r="O4679" s="161"/>
      <c r="P4679" s="162"/>
      <c r="Q4679" s="162"/>
      <c r="R4679" s="163"/>
      <c r="S4679" s="161"/>
      <c r="V4679" s="163"/>
      <c r="W4679" s="164"/>
      <c r="X4679" s="164"/>
    </row>
    <row r="4680" spans="10:24" x14ac:dyDescent="0.25">
      <c r="J4680">
        <v>4677</v>
      </c>
      <c r="K4680" s="43">
        <v>0.37278504365696641</v>
      </c>
      <c r="L4680">
        <v>0.8948628902066772</v>
      </c>
      <c r="M4680">
        <v>0.13557423847455674</v>
      </c>
      <c r="N4680" s="44">
        <v>0.25307886684323733</v>
      </c>
      <c r="O4680" s="161"/>
      <c r="P4680" s="162"/>
      <c r="Q4680" s="162"/>
      <c r="R4680" s="163"/>
      <c r="S4680" s="161"/>
      <c r="V4680" s="163"/>
      <c r="W4680" s="164"/>
      <c r="X4680" s="164"/>
    </row>
    <row r="4681" spans="10:24" x14ac:dyDescent="0.25">
      <c r="J4681">
        <v>4678</v>
      </c>
      <c r="K4681" s="43">
        <v>0.6165152819251084</v>
      </c>
      <c r="L4681">
        <v>0.66967333066961077</v>
      </c>
      <c r="M4681">
        <v>0.22354686510563737</v>
      </c>
      <c r="N4681" s="44">
        <v>0.80964502154468987</v>
      </c>
      <c r="O4681" s="161"/>
      <c r="P4681" s="162"/>
      <c r="Q4681" s="162"/>
      <c r="R4681" s="163"/>
      <c r="S4681" s="161"/>
      <c r="V4681" s="163"/>
      <c r="W4681" s="164"/>
      <c r="X4681" s="164"/>
    </row>
    <row r="4682" spans="10:24" x14ac:dyDescent="0.25">
      <c r="J4682">
        <v>4679</v>
      </c>
      <c r="K4682" s="43">
        <v>0.99823277614071027</v>
      </c>
      <c r="L4682">
        <v>0.296297818468928</v>
      </c>
      <c r="M4682">
        <v>0.8108538822931094</v>
      </c>
      <c r="N4682" s="44">
        <v>0.93081960548997011</v>
      </c>
      <c r="O4682" s="161"/>
      <c r="P4682" s="162"/>
      <c r="Q4682" s="162"/>
      <c r="R4682" s="163"/>
      <c r="S4682" s="161"/>
      <c r="V4682" s="163"/>
      <c r="W4682" s="164"/>
      <c r="X4682" s="164"/>
    </row>
    <row r="4683" spans="10:24" x14ac:dyDescent="0.25">
      <c r="J4683">
        <v>4680</v>
      </c>
      <c r="K4683" s="43">
        <v>0.76042412127812831</v>
      </c>
      <c r="L4683">
        <v>0.58214398287015812</v>
      </c>
      <c r="M4683">
        <v>0.92252064244800636</v>
      </c>
      <c r="N4683" s="44">
        <v>0.67321583959555553</v>
      </c>
      <c r="O4683" s="161"/>
      <c r="P4683" s="162"/>
      <c r="Q4683" s="162"/>
      <c r="R4683" s="163"/>
      <c r="S4683" s="161"/>
      <c r="V4683" s="163"/>
      <c r="W4683" s="164"/>
      <c r="X4683" s="164"/>
    </row>
    <row r="4684" spans="10:24" x14ac:dyDescent="0.25">
      <c r="J4684">
        <v>4681</v>
      </c>
      <c r="K4684" s="43">
        <v>0.41375083248185096</v>
      </c>
      <c r="L4684">
        <v>0.76189946023428268</v>
      </c>
      <c r="M4684">
        <v>0.20450209428135624</v>
      </c>
      <c r="N4684" s="44">
        <v>0.10499160127706608</v>
      </c>
      <c r="O4684" s="161"/>
      <c r="P4684" s="162"/>
      <c r="Q4684" s="162"/>
      <c r="R4684" s="163"/>
      <c r="S4684" s="161"/>
      <c r="V4684" s="163"/>
      <c r="W4684" s="164"/>
      <c r="X4684" s="164"/>
    </row>
    <row r="4685" spans="10:24" x14ac:dyDescent="0.25">
      <c r="J4685">
        <v>4682</v>
      </c>
      <c r="K4685" s="43">
        <v>0.65306168678526777</v>
      </c>
      <c r="L4685">
        <v>0.25609728935214793</v>
      </c>
      <c r="M4685">
        <v>0.85354241558668809</v>
      </c>
      <c r="N4685" s="44">
        <v>0.35711804350458376</v>
      </c>
      <c r="O4685" s="161"/>
      <c r="P4685" s="162"/>
      <c r="Q4685" s="162"/>
      <c r="R4685" s="163"/>
      <c r="S4685" s="161"/>
      <c r="V4685" s="163"/>
      <c r="W4685" s="164"/>
      <c r="X4685" s="164"/>
    </row>
    <row r="4686" spans="10:24" x14ac:dyDescent="0.25">
      <c r="J4686">
        <v>4683</v>
      </c>
      <c r="K4686" s="43">
        <v>0.31347119324164019</v>
      </c>
      <c r="L4686">
        <v>0.22363516105410775</v>
      </c>
      <c r="M4686">
        <v>0.7898890786494227</v>
      </c>
      <c r="N4686" s="44">
        <v>0.4219188102779321</v>
      </c>
      <c r="O4686" s="161"/>
      <c r="P4686" s="162"/>
      <c r="Q4686" s="162"/>
      <c r="R4686" s="163"/>
      <c r="S4686" s="161"/>
      <c r="V4686" s="163"/>
      <c r="W4686" s="164"/>
      <c r="X4686" s="164"/>
    </row>
    <row r="4687" spans="10:24" x14ac:dyDescent="0.25">
      <c r="J4687">
        <v>4684</v>
      </c>
      <c r="K4687" s="43">
        <v>0.98401189251751342</v>
      </c>
      <c r="L4687">
        <v>0.66498270864273956</v>
      </c>
      <c r="M4687">
        <v>0.45296694267038151</v>
      </c>
      <c r="N4687" s="44">
        <v>0.63288215145718374</v>
      </c>
      <c r="O4687" s="161"/>
      <c r="P4687" s="162"/>
      <c r="Q4687" s="162"/>
      <c r="R4687" s="163"/>
      <c r="S4687" s="161"/>
      <c r="V4687" s="163"/>
      <c r="W4687" s="164"/>
      <c r="X4687" s="164"/>
    </row>
    <row r="4688" spans="10:24" x14ac:dyDescent="0.25">
      <c r="J4688">
        <v>4685</v>
      </c>
      <c r="K4688" s="43">
        <v>9.2552907838264753E-2</v>
      </c>
      <c r="L4688">
        <v>0.74247612684394049</v>
      </c>
      <c r="M4688">
        <v>0.98035376499516336</v>
      </c>
      <c r="N4688" s="44">
        <v>0.17796878304564956</v>
      </c>
      <c r="O4688" s="161"/>
      <c r="P4688" s="162"/>
      <c r="Q4688" s="162"/>
      <c r="R4688" s="163"/>
      <c r="S4688" s="161"/>
      <c r="V4688" s="163"/>
      <c r="W4688" s="164"/>
      <c r="X4688" s="164"/>
    </row>
    <row r="4689" spans="10:24" x14ac:dyDescent="0.25">
      <c r="J4689">
        <v>4686</v>
      </c>
      <c r="K4689" s="43">
        <v>0.68635889834206165</v>
      </c>
      <c r="L4689">
        <v>0.32997351329298241</v>
      </c>
      <c r="M4689">
        <v>0.63574680734299127</v>
      </c>
      <c r="N4689" s="44">
        <v>0.92873993497926377</v>
      </c>
      <c r="O4689" s="161"/>
      <c r="P4689" s="162"/>
      <c r="Q4689" s="162"/>
      <c r="R4689" s="163"/>
      <c r="S4689" s="161"/>
      <c r="V4689" s="163"/>
      <c r="W4689" s="164"/>
      <c r="X4689" s="164"/>
    </row>
    <row r="4690" spans="10:24" x14ac:dyDescent="0.25">
      <c r="J4690">
        <v>4687</v>
      </c>
      <c r="K4690" s="43">
        <v>0.20902422485948291</v>
      </c>
      <c r="L4690">
        <v>0.98278792693859318</v>
      </c>
      <c r="M4690">
        <v>0.22285149579400099</v>
      </c>
      <c r="N4690" s="44">
        <v>0.43907383861932137</v>
      </c>
      <c r="O4690" s="161"/>
      <c r="P4690" s="162"/>
      <c r="Q4690" s="162"/>
      <c r="R4690" s="163"/>
      <c r="S4690" s="161"/>
      <c r="V4690" s="163"/>
      <c r="W4690" s="164"/>
      <c r="X4690" s="164"/>
    </row>
    <row r="4691" spans="10:24" x14ac:dyDescent="0.25">
      <c r="J4691">
        <v>4688</v>
      </c>
      <c r="K4691" s="43">
        <v>0.28078167069098026</v>
      </c>
      <c r="L4691">
        <v>0.22209563223790529</v>
      </c>
      <c r="M4691">
        <v>2.9563171561522328E-2</v>
      </c>
      <c r="N4691" s="44">
        <v>0.81849511974624933</v>
      </c>
      <c r="O4691" s="161"/>
      <c r="P4691" s="162"/>
      <c r="Q4691" s="162"/>
      <c r="R4691" s="163"/>
      <c r="S4691" s="161"/>
      <c r="V4691" s="163"/>
      <c r="W4691" s="164"/>
      <c r="X4691" s="164"/>
    </row>
    <row r="4692" spans="10:24" x14ac:dyDescent="0.25">
      <c r="J4692">
        <v>4689</v>
      </c>
      <c r="K4692" s="43">
        <v>0.51650281384806385</v>
      </c>
      <c r="L4692">
        <v>0.10751595248919577</v>
      </c>
      <c r="M4692">
        <v>0.57641894405181104</v>
      </c>
      <c r="N4692" s="44">
        <v>0.86313566575480094</v>
      </c>
      <c r="O4692" s="161"/>
      <c r="P4692" s="162"/>
      <c r="Q4692" s="162"/>
      <c r="R4692" s="163"/>
      <c r="S4692" s="161"/>
      <c r="V4692" s="163"/>
      <c r="W4692" s="164"/>
      <c r="X4692" s="164"/>
    </row>
    <row r="4693" spans="10:24" x14ac:dyDescent="0.25">
      <c r="J4693">
        <v>4690</v>
      </c>
      <c r="K4693" s="43">
        <v>0.23894275641253326</v>
      </c>
      <c r="L4693">
        <v>0.7019582994100374</v>
      </c>
      <c r="M4693">
        <v>0.11687900273653806</v>
      </c>
      <c r="N4693" s="44">
        <v>0.60735123348640196</v>
      </c>
      <c r="O4693" s="161"/>
      <c r="P4693" s="162"/>
      <c r="Q4693" s="162"/>
      <c r="R4693" s="163"/>
      <c r="S4693" s="161"/>
      <c r="V4693" s="163"/>
      <c r="W4693" s="164"/>
      <c r="X4693" s="164"/>
    </row>
    <row r="4694" spans="10:24" x14ac:dyDescent="0.25">
      <c r="J4694">
        <v>4691</v>
      </c>
      <c r="K4694" s="43">
        <v>0.37561120744458865</v>
      </c>
      <c r="L4694">
        <v>0.86267985168565797</v>
      </c>
      <c r="M4694">
        <v>0.8986213781108946</v>
      </c>
      <c r="N4694" s="44">
        <v>0.40189533907918729</v>
      </c>
      <c r="O4694" s="161"/>
      <c r="P4694" s="162"/>
      <c r="Q4694" s="162"/>
      <c r="R4694" s="163"/>
      <c r="S4694" s="161"/>
      <c r="V4694" s="163"/>
      <c r="W4694" s="164"/>
      <c r="X4694" s="164"/>
    </row>
    <row r="4695" spans="10:24" x14ac:dyDescent="0.25">
      <c r="J4695">
        <v>4692</v>
      </c>
      <c r="K4695" s="43">
        <v>0.28989755856758848</v>
      </c>
      <c r="L4695">
        <v>0.94243072263405225</v>
      </c>
      <c r="M4695">
        <v>0.10701199795391125</v>
      </c>
      <c r="N4695" s="44">
        <v>0.7492169176389577</v>
      </c>
      <c r="O4695" s="161"/>
      <c r="P4695" s="162"/>
      <c r="Q4695" s="162"/>
      <c r="R4695" s="163"/>
      <c r="S4695" s="161"/>
      <c r="V4695" s="163"/>
      <c r="W4695" s="164"/>
      <c r="X4695" s="164"/>
    </row>
    <row r="4696" spans="10:24" x14ac:dyDescent="0.25">
      <c r="J4696">
        <v>4693</v>
      </c>
      <c r="K4696" s="43">
        <v>7.9420649900000528E-2</v>
      </c>
      <c r="L4696">
        <v>6.3270531469417413E-2</v>
      </c>
      <c r="M4696">
        <v>0.67596443835568421</v>
      </c>
      <c r="N4696" s="44">
        <v>0.94057827875136113</v>
      </c>
      <c r="O4696" s="161"/>
      <c r="P4696" s="162"/>
      <c r="Q4696" s="162"/>
      <c r="R4696" s="163"/>
      <c r="S4696" s="161"/>
      <c r="V4696" s="163"/>
      <c r="W4696" s="164"/>
      <c r="X4696" s="164"/>
    </row>
    <row r="4697" spans="10:24" x14ac:dyDescent="0.25">
      <c r="J4697">
        <v>4694</v>
      </c>
      <c r="K4697" s="43">
        <v>0.70422780140595809</v>
      </c>
      <c r="L4697">
        <v>0.32952611855140213</v>
      </c>
      <c r="M4697">
        <v>0.62149433784508856</v>
      </c>
      <c r="N4697" s="44">
        <v>0.33600031425687671</v>
      </c>
      <c r="O4697" s="161"/>
      <c r="P4697" s="162"/>
      <c r="Q4697" s="162"/>
      <c r="R4697" s="163"/>
      <c r="S4697" s="161"/>
      <c r="V4697" s="163"/>
      <c r="W4697" s="164"/>
      <c r="X4697" s="164"/>
    </row>
    <row r="4698" spans="10:24" x14ac:dyDescent="0.25">
      <c r="J4698">
        <v>4695</v>
      </c>
      <c r="K4698" s="43">
        <v>0.16691422835404723</v>
      </c>
      <c r="L4698">
        <v>0.5459861553587777</v>
      </c>
      <c r="M4698">
        <v>0.89176549354315382</v>
      </c>
      <c r="N4698" s="44">
        <v>0.7597987421379504</v>
      </c>
      <c r="O4698" s="161"/>
      <c r="P4698" s="162"/>
      <c r="Q4698" s="162"/>
      <c r="R4698" s="163"/>
      <c r="S4698" s="161"/>
      <c r="V4698" s="163"/>
      <c r="W4698" s="164"/>
      <c r="X4698" s="164"/>
    </row>
    <row r="4699" spans="10:24" x14ac:dyDescent="0.25">
      <c r="J4699">
        <v>4696</v>
      </c>
      <c r="K4699" s="43">
        <v>0.38058702367224062</v>
      </c>
      <c r="L4699">
        <v>4.4149685208730971E-2</v>
      </c>
      <c r="M4699">
        <v>0.67762533330679653</v>
      </c>
      <c r="N4699" s="44">
        <v>0.3401675593124146</v>
      </c>
      <c r="O4699" s="161"/>
      <c r="P4699" s="162"/>
      <c r="Q4699" s="162"/>
      <c r="R4699" s="163"/>
      <c r="S4699" s="161"/>
      <c r="V4699" s="163"/>
      <c r="W4699" s="164"/>
      <c r="X4699" s="164"/>
    </row>
    <row r="4700" spans="10:24" x14ac:dyDescent="0.25">
      <c r="J4700">
        <v>4697</v>
      </c>
      <c r="K4700" s="43">
        <v>0.17108884901333732</v>
      </c>
      <c r="L4700">
        <v>6.7922588337463563E-2</v>
      </c>
      <c r="M4700">
        <v>0.79227218137814814</v>
      </c>
      <c r="N4700" s="44">
        <v>0.3698465297082999</v>
      </c>
      <c r="O4700" s="161"/>
      <c r="P4700" s="162"/>
      <c r="Q4700" s="162"/>
      <c r="R4700" s="163"/>
      <c r="S4700" s="161"/>
      <c r="V4700" s="163"/>
      <c r="W4700" s="164"/>
      <c r="X4700" s="164"/>
    </row>
    <row r="4701" spans="10:24" x14ac:dyDescent="0.25">
      <c r="J4701">
        <v>4698</v>
      </c>
      <c r="K4701" s="43">
        <v>0.65648622854819139</v>
      </c>
      <c r="L4701">
        <v>0.43347061704972445</v>
      </c>
      <c r="M4701">
        <v>0.92623012660127391</v>
      </c>
      <c r="N4701" s="44">
        <v>0.84744424863179424</v>
      </c>
      <c r="O4701" s="161"/>
      <c r="P4701" s="162"/>
      <c r="Q4701" s="162"/>
      <c r="R4701" s="163"/>
      <c r="S4701" s="161"/>
      <c r="V4701" s="163"/>
      <c r="W4701" s="164"/>
      <c r="X4701" s="164"/>
    </row>
    <row r="4702" spans="10:24" x14ac:dyDescent="0.25">
      <c r="J4702">
        <v>4699</v>
      </c>
      <c r="K4702" s="43">
        <v>0.66159022416014179</v>
      </c>
      <c r="L4702">
        <v>0.46032818848284573</v>
      </c>
      <c r="M4702">
        <v>0.76213497189388912</v>
      </c>
      <c r="N4702" s="44">
        <v>0.47199192804919532</v>
      </c>
      <c r="O4702" s="161"/>
      <c r="P4702" s="162"/>
      <c r="Q4702" s="162"/>
      <c r="R4702" s="163"/>
      <c r="S4702" s="161"/>
      <c r="V4702" s="163"/>
      <c r="W4702" s="164"/>
      <c r="X4702" s="164"/>
    </row>
    <row r="4703" spans="10:24" x14ac:dyDescent="0.25">
      <c r="J4703">
        <v>4700</v>
      </c>
      <c r="K4703" s="43">
        <v>0.74481232589336066</v>
      </c>
      <c r="L4703">
        <v>0.17714231793307411</v>
      </c>
      <c r="M4703">
        <v>0.42635492763943528</v>
      </c>
      <c r="N4703" s="44">
        <v>0.40690153125147499</v>
      </c>
      <c r="O4703" s="161"/>
      <c r="P4703" s="162"/>
      <c r="Q4703" s="162"/>
      <c r="R4703" s="163"/>
      <c r="S4703" s="161"/>
      <c r="V4703" s="163"/>
      <c r="W4703" s="164"/>
      <c r="X4703" s="164"/>
    </row>
    <row r="4704" spans="10:24" x14ac:dyDescent="0.25">
      <c r="J4704">
        <v>4701</v>
      </c>
      <c r="K4704" s="43">
        <v>0.33009265739344007</v>
      </c>
      <c r="L4704">
        <v>0.38274183631731618</v>
      </c>
      <c r="M4704">
        <v>0.91322365023128338</v>
      </c>
      <c r="N4704" s="44">
        <v>0.34735250244134708</v>
      </c>
      <c r="O4704" s="161"/>
      <c r="P4704" s="162"/>
      <c r="Q4704" s="162"/>
      <c r="R4704" s="163"/>
      <c r="S4704" s="161"/>
      <c r="V4704" s="163"/>
      <c r="W4704" s="164"/>
      <c r="X4704" s="164"/>
    </row>
    <row r="4705" spans="10:24" x14ac:dyDescent="0.25">
      <c r="J4705">
        <v>4702</v>
      </c>
      <c r="K4705" s="43">
        <v>0.29135656930744969</v>
      </c>
      <c r="L4705">
        <v>0.89516309930475624</v>
      </c>
      <c r="M4705">
        <v>0.57785522838955961</v>
      </c>
      <c r="N4705" s="44">
        <v>0.73276750920060207</v>
      </c>
      <c r="O4705" s="161"/>
      <c r="P4705" s="162"/>
      <c r="Q4705" s="162"/>
      <c r="R4705" s="163"/>
      <c r="S4705" s="161"/>
      <c r="V4705" s="163"/>
      <c r="W4705" s="164"/>
      <c r="X4705" s="164"/>
    </row>
    <row r="4706" spans="10:24" x14ac:dyDescent="0.25">
      <c r="J4706">
        <v>4703</v>
      </c>
      <c r="K4706" s="43">
        <v>0.88445816094668439</v>
      </c>
      <c r="L4706">
        <v>0.83990834195715192</v>
      </c>
      <c r="M4706">
        <v>0.45619340709896994</v>
      </c>
      <c r="N4706" s="44">
        <v>0.52421009246530181</v>
      </c>
      <c r="O4706" s="161"/>
      <c r="P4706" s="162"/>
      <c r="Q4706" s="162"/>
      <c r="R4706" s="163"/>
      <c r="S4706" s="161"/>
      <c r="V4706" s="163"/>
      <c r="W4706" s="164"/>
      <c r="X4706" s="164"/>
    </row>
    <row r="4707" spans="10:24" x14ac:dyDescent="0.25">
      <c r="J4707">
        <v>4704</v>
      </c>
      <c r="K4707" s="43">
        <v>4.4472544991283947E-2</v>
      </c>
      <c r="L4707">
        <v>0.12748411900236845</v>
      </c>
      <c r="M4707">
        <v>0.70428514343440074</v>
      </c>
      <c r="N4707" s="44">
        <v>0.75793133534033985</v>
      </c>
      <c r="O4707" s="161"/>
      <c r="P4707" s="162"/>
      <c r="Q4707" s="162"/>
      <c r="R4707" s="163"/>
      <c r="S4707" s="161"/>
      <c r="V4707" s="163"/>
      <c r="W4707" s="164"/>
      <c r="X4707" s="164"/>
    </row>
    <row r="4708" spans="10:24" x14ac:dyDescent="0.25">
      <c r="J4708">
        <v>4705</v>
      </c>
      <c r="K4708" s="43">
        <v>3.2903111143002262E-2</v>
      </c>
      <c r="L4708">
        <v>0.85989824589747532</v>
      </c>
      <c r="M4708">
        <v>0.75029237950944561</v>
      </c>
      <c r="N4708" s="44">
        <v>0.68382774590586615</v>
      </c>
      <c r="O4708" s="161"/>
      <c r="P4708" s="162"/>
      <c r="Q4708" s="162"/>
      <c r="R4708" s="163"/>
      <c r="S4708" s="161"/>
      <c r="V4708" s="163"/>
      <c r="W4708" s="164"/>
      <c r="X4708" s="164"/>
    </row>
    <row r="4709" spans="10:24" x14ac:dyDescent="0.25">
      <c r="J4709">
        <v>4706</v>
      </c>
      <c r="K4709" s="43">
        <v>0.29092082595119517</v>
      </c>
      <c r="L4709">
        <v>0.49756477409196609</v>
      </c>
      <c r="M4709">
        <v>0.70827867955803359</v>
      </c>
      <c r="N4709" s="44">
        <v>3.9450391733738432E-2</v>
      </c>
      <c r="O4709" s="161"/>
      <c r="P4709" s="162"/>
      <c r="Q4709" s="162"/>
      <c r="R4709" s="163"/>
      <c r="S4709" s="161"/>
      <c r="V4709" s="163"/>
      <c r="W4709" s="164"/>
      <c r="X4709" s="164"/>
    </row>
    <row r="4710" spans="10:24" x14ac:dyDescent="0.25">
      <c r="J4710">
        <v>4707</v>
      </c>
      <c r="K4710" s="43">
        <v>0.69726356783085075</v>
      </c>
      <c r="L4710">
        <v>0.17386092359229788</v>
      </c>
      <c r="M4710">
        <v>0.82478460835019884</v>
      </c>
      <c r="N4710" s="44">
        <v>2.957286908179102E-2</v>
      </c>
      <c r="O4710" s="161"/>
      <c r="P4710" s="162"/>
      <c r="Q4710" s="162"/>
      <c r="R4710" s="163"/>
      <c r="S4710" s="161"/>
      <c r="V4710" s="163"/>
      <c r="W4710" s="164"/>
      <c r="X4710" s="164"/>
    </row>
    <row r="4711" spans="10:24" x14ac:dyDescent="0.25">
      <c r="J4711">
        <v>4708</v>
      </c>
      <c r="K4711" s="43">
        <v>0.55331314159952216</v>
      </c>
      <c r="L4711">
        <v>0.14764288826940919</v>
      </c>
      <c r="M4711">
        <v>0.1176999561621539</v>
      </c>
      <c r="N4711" s="44">
        <v>0.22158717903443237</v>
      </c>
      <c r="O4711" s="161"/>
      <c r="P4711" s="162"/>
      <c r="Q4711" s="162"/>
      <c r="R4711" s="163"/>
      <c r="S4711" s="161"/>
      <c r="V4711" s="163"/>
      <c r="W4711" s="164"/>
      <c r="X4711" s="164"/>
    </row>
    <row r="4712" spans="10:24" x14ac:dyDescent="0.25">
      <c r="J4712">
        <v>4709</v>
      </c>
      <c r="K4712" s="43">
        <v>0.60565497500699716</v>
      </c>
      <c r="L4712">
        <v>0.20573148484285686</v>
      </c>
      <c r="M4712">
        <v>0.76706624588001204</v>
      </c>
      <c r="N4712" s="44">
        <v>0.2147179467478858</v>
      </c>
      <c r="O4712" s="161"/>
      <c r="P4712" s="162"/>
      <c r="Q4712" s="162"/>
      <c r="R4712" s="163"/>
      <c r="S4712" s="161"/>
      <c r="V4712" s="163"/>
      <c r="W4712" s="164"/>
      <c r="X4712" s="164"/>
    </row>
    <row r="4713" spans="10:24" x14ac:dyDescent="0.25">
      <c r="J4713">
        <v>4710</v>
      </c>
      <c r="K4713" s="43">
        <v>0.87437915214590445</v>
      </c>
      <c r="L4713">
        <v>0.59375807339330544</v>
      </c>
      <c r="M4713">
        <v>0.12600093577126525</v>
      </c>
      <c r="N4713" s="44">
        <v>0.62413417130949178</v>
      </c>
      <c r="O4713" s="161"/>
      <c r="P4713" s="162"/>
      <c r="Q4713" s="162"/>
      <c r="R4713" s="163"/>
      <c r="S4713" s="161"/>
      <c r="V4713" s="163"/>
      <c r="W4713" s="164"/>
      <c r="X4713" s="164"/>
    </row>
    <row r="4714" spans="10:24" x14ac:dyDescent="0.25">
      <c r="J4714">
        <v>4711</v>
      </c>
      <c r="K4714" s="43">
        <v>0.10716624037465372</v>
      </c>
      <c r="L4714">
        <v>0.64598374363241173</v>
      </c>
      <c r="M4714">
        <v>0.90314826438577189</v>
      </c>
      <c r="N4714" s="44">
        <v>0.70085181812719344</v>
      </c>
      <c r="O4714" s="161"/>
      <c r="P4714" s="162"/>
      <c r="Q4714" s="162"/>
      <c r="R4714" s="163"/>
      <c r="S4714" s="161"/>
      <c r="V4714" s="163"/>
      <c r="W4714" s="164"/>
      <c r="X4714" s="164"/>
    </row>
    <row r="4715" spans="10:24" x14ac:dyDescent="0.25">
      <c r="J4715">
        <v>4712</v>
      </c>
      <c r="K4715" s="43">
        <v>9.7262331523617074E-2</v>
      </c>
      <c r="L4715">
        <v>0.75178847625337231</v>
      </c>
      <c r="M4715">
        <v>4.2803030447019275E-2</v>
      </c>
      <c r="N4715" s="44">
        <v>0.69215703058192823</v>
      </c>
      <c r="O4715" s="161"/>
      <c r="P4715" s="162"/>
      <c r="Q4715" s="162"/>
      <c r="R4715" s="163"/>
      <c r="S4715" s="161"/>
      <c r="V4715" s="163"/>
      <c r="W4715" s="164"/>
      <c r="X4715" s="164"/>
    </row>
    <row r="4716" spans="10:24" x14ac:dyDescent="0.25">
      <c r="J4716">
        <v>4713</v>
      </c>
      <c r="K4716" s="43">
        <v>0.99511925342770269</v>
      </c>
      <c r="L4716">
        <v>0.87105124548919377</v>
      </c>
      <c r="M4716">
        <v>0.44161065957088386</v>
      </c>
      <c r="N4716" s="44">
        <v>0.9617036529625056</v>
      </c>
      <c r="O4716" s="161"/>
      <c r="P4716" s="162"/>
      <c r="Q4716" s="162"/>
      <c r="R4716" s="163"/>
      <c r="S4716" s="161"/>
      <c r="V4716" s="163"/>
      <c r="W4716" s="164"/>
      <c r="X4716" s="164"/>
    </row>
    <row r="4717" spans="10:24" x14ac:dyDescent="0.25">
      <c r="J4717">
        <v>4714</v>
      </c>
      <c r="K4717" s="43">
        <v>0.74124872250286122</v>
      </c>
      <c r="L4717">
        <v>0.51098969139475503</v>
      </c>
      <c r="M4717">
        <v>0.91887929653382072</v>
      </c>
      <c r="N4717" s="44">
        <v>0.38127510757017413</v>
      </c>
      <c r="O4717" s="161"/>
      <c r="P4717" s="162"/>
      <c r="Q4717" s="162"/>
      <c r="R4717" s="163"/>
      <c r="S4717" s="161"/>
      <c r="V4717" s="163"/>
      <c r="W4717" s="164"/>
      <c r="X4717" s="164"/>
    </row>
    <row r="4718" spans="10:24" x14ac:dyDescent="0.25">
      <c r="J4718">
        <v>4715</v>
      </c>
      <c r="K4718" s="43">
        <v>0.52533473455784607</v>
      </c>
      <c r="L4718">
        <v>0.39723383846083904</v>
      </c>
      <c r="M4718">
        <v>0.99540575490312366</v>
      </c>
      <c r="N4718" s="44">
        <v>8.3620555765994697E-2</v>
      </c>
      <c r="O4718" s="161"/>
      <c r="P4718" s="162"/>
      <c r="Q4718" s="162"/>
      <c r="R4718" s="163"/>
      <c r="S4718" s="161"/>
      <c r="V4718" s="163"/>
      <c r="W4718" s="164"/>
      <c r="X4718" s="164"/>
    </row>
    <row r="4719" spans="10:24" x14ac:dyDescent="0.25">
      <c r="J4719">
        <v>4716</v>
      </c>
      <c r="K4719" s="43">
        <v>0.56137270678363738</v>
      </c>
      <c r="L4719">
        <v>0.17753728490369824</v>
      </c>
      <c r="M4719">
        <v>0.15528046620890068</v>
      </c>
      <c r="N4719" s="44">
        <v>0.55736943474672773</v>
      </c>
      <c r="O4719" s="161"/>
      <c r="P4719" s="162"/>
      <c r="Q4719" s="162"/>
      <c r="R4719" s="163"/>
      <c r="S4719" s="161"/>
      <c r="V4719" s="163"/>
      <c r="W4719" s="164"/>
      <c r="X4719" s="164"/>
    </row>
    <row r="4720" spans="10:24" x14ac:dyDescent="0.25">
      <c r="J4720">
        <v>4717</v>
      </c>
      <c r="K4720" s="43">
        <v>0.71805496710828443</v>
      </c>
      <c r="L4720">
        <v>0.53047885012419549</v>
      </c>
      <c r="M4720">
        <v>3.5010294388156948E-3</v>
      </c>
      <c r="N4720" s="44">
        <v>0.3673698045031194</v>
      </c>
      <c r="O4720" s="161"/>
      <c r="P4720" s="162"/>
      <c r="Q4720" s="162"/>
      <c r="R4720" s="163"/>
      <c r="S4720" s="161"/>
      <c r="V4720" s="163"/>
      <c r="W4720" s="164"/>
      <c r="X4720" s="164"/>
    </row>
    <row r="4721" spans="10:24" x14ac:dyDescent="0.25">
      <c r="J4721">
        <v>4718</v>
      </c>
      <c r="K4721" s="43">
        <v>9.5753718038821378E-2</v>
      </c>
      <c r="L4721">
        <v>0.36979493903030869</v>
      </c>
      <c r="M4721">
        <v>0.98625113296674938</v>
      </c>
      <c r="N4721" s="44">
        <v>0.69083431732123946</v>
      </c>
      <c r="O4721" s="161"/>
      <c r="P4721" s="162"/>
      <c r="Q4721" s="162"/>
      <c r="R4721" s="163"/>
      <c r="S4721" s="161"/>
      <c r="V4721" s="163"/>
      <c r="W4721" s="164"/>
      <c r="X4721" s="164"/>
    </row>
    <row r="4722" spans="10:24" x14ac:dyDescent="0.25">
      <c r="J4722">
        <v>4719</v>
      </c>
      <c r="K4722" s="43">
        <v>0.91462885867487331</v>
      </c>
      <c r="L4722">
        <v>0.25668485089688986</v>
      </c>
      <c r="M4722">
        <v>0.4451355451869744</v>
      </c>
      <c r="N4722" s="44">
        <v>0.38211211659659394</v>
      </c>
      <c r="O4722" s="161"/>
      <c r="P4722" s="162"/>
      <c r="Q4722" s="162"/>
      <c r="R4722" s="163"/>
      <c r="S4722" s="161"/>
      <c r="V4722" s="163"/>
      <c r="W4722" s="164"/>
      <c r="X4722" s="164"/>
    </row>
    <row r="4723" spans="10:24" x14ac:dyDescent="0.25">
      <c r="J4723">
        <v>4720</v>
      </c>
      <c r="K4723" s="43">
        <v>0.71797074898502888</v>
      </c>
      <c r="L4723">
        <v>0.6003825800375906</v>
      </c>
      <c r="M4723">
        <v>0.3278080715886621</v>
      </c>
      <c r="N4723" s="44">
        <v>7.2023198407246691E-2</v>
      </c>
      <c r="O4723" s="161"/>
      <c r="P4723" s="162"/>
      <c r="Q4723" s="162"/>
      <c r="R4723" s="163"/>
      <c r="S4723" s="161"/>
      <c r="V4723" s="163"/>
      <c r="W4723" s="164"/>
      <c r="X4723" s="164"/>
    </row>
    <row r="4724" spans="10:24" x14ac:dyDescent="0.25">
      <c r="J4724">
        <v>4721</v>
      </c>
      <c r="K4724" s="43">
        <v>0.15125528622009687</v>
      </c>
      <c r="L4724">
        <v>0.50517828744134152</v>
      </c>
      <c r="M4724">
        <v>0.2155102028686442</v>
      </c>
      <c r="N4724" s="44">
        <v>7.8066367275595683E-2</v>
      </c>
      <c r="O4724" s="161"/>
      <c r="P4724" s="162"/>
      <c r="Q4724" s="162"/>
      <c r="R4724" s="163"/>
      <c r="S4724" s="161"/>
      <c r="V4724" s="163"/>
      <c r="W4724" s="164"/>
      <c r="X4724" s="164"/>
    </row>
    <row r="4725" spans="10:24" x14ac:dyDescent="0.25">
      <c r="J4725">
        <v>4722</v>
      </c>
      <c r="K4725" s="43">
        <v>0.85257852859343253</v>
      </c>
      <c r="L4725">
        <v>0.31211360802187582</v>
      </c>
      <c r="M4725">
        <v>0.11363102208201581</v>
      </c>
      <c r="N4725" s="44">
        <v>0.79087173405212696</v>
      </c>
      <c r="O4725" s="161"/>
      <c r="P4725" s="162"/>
      <c r="Q4725" s="162"/>
      <c r="R4725" s="163"/>
      <c r="S4725" s="161"/>
      <c r="V4725" s="163"/>
      <c r="W4725" s="164"/>
      <c r="X4725" s="164"/>
    </row>
    <row r="4726" spans="10:24" x14ac:dyDescent="0.25">
      <c r="J4726">
        <v>4723</v>
      </c>
      <c r="K4726" s="43">
        <v>0.63375044316703966</v>
      </c>
      <c r="L4726">
        <v>0.5815394687681259</v>
      </c>
      <c r="M4726">
        <v>0.5285711130441173</v>
      </c>
      <c r="N4726" s="44">
        <v>0.51350926356530735</v>
      </c>
      <c r="O4726" s="161"/>
      <c r="P4726" s="162"/>
      <c r="Q4726" s="162"/>
      <c r="R4726" s="163"/>
      <c r="S4726" s="161"/>
      <c r="V4726" s="163"/>
      <c r="W4726" s="164"/>
      <c r="X4726" s="164"/>
    </row>
    <row r="4727" spans="10:24" x14ac:dyDescent="0.25">
      <c r="J4727">
        <v>4724</v>
      </c>
      <c r="K4727" s="43">
        <v>4.9856044214170003E-2</v>
      </c>
      <c r="L4727">
        <v>0.33033571543826423</v>
      </c>
      <c r="M4727">
        <v>0.60456215435082383</v>
      </c>
      <c r="N4727" s="44">
        <v>0.42971468405761237</v>
      </c>
      <c r="O4727" s="161"/>
      <c r="P4727" s="162"/>
      <c r="Q4727" s="162"/>
      <c r="R4727" s="163"/>
      <c r="S4727" s="161"/>
      <c r="V4727" s="163"/>
      <c r="W4727" s="164"/>
      <c r="X4727" s="164"/>
    </row>
    <row r="4728" spans="10:24" x14ac:dyDescent="0.25">
      <c r="J4728">
        <v>4725</v>
      </c>
      <c r="K4728" s="43">
        <v>5.0032088444957545E-2</v>
      </c>
      <c r="L4728">
        <v>0.42319044575149223</v>
      </c>
      <c r="M4728">
        <v>0.10162914379565224</v>
      </c>
      <c r="N4728" s="44">
        <v>0.72726287387501209</v>
      </c>
      <c r="O4728" s="161"/>
      <c r="P4728" s="162"/>
      <c r="Q4728" s="162"/>
      <c r="R4728" s="163"/>
      <c r="S4728" s="161"/>
      <c r="V4728" s="163"/>
      <c r="W4728" s="164"/>
      <c r="X4728" s="164"/>
    </row>
    <row r="4729" spans="10:24" x14ac:dyDescent="0.25">
      <c r="J4729">
        <v>4726</v>
      </c>
      <c r="K4729" s="43">
        <v>0.82446304054691766</v>
      </c>
      <c r="L4729">
        <v>0.55667843569224329</v>
      </c>
      <c r="M4729">
        <v>0.9521637563921066</v>
      </c>
      <c r="N4729" s="44">
        <v>0.97741649117679608</v>
      </c>
      <c r="O4729" s="161"/>
      <c r="P4729" s="162"/>
      <c r="Q4729" s="162"/>
      <c r="R4729" s="163"/>
      <c r="S4729" s="161"/>
      <c r="V4729" s="163"/>
      <c r="W4729" s="164"/>
      <c r="X4729" s="164"/>
    </row>
    <row r="4730" spans="10:24" x14ac:dyDescent="0.25">
      <c r="J4730">
        <v>4727</v>
      </c>
      <c r="K4730" s="43">
        <v>0.11369726135908076</v>
      </c>
      <c r="L4730">
        <v>0.95059814146643096</v>
      </c>
      <c r="M4730">
        <v>0.52493541202509386</v>
      </c>
      <c r="N4730" s="44">
        <v>0.76707046407875779</v>
      </c>
      <c r="O4730" s="161"/>
      <c r="P4730" s="162"/>
      <c r="Q4730" s="162"/>
      <c r="R4730" s="163"/>
      <c r="S4730" s="161"/>
      <c r="V4730" s="163"/>
      <c r="W4730" s="164"/>
      <c r="X4730" s="164"/>
    </row>
    <row r="4731" spans="10:24" x14ac:dyDescent="0.25">
      <c r="J4731">
        <v>4728</v>
      </c>
      <c r="K4731" s="43">
        <v>0.85280546770453558</v>
      </c>
      <c r="L4731">
        <v>0.60103113911358375</v>
      </c>
      <c r="M4731">
        <v>9.618537661718185E-2</v>
      </c>
      <c r="N4731" s="44">
        <v>0.36405947961210372</v>
      </c>
      <c r="O4731" s="161"/>
      <c r="P4731" s="162"/>
      <c r="Q4731" s="162"/>
      <c r="R4731" s="163"/>
      <c r="S4731" s="161"/>
      <c r="V4731" s="163"/>
      <c r="W4731" s="164"/>
      <c r="X4731" s="164"/>
    </row>
    <row r="4732" spans="10:24" x14ac:dyDescent="0.25">
      <c r="J4732">
        <v>4729</v>
      </c>
      <c r="K4732" s="43">
        <v>0.8567195924313793</v>
      </c>
      <c r="L4732">
        <v>0.37522402536562782</v>
      </c>
      <c r="M4732">
        <v>0.24092899546719626</v>
      </c>
      <c r="N4732" s="44">
        <v>0.13725208785012366</v>
      </c>
      <c r="O4732" s="161"/>
      <c r="P4732" s="162"/>
      <c r="Q4732" s="162"/>
      <c r="R4732" s="163"/>
      <c r="S4732" s="161"/>
      <c r="V4732" s="163"/>
      <c r="W4732" s="164"/>
      <c r="X4732" s="164"/>
    </row>
    <row r="4733" spans="10:24" x14ac:dyDescent="0.25">
      <c r="J4733">
        <v>4730</v>
      </c>
      <c r="K4733" s="43">
        <v>0.7449444437088627</v>
      </c>
      <c r="L4733">
        <v>0.47063398375454923</v>
      </c>
      <c r="M4733">
        <v>0.82145695754680836</v>
      </c>
      <c r="N4733" s="44">
        <v>9.970554219240646E-2</v>
      </c>
      <c r="O4733" s="161"/>
      <c r="P4733" s="162"/>
      <c r="Q4733" s="162"/>
      <c r="R4733" s="163"/>
      <c r="S4733" s="161"/>
      <c r="V4733" s="163"/>
      <c r="W4733" s="164"/>
      <c r="X4733" s="164"/>
    </row>
    <row r="4734" spans="10:24" x14ac:dyDescent="0.25">
      <c r="J4734">
        <v>4731</v>
      </c>
      <c r="K4734" s="43">
        <v>0.64465911515946717</v>
      </c>
      <c r="L4734">
        <v>0.46476671165128092</v>
      </c>
      <c r="M4734">
        <v>0.6318499958377426</v>
      </c>
      <c r="N4734" s="44">
        <v>8.4029207546439499E-2</v>
      </c>
      <c r="O4734" s="161"/>
      <c r="P4734" s="162"/>
      <c r="Q4734" s="162"/>
      <c r="R4734" s="163"/>
      <c r="S4734" s="161"/>
      <c r="V4734" s="163"/>
      <c r="W4734" s="164"/>
      <c r="X4734" s="164"/>
    </row>
    <row r="4735" spans="10:24" x14ac:dyDescent="0.25">
      <c r="J4735">
        <v>4732</v>
      </c>
      <c r="K4735" s="43">
        <v>0.94317227919047009</v>
      </c>
      <c r="L4735">
        <v>7.2051594985211742E-2</v>
      </c>
      <c r="M4735">
        <v>0.14131362606123976</v>
      </c>
      <c r="N4735" s="44">
        <v>0.69252444813352854</v>
      </c>
      <c r="O4735" s="161"/>
      <c r="P4735" s="162"/>
      <c r="Q4735" s="162"/>
      <c r="R4735" s="163"/>
      <c r="S4735" s="161"/>
      <c r="V4735" s="163"/>
      <c r="W4735" s="164"/>
      <c r="X4735" s="164"/>
    </row>
    <row r="4736" spans="10:24" x14ac:dyDescent="0.25">
      <c r="J4736">
        <v>4733</v>
      </c>
      <c r="K4736" s="43">
        <v>0.87227990206064698</v>
      </c>
      <c r="L4736">
        <v>0.48413004641711155</v>
      </c>
      <c r="M4736">
        <v>0.90858468046019736</v>
      </c>
      <c r="N4736" s="44">
        <v>0.91678445881087745</v>
      </c>
      <c r="O4736" s="161"/>
      <c r="P4736" s="162"/>
      <c r="Q4736" s="162"/>
      <c r="R4736" s="163"/>
      <c r="S4736" s="161"/>
      <c r="V4736" s="163"/>
      <c r="W4736" s="164"/>
      <c r="X4736" s="164"/>
    </row>
    <row r="4737" spans="10:24" x14ac:dyDescent="0.25">
      <c r="J4737">
        <v>4734</v>
      </c>
      <c r="K4737" s="43">
        <v>0.19277946895078757</v>
      </c>
      <c r="L4737">
        <v>0.86507909789527004</v>
      </c>
      <c r="M4737">
        <v>0.32437823405576582</v>
      </c>
      <c r="N4737" s="44">
        <v>0.75164839939725447</v>
      </c>
      <c r="O4737" s="161"/>
      <c r="P4737" s="162"/>
      <c r="Q4737" s="162"/>
      <c r="R4737" s="163"/>
      <c r="S4737" s="161"/>
      <c r="V4737" s="163"/>
      <c r="W4737" s="164"/>
      <c r="X4737" s="164"/>
    </row>
    <row r="4738" spans="10:24" x14ac:dyDescent="0.25">
      <c r="J4738">
        <v>4735</v>
      </c>
      <c r="K4738" s="43">
        <v>0.77204054660319155</v>
      </c>
      <c r="L4738">
        <v>0.3288923568468356</v>
      </c>
      <c r="M4738">
        <v>0.38801243319613243</v>
      </c>
      <c r="N4738" s="44">
        <v>0.12560166590838873</v>
      </c>
      <c r="O4738" s="161"/>
      <c r="P4738" s="162"/>
      <c r="Q4738" s="162"/>
      <c r="R4738" s="163"/>
      <c r="S4738" s="161"/>
      <c r="V4738" s="163"/>
      <c r="W4738" s="164"/>
      <c r="X4738" s="164"/>
    </row>
    <row r="4739" spans="10:24" x14ac:dyDescent="0.25">
      <c r="J4739">
        <v>4736</v>
      </c>
      <c r="K4739" s="43">
        <v>0.18747255045083022</v>
      </c>
      <c r="L4739">
        <v>0.19348434046163576</v>
      </c>
      <c r="M4739">
        <v>0.59590394068014318</v>
      </c>
      <c r="N4739" s="44">
        <v>0.83906968389548753</v>
      </c>
      <c r="O4739" s="161"/>
      <c r="P4739" s="162"/>
      <c r="Q4739" s="162"/>
      <c r="R4739" s="163"/>
      <c r="S4739" s="161"/>
      <c r="V4739" s="163"/>
      <c r="W4739" s="164"/>
      <c r="X4739" s="164"/>
    </row>
    <row r="4740" spans="10:24" x14ac:dyDescent="0.25">
      <c r="J4740">
        <v>4737</v>
      </c>
      <c r="K4740" s="43">
        <v>0.93447841001245135</v>
      </c>
      <c r="L4740">
        <v>0.37344999922844813</v>
      </c>
      <c r="M4740">
        <v>0.94163554200366884</v>
      </c>
      <c r="N4740" s="44">
        <v>0.18317338062631094</v>
      </c>
      <c r="O4740" s="161"/>
      <c r="P4740" s="162"/>
      <c r="Q4740" s="162"/>
      <c r="R4740" s="163"/>
      <c r="S4740" s="161"/>
      <c r="V4740" s="163"/>
      <c r="W4740" s="164"/>
      <c r="X4740" s="164"/>
    </row>
    <row r="4741" spans="10:24" x14ac:dyDescent="0.25">
      <c r="J4741">
        <v>4738</v>
      </c>
      <c r="K4741" s="43">
        <v>1.8404913983405269E-2</v>
      </c>
      <c r="L4741">
        <v>0.1274099971857322</v>
      </c>
      <c r="M4741">
        <v>0.29144200380479646</v>
      </c>
      <c r="N4741" s="44">
        <v>0.44587086375286222</v>
      </c>
      <c r="O4741" s="161"/>
      <c r="P4741" s="162"/>
      <c r="Q4741" s="162"/>
      <c r="R4741" s="163"/>
      <c r="S4741" s="161"/>
      <c r="V4741" s="163"/>
      <c r="W4741" s="164"/>
      <c r="X4741" s="164"/>
    </row>
    <row r="4742" spans="10:24" x14ac:dyDescent="0.25">
      <c r="J4742">
        <v>4739</v>
      </c>
      <c r="K4742" s="43">
        <v>0.45713069356841662</v>
      </c>
      <c r="L4742">
        <v>0.82511970112836719</v>
      </c>
      <c r="M4742">
        <v>3.7650082736531587E-2</v>
      </c>
      <c r="N4742" s="44">
        <v>0.50577207167524341</v>
      </c>
      <c r="O4742" s="161"/>
      <c r="P4742" s="162"/>
      <c r="Q4742" s="162"/>
      <c r="R4742" s="163"/>
      <c r="S4742" s="161"/>
      <c r="V4742" s="163"/>
      <c r="W4742" s="164"/>
      <c r="X4742" s="164"/>
    </row>
    <row r="4743" spans="10:24" x14ac:dyDescent="0.25">
      <c r="J4743">
        <v>4740</v>
      </c>
      <c r="K4743" s="43">
        <v>0.13422352728183728</v>
      </c>
      <c r="L4743">
        <v>4.0925895079975572E-2</v>
      </c>
      <c r="M4743">
        <v>0.73068720301969448</v>
      </c>
      <c r="N4743" s="44">
        <v>8.9908701745046171E-3</v>
      </c>
      <c r="O4743" s="161"/>
      <c r="P4743" s="162"/>
      <c r="Q4743" s="162"/>
      <c r="R4743" s="163"/>
      <c r="S4743" s="161"/>
      <c r="V4743" s="163"/>
      <c r="W4743" s="164"/>
      <c r="X4743" s="164"/>
    </row>
    <row r="4744" spans="10:24" x14ac:dyDescent="0.25">
      <c r="J4744">
        <v>4741</v>
      </c>
      <c r="K4744" s="43">
        <v>0.58263843334384036</v>
      </c>
      <c r="L4744">
        <v>0.88485433109931644</v>
      </c>
      <c r="M4744">
        <v>0.41278531075185354</v>
      </c>
      <c r="N4744" s="44">
        <v>1.0452114823873981E-2</v>
      </c>
      <c r="O4744" s="161"/>
      <c r="P4744" s="162"/>
      <c r="Q4744" s="162"/>
      <c r="R4744" s="163"/>
      <c r="S4744" s="161"/>
      <c r="V4744" s="163"/>
      <c r="W4744" s="164"/>
      <c r="X4744" s="164"/>
    </row>
    <row r="4745" spans="10:24" x14ac:dyDescent="0.25">
      <c r="J4745">
        <v>4742</v>
      </c>
      <c r="K4745" s="43">
        <v>0.74948630639182001</v>
      </c>
      <c r="L4745">
        <v>0.64106002129569339</v>
      </c>
      <c r="M4745">
        <v>0.55693874614203343</v>
      </c>
      <c r="N4745" s="44">
        <v>0.2070525841778772</v>
      </c>
      <c r="O4745" s="161"/>
      <c r="P4745" s="162"/>
      <c r="Q4745" s="162"/>
      <c r="R4745" s="163"/>
      <c r="S4745" s="161"/>
      <c r="V4745" s="163"/>
      <c r="W4745" s="164"/>
      <c r="X4745" s="164"/>
    </row>
    <row r="4746" spans="10:24" x14ac:dyDescent="0.25">
      <c r="J4746">
        <v>4743</v>
      </c>
      <c r="K4746" s="43">
        <v>0.28107557755331736</v>
      </c>
      <c r="L4746">
        <v>0.24921698462792685</v>
      </c>
      <c r="M4746">
        <v>7.1747552658144254E-2</v>
      </c>
      <c r="N4746" s="44">
        <v>0.15545076032637473</v>
      </c>
      <c r="O4746" s="161"/>
      <c r="P4746" s="162"/>
      <c r="Q4746" s="162"/>
      <c r="R4746" s="163"/>
      <c r="S4746" s="161"/>
      <c r="V4746" s="163"/>
      <c r="W4746" s="164"/>
      <c r="X4746" s="164"/>
    </row>
    <row r="4747" spans="10:24" x14ac:dyDescent="0.25">
      <c r="J4747">
        <v>4744</v>
      </c>
      <c r="K4747" s="43">
        <v>0.30235800153799519</v>
      </c>
      <c r="L4747">
        <v>0.19220282333798677</v>
      </c>
      <c r="M4747">
        <v>0.53740510801280084</v>
      </c>
      <c r="N4747" s="44">
        <v>8.6232677819551684E-2</v>
      </c>
      <c r="O4747" s="161"/>
      <c r="P4747" s="162"/>
      <c r="Q4747" s="162"/>
      <c r="R4747" s="163"/>
      <c r="S4747" s="161"/>
      <c r="V4747" s="163"/>
      <c r="W4747" s="164"/>
      <c r="X4747" s="164"/>
    </row>
    <row r="4748" spans="10:24" x14ac:dyDescent="0.25">
      <c r="J4748">
        <v>4745</v>
      </c>
      <c r="K4748" s="43">
        <v>0.15773828120198896</v>
      </c>
      <c r="L4748">
        <v>0.88183190618932283</v>
      </c>
      <c r="M4748">
        <v>0.20183520640124675</v>
      </c>
      <c r="N4748" s="44">
        <v>0.57252538060463742</v>
      </c>
      <c r="O4748" s="161"/>
      <c r="P4748" s="162"/>
      <c r="Q4748" s="162"/>
      <c r="R4748" s="163"/>
      <c r="S4748" s="161"/>
      <c r="V4748" s="163"/>
      <c r="W4748" s="164"/>
      <c r="X4748" s="164"/>
    </row>
    <row r="4749" spans="10:24" x14ac:dyDescent="0.25">
      <c r="J4749">
        <v>4746</v>
      </c>
      <c r="K4749" s="43">
        <v>0.25992663701016505</v>
      </c>
      <c r="L4749">
        <v>0.17246013719006659</v>
      </c>
      <c r="M4749">
        <v>0.35502723836045413</v>
      </c>
      <c r="N4749" s="44">
        <v>0.87538815071024767</v>
      </c>
      <c r="O4749" s="161"/>
      <c r="P4749" s="162"/>
      <c r="Q4749" s="162"/>
      <c r="R4749" s="163"/>
      <c r="S4749" s="161"/>
      <c r="V4749" s="163"/>
      <c r="W4749" s="164"/>
      <c r="X4749" s="164"/>
    </row>
    <row r="4750" spans="10:24" x14ac:dyDescent="0.25">
      <c r="J4750">
        <v>4747</v>
      </c>
      <c r="K4750" s="43">
        <v>0.3313482952233564</v>
      </c>
      <c r="L4750">
        <v>0.36235242235748255</v>
      </c>
      <c r="M4750">
        <v>0.67046147030607783</v>
      </c>
      <c r="N4750" s="44">
        <v>3.4739526999238435E-2</v>
      </c>
      <c r="O4750" s="161"/>
      <c r="P4750" s="162"/>
      <c r="Q4750" s="162"/>
      <c r="R4750" s="163"/>
      <c r="S4750" s="161"/>
      <c r="V4750" s="163"/>
      <c r="W4750" s="164"/>
      <c r="X4750" s="164"/>
    </row>
    <row r="4751" spans="10:24" x14ac:dyDescent="0.25">
      <c r="J4751">
        <v>4748</v>
      </c>
      <c r="K4751" s="43">
        <v>0.27023293406033588</v>
      </c>
      <c r="L4751">
        <v>0.67028325014773837</v>
      </c>
      <c r="M4751">
        <v>6.9410427580229861E-3</v>
      </c>
      <c r="N4751" s="44">
        <v>0.30959006230002595</v>
      </c>
      <c r="O4751" s="161"/>
      <c r="P4751" s="162"/>
      <c r="Q4751" s="162"/>
      <c r="R4751" s="163"/>
      <c r="S4751" s="161"/>
      <c r="V4751" s="163"/>
      <c r="W4751" s="164"/>
      <c r="X4751" s="164"/>
    </row>
    <row r="4752" spans="10:24" x14ac:dyDescent="0.25">
      <c r="J4752">
        <v>4749</v>
      </c>
      <c r="K4752" s="43">
        <v>2.4625762226670345E-2</v>
      </c>
      <c r="L4752">
        <v>0.304575268817046</v>
      </c>
      <c r="M4752">
        <v>0.46970610833038351</v>
      </c>
      <c r="N4752" s="44">
        <v>0.60290963777357121</v>
      </c>
      <c r="O4752" s="161"/>
      <c r="P4752" s="162"/>
      <c r="Q4752" s="162"/>
      <c r="R4752" s="163"/>
      <c r="S4752" s="161"/>
      <c r="V4752" s="163"/>
      <c r="W4752" s="164"/>
      <c r="X4752" s="164"/>
    </row>
    <row r="4753" spans="10:24" x14ac:dyDescent="0.25">
      <c r="J4753">
        <v>4750</v>
      </c>
      <c r="K4753" s="43">
        <v>0.27564119663070741</v>
      </c>
      <c r="L4753">
        <v>0.59881766671956482</v>
      </c>
      <c r="M4753">
        <v>6.6850088300194122E-2</v>
      </c>
      <c r="N4753" s="44">
        <v>0.17055449583318172</v>
      </c>
      <c r="O4753" s="161"/>
      <c r="P4753" s="162"/>
      <c r="Q4753" s="162"/>
      <c r="R4753" s="163"/>
      <c r="S4753" s="161"/>
      <c r="V4753" s="163"/>
      <c r="W4753" s="164"/>
      <c r="X4753" s="164"/>
    </row>
    <row r="4754" spans="10:24" x14ac:dyDescent="0.25">
      <c r="J4754">
        <v>4751</v>
      </c>
      <c r="K4754" s="43">
        <v>7.0962557761276579E-2</v>
      </c>
      <c r="L4754">
        <v>0.31480709901611681</v>
      </c>
      <c r="M4754">
        <v>0.72403151449980707</v>
      </c>
      <c r="N4754" s="44">
        <v>0.11698559566981748</v>
      </c>
      <c r="O4754" s="161"/>
      <c r="P4754" s="162"/>
      <c r="Q4754" s="162"/>
      <c r="R4754" s="163"/>
      <c r="S4754" s="161"/>
      <c r="V4754" s="163"/>
      <c r="W4754" s="164"/>
      <c r="X4754" s="164"/>
    </row>
    <row r="4755" spans="10:24" x14ac:dyDescent="0.25">
      <c r="J4755">
        <v>4752</v>
      </c>
      <c r="K4755" s="43">
        <v>0.68861486114924764</v>
      </c>
      <c r="L4755">
        <v>0.32890911134164647</v>
      </c>
      <c r="M4755">
        <v>4.1381834318436339E-2</v>
      </c>
      <c r="N4755" s="44">
        <v>0.35917454792948289</v>
      </c>
      <c r="O4755" s="161"/>
      <c r="P4755" s="162"/>
      <c r="Q4755" s="162"/>
      <c r="R4755" s="163"/>
      <c r="S4755" s="161"/>
      <c r="V4755" s="163"/>
      <c r="W4755" s="164"/>
      <c r="X4755" s="164"/>
    </row>
    <row r="4756" spans="10:24" x14ac:dyDescent="0.25">
      <c r="J4756">
        <v>4753</v>
      </c>
      <c r="K4756" s="43">
        <v>2.486051239979592E-2</v>
      </c>
      <c r="L4756">
        <v>0.55087604659824918</v>
      </c>
      <c r="M4756">
        <v>0.9534049427738881</v>
      </c>
      <c r="N4756" s="44">
        <v>0.71454218458989238</v>
      </c>
      <c r="O4756" s="161"/>
      <c r="P4756" s="162"/>
      <c r="Q4756" s="162"/>
      <c r="R4756" s="163"/>
      <c r="S4756" s="161"/>
      <c r="V4756" s="163"/>
      <c r="W4756" s="164"/>
      <c r="X4756" s="164"/>
    </row>
    <row r="4757" spans="10:24" x14ac:dyDescent="0.25">
      <c r="J4757">
        <v>4754</v>
      </c>
      <c r="K4757" s="43">
        <v>0.74050440165595666</v>
      </c>
      <c r="L4757">
        <v>0.87575254976344885</v>
      </c>
      <c r="M4757">
        <v>0.67845222251759074</v>
      </c>
      <c r="N4757" s="44">
        <v>0.91170411287202591</v>
      </c>
      <c r="O4757" s="161"/>
      <c r="P4757" s="162"/>
      <c r="Q4757" s="162"/>
      <c r="R4757" s="163"/>
      <c r="S4757" s="161"/>
      <c r="V4757" s="163"/>
      <c r="W4757" s="164"/>
      <c r="X4757" s="164"/>
    </row>
    <row r="4758" spans="10:24" x14ac:dyDescent="0.25">
      <c r="J4758">
        <v>4755</v>
      </c>
      <c r="K4758" s="43">
        <v>0.49447301622144124</v>
      </c>
      <c r="L4758">
        <v>0.11262940936203125</v>
      </c>
      <c r="M4758">
        <v>0.9552377223058226</v>
      </c>
      <c r="N4758" s="44">
        <v>0.88777455894109447</v>
      </c>
      <c r="O4758" s="161"/>
      <c r="P4758" s="162"/>
      <c r="Q4758" s="162"/>
      <c r="R4758" s="163"/>
      <c r="S4758" s="161"/>
      <c r="V4758" s="163"/>
      <c r="W4758" s="164"/>
      <c r="X4758" s="164"/>
    </row>
    <row r="4759" spans="10:24" x14ac:dyDescent="0.25">
      <c r="J4759">
        <v>4756</v>
      </c>
      <c r="K4759" s="43">
        <v>0.31453827285330904</v>
      </c>
      <c r="L4759">
        <v>0.48745599383647542</v>
      </c>
      <c r="M4759">
        <v>0.51420840922896827</v>
      </c>
      <c r="N4759" s="44">
        <v>0.8849977667279878</v>
      </c>
      <c r="O4759" s="161"/>
      <c r="P4759" s="162"/>
      <c r="Q4759" s="162"/>
      <c r="R4759" s="163"/>
      <c r="S4759" s="161"/>
      <c r="V4759" s="163"/>
      <c r="W4759" s="164"/>
      <c r="X4759" s="164"/>
    </row>
    <row r="4760" spans="10:24" x14ac:dyDescent="0.25">
      <c r="J4760">
        <v>4757</v>
      </c>
      <c r="K4760" s="43">
        <v>8.702783604284603E-2</v>
      </c>
      <c r="L4760">
        <v>2.8972865577443163E-2</v>
      </c>
      <c r="M4760">
        <v>0.95994853157182025</v>
      </c>
      <c r="N4760" s="44">
        <v>0.19432917338828959</v>
      </c>
      <c r="O4760" s="161"/>
      <c r="P4760" s="162"/>
      <c r="Q4760" s="162"/>
      <c r="R4760" s="163"/>
      <c r="S4760" s="161"/>
      <c r="V4760" s="163"/>
      <c r="W4760" s="164"/>
      <c r="X4760" s="164"/>
    </row>
    <row r="4761" spans="10:24" x14ac:dyDescent="0.25">
      <c r="J4761">
        <v>4758</v>
      </c>
      <c r="K4761" s="43">
        <v>0.41230387149192893</v>
      </c>
      <c r="L4761">
        <v>0.68610877095945033</v>
      </c>
      <c r="M4761">
        <v>0.19769152139890833</v>
      </c>
      <c r="N4761" s="44">
        <v>0.73400742301605404</v>
      </c>
      <c r="O4761" s="161"/>
      <c r="P4761" s="162"/>
      <c r="Q4761" s="162"/>
      <c r="R4761" s="163"/>
      <c r="S4761" s="161"/>
      <c r="V4761" s="163"/>
      <c r="W4761" s="164"/>
      <c r="X4761" s="164"/>
    </row>
    <row r="4762" spans="10:24" x14ac:dyDescent="0.25">
      <c r="J4762">
        <v>4759</v>
      </c>
      <c r="K4762" s="43">
        <v>0.79262316876754046</v>
      </c>
      <c r="L4762">
        <v>0.94968110077394097</v>
      </c>
      <c r="M4762">
        <v>0.46420619074632707</v>
      </c>
      <c r="N4762" s="44">
        <v>0.14944985940555455</v>
      </c>
      <c r="O4762" s="161"/>
      <c r="P4762" s="162"/>
      <c r="Q4762" s="162"/>
      <c r="R4762" s="163"/>
      <c r="S4762" s="161"/>
      <c r="V4762" s="163"/>
      <c r="W4762" s="164"/>
      <c r="X4762" s="164"/>
    </row>
    <row r="4763" spans="10:24" x14ac:dyDescent="0.25">
      <c r="J4763">
        <v>4760</v>
      </c>
      <c r="K4763" s="43">
        <v>0.78015339103878989</v>
      </c>
      <c r="L4763">
        <v>0.68896759753698167</v>
      </c>
      <c r="M4763">
        <v>4.1390809928073646E-2</v>
      </c>
      <c r="N4763" s="44">
        <v>0.69452777570828272</v>
      </c>
      <c r="O4763" s="161"/>
      <c r="P4763" s="162"/>
      <c r="Q4763" s="162"/>
      <c r="R4763" s="163"/>
      <c r="S4763" s="161"/>
      <c r="V4763" s="163"/>
      <c r="W4763" s="164"/>
      <c r="X4763" s="164"/>
    </row>
    <row r="4764" spans="10:24" x14ac:dyDescent="0.25">
      <c r="J4764">
        <v>4761</v>
      </c>
      <c r="K4764" s="43">
        <v>0.8319951286038787</v>
      </c>
      <c r="L4764">
        <v>0.68832882152962183</v>
      </c>
      <c r="M4764">
        <v>0.15845490703010179</v>
      </c>
      <c r="N4764" s="44">
        <v>0.22602842407134471</v>
      </c>
      <c r="O4764" s="161"/>
      <c r="P4764" s="162"/>
      <c r="Q4764" s="162"/>
      <c r="R4764" s="163"/>
      <c r="S4764" s="161"/>
      <c r="V4764" s="163"/>
      <c r="W4764" s="164"/>
      <c r="X4764" s="164"/>
    </row>
    <row r="4765" spans="10:24" x14ac:dyDescent="0.25">
      <c r="J4765">
        <v>4762</v>
      </c>
      <c r="K4765" s="43">
        <v>0.55669892755588612</v>
      </c>
      <c r="L4765">
        <v>8.5842821495405786E-2</v>
      </c>
      <c r="M4765">
        <v>0.59756452378660874</v>
      </c>
      <c r="N4765" s="44">
        <v>5.780969300766492E-2</v>
      </c>
      <c r="O4765" s="161"/>
      <c r="P4765" s="162"/>
      <c r="Q4765" s="162"/>
      <c r="R4765" s="163"/>
      <c r="S4765" s="161"/>
      <c r="V4765" s="163"/>
      <c r="W4765" s="164"/>
      <c r="X4765" s="164"/>
    </row>
    <row r="4766" spans="10:24" x14ac:dyDescent="0.25">
      <c r="J4766">
        <v>4763</v>
      </c>
      <c r="K4766" s="43">
        <v>0.86334297176354391</v>
      </c>
      <c r="L4766">
        <v>0.51520710814124893</v>
      </c>
      <c r="M4766">
        <v>0.35888534426354968</v>
      </c>
      <c r="N4766" s="44">
        <v>3.2616326893408987E-2</v>
      </c>
      <c r="O4766" s="161"/>
      <c r="P4766" s="162"/>
      <c r="Q4766" s="162"/>
      <c r="R4766" s="163"/>
      <c r="S4766" s="161"/>
      <c r="V4766" s="163"/>
      <c r="W4766" s="164"/>
      <c r="X4766" s="164"/>
    </row>
    <row r="4767" spans="10:24" x14ac:dyDescent="0.25">
      <c r="J4767">
        <v>4764</v>
      </c>
      <c r="K4767" s="43">
        <v>0.78623868658663409</v>
      </c>
      <c r="L4767">
        <v>0.71392161625579587</v>
      </c>
      <c r="M4767">
        <v>0.26490534324832327</v>
      </c>
      <c r="N4767" s="44">
        <v>4.8869822135732099E-2</v>
      </c>
      <c r="O4767" s="161"/>
      <c r="P4767" s="162"/>
      <c r="Q4767" s="162"/>
      <c r="R4767" s="163"/>
      <c r="S4767" s="161"/>
      <c r="V4767" s="163"/>
      <c r="W4767" s="164"/>
      <c r="X4767" s="164"/>
    </row>
    <row r="4768" spans="10:24" x14ac:dyDescent="0.25">
      <c r="J4768">
        <v>4765</v>
      </c>
      <c r="K4768" s="43">
        <v>0.75927521666389908</v>
      </c>
      <c r="L4768">
        <v>0.74111768816028323</v>
      </c>
      <c r="M4768">
        <v>7.3098033877037505E-2</v>
      </c>
      <c r="N4768" s="44">
        <v>0.86397115900166244</v>
      </c>
      <c r="O4768" s="161"/>
      <c r="P4768" s="162"/>
      <c r="Q4768" s="162"/>
      <c r="R4768" s="163"/>
      <c r="S4768" s="161"/>
      <c r="V4768" s="163"/>
      <c r="W4768" s="164"/>
      <c r="X4768" s="164"/>
    </row>
    <row r="4769" spans="10:24" x14ac:dyDescent="0.25">
      <c r="J4769">
        <v>4766</v>
      </c>
      <c r="K4769" s="43">
        <v>0.22881314856888002</v>
      </c>
      <c r="L4769">
        <v>0.66451920043990209</v>
      </c>
      <c r="M4769">
        <v>0.15023367221125561</v>
      </c>
      <c r="N4769" s="44">
        <v>4.9986301612067741E-2</v>
      </c>
      <c r="O4769" s="161"/>
      <c r="P4769" s="162"/>
      <c r="Q4769" s="162"/>
      <c r="R4769" s="163"/>
      <c r="S4769" s="161"/>
      <c r="V4769" s="163"/>
      <c r="W4769" s="164"/>
      <c r="X4769" s="164"/>
    </row>
    <row r="4770" spans="10:24" x14ac:dyDescent="0.25">
      <c r="J4770">
        <v>4767</v>
      </c>
      <c r="K4770" s="43">
        <v>0.81166877530726955</v>
      </c>
      <c r="L4770">
        <v>0.82790964765705455</v>
      </c>
      <c r="M4770">
        <v>0.74488769519782516</v>
      </c>
      <c r="N4770" s="44">
        <v>0.81798522453186251</v>
      </c>
      <c r="O4770" s="161"/>
      <c r="P4770" s="162"/>
      <c r="Q4770" s="162"/>
      <c r="R4770" s="163"/>
      <c r="S4770" s="161"/>
      <c r="V4770" s="163"/>
      <c r="W4770" s="164"/>
      <c r="X4770" s="164"/>
    </row>
    <row r="4771" spans="10:24" x14ac:dyDescent="0.25">
      <c r="J4771">
        <v>4768</v>
      </c>
      <c r="K4771" s="43">
        <v>0.24680678082860952</v>
      </c>
      <c r="L4771">
        <v>0.51202716852857011</v>
      </c>
      <c r="M4771">
        <v>0.9269952745795742</v>
      </c>
      <c r="N4771" s="44">
        <v>0.67898703580481412</v>
      </c>
      <c r="O4771" s="161"/>
      <c r="P4771" s="162"/>
      <c r="Q4771" s="162"/>
      <c r="R4771" s="163"/>
      <c r="S4771" s="161"/>
      <c r="V4771" s="163"/>
      <c r="W4771" s="164"/>
      <c r="X4771" s="164"/>
    </row>
    <row r="4772" spans="10:24" x14ac:dyDescent="0.25">
      <c r="J4772">
        <v>4769</v>
      </c>
      <c r="K4772" s="43">
        <v>0.2966413613118527</v>
      </c>
      <c r="L4772">
        <v>0.77953928760061753</v>
      </c>
      <c r="M4772">
        <v>0.53677348587819673</v>
      </c>
      <c r="N4772" s="44">
        <v>0.95014400176110836</v>
      </c>
      <c r="O4772" s="161"/>
      <c r="P4772" s="162"/>
      <c r="Q4772" s="162"/>
      <c r="R4772" s="163"/>
      <c r="S4772" s="161"/>
      <c r="V4772" s="163"/>
      <c r="W4772" s="164"/>
      <c r="X4772" s="164"/>
    </row>
    <row r="4773" spans="10:24" x14ac:dyDescent="0.25">
      <c r="J4773">
        <v>4770</v>
      </c>
      <c r="K4773" s="43">
        <v>0.21673117159991095</v>
      </c>
      <c r="L4773">
        <v>0.85004528639352639</v>
      </c>
      <c r="M4773">
        <v>0.57641642349888023</v>
      </c>
      <c r="N4773" s="44">
        <v>0.2955525181554759</v>
      </c>
      <c r="O4773" s="161"/>
      <c r="P4773" s="162"/>
      <c r="Q4773" s="162"/>
      <c r="R4773" s="163"/>
      <c r="S4773" s="161"/>
      <c r="V4773" s="163"/>
      <c r="W4773" s="164"/>
      <c r="X4773" s="164"/>
    </row>
    <row r="4774" spans="10:24" x14ac:dyDescent="0.25">
      <c r="J4774">
        <v>4771</v>
      </c>
      <c r="K4774" s="43">
        <v>0.22942940994343497</v>
      </c>
      <c r="L4774">
        <v>0.61129287428292711</v>
      </c>
      <c r="M4774">
        <v>0.15177104960003474</v>
      </c>
      <c r="N4774" s="44">
        <v>0.69559003323352453</v>
      </c>
      <c r="O4774" s="161"/>
      <c r="P4774" s="162"/>
      <c r="Q4774" s="162"/>
      <c r="R4774" s="163"/>
      <c r="S4774" s="161"/>
      <c r="V4774" s="163"/>
      <c r="W4774" s="164"/>
      <c r="X4774" s="164"/>
    </row>
    <row r="4775" spans="10:24" x14ac:dyDescent="0.25">
      <c r="J4775">
        <v>4772</v>
      </c>
      <c r="K4775" s="43">
        <v>0.70932490851411134</v>
      </c>
      <c r="L4775">
        <v>0.38242011081495886</v>
      </c>
      <c r="M4775">
        <v>0.45374498691438025</v>
      </c>
      <c r="N4775" s="44">
        <v>0.52704218121628865</v>
      </c>
      <c r="O4775" s="161"/>
      <c r="P4775" s="162"/>
      <c r="Q4775" s="162"/>
      <c r="R4775" s="163"/>
      <c r="S4775" s="161"/>
      <c r="V4775" s="163"/>
      <c r="W4775" s="164"/>
      <c r="X4775" s="164"/>
    </row>
    <row r="4776" spans="10:24" x14ac:dyDescent="0.25">
      <c r="J4776">
        <v>4773</v>
      </c>
      <c r="K4776" s="43">
        <v>0.86694459381784983</v>
      </c>
      <c r="L4776">
        <v>0.37804218893066677</v>
      </c>
      <c r="M4776">
        <v>0.46458781018811157</v>
      </c>
      <c r="N4776" s="44">
        <v>0.57687972466881132</v>
      </c>
      <c r="O4776" s="161"/>
      <c r="P4776" s="162"/>
      <c r="Q4776" s="162"/>
      <c r="R4776" s="163"/>
      <c r="S4776" s="161"/>
      <c r="V4776" s="163"/>
      <c r="W4776" s="164"/>
      <c r="X4776" s="164"/>
    </row>
    <row r="4777" spans="10:24" x14ac:dyDescent="0.25">
      <c r="J4777">
        <v>4774</v>
      </c>
      <c r="K4777" s="43">
        <v>0.73939952902497508</v>
      </c>
      <c r="L4777">
        <v>0.33137661515642924</v>
      </c>
      <c r="M4777">
        <v>5.8975896513994153E-2</v>
      </c>
      <c r="N4777" s="44">
        <v>0.65103219534331969</v>
      </c>
      <c r="O4777" s="161"/>
      <c r="P4777" s="162"/>
      <c r="Q4777" s="162"/>
      <c r="R4777" s="163"/>
      <c r="S4777" s="161"/>
      <c r="V4777" s="163"/>
      <c r="W4777" s="164"/>
      <c r="X4777" s="164"/>
    </row>
    <row r="4778" spans="10:24" x14ac:dyDescent="0.25">
      <c r="J4778">
        <v>4775</v>
      </c>
      <c r="K4778" s="43">
        <v>0.60288136671988946</v>
      </c>
      <c r="L4778">
        <v>0.62381383541016533</v>
      </c>
      <c r="M4778">
        <v>0.80363347256466977</v>
      </c>
      <c r="N4778" s="44">
        <v>0.98913343983526314</v>
      </c>
      <c r="O4778" s="161"/>
      <c r="P4778" s="162"/>
      <c r="Q4778" s="162"/>
      <c r="R4778" s="163"/>
      <c r="S4778" s="161"/>
      <c r="V4778" s="163"/>
      <c r="W4778" s="164"/>
      <c r="X4778" s="164"/>
    </row>
    <row r="4779" spans="10:24" x14ac:dyDescent="0.25">
      <c r="J4779">
        <v>4776</v>
      </c>
      <c r="K4779" s="43">
        <v>0.14664513862137629</v>
      </c>
      <c r="L4779">
        <v>0.79272290274989254</v>
      </c>
      <c r="M4779">
        <v>0.74764465917505929</v>
      </c>
      <c r="N4779" s="44">
        <v>0.18286379479659753</v>
      </c>
      <c r="O4779" s="161"/>
      <c r="P4779" s="162"/>
      <c r="Q4779" s="162"/>
      <c r="R4779" s="163"/>
      <c r="S4779" s="161"/>
      <c r="V4779" s="163"/>
      <c r="W4779" s="164"/>
      <c r="X4779" s="164"/>
    </row>
    <row r="4780" spans="10:24" x14ac:dyDescent="0.25">
      <c r="J4780">
        <v>4777</v>
      </c>
      <c r="K4780" s="43">
        <v>0.37409222772038653</v>
      </c>
      <c r="L4780">
        <v>0.2754306699703305</v>
      </c>
      <c r="M4780">
        <v>0.22658781663847571</v>
      </c>
      <c r="N4780" s="44">
        <v>0.10329852298101094</v>
      </c>
      <c r="O4780" s="161"/>
      <c r="P4780" s="162"/>
      <c r="Q4780" s="162"/>
      <c r="R4780" s="163"/>
      <c r="S4780" s="161"/>
      <c r="V4780" s="163"/>
      <c r="W4780" s="164"/>
      <c r="X4780" s="164"/>
    </row>
    <row r="4781" spans="10:24" x14ac:dyDescent="0.25">
      <c r="J4781">
        <v>4778</v>
      </c>
      <c r="K4781" s="43">
        <v>0.36319294124660539</v>
      </c>
      <c r="L4781">
        <v>0.58393229373863831</v>
      </c>
      <c r="M4781">
        <v>0.63374566224972451</v>
      </c>
      <c r="N4781" s="44">
        <v>0.14487337650221344</v>
      </c>
      <c r="O4781" s="161"/>
      <c r="P4781" s="162"/>
      <c r="Q4781" s="162"/>
      <c r="R4781" s="163"/>
      <c r="S4781" s="161"/>
      <c r="V4781" s="163"/>
      <c r="W4781" s="164"/>
      <c r="X4781" s="164"/>
    </row>
    <row r="4782" spans="10:24" x14ac:dyDescent="0.25">
      <c r="J4782">
        <v>4779</v>
      </c>
      <c r="K4782" s="43">
        <v>0.85535763262005116</v>
      </c>
      <c r="L4782">
        <v>0.46289139606101115</v>
      </c>
      <c r="M4782">
        <v>0.72911279257188066</v>
      </c>
      <c r="N4782" s="44">
        <v>0.68214247119577098</v>
      </c>
      <c r="O4782" s="161"/>
      <c r="P4782" s="162"/>
      <c r="Q4782" s="162"/>
      <c r="R4782" s="163"/>
      <c r="S4782" s="161"/>
      <c r="V4782" s="163"/>
      <c r="W4782" s="164"/>
      <c r="X4782" s="164"/>
    </row>
    <row r="4783" spans="10:24" x14ac:dyDescent="0.25">
      <c r="J4783">
        <v>4780</v>
      </c>
      <c r="K4783" s="43">
        <v>0.25326476066978831</v>
      </c>
      <c r="L4783">
        <v>0.10435936558497527</v>
      </c>
      <c r="M4783">
        <v>0.26678697128124185</v>
      </c>
      <c r="N4783" s="44">
        <v>9.3592548220738481E-2</v>
      </c>
      <c r="O4783" s="161"/>
      <c r="P4783" s="162"/>
      <c r="Q4783" s="162"/>
      <c r="R4783" s="163"/>
      <c r="S4783" s="161"/>
      <c r="V4783" s="163"/>
      <c r="W4783" s="164"/>
      <c r="X4783" s="164"/>
    </row>
    <row r="4784" spans="10:24" x14ac:dyDescent="0.25">
      <c r="J4784">
        <v>4781</v>
      </c>
      <c r="K4784" s="43">
        <v>0.75487944415489749</v>
      </c>
      <c r="L4784">
        <v>0.94959593588115754</v>
      </c>
      <c r="M4784">
        <v>0.32152127619559667</v>
      </c>
      <c r="N4784" s="44">
        <v>3.0107982233779085E-3</v>
      </c>
      <c r="O4784" s="161"/>
      <c r="P4784" s="162"/>
      <c r="Q4784" s="162"/>
      <c r="R4784" s="163"/>
      <c r="S4784" s="161"/>
      <c r="V4784" s="163"/>
      <c r="W4784" s="164"/>
      <c r="X4784" s="164"/>
    </row>
    <row r="4785" spans="10:24" x14ac:dyDescent="0.25">
      <c r="J4785">
        <v>4782</v>
      </c>
      <c r="K4785" s="43">
        <v>0.81765887581301833</v>
      </c>
      <c r="L4785">
        <v>0.24983549043914854</v>
      </c>
      <c r="M4785">
        <v>1.8281716237742884E-2</v>
      </c>
      <c r="N4785" s="44">
        <v>0.73763392225526114</v>
      </c>
      <c r="O4785" s="161"/>
      <c r="P4785" s="162"/>
      <c r="Q4785" s="162"/>
      <c r="R4785" s="163"/>
      <c r="S4785" s="161"/>
      <c r="V4785" s="163"/>
      <c r="W4785" s="164"/>
      <c r="X4785" s="164"/>
    </row>
    <row r="4786" spans="10:24" x14ac:dyDescent="0.25">
      <c r="J4786">
        <v>4783</v>
      </c>
      <c r="K4786" s="43">
        <v>0.95093725178563904</v>
      </c>
      <c r="L4786">
        <v>0.54354465235991956</v>
      </c>
      <c r="M4786">
        <v>0.75126119066852093</v>
      </c>
      <c r="N4786" s="44">
        <v>0.31882926060142647</v>
      </c>
      <c r="O4786" s="161"/>
      <c r="P4786" s="162"/>
      <c r="Q4786" s="162"/>
      <c r="R4786" s="163"/>
      <c r="S4786" s="161"/>
      <c r="V4786" s="163"/>
      <c r="W4786" s="164"/>
      <c r="X4786" s="164"/>
    </row>
    <row r="4787" spans="10:24" x14ac:dyDescent="0.25">
      <c r="J4787">
        <v>4784</v>
      </c>
      <c r="K4787" s="43">
        <v>6.657068521247822E-2</v>
      </c>
      <c r="L4787">
        <v>0.17916556453788557</v>
      </c>
      <c r="M4787">
        <v>0.1314114241382387</v>
      </c>
      <c r="N4787" s="44">
        <v>0.87743179190418663</v>
      </c>
      <c r="O4787" s="161"/>
      <c r="P4787" s="162"/>
      <c r="Q4787" s="162"/>
      <c r="R4787" s="163"/>
      <c r="S4787" s="161"/>
      <c r="V4787" s="163"/>
      <c r="W4787" s="164"/>
      <c r="X4787" s="164"/>
    </row>
    <row r="4788" spans="10:24" x14ac:dyDescent="0.25">
      <c r="J4788">
        <v>4785</v>
      </c>
      <c r="K4788" s="43">
        <v>0.14674007416677193</v>
      </c>
      <c r="L4788">
        <v>0.42480657389652865</v>
      </c>
      <c r="M4788">
        <v>0.12050480170835853</v>
      </c>
      <c r="N4788" s="44">
        <v>0.96529927548751737</v>
      </c>
      <c r="O4788" s="161"/>
      <c r="P4788" s="162"/>
      <c r="Q4788" s="162"/>
      <c r="R4788" s="163"/>
      <c r="S4788" s="161"/>
      <c r="V4788" s="163"/>
      <c r="W4788" s="164"/>
      <c r="X4788" s="164"/>
    </row>
    <row r="4789" spans="10:24" x14ac:dyDescent="0.25">
      <c r="J4789">
        <v>4786</v>
      </c>
      <c r="K4789" s="43">
        <v>0.94856582470105921</v>
      </c>
      <c r="L4789">
        <v>0.55775561029429221</v>
      </c>
      <c r="M4789">
        <v>4.9139641140578227E-2</v>
      </c>
      <c r="N4789" s="44">
        <v>0.52813097768480066</v>
      </c>
      <c r="O4789" s="161"/>
      <c r="P4789" s="162"/>
      <c r="Q4789" s="162"/>
      <c r="R4789" s="163"/>
      <c r="S4789" s="161"/>
      <c r="V4789" s="163"/>
      <c r="W4789" s="164"/>
      <c r="X4789" s="164"/>
    </row>
    <row r="4790" spans="10:24" x14ac:dyDescent="0.25">
      <c r="J4790">
        <v>4787</v>
      </c>
      <c r="K4790" s="43">
        <v>0.59301830586906867</v>
      </c>
      <c r="L4790">
        <v>0.84622891625235885</v>
      </c>
      <c r="M4790">
        <v>0.1864746191145954</v>
      </c>
      <c r="N4790" s="44">
        <v>0.92596314994452045</v>
      </c>
      <c r="O4790" s="161"/>
      <c r="P4790" s="162"/>
      <c r="Q4790" s="162"/>
      <c r="R4790" s="163"/>
      <c r="S4790" s="161"/>
      <c r="V4790" s="163"/>
      <c r="W4790" s="164"/>
      <c r="X4790" s="164"/>
    </row>
    <row r="4791" spans="10:24" x14ac:dyDescent="0.25">
      <c r="J4791">
        <v>4788</v>
      </c>
      <c r="K4791" s="43">
        <v>0.2435487388998675</v>
      </c>
      <c r="L4791">
        <v>0.35357846610937016</v>
      </c>
      <c r="M4791">
        <v>0.60618467436018397</v>
      </c>
      <c r="N4791" s="44">
        <v>0.51270046702433103</v>
      </c>
      <c r="O4791" s="161"/>
      <c r="P4791" s="162"/>
      <c r="Q4791" s="162"/>
      <c r="R4791" s="163"/>
      <c r="S4791" s="161"/>
      <c r="V4791" s="163"/>
      <c r="W4791" s="164"/>
      <c r="X4791" s="164"/>
    </row>
    <row r="4792" spans="10:24" x14ac:dyDescent="0.25">
      <c r="J4792">
        <v>4789</v>
      </c>
      <c r="K4792" s="43">
        <v>4.3671798101677539E-2</v>
      </c>
      <c r="L4792">
        <v>0.29454758398700287</v>
      </c>
      <c r="M4792">
        <v>0.61102687876326212</v>
      </c>
      <c r="N4792" s="44">
        <v>0.34462764551703473</v>
      </c>
      <c r="O4792" s="161"/>
      <c r="P4792" s="162"/>
      <c r="Q4792" s="162"/>
      <c r="R4792" s="163"/>
      <c r="S4792" s="161"/>
      <c r="V4792" s="163"/>
      <c r="W4792" s="164"/>
      <c r="X4792" s="164"/>
    </row>
    <row r="4793" spans="10:24" x14ac:dyDescent="0.25">
      <c r="J4793">
        <v>4790</v>
      </c>
      <c r="K4793" s="43">
        <v>0.55575486365448123</v>
      </c>
      <c r="L4793">
        <v>0.50206116202015527</v>
      </c>
      <c r="M4793">
        <v>0.91073629903070785</v>
      </c>
      <c r="N4793" s="44">
        <v>0.90916067792926658</v>
      </c>
      <c r="O4793" s="161"/>
      <c r="P4793" s="162"/>
      <c r="Q4793" s="162"/>
      <c r="R4793" s="163"/>
      <c r="S4793" s="161"/>
      <c r="V4793" s="163"/>
      <c r="W4793" s="164"/>
      <c r="X4793" s="164"/>
    </row>
    <row r="4794" spans="10:24" x14ac:dyDescent="0.25">
      <c r="J4794">
        <v>4791</v>
      </c>
      <c r="K4794" s="43">
        <v>6.9901439435543056E-2</v>
      </c>
      <c r="L4794">
        <v>0.63565797649519573</v>
      </c>
      <c r="M4794">
        <v>7.9657366122003803E-2</v>
      </c>
      <c r="N4794" s="44">
        <v>0.48746821653003125</v>
      </c>
      <c r="O4794" s="161"/>
      <c r="P4794" s="162"/>
      <c r="Q4794" s="162"/>
      <c r="R4794" s="163"/>
      <c r="S4794" s="161"/>
      <c r="V4794" s="163"/>
      <c r="W4794" s="164"/>
      <c r="X4794" s="164"/>
    </row>
    <row r="4795" spans="10:24" x14ac:dyDescent="0.25">
      <c r="J4795">
        <v>4792</v>
      </c>
      <c r="K4795" s="43">
        <v>0.69416864350167096</v>
      </c>
      <c r="L4795">
        <v>0.8548401191749615</v>
      </c>
      <c r="M4795">
        <v>0.60838985810259827</v>
      </c>
      <c r="N4795" s="44">
        <v>0.56693705502564262</v>
      </c>
      <c r="O4795" s="161"/>
      <c r="P4795" s="162"/>
      <c r="Q4795" s="162"/>
      <c r="R4795" s="163"/>
      <c r="S4795" s="161"/>
      <c r="V4795" s="163"/>
      <c r="W4795" s="164"/>
      <c r="X4795" s="164"/>
    </row>
    <row r="4796" spans="10:24" x14ac:dyDescent="0.25">
      <c r="J4796">
        <v>4793</v>
      </c>
      <c r="K4796" s="43">
        <v>0.936495362360377</v>
      </c>
      <c r="L4796">
        <v>1.1096707070003764E-2</v>
      </c>
      <c r="M4796">
        <v>0.87951720770165387</v>
      </c>
      <c r="N4796" s="44">
        <v>0.15371999131835512</v>
      </c>
      <c r="O4796" s="161"/>
      <c r="P4796" s="162"/>
      <c r="Q4796" s="162"/>
      <c r="R4796" s="163"/>
      <c r="S4796" s="161"/>
      <c r="V4796" s="163"/>
      <c r="W4796" s="164"/>
      <c r="X4796" s="164"/>
    </row>
    <row r="4797" spans="10:24" x14ac:dyDescent="0.25">
      <c r="J4797">
        <v>4794</v>
      </c>
      <c r="K4797" s="43">
        <v>0.31987275067769994</v>
      </c>
      <c r="L4797">
        <v>6.8057513025400196E-2</v>
      </c>
      <c r="M4797">
        <v>0.7492509197893088</v>
      </c>
      <c r="N4797" s="44">
        <v>4.6855179078879372E-2</v>
      </c>
      <c r="O4797" s="161"/>
      <c r="P4797" s="162"/>
      <c r="Q4797" s="162"/>
      <c r="R4797" s="163"/>
      <c r="S4797" s="161"/>
      <c r="V4797" s="163"/>
      <c r="W4797" s="164"/>
      <c r="X4797" s="164"/>
    </row>
    <row r="4798" spans="10:24" x14ac:dyDescent="0.25">
      <c r="J4798">
        <v>4795</v>
      </c>
      <c r="K4798" s="43">
        <v>0.78218665846558988</v>
      </c>
      <c r="L4798">
        <v>0.27450274683166287</v>
      </c>
      <c r="M4798">
        <v>0.15365175834377731</v>
      </c>
      <c r="N4798" s="44">
        <v>0.32095649144289107</v>
      </c>
      <c r="O4798" s="161"/>
      <c r="P4798" s="162"/>
      <c r="Q4798" s="162"/>
      <c r="R4798" s="163"/>
      <c r="S4798" s="161"/>
      <c r="V4798" s="163"/>
      <c r="W4798" s="164"/>
      <c r="X4798" s="164"/>
    </row>
    <row r="4799" spans="10:24" x14ac:dyDescent="0.25">
      <c r="J4799">
        <v>4796</v>
      </c>
      <c r="K4799" s="43">
        <v>0.96440627828152592</v>
      </c>
      <c r="L4799">
        <v>0.43664055712513972</v>
      </c>
      <c r="M4799">
        <v>0.78903593630404001</v>
      </c>
      <c r="N4799" s="44">
        <v>0.80390195146347576</v>
      </c>
      <c r="O4799" s="161"/>
      <c r="P4799" s="162"/>
      <c r="Q4799" s="162"/>
      <c r="R4799" s="163"/>
      <c r="S4799" s="161"/>
      <c r="V4799" s="163"/>
      <c r="W4799" s="164"/>
      <c r="X4799" s="164"/>
    </row>
    <row r="4800" spans="10:24" x14ac:dyDescent="0.25">
      <c r="J4800">
        <v>4797</v>
      </c>
      <c r="K4800" s="43">
        <v>0.45982293026554821</v>
      </c>
      <c r="L4800">
        <v>0.87834775065687998</v>
      </c>
      <c r="M4800">
        <v>0.26994152166716268</v>
      </c>
      <c r="N4800" s="44">
        <v>0.48532905555237515</v>
      </c>
      <c r="O4800" s="161"/>
      <c r="P4800" s="162"/>
      <c r="Q4800" s="162"/>
      <c r="R4800" s="163"/>
      <c r="S4800" s="161"/>
      <c r="V4800" s="163"/>
      <c r="W4800" s="164"/>
      <c r="X4800" s="164"/>
    </row>
    <row r="4801" spans="10:24" x14ac:dyDescent="0.25">
      <c r="J4801">
        <v>4798</v>
      </c>
      <c r="K4801" s="43">
        <v>0.13027278343244308</v>
      </c>
      <c r="L4801">
        <v>0.43000686732030236</v>
      </c>
      <c r="M4801">
        <v>0.88711214324173981</v>
      </c>
      <c r="N4801" s="44">
        <v>0.3323187097411533</v>
      </c>
      <c r="O4801" s="161"/>
      <c r="P4801" s="162"/>
      <c r="Q4801" s="162"/>
      <c r="R4801" s="163"/>
      <c r="S4801" s="161"/>
      <c r="V4801" s="163"/>
      <c r="W4801" s="164"/>
      <c r="X4801" s="164"/>
    </row>
    <row r="4802" spans="10:24" x14ac:dyDescent="0.25">
      <c r="J4802">
        <v>4799</v>
      </c>
      <c r="K4802" s="43">
        <v>0.56122423473484762</v>
      </c>
      <c r="L4802">
        <v>0.43758713350168565</v>
      </c>
      <c r="M4802">
        <v>0.67389682393469685</v>
      </c>
      <c r="N4802" s="44">
        <v>5.084951878730859E-2</v>
      </c>
      <c r="O4802" s="161"/>
      <c r="P4802" s="162"/>
      <c r="Q4802" s="162"/>
      <c r="R4802" s="163"/>
      <c r="S4802" s="161"/>
      <c r="V4802" s="163"/>
      <c r="W4802" s="164"/>
      <c r="X4802" s="164"/>
    </row>
    <row r="4803" spans="10:24" x14ac:dyDescent="0.25">
      <c r="J4803">
        <v>4800</v>
      </c>
      <c r="K4803" s="43">
        <v>0.74116594627646715</v>
      </c>
      <c r="L4803">
        <v>6.7553076162925829E-2</v>
      </c>
      <c r="M4803">
        <v>7.7977628933480148E-2</v>
      </c>
      <c r="N4803" s="44">
        <v>7.9852134882059556E-2</v>
      </c>
      <c r="O4803" s="161"/>
      <c r="P4803" s="162"/>
      <c r="Q4803" s="162"/>
      <c r="R4803" s="163"/>
      <c r="S4803" s="161"/>
      <c r="V4803" s="163"/>
      <c r="W4803" s="164"/>
      <c r="X4803" s="164"/>
    </row>
    <row r="4804" spans="10:24" x14ac:dyDescent="0.25">
      <c r="J4804">
        <v>4801</v>
      </c>
      <c r="K4804" s="43">
        <v>0.44829021928618495</v>
      </c>
      <c r="L4804">
        <v>9.4062554896712558E-2</v>
      </c>
      <c r="M4804">
        <v>0.21969454280474721</v>
      </c>
      <c r="N4804" s="44">
        <v>0.6528280807477419</v>
      </c>
      <c r="O4804" s="161"/>
      <c r="P4804" s="162"/>
      <c r="Q4804" s="162"/>
      <c r="R4804" s="163"/>
      <c r="S4804" s="161"/>
      <c r="V4804" s="163"/>
      <c r="W4804" s="164"/>
      <c r="X4804" s="164"/>
    </row>
    <row r="4805" spans="10:24" x14ac:dyDescent="0.25">
      <c r="J4805">
        <v>4802</v>
      </c>
      <c r="K4805" s="43">
        <v>3.615313847455548E-2</v>
      </c>
      <c r="L4805">
        <v>0.38800709149686885</v>
      </c>
      <c r="M4805">
        <v>0.85762811047048404</v>
      </c>
      <c r="N4805" s="44">
        <v>0.46752126210711231</v>
      </c>
      <c r="O4805" s="161"/>
      <c r="P4805" s="162"/>
      <c r="Q4805" s="162"/>
      <c r="R4805" s="163"/>
      <c r="S4805" s="161"/>
      <c r="V4805" s="163"/>
      <c r="W4805" s="164"/>
      <c r="X4805" s="164"/>
    </row>
    <row r="4806" spans="10:24" x14ac:dyDescent="0.25">
      <c r="J4806">
        <v>4803</v>
      </c>
      <c r="K4806" s="43">
        <v>0.85422016554632496</v>
      </c>
      <c r="L4806">
        <v>0.72780856932180193</v>
      </c>
      <c r="M4806">
        <v>0.11340454869381744</v>
      </c>
      <c r="N4806" s="44">
        <v>0.55436305716632972</v>
      </c>
      <c r="O4806" s="161"/>
      <c r="P4806" s="162"/>
      <c r="Q4806" s="162"/>
      <c r="R4806" s="163"/>
      <c r="S4806" s="161"/>
      <c r="V4806" s="163"/>
      <c r="W4806" s="164"/>
      <c r="X4806" s="164"/>
    </row>
    <row r="4807" spans="10:24" x14ac:dyDescent="0.25">
      <c r="J4807">
        <v>4804</v>
      </c>
      <c r="K4807" s="43">
        <v>0.69431985698869303</v>
      </c>
      <c r="L4807">
        <v>0.94251304000520097</v>
      </c>
      <c r="M4807">
        <v>0.12475707926137236</v>
      </c>
      <c r="N4807" s="44">
        <v>0.41234527024589229</v>
      </c>
      <c r="O4807" s="161"/>
      <c r="P4807" s="162"/>
      <c r="Q4807" s="162"/>
      <c r="R4807" s="163"/>
      <c r="S4807" s="161"/>
      <c r="V4807" s="163"/>
      <c r="W4807" s="164"/>
      <c r="X4807" s="164"/>
    </row>
    <row r="4808" spans="10:24" x14ac:dyDescent="0.25">
      <c r="J4808">
        <v>4805</v>
      </c>
      <c r="K4808" s="43">
        <v>0.17119828160485229</v>
      </c>
      <c r="L4808">
        <v>0.61996034174472259</v>
      </c>
      <c r="M4808">
        <v>0.3100151099837235</v>
      </c>
      <c r="N4808" s="44">
        <v>0.37636742110549026</v>
      </c>
      <c r="O4808" s="161"/>
      <c r="P4808" s="162"/>
      <c r="Q4808" s="162"/>
      <c r="R4808" s="163"/>
      <c r="S4808" s="161"/>
      <c r="V4808" s="163"/>
      <c r="W4808" s="164"/>
      <c r="X4808" s="164"/>
    </row>
    <row r="4809" spans="10:24" x14ac:dyDescent="0.25">
      <c r="J4809">
        <v>4806</v>
      </c>
      <c r="K4809" s="43">
        <v>0.75703707492273398</v>
      </c>
      <c r="L4809">
        <v>0.63991002542074948</v>
      </c>
      <c r="M4809">
        <v>0.74826688505272165</v>
      </c>
      <c r="N4809" s="44">
        <v>0.86560845186867064</v>
      </c>
      <c r="O4809" s="161"/>
      <c r="P4809" s="162"/>
      <c r="Q4809" s="162"/>
      <c r="R4809" s="163"/>
      <c r="S4809" s="161"/>
      <c r="V4809" s="163"/>
      <c r="W4809" s="164"/>
      <c r="X4809" s="164"/>
    </row>
    <row r="4810" spans="10:24" x14ac:dyDescent="0.25">
      <c r="J4810">
        <v>4807</v>
      </c>
      <c r="K4810" s="43">
        <v>0.5538405032750322</v>
      </c>
      <c r="L4810">
        <v>0.77633994459155775</v>
      </c>
      <c r="M4810">
        <v>0.6904923424278856</v>
      </c>
      <c r="N4810" s="44">
        <v>0.9196728213662364</v>
      </c>
      <c r="O4810" s="161"/>
      <c r="P4810" s="162"/>
      <c r="Q4810" s="162"/>
      <c r="R4810" s="163"/>
      <c r="S4810" s="161"/>
      <c r="V4810" s="163"/>
      <c r="W4810" s="164"/>
      <c r="X4810" s="164"/>
    </row>
    <row r="4811" spans="10:24" x14ac:dyDescent="0.25">
      <c r="J4811">
        <v>4808</v>
      </c>
      <c r="K4811" s="43">
        <v>0.72050122690419927</v>
      </c>
      <c r="L4811">
        <v>0.63521688155712241</v>
      </c>
      <c r="M4811">
        <v>0.16319913010676257</v>
      </c>
      <c r="N4811" s="44">
        <v>0.23290151065262343</v>
      </c>
      <c r="O4811" s="161"/>
      <c r="P4811" s="162"/>
      <c r="Q4811" s="162"/>
      <c r="R4811" s="163"/>
      <c r="S4811" s="161"/>
      <c r="V4811" s="163"/>
      <c r="W4811" s="164"/>
      <c r="X4811" s="164"/>
    </row>
    <row r="4812" spans="10:24" x14ac:dyDescent="0.25">
      <c r="J4812">
        <v>4809</v>
      </c>
      <c r="K4812" s="43">
        <v>0.69396011894474763</v>
      </c>
      <c r="L4812">
        <v>0.27825754264091196</v>
      </c>
      <c r="M4812">
        <v>0.64863855033855944</v>
      </c>
      <c r="N4812" s="44">
        <v>0.8266108603086606</v>
      </c>
      <c r="O4812" s="161"/>
      <c r="P4812" s="162"/>
      <c r="Q4812" s="162"/>
      <c r="R4812" s="163"/>
      <c r="S4812" s="161"/>
      <c r="V4812" s="163"/>
      <c r="W4812" s="164"/>
      <c r="X4812" s="164"/>
    </row>
    <row r="4813" spans="10:24" x14ac:dyDescent="0.25">
      <c r="J4813">
        <v>4810</v>
      </c>
      <c r="K4813" s="43">
        <v>0.22748322625826944</v>
      </c>
      <c r="L4813">
        <v>0.56727498843734181</v>
      </c>
      <c r="M4813">
        <v>0.79400177462069876</v>
      </c>
      <c r="N4813" s="44">
        <v>0.20124690656681266</v>
      </c>
      <c r="O4813" s="161"/>
      <c r="P4813" s="162"/>
      <c r="Q4813" s="162"/>
      <c r="R4813" s="163"/>
      <c r="S4813" s="161"/>
      <c r="V4813" s="163"/>
      <c r="W4813" s="164"/>
      <c r="X4813" s="164"/>
    </row>
    <row r="4814" spans="10:24" x14ac:dyDescent="0.25">
      <c r="J4814">
        <v>4811</v>
      </c>
      <c r="K4814" s="43">
        <v>0.15147896142857908</v>
      </c>
      <c r="L4814">
        <v>0.25898727378521336</v>
      </c>
      <c r="M4814">
        <v>0.31528495529571887</v>
      </c>
      <c r="N4814" s="44">
        <v>0.7114678721465072</v>
      </c>
      <c r="O4814" s="161"/>
      <c r="P4814" s="162"/>
      <c r="Q4814" s="162"/>
      <c r="R4814" s="163"/>
      <c r="S4814" s="161"/>
      <c r="V4814" s="163"/>
      <c r="W4814" s="164"/>
      <c r="X4814" s="164"/>
    </row>
    <row r="4815" spans="10:24" x14ac:dyDescent="0.25">
      <c r="J4815">
        <v>4812</v>
      </c>
      <c r="K4815" s="43">
        <v>0.15140722345646163</v>
      </c>
      <c r="L4815">
        <v>0.89183695227637283</v>
      </c>
      <c r="M4815">
        <v>0.728789772761541</v>
      </c>
      <c r="N4815" s="44">
        <v>0.49807387279071891</v>
      </c>
      <c r="O4815" s="161"/>
      <c r="P4815" s="162"/>
      <c r="Q4815" s="162"/>
      <c r="R4815" s="163"/>
      <c r="S4815" s="161"/>
      <c r="V4815" s="163"/>
      <c r="W4815" s="164"/>
      <c r="X4815" s="164"/>
    </row>
    <row r="4816" spans="10:24" x14ac:dyDescent="0.25">
      <c r="J4816">
        <v>4813</v>
      </c>
      <c r="K4816" s="43">
        <v>0.64487280934078361</v>
      </c>
      <c r="L4816">
        <v>0.4658825404452368</v>
      </c>
      <c r="M4816">
        <v>0.3999120368700495</v>
      </c>
      <c r="N4816" s="44">
        <v>0.12995866502195064</v>
      </c>
      <c r="O4816" s="161"/>
      <c r="P4816" s="162"/>
      <c r="Q4816" s="162"/>
      <c r="R4816" s="163"/>
      <c r="S4816" s="161"/>
      <c r="V4816" s="163"/>
      <c r="W4816" s="164"/>
      <c r="X4816" s="164"/>
    </row>
    <row r="4817" spans="10:24" x14ac:dyDescent="0.25">
      <c r="J4817">
        <v>4814</v>
      </c>
      <c r="K4817" s="43">
        <v>0.46942625206137445</v>
      </c>
      <c r="L4817">
        <v>0.94057083815025122</v>
      </c>
      <c r="M4817">
        <v>0.75405487529161208</v>
      </c>
      <c r="N4817" s="44">
        <v>0.62778096419148965</v>
      </c>
      <c r="O4817" s="161"/>
      <c r="P4817" s="162"/>
      <c r="Q4817" s="162"/>
      <c r="R4817" s="163"/>
      <c r="S4817" s="161"/>
      <c r="V4817" s="163"/>
      <c r="W4817" s="164"/>
      <c r="X4817" s="164"/>
    </row>
    <row r="4818" spans="10:24" x14ac:dyDescent="0.25">
      <c r="J4818">
        <v>4815</v>
      </c>
      <c r="K4818" s="43">
        <v>0.38074240130792425</v>
      </c>
      <c r="L4818">
        <v>0.51592494946666567</v>
      </c>
      <c r="M4818">
        <v>0.64130081498946567</v>
      </c>
      <c r="N4818" s="44">
        <v>0.78383390809574294</v>
      </c>
      <c r="O4818" s="161"/>
      <c r="P4818" s="162"/>
      <c r="Q4818" s="162"/>
      <c r="R4818" s="163"/>
      <c r="S4818" s="161"/>
      <c r="V4818" s="163"/>
      <c r="W4818" s="164"/>
      <c r="X4818" s="164"/>
    </row>
    <row r="4819" spans="10:24" x14ac:dyDescent="0.25">
      <c r="J4819">
        <v>4816</v>
      </c>
      <c r="K4819" s="43">
        <v>3.7702442875266806E-2</v>
      </c>
      <c r="L4819">
        <v>0.33395764125985816</v>
      </c>
      <c r="M4819">
        <v>0.68781335981795655</v>
      </c>
      <c r="N4819" s="44">
        <v>0.9815356054068719</v>
      </c>
      <c r="O4819" s="161"/>
      <c r="P4819" s="162"/>
      <c r="Q4819" s="162"/>
      <c r="R4819" s="163"/>
      <c r="S4819" s="161"/>
      <c r="V4819" s="163"/>
      <c r="W4819" s="164"/>
      <c r="X4819" s="164"/>
    </row>
    <row r="4820" spans="10:24" x14ac:dyDescent="0.25">
      <c r="J4820">
        <v>4817</v>
      </c>
      <c r="K4820" s="43">
        <v>0.99910855425361222</v>
      </c>
      <c r="L4820">
        <v>0.27249938420188524</v>
      </c>
      <c r="M4820">
        <v>0.64553623304860275</v>
      </c>
      <c r="N4820" s="44">
        <v>0.46426907150326513</v>
      </c>
      <c r="O4820" s="161"/>
      <c r="P4820" s="162"/>
      <c r="Q4820" s="162"/>
      <c r="R4820" s="163"/>
      <c r="S4820" s="161"/>
      <c r="V4820" s="163"/>
      <c r="W4820" s="164"/>
      <c r="X4820" s="164"/>
    </row>
    <row r="4821" spans="10:24" x14ac:dyDescent="0.25">
      <c r="J4821">
        <v>4818</v>
      </c>
      <c r="K4821" s="43">
        <v>0.5426014929599855</v>
      </c>
      <c r="L4821">
        <v>0.14473085592643442</v>
      </c>
      <c r="M4821">
        <v>0.75551707256088729</v>
      </c>
      <c r="N4821" s="44">
        <v>0.24123194153377658</v>
      </c>
      <c r="O4821" s="161"/>
      <c r="P4821" s="162"/>
      <c r="Q4821" s="162"/>
      <c r="R4821" s="163"/>
      <c r="S4821" s="161"/>
      <c r="V4821" s="163"/>
      <c r="W4821" s="164"/>
      <c r="X4821" s="164"/>
    </row>
    <row r="4822" spans="10:24" x14ac:dyDescent="0.25">
      <c r="J4822">
        <v>4819</v>
      </c>
      <c r="K4822" s="43">
        <v>0.76854168829995151</v>
      </c>
      <c r="L4822">
        <v>0.96470158482779222</v>
      </c>
      <c r="M4822">
        <v>0.98878493140880197</v>
      </c>
      <c r="N4822" s="44">
        <v>0.93768388626162635</v>
      </c>
      <c r="O4822" s="161"/>
      <c r="P4822" s="162"/>
      <c r="Q4822" s="162"/>
      <c r="R4822" s="163"/>
      <c r="S4822" s="161"/>
      <c r="V4822" s="163"/>
      <c r="W4822" s="164"/>
      <c r="X4822" s="164"/>
    </row>
    <row r="4823" spans="10:24" x14ac:dyDescent="0.25">
      <c r="J4823">
        <v>4820</v>
      </c>
      <c r="K4823" s="43">
        <v>0.4778720833462301</v>
      </c>
      <c r="L4823">
        <v>0.94544744521950863</v>
      </c>
      <c r="M4823">
        <v>0.25954506711158287</v>
      </c>
      <c r="N4823" s="44">
        <v>0.56591314369824053</v>
      </c>
      <c r="O4823" s="161"/>
      <c r="P4823" s="162"/>
      <c r="Q4823" s="162"/>
      <c r="R4823" s="163"/>
      <c r="S4823" s="161"/>
      <c r="V4823" s="163"/>
      <c r="W4823" s="164"/>
      <c r="X4823" s="164"/>
    </row>
    <row r="4824" spans="10:24" x14ac:dyDescent="0.25">
      <c r="J4824">
        <v>4821</v>
      </c>
      <c r="K4824" s="43">
        <v>0.2880145077084485</v>
      </c>
      <c r="L4824">
        <v>0.18055989150653351</v>
      </c>
      <c r="M4824">
        <v>0.32789116030291632</v>
      </c>
      <c r="N4824" s="44">
        <v>0.8151633739794949</v>
      </c>
      <c r="O4824" s="161"/>
      <c r="P4824" s="162"/>
      <c r="Q4824" s="162"/>
      <c r="R4824" s="163"/>
      <c r="S4824" s="161"/>
      <c r="V4824" s="163"/>
      <c r="W4824" s="164"/>
      <c r="X4824" s="164"/>
    </row>
    <row r="4825" spans="10:24" x14ac:dyDescent="0.25">
      <c r="J4825">
        <v>4822</v>
      </c>
      <c r="K4825" s="43">
        <v>0.933193367983843</v>
      </c>
      <c r="L4825">
        <v>0.88030122952741041</v>
      </c>
      <c r="M4825">
        <v>0.27001574645900361</v>
      </c>
      <c r="N4825" s="44">
        <v>0.85879761636234087</v>
      </c>
      <c r="O4825" s="161"/>
      <c r="P4825" s="162"/>
      <c r="Q4825" s="162"/>
      <c r="R4825" s="163"/>
      <c r="S4825" s="161"/>
      <c r="V4825" s="163"/>
      <c r="W4825" s="164"/>
      <c r="X4825" s="164"/>
    </row>
    <row r="4826" spans="10:24" x14ac:dyDescent="0.25">
      <c r="J4826">
        <v>4823</v>
      </c>
      <c r="K4826" s="43">
        <v>0.25672888315069242</v>
      </c>
      <c r="L4826">
        <v>0.39538706754945563</v>
      </c>
      <c r="M4826">
        <v>0.2557440665827192</v>
      </c>
      <c r="N4826" s="44">
        <v>0.85153531499363</v>
      </c>
      <c r="O4826" s="161"/>
      <c r="P4826" s="162"/>
      <c r="Q4826" s="162"/>
      <c r="R4826" s="163"/>
      <c r="S4826" s="161"/>
      <c r="V4826" s="163"/>
      <c r="W4826" s="164"/>
      <c r="X4826" s="164"/>
    </row>
    <row r="4827" spans="10:24" x14ac:dyDescent="0.25">
      <c r="J4827">
        <v>4824</v>
      </c>
      <c r="K4827" s="43">
        <v>0.87284064015618823</v>
      </c>
      <c r="L4827">
        <v>0.22361250946006495</v>
      </c>
      <c r="M4827">
        <v>0.99356811910927345</v>
      </c>
      <c r="N4827" s="44">
        <v>0.32045025660836923</v>
      </c>
      <c r="O4827" s="161"/>
      <c r="P4827" s="162"/>
      <c r="Q4827" s="162"/>
      <c r="R4827" s="163"/>
      <c r="S4827" s="161"/>
      <c r="V4827" s="163"/>
      <c r="W4827" s="164"/>
      <c r="X4827" s="164"/>
    </row>
    <row r="4828" spans="10:24" x14ac:dyDescent="0.25">
      <c r="J4828">
        <v>4825</v>
      </c>
      <c r="K4828" s="43">
        <v>0.90302937964915331</v>
      </c>
      <c r="L4828">
        <v>0.13040427700708146</v>
      </c>
      <c r="M4828">
        <v>0.32861289224282009</v>
      </c>
      <c r="N4828" s="44">
        <v>0.71788797842658858</v>
      </c>
      <c r="O4828" s="161"/>
      <c r="P4828" s="162"/>
      <c r="Q4828" s="162"/>
      <c r="R4828" s="163"/>
      <c r="S4828" s="161"/>
      <c r="V4828" s="163"/>
      <c r="W4828" s="164"/>
      <c r="X4828" s="164"/>
    </row>
    <row r="4829" spans="10:24" x14ac:dyDescent="0.25">
      <c r="J4829">
        <v>4826</v>
      </c>
      <c r="K4829" s="43">
        <v>0.99007822749898311</v>
      </c>
      <c r="L4829">
        <v>0.84574486412730876</v>
      </c>
      <c r="M4829">
        <v>0.47005810164793627</v>
      </c>
      <c r="N4829" s="44">
        <v>3.1256394933581344E-2</v>
      </c>
      <c r="O4829" s="161"/>
      <c r="P4829" s="162"/>
      <c r="Q4829" s="162"/>
      <c r="R4829" s="163"/>
      <c r="S4829" s="161"/>
      <c r="V4829" s="163"/>
      <c r="W4829" s="164"/>
      <c r="X4829" s="164"/>
    </row>
    <row r="4830" spans="10:24" x14ac:dyDescent="0.25">
      <c r="J4830">
        <v>4827</v>
      </c>
      <c r="K4830" s="43">
        <v>5.0050732162583045E-2</v>
      </c>
      <c r="L4830">
        <v>0.80217608410665964</v>
      </c>
      <c r="M4830">
        <v>0.37988654995769466</v>
      </c>
      <c r="N4830" s="44">
        <v>0.72322792384469048</v>
      </c>
      <c r="O4830" s="161"/>
      <c r="P4830" s="162"/>
      <c r="Q4830" s="162"/>
      <c r="R4830" s="163"/>
      <c r="S4830" s="161"/>
      <c r="V4830" s="163"/>
      <c r="W4830" s="164"/>
      <c r="X4830" s="164"/>
    </row>
    <row r="4831" spans="10:24" x14ac:dyDescent="0.25">
      <c r="J4831">
        <v>4828</v>
      </c>
      <c r="K4831" s="43">
        <v>1.8125651496645467E-2</v>
      </c>
      <c r="L4831">
        <v>0.89065558132699052</v>
      </c>
      <c r="M4831">
        <v>0.86526695275853693</v>
      </c>
      <c r="N4831" s="44">
        <v>0.55804181062133917</v>
      </c>
      <c r="O4831" s="161"/>
      <c r="P4831" s="162"/>
      <c r="Q4831" s="162"/>
      <c r="R4831" s="163"/>
      <c r="S4831" s="161"/>
      <c r="V4831" s="163"/>
      <c r="W4831" s="164"/>
      <c r="X4831" s="164"/>
    </row>
    <row r="4832" spans="10:24" x14ac:dyDescent="0.25">
      <c r="J4832">
        <v>4829</v>
      </c>
      <c r="K4832" s="43">
        <v>0.16234100183570332</v>
      </c>
      <c r="L4832">
        <v>0.92810207182164794</v>
      </c>
      <c r="M4832">
        <v>0.56589564608003728</v>
      </c>
      <c r="N4832" s="44">
        <v>0.8092895512938949</v>
      </c>
      <c r="O4832" s="161"/>
      <c r="P4832" s="162"/>
      <c r="Q4832" s="162"/>
      <c r="R4832" s="163"/>
      <c r="S4832" s="161"/>
      <c r="V4832" s="163"/>
      <c r="W4832" s="164"/>
      <c r="X4832" s="164"/>
    </row>
    <row r="4833" spans="10:24" x14ac:dyDescent="0.25">
      <c r="J4833">
        <v>4830</v>
      </c>
      <c r="K4833" s="43">
        <v>7.503277855220658E-2</v>
      </c>
      <c r="L4833">
        <v>0.95565662186066036</v>
      </c>
      <c r="M4833">
        <v>0.16346349822769479</v>
      </c>
      <c r="N4833" s="44">
        <v>0.19417769513948291</v>
      </c>
      <c r="O4833" s="161"/>
      <c r="P4833" s="162"/>
      <c r="Q4833" s="162"/>
      <c r="R4833" s="163"/>
      <c r="S4833" s="161"/>
      <c r="V4833" s="163"/>
      <c r="W4833" s="164"/>
      <c r="X4833" s="164"/>
    </row>
    <row r="4834" spans="10:24" x14ac:dyDescent="0.25">
      <c r="J4834">
        <v>4831</v>
      </c>
      <c r="K4834" s="43">
        <v>0.6772750747862647</v>
      </c>
      <c r="L4834">
        <v>0.80906794818783412</v>
      </c>
      <c r="M4834">
        <v>0.71734410415035066</v>
      </c>
      <c r="N4834" s="44">
        <v>0.22219596369827643</v>
      </c>
      <c r="O4834" s="161"/>
      <c r="P4834" s="162"/>
      <c r="Q4834" s="162"/>
      <c r="R4834" s="163"/>
      <c r="S4834" s="161"/>
      <c r="V4834" s="163"/>
      <c r="W4834" s="164"/>
      <c r="X4834" s="164"/>
    </row>
    <row r="4835" spans="10:24" x14ac:dyDescent="0.25">
      <c r="J4835">
        <v>4832</v>
      </c>
      <c r="K4835" s="43">
        <v>0.5140828406340574</v>
      </c>
      <c r="L4835">
        <v>0.52655758008625198</v>
      </c>
      <c r="M4835">
        <v>0.76607069594287935</v>
      </c>
      <c r="N4835" s="44">
        <v>0.44122442617713542</v>
      </c>
      <c r="O4835" s="161"/>
      <c r="P4835" s="162"/>
      <c r="Q4835" s="162"/>
      <c r="R4835" s="163"/>
      <c r="S4835" s="161"/>
      <c r="V4835" s="163"/>
      <c r="W4835" s="164"/>
      <c r="X4835" s="164"/>
    </row>
    <row r="4836" spans="10:24" x14ac:dyDescent="0.25">
      <c r="J4836">
        <v>4833</v>
      </c>
      <c r="K4836" s="43">
        <v>0.55290641300971888</v>
      </c>
      <c r="L4836">
        <v>0.9496628416470575</v>
      </c>
      <c r="M4836">
        <v>0.87476606960318115</v>
      </c>
      <c r="N4836" s="44">
        <v>0.70160076919070335</v>
      </c>
      <c r="O4836" s="161"/>
      <c r="P4836" s="162"/>
      <c r="Q4836" s="162"/>
      <c r="R4836" s="163"/>
      <c r="S4836" s="161"/>
      <c r="V4836" s="163"/>
      <c r="W4836" s="164"/>
      <c r="X4836" s="164"/>
    </row>
    <row r="4837" spans="10:24" x14ac:dyDescent="0.25">
      <c r="J4837">
        <v>4834</v>
      </c>
      <c r="K4837" s="43">
        <v>0.71838870694103796</v>
      </c>
      <c r="L4837">
        <v>0.54997932652821879</v>
      </c>
      <c r="M4837">
        <v>0.93221476145096127</v>
      </c>
      <c r="N4837" s="44">
        <v>0.63040097976997778</v>
      </c>
      <c r="O4837" s="161"/>
      <c r="P4837" s="162"/>
      <c r="Q4837" s="162"/>
      <c r="R4837" s="163"/>
      <c r="S4837" s="161"/>
      <c r="V4837" s="163"/>
      <c r="W4837" s="164"/>
      <c r="X4837" s="164"/>
    </row>
    <row r="4838" spans="10:24" x14ac:dyDescent="0.25">
      <c r="J4838">
        <v>4835</v>
      </c>
      <c r="K4838" s="43">
        <v>0.36557601167796461</v>
      </c>
      <c r="L4838">
        <v>0.71101733798057731</v>
      </c>
      <c r="M4838">
        <v>0.30180992489879122</v>
      </c>
      <c r="N4838" s="44">
        <v>0.14579570799662134</v>
      </c>
      <c r="O4838" s="161"/>
      <c r="P4838" s="162"/>
      <c r="Q4838" s="162"/>
      <c r="R4838" s="163"/>
      <c r="S4838" s="161"/>
      <c r="V4838" s="163"/>
      <c r="W4838" s="164"/>
      <c r="X4838" s="164"/>
    </row>
    <row r="4839" spans="10:24" x14ac:dyDescent="0.25">
      <c r="J4839">
        <v>4836</v>
      </c>
      <c r="K4839" s="43">
        <v>0.75395154610508375</v>
      </c>
      <c r="L4839">
        <v>0.11485883464910474</v>
      </c>
      <c r="M4839">
        <v>0.81833654193867411</v>
      </c>
      <c r="N4839" s="44">
        <v>0.63082414076285465</v>
      </c>
      <c r="O4839" s="161"/>
      <c r="P4839" s="162"/>
      <c r="Q4839" s="162"/>
      <c r="R4839" s="163"/>
      <c r="S4839" s="161"/>
      <c r="V4839" s="163"/>
      <c r="W4839" s="164"/>
      <c r="X4839" s="164"/>
    </row>
    <row r="4840" spans="10:24" x14ac:dyDescent="0.25">
      <c r="J4840">
        <v>4837</v>
      </c>
      <c r="K4840" s="43">
        <v>0.22203087721452663</v>
      </c>
      <c r="L4840">
        <v>0.7494356352027467</v>
      </c>
      <c r="M4840">
        <v>0.9066567906977071</v>
      </c>
      <c r="N4840" s="44">
        <v>0.26690452691553368</v>
      </c>
      <c r="O4840" s="161"/>
      <c r="P4840" s="162"/>
      <c r="Q4840" s="162"/>
      <c r="R4840" s="163"/>
      <c r="S4840" s="161"/>
      <c r="V4840" s="163"/>
      <c r="W4840" s="164"/>
      <c r="X4840" s="164"/>
    </row>
    <row r="4841" spans="10:24" x14ac:dyDescent="0.25">
      <c r="J4841">
        <v>4838</v>
      </c>
      <c r="K4841" s="43">
        <v>0.20072270286688032</v>
      </c>
      <c r="L4841">
        <v>0.74636702022254908</v>
      </c>
      <c r="M4841">
        <v>0.66477035511521487</v>
      </c>
      <c r="N4841" s="44">
        <v>0.93670632145185984</v>
      </c>
      <c r="O4841" s="161"/>
      <c r="P4841" s="162"/>
      <c r="Q4841" s="162"/>
      <c r="R4841" s="163"/>
      <c r="S4841" s="161"/>
      <c r="V4841" s="163"/>
      <c r="W4841" s="164"/>
      <c r="X4841" s="164"/>
    </row>
    <row r="4842" spans="10:24" x14ac:dyDescent="0.25">
      <c r="J4842">
        <v>4839</v>
      </c>
      <c r="K4842" s="43">
        <v>8.4676709270169348E-2</v>
      </c>
      <c r="L4842">
        <v>0.65121775683174532</v>
      </c>
      <c r="M4842">
        <v>0.22283637235952114</v>
      </c>
      <c r="N4842" s="44">
        <v>0.93331786977365183</v>
      </c>
      <c r="O4842" s="161"/>
      <c r="P4842" s="162"/>
      <c r="Q4842" s="162"/>
      <c r="R4842" s="163"/>
      <c r="S4842" s="161"/>
      <c r="V4842" s="163"/>
      <c r="W4842" s="164"/>
      <c r="X4842" s="164"/>
    </row>
    <row r="4843" spans="10:24" x14ac:dyDescent="0.25">
      <c r="J4843">
        <v>4840</v>
      </c>
      <c r="K4843" s="43">
        <v>8.8180711254726485E-2</v>
      </c>
      <c r="L4843">
        <v>0.22385444502071239</v>
      </c>
      <c r="M4843">
        <v>0.48707699353832545</v>
      </c>
      <c r="N4843" s="44">
        <v>6.4429869190063771E-2</v>
      </c>
      <c r="O4843" s="161"/>
      <c r="P4843" s="162"/>
      <c r="Q4843" s="162"/>
      <c r="R4843" s="163"/>
      <c r="S4843" s="161"/>
      <c r="V4843" s="163"/>
      <c r="W4843" s="164"/>
      <c r="X4843" s="164"/>
    </row>
    <row r="4844" spans="10:24" x14ac:dyDescent="0.25">
      <c r="J4844">
        <v>4841</v>
      </c>
      <c r="K4844" s="43">
        <v>0.47501047335308844</v>
      </c>
      <c r="L4844">
        <v>0.22416297072288194</v>
      </c>
      <c r="M4844">
        <v>8.1157040607709119E-2</v>
      </c>
      <c r="N4844" s="44">
        <v>0.12105153632135524</v>
      </c>
      <c r="O4844" s="161"/>
      <c r="P4844" s="162"/>
      <c r="Q4844" s="162"/>
      <c r="R4844" s="163"/>
      <c r="S4844" s="161"/>
      <c r="V4844" s="163"/>
      <c r="W4844" s="164"/>
      <c r="X4844" s="164"/>
    </row>
    <row r="4845" spans="10:24" x14ac:dyDescent="0.25">
      <c r="J4845">
        <v>4842</v>
      </c>
      <c r="K4845" s="43">
        <v>9.5860578725157741E-2</v>
      </c>
      <c r="L4845">
        <v>0.16267190558741396</v>
      </c>
      <c r="M4845">
        <v>0.17079450360411985</v>
      </c>
      <c r="N4845" s="44">
        <v>0.31594254319280424</v>
      </c>
      <c r="O4845" s="161"/>
      <c r="P4845" s="162"/>
      <c r="Q4845" s="162"/>
      <c r="R4845" s="163"/>
      <c r="S4845" s="161"/>
      <c r="V4845" s="163"/>
      <c r="W4845" s="164"/>
      <c r="X4845" s="164"/>
    </row>
    <row r="4846" spans="10:24" x14ac:dyDescent="0.25">
      <c r="J4846">
        <v>4843</v>
      </c>
      <c r="K4846" s="43">
        <v>0.53004068520414405</v>
      </c>
      <c r="L4846">
        <v>5.6873134693644634E-3</v>
      </c>
      <c r="M4846">
        <v>0.32206738961196901</v>
      </c>
      <c r="N4846" s="44">
        <v>0.51506735362196643</v>
      </c>
      <c r="O4846" s="161"/>
      <c r="P4846" s="162"/>
      <c r="Q4846" s="162"/>
      <c r="R4846" s="163"/>
      <c r="S4846" s="161"/>
      <c r="V4846" s="163"/>
      <c r="W4846" s="164"/>
      <c r="X4846" s="164"/>
    </row>
    <row r="4847" spans="10:24" x14ac:dyDescent="0.25">
      <c r="J4847">
        <v>4844</v>
      </c>
      <c r="K4847" s="43">
        <v>0.15522677846358546</v>
      </c>
      <c r="L4847">
        <v>0.42521765491347197</v>
      </c>
      <c r="M4847">
        <v>0.61710351114091377</v>
      </c>
      <c r="N4847" s="44">
        <v>0.41674573801698933</v>
      </c>
      <c r="O4847" s="161"/>
      <c r="P4847" s="162"/>
      <c r="Q4847" s="162"/>
      <c r="R4847" s="163"/>
      <c r="S4847" s="161"/>
      <c r="V4847" s="163"/>
      <c r="W4847" s="164"/>
      <c r="X4847" s="164"/>
    </row>
    <row r="4848" spans="10:24" x14ac:dyDescent="0.25">
      <c r="J4848">
        <v>4845</v>
      </c>
      <c r="K4848" s="43">
        <v>0.60890972050782466</v>
      </c>
      <c r="L4848">
        <v>0.76735142220513564</v>
      </c>
      <c r="M4848">
        <v>0.18139312919716521</v>
      </c>
      <c r="N4848" s="44">
        <v>0.19688010855098681</v>
      </c>
      <c r="O4848" s="161"/>
      <c r="P4848" s="162"/>
      <c r="Q4848" s="162"/>
      <c r="R4848" s="163"/>
      <c r="S4848" s="161"/>
      <c r="V4848" s="163"/>
      <c r="W4848" s="164"/>
      <c r="X4848" s="164"/>
    </row>
    <row r="4849" spans="10:24" x14ac:dyDescent="0.25">
      <c r="J4849">
        <v>4846</v>
      </c>
      <c r="K4849" s="43">
        <v>0.97010454432075766</v>
      </c>
      <c r="L4849">
        <v>0.13402835113427825</v>
      </c>
      <c r="M4849">
        <v>0.86370568530833625</v>
      </c>
      <c r="N4849" s="44">
        <v>0.53398189249783068</v>
      </c>
      <c r="O4849" s="161"/>
      <c r="P4849" s="162"/>
      <c r="Q4849" s="162"/>
      <c r="R4849" s="163"/>
      <c r="S4849" s="161"/>
      <c r="V4849" s="163"/>
      <c r="W4849" s="164"/>
      <c r="X4849" s="164"/>
    </row>
    <row r="4850" spans="10:24" x14ac:dyDescent="0.25">
      <c r="J4850">
        <v>4847</v>
      </c>
      <c r="K4850" s="43">
        <v>0.4840556285467793</v>
      </c>
      <c r="L4850">
        <v>0.26371423706295449</v>
      </c>
      <c r="M4850">
        <v>0.24504982799821107</v>
      </c>
      <c r="N4850" s="44">
        <v>3.8070055148087367E-2</v>
      </c>
      <c r="O4850" s="161"/>
      <c r="P4850" s="162"/>
      <c r="Q4850" s="162"/>
      <c r="R4850" s="163"/>
      <c r="S4850" s="161"/>
      <c r="V4850" s="163"/>
      <c r="W4850" s="164"/>
      <c r="X4850" s="164"/>
    </row>
    <row r="4851" spans="10:24" x14ac:dyDescent="0.25">
      <c r="J4851">
        <v>4848</v>
      </c>
      <c r="K4851" s="43">
        <v>0.43030218106742302</v>
      </c>
      <c r="L4851">
        <v>0.75257592698424758</v>
      </c>
      <c r="M4851">
        <v>0.99490861102932393</v>
      </c>
      <c r="N4851" s="44">
        <v>6.3202009189868846E-3</v>
      </c>
      <c r="O4851" s="161"/>
      <c r="P4851" s="162"/>
      <c r="Q4851" s="162"/>
      <c r="R4851" s="163"/>
      <c r="S4851" s="161"/>
      <c r="V4851" s="163"/>
      <c r="W4851" s="164"/>
      <c r="X4851" s="164"/>
    </row>
    <row r="4852" spans="10:24" x14ac:dyDescent="0.25">
      <c r="J4852">
        <v>4849</v>
      </c>
      <c r="K4852" s="43">
        <v>0.32104806786213003</v>
      </c>
      <c r="L4852">
        <v>0.4230392727831378</v>
      </c>
      <c r="M4852">
        <v>0.47961523151725738</v>
      </c>
      <c r="N4852" s="44">
        <v>0.32451294052944035</v>
      </c>
      <c r="O4852" s="161"/>
      <c r="P4852" s="162"/>
      <c r="Q4852" s="162"/>
      <c r="R4852" s="163"/>
      <c r="S4852" s="161"/>
      <c r="V4852" s="163"/>
      <c r="W4852" s="164"/>
      <c r="X4852" s="164"/>
    </row>
    <row r="4853" spans="10:24" x14ac:dyDescent="0.25">
      <c r="J4853">
        <v>4850</v>
      </c>
      <c r="K4853" s="43">
        <v>0.66670008423528693</v>
      </c>
      <c r="L4853">
        <v>0.85646442285539559</v>
      </c>
      <c r="M4853">
        <v>0.47403867405313982</v>
      </c>
      <c r="N4853" s="44">
        <v>0.74516813935664949</v>
      </c>
      <c r="O4853" s="161"/>
      <c r="P4853" s="162"/>
      <c r="Q4853" s="162"/>
      <c r="R4853" s="163"/>
      <c r="S4853" s="161"/>
      <c r="V4853" s="163"/>
      <c r="W4853" s="164"/>
      <c r="X4853" s="164"/>
    </row>
    <row r="4854" spans="10:24" x14ac:dyDescent="0.25">
      <c r="J4854">
        <v>4851</v>
      </c>
      <c r="K4854" s="43">
        <v>0.99194949771946739</v>
      </c>
      <c r="L4854">
        <v>0.55277235138322078</v>
      </c>
      <c r="M4854">
        <v>0.39329910399098555</v>
      </c>
      <c r="N4854" s="44">
        <v>0.26376386378011918</v>
      </c>
      <c r="O4854" s="161"/>
      <c r="P4854" s="162"/>
      <c r="Q4854" s="162"/>
      <c r="R4854" s="163"/>
      <c r="S4854" s="161"/>
      <c r="V4854" s="163"/>
      <c r="W4854" s="164"/>
      <c r="X4854" s="164"/>
    </row>
    <row r="4855" spans="10:24" x14ac:dyDescent="0.25">
      <c r="J4855">
        <v>4852</v>
      </c>
      <c r="K4855" s="43">
        <v>0.53068379152421474</v>
      </c>
      <c r="L4855">
        <v>0.74415418483438589</v>
      </c>
      <c r="M4855">
        <v>0.47016221176747475</v>
      </c>
      <c r="N4855" s="44">
        <v>0.67634664973036762</v>
      </c>
      <c r="O4855" s="161"/>
      <c r="P4855" s="162"/>
      <c r="Q4855" s="162"/>
      <c r="R4855" s="163"/>
      <c r="S4855" s="161"/>
      <c r="V4855" s="163"/>
      <c r="W4855" s="164"/>
      <c r="X4855" s="164"/>
    </row>
    <row r="4856" spans="10:24" x14ac:dyDescent="0.25">
      <c r="J4856">
        <v>4853</v>
      </c>
      <c r="K4856" s="43">
        <v>0.94986409944744388</v>
      </c>
      <c r="L4856">
        <v>0.23487130288548597</v>
      </c>
      <c r="M4856">
        <v>9.5328880985465769E-2</v>
      </c>
      <c r="N4856" s="44">
        <v>0.57593954048337981</v>
      </c>
      <c r="O4856" s="161"/>
      <c r="P4856" s="162"/>
      <c r="Q4856" s="162"/>
      <c r="R4856" s="163"/>
      <c r="S4856" s="161"/>
      <c r="V4856" s="163"/>
      <c r="W4856" s="164"/>
      <c r="X4856" s="164"/>
    </row>
    <row r="4857" spans="10:24" x14ac:dyDescent="0.25">
      <c r="J4857">
        <v>4854</v>
      </c>
      <c r="K4857" s="43">
        <v>0.31098133354481061</v>
      </c>
      <c r="L4857">
        <v>0.26292617608254609</v>
      </c>
      <c r="M4857">
        <v>0.64636697396349618</v>
      </c>
      <c r="N4857" s="44">
        <v>0.44318119640395259</v>
      </c>
      <c r="O4857" s="161"/>
      <c r="P4857" s="162"/>
      <c r="Q4857" s="162"/>
      <c r="R4857" s="163"/>
      <c r="S4857" s="161"/>
      <c r="V4857" s="163"/>
      <c r="W4857" s="164"/>
      <c r="X4857" s="164"/>
    </row>
    <row r="4858" spans="10:24" x14ac:dyDescent="0.25">
      <c r="J4858">
        <v>4855</v>
      </c>
      <c r="K4858" s="43">
        <v>0.82624105140185855</v>
      </c>
      <c r="L4858">
        <v>0.67838236137551988</v>
      </c>
      <c r="M4858">
        <v>0.26395619301315809</v>
      </c>
      <c r="N4858" s="44">
        <v>0.40707248200418955</v>
      </c>
      <c r="O4858" s="161"/>
      <c r="P4858" s="162"/>
      <c r="Q4858" s="162"/>
      <c r="R4858" s="163"/>
      <c r="S4858" s="161"/>
      <c r="V4858" s="163"/>
      <c r="W4858" s="164"/>
      <c r="X4858" s="164"/>
    </row>
    <row r="4859" spans="10:24" x14ac:dyDescent="0.25">
      <c r="J4859">
        <v>4856</v>
      </c>
      <c r="K4859" s="43">
        <v>0.39174066142585096</v>
      </c>
      <c r="L4859">
        <v>0.99352448681389616</v>
      </c>
      <c r="M4859">
        <v>0.82801418488518364</v>
      </c>
      <c r="N4859" s="44">
        <v>0.97758391635343178</v>
      </c>
      <c r="O4859" s="161"/>
      <c r="P4859" s="162"/>
      <c r="Q4859" s="162"/>
      <c r="R4859" s="163"/>
      <c r="S4859" s="161"/>
      <c r="V4859" s="163"/>
      <c r="W4859" s="164"/>
      <c r="X4859" s="164"/>
    </row>
    <row r="4860" spans="10:24" x14ac:dyDescent="0.25">
      <c r="J4860">
        <v>4857</v>
      </c>
      <c r="K4860" s="43">
        <v>0.99101932057963094</v>
      </c>
      <c r="L4860">
        <v>0.22957177254482719</v>
      </c>
      <c r="M4860">
        <v>0.38407511256209326</v>
      </c>
      <c r="N4860" s="44">
        <v>0.67694631585607767</v>
      </c>
      <c r="O4860" s="161"/>
      <c r="P4860" s="162"/>
      <c r="Q4860" s="162"/>
      <c r="R4860" s="163"/>
      <c r="S4860" s="161"/>
      <c r="V4860" s="163"/>
      <c r="W4860" s="164"/>
      <c r="X4860" s="164"/>
    </row>
    <row r="4861" spans="10:24" x14ac:dyDescent="0.25">
      <c r="J4861">
        <v>4858</v>
      </c>
      <c r="K4861" s="43">
        <v>0.46552971687214184</v>
      </c>
      <c r="L4861">
        <v>0.83059165117816181</v>
      </c>
      <c r="M4861">
        <v>0.42685350447763837</v>
      </c>
      <c r="N4861" s="44">
        <v>0.81211615925021441</v>
      </c>
      <c r="O4861" s="161"/>
      <c r="P4861" s="162"/>
      <c r="Q4861" s="162"/>
      <c r="R4861" s="163"/>
      <c r="S4861" s="161"/>
      <c r="V4861" s="163"/>
      <c r="W4861" s="164"/>
      <c r="X4861" s="164"/>
    </row>
    <row r="4862" spans="10:24" x14ac:dyDescent="0.25">
      <c r="J4862">
        <v>4859</v>
      </c>
      <c r="K4862" s="43">
        <v>0.24819150221867525</v>
      </c>
      <c r="L4862">
        <v>0.17151889161577016</v>
      </c>
      <c r="M4862">
        <v>0.3326902263139393</v>
      </c>
      <c r="N4862" s="44">
        <v>8.9178005939593019E-3</v>
      </c>
      <c r="O4862" s="161"/>
      <c r="P4862" s="162"/>
      <c r="Q4862" s="162"/>
      <c r="R4862" s="163"/>
      <c r="S4862" s="161"/>
      <c r="V4862" s="163"/>
      <c r="W4862" s="164"/>
      <c r="X4862" s="164"/>
    </row>
    <row r="4863" spans="10:24" x14ac:dyDescent="0.25">
      <c r="J4863">
        <v>4860</v>
      </c>
      <c r="K4863" s="43">
        <v>0.77103098985322005</v>
      </c>
      <c r="L4863">
        <v>0.10278777957384688</v>
      </c>
      <c r="M4863">
        <v>0.48934084198581385</v>
      </c>
      <c r="N4863" s="44">
        <v>0.19220965372239096</v>
      </c>
      <c r="O4863" s="161"/>
      <c r="P4863" s="162"/>
      <c r="Q4863" s="162"/>
      <c r="R4863" s="163"/>
      <c r="S4863" s="161"/>
      <c r="V4863" s="163"/>
      <c r="W4863" s="164"/>
      <c r="X4863" s="164"/>
    </row>
    <row r="4864" spans="10:24" x14ac:dyDescent="0.25">
      <c r="J4864">
        <v>4861</v>
      </c>
      <c r="K4864" s="43">
        <v>0.8283193625809635</v>
      </c>
      <c r="L4864">
        <v>0.85112546334617056</v>
      </c>
      <c r="M4864">
        <v>0.76186718175470935</v>
      </c>
      <c r="N4864" s="44">
        <v>0.82567903603046711</v>
      </c>
      <c r="O4864" s="161"/>
      <c r="P4864" s="162"/>
      <c r="Q4864" s="162"/>
      <c r="R4864" s="163"/>
      <c r="S4864" s="161"/>
      <c r="V4864" s="163"/>
      <c r="W4864" s="164"/>
      <c r="X4864" s="164"/>
    </row>
    <row r="4865" spans="10:24" x14ac:dyDescent="0.25">
      <c r="J4865">
        <v>4862</v>
      </c>
      <c r="K4865" s="43">
        <v>0.78197779863968297</v>
      </c>
      <c r="L4865">
        <v>0.39112688390582906</v>
      </c>
      <c r="M4865">
        <v>0.34389665571833972</v>
      </c>
      <c r="N4865" s="44">
        <v>0.70428454419757192</v>
      </c>
      <c r="O4865" s="161"/>
      <c r="P4865" s="162"/>
      <c r="Q4865" s="162"/>
      <c r="R4865" s="163"/>
      <c r="S4865" s="161"/>
      <c r="V4865" s="163"/>
      <c r="W4865" s="164"/>
      <c r="X4865" s="164"/>
    </row>
    <row r="4866" spans="10:24" x14ac:dyDescent="0.25">
      <c r="J4866">
        <v>4863</v>
      </c>
      <c r="K4866" s="43">
        <v>0.5307286309927115</v>
      </c>
      <c r="L4866">
        <v>0.49933373350302201</v>
      </c>
      <c r="M4866">
        <v>0.72865592449362881</v>
      </c>
      <c r="N4866" s="44">
        <v>0.23666453298727408</v>
      </c>
      <c r="O4866" s="161"/>
      <c r="P4866" s="162"/>
      <c r="Q4866" s="162"/>
      <c r="R4866" s="163"/>
      <c r="S4866" s="161"/>
      <c r="V4866" s="163"/>
      <c r="W4866" s="164"/>
      <c r="X4866" s="164"/>
    </row>
    <row r="4867" spans="10:24" x14ac:dyDescent="0.25">
      <c r="J4867">
        <v>4864</v>
      </c>
      <c r="K4867" s="43">
        <v>0.33690072610272415</v>
      </c>
      <c r="L4867">
        <v>0.52848500846182034</v>
      </c>
      <c r="M4867">
        <v>0.99277607917035871</v>
      </c>
      <c r="N4867" s="44">
        <v>0.29438258211782509</v>
      </c>
      <c r="O4867" s="161"/>
      <c r="P4867" s="162"/>
      <c r="Q4867" s="162"/>
      <c r="R4867" s="163"/>
      <c r="S4867" s="161"/>
      <c r="V4867" s="163"/>
      <c r="W4867" s="164"/>
      <c r="X4867" s="164"/>
    </row>
    <row r="4868" spans="10:24" x14ac:dyDescent="0.25">
      <c r="J4868">
        <v>4865</v>
      </c>
      <c r="K4868" s="43">
        <v>0.43168403508517383</v>
      </c>
      <c r="L4868">
        <v>0.35960159312392881</v>
      </c>
      <c r="M4868">
        <v>0.28634118508524131</v>
      </c>
      <c r="N4868" s="44">
        <v>0.70006858744484313</v>
      </c>
      <c r="O4868" s="161"/>
      <c r="P4868" s="162"/>
      <c r="Q4868" s="162"/>
      <c r="R4868" s="163"/>
      <c r="S4868" s="161"/>
      <c r="V4868" s="163"/>
      <c r="W4868" s="164"/>
      <c r="X4868" s="164"/>
    </row>
    <row r="4869" spans="10:24" x14ac:dyDescent="0.25">
      <c r="J4869">
        <v>4866</v>
      </c>
      <c r="K4869" s="43">
        <v>0.7734089948229379</v>
      </c>
      <c r="L4869">
        <v>0.35546418573131033</v>
      </c>
      <c r="M4869">
        <v>4.4675627758762104E-2</v>
      </c>
      <c r="N4869" s="44">
        <v>0.65655677174901206</v>
      </c>
      <c r="O4869" s="161"/>
      <c r="P4869" s="162"/>
      <c r="Q4869" s="162"/>
      <c r="R4869" s="163"/>
      <c r="S4869" s="161"/>
      <c r="V4869" s="163"/>
      <c r="W4869" s="164"/>
      <c r="X4869" s="164"/>
    </row>
    <row r="4870" spans="10:24" x14ac:dyDescent="0.25">
      <c r="J4870">
        <v>4867</v>
      </c>
      <c r="K4870" s="43">
        <v>8.2220797749766761E-2</v>
      </c>
      <c r="L4870">
        <v>0.68707993681549406</v>
      </c>
      <c r="M4870">
        <v>0.56135133723873565</v>
      </c>
      <c r="N4870" s="44">
        <v>0.81560181600937764</v>
      </c>
      <c r="O4870" s="161"/>
      <c r="P4870" s="162"/>
      <c r="Q4870" s="162"/>
      <c r="R4870" s="163"/>
      <c r="S4870" s="161"/>
      <c r="V4870" s="163"/>
      <c r="W4870" s="164"/>
      <c r="X4870" s="164"/>
    </row>
    <row r="4871" spans="10:24" x14ac:dyDescent="0.25">
      <c r="J4871">
        <v>4868</v>
      </c>
      <c r="K4871" s="43">
        <v>0.52061189568384136</v>
      </c>
      <c r="L4871">
        <v>0.1151573922270972</v>
      </c>
      <c r="M4871">
        <v>0.22546491730305884</v>
      </c>
      <c r="N4871" s="44">
        <v>0.1977281234566447</v>
      </c>
      <c r="O4871" s="161"/>
      <c r="P4871" s="162"/>
      <c r="Q4871" s="162"/>
      <c r="R4871" s="163"/>
      <c r="S4871" s="161"/>
      <c r="V4871" s="163"/>
      <c r="W4871" s="164"/>
      <c r="X4871" s="164"/>
    </row>
    <row r="4872" spans="10:24" x14ac:dyDescent="0.25">
      <c r="J4872">
        <v>4869</v>
      </c>
      <c r="K4872" s="43">
        <v>0.42330714187233309</v>
      </c>
      <c r="L4872">
        <v>0.55290802311651055</v>
      </c>
      <c r="M4872">
        <v>0.55913768403670394</v>
      </c>
      <c r="N4872" s="44">
        <v>0.96887530617702933</v>
      </c>
      <c r="O4872" s="161"/>
      <c r="P4872" s="162"/>
      <c r="Q4872" s="162"/>
      <c r="R4872" s="163"/>
      <c r="S4872" s="161"/>
      <c r="V4872" s="163"/>
      <c r="W4872" s="164"/>
      <c r="X4872" s="164"/>
    </row>
    <row r="4873" spans="10:24" x14ac:dyDescent="0.25">
      <c r="J4873">
        <v>4870</v>
      </c>
      <c r="K4873" s="43">
        <v>0.93301678359276707</v>
      </c>
      <c r="L4873">
        <v>0.84296212255075542</v>
      </c>
      <c r="M4873">
        <v>0.35781337923269274</v>
      </c>
      <c r="N4873" s="44">
        <v>0.81660854944196359</v>
      </c>
      <c r="O4873" s="161"/>
      <c r="P4873" s="162"/>
      <c r="Q4873" s="162"/>
      <c r="R4873" s="163"/>
      <c r="S4873" s="161"/>
      <c r="V4873" s="163"/>
      <c r="W4873" s="164"/>
      <c r="X4873" s="164"/>
    </row>
    <row r="4874" spans="10:24" x14ac:dyDescent="0.25">
      <c r="J4874">
        <v>4871</v>
      </c>
      <c r="K4874" s="43">
        <v>0.91438179825522592</v>
      </c>
      <c r="L4874">
        <v>2.1448132957405774E-2</v>
      </c>
      <c r="M4874">
        <v>0.66685623789248338</v>
      </c>
      <c r="N4874" s="44">
        <v>0.27611385519161735</v>
      </c>
      <c r="O4874" s="161"/>
      <c r="P4874" s="162"/>
      <c r="Q4874" s="162"/>
      <c r="R4874" s="163"/>
      <c r="S4874" s="161"/>
      <c r="V4874" s="163"/>
      <c r="W4874" s="164"/>
      <c r="X4874" s="164"/>
    </row>
    <row r="4875" spans="10:24" x14ac:dyDescent="0.25">
      <c r="J4875">
        <v>4872</v>
      </c>
      <c r="K4875" s="43">
        <v>0.21362087001659524</v>
      </c>
      <c r="L4875">
        <v>0.5028665542867411</v>
      </c>
      <c r="M4875">
        <v>0.69174195555016249</v>
      </c>
      <c r="N4875" s="44">
        <v>0.35949224280882608</v>
      </c>
      <c r="O4875" s="161"/>
      <c r="P4875" s="162"/>
      <c r="Q4875" s="162"/>
      <c r="R4875" s="163"/>
      <c r="S4875" s="161"/>
      <c r="V4875" s="163"/>
      <c r="W4875" s="164"/>
      <c r="X4875" s="164"/>
    </row>
    <row r="4876" spans="10:24" x14ac:dyDescent="0.25">
      <c r="J4876">
        <v>4873</v>
      </c>
      <c r="K4876" s="43">
        <v>0.98778952543956011</v>
      </c>
      <c r="L4876">
        <v>0.33867486314239004</v>
      </c>
      <c r="M4876">
        <v>0.96621900583018905</v>
      </c>
      <c r="N4876" s="44">
        <v>0.4461204466975659</v>
      </c>
      <c r="O4876" s="161"/>
      <c r="P4876" s="162"/>
      <c r="Q4876" s="162"/>
      <c r="R4876" s="163"/>
      <c r="S4876" s="161"/>
      <c r="V4876" s="163"/>
      <c r="W4876" s="164"/>
      <c r="X4876" s="164"/>
    </row>
    <row r="4877" spans="10:24" x14ac:dyDescent="0.25">
      <c r="J4877">
        <v>4874</v>
      </c>
      <c r="K4877" s="43">
        <v>7.9326036323710936E-2</v>
      </c>
      <c r="L4877">
        <v>0.9973117734215452</v>
      </c>
      <c r="M4877">
        <v>5.8345279152546059E-2</v>
      </c>
      <c r="N4877" s="44">
        <v>0.39916366077230614</v>
      </c>
      <c r="O4877" s="161"/>
      <c r="P4877" s="162"/>
      <c r="Q4877" s="162"/>
      <c r="R4877" s="163"/>
      <c r="S4877" s="161"/>
      <c r="V4877" s="163"/>
      <c r="W4877" s="164"/>
      <c r="X4877" s="164"/>
    </row>
    <row r="4878" spans="10:24" x14ac:dyDescent="0.25">
      <c r="J4878">
        <v>4875</v>
      </c>
      <c r="K4878" s="43">
        <v>0.70082426845696288</v>
      </c>
      <c r="L4878">
        <v>0.98023924204804525</v>
      </c>
      <c r="M4878">
        <v>1.0814246788626747E-2</v>
      </c>
      <c r="N4878" s="44">
        <v>0.73370684038739931</v>
      </c>
      <c r="O4878" s="161"/>
      <c r="P4878" s="162"/>
      <c r="Q4878" s="162"/>
      <c r="R4878" s="163"/>
      <c r="S4878" s="161"/>
      <c r="V4878" s="163"/>
      <c r="W4878" s="164"/>
      <c r="X4878" s="164"/>
    </row>
    <row r="4879" spans="10:24" x14ac:dyDescent="0.25">
      <c r="J4879">
        <v>4876</v>
      </c>
      <c r="K4879" s="43">
        <v>0.25835427249747367</v>
      </c>
      <c r="L4879">
        <v>0.19128118949532957</v>
      </c>
      <c r="M4879">
        <v>0.58087157082572294</v>
      </c>
      <c r="N4879" s="44">
        <v>0.92373590865156396</v>
      </c>
      <c r="O4879" s="161"/>
      <c r="P4879" s="162"/>
      <c r="Q4879" s="162"/>
      <c r="R4879" s="163"/>
      <c r="S4879" s="161"/>
      <c r="V4879" s="163"/>
      <c r="W4879" s="164"/>
      <c r="X4879" s="164"/>
    </row>
    <row r="4880" spans="10:24" x14ac:dyDescent="0.25">
      <c r="J4880">
        <v>4877</v>
      </c>
      <c r="K4880" s="43">
        <v>0.89300154871381987</v>
      </c>
      <c r="L4880">
        <v>0.13422272936278612</v>
      </c>
      <c r="M4880">
        <v>0.20881649065686192</v>
      </c>
      <c r="N4880" s="44">
        <v>0.16417488134143943</v>
      </c>
      <c r="O4880" s="161"/>
      <c r="P4880" s="162"/>
      <c r="Q4880" s="162"/>
      <c r="R4880" s="163"/>
      <c r="S4880" s="161"/>
      <c r="V4880" s="163"/>
      <c r="W4880" s="164"/>
      <c r="X4880" s="164"/>
    </row>
    <row r="4881" spans="10:24" x14ac:dyDescent="0.25">
      <c r="J4881">
        <v>4878</v>
      </c>
      <c r="K4881" s="43">
        <v>0.46273045049251305</v>
      </c>
      <c r="L4881">
        <v>0.67017264243658858</v>
      </c>
      <c r="M4881">
        <v>0.4109085378314361</v>
      </c>
      <c r="N4881" s="44">
        <v>0.28021777384355662</v>
      </c>
      <c r="O4881" s="161"/>
      <c r="P4881" s="162"/>
      <c r="Q4881" s="162"/>
      <c r="R4881" s="163"/>
      <c r="S4881" s="161"/>
      <c r="V4881" s="163"/>
      <c r="W4881" s="164"/>
      <c r="X4881" s="164"/>
    </row>
    <row r="4882" spans="10:24" x14ac:dyDescent="0.25">
      <c r="J4882">
        <v>4879</v>
      </c>
      <c r="K4882" s="43">
        <v>8.9166865418831787E-2</v>
      </c>
      <c r="L4882">
        <v>0.40346271381751853</v>
      </c>
      <c r="M4882">
        <v>0.54498300514702136</v>
      </c>
      <c r="N4882" s="44">
        <v>0.10961660171559862</v>
      </c>
      <c r="O4882" s="161"/>
      <c r="P4882" s="162"/>
      <c r="Q4882" s="162"/>
      <c r="R4882" s="163"/>
      <c r="S4882" s="161"/>
      <c r="V4882" s="163"/>
      <c r="W4882" s="164"/>
      <c r="X4882" s="164"/>
    </row>
    <row r="4883" spans="10:24" x14ac:dyDescent="0.25">
      <c r="J4883">
        <v>4880</v>
      </c>
      <c r="K4883" s="43">
        <v>0.96310199476532277</v>
      </c>
      <c r="L4883">
        <v>0.17020462769895772</v>
      </c>
      <c r="M4883">
        <v>0.67172318894535388</v>
      </c>
      <c r="N4883" s="44">
        <v>0.54696218306396116</v>
      </c>
      <c r="O4883" s="161"/>
      <c r="P4883" s="162"/>
      <c r="Q4883" s="162"/>
      <c r="R4883" s="163"/>
      <c r="S4883" s="161"/>
      <c r="V4883" s="163"/>
      <c r="W4883" s="164"/>
      <c r="X4883" s="164"/>
    </row>
    <row r="4884" spans="10:24" x14ac:dyDescent="0.25">
      <c r="J4884">
        <v>4881</v>
      </c>
      <c r="K4884" s="43">
        <v>0.472702590521628</v>
      </c>
      <c r="L4884">
        <v>7.8896691422738474E-3</v>
      </c>
      <c r="M4884">
        <v>0.13342102734068784</v>
      </c>
      <c r="N4884" s="44">
        <v>4.6256737591230834E-2</v>
      </c>
      <c r="O4884" s="161"/>
      <c r="P4884" s="162"/>
      <c r="Q4884" s="162"/>
      <c r="R4884" s="163"/>
      <c r="S4884" s="161"/>
      <c r="V4884" s="163"/>
      <c r="W4884" s="164"/>
      <c r="X4884" s="164"/>
    </row>
    <row r="4885" spans="10:24" x14ac:dyDescent="0.25">
      <c r="J4885">
        <v>4882</v>
      </c>
      <c r="K4885" s="43">
        <v>0.143366271321415</v>
      </c>
      <c r="L4885">
        <v>0.52748658886585731</v>
      </c>
      <c r="M4885">
        <v>0.20814731113931051</v>
      </c>
      <c r="N4885" s="44">
        <v>1.2109661019824913E-2</v>
      </c>
      <c r="O4885" s="161"/>
      <c r="P4885" s="162"/>
      <c r="Q4885" s="162"/>
      <c r="R4885" s="163"/>
      <c r="S4885" s="161"/>
      <c r="V4885" s="163"/>
      <c r="W4885" s="164"/>
      <c r="X4885" s="164"/>
    </row>
    <row r="4886" spans="10:24" x14ac:dyDescent="0.25">
      <c r="J4886">
        <v>4883</v>
      </c>
      <c r="K4886" s="43">
        <v>0.50401333714277652</v>
      </c>
      <c r="L4886">
        <v>0.77016620471834596</v>
      </c>
      <c r="M4886">
        <v>0.536999301283413</v>
      </c>
      <c r="N4886" s="44">
        <v>0.67762312075613518</v>
      </c>
      <c r="O4886" s="161"/>
      <c r="P4886" s="162"/>
      <c r="Q4886" s="162"/>
      <c r="R4886" s="163"/>
      <c r="S4886" s="161"/>
      <c r="V4886" s="163"/>
      <c r="W4886" s="164"/>
      <c r="X4886" s="164"/>
    </row>
    <row r="4887" spans="10:24" x14ac:dyDescent="0.25">
      <c r="J4887">
        <v>4884</v>
      </c>
      <c r="K4887" s="43">
        <v>0.9789508910618947</v>
      </c>
      <c r="L4887">
        <v>5.2359876624623491E-2</v>
      </c>
      <c r="M4887">
        <v>0.84045147758691785</v>
      </c>
      <c r="N4887" s="44">
        <v>0.42084639155875958</v>
      </c>
      <c r="O4887" s="161"/>
      <c r="P4887" s="162"/>
      <c r="Q4887" s="162"/>
      <c r="R4887" s="163"/>
      <c r="S4887" s="161"/>
      <c r="V4887" s="163"/>
      <c r="W4887" s="164"/>
      <c r="X4887" s="164"/>
    </row>
    <row r="4888" spans="10:24" x14ac:dyDescent="0.25">
      <c r="J4888">
        <v>4885</v>
      </c>
      <c r="K4888" s="43">
        <v>0.4071820085081983</v>
      </c>
      <c r="L4888">
        <v>0.19838773898424245</v>
      </c>
      <c r="M4888">
        <v>0.67616287417561116</v>
      </c>
      <c r="N4888" s="44">
        <v>4.3456256167416996E-2</v>
      </c>
      <c r="O4888" s="161"/>
      <c r="P4888" s="162"/>
      <c r="Q4888" s="162"/>
      <c r="R4888" s="163"/>
      <c r="S4888" s="161"/>
      <c r="V4888" s="163"/>
      <c r="W4888" s="164"/>
      <c r="X4888" s="164"/>
    </row>
    <row r="4889" spans="10:24" x14ac:dyDescent="0.25">
      <c r="J4889">
        <v>4886</v>
      </c>
      <c r="K4889" s="43">
        <v>0.3606481540563764</v>
      </c>
      <c r="L4889">
        <v>0.26986431266675381</v>
      </c>
      <c r="M4889">
        <v>0.41784654854009973</v>
      </c>
      <c r="N4889" s="44">
        <v>0.26775194397613356</v>
      </c>
      <c r="O4889" s="161"/>
      <c r="P4889" s="162"/>
      <c r="Q4889" s="162"/>
      <c r="R4889" s="163"/>
      <c r="S4889" s="161"/>
      <c r="V4889" s="163"/>
      <c r="W4889" s="164"/>
      <c r="X4889" s="164"/>
    </row>
    <row r="4890" spans="10:24" x14ac:dyDescent="0.25">
      <c r="J4890">
        <v>4887</v>
      </c>
      <c r="K4890" s="43">
        <v>0.22793864033486955</v>
      </c>
      <c r="L4890">
        <v>0.69607403397665779</v>
      </c>
      <c r="M4890">
        <v>0.95099822388659661</v>
      </c>
      <c r="N4890" s="44">
        <v>0.87108108324432298</v>
      </c>
      <c r="O4890" s="161"/>
      <c r="P4890" s="162"/>
      <c r="Q4890" s="162"/>
      <c r="R4890" s="163"/>
      <c r="S4890" s="161"/>
      <c r="V4890" s="163"/>
      <c r="W4890" s="164"/>
      <c r="X4890" s="164"/>
    </row>
    <row r="4891" spans="10:24" x14ac:dyDescent="0.25">
      <c r="J4891">
        <v>4888</v>
      </c>
      <c r="K4891" s="43">
        <v>0.20838135420302673</v>
      </c>
      <c r="L4891">
        <v>0.25864815787408557</v>
      </c>
      <c r="M4891">
        <v>0.38769842048566694</v>
      </c>
      <c r="N4891" s="44">
        <v>0.98962239423192599</v>
      </c>
      <c r="O4891" s="161"/>
      <c r="P4891" s="162"/>
      <c r="Q4891" s="162"/>
      <c r="R4891" s="163"/>
      <c r="S4891" s="161"/>
      <c r="V4891" s="163"/>
      <c r="W4891" s="164"/>
      <c r="X4891" s="164"/>
    </row>
    <row r="4892" spans="10:24" x14ac:dyDescent="0.25">
      <c r="J4892">
        <v>4889</v>
      </c>
      <c r="K4892" s="43">
        <v>0.59411345115976721</v>
      </c>
      <c r="L4892">
        <v>0.2928925781801377</v>
      </c>
      <c r="M4892">
        <v>2.5229075637069664E-2</v>
      </c>
      <c r="N4892" s="44">
        <v>0.3299350135067286</v>
      </c>
      <c r="O4892" s="161"/>
      <c r="P4892" s="162"/>
      <c r="Q4892" s="162"/>
      <c r="R4892" s="163"/>
      <c r="S4892" s="161"/>
      <c r="V4892" s="163"/>
      <c r="W4892" s="164"/>
      <c r="X4892" s="164"/>
    </row>
    <row r="4893" spans="10:24" x14ac:dyDescent="0.25">
      <c r="J4893">
        <v>4890</v>
      </c>
      <c r="K4893" s="43">
        <v>0.84378578195722609</v>
      </c>
      <c r="L4893">
        <v>0.33909676345671302</v>
      </c>
      <c r="M4893">
        <v>0.66871990241024348</v>
      </c>
      <c r="N4893" s="44">
        <v>0.20761159322124956</v>
      </c>
      <c r="O4893" s="161"/>
      <c r="P4893" s="162"/>
      <c r="Q4893" s="162"/>
      <c r="R4893" s="163"/>
      <c r="S4893" s="161"/>
      <c r="V4893" s="163"/>
      <c r="W4893" s="164"/>
      <c r="X4893" s="164"/>
    </row>
    <row r="4894" spans="10:24" x14ac:dyDescent="0.25">
      <c r="J4894">
        <v>4891</v>
      </c>
      <c r="K4894" s="43">
        <v>0.96103131455061697</v>
      </c>
      <c r="L4894">
        <v>2.8852068857009638E-2</v>
      </c>
      <c r="M4894">
        <v>0.88345130739651911</v>
      </c>
      <c r="N4894" s="44">
        <v>0.65436610593226296</v>
      </c>
      <c r="O4894" s="161"/>
      <c r="P4894" s="162"/>
      <c r="Q4894" s="162"/>
      <c r="R4894" s="163"/>
      <c r="S4894" s="161"/>
      <c r="V4894" s="163"/>
      <c r="W4894" s="164"/>
      <c r="X4894" s="164"/>
    </row>
    <row r="4895" spans="10:24" x14ac:dyDescent="0.25">
      <c r="J4895">
        <v>4892</v>
      </c>
      <c r="K4895" s="43">
        <v>0.65862951713760787</v>
      </c>
      <c r="L4895">
        <v>0.1809083669660575</v>
      </c>
      <c r="M4895">
        <v>0.49325275363277521</v>
      </c>
      <c r="N4895" s="44">
        <v>0.74111581224982048</v>
      </c>
      <c r="O4895" s="161"/>
      <c r="P4895" s="162"/>
      <c r="Q4895" s="162"/>
      <c r="R4895" s="163"/>
      <c r="S4895" s="161"/>
      <c r="V4895" s="163"/>
      <c r="W4895" s="164"/>
      <c r="X4895" s="164"/>
    </row>
    <row r="4896" spans="10:24" x14ac:dyDescent="0.25">
      <c r="J4896">
        <v>4893</v>
      </c>
      <c r="K4896" s="43">
        <v>0.39407536521747955</v>
      </c>
      <c r="L4896">
        <v>0.62551408479244996</v>
      </c>
      <c r="M4896">
        <v>0.42774515746586717</v>
      </c>
      <c r="N4896" s="44">
        <v>8.5261243909797058E-2</v>
      </c>
      <c r="O4896" s="161"/>
      <c r="P4896" s="162"/>
      <c r="Q4896" s="162"/>
      <c r="R4896" s="163"/>
      <c r="S4896" s="161"/>
      <c r="V4896" s="163"/>
      <c r="W4896" s="164"/>
      <c r="X4896" s="164"/>
    </row>
    <row r="4897" spans="10:24" x14ac:dyDescent="0.25">
      <c r="J4897">
        <v>4894</v>
      </c>
      <c r="K4897" s="43">
        <v>0.42060943159663422</v>
      </c>
      <c r="L4897">
        <v>0.94327625014358973</v>
      </c>
      <c r="M4897">
        <v>5.5226568260438591E-2</v>
      </c>
      <c r="N4897" s="44">
        <v>0.15145247208599344</v>
      </c>
      <c r="O4897" s="161"/>
      <c r="P4897" s="162"/>
      <c r="Q4897" s="162"/>
      <c r="R4897" s="163"/>
      <c r="S4897" s="161"/>
      <c r="V4897" s="163"/>
      <c r="W4897" s="164"/>
      <c r="X4897" s="164"/>
    </row>
    <row r="4898" spans="10:24" x14ac:dyDescent="0.25">
      <c r="J4898">
        <v>4895</v>
      </c>
      <c r="K4898" s="43">
        <v>9.4415569586871029E-2</v>
      </c>
      <c r="L4898">
        <v>0.54776265757235731</v>
      </c>
      <c r="M4898">
        <v>0.24621749910136503</v>
      </c>
      <c r="N4898" s="44">
        <v>0.66864844142231561</v>
      </c>
      <c r="O4898" s="161"/>
      <c r="P4898" s="162"/>
      <c r="Q4898" s="162"/>
      <c r="R4898" s="163"/>
      <c r="S4898" s="161"/>
      <c r="V4898" s="163"/>
      <c r="W4898" s="164"/>
      <c r="X4898" s="164"/>
    </row>
    <row r="4899" spans="10:24" x14ac:dyDescent="0.25">
      <c r="J4899">
        <v>4896</v>
      </c>
      <c r="K4899" s="43">
        <v>0.67992625057150202</v>
      </c>
      <c r="L4899">
        <v>0.53608855233655184</v>
      </c>
      <c r="M4899">
        <v>0.67390810391242939</v>
      </c>
      <c r="N4899" s="44">
        <v>0.77031250793242667</v>
      </c>
      <c r="O4899" s="161"/>
      <c r="P4899" s="162"/>
      <c r="Q4899" s="162"/>
      <c r="R4899" s="163"/>
      <c r="S4899" s="161"/>
      <c r="V4899" s="163"/>
      <c r="W4899" s="164"/>
      <c r="X4899" s="164"/>
    </row>
    <row r="4900" spans="10:24" x14ac:dyDescent="0.25">
      <c r="J4900">
        <v>4897</v>
      </c>
      <c r="K4900" s="43">
        <v>0.35441146861332207</v>
      </c>
      <c r="L4900">
        <v>4.2363296493775682E-2</v>
      </c>
      <c r="M4900">
        <v>0.89468741156715825</v>
      </c>
      <c r="N4900" s="44">
        <v>0.42872995356395316</v>
      </c>
      <c r="O4900" s="161"/>
      <c r="P4900" s="162"/>
      <c r="Q4900" s="162"/>
      <c r="R4900" s="163"/>
      <c r="S4900" s="161"/>
      <c r="V4900" s="163"/>
      <c r="W4900" s="164"/>
      <c r="X4900" s="164"/>
    </row>
    <row r="4901" spans="10:24" x14ac:dyDescent="0.25">
      <c r="J4901">
        <v>4898</v>
      </c>
      <c r="K4901" s="43">
        <v>0.42204882265147203</v>
      </c>
      <c r="L4901">
        <v>0.89432161234760488</v>
      </c>
      <c r="M4901">
        <v>0.2919977804600048</v>
      </c>
      <c r="N4901" s="44">
        <v>0.83013595436039056</v>
      </c>
      <c r="O4901" s="161"/>
      <c r="P4901" s="162"/>
      <c r="Q4901" s="162"/>
      <c r="R4901" s="163"/>
      <c r="S4901" s="161"/>
      <c r="V4901" s="163"/>
      <c r="W4901" s="164"/>
      <c r="X4901" s="164"/>
    </row>
    <row r="4902" spans="10:24" x14ac:dyDescent="0.25">
      <c r="J4902">
        <v>4899</v>
      </c>
      <c r="K4902" s="43">
        <v>5.1273322627551021E-2</v>
      </c>
      <c r="L4902">
        <v>2.0092103721777277E-2</v>
      </c>
      <c r="M4902">
        <v>0.80285147798702128</v>
      </c>
      <c r="N4902" s="44">
        <v>5.8568371502521921E-2</v>
      </c>
      <c r="O4902" s="161"/>
      <c r="P4902" s="162"/>
      <c r="Q4902" s="162"/>
      <c r="R4902" s="163"/>
      <c r="S4902" s="161"/>
      <c r="V4902" s="163"/>
      <c r="W4902" s="164"/>
      <c r="X4902" s="164"/>
    </row>
    <row r="4903" spans="10:24" x14ac:dyDescent="0.25">
      <c r="J4903">
        <v>4900</v>
      </c>
      <c r="K4903" s="43">
        <v>0.94980188112264718</v>
      </c>
      <c r="L4903">
        <v>0.84128941128564361</v>
      </c>
      <c r="M4903">
        <v>0.7873657445412402</v>
      </c>
      <c r="N4903" s="44">
        <v>2.4218516928927847E-2</v>
      </c>
      <c r="O4903" s="161"/>
      <c r="P4903" s="162"/>
      <c r="Q4903" s="162"/>
      <c r="R4903" s="163"/>
      <c r="S4903" s="161"/>
      <c r="V4903" s="163"/>
      <c r="W4903" s="164"/>
      <c r="X4903" s="164"/>
    </row>
    <row r="4904" spans="10:24" x14ac:dyDescent="0.25">
      <c r="J4904">
        <v>4901</v>
      </c>
      <c r="K4904" s="43">
        <v>0.51131631004179801</v>
      </c>
      <c r="L4904">
        <v>0.54808710195840349</v>
      </c>
      <c r="M4904">
        <v>0.70227475813971618</v>
      </c>
      <c r="N4904" s="44">
        <v>0.97077921729093308</v>
      </c>
      <c r="O4904" s="161"/>
      <c r="P4904" s="162"/>
      <c r="Q4904" s="162"/>
      <c r="R4904" s="163"/>
      <c r="S4904" s="161"/>
      <c r="V4904" s="163"/>
      <c r="W4904" s="164"/>
      <c r="X4904" s="164"/>
    </row>
    <row r="4905" spans="10:24" x14ac:dyDescent="0.25">
      <c r="J4905">
        <v>4902</v>
      </c>
      <c r="K4905" s="43">
        <v>0.39724438747367397</v>
      </c>
      <c r="L4905">
        <v>0.13265833808855665</v>
      </c>
      <c r="M4905">
        <v>0.93658318590491763</v>
      </c>
      <c r="N4905" s="44">
        <v>0.89208213985401219</v>
      </c>
      <c r="O4905" s="161"/>
      <c r="P4905" s="162"/>
      <c r="Q4905" s="162"/>
      <c r="R4905" s="163"/>
      <c r="S4905" s="161"/>
      <c r="V4905" s="163"/>
      <c r="W4905" s="164"/>
      <c r="X4905" s="164"/>
    </row>
    <row r="4906" spans="10:24" x14ac:dyDescent="0.25">
      <c r="J4906">
        <v>4903</v>
      </c>
      <c r="K4906" s="43">
        <v>8.8850116233093579E-2</v>
      </c>
      <c r="L4906">
        <v>2.8283273884183613E-2</v>
      </c>
      <c r="M4906">
        <v>0.31098061855041936</v>
      </c>
      <c r="N4906" s="44">
        <v>0.78286159899121155</v>
      </c>
      <c r="O4906" s="161"/>
      <c r="P4906" s="162"/>
      <c r="Q4906" s="162"/>
      <c r="R4906" s="163"/>
      <c r="S4906" s="161"/>
      <c r="V4906" s="163"/>
      <c r="W4906" s="164"/>
      <c r="X4906" s="164"/>
    </row>
    <row r="4907" spans="10:24" x14ac:dyDescent="0.25">
      <c r="J4907">
        <v>4904</v>
      </c>
      <c r="K4907" s="43">
        <v>0.27140333188913257</v>
      </c>
      <c r="L4907">
        <v>0.1595895861617842</v>
      </c>
      <c r="M4907">
        <v>8.3630777395635847E-2</v>
      </c>
      <c r="N4907" s="44">
        <v>0.87572645741903921</v>
      </c>
      <c r="O4907" s="161"/>
      <c r="P4907" s="162"/>
      <c r="Q4907" s="162"/>
      <c r="R4907" s="163"/>
      <c r="S4907" s="161"/>
      <c r="V4907" s="163"/>
      <c r="W4907" s="164"/>
      <c r="X4907" s="164"/>
    </row>
    <row r="4908" spans="10:24" x14ac:dyDescent="0.25">
      <c r="J4908">
        <v>4905</v>
      </c>
      <c r="K4908" s="43">
        <v>0.26608198264031868</v>
      </c>
      <c r="L4908">
        <v>0.60355894387243569</v>
      </c>
      <c r="M4908">
        <v>0.89022546712874617</v>
      </c>
      <c r="N4908" s="44">
        <v>0.93331621366372508</v>
      </c>
      <c r="O4908" s="161"/>
      <c r="P4908" s="162"/>
      <c r="Q4908" s="162"/>
      <c r="R4908" s="163"/>
      <c r="S4908" s="161"/>
      <c r="V4908" s="163"/>
      <c r="W4908" s="164"/>
      <c r="X4908" s="164"/>
    </row>
    <row r="4909" spans="10:24" x14ac:dyDescent="0.25">
      <c r="J4909">
        <v>4906</v>
      </c>
      <c r="K4909" s="43">
        <v>0.68619213223335429</v>
      </c>
      <c r="L4909">
        <v>0.71239549454989448</v>
      </c>
      <c r="M4909">
        <v>0.64296848095668968</v>
      </c>
      <c r="N4909" s="44">
        <v>3.9795053983578965E-2</v>
      </c>
      <c r="O4909" s="161"/>
      <c r="P4909" s="162"/>
      <c r="Q4909" s="162"/>
      <c r="R4909" s="163"/>
      <c r="S4909" s="161"/>
      <c r="V4909" s="163"/>
      <c r="W4909" s="164"/>
      <c r="X4909" s="164"/>
    </row>
    <row r="4910" spans="10:24" x14ac:dyDescent="0.25">
      <c r="J4910">
        <v>4907</v>
      </c>
      <c r="K4910" s="43">
        <v>0.79790895540786122</v>
      </c>
      <c r="L4910">
        <v>0.73649227293780573</v>
      </c>
      <c r="M4910">
        <v>0.55521295806811155</v>
      </c>
      <c r="N4910" s="44">
        <v>0.51844643680987079</v>
      </c>
      <c r="O4910" s="161"/>
      <c r="P4910" s="162"/>
      <c r="Q4910" s="162"/>
      <c r="R4910" s="163"/>
      <c r="S4910" s="161"/>
      <c r="V4910" s="163"/>
      <c r="W4910" s="164"/>
      <c r="X4910" s="164"/>
    </row>
    <row r="4911" spans="10:24" x14ac:dyDescent="0.25">
      <c r="J4911">
        <v>4908</v>
      </c>
      <c r="K4911" s="43">
        <v>2.1325671796558754E-2</v>
      </c>
      <c r="L4911">
        <v>0.54094303140482569</v>
      </c>
      <c r="M4911">
        <v>0.79611423520479074</v>
      </c>
      <c r="N4911" s="44">
        <v>0.29378723699370979</v>
      </c>
      <c r="O4911" s="161"/>
      <c r="P4911" s="162"/>
      <c r="Q4911" s="162"/>
      <c r="R4911" s="163"/>
      <c r="S4911" s="161"/>
      <c r="V4911" s="163"/>
      <c r="W4911" s="164"/>
      <c r="X4911" s="164"/>
    </row>
    <row r="4912" spans="10:24" x14ac:dyDescent="0.25">
      <c r="J4912">
        <v>4909</v>
      </c>
      <c r="K4912" s="43">
        <v>0.99503515744559279</v>
      </c>
      <c r="L4912">
        <v>7.4252362597269084E-3</v>
      </c>
      <c r="M4912">
        <v>0.3029557485227069</v>
      </c>
      <c r="N4912" s="44">
        <v>0.821157658562925</v>
      </c>
      <c r="O4912" s="161"/>
      <c r="P4912" s="162"/>
      <c r="Q4912" s="162"/>
      <c r="R4912" s="163"/>
      <c r="S4912" s="161"/>
      <c r="V4912" s="163"/>
      <c r="W4912" s="164"/>
      <c r="X4912" s="164"/>
    </row>
    <row r="4913" spans="10:24" x14ac:dyDescent="0.25">
      <c r="J4913">
        <v>4910</v>
      </c>
      <c r="K4913" s="43">
        <v>0.47748831165537953</v>
      </c>
      <c r="L4913">
        <v>0.7380279827347157</v>
      </c>
      <c r="M4913">
        <v>4.3968866864595113E-2</v>
      </c>
      <c r="N4913" s="44">
        <v>0.42644679453902146</v>
      </c>
      <c r="O4913" s="161"/>
      <c r="P4913" s="162"/>
      <c r="Q4913" s="162"/>
      <c r="R4913" s="163"/>
      <c r="S4913" s="161"/>
      <c r="V4913" s="163"/>
      <c r="W4913" s="164"/>
      <c r="X4913" s="164"/>
    </row>
    <row r="4914" spans="10:24" x14ac:dyDescent="0.25">
      <c r="J4914">
        <v>4911</v>
      </c>
      <c r="K4914" s="43">
        <v>7.5316291945360714E-2</v>
      </c>
      <c r="L4914">
        <v>0.41020796870551424</v>
      </c>
      <c r="M4914">
        <v>0.1547202104869505</v>
      </c>
      <c r="N4914" s="44">
        <v>0.1780608784373906</v>
      </c>
      <c r="O4914" s="161"/>
      <c r="P4914" s="162"/>
      <c r="Q4914" s="162"/>
      <c r="R4914" s="163"/>
      <c r="S4914" s="161"/>
      <c r="V4914" s="163"/>
      <c r="W4914" s="164"/>
      <c r="X4914" s="164"/>
    </row>
    <row r="4915" spans="10:24" x14ac:dyDescent="0.25">
      <c r="J4915">
        <v>4912</v>
      </c>
      <c r="K4915" s="43">
        <v>0.26132464091334118</v>
      </c>
      <c r="L4915">
        <v>0.53429923626804809</v>
      </c>
      <c r="M4915">
        <v>0.57891406513190014</v>
      </c>
      <c r="N4915" s="44">
        <v>0.92740562009223493</v>
      </c>
      <c r="O4915" s="161"/>
      <c r="P4915" s="162"/>
      <c r="Q4915" s="162"/>
      <c r="R4915" s="163"/>
      <c r="S4915" s="161"/>
      <c r="V4915" s="163"/>
      <c r="W4915" s="164"/>
      <c r="X4915" s="164"/>
    </row>
    <row r="4916" spans="10:24" x14ac:dyDescent="0.25">
      <c r="J4916">
        <v>4913</v>
      </c>
      <c r="K4916" s="43">
        <v>0.27270061220911179</v>
      </c>
      <c r="L4916">
        <v>0.80605428735837492</v>
      </c>
      <c r="M4916">
        <v>0.13529969098746031</v>
      </c>
      <c r="N4916" s="44">
        <v>0.3262532668548298</v>
      </c>
      <c r="O4916" s="161"/>
      <c r="P4916" s="162"/>
      <c r="Q4916" s="162"/>
      <c r="R4916" s="163"/>
      <c r="S4916" s="161"/>
      <c r="V4916" s="163"/>
      <c r="W4916" s="164"/>
      <c r="X4916" s="164"/>
    </row>
    <row r="4917" spans="10:24" x14ac:dyDescent="0.25">
      <c r="J4917">
        <v>4914</v>
      </c>
      <c r="K4917" s="43">
        <v>0.99241049441162232</v>
      </c>
      <c r="L4917">
        <v>0.55935952705953873</v>
      </c>
      <c r="M4917">
        <v>0.40569259870191254</v>
      </c>
      <c r="N4917" s="44">
        <v>0.73740650933817464</v>
      </c>
      <c r="O4917" s="161"/>
      <c r="P4917" s="162"/>
      <c r="Q4917" s="162"/>
      <c r="R4917" s="163"/>
      <c r="S4917" s="161"/>
      <c r="V4917" s="163"/>
      <c r="W4917" s="164"/>
      <c r="X4917" s="164"/>
    </row>
    <row r="4918" spans="10:24" x14ac:dyDescent="0.25">
      <c r="J4918">
        <v>4915</v>
      </c>
      <c r="K4918" s="43">
        <v>4.5026721534791259E-2</v>
      </c>
      <c r="L4918">
        <v>0.8694890685533968</v>
      </c>
      <c r="M4918">
        <v>0.15040170536213815</v>
      </c>
      <c r="N4918" s="44">
        <v>0.14350950441896893</v>
      </c>
      <c r="O4918" s="161"/>
      <c r="P4918" s="162"/>
      <c r="Q4918" s="162"/>
      <c r="R4918" s="163"/>
      <c r="S4918" s="161"/>
      <c r="V4918" s="163"/>
      <c r="W4918" s="164"/>
      <c r="X4918" s="164"/>
    </row>
    <row r="4919" spans="10:24" x14ac:dyDescent="0.25">
      <c r="J4919">
        <v>4916</v>
      </c>
      <c r="K4919" s="43">
        <v>0.69145570173593363</v>
      </c>
      <c r="L4919">
        <v>5.4423739939212457E-2</v>
      </c>
      <c r="M4919">
        <v>0.53164895063675632</v>
      </c>
      <c r="N4919" s="44">
        <v>0.88398378804787248</v>
      </c>
      <c r="O4919" s="161"/>
      <c r="P4919" s="162"/>
      <c r="Q4919" s="162"/>
      <c r="R4919" s="163"/>
      <c r="S4919" s="161"/>
      <c r="V4919" s="163"/>
      <c r="W4919" s="164"/>
      <c r="X4919" s="164"/>
    </row>
    <row r="4920" spans="10:24" x14ac:dyDescent="0.25">
      <c r="J4920">
        <v>4917</v>
      </c>
      <c r="K4920" s="43">
        <v>0.52635978683674434</v>
      </c>
      <c r="L4920">
        <v>7.6375485647410146E-2</v>
      </c>
      <c r="M4920">
        <v>0.81192494698755202</v>
      </c>
      <c r="N4920" s="44">
        <v>0.67337035184574634</v>
      </c>
      <c r="O4920" s="161"/>
      <c r="P4920" s="162"/>
      <c r="Q4920" s="162"/>
      <c r="R4920" s="163"/>
      <c r="S4920" s="161"/>
      <c r="V4920" s="163"/>
      <c r="W4920" s="164"/>
      <c r="X4920" s="164"/>
    </row>
    <row r="4921" spans="10:24" x14ac:dyDescent="0.25">
      <c r="J4921">
        <v>4918</v>
      </c>
      <c r="K4921" s="43">
        <v>0.93867953020927253</v>
      </c>
      <c r="L4921">
        <v>0.39319156337827277</v>
      </c>
      <c r="M4921">
        <v>5.9750929474244208E-2</v>
      </c>
      <c r="N4921" s="44">
        <v>7.4261944971337424E-2</v>
      </c>
      <c r="O4921" s="161"/>
      <c r="P4921" s="162"/>
      <c r="Q4921" s="162"/>
      <c r="R4921" s="163"/>
      <c r="S4921" s="161"/>
      <c r="V4921" s="163"/>
      <c r="W4921" s="164"/>
      <c r="X4921" s="164"/>
    </row>
    <row r="4922" spans="10:24" x14ac:dyDescent="0.25">
      <c r="J4922">
        <v>4919</v>
      </c>
      <c r="K4922" s="43">
        <v>0.99843290679382612</v>
      </c>
      <c r="L4922">
        <v>0.40643857569710129</v>
      </c>
      <c r="M4922">
        <v>0.70796427834641373</v>
      </c>
      <c r="N4922" s="44">
        <v>0.40496567392840099</v>
      </c>
      <c r="O4922" s="161"/>
      <c r="P4922" s="162"/>
      <c r="Q4922" s="162"/>
      <c r="R4922" s="163"/>
      <c r="S4922" s="161"/>
      <c r="V4922" s="163"/>
      <c r="W4922" s="164"/>
      <c r="X4922" s="164"/>
    </row>
    <row r="4923" spans="10:24" x14ac:dyDescent="0.25">
      <c r="J4923">
        <v>4920</v>
      </c>
      <c r="K4923" s="43">
        <v>0.76064378492943785</v>
      </c>
      <c r="L4923">
        <v>0.43093194106724708</v>
      </c>
      <c r="M4923">
        <v>0.80895114041318072</v>
      </c>
      <c r="N4923" s="44">
        <v>0.53796361296100725</v>
      </c>
      <c r="O4923" s="161"/>
      <c r="P4923" s="162"/>
      <c r="Q4923" s="162"/>
      <c r="R4923" s="163"/>
      <c r="S4923" s="161"/>
      <c r="V4923" s="163"/>
      <c r="W4923" s="164"/>
      <c r="X4923" s="164"/>
    </row>
    <row r="4924" spans="10:24" x14ac:dyDescent="0.25">
      <c r="J4924">
        <v>4921</v>
      </c>
      <c r="K4924" s="43">
        <v>0.89721275512042875</v>
      </c>
      <c r="L4924">
        <v>0.88956397141598209</v>
      </c>
      <c r="M4924">
        <v>0.13703933268711987</v>
      </c>
      <c r="N4924" s="44">
        <v>0.52138618284825589</v>
      </c>
      <c r="O4924" s="161"/>
      <c r="P4924" s="162"/>
      <c r="Q4924" s="162"/>
      <c r="R4924" s="163"/>
      <c r="S4924" s="161"/>
      <c r="V4924" s="163"/>
      <c r="W4924" s="164"/>
      <c r="X4924" s="164"/>
    </row>
    <row r="4925" spans="10:24" x14ac:dyDescent="0.25">
      <c r="J4925">
        <v>4922</v>
      </c>
      <c r="K4925" s="43">
        <v>0.83404171106445768</v>
      </c>
      <c r="L4925">
        <v>0.13695946061661191</v>
      </c>
      <c r="M4925">
        <v>0.47879510337358722</v>
      </c>
      <c r="N4925" s="44">
        <v>0.85423996044823969</v>
      </c>
      <c r="O4925" s="161"/>
      <c r="P4925" s="162"/>
      <c r="Q4925" s="162"/>
      <c r="R4925" s="163"/>
      <c r="S4925" s="161"/>
      <c r="V4925" s="163"/>
      <c r="W4925" s="164"/>
      <c r="X4925" s="164"/>
    </row>
    <row r="4926" spans="10:24" x14ac:dyDescent="0.25">
      <c r="J4926">
        <v>4923</v>
      </c>
      <c r="K4926" s="43">
        <v>0.38325709208131775</v>
      </c>
      <c r="L4926">
        <v>0.39927206525835046</v>
      </c>
      <c r="M4926">
        <v>0.9929112160902871</v>
      </c>
      <c r="N4926" s="44">
        <v>8.4902850257338458E-2</v>
      </c>
      <c r="O4926" s="161"/>
      <c r="P4926" s="162"/>
      <c r="Q4926" s="162"/>
      <c r="R4926" s="163"/>
      <c r="S4926" s="161"/>
      <c r="V4926" s="163"/>
      <c r="W4926" s="164"/>
      <c r="X4926" s="164"/>
    </row>
    <row r="4927" spans="10:24" x14ac:dyDescent="0.25">
      <c r="J4927">
        <v>4924</v>
      </c>
      <c r="K4927" s="43">
        <v>0.36374185754186028</v>
      </c>
      <c r="L4927">
        <v>0.73729403512465452</v>
      </c>
      <c r="M4927">
        <v>0.49289496173448832</v>
      </c>
      <c r="N4927" s="44">
        <v>0.85077590745033327</v>
      </c>
      <c r="O4927" s="161"/>
      <c r="P4927" s="162"/>
      <c r="Q4927" s="162"/>
      <c r="R4927" s="163"/>
      <c r="S4927" s="161"/>
      <c r="V4927" s="163"/>
      <c r="W4927" s="164"/>
      <c r="X4927" s="164"/>
    </row>
    <row r="4928" spans="10:24" x14ac:dyDescent="0.25">
      <c r="J4928">
        <v>4925</v>
      </c>
      <c r="K4928" s="43">
        <v>0.30388195152989683</v>
      </c>
      <c r="L4928">
        <v>0.41296093196787498</v>
      </c>
      <c r="M4928">
        <v>0.1578080455916907</v>
      </c>
      <c r="N4928" s="44">
        <v>0.92011075844062695</v>
      </c>
      <c r="O4928" s="161"/>
      <c r="P4928" s="162"/>
      <c r="Q4928" s="162"/>
      <c r="R4928" s="163"/>
      <c r="S4928" s="161"/>
      <c r="V4928" s="163"/>
      <c r="W4928" s="164"/>
      <c r="X4928" s="164"/>
    </row>
    <row r="4929" spans="10:24" x14ac:dyDescent="0.25">
      <c r="J4929">
        <v>4926</v>
      </c>
      <c r="K4929" s="43">
        <v>0.28961992817760318</v>
      </c>
      <c r="L4929">
        <v>0.5264342559993026</v>
      </c>
      <c r="M4929">
        <v>0.90554137514385291</v>
      </c>
      <c r="N4929" s="44">
        <v>0.11435200927516298</v>
      </c>
      <c r="O4929" s="161"/>
      <c r="P4929" s="162"/>
      <c r="Q4929" s="162"/>
      <c r="R4929" s="163"/>
      <c r="S4929" s="161"/>
      <c r="V4929" s="163"/>
      <c r="W4929" s="164"/>
      <c r="X4929" s="164"/>
    </row>
    <row r="4930" spans="10:24" x14ac:dyDescent="0.25">
      <c r="J4930">
        <v>4927</v>
      </c>
      <c r="K4930" s="43">
        <v>0.16116288904331089</v>
      </c>
      <c r="L4930">
        <v>0.68367348143578632</v>
      </c>
      <c r="M4930">
        <v>4.694445306283912E-2</v>
      </c>
      <c r="N4930" s="44">
        <v>2.2949183442368959E-3</v>
      </c>
      <c r="O4930" s="161"/>
      <c r="P4930" s="162"/>
      <c r="Q4930" s="162"/>
      <c r="R4930" s="163"/>
      <c r="S4930" s="161"/>
      <c r="V4930" s="163"/>
      <c r="W4930" s="164"/>
      <c r="X4930" s="164"/>
    </row>
    <row r="4931" spans="10:24" x14ac:dyDescent="0.25">
      <c r="J4931">
        <v>4928</v>
      </c>
      <c r="K4931" s="43">
        <v>0.23532600551325489</v>
      </c>
      <c r="L4931">
        <v>0.54181865038001376</v>
      </c>
      <c r="M4931">
        <v>0.56273890529369885</v>
      </c>
      <c r="N4931" s="44">
        <v>0.33914172135987497</v>
      </c>
      <c r="O4931" s="161"/>
      <c r="P4931" s="162"/>
      <c r="Q4931" s="162"/>
      <c r="R4931" s="163"/>
      <c r="S4931" s="161"/>
      <c r="V4931" s="163"/>
      <c r="W4931" s="164"/>
      <c r="X4931" s="164"/>
    </row>
    <row r="4932" spans="10:24" x14ac:dyDescent="0.25">
      <c r="J4932">
        <v>4929</v>
      </c>
      <c r="K4932" s="43">
        <v>0.14580835070945908</v>
      </c>
      <c r="L4932">
        <v>0.37495556478147607</v>
      </c>
      <c r="M4932">
        <v>0.56770063086784528</v>
      </c>
      <c r="N4932" s="44">
        <v>0.61465491384708726</v>
      </c>
      <c r="O4932" s="161"/>
      <c r="P4932" s="162"/>
      <c r="Q4932" s="162"/>
      <c r="R4932" s="163"/>
      <c r="S4932" s="161"/>
      <c r="V4932" s="163"/>
      <c r="W4932" s="164"/>
      <c r="X4932" s="164"/>
    </row>
    <row r="4933" spans="10:24" x14ac:dyDescent="0.25">
      <c r="J4933">
        <v>4930</v>
      </c>
      <c r="K4933" s="43">
        <v>0.71961118932605495</v>
      </c>
      <c r="L4933">
        <v>0.68530180259614148</v>
      </c>
      <c r="M4933">
        <v>0.14808178051584375</v>
      </c>
      <c r="N4933" s="44">
        <v>0.24372495127899929</v>
      </c>
      <c r="O4933" s="161"/>
      <c r="P4933" s="162"/>
      <c r="Q4933" s="162"/>
      <c r="R4933" s="163"/>
      <c r="S4933" s="161"/>
      <c r="V4933" s="163"/>
      <c r="W4933" s="164"/>
      <c r="X4933" s="164"/>
    </row>
    <row r="4934" spans="10:24" x14ac:dyDescent="0.25">
      <c r="J4934">
        <v>4931</v>
      </c>
      <c r="K4934" s="43">
        <v>0.4212829788452539</v>
      </c>
      <c r="L4934">
        <v>0.77320178020817032</v>
      </c>
      <c r="M4934">
        <v>0.93819882018062184</v>
      </c>
      <c r="N4934" s="44">
        <v>0.36589983289442063</v>
      </c>
      <c r="O4934" s="161"/>
      <c r="P4934" s="162"/>
      <c r="Q4934" s="162"/>
      <c r="R4934" s="163"/>
      <c r="S4934" s="161"/>
      <c r="V4934" s="163"/>
      <c r="W4934" s="164"/>
      <c r="X4934" s="164"/>
    </row>
    <row r="4935" spans="10:24" x14ac:dyDescent="0.25">
      <c r="J4935">
        <v>4932</v>
      </c>
      <c r="K4935" s="43">
        <v>0.66119965180514539</v>
      </c>
      <c r="L4935">
        <v>0.77126169630929287</v>
      </c>
      <c r="M4935">
        <v>0.41261595945605734</v>
      </c>
      <c r="N4935" s="44">
        <v>0.91650131953494673</v>
      </c>
      <c r="O4935" s="161"/>
      <c r="P4935" s="162"/>
      <c r="Q4935" s="162"/>
      <c r="R4935" s="163"/>
      <c r="S4935" s="161"/>
      <c r="V4935" s="163"/>
      <c r="W4935" s="164"/>
      <c r="X4935" s="164"/>
    </row>
    <row r="4936" spans="10:24" x14ac:dyDescent="0.25">
      <c r="J4936">
        <v>4933</v>
      </c>
      <c r="K4936" s="43">
        <v>0.95716577235060418</v>
      </c>
      <c r="L4936">
        <v>0.79848505135997838</v>
      </c>
      <c r="M4936">
        <v>0.85835737388223599</v>
      </c>
      <c r="N4936" s="44">
        <v>0.38079311082264433</v>
      </c>
      <c r="O4936" s="161"/>
      <c r="P4936" s="162"/>
      <c r="Q4936" s="162"/>
      <c r="R4936" s="163"/>
      <c r="S4936" s="161"/>
      <c r="V4936" s="163"/>
      <c r="W4936" s="164"/>
      <c r="X4936" s="164"/>
    </row>
    <row r="4937" spans="10:24" x14ac:dyDescent="0.25">
      <c r="J4937">
        <v>4934</v>
      </c>
      <c r="K4937" s="43">
        <v>0.91335587138221885</v>
      </c>
      <c r="L4937">
        <v>0.34243459875579529</v>
      </c>
      <c r="M4937">
        <v>0.70814764406648079</v>
      </c>
      <c r="N4937" s="44">
        <v>0.68457791158521597</v>
      </c>
      <c r="O4937" s="161"/>
      <c r="P4937" s="162"/>
      <c r="Q4937" s="162"/>
      <c r="R4937" s="163"/>
      <c r="S4937" s="161"/>
      <c r="V4937" s="163"/>
      <c r="W4937" s="164"/>
      <c r="X4937" s="164"/>
    </row>
    <row r="4938" spans="10:24" x14ac:dyDescent="0.25">
      <c r="J4938">
        <v>4935</v>
      </c>
      <c r="K4938" s="43">
        <v>5.9801597544272278E-3</v>
      </c>
      <c r="L4938">
        <v>0.77661081725333747</v>
      </c>
      <c r="M4938">
        <v>0.85544050761821444</v>
      </c>
      <c r="N4938" s="44">
        <v>0.8531195521462337</v>
      </c>
      <c r="O4938" s="161"/>
      <c r="P4938" s="162"/>
      <c r="Q4938" s="162"/>
      <c r="R4938" s="163"/>
      <c r="S4938" s="161"/>
      <c r="V4938" s="163"/>
      <c r="W4938" s="164"/>
      <c r="X4938" s="164"/>
    </row>
    <row r="4939" spans="10:24" x14ac:dyDescent="0.25">
      <c r="J4939">
        <v>4936</v>
      </c>
      <c r="K4939" s="43">
        <v>0.93863700069640377</v>
      </c>
      <c r="L4939">
        <v>0.17089599415919732</v>
      </c>
      <c r="M4939">
        <v>9.8981556296622308E-3</v>
      </c>
      <c r="N4939" s="44">
        <v>0.70674438359628455</v>
      </c>
      <c r="O4939" s="161"/>
      <c r="P4939" s="162"/>
      <c r="Q4939" s="162"/>
      <c r="R4939" s="163"/>
      <c r="S4939" s="161"/>
      <c r="V4939" s="163"/>
      <c r="W4939" s="164"/>
      <c r="X4939" s="164"/>
    </row>
    <row r="4940" spans="10:24" x14ac:dyDescent="0.25">
      <c r="J4940">
        <v>4937</v>
      </c>
      <c r="K4940" s="43">
        <v>0.26424040834354057</v>
      </c>
      <c r="L4940">
        <v>0.18793177943508765</v>
      </c>
      <c r="M4940">
        <v>0.75282235986712176</v>
      </c>
      <c r="N4940" s="44">
        <v>0.25934804220639862</v>
      </c>
      <c r="O4940" s="161"/>
      <c r="P4940" s="162"/>
      <c r="Q4940" s="162"/>
      <c r="R4940" s="163"/>
      <c r="S4940" s="161"/>
      <c r="V4940" s="163"/>
      <c r="W4940" s="164"/>
      <c r="X4940" s="164"/>
    </row>
    <row r="4941" spans="10:24" x14ac:dyDescent="0.25">
      <c r="J4941">
        <v>4938</v>
      </c>
      <c r="K4941" s="43">
        <v>0.27870202333086824</v>
      </c>
      <c r="L4941">
        <v>0.10186994822893181</v>
      </c>
      <c r="M4941">
        <v>0.2364170082251299</v>
      </c>
      <c r="N4941" s="44">
        <v>0.8093095884997038</v>
      </c>
      <c r="O4941" s="161"/>
      <c r="P4941" s="162"/>
      <c r="Q4941" s="162"/>
      <c r="R4941" s="163"/>
      <c r="S4941" s="161"/>
      <c r="V4941" s="163"/>
      <c r="W4941" s="164"/>
      <c r="X4941" s="164"/>
    </row>
    <row r="4942" spans="10:24" x14ac:dyDescent="0.25">
      <c r="J4942">
        <v>4939</v>
      </c>
      <c r="K4942" s="43">
        <v>0.21624325295162683</v>
      </c>
      <c r="L4942">
        <v>4.4114946681554468E-2</v>
      </c>
      <c r="M4942">
        <v>0.3288513339084802</v>
      </c>
      <c r="N4942" s="44">
        <v>0.7875707846843093</v>
      </c>
      <c r="O4942" s="161"/>
      <c r="P4942" s="162"/>
      <c r="Q4942" s="162"/>
      <c r="R4942" s="163"/>
      <c r="S4942" s="161"/>
      <c r="V4942" s="163"/>
      <c r="W4942" s="164"/>
      <c r="X4942" s="164"/>
    </row>
    <row r="4943" spans="10:24" x14ac:dyDescent="0.25">
      <c r="J4943">
        <v>4940</v>
      </c>
      <c r="K4943" s="43">
        <v>0.15784340867799351</v>
      </c>
      <c r="L4943">
        <v>0.48933474909203045</v>
      </c>
      <c r="M4943">
        <v>0.39375459812837155</v>
      </c>
      <c r="N4943" s="44">
        <v>0.20791865386949027</v>
      </c>
      <c r="O4943" s="161"/>
      <c r="P4943" s="162"/>
      <c r="Q4943" s="162"/>
      <c r="R4943" s="163"/>
      <c r="S4943" s="161"/>
      <c r="V4943" s="163"/>
      <c r="W4943" s="164"/>
      <c r="X4943" s="164"/>
    </row>
    <row r="4944" spans="10:24" x14ac:dyDescent="0.25">
      <c r="J4944">
        <v>4941</v>
      </c>
      <c r="K4944" s="43">
        <v>0.98698654018469067</v>
      </c>
      <c r="L4944">
        <v>0.504802985730333</v>
      </c>
      <c r="M4944">
        <v>0.36823239240200067</v>
      </c>
      <c r="N4944" s="44">
        <v>3.7569446132636686E-2</v>
      </c>
      <c r="O4944" s="161"/>
      <c r="P4944" s="162"/>
      <c r="Q4944" s="162"/>
      <c r="R4944" s="163"/>
      <c r="S4944" s="161"/>
      <c r="V4944" s="163"/>
      <c r="W4944" s="164"/>
      <c r="X4944" s="164"/>
    </row>
    <row r="4945" spans="10:24" x14ac:dyDescent="0.25">
      <c r="J4945">
        <v>4942</v>
      </c>
      <c r="K4945" s="43">
        <v>7.2073877000156217E-2</v>
      </c>
      <c r="L4945">
        <v>0.15134290749617263</v>
      </c>
      <c r="M4945">
        <v>0.22477690373190495</v>
      </c>
      <c r="N4945" s="44">
        <v>0.92938022597463943</v>
      </c>
      <c r="O4945" s="161"/>
      <c r="P4945" s="162"/>
      <c r="Q4945" s="162"/>
      <c r="R4945" s="163"/>
      <c r="S4945" s="161"/>
      <c r="V4945" s="163"/>
      <c r="W4945" s="164"/>
      <c r="X4945" s="164"/>
    </row>
    <row r="4946" spans="10:24" x14ac:dyDescent="0.25">
      <c r="J4946">
        <v>4943</v>
      </c>
      <c r="K4946" s="43">
        <v>4.6890941534599495E-2</v>
      </c>
      <c r="L4946">
        <v>0.51989401528670953</v>
      </c>
      <c r="M4946">
        <v>0.88922709546883216</v>
      </c>
      <c r="N4946" s="44">
        <v>0.14748799648962418</v>
      </c>
      <c r="O4946" s="161"/>
      <c r="P4946" s="162"/>
      <c r="Q4946" s="162"/>
      <c r="R4946" s="163"/>
      <c r="S4946" s="161"/>
      <c r="V4946" s="163"/>
      <c r="W4946" s="164"/>
      <c r="X4946" s="164"/>
    </row>
    <row r="4947" spans="10:24" x14ac:dyDescent="0.25">
      <c r="J4947">
        <v>4944</v>
      </c>
      <c r="K4947" s="43">
        <v>0.25446400364645871</v>
      </c>
      <c r="L4947">
        <v>0.6740463638923605</v>
      </c>
      <c r="M4947">
        <v>0.15434119569911908</v>
      </c>
      <c r="N4947" s="44">
        <v>0.91389963376930006</v>
      </c>
      <c r="O4947" s="161"/>
      <c r="P4947" s="162"/>
      <c r="Q4947" s="162"/>
      <c r="R4947" s="163"/>
      <c r="S4947" s="161"/>
      <c r="V4947" s="163"/>
      <c r="W4947" s="164"/>
      <c r="X4947" s="164"/>
    </row>
    <row r="4948" spans="10:24" x14ac:dyDescent="0.25">
      <c r="J4948">
        <v>4945</v>
      </c>
      <c r="K4948" s="43">
        <v>0.18195896168665937</v>
      </c>
      <c r="L4948">
        <v>0.28696587558201259</v>
      </c>
      <c r="M4948">
        <v>0.42559246440091714</v>
      </c>
      <c r="N4948" s="44">
        <v>0.82012751207578849</v>
      </c>
      <c r="O4948" s="161"/>
      <c r="P4948" s="162"/>
      <c r="Q4948" s="162"/>
      <c r="R4948" s="163"/>
      <c r="S4948" s="161"/>
      <c r="V4948" s="163"/>
      <c r="W4948" s="164"/>
      <c r="X4948" s="164"/>
    </row>
    <row r="4949" spans="10:24" x14ac:dyDescent="0.25">
      <c r="J4949">
        <v>4946</v>
      </c>
      <c r="K4949" s="43">
        <v>0.76552891982315174</v>
      </c>
      <c r="L4949">
        <v>0.52274301520085309</v>
      </c>
      <c r="M4949">
        <v>4.3549568074425782E-3</v>
      </c>
      <c r="N4949" s="44">
        <v>0.61462891339518633</v>
      </c>
      <c r="O4949" s="161"/>
      <c r="P4949" s="162"/>
      <c r="Q4949" s="162"/>
      <c r="R4949" s="163"/>
      <c r="S4949" s="161"/>
      <c r="V4949" s="163"/>
      <c r="W4949" s="164"/>
      <c r="X4949" s="164"/>
    </row>
    <row r="4950" spans="10:24" x14ac:dyDescent="0.25">
      <c r="J4950">
        <v>4947</v>
      </c>
      <c r="K4950" s="43">
        <v>0.69504049417466718</v>
      </c>
      <c r="L4950">
        <v>4.318866462868054E-2</v>
      </c>
      <c r="M4950">
        <v>0.18181044840688032</v>
      </c>
      <c r="N4950" s="44">
        <v>0.403295497570068</v>
      </c>
      <c r="O4950" s="161"/>
      <c r="P4950" s="162"/>
      <c r="Q4950" s="162"/>
      <c r="R4950" s="163"/>
      <c r="S4950" s="161"/>
      <c r="V4950" s="163"/>
      <c r="W4950" s="164"/>
      <c r="X4950" s="164"/>
    </row>
    <row r="4951" spans="10:24" x14ac:dyDescent="0.25">
      <c r="J4951">
        <v>4948</v>
      </c>
      <c r="K4951" s="43">
        <v>0.20435835212742237</v>
      </c>
      <c r="L4951">
        <v>0.41180942305098467</v>
      </c>
      <c r="M4951">
        <v>0.8872755451599198</v>
      </c>
      <c r="N4951" s="44">
        <v>0.54605109435293131</v>
      </c>
      <c r="O4951" s="161"/>
      <c r="P4951" s="162"/>
      <c r="Q4951" s="162"/>
      <c r="R4951" s="163"/>
      <c r="S4951" s="161"/>
      <c r="V4951" s="163"/>
      <c r="W4951" s="164"/>
      <c r="X4951" s="164"/>
    </row>
    <row r="4952" spans="10:24" x14ac:dyDescent="0.25">
      <c r="J4952">
        <v>4949</v>
      </c>
      <c r="K4952" s="43">
        <v>0.62508176910398627</v>
      </c>
      <c r="L4952">
        <v>0.5767033053406424</v>
      </c>
      <c r="M4952">
        <v>0.83871424704127318</v>
      </c>
      <c r="N4952" s="44">
        <v>0.5092337852749963</v>
      </c>
      <c r="O4952" s="161"/>
      <c r="P4952" s="162"/>
      <c r="Q4952" s="162"/>
      <c r="R4952" s="163"/>
      <c r="S4952" s="161"/>
      <c r="V4952" s="163"/>
      <c r="W4952" s="164"/>
      <c r="X4952" s="164"/>
    </row>
    <row r="4953" spans="10:24" x14ac:dyDescent="0.25">
      <c r="J4953">
        <v>4950</v>
      </c>
      <c r="K4953" s="43">
        <v>0.66068422154255901</v>
      </c>
      <c r="L4953">
        <v>0.9299756134671916</v>
      </c>
      <c r="M4953">
        <v>0.96378932587538779</v>
      </c>
      <c r="N4953" s="44">
        <v>0.41301966072254492</v>
      </c>
      <c r="O4953" s="161"/>
      <c r="P4953" s="162"/>
      <c r="Q4953" s="162"/>
      <c r="R4953" s="163"/>
      <c r="S4953" s="161"/>
      <c r="V4953" s="163"/>
      <c r="W4953" s="164"/>
      <c r="X4953" s="164"/>
    </row>
    <row r="4954" spans="10:24" x14ac:dyDescent="0.25">
      <c r="J4954">
        <v>4951</v>
      </c>
      <c r="K4954" s="43">
        <v>0.19145601273494461</v>
      </c>
      <c r="L4954">
        <v>0.45222513881418247</v>
      </c>
      <c r="M4954">
        <v>0.22015649551253691</v>
      </c>
      <c r="N4954" s="44">
        <v>0.29040439935923823</v>
      </c>
      <c r="O4954" s="161"/>
      <c r="P4954" s="162"/>
      <c r="Q4954" s="162"/>
      <c r="R4954" s="163"/>
      <c r="S4954" s="161"/>
      <c r="V4954" s="163"/>
      <c r="W4954" s="164"/>
      <c r="X4954" s="164"/>
    </row>
    <row r="4955" spans="10:24" x14ac:dyDescent="0.25">
      <c r="J4955">
        <v>4952</v>
      </c>
      <c r="K4955" s="43">
        <v>0.22677561162827864</v>
      </c>
      <c r="L4955">
        <v>1.8283982262763065E-2</v>
      </c>
      <c r="M4955">
        <v>0.89891875460400272</v>
      </c>
      <c r="N4955" s="44">
        <v>0.97541874276766449</v>
      </c>
      <c r="O4955" s="161"/>
      <c r="P4955" s="162"/>
      <c r="Q4955" s="162"/>
      <c r="R4955" s="163"/>
      <c r="S4955" s="161"/>
      <c r="V4955" s="163"/>
      <c r="W4955" s="164"/>
      <c r="X4955" s="164"/>
    </row>
    <row r="4956" spans="10:24" x14ac:dyDescent="0.25">
      <c r="J4956">
        <v>4953</v>
      </c>
      <c r="K4956" s="43">
        <v>0.64293537738180961</v>
      </c>
      <c r="L4956">
        <v>0.12996996104664071</v>
      </c>
      <c r="M4956">
        <v>0.93731852382733938</v>
      </c>
      <c r="N4956" s="44">
        <v>0.61629915555952619</v>
      </c>
      <c r="O4956" s="161"/>
      <c r="P4956" s="162"/>
      <c r="Q4956" s="162"/>
      <c r="R4956" s="163"/>
      <c r="S4956" s="161"/>
      <c r="V4956" s="163"/>
      <c r="W4956" s="164"/>
      <c r="X4956" s="164"/>
    </row>
    <row r="4957" spans="10:24" x14ac:dyDescent="0.25">
      <c r="J4957">
        <v>4954</v>
      </c>
      <c r="K4957" s="43">
        <v>0.25188750080663624</v>
      </c>
      <c r="L4957">
        <v>0.93490649415338101</v>
      </c>
      <c r="M4957">
        <v>0.77391013591181257</v>
      </c>
      <c r="N4957" s="44">
        <v>0.42342423649795513</v>
      </c>
      <c r="O4957" s="161"/>
      <c r="P4957" s="162"/>
      <c r="Q4957" s="162"/>
      <c r="R4957" s="163"/>
      <c r="S4957" s="161"/>
      <c r="V4957" s="163"/>
      <c r="W4957" s="164"/>
      <c r="X4957" s="164"/>
    </row>
    <row r="4958" spans="10:24" x14ac:dyDescent="0.25">
      <c r="J4958">
        <v>4955</v>
      </c>
      <c r="K4958" s="43">
        <v>0.98823436030269141</v>
      </c>
      <c r="L4958">
        <v>0.91909749590005463</v>
      </c>
      <c r="M4958">
        <v>0.104021446018285</v>
      </c>
      <c r="N4958" s="44">
        <v>0.80302090270265047</v>
      </c>
      <c r="O4958" s="161"/>
      <c r="P4958" s="162"/>
      <c r="Q4958" s="162"/>
      <c r="R4958" s="163"/>
      <c r="S4958" s="161"/>
      <c r="V4958" s="163"/>
      <c r="W4958" s="164"/>
      <c r="X4958" s="164"/>
    </row>
    <row r="4959" spans="10:24" x14ac:dyDescent="0.25">
      <c r="J4959">
        <v>4956</v>
      </c>
      <c r="K4959" s="43">
        <v>0.65777264605721786</v>
      </c>
      <c r="L4959">
        <v>0.72299418167308693</v>
      </c>
      <c r="M4959">
        <v>0.46698616128400849</v>
      </c>
      <c r="N4959" s="44">
        <v>0.76672225304062491</v>
      </c>
      <c r="O4959" s="161"/>
      <c r="P4959" s="162"/>
      <c r="Q4959" s="162"/>
      <c r="R4959" s="163"/>
      <c r="S4959" s="161"/>
      <c r="V4959" s="163"/>
      <c r="W4959" s="164"/>
      <c r="X4959" s="164"/>
    </row>
    <row r="4960" spans="10:24" x14ac:dyDescent="0.25">
      <c r="J4960">
        <v>4957</v>
      </c>
      <c r="K4960" s="43">
        <v>0.96640026754888497</v>
      </c>
      <c r="L4960">
        <v>0.16468879120709212</v>
      </c>
      <c r="M4960">
        <v>0.71469809741318091</v>
      </c>
      <c r="N4960" s="44">
        <v>0.97799299094530201</v>
      </c>
      <c r="O4960" s="161"/>
      <c r="P4960" s="162"/>
      <c r="Q4960" s="162"/>
      <c r="R4960" s="163"/>
      <c r="S4960" s="161"/>
      <c r="V4960" s="163"/>
      <c r="W4960" s="164"/>
      <c r="X4960" s="164"/>
    </row>
    <row r="4961" spans="10:24" x14ac:dyDescent="0.25">
      <c r="J4961">
        <v>4958</v>
      </c>
      <c r="K4961" s="43">
        <v>6.5080076887507166E-2</v>
      </c>
      <c r="L4961">
        <v>0.78753031007583729</v>
      </c>
      <c r="M4961">
        <v>5.5190457243100455E-2</v>
      </c>
      <c r="N4961" s="44">
        <v>0.42632333069656247</v>
      </c>
      <c r="O4961" s="161"/>
      <c r="P4961" s="162"/>
      <c r="Q4961" s="162"/>
      <c r="R4961" s="163"/>
      <c r="S4961" s="161"/>
      <c r="V4961" s="163"/>
      <c r="W4961" s="164"/>
      <c r="X4961" s="164"/>
    </row>
    <row r="4962" spans="10:24" x14ac:dyDescent="0.25">
      <c r="J4962">
        <v>4959</v>
      </c>
      <c r="K4962" s="43">
        <v>0.57447134972926395</v>
      </c>
      <c r="L4962">
        <v>0.34712819563914921</v>
      </c>
      <c r="M4962">
        <v>0.89338602116195487</v>
      </c>
      <c r="N4962" s="44">
        <v>0.74668661990369023</v>
      </c>
      <c r="O4962" s="161"/>
      <c r="P4962" s="162"/>
      <c r="Q4962" s="162"/>
      <c r="R4962" s="163"/>
      <c r="S4962" s="161"/>
      <c r="V4962" s="163"/>
      <c r="W4962" s="164"/>
      <c r="X4962" s="164"/>
    </row>
    <row r="4963" spans="10:24" x14ac:dyDescent="0.25">
      <c r="J4963">
        <v>4960</v>
      </c>
      <c r="K4963" s="43">
        <v>0.97359462393691598</v>
      </c>
      <c r="L4963">
        <v>0.96109742580967306</v>
      </c>
      <c r="M4963">
        <v>2.2786573350683348E-2</v>
      </c>
      <c r="N4963" s="44">
        <v>0.60753731574163916</v>
      </c>
      <c r="O4963" s="161"/>
      <c r="P4963" s="162"/>
      <c r="Q4963" s="162"/>
      <c r="R4963" s="163"/>
      <c r="S4963" s="161"/>
      <c r="V4963" s="163"/>
      <c r="W4963" s="164"/>
      <c r="X4963" s="164"/>
    </row>
    <row r="4964" spans="10:24" x14ac:dyDescent="0.25">
      <c r="J4964">
        <v>4961</v>
      </c>
      <c r="K4964" s="43">
        <v>1.1645354561822807E-2</v>
      </c>
      <c r="L4964">
        <v>0.85005218468771149</v>
      </c>
      <c r="M4964">
        <v>0.69190554688358186</v>
      </c>
      <c r="N4964" s="44">
        <v>0.5000224684332587</v>
      </c>
      <c r="O4964" s="161"/>
      <c r="P4964" s="162"/>
      <c r="Q4964" s="162"/>
      <c r="R4964" s="163"/>
      <c r="S4964" s="161"/>
      <c r="V4964" s="163"/>
      <c r="W4964" s="164"/>
      <c r="X4964" s="164"/>
    </row>
    <row r="4965" spans="10:24" x14ac:dyDescent="0.25">
      <c r="J4965">
        <v>4962</v>
      </c>
      <c r="K4965" s="43">
        <v>0.67317690135775587</v>
      </c>
      <c r="L4965">
        <v>0.70952747207176492</v>
      </c>
      <c r="M4965">
        <v>1.353521985942896E-2</v>
      </c>
      <c r="N4965" s="44">
        <v>0.88411253628262942</v>
      </c>
      <c r="O4965" s="161"/>
      <c r="P4965" s="162"/>
      <c r="Q4965" s="162"/>
      <c r="R4965" s="163"/>
      <c r="S4965" s="161"/>
      <c r="V4965" s="163"/>
      <c r="W4965" s="164"/>
      <c r="X4965" s="164"/>
    </row>
    <row r="4966" spans="10:24" x14ac:dyDescent="0.25">
      <c r="J4966">
        <v>4963</v>
      </c>
      <c r="K4966" s="43">
        <v>0.10412543242019534</v>
      </c>
      <c r="L4966">
        <v>0.8972722867663524</v>
      </c>
      <c r="M4966">
        <v>0.81825009217873468</v>
      </c>
      <c r="N4966" s="44">
        <v>0.5149224892691241</v>
      </c>
      <c r="O4966" s="161"/>
      <c r="P4966" s="162"/>
      <c r="Q4966" s="162"/>
      <c r="R4966" s="163"/>
      <c r="S4966" s="161"/>
      <c r="V4966" s="163"/>
      <c r="W4966" s="164"/>
      <c r="X4966" s="164"/>
    </row>
    <row r="4967" spans="10:24" x14ac:dyDescent="0.25">
      <c r="J4967">
        <v>4964</v>
      </c>
      <c r="K4967" s="43">
        <v>9.4812403881709084E-2</v>
      </c>
      <c r="L4967">
        <v>0.26059287024224664</v>
      </c>
      <c r="M4967">
        <v>0.84654535175183132</v>
      </c>
      <c r="N4967" s="44">
        <v>0.4170531990911216</v>
      </c>
      <c r="O4967" s="161"/>
      <c r="P4967" s="162"/>
      <c r="Q4967" s="162"/>
      <c r="R4967" s="163"/>
      <c r="S4967" s="161"/>
      <c r="V4967" s="163"/>
      <c r="W4967" s="164"/>
      <c r="X4967" s="164"/>
    </row>
    <row r="4968" spans="10:24" x14ac:dyDescent="0.25">
      <c r="J4968">
        <v>4965</v>
      </c>
      <c r="K4968" s="43">
        <v>0.40729995082615766</v>
      </c>
      <c r="L4968">
        <v>0.20703498031794554</v>
      </c>
      <c r="M4968">
        <v>0.74335080111106244</v>
      </c>
      <c r="N4968" s="44">
        <v>0.78149320915941822</v>
      </c>
      <c r="O4968" s="161"/>
      <c r="P4968" s="162"/>
      <c r="Q4968" s="162"/>
      <c r="R4968" s="163"/>
      <c r="S4968" s="161"/>
      <c r="V4968" s="163"/>
      <c r="W4968" s="164"/>
      <c r="X4968" s="164"/>
    </row>
    <row r="4969" spans="10:24" x14ac:dyDescent="0.25">
      <c r="J4969">
        <v>4966</v>
      </c>
      <c r="K4969" s="43">
        <v>0.5579928098461685</v>
      </c>
      <c r="L4969">
        <v>0.4309692427977494</v>
      </c>
      <c r="M4969">
        <v>0.58527925307556716</v>
      </c>
      <c r="N4969" s="44">
        <v>5.2727440485366706E-2</v>
      </c>
      <c r="O4969" s="161"/>
      <c r="P4969" s="162"/>
      <c r="Q4969" s="162"/>
      <c r="R4969" s="163"/>
      <c r="S4969" s="161"/>
      <c r="V4969" s="163"/>
      <c r="W4969" s="164"/>
      <c r="X4969" s="164"/>
    </row>
    <row r="4970" spans="10:24" x14ac:dyDescent="0.25">
      <c r="J4970">
        <v>4967</v>
      </c>
      <c r="K4970" s="43">
        <v>0.54666221427371853</v>
      </c>
      <c r="L4970">
        <v>0.59709512599701886</v>
      </c>
      <c r="M4970">
        <v>0.25236077662738099</v>
      </c>
      <c r="N4970" s="44">
        <v>0.7878362640382639</v>
      </c>
      <c r="O4970" s="161"/>
      <c r="P4970" s="162"/>
      <c r="Q4970" s="162"/>
      <c r="R4970" s="163"/>
      <c r="S4970" s="161"/>
      <c r="V4970" s="163"/>
      <c r="W4970" s="164"/>
      <c r="X4970" s="164"/>
    </row>
    <row r="4971" spans="10:24" x14ac:dyDescent="0.25">
      <c r="J4971">
        <v>4968</v>
      </c>
      <c r="K4971" s="43">
        <v>0.47619860573967321</v>
      </c>
      <c r="L4971">
        <v>0.16499093320277392</v>
      </c>
      <c r="M4971">
        <v>0.69370487669875902</v>
      </c>
      <c r="N4971" s="44">
        <v>0.62608313048163344</v>
      </c>
      <c r="O4971" s="161"/>
      <c r="P4971" s="162"/>
      <c r="Q4971" s="162"/>
      <c r="R4971" s="163"/>
      <c r="S4971" s="161"/>
      <c r="V4971" s="163"/>
      <c r="W4971" s="164"/>
      <c r="X4971" s="164"/>
    </row>
    <row r="4972" spans="10:24" x14ac:dyDescent="0.25">
      <c r="J4972">
        <v>4969</v>
      </c>
      <c r="K4972" s="43">
        <v>0.58117242708298289</v>
      </c>
      <c r="L4972">
        <v>0.89577897714706756</v>
      </c>
      <c r="M4972">
        <v>0.41373931176031842</v>
      </c>
      <c r="N4972" s="44">
        <v>0.12665890980981742</v>
      </c>
      <c r="O4972" s="161"/>
      <c r="P4972" s="162"/>
      <c r="Q4972" s="162"/>
      <c r="R4972" s="163"/>
      <c r="S4972" s="161"/>
      <c r="V4972" s="163"/>
      <c r="W4972" s="164"/>
      <c r="X4972" s="164"/>
    </row>
    <row r="4973" spans="10:24" x14ac:dyDescent="0.25">
      <c r="J4973">
        <v>4970</v>
      </c>
      <c r="K4973" s="43">
        <v>0.22892844184343342</v>
      </c>
      <c r="L4973">
        <v>0.71233274559299364</v>
      </c>
      <c r="M4973">
        <v>0.94740357962649191</v>
      </c>
      <c r="N4973" s="44">
        <v>7.8894222792390001E-2</v>
      </c>
      <c r="O4973" s="161"/>
      <c r="P4973" s="162"/>
      <c r="Q4973" s="162"/>
      <c r="R4973" s="163"/>
      <c r="S4973" s="161"/>
      <c r="V4973" s="163"/>
      <c r="W4973" s="164"/>
      <c r="X4973" s="164"/>
    </row>
    <row r="4974" spans="10:24" x14ac:dyDescent="0.25">
      <c r="J4974">
        <v>4971</v>
      </c>
      <c r="K4974" s="43">
        <v>0.84063590260123722</v>
      </c>
      <c r="L4974">
        <v>0.69191653201510817</v>
      </c>
      <c r="M4974">
        <v>0.44754920107398122</v>
      </c>
      <c r="N4974" s="44">
        <v>0.7220543885195646</v>
      </c>
      <c r="O4974" s="161"/>
      <c r="P4974" s="162"/>
      <c r="Q4974" s="162"/>
      <c r="R4974" s="163"/>
      <c r="S4974" s="161"/>
      <c r="V4974" s="163"/>
      <c r="W4974" s="164"/>
      <c r="X4974" s="164"/>
    </row>
    <row r="4975" spans="10:24" x14ac:dyDescent="0.25">
      <c r="J4975">
        <v>4972</v>
      </c>
      <c r="K4975" s="43">
        <v>0.73443327395448621</v>
      </c>
      <c r="L4975">
        <v>0.73007328086160861</v>
      </c>
      <c r="M4975">
        <v>0.56879491107913904</v>
      </c>
      <c r="N4975" s="44">
        <v>0.87414844757740151</v>
      </c>
      <c r="O4975" s="161"/>
      <c r="P4975" s="162"/>
      <c r="Q4975" s="162"/>
      <c r="R4975" s="163"/>
      <c r="S4975" s="161"/>
      <c r="V4975" s="163"/>
      <c r="W4975" s="164"/>
      <c r="X4975" s="164"/>
    </row>
    <row r="4976" spans="10:24" x14ac:dyDescent="0.25">
      <c r="J4976">
        <v>4973</v>
      </c>
      <c r="K4976" s="43">
        <v>0.93543648589534356</v>
      </c>
      <c r="L4976">
        <v>0.19228906266804291</v>
      </c>
      <c r="M4976">
        <v>0.88937387150102953</v>
      </c>
      <c r="N4976" s="44">
        <v>0.38481656531875952</v>
      </c>
      <c r="O4976" s="161"/>
      <c r="P4976" s="162"/>
      <c r="Q4976" s="162"/>
      <c r="R4976" s="163"/>
      <c r="S4976" s="161"/>
      <c r="V4976" s="163"/>
      <c r="W4976" s="164"/>
      <c r="X4976" s="164"/>
    </row>
    <row r="4977" spans="10:24" x14ac:dyDescent="0.25">
      <c r="J4977">
        <v>4974</v>
      </c>
      <c r="K4977" s="43">
        <v>0.53672139644510952</v>
      </c>
      <c r="L4977">
        <v>0.29626329407686369</v>
      </c>
      <c r="M4977">
        <v>0.33389849009607397</v>
      </c>
      <c r="N4977" s="44">
        <v>0.33203792407415844</v>
      </c>
      <c r="O4977" s="161"/>
      <c r="P4977" s="162"/>
      <c r="Q4977" s="162"/>
      <c r="R4977" s="163"/>
      <c r="S4977" s="161"/>
      <c r="V4977" s="163"/>
      <c r="W4977" s="164"/>
      <c r="X4977" s="164"/>
    </row>
    <row r="4978" spans="10:24" x14ac:dyDescent="0.25">
      <c r="J4978">
        <v>4975</v>
      </c>
      <c r="K4978" s="43">
        <v>0.95591373313189854</v>
      </c>
      <c r="L4978">
        <v>0.39153828853746253</v>
      </c>
      <c r="M4978">
        <v>0.65030168354455631</v>
      </c>
      <c r="N4978" s="44">
        <v>9.0893187383040974E-2</v>
      </c>
      <c r="O4978" s="161"/>
      <c r="P4978" s="162"/>
      <c r="Q4978" s="162"/>
      <c r="R4978" s="163"/>
      <c r="S4978" s="161"/>
      <c r="V4978" s="163"/>
      <c r="W4978" s="164"/>
      <c r="X4978" s="164"/>
    </row>
    <row r="4979" spans="10:24" x14ac:dyDescent="0.25">
      <c r="J4979">
        <v>4976</v>
      </c>
      <c r="K4979" s="43">
        <v>0.47892611646105454</v>
      </c>
      <c r="L4979">
        <v>0.74339989685812546</v>
      </c>
      <c r="M4979">
        <v>0.65374267338983116</v>
      </c>
      <c r="N4979" s="44">
        <v>0.59151611114425506</v>
      </c>
      <c r="O4979" s="161"/>
      <c r="P4979" s="162"/>
      <c r="Q4979" s="162"/>
      <c r="R4979" s="163"/>
      <c r="S4979" s="161"/>
      <c r="V4979" s="163"/>
      <c r="W4979" s="164"/>
      <c r="X4979" s="164"/>
    </row>
    <row r="4980" spans="10:24" x14ac:dyDescent="0.25">
      <c r="J4980">
        <v>4977</v>
      </c>
      <c r="K4980" s="43">
        <v>0.56668770451145034</v>
      </c>
      <c r="L4980">
        <v>0.16073861595276651</v>
      </c>
      <c r="M4980">
        <v>8.8499537090038549E-2</v>
      </c>
      <c r="N4980" s="44">
        <v>2.4441422451714989E-2</v>
      </c>
      <c r="O4980" s="161"/>
      <c r="P4980" s="162"/>
      <c r="Q4980" s="162"/>
      <c r="R4980" s="163"/>
      <c r="S4980" s="161"/>
      <c r="V4980" s="163"/>
      <c r="W4980" s="164"/>
      <c r="X4980" s="164"/>
    </row>
    <row r="4981" spans="10:24" x14ac:dyDescent="0.25">
      <c r="J4981">
        <v>4978</v>
      </c>
      <c r="K4981" s="43">
        <v>0.99736483449127022</v>
      </c>
      <c r="L4981">
        <v>3.3543220427664222E-3</v>
      </c>
      <c r="M4981">
        <v>0.58465156958323106</v>
      </c>
      <c r="N4981" s="44">
        <v>0.72331619790523261</v>
      </c>
      <c r="O4981" s="161"/>
      <c r="P4981" s="162"/>
      <c r="Q4981" s="162"/>
      <c r="R4981" s="163"/>
      <c r="S4981" s="161"/>
      <c r="V4981" s="163"/>
      <c r="W4981" s="164"/>
      <c r="X4981" s="164"/>
    </row>
    <row r="4982" spans="10:24" x14ac:dyDescent="0.25">
      <c r="J4982">
        <v>4979</v>
      </c>
      <c r="K4982" s="43">
        <v>0.51224610801545822</v>
      </c>
      <c r="L4982">
        <v>0.74721818849329003</v>
      </c>
      <c r="M4982">
        <v>0.96125562977517587</v>
      </c>
      <c r="N4982" s="44">
        <v>0.72228187825237422</v>
      </c>
      <c r="O4982" s="161"/>
      <c r="P4982" s="162"/>
      <c r="Q4982" s="162"/>
      <c r="R4982" s="163"/>
      <c r="S4982" s="161"/>
      <c r="V4982" s="163"/>
      <c r="W4982" s="164"/>
      <c r="X4982" s="164"/>
    </row>
    <row r="4983" spans="10:24" x14ac:dyDescent="0.25">
      <c r="J4983">
        <v>4980</v>
      </c>
      <c r="K4983" s="43">
        <v>0.51609961260483905</v>
      </c>
      <c r="L4983">
        <v>0.37110768611508615</v>
      </c>
      <c r="M4983">
        <v>0.82059475491964418</v>
      </c>
      <c r="N4983" s="44">
        <v>0.42293992540883074</v>
      </c>
      <c r="O4983" s="161"/>
      <c r="P4983" s="162"/>
      <c r="Q4983" s="162"/>
      <c r="R4983" s="163"/>
      <c r="S4983" s="161"/>
      <c r="V4983" s="163"/>
      <c r="W4983" s="164"/>
      <c r="X4983" s="164"/>
    </row>
    <row r="4984" spans="10:24" x14ac:dyDescent="0.25">
      <c r="J4984">
        <v>4981</v>
      </c>
      <c r="K4984" s="43">
        <v>0.52515975517716329</v>
      </c>
      <c r="L4984">
        <v>0.47330876346523887</v>
      </c>
      <c r="M4984">
        <v>0.83873184826897085</v>
      </c>
      <c r="N4984" s="44">
        <v>0.57976848926619151</v>
      </c>
      <c r="O4984" s="161"/>
      <c r="P4984" s="162"/>
      <c r="Q4984" s="162"/>
      <c r="R4984" s="163"/>
      <c r="S4984" s="161"/>
      <c r="V4984" s="163"/>
      <c r="W4984" s="164"/>
      <c r="X4984" s="164"/>
    </row>
    <row r="4985" spans="10:24" x14ac:dyDescent="0.25">
      <c r="J4985">
        <v>4982</v>
      </c>
      <c r="K4985" s="43">
        <v>0.59923625580540485</v>
      </c>
      <c r="L4985">
        <v>0.29595195055427981</v>
      </c>
      <c r="M4985">
        <v>0.9827378388923742</v>
      </c>
      <c r="N4985" s="44">
        <v>0.73851409795301448</v>
      </c>
      <c r="O4985" s="161"/>
      <c r="P4985" s="162"/>
      <c r="Q4985" s="162"/>
      <c r="R4985" s="163"/>
      <c r="S4985" s="161"/>
      <c r="V4985" s="163"/>
      <c r="W4985" s="164"/>
      <c r="X4985" s="164"/>
    </row>
    <row r="4986" spans="10:24" x14ac:dyDescent="0.25">
      <c r="J4986">
        <v>4983</v>
      </c>
      <c r="K4986" s="43">
        <v>0.38792829543367557</v>
      </c>
      <c r="L4986">
        <v>0.63708704117508796</v>
      </c>
      <c r="M4986">
        <v>0.67262409014024893</v>
      </c>
      <c r="N4986" s="44">
        <v>0.58663700425106735</v>
      </c>
      <c r="O4986" s="161"/>
      <c r="P4986" s="162"/>
      <c r="Q4986" s="162"/>
      <c r="R4986" s="163"/>
      <c r="S4986" s="161"/>
      <c r="V4986" s="163"/>
      <c r="W4986" s="164"/>
      <c r="X4986" s="164"/>
    </row>
    <row r="4987" spans="10:24" x14ac:dyDescent="0.25">
      <c r="J4987">
        <v>4984</v>
      </c>
      <c r="K4987" s="43">
        <v>0.69166065179035963</v>
      </c>
      <c r="L4987">
        <v>0.84416664275013187</v>
      </c>
      <c r="M4987">
        <v>0.66727262466040038</v>
      </c>
      <c r="N4987" s="44">
        <v>0.24205713165826803</v>
      </c>
      <c r="O4987" s="161"/>
      <c r="P4987" s="162"/>
      <c r="Q4987" s="162"/>
      <c r="R4987" s="163"/>
      <c r="S4987" s="161"/>
      <c r="V4987" s="163"/>
      <c r="W4987" s="164"/>
      <c r="X4987" s="164"/>
    </row>
    <row r="4988" spans="10:24" x14ac:dyDescent="0.25">
      <c r="J4988">
        <v>4985</v>
      </c>
      <c r="K4988" s="43">
        <v>0.86523839186069385</v>
      </c>
      <c r="L4988">
        <v>0.42465833359367788</v>
      </c>
      <c r="M4988">
        <v>0.30217667975073825</v>
      </c>
      <c r="N4988" s="44">
        <v>0.29653157645795059</v>
      </c>
      <c r="O4988" s="161"/>
      <c r="P4988" s="162"/>
      <c r="Q4988" s="162"/>
      <c r="R4988" s="163"/>
      <c r="S4988" s="161"/>
      <c r="V4988" s="163"/>
      <c r="W4988" s="164"/>
      <c r="X4988" s="164"/>
    </row>
    <row r="4989" spans="10:24" x14ac:dyDescent="0.25">
      <c r="J4989">
        <v>4986</v>
      </c>
      <c r="K4989" s="43">
        <v>0.55742681299762575</v>
      </c>
      <c r="L4989">
        <v>0.43542327008821702</v>
      </c>
      <c r="M4989">
        <v>0.22142806137812454</v>
      </c>
      <c r="N4989" s="44">
        <v>5.6911617835186723E-2</v>
      </c>
      <c r="O4989" s="161"/>
      <c r="P4989" s="162"/>
      <c r="Q4989" s="162"/>
      <c r="R4989" s="163"/>
      <c r="S4989" s="161"/>
      <c r="V4989" s="163"/>
      <c r="W4989" s="164"/>
      <c r="X4989" s="164"/>
    </row>
    <row r="4990" spans="10:24" x14ac:dyDescent="0.25">
      <c r="J4990">
        <v>4987</v>
      </c>
      <c r="K4990" s="43">
        <v>0.27232253672160645</v>
      </c>
      <c r="L4990">
        <v>0.10443707603320407</v>
      </c>
      <c r="M4990">
        <v>0.79421643082958449</v>
      </c>
      <c r="N4990" s="44">
        <v>0.92487936142609928</v>
      </c>
      <c r="O4990" s="161"/>
      <c r="P4990" s="162"/>
      <c r="Q4990" s="162"/>
      <c r="R4990" s="163"/>
      <c r="S4990" s="161"/>
      <c r="V4990" s="163"/>
      <c r="W4990" s="164"/>
      <c r="X4990" s="164"/>
    </row>
    <row r="4991" spans="10:24" x14ac:dyDescent="0.25">
      <c r="J4991">
        <v>4988</v>
      </c>
      <c r="K4991" s="43">
        <v>0.89325944676134195</v>
      </c>
      <c r="L4991">
        <v>0.66612160865952286</v>
      </c>
      <c r="M4991">
        <v>0.84200119866474898</v>
      </c>
      <c r="N4991" s="44">
        <v>0.60131616717458569</v>
      </c>
      <c r="O4991" s="161"/>
      <c r="P4991" s="162"/>
      <c r="Q4991" s="162"/>
      <c r="R4991" s="163"/>
      <c r="S4991" s="161"/>
      <c r="V4991" s="163"/>
      <c r="W4991" s="164"/>
      <c r="X4991" s="164"/>
    </row>
    <row r="4992" spans="10:24" x14ac:dyDescent="0.25">
      <c r="J4992">
        <v>4989</v>
      </c>
      <c r="K4992" s="43">
        <v>0.50907929074020619</v>
      </c>
      <c r="L4992">
        <v>0.78705562484300795</v>
      </c>
      <c r="M4992">
        <v>0.35262306236888075</v>
      </c>
      <c r="N4992" s="44">
        <v>0.4826454178854388</v>
      </c>
      <c r="O4992" s="161"/>
      <c r="P4992" s="162"/>
      <c r="Q4992" s="162"/>
      <c r="R4992" s="163"/>
      <c r="S4992" s="161"/>
      <c r="V4992" s="163"/>
      <c r="W4992" s="164"/>
      <c r="X4992" s="164"/>
    </row>
    <row r="4993" spans="10:24" x14ac:dyDescent="0.25">
      <c r="J4993">
        <v>4990</v>
      </c>
      <c r="K4993" s="43">
        <v>1.1205828570870491E-2</v>
      </c>
      <c r="L4993">
        <v>0.73065389030089678</v>
      </c>
      <c r="M4993">
        <v>0.48346628606793429</v>
      </c>
      <c r="N4993" s="44">
        <v>0.11823486133932959</v>
      </c>
      <c r="O4993" s="161"/>
      <c r="P4993" s="162"/>
      <c r="Q4993" s="162"/>
      <c r="R4993" s="163"/>
      <c r="S4993" s="161"/>
      <c r="V4993" s="163"/>
      <c r="W4993" s="164"/>
      <c r="X4993" s="164"/>
    </row>
    <row r="4994" spans="10:24" x14ac:dyDescent="0.25">
      <c r="J4994">
        <v>4991</v>
      </c>
      <c r="K4994" s="43">
        <v>0.81692091904570807</v>
      </c>
      <c r="L4994">
        <v>0.94160085919128311</v>
      </c>
      <c r="M4994">
        <v>0.5662939149361278</v>
      </c>
      <c r="N4994" s="44">
        <v>0.38713120439883153</v>
      </c>
      <c r="O4994" s="161"/>
      <c r="P4994" s="162"/>
      <c r="Q4994" s="162"/>
      <c r="R4994" s="163"/>
      <c r="S4994" s="161"/>
      <c r="V4994" s="163"/>
      <c r="W4994" s="164"/>
      <c r="X4994" s="164"/>
    </row>
    <row r="4995" spans="10:24" x14ac:dyDescent="0.25">
      <c r="J4995">
        <v>4992</v>
      </c>
      <c r="K4995" s="43">
        <v>0.42061176263055267</v>
      </c>
      <c r="L4995">
        <v>0.19076980037060476</v>
      </c>
      <c r="M4995">
        <v>0.76984849216167373</v>
      </c>
      <c r="N4995" s="44">
        <v>0.80837511806064488</v>
      </c>
      <c r="O4995" s="161"/>
      <c r="P4995" s="162"/>
      <c r="Q4995" s="162"/>
      <c r="R4995" s="163"/>
      <c r="S4995" s="161"/>
      <c r="V4995" s="163"/>
      <c r="W4995" s="164"/>
      <c r="X4995" s="164"/>
    </row>
    <row r="4996" spans="10:24" x14ac:dyDescent="0.25">
      <c r="J4996">
        <v>4993</v>
      </c>
      <c r="K4996" s="43">
        <v>0.28736802463001176</v>
      </c>
      <c r="L4996">
        <v>6.3447008317774056E-2</v>
      </c>
      <c r="M4996">
        <v>2.9143692788091258E-2</v>
      </c>
      <c r="N4996" s="44">
        <v>0.87418371750317891</v>
      </c>
      <c r="O4996" s="161"/>
      <c r="P4996" s="162"/>
      <c r="Q4996" s="162"/>
      <c r="R4996" s="163"/>
      <c r="S4996" s="161"/>
      <c r="V4996" s="163"/>
      <c r="W4996" s="164"/>
      <c r="X4996" s="164"/>
    </row>
    <row r="4997" spans="10:24" x14ac:dyDescent="0.25">
      <c r="J4997">
        <v>4994</v>
      </c>
      <c r="K4997" s="43">
        <v>0.59787403897349323</v>
      </c>
      <c r="L4997">
        <v>0.37625521704335452</v>
      </c>
      <c r="M4997">
        <v>0.7920055909238185</v>
      </c>
      <c r="N4997" s="44">
        <v>0.76794725136960285</v>
      </c>
      <c r="O4997" s="161"/>
      <c r="P4997" s="162"/>
      <c r="Q4997" s="162"/>
      <c r="R4997" s="163"/>
      <c r="S4997" s="161"/>
      <c r="V4997" s="163"/>
      <c r="W4997" s="164"/>
      <c r="X4997" s="164"/>
    </row>
    <row r="4998" spans="10:24" x14ac:dyDescent="0.25">
      <c r="J4998">
        <v>4995</v>
      </c>
      <c r="K4998" s="43">
        <v>0.16687960630577681</v>
      </c>
      <c r="L4998">
        <v>0.28844511149144358</v>
      </c>
      <c r="M4998">
        <v>0.54496758370582965</v>
      </c>
      <c r="N4998" s="44">
        <v>0.99827062600167094</v>
      </c>
      <c r="O4998" s="161"/>
      <c r="P4998" s="162"/>
      <c r="Q4998" s="162"/>
      <c r="R4998" s="163"/>
      <c r="S4998" s="161"/>
      <c r="V4998" s="163"/>
      <c r="W4998" s="164"/>
      <c r="X4998" s="164"/>
    </row>
    <row r="4999" spans="10:24" x14ac:dyDescent="0.25">
      <c r="J4999">
        <v>4996</v>
      </c>
      <c r="K4999" s="43">
        <v>0.95798178232317543</v>
      </c>
      <c r="L4999">
        <v>0.44162249207459681</v>
      </c>
      <c r="M4999">
        <v>0.67038745656779597</v>
      </c>
      <c r="N4999" s="44">
        <v>1.1040857986985841E-3</v>
      </c>
      <c r="O4999" s="161"/>
      <c r="P4999" s="162"/>
      <c r="Q4999" s="162"/>
      <c r="R4999" s="163"/>
      <c r="S4999" s="161"/>
      <c r="V4999" s="163"/>
      <c r="W4999" s="164"/>
      <c r="X4999" s="164"/>
    </row>
    <row r="5000" spans="10:24" x14ac:dyDescent="0.25">
      <c r="J5000">
        <v>4997</v>
      </c>
      <c r="K5000" s="43">
        <v>0.36357540604555749</v>
      </c>
      <c r="L5000">
        <v>0.80626685718248914</v>
      </c>
      <c r="M5000">
        <v>0.22826954497389518</v>
      </c>
      <c r="N5000" s="44">
        <v>0.71269537076841483</v>
      </c>
      <c r="O5000" s="161"/>
      <c r="P5000" s="162"/>
      <c r="Q5000" s="162"/>
      <c r="R5000" s="163"/>
      <c r="S5000" s="161"/>
      <c r="V5000" s="163"/>
      <c r="W5000" s="164"/>
      <c r="X5000" s="164"/>
    </row>
    <row r="5001" spans="10:24" x14ac:dyDescent="0.25">
      <c r="J5001">
        <v>4998</v>
      </c>
      <c r="K5001" s="43">
        <v>0.44523092233932637</v>
      </c>
      <c r="L5001">
        <v>0.68553209360886558</v>
      </c>
      <c r="M5001">
        <v>0.37833705821631514</v>
      </c>
      <c r="N5001" s="44">
        <v>0.2229017268409399</v>
      </c>
      <c r="O5001" s="161"/>
      <c r="P5001" s="162"/>
      <c r="Q5001" s="162"/>
      <c r="R5001" s="163"/>
      <c r="S5001" s="161"/>
      <c r="V5001" s="163"/>
      <c r="W5001" s="164"/>
      <c r="X5001" s="164"/>
    </row>
    <row r="5002" spans="10:24" x14ac:dyDescent="0.25">
      <c r="J5002">
        <v>4999</v>
      </c>
      <c r="K5002" s="43">
        <v>0.5632104093745407</v>
      </c>
      <c r="L5002">
        <v>0.25786770324559316</v>
      </c>
      <c r="M5002">
        <v>0.98587802435098648</v>
      </c>
      <c r="N5002" s="44">
        <v>0.4776851828557549</v>
      </c>
      <c r="O5002" s="161"/>
      <c r="P5002" s="162"/>
      <c r="Q5002" s="162"/>
      <c r="R5002" s="163"/>
      <c r="S5002" s="161"/>
      <c r="V5002" s="163"/>
      <c r="W5002" s="164"/>
      <c r="X5002" s="164"/>
    </row>
    <row r="5003" spans="10:24" x14ac:dyDescent="0.25">
      <c r="J5003">
        <v>5000</v>
      </c>
      <c r="K5003" s="43">
        <v>0.34114892417630571</v>
      </c>
      <c r="L5003">
        <v>0.23926949946639686</v>
      </c>
      <c r="M5003">
        <v>0.83721041526480677</v>
      </c>
      <c r="N5003" s="44">
        <v>0.12362865102739218</v>
      </c>
      <c r="O5003" s="161"/>
      <c r="P5003" s="162"/>
      <c r="Q5003" s="162"/>
      <c r="R5003" s="163"/>
      <c r="S5003" s="161"/>
      <c r="V5003" s="163"/>
      <c r="W5003" s="164"/>
      <c r="X5003" s="164"/>
    </row>
    <row r="5004" spans="10:24" x14ac:dyDescent="0.25">
      <c r="J5004">
        <v>5001</v>
      </c>
      <c r="K5004" s="43">
        <v>0.26279006670375804</v>
      </c>
      <c r="L5004">
        <v>0.68549292801933381</v>
      </c>
      <c r="M5004">
        <v>0.96927469429429092</v>
      </c>
      <c r="N5004" s="44">
        <v>0.38627392239515557</v>
      </c>
      <c r="O5004" s="161"/>
      <c r="P5004" s="162"/>
      <c r="Q5004" s="162"/>
      <c r="R5004" s="163"/>
      <c r="S5004" s="161"/>
      <c r="V5004" s="163"/>
      <c r="W5004" s="164"/>
      <c r="X5004" s="164"/>
    </row>
    <row r="5005" spans="10:24" x14ac:dyDescent="0.25">
      <c r="J5005">
        <v>5002</v>
      </c>
      <c r="K5005" s="43">
        <v>6.4162699806404988E-2</v>
      </c>
      <c r="L5005">
        <v>0.77993505538946162</v>
      </c>
      <c r="M5005">
        <v>0.73592376980679086</v>
      </c>
      <c r="N5005" s="44">
        <v>0.99609721013728181</v>
      </c>
      <c r="O5005" s="161"/>
      <c r="P5005" s="162"/>
      <c r="Q5005" s="162"/>
      <c r="R5005" s="163"/>
      <c r="S5005" s="161"/>
      <c r="V5005" s="163"/>
      <c r="W5005" s="164"/>
      <c r="X5005" s="164"/>
    </row>
    <row r="5006" spans="10:24" x14ac:dyDescent="0.25">
      <c r="J5006">
        <v>5003</v>
      </c>
      <c r="K5006" s="43">
        <v>0.10853354979889773</v>
      </c>
      <c r="L5006">
        <v>0.60366809699632318</v>
      </c>
      <c r="M5006">
        <v>0.22295785382429467</v>
      </c>
      <c r="N5006" s="44">
        <v>0.80442295885439286</v>
      </c>
      <c r="O5006" s="161"/>
      <c r="P5006" s="162"/>
      <c r="Q5006" s="162"/>
      <c r="R5006" s="163"/>
      <c r="S5006" s="161"/>
      <c r="V5006" s="163"/>
      <c r="W5006" s="164"/>
      <c r="X5006" s="164"/>
    </row>
    <row r="5007" spans="10:24" x14ac:dyDescent="0.25">
      <c r="J5007">
        <v>5004</v>
      </c>
      <c r="K5007" s="43">
        <v>0.16707053960437457</v>
      </c>
      <c r="L5007">
        <v>0.23415372167757076</v>
      </c>
      <c r="M5007">
        <v>0.24633661982747546</v>
      </c>
      <c r="N5007" s="44">
        <v>0.66738390664095115</v>
      </c>
      <c r="O5007" s="161"/>
      <c r="P5007" s="162"/>
      <c r="Q5007" s="162"/>
      <c r="R5007" s="163"/>
      <c r="S5007" s="161"/>
      <c r="V5007" s="163"/>
      <c r="W5007" s="164"/>
      <c r="X5007" s="164"/>
    </row>
    <row r="5008" spans="10:24" x14ac:dyDescent="0.25">
      <c r="J5008">
        <v>5005</v>
      </c>
      <c r="K5008" s="43">
        <v>0.84380224895118017</v>
      </c>
      <c r="L5008">
        <v>0.98260625904654575</v>
      </c>
      <c r="M5008">
        <v>0.5797417732962169</v>
      </c>
      <c r="N5008" s="44">
        <v>0.84914035592523529</v>
      </c>
      <c r="O5008" s="161"/>
      <c r="P5008" s="162"/>
      <c r="Q5008" s="162"/>
      <c r="R5008" s="163"/>
      <c r="S5008" s="161"/>
      <c r="V5008" s="163"/>
      <c r="W5008" s="164"/>
      <c r="X5008" s="164"/>
    </row>
    <row r="5009" spans="10:24" x14ac:dyDescent="0.25">
      <c r="J5009">
        <v>5006</v>
      </c>
      <c r="K5009" s="43">
        <v>0.6670902982047956</v>
      </c>
      <c r="L5009">
        <v>0.1772602347539507</v>
      </c>
      <c r="M5009">
        <v>0.39791632605099958</v>
      </c>
      <c r="N5009" s="44">
        <v>8.2297231806309434E-2</v>
      </c>
      <c r="O5009" s="161"/>
      <c r="P5009" s="162"/>
      <c r="Q5009" s="162"/>
      <c r="R5009" s="163"/>
      <c r="S5009" s="161"/>
      <c r="V5009" s="163"/>
      <c r="W5009" s="164"/>
      <c r="X5009" s="164"/>
    </row>
    <row r="5010" spans="10:24" x14ac:dyDescent="0.25">
      <c r="J5010">
        <v>5007</v>
      </c>
      <c r="K5010" s="43">
        <v>0.94931096132241055</v>
      </c>
      <c r="L5010">
        <v>0.83934591075442744</v>
      </c>
      <c r="M5010">
        <v>0.32064515572868135</v>
      </c>
      <c r="N5010" s="44">
        <v>0.95344280055628838</v>
      </c>
      <c r="O5010" s="161"/>
      <c r="P5010" s="162"/>
      <c r="Q5010" s="162"/>
      <c r="R5010" s="163"/>
      <c r="S5010" s="161"/>
      <c r="V5010" s="163"/>
      <c r="W5010" s="164"/>
      <c r="X5010" s="164"/>
    </row>
    <row r="5011" spans="10:24" x14ac:dyDescent="0.25">
      <c r="J5011">
        <v>5008</v>
      </c>
      <c r="K5011" s="43">
        <v>0.4510434752985385</v>
      </c>
      <c r="L5011">
        <v>0.80485081762293109</v>
      </c>
      <c r="M5011">
        <v>0.64198777576621657</v>
      </c>
      <c r="N5011" s="44">
        <v>0.96844949902442479</v>
      </c>
      <c r="O5011" s="161"/>
      <c r="P5011" s="162"/>
      <c r="Q5011" s="162"/>
      <c r="R5011" s="163"/>
      <c r="S5011" s="161"/>
      <c r="V5011" s="163"/>
      <c r="W5011" s="164"/>
      <c r="X5011" s="164"/>
    </row>
    <row r="5012" spans="10:24" x14ac:dyDescent="0.25">
      <c r="J5012">
        <v>5009</v>
      </c>
      <c r="K5012" s="43">
        <v>0.71685907524634063</v>
      </c>
      <c r="L5012">
        <v>5.3285313414671243E-2</v>
      </c>
      <c r="M5012">
        <v>0.8960876076840697</v>
      </c>
      <c r="N5012" s="44">
        <v>0.13774847935044054</v>
      </c>
      <c r="O5012" s="161"/>
      <c r="P5012" s="162"/>
      <c r="Q5012" s="162"/>
      <c r="R5012" s="163"/>
      <c r="S5012" s="161"/>
      <c r="V5012" s="163"/>
      <c r="W5012" s="164"/>
      <c r="X5012" s="164"/>
    </row>
    <row r="5013" spans="10:24" x14ac:dyDescent="0.25">
      <c r="J5013">
        <v>5010</v>
      </c>
      <c r="K5013" s="43">
        <v>0.6344843551962237</v>
      </c>
      <c r="L5013">
        <v>0.20613503148248435</v>
      </c>
      <c r="M5013">
        <v>0.35239627275585095</v>
      </c>
      <c r="N5013" s="44">
        <v>0.80453357517518209</v>
      </c>
      <c r="O5013" s="161"/>
      <c r="P5013" s="162"/>
      <c r="Q5013" s="162"/>
      <c r="R5013" s="163"/>
      <c r="S5013" s="161"/>
      <c r="V5013" s="163"/>
      <c r="W5013" s="164"/>
      <c r="X5013" s="164"/>
    </row>
    <row r="5014" spans="10:24" x14ac:dyDescent="0.25">
      <c r="J5014">
        <v>5011</v>
      </c>
      <c r="K5014" s="43">
        <v>0.32593334971639565</v>
      </c>
      <c r="L5014">
        <v>0.81424820168283218</v>
      </c>
      <c r="M5014">
        <v>0.88960098283319633</v>
      </c>
      <c r="N5014" s="44">
        <v>0.12424575891836487</v>
      </c>
      <c r="O5014" s="161"/>
      <c r="P5014" s="162"/>
      <c r="Q5014" s="162"/>
      <c r="R5014" s="163"/>
      <c r="S5014" s="161"/>
      <c r="V5014" s="163"/>
      <c r="W5014" s="164"/>
      <c r="X5014" s="164"/>
    </row>
    <row r="5015" spans="10:24" x14ac:dyDescent="0.25">
      <c r="J5015">
        <v>5012</v>
      </c>
      <c r="K5015" s="43">
        <v>0.82139821902666244</v>
      </c>
      <c r="L5015">
        <v>0.56613435895143549</v>
      </c>
      <c r="M5015">
        <v>0.30621685750446703</v>
      </c>
      <c r="N5015" s="44">
        <v>0.27241786190165806</v>
      </c>
      <c r="O5015" s="161"/>
      <c r="P5015" s="162"/>
      <c r="Q5015" s="162"/>
      <c r="R5015" s="163"/>
      <c r="S5015" s="161"/>
      <c r="V5015" s="163"/>
      <c r="W5015" s="164"/>
      <c r="X5015" s="164"/>
    </row>
    <row r="5016" spans="10:24" x14ac:dyDescent="0.25">
      <c r="J5016">
        <v>5013</v>
      </c>
      <c r="K5016" s="43">
        <v>0.1764361873538417</v>
      </c>
      <c r="L5016">
        <v>0.56147036487707469</v>
      </c>
      <c r="M5016">
        <v>0.82457125741954496</v>
      </c>
      <c r="N5016" s="44">
        <v>0.24707929149043417</v>
      </c>
      <c r="O5016" s="161"/>
      <c r="P5016" s="162"/>
      <c r="Q5016" s="162"/>
      <c r="R5016" s="163"/>
      <c r="S5016" s="161"/>
      <c r="V5016" s="163"/>
      <c r="W5016" s="164"/>
      <c r="X5016" s="164"/>
    </row>
    <row r="5017" spans="10:24" x14ac:dyDescent="0.25">
      <c r="J5017">
        <v>5014</v>
      </c>
      <c r="K5017" s="43">
        <v>0.45529629891803969</v>
      </c>
      <c r="L5017">
        <v>0.24118150325573284</v>
      </c>
      <c r="M5017">
        <v>6.6669051127677625E-2</v>
      </c>
      <c r="N5017" s="44">
        <v>0.27017275410804409</v>
      </c>
      <c r="O5017" s="161"/>
      <c r="P5017" s="162"/>
      <c r="Q5017" s="162"/>
      <c r="R5017" s="163"/>
      <c r="S5017" s="161"/>
      <c r="V5017" s="163"/>
      <c r="W5017" s="164"/>
      <c r="X5017" s="164"/>
    </row>
    <row r="5018" spans="10:24" x14ac:dyDescent="0.25">
      <c r="J5018">
        <v>5015</v>
      </c>
      <c r="K5018" s="43">
        <v>0.134967411462244</v>
      </c>
      <c r="L5018">
        <v>3.8669813538606546E-2</v>
      </c>
      <c r="M5018">
        <v>2.3534132941411268E-2</v>
      </c>
      <c r="N5018" s="44">
        <v>0.21988024179101562</v>
      </c>
      <c r="O5018" s="161"/>
      <c r="P5018" s="162"/>
      <c r="Q5018" s="162"/>
      <c r="R5018" s="163"/>
      <c r="S5018" s="161"/>
      <c r="V5018" s="163"/>
      <c r="W5018" s="164"/>
      <c r="X5018" s="164"/>
    </row>
    <row r="5019" spans="10:24" x14ac:dyDescent="0.25">
      <c r="J5019">
        <v>5016</v>
      </c>
      <c r="K5019" s="43">
        <v>0.74870118122909579</v>
      </c>
      <c r="L5019">
        <v>0.39099359662520261</v>
      </c>
      <c r="M5019">
        <v>0.1406053564811437</v>
      </c>
      <c r="N5019" s="44">
        <v>0.90502619818944885</v>
      </c>
      <c r="O5019" s="161"/>
      <c r="P5019" s="162"/>
      <c r="Q5019" s="162"/>
      <c r="R5019" s="163"/>
      <c r="S5019" s="161"/>
      <c r="V5019" s="163"/>
      <c r="W5019" s="164"/>
      <c r="X5019" s="164"/>
    </row>
    <row r="5020" spans="10:24" x14ac:dyDescent="0.25">
      <c r="J5020">
        <v>5017</v>
      </c>
      <c r="K5020" s="43">
        <v>0.34509179945981594</v>
      </c>
      <c r="L5020">
        <v>0.1501881984596708</v>
      </c>
      <c r="M5020">
        <v>0.73977524254221938</v>
      </c>
      <c r="N5020" s="44">
        <v>0.34833670536423911</v>
      </c>
      <c r="O5020" s="161"/>
      <c r="P5020" s="162"/>
      <c r="Q5020" s="162"/>
      <c r="R5020" s="163"/>
      <c r="S5020" s="161"/>
      <c r="V5020" s="163"/>
      <c r="W5020" s="164"/>
      <c r="X5020" s="164"/>
    </row>
    <row r="5021" spans="10:24" x14ac:dyDescent="0.25">
      <c r="J5021">
        <v>5018</v>
      </c>
      <c r="K5021" s="43">
        <v>0.62290713946695619</v>
      </c>
      <c r="L5021">
        <v>0.61207086446961434</v>
      </c>
      <c r="M5021">
        <v>0.61117584399116631</v>
      </c>
      <c r="N5021" s="44">
        <v>0.76478195944450844</v>
      </c>
      <c r="O5021" s="161"/>
      <c r="P5021" s="162"/>
      <c r="Q5021" s="162"/>
      <c r="R5021" s="163"/>
      <c r="S5021" s="161"/>
      <c r="V5021" s="163"/>
      <c r="W5021" s="164"/>
      <c r="X5021" s="164"/>
    </row>
    <row r="5022" spans="10:24" x14ac:dyDescent="0.25">
      <c r="J5022">
        <v>5019</v>
      </c>
      <c r="K5022" s="43">
        <v>0.6301687527521681</v>
      </c>
      <c r="L5022">
        <v>0.86828397886939823</v>
      </c>
      <c r="M5022">
        <v>0.94729621393061381</v>
      </c>
      <c r="N5022" s="44">
        <v>0.20671248399560271</v>
      </c>
      <c r="O5022" s="161"/>
      <c r="P5022" s="162"/>
      <c r="Q5022" s="162"/>
      <c r="R5022" s="163"/>
      <c r="S5022" s="161"/>
      <c r="V5022" s="163"/>
      <c r="W5022" s="164"/>
      <c r="X5022" s="164"/>
    </row>
    <row r="5023" spans="10:24" x14ac:dyDescent="0.25">
      <c r="J5023">
        <v>5020</v>
      </c>
      <c r="K5023" s="43">
        <v>0.6428766233413038</v>
      </c>
      <c r="L5023">
        <v>0.32420447552578824</v>
      </c>
      <c r="M5023">
        <v>0.83891261194471367</v>
      </c>
      <c r="N5023" s="44">
        <v>0.83794586520780201</v>
      </c>
      <c r="O5023" s="161"/>
      <c r="P5023" s="162"/>
      <c r="Q5023" s="162"/>
      <c r="R5023" s="163"/>
      <c r="S5023" s="161"/>
      <c r="V5023" s="163"/>
      <c r="W5023" s="164"/>
      <c r="X5023" s="164"/>
    </row>
    <row r="5024" spans="10:24" x14ac:dyDescent="0.25">
      <c r="J5024">
        <v>5021</v>
      </c>
      <c r="K5024" s="43">
        <v>0.70424770404208037</v>
      </c>
      <c r="L5024">
        <v>0.65655595518697285</v>
      </c>
      <c r="M5024">
        <v>0.71838547340557957</v>
      </c>
      <c r="N5024" s="44">
        <v>4.5971496260818534E-2</v>
      </c>
      <c r="O5024" s="161"/>
      <c r="P5024" s="162"/>
      <c r="Q5024" s="162"/>
      <c r="R5024" s="163"/>
      <c r="S5024" s="161"/>
      <c r="V5024" s="163"/>
      <c r="W5024" s="164"/>
      <c r="X5024" s="164"/>
    </row>
    <row r="5025" spans="10:24" x14ac:dyDescent="0.25">
      <c r="J5025">
        <v>5022</v>
      </c>
      <c r="K5025" s="43">
        <v>0.30285100434562984</v>
      </c>
      <c r="L5025">
        <v>0.6611079076083255</v>
      </c>
      <c r="M5025">
        <v>6.2745841723019224E-2</v>
      </c>
      <c r="N5025" s="44">
        <v>0.71787530582823322</v>
      </c>
      <c r="O5025" s="161"/>
      <c r="P5025" s="162"/>
      <c r="Q5025" s="162"/>
      <c r="R5025" s="163"/>
      <c r="S5025" s="161"/>
      <c r="V5025" s="163"/>
      <c r="W5025" s="164"/>
      <c r="X5025" s="164"/>
    </row>
    <row r="5026" spans="10:24" x14ac:dyDescent="0.25">
      <c r="J5026">
        <v>5023</v>
      </c>
      <c r="K5026" s="43">
        <v>0.63679896960040328</v>
      </c>
      <c r="L5026">
        <v>0.26593300089727212</v>
      </c>
      <c r="M5026">
        <v>0.14687139520907244</v>
      </c>
      <c r="N5026" s="44">
        <v>0.54108791891043306</v>
      </c>
      <c r="O5026" s="161"/>
      <c r="P5026" s="162"/>
      <c r="Q5026" s="162"/>
      <c r="R5026" s="163"/>
      <c r="S5026" s="161"/>
      <c r="V5026" s="163"/>
      <c r="W5026" s="164"/>
      <c r="X5026" s="164"/>
    </row>
    <row r="5027" spans="10:24" x14ac:dyDescent="0.25">
      <c r="J5027">
        <v>5024</v>
      </c>
      <c r="K5027" s="43">
        <v>0.16876659184361753</v>
      </c>
      <c r="L5027">
        <v>0.3082634147913248</v>
      </c>
      <c r="M5027">
        <v>4.9431806715616311E-2</v>
      </c>
      <c r="N5027" s="44">
        <v>0.46807537339688832</v>
      </c>
      <c r="O5027" s="161"/>
      <c r="P5027" s="162"/>
      <c r="Q5027" s="162"/>
      <c r="R5027" s="163"/>
      <c r="S5027" s="161"/>
      <c r="V5027" s="163"/>
      <c r="W5027" s="164"/>
      <c r="X5027" s="164"/>
    </row>
    <row r="5028" spans="10:24" x14ac:dyDescent="0.25">
      <c r="J5028">
        <v>5025</v>
      </c>
      <c r="K5028" s="43">
        <v>0.85739730497193112</v>
      </c>
      <c r="L5028">
        <v>0.81837000878029442</v>
      </c>
      <c r="M5028">
        <v>0.79687052335690145</v>
      </c>
      <c r="N5028" s="44">
        <v>0.85846684915533389</v>
      </c>
      <c r="O5028" s="161"/>
      <c r="P5028" s="162"/>
      <c r="Q5028" s="162"/>
      <c r="R5028" s="163"/>
      <c r="S5028" s="161"/>
      <c r="V5028" s="163"/>
      <c r="W5028" s="164"/>
      <c r="X5028" s="164"/>
    </row>
    <row r="5029" spans="10:24" x14ac:dyDescent="0.25">
      <c r="J5029">
        <v>5026</v>
      </c>
      <c r="K5029" s="43">
        <v>0.35264131366072227</v>
      </c>
      <c r="L5029">
        <v>0.69950871814944537</v>
      </c>
      <c r="M5029">
        <v>0.5291871725501478</v>
      </c>
      <c r="N5029" s="44">
        <v>0.41600840462481847</v>
      </c>
      <c r="O5029" s="161"/>
      <c r="P5029" s="162"/>
      <c r="Q5029" s="162"/>
      <c r="R5029" s="163"/>
      <c r="S5029" s="161"/>
      <c r="V5029" s="163"/>
      <c r="W5029" s="164"/>
      <c r="X5029" s="164"/>
    </row>
    <row r="5030" spans="10:24" x14ac:dyDescent="0.25">
      <c r="J5030">
        <v>5027</v>
      </c>
      <c r="K5030" s="43">
        <v>0.14342490523068574</v>
      </c>
      <c r="L5030">
        <v>0.3287639836224302</v>
      </c>
      <c r="M5030">
        <v>0.10275843803049778</v>
      </c>
      <c r="N5030" s="44">
        <v>0.42830650825577643</v>
      </c>
      <c r="O5030" s="161"/>
      <c r="P5030" s="162"/>
      <c r="Q5030" s="162"/>
      <c r="R5030" s="163"/>
      <c r="S5030" s="161"/>
      <c r="V5030" s="163"/>
      <c r="W5030" s="164"/>
      <c r="X5030" s="164"/>
    </row>
    <row r="5031" spans="10:24" x14ac:dyDescent="0.25">
      <c r="J5031">
        <v>5028</v>
      </c>
      <c r="K5031" s="43">
        <v>0.33745077951069213</v>
      </c>
      <c r="L5031">
        <v>0.76069917968323864</v>
      </c>
      <c r="M5031">
        <v>0.91297393571364804</v>
      </c>
      <c r="N5031" s="44">
        <v>0.20832689118178782</v>
      </c>
      <c r="O5031" s="161"/>
      <c r="P5031" s="162"/>
      <c r="Q5031" s="162"/>
      <c r="R5031" s="163"/>
      <c r="S5031" s="161"/>
      <c r="V5031" s="163"/>
      <c r="W5031" s="164"/>
      <c r="X5031" s="164"/>
    </row>
    <row r="5032" spans="10:24" x14ac:dyDescent="0.25">
      <c r="J5032">
        <v>5029</v>
      </c>
      <c r="K5032" s="43">
        <v>0.43230155554932503</v>
      </c>
      <c r="L5032">
        <v>0.15605141503063236</v>
      </c>
      <c r="M5032">
        <v>0.73589864195058419</v>
      </c>
      <c r="N5032" s="44">
        <v>0.23981264086306431</v>
      </c>
      <c r="O5032" s="161"/>
      <c r="P5032" s="162"/>
      <c r="Q5032" s="162"/>
      <c r="R5032" s="163"/>
      <c r="S5032" s="161"/>
      <c r="V5032" s="163"/>
      <c r="W5032" s="164"/>
      <c r="X5032" s="164"/>
    </row>
    <row r="5033" spans="10:24" x14ac:dyDescent="0.25">
      <c r="J5033">
        <v>5030</v>
      </c>
      <c r="K5033" s="43">
        <v>0.85055874858549863</v>
      </c>
      <c r="L5033">
        <v>0.21873218201503897</v>
      </c>
      <c r="M5033">
        <v>0.93809771006260423</v>
      </c>
      <c r="N5033" s="44">
        <v>0.91235565606220925</v>
      </c>
      <c r="O5033" s="161"/>
      <c r="P5033" s="162"/>
      <c r="Q5033" s="162"/>
      <c r="R5033" s="163"/>
      <c r="S5033" s="161"/>
      <c r="V5033" s="163"/>
      <c r="W5033" s="164"/>
      <c r="X5033" s="164"/>
    </row>
    <row r="5034" spans="10:24" x14ac:dyDescent="0.25">
      <c r="J5034">
        <v>5031</v>
      </c>
      <c r="K5034" s="43">
        <v>0.72391111242946116</v>
      </c>
      <c r="L5034">
        <v>0.78455959418223997</v>
      </c>
      <c r="M5034">
        <v>0.51870213874495785</v>
      </c>
      <c r="N5034" s="44">
        <v>0.76189031177979805</v>
      </c>
      <c r="O5034" s="161"/>
      <c r="P5034" s="162"/>
      <c r="Q5034" s="162"/>
      <c r="R5034" s="163"/>
      <c r="S5034" s="161"/>
      <c r="V5034" s="163"/>
      <c r="W5034" s="164"/>
      <c r="X5034" s="164"/>
    </row>
    <row r="5035" spans="10:24" x14ac:dyDescent="0.25">
      <c r="J5035">
        <v>5032</v>
      </c>
      <c r="K5035" s="43">
        <v>0.48969019278223958</v>
      </c>
      <c r="L5035">
        <v>0.68450927895200409</v>
      </c>
      <c r="M5035">
        <v>0.2886540576823563</v>
      </c>
      <c r="N5035" s="44">
        <v>0.58584397854560089</v>
      </c>
      <c r="O5035" s="161"/>
      <c r="P5035" s="162"/>
      <c r="Q5035" s="162"/>
      <c r="R5035" s="163"/>
      <c r="S5035" s="161"/>
      <c r="V5035" s="163"/>
      <c r="W5035" s="164"/>
      <c r="X5035" s="164"/>
    </row>
    <row r="5036" spans="10:24" x14ac:dyDescent="0.25">
      <c r="J5036">
        <v>5033</v>
      </c>
      <c r="K5036" s="43">
        <v>9.9261106412199096E-2</v>
      </c>
      <c r="L5036">
        <v>0.48228943453208073</v>
      </c>
      <c r="M5036">
        <v>0.8244576126029729</v>
      </c>
      <c r="N5036" s="44">
        <v>0.53929459984560513</v>
      </c>
      <c r="O5036" s="161"/>
      <c r="P5036" s="162"/>
      <c r="Q5036" s="162"/>
      <c r="R5036" s="163"/>
      <c r="S5036" s="161"/>
      <c r="V5036" s="163"/>
      <c r="W5036" s="164"/>
      <c r="X5036" s="164"/>
    </row>
    <row r="5037" spans="10:24" x14ac:dyDescent="0.25">
      <c r="J5037">
        <v>5034</v>
      </c>
      <c r="K5037" s="43">
        <v>0.53052878204779075</v>
      </c>
      <c r="L5037">
        <v>0.25795257551195638</v>
      </c>
      <c r="M5037">
        <v>0.32390502930999165</v>
      </c>
      <c r="N5037" s="44">
        <v>0.3513579802409792</v>
      </c>
      <c r="O5037" s="161"/>
      <c r="P5037" s="162"/>
      <c r="Q5037" s="162"/>
      <c r="R5037" s="163"/>
      <c r="S5037" s="161"/>
      <c r="V5037" s="163"/>
      <c r="W5037" s="164"/>
      <c r="X5037" s="164"/>
    </row>
    <row r="5038" spans="10:24" x14ac:dyDescent="0.25">
      <c r="J5038">
        <v>5035</v>
      </c>
      <c r="K5038" s="43">
        <v>0.28687245851147736</v>
      </c>
      <c r="L5038">
        <v>0.12609661612321177</v>
      </c>
      <c r="M5038">
        <v>0.96129897676382858</v>
      </c>
      <c r="N5038" s="44">
        <v>1.964018080464458E-2</v>
      </c>
      <c r="O5038" s="161"/>
      <c r="P5038" s="162"/>
      <c r="Q5038" s="162"/>
      <c r="R5038" s="163"/>
      <c r="S5038" s="161"/>
      <c r="V5038" s="163"/>
      <c r="W5038" s="164"/>
      <c r="X5038" s="164"/>
    </row>
    <row r="5039" spans="10:24" x14ac:dyDescent="0.25">
      <c r="J5039">
        <v>5036</v>
      </c>
      <c r="K5039" s="43">
        <v>0.24109919965633697</v>
      </c>
      <c r="L5039">
        <v>0.32392385494003684</v>
      </c>
      <c r="M5039">
        <v>0.72143022229893117</v>
      </c>
      <c r="N5039" s="44">
        <v>0.78971082137108217</v>
      </c>
      <c r="O5039" s="161"/>
      <c r="P5039" s="162"/>
      <c r="Q5039" s="162"/>
      <c r="R5039" s="163"/>
      <c r="S5039" s="161"/>
      <c r="V5039" s="163"/>
      <c r="W5039" s="164"/>
      <c r="X5039" s="164"/>
    </row>
    <row r="5040" spans="10:24" x14ac:dyDescent="0.25">
      <c r="J5040">
        <v>5037</v>
      </c>
      <c r="K5040" s="43">
        <v>9.7170233578558918E-2</v>
      </c>
      <c r="L5040">
        <v>0.78999652788683028</v>
      </c>
      <c r="M5040">
        <v>7.7296497695683475E-2</v>
      </c>
      <c r="N5040" s="44">
        <v>0.283363937947818</v>
      </c>
      <c r="O5040" s="161"/>
      <c r="P5040" s="162"/>
      <c r="Q5040" s="162"/>
      <c r="R5040" s="163"/>
      <c r="S5040" s="161"/>
      <c r="V5040" s="163"/>
      <c r="W5040" s="164"/>
      <c r="X5040" s="164"/>
    </row>
    <row r="5041" spans="10:24" x14ac:dyDescent="0.25">
      <c r="J5041">
        <v>5038</v>
      </c>
      <c r="K5041" s="43">
        <v>0.15603640874921831</v>
      </c>
      <c r="L5041">
        <v>0.36568059846853851</v>
      </c>
      <c r="M5041">
        <v>0.10658262537723884</v>
      </c>
      <c r="N5041" s="44">
        <v>0.40458618276333813</v>
      </c>
      <c r="O5041" s="161"/>
      <c r="P5041" s="162"/>
      <c r="Q5041" s="162"/>
      <c r="R5041" s="163"/>
      <c r="S5041" s="161"/>
      <c r="V5041" s="163"/>
      <c r="W5041" s="164"/>
      <c r="X5041" s="164"/>
    </row>
    <row r="5042" spans="10:24" x14ac:dyDescent="0.25">
      <c r="J5042">
        <v>5039</v>
      </c>
      <c r="K5042" s="43">
        <v>0.23327663260912634</v>
      </c>
      <c r="L5042">
        <v>0.6436176404704772</v>
      </c>
      <c r="M5042">
        <v>0.42945084664009314</v>
      </c>
      <c r="N5042" s="44">
        <v>0.13016533707821987</v>
      </c>
      <c r="O5042" s="161"/>
      <c r="P5042" s="162"/>
      <c r="Q5042" s="162"/>
      <c r="R5042" s="163"/>
      <c r="S5042" s="161"/>
      <c r="V5042" s="163"/>
      <c r="W5042" s="164"/>
      <c r="X5042" s="164"/>
    </row>
    <row r="5043" spans="10:24" x14ac:dyDescent="0.25">
      <c r="J5043">
        <v>5040</v>
      </c>
      <c r="K5043" s="43">
        <v>9.1926298593758227E-2</v>
      </c>
      <c r="L5043">
        <v>0.61933762436433182</v>
      </c>
      <c r="M5043">
        <v>0.33534900195303718</v>
      </c>
      <c r="N5043" s="44">
        <v>0.78105358727291119</v>
      </c>
      <c r="O5043" s="161"/>
      <c r="P5043" s="162"/>
      <c r="Q5043" s="162"/>
      <c r="R5043" s="163"/>
      <c r="S5043" s="161"/>
      <c r="V5043" s="163"/>
      <c r="W5043" s="164"/>
      <c r="X5043" s="164"/>
    </row>
    <row r="5044" spans="10:24" x14ac:dyDescent="0.25">
      <c r="J5044">
        <v>5041</v>
      </c>
      <c r="K5044" s="43">
        <v>0.34996274977025643</v>
      </c>
      <c r="L5044">
        <v>0.11950682980922944</v>
      </c>
      <c r="M5044">
        <v>0.27680987247743749</v>
      </c>
      <c r="N5044" s="44">
        <v>0.22153710366937618</v>
      </c>
      <c r="O5044" s="161"/>
      <c r="P5044" s="162"/>
      <c r="Q5044" s="162"/>
      <c r="R5044" s="163"/>
      <c r="S5044" s="161"/>
      <c r="V5044" s="163"/>
      <c r="W5044" s="164"/>
      <c r="X5044" s="164"/>
    </row>
    <row r="5045" spans="10:24" x14ac:dyDescent="0.25">
      <c r="J5045">
        <v>5042</v>
      </c>
      <c r="K5045" s="43">
        <v>0.78899952636556558</v>
      </c>
      <c r="L5045">
        <v>0.14708904579621629</v>
      </c>
      <c r="M5045">
        <v>0.28315195770278767</v>
      </c>
      <c r="N5045" s="44">
        <v>0.83521244247772597</v>
      </c>
      <c r="O5045" s="161"/>
      <c r="P5045" s="162"/>
      <c r="Q5045" s="162"/>
      <c r="R5045" s="163"/>
      <c r="S5045" s="161"/>
      <c r="V5045" s="163"/>
      <c r="W5045" s="164"/>
      <c r="X5045" s="164"/>
    </row>
    <row r="5046" spans="10:24" x14ac:dyDescent="0.25">
      <c r="J5046">
        <v>5043</v>
      </c>
      <c r="K5046" s="43">
        <v>0.83532941576716702</v>
      </c>
      <c r="L5046">
        <v>0.51324375324584937</v>
      </c>
      <c r="M5046">
        <v>0.80663951276058288</v>
      </c>
      <c r="N5046" s="44">
        <v>0.32938442898865028</v>
      </c>
      <c r="O5046" s="161"/>
      <c r="P5046" s="162"/>
      <c r="Q5046" s="162"/>
      <c r="R5046" s="163"/>
      <c r="S5046" s="161"/>
      <c r="V5046" s="163"/>
      <c r="W5046" s="164"/>
      <c r="X5046" s="164"/>
    </row>
    <row r="5047" spans="10:24" x14ac:dyDescent="0.25">
      <c r="J5047">
        <v>5044</v>
      </c>
      <c r="K5047" s="43">
        <v>0.61877371767169698</v>
      </c>
      <c r="L5047">
        <v>0.78569174134344488</v>
      </c>
      <c r="M5047">
        <v>0.56434423455868599</v>
      </c>
      <c r="N5047" s="44">
        <v>0.48461491642553745</v>
      </c>
      <c r="O5047" s="161"/>
      <c r="P5047" s="162"/>
      <c r="Q5047" s="162"/>
      <c r="R5047" s="163"/>
      <c r="S5047" s="161"/>
      <c r="V5047" s="163"/>
      <c r="W5047" s="164"/>
      <c r="X5047" s="164"/>
    </row>
    <row r="5048" spans="10:24" x14ac:dyDescent="0.25">
      <c r="J5048">
        <v>5045</v>
      </c>
      <c r="K5048" s="43">
        <v>0.56314856206049424</v>
      </c>
      <c r="L5048">
        <v>6.8810532552476822E-5</v>
      </c>
      <c r="M5048">
        <v>0.48954885073431886</v>
      </c>
      <c r="N5048" s="44">
        <v>0.63897304096035656</v>
      </c>
      <c r="O5048" s="161"/>
      <c r="P5048" s="162"/>
      <c r="Q5048" s="162"/>
      <c r="R5048" s="163"/>
      <c r="S5048" s="161"/>
      <c r="V5048" s="163"/>
      <c r="W5048" s="164"/>
      <c r="X5048" s="164"/>
    </row>
    <row r="5049" spans="10:24" x14ac:dyDescent="0.25">
      <c r="J5049">
        <v>5046</v>
      </c>
      <c r="K5049" s="43">
        <v>0.62099425815994513</v>
      </c>
      <c r="L5049">
        <v>0.42831968282599919</v>
      </c>
      <c r="M5049">
        <v>0.66954673188579439</v>
      </c>
      <c r="N5049" s="44">
        <v>0.59345302234333586</v>
      </c>
      <c r="O5049" s="161"/>
      <c r="P5049" s="162"/>
      <c r="Q5049" s="162"/>
      <c r="R5049" s="163"/>
      <c r="S5049" s="161"/>
      <c r="V5049" s="163"/>
      <c r="W5049" s="164"/>
      <c r="X5049" s="164"/>
    </row>
    <row r="5050" spans="10:24" x14ac:dyDescent="0.25">
      <c r="J5050">
        <v>5047</v>
      </c>
      <c r="K5050" s="43">
        <v>4.9995467038630115E-2</v>
      </c>
      <c r="L5050">
        <v>0.71282144711966855</v>
      </c>
      <c r="M5050">
        <v>0.63468147960376675</v>
      </c>
      <c r="N5050" s="44">
        <v>0.68011581468909033</v>
      </c>
      <c r="O5050" s="161"/>
      <c r="P5050" s="162"/>
      <c r="Q5050" s="162"/>
      <c r="R5050" s="163"/>
      <c r="S5050" s="161"/>
      <c r="V5050" s="163"/>
      <c r="W5050" s="164"/>
      <c r="X5050" s="164"/>
    </row>
    <row r="5051" spans="10:24" x14ac:dyDescent="0.25">
      <c r="J5051">
        <v>5048</v>
      </c>
      <c r="K5051" s="43">
        <v>0.73945210063562905</v>
      </c>
      <c r="L5051">
        <v>0.20718633045831036</v>
      </c>
      <c r="M5051">
        <v>0.8306514424779462</v>
      </c>
      <c r="N5051" s="44">
        <v>0.22803202992707716</v>
      </c>
      <c r="O5051" s="161"/>
      <c r="P5051" s="162"/>
      <c r="Q5051" s="162"/>
      <c r="R5051" s="163"/>
      <c r="S5051" s="161"/>
      <c r="V5051" s="163"/>
      <c r="W5051" s="164"/>
      <c r="X5051" s="164"/>
    </row>
    <row r="5052" spans="10:24" x14ac:dyDescent="0.25">
      <c r="J5052">
        <v>5049</v>
      </c>
      <c r="K5052" s="43">
        <v>0.51422065556175744</v>
      </c>
      <c r="L5052">
        <v>0.20891236640084476</v>
      </c>
      <c r="M5052">
        <v>0.57815870719817908</v>
      </c>
      <c r="N5052" s="44">
        <v>0.26905975485428546</v>
      </c>
      <c r="O5052" s="161"/>
      <c r="P5052" s="162"/>
      <c r="Q5052" s="162"/>
      <c r="R5052" s="163"/>
      <c r="S5052" s="161"/>
      <c r="V5052" s="163"/>
      <c r="W5052" s="164"/>
      <c r="X5052" s="164"/>
    </row>
    <row r="5053" spans="10:24" x14ac:dyDescent="0.25">
      <c r="J5053">
        <v>5050</v>
      </c>
      <c r="K5053" s="43">
        <v>2.1098637835116008E-2</v>
      </c>
      <c r="L5053">
        <v>0.50011001565793511</v>
      </c>
      <c r="M5053">
        <v>0.36596508841280107</v>
      </c>
      <c r="N5053" s="44">
        <v>0.74738824016423833</v>
      </c>
      <c r="O5053" s="161"/>
      <c r="P5053" s="162"/>
      <c r="Q5053" s="162"/>
      <c r="R5053" s="163"/>
      <c r="S5053" s="161"/>
      <c r="V5053" s="163"/>
      <c r="W5053" s="164"/>
      <c r="X5053" s="164"/>
    </row>
    <row r="5054" spans="10:24" x14ac:dyDescent="0.25">
      <c r="J5054">
        <v>5051</v>
      </c>
      <c r="K5054" s="43">
        <v>0.92032486946979186</v>
      </c>
      <c r="L5054">
        <v>0.92726344177001285</v>
      </c>
      <c r="M5054">
        <v>0.4340749989404149</v>
      </c>
      <c r="N5054" s="44">
        <v>0.21656150023938936</v>
      </c>
      <c r="O5054" s="161"/>
      <c r="P5054" s="162"/>
      <c r="Q5054" s="162"/>
      <c r="R5054" s="163"/>
      <c r="S5054" s="161"/>
      <c r="V5054" s="163"/>
      <c r="W5054" s="164"/>
      <c r="X5054" s="164"/>
    </row>
    <row r="5055" spans="10:24" x14ac:dyDescent="0.25">
      <c r="J5055">
        <v>5052</v>
      </c>
      <c r="K5055" s="43">
        <v>0.41023954747853353</v>
      </c>
      <c r="L5055">
        <v>0.43543421007958938</v>
      </c>
      <c r="M5055">
        <v>0.22904144036709906</v>
      </c>
      <c r="N5055" s="44">
        <v>0.92692752779121512</v>
      </c>
      <c r="O5055" s="161"/>
      <c r="P5055" s="162"/>
      <c r="Q5055" s="162"/>
      <c r="R5055" s="163"/>
      <c r="S5055" s="161"/>
      <c r="V5055" s="163"/>
      <c r="W5055" s="164"/>
      <c r="X5055" s="164"/>
    </row>
    <row r="5056" spans="10:24" x14ac:dyDescent="0.25">
      <c r="J5056">
        <v>5053</v>
      </c>
      <c r="K5056" s="43">
        <v>0.98241532717140978</v>
      </c>
      <c r="L5056">
        <v>0.15374163625946635</v>
      </c>
      <c r="M5056">
        <v>0.18225977708276575</v>
      </c>
      <c r="N5056" s="44">
        <v>0.948196901916456</v>
      </c>
      <c r="O5056" s="161"/>
      <c r="P5056" s="162"/>
      <c r="Q5056" s="162"/>
      <c r="R5056" s="163"/>
      <c r="S5056" s="161"/>
      <c r="V5056" s="163"/>
      <c r="W5056" s="164"/>
      <c r="X5056" s="164"/>
    </row>
    <row r="5057" spans="10:24" x14ac:dyDescent="0.25">
      <c r="J5057">
        <v>5054</v>
      </c>
      <c r="K5057" s="43">
        <v>0.52191366735939626</v>
      </c>
      <c r="L5057">
        <v>7.5004331119049472E-2</v>
      </c>
      <c r="M5057">
        <v>7.9061545533978261E-2</v>
      </c>
      <c r="N5057" s="44">
        <v>0.10899492238415553</v>
      </c>
      <c r="O5057" s="161"/>
      <c r="P5057" s="162"/>
      <c r="Q5057" s="162"/>
      <c r="R5057" s="163"/>
      <c r="S5057" s="161"/>
      <c r="V5057" s="163"/>
      <c r="W5057" s="164"/>
      <c r="X5057" s="164"/>
    </row>
    <row r="5058" spans="10:24" x14ac:dyDescent="0.25">
      <c r="J5058">
        <v>5055</v>
      </c>
      <c r="K5058" s="43">
        <v>0.2036723379700176</v>
      </c>
      <c r="L5058">
        <v>0.11532221888372618</v>
      </c>
      <c r="M5058">
        <v>0.708857830207684</v>
      </c>
      <c r="N5058" s="44">
        <v>0.48924013901322339</v>
      </c>
      <c r="O5058" s="161"/>
      <c r="P5058" s="162"/>
      <c r="Q5058" s="162"/>
      <c r="R5058" s="163"/>
      <c r="S5058" s="161"/>
      <c r="V5058" s="163"/>
      <c r="W5058" s="164"/>
      <c r="X5058" s="164"/>
    </row>
    <row r="5059" spans="10:24" x14ac:dyDescent="0.25">
      <c r="J5059">
        <v>5056</v>
      </c>
      <c r="K5059" s="43">
        <v>0.61819384585234749</v>
      </c>
      <c r="L5059">
        <v>0.92467278317225621</v>
      </c>
      <c r="M5059">
        <v>0.24521829179687704</v>
      </c>
      <c r="N5059" s="44">
        <v>0.96677955921740588</v>
      </c>
      <c r="O5059" s="161"/>
      <c r="P5059" s="162"/>
      <c r="Q5059" s="162"/>
      <c r="R5059" s="163"/>
      <c r="S5059" s="161"/>
      <c r="V5059" s="163"/>
      <c r="W5059" s="164"/>
      <c r="X5059" s="164"/>
    </row>
    <row r="5060" spans="10:24" x14ac:dyDescent="0.25">
      <c r="J5060">
        <v>5057</v>
      </c>
      <c r="K5060" s="43">
        <v>0.79864614718109694</v>
      </c>
      <c r="L5060">
        <v>0.1046436942418959</v>
      </c>
      <c r="M5060">
        <v>3.9598172443892077E-3</v>
      </c>
      <c r="N5060" s="44">
        <v>0.89608122904983512</v>
      </c>
      <c r="O5060" s="161"/>
      <c r="P5060" s="162"/>
      <c r="Q5060" s="162"/>
      <c r="R5060" s="163"/>
      <c r="S5060" s="161"/>
      <c r="V5060" s="163"/>
      <c r="W5060" s="164"/>
      <c r="X5060" s="164"/>
    </row>
    <row r="5061" spans="10:24" x14ac:dyDescent="0.25">
      <c r="J5061">
        <v>5058</v>
      </c>
      <c r="K5061" s="43">
        <v>0.15944083447078372</v>
      </c>
      <c r="L5061">
        <v>0.84025324823908132</v>
      </c>
      <c r="M5061">
        <v>0.84392072449272737</v>
      </c>
      <c r="N5061" s="44">
        <v>0.41198746749787862</v>
      </c>
      <c r="O5061" s="161"/>
      <c r="P5061" s="162"/>
      <c r="Q5061" s="162"/>
      <c r="R5061" s="163"/>
      <c r="S5061" s="161"/>
      <c r="V5061" s="163"/>
      <c r="W5061" s="164"/>
      <c r="X5061" s="164"/>
    </row>
    <row r="5062" spans="10:24" x14ac:dyDescent="0.25">
      <c r="J5062">
        <v>5059</v>
      </c>
      <c r="K5062" s="43">
        <v>0.34966092174719521</v>
      </c>
      <c r="L5062">
        <v>0.61193124968951507</v>
      </c>
      <c r="M5062">
        <v>0.52693533125312053</v>
      </c>
      <c r="N5062" s="44">
        <v>0.92688376502704328</v>
      </c>
      <c r="O5062" s="161"/>
      <c r="P5062" s="162"/>
      <c r="Q5062" s="162"/>
      <c r="R5062" s="163"/>
      <c r="S5062" s="161"/>
      <c r="V5062" s="163"/>
      <c r="W5062" s="164"/>
      <c r="X5062" s="164"/>
    </row>
    <row r="5063" spans="10:24" x14ac:dyDescent="0.25">
      <c r="J5063">
        <v>5060</v>
      </c>
      <c r="K5063" s="43">
        <v>0.50203110653103289</v>
      </c>
      <c r="L5063">
        <v>0.84072422419584869</v>
      </c>
      <c r="M5063">
        <v>0.17739392525664066</v>
      </c>
      <c r="N5063" s="44">
        <v>8.6374774179410307E-2</v>
      </c>
      <c r="O5063" s="161"/>
      <c r="P5063" s="162"/>
      <c r="Q5063" s="162"/>
      <c r="R5063" s="163"/>
      <c r="S5063" s="161"/>
      <c r="V5063" s="163"/>
      <c r="W5063" s="164"/>
      <c r="X5063" s="164"/>
    </row>
    <row r="5064" spans="10:24" x14ac:dyDescent="0.25">
      <c r="J5064">
        <v>5061</v>
      </c>
      <c r="K5064" s="43">
        <v>0.62830098480324681</v>
      </c>
      <c r="L5064">
        <v>0.71227715923360302</v>
      </c>
      <c r="M5064">
        <v>0.92795353696567151</v>
      </c>
      <c r="N5064" s="44">
        <v>0.47522234162827659</v>
      </c>
      <c r="O5064" s="161"/>
      <c r="P5064" s="162"/>
      <c r="Q5064" s="162"/>
      <c r="R5064" s="163"/>
      <c r="S5064" s="161"/>
      <c r="V5064" s="163"/>
      <c r="W5064" s="164"/>
      <c r="X5064" s="164"/>
    </row>
    <row r="5065" spans="10:24" x14ac:dyDescent="0.25">
      <c r="J5065">
        <v>5062</v>
      </c>
      <c r="K5065" s="43">
        <v>0.44948920968438988</v>
      </c>
      <c r="L5065">
        <v>9.2529132482621401E-2</v>
      </c>
      <c r="M5065">
        <v>0.11651768733056478</v>
      </c>
      <c r="N5065" s="44">
        <v>0.88465510552451454</v>
      </c>
      <c r="O5065" s="161"/>
      <c r="P5065" s="162"/>
      <c r="Q5065" s="162"/>
      <c r="R5065" s="163"/>
      <c r="S5065" s="161"/>
      <c r="V5065" s="163"/>
      <c r="W5065" s="164"/>
      <c r="X5065" s="164"/>
    </row>
    <row r="5066" spans="10:24" x14ac:dyDescent="0.25">
      <c r="J5066">
        <v>5063</v>
      </c>
      <c r="K5066" s="43">
        <v>0.27809010188285832</v>
      </c>
      <c r="L5066">
        <v>0.62111383636318529</v>
      </c>
      <c r="M5066">
        <v>0.26900628465618748</v>
      </c>
      <c r="N5066" s="44">
        <v>0.80262453585532523</v>
      </c>
      <c r="O5066" s="161"/>
      <c r="P5066" s="162"/>
      <c r="Q5066" s="162"/>
      <c r="R5066" s="163"/>
      <c r="S5066" s="161"/>
      <c r="V5066" s="163"/>
      <c r="W5066" s="164"/>
      <c r="X5066" s="164"/>
    </row>
    <row r="5067" spans="10:24" x14ac:dyDescent="0.25">
      <c r="J5067">
        <v>5064</v>
      </c>
      <c r="K5067" s="43">
        <v>0.49811466567973506</v>
      </c>
      <c r="L5067">
        <v>0.17238933440723048</v>
      </c>
      <c r="M5067">
        <v>0.10305668671093182</v>
      </c>
      <c r="N5067" s="44">
        <v>0.67382500785764021</v>
      </c>
      <c r="O5067" s="161"/>
      <c r="P5067" s="162"/>
      <c r="Q5067" s="162"/>
      <c r="R5067" s="163"/>
      <c r="S5067" s="161"/>
      <c r="V5067" s="163"/>
      <c r="W5067" s="164"/>
      <c r="X5067" s="164"/>
    </row>
    <row r="5068" spans="10:24" x14ac:dyDescent="0.25">
      <c r="J5068">
        <v>5065</v>
      </c>
      <c r="K5068" s="43">
        <v>0.11815829535705147</v>
      </c>
      <c r="L5068">
        <v>0.27792718064784394</v>
      </c>
      <c r="M5068">
        <v>0.73466586258629929</v>
      </c>
      <c r="N5068" s="44">
        <v>0.70363103077961697</v>
      </c>
      <c r="O5068" s="161"/>
      <c r="P5068" s="162"/>
      <c r="Q5068" s="162"/>
      <c r="R5068" s="163"/>
      <c r="S5068" s="161"/>
      <c r="V5068" s="163"/>
      <c r="W5068" s="164"/>
      <c r="X5068" s="164"/>
    </row>
    <row r="5069" spans="10:24" x14ac:dyDescent="0.25">
      <c r="J5069">
        <v>5066</v>
      </c>
      <c r="K5069" s="43">
        <v>0.16490897333065235</v>
      </c>
      <c r="L5069">
        <v>0.41163130977009521</v>
      </c>
      <c r="M5069">
        <v>4.8499222346605864E-2</v>
      </c>
      <c r="N5069" s="44">
        <v>0.52797648861772195</v>
      </c>
      <c r="O5069" s="161"/>
      <c r="P5069" s="162"/>
      <c r="Q5069" s="162"/>
      <c r="R5069" s="163"/>
      <c r="S5069" s="161"/>
      <c r="V5069" s="163"/>
      <c r="W5069" s="164"/>
      <c r="X5069" s="164"/>
    </row>
    <row r="5070" spans="10:24" x14ac:dyDescent="0.25">
      <c r="J5070">
        <v>5067</v>
      </c>
      <c r="K5070" s="43">
        <v>0.89982302497949607</v>
      </c>
      <c r="L5070">
        <v>7.5107258380328057E-2</v>
      </c>
      <c r="M5070">
        <v>0.27770645011651673</v>
      </c>
      <c r="N5070" s="44">
        <v>3.3361301388465381E-2</v>
      </c>
      <c r="O5070" s="161"/>
      <c r="P5070" s="162"/>
      <c r="Q5070" s="162"/>
      <c r="R5070" s="163"/>
      <c r="S5070" s="161"/>
      <c r="V5070" s="163"/>
      <c r="W5070" s="164"/>
      <c r="X5070" s="164"/>
    </row>
    <row r="5071" spans="10:24" x14ac:dyDescent="0.25">
      <c r="J5071">
        <v>5068</v>
      </c>
      <c r="K5071" s="43">
        <v>0.15234907265048847</v>
      </c>
      <c r="L5071">
        <v>0.76106256877113565</v>
      </c>
      <c r="M5071">
        <v>0.82040454999297652</v>
      </c>
      <c r="N5071" s="44">
        <v>0.26205860197221442</v>
      </c>
      <c r="O5071" s="161"/>
      <c r="P5071" s="162"/>
      <c r="Q5071" s="162"/>
      <c r="R5071" s="163"/>
      <c r="S5071" s="161"/>
      <c r="V5071" s="163"/>
      <c r="W5071" s="164"/>
      <c r="X5071" s="164"/>
    </row>
    <row r="5072" spans="10:24" x14ac:dyDescent="0.25">
      <c r="J5072">
        <v>5069</v>
      </c>
      <c r="K5072" s="43">
        <v>0.80590537160889986</v>
      </c>
      <c r="L5072">
        <v>0.76882142175798474</v>
      </c>
      <c r="M5072">
        <v>0.89873562239783589</v>
      </c>
      <c r="N5072" s="44">
        <v>0.1283754764188102</v>
      </c>
      <c r="O5072" s="161"/>
      <c r="P5072" s="162"/>
      <c r="Q5072" s="162"/>
      <c r="R5072" s="163"/>
      <c r="S5072" s="161"/>
      <c r="V5072" s="163"/>
      <c r="W5072" s="164"/>
      <c r="X5072" s="164"/>
    </row>
    <row r="5073" spans="10:24" x14ac:dyDescent="0.25">
      <c r="J5073">
        <v>5070</v>
      </c>
      <c r="K5073" s="43">
        <v>0.66757295907915704</v>
      </c>
      <c r="L5073">
        <v>0.52342201644731168</v>
      </c>
      <c r="M5073">
        <v>0.74828505369766141</v>
      </c>
      <c r="N5073" s="44">
        <v>0.16237587667043651</v>
      </c>
      <c r="O5073" s="161"/>
      <c r="P5073" s="162"/>
      <c r="Q5073" s="162"/>
      <c r="R5073" s="163"/>
      <c r="S5073" s="161"/>
      <c r="V5073" s="163"/>
      <c r="W5073" s="164"/>
      <c r="X5073" s="164"/>
    </row>
    <row r="5074" spans="10:24" x14ac:dyDescent="0.25">
      <c r="J5074">
        <v>5071</v>
      </c>
      <c r="K5074" s="43">
        <v>0.35768250395402368</v>
      </c>
      <c r="L5074">
        <v>0.8823463284000016</v>
      </c>
      <c r="M5074">
        <v>0.4835403604806936</v>
      </c>
      <c r="N5074" s="44">
        <v>0.10125506732614964</v>
      </c>
      <c r="O5074" s="161"/>
      <c r="P5074" s="162"/>
      <c r="Q5074" s="162"/>
      <c r="R5074" s="163"/>
      <c r="S5074" s="161"/>
      <c r="V5074" s="163"/>
      <c r="W5074" s="164"/>
      <c r="X5074" s="164"/>
    </row>
    <row r="5075" spans="10:24" x14ac:dyDescent="0.25">
      <c r="J5075">
        <v>5072</v>
      </c>
      <c r="K5075" s="43">
        <v>7.4347898963035175E-2</v>
      </c>
      <c r="L5075">
        <v>0.70742776451757861</v>
      </c>
      <c r="M5075">
        <v>0.81105300164395344</v>
      </c>
      <c r="N5075" s="44">
        <v>0.9513621553454511</v>
      </c>
      <c r="O5075" s="161"/>
      <c r="P5075" s="162"/>
      <c r="Q5075" s="162"/>
      <c r="R5075" s="163"/>
      <c r="S5075" s="161"/>
      <c r="V5075" s="163"/>
      <c r="W5075" s="164"/>
      <c r="X5075" s="164"/>
    </row>
    <row r="5076" spans="10:24" x14ac:dyDescent="0.25">
      <c r="J5076">
        <v>5073</v>
      </c>
      <c r="K5076" s="43">
        <v>0.34611949054066704</v>
      </c>
      <c r="L5076">
        <v>0.18274283596029073</v>
      </c>
      <c r="M5076">
        <v>0.10881939376996164</v>
      </c>
      <c r="N5076" s="44">
        <v>0.60732177596682013</v>
      </c>
      <c r="O5076" s="161"/>
      <c r="P5076" s="162"/>
      <c r="Q5076" s="162"/>
      <c r="R5076" s="163"/>
      <c r="S5076" s="161"/>
      <c r="V5076" s="163"/>
      <c r="W5076" s="164"/>
      <c r="X5076" s="164"/>
    </row>
    <row r="5077" spans="10:24" x14ac:dyDescent="0.25">
      <c r="J5077">
        <v>5074</v>
      </c>
      <c r="K5077" s="43">
        <v>0.66768354864513646</v>
      </c>
      <c r="L5077">
        <v>0.53148827349564698</v>
      </c>
      <c r="M5077">
        <v>0.98487363995491262</v>
      </c>
      <c r="N5077" s="44">
        <v>0.14602003599894264</v>
      </c>
      <c r="O5077" s="161"/>
      <c r="P5077" s="162"/>
      <c r="Q5077" s="162"/>
      <c r="R5077" s="163"/>
      <c r="S5077" s="161"/>
      <c r="V5077" s="163"/>
      <c r="W5077" s="164"/>
      <c r="X5077" s="164"/>
    </row>
    <row r="5078" spans="10:24" x14ac:dyDescent="0.25">
      <c r="J5078">
        <v>5075</v>
      </c>
      <c r="K5078" s="43">
        <v>0.29801340493001338</v>
      </c>
      <c r="L5078">
        <v>0.67099351459183454</v>
      </c>
      <c r="M5078">
        <v>0.99902470167249247</v>
      </c>
      <c r="N5078" s="44">
        <v>0.66785930124881177</v>
      </c>
      <c r="O5078" s="161"/>
      <c r="P5078" s="162"/>
      <c r="Q5078" s="162"/>
      <c r="R5078" s="163"/>
      <c r="S5078" s="161"/>
      <c r="V5078" s="163"/>
      <c r="W5078" s="164"/>
      <c r="X5078" s="164"/>
    </row>
    <row r="5079" spans="10:24" x14ac:dyDescent="0.25">
      <c r="J5079">
        <v>5076</v>
      </c>
      <c r="K5079" s="43">
        <v>2.255939671712559E-3</v>
      </c>
      <c r="L5079">
        <v>0.5102268802977673</v>
      </c>
      <c r="M5079">
        <v>0.76910649108383855</v>
      </c>
      <c r="N5079" s="44">
        <v>0.48307281726340001</v>
      </c>
      <c r="O5079" s="161"/>
      <c r="P5079" s="162"/>
      <c r="Q5079" s="162"/>
      <c r="R5079" s="163"/>
      <c r="S5079" s="161"/>
      <c r="V5079" s="163"/>
      <c r="W5079" s="164"/>
      <c r="X5079" s="164"/>
    </row>
    <row r="5080" spans="10:24" x14ac:dyDescent="0.25">
      <c r="J5080">
        <v>5077</v>
      </c>
      <c r="K5080" s="43">
        <v>0.7241890010981259</v>
      </c>
      <c r="L5080">
        <v>0.92252716347369323</v>
      </c>
      <c r="M5080">
        <v>0.71733407734763499</v>
      </c>
      <c r="N5080" s="44">
        <v>0.2420921356740704</v>
      </c>
      <c r="O5080" s="161"/>
      <c r="P5080" s="162"/>
      <c r="Q5080" s="162"/>
      <c r="R5080" s="163"/>
      <c r="S5080" s="161"/>
      <c r="V5080" s="163"/>
      <c r="W5080" s="164"/>
      <c r="X5080" s="164"/>
    </row>
    <row r="5081" spans="10:24" x14ac:dyDescent="0.25">
      <c r="J5081">
        <v>5078</v>
      </c>
      <c r="K5081" s="43">
        <v>0.23595493405040957</v>
      </c>
      <c r="L5081">
        <v>0.35491381646922293</v>
      </c>
      <c r="M5081">
        <v>0.39628236889043167</v>
      </c>
      <c r="N5081" s="44">
        <v>0.74378265915507824</v>
      </c>
      <c r="O5081" s="161"/>
      <c r="P5081" s="162"/>
      <c r="Q5081" s="162"/>
      <c r="R5081" s="163"/>
      <c r="S5081" s="161"/>
      <c r="V5081" s="163"/>
      <c r="W5081" s="164"/>
      <c r="X5081" s="164"/>
    </row>
    <row r="5082" spans="10:24" x14ac:dyDescent="0.25">
      <c r="J5082">
        <v>5079</v>
      </c>
      <c r="K5082" s="43">
        <v>0.18062950910711473</v>
      </c>
      <c r="L5082">
        <v>2.4063799962267929E-2</v>
      </c>
      <c r="M5082">
        <v>0.11490796094936784</v>
      </c>
      <c r="N5082" s="44">
        <v>0.32917079558495654</v>
      </c>
      <c r="O5082" s="161"/>
      <c r="P5082" s="162"/>
      <c r="Q5082" s="162"/>
      <c r="R5082" s="163"/>
      <c r="S5082" s="161"/>
      <c r="V5082" s="163"/>
      <c r="W5082" s="164"/>
      <c r="X5082" s="164"/>
    </row>
    <row r="5083" spans="10:24" x14ac:dyDescent="0.25">
      <c r="J5083">
        <v>5080</v>
      </c>
      <c r="K5083" s="43">
        <v>0.3003789450669847</v>
      </c>
      <c r="L5083">
        <v>0.74586933612921258</v>
      </c>
      <c r="M5083">
        <v>0.51592610751118273</v>
      </c>
      <c r="N5083" s="44">
        <v>0.18332754796979833</v>
      </c>
      <c r="O5083" s="161"/>
      <c r="P5083" s="162"/>
      <c r="Q5083" s="162"/>
      <c r="R5083" s="163"/>
      <c r="S5083" s="161"/>
      <c r="V5083" s="163"/>
      <c r="W5083" s="164"/>
      <c r="X5083" s="164"/>
    </row>
    <row r="5084" spans="10:24" x14ac:dyDescent="0.25">
      <c r="J5084">
        <v>5081</v>
      </c>
      <c r="K5084" s="43">
        <v>0.44233063009734863</v>
      </c>
      <c r="L5084">
        <v>0.45265875891340279</v>
      </c>
      <c r="M5084">
        <v>0.63730797888794</v>
      </c>
      <c r="N5084" s="44">
        <v>0.90686339484400402</v>
      </c>
      <c r="O5084" s="161"/>
      <c r="P5084" s="162"/>
      <c r="Q5084" s="162"/>
      <c r="R5084" s="163"/>
      <c r="S5084" s="161"/>
      <c r="V5084" s="163"/>
      <c r="W5084" s="164"/>
      <c r="X5084" s="164"/>
    </row>
    <row r="5085" spans="10:24" x14ac:dyDescent="0.25">
      <c r="J5085">
        <v>5082</v>
      </c>
      <c r="K5085" s="43">
        <v>0.35748905554875021</v>
      </c>
      <c r="L5085">
        <v>0.16545647977633737</v>
      </c>
      <c r="M5085">
        <v>0.23997959520848933</v>
      </c>
      <c r="N5085" s="44">
        <v>0.64881699578433072</v>
      </c>
      <c r="O5085" s="161"/>
      <c r="P5085" s="162"/>
      <c r="Q5085" s="162"/>
      <c r="R5085" s="163"/>
      <c r="S5085" s="161"/>
      <c r="V5085" s="163"/>
      <c r="W5085" s="164"/>
      <c r="X5085" s="164"/>
    </row>
    <row r="5086" spans="10:24" x14ac:dyDescent="0.25">
      <c r="J5086">
        <v>5083</v>
      </c>
      <c r="K5086" s="43">
        <v>0.53261897096158983</v>
      </c>
      <c r="L5086">
        <v>0.81449276381059432</v>
      </c>
      <c r="M5086">
        <v>0.91493294937534098</v>
      </c>
      <c r="N5086" s="44">
        <v>0.48557771374799585</v>
      </c>
      <c r="O5086" s="161"/>
      <c r="P5086" s="162"/>
      <c r="Q5086" s="162"/>
      <c r="R5086" s="163"/>
      <c r="S5086" s="161"/>
      <c r="V5086" s="163"/>
      <c r="W5086" s="164"/>
      <c r="X5086" s="164"/>
    </row>
    <row r="5087" spans="10:24" x14ac:dyDescent="0.25">
      <c r="J5087">
        <v>5084</v>
      </c>
      <c r="K5087" s="43">
        <v>0.75372046103876222</v>
      </c>
      <c r="L5087">
        <v>0.96271460306208068</v>
      </c>
      <c r="M5087">
        <v>0.61473495468900807</v>
      </c>
      <c r="N5087" s="44">
        <v>0.90247021066130151</v>
      </c>
      <c r="O5087" s="161"/>
      <c r="P5087" s="162"/>
      <c r="Q5087" s="162"/>
      <c r="R5087" s="163"/>
      <c r="S5087" s="161"/>
      <c r="V5087" s="163"/>
      <c r="W5087" s="164"/>
      <c r="X5087" s="164"/>
    </row>
    <row r="5088" spans="10:24" x14ac:dyDescent="0.25">
      <c r="J5088">
        <v>5085</v>
      </c>
      <c r="K5088" s="43">
        <v>0.71482939303498882</v>
      </c>
      <c r="L5088">
        <v>6.7046947219572051E-2</v>
      </c>
      <c r="M5088">
        <v>0.45216345822873261</v>
      </c>
      <c r="N5088" s="44">
        <v>0.10616667197826091</v>
      </c>
      <c r="O5088" s="161"/>
      <c r="P5088" s="162"/>
      <c r="Q5088" s="162"/>
      <c r="R5088" s="163"/>
      <c r="S5088" s="161"/>
      <c r="V5088" s="163"/>
      <c r="W5088" s="164"/>
      <c r="X5088" s="164"/>
    </row>
    <row r="5089" spans="10:24" x14ac:dyDescent="0.25">
      <c r="J5089">
        <v>5086</v>
      </c>
      <c r="K5089" s="43">
        <v>0.32245532598229198</v>
      </c>
      <c r="L5089">
        <v>0.31929121372035429</v>
      </c>
      <c r="M5089">
        <v>0.17454122062220878</v>
      </c>
      <c r="N5089" s="44">
        <v>0.77107448471536189</v>
      </c>
      <c r="O5089" s="161"/>
      <c r="P5089" s="162"/>
      <c r="Q5089" s="162"/>
      <c r="R5089" s="163"/>
      <c r="S5089" s="161"/>
      <c r="V5089" s="163"/>
      <c r="W5089" s="164"/>
      <c r="X5089" s="164"/>
    </row>
    <row r="5090" spans="10:24" x14ac:dyDescent="0.25">
      <c r="J5090">
        <v>5087</v>
      </c>
      <c r="K5090" s="43">
        <v>0.28054914749057736</v>
      </c>
      <c r="L5090">
        <v>0.66368475647795555</v>
      </c>
      <c r="M5090">
        <v>0.14965704742725416</v>
      </c>
      <c r="N5090" s="44">
        <v>0.13544218726169177</v>
      </c>
      <c r="O5090" s="161"/>
      <c r="P5090" s="162"/>
      <c r="Q5090" s="162"/>
      <c r="R5090" s="163"/>
      <c r="S5090" s="161"/>
      <c r="V5090" s="163"/>
      <c r="W5090" s="164"/>
      <c r="X5090" s="164"/>
    </row>
    <row r="5091" spans="10:24" x14ac:dyDescent="0.25">
      <c r="J5091">
        <v>5088</v>
      </c>
      <c r="K5091" s="43">
        <v>0.10468572301535284</v>
      </c>
      <c r="L5091">
        <v>0.40811588716157299</v>
      </c>
      <c r="M5091">
        <v>0.91896728191649446</v>
      </c>
      <c r="N5091" s="44">
        <v>0.70666600262706036</v>
      </c>
      <c r="O5091" s="161"/>
      <c r="P5091" s="162"/>
      <c r="Q5091" s="162"/>
      <c r="R5091" s="163"/>
      <c r="S5091" s="161"/>
      <c r="V5091" s="163"/>
      <c r="W5091" s="164"/>
      <c r="X5091" s="164"/>
    </row>
    <row r="5092" spans="10:24" x14ac:dyDescent="0.25">
      <c r="J5092">
        <v>5089</v>
      </c>
      <c r="K5092" s="43">
        <v>0.70407748073541698</v>
      </c>
      <c r="L5092">
        <v>5.4139090465428419E-2</v>
      </c>
      <c r="M5092">
        <v>0.3238167189122273</v>
      </c>
      <c r="N5092" s="44">
        <v>6.1701285038221809E-2</v>
      </c>
      <c r="O5092" s="161"/>
      <c r="P5092" s="162"/>
      <c r="Q5092" s="162"/>
      <c r="R5092" s="163"/>
      <c r="S5092" s="161"/>
      <c r="V5092" s="163"/>
      <c r="W5092" s="164"/>
      <c r="X5092" s="164"/>
    </row>
    <row r="5093" spans="10:24" x14ac:dyDescent="0.25">
      <c r="J5093">
        <v>5090</v>
      </c>
      <c r="K5093" s="43">
        <v>0.82350759149165842</v>
      </c>
      <c r="L5093">
        <v>0.76160300761004163</v>
      </c>
      <c r="M5093">
        <v>0.42862040537063528</v>
      </c>
      <c r="N5093" s="44">
        <v>0.41658739207919893</v>
      </c>
      <c r="O5093" s="161"/>
      <c r="P5093" s="162"/>
      <c r="Q5093" s="162"/>
      <c r="R5093" s="163"/>
      <c r="S5093" s="161"/>
      <c r="V5093" s="163"/>
      <c r="W5093" s="164"/>
      <c r="X5093" s="164"/>
    </row>
    <row r="5094" spans="10:24" x14ac:dyDescent="0.25">
      <c r="J5094">
        <v>5091</v>
      </c>
      <c r="K5094" s="43">
        <v>0.14352466034142763</v>
      </c>
      <c r="L5094">
        <v>0.51925197201504092</v>
      </c>
      <c r="M5094">
        <v>0.55012571784745112</v>
      </c>
      <c r="N5094" s="44">
        <v>0.40598863627267334</v>
      </c>
      <c r="O5094" s="161"/>
      <c r="P5094" s="162"/>
      <c r="Q5094" s="162"/>
      <c r="R5094" s="163"/>
      <c r="S5094" s="161"/>
      <c r="V5094" s="163"/>
      <c r="W5094" s="164"/>
      <c r="X5094" s="164"/>
    </row>
    <row r="5095" spans="10:24" x14ac:dyDescent="0.25">
      <c r="J5095">
        <v>5092</v>
      </c>
      <c r="K5095" s="43">
        <v>0.19591966608699707</v>
      </c>
      <c r="L5095">
        <v>0.34352515641833203</v>
      </c>
      <c r="M5095">
        <v>0.18039486208030353</v>
      </c>
      <c r="N5095" s="44">
        <v>0.59395730492642396</v>
      </c>
      <c r="O5095" s="161"/>
      <c r="P5095" s="162"/>
      <c r="Q5095" s="162"/>
      <c r="R5095" s="163"/>
      <c r="S5095" s="161"/>
      <c r="V5095" s="163"/>
      <c r="W5095" s="164"/>
      <c r="X5095" s="164"/>
    </row>
    <row r="5096" spans="10:24" x14ac:dyDescent="0.25">
      <c r="J5096">
        <v>5093</v>
      </c>
      <c r="K5096" s="43">
        <v>0.34051024259134688</v>
      </c>
      <c r="L5096">
        <v>0.91454886605402752</v>
      </c>
      <c r="M5096">
        <v>0.14931827501517847</v>
      </c>
      <c r="N5096" s="44">
        <v>0.47395875913207897</v>
      </c>
      <c r="O5096" s="161"/>
      <c r="P5096" s="162"/>
      <c r="Q5096" s="162"/>
      <c r="R5096" s="163"/>
      <c r="S5096" s="161"/>
      <c r="V5096" s="163"/>
      <c r="W5096" s="164"/>
      <c r="X5096" s="164"/>
    </row>
    <row r="5097" spans="10:24" x14ac:dyDescent="0.25">
      <c r="J5097">
        <v>5094</v>
      </c>
      <c r="K5097" s="43">
        <v>0.75063242069667846</v>
      </c>
      <c r="L5097">
        <v>0.3252449861322394</v>
      </c>
      <c r="M5097">
        <v>0.41420586774833434</v>
      </c>
      <c r="N5097" s="44">
        <v>0.30656741959333333</v>
      </c>
      <c r="O5097" s="161"/>
      <c r="P5097" s="162"/>
      <c r="Q5097" s="162"/>
      <c r="R5097" s="163"/>
      <c r="S5097" s="161"/>
      <c r="V5097" s="163"/>
      <c r="W5097" s="164"/>
      <c r="X5097" s="164"/>
    </row>
    <row r="5098" spans="10:24" x14ac:dyDescent="0.25">
      <c r="J5098">
        <v>5095</v>
      </c>
      <c r="K5098" s="43">
        <v>0.91357427458091423</v>
      </c>
      <c r="L5098">
        <v>0.517686617444157</v>
      </c>
      <c r="M5098">
        <v>5.7013199772170786E-2</v>
      </c>
      <c r="N5098" s="44">
        <v>0.27149507606539025</v>
      </c>
      <c r="O5098" s="161"/>
      <c r="P5098" s="162"/>
      <c r="Q5098" s="162"/>
      <c r="R5098" s="163"/>
      <c r="S5098" s="161"/>
      <c r="V5098" s="163"/>
      <c r="W5098" s="164"/>
      <c r="X5098" s="164"/>
    </row>
    <row r="5099" spans="10:24" x14ac:dyDescent="0.25">
      <c r="J5099">
        <v>5096</v>
      </c>
      <c r="K5099" s="43">
        <v>0.82013697273973141</v>
      </c>
      <c r="L5099">
        <v>0.98096776244360684</v>
      </c>
      <c r="M5099">
        <v>0.41463049349024184</v>
      </c>
      <c r="N5099" s="44">
        <v>5.3832068504235941E-2</v>
      </c>
      <c r="O5099" s="161"/>
      <c r="P5099" s="162"/>
      <c r="Q5099" s="162"/>
      <c r="R5099" s="163"/>
      <c r="S5099" s="161"/>
      <c r="V5099" s="163"/>
      <c r="W5099" s="164"/>
      <c r="X5099" s="164"/>
    </row>
    <row r="5100" spans="10:24" x14ac:dyDescent="0.25">
      <c r="J5100">
        <v>5097</v>
      </c>
      <c r="K5100" s="43">
        <v>0.90943143796110337</v>
      </c>
      <c r="L5100">
        <v>0.38151413860716721</v>
      </c>
      <c r="M5100">
        <v>0.34457739300829848</v>
      </c>
      <c r="N5100" s="44">
        <v>0.12473013699289359</v>
      </c>
      <c r="O5100" s="161"/>
      <c r="P5100" s="162"/>
      <c r="Q5100" s="162"/>
      <c r="R5100" s="163"/>
      <c r="S5100" s="161"/>
      <c r="V5100" s="163"/>
      <c r="W5100" s="164"/>
      <c r="X5100" s="164"/>
    </row>
    <row r="5101" spans="10:24" x14ac:dyDescent="0.25">
      <c r="J5101">
        <v>5098</v>
      </c>
      <c r="K5101" s="43">
        <v>0.21047426169707883</v>
      </c>
      <c r="L5101">
        <v>0.56180159878720148</v>
      </c>
      <c r="M5101">
        <v>8.5957196107641964E-2</v>
      </c>
      <c r="N5101" s="44">
        <v>0.16568278130699754</v>
      </c>
      <c r="O5101" s="161"/>
      <c r="P5101" s="162"/>
      <c r="Q5101" s="162"/>
      <c r="R5101" s="163"/>
      <c r="S5101" s="161"/>
      <c r="V5101" s="163"/>
      <c r="W5101" s="164"/>
      <c r="X5101" s="164"/>
    </row>
    <row r="5102" spans="10:24" x14ac:dyDescent="0.25">
      <c r="J5102">
        <v>5099</v>
      </c>
      <c r="K5102" s="43">
        <v>0.42667950445530278</v>
      </c>
      <c r="L5102">
        <v>0.66159462881764852</v>
      </c>
      <c r="M5102">
        <v>0.51508563699726873</v>
      </c>
      <c r="N5102" s="44">
        <v>0.67290153282588738</v>
      </c>
      <c r="O5102" s="161"/>
      <c r="P5102" s="162"/>
      <c r="Q5102" s="162"/>
      <c r="R5102" s="163"/>
      <c r="S5102" s="161"/>
      <c r="V5102" s="163"/>
      <c r="W5102" s="164"/>
      <c r="X5102" s="164"/>
    </row>
    <row r="5103" spans="10:24" x14ac:dyDescent="0.25">
      <c r="J5103">
        <v>5100</v>
      </c>
      <c r="K5103" s="43">
        <v>0.93128902428079474</v>
      </c>
      <c r="L5103">
        <v>0.38602060216285694</v>
      </c>
      <c r="M5103">
        <v>0.10029443924256454</v>
      </c>
      <c r="N5103" s="44">
        <v>0.50848192402514925</v>
      </c>
      <c r="O5103" s="161"/>
      <c r="P5103" s="162"/>
      <c r="Q5103" s="162"/>
      <c r="R5103" s="163"/>
      <c r="S5103" s="161"/>
      <c r="V5103" s="163"/>
      <c r="W5103" s="164"/>
      <c r="X5103" s="164"/>
    </row>
    <row r="5104" spans="10:24" x14ac:dyDescent="0.25">
      <c r="J5104">
        <v>5101</v>
      </c>
      <c r="K5104" s="43">
        <v>0.75553436099227977</v>
      </c>
      <c r="L5104">
        <v>0.98716928997139308</v>
      </c>
      <c r="M5104">
        <v>0.92960238424695973</v>
      </c>
      <c r="N5104" s="44">
        <v>1.094107138649969E-2</v>
      </c>
      <c r="O5104" s="161"/>
      <c r="P5104" s="162"/>
      <c r="Q5104" s="162"/>
      <c r="R5104" s="163"/>
      <c r="S5104" s="161"/>
      <c r="V5104" s="163"/>
      <c r="W5104" s="164"/>
      <c r="X5104" s="164"/>
    </row>
    <row r="5105" spans="10:24" x14ac:dyDescent="0.25">
      <c r="J5105">
        <v>5102</v>
      </c>
      <c r="K5105" s="43">
        <v>0.47538142926464233</v>
      </c>
      <c r="L5105">
        <v>0.84622760317603252</v>
      </c>
      <c r="M5105">
        <v>0.83491162833521004</v>
      </c>
      <c r="N5105" s="44">
        <v>0.85851381273748639</v>
      </c>
      <c r="O5105" s="161"/>
      <c r="P5105" s="162"/>
      <c r="Q5105" s="162"/>
      <c r="R5105" s="163"/>
      <c r="S5105" s="161"/>
      <c r="V5105" s="163"/>
      <c r="W5105" s="164"/>
      <c r="X5105" s="164"/>
    </row>
    <row r="5106" spans="10:24" x14ac:dyDescent="0.25">
      <c r="J5106">
        <v>5103</v>
      </c>
      <c r="K5106" s="43">
        <v>0.50591113802746923</v>
      </c>
      <c r="L5106">
        <v>0.42453177375395412</v>
      </c>
      <c r="M5106">
        <v>0.96948135628632781</v>
      </c>
      <c r="N5106" s="44">
        <v>0.4888245592332181</v>
      </c>
      <c r="O5106" s="161"/>
      <c r="P5106" s="162"/>
      <c r="Q5106" s="162"/>
      <c r="R5106" s="163"/>
      <c r="S5106" s="161"/>
      <c r="V5106" s="163"/>
      <c r="W5106" s="164"/>
      <c r="X5106" s="164"/>
    </row>
    <row r="5107" spans="10:24" x14ac:dyDescent="0.25">
      <c r="J5107">
        <v>5104</v>
      </c>
      <c r="K5107" s="43">
        <v>0.71654210717415268</v>
      </c>
      <c r="L5107">
        <v>0.48878384804599406</v>
      </c>
      <c r="M5107">
        <v>0.85696911303421042</v>
      </c>
      <c r="N5107" s="44">
        <v>0.37827239478771912</v>
      </c>
      <c r="O5107" s="161"/>
      <c r="P5107" s="162"/>
      <c r="Q5107" s="162"/>
      <c r="R5107" s="163"/>
      <c r="S5107" s="161"/>
      <c r="V5107" s="163"/>
      <c r="W5107" s="164"/>
      <c r="X5107" s="164"/>
    </row>
    <row r="5108" spans="10:24" x14ac:dyDescent="0.25">
      <c r="J5108">
        <v>5105</v>
      </c>
      <c r="K5108" s="43">
        <v>0.72029386198844725</v>
      </c>
      <c r="L5108">
        <v>0.52113806292585396</v>
      </c>
      <c r="M5108">
        <v>0.49913475494811799</v>
      </c>
      <c r="N5108" s="44">
        <v>3.2064932821903924E-2</v>
      </c>
      <c r="O5108" s="161"/>
      <c r="P5108" s="162"/>
      <c r="Q5108" s="162"/>
      <c r="R5108" s="163"/>
      <c r="S5108" s="161"/>
      <c r="V5108" s="163"/>
      <c r="W5108" s="164"/>
      <c r="X5108" s="164"/>
    </row>
    <row r="5109" spans="10:24" x14ac:dyDescent="0.25">
      <c r="J5109">
        <v>5106</v>
      </c>
      <c r="K5109" s="43">
        <v>0.77328992287282072</v>
      </c>
      <c r="L5109">
        <v>5.6527525565169157E-2</v>
      </c>
      <c r="M5109">
        <v>0.44374949878078029</v>
      </c>
      <c r="N5109" s="44">
        <v>0.8870164775421483</v>
      </c>
      <c r="O5109" s="161"/>
      <c r="P5109" s="162"/>
      <c r="Q5109" s="162"/>
      <c r="R5109" s="163"/>
      <c r="S5109" s="161"/>
      <c r="V5109" s="163"/>
      <c r="W5109" s="164"/>
      <c r="X5109" s="164"/>
    </row>
    <row r="5110" spans="10:24" x14ac:dyDescent="0.25">
      <c r="J5110">
        <v>5107</v>
      </c>
      <c r="K5110" s="43">
        <v>9.6833760116433076E-2</v>
      </c>
      <c r="L5110">
        <v>0.7038488472591482</v>
      </c>
      <c r="M5110">
        <v>0.27066724253975416</v>
      </c>
      <c r="N5110" s="44">
        <v>0.69225537936433224</v>
      </c>
      <c r="O5110" s="161"/>
      <c r="P5110" s="162"/>
      <c r="Q5110" s="162"/>
      <c r="R5110" s="163"/>
      <c r="S5110" s="161"/>
      <c r="V5110" s="163"/>
      <c r="W5110" s="164"/>
      <c r="X5110" s="164"/>
    </row>
    <row r="5111" spans="10:24" x14ac:dyDescent="0.25">
      <c r="J5111">
        <v>5108</v>
      </c>
      <c r="K5111" s="43">
        <v>0.17543024635737603</v>
      </c>
      <c r="L5111">
        <v>0.47763619528916945</v>
      </c>
      <c r="M5111">
        <v>0.28992545576832351</v>
      </c>
      <c r="N5111" s="44">
        <v>0.92371489112214444</v>
      </c>
      <c r="O5111" s="161"/>
      <c r="P5111" s="162"/>
      <c r="Q5111" s="162"/>
      <c r="R5111" s="163"/>
      <c r="S5111" s="161"/>
      <c r="V5111" s="163"/>
      <c r="W5111" s="164"/>
      <c r="X5111" s="164"/>
    </row>
    <row r="5112" spans="10:24" x14ac:dyDescent="0.25">
      <c r="J5112">
        <v>5109</v>
      </c>
      <c r="K5112" s="43">
        <v>0.51537422630478202</v>
      </c>
      <c r="L5112">
        <v>0.70523703508808799</v>
      </c>
      <c r="M5112">
        <v>0.29724904815173769</v>
      </c>
      <c r="N5112" s="44">
        <v>0.99868316995633311</v>
      </c>
      <c r="O5112" s="161"/>
      <c r="P5112" s="162"/>
      <c r="Q5112" s="162"/>
      <c r="R5112" s="163"/>
      <c r="S5112" s="161"/>
      <c r="V5112" s="163"/>
      <c r="W5112" s="164"/>
      <c r="X5112" s="164"/>
    </row>
    <row r="5113" spans="10:24" x14ac:dyDescent="0.25">
      <c r="J5113">
        <v>5110</v>
      </c>
      <c r="K5113" s="43">
        <v>0.375642294664849</v>
      </c>
      <c r="L5113">
        <v>0.96088144662904651</v>
      </c>
      <c r="M5113">
        <v>0.97177972955761194</v>
      </c>
      <c r="N5113" s="44">
        <v>0.8533918351531794</v>
      </c>
      <c r="O5113" s="161"/>
      <c r="P5113" s="162"/>
      <c r="Q5113" s="162"/>
      <c r="R5113" s="163"/>
      <c r="S5113" s="161"/>
      <c r="V5113" s="163"/>
      <c r="W5113" s="164"/>
      <c r="X5113" s="164"/>
    </row>
    <row r="5114" spans="10:24" x14ac:dyDescent="0.25">
      <c r="J5114">
        <v>5111</v>
      </c>
      <c r="K5114" s="43">
        <v>0.31447731546451829</v>
      </c>
      <c r="L5114">
        <v>0.98045989586079263</v>
      </c>
      <c r="M5114">
        <v>0.73856923924899243</v>
      </c>
      <c r="N5114" s="44">
        <v>0.37691185102462155</v>
      </c>
      <c r="O5114" s="161"/>
      <c r="P5114" s="162"/>
      <c r="Q5114" s="162"/>
      <c r="R5114" s="163"/>
      <c r="S5114" s="161"/>
      <c r="V5114" s="163"/>
      <c r="W5114" s="164"/>
      <c r="X5114" s="164"/>
    </row>
    <row r="5115" spans="10:24" x14ac:dyDescent="0.25">
      <c r="J5115">
        <v>5112</v>
      </c>
      <c r="K5115" s="43">
        <v>3.460753315024967E-2</v>
      </c>
      <c r="L5115">
        <v>0.66164112773000849</v>
      </c>
      <c r="M5115">
        <v>5.5180668963545787E-2</v>
      </c>
      <c r="N5115" s="44">
        <v>0.52096612922412833</v>
      </c>
      <c r="O5115" s="161"/>
      <c r="P5115" s="162"/>
      <c r="Q5115" s="162"/>
      <c r="R5115" s="163"/>
      <c r="S5115" s="161"/>
      <c r="V5115" s="163"/>
      <c r="W5115" s="164"/>
      <c r="X5115" s="164"/>
    </row>
    <row r="5116" spans="10:24" x14ac:dyDescent="0.25">
      <c r="J5116">
        <v>5113</v>
      </c>
      <c r="K5116" s="43">
        <v>0.99506428013017645</v>
      </c>
      <c r="L5116">
        <v>0.68460338058044035</v>
      </c>
      <c r="M5116">
        <v>0.29358896664426393</v>
      </c>
      <c r="N5116" s="44">
        <v>0.88902693395079402</v>
      </c>
      <c r="O5116" s="161"/>
      <c r="P5116" s="162"/>
      <c r="Q5116" s="162"/>
      <c r="R5116" s="163"/>
      <c r="S5116" s="161"/>
      <c r="V5116" s="163"/>
      <c r="W5116" s="164"/>
      <c r="X5116" s="164"/>
    </row>
    <row r="5117" spans="10:24" x14ac:dyDescent="0.25">
      <c r="J5117">
        <v>5114</v>
      </c>
      <c r="K5117" s="43">
        <v>9.4944510684733863E-2</v>
      </c>
      <c r="L5117">
        <v>0.2083464787415914</v>
      </c>
      <c r="M5117">
        <v>0.43776020607730581</v>
      </c>
      <c r="N5117" s="44">
        <v>1.5345967347402123E-2</v>
      </c>
      <c r="O5117" s="161"/>
      <c r="P5117" s="162"/>
      <c r="Q5117" s="162"/>
      <c r="R5117" s="163"/>
      <c r="S5117" s="161"/>
      <c r="V5117" s="163"/>
      <c r="W5117" s="164"/>
      <c r="X5117" s="164"/>
    </row>
    <row r="5118" spans="10:24" x14ac:dyDescent="0.25">
      <c r="J5118">
        <v>5115</v>
      </c>
      <c r="K5118" s="43">
        <v>0.27281857823135802</v>
      </c>
      <c r="L5118">
        <v>0.25754902407150437</v>
      </c>
      <c r="M5118">
        <v>0.20502263123692066</v>
      </c>
      <c r="N5118" s="44">
        <v>0.95711554138155774</v>
      </c>
      <c r="O5118" s="161"/>
      <c r="P5118" s="162"/>
      <c r="Q5118" s="162"/>
      <c r="R5118" s="163"/>
      <c r="S5118" s="161"/>
      <c r="V5118" s="163"/>
      <c r="W5118" s="164"/>
      <c r="X5118" s="164"/>
    </row>
    <row r="5119" spans="10:24" x14ac:dyDescent="0.25">
      <c r="J5119">
        <v>5116</v>
      </c>
      <c r="K5119" s="43">
        <v>0.68424573181225767</v>
      </c>
      <c r="L5119">
        <v>0.83484233712624312</v>
      </c>
      <c r="M5119">
        <v>0.20797622877750421</v>
      </c>
      <c r="N5119" s="44">
        <v>0.29628436854072193</v>
      </c>
      <c r="O5119" s="161"/>
      <c r="P5119" s="162"/>
      <c r="Q5119" s="162"/>
      <c r="R5119" s="163"/>
      <c r="S5119" s="161"/>
      <c r="V5119" s="163"/>
      <c r="W5119" s="164"/>
      <c r="X5119" s="164"/>
    </row>
    <row r="5120" spans="10:24" x14ac:dyDescent="0.25">
      <c r="J5120">
        <v>5117</v>
      </c>
      <c r="K5120" s="43">
        <v>5.6459105871480286E-3</v>
      </c>
      <c r="L5120">
        <v>0.63493118649474356</v>
      </c>
      <c r="M5120">
        <v>0.58482369209988116</v>
      </c>
      <c r="N5120" s="44">
        <v>0.67485557493365789</v>
      </c>
      <c r="O5120" s="161"/>
      <c r="P5120" s="162"/>
      <c r="Q5120" s="162"/>
      <c r="R5120" s="163"/>
      <c r="S5120" s="161"/>
      <c r="V5120" s="163"/>
      <c r="W5120" s="164"/>
      <c r="X5120" s="164"/>
    </row>
    <row r="5121" spans="10:24" x14ac:dyDescent="0.25">
      <c r="J5121">
        <v>5118</v>
      </c>
      <c r="K5121" s="43">
        <v>0.50971605799028219</v>
      </c>
      <c r="L5121">
        <v>7.1284527625879446E-2</v>
      </c>
      <c r="M5121">
        <v>0.94602479904006498</v>
      </c>
      <c r="N5121" s="44">
        <v>0.43668322049088626</v>
      </c>
      <c r="O5121" s="161"/>
      <c r="P5121" s="162"/>
      <c r="Q5121" s="162"/>
      <c r="R5121" s="163"/>
      <c r="S5121" s="161"/>
      <c r="V5121" s="163"/>
      <c r="W5121" s="164"/>
      <c r="X5121" s="164"/>
    </row>
    <row r="5122" spans="10:24" x14ac:dyDescent="0.25">
      <c r="J5122">
        <v>5119</v>
      </c>
      <c r="K5122" s="43">
        <v>0.16182358342592351</v>
      </c>
      <c r="L5122">
        <v>0.73262346014893698</v>
      </c>
      <c r="M5122">
        <v>0.16827344476099071</v>
      </c>
      <c r="N5122" s="44">
        <v>0.48248482323183584</v>
      </c>
      <c r="O5122" s="161"/>
      <c r="P5122" s="162"/>
      <c r="Q5122" s="162"/>
      <c r="R5122" s="163"/>
      <c r="S5122" s="161"/>
      <c r="V5122" s="163"/>
      <c r="W5122" s="164"/>
      <c r="X5122" s="164"/>
    </row>
    <row r="5123" spans="10:24" x14ac:dyDescent="0.25">
      <c r="J5123">
        <v>5120</v>
      </c>
      <c r="K5123" s="43">
        <v>0.5175016993768824</v>
      </c>
      <c r="L5123">
        <v>0.24223412969189162</v>
      </c>
      <c r="M5123">
        <v>0.74674626777345876</v>
      </c>
      <c r="N5123" s="44">
        <v>0.26751418813320871</v>
      </c>
      <c r="O5123" s="161"/>
      <c r="P5123" s="162"/>
      <c r="Q5123" s="162"/>
      <c r="R5123" s="163"/>
      <c r="S5123" s="161"/>
      <c r="V5123" s="163"/>
      <c r="W5123" s="164"/>
      <c r="X5123" s="164"/>
    </row>
    <row r="5124" spans="10:24" x14ac:dyDescent="0.25">
      <c r="J5124">
        <v>5121</v>
      </c>
      <c r="K5124" s="43">
        <v>0.53984350367223788</v>
      </c>
      <c r="L5124">
        <v>0.78974804935323561</v>
      </c>
      <c r="M5124">
        <v>0.88771219394879319</v>
      </c>
      <c r="N5124" s="44">
        <v>0.13142261629343788</v>
      </c>
      <c r="O5124" s="161"/>
      <c r="P5124" s="162"/>
      <c r="Q5124" s="162"/>
      <c r="R5124" s="163"/>
      <c r="S5124" s="161"/>
      <c r="V5124" s="163"/>
      <c r="W5124" s="164"/>
      <c r="X5124" s="164"/>
    </row>
    <row r="5125" spans="10:24" x14ac:dyDescent="0.25">
      <c r="J5125">
        <v>5122</v>
      </c>
      <c r="K5125" s="43">
        <v>0.68079256473490235</v>
      </c>
      <c r="L5125">
        <v>0.78045780232856043</v>
      </c>
      <c r="M5125">
        <v>0.13036855812722181</v>
      </c>
      <c r="N5125" s="44">
        <v>0.79577934947255002</v>
      </c>
      <c r="O5125" s="161"/>
      <c r="P5125" s="162"/>
      <c r="Q5125" s="162"/>
      <c r="R5125" s="163"/>
      <c r="S5125" s="161"/>
      <c r="V5125" s="163"/>
      <c r="W5125" s="164"/>
      <c r="X5125" s="164"/>
    </row>
    <row r="5126" spans="10:24" x14ac:dyDescent="0.25">
      <c r="J5126">
        <v>5123</v>
      </c>
      <c r="K5126" s="43">
        <v>0.38827144521306689</v>
      </c>
      <c r="L5126">
        <v>0.78083572517203403</v>
      </c>
      <c r="M5126">
        <v>0.57641231648391467</v>
      </c>
      <c r="N5126" s="44">
        <v>9.9111784305522255E-3</v>
      </c>
      <c r="O5126" s="161"/>
      <c r="P5126" s="162"/>
      <c r="Q5126" s="162"/>
      <c r="R5126" s="163"/>
      <c r="S5126" s="161"/>
      <c r="V5126" s="163"/>
      <c r="W5126" s="164"/>
      <c r="X5126" s="164"/>
    </row>
    <row r="5127" spans="10:24" x14ac:dyDescent="0.25">
      <c r="J5127">
        <v>5124</v>
      </c>
      <c r="K5127" s="43">
        <v>0.55426422511240103</v>
      </c>
      <c r="L5127">
        <v>0.40631704278633141</v>
      </c>
      <c r="M5127">
        <v>0.70126749365429453</v>
      </c>
      <c r="N5127" s="44">
        <v>0.39269443772445611</v>
      </c>
      <c r="O5127" s="161"/>
      <c r="P5127" s="162"/>
      <c r="Q5127" s="162"/>
      <c r="R5127" s="163"/>
      <c r="S5127" s="161"/>
      <c r="V5127" s="163"/>
      <c r="W5127" s="164"/>
      <c r="X5127" s="164"/>
    </row>
    <row r="5128" spans="10:24" x14ac:dyDescent="0.25">
      <c r="J5128">
        <v>5125</v>
      </c>
      <c r="K5128" s="43">
        <v>0.26004142162416366</v>
      </c>
      <c r="L5128">
        <v>0.70346682936205296</v>
      </c>
      <c r="M5128">
        <v>0.83268954840625431</v>
      </c>
      <c r="N5128" s="44">
        <v>0.50951717434757859</v>
      </c>
      <c r="O5128" s="161"/>
      <c r="P5128" s="162"/>
      <c r="Q5128" s="162"/>
      <c r="R5128" s="163"/>
      <c r="S5128" s="161"/>
      <c r="V5128" s="163"/>
      <c r="W5128" s="164"/>
      <c r="X5128" s="164"/>
    </row>
    <row r="5129" spans="10:24" x14ac:dyDescent="0.25">
      <c r="J5129">
        <v>5126</v>
      </c>
      <c r="K5129" s="43">
        <v>0.61148353420566526</v>
      </c>
      <c r="L5129">
        <v>2.1942256769036494E-2</v>
      </c>
      <c r="M5129">
        <v>0.95280109886080322</v>
      </c>
      <c r="N5129" s="44">
        <v>0.12240735972444894</v>
      </c>
      <c r="O5129" s="161"/>
      <c r="P5129" s="162"/>
      <c r="Q5129" s="162"/>
      <c r="R5129" s="163"/>
      <c r="S5129" s="161"/>
      <c r="V5129" s="163"/>
      <c r="W5129" s="164"/>
      <c r="X5129" s="164"/>
    </row>
    <row r="5130" spans="10:24" x14ac:dyDescent="0.25">
      <c r="J5130">
        <v>5127</v>
      </c>
      <c r="K5130" s="43">
        <v>0.27389826850802623</v>
      </c>
      <c r="L5130">
        <v>0.40747440187608919</v>
      </c>
      <c r="M5130">
        <v>0.51034948972840077</v>
      </c>
      <c r="N5130" s="44">
        <v>0.42427228315567345</v>
      </c>
      <c r="O5130" s="161"/>
      <c r="P5130" s="162"/>
      <c r="Q5130" s="162"/>
      <c r="R5130" s="163"/>
      <c r="S5130" s="161"/>
      <c r="V5130" s="163"/>
      <c r="W5130" s="164"/>
      <c r="X5130" s="164"/>
    </row>
    <row r="5131" spans="10:24" x14ac:dyDescent="0.25">
      <c r="J5131">
        <v>5128</v>
      </c>
      <c r="K5131" s="43">
        <v>0.48151640342614455</v>
      </c>
      <c r="L5131">
        <v>0.31527687020364936</v>
      </c>
      <c r="M5131">
        <v>0.43606923315913138</v>
      </c>
      <c r="N5131" s="44">
        <v>0.86931167184779334</v>
      </c>
      <c r="O5131" s="161"/>
      <c r="P5131" s="162"/>
      <c r="Q5131" s="162"/>
      <c r="R5131" s="163"/>
      <c r="S5131" s="161"/>
      <c r="V5131" s="163"/>
      <c r="W5131" s="164"/>
      <c r="X5131" s="164"/>
    </row>
    <row r="5132" spans="10:24" x14ac:dyDescent="0.25">
      <c r="J5132">
        <v>5129</v>
      </c>
      <c r="K5132" s="43">
        <v>0.75264836033517768</v>
      </c>
      <c r="L5132">
        <v>0.75321568906436587</v>
      </c>
      <c r="M5132">
        <v>0.75644033342541117</v>
      </c>
      <c r="N5132" s="44">
        <v>0.21865891708676632</v>
      </c>
      <c r="O5132" s="161"/>
      <c r="P5132" s="162"/>
      <c r="Q5132" s="162"/>
      <c r="R5132" s="163"/>
      <c r="S5132" s="161"/>
      <c r="V5132" s="163"/>
      <c r="W5132" s="164"/>
      <c r="X5132" s="164"/>
    </row>
    <row r="5133" spans="10:24" x14ac:dyDescent="0.25">
      <c r="J5133">
        <v>5130</v>
      </c>
      <c r="K5133" s="43">
        <v>0.31908594798127032</v>
      </c>
      <c r="L5133">
        <v>0.161839431562395</v>
      </c>
      <c r="M5133">
        <v>0.27429079499748721</v>
      </c>
      <c r="N5133" s="44">
        <v>0.21746886458372416</v>
      </c>
      <c r="O5133" s="161"/>
      <c r="P5133" s="162"/>
      <c r="Q5133" s="162"/>
      <c r="R5133" s="163"/>
      <c r="S5133" s="161"/>
      <c r="V5133" s="163"/>
      <c r="W5133" s="164"/>
      <c r="X5133" s="164"/>
    </row>
    <row r="5134" spans="10:24" x14ac:dyDescent="0.25">
      <c r="J5134">
        <v>5131</v>
      </c>
      <c r="K5134" s="43">
        <v>0.68461806213619969</v>
      </c>
      <c r="L5134">
        <v>8.8205106723790339E-2</v>
      </c>
      <c r="M5134">
        <v>0.27719046619205134</v>
      </c>
      <c r="N5134" s="44">
        <v>0.25205538838248531</v>
      </c>
      <c r="O5134" s="161"/>
      <c r="P5134" s="162"/>
      <c r="Q5134" s="162"/>
      <c r="R5134" s="163"/>
      <c r="S5134" s="161"/>
      <c r="V5134" s="163"/>
      <c r="W5134" s="164"/>
      <c r="X5134" s="164"/>
    </row>
    <row r="5135" spans="10:24" x14ac:dyDescent="0.25">
      <c r="J5135">
        <v>5132</v>
      </c>
      <c r="K5135" s="43">
        <v>0.64174691488385205</v>
      </c>
      <c r="L5135">
        <v>0.96143740082897799</v>
      </c>
      <c r="M5135">
        <v>3.4637440442882417E-2</v>
      </c>
      <c r="N5135" s="44">
        <v>0.67483031750048306</v>
      </c>
      <c r="O5135" s="161"/>
      <c r="P5135" s="162"/>
      <c r="Q5135" s="162"/>
      <c r="R5135" s="163"/>
      <c r="S5135" s="161"/>
      <c r="V5135" s="163"/>
      <c r="W5135" s="164"/>
      <c r="X5135" s="164"/>
    </row>
    <row r="5136" spans="10:24" x14ac:dyDescent="0.25">
      <c r="J5136">
        <v>5133</v>
      </c>
      <c r="K5136" s="43">
        <v>0.69088298267367887</v>
      </c>
      <c r="L5136">
        <v>9.3205994778517431E-2</v>
      </c>
      <c r="M5136">
        <v>0.7007668471174604</v>
      </c>
      <c r="N5136" s="44">
        <v>0.82076083370664776</v>
      </c>
      <c r="O5136" s="161"/>
      <c r="P5136" s="162"/>
      <c r="Q5136" s="162"/>
      <c r="R5136" s="163"/>
      <c r="S5136" s="161"/>
      <c r="V5136" s="163"/>
      <c r="W5136" s="164"/>
      <c r="X5136" s="164"/>
    </row>
    <row r="5137" spans="10:24" x14ac:dyDescent="0.25">
      <c r="J5137">
        <v>5134</v>
      </c>
      <c r="K5137" s="43">
        <v>0.86190358736991457</v>
      </c>
      <c r="L5137">
        <v>0.63586166434377633</v>
      </c>
      <c r="M5137">
        <v>0.98757017512187539</v>
      </c>
      <c r="N5137" s="44">
        <v>0.86469498966736713</v>
      </c>
      <c r="O5137" s="161"/>
      <c r="P5137" s="162"/>
      <c r="Q5137" s="162"/>
      <c r="R5137" s="163"/>
      <c r="S5137" s="161"/>
      <c r="V5137" s="163"/>
      <c r="W5137" s="164"/>
      <c r="X5137" s="164"/>
    </row>
    <row r="5138" spans="10:24" x14ac:dyDescent="0.25">
      <c r="J5138">
        <v>5135</v>
      </c>
      <c r="K5138" s="43">
        <v>0.71955999161172723</v>
      </c>
      <c r="L5138">
        <v>0.5129886909660224</v>
      </c>
      <c r="M5138">
        <v>3.0649502709942711E-2</v>
      </c>
      <c r="N5138" s="44">
        <v>0.55775422985384626</v>
      </c>
      <c r="O5138" s="161"/>
      <c r="P5138" s="162"/>
      <c r="Q5138" s="162"/>
      <c r="R5138" s="163"/>
      <c r="S5138" s="161"/>
      <c r="V5138" s="163"/>
      <c r="W5138" s="164"/>
      <c r="X5138" s="164"/>
    </row>
    <row r="5139" spans="10:24" x14ac:dyDescent="0.25">
      <c r="J5139">
        <v>5136</v>
      </c>
      <c r="K5139" s="43">
        <v>0.93367359952051954</v>
      </c>
      <c r="L5139">
        <v>6.3040187330926756E-2</v>
      </c>
      <c r="M5139">
        <v>0.84264918825793589</v>
      </c>
      <c r="N5139" s="44">
        <v>0.17260280910638859</v>
      </c>
      <c r="O5139" s="161"/>
      <c r="P5139" s="162"/>
      <c r="Q5139" s="162"/>
      <c r="R5139" s="163"/>
      <c r="S5139" s="161"/>
      <c r="V5139" s="163"/>
      <c r="W5139" s="164"/>
      <c r="X5139" s="164"/>
    </row>
    <row r="5140" spans="10:24" x14ac:dyDescent="0.25">
      <c r="J5140">
        <v>5137</v>
      </c>
      <c r="K5140" s="43">
        <v>3.8765591434480662E-2</v>
      </c>
      <c r="L5140">
        <v>0.33548184341970444</v>
      </c>
      <c r="M5140">
        <v>0.47832995797885103</v>
      </c>
      <c r="N5140" s="44">
        <v>0.76529318423511683</v>
      </c>
      <c r="O5140" s="161"/>
      <c r="P5140" s="162"/>
      <c r="Q5140" s="162"/>
      <c r="R5140" s="163"/>
      <c r="S5140" s="161"/>
      <c r="V5140" s="163"/>
      <c r="W5140" s="164"/>
      <c r="X5140" s="164"/>
    </row>
    <row r="5141" spans="10:24" x14ac:dyDescent="0.25">
      <c r="J5141">
        <v>5138</v>
      </c>
      <c r="K5141" s="43">
        <v>0.53712323981441168</v>
      </c>
      <c r="L5141">
        <v>0.82148088421903787</v>
      </c>
      <c r="M5141">
        <v>0.95400339975384996</v>
      </c>
      <c r="N5141" s="44">
        <v>0.40418674116953446</v>
      </c>
      <c r="O5141" s="161"/>
      <c r="P5141" s="162"/>
      <c r="Q5141" s="162"/>
      <c r="R5141" s="163"/>
      <c r="S5141" s="161"/>
      <c r="V5141" s="163"/>
      <c r="W5141" s="164"/>
      <c r="X5141" s="164"/>
    </row>
    <row r="5142" spans="10:24" x14ac:dyDescent="0.25">
      <c r="J5142">
        <v>5139</v>
      </c>
      <c r="K5142" s="43">
        <v>0.48041738207719131</v>
      </c>
      <c r="L5142">
        <v>0.74584660526822777</v>
      </c>
      <c r="M5142">
        <v>0.90649263418839521</v>
      </c>
      <c r="N5142" s="44">
        <v>8.3991968206311718E-2</v>
      </c>
      <c r="O5142" s="161"/>
      <c r="P5142" s="162"/>
      <c r="Q5142" s="162"/>
      <c r="R5142" s="163"/>
      <c r="S5142" s="161"/>
      <c r="V5142" s="163"/>
      <c r="W5142" s="164"/>
      <c r="X5142" s="164"/>
    </row>
    <row r="5143" spans="10:24" x14ac:dyDescent="0.25">
      <c r="J5143">
        <v>5140</v>
      </c>
      <c r="K5143" s="43">
        <v>0.92485409492902404</v>
      </c>
      <c r="L5143">
        <v>0.85775076025617081</v>
      </c>
      <c r="M5143">
        <v>0.87189261633523274</v>
      </c>
      <c r="N5143" s="44">
        <v>0.31301038439481199</v>
      </c>
      <c r="O5143" s="161"/>
      <c r="P5143" s="162"/>
      <c r="Q5143" s="162"/>
      <c r="R5143" s="163"/>
      <c r="S5143" s="161"/>
      <c r="V5143" s="163"/>
      <c r="W5143" s="164"/>
      <c r="X5143" s="164"/>
    </row>
    <row r="5144" spans="10:24" x14ac:dyDescent="0.25">
      <c r="J5144">
        <v>5141</v>
      </c>
      <c r="K5144" s="43">
        <v>0.91747912277936372</v>
      </c>
      <c r="L5144">
        <v>0.94134353192395681</v>
      </c>
      <c r="M5144">
        <v>0.75976048132377239</v>
      </c>
      <c r="N5144" s="44">
        <v>0.81724463909851919</v>
      </c>
      <c r="O5144" s="161"/>
      <c r="P5144" s="162"/>
      <c r="Q5144" s="162"/>
      <c r="R5144" s="163"/>
      <c r="S5144" s="161"/>
      <c r="V5144" s="163"/>
      <c r="W5144" s="164"/>
      <c r="X5144" s="164"/>
    </row>
    <row r="5145" spans="10:24" x14ac:dyDescent="0.25">
      <c r="J5145">
        <v>5142</v>
      </c>
      <c r="K5145" s="43">
        <v>0.20026253775605418</v>
      </c>
      <c r="L5145">
        <v>0.7089779878296979</v>
      </c>
      <c r="M5145">
        <v>0.1258069690745014</v>
      </c>
      <c r="N5145" s="44">
        <v>0.93007465796177191</v>
      </c>
      <c r="O5145" s="161"/>
      <c r="P5145" s="162"/>
      <c r="Q5145" s="162"/>
      <c r="R5145" s="163"/>
      <c r="S5145" s="161"/>
      <c r="V5145" s="163"/>
      <c r="W5145" s="164"/>
      <c r="X5145" s="164"/>
    </row>
    <row r="5146" spans="10:24" x14ac:dyDescent="0.25">
      <c r="J5146">
        <v>5143</v>
      </c>
      <c r="K5146" s="43">
        <v>0.85178046491035497</v>
      </c>
      <c r="L5146">
        <v>0.31820034356247462</v>
      </c>
      <c r="M5146">
        <v>0.82384791341491537</v>
      </c>
      <c r="N5146" s="44">
        <v>7.2443297862457512E-2</v>
      </c>
      <c r="O5146" s="161"/>
      <c r="P5146" s="162"/>
      <c r="Q5146" s="162"/>
      <c r="R5146" s="163"/>
      <c r="S5146" s="161"/>
      <c r="V5146" s="163"/>
      <c r="W5146" s="164"/>
      <c r="X5146" s="164"/>
    </row>
    <row r="5147" spans="10:24" x14ac:dyDescent="0.25">
      <c r="J5147">
        <v>5144</v>
      </c>
      <c r="K5147" s="43">
        <v>0.44481654697612838</v>
      </c>
      <c r="L5147">
        <v>0.30386981751379294</v>
      </c>
      <c r="M5147">
        <v>2.9261019623730733E-2</v>
      </c>
      <c r="N5147" s="44">
        <v>3.4492688181804398E-2</v>
      </c>
      <c r="O5147" s="161"/>
      <c r="P5147" s="162"/>
      <c r="Q5147" s="162"/>
      <c r="R5147" s="163"/>
      <c r="S5147" s="161"/>
      <c r="V5147" s="163"/>
      <c r="W5147" s="164"/>
      <c r="X5147" s="164"/>
    </row>
    <row r="5148" spans="10:24" x14ac:dyDescent="0.25">
      <c r="J5148">
        <v>5145</v>
      </c>
      <c r="K5148" s="43">
        <v>0.50565744543980951</v>
      </c>
      <c r="L5148">
        <v>0.22766984277330637</v>
      </c>
      <c r="M5148">
        <v>0.5904021710864068</v>
      </c>
      <c r="N5148" s="44">
        <v>0.28424411686100326</v>
      </c>
      <c r="O5148" s="161"/>
      <c r="P5148" s="162"/>
      <c r="Q5148" s="162"/>
      <c r="R5148" s="163"/>
      <c r="S5148" s="161"/>
      <c r="V5148" s="163"/>
      <c r="W5148" s="164"/>
      <c r="X5148" s="164"/>
    </row>
    <row r="5149" spans="10:24" x14ac:dyDescent="0.25">
      <c r="J5149">
        <v>5146</v>
      </c>
      <c r="K5149" s="43">
        <v>0.85633547665966325</v>
      </c>
      <c r="L5149">
        <v>0.49590007554788429</v>
      </c>
      <c r="M5149">
        <v>0.30523751257224918</v>
      </c>
      <c r="N5149" s="44">
        <v>0.56229803269133583</v>
      </c>
      <c r="O5149" s="161"/>
      <c r="P5149" s="162"/>
      <c r="Q5149" s="162"/>
      <c r="R5149" s="163"/>
      <c r="S5149" s="161"/>
      <c r="V5149" s="163"/>
      <c r="W5149" s="164"/>
      <c r="X5149" s="164"/>
    </row>
    <row r="5150" spans="10:24" x14ac:dyDescent="0.25">
      <c r="J5150">
        <v>5147</v>
      </c>
      <c r="K5150" s="43">
        <v>0.55198805716012511</v>
      </c>
      <c r="L5150">
        <v>0.10372721220868142</v>
      </c>
      <c r="M5150">
        <v>0.83122742572079467</v>
      </c>
      <c r="N5150" s="44">
        <v>0.78871341628866176</v>
      </c>
      <c r="O5150" s="161"/>
      <c r="P5150" s="162"/>
      <c r="Q5150" s="162"/>
      <c r="R5150" s="163"/>
      <c r="S5150" s="161"/>
      <c r="V5150" s="163"/>
      <c r="W5150" s="164"/>
      <c r="X5150" s="164"/>
    </row>
    <row r="5151" spans="10:24" x14ac:dyDescent="0.25">
      <c r="J5151">
        <v>5148</v>
      </c>
      <c r="K5151" s="43">
        <v>0.54939037060028528</v>
      </c>
      <c r="L5151">
        <v>0.23554286837134386</v>
      </c>
      <c r="M5151">
        <v>0.49778678249830055</v>
      </c>
      <c r="N5151" s="44">
        <v>0.40394000515721529</v>
      </c>
      <c r="O5151" s="161"/>
      <c r="P5151" s="162"/>
      <c r="Q5151" s="162"/>
      <c r="R5151" s="163"/>
      <c r="S5151" s="161"/>
      <c r="V5151" s="163"/>
      <c r="W5151" s="164"/>
      <c r="X5151" s="164"/>
    </row>
    <row r="5152" spans="10:24" x14ac:dyDescent="0.25">
      <c r="J5152">
        <v>5149</v>
      </c>
      <c r="K5152" s="43">
        <v>0.57565860014352488</v>
      </c>
      <c r="L5152">
        <v>0.64667248855163939</v>
      </c>
      <c r="M5152">
        <v>0.45763722740504686</v>
      </c>
      <c r="N5152" s="44">
        <v>0.80937656629662436</v>
      </c>
      <c r="O5152" s="161"/>
      <c r="P5152" s="162"/>
      <c r="Q5152" s="162"/>
      <c r="R5152" s="163"/>
      <c r="S5152" s="161"/>
      <c r="V5152" s="163"/>
      <c r="W5152" s="164"/>
      <c r="X5152" s="164"/>
    </row>
    <row r="5153" spans="10:24" x14ac:dyDescent="0.25">
      <c r="J5153">
        <v>5150</v>
      </c>
      <c r="K5153" s="43">
        <v>0.390240234464728</v>
      </c>
      <c r="L5153">
        <v>0.34339338308790202</v>
      </c>
      <c r="M5153">
        <v>0.24141290932931248</v>
      </c>
      <c r="N5153" s="44">
        <v>0.9761743941789699</v>
      </c>
      <c r="O5153" s="161"/>
      <c r="P5153" s="162"/>
      <c r="Q5153" s="162"/>
      <c r="R5153" s="163"/>
      <c r="S5153" s="161"/>
      <c r="V5153" s="163"/>
      <c r="W5153" s="164"/>
      <c r="X5153" s="164"/>
    </row>
    <row r="5154" spans="10:24" x14ac:dyDescent="0.25">
      <c r="J5154">
        <v>5151</v>
      </c>
      <c r="K5154" s="43">
        <v>0.64045724063616716</v>
      </c>
      <c r="L5154">
        <v>0.78520358853595629</v>
      </c>
      <c r="M5154">
        <v>0.4556825662601518</v>
      </c>
      <c r="N5154" s="44">
        <v>0.65875592807325811</v>
      </c>
      <c r="O5154" s="161"/>
      <c r="P5154" s="162"/>
      <c r="Q5154" s="162"/>
      <c r="R5154" s="163"/>
      <c r="S5154" s="161"/>
      <c r="V5154" s="163"/>
      <c r="W5154" s="164"/>
      <c r="X5154" s="164"/>
    </row>
    <row r="5155" spans="10:24" x14ac:dyDescent="0.25">
      <c r="J5155">
        <v>5152</v>
      </c>
      <c r="K5155" s="43">
        <v>0.63053385075880364</v>
      </c>
      <c r="L5155">
        <v>0.25566910501733386</v>
      </c>
      <c r="M5155">
        <v>0.26424387930716875</v>
      </c>
      <c r="N5155" s="44">
        <v>9.0445877171551281E-2</v>
      </c>
      <c r="O5155" s="161"/>
      <c r="P5155" s="162"/>
      <c r="Q5155" s="162"/>
      <c r="R5155" s="163"/>
      <c r="S5155" s="161"/>
      <c r="V5155" s="163"/>
      <c r="W5155" s="164"/>
      <c r="X5155" s="164"/>
    </row>
    <row r="5156" spans="10:24" x14ac:dyDescent="0.25">
      <c r="J5156">
        <v>5153</v>
      </c>
      <c r="K5156" s="43">
        <v>0.85640129485017336</v>
      </c>
      <c r="L5156">
        <v>0.30043109921135014</v>
      </c>
      <c r="M5156">
        <v>0.64963315688725221</v>
      </c>
      <c r="N5156" s="44">
        <v>0.88389568407130403</v>
      </c>
      <c r="O5156" s="161"/>
      <c r="P5156" s="162"/>
      <c r="Q5156" s="162"/>
      <c r="R5156" s="163"/>
      <c r="S5156" s="161"/>
      <c r="V5156" s="163"/>
      <c r="W5156" s="164"/>
      <c r="X5156" s="164"/>
    </row>
    <row r="5157" spans="10:24" x14ac:dyDescent="0.25">
      <c r="J5157">
        <v>5154</v>
      </c>
      <c r="K5157" s="43">
        <v>0.14283100198772425</v>
      </c>
      <c r="L5157">
        <v>0.77272897452689782</v>
      </c>
      <c r="M5157">
        <v>0.92809698553351438</v>
      </c>
      <c r="N5157" s="44">
        <v>0.79219803771902353</v>
      </c>
      <c r="O5157" s="161"/>
      <c r="P5157" s="162"/>
      <c r="Q5157" s="162"/>
      <c r="R5157" s="163"/>
      <c r="S5157" s="161"/>
      <c r="V5157" s="163"/>
      <c r="W5157" s="164"/>
      <c r="X5157" s="164"/>
    </row>
    <row r="5158" spans="10:24" x14ac:dyDescent="0.25">
      <c r="J5158">
        <v>5155</v>
      </c>
      <c r="K5158" s="43">
        <v>0.79082536893166311</v>
      </c>
      <c r="L5158">
        <v>0.87278302047601686</v>
      </c>
      <c r="M5158">
        <v>0.14976220292004294</v>
      </c>
      <c r="N5158" s="44">
        <v>0.84404518880515322</v>
      </c>
      <c r="O5158" s="161"/>
      <c r="P5158" s="162"/>
      <c r="Q5158" s="162"/>
      <c r="R5158" s="163"/>
      <c r="S5158" s="161"/>
      <c r="V5158" s="163"/>
      <c r="W5158" s="164"/>
      <c r="X5158" s="164"/>
    </row>
    <row r="5159" spans="10:24" x14ac:dyDescent="0.25">
      <c r="J5159">
        <v>5156</v>
      </c>
      <c r="K5159" s="43">
        <v>0.82944534910219558</v>
      </c>
      <c r="L5159">
        <v>0.88038109039096024</v>
      </c>
      <c r="M5159">
        <v>0.72145716567245677</v>
      </c>
      <c r="N5159" s="44">
        <v>0.28085604978907908</v>
      </c>
      <c r="O5159" s="161"/>
      <c r="P5159" s="162"/>
      <c r="Q5159" s="162"/>
      <c r="R5159" s="163"/>
      <c r="S5159" s="161"/>
      <c r="V5159" s="163"/>
      <c r="W5159" s="164"/>
      <c r="X5159" s="164"/>
    </row>
    <row r="5160" spans="10:24" x14ac:dyDescent="0.25">
      <c r="J5160">
        <v>5157</v>
      </c>
      <c r="K5160" s="43">
        <v>0.12057174459575959</v>
      </c>
      <c r="L5160">
        <v>0.39396522539328283</v>
      </c>
      <c r="M5160">
        <v>0.99337715665948667</v>
      </c>
      <c r="N5160" s="44">
        <v>3.437333166503842E-2</v>
      </c>
      <c r="O5160" s="161"/>
      <c r="P5160" s="162"/>
      <c r="Q5160" s="162"/>
      <c r="R5160" s="163"/>
      <c r="S5160" s="161"/>
      <c r="V5160" s="163"/>
      <c r="W5160" s="164"/>
      <c r="X5160" s="164"/>
    </row>
    <row r="5161" spans="10:24" x14ac:dyDescent="0.25">
      <c r="J5161">
        <v>5158</v>
      </c>
      <c r="K5161" s="43">
        <v>0.10726319268644291</v>
      </c>
      <c r="L5161">
        <v>0.58730497343233523</v>
      </c>
      <c r="M5161">
        <v>0.70624824493659777</v>
      </c>
      <c r="N5161" s="44">
        <v>0.27654186478656706</v>
      </c>
      <c r="O5161" s="161"/>
      <c r="P5161" s="162"/>
      <c r="Q5161" s="162"/>
      <c r="R5161" s="163"/>
      <c r="S5161" s="161"/>
      <c r="V5161" s="163"/>
      <c r="W5161" s="164"/>
      <c r="X5161" s="164"/>
    </row>
    <row r="5162" spans="10:24" x14ac:dyDescent="0.25">
      <c r="J5162">
        <v>5159</v>
      </c>
      <c r="K5162" s="43">
        <v>0.86620379801028768</v>
      </c>
      <c r="L5162">
        <v>0.28588628945064565</v>
      </c>
      <c r="M5162">
        <v>0.64166789498271126</v>
      </c>
      <c r="N5162" s="44">
        <v>2.4877337079569295E-2</v>
      </c>
      <c r="O5162" s="161"/>
      <c r="P5162" s="162"/>
      <c r="Q5162" s="162"/>
      <c r="R5162" s="163"/>
      <c r="S5162" s="161"/>
      <c r="V5162" s="163"/>
      <c r="W5162" s="164"/>
      <c r="X5162" s="164"/>
    </row>
    <row r="5163" spans="10:24" x14ac:dyDescent="0.25">
      <c r="J5163">
        <v>5160</v>
      </c>
      <c r="K5163" s="43">
        <v>0.1063346410178343</v>
      </c>
      <c r="L5163">
        <v>0.84624992567868573</v>
      </c>
      <c r="M5163">
        <v>0.73606448813693826</v>
      </c>
      <c r="N5163" s="44">
        <v>0.88356403824259444</v>
      </c>
      <c r="O5163" s="161"/>
      <c r="P5163" s="162"/>
      <c r="Q5163" s="162"/>
      <c r="R5163" s="163"/>
      <c r="S5163" s="161"/>
      <c r="V5163" s="163"/>
      <c r="W5163" s="164"/>
      <c r="X5163" s="164"/>
    </row>
    <row r="5164" spans="10:24" x14ac:dyDescent="0.25">
      <c r="J5164">
        <v>5161</v>
      </c>
      <c r="K5164" s="43">
        <v>0.95259164960345732</v>
      </c>
      <c r="L5164">
        <v>0.90833941616374225</v>
      </c>
      <c r="M5164">
        <v>0.6776322036746032</v>
      </c>
      <c r="N5164" s="44">
        <v>0.76880586347793045</v>
      </c>
      <c r="O5164" s="161"/>
      <c r="P5164" s="162"/>
      <c r="Q5164" s="162"/>
      <c r="R5164" s="163"/>
      <c r="S5164" s="161"/>
      <c r="V5164" s="163"/>
      <c r="W5164" s="164"/>
      <c r="X5164" s="164"/>
    </row>
    <row r="5165" spans="10:24" x14ac:dyDescent="0.25">
      <c r="J5165">
        <v>5162</v>
      </c>
      <c r="K5165" s="43">
        <v>0.24143945109230092</v>
      </c>
      <c r="L5165">
        <v>0.49805439796990736</v>
      </c>
      <c r="M5165">
        <v>0.3981582155883383</v>
      </c>
      <c r="N5165" s="44">
        <v>9.9334033687388246E-2</v>
      </c>
      <c r="O5165" s="161"/>
      <c r="P5165" s="162"/>
      <c r="Q5165" s="162"/>
      <c r="R5165" s="163"/>
      <c r="S5165" s="161"/>
      <c r="V5165" s="163"/>
      <c r="W5165" s="164"/>
      <c r="X5165" s="164"/>
    </row>
    <row r="5166" spans="10:24" x14ac:dyDescent="0.25">
      <c r="J5166">
        <v>5163</v>
      </c>
      <c r="K5166" s="43">
        <v>0.69771871805987218</v>
      </c>
      <c r="L5166">
        <v>0.96217673294221273</v>
      </c>
      <c r="M5166">
        <v>0.26451440683889371</v>
      </c>
      <c r="N5166" s="44">
        <v>0.86881974643394555</v>
      </c>
      <c r="O5166" s="161"/>
      <c r="P5166" s="162"/>
      <c r="Q5166" s="162"/>
      <c r="R5166" s="163"/>
      <c r="S5166" s="161"/>
      <c r="V5166" s="163"/>
      <c r="W5166" s="164"/>
      <c r="X5166" s="164"/>
    </row>
    <row r="5167" spans="10:24" x14ac:dyDescent="0.25">
      <c r="J5167">
        <v>5164</v>
      </c>
      <c r="K5167" s="43">
        <v>0.29580778847138645</v>
      </c>
      <c r="L5167">
        <v>0.43492098136289914</v>
      </c>
      <c r="M5167">
        <v>0.74167238899556787</v>
      </c>
      <c r="N5167" s="44">
        <v>0.42720074582056744</v>
      </c>
      <c r="O5167" s="161"/>
      <c r="P5167" s="162"/>
      <c r="Q5167" s="162"/>
      <c r="R5167" s="163"/>
      <c r="S5167" s="161"/>
      <c r="V5167" s="163"/>
      <c r="W5167" s="164"/>
      <c r="X5167" s="164"/>
    </row>
    <row r="5168" spans="10:24" x14ac:dyDescent="0.25">
      <c r="J5168">
        <v>5165</v>
      </c>
      <c r="K5168" s="43">
        <v>0.33433889489387569</v>
      </c>
      <c r="L5168">
        <v>0.98403577321801305</v>
      </c>
      <c r="M5168">
        <v>0.30529569636572684</v>
      </c>
      <c r="N5168" s="44">
        <v>0.1813865104573481</v>
      </c>
      <c r="O5168" s="161"/>
      <c r="P5168" s="162"/>
      <c r="Q5168" s="162"/>
      <c r="R5168" s="163"/>
      <c r="S5168" s="161"/>
      <c r="V5168" s="163"/>
      <c r="W5168" s="164"/>
      <c r="X5168" s="164"/>
    </row>
    <row r="5169" spans="10:24" x14ac:dyDescent="0.25">
      <c r="J5169">
        <v>5166</v>
      </c>
      <c r="K5169" s="43">
        <v>0.20746190631528438</v>
      </c>
      <c r="L5169">
        <v>0.39639810046036006</v>
      </c>
      <c r="M5169">
        <v>4.1378038408749318E-2</v>
      </c>
      <c r="N5169" s="44">
        <v>9.4868430985553753E-2</v>
      </c>
      <c r="O5169" s="161"/>
      <c r="P5169" s="162"/>
      <c r="Q5169" s="162"/>
      <c r="R5169" s="163"/>
      <c r="S5169" s="161"/>
      <c r="V5169" s="163"/>
      <c r="W5169" s="164"/>
      <c r="X5169" s="164"/>
    </row>
    <row r="5170" spans="10:24" x14ac:dyDescent="0.25">
      <c r="J5170">
        <v>5167</v>
      </c>
      <c r="K5170" s="43">
        <v>0.67101674957798529</v>
      </c>
      <c r="L5170">
        <v>0.24542576403488103</v>
      </c>
      <c r="M5170">
        <v>0.77127441197115154</v>
      </c>
      <c r="N5170" s="44">
        <v>0.47542075960825014</v>
      </c>
      <c r="O5170" s="161"/>
      <c r="P5170" s="162"/>
      <c r="Q5170" s="162"/>
      <c r="R5170" s="163"/>
      <c r="S5170" s="161"/>
      <c r="V5170" s="163"/>
      <c r="W5170" s="164"/>
      <c r="X5170" s="164"/>
    </row>
    <row r="5171" spans="10:24" x14ac:dyDescent="0.25">
      <c r="J5171">
        <v>5168</v>
      </c>
      <c r="K5171" s="43">
        <v>0.11371655032267325</v>
      </c>
      <c r="L5171">
        <v>0.70994842632512623</v>
      </c>
      <c r="M5171">
        <v>0.5740275200317968</v>
      </c>
      <c r="N5171" s="44">
        <v>0.14015131709944317</v>
      </c>
      <c r="O5171" s="161"/>
      <c r="P5171" s="162"/>
      <c r="Q5171" s="162"/>
      <c r="R5171" s="163"/>
      <c r="S5171" s="161"/>
      <c r="V5171" s="163"/>
      <c r="W5171" s="164"/>
      <c r="X5171" s="164"/>
    </row>
    <row r="5172" spans="10:24" x14ac:dyDescent="0.25">
      <c r="J5172">
        <v>5169</v>
      </c>
      <c r="K5172" s="43">
        <v>0.46749541712837139</v>
      </c>
      <c r="L5172">
        <v>0.2154239734671165</v>
      </c>
      <c r="M5172">
        <v>0.34030728379252639</v>
      </c>
      <c r="N5172" s="44">
        <v>0.33888504038930545</v>
      </c>
      <c r="O5172" s="161"/>
      <c r="P5172" s="162"/>
      <c r="Q5172" s="162"/>
      <c r="R5172" s="163"/>
      <c r="S5172" s="161"/>
      <c r="V5172" s="163"/>
      <c r="W5172" s="164"/>
      <c r="X5172" s="164"/>
    </row>
    <row r="5173" spans="10:24" x14ac:dyDescent="0.25">
      <c r="J5173">
        <v>5170</v>
      </c>
      <c r="K5173" s="43">
        <v>0.86059939770972183</v>
      </c>
      <c r="L5173">
        <v>0.52631415027846118</v>
      </c>
      <c r="M5173">
        <v>9.4900428256817881E-2</v>
      </c>
      <c r="N5173" s="44">
        <v>6.9045148470176287E-2</v>
      </c>
      <c r="O5173" s="161"/>
      <c r="P5173" s="162"/>
      <c r="Q5173" s="162"/>
      <c r="R5173" s="163"/>
      <c r="S5173" s="161"/>
      <c r="V5173" s="163"/>
      <c r="W5173" s="164"/>
      <c r="X5173" s="164"/>
    </row>
    <row r="5174" spans="10:24" x14ac:dyDescent="0.25">
      <c r="J5174">
        <v>5171</v>
      </c>
      <c r="K5174" s="43">
        <v>0.23877609058872995</v>
      </c>
      <c r="L5174">
        <v>0.81990788532538872</v>
      </c>
      <c r="M5174">
        <v>0.81669109622003244</v>
      </c>
      <c r="N5174" s="44">
        <v>0.17372632377740127</v>
      </c>
      <c r="O5174" s="161"/>
      <c r="P5174" s="162"/>
      <c r="Q5174" s="162"/>
      <c r="R5174" s="163"/>
      <c r="S5174" s="161"/>
      <c r="V5174" s="163"/>
      <c r="W5174" s="164"/>
      <c r="X5174" s="164"/>
    </row>
    <row r="5175" spans="10:24" x14ac:dyDescent="0.25">
      <c r="J5175">
        <v>5172</v>
      </c>
      <c r="K5175" s="43">
        <v>0.69240740665150757</v>
      </c>
      <c r="L5175">
        <v>0.42330952454285664</v>
      </c>
      <c r="M5175">
        <v>0.66658710785403585</v>
      </c>
      <c r="N5175" s="44">
        <v>0.21922463966542871</v>
      </c>
      <c r="O5175" s="161"/>
      <c r="P5175" s="162"/>
      <c r="Q5175" s="162"/>
      <c r="R5175" s="163"/>
      <c r="S5175" s="161"/>
      <c r="V5175" s="163"/>
      <c r="W5175" s="164"/>
      <c r="X5175" s="164"/>
    </row>
    <row r="5176" spans="10:24" x14ac:dyDescent="0.25">
      <c r="J5176">
        <v>5173</v>
      </c>
      <c r="K5176" s="43">
        <v>0.73411373417104264</v>
      </c>
      <c r="L5176">
        <v>0.59842964728475867</v>
      </c>
      <c r="M5176">
        <v>0.10425839098102074</v>
      </c>
      <c r="N5176" s="44">
        <v>0.53081055906172681</v>
      </c>
      <c r="O5176" s="161"/>
      <c r="P5176" s="162"/>
      <c r="Q5176" s="162"/>
      <c r="R5176" s="163"/>
      <c r="S5176" s="161"/>
      <c r="V5176" s="163"/>
      <c r="W5176" s="164"/>
      <c r="X5176" s="164"/>
    </row>
    <row r="5177" spans="10:24" x14ac:dyDescent="0.25">
      <c r="J5177">
        <v>5174</v>
      </c>
      <c r="K5177" s="43">
        <v>0.25647916423323691</v>
      </c>
      <c r="L5177">
        <v>0.70939626857005544</v>
      </c>
      <c r="M5177">
        <v>0.45272007759087274</v>
      </c>
      <c r="N5177" s="44">
        <v>2.5821256920896762E-2</v>
      </c>
      <c r="O5177" s="161"/>
      <c r="P5177" s="162"/>
      <c r="Q5177" s="162"/>
      <c r="R5177" s="163"/>
      <c r="S5177" s="161"/>
      <c r="V5177" s="163"/>
      <c r="W5177" s="164"/>
      <c r="X5177" s="164"/>
    </row>
    <row r="5178" spans="10:24" x14ac:dyDescent="0.25">
      <c r="J5178">
        <v>5175</v>
      </c>
      <c r="K5178" s="43">
        <v>0.44465861660377526</v>
      </c>
      <c r="L5178">
        <v>0.69982879875984116</v>
      </c>
      <c r="M5178">
        <v>6.5307071595354871E-2</v>
      </c>
      <c r="N5178" s="44">
        <v>0.13735289355055058</v>
      </c>
      <c r="O5178" s="161"/>
      <c r="P5178" s="162"/>
      <c r="Q5178" s="162"/>
      <c r="R5178" s="163"/>
      <c r="S5178" s="161"/>
      <c r="V5178" s="163"/>
      <c r="W5178" s="164"/>
      <c r="X5178" s="164"/>
    </row>
    <row r="5179" spans="10:24" x14ac:dyDescent="0.25">
      <c r="J5179">
        <v>5176</v>
      </c>
      <c r="K5179" s="43">
        <v>0.12188558002176542</v>
      </c>
      <c r="L5179">
        <v>0.2627413333387949</v>
      </c>
      <c r="M5179">
        <v>0.23756592983337321</v>
      </c>
      <c r="N5179" s="44">
        <v>0.73513095396883388</v>
      </c>
      <c r="O5179" s="161"/>
      <c r="P5179" s="162"/>
      <c r="Q5179" s="162"/>
      <c r="R5179" s="163"/>
      <c r="S5179" s="161"/>
      <c r="V5179" s="163"/>
      <c r="W5179" s="164"/>
      <c r="X5179" s="164"/>
    </row>
    <row r="5180" spans="10:24" x14ac:dyDescent="0.25">
      <c r="J5180">
        <v>5177</v>
      </c>
      <c r="K5180" s="43">
        <v>0.69028602939497807</v>
      </c>
      <c r="L5180">
        <v>0.87765941662685043</v>
      </c>
      <c r="M5180">
        <v>0.11628901019030125</v>
      </c>
      <c r="N5180" s="44">
        <v>0.31234576717249596</v>
      </c>
      <c r="O5180" s="161"/>
      <c r="P5180" s="162"/>
      <c r="Q5180" s="162"/>
      <c r="R5180" s="163"/>
      <c r="S5180" s="161"/>
      <c r="V5180" s="163"/>
      <c r="W5180" s="164"/>
      <c r="X5180" s="164"/>
    </row>
    <row r="5181" spans="10:24" x14ac:dyDescent="0.25">
      <c r="J5181">
        <v>5178</v>
      </c>
      <c r="K5181" s="43">
        <v>0.34688933461451832</v>
      </c>
      <c r="L5181">
        <v>0.65619510701574635</v>
      </c>
      <c r="M5181">
        <v>4.4103607511706944E-2</v>
      </c>
      <c r="N5181" s="44">
        <v>0.48492342149164513</v>
      </c>
      <c r="O5181" s="161"/>
      <c r="P5181" s="162"/>
      <c r="Q5181" s="162"/>
      <c r="R5181" s="163"/>
      <c r="S5181" s="161"/>
      <c r="V5181" s="163"/>
      <c r="W5181" s="164"/>
      <c r="X5181" s="164"/>
    </row>
    <row r="5182" spans="10:24" x14ac:dyDescent="0.25">
      <c r="J5182">
        <v>5179</v>
      </c>
      <c r="K5182" s="43">
        <v>0.7877788811748907</v>
      </c>
      <c r="L5182">
        <v>0.77367009753711458</v>
      </c>
      <c r="M5182">
        <v>0.39252141514714689</v>
      </c>
      <c r="N5182" s="44">
        <v>4.2239539409079874E-2</v>
      </c>
      <c r="O5182" s="161"/>
      <c r="P5182" s="162"/>
      <c r="Q5182" s="162"/>
      <c r="R5182" s="163"/>
      <c r="S5182" s="161"/>
      <c r="V5182" s="163"/>
      <c r="W5182" s="164"/>
      <c r="X5182" s="164"/>
    </row>
    <row r="5183" spans="10:24" x14ac:dyDescent="0.25">
      <c r="J5183">
        <v>5180</v>
      </c>
      <c r="K5183" s="43">
        <v>0.75354186315024607</v>
      </c>
      <c r="L5183">
        <v>0.21915775968077467</v>
      </c>
      <c r="M5183">
        <v>0.20255923216000926</v>
      </c>
      <c r="N5183" s="44">
        <v>0.18845815125709287</v>
      </c>
      <c r="O5183" s="161"/>
      <c r="P5183" s="162"/>
      <c r="Q5183" s="162"/>
      <c r="R5183" s="163"/>
      <c r="S5183" s="161"/>
      <c r="V5183" s="163"/>
      <c r="W5183" s="164"/>
      <c r="X5183" s="164"/>
    </row>
    <row r="5184" spans="10:24" x14ac:dyDescent="0.25">
      <c r="J5184">
        <v>5181</v>
      </c>
      <c r="K5184" s="43">
        <v>0.59436121679624054</v>
      </c>
      <c r="L5184">
        <v>0.59014616533631847</v>
      </c>
      <c r="M5184">
        <v>0.69272894747168023</v>
      </c>
      <c r="N5184" s="44">
        <v>0.82960114753098235</v>
      </c>
      <c r="O5184" s="161"/>
      <c r="P5184" s="162"/>
      <c r="Q5184" s="162"/>
      <c r="R5184" s="163"/>
      <c r="S5184" s="161"/>
      <c r="V5184" s="163"/>
      <c r="W5184" s="164"/>
      <c r="X5184" s="164"/>
    </row>
    <row r="5185" spans="10:24" x14ac:dyDescent="0.25">
      <c r="J5185">
        <v>5182</v>
      </c>
      <c r="K5185" s="43">
        <v>9.6658605182774027E-2</v>
      </c>
      <c r="L5185">
        <v>0.28949378933458725</v>
      </c>
      <c r="M5185">
        <v>0.32714426033538502</v>
      </c>
      <c r="N5185" s="44">
        <v>8.459046258331715E-2</v>
      </c>
      <c r="O5185" s="161"/>
      <c r="P5185" s="162"/>
      <c r="Q5185" s="162"/>
      <c r="R5185" s="163"/>
      <c r="S5185" s="161"/>
      <c r="V5185" s="163"/>
      <c r="W5185" s="164"/>
      <c r="X5185" s="164"/>
    </row>
    <row r="5186" spans="10:24" x14ac:dyDescent="0.25">
      <c r="J5186">
        <v>5183</v>
      </c>
      <c r="K5186" s="43">
        <v>0.32279537548496495</v>
      </c>
      <c r="L5186">
        <v>0.33516546448904239</v>
      </c>
      <c r="M5186">
        <v>0.33529674361604378</v>
      </c>
      <c r="N5186" s="44">
        <v>0.45200252626082016</v>
      </c>
      <c r="O5186" s="161"/>
      <c r="P5186" s="162"/>
      <c r="Q5186" s="162"/>
      <c r="R5186" s="163"/>
      <c r="S5186" s="161"/>
      <c r="V5186" s="163"/>
      <c r="W5186" s="164"/>
      <c r="X5186" s="164"/>
    </row>
    <row r="5187" spans="10:24" x14ac:dyDescent="0.25">
      <c r="J5187">
        <v>5184</v>
      </c>
      <c r="K5187" s="43">
        <v>0.90921048834747731</v>
      </c>
      <c r="L5187">
        <v>5.5390035798463133E-2</v>
      </c>
      <c r="M5187">
        <v>0.15525146612561835</v>
      </c>
      <c r="N5187" s="44">
        <v>9.9716744326291296E-2</v>
      </c>
      <c r="O5187" s="161"/>
      <c r="P5187" s="162"/>
      <c r="Q5187" s="162"/>
      <c r="R5187" s="163"/>
      <c r="S5187" s="161"/>
      <c r="V5187" s="163"/>
      <c r="W5187" s="164"/>
      <c r="X5187" s="164"/>
    </row>
    <row r="5188" spans="10:24" x14ac:dyDescent="0.25">
      <c r="J5188">
        <v>5185</v>
      </c>
      <c r="K5188" s="43">
        <v>0.21218767373956038</v>
      </c>
      <c r="L5188">
        <v>0.91273233079817595</v>
      </c>
      <c r="M5188">
        <v>0.12156727966263126</v>
      </c>
      <c r="N5188" s="44">
        <v>0.26212584176306586</v>
      </c>
      <c r="O5188" s="161"/>
      <c r="P5188" s="162"/>
      <c r="Q5188" s="162"/>
      <c r="R5188" s="163"/>
      <c r="S5188" s="161"/>
      <c r="V5188" s="163"/>
      <c r="W5188" s="164"/>
      <c r="X5188" s="164"/>
    </row>
    <row r="5189" spans="10:24" x14ac:dyDescent="0.25">
      <c r="J5189">
        <v>5186</v>
      </c>
      <c r="K5189" s="43">
        <v>0.65045760995722346</v>
      </c>
      <c r="L5189">
        <v>0.13127243651915421</v>
      </c>
      <c r="M5189">
        <v>0.42889335365540826</v>
      </c>
      <c r="N5189" s="44">
        <v>0.22298608978177858</v>
      </c>
      <c r="O5189" s="161"/>
      <c r="P5189" s="162"/>
      <c r="Q5189" s="162"/>
      <c r="R5189" s="163"/>
      <c r="S5189" s="161"/>
      <c r="V5189" s="163"/>
      <c r="W5189" s="164"/>
      <c r="X5189" s="164"/>
    </row>
    <row r="5190" spans="10:24" x14ac:dyDescent="0.25">
      <c r="J5190">
        <v>5187</v>
      </c>
      <c r="K5190" s="43">
        <v>0.45930278410009551</v>
      </c>
      <c r="L5190">
        <v>0.98779240417083292</v>
      </c>
      <c r="M5190">
        <v>0.54166736931128501</v>
      </c>
      <c r="N5190" s="44">
        <v>0.5761244779279604</v>
      </c>
      <c r="O5190" s="161"/>
      <c r="P5190" s="162"/>
      <c r="Q5190" s="162"/>
      <c r="R5190" s="163"/>
      <c r="S5190" s="161"/>
      <c r="V5190" s="163"/>
      <c r="W5190" s="164"/>
      <c r="X5190" s="164"/>
    </row>
    <row r="5191" spans="10:24" x14ac:dyDescent="0.25">
      <c r="J5191">
        <v>5188</v>
      </c>
      <c r="K5191" s="43">
        <v>0.15160249027877959</v>
      </c>
      <c r="L5191">
        <v>0.11757527786320077</v>
      </c>
      <c r="M5191">
        <v>0.85999424338083774</v>
      </c>
      <c r="N5191" s="44">
        <v>0.67751444551518658</v>
      </c>
      <c r="O5191" s="161"/>
      <c r="P5191" s="162"/>
      <c r="Q5191" s="162"/>
      <c r="R5191" s="163"/>
      <c r="S5191" s="161"/>
      <c r="V5191" s="163"/>
      <c r="W5191" s="164"/>
      <c r="X5191" s="164"/>
    </row>
    <row r="5192" spans="10:24" x14ac:dyDescent="0.25">
      <c r="J5192">
        <v>5189</v>
      </c>
      <c r="K5192" s="43">
        <v>0.718915760270745</v>
      </c>
      <c r="L5192">
        <v>7.520804068428022E-2</v>
      </c>
      <c r="M5192">
        <v>0.70934824298065446</v>
      </c>
      <c r="N5192" s="44">
        <v>0.2657394564222717</v>
      </c>
      <c r="O5192" s="161"/>
      <c r="P5192" s="162"/>
      <c r="Q5192" s="162"/>
      <c r="R5192" s="163"/>
      <c r="S5192" s="161"/>
      <c r="V5192" s="163"/>
      <c r="W5192" s="164"/>
      <c r="X5192" s="164"/>
    </row>
    <row r="5193" spans="10:24" x14ac:dyDescent="0.25">
      <c r="J5193">
        <v>5190</v>
      </c>
      <c r="K5193" s="43">
        <v>0.14582291655904356</v>
      </c>
      <c r="L5193">
        <v>0.18773118791692245</v>
      </c>
      <c r="M5193">
        <v>0.7160065729334687</v>
      </c>
      <c r="N5193" s="44">
        <v>0.9363421431902238</v>
      </c>
      <c r="O5193" s="161"/>
      <c r="P5193" s="162"/>
      <c r="Q5193" s="162"/>
      <c r="R5193" s="163"/>
      <c r="S5193" s="161"/>
      <c r="V5193" s="163"/>
      <c r="W5193" s="164"/>
      <c r="X5193" s="164"/>
    </row>
    <row r="5194" spans="10:24" x14ac:dyDescent="0.25">
      <c r="J5194">
        <v>5191</v>
      </c>
      <c r="K5194" s="43">
        <v>0.23696927828492587</v>
      </c>
      <c r="L5194">
        <v>0.76587728597220872</v>
      </c>
      <c r="M5194">
        <v>0.77499852072201281</v>
      </c>
      <c r="N5194" s="44">
        <v>0.14132882452175644</v>
      </c>
      <c r="O5194" s="161"/>
      <c r="P5194" s="162"/>
      <c r="Q5194" s="162"/>
      <c r="R5194" s="163"/>
      <c r="S5194" s="161"/>
      <c r="V5194" s="163"/>
      <c r="W5194" s="164"/>
      <c r="X5194" s="164"/>
    </row>
    <row r="5195" spans="10:24" x14ac:dyDescent="0.25">
      <c r="J5195">
        <v>5192</v>
      </c>
      <c r="K5195" s="43">
        <v>0.68009400426104816</v>
      </c>
      <c r="L5195">
        <v>0.33665477396435817</v>
      </c>
      <c r="M5195">
        <v>0.384619868440228</v>
      </c>
      <c r="N5195" s="44">
        <v>0.18608053200270613</v>
      </c>
      <c r="O5195" s="161"/>
      <c r="P5195" s="162"/>
      <c r="Q5195" s="162"/>
      <c r="R5195" s="163"/>
      <c r="S5195" s="161"/>
      <c r="V5195" s="163"/>
      <c r="W5195" s="164"/>
      <c r="X5195" s="164"/>
    </row>
    <row r="5196" spans="10:24" x14ac:dyDescent="0.25">
      <c r="J5196">
        <v>5193</v>
      </c>
      <c r="K5196" s="43">
        <v>0.1216232874413995</v>
      </c>
      <c r="L5196">
        <v>0.9797090229201767</v>
      </c>
      <c r="M5196">
        <v>0.58867987973875868</v>
      </c>
      <c r="N5196" s="44">
        <v>0.33241198205818301</v>
      </c>
      <c r="O5196" s="161"/>
      <c r="P5196" s="162"/>
      <c r="Q5196" s="162"/>
      <c r="R5196" s="163"/>
      <c r="S5196" s="161"/>
      <c r="V5196" s="163"/>
      <c r="W5196" s="164"/>
      <c r="X5196" s="164"/>
    </row>
    <row r="5197" spans="10:24" x14ac:dyDescent="0.25">
      <c r="J5197">
        <v>5194</v>
      </c>
      <c r="K5197" s="43">
        <v>0.47777010420311261</v>
      </c>
      <c r="L5197">
        <v>0.74305001154103101</v>
      </c>
      <c r="M5197">
        <v>0.84174184068384028</v>
      </c>
      <c r="N5197" s="44">
        <v>0.1851656729643355</v>
      </c>
      <c r="O5197" s="161"/>
      <c r="P5197" s="162"/>
      <c r="Q5197" s="162"/>
      <c r="R5197" s="163"/>
      <c r="S5197" s="161"/>
      <c r="V5197" s="163"/>
      <c r="W5197" s="164"/>
      <c r="X5197" s="164"/>
    </row>
    <row r="5198" spans="10:24" x14ac:dyDescent="0.25">
      <c r="J5198">
        <v>5195</v>
      </c>
      <c r="K5198" s="43">
        <v>0.46012468980430654</v>
      </c>
      <c r="L5198">
        <v>0.81973002175349252</v>
      </c>
      <c r="M5198">
        <v>4.0693432872279112E-2</v>
      </c>
      <c r="N5198" s="44">
        <v>0.74587296578760354</v>
      </c>
      <c r="O5198" s="161"/>
      <c r="P5198" s="162"/>
      <c r="Q5198" s="162"/>
      <c r="R5198" s="163"/>
      <c r="S5198" s="161"/>
      <c r="V5198" s="163"/>
      <c r="W5198" s="164"/>
      <c r="X5198" s="164"/>
    </row>
    <row r="5199" spans="10:24" x14ac:dyDescent="0.25">
      <c r="J5199">
        <v>5196</v>
      </c>
      <c r="K5199" s="43">
        <v>0.15950433030244326</v>
      </c>
      <c r="L5199">
        <v>0.44726750819345795</v>
      </c>
      <c r="M5199">
        <v>0.60421200194858959</v>
      </c>
      <c r="N5199" s="44">
        <v>0.56365246166988126</v>
      </c>
      <c r="O5199" s="161"/>
      <c r="P5199" s="162"/>
      <c r="Q5199" s="162"/>
      <c r="R5199" s="163"/>
      <c r="S5199" s="161"/>
      <c r="V5199" s="163"/>
      <c r="W5199" s="164"/>
      <c r="X5199" s="164"/>
    </row>
    <row r="5200" spans="10:24" x14ac:dyDescent="0.25">
      <c r="J5200">
        <v>5197</v>
      </c>
      <c r="K5200" s="43">
        <v>0.86399706624966877</v>
      </c>
      <c r="L5200">
        <v>0.18173538663951805</v>
      </c>
      <c r="M5200">
        <v>0.95202686193143671</v>
      </c>
      <c r="N5200" s="44">
        <v>0.64627833388101275</v>
      </c>
      <c r="O5200" s="161"/>
      <c r="P5200" s="162"/>
      <c r="Q5200" s="162"/>
      <c r="R5200" s="163"/>
      <c r="S5200" s="161"/>
      <c r="V5200" s="163"/>
      <c r="W5200" s="164"/>
      <c r="X5200" s="164"/>
    </row>
    <row r="5201" spans="10:24" x14ac:dyDescent="0.25">
      <c r="J5201">
        <v>5198</v>
      </c>
      <c r="K5201" s="43">
        <v>0.32063384450219656</v>
      </c>
      <c r="L5201">
        <v>0.30617192520539205</v>
      </c>
      <c r="M5201">
        <v>0.94555967601590396</v>
      </c>
      <c r="N5201" s="44">
        <v>0.75178562829641249</v>
      </c>
      <c r="O5201" s="161"/>
      <c r="P5201" s="162"/>
      <c r="Q5201" s="162"/>
      <c r="R5201" s="163"/>
      <c r="S5201" s="161"/>
      <c r="V5201" s="163"/>
      <c r="W5201" s="164"/>
      <c r="X5201" s="164"/>
    </row>
    <row r="5202" spans="10:24" x14ac:dyDescent="0.25">
      <c r="J5202">
        <v>5199</v>
      </c>
      <c r="K5202" s="43">
        <v>0.19090482328697034</v>
      </c>
      <c r="L5202">
        <v>0.26528853012699605</v>
      </c>
      <c r="M5202">
        <v>0.73429090833860489</v>
      </c>
      <c r="N5202" s="44">
        <v>0.98308457762948931</v>
      </c>
      <c r="O5202" s="161"/>
      <c r="P5202" s="162"/>
      <c r="Q5202" s="162"/>
      <c r="R5202" s="163"/>
      <c r="S5202" s="161"/>
      <c r="V5202" s="163"/>
      <c r="W5202" s="164"/>
      <c r="X5202" s="164"/>
    </row>
    <row r="5203" spans="10:24" x14ac:dyDescent="0.25">
      <c r="J5203">
        <v>5200</v>
      </c>
      <c r="K5203" s="43">
        <v>0.54765699516017174</v>
      </c>
      <c r="L5203">
        <v>0.94492452784834602</v>
      </c>
      <c r="M5203">
        <v>0.96833946284682182</v>
      </c>
      <c r="N5203" s="44">
        <v>0.90489991241738532</v>
      </c>
      <c r="O5203" s="161"/>
      <c r="P5203" s="162"/>
      <c r="Q5203" s="162"/>
      <c r="R5203" s="163"/>
      <c r="S5203" s="161"/>
      <c r="V5203" s="163"/>
      <c r="W5203" s="164"/>
      <c r="X5203" s="164"/>
    </row>
    <row r="5204" spans="10:24" x14ac:dyDescent="0.25">
      <c r="J5204">
        <v>5201</v>
      </c>
      <c r="K5204" s="43">
        <v>0.75368181180084415</v>
      </c>
      <c r="L5204">
        <v>0.43454033834459116</v>
      </c>
      <c r="M5204">
        <v>0.90704353381883462</v>
      </c>
      <c r="N5204" s="44">
        <v>0.30311015836033628</v>
      </c>
      <c r="O5204" s="161"/>
      <c r="P5204" s="162"/>
      <c r="Q5204" s="162"/>
      <c r="R5204" s="163"/>
      <c r="S5204" s="161"/>
      <c r="V5204" s="163"/>
      <c r="W5204" s="164"/>
      <c r="X5204" s="164"/>
    </row>
    <row r="5205" spans="10:24" x14ac:dyDescent="0.25">
      <c r="J5205">
        <v>5202</v>
      </c>
      <c r="K5205" s="43">
        <v>0.38368359241714611</v>
      </c>
      <c r="L5205">
        <v>6.8499850504254334E-2</v>
      </c>
      <c r="M5205">
        <v>0.25610354233092381</v>
      </c>
      <c r="N5205" s="44">
        <v>0.22387135024620952</v>
      </c>
      <c r="O5205" s="161"/>
      <c r="P5205" s="162"/>
      <c r="Q5205" s="162"/>
      <c r="R5205" s="163"/>
      <c r="S5205" s="161"/>
      <c r="V5205" s="163"/>
      <c r="W5205" s="164"/>
      <c r="X5205" s="164"/>
    </row>
    <row r="5206" spans="10:24" x14ac:dyDescent="0.25">
      <c r="J5206">
        <v>5203</v>
      </c>
      <c r="K5206" s="43">
        <v>0.61226683404118787</v>
      </c>
      <c r="L5206">
        <v>0.37115608297774627</v>
      </c>
      <c r="M5206">
        <v>0.27907931918705342</v>
      </c>
      <c r="N5206" s="44">
        <v>0.5750412519726944</v>
      </c>
      <c r="O5206" s="161"/>
      <c r="P5206" s="162"/>
      <c r="Q5206" s="162"/>
      <c r="R5206" s="163"/>
      <c r="S5206" s="161"/>
      <c r="V5206" s="163"/>
      <c r="W5206" s="164"/>
      <c r="X5206" s="164"/>
    </row>
    <row r="5207" spans="10:24" x14ac:dyDescent="0.25">
      <c r="J5207">
        <v>5204</v>
      </c>
      <c r="K5207" s="43">
        <v>0.87360124780970849</v>
      </c>
      <c r="L5207">
        <v>0.1715172803122621</v>
      </c>
      <c r="M5207">
        <v>0.96288340599050737</v>
      </c>
      <c r="N5207" s="44">
        <v>0.59956631730904297</v>
      </c>
      <c r="O5207" s="161"/>
      <c r="P5207" s="162"/>
      <c r="Q5207" s="162"/>
      <c r="R5207" s="163"/>
      <c r="S5207" s="161"/>
      <c r="V5207" s="163"/>
      <c r="W5207" s="164"/>
      <c r="X5207" s="164"/>
    </row>
    <row r="5208" spans="10:24" x14ac:dyDescent="0.25">
      <c r="J5208">
        <v>5205</v>
      </c>
      <c r="K5208" s="43">
        <v>0.79129864719438869</v>
      </c>
      <c r="L5208">
        <v>0.90271946323448304</v>
      </c>
      <c r="M5208">
        <v>0.51985168648589586</v>
      </c>
      <c r="N5208" s="44">
        <v>0.32752626751779101</v>
      </c>
      <c r="O5208" s="161"/>
      <c r="P5208" s="162"/>
      <c r="Q5208" s="162"/>
      <c r="R5208" s="163"/>
      <c r="S5208" s="161"/>
      <c r="V5208" s="163"/>
      <c r="W5208" s="164"/>
      <c r="X5208" s="164"/>
    </row>
    <row r="5209" spans="10:24" x14ac:dyDescent="0.25">
      <c r="J5209">
        <v>5206</v>
      </c>
      <c r="K5209" s="43">
        <v>0.26920530012914656</v>
      </c>
      <c r="L5209">
        <v>1.4249370438994102E-2</v>
      </c>
      <c r="M5209">
        <v>0.33072712834990781</v>
      </c>
      <c r="N5209" s="44">
        <v>0.51952765640141185</v>
      </c>
      <c r="O5209" s="161"/>
      <c r="P5209" s="162"/>
      <c r="Q5209" s="162"/>
      <c r="R5209" s="163"/>
      <c r="S5209" s="161"/>
      <c r="V5209" s="163"/>
      <c r="W5209" s="164"/>
      <c r="X5209" s="164"/>
    </row>
    <row r="5210" spans="10:24" x14ac:dyDescent="0.25">
      <c r="J5210">
        <v>5207</v>
      </c>
      <c r="K5210" s="43">
        <v>0.35853366872995007</v>
      </c>
      <c r="L5210">
        <v>0.31970365853145721</v>
      </c>
      <c r="M5210">
        <v>0.76739958141725351</v>
      </c>
      <c r="N5210" s="44">
        <v>0.57548500497152588</v>
      </c>
      <c r="O5210" s="161"/>
      <c r="P5210" s="162"/>
      <c r="Q5210" s="162"/>
      <c r="R5210" s="163"/>
      <c r="S5210" s="161"/>
      <c r="V5210" s="163"/>
      <c r="W5210" s="164"/>
      <c r="X5210" s="164"/>
    </row>
    <row r="5211" spans="10:24" x14ac:dyDescent="0.25">
      <c r="J5211">
        <v>5208</v>
      </c>
      <c r="K5211" s="43">
        <v>0.46943570005409041</v>
      </c>
      <c r="L5211">
        <v>0.61641463524755413</v>
      </c>
      <c r="M5211">
        <v>0.39184355707789686</v>
      </c>
      <c r="N5211" s="44">
        <v>0.87037035786789452</v>
      </c>
      <c r="O5211" s="161"/>
      <c r="P5211" s="162"/>
      <c r="Q5211" s="162"/>
      <c r="R5211" s="163"/>
      <c r="S5211" s="161"/>
      <c r="V5211" s="163"/>
      <c r="W5211" s="164"/>
      <c r="X5211" s="164"/>
    </row>
    <row r="5212" spans="10:24" x14ac:dyDescent="0.25">
      <c r="J5212">
        <v>5209</v>
      </c>
      <c r="K5212" s="43">
        <v>0.65605573135706863</v>
      </c>
      <c r="L5212">
        <v>0.18597423623607845</v>
      </c>
      <c r="M5212">
        <v>0.94147091905035196</v>
      </c>
      <c r="N5212" s="44">
        <v>0.9896653216955783</v>
      </c>
      <c r="O5212" s="161"/>
      <c r="P5212" s="162"/>
      <c r="Q5212" s="162"/>
      <c r="R5212" s="163"/>
      <c r="S5212" s="161"/>
      <c r="V5212" s="163"/>
      <c r="W5212" s="164"/>
      <c r="X5212" s="164"/>
    </row>
    <row r="5213" spans="10:24" x14ac:dyDescent="0.25">
      <c r="J5213">
        <v>5210</v>
      </c>
      <c r="K5213" s="43">
        <v>0.11987227949625434</v>
      </c>
      <c r="L5213">
        <v>0.86936037182268744</v>
      </c>
      <c r="M5213">
        <v>0.59623594512965983</v>
      </c>
      <c r="N5213" s="44">
        <v>0.66347960742414724</v>
      </c>
      <c r="O5213" s="161"/>
      <c r="P5213" s="162"/>
      <c r="Q5213" s="162"/>
      <c r="R5213" s="163"/>
      <c r="S5213" s="161"/>
      <c r="V5213" s="163"/>
      <c r="W5213" s="164"/>
      <c r="X5213" s="164"/>
    </row>
    <row r="5214" spans="10:24" x14ac:dyDescent="0.25">
      <c r="J5214">
        <v>5211</v>
      </c>
      <c r="K5214" s="43">
        <v>5.8646901748863667E-2</v>
      </c>
      <c r="L5214">
        <v>0.17863534608861398</v>
      </c>
      <c r="M5214">
        <v>0.92085907038586667</v>
      </c>
      <c r="N5214" s="44">
        <v>0.43405024486267552</v>
      </c>
      <c r="O5214" s="161"/>
      <c r="P5214" s="162"/>
      <c r="Q5214" s="162"/>
      <c r="R5214" s="163"/>
      <c r="S5214" s="161"/>
      <c r="V5214" s="163"/>
      <c r="W5214" s="164"/>
      <c r="X5214" s="164"/>
    </row>
    <row r="5215" spans="10:24" x14ac:dyDescent="0.25">
      <c r="J5215">
        <v>5212</v>
      </c>
      <c r="K5215" s="43">
        <v>9.5485180490679999E-2</v>
      </c>
      <c r="L5215">
        <v>0.10877756968159635</v>
      </c>
      <c r="M5215">
        <v>0.19117798805343633</v>
      </c>
      <c r="N5215" s="44">
        <v>0.14033113088862992</v>
      </c>
      <c r="O5215" s="161"/>
      <c r="P5215" s="162"/>
      <c r="Q5215" s="162"/>
      <c r="R5215" s="163"/>
      <c r="S5215" s="161"/>
      <c r="V5215" s="163"/>
      <c r="W5215" s="164"/>
      <c r="X5215" s="164"/>
    </row>
    <row r="5216" spans="10:24" x14ac:dyDescent="0.25">
      <c r="J5216">
        <v>5213</v>
      </c>
      <c r="K5216" s="43">
        <v>0.65839560291724741</v>
      </c>
      <c r="L5216">
        <v>0.64629330163784504</v>
      </c>
      <c r="M5216">
        <v>0.34750550952891857</v>
      </c>
      <c r="N5216" s="44">
        <v>0.83514649436258992</v>
      </c>
      <c r="O5216" s="161"/>
      <c r="P5216" s="162"/>
      <c r="Q5216" s="162"/>
      <c r="R5216" s="163"/>
      <c r="S5216" s="161"/>
      <c r="V5216" s="163"/>
      <c r="W5216" s="164"/>
      <c r="X5216" s="164"/>
    </row>
    <row r="5217" spans="10:24" x14ac:dyDescent="0.25">
      <c r="J5217">
        <v>5214</v>
      </c>
      <c r="K5217" s="43">
        <v>0.19975795055600243</v>
      </c>
      <c r="L5217">
        <v>0.80457455606310868</v>
      </c>
      <c r="M5217">
        <v>0.8927871270382518</v>
      </c>
      <c r="N5217" s="44">
        <v>0.69412203057517385</v>
      </c>
      <c r="O5217" s="161"/>
      <c r="P5217" s="162"/>
      <c r="Q5217" s="162"/>
      <c r="R5217" s="163"/>
      <c r="S5217" s="161"/>
      <c r="V5217" s="163"/>
      <c r="W5217" s="164"/>
      <c r="X5217" s="164"/>
    </row>
    <row r="5218" spans="10:24" x14ac:dyDescent="0.25">
      <c r="J5218">
        <v>5215</v>
      </c>
      <c r="K5218" s="43">
        <v>0.77551588500578506</v>
      </c>
      <c r="L5218">
        <v>0.87191540013896918</v>
      </c>
      <c r="M5218">
        <v>0.61663678367136943</v>
      </c>
      <c r="N5218" s="44">
        <v>0.54603192171405179</v>
      </c>
      <c r="O5218" s="161"/>
      <c r="P5218" s="162"/>
      <c r="Q5218" s="162"/>
      <c r="R5218" s="163"/>
      <c r="S5218" s="161"/>
      <c r="V5218" s="163"/>
      <c r="W5218" s="164"/>
      <c r="X5218" s="164"/>
    </row>
    <row r="5219" spans="10:24" x14ac:dyDescent="0.25">
      <c r="J5219">
        <v>5216</v>
      </c>
      <c r="K5219" s="43">
        <v>0.96812400704836354</v>
      </c>
      <c r="L5219">
        <v>0.15708213614909872</v>
      </c>
      <c r="M5219">
        <v>0.18814859256791683</v>
      </c>
      <c r="N5219" s="44">
        <v>4.1539787351881019E-2</v>
      </c>
      <c r="O5219" s="161"/>
      <c r="P5219" s="162"/>
      <c r="Q5219" s="162"/>
      <c r="R5219" s="163"/>
      <c r="S5219" s="161"/>
      <c r="V5219" s="163"/>
      <c r="W5219" s="164"/>
      <c r="X5219" s="164"/>
    </row>
    <row r="5220" spans="10:24" x14ac:dyDescent="0.25">
      <c r="J5220">
        <v>5217</v>
      </c>
      <c r="K5220" s="43">
        <v>0.73822497461229508</v>
      </c>
      <c r="L5220">
        <v>0.17582204404758739</v>
      </c>
      <c r="M5220">
        <v>0.31758006273228401</v>
      </c>
      <c r="N5220" s="44">
        <v>0.69884407269044768</v>
      </c>
      <c r="O5220" s="161"/>
      <c r="P5220" s="162"/>
      <c r="Q5220" s="162"/>
      <c r="R5220" s="163"/>
      <c r="S5220" s="161"/>
      <c r="V5220" s="163"/>
      <c r="W5220" s="164"/>
      <c r="X5220" s="164"/>
    </row>
    <row r="5221" spans="10:24" x14ac:dyDescent="0.25">
      <c r="J5221">
        <v>5218</v>
      </c>
      <c r="K5221" s="43">
        <v>2.3151384409685893E-2</v>
      </c>
      <c r="L5221">
        <v>0.35980726532140406</v>
      </c>
      <c r="M5221">
        <v>0.69948226140415759</v>
      </c>
      <c r="N5221" s="44">
        <v>0.79231193308669268</v>
      </c>
      <c r="O5221" s="161"/>
      <c r="P5221" s="162"/>
      <c r="Q5221" s="162"/>
      <c r="R5221" s="163"/>
      <c r="S5221" s="161"/>
      <c r="V5221" s="163"/>
      <c r="W5221" s="164"/>
      <c r="X5221" s="164"/>
    </row>
    <row r="5222" spans="10:24" x14ac:dyDescent="0.25">
      <c r="J5222">
        <v>5219</v>
      </c>
      <c r="K5222" s="43">
        <v>0.9759299464433514</v>
      </c>
      <c r="L5222">
        <v>0.66720208472182452</v>
      </c>
      <c r="M5222">
        <v>0.51583832277366637</v>
      </c>
      <c r="N5222" s="44">
        <v>0.59097444412763611</v>
      </c>
      <c r="O5222" s="161"/>
      <c r="P5222" s="162"/>
      <c r="Q5222" s="162"/>
      <c r="R5222" s="163"/>
      <c r="S5222" s="161"/>
      <c r="V5222" s="163"/>
      <c r="W5222" s="164"/>
      <c r="X5222" s="164"/>
    </row>
    <row r="5223" spans="10:24" x14ac:dyDescent="0.25">
      <c r="J5223">
        <v>5220</v>
      </c>
      <c r="K5223" s="43">
        <v>0.64705458979665542</v>
      </c>
      <c r="L5223">
        <v>0.56581008085735585</v>
      </c>
      <c r="M5223">
        <v>0.93926697025011463</v>
      </c>
      <c r="N5223" s="44">
        <v>0.71273789563444712</v>
      </c>
      <c r="O5223" s="161"/>
      <c r="P5223" s="162"/>
      <c r="Q5223" s="162"/>
      <c r="R5223" s="163"/>
      <c r="S5223" s="161"/>
      <c r="V5223" s="163"/>
      <c r="W5223" s="164"/>
      <c r="X5223" s="164"/>
    </row>
    <row r="5224" spans="10:24" x14ac:dyDescent="0.25">
      <c r="J5224">
        <v>5221</v>
      </c>
      <c r="K5224" s="43">
        <v>0.65012376841839259</v>
      </c>
      <c r="L5224">
        <v>0.60235278337254927</v>
      </c>
      <c r="M5224">
        <v>0.25821439607826957</v>
      </c>
      <c r="N5224" s="44">
        <v>0.77970720387056847</v>
      </c>
      <c r="O5224" s="161"/>
      <c r="P5224" s="162"/>
      <c r="Q5224" s="162"/>
      <c r="R5224" s="163"/>
      <c r="S5224" s="161"/>
      <c r="V5224" s="163"/>
      <c r="W5224" s="164"/>
      <c r="X5224" s="164"/>
    </row>
    <row r="5225" spans="10:24" x14ac:dyDescent="0.25">
      <c r="J5225">
        <v>5222</v>
      </c>
      <c r="K5225" s="43">
        <v>1.7537456793732087E-2</v>
      </c>
      <c r="L5225">
        <v>0.45632170141004125</v>
      </c>
      <c r="M5225">
        <v>7.3318529391807497E-2</v>
      </c>
      <c r="N5225" s="44">
        <v>0.24553699306679733</v>
      </c>
      <c r="O5225" s="161"/>
      <c r="P5225" s="162"/>
      <c r="Q5225" s="162"/>
      <c r="R5225" s="163"/>
      <c r="S5225" s="161"/>
      <c r="V5225" s="163"/>
      <c r="W5225" s="164"/>
      <c r="X5225" s="164"/>
    </row>
    <row r="5226" spans="10:24" x14ac:dyDescent="0.25">
      <c r="J5226">
        <v>5223</v>
      </c>
      <c r="K5226" s="43">
        <v>0.86217064691994616</v>
      </c>
      <c r="L5226">
        <v>0.69698749848903285</v>
      </c>
      <c r="M5226">
        <v>0.39606089109701836</v>
      </c>
      <c r="N5226" s="44">
        <v>0.94684239740521525</v>
      </c>
      <c r="O5226" s="161"/>
      <c r="P5226" s="162"/>
      <c r="Q5226" s="162"/>
      <c r="R5226" s="163"/>
      <c r="S5226" s="161"/>
      <c r="V5226" s="163"/>
      <c r="W5226" s="164"/>
      <c r="X5226" s="164"/>
    </row>
    <row r="5227" spans="10:24" x14ac:dyDescent="0.25">
      <c r="J5227">
        <v>5224</v>
      </c>
      <c r="K5227" s="43">
        <v>0.86238102659953086</v>
      </c>
      <c r="L5227">
        <v>0.41006156952816397</v>
      </c>
      <c r="M5227">
        <v>0.35474602066437078</v>
      </c>
      <c r="N5227" s="44">
        <v>0.91784567946681539</v>
      </c>
      <c r="O5227" s="161"/>
      <c r="P5227" s="162"/>
      <c r="Q5227" s="162"/>
      <c r="R5227" s="163"/>
      <c r="S5227" s="161"/>
      <c r="V5227" s="163"/>
      <c r="W5227" s="164"/>
      <c r="X5227" s="164"/>
    </row>
    <row r="5228" spans="10:24" x14ac:dyDescent="0.25">
      <c r="J5228">
        <v>5225</v>
      </c>
      <c r="K5228" s="43">
        <v>0.26824683474547872</v>
      </c>
      <c r="L5228">
        <v>0.22576569639127753</v>
      </c>
      <c r="M5228">
        <v>0.91399548221866067</v>
      </c>
      <c r="N5228" s="44">
        <v>0.48788904051839954</v>
      </c>
      <c r="O5228" s="161"/>
      <c r="P5228" s="162"/>
      <c r="Q5228" s="162"/>
      <c r="R5228" s="163"/>
      <c r="S5228" s="161"/>
      <c r="V5228" s="163"/>
      <c r="W5228" s="164"/>
      <c r="X5228" s="164"/>
    </row>
    <row r="5229" spans="10:24" x14ac:dyDescent="0.25">
      <c r="J5229">
        <v>5226</v>
      </c>
      <c r="K5229" s="43">
        <v>0.78824461304786408</v>
      </c>
      <c r="L5229">
        <v>4.8671982262219915E-2</v>
      </c>
      <c r="M5229">
        <v>8.0040093246451782E-2</v>
      </c>
      <c r="N5229" s="44">
        <v>0.76862390321098684</v>
      </c>
      <c r="O5229" s="161"/>
      <c r="P5229" s="162"/>
      <c r="Q5229" s="162"/>
      <c r="R5229" s="163"/>
      <c r="S5229" s="161"/>
      <c r="V5229" s="163"/>
      <c r="W5229" s="164"/>
      <c r="X5229" s="164"/>
    </row>
    <row r="5230" spans="10:24" x14ac:dyDescent="0.25">
      <c r="J5230">
        <v>5227</v>
      </c>
      <c r="K5230" s="43">
        <v>1.3948004039765038E-2</v>
      </c>
      <c r="L5230">
        <v>9.1035683023721337E-3</v>
      </c>
      <c r="M5230">
        <v>0.39918982166586203</v>
      </c>
      <c r="N5230" s="44">
        <v>0.31891274368027211</v>
      </c>
      <c r="O5230" s="161"/>
      <c r="P5230" s="162"/>
      <c r="Q5230" s="162"/>
      <c r="R5230" s="163"/>
      <c r="S5230" s="161"/>
      <c r="V5230" s="163"/>
      <c r="W5230" s="164"/>
      <c r="X5230" s="164"/>
    </row>
    <row r="5231" spans="10:24" x14ac:dyDescent="0.25">
      <c r="J5231">
        <v>5228</v>
      </c>
      <c r="K5231" s="43">
        <v>0.70946491658483868</v>
      </c>
      <c r="L5231">
        <v>4.7967360616342214E-3</v>
      </c>
      <c r="M5231">
        <v>6.2568332187675768E-2</v>
      </c>
      <c r="N5231" s="44">
        <v>0.44509475527056575</v>
      </c>
      <c r="O5231" s="161"/>
      <c r="P5231" s="162"/>
      <c r="Q5231" s="162"/>
      <c r="R5231" s="163"/>
      <c r="S5231" s="161"/>
      <c r="V5231" s="163"/>
      <c r="W5231" s="164"/>
      <c r="X5231" s="164"/>
    </row>
    <row r="5232" spans="10:24" x14ac:dyDescent="0.25">
      <c r="J5232">
        <v>5229</v>
      </c>
      <c r="K5232" s="43">
        <v>0.7339662977276149</v>
      </c>
      <c r="L5232">
        <v>0.13797063336526461</v>
      </c>
      <c r="M5232">
        <v>0.85093316380810824</v>
      </c>
      <c r="N5232" s="44">
        <v>0.57094279033251794</v>
      </c>
      <c r="O5232" s="161"/>
      <c r="P5232" s="162"/>
      <c r="Q5232" s="162"/>
      <c r="R5232" s="163"/>
      <c r="S5232" s="161"/>
      <c r="V5232" s="163"/>
      <c r="W5232" s="164"/>
      <c r="X5232" s="164"/>
    </row>
    <row r="5233" spans="10:24" x14ac:dyDescent="0.25">
      <c r="J5233">
        <v>5230</v>
      </c>
      <c r="K5233" s="43">
        <v>0.89136898304350409</v>
      </c>
      <c r="L5233">
        <v>0.42612490204268394</v>
      </c>
      <c r="M5233">
        <v>5.3528595537168933E-2</v>
      </c>
      <c r="N5233" s="44">
        <v>8.812994166136201E-2</v>
      </c>
      <c r="O5233" s="161"/>
      <c r="P5233" s="162"/>
      <c r="Q5233" s="162"/>
      <c r="R5233" s="163"/>
      <c r="S5233" s="161"/>
      <c r="V5233" s="163"/>
      <c r="W5233" s="164"/>
      <c r="X5233" s="164"/>
    </row>
    <row r="5234" spans="10:24" x14ac:dyDescent="0.25">
      <c r="J5234">
        <v>5231</v>
      </c>
      <c r="K5234" s="43">
        <v>1.1614226865803712E-2</v>
      </c>
      <c r="L5234">
        <v>0.53836364147746774</v>
      </c>
      <c r="M5234">
        <v>0.83613593953646226</v>
      </c>
      <c r="N5234" s="44">
        <v>0.21746275352647471</v>
      </c>
      <c r="O5234" s="161"/>
      <c r="P5234" s="162"/>
      <c r="Q5234" s="162"/>
      <c r="R5234" s="163"/>
      <c r="S5234" s="161"/>
      <c r="V5234" s="163"/>
      <c r="W5234" s="164"/>
      <c r="X5234" s="164"/>
    </row>
    <row r="5235" spans="10:24" x14ac:dyDescent="0.25">
      <c r="J5235">
        <v>5232</v>
      </c>
      <c r="K5235" s="43">
        <v>0.44171234412898031</v>
      </c>
      <c r="L5235">
        <v>0.54422479987997741</v>
      </c>
      <c r="M5235">
        <v>0.47172347197122999</v>
      </c>
      <c r="N5235" s="44">
        <v>0.77674756240192455</v>
      </c>
      <c r="O5235" s="161"/>
      <c r="P5235" s="162"/>
      <c r="Q5235" s="162"/>
      <c r="R5235" s="163"/>
      <c r="S5235" s="161"/>
      <c r="V5235" s="163"/>
      <c r="W5235" s="164"/>
      <c r="X5235" s="164"/>
    </row>
    <row r="5236" spans="10:24" x14ac:dyDescent="0.25">
      <c r="J5236">
        <v>5233</v>
      </c>
      <c r="K5236" s="43">
        <v>0.5681892250577999</v>
      </c>
      <c r="L5236">
        <v>0.34530026750193599</v>
      </c>
      <c r="M5236">
        <v>0.32761571427579861</v>
      </c>
      <c r="N5236" s="44">
        <v>1.2548627363177745E-2</v>
      </c>
      <c r="O5236" s="161"/>
      <c r="P5236" s="162"/>
      <c r="Q5236" s="162"/>
      <c r="R5236" s="163"/>
      <c r="S5236" s="161"/>
      <c r="V5236" s="163"/>
      <c r="W5236" s="164"/>
      <c r="X5236" s="164"/>
    </row>
    <row r="5237" spans="10:24" x14ac:dyDescent="0.25">
      <c r="J5237">
        <v>5234</v>
      </c>
      <c r="K5237" s="43">
        <v>0.93770273390055792</v>
      </c>
      <c r="L5237">
        <v>0.65406432875957254</v>
      </c>
      <c r="M5237">
        <v>0.1063580381761986</v>
      </c>
      <c r="N5237" s="44">
        <v>0.10943147648475171</v>
      </c>
      <c r="O5237" s="161"/>
      <c r="P5237" s="162"/>
      <c r="Q5237" s="162"/>
      <c r="R5237" s="163"/>
      <c r="S5237" s="161"/>
      <c r="V5237" s="163"/>
      <c r="W5237" s="164"/>
      <c r="X5237" s="164"/>
    </row>
    <row r="5238" spans="10:24" x14ac:dyDescent="0.25">
      <c r="J5238">
        <v>5235</v>
      </c>
      <c r="K5238" s="43">
        <v>1.5224650857779132E-2</v>
      </c>
      <c r="L5238">
        <v>0.61549738203149662</v>
      </c>
      <c r="M5238">
        <v>0.56234748234819432</v>
      </c>
      <c r="N5238" s="44">
        <v>7.2620244802412248E-2</v>
      </c>
      <c r="O5238" s="161"/>
      <c r="P5238" s="162"/>
      <c r="Q5238" s="162"/>
      <c r="R5238" s="163"/>
      <c r="S5238" s="161"/>
      <c r="V5238" s="163"/>
      <c r="W5238" s="164"/>
      <c r="X5238" s="164"/>
    </row>
    <row r="5239" spans="10:24" x14ac:dyDescent="0.25">
      <c r="J5239">
        <v>5236</v>
      </c>
      <c r="K5239" s="43">
        <v>0.75307701158837159</v>
      </c>
      <c r="L5239">
        <v>0.43356587841191219</v>
      </c>
      <c r="M5239">
        <v>0.36130051397520824</v>
      </c>
      <c r="N5239" s="44">
        <v>0.93102797074852262</v>
      </c>
      <c r="O5239" s="161"/>
      <c r="P5239" s="162"/>
      <c r="Q5239" s="162"/>
      <c r="R5239" s="163"/>
      <c r="S5239" s="161"/>
      <c r="V5239" s="163"/>
      <c r="W5239" s="164"/>
      <c r="X5239" s="164"/>
    </row>
    <row r="5240" spans="10:24" x14ac:dyDescent="0.25">
      <c r="J5240">
        <v>5237</v>
      </c>
      <c r="K5240" s="43">
        <v>0.24095845260250137</v>
      </c>
      <c r="L5240">
        <v>0.32691889514016814</v>
      </c>
      <c r="M5240">
        <v>6.6487420508001494E-2</v>
      </c>
      <c r="N5240" s="44">
        <v>0.16303303950952663</v>
      </c>
      <c r="O5240" s="161"/>
      <c r="P5240" s="162"/>
      <c r="Q5240" s="162"/>
      <c r="R5240" s="163"/>
      <c r="S5240" s="161"/>
      <c r="V5240" s="163"/>
      <c r="W5240" s="164"/>
      <c r="X5240" s="164"/>
    </row>
    <row r="5241" spans="10:24" x14ac:dyDescent="0.25">
      <c r="J5241">
        <v>5238</v>
      </c>
      <c r="K5241" s="43">
        <v>0.84473024212610826</v>
      </c>
      <c r="L5241">
        <v>0.44770062923296983</v>
      </c>
      <c r="M5241">
        <v>6.8465214834994348E-2</v>
      </c>
      <c r="N5241" s="44">
        <v>0.4384828503313194</v>
      </c>
      <c r="O5241" s="161"/>
      <c r="P5241" s="162"/>
      <c r="Q5241" s="162"/>
      <c r="R5241" s="163"/>
      <c r="S5241" s="161"/>
      <c r="V5241" s="163"/>
      <c r="W5241" s="164"/>
      <c r="X5241" s="164"/>
    </row>
    <row r="5242" spans="10:24" x14ac:dyDescent="0.25">
      <c r="J5242">
        <v>5239</v>
      </c>
      <c r="K5242" s="43">
        <v>0.2578309552283633</v>
      </c>
      <c r="L5242">
        <v>0.96904004900119944</v>
      </c>
      <c r="M5242">
        <v>7.1499086825676961E-2</v>
      </c>
      <c r="N5242" s="44">
        <v>0.47028285907689626</v>
      </c>
      <c r="O5242" s="161"/>
      <c r="P5242" s="162"/>
      <c r="Q5242" s="162"/>
      <c r="R5242" s="163"/>
      <c r="S5242" s="161"/>
      <c r="V5242" s="163"/>
      <c r="W5242" s="164"/>
      <c r="X5242" s="164"/>
    </row>
    <row r="5243" spans="10:24" x14ac:dyDescent="0.25">
      <c r="J5243">
        <v>5240</v>
      </c>
      <c r="K5243" s="43">
        <v>0.18229287885156775</v>
      </c>
      <c r="L5243">
        <v>0.16831686290705816</v>
      </c>
      <c r="M5243">
        <v>0.73203533243645813</v>
      </c>
      <c r="N5243" s="44">
        <v>0.72868173244880352</v>
      </c>
      <c r="O5243" s="161"/>
      <c r="P5243" s="162"/>
      <c r="Q5243" s="162"/>
      <c r="R5243" s="163"/>
      <c r="S5243" s="161"/>
      <c r="V5243" s="163"/>
      <c r="W5243" s="164"/>
      <c r="X5243" s="164"/>
    </row>
    <row r="5244" spans="10:24" x14ac:dyDescent="0.25">
      <c r="J5244">
        <v>5241</v>
      </c>
      <c r="K5244" s="43">
        <v>0.40120976668578978</v>
      </c>
      <c r="L5244">
        <v>0.47117945171238318</v>
      </c>
      <c r="M5244">
        <v>0.72067988518034654</v>
      </c>
      <c r="N5244" s="44">
        <v>0.96593551688408852</v>
      </c>
      <c r="O5244" s="161"/>
      <c r="P5244" s="162"/>
      <c r="Q5244" s="162"/>
      <c r="R5244" s="163"/>
      <c r="S5244" s="161"/>
      <c r="V5244" s="163"/>
      <c r="W5244" s="164"/>
      <c r="X5244" s="164"/>
    </row>
    <row r="5245" spans="10:24" x14ac:dyDescent="0.25">
      <c r="J5245">
        <v>5242</v>
      </c>
      <c r="K5245" s="43">
        <v>0.59603894604277396</v>
      </c>
      <c r="L5245">
        <v>0.99935324719422369</v>
      </c>
      <c r="M5245">
        <v>0.43951789584226164</v>
      </c>
      <c r="N5245" s="44">
        <v>0.24945584162704215</v>
      </c>
      <c r="O5245" s="161"/>
      <c r="P5245" s="162"/>
      <c r="Q5245" s="162"/>
      <c r="R5245" s="163"/>
      <c r="S5245" s="161"/>
      <c r="V5245" s="163"/>
      <c r="W5245" s="164"/>
      <c r="X5245" s="164"/>
    </row>
    <row r="5246" spans="10:24" x14ac:dyDescent="0.25">
      <c r="J5246">
        <v>5243</v>
      </c>
      <c r="K5246" s="43">
        <v>0.27058115764294444</v>
      </c>
      <c r="L5246">
        <v>0.57992017907302151</v>
      </c>
      <c r="M5246">
        <v>0.96649976671772009</v>
      </c>
      <c r="N5246" s="44">
        <v>0.69550949357217806</v>
      </c>
      <c r="O5246" s="161"/>
      <c r="P5246" s="162"/>
      <c r="Q5246" s="162"/>
      <c r="R5246" s="163"/>
      <c r="S5246" s="161"/>
      <c r="V5246" s="163"/>
      <c r="W5246" s="164"/>
      <c r="X5246" s="164"/>
    </row>
    <row r="5247" spans="10:24" x14ac:dyDescent="0.25">
      <c r="J5247">
        <v>5244</v>
      </c>
      <c r="K5247" s="43">
        <v>0.58900703794980358</v>
      </c>
      <c r="L5247">
        <v>0.92195064276060656</v>
      </c>
      <c r="M5247">
        <v>0.27433880424286528</v>
      </c>
      <c r="N5247" s="44">
        <v>0.11322562877316578</v>
      </c>
      <c r="O5247" s="161"/>
      <c r="P5247" s="162"/>
      <c r="Q5247" s="162"/>
      <c r="R5247" s="163"/>
      <c r="S5247" s="161"/>
      <c r="V5247" s="163"/>
      <c r="W5247" s="164"/>
      <c r="X5247" s="164"/>
    </row>
    <row r="5248" spans="10:24" x14ac:dyDescent="0.25">
      <c r="J5248">
        <v>5245</v>
      </c>
      <c r="K5248" s="43">
        <v>0.27670172084126587</v>
      </c>
      <c r="L5248">
        <v>0.36457476807701561</v>
      </c>
      <c r="M5248">
        <v>0.88497335642922592</v>
      </c>
      <c r="N5248" s="44">
        <v>0.63038764357670685</v>
      </c>
      <c r="O5248" s="161"/>
      <c r="P5248" s="162"/>
      <c r="Q5248" s="162"/>
      <c r="R5248" s="163"/>
      <c r="S5248" s="161"/>
      <c r="V5248" s="163"/>
      <c r="W5248" s="164"/>
      <c r="X5248" s="164"/>
    </row>
    <row r="5249" spans="10:24" x14ac:dyDescent="0.25">
      <c r="J5249">
        <v>5246</v>
      </c>
      <c r="K5249" s="43">
        <v>0.15330381024283912</v>
      </c>
      <c r="L5249">
        <v>0.8230447081861898</v>
      </c>
      <c r="M5249">
        <v>0.55239463100705555</v>
      </c>
      <c r="N5249" s="44">
        <v>0.58406933690803398</v>
      </c>
      <c r="O5249" s="161"/>
      <c r="P5249" s="162"/>
      <c r="Q5249" s="162"/>
      <c r="R5249" s="163"/>
      <c r="S5249" s="161"/>
      <c r="V5249" s="163"/>
      <c r="W5249" s="164"/>
      <c r="X5249" s="164"/>
    </row>
    <row r="5250" spans="10:24" x14ac:dyDescent="0.25">
      <c r="J5250">
        <v>5247</v>
      </c>
      <c r="K5250" s="43">
        <v>7.9452607103486672E-2</v>
      </c>
      <c r="L5250">
        <v>0.57154761227467266</v>
      </c>
      <c r="M5250">
        <v>0.75853469985154764</v>
      </c>
      <c r="N5250" s="44">
        <v>0.90120720569958568</v>
      </c>
      <c r="O5250" s="161"/>
      <c r="P5250" s="162"/>
      <c r="Q5250" s="162"/>
      <c r="R5250" s="163"/>
      <c r="S5250" s="161"/>
      <c r="V5250" s="163"/>
      <c r="W5250" s="164"/>
      <c r="X5250" s="164"/>
    </row>
    <row r="5251" spans="10:24" x14ac:dyDescent="0.25">
      <c r="J5251">
        <v>5248</v>
      </c>
      <c r="K5251" s="43">
        <v>0.95754685002917495</v>
      </c>
      <c r="L5251">
        <v>0.14585433883198284</v>
      </c>
      <c r="M5251">
        <v>0.93991137705526018</v>
      </c>
      <c r="N5251" s="44">
        <v>0.17402375007248116</v>
      </c>
      <c r="O5251" s="161"/>
      <c r="P5251" s="162"/>
      <c r="Q5251" s="162"/>
      <c r="R5251" s="163"/>
      <c r="S5251" s="161"/>
      <c r="V5251" s="163"/>
      <c r="W5251" s="164"/>
      <c r="X5251" s="164"/>
    </row>
    <row r="5252" spans="10:24" x14ac:dyDescent="0.25">
      <c r="J5252">
        <v>5249</v>
      </c>
      <c r="K5252" s="43">
        <v>0.6071778443702448</v>
      </c>
      <c r="L5252">
        <v>0.44811110782490315</v>
      </c>
      <c r="M5252">
        <v>0.51423053920988759</v>
      </c>
      <c r="N5252" s="44">
        <v>0.12293875510874797</v>
      </c>
      <c r="O5252" s="161"/>
      <c r="P5252" s="162"/>
      <c r="Q5252" s="162"/>
      <c r="R5252" s="163"/>
      <c r="S5252" s="161"/>
      <c r="V5252" s="163"/>
      <c r="W5252" s="164"/>
      <c r="X5252" s="164"/>
    </row>
    <row r="5253" spans="10:24" x14ac:dyDescent="0.25">
      <c r="J5253">
        <v>5250</v>
      </c>
      <c r="K5253" s="43">
        <v>0.62847524908311336</v>
      </c>
      <c r="L5253">
        <v>0.81051867379715881</v>
      </c>
      <c r="M5253">
        <v>0.88723037006300842</v>
      </c>
      <c r="N5253" s="44">
        <v>0.48065989239122853</v>
      </c>
      <c r="O5253" s="161"/>
      <c r="P5253" s="162"/>
      <c r="Q5253" s="162"/>
      <c r="R5253" s="163"/>
      <c r="S5253" s="161"/>
      <c r="V5253" s="163"/>
      <c r="W5253" s="164"/>
      <c r="X5253" s="164"/>
    </row>
    <row r="5254" spans="10:24" x14ac:dyDescent="0.25">
      <c r="J5254">
        <v>5251</v>
      </c>
      <c r="K5254" s="43">
        <v>0.36391621255000051</v>
      </c>
      <c r="L5254">
        <v>0.75056270130851488</v>
      </c>
      <c r="M5254">
        <v>0.6829275909458743</v>
      </c>
      <c r="N5254" s="44">
        <v>0.64803400566344838</v>
      </c>
      <c r="O5254" s="161"/>
      <c r="P5254" s="162"/>
      <c r="Q5254" s="162"/>
      <c r="R5254" s="163"/>
      <c r="S5254" s="161"/>
      <c r="V5254" s="163"/>
      <c r="W5254" s="164"/>
      <c r="X5254" s="164"/>
    </row>
    <row r="5255" spans="10:24" x14ac:dyDescent="0.25">
      <c r="J5255">
        <v>5252</v>
      </c>
      <c r="K5255" s="43">
        <v>0.45819094712563946</v>
      </c>
      <c r="L5255">
        <v>0.11860184607012547</v>
      </c>
      <c r="M5255">
        <v>0.14149939629395691</v>
      </c>
      <c r="N5255" s="44">
        <v>0.1374110000139771</v>
      </c>
      <c r="O5255" s="161"/>
      <c r="P5255" s="162"/>
      <c r="Q5255" s="162"/>
      <c r="R5255" s="163"/>
      <c r="S5255" s="161"/>
      <c r="V5255" s="163"/>
      <c r="W5255" s="164"/>
      <c r="X5255" s="164"/>
    </row>
    <row r="5256" spans="10:24" x14ac:dyDescent="0.25">
      <c r="J5256">
        <v>5253</v>
      </c>
      <c r="K5256" s="43">
        <v>0.92335760021648783</v>
      </c>
      <c r="L5256">
        <v>6.2445890685724148E-2</v>
      </c>
      <c r="M5256">
        <v>0.41195495347896527</v>
      </c>
      <c r="N5256" s="44">
        <v>0.29991509418509466</v>
      </c>
      <c r="O5256" s="161"/>
      <c r="P5256" s="162"/>
      <c r="Q5256" s="162"/>
      <c r="R5256" s="163"/>
      <c r="S5256" s="161"/>
      <c r="V5256" s="163"/>
      <c r="W5256" s="164"/>
      <c r="X5256" s="164"/>
    </row>
    <row r="5257" spans="10:24" x14ac:dyDescent="0.25">
      <c r="J5257">
        <v>5254</v>
      </c>
      <c r="K5257" s="43">
        <v>0.63832449664872837</v>
      </c>
      <c r="L5257">
        <v>0.90276005476964238</v>
      </c>
      <c r="M5257">
        <v>0.32845598848746582</v>
      </c>
      <c r="N5257" s="44">
        <v>0.1354790139541272</v>
      </c>
      <c r="O5257" s="161"/>
      <c r="P5257" s="162"/>
      <c r="Q5257" s="162"/>
      <c r="R5257" s="163"/>
      <c r="S5257" s="161"/>
      <c r="V5257" s="163"/>
      <c r="W5257" s="164"/>
      <c r="X5257" s="164"/>
    </row>
    <row r="5258" spans="10:24" x14ac:dyDescent="0.25">
      <c r="J5258">
        <v>5255</v>
      </c>
      <c r="K5258" s="43">
        <v>0.42309152906538305</v>
      </c>
      <c r="L5258">
        <v>0.59602690911306877</v>
      </c>
      <c r="M5258">
        <v>0.21185112048961774</v>
      </c>
      <c r="N5258" s="44">
        <v>0.11266932416997111</v>
      </c>
      <c r="O5258" s="161"/>
      <c r="P5258" s="162"/>
      <c r="Q5258" s="162"/>
      <c r="R5258" s="163"/>
      <c r="S5258" s="161"/>
      <c r="V5258" s="163"/>
      <c r="W5258" s="164"/>
      <c r="X5258" s="164"/>
    </row>
    <row r="5259" spans="10:24" x14ac:dyDescent="0.25">
      <c r="J5259">
        <v>5256</v>
      </c>
      <c r="K5259" s="43">
        <v>0.67864379402932573</v>
      </c>
      <c r="L5259">
        <v>2.583539527846912E-2</v>
      </c>
      <c r="M5259">
        <v>0.70642300635613331</v>
      </c>
      <c r="N5259" s="44">
        <v>0.20733210731379637</v>
      </c>
      <c r="O5259" s="161"/>
      <c r="P5259" s="162"/>
      <c r="Q5259" s="162"/>
      <c r="R5259" s="163"/>
      <c r="S5259" s="161"/>
      <c r="V5259" s="163"/>
      <c r="W5259" s="164"/>
      <c r="X5259" s="164"/>
    </row>
    <row r="5260" spans="10:24" x14ac:dyDescent="0.25">
      <c r="J5260">
        <v>5257</v>
      </c>
      <c r="K5260" s="43">
        <v>9.513386629783771E-2</v>
      </c>
      <c r="L5260">
        <v>0.41309405204450289</v>
      </c>
      <c r="M5260">
        <v>0.36553240835648038</v>
      </c>
      <c r="N5260" s="44">
        <v>0.59118509099381056</v>
      </c>
      <c r="O5260" s="161"/>
      <c r="P5260" s="162"/>
      <c r="Q5260" s="162"/>
      <c r="R5260" s="163"/>
      <c r="S5260" s="161"/>
      <c r="V5260" s="163"/>
      <c r="W5260" s="164"/>
      <c r="X5260" s="164"/>
    </row>
    <row r="5261" spans="10:24" x14ac:dyDescent="0.25">
      <c r="J5261">
        <v>5258</v>
      </c>
      <c r="K5261" s="43">
        <v>0.62719912142599354</v>
      </c>
      <c r="L5261">
        <v>0.10117774649458589</v>
      </c>
      <c r="M5261">
        <v>0.88257659623378704</v>
      </c>
      <c r="N5261" s="44">
        <v>0.15789156476640653</v>
      </c>
      <c r="O5261" s="161"/>
      <c r="P5261" s="162"/>
      <c r="Q5261" s="162"/>
      <c r="R5261" s="163"/>
      <c r="S5261" s="161"/>
      <c r="V5261" s="163"/>
      <c r="W5261" s="164"/>
      <c r="X5261" s="164"/>
    </row>
    <row r="5262" spans="10:24" x14ac:dyDescent="0.25">
      <c r="J5262">
        <v>5259</v>
      </c>
      <c r="K5262" s="43">
        <v>0.20566841527656088</v>
      </c>
      <c r="L5262">
        <v>0.70241046109166383</v>
      </c>
      <c r="M5262">
        <v>0.82913489233426052</v>
      </c>
      <c r="N5262" s="44">
        <v>0.2197983467709228</v>
      </c>
      <c r="O5262" s="161"/>
      <c r="P5262" s="162"/>
      <c r="Q5262" s="162"/>
      <c r="R5262" s="163"/>
      <c r="S5262" s="161"/>
      <c r="V5262" s="163"/>
      <c r="W5262" s="164"/>
      <c r="X5262" s="164"/>
    </row>
    <row r="5263" spans="10:24" x14ac:dyDescent="0.25">
      <c r="J5263">
        <v>5260</v>
      </c>
      <c r="K5263" s="43">
        <v>0.61386598915224011</v>
      </c>
      <c r="L5263">
        <v>0.94024278696208063</v>
      </c>
      <c r="M5263">
        <v>0.41458725821183584</v>
      </c>
      <c r="N5263" s="44">
        <v>6.9863615223023867E-2</v>
      </c>
      <c r="O5263" s="161"/>
      <c r="P5263" s="162"/>
      <c r="Q5263" s="162"/>
      <c r="R5263" s="163"/>
      <c r="S5263" s="161"/>
      <c r="V5263" s="163"/>
      <c r="W5263" s="164"/>
      <c r="X5263" s="164"/>
    </row>
    <row r="5264" spans="10:24" x14ac:dyDescent="0.25">
      <c r="J5264">
        <v>5261</v>
      </c>
      <c r="K5264" s="43">
        <v>0.65157013251042861</v>
      </c>
      <c r="L5264">
        <v>0.93523574194102588</v>
      </c>
      <c r="M5264">
        <v>0.69628659086455369</v>
      </c>
      <c r="N5264" s="44">
        <v>0.79992499565569275</v>
      </c>
      <c r="O5264" s="161"/>
      <c r="P5264" s="162"/>
      <c r="Q5264" s="162"/>
      <c r="R5264" s="163"/>
      <c r="S5264" s="161"/>
      <c r="V5264" s="163"/>
      <c r="W5264" s="164"/>
      <c r="X5264" s="164"/>
    </row>
    <row r="5265" spans="10:24" x14ac:dyDescent="0.25">
      <c r="J5265">
        <v>5262</v>
      </c>
      <c r="K5265" s="43">
        <v>0.51624836256213646</v>
      </c>
      <c r="L5265">
        <v>0.47763993774756308</v>
      </c>
      <c r="M5265">
        <v>0.22368488056562719</v>
      </c>
      <c r="N5265" s="44">
        <v>0.28162093595257176</v>
      </c>
      <c r="O5265" s="161"/>
      <c r="P5265" s="162"/>
      <c r="Q5265" s="162"/>
      <c r="R5265" s="163"/>
      <c r="S5265" s="161"/>
      <c r="V5265" s="163"/>
      <c r="W5265" s="164"/>
      <c r="X5265" s="164"/>
    </row>
    <row r="5266" spans="10:24" x14ac:dyDescent="0.25">
      <c r="J5266">
        <v>5263</v>
      </c>
      <c r="K5266" s="43">
        <v>0.78196468943219433</v>
      </c>
      <c r="L5266">
        <v>0.27274246265460567</v>
      </c>
      <c r="M5266">
        <v>0.4004683408012103</v>
      </c>
      <c r="N5266" s="44">
        <v>0.43381452498627615</v>
      </c>
      <c r="O5266" s="161"/>
      <c r="P5266" s="162"/>
      <c r="Q5266" s="162"/>
      <c r="R5266" s="163"/>
      <c r="S5266" s="161"/>
      <c r="V5266" s="163"/>
      <c r="W5266" s="164"/>
      <c r="X5266" s="164"/>
    </row>
    <row r="5267" spans="10:24" x14ac:dyDescent="0.25">
      <c r="J5267">
        <v>5264</v>
      </c>
      <c r="K5267" s="43">
        <v>0.12576884492735707</v>
      </c>
      <c r="L5267">
        <v>0.9314013960850015</v>
      </c>
      <c r="M5267">
        <v>0.2203920737714764</v>
      </c>
      <c r="N5267" s="44">
        <v>0.98588019321626641</v>
      </c>
      <c r="O5267" s="161"/>
      <c r="P5267" s="162"/>
      <c r="Q5267" s="162"/>
      <c r="R5267" s="163"/>
      <c r="S5267" s="161"/>
      <c r="V5267" s="163"/>
      <c r="W5267" s="164"/>
      <c r="X5267" s="164"/>
    </row>
    <row r="5268" spans="10:24" x14ac:dyDescent="0.25">
      <c r="J5268">
        <v>5265</v>
      </c>
      <c r="K5268" s="43">
        <v>0.84055430029183154</v>
      </c>
      <c r="L5268">
        <v>0.62585191266464812</v>
      </c>
      <c r="M5268">
        <v>0.84030803169812185</v>
      </c>
      <c r="N5268" s="44">
        <v>0.41403045601853639</v>
      </c>
      <c r="O5268" s="161"/>
      <c r="P5268" s="162"/>
      <c r="Q5268" s="162"/>
      <c r="R5268" s="163"/>
      <c r="S5268" s="161"/>
      <c r="V5268" s="163"/>
      <c r="W5268" s="164"/>
      <c r="X5268" s="164"/>
    </row>
    <row r="5269" spans="10:24" x14ac:dyDescent="0.25">
      <c r="J5269">
        <v>5266</v>
      </c>
      <c r="K5269" s="43">
        <v>0.33046266891265963</v>
      </c>
      <c r="L5269">
        <v>0.97262717692803802</v>
      </c>
      <c r="M5269">
        <v>0.84957008864649075</v>
      </c>
      <c r="N5269" s="44">
        <v>0.13873797981219427</v>
      </c>
      <c r="O5269" s="161"/>
      <c r="P5269" s="162"/>
      <c r="Q5269" s="162"/>
      <c r="R5269" s="163"/>
      <c r="S5269" s="161"/>
      <c r="V5269" s="163"/>
      <c r="W5269" s="164"/>
      <c r="X5269" s="164"/>
    </row>
    <row r="5270" spans="10:24" x14ac:dyDescent="0.25">
      <c r="J5270">
        <v>5267</v>
      </c>
      <c r="K5270" s="43">
        <v>0.45583038440775048</v>
      </c>
      <c r="L5270">
        <v>0.1734566183444084</v>
      </c>
      <c r="M5270">
        <v>0.43698516746613048</v>
      </c>
      <c r="N5270" s="44">
        <v>0.77691227551374176</v>
      </c>
      <c r="O5270" s="161"/>
      <c r="P5270" s="162"/>
      <c r="Q5270" s="162"/>
      <c r="R5270" s="163"/>
      <c r="S5270" s="161"/>
      <c r="V5270" s="163"/>
      <c r="W5270" s="164"/>
      <c r="X5270" s="164"/>
    </row>
    <row r="5271" spans="10:24" x14ac:dyDescent="0.25">
      <c r="J5271">
        <v>5268</v>
      </c>
      <c r="K5271" s="43">
        <v>0.43023998915573469</v>
      </c>
      <c r="L5271">
        <v>0.30833876632366897</v>
      </c>
      <c r="M5271">
        <v>0.5941392445030419</v>
      </c>
      <c r="N5271" s="44">
        <v>0.58495099249282456</v>
      </c>
      <c r="O5271" s="161"/>
      <c r="P5271" s="162"/>
      <c r="Q5271" s="162"/>
      <c r="R5271" s="163"/>
      <c r="S5271" s="161"/>
      <c r="V5271" s="163"/>
      <c r="W5271" s="164"/>
      <c r="X5271" s="164"/>
    </row>
    <row r="5272" spans="10:24" x14ac:dyDescent="0.25">
      <c r="J5272">
        <v>5269</v>
      </c>
      <c r="K5272" s="43">
        <v>0.13952568587671477</v>
      </c>
      <c r="L5272">
        <v>0.99372713431160065</v>
      </c>
      <c r="M5272">
        <v>0.77003641513876309</v>
      </c>
      <c r="N5272" s="44">
        <v>0.9200968317816155</v>
      </c>
      <c r="O5272" s="161"/>
      <c r="P5272" s="162"/>
      <c r="Q5272" s="162"/>
      <c r="R5272" s="163"/>
      <c r="S5272" s="161"/>
      <c r="V5272" s="163"/>
      <c r="W5272" s="164"/>
      <c r="X5272" s="164"/>
    </row>
    <row r="5273" spans="10:24" x14ac:dyDescent="0.25">
      <c r="J5273">
        <v>5270</v>
      </c>
      <c r="K5273" s="43">
        <v>0.46153468162554623</v>
      </c>
      <c r="L5273">
        <v>3.843991637077826E-3</v>
      </c>
      <c r="M5273">
        <v>0.82796482004953253</v>
      </c>
      <c r="N5273" s="44">
        <v>0.87676009460066728</v>
      </c>
      <c r="O5273" s="161"/>
      <c r="P5273" s="162"/>
      <c r="Q5273" s="162"/>
      <c r="R5273" s="163"/>
      <c r="S5273" s="161"/>
      <c r="V5273" s="163"/>
      <c r="W5273" s="164"/>
      <c r="X5273" s="164"/>
    </row>
    <row r="5274" spans="10:24" x14ac:dyDescent="0.25">
      <c r="J5274">
        <v>5271</v>
      </c>
      <c r="K5274" s="43">
        <v>0.70324264421468285</v>
      </c>
      <c r="L5274">
        <v>0.30218354248996127</v>
      </c>
      <c r="M5274">
        <v>0.34310972870439993</v>
      </c>
      <c r="N5274" s="44">
        <v>0.68861029451064359</v>
      </c>
      <c r="O5274" s="161"/>
      <c r="P5274" s="162"/>
      <c r="Q5274" s="162"/>
      <c r="R5274" s="163"/>
      <c r="S5274" s="161"/>
      <c r="V5274" s="163"/>
      <c r="W5274" s="164"/>
      <c r="X5274" s="164"/>
    </row>
    <row r="5275" spans="10:24" x14ac:dyDescent="0.25">
      <c r="J5275">
        <v>5272</v>
      </c>
      <c r="K5275" s="43">
        <v>9.511507624527793E-2</v>
      </c>
      <c r="L5275">
        <v>0.65904914796919856</v>
      </c>
      <c r="M5275">
        <v>0.24612199197382867</v>
      </c>
      <c r="N5275" s="44">
        <v>0.56678477817850814</v>
      </c>
      <c r="O5275" s="161"/>
      <c r="P5275" s="162"/>
      <c r="Q5275" s="162"/>
      <c r="R5275" s="163"/>
      <c r="S5275" s="161"/>
      <c r="V5275" s="163"/>
      <c r="W5275" s="164"/>
      <c r="X5275" s="164"/>
    </row>
    <row r="5276" spans="10:24" x14ac:dyDescent="0.25">
      <c r="J5276">
        <v>5273</v>
      </c>
      <c r="K5276" s="43">
        <v>0.12401707970002485</v>
      </c>
      <c r="L5276">
        <v>0.56665790465304589</v>
      </c>
      <c r="M5276">
        <v>0.57206980795657492</v>
      </c>
      <c r="N5276" s="44">
        <v>0.81057890764462892</v>
      </c>
      <c r="O5276" s="161"/>
      <c r="P5276" s="162"/>
      <c r="Q5276" s="162"/>
      <c r="R5276" s="163"/>
      <c r="S5276" s="161"/>
      <c r="V5276" s="163"/>
      <c r="W5276" s="164"/>
      <c r="X5276" s="164"/>
    </row>
    <row r="5277" spans="10:24" x14ac:dyDescent="0.25">
      <c r="J5277">
        <v>5274</v>
      </c>
      <c r="K5277" s="43">
        <v>9.0406227761870128E-2</v>
      </c>
      <c r="L5277">
        <v>0.49717487767641566</v>
      </c>
      <c r="M5277">
        <v>7.5859111141087454E-2</v>
      </c>
      <c r="N5277" s="44">
        <v>0.22852366827622805</v>
      </c>
      <c r="O5277" s="161"/>
      <c r="P5277" s="162"/>
      <c r="Q5277" s="162"/>
      <c r="R5277" s="163"/>
      <c r="S5277" s="161"/>
      <c r="V5277" s="163"/>
      <c r="W5277" s="164"/>
      <c r="X5277" s="164"/>
    </row>
    <row r="5278" spans="10:24" x14ac:dyDescent="0.25">
      <c r="J5278">
        <v>5275</v>
      </c>
      <c r="K5278" s="43">
        <v>0.63074679644271581</v>
      </c>
      <c r="L5278">
        <v>9.3724760642419969E-2</v>
      </c>
      <c r="M5278">
        <v>0.46145416682740736</v>
      </c>
      <c r="N5278" s="44">
        <v>0.4554223102750562</v>
      </c>
      <c r="O5278" s="161"/>
      <c r="P5278" s="162"/>
      <c r="Q5278" s="162"/>
      <c r="R5278" s="163"/>
      <c r="S5278" s="161"/>
      <c r="V5278" s="163"/>
      <c r="W5278" s="164"/>
      <c r="X5278" s="164"/>
    </row>
    <row r="5279" spans="10:24" x14ac:dyDescent="0.25">
      <c r="J5279">
        <v>5276</v>
      </c>
      <c r="K5279" s="43">
        <v>0.44306711919911956</v>
      </c>
      <c r="L5279">
        <v>0.89917055012413238</v>
      </c>
      <c r="M5279">
        <v>0.89642643051940041</v>
      </c>
      <c r="N5279" s="44">
        <v>0.32569592985927542</v>
      </c>
      <c r="O5279" s="161"/>
      <c r="P5279" s="162"/>
      <c r="Q5279" s="162"/>
      <c r="R5279" s="163"/>
      <c r="S5279" s="161"/>
      <c r="V5279" s="163"/>
      <c r="W5279" s="164"/>
      <c r="X5279" s="164"/>
    </row>
    <row r="5280" spans="10:24" x14ac:dyDescent="0.25">
      <c r="J5280">
        <v>5277</v>
      </c>
      <c r="K5280" s="43">
        <v>0.65726681311453916</v>
      </c>
      <c r="L5280">
        <v>0.99064463366923405</v>
      </c>
      <c r="M5280">
        <v>0.14175725558014374</v>
      </c>
      <c r="N5280" s="44">
        <v>0.85441797726963897</v>
      </c>
      <c r="O5280" s="161"/>
      <c r="P5280" s="162"/>
      <c r="Q5280" s="162"/>
      <c r="R5280" s="163"/>
      <c r="S5280" s="161"/>
      <c r="V5280" s="163"/>
      <c r="W5280" s="164"/>
      <c r="X5280" s="164"/>
    </row>
    <row r="5281" spans="10:24" x14ac:dyDescent="0.25">
      <c r="J5281">
        <v>5278</v>
      </c>
      <c r="K5281" s="43">
        <v>0.28293667456237648</v>
      </c>
      <c r="L5281">
        <v>0.36255201415013161</v>
      </c>
      <c r="M5281">
        <v>0.9184805357747815</v>
      </c>
      <c r="N5281" s="44">
        <v>0.62302154882027927</v>
      </c>
      <c r="O5281" s="161"/>
      <c r="P5281" s="162"/>
      <c r="Q5281" s="162"/>
      <c r="R5281" s="163"/>
      <c r="S5281" s="161"/>
      <c r="V5281" s="163"/>
      <c r="W5281" s="164"/>
      <c r="X5281" s="164"/>
    </row>
    <row r="5282" spans="10:24" x14ac:dyDescent="0.25">
      <c r="J5282">
        <v>5279</v>
      </c>
      <c r="K5282" s="43">
        <v>8.632514407324432E-2</v>
      </c>
      <c r="L5282">
        <v>6.4310004455624736E-2</v>
      </c>
      <c r="M5282">
        <v>0.17684715252649352</v>
      </c>
      <c r="N5282" s="44">
        <v>0.80825584942119633</v>
      </c>
      <c r="O5282" s="161"/>
      <c r="P5282" s="162"/>
      <c r="Q5282" s="162"/>
      <c r="R5282" s="163"/>
      <c r="S5282" s="161"/>
      <c r="V5282" s="163"/>
      <c r="W5282" s="164"/>
      <c r="X5282" s="164"/>
    </row>
    <row r="5283" spans="10:24" x14ac:dyDescent="0.25">
      <c r="J5283">
        <v>5280</v>
      </c>
      <c r="K5283" s="43">
        <v>0.86671958515706071</v>
      </c>
      <c r="L5283">
        <v>0.72754112189188125</v>
      </c>
      <c r="M5283">
        <v>4.4049481933609802E-2</v>
      </c>
      <c r="N5283" s="44">
        <v>0.56265037760757886</v>
      </c>
      <c r="O5283" s="161"/>
      <c r="P5283" s="162"/>
      <c r="Q5283" s="162"/>
      <c r="R5283" s="163"/>
      <c r="S5283" s="161"/>
      <c r="V5283" s="163"/>
      <c r="W5283" s="164"/>
      <c r="X5283" s="164"/>
    </row>
    <row r="5284" spans="10:24" x14ac:dyDescent="0.25">
      <c r="J5284">
        <v>5281</v>
      </c>
      <c r="K5284" s="43">
        <v>0.95740474224169048</v>
      </c>
      <c r="L5284">
        <v>0.23172736569577179</v>
      </c>
      <c r="M5284">
        <v>0.50797844353778354</v>
      </c>
      <c r="N5284" s="44">
        <v>0.36792666431707388</v>
      </c>
      <c r="O5284" s="161"/>
      <c r="P5284" s="162"/>
      <c r="Q5284" s="162"/>
      <c r="R5284" s="163"/>
      <c r="S5284" s="161"/>
      <c r="V5284" s="163"/>
      <c r="W5284" s="164"/>
      <c r="X5284" s="164"/>
    </row>
    <row r="5285" spans="10:24" x14ac:dyDescent="0.25">
      <c r="J5285">
        <v>5282</v>
      </c>
      <c r="K5285" s="43">
        <v>0.97762715428440605</v>
      </c>
      <c r="L5285">
        <v>0.11460942089952209</v>
      </c>
      <c r="M5285">
        <v>1.2382414970207978E-2</v>
      </c>
      <c r="N5285" s="44">
        <v>0.45058101686685936</v>
      </c>
      <c r="O5285" s="161"/>
      <c r="P5285" s="162"/>
      <c r="Q5285" s="162"/>
      <c r="R5285" s="163"/>
      <c r="S5285" s="161"/>
      <c r="V5285" s="163"/>
      <c r="W5285" s="164"/>
      <c r="X5285" s="164"/>
    </row>
    <row r="5286" spans="10:24" x14ac:dyDescent="0.25">
      <c r="J5286">
        <v>5283</v>
      </c>
      <c r="K5286" s="43">
        <v>0.15255042423138876</v>
      </c>
      <c r="L5286">
        <v>4.3908493462979092E-2</v>
      </c>
      <c r="M5286">
        <v>0.27005592998865569</v>
      </c>
      <c r="N5286" s="44">
        <v>0.28909355185489716</v>
      </c>
      <c r="O5286" s="161"/>
      <c r="P5286" s="162"/>
      <c r="Q5286" s="162"/>
      <c r="R5286" s="163"/>
      <c r="S5286" s="161"/>
      <c r="V5286" s="163"/>
      <c r="W5286" s="164"/>
      <c r="X5286" s="164"/>
    </row>
    <row r="5287" spans="10:24" x14ac:dyDescent="0.25">
      <c r="J5287">
        <v>5284</v>
      </c>
      <c r="K5287" s="43">
        <v>0.89729146320524467</v>
      </c>
      <c r="L5287">
        <v>1.5248420857371547E-2</v>
      </c>
      <c r="M5287">
        <v>0.59145697840529177</v>
      </c>
      <c r="N5287" s="44">
        <v>1.4375485009052724E-3</v>
      </c>
      <c r="O5287" s="161"/>
      <c r="P5287" s="162"/>
      <c r="Q5287" s="162"/>
      <c r="R5287" s="163"/>
      <c r="S5287" s="161"/>
      <c r="V5287" s="163"/>
      <c r="W5287" s="164"/>
      <c r="X5287" s="164"/>
    </row>
    <row r="5288" spans="10:24" x14ac:dyDescent="0.25">
      <c r="J5288">
        <v>5285</v>
      </c>
      <c r="K5288" s="43">
        <v>0.71016945436754997</v>
      </c>
      <c r="L5288">
        <v>0.93183116368177654</v>
      </c>
      <c r="M5288">
        <v>0.26197581859632801</v>
      </c>
      <c r="N5288" s="44">
        <v>0.59946536121033167</v>
      </c>
      <c r="O5288" s="161"/>
      <c r="P5288" s="162"/>
      <c r="Q5288" s="162"/>
      <c r="R5288" s="163"/>
      <c r="S5288" s="161"/>
      <c r="V5288" s="163"/>
      <c r="W5288" s="164"/>
      <c r="X5288" s="164"/>
    </row>
    <row r="5289" spans="10:24" x14ac:dyDescent="0.25">
      <c r="J5289">
        <v>5286</v>
      </c>
      <c r="K5289" s="43">
        <v>0.88294193857893677</v>
      </c>
      <c r="L5289">
        <v>0.43131020808559695</v>
      </c>
      <c r="M5289">
        <v>0.64965218100827804</v>
      </c>
      <c r="N5289" s="44">
        <v>0.5433439293716309</v>
      </c>
      <c r="O5289" s="161"/>
      <c r="P5289" s="162"/>
      <c r="Q5289" s="162"/>
      <c r="R5289" s="163"/>
      <c r="S5289" s="161"/>
      <c r="V5289" s="163"/>
      <c r="W5289" s="164"/>
      <c r="X5289" s="164"/>
    </row>
    <row r="5290" spans="10:24" x14ac:dyDescent="0.25">
      <c r="J5290">
        <v>5287</v>
      </c>
      <c r="K5290" s="43">
        <v>0.54194978753192569</v>
      </c>
      <c r="L5290">
        <v>0.88439202403973394</v>
      </c>
      <c r="M5290">
        <v>3.7602035179053916E-2</v>
      </c>
      <c r="N5290" s="44">
        <v>0.56215873172735964</v>
      </c>
      <c r="O5290" s="161"/>
      <c r="P5290" s="162"/>
      <c r="Q5290" s="162"/>
      <c r="R5290" s="163"/>
      <c r="S5290" s="161"/>
      <c r="V5290" s="163"/>
      <c r="W5290" s="164"/>
      <c r="X5290" s="164"/>
    </row>
    <row r="5291" spans="10:24" x14ac:dyDescent="0.25">
      <c r="J5291">
        <v>5288</v>
      </c>
      <c r="K5291" s="43">
        <v>0.17216806542249075</v>
      </c>
      <c r="L5291">
        <v>0.94449653304117775</v>
      </c>
      <c r="M5291">
        <v>0.12418974082609169</v>
      </c>
      <c r="N5291" s="44">
        <v>0.28686681277599402</v>
      </c>
      <c r="O5291" s="161"/>
      <c r="P5291" s="162"/>
      <c r="Q5291" s="162"/>
      <c r="R5291" s="163"/>
      <c r="S5291" s="161"/>
      <c r="V5291" s="163"/>
      <c r="W5291" s="164"/>
      <c r="X5291" s="164"/>
    </row>
    <row r="5292" spans="10:24" x14ac:dyDescent="0.25">
      <c r="J5292">
        <v>5289</v>
      </c>
      <c r="K5292" s="43">
        <v>0.27165229594155738</v>
      </c>
      <c r="L5292">
        <v>0.15457545948138152</v>
      </c>
      <c r="M5292">
        <v>0.54107194644604306</v>
      </c>
      <c r="N5292" s="44">
        <v>0.6256775206190589</v>
      </c>
      <c r="O5292" s="161"/>
      <c r="P5292" s="162"/>
      <c r="Q5292" s="162"/>
      <c r="R5292" s="163"/>
      <c r="S5292" s="161"/>
      <c r="V5292" s="163"/>
      <c r="W5292" s="164"/>
      <c r="X5292" s="164"/>
    </row>
    <row r="5293" spans="10:24" x14ac:dyDescent="0.25">
      <c r="J5293">
        <v>5290</v>
      </c>
      <c r="K5293" s="43">
        <v>0.87698036352589193</v>
      </c>
      <c r="L5293">
        <v>0.92427946416101436</v>
      </c>
      <c r="M5293">
        <v>0.25617440007396897</v>
      </c>
      <c r="N5293" s="44">
        <v>0.47709011048504868</v>
      </c>
      <c r="O5293" s="161"/>
      <c r="P5293" s="162"/>
      <c r="Q5293" s="162"/>
      <c r="R5293" s="163"/>
      <c r="S5293" s="161"/>
      <c r="V5293" s="163"/>
      <c r="W5293" s="164"/>
      <c r="X5293" s="164"/>
    </row>
    <row r="5294" spans="10:24" x14ac:dyDescent="0.25">
      <c r="J5294">
        <v>5291</v>
      </c>
      <c r="K5294" s="43">
        <v>0.13748989291692792</v>
      </c>
      <c r="L5294">
        <v>0.13156341903477276</v>
      </c>
      <c r="M5294">
        <v>0.25722995078627997</v>
      </c>
      <c r="N5294" s="44">
        <v>9.3062633416907126E-2</v>
      </c>
      <c r="O5294" s="161"/>
      <c r="P5294" s="162"/>
      <c r="Q5294" s="162"/>
      <c r="R5294" s="163"/>
      <c r="S5294" s="161"/>
      <c r="V5294" s="163"/>
      <c r="W5294" s="164"/>
      <c r="X5294" s="164"/>
    </row>
    <row r="5295" spans="10:24" x14ac:dyDescent="0.25">
      <c r="J5295">
        <v>5292</v>
      </c>
      <c r="K5295" s="43">
        <v>0.99026175115598036</v>
      </c>
      <c r="L5295">
        <v>0.51434861193488057</v>
      </c>
      <c r="M5295">
        <v>0.4255236250543436</v>
      </c>
      <c r="N5295" s="44">
        <v>0.8263808693431538</v>
      </c>
      <c r="O5295" s="161"/>
      <c r="P5295" s="162"/>
      <c r="Q5295" s="162"/>
      <c r="R5295" s="163"/>
      <c r="S5295" s="161"/>
      <c r="V5295" s="163"/>
      <c r="W5295" s="164"/>
      <c r="X5295" s="164"/>
    </row>
    <row r="5296" spans="10:24" x14ac:dyDescent="0.25">
      <c r="J5296">
        <v>5293</v>
      </c>
      <c r="K5296" s="43">
        <v>0.95715360731211452</v>
      </c>
      <c r="L5296">
        <v>0.6195972272681981</v>
      </c>
      <c r="M5296">
        <v>0.60576222210779884</v>
      </c>
      <c r="N5296" s="44">
        <v>0.56637573040951705</v>
      </c>
      <c r="O5296" s="161"/>
      <c r="P5296" s="162"/>
      <c r="Q5296" s="162"/>
      <c r="R5296" s="163"/>
      <c r="S5296" s="161"/>
      <c r="V5296" s="163"/>
      <c r="W5296" s="164"/>
      <c r="X5296" s="164"/>
    </row>
    <row r="5297" spans="10:24" x14ac:dyDescent="0.25">
      <c r="J5297">
        <v>5294</v>
      </c>
      <c r="K5297" s="43">
        <v>0.95812652412117083</v>
      </c>
      <c r="L5297">
        <v>0.63138636440766593</v>
      </c>
      <c r="M5297">
        <v>0.25786393487185566</v>
      </c>
      <c r="N5297" s="44">
        <v>0.91462502921356414</v>
      </c>
      <c r="O5297" s="161"/>
      <c r="P5297" s="162"/>
      <c r="Q5297" s="162"/>
      <c r="R5297" s="163"/>
      <c r="S5297" s="161"/>
      <c r="V5297" s="163"/>
      <c r="W5297" s="164"/>
      <c r="X5297" s="164"/>
    </row>
    <row r="5298" spans="10:24" x14ac:dyDescent="0.25">
      <c r="J5298">
        <v>5295</v>
      </c>
      <c r="K5298" s="43">
        <v>0.94587300973350608</v>
      </c>
      <c r="L5298">
        <v>0.86686032883339181</v>
      </c>
      <c r="M5298">
        <v>0.62063573871634625</v>
      </c>
      <c r="N5298" s="44">
        <v>0.40263056239436334</v>
      </c>
      <c r="O5298" s="161"/>
      <c r="P5298" s="162"/>
      <c r="Q5298" s="162"/>
      <c r="R5298" s="163"/>
      <c r="S5298" s="161"/>
      <c r="V5298" s="163"/>
      <c r="W5298" s="164"/>
      <c r="X5298" s="164"/>
    </row>
    <row r="5299" spans="10:24" x14ac:dyDescent="0.25">
      <c r="J5299">
        <v>5296</v>
      </c>
      <c r="K5299" s="43">
        <v>0.69724308012494185</v>
      </c>
      <c r="L5299">
        <v>0.50715847721504037</v>
      </c>
      <c r="M5299">
        <v>0.71967922250913996</v>
      </c>
      <c r="N5299" s="44">
        <v>0.48708866198358103</v>
      </c>
      <c r="O5299" s="161"/>
      <c r="P5299" s="162"/>
      <c r="Q5299" s="162"/>
      <c r="R5299" s="163"/>
      <c r="S5299" s="161"/>
      <c r="V5299" s="163"/>
      <c r="W5299" s="164"/>
      <c r="X5299" s="164"/>
    </row>
    <row r="5300" spans="10:24" x14ac:dyDescent="0.25">
      <c r="J5300">
        <v>5297</v>
      </c>
      <c r="K5300" s="43">
        <v>0.74330024486191071</v>
      </c>
      <c r="L5300">
        <v>0.602273817835004</v>
      </c>
      <c r="M5300">
        <v>0.67728582473877175</v>
      </c>
      <c r="N5300" s="44">
        <v>0.3442812482418981</v>
      </c>
      <c r="O5300" s="161"/>
      <c r="P5300" s="162"/>
      <c r="Q5300" s="162"/>
      <c r="R5300" s="163"/>
      <c r="S5300" s="161"/>
      <c r="V5300" s="163"/>
      <c r="W5300" s="164"/>
      <c r="X5300" s="164"/>
    </row>
    <row r="5301" spans="10:24" x14ac:dyDescent="0.25">
      <c r="J5301">
        <v>5298</v>
      </c>
      <c r="K5301" s="43">
        <v>0.38935050971193363</v>
      </c>
      <c r="L5301">
        <v>0.39888442976222804</v>
      </c>
      <c r="M5301">
        <v>6.889176794667784E-2</v>
      </c>
      <c r="N5301" s="44">
        <v>0.49460686223899197</v>
      </c>
      <c r="O5301" s="161"/>
      <c r="P5301" s="162"/>
      <c r="Q5301" s="162"/>
      <c r="R5301" s="163"/>
      <c r="S5301" s="161"/>
      <c r="V5301" s="163"/>
      <c r="W5301" s="164"/>
      <c r="X5301" s="164"/>
    </row>
    <row r="5302" spans="10:24" x14ac:dyDescent="0.25">
      <c r="J5302">
        <v>5299</v>
      </c>
      <c r="K5302" s="43">
        <v>0.83390848409755181</v>
      </c>
      <c r="L5302">
        <v>0.20499706954843355</v>
      </c>
      <c r="M5302">
        <v>0.16023267265543983</v>
      </c>
      <c r="N5302" s="44">
        <v>0.64673127071461556</v>
      </c>
      <c r="O5302" s="161"/>
      <c r="P5302" s="162"/>
      <c r="Q5302" s="162"/>
      <c r="R5302" s="163"/>
      <c r="S5302" s="161"/>
      <c r="V5302" s="163"/>
      <c r="W5302" s="164"/>
      <c r="X5302" s="164"/>
    </row>
    <row r="5303" spans="10:24" x14ac:dyDescent="0.25">
      <c r="J5303">
        <v>5300</v>
      </c>
      <c r="K5303" s="43">
        <v>0.66887216206353384</v>
      </c>
      <c r="L5303">
        <v>0.67204711750766755</v>
      </c>
      <c r="M5303">
        <v>0.30600200489424079</v>
      </c>
      <c r="N5303" s="44">
        <v>0.45674093564736262</v>
      </c>
      <c r="O5303" s="161"/>
      <c r="P5303" s="162"/>
      <c r="Q5303" s="162"/>
      <c r="R5303" s="163"/>
      <c r="S5303" s="161"/>
      <c r="V5303" s="163"/>
      <c r="W5303" s="164"/>
      <c r="X5303" s="164"/>
    </row>
    <row r="5304" spans="10:24" x14ac:dyDescent="0.25">
      <c r="J5304">
        <v>5301</v>
      </c>
      <c r="K5304" s="43">
        <v>0.85643391811811476</v>
      </c>
      <c r="L5304">
        <v>0.15128801682574933</v>
      </c>
      <c r="M5304">
        <v>0.96848057487283645</v>
      </c>
      <c r="N5304" s="44">
        <v>0.77032514816023478</v>
      </c>
      <c r="O5304" s="161"/>
      <c r="P5304" s="162"/>
      <c r="Q5304" s="162"/>
      <c r="R5304" s="163"/>
      <c r="S5304" s="161"/>
      <c r="V5304" s="163"/>
      <c r="W5304" s="164"/>
      <c r="X5304" s="164"/>
    </row>
    <row r="5305" spans="10:24" x14ac:dyDescent="0.25">
      <c r="J5305">
        <v>5302</v>
      </c>
      <c r="K5305" s="43">
        <v>0.64233451086927806</v>
      </c>
      <c r="L5305">
        <v>0.8793563739131347</v>
      </c>
      <c r="M5305">
        <v>0.49393310693335957</v>
      </c>
      <c r="N5305" s="44">
        <v>5.0844562734088772E-2</v>
      </c>
      <c r="O5305" s="161"/>
      <c r="P5305" s="162"/>
      <c r="Q5305" s="162"/>
      <c r="R5305" s="163"/>
      <c r="S5305" s="161"/>
      <c r="V5305" s="163"/>
      <c r="W5305" s="164"/>
      <c r="X5305" s="164"/>
    </row>
    <row r="5306" spans="10:24" x14ac:dyDescent="0.25">
      <c r="J5306">
        <v>5303</v>
      </c>
      <c r="K5306" s="43">
        <v>0.38345834005847501</v>
      </c>
      <c r="L5306">
        <v>3.7943408471055151E-2</v>
      </c>
      <c r="M5306">
        <v>0.795764654807669</v>
      </c>
      <c r="N5306" s="44">
        <v>0.77658875187150433</v>
      </c>
      <c r="O5306" s="161"/>
      <c r="P5306" s="162"/>
      <c r="Q5306" s="162"/>
      <c r="R5306" s="163"/>
      <c r="S5306" s="161"/>
      <c r="V5306" s="163"/>
      <c r="W5306" s="164"/>
      <c r="X5306" s="164"/>
    </row>
    <row r="5307" spans="10:24" x14ac:dyDescent="0.25">
      <c r="J5307">
        <v>5304</v>
      </c>
      <c r="K5307" s="43">
        <v>0.56609001163223893</v>
      </c>
      <c r="L5307">
        <v>0.94138253820250273</v>
      </c>
      <c r="M5307">
        <v>0.11103330933331379</v>
      </c>
      <c r="N5307" s="44">
        <v>1.7076146312523854E-2</v>
      </c>
      <c r="O5307" s="161"/>
      <c r="P5307" s="162"/>
      <c r="Q5307" s="162"/>
      <c r="R5307" s="163"/>
      <c r="S5307" s="161"/>
      <c r="V5307" s="163"/>
      <c r="W5307" s="164"/>
      <c r="X5307" s="164"/>
    </row>
    <row r="5308" spans="10:24" x14ac:dyDescent="0.25">
      <c r="J5308">
        <v>5305</v>
      </c>
      <c r="K5308" s="43">
        <v>0.4043198361777558</v>
      </c>
      <c r="L5308">
        <v>0.43436070555943962</v>
      </c>
      <c r="M5308">
        <v>4.4090974620911605E-2</v>
      </c>
      <c r="N5308" s="44">
        <v>8.178369355334858E-2</v>
      </c>
      <c r="O5308" s="161"/>
      <c r="P5308" s="162"/>
      <c r="Q5308" s="162"/>
      <c r="R5308" s="163"/>
      <c r="S5308" s="161"/>
      <c r="V5308" s="163"/>
      <c r="W5308" s="164"/>
      <c r="X5308" s="164"/>
    </row>
    <row r="5309" spans="10:24" x14ac:dyDescent="0.25">
      <c r="J5309">
        <v>5306</v>
      </c>
      <c r="K5309" s="43">
        <v>0.33415698809000915</v>
      </c>
      <c r="L5309">
        <v>0.61072850544111856</v>
      </c>
      <c r="M5309">
        <v>0.10368952380781316</v>
      </c>
      <c r="N5309" s="44">
        <v>7.5692158068183524E-2</v>
      </c>
      <c r="O5309" s="161"/>
      <c r="P5309" s="162"/>
      <c r="Q5309" s="162"/>
      <c r="R5309" s="163"/>
      <c r="S5309" s="161"/>
      <c r="V5309" s="163"/>
      <c r="W5309" s="164"/>
      <c r="X5309" s="164"/>
    </row>
    <row r="5310" spans="10:24" x14ac:dyDescent="0.25">
      <c r="J5310">
        <v>5307</v>
      </c>
      <c r="K5310" s="43">
        <v>0.27108706700195528</v>
      </c>
      <c r="L5310">
        <v>0.62379026190391429</v>
      </c>
      <c r="M5310">
        <v>0.37312039895354709</v>
      </c>
      <c r="N5310" s="44">
        <v>0.57095148040721677</v>
      </c>
      <c r="O5310" s="161"/>
      <c r="P5310" s="162"/>
      <c r="Q5310" s="162"/>
      <c r="R5310" s="163"/>
      <c r="S5310" s="161"/>
      <c r="V5310" s="163"/>
      <c r="W5310" s="164"/>
      <c r="X5310" s="164"/>
    </row>
    <row r="5311" spans="10:24" x14ac:dyDescent="0.25">
      <c r="J5311">
        <v>5308</v>
      </c>
      <c r="K5311" s="43">
        <v>0.6578906403712641</v>
      </c>
      <c r="L5311">
        <v>0.85732940179799422</v>
      </c>
      <c r="M5311">
        <v>0.64715583254167497</v>
      </c>
      <c r="N5311" s="44">
        <v>8.7601410349274156E-2</v>
      </c>
      <c r="O5311" s="161"/>
      <c r="P5311" s="162"/>
      <c r="Q5311" s="162"/>
      <c r="R5311" s="163"/>
      <c r="S5311" s="161"/>
      <c r="V5311" s="163"/>
      <c r="W5311" s="164"/>
      <c r="X5311" s="164"/>
    </row>
    <row r="5312" spans="10:24" x14ac:dyDescent="0.25">
      <c r="J5312">
        <v>5309</v>
      </c>
      <c r="K5312" s="43">
        <v>0.19677901336930248</v>
      </c>
      <c r="L5312">
        <v>0.55521317607131404</v>
      </c>
      <c r="M5312">
        <v>0.32559262557769297</v>
      </c>
      <c r="N5312" s="44">
        <v>0.67945130312938529</v>
      </c>
      <c r="O5312" s="161"/>
      <c r="P5312" s="162"/>
      <c r="Q5312" s="162"/>
      <c r="R5312" s="163"/>
      <c r="S5312" s="161"/>
      <c r="V5312" s="163"/>
      <c r="W5312" s="164"/>
      <c r="X5312" s="164"/>
    </row>
    <row r="5313" spans="10:24" x14ac:dyDescent="0.25">
      <c r="J5313">
        <v>5310</v>
      </c>
      <c r="K5313" s="43">
        <v>4.3555801199774535E-2</v>
      </c>
      <c r="L5313">
        <v>0.20725565969353632</v>
      </c>
      <c r="M5313">
        <v>0.43375131094366226</v>
      </c>
      <c r="N5313" s="44">
        <v>0.36741521927712939</v>
      </c>
      <c r="O5313" s="161"/>
      <c r="P5313" s="162"/>
      <c r="Q5313" s="162"/>
      <c r="R5313" s="163"/>
      <c r="S5313" s="161"/>
      <c r="V5313" s="163"/>
      <c r="W5313" s="164"/>
      <c r="X5313" s="164"/>
    </row>
    <row r="5314" spans="10:24" x14ac:dyDescent="0.25">
      <c r="J5314">
        <v>5311</v>
      </c>
      <c r="K5314" s="43">
        <v>0.11293139895752102</v>
      </c>
      <c r="L5314">
        <v>0.33900956856915576</v>
      </c>
      <c r="M5314">
        <v>0.54433661066954242</v>
      </c>
      <c r="N5314" s="44">
        <v>0.35872026407097668</v>
      </c>
      <c r="O5314" s="161"/>
      <c r="P5314" s="162"/>
      <c r="Q5314" s="162"/>
      <c r="R5314" s="163"/>
      <c r="S5314" s="161"/>
      <c r="V5314" s="163"/>
      <c r="W5314" s="164"/>
      <c r="X5314" s="164"/>
    </row>
    <row r="5315" spans="10:24" x14ac:dyDescent="0.25">
      <c r="J5315">
        <v>5312</v>
      </c>
      <c r="K5315" s="43">
        <v>0.75655728390813848</v>
      </c>
      <c r="L5315">
        <v>0.69308449321365351</v>
      </c>
      <c r="M5315">
        <v>0.84423436955205233</v>
      </c>
      <c r="N5315" s="44">
        <v>0.65837863918430528</v>
      </c>
      <c r="O5315" s="161"/>
      <c r="P5315" s="162"/>
      <c r="Q5315" s="162"/>
      <c r="R5315" s="163"/>
      <c r="S5315" s="161"/>
      <c r="V5315" s="163"/>
      <c r="W5315" s="164"/>
      <c r="X5315" s="164"/>
    </row>
    <row r="5316" spans="10:24" x14ac:dyDescent="0.25">
      <c r="J5316">
        <v>5313</v>
      </c>
      <c r="K5316" s="43">
        <v>0.25237062991836923</v>
      </c>
      <c r="L5316">
        <v>0.71653848175007484</v>
      </c>
      <c r="M5316">
        <v>0.76119488167750027</v>
      </c>
      <c r="N5316" s="44">
        <v>0.34552769863706578</v>
      </c>
      <c r="O5316" s="161"/>
      <c r="P5316" s="162"/>
      <c r="Q5316" s="162"/>
      <c r="R5316" s="163"/>
      <c r="S5316" s="161"/>
      <c r="V5316" s="163"/>
      <c r="W5316" s="164"/>
      <c r="X5316" s="164"/>
    </row>
    <row r="5317" spans="10:24" x14ac:dyDescent="0.25">
      <c r="J5317">
        <v>5314</v>
      </c>
      <c r="K5317" s="43">
        <v>0.82645261103245482</v>
      </c>
      <c r="L5317">
        <v>0.14964512865724489</v>
      </c>
      <c r="M5317">
        <v>0.315900296766083</v>
      </c>
      <c r="N5317" s="44">
        <v>0.87939430435980404</v>
      </c>
      <c r="O5317" s="161"/>
      <c r="P5317" s="162"/>
      <c r="Q5317" s="162"/>
      <c r="R5317" s="163"/>
      <c r="S5317" s="161"/>
      <c r="V5317" s="163"/>
      <c r="W5317" s="164"/>
      <c r="X5317" s="164"/>
    </row>
    <row r="5318" spans="10:24" x14ac:dyDescent="0.25">
      <c r="J5318">
        <v>5315</v>
      </c>
      <c r="K5318" s="43">
        <v>0.82588756867113589</v>
      </c>
      <c r="L5318">
        <v>0.91233996365478698</v>
      </c>
      <c r="M5318">
        <v>0.90948570034058718</v>
      </c>
      <c r="N5318" s="44">
        <v>0.83541072889573831</v>
      </c>
      <c r="O5318" s="161"/>
      <c r="P5318" s="162"/>
      <c r="Q5318" s="162"/>
      <c r="R5318" s="163"/>
      <c r="S5318" s="161"/>
      <c r="V5318" s="163"/>
      <c r="W5318" s="164"/>
      <c r="X5318" s="164"/>
    </row>
    <row r="5319" spans="10:24" x14ac:dyDescent="0.25">
      <c r="J5319">
        <v>5316</v>
      </c>
      <c r="K5319" s="43">
        <v>0.68621506371523444</v>
      </c>
      <c r="L5319">
        <v>0.75384147464409057</v>
      </c>
      <c r="M5319">
        <v>0.7972148776784812</v>
      </c>
      <c r="N5319" s="44">
        <v>0.63010514763958714</v>
      </c>
      <c r="O5319" s="161"/>
      <c r="P5319" s="162"/>
      <c r="Q5319" s="162"/>
      <c r="R5319" s="163"/>
      <c r="S5319" s="161"/>
      <c r="V5319" s="163"/>
      <c r="W5319" s="164"/>
      <c r="X5319" s="164"/>
    </row>
    <row r="5320" spans="10:24" x14ac:dyDescent="0.25">
      <c r="J5320">
        <v>5317</v>
      </c>
      <c r="K5320" s="43">
        <v>0.18373261229538895</v>
      </c>
      <c r="L5320">
        <v>0.30144131721695699</v>
      </c>
      <c r="M5320">
        <v>0.31148074538078729</v>
      </c>
      <c r="N5320" s="44">
        <v>2.4014188804382108E-3</v>
      </c>
      <c r="O5320" s="161"/>
      <c r="P5320" s="162"/>
      <c r="Q5320" s="162"/>
      <c r="R5320" s="163"/>
      <c r="S5320" s="161"/>
      <c r="V5320" s="163"/>
      <c r="W5320" s="164"/>
      <c r="X5320" s="164"/>
    </row>
    <row r="5321" spans="10:24" x14ac:dyDescent="0.25">
      <c r="J5321">
        <v>5318</v>
      </c>
      <c r="K5321" s="43">
        <v>0.49140306623025254</v>
      </c>
      <c r="L5321">
        <v>0.4875471047498825</v>
      </c>
      <c r="M5321">
        <v>3.9826662626405662E-2</v>
      </c>
      <c r="N5321" s="44">
        <v>0.50626795892793575</v>
      </c>
      <c r="O5321" s="161"/>
      <c r="P5321" s="162"/>
      <c r="Q5321" s="162"/>
      <c r="R5321" s="163"/>
      <c r="S5321" s="161"/>
      <c r="V5321" s="163"/>
      <c r="W5321" s="164"/>
      <c r="X5321" s="164"/>
    </row>
    <row r="5322" spans="10:24" x14ac:dyDescent="0.25">
      <c r="J5322">
        <v>5319</v>
      </c>
      <c r="K5322" s="43">
        <v>0.19958180629479705</v>
      </c>
      <c r="L5322">
        <v>0.22059262108275901</v>
      </c>
      <c r="M5322">
        <v>0.94363361091630171</v>
      </c>
      <c r="N5322" s="44">
        <v>0.26920435591009206</v>
      </c>
      <c r="O5322" s="161"/>
      <c r="P5322" s="162"/>
      <c r="Q5322" s="162"/>
      <c r="R5322" s="163"/>
      <c r="S5322" s="161"/>
      <c r="V5322" s="163"/>
      <c r="W5322" s="164"/>
      <c r="X5322" s="164"/>
    </row>
    <row r="5323" spans="10:24" x14ac:dyDescent="0.25">
      <c r="J5323">
        <v>5320</v>
      </c>
      <c r="K5323" s="43">
        <v>0.23149044686506459</v>
      </c>
      <c r="L5323">
        <v>0.11984190303688969</v>
      </c>
      <c r="M5323">
        <v>0.99619657654838034</v>
      </c>
      <c r="N5323" s="44">
        <v>0.74042071320729508</v>
      </c>
      <c r="O5323" s="161"/>
      <c r="P5323" s="162"/>
      <c r="Q5323" s="162"/>
      <c r="R5323" s="163"/>
      <c r="S5323" s="161"/>
      <c r="V5323" s="163"/>
      <c r="W5323" s="164"/>
      <c r="X5323" s="164"/>
    </row>
    <row r="5324" spans="10:24" x14ac:dyDescent="0.25">
      <c r="J5324">
        <v>5321</v>
      </c>
      <c r="K5324" s="43">
        <v>0.37696437105341962</v>
      </c>
      <c r="L5324">
        <v>0.87397913960541751</v>
      </c>
      <c r="M5324">
        <v>1.7074360684301793E-2</v>
      </c>
      <c r="N5324" s="44">
        <v>0.12952789255823427</v>
      </c>
      <c r="O5324" s="161"/>
      <c r="P5324" s="162"/>
      <c r="Q5324" s="162"/>
      <c r="R5324" s="163"/>
      <c r="S5324" s="161"/>
      <c r="V5324" s="163"/>
      <c r="W5324" s="164"/>
      <c r="X5324" s="164"/>
    </row>
    <row r="5325" spans="10:24" x14ac:dyDescent="0.25">
      <c r="J5325">
        <v>5322</v>
      </c>
      <c r="K5325" s="43">
        <v>2.155130785917081E-2</v>
      </c>
      <c r="L5325">
        <v>0.44024733034697217</v>
      </c>
      <c r="M5325">
        <v>0.9447058132455034</v>
      </c>
      <c r="N5325" s="44">
        <v>0.24546187400282615</v>
      </c>
      <c r="O5325" s="161"/>
      <c r="P5325" s="162"/>
      <c r="Q5325" s="162"/>
      <c r="R5325" s="163"/>
      <c r="S5325" s="161"/>
      <c r="V5325" s="163"/>
      <c r="W5325" s="164"/>
      <c r="X5325" s="164"/>
    </row>
    <row r="5326" spans="10:24" x14ac:dyDescent="0.25">
      <c r="J5326">
        <v>5323</v>
      </c>
      <c r="K5326" s="43">
        <v>0.92062191903711099</v>
      </c>
      <c r="L5326">
        <v>0.88440094868789043</v>
      </c>
      <c r="M5326">
        <v>0.70739156476211196</v>
      </c>
      <c r="N5326" s="44">
        <v>0.21568297487175137</v>
      </c>
      <c r="O5326" s="161"/>
      <c r="P5326" s="162"/>
      <c r="Q5326" s="162"/>
      <c r="R5326" s="163"/>
      <c r="S5326" s="161"/>
      <c r="V5326" s="163"/>
      <c r="W5326" s="164"/>
      <c r="X5326" s="164"/>
    </row>
    <row r="5327" spans="10:24" x14ac:dyDescent="0.25">
      <c r="J5327">
        <v>5324</v>
      </c>
      <c r="K5327" s="43">
        <v>0.58424059727632227</v>
      </c>
      <c r="L5327">
        <v>8.7233301420712728E-3</v>
      </c>
      <c r="M5327">
        <v>0.56912718191302958</v>
      </c>
      <c r="N5327" s="44">
        <v>1.5111600126771485E-2</v>
      </c>
      <c r="O5327" s="161"/>
      <c r="P5327" s="162"/>
      <c r="Q5327" s="162"/>
      <c r="R5327" s="163"/>
      <c r="S5327" s="161"/>
      <c r="V5327" s="163"/>
      <c r="W5327" s="164"/>
      <c r="X5327" s="164"/>
    </row>
    <row r="5328" spans="10:24" x14ac:dyDescent="0.25">
      <c r="J5328">
        <v>5325</v>
      </c>
      <c r="K5328" s="43">
        <v>0.10572854146957589</v>
      </c>
      <c r="L5328">
        <v>0.89843850265334391</v>
      </c>
      <c r="M5328">
        <v>4.7931450177157608E-2</v>
      </c>
      <c r="N5328" s="44">
        <v>0.54885770741582918</v>
      </c>
      <c r="O5328" s="161"/>
      <c r="P5328" s="162"/>
      <c r="Q5328" s="162"/>
      <c r="R5328" s="163"/>
      <c r="S5328" s="161"/>
      <c r="V5328" s="163"/>
      <c r="W5328" s="164"/>
      <c r="X5328" s="164"/>
    </row>
    <row r="5329" spans="10:24" x14ac:dyDescent="0.25">
      <c r="J5329">
        <v>5326</v>
      </c>
      <c r="K5329" s="43">
        <v>0.91820619909928758</v>
      </c>
      <c r="L5329">
        <v>0.36212866446902825</v>
      </c>
      <c r="M5329">
        <v>0.73351764240505468</v>
      </c>
      <c r="N5329" s="44">
        <v>0.83299909141789086</v>
      </c>
      <c r="O5329" s="161"/>
      <c r="P5329" s="162"/>
      <c r="Q5329" s="162"/>
      <c r="R5329" s="163"/>
      <c r="S5329" s="161"/>
      <c r="V5329" s="163"/>
      <c r="W5329" s="164"/>
      <c r="X5329" s="164"/>
    </row>
    <row r="5330" spans="10:24" x14ac:dyDescent="0.25">
      <c r="J5330">
        <v>5327</v>
      </c>
      <c r="K5330" s="43">
        <v>0.87752634600868762</v>
      </c>
      <c r="L5330">
        <v>0.7560913128630542</v>
      </c>
      <c r="M5330">
        <v>9.953278337249194E-2</v>
      </c>
      <c r="N5330" s="44">
        <v>0.81529033914190208</v>
      </c>
      <c r="O5330" s="161"/>
      <c r="P5330" s="162"/>
      <c r="Q5330" s="162"/>
      <c r="R5330" s="163"/>
      <c r="S5330" s="161"/>
      <c r="V5330" s="163"/>
      <c r="W5330" s="164"/>
      <c r="X5330" s="164"/>
    </row>
    <row r="5331" spans="10:24" x14ac:dyDescent="0.25">
      <c r="J5331">
        <v>5328</v>
      </c>
      <c r="K5331" s="43">
        <v>0.74386348458269358</v>
      </c>
      <c r="L5331">
        <v>0.31118041265996232</v>
      </c>
      <c r="M5331">
        <v>8.1291087431156761E-3</v>
      </c>
      <c r="N5331" s="44">
        <v>0.6497489839934516</v>
      </c>
      <c r="O5331" s="161"/>
      <c r="P5331" s="162"/>
      <c r="Q5331" s="162"/>
      <c r="R5331" s="163"/>
      <c r="S5331" s="161"/>
      <c r="V5331" s="163"/>
      <c r="W5331" s="164"/>
      <c r="X5331" s="164"/>
    </row>
    <row r="5332" spans="10:24" x14ac:dyDescent="0.25">
      <c r="J5332">
        <v>5329</v>
      </c>
      <c r="K5332" s="43">
        <v>0.75303561196376989</v>
      </c>
      <c r="L5332">
        <v>0.28587750800608824</v>
      </c>
      <c r="M5332">
        <v>0.93136502351442751</v>
      </c>
      <c r="N5332" s="44">
        <v>0.20193367129046458</v>
      </c>
      <c r="O5332" s="161"/>
      <c r="P5332" s="162"/>
      <c r="Q5332" s="162"/>
      <c r="R5332" s="163"/>
      <c r="S5332" s="161"/>
      <c r="V5332" s="163"/>
      <c r="W5332" s="164"/>
      <c r="X5332" s="164"/>
    </row>
    <row r="5333" spans="10:24" x14ac:dyDescent="0.25">
      <c r="J5333">
        <v>5330</v>
      </c>
      <c r="K5333" s="43">
        <v>0.37701358051598688</v>
      </c>
      <c r="L5333">
        <v>3.1111350228251955E-2</v>
      </c>
      <c r="M5333">
        <v>0.71817527710796503</v>
      </c>
      <c r="N5333" s="44">
        <v>0.75624664813775078</v>
      </c>
      <c r="O5333" s="161"/>
      <c r="P5333" s="162"/>
      <c r="Q5333" s="162"/>
      <c r="R5333" s="163"/>
      <c r="S5333" s="161"/>
      <c r="V5333" s="163"/>
      <c r="W5333" s="164"/>
      <c r="X5333" s="164"/>
    </row>
    <row r="5334" spans="10:24" x14ac:dyDescent="0.25">
      <c r="J5334">
        <v>5331</v>
      </c>
      <c r="K5334" s="43">
        <v>0.83869900332747238</v>
      </c>
      <c r="L5334">
        <v>0.94020835810658587</v>
      </c>
      <c r="M5334">
        <v>0.29212011505453739</v>
      </c>
      <c r="N5334" s="44">
        <v>0.99356962033633145</v>
      </c>
      <c r="O5334" s="161"/>
      <c r="P5334" s="162"/>
      <c r="Q5334" s="162"/>
      <c r="R5334" s="163"/>
      <c r="S5334" s="161"/>
      <c r="V5334" s="163"/>
      <c r="W5334" s="164"/>
      <c r="X5334" s="164"/>
    </row>
    <row r="5335" spans="10:24" x14ac:dyDescent="0.25">
      <c r="J5335">
        <v>5332</v>
      </c>
      <c r="K5335" s="43">
        <v>0.70524005324831474</v>
      </c>
      <c r="L5335">
        <v>0.73889407740697399</v>
      </c>
      <c r="M5335">
        <v>0.13038942433750089</v>
      </c>
      <c r="N5335" s="44">
        <v>0.50617922615744781</v>
      </c>
      <c r="O5335" s="161"/>
      <c r="P5335" s="162"/>
      <c r="Q5335" s="162"/>
      <c r="R5335" s="163"/>
      <c r="S5335" s="161"/>
      <c r="V5335" s="163"/>
      <c r="W5335" s="164"/>
      <c r="X5335" s="164"/>
    </row>
    <row r="5336" spans="10:24" x14ac:dyDescent="0.25">
      <c r="J5336">
        <v>5333</v>
      </c>
      <c r="K5336" s="43">
        <v>0.80899213648693513</v>
      </c>
      <c r="L5336">
        <v>0.7670600717986088</v>
      </c>
      <c r="M5336">
        <v>0.67058492182871554</v>
      </c>
      <c r="N5336" s="44">
        <v>0.27722427470124111</v>
      </c>
      <c r="O5336" s="161"/>
      <c r="P5336" s="162"/>
      <c r="Q5336" s="162"/>
      <c r="R5336" s="163"/>
      <c r="S5336" s="161"/>
      <c r="V5336" s="163"/>
      <c r="W5336" s="164"/>
      <c r="X5336" s="164"/>
    </row>
    <row r="5337" spans="10:24" x14ac:dyDescent="0.25">
      <c r="J5337">
        <v>5334</v>
      </c>
      <c r="K5337" s="43">
        <v>3.8145526822914722E-2</v>
      </c>
      <c r="L5337">
        <v>9.2851919261988769E-2</v>
      </c>
      <c r="M5337">
        <v>0.41984572212347482</v>
      </c>
      <c r="N5337" s="44">
        <v>0.28030761449814345</v>
      </c>
      <c r="O5337" s="161"/>
      <c r="P5337" s="162"/>
      <c r="Q5337" s="162"/>
      <c r="R5337" s="163"/>
      <c r="S5337" s="161"/>
      <c r="V5337" s="163"/>
      <c r="W5337" s="164"/>
      <c r="X5337" s="164"/>
    </row>
    <row r="5338" spans="10:24" x14ac:dyDescent="0.25">
      <c r="J5338">
        <v>5335</v>
      </c>
      <c r="K5338" s="43">
        <v>0.86479523168217531</v>
      </c>
      <c r="L5338">
        <v>0.75669440567761781</v>
      </c>
      <c r="M5338">
        <v>0.30572020215198992</v>
      </c>
      <c r="N5338" s="44">
        <v>0.72046794644849099</v>
      </c>
      <c r="O5338" s="161"/>
      <c r="P5338" s="162"/>
      <c r="Q5338" s="162"/>
      <c r="R5338" s="163"/>
      <c r="S5338" s="161"/>
      <c r="V5338" s="163"/>
      <c r="W5338" s="164"/>
      <c r="X5338" s="164"/>
    </row>
    <row r="5339" spans="10:24" x14ac:dyDescent="0.25">
      <c r="J5339">
        <v>5336</v>
      </c>
      <c r="K5339" s="43">
        <v>0.19494862198966456</v>
      </c>
      <c r="L5339">
        <v>0.26356364730190451</v>
      </c>
      <c r="M5339">
        <v>0.59560110930788468</v>
      </c>
      <c r="N5339" s="44">
        <v>0.55398992344808595</v>
      </c>
      <c r="O5339" s="161"/>
      <c r="P5339" s="162"/>
      <c r="Q5339" s="162"/>
      <c r="R5339" s="163"/>
      <c r="S5339" s="161"/>
      <c r="V5339" s="163"/>
      <c r="W5339" s="164"/>
      <c r="X5339" s="164"/>
    </row>
    <row r="5340" spans="10:24" x14ac:dyDescent="0.25">
      <c r="J5340">
        <v>5337</v>
      </c>
      <c r="K5340" s="43">
        <v>0.25499538535964916</v>
      </c>
      <c r="L5340">
        <v>1.1152762512050551E-2</v>
      </c>
      <c r="M5340">
        <v>0.87954980028225271</v>
      </c>
      <c r="N5340" s="44">
        <v>0.75575833679231053</v>
      </c>
      <c r="O5340" s="161"/>
      <c r="P5340" s="162"/>
      <c r="Q5340" s="162"/>
      <c r="R5340" s="163"/>
      <c r="S5340" s="161"/>
      <c r="V5340" s="163"/>
      <c r="W5340" s="164"/>
      <c r="X5340" s="164"/>
    </row>
    <row r="5341" spans="10:24" x14ac:dyDescent="0.25">
      <c r="J5341">
        <v>5338</v>
      </c>
      <c r="K5341" s="43">
        <v>0.88316780295151998</v>
      </c>
      <c r="L5341">
        <v>0.22481359714897009</v>
      </c>
      <c r="M5341">
        <v>0.43755720014584243</v>
      </c>
      <c r="N5341" s="44">
        <v>0.22891449515865836</v>
      </c>
      <c r="O5341" s="161"/>
      <c r="P5341" s="162"/>
      <c r="Q5341" s="162"/>
      <c r="R5341" s="163"/>
      <c r="S5341" s="161"/>
      <c r="V5341" s="163"/>
      <c r="W5341" s="164"/>
      <c r="X5341" s="164"/>
    </row>
    <row r="5342" spans="10:24" x14ac:dyDescent="0.25">
      <c r="J5342">
        <v>5339</v>
      </c>
      <c r="K5342" s="43">
        <v>0.32024648428679248</v>
      </c>
      <c r="L5342">
        <v>0.32663370853896279</v>
      </c>
      <c r="M5342">
        <v>0.26326549889382556</v>
      </c>
      <c r="N5342" s="44">
        <v>0.98973436817299176</v>
      </c>
      <c r="O5342" s="161"/>
      <c r="P5342" s="162"/>
      <c r="Q5342" s="162"/>
      <c r="R5342" s="163"/>
      <c r="S5342" s="161"/>
      <c r="V5342" s="163"/>
      <c r="W5342" s="164"/>
      <c r="X5342" s="164"/>
    </row>
    <row r="5343" spans="10:24" x14ac:dyDescent="0.25">
      <c r="J5343">
        <v>5340</v>
      </c>
      <c r="K5343" s="43">
        <v>0.80883575369466243</v>
      </c>
      <c r="L5343">
        <v>4.4892360582363788E-2</v>
      </c>
      <c r="M5343">
        <v>0.56110290274090913</v>
      </c>
      <c r="N5343" s="44">
        <v>4.9606213705973623E-2</v>
      </c>
      <c r="O5343" s="161"/>
      <c r="P5343" s="162"/>
      <c r="Q5343" s="162"/>
      <c r="R5343" s="163"/>
      <c r="S5343" s="161"/>
      <c r="V5343" s="163"/>
      <c r="W5343" s="164"/>
      <c r="X5343" s="164"/>
    </row>
    <row r="5344" spans="10:24" x14ac:dyDescent="0.25">
      <c r="J5344">
        <v>5341</v>
      </c>
      <c r="K5344" s="43">
        <v>0.26988902625681976</v>
      </c>
      <c r="L5344">
        <v>0.81386821361760109</v>
      </c>
      <c r="M5344">
        <v>0.6648189224191926</v>
      </c>
      <c r="N5344" s="44">
        <v>0.10066734741471151</v>
      </c>
      <c r="O5344" s="161"/>
      <c r="P5344" s="162"/>
      <c r="Q5344" s="162"/>
      <c r="R5344" s="163"/>
      <c r="S5344" s="161"/>
      <c r="V5344" s="163"/>
      <c r="W5344" s="164"/>
      <c r="X5344" s="164"/>
    </row>
    <row r="5345" spans="10:24" x14ac:dyDescent="0.25">
      <c r="J5345">
        <v>5342</v>
      </c>
      <c r="K5345" s="43">
        <v>0.88244949099514036</v>
      </c>
      <c r="L5345">
        <v>7.8984514669857564E-3</v>
      </c>
      <c r="M5345">
        <v>0.98271931871790186</v>
      </c>
      <c r="N5345" s="44">
        <v>0.39581522787209822</v>
      </c>
      <c r="O5345" s="161"/>
      <c r="P5345" s="162"/>
      <c r="Q5345" s="162"/>
      <c r="R5345" s="163"/>
      <c r="S5345" s="161"/>
      <c r="V5345" s="163"/>
      <c r="W5345" s="164"/>
      <c r="X5345" s="164"/>
    </row>
    <row r="5346" spans="10:24" x14ac:dyDescent="0.25">
      <c r="J5346">
        <v>5343</v>
      </c>
      <c r="K5346" s="43">
        <v>0.62154983939217678</v>
      </c>
      <c r="L5346">
        <v>0.81737975260540419</v>
      </c>
      <c r="M5346">
        <v>0.92224960020955538</v>
      </c>
      <c r="N5346" s="44">
        <v>8.8070253795673792E-2</v>
      </c>
      <c r="O5346" s="161"/>
      <c r="P5346" s="162"/>
      <c r="Q5346" s="162"/>
      <c r="R5346" s="163"/>
      <c r="S5346" s="161"/>
      <c r="V5346" s="163"/>
      <c r="W5346" s="164"/>
      <c r="X5346" s="164"/>
    </row>
    <row r="5347" spans="10:24" x14ac:dyDescent="0.25">
      <c r="J5347">
        <v>5344</v>
      </c>
      <c r="K5347" s="43">
        <v>0.45169073982531138</v>
      </c>
      <c r="L5347">
        <v>0.80093493065752797</v>
      </c>
      <c r="M5347">
        <v>0.83105048607554044</v>
      </c>
      <c r="N5347" s="44">
        <v>0.30593045996630286</v>
      </c>
      <c r="O5347" s="161"/>
      <c r="P5347" s="162"/>
      <c r="Q5347" s="162"/>
      <c r="R5347" s="163"/>
      <c r="S5347" s="161"/>
      <c r="V5347" s="163"/>
      <c r="W5347" s="164"/>
      <c r="X5347" s="164"/>
    </row>
    <row r="5348" spans="10:24" x14ac:dyDescent="0.25">
      <c r="J5348">
        <v>5345</v>
      </c>
      <c r="K5348" s="43">
        <v>0.23255362786876432</v>
      </c>
      <c r="L5348">
        <v>0.28871593143532381</v>
      </c>
      <c r="M5348">
        <v>0.46069989073691064</v>
      </c>
      <c r="N5348" s="44">
        <v>0.63719105535478382</v>
      </c>
      <c r="O5348" s="161"/>
      <c r="P5348" s="162"/>
      <c r="Q5348" s="162"/>
      <c r="R5348" s="163"/>
      <c r="S5348" s="161"/>
      <c r="V5348" s="163"/>
      <c r="W5348" s="164"/>
      <c r="X5348" s="164"/>
    </row>
    <row r="5349" spans="10:24" x14ac:dyDescent="0.25">
      <c r="J5349">
        <v>5346</v>
      </c>
      <c r="K5349" s="43">
        <v>0.59268577353332941</v>
      </c>
      <c r="L5349">
        <v>0.41546419352914987</v>
      </c>
      <c r="M5349">
        <v>0.14836143054220319</v>
      </c>
      <c r="N5349" s="44">
        <v>0.98798681425143464</v>
      </c>
      <c r="O5349" s="161"/>
      <c r="P5349" s="162"/>
      <c r="Q5349" s="162"/>
      <c r="R5349" s="163"/>
      <c r="S5349" s="161"/>
      <c r="V5349" s="163"/>
      <c r="W5349" s="164"/>
      <c r="X5349" s="164"/>
    </row>
    <row r="5350" spans="10:24" x14ac:dyDescent="0.25">
      <c r="J5350">
        <v>5347</v>
      </c>
      <c r="K5350" s="43">
        <v>0.16138853455899571</v>
      </c>
      <c r="L5350">
        <v>0.53556555484399249</v>
      </c>
      <c r="M5350">
        <v>0.64125224604083908</v>
      </c>
      <c r="N5350" s="44">
        <v>0.25126780240877211</v>
      </c>
      <c r="O5350" s="161"/>
      <c r="P5350" s="162"/>
      <c r="Q5350" s="162"/>
      <c r="R5350" s="163"/>
      <c r="S5350" s="161"/>
      <c r="V5350" s="163"/>
      <c r="W5350" s="164"/>
      <c r="X5350" s="164"/>
    </row>
    <row r="5351" spans="10:24" x14ac:dyDescent="0.25">
      <c r="J5351">
        <v>5348</v>
      </c>
      <c r="K5351" s="43">
        <v>0.82672602475468471</v>
      </c>
      <c r="L5351">
        <v>0.86359529908208865</v>
      </c>
      <c r="M5351">
        <v>0.89224817295759529</v>
      </c>
      <c r="N5351" s="44">
        <v>4.8696061499660437E-2</v>
      </c>
      <c r="O5351" s="161"/>
      <c r="P5351" s="162"/>
      <c r="Q5351" s="162"/>
      <c r="R5351" s="163"/>
      <c r="S5351" s="161"/>
      <c r="V5351" s="163"/>
      <c r="W5351" s="164"/>
      <c r="X5351" s="164"/>
    </row>
    <row r="5352" spans="10:24" x14ac:dyDescent="0.25">
      <c r="J5352">
        <v>5349</v>
      </c>
      <c r="K5352" s="43">
        <v>0.318089415648663</v>
      </c>
      <c r="L5352">
        <v>0.83372348158042009</v>
      </c>
      <c r="M5352">
        <v>0.53509906074308178</v>
      </c>
      <c r="N5352" s="44">
        <v>0.95935171543383002</v>
      </c>
      <c r="O5352" s="161"/>
      <c r="P5352" s="162"/>
      <c r="Q5352" s="162"/>
      <c r="R5352" s="163"/>
      <c r="S5352" s="161"/>
      <c r="V5352" s="163"/>
      <c r="W5352" s="164"/>
      <c r="X5352" s="164"/>
    </row>
    <row r="5353" spans="10:24" x14ac:dyDescent="0.25">
      <c r="J5353">
        <v>5350</v>
      </c>
      <c r="K5353" s="43">
        <v>0.62627439897396342</v>
      </c>
      <c r="L5353">
        <v>0.4047482659674192</v>
      </c>
      <c r="M5353">
        <v>0.74795944550600391</v>
      </c>
      <c r="N5353" s="44">
        <v>0.43939053058711153</v>
      </c>
      <c r="O5353" s="161"/>
      <c r="P5353" s="162"/>
      <c r="Q5353" s="162"/>
      <c r="R5353" s="163"/>
      <c r="S5353" s="161"/>
      <c r="V5353" s="163"/>
      <c r="W5353" s="164"/>
      <c r="X5353" s="164"/>
    </row>
    <row r="5354" spans="10:24" x14ac:dyDescent="0.25">
      <c r="J5354">
        <v>5351</v>
      </c>
      <c r="K5354" s="43">
        <v>0.79551117058780041</v>
      </c>
      <c r="L5354">
        <v>0.80295870304502692</v>
      </c>
      <c r="M5354">
        <v>0.77223929083587339</v>
      </c>
      <c r="N5354" s="44">
        <v>0.42578702633370014</v>
      </c>
      <c r="O5354" s="161"/>
      <c r="P5354" s="162"/>
      <c r="Q5354" s="162"/>
      <c r="R5354" s="163"/>
      <c r="S5354" s="161"/>
      <c r="V5354" s="163"/>
      <c r="W5354" s="164"/>
      <c r="X5354" s="164"/>
    </row>
    <row r="5355" spans="10:24" x14ac:dyDescent="0.25">
      <c r="J5355">
        <v>5352</v>
      </c>
      <c r="K5355" s="43">
        <v>0.11395450614188762</v>
      </c>
      <c r="L5355">
        <v>0.12183593524614378</v>
      </c>
      <c r="M5355">
        <v>0.51704790317558069</v>
      </c>
      <c r="N5355" s="44">
        <v>0.49257786546553062</v>
      </c>
      <c r="O5355" s="161"/>
      <c r="P5355" s="162"/>
      <c r="Q5355" s="162"/>
      <c r="R5355" s="163"/>
      <c r="S5355" s="161"/>
      <c r="V5355" s="163"/>
      <c r="W5355" s="164"/>
      <c r="X5355" s="164"/>
    </row>
    <row r="5356" spans="10:24" x14ac:dyDescent="0.25">
      <c r="J5356">
        <v>5353</v>
      </c>
      <c r="K5356" s="43">
        <v>0.20973898651581557</v>
      </c>
      <c r="L5356">
        <v>0.48202507018718177</v>
      </c>
      <c r="M5356">
        <v>0.82343561223155359</v>
      </c>
      <c r="N5356" s="44">
        <v>0.12184106806434625</v>
      </c>
      <c r="O5356" s="161"/>
      <c r="P5356" s="162"/>
      <c r="Q5356" s="162"/>
      <c r="R5356" s="163"/>
      <c r="S5356" s="161"/>
      <c r="V5356" s="163"/>
      <c r="W5356" s="164"/>
      <c r="X5356" s="164"/>
    </row>
    <row r="5357" spans="10:24" x14ac:dyDescent="0.25">
      <c r="J5357">
        <v>5354</v>
      </c>
      <c r="K5357" s="43">
        <v>0.22991199832028297</v>
      </c>
      <c r="L5357">
        <v>6.3119730910906058E-2</v>
      </c>
      <c r="M5357">
        <v>0.10901824799392834</v>
      </c>
      <c r="N5357" s="44">
        <v>0.9248476714405508</v>
      </c>
      <c r="O5357" s="161"/>
      <c r="P5357" s="162"/>
      <c r="Q5357" s="162"/>
      <c r="R5357" s="163"/>
      <c r="S5357" s="161"/>
      <c r="V5357" s="163"/>
      <c r="W5357" s="164"/>
      <c r="X5357" s="164"/>
    </row>
    <row r="5358" spans="10:24" x14ac:dyDescent="0.25">
      <c r="J5358">
        <v>5355</v>
      </c>
      <c r="K5358" s="43">
        <v>0.13745604125082078</v>
      </c>
      <c r="L5358">
        <v>0.87117442000147105</v>
      </c>
      <c r="M5358">
        <v>0.20746850593302602</v>
      </c>
      <c r="N5358" s="44">
        <v>0.33180866587923141</v>
      </c>
      <c r="O5358" s="161"/>
      <c r="P5358" s="162"/>
      <c r="Q5358" s="162"/>
      <c r="R5358" s="163"/>
      <c r="S5358" s="161"/>
      <c r="V5358" s="163"/>
      <c r="W5358" s="164"/>
      <c r="X5358" s="164"/>
    </row>
    <row r="5359" spans="10:24" x14ac:dyDescent="0.25">
      <c r="J5359">
        <v>5356</v>
      </c>
      <c r="K5359" s="43">
        <v>0.71468189680342853</v>
      </c>
      <c r="L5359">
        <v>0.68889350881026756</v>
      </c>
      <c r="M5359">
        <v>0.80890749790724814</v>
      </c>
      <c r="N5359" s="44">
        <v>0.55123659708515726</v>
      </c>
      <c r="O5359" s="161"/>
      <c r="P5359" s="162"/>
      <c r="Q5359" s="162"/>
      <c r="R5359" s="163"/>
      <c r="S5359" s="161"/>
      <c r="V5359" s="163"/>
      <c r="W5359" s="164"/>
      <c r="X5359" s="164"/>
    </row>
    <row r="5360" spans="10:24" x14ac:dyDescent="0.25">
      <c r="J5360">
        <v>5357</v>
      </c>
      <c r="K5360" s="43">
        <v>0.48691997530886977</v>
      </c>
      <c r="L5360">
        <v>0.83618504846122721</v>
      </c>
      <c r="M5360">
        <v>0.5123497549975774</v>
      </c>
      <c r="N5360" s="44">
        <v>0.60598282110489898</v>
      </c>
      <c r="O5360" s="161"/>
      <c r="P5360" s="162"/>
      <c r="Q5360" s="162"/>
      <c r="R5360" s="163"/>
      <c r="S5360" s="161"/>
      <c r="V5360" s="163"/>
      <c r="W5360" s="164"/>
      <c r="X5360" s="164"/>
    </row>
    <row r="5361" spans="10:24" x14ac:dyDescent="0.25">
      <c r="J5361">
        <v>5358</v>
      </c>
      <c r="K5361" s="43">
        <v>0.52335154850270293</v>
      </c>
      <c r="L5361">
        <v>6.0660341207851021E-2</v>
      </c>
      <c r="M5361">
        <v>0.45152517153375027</v>
      </c>
      <c r="N5361" s="44">
        <v>0.54779059627639837</v>
      </c>
      <c r="O5361" s="161"/>
      <c r="P5361" s="162"/>
      <c r="Q5361" s="162"/>
      <c r="R5361" s="163"/>
      <c r="S5361" s="161"/>
      <c r="V5361" s="163"/>
      <c r="W5361" s="164"/>
      <c r="X5361" s="164"/>
    </row>
    <row r="5362" spans="10:24" x14ac:dyDescent="0.25">
      <c r="J5362">
        <v>5359</v>
      </c>
      <c r="K5362" s="43">
        <v>0.33542857662524816</v>
      </c>
      <c r="L5362">
        <v>0.68600722640323908</v>
      </c>
      <c r="M5362">
        <v>0.59561703571721714</v>
      </c>
      <c r="N5362" s="44">
        <v>0.98355527220538719</v>
      </c>
      <c r="O5362" s="161"/>
      <c r="P5362" s="162"/>
      <c r="Q5362" s="162"/>
      <c r="R5362" s="163"/>
      <c r="S5362" s="161"/>
      <c r="V5362" s="163"/>
      <c r="W5362" s="164"/>
      <c r="X5362" s="164"/>
    </row>
    <row r="5363" spans="10:24" x14ac:dyDescent="0.25">
      <c r="J5363">
        <v>5360</v>
      </c>
      <c r="K5363" s="43">
        <v>0.94090034621209839</v>
      </c>
      <c r="L5363">
        <v>0.78973429222628844</v>
      </c>
      <c r="M5363">
        <v>0.84439431613617433</v>
      </c>
      <c r="N5363" s="44">
        <v>0.51306096767709752</v>
      </c>
      <c r="O5363" s="161"/>
      <c r="P5363" s="162"/>
      <c r="Q5363" s="162"/>
      <c r="R5363" s="163"/>
      <c r="S5363" s="161"/>
      <c r="V5363" s="163"/>
      <c r="W5363" s="164"/>
      <c r="X5363" s="164"/>
    </row>
    <row r="5364" spans="10:24" x14ac:dyDescent="0.25">
      <c r="J5364">
        <v>5361</v>
      </c>
      <c r="K5364" s="43">
        <v>0.50841666622556481</v>
      </c>
      <c r="L5364">
        <v>0.77974804084821236</v>
      </c>
      <c r="M5364">
        <v>0.12277514729044481</v>
      </c>
      <c r="N5364" s="44">
        <v>0.92386693841687284</v>
      </c>
      <c r="O5364" s="161"/>
      <c r="P5364" s="162"/>
      <c r="Q5364" s="162"/>
      <c r="R5364" s="163"/>
      <c r="S5364" s="161"/>
      <c r="V5364" s="163"/>
      <c r="W5364" s="164"/>
      <c r="X5364" s="164"/>
    </row>
    <row r="5365" spans="10:24" x14ac:dyDescent="0.25">
      <c r="J5365">
        <v>5362</v>
      </c>
      <c r="K5365" s="43">
        <v>0.23397795872610416</v>
      </c>
      <c r="L5365">
        <v>0.95533216047496383</v>
      </c>
      <c r="M5365">
        <v>0.44674936835321832</v>
      </c>
      <c r="N5365" s="44">
        <v>0.20660603565632796</v>
      </c>
      <c r="O5365" s="161"/>
      <c r="P5365" s="162"/>
      <c r="Q5365" s="162"/>
      <c r="R5365" s="163"/>
      <c r="S5365" s="161"/>
      <c r="V5365" s="163"/>
      <c r="W5365" s="164"/>
      <c r="X5365" s="164"/>
    </row>
    <row r="5366" spans="10:24" x14ac:dyDescent="0.25">
      <c r="J5366">
        <v>5363</v>
      </c>
      <c r="K5366" s="43">
        <v>0.70491332757137481</v>
      </c>
      <c r="L5366">
        <v>0.41786355943935727</v>
      </c>
      <c r="M5366">
        <v>0.92397520339201789</v>
      </c>
      <c r="N5366" s="44">
        <v>0.52418575745220275</v>
      </c>
      <c r="O5366" s="161"/>
      <c r="P5366" s="162"/>
      <c r="Q5366" s="162"/>
      <c r="R5366" s="163"/>
      <c r="S5366" s="161"/>
      <c r="V5366" s="163"/>
      <c r="W5366" s="164"/>
      <c r="X5366" s="164"/>
    </row>
    <row r="5367" spans="10:24" x14ac:dyDescent="0.25">
      <c r="J5367">
        <v>5364</v>
      </c>
      <c r="K5367" s="43">
        <v>0.28887775550309658</v>
      </c>
      <c r="L5367">
        <v>0.29745105840719477</v>
      </c>
      <c r="M5367">
        <v>3.0961741345905569E-2</v>
      </c>
      <c r="N5367" s="44">
        <v>0.58922241080557358</v>
      </c>
      <c r="O5367" s="161"/>
      <c r="P5367" s="162"/>
      <c r="Q5367" s="162"/>
      <c r="R5367" s="163"/>
      <c r="S5367" s="161"/>
      <c r="V5367" s="163"/>
      <c r="W5367" s="164"/>
      <c r="X5367" s="164"/>
    </row>
    <row r="5368" spans="10:24" x14ac:dyDescent="0.25">
      <c r="J5368">
        <v>5365</v>
      </c>
      <c r="K5368" s="43">
        <v>0.40077254551790398</v>
      </c>
      <c r="L5368">
        <v>0.18202179430771948</v>
      </c>
      <c r="M5368">
        <v>0.11788470175515453</v>
      </c>
      <c r="N5368" s="44">
        <v>0.19986457246910994</v>
      </c>
      <c r="O5368" s="161"/>
      <c r="P5368" s="162"/>
      <c r="Q5368" s="162"/>
      <c r="R5368" s="163"/>
      <c r="S5368" s="161"/>
      <c r="V5368" s="163"/>
      <c r="W5368" s="164"/>
      <c r="X5368" s="164"/>
    </row>
    <row r="5369" spans="10:24" x14ac:dyDescent="0.25">
      <c r="J5369">
        <v>5366</v>
      </c>
      <c r="K5369" s="43">
        <v>0.86683701902226828</v>
      </c>
      <c r="L5369">
        <v>0.69933910549550349</v>
      </c>
      <c r="M5369">
        <v>0.13354655793606118</v>
      </c>
      <c r="N5369" s="44">
        <v>0.759658223422079</v>
      </c>
      <c r="O5369" s="161"/>
      <c r="P5369" s="162"/>
      <c r="Q5369" s="162"/>
      <c r="R5369" s="163"/>
      <c r="S5369" s="161"/>
      <c r="V5369" s="163"/>
      <c r="W5369" s="164"/>
      <c r="X5369" s="164"/>
    </row>
    <row r="5370" spans="10:24" x14ac:dyDescent="0.25">
      <c r="J5370">
        <v>5367</v>
      </c>
      <c r="K5370" s="43">
        <v>0.91190050812911205</v>
      </c>
      <c r="L5370">
        <v>0.73636014431911001</v>
      </c>
      <c r="M5370">
        <v>0.16088797032502822</v>
      </c>
      <c r="N5370" s="44">
        <v>0.52108952344275217</v>
      </c>
      <c r="O5370" s="161"/>
      <c r="P5370" s="162"/>
      <c r="Q5370" s="162"/>
      <c r="R5370" s="163"/>
      <c r="S5370" s="161"/>
      <c r="V5370" s="163"/>
      <c r="W5370" s="164"/>
      <c r="X5370" s="164"/>
    </row>
    <row r="5371" spans="10:24" x14ac:dyDescent="0.25">
      <c r="J5371">
        <v>5368</v>
      </c>
      <c r="K5371" s="43">
        <v>0.65030706078315004</v>
      </c>
      <c r="L5371">
        <v>4.6411373894919672E-2</v>
      </c>
      <c r="M5371">
        <v>0.46405338389580164</v>
      </c>
      <c r="N5371" s="44">
        <v>0.61973317457197541</v>
      </c>
      <c r="O5371" s="161"/>
      <c r="P5371" s="162"/>
      <c r="Q5371" s="162"/>
      <c r="R5371" s="163"/>
      <c r="S5371" s="161"/>
      <c r="V5371" s="163"/>
      <c r="W5371" s="164"/>
      <c r="X5371" s="164"/>
    </row>
    <row r="5372" spans="10:24" x14ac:dyDescent="0.25">
      <c r="J5372">
        <v>5369</v>
      </c>
      <c r="K5372" s="43">
        <v>0.11407711202084359</v>
      </c>
      <c r="L5372">
        <v>0.75815289074472114</v>
      </c>
      <c r="M5372">
        <v>0.78263571808426313</v>
      </c>
      <c r="N5372" s="44">
        <v>0.34337173325743531</v>
      </c>
      <c r="O5372" s="161"/>
      <c r="P5372" s="162"/>
      <c r="Q5372" s="162"/>
      <c r="R5372" s="163"/>
      <c r="S5372" s="161"/>
      <c r="V5372" s="163"/>
      <c r="W5372" s="164"/>
      <c r="X5372" s="164"/>
    </row>
    <row r="5373" spans="10:24" x14ac:dyDescent="0.25">
      <c r="J5373">
        <v>5370</v>
      </c>
      <c r="K5373" s="43">
        <v>0.78030803631358259</v>
      </c>
      <c r="L5373">
        <v>0.19452485905121919</v>
      </c>
      <c r="M5373">
        <v>0.80150087964642369</v>
      </c>
      <c r="N5373" s="44">
        <v>0.64984357300406448</v>
      </c>
      <c r="O5373" s="161"/>
      <c r="P5373" s="162"/>
      <c r="Q5373" s="162"/>
      <c r="R5373" s="163"/>
      <c r="S5373" s="161"/>
      <c r="V5373" s="163"/>
      <c r="W5373" s="164"/>
      <c r="X5373" s="164"/>
    </row>
    <row r="5374" spans="10:24" x14ac:dyDescent="0.25">
      <c r="J5374">
        <v>5371</v>
      </c>
      <c r="K5374" s="43">
        <v>0.42479389703907322</v>
      </c>
      <c r="L5374">
        <v>0.41158220399685763</v>
      </c>
      <c r="M5374">
        <v>0.8568921212281162</v>
      </c>
      <c r="N5374" s="44">
        <v>0.99107267298210577</v>
      </c>
      <c r="O5374" s="161"/>
      <c r="P5374" s="162"/>
      <c r="Q5374" s="162"/>
      <c r="R5374" s="163"/>
      <c r="S5374" s="161"/>
      <c r="V5374" s="163"/>
      <c r="W5374" s="164"/>
      <c r="X5374" s="164"/>
    </row>
    <row r="5375" spans="10:24" x14ac:dyDescent="0.25">
      <c r="J5375">
        <v>5372</v>
      </c>
      <c r="K5375" s="43">
        <v>0.32072290049918262</v>
      </c>
      <c r="L5375">
        <v>3.8359782472009551E-2</v>
      </c>
      <c r="M5375">
        <v>0.69427981787671822</v>
      </c>
      <c r="N5375" s="44">
        <v>0.94697433032068701</v>
      </c>
      <c r="O5375" s="161"/>
      <c r="P5375" s="162"/>
      <c r="Q5375" s="162"/>
      <c r="R5375" s="163"/>
      <c r="S5375" s="161"/>
      <c r="V5375" s="163"/>
      <c r="W5375" s="164"/>
      <c r="X5375" s="164"/>
    </row>
    <row r="5376" spans="10:24" x14ac:dyDescent="0.25">
      <c r="J5376">
        <v>5373</v>
      </c>
      <c r="K5376" s="43">
        <v>0.86425109939531675</v>
      </c>
      <c r="L5376">
        <v>0.11096529707058478</v>
      </c>
      <c r="M5376">
        <v>0.52379393269504793</v>
      </c>
      <c r="N5376" s="44">
        <v>0.91016276587104394</v>
      </c>
      <c r="O5376" s="161"/>
      <c r="P5376" s="162"/>
      <c r="Q5376" s="162"/>
      <c r="R5376" s="163"/>
      <c r="S5376" s="161"/>
      <c r="V5376" s="163"/>
      <c r="W5376" s="164"/>
      <c r="X5376" s="164"/>
    </row>
    <row r="5377" spans="10:24" x14ac:dyDescent="0.25">
      <c r="J5377">
        <v>5374</v>
      </c>
      <c r="K5377" s="43">
        <v>0.39492011968090335</v>
      </c>
      <c r="L5377">
        <v>0.60100160983214201</v>
      </c>
      <c r="M5377">
        <v>4.3149962685592458E-2</v>
      </c>
      <c r="N5377" s="44">
        <v>0.21692212609035677</v>
      </c>
      <c r="O5377" s="161"/>
      <c r="P5377" s="162"/>
      <c r="Q5377" s="162"/>
      <c r="R5377" s="163"/>
      <c r="S5377" s="161"/>
      <c r="V5377" s="163"/>
      <c r="W5377" s="164"/>
      <c r="X5377" s="164"/>
    </row>
    <row r="5378" spans="10:24" x14ac:dyDescent="0.25">
      <c r="J5378">
        <v>5375</v>
      </c>
      <c r="K5378" s="43">
        <v>8.0874413655143029E-2</v>
      </c>
      <c r="L5378">
        <v>0.61823862638141736</v>
      </c>
      <c r="M5378">
        <v>0.65376668700401874</v>
      </c>
      <c r="N5378" s="44">
        <v>0.67189326752448586</v>
      </c>
      <c r="O5378" s="161"/>
      <c r="P5378" s="162"/>
      <c r="Q5378" s="162"/>
      <c r="R5378" s="163"/>
      <c r="S5378" s="161"/>
      <c r="V5378" s="163"/>
      <c r="W5378" s="164"/>
      <c r="X5378" s="164"/>
    </row>
    <row r="5379" spans="10:24" x14ac:dyDescent="0.25">
      <c r="J5379">
        <v>5376</v>
      </c>
      <c r="K5379" s="43">
        <v>0.83077902808177417</v>
      </c>
      <c r="L5379">
        <v>0.46095267362554693</v>
      </c>
      <c r="M5379">
        <v>0.77008918999002318</v>
      </c>
      <c r="N5379" s="44">
        <v>0.2429029511297992</v>
      </c>
      <c r="O5379" s="161"/>
      <c r="P5379" s="162"/>
      <c r="Q5379" s="162"/>
      <c r="R5379" s="163"/>
      <c r="S5379" s="161"/>
      <c r="V5379" s="163"/>
      <c r="W5379" s="164"/>
      <c r="X5379" s="164"/>
    </row>
    <row r="5380" spans="10:24" x14ac:dyDescent="0.25">
      <c r="J5380">
        <v>5377</v>
      </c>
      <c r="K5380" s="43">
        <v>0.4086895956242389</v>
      </c>
      <c r="L5380">
        <v>0.56430570241590161</v>
      </c>
      <c r="M5380">
        <v>5.6153281129062149E-2</v>
      </c>
      <c r="N5380" s="44">
        <v>0.73566622129533044</v>
      </c>
      <c r="O5380" s="161"/>
      <c r="P5380" s="162"/>
      <c r="Q5380" s="162"/>
      <c r="R5380" s="163"/>
      <c r="S5380" s="161"/>
      <c r="V5380" s="163"/>
      <c r="W5380" s="164"/>
      <c r="X5380" s="164"/>
    </row>
    <row r="5381" spans="10:24" x14ac:dyDescent="0.25">
      <c r="J5381">
        <v>5378</v>
      </c>
      <c r="K5381" s="43">
        <v>0.14989627855784249</v>
      </c>
      <c r="L5381">
        <v>0.87646534398732867</v>
      </c>
      <c r="M5381">
        <v>0.69322579708439469</v>
      </c>
      <c r="N5381" s="44">
        <v>0.11207144250990086</v>
      </c>
      <c r="O5381" s="161"/>
      <c r="P5381" s="162"/>
      <c r="Q5381" s="162"/>
      <c r="R5381" s="163"/>
      <c r="S5381" s="161"/>
      <c r="V5381" s="163"/>
      <c r="W5381" s="164"/>
      <c r="X5381" s="164"/>
    </row>
    <row r="5382" spans="10:24" x14ac:dyDescent="0.25">
      <c r="J5382">
        <v>5379</v>
      </c>
      <c r="K5382" s="43">
        <v>0.39454716596021522</v>
      </c>
      <c r="L5382">
        <v>0.5340039223496672</v>
      </c>
      <c r="M5382">
        <v>0.64114017675729029</v>
      </c>
      <c r="N5382" s="44">
        <v>0.64581452979252996</v>
      </c>
      <c r="O5382" s="161"/>
      <c r="P5382" s="162"/>
      <c r="Q5382" s="162"/>
      <c r="R5382" s="163"/>
      <c r="S5382" s="161"/>
      <c r="V5382" s="163"/>
      <c r="W5382" s="164"/>
      <c r="X5382" s="164"/>
    </row>
    <row r="5383" spans="10:24" x14ac:dyDescent="0.25">
      <c r="J5383">
        <v>5380</v>
      </c>
      <c r="K5383" s="43">
        <v>0.15370257632094575</v>
      </c>
      <c r="L5383">
        <v>0.57947319516434193</v>
      </c>
      <c r="M5383">
        <v>0.64016687181338983</v>
      </c>
      <c r="N5383" s="44">
        <v>0.52850628982505743</v>
      </c>
      <c r="O5383" s="161"/>
      <c r="P5383" s="162"/>
      <c r="Q5383" s="162"/>
      <c r="R5383" s="163"/>
      <c r="S5383" s="161"/>
      <c r="V5383" s="163"/>
      <c r="W5383" s="164"/>
      <c r="X5383" s="164"/>
    </row>
    <row r="5384" spans="10:24" x14ac:dyDescent="0.25">
      <c r="J5384">
        <v>5381</v>
      </c>
      <c r="K5384" s="43">
        <v>2.8757283110542042E-3</v>
      </c>
      <c r="L5384">
        <v>0.341528296693693</v>
      </c>
      <c r="M5384">
        <v>0.70352277838126054</v>
      </c>
      <c r="N5384" s="44">
        <v>0.44146761161389747</v>
      </c>
      <c r="O5384" s="161"/>
      <c r="P5384" s="162"/>
      <c r="Q5384" s="162"/>
      <c r="R5384" s="163"/>
      <c r="S5384" s="161"/>
      <c r="V5384" s="163"/>
      <c r="W5384" s="164"/>
      <c r="X5384" s="164"/>
    </row>
    <row r="5385" spans="10:24" x14ac:dyDescent="0.25">
      <c r="J5385">
        <v>5382</v>
      </c>
      <c r="K5385" s="43">
        <v>0.4015623281567946</v>
      </c>
      <c r="L5385">
        <v>0.99991611597881103</v>
      </c>
      <c r="M5385">
        <v>0.12280736759275568</v>
      </c>
      <c r="N5385" s="44">
        <v>0.77193813737317318</v>
      </c>
      <c r="O5385" s="161"/>
      <c r="P5385" s="162"/>
      <c r="Q5385" s="162"/>
      <c r="R5385" s="163"/>
      <c r="S5385" s="161"/>
      <c r="V5385" s="163"/>
      <c r="W5385" s="164"/>
      <c r="X5385" s="164"/>
    </row>
    <row r="5386" spans="10:24" x14ac:dyDescent="0.25">
      <c r="J5386">
        <v>5383</v>
      </c>
      <c r="K5386" s="43">
        <v>0.58678552258825989</v>
      </c>
      <c r="L5386">
        <v>0.59444729156242715</v>
      </c>
      <c r="M5386">
        <v>0.63194147391558042</v>
      </c>
      <c r="N5386" s="44">
        <v>1.7409734213417072E-2</v>
      </c>
      <c r="O5386" s="161"/>
      <c r="P5386" s="162"/>
      <c r="Q5386" s="162"/>
      <c r="R5386" s="163"/>
      <c r="S5386" s="161"/>
      <c r="V5386" s="163"/>
      <c r="W5386" s="164"/>
      <c r="X5386" s="164"/>
    </row>
    <row r="5387" spans="10:24" x14ac:dyDescent="0.25">
      <c r="J5387">
        <v>5384</v>
      </c>
      <c r="K5387" s="43">
        <v>0.38591627683997431</v>
      </c>
      <c r="L5387">
        <v>0.34247360790906212</v>
      </c>
      <c r="M5387">
        <v>0.76149543639515649</v>
      </c>
      <c r="N5387" s="44">
        <v>0.42405697275855614</v>
      </c>
      <c r="O5387" s="161"/>
      <c r="P5387" s="162"/>
      <c r="Q5387" s="162"/>
      <c r="R5387" s="163"/>
      <c r="S5387" s="161"/>
      <c r="V5387" s="163"/>
      <c r="W5387" s="164"/>
      <c r="X5387" s="164"/>
    </row>
    <row r="5388" spans="10:24" x14ac:dyDescent="0.25">
      <c r="J5388">
        <v>5385</v>
      </c>
      <c r="K5388" s="43">
        <v>0.72112384759932735</v>
      </c>
      <c r="L5388">
        <v>0.56680602964874127</v>
      </c>
      <c r="M5388">
        <v>0.75364206585201299</v>
      </c>
      <c r="N5388" s="44">
        <v>0.73096071316196898</v>
      </c>
      <c r="O5388" s="161"/>
      <c r="P5388" s="162"/>
      <c r="Q5388" s="162"/>
      <c r="R5388" s="163"/>
      <c r="S5388" s="161"/>
      <c r="V5388" s="163"/>
      <c r="W5388" s="164"/>
      <c r="X5388" s="164"/>
    </row>
    <row r="5389" spans="10:24" x14ac:dyDescent="0.25">
      <c r="J5389">
        <v>5386</v>
      </c>
      <c r="K5389" s="43">
        <v>0.80137393834503212</v>
      </c>
      <c r="L5389">
        <v>0.14687121361877209</v>
      </c>
      <c r="M5389">
        <v>0.77392166164561749</v>
      </c>
      <c r="N5389" s="44">
        <v>0.1634274775031932</v>
      </c>
      <c r="O5389" s="161"/>
      <c r="P5389" s="162"/>
      <c r="Q5389" s="162"/>
      <c r="R5389" s="163"/>
      <c r="S5389" s="161"/>
      <c r="V5389" s="163"/>
      <c r="W5389" s="164"/>
      <c r="X5389" s="164"/>
    </row>
    <row r="5390" spans="10:24" x14ac:dyDescent="0.25">
      <c r="J5390">
        <v>5387</v>
      </c>
      <c r="K5390" s="43">
        <v>7.2305312882252837E-2</v>
      </c>
      <c r="L5390">
        <v>0.59469481224598209</v>
      </c>
      <c r="M5390">
        <v>0.15620448946514531</v>
      </c>
      <c r="N5390" s="44">
        <v>0.92832352575746624</v>
      </c>
      <c r="O5390" s="161"/>
      <c r="P5390" s="162"/>
      <c r="Q5390" s="162"/>
      <c r="R5390" s="163"/>
      <c r="S5390" s="161"/>
      <c r="V5390" s="163"/>
      <c r="W5390" s="164"/>
      <c r="X5390" s="164"/>
    </row>
    <row r="5391" spans="10:24" x14ac:dyDescent="0.25">
      <c r="J5391">
        <v>5388</v>
      </c>
      <c r="K5391" s="43">
        <v>0.85953596038568458</v>
      </c>
      <c r="L5391">
        <v>0.96701784474185459</v>
      </c>
      <c r="M5391">
        <v>0.23471192283118669</v>
      </c>
      <c r="N5391" s="44">
        <v>0.37164576615349298</v>
      </c>
      <c r="O5391" s="161"/>
      <c r="P5391" s="162"/>
      <c r="Q5391" s="162"/>
      <c r="R5391" s="163"/>
      <c r="S5391" s="161"/>
      <c r="V5391" s="163"/>
      <c r="W5391" s="164"/>
      <c r="X5391" s="164"/>
    </row>
    <row r="5392" spans="10:24" x14ac:dyDescent="0.25">
      <c r="J5392">
        <v>5389</v>
      </c>
      <c r="K5392" s="43">
        <v>0.96200790100747424</v>
      </c>
      <c r="L5392">
        <v>0.27924434019841349</v>
      </c>
      <c r="M5392">
        <v>0.77663326145368283</v>
      </c>
      <c r="N5392" s="44">
        <v>0.71942297817565237</v>
      </c>
      <c r="O5392" s="161"/>
      <c r="P5392" s="162"/>
      <c r="Q5392" s="162"/>
      <c r="R5392" s="163"/>
      <c r="S5392" s="161"/>
      <c r="V5392" s="163"/>
      <c r="W5392" s="164"/>
      <c r="X5392" s="164"/>
    </row>
    <row r="5393" spans="10:24" x14ac:dyDescent="0.25">
      <c r="J5393">
        <v>5390</v>
      </c>
      <c r="K5393" s="43">
        <v>0.65546825773773998</v>
      </c>
      <c r="L5393">
        <v>0.39858063548901201</v>
      </c>
      <c r="M5393">
        <v>0.39911398414737609</v>
      </c>
      <c r="N5393" s="44">
        <v>0.95466284455264594</v>
      </c>
      <c r="O5393" s="161"/>
      <c r="P5393" s="162"/>
      <c r="Q5393" s="162"/>
      <c r="R5393" s="163"/>
      <c r="S5393" s="161"/>
      <c r="V5393" s="163"/>
      <c r="W5393" s="164"/>
      <c r="X5393" s="164"/>
    </row>
    <row r="5394" spans="10:24" x14ac:dyDescent="0.25">
      <c r="J5394">
        <v>5391</v>
      </c>
      <c r="K5394" s="43">
        <v>0.11617500958881921</v>
      </c>
      <c r="L5394">
        <v>0.39524912511950461</v>
      </c>
      <c r="M5394">
        <v>0.54454621591185581</v>
      </c>
      <c r="N5394" s="44">
        <v>0.3581387144733964</v>
      </c>
      <c r="O5394" s="161"/>
      <c r="P5394" s="162"/>
      <c r="Q5394" s="162"/>
      <c r="R5394" s="163"/>
      <c r="S5394" s="161"/>
      <c r="V5394" s="163"/>
      <c r="W5394" s="164"/>
      <c r="X5394" s="164"/>
    </row>
    <row r="5395" spans="10:24" x14ac:dyDescent="0.25">
      <c r="J5395">
        <v>5392</v>
      </c>
      <c r="K5395" s="43">
        <v>0.85854652224068018</v>
      </c>
      <c r="L5395">
        <v>0.74155274203174792</v>
      </c>
      <c r="M5395">
        <v>0.94993141323525632</v>
      </c>
      <c r="N5395" s="44">
        <v>0.95858008160262065</v>
      </c>
      <c r="O5395" s="161"/>
      <c r="P5395" s="162"/>
      <c r="Q5395" s="162"/>
      <c r="R5395" s="163"/>
      <c r="S5395" s="161"/>
      <c r="V5395" s="163"/>
      <c r="W5395" s="164"/>
      <c r="X5395" s="164"/>
    </row>
    <row r="5396" spans="10:24" x14ac:dyDescent="0.25">
      <c r="J5396">
        <v>5393</v>
      </c>
      <c r="K5396" s="43">
        <v>0.81613063526087715</v>
      </c>
      <c r="L5396">
        <v>0.15056296218569809</v>
      </c>
      <c r="M5396">
        <v>0.97642336283401299</v>
      </c>
      <c r="N5396" s="44">
        <v>0.44937643241799019</v>
      </c>
      <c r="O5396" s="161"/>
      <c r="P5396" s="162"/>
      <c r="Q5396" s="162"/>
      <c r="R5396" s="163"/>
      <c r="S5396" s="161"/>
      <c r="V5396" s="163"/>
      <c r="W5396" s="164"/>
      <c r="X5396" s="164"/>
    </row>
    <row r="5397" spans="10:24" x14ac:dyDescent="0.25">
      <c r="J5397">
        <v>5394</v>
      </c>
      <c r="K5397" s="43">
        <v>0.96908333629839494</v>
      </c>
      <c r="L5397">
        <v>0.15061709474517371</v>
      </c>
      <c r="M5397">
        <v>0.38632387053603046</v>
      </c>
      <c r="N5397" s="44">
        <v>0.37258609466774195</v>
      </c>
      <c r="O5397" s="161"/>
      <c r="P5397" s="162"/>
      <c r="Q5397" s="162"/>
      <c r="R5397" s="163"/>
      <c r="S5397" s="161"/>
      <c r="V5397" s="163"/>
      <c r="W5397" s="164"/>
      <c r="X5397" s="164"/>
    </row>
    <row r="5398" spans="10:24" x14ac:dyDescent="0.25">
      <c r="J5398">
        <v>5395</v>
      </c>
      <c r="K5398" s="43">
        <v>0.6620522493764488</v>
      </c>
      <c r="L5398">
        <v>0.29310567935081155</v>
      </c>
      <c r="M5398">
        <v>2.4377359930694231E-2</v>
      </c>
      <c r="N5398" s="44">
        <v>0.37163208227128275</v>
      </c>
      <c r="O5398" s="161"/>
      <c r="P5398" s="162"/>
      <c r="Q5398" s="162"/>
      <c r="R5398" s="163"/>
      <c r="S5398" s="161"/>
      <c r="V5398" s="163"/>
      <c r="W5398" s="164"/>
      <c r="X5398" s="164"/>
    </row>
    <row r="5399" spans="10:24" x14ac:dyDescent="0.25">
      <c r="J5399">
        <v>5396</v>
      </c>
      <c r="K5399" s="43">
        <v>9.8585999170003102E-2</v>
      </c>
      <c r="L5399">
        <v>0.85707189464012223</v>
      </c>
      <c r="M5399">
        <v>0.51090061596491643</v>
      </c>
      <c r="N5399" s="44">
        <v>0.50630499283675812</v>
      </c>
      <c r="O5399" s="161"/>
      <c r="P5399" s="162"/>
      <c r="Q5399" s="162"/>
      <c r="R5399" s="163"/>
      <c r="S5399" s="161"/>
      <c r="V5399" s="163"/>
      <c r="W5399" s="164"/>
      <c r="X5399" s="164"/>
    </row>
    <row r="5400" spans="10:24" x14ac:dyDescent="0.25">
      <c r="J5400">
        <v>5397</v>
      </c>
      <c r="K5400" s="43">
        <v>0.73905626273810121</v>
      </c>
      <c r="L5400">
        <v>0.99049556138898798</v>
      </c>
      <c r="M5400">
        <v>0.17964275066581192</v>
      </c>
      <c r="N5400" s="44">
        <v>0.70806185308254166</v>
      </c>
      <c r="O5400" s="161"/>
      <c r="P5400" s="162"/>
      <c r="Q5400" s="162"/>
      <c r="R5400" s="163"/>
      <c r="S5400" s="161"/>
      <c r="V5400" s="163"/>
      <c r="W5400" s="164"/>
      <c r="X5400" s="164"/>
    </row>
    <row r="5401" spans="10:24" x14ac:dyDescent="0.25">
      <c r="J5401">
        <v>5398</v>
      </c>
      <c r="K5401" s="43">
        <v>0.91883078483864788</v>
      </c>
      <c r="L5401">
        <v>0.7154803553422292</v>
      </c>
      <c r="M5401">
        <v>0.83351713260741112</v>
      </c>
      <c r="N5401" s="44">
        <v>0.16442255465289535</v>
      </c>
      <c r="O5401" s="161"/>
      <c r="P5401" s="162"/>
      <c r="Q5401" s="162"/>
      <c r="R5401" s="163"/>
      <c r="S5401" s="161"/>
      <c r="V5401" s="163"/>
      <c r="W5401" s="164"/>
      <c r="X5401" s="164"/>
    </row>
    <row r="5402" spans="10:24" x14ac:dyDescent="0.25">
      <c r="J5402">
        <v>5399</v>
      </c>
      <c r="K5402" s="43">
        <v>0.48236745223520905</v>
      </c>
      <c r="L5402">
        <v>0.68132678570002703</v>
      </c>
      <c r="M5402">
        <v>0.96801959202143284</v>
      </c>
      <c r="N5402" s="44">
        <v>0.30125203755921437</v>
      </c>
      <c r="O5402" s="161"/>
      <c r="P5402" s="162"/>
      <c r="Q5402" s="162"/>
      <c r="R5402" s="163"/>
      <c r="S5402" s="161"/>
      <c r="V5402" s="163"/>
      <c r="W5402" s="164"/>
      <c r="X5402" s="164"/>
    </row>
    <row r="5403" spans="10:24" x14ac:dyDescent="0.25">
      <c r="J5403">
        <v>5400</v>
      </c>
      <c r="K5403" s="43">
        <v>0.6758943902130109</v>
      </c>
      <c r="L5403">
        <v>0.83599228176680507</v>
      </c>
      <c r="M5403">
        <v>0.63005263064336403</v>
      </c>
      <c r="N5403" s="44">
        <v>0.39376169166052066</v>
      </c>
      <c r="O5403" s="161"/>
      <c r="P5403" s="162"/>
      <c r="Q5403" s="162"/>
      <c r="R5403" s="163"/>
      <c r="S5403" s="161"/>
      <c r="V5403" s="163"/>
      <c r="W5403" s="164"/>
      <c r="X5403" s="164"/>
    </row>
    <row r="5404" spans="10:24" x14ac:dyDescent="0.25">
      <c r="J5404">
        <v>5401</v>
      </c>
      <c r="K5404" s="43">
        <v>0.79989470335872481</v>
      </c>
      <c r="L5404">
        <v>0.45793411806795037</v>
      </c>
      <c r="M5404">
        <v>0.17977197001641054</v>
      </c>
      <c r="N5404" s="44">
        <v>0.86349642631552437</v>
      </c>
      <c r="O5404" s="161"/>
      <c r="P5404" s="162"/>
      <c r="Q5404" s="162"/>
      <c r="R5404" s="163"/>
      <c r="S5404" s="161"/>
      <c r="V5404" s="163"/>
      <c r="W5404" s="164"/>
      <c r="X5404" s="164"/>
    </row>
    <row r="5405" spans="10:24" x14ac:dyDescent="0.25">
      <c r="J5405">
        <v>5402</v>
      </c>
      <c r="K5405" s="43">
        <v>0.45309646017161542</v>
      </c>
      <c r="L5405">
        <v>0.10397886603350126</v>
      </c>
      <c r="M5405">
        <v>0.98292421815809661</v>
      </c>
      <c r="N5405" s="44">
        <v>0.78984373900802363</v>
      </c>
      <c r="O5405" s="161"/>
      <c r="P5405" s="162"/>
      <c r="Q5405" s="162"/>
      <c r="R5405" s="163"/>
      <c r="S5405" s="161"/>
      <c r="V5405" s="163"/>
      <c r="W5405" s="164"/>
      <c r="X5405" s="164"/>
    </row>
    <row r="5406" spans="10:24" x14ac:dyDescent="0.25">
      <c r="J5406">
        <v>5403</v>
      </c>
      <c r="K5406" s="43">
        <v>0.76219506256590452</v>
      </c>
      <c r="L5406">
        <v>0.58760362644572794</v>
      </c>
      <c r="M5406">
        <v>0.65448303092961724</v>
      </c>
      <c r="N5406" s="44">
        <v>0.4380423678660873</v>
      </c>
      <c r="O5406" s="161"/>
      <c r="P5406" s="162"/>
      <c r="Q5406" s="162"/>
      <c r="R5406" s="163"/>
      <c r="S5406" s="161"/>
      <c r="V5406" s="163"/>
      <c r="W5406" s="164"/>
      <c r="X5406" s="164"/>
    </row>
    <row r="5407" spans="10:24" x14ac:dyDescent="0.25">
      <c r="J5407">
        <v>5404</v>
      </c>
      <c r="K5407" s="43">
        <v>3.2930842529056203E-2</v>
      </c>
      <c r="L5407">
        <v>0.93759850596650551</v>
      </c>
      <c r="M5407">
        <v>0.9795335365278014</v>
      </c>
      <c r="N5407" s="44">
        <v>0.14968852788701326</v>
      </c>
      <c r="O5407" s="161"/>
      <c r="P5407" s="162"/>
      <c r="Q5407" s="162"/>
      <c r="R5407" s="163"/>
      <c r="S5407" s="161"/>
      <c r="V5407" s="163"/>
      <c r="W5407" s="164"/>
      <c r="X5407" s="164"/>
    </row>
    <row r="5408" spans="10:24" x14ac:dyDescent="0.25">
      <c r="J5408">
        <v>5405</v>
      </c>
      <c r="K5408" s="43">
        <v>0.68269543834924429</v>
      </c>
      <c r="L5408">
        <v>0.61782572649743206</v>
      </c>
      <c r="M5408">
        <v>0.31794947621691683</v>
      </c>
      <c r="N5408" s="44">
        <v>4.3533792077234068E-2</v>
      </c>
      <c r="O5408" s="161"/>
      <c r="P5408" s="162"/>
      <c r="Q5408" s="162"/>
      <c r="R5408" s="163"/>
      <c r="S5408" s="161"/>
      <c r="V5408" s="163"/>
      <c r="W5408" s="164"/>
      <c r="X5408" s="164"/>
    </row>
    <row r="5409" spans="10:24" x14ac:dyDescent="0.25">
      <c r="J5409">
        <v>5406</v>
      </c>
      <c r="K5409" s="43">
        <v>0.69097050252596692</v>
      </c>
      <c r="L5409">
        <v>0.50579968673288367</v>
      </c>
      <c r="M5409">
        <v>0.39682869300812618</v>
      </c>
      <c r="N5409" s="44">
        <v>0.2696878909944016</v>
      </c>
      <c r="O5409" s="161"/>
      <c r="P5409" s="162"/>
      <c r="Q5409" s="162"/>
      <c r="R5409" s="163"/>
      <c r="S5409" s="161"/>
      <c r="V5409" s="163"/>
      <c r="W5409" s="164"/>
      <c r="X5409" s="164"/>
    </row>
    <row r="5410" spans="10:24" x14ac:dyDescent="0.25">
      <c r="J5410">
        <v>5407</v>
      </c>
      <c r="K5410" s="43">
        <v>3.7934811305401439E-2</v>
      </c>
      <c r="L5410">
        <v>0.85146198278366836</v>
      </c>
      <c r="M5410">
        <v>0.70433538437541077</v>
      </c>
      <c r="N5410" s="44">
        <v>0.26504741067410142</v>
      </c>
      <c r="O5410" s="161"/>
      <c r="P5410" s="162"/>
      <c r="Q5410" s="162"/>
      <c r="R5410" s="163"/>
      <c r="S5410" s="161"/>
      <c r="V5410" s="163"/>
      <c r="W5410" s="164"/>
      <c r="X5410" s="164"/>
    </row>
    <row r="5411" spans="10:24" x14ac:dyDescent="0.25">
      <c r="J5411">
        <v>5408</v>
      </c>
      <c r="K5411" s="43">
        <v>0.20830800545470463</v>
      </c>
      <c r="L5411">
        <v>5.0104972991762642E-2</v>
      </c>
      <c r="M5411">
        <v>0.82921401766220248</v>
      </c>
      <c r="N5411" s="44">
        <v>0.59123128214802512</v>
      </c>
      <c r="O5411" s="161"/>
      <c r="P5411" s="162"/>
      <c r="Q5411" s="162"/>
      <c r="R5411" s="163"/>
      <c r="S5411" s="161"/>
      <c r="V5411" s="163"/>
      <c r="W5411" s="164"/>
      <c r="X5411" s="164"/>
    </row>
    <row r="5412" spans="10:24" x14ac:dyDescent="0.25">
      <c r="J5412">
        <v>5409</v>
      </c>
      <c r="K5412" s="43">
        <v>0.33813395257935108</v>
      </c>
      <c r="L5412">
        <v>0.94165518574009444</v>
      </c>
      <c r="M5412">
        <v>0.21162935952406914</v>
      </c>
      <c r="N5412" s="44">
        <v>0.7639112845118301</v>
      </c>
      <c r="O5412" s="161"/>
      <c r="P5412" s="162"/>
      <c r="Q5412" s="162"/>
      <c r="R5412" s="163"/>
      <c r="S5412" s="161"/>
      <c r="V5412" s="163"/>
      <c r="W5412" s="164"/>
      <c r="X5412" s="164"/>
    </row>
    <row r="5413" spans="10:24" x14ac:dyDescent="0.25">
      <c r="J5413">
        <v>5410</v>
      </c>
      <c r="K5413" s="43">
        <v>7.2026280506257367E-2</v>
      </c>
      <c r="L5413">
        <v>0.97149609830048311</v>
      </c>
      <c r="M5413">
        <v>0.30525829494324286</v>
      </c>
      <c r="N5413" s="44">
        <v>0.96050281293064954</v>
      </c>
      <c r="O5413" s="161"/>
      <c r="P5413" s="162"/>
      <c r="Q5413" s="162"/>
      <c r="R5413" s="163"/>
      <c r="S5413" s="161"/>
      <c r="V5413" s="163"/>
      <c r="W5413" s="164"/>
      <c r="X5413" s="164"/>
    </row>
    <row r="5414" spans="10:24" x14ac:dyDescent="0.25">
      <c r="J5414">
        <v>5411</v>
      </c>
      <c r="K5414" s="43">
        <v>0.84139400875917891</v>
      </c>
      <c r="L5414">
        <v>0.22266781261508495</v>
      </c>
      <c r="M5414">
        <v>0.70035007979531905</v>
      </c>
      <c r="N5414" s="44">
        <v>0.87047346671839421</v>
      </c>
      <c r="O5414" s="161"/>
      <c r="P5414" s="162"/>
      <c r="Q5414" s="162"/>
      <c r="R5414" s="163"/>
      <c r="S5414" s="161"/>
      <c r="V5414" s="163"/>
      <c r="W5414" s="164"/>
      <c r="X5414" s="164"/>
    </row>
    <row r="5415" spans="10:24" x14ac:dyDescent="0.25">
      <c r="J5415">
        <v>5412</v>
      </c>
      <c r="K5415" s="43">
        <v>0.96655380860953233</v>
      </c>
      <c r="L5415">
        <v>0.54810586460507182</v>
      </c>
      <c r="M5415">
        <v>0.47225529638097064</v>
      </c>
      <c r="N5415" s="44">
        <v>0.39211584380090825</v>
      </c>
      <c r="O5415" s="161"/>
      <c r="P5415" s="162"/>
      <c r="Q5415" s="162"/>
      <c r="R5415" s="163"/>
      <c r="S5415" s="161"/>
      <c r="V5415" s="163"/>
      <c r="W5415" s="164"/>
      <c r="X5415" s="164"/>
    </row>
    <row r="5416" spans="10:24" x14ac:dyDescent="0.25">
      <c r="J5416">
        <v>5413</v>
      </c>
      <c r="K5416" s="43">
        <v>0.59041218963818887</v>
      </c>
      <c r="L5416">
        <v>0.5199917972453667</v>
      </c>
      <c r="M5416">
        <v>0.42264810617018456</v>
      </c>
      <c r="N5416" s="44">
        <v>0.48037835353039826</v>
      </c>
      <c r="O5416" s="161"/>
      <c r="P5416" s="162"/>
      <c r="Q5416" s="162"/>
      <c r="R5416" s="163"/>
      <c r="S5416" s="161"/>
      <c r="V5416" s="163"/>
      <c r="W5416" s="164"/>
      <c r="X5416" s="164"/>
    </row>
    <row r="5417" spans="10:24" x14ac:dyDescent="0.25">
      <c r="J5417">
        <v>5414</v>
      </c>
      <c r="K5417" s="43">
        <v>0.24537790132151127</v>
      </c>
      <c r="L5417">
        <v>0.34202261882443585</v>
      </c>
      <c r="M5417">
        <v>0.86851815805373589</v>
      </c>
      <c r="N5417" s="44">
        <v>0.66691270291803384</v>
      </c>
      <c r="O5417" s="161"/>
      <c r="P5417" s="162"/>
      <c r="Q5417" s="162"/>
      <c r="R5417" s="163"/>
      <c r="S5417" s="161"/>
      <c r="V5417" s="163"/>
      <c r="W5417" s="164"/>
      <c r="X5417" s="164"/>
    </row>
    <row r="5418" spans="10:24" x14ac:dyDescent="0.25">
      <c r="J5418">
        <v>5415</v>
      </c>
      <c r="K5418" s="43">
        <v>0.44345786489165839</v>
      </c>
      <c r="L5418">
        <v>0.22389783965263099</v>
      </c>
      <c r="M5418">
        <v>0.1978336773571705</v>
      </c>
      <c r="N5418" s="44">
        <v>0.56027330861050206</v>
      </c>
      <c r="O5418" s="161"/>
      <c r="P5418" s="162"/>
      <c r="Q5418" s="162"/>
      <c r="R5418" s="163"/>
      <c r="S5418" s="161"/>
      <c r="V5418" s="163"/>
      <c r="W5418" s="164"/>
      <c r="X5418" s="164"/>
    </row>
    <row r="5419" spans="10:24" x14ac:dyDescent="0.25">
      <c r="J5419">
        <v>5416</v>
      </c>
      <c r="K5419" s="43">
        <v>0.9528370431000317</v>
      </c>
      <c r="L5419">
        <v>0.77163715690949175</v>
      </c>
      <c r="M5419">
        <v>0.66769899128472976</v>
      </c>
      <c r="N5419" s="44">
        <v>0.76655191162836001</v>
      </c>
      <c r="O5419" s="161"/>
      <c r="P5419" s="162"/>
      <c r="Q5419" s="162"/>
      <c r="R5419" s="163"/>
      <c r="S5419" s="161"/>
      <c r="V5419" s="163"/>
      <c r="W5419" s="164"/>
      <c r="X5419" s="164"/>
    </row>
    <row r="5420" spans="10:24" x14ac:dyDescent="0.25">
      <c r="J5420">
        <v>5417</v>
      </c>
      <c r="K5420" s="43">
        <v>3.2937773260684367E-2</v>
      </c>
      <c r="L5420">
        <v>5.5006822157182111E-2</v>
      </c>
      <c r="M5420">
        <v>0.20685429653745013</v>
      </c>
      <c r="N5420" s="44">
        <v>3.6344785805624613E-2</v>
      </c>
      <c r="O5420" s="161"/>
      <c r="P5420" s="162"/>
      <c r="Q5420" s="162"/>
      <c r="R5420" s="163"/>
      <c r="S5420" s="161"/>
      <c r="V5420" s="163"/>
      <c r="W5420" s="164"/>
      <c r="X5420" s="164"/>
    </row>
    <row r="5421" spans="10:24" x14ac:dyDescent="0.25">
      <c r="J5421">
        <v>5418</v>
      </c>
      <c r="K5421" s="43">
        <v>0.15835228665920253</v>
      </c>
      <c r="L5421">
        <v>0.34161388785041147</v>
      </c>
      <c r="M5421">
        <v>0.52503844518919462</v>
      </c>
      <c r="N5421" s="44">
        <v>0.7196904173670603</v>
      </c>
      <c r="O5421" s="161"/>
      <c r="P5421" s="162"/>
      <c r="Q5421" s="162"/>
      <c r="R5421" s="163"/>
      <c r="S5421" s="161"/>
      <c r="V5421" s="163"/>
      <c r="W5421" s="164"/>
      <c r="X5421" s="164"/>
    </row>
    <row r="5422" spans="10:24" x14ac:dyDescent="0.25">
      <c r="J5422">
        <v>5419</v>
      </c>
      <c r="K5422" s="43">
        <v>0.35541365937326186</v>
      </c>
      <c r="L5422">
        <v>0.42727359499292172</v>
      </c>
      <c r="M5422">
        <v>0.28443975592759085</v>
      </c>
      <c r="N5422" s="44">
        <v>0.49322883144970397</v>
      </c>
      <c r="O5422" s="161"/>
      <c r="P5422" s="162"/>
      <c r="Q5422" s="162"/>
      <c r="R5422" s="163"/>
      <c r="S5422" s="161"/>
      <c r="V5422" s="163"/>
      <c r="W5422" s="164"/>
      <c r="X5422" s="164"/>
    </row>
    <row r="5423" spans="10:24" x14ac:dyDescent="0.25">
      <c r="J5423">
        <v>5420</v>
      </c>
      <c r="K5423" s="43">
        <v>0.47276420277062214</v>
      </c>
      <c r="L5423">
        <v>0.30405120966290466</v>
      </c>
      <c r="M5423">
        <v>0.64563473051751696</v>
      </c>
      <c r="N5423" s="44">
        <v>0.96103411290806917</v>
      </c>
      <c r="O5423" s="161"/>
      <c r="P5423" s="162"/>
      <c r="Q5423" s="162"/>
      <c r="R5423" s="163"/>
      <c r="S5423" s="161"/>
      <c r="V5423" s="163"/>
      <c r="W5423" s="164"/>
      <c r="X5423" s="164"/>
    </row>
    <row r="5424" spans="10:24" x14ac:dyDescent="0.25">
      <c r="J5424">
        <v>5421</v>
      </c>
      <c r="K5424" s="43">
        <v>0.17325312653987179</v>
      </c>
      <c r="L5424">
        <v>0.57093008745950902</v>
      </c>
      <c r="M5424">
        <v>0.83681538856077664</v>
      </c>
      <c r="N5424" s="44">
        <v>0.98086068073787247</v>
      </c>
      <c r="O5424" s="161"/>
      <c r="P5424" s="162"/>
      <c r="Q5424" s="162"/>
      <c r="R5424" s="163"/>
      <c r="S5424" s="161"/>
      <c r="V5424" s="163"/>
      <c r="W5424" s="164"/>
      <c r="X5424" s="164"/>
    </row>
    <row r="5425" spans="10:24" x14ac:dyDescent="0.25">
      <c r="J5425">
        <v>5422</v>
      </c>
      <c r="K5425" s="43">
        <v>0.58976769798001272</v>
      </c>
      <c r="L5425">
        <v>0.63993698079303618</v>
      </c>
      <c r="M5425">
        <v>0.15747342941348463</v>
      </c>
      <c r="N5425" s="44">
        <v>0.1384962072484085</v>
      </c>
      <c r="O5425" s="161"/>
      <c r="P5425" s="162"/>
      <c r="Q5425" s="162"/>
      <c r="R5425" s="163"/>
      <c r="S5425" s="161"/>
      <c r="V5425" s="163"/>
      <c r="W5425" s="164"/>
      <c r="X5425" s="164"/>
    </row>
    <row r="5426" spans="10:24" x14ac:dyDescent="0.25">
      <c r="J5426">
        <v>5423</v>
      </c>
      <c r="K5426" s="43">
        <v>0.44809976830924425</v>
      </c>
      <c r="L5426">
        <v>0.75841379612164184</v>
      </c>
      <c r="M5426">
        <v>0.23232497487327153</v>
      </c>
      <c r="N5426" s="44">
        <v>8.9879052642129142E-2</v>
      </c>
      <c r="O5426" s="161"/>
      <c r="P5426" s="162"/>
      <c r="Q5426" s="162"/>
      <c r="R5426" s="163"/>
      <c r="S5426" s="161"/>
      <c r="V5426" s="163"/>
      <c r="W5426" s="164"/>
      <c r="X5426" s="164"/>
    </row>
    <row r="5427" spans="10:24" x14ac:dyDescent="0.25">
      <c r="J5427">
        <v>5424</v>
      </c>
      <c r="K5427" s="43">
        <v>0.69087666989343444</v>
      </c>
      <c r="L5427">
        <v>0.16100941139247016</v>
      </c>
      <c r="M5427">
        <v>0.18497708897711151</v>
      </c>
      <c r="N5427" s="44">
        <v>0.33540309153096348</v>
      </c>
      <c r="O5427" s="161"/>
      <c r="P5427" s="162"/>
      <c r="Q5427" s="162"/>
      <c r="R5427" s="163"/>
      <c r="S5427" s="161"/>
      <c r="V5427" s="163"/>
      <c r="W5427" s="164"/>
      <c r="X5427" s="164"/>
    </row>
    <row r="5428" spans="10:24" x14ac:dyDescent="0.25">
      <c r="J5428">
        <v>5425</v>
      </c>
      <c r="K5428" s="43">
        <v>0.71242159487516077</v>
      </c>
      <c r="L5428">
        <v>0.18558152304255515</v>
      </c>
      <c r="M5428">
        <v>0.8913918541521888</v>
      </c>
      <c r="N5428" s="44">
        <v>0.52622781900049509</v>
      </c>
      <c r="O5428" s="161"/>
      <c r="P5428" s="162"/>
      <c r="Q5428" s="162"/>
      <c r="R5428" s="163"/>
      <c r="S5428" s="161"/>
      <c r="V5428" s="163"/>
      <c r="W5428" s="164"/>
      <c r="X5428" s="164"/>
    </row>
    <row r="5429" spans="10:24" x14ac:dyDescent="0.25">
      <c r="J5429">
        <v>5426</v>
      </c>
      <c r="K5429" s="43">
        <v>0.18348653838165196</v>
      </c>
      <c r="L5429">
        <v>0.92169350979345388</v>
      </c>
      <c r="M5429">
        <v>0.39839759765181382</v>
      </c>
      <c r="N5429" s="44">
        <v>0.73659550683625596</v>
      </c>
      <c r="O5429" s="161"/>
      <c r="P5429" s="162"/>
      <c r="Q5429" s="162"/>
      <c r="R5429" s="163"/>
      <c r="S5429" s="161"/>
      <c r="V5429" s="163"/>
      <c r="W5429" s="164"/>
      <c r="X5429" s="164"/>
    </row>
    <row r="5430" spans="10:24" x14ac:dyDescent="0.25">
      <c r="J5430">
        <v>5427</v>
      </c>
      <c r="K5430" s="43">
        <v>0.8409240926524344</v>
      </c>
      <c r="L5430">
        <v>0.2223964221251874</v>
      </c>
      <c r="M5430">
        <v>0.612314281459585</v>
      </c>
      <c r="N5430" s="44">
        <v>0.7957395133302676</v>
      </c>
      <c r="O5430" s="161"/>
      <c r="P5430" s="162"/>
      <c r="Q5430" s="162"/>
      <c r="R5430" s="163"/>
      <c r="S5430" s="161"/>
      <c r="V5430" s="163"/>
      <c r="W5430" s="164"/>
      <c r="X5430" s="164"/>
    </row>
    <row r="5431" spans="10:24" x14ac:dyDescent="0.25">
      <c r="J5431">
        <v>5428</v>
      </c>
      <c r="K5431" s="43">
        <v>0.54657188613446317</v>
      </c>
      <c r="L5431">
        <v>5.5644977661288397E-2</v>
      </c>
      <c r="M5431">
        <v>0.21956938041697405</v>
      </c>
      <c r="N5431" s="44">
        <v>0.98315565838624341</v>
      </c>
      <c r="O5431" s="161"/>
      <c r="P5431" s="162"/>
      <c r="Q5431" s="162"/>
      <c r="R5431" s="163"/>
      <c r="S5431" s="161"/>
      <c r="V5431" s="163"/>
      <c r="W5431" s="164"/>
      <c r="X5431" s="164"/>
    </row>
    <row r="5432" spans="10:24" x14ac:dyDescent="0.25">
      <c r="J5432">
        <v>5429</v>
      </c>
      <c r="K5432" s="43">
        <v>0.41349881068544125</v>
      </c>
      <c r="L5432">
        <v>0.83060766471044345</v>
      </c>
      <c r="M5432">
        <v>0.98769489652267395</v>
      </c>
      <c r="N5432" s="44">
        <v>0.94110321511894646</v>
      </c>
      <c r="O5432" s="161"/>
      <c r="P5432" s="162"/>
      <c r="Q5432" s="162"/>
      <c r="R5432" s="163"/>
      <c r="S5432" s="161"/>
      <c r="V5432" s="163"/>
      <c r="W5432" s="164"/>
      <c r="X5432" s="164"/>
    </row>
    <row r="5433" spans="10:24" x14ac:dyDescent="0.25">
      <c r="J5433">
        <v>5430</v>
      </c>
      <c r="K5433" s="43">
        <v>0.75218141386729276</v>
      </c>
      <c r="L5433">
        <v>0.42739777844638305</v>
      </c>
      <c r="M5433">
        <v>0.17070483120926017</v>
      </c>
      <c r="N5433" s="44">
        <v>0.46897583931847076</v>
      </c>
      <c r="O5433" s="161"/>
      <c r="P5433" s="162"/>
      <c r="Q5433" s="162"/>
      <c r="R5433" s="163"/>
      <c r="S5433" s="161"/>
      <c r="V5433" s="163"/>
      <c r="W5433" s="164"/>
      <c r="X5433" s="164"/>
    </row>
    <row r="5434" spans="10:24" x14ac:dyDescent="0.25">
      <c r="J5434">
        <v>5431</v>
      </c>
      <c r="K5434" s="43">
        <v>0.12556909770600244</v>
      </c>
      <c r="L5434">
        <v>0.55653688782618338</v>
      </c>
      <c r="M5434">
        <v>0.39876106051205495</v>
      </c>
      <c r="N5434" s="44">
        <v>0.10634622058501153</v>
      </c>
      <c r="O5434" s="161"/>
      <c r="P5434" s="162"/>
      <c r="Q5434" s="162"/>
      <c r="R5434" s="163"/>
      <c r="S5434" s="161"/>
      <c r="V5434" s="163"/>
      <c r="W5434" s="164"/>
      <c r="X5434" s="164"/>
    </row>
    <row r="5435" spans="10:24" x14ac:dyDescent="0.25">
      <c r="J5435">
        <v>5432</v>
      </c>
      <c r="K5435" s="43">
        <v>9.1935802135028166E-2</v>
      </c>
      <c r="L5435">
        <v>0.58889738791561119</v>
      </c>
      <c r="M5435">
        <v>0.58686572733467057</v>
      </c>
      <c r="N5435" s="44">
        <v>0.1226184153468991</v>
      </c>
      <c r="O5435" s="161"/>
      <c r="P5435" s="162"/>
      <c r="Q5435" s="162"/>
      <c r="R5435" s="163"/>
      <c r="S5435" s="161"/>
      <c r="V5435" s="163"/>
      <c r="W5435" s="164"/>
      <c r="X5435" s="164"/>
    </row>
    <row r="5436" spans="10:24" x14ac:dyDescent="0.25">
      <c r="J5436">
        <v>5433</v>
      </c>
      <c r="K5436" s="43">
        <v>0.12982727975825603</v>
      </c>
      <c r="L5436">
        <v>0.24282424558492466</v>
      </c>
      <c r="M5436">
        <v>0.98114737256320173</v>
      </c>
      <c r="N5436" s="44">
        <v>0.26891354037444193</v>
      </c>
      <c r="O5436" s="161"/>
      <c r="P5436" s="162"/>
      <c r="Q5436" s="162"/>
      <c r="R5436" s="163"/>
      <c r="S5436" s="161"/>
      <c r="V5436" s="163"/>
      <c r="W5436" s="164"/>
      <c r="X5436" s="164"/>
    </row>
    <row r="5437" spans="10:24" x14ac:dyDescent="0.25">
      <c r="J5437">
        <v>5434</v>
      </c>
      <c r="K5437" s="43">
        <v>0.14643102473778913</v>
      </c>
      <c r="L5437">
        <v>0.18575965463797706</v>
      </c>
      <c r="M5437">
        <v>0.71613399112711384</v>
      </c>
      <c r="N5437" s="44">
        <v>6.3645164268626209E-2</v>
      </c>
      <c r="O5437" s="161"/>
      <c r="P5437" s="162"/>
      <c r="Q5437" s="162"/>
      <c r="R5437" s="163"/>
      <c r="S5437" s="161"/>
      <c r="V5437" s="163"/>
      <c r="W5437" s="164"/>
      <c r="X5437" s="164"/>
    </row>
    <row r="5438" spans="10:24" x14ac:dyDescent="0.25">
      <c r="J5438">
        <v>5435</v>
      </c>
      <c r="K5438" s="43">
        <v>0.49636432280433784</v>
      </c>
      <c r="L5438">
        <v>0.55658151885676421</v>
      </c>
      <c r="M5438">
        <v>3.2789035428454016E-2</v>
      </c>
      <c r="N5438" s="44">
        <v>0.62237183190237433</v>
      </c>
      <c r="O5438" s="161"/>
      <c r="P5438" s="162"/>
      <c r="Q5438" s="162"/>
      <c r="R5438" s="163"/>
      <c r="S5438" s="161"/>
      <c r="V5438" s="163"/>
      <c r="W5438" s="164"/>
      <c r="X5438" s="164"/>
    </row>
    <row r="5439" spans="10:24" x14ac:dyDescent="0.25">
      <c r="J5439">
        <v>5436</v>
      </c>
      <c r="K5439" s="43">
        <v>0.49404512208747353</v>
      </c>
      <c r="L5439">
        <v>0.46829997069137452</v>
      </c>
      <c r="M5439">
        <v>0.95618203532670154</v>
      </c>
      <c r="N5439" s="44">
        <v>0.95203643941981519</v>
      </c>
      <c r="O5439" s="161"/>
      <c r="P5439" s="162"/>
      <c r="Q5439" s="162"/>
      <c r="R5439" s="163"/>
      <c r="S5439" s="161"/>
      <c r="V5439" s="163"/>
      <c r="W5439" s="164"/>
      <c r="X5439" s="164"/>
    </row>
    <row r="5440" spans="10:24" x14ac:dyDescent="0.25">
      <c r="J5440">
        <v>5437</v>
      </c>
      <c r="K5440" s="43">
        <v>0.50119793819639447</v>
      </c>
      <c r="L5440">
        <v>0.38614696324722997</v>
      </c>
      <c r="M5440">
        <v>0.9404023034290846</v>
      </c>
      <c r="N5440" s="44">
        <v>0.25249123070420854</v>
      </c>
      <c r="O5440" s="161"/>
      <c r="P5440" s="162"/>
      <c r="Q5440" s="162"/>
      <c r="R5440" s="163"/>
      <c r="S5440" s="161"/>
      <c r="V5440" s="163"/>
      <c r="W5440" s="164"/>
      <c r="X5440" s="164"/>
    </row>
    <row r="5441" spans="10:24" x14ac:dyDescent="0.25">
      <c r="J5441">
        <v>5438</v>
      </c>
      <c r="K5441" s="43">
        <v>0.98260211363105698</v>
      </c>
      <c r="L5441">
        <v>0.12053582605276925</v>
      </c>
      <c r="M5441">
        <v>0.49361561557529066</v>
      </c>
      <c r="N5441" s="44">
        <v>0.31745577060123953</v>
      </c>
      <c r="O5441" s="161"/>
      <c r="P5441" s="162"/>
      <c r="Q5441" s="162"/>
      <c r="R5441" s="163"/>
      <c r="S5441" s="161"/>
      <c r="V5441" s="163"/>
      <c r="W5441" s="164"/>
      <c r="X5441" s="164"/>
    </row>
    <row r="5442" spans="10:24" x14ac:dyDescent="0.25">
      <c r="J5442">
        <v>5439</v>
      </c>
      <c r="K5442" s="43">
        <v>0.8701938692472303</v>
      </c>
      <c r="L5442">
        <v>0.21629115231612062</v>
      </c>
      <c r="M5442">
        <v>1.5742576723354551E-2</v>
      </c>
      <c r="N5442" s="44">
        <v>0.67421849274411061</v>
      </c>
      <c r="O5442" s="161"/>
      <c r="P5442" s="162"/>
      <c r="Q5442" s="162"/>
      <c r="R5442" s="163"/>
      <c r="S5442" s="161"/>
      <c r="V5442" s="163"/>
      <c r="W5442" s="164"/>
      <c r="X5442" s="164"/>
    </row>
    <row r="5443" spans="10:24" x14ac:dyDescent="0.25">
      <c r="J5443">
        <v>5440</v>
      </c>
      <c r="K5443" s="43">
        <v>0.26361569784723682</v>
      </c>
      <c r="L5443">
        <v>0.3883215081676813</v>
      </c>
      <c r="M5443">
        <v>0.25714078432559373</v>
      </c>
      <c r="N5443" s="44">
        <v>0.56147632456404128</v>
      </c>
      <c r="O5443" s="161"/>
      <c r="P5443" s="162"/>
      <c r="Q5443" s="162"/>
      <c r="R5443" s="163"/>
      <c r="S5443" s="161"/>
      <c r="V5443" s="163"/>
      <c r="W5443" s="164"/>
      <c r="X5443" s="164"/>
    </row>
    <row r="5444" spans="10:24" x14ac:dyDescent="0.25">
      <c r="J5444">
        <v>5441</v>
      </c>
      <c r="K5444" s="43">
        <v>0.3216625659007587</v>
      </c>
      <c r="L5444">
        <v>7.8501409900184282E-2</v>
      </c>
      <c r="M5444">
        <v>0.26893408473707459</v>
      </c>
      <c r="N5444" s="44">
        <v>0.56030971571746024</v>
      </c>
      <c r="O5444" s="161"/>
      <c r="P5444" s="162"/>
      <c r="Q5444" s="162"/>
      <c r="R5444" s="163"/>
      <c r="S5444" s="161"/>
      <c r="V5444" s="163"/>
      <c r="W5444" s="164"/>
      <c r="X5444" s="164"/>
    </row>
    <row r="5445" spans="10:24" x14ac:dyDescent="0.25">
      <c r="J5445">
        <v>5442</v>
      </c>
      <c r="K5445" s="43">
        <v>0.19211203823037148</v>
      </c>
      <c r="L5445">
        <v>0.26375251818176493</v>
      </c>
      <c r="M5445">
        <v>0.6261853182655045</v>
      </c>
      <c r="N5445" s="44">
        <v>1.1038264089568206E-2</v>
      </c>
      <c r="O5445" s="161"/>
      <c r="P5445" s="162"/>
      <c r="Q5445" s="162"/>
      <c r="R5445" s="163"/>
      <c r="S5445" s="161"/>
      <c r="V5445" s="163"/>
      <c r="W5445" s="164"/>
      <c r="X5445" s="164"/>
    </row>
    <row r="5446" spans="10:24" x14ac:dyDescent="0.25">
      <c r="J5446">
        <v>5443</v>
      </c>
      <c r="K5446" s="43">
        <v>0.85454870238961467</v>
      </c>
      <c r="L5446">
        <v>0.74292535161782025</v>
      </c>
      <c r="M5446">
        <v>0.95423682834019674</v>
      </c>
      <c r="N5446" s="44">
        <v>0.22081649542482618</v>
      </c>
      <c r="O5446" s="161"/>
      <c r="P5446" s="162"/>
      <c r="Q5446" s="162"/>
      <c r="R5446" s="163"/>
      <c r="S5446" s="161"/>
      <c r="V5446" s="163"/>
      <c r="W5446" s="164"/>
      <c r="X5446" s="164"/>
    </row>
    <row r="5447" spans="10:24" x14ac:dyDescent="0.25">
      <c r="J5447">
        <v>5444</v>
      </c>
      <c r="K5447" s="43">
        <v>0.72664014375082264</v>
      </c>
      <c r="L5447">
        <v>0.27077740518932469</v>
      </c>
      <c r="M5447">
        <v>0.19686380217989319</v>
      </c>
      <c r="N5447" s="44">
        <v>9.0837098453632414E-2</v>
      </c>
      <c r="O5447" s="161"/>
      <c r="P5447" s="162"/>
      <c r="Q5447" s="162"/>
      <c r="R5447" s="163"/>
      <c r="S5447" s="161"/>
      <c r="V5447" s="163"/>
      <c r="W5447" s="164"/>
      <c r="X5447" s="164"/>
    </row>
    <row r="5448" spans="10:24" x14ac:dyDescent="0.25">
      <c r="J5448">
        <v>5445</v>
      </c>
      <c r="K5448" s="43">
        <v>0.93812354189873826</v>
      </c>
      <c r="L5448">
        <v>0.2906622278048504</v>
      </c>
      <c r="M5448">
        <v>0.40421835176062193</v>
      </c>
      <c r="N5448" s="44">
        <v>0.87221606989433387</v>
      </c>
      <c r="O5448" s="161"/>
      <c r="P5448" s="162"/>
      <c r="Q5448" s="162"/>
      <c r="R5448" s="163"/>
      <c r="S5448" s="161"/>
      <c r="V5448" s="163"/>
      <c r="W5448" s="164"/>
      <c r="X5448" s="164"/>
    </row>
    <row r="5449" spans="10:24" x14ac:dyDescent="0.25">
      <c r="J5449">
        <v>5446</v>
      </c>
      <c r="K5449" s="43">
        <v>0.56364100918150672</v>
      </c>
      <c r="L5449">
        <v>0.17943431045602576</v>
      </c>
      <c r="M5449">
        <v>0.31328123775418626</v>
      </c>
      <c r="N5449" s="44">
        <v>0.63125680021880048</v>
      </c>
      <c r="O5449" s="161"/>
      <c r="P5449" s="162"/>
      <c r="Q5449" s="162"/>
      <c r="R5449" s="163"/>
      <c r="S5449" s="161"/>
      <c r="V5449" s="163"/>
      <c r="W5449" s="164"/>
      <c r="X5449" s="164"/>
    </row>
    <row r="5450" spans="10:24" x14ac:dyDescent="0.25">
      <c r="J5450">
        <v>5447</v>
      </c>
      <c r="K5450" s="43">
        <v>0.36643429951590134</v>
      </c>
      <c r="L5450">
        <v>0.20186838034534038</v>
      </c>
      <c r="M5450">
        <v>0.49995990906830179</v>
      </c>
      <c r="N5450" s="44">
        <v>5.5160687964378452E-3</v>
      </c>
      <c r="O5450" s="161"/>
      <c r="P5450" s="162"/>
      <c r="Q5450" s="162"/>
      <c r="R5450" s="163"/>
      <c r="S5450" s="161"/>
      <c r="V5450" s="163"/>
      <c r="W5450" s="164"/>
      <c r="X5450" s="164"/>
    </row>
    <row r="5451" spans="10:24" x14ac:dyDescent="0.25">
      <c r="J5451">
        <v>5448</v>
      </c>
      <c r="K5451" s="43">
        <v>0.12670325607896082</v>
      </c>
      <c r="L5451">
        <v>0.91845663739482142</v>
      </c>
      <c r="M5451">
        <v>0.21170119476829363</v>
      </c>
      <c r="N5451" s="44">
        <v>0.17111847727710872</v>
      </c>
      <c r="O5451" s="161"/>
      <c r="P5451" s="162"/>
      <c r="Q5451" s="162"/>
      <c r="R5451" s="163"/>
      <c r="S5451" s="161"/>
      <c r="V5451" s="163"/>
      <c r="W5451" s="164"/>
      <c r="X5451" s="164"/>
    </row>
    <row r="5452" spans="10:24" x14ac:dyDescent="0.25">
      <c r="J5452">
        <v>5449</v>
      </c>
      <c r="K5452" s="43">
        <v>0.35884904328424994</v>
      </c>
      <c r="L5452">
        <v>0.20987435415297628</v>
      </c>
      <c r="M5452">
        <v>0.95861390101484478</v>
      </c>
      <c r="N5452" s="44">
        <v>0.95409755429845733</v>
      </c>
      <c r="O5452" s="161"/>
      <c r="P5452" s="162"/>
      <c r="Q5452" s="162"/>
      <c r="R5452" s="163"/>
      <c r="S5452" s="161"/>
      <c r="V5452" s="163"/>
      <c r="W5452" s="164"/>
      <c r="X5452" s="164"/>
    </row>
    <row r="5453" spans="10:24" x14ac:dyDescent="0.25">
      <c r="J5453">
        <v>5450</v>
      </c>
      <c r="K5453" s="43">
        <v>0.17671825459722346</v>
      </c>
      <c r="L5453">
        <v>0.30214963331648226</v>
      </c>
      <c r="M5453">
        <v>0.26177882312499035</v>
      </c>
      <c r="N5453" s="44">
        <v>3.7718250801006326E-2</v>
      </c>
      <c r="O5453" s="161"/>
      <c r="P5453" s="162"/>
      <c r="Q5453" s="162"/>
      <c r="R5453" s="163"/>
      <c r="S5453" s="161"/>
      <c r="V5453" s="163"/>
      <c r="W5453" s="164"/>
      <c r="X5453" s="164"/>
    </row>
    <row r="5454" spans="10:24" x14ac:dyDescent="0.25">
      <c r="J5454">
        <v>5451</v>
      </c>
      <c r="K5454" s="43">
        <v>0.59272164185620091</v>
      </c>
      <c r="L5454">
        <v>0.70030259799579375</v>
      </c>
      <c r="M5454">
        <v>0.59819892349771686</v>
      </c>
      <c r="N5454" s="44">
        <v>0.44052176592840042</v>
      </c>
      <c r="O5454" s="161"/>
      <c r="P5454" s="162"/>
      <c r="Q5454" s="162"/>
      <c r="R5454" s="163"/>
      <c r="S5454" s="161"/>
      <c r="V5454" s="163"/>
      <c r="W5454" s="164"/>
      <c r="X5454" s="164"/>
    </row>
    <row r="5455" spans="10:24" x14ac:dyDescent="0.25">
      <c r="J5455">
        <v>5452</v>
      </c>
      <c r="K5455" s="43">
        <v>0.5431233243075505</v>
      </c>
      <c r="L5455">
        <v>0.38528934553900063</v>
      </c>
      <c r="M5455">
        <v>0.1620798621693611</v>
      </c>
      <c r="N5455" s="44">
        <v>0.68084065585752973</v>
      </c>
      <c r="O5455" s="161"/>
      <c r="P5455" s="162"/>
      <c r="Q5455" s="162"/>
      <c r="R5455" s="163"/>
      <c r="S5455" s="161"/>
      <c r="V5455" s="163"/>
      <c r="W5455" s="164"/>
      <c r="X5455" s="164"/>
    </row>
    <row r="5456" spans="10:24" x14ac:dyDescent="0.25">
      <c r="J5456">
        <v>5453</v>
      </c>
      <c r="K5456" s="43">
        <v>0.48705722264858387</v>
      </c>
      <c r="L5456">
        <v>0.16019069164764665</v>
      </c>
      <c r="M5456">
        <v>0.31791157607232079</v>
      </c>
      <c r="N5456" s="44">
        <v>0.56672210480662499</v>
      </c>
      <c r="O5456" s="161"/>
      <c r="P5456" s="162"/>
      <c r="Q5456" s="162"/>
      <c r="R5456" s="163"/>
      <c r="S5456" s="161"/>
      <c r="V5456" s="163"/>
      <c r="W5456" s="164"/>
      <c r="X5456" s="164"/>
    </row>
    <row r="5457" spans="10:24" x14ac:dyDescent="0.25">
      <c r="J5457">
        <v>5454</v>
      </c>
      <c r="K5457" s="43">
        <v>0.90166541282376955</v>
      </c>
      <c r="L5457">
        <v>0.55398570685370629</v>
      </c>
      <c r="M5457">
        <v>0.56353882878545813</v>
      </c>
      <c r="N5457" s="44">
        <v>0.69061612243770942</v>
      </c>
      <c r="O5457" s="161"/>
      <c r="P5457" s="162"/>
      <c r="Q5457" s="162"/>
      <c r="R5457" s="163"/>
      <c r="S5457" s="161"/>
      <c r="V5457" s="163"/>
      <c r="W5457" s="164"/>
      <c r="X5457" s="164"/>
    </row>
    <row r="5458" spans="10:24" x14ac:dyDescent="0.25">
      <c r="J5458">
        <v>5455</v>
      </c>
      <c r="K5458" s="43">
        <v>0.95797800914250919</v>
      </c>
      <c r="L5458">
        <v>0.4747226507948652</v>
      </c>
      <c r="M5458">
        <v>0.1525062817843269</v>
      </c>
      <c r="N5458" s="44">
        <v>0.64702142946155339</v>
      </c>
      <c r="O5458" s="161"/>
      <c r="P5458" s="162"/>
      <c r="Q5458" s="162"/>
      <c r="R5458" s="163"/>
      <c r="S5458" s="161"/>
      <c r="V5458" s="163"/>
      <c r="W5458" s="164"/>
      <c r="X5458" s="164"/>
    </row>
    <row r="5459" spans="10:24" x14ac:dyDescent="0.25">
      <c r="J5459">
        <v>5456</v>
      </c>
      <c r="K5459" s="43">
        <v>0.36753021027284483</v>
      </c>
      <c r="L5459">
        <v>9.9185155253164847E-2</v>
      </c>
      <c r="M5459">
        <v>0.5189191233884376</v>
      </c>
      <c r="N5459" s="44">
        <v>0.56199494919441983</v>
      </c>
      <c r="O5459" s="161"/>
      <c r="P5459" s="162"/>
      <c r="Q5459" s="162"/>
      <c r="R5459" s="163"/>
      <c r="S5459" s="161"/>
      <c r="V5459" s="163"/>
      <c r="W5459" s="164"/>
      <c r="X5459" s="164"/>
    </row>
    <row r="5460" spans="10:24" x14ac:dyDescent="0.25">
      <c r="J5460">
        <v>5457</v>
      </c>
      <c r="K5460" s="43">
        <v>0.2344024654478094</v>
      </c>
      <c r="L5460">
        <v>0.76905033790748578</v>
      </c>
      <c r="M5460">
        <v>0.54106787681363189</v>
      </c>
      <c r="N5460" s="44">
        <v>0.86415421122732694</v>
      </c>
      <c r="O5460" s="161"/>
      <c r="P5460" s="162"/>
      <c r="Q5460" s="162"/>
      <c r="R5460" s="163"/>
      <c r="S5460" s="161"/>
      <c r="V5460" s="163"/>
      <c r="W5460" s="164"/>
      <c r="X5460" s="164"/>
    </row>
    <row r="5461" spans="10:24" x14ac:dyDescent="0.25">
      <c r="J5461">
        <v>5458</v>
      </c>
      <c r="K5461" s="43">
        <v>0.55292222658007462</v>
      </c>
      <c r="L5461">
        <v>0.50891751022148746</v>
      </c>
      <c r="M5461">
        <v>0.65135682704584752</v>
      </c>
      <c r="N5461" s="44">
        <v>0.97118905060162464</v>
      </c>
      <c r="O5461" s="161"/>
      <c r="P5461" s="162"/>
      <c r="Q5461" s="162"/>
      <c r="R5461" s="163"/>
      <c r="S5461" s="161"/>
      <c r="V5461" s="163"/>
      <c r="W5461" s="164"/>
      <c r="X5461" s="164"/>
    </row>
    <row r="5462" spans="10:24" x14ac:dyDescent="0.25">
      <c r="J5462">
        <v>5459</v>
      </c>
      <c r="K5462" s="43">
        <v>0.57146594306172249</v>
      </c>
      <c r="L5462">
        <v>0.29421977584800885</v>
      </c>
      <c r="M5462">
        <v>0.46927148778717642</v>
      </c>
      <c r="N5462" s="44">
        <v>0.22583457060390077</v>
      </c>
      <c r="O5462" s="161"/>
      <c r="P5462" s="162"/>
      <c r="Q5462" s="162"/>
      <c r="R5462" s="163"/>
      <c r="S5462" s="161"/>
      <c r="V5462" s="163"/>
      <c r="W5462" s="164"/>
      <c r="X5462" s="164"/>
    </row>
    <row r="5463" spans="10:24" x14ac:dyDescent="0.25">
      <c r="J5463">
        <v>5460</v>
      </c>
      <c r="K5463" s="43">
        <v>0.97524363413934456</v>
      </c>
      <c r="L5463">
        <v>0.7264301708342642</v>
      </c>
      <c r="M5463">
        <v>0.90030711931663854</v>
      </c>
      <c r="N5463" s="44">
        <v>0.40206507003071579</v>
      </c>
      <c r="O5463" s="161"/>
      <c r="P5463" s="162"/>
      <c r="Q5463" s="162"/>
      <c r="R5463" s="163"/>
      <c r="S5463" s="161"/>
      <c r="V5463" s="163"/>
      <c r="W5463" s="164"/>
      <c r="X5463" s="164"/>
    </row>
    <row r="5464" spans="10:24" x14ac:dyDescent="0.25">
      <c r="J5464">
        <v>5461</v>
      </c>
      <c r="K5464" s="43">
        <v>0.70568699929443213</v>
      </c>
      <c r="L5464">
        <v>0.32207102814903998</v>
      </c>
      <c r="M5464">
        <v>0.5609602938047189</v>
      </c>
      <c r="N5464" s="44">
        <v>0.97267721958430586</v>
      </c>
      <c r="O5464" s="161"/>
      <c r="P5464" s="162"/>
      <c r="Q5464" s="162"/>
      <c r="R5464" s="163"/>
      <c r="S5464" s="161"/>
      <c r="V5464" s="163"/>
      <c r="W5464" s="164"/>
      <c r="X5464" s="164"/>
    </row>
    <row r="5465" spans="10:24" x14ac:dyDescent="0.25">
      <c r="J5465">
        <v>5462</v>
      </c>
      <c r="K5465" s="43">
        <v>0.13863737272406373</v>
      </c>
      <c r="L5465">
        <v>0.22642999455811619</v>
      </c>
      <c r="M5465">
        <v>0.43820839879322449</v>
      </c>
      <c r="N5465" s="44">
        <v>0.45498578994602801</v>
      </c>
      <c r="O5465" s="161"/>
      <c r="P5465" s="162"/>
      <c r="Q5465" s="162"/>
      <c r="R5465" s="163"/>
      <c r="S5465" s="161"/>
      <c r="V5465" s="163"/>
      <c r="W5465" s="164"/>
      <c r="X5465" s="164"/>
    </row>
    <row r="5466" spans="10:24" x14ac:dyDescent="0.25">
      <c r="J5466">
        <v>5463</v>
      </c>
      <c r="K5466" s="43">
        <v>0.65258529929606501</v>
      </c>
      <c r="L5466">
        <v>0.12902378057921216</v>
      </c>
      <c r="M5466">
        <v>0.94316596610790038</v>
      </c>
      <c r="N5466" s="44">
        <v>9.6609918315787913E-2</v>
      </c>
      <c r="O5466" s="161"/>
      <c r="P5466" s="162"/>
      <c r="Q5466" s="162"/>
      <c r="R5466" s="163"/>
      <c r="S5466" s="161"/>
      <c r="V5466" s="163"/>
      <c r="W5466" s="164"/>
      <c r="X5466" s="164"/>
    </row>
    <row r="5467" spans="10:24" x14ac:dyDescent="0.25">
      <c r="J5467">
        <v>5464</v>
      </c>
      <c r="K5467" s="43">
        <v>0.80063736054953705</v>
      </c>
      <c r="L5467">
        <v>0.73001066650773894</v>
      </c>
      <c r="M5467">
        <v>0.40096404207288661</v>
      </c>
      <c r="N5467" s="44">
        <v>0.51777619662641783</v>
      </c>
      <c r="O5467" s="161"/>
      <c r="P5467" s="162"/>
      <c r="Q5467" s="162"/>
      <c r="R5467" s="163"/>
      <c r="S5467" s="161"/>
      <c r="V5467" s="163"/>
      <c r="W5467" s="164"/>
      <c r="X5467" s="164"/>
    </row>
    <row r="5468" spans="10:24" x14ac:dyDescent="0.25">
      <c r="J5468">
        <v>5465</v>
      </c>
      <c r="K5468" s="43">
        <v>6.2019230960054017E-2</v>
      </c>
      <c r="L5468">
        <v>0.48444819832031338</v>
      </c>
      <c r="M5468">
        <v>0.10840499115369329</v>
      </c>
      <c r="N5468" s="44">
        <v>0.1033901644481553</v>
      </c>
      <c r="O5468" s="161"/>
      <c r="P5468" s="162"/>
      <c r="Q5468" s="162"/>
      <c r="R5468" s="163"/>
      <c r="S5468" s="161"/>
      <c r="V5468" s="163"/>
      <c r="W5468" s="164"/>
      <c r="X5468" s="164"/>
    </row>
    <row r="5469" spans="10:24" x14ac:dyDescent="0.25">
      <c r="J5469">
        <v>5466</v>
      </c>
      <c r="K5469" s="43">
        <v>0.64683080685538286</v>
      </c>
      <c r="L5469">
        <v>0.97390742042936318</v>
      </c>
      <c r="M5469">
        <v>0.4583310519908137</v>
      </c>
      <c r="N5469" s="44">
        <v>0.80607222323466077</v>
      </c>
      <c r="O5469" s="161"/>
      <c r="P5469" s="162"/>
      <c r="Q5469" s="162"/>
      <c r="R5469" s="163"/>
      <c r="S5469" s="161"/>
      <c r="V5469" s="163"/>
      <c r="W5469" s="164"/>
      <c r="X5469" s="164"/>
    </row>
    <row r="5470" spans="10:24" x14ac:dyDescent="0.25">
      <c r="J5470">
        <v>5467</v>
      </c>
      <c r="K5470" s="43">
        <v>0.98503670413618538</v>
      </c>
      <c r="L5470">
        <v>0.5719944024947281</v>
      </c>
      <c r="M5470">
        <v>0.78177913873485938</v>
      </c>
      <c r="N5470" s="44">
        <v>0.65032843802610185</v>
      </c>
      <c r="O5470" s="161"/>
      <c r="P5470" s="162"/>
      <c r="Q5470" s="162"/>
      <c r="R5470" s="163"/>
      <c r="S5470" s="161"/>
      <c r="V5470" s="163"/>
      <c r="W5470" s="164"/>
      <c r="X5470" s="164"/>
    </row>
    <row r="5471" spans="10:24" x14ac:dyDescent="0.25">
      <c r="J5471">
        <v>5468</v>
      </c>
      <c r="K5471" s="43">
        <v>0.33800269991920728</v>
      </c>
      <c r="L5471">
        <v>0.3045789906870513</v>
      </c>
      <c r="M5471">
        <v>0.86072170248375723</v>
      </c>
      <c r="N5471" s="44">
        <v>0.8924079571807163</v>
      </c>
      <c r="O5471" s="161"/>
      <c r="P5471" s="162"/>
      <c r="Q5471" s="162"/>
      <c r="R5471" s="163"/>
      <c r="S5471" s="161"/>
      <c r="V5471" s="163"/>
      <c r="W5471" s="164"/>
      <c r="X5471" s="164"/>
    </row>
    <row r="5472" spans="10:24" x14ac:dyDescent="0.25">
      <c r="J5472">
        <v>5469</v>
      </c>
      <c r="K5472" s="43">
        <v>6.638378303512027E-2</v>
      </c>
      <c r="L5472">
        <v>0.37793650909832499</v>
      </c>
      <c r="M5472">
        <v>0.54963657299373614</v>
      </c>
      <c r="N5472" s="44">
        <v>0.80143788972105379</v>
      </c>
      <c r="O5472" s="161"/>
      <c r="P5472" s="162"/>
      <c r="Q5472" s="162"/>
      <c r="R5472" s="163"/>
      <c r="S5472" s="161"/>
      <c r="V5472" s="163"/>
      <c r="W5472" s="164"/>
      <c r="X5472" s="164"/>
    </row>
    <row r="5473" spans="10:24" x14ac:dyDescent="0.25">
      <c r="J5473">
        <v>5470</v>
      </c>
      <c r="K5473" s="43">
        <v>0.90130672676918111</v>
      </c>
      <c r="L5473">
        <v>0.91671378335664655</v>
      </c>
      <c r="M5473">
        <v>0.80207269049280616</v>
      </c>
      <c r="N5473" s="44">
        <v>5.7323677152621433E-2</v>
      </c>
      <c r="O5473" s="161"/>
      <c r="P5473" s="162"/>
      <c r="Q5473" s="162"/>
      <c r="R5473" s="163"/>
      <c r="S5473" s="161"/>
      <c r="V5473" s="163"/>
      <c r="W5473" s="164"/>
      <c r="X5473" s="164"/>
    </row>
    <row r="5474" spans="10:24" x14ac:dyDescent="0.25">
      <c r="J5474">
        <v>5471</v>
      </c>
      <c r="K5474" s="43">
        <v>0.12769706805655456</v>
      </c>
      <c r="L5474">
        <v>0.48977217450707011</v>
      </c>
      <c r="M5474">
        <v>0.14386678467252445</v>
      </c>
      <c r="N5474" s="44">
        <v>0.92248740840497645</v>
      </c>
      <c r="O5474" s="161"/>
      <c r="P5474" s="162"/>
      <c r="Q5474" s="162"/>
      <c r="R5474" s="163"/>
      <c r="S5474" s="161"/>
      <c r="V5474" s="163"/>
      <c r="W5474" s="164"/>
      <c r="X5474" s="164"/>
    </row>
    <row r="5475" spans="10:24" x14ac:dyDescent="0.25">
      <c r="J5475">
        <v>5472</v>
      </c>
      <c r="K5475" s="43">
        <v>0.77678063589659718</v>
      </c>
      <c r="L5475">
        <v>0.71642661675010022</v>
      </c>
      <c r="M5475">
        <v>0.64330416466905627</v>
      </c>
      <c r="N5475" s="44">
        <v>6.57085907636491E-2</v>
      </c>
      <c r="O5475" s="161"/>
      <c r="P5475" s="162"/>
      <c r="Q5475" s="162"/>
      <c r="R5475" s="163"/>
      <c r="S5475" s="161"/>
      <c r="V5475" s="163"/>
      <c r="W5475" s="164"/>
      <c r="X5475" s="164"/>
    </row>
    <row r="5476" spans="10:24" x14ac:dyDescent="0.25">
      <c r="J5476">
        <v>5473</v>
      </c>
      <c r="K5476" s="43">
        <v>0.63741220667928766</v>
      </c>
      <c r="L5476">
        <v>0.76275775782083699</v>
      </c>
      <c r="M5476">
        <v>0.83751095789563679</v>
      </c>
      <c r="N5476" s="44">
        <v>0.83535943948056202</v>
      </c>
      <c r="O5476" s="161"/>
      <c r="P5476" s="162"/>
      <c r="Q5476" s="162"/>
      <c r="R5476" s="163"/>
      <c r="S5476" s="161"/>
      <c r="V5476" s="163"/>
      <c r="W5476" s="164"/>
      <c r="X5476" s="164"/>
    </row>
    <row r="5477" spans="10:24" x14ac:dyDescent="0.25">
      <c r="J5477">
        <v>5474</v>
      </c>
      <c r="K5477" s="43">
        <v>0.94597439731488309</v>
      </c>
      <c r="L5477">
        <v>0.87226845791137608</v>
      </c>
      <c r="M5477">
        <v>0.33208671634087217</v>
      </c>
      <c r="N5477" s="44">
        <v>0.65513926862295602</v>
      </c>
      <c r="O5477" s="161"/>
      <c r="P5477" s="162"/>
      <c r="Q5477" s="162"/>
      <c r="R5477" s="163"/>
      <c r="S5477" s="161"/>
      <c r="V5477" s="163"/>
      <c r="W5477" s="164"/>
      <c r="X5477" s="164"/>
    </row>
    <row r="5478" spans="10:24" x14ac:dyDescent="0.25">
      <c r="J5478">
        <v>5475</v>
      </c>
      <c r="K5478" s="43">
        <v>0.10924598602478897</v>
      </c>
      <c r="L5478">
        <v>3.0694032008287131E-3</v>
      </c>
      <c r="M5478">
        <v>0.19896232003901615</v>
      </c>
      <c r="N5478" s="44">
        <v>4.6993435859599142E-3</v>
      </c>
      <c r="O5478" s="161"/>
      <c r="P5478" s="162"/>
      <c r="Q5478" s="162"/>
      <c r="R5478" s="163"/>
      <c r="S5478" s="161"/>
      <c r="V5478" s="163"/>
      <c r="W5478" s="164"/>
      <c r="X5478" s="164"/>
    </row>
    <row r="5479" spans="10:24" x14ac:dyDescent="0.25">
      <c r="J5479">
        <v>5476</v>
      </c>
      <c r="K5479" s="43">
        <v>3.1175542263468969E-2</v>
      </c>
      <c r="L5479">
        <v>0.89403659555583714</v>
      </c>
      <c r="M5479">
        <v>0.92315025913112359</v>
      </c>
      <c r="N5479" s="44">
        <v>0.32998713581988137</v>
      </c>
      <c r="O5479" s="161"/>
      <c r="P5479" s="162"/>
      <c r="Q5479" s="162"/>
      <c r="R5479" s="163"/>
      <c r="S5479" s="161"/>
      <c r="V5479" s="163"/>
      <c r="W5479" s="164"/>
      <c r="X5479" s="164"/>
    </row>
    <row r="5480" spans="10:24" x14ac:dyDescent="0.25">
      <c r="J5480">
        <v>5477</v>
      </c>
      <c r="K5480" s="43">
        <v>0.10537271101860557</v>
      </c>
      <c r="L5480">
        <v>0.61256473341832052</v>
      </c>
      <c r="M5480">
        <v>0.70952405850932732</v>
      </c>
      <c r="N5480" s="44">
        <v>6.8198814096463667E-2</v>
      </c>
      <c r="O5480" s="161"/>
      <c r="P5480" s="162"/>
      <c r="Q5480" s="162"/>
      <c r="R5480" s="163"/>
      <c r="S5480" s="161"/>
      <c r="V5480" s="163"/>
      <c r="W5480" s="164"/>
      <c r="X5480" s="164"/>
    </row>
    <row r="5481" spans="10:24" x14ac:dyDescent="0.25">
      <c r="J5481">
        <v>5478</v>
      </c>
      <c r="K5481" s="43">
        <v>0.79274196442999356</v>
      </c>
      <c r="L5481">
        <v>0.57717551307360815</v>
      </c>
      <c r="M5481">
        <v>0.16678519746494569</v>
      </c>
      <c r="N5481" s="44">
        <v>0.64870909425147061</v>
      </c>
      <c r="O5481" s="161"/>
      <c r="P5481" s="162"/>
      <c r="Q5481" s="162"/>
      <c r="R5481" s="163"/>
      <c r="S5481" s="161"/>
      <c r="V5481" s="163"/>
      <c r="W5481" s="164"/>
      <c r="X5481" s="164"/>
    </row>
    <row r="5482" spans="10:24" x14ac:dyDescent="0.25">
      <c r="J5482">
        <v>5479</v>
      </c>
      <c r="K5482" s="43">
        <v>0.4002484842286459</v>
      </c>
      <c r="L5482">
        <v>0.8913203033968452</v>
      </c>
      <c r="M5482">
        <v>0.17042173836748509</v>
      </c>
      <c r="N5482" s="44">
        <v>0.22193965412693673</v>
      </c>
      <c r="O5482" s="161"/>
      <c r="P5482" s="162"/>
      <c r="Q5482" s="162"/>
      <c r="R5482" s="163"/>
      <c r="S5482" s="161"/>
      <c r="V5482" s="163"/>
      <c r="W5482" s="164"/>
      <c r="X5482" s="164"/>
    </row>
    <row r="5483" spans="10:24" x14ac:dyDescent="0.25">
      <c r="J5483">
        <v>5480</v>
      </c>
      <c r="K5483" s="43">
        <v>0.6069535949444762</v>
      </c>
      <c r="L5483">
        <v>0.72952992852684329</v>
      </c>
      <c r="M5483">
        <v>0.2165347070935193</v>
      </c>
      <c r="N5483" s="44">
        <v>0.46758525765881231</v>
      </c>
      <c r="O5483" s="161"/>
      <c r="P5483" s="162"/>
      <c r="Q5483" s="162"/>
      <c r="R5483" s="163"/>
      <c r="S5483" s="161"/>
      <c r="V5483" s="163"/>
      <c r="W5483" s="164"/>
      <c r="X5483" s="164"/>
    </row>
    <row r="5484" spans="10:24" x14ac:dyDescent="0.25">
      <c r="J5484">
        <v>5481</v>
      </c>
      <c r="K5484" s="43">
        <v>0.28048085382097165</v>
      </c>
      <c r="L5484">
        <v>0.49403231969369565</v>
      </c>
      <c r="M5484">
        <v>0.78182433568459642</v>
      </c>
      <c r="N5484" s="44">
        <v>0.81867216382875796</v>
      </c>
      <c r="O5484" s="161"/>
      <c r="P5484" s="162"/>
      <c r="Q5484" s="162"/>
      <c r="R5484" s="163"/>
      <c r="S5484" s="161"/>
      <c r="V5484" s="163"/>
      <c r="W5484" s="164"/>
      <c r="X5484" s="164"/>
    </row>
    <row r="5485" spans="10:24" x14ac:dyDescent="0.25">
      <c r="J5485">
        <v>5482</v>
      </c>
      <c r="K5485" s="43">
        <v>0.80461373467643282</v>
      </c>
      <c r="L5485">
        <v>0.29258066415140205</v>
      </c>
      <c r="M5485">
        <v>0.33536153129052781</v>
      </c>
      <c r="N5485" s="44">
        <v>0.55385644188359617</v>
      </c>
      <c r="O5485" s="161"/>
      <c r="P5485" s="162"/>
      <c r="Q5485" s="162"/>
      <c r="R5485" s="163"/>
      <c r="S5485" s="161"/>
      <c r="V5485" s="163"/>
      <c r="W5485" s="164"/>
      <c r="X5485" s="164"/>
    </row>
    <row r="5486" spans="10:24" x14ac:dyDescent="0.25">
      <c r="J5486">
        <v>5483</v>
      </c>
      <c r="K5486" s="43">
        <v>0.62234285067466566</v>
      </c>
      <c r="L5486">
        <v>0.17383608654779781</v>
      </c>
      <c r="M5486">
        <v>0.44918650412804939</v>
      </c>
      <c r="N5486" s="44">
        <v>0.74509595963409103</v>
      </c>
      <c r="O5486" s="161"/>
      <c r="P5486" s="162"/>
      <c r="Q5486" s="162"/>
      <c r="R5486" s="163"/>
      <c r="S5486" s="161"/>
      <c r="V5486" s="163"/>
      <c r="W5486" s="164"/>
      <c r="X5486" s="164"/>
    </row>
    <row r="5487" spans="10:24" x14ac:dyDescent="0.25">
      <c r="J5487">
        <v>5484</v>
      </c>
      <c r="K5487" s="43">
        <v>0.54827783876693781</v>
      </c>
      <c r="L5487">
        <v>0.19279493983502105</v>
      </c>
      <c r="M5487">
        <v>1.5671950828874959E-3</v>
      </c>
      <c r="N5487" s="44">
        <v>0.16482503417196781</v>
      </c>
      <c r="O5487" s="161"/>
      <c r="P5487" s="162"/>
      <c r="Q5487" s="162"/>
      <c r="R5487" s="163"/>
      <c r="S5487" s="161"/>
      <c r="V5487" s="163"/>
      <c r="W5487" s="164"/>
      <c r="X5487" s="164"/>
    </row>
    <row r="5488" spans="10:24" x14ac:dyDescent="0.25">
      <c r="J5488">
        <v>5485</v>
      </c>
      <c r="K5488" s="43">
        <v>0.22364635288382007</v>
      </c>
      <c r="L5488">
        <v>0.57766050933769431</v>
      </c>
      <c r="M5488">
        <v>0.54100344320575977</v>
      </c>
      <c r="N5488" s="44">
        <v>0.11233582846594803</v>
      </c>
      <c r="O5488" s="161"/>
      <c r="P5488" s="162"/>
      <c r="Q5488" s="162"/>
      <c r="R5488" s="163"/>
      <c r="S5488" s="161"/>
      <c r="V5488" s="163"/>
      <c r="W5488" s="164"/>
      <c r="X5488" s="164"/>
    </row>
    <row r="5489" spans="10:24" x14ac:dyDescent="0.25">
      <c r="J5489">
        <v>5486</v>
      </c>
      <c r="K5489" s="43">
        <v>0.97691034029030477</v>
      </c>
      <c r="L5489">
        <v>0.52902699095678829</v>
      </c>
      <c r="M5489">
        <v>0.85606318316757291</v>
      </c>
      <c r="N5489" s="44">
        <v>5.9218689498432453E-2</v>
      </c>
      <c r="O5489" s="161"/>
      <c r="P5489" s="162"/>
      <c r="Q5489" s="162"/>
      <c r="R5489" s="163"/>
      <c r="S5489" s="161"/>
      <c r="V5489" s="163"/>
      <c r="W5489" s="164"/>
      <c r="X5489" s="164"/>
    </row>
    <row r="5490" spans="10:24" x14ac:dyDescent="0.25">
      <c r="J5490">
        <v>5487</v>
      </c>
      <c r="K5490" s="43">
        <v>0.68039045163246537</v>
      </c>
      <c r="L5490">
        <v>0.97421303245084179</v>
      </c>
      <c r="M5490">
        <v>0.30997684418339189</v>
      </c>
      <c r="N5490" s="44">
        <v>0.4995562519432567</v>
      </c>
      <c r="O5490" s="161"/>
      <c r="P5490" s="162"/>
      <c r="Q5490" s="162"/>
      <c r="R5490" s="163"/>
      <c r="S5490" s="161"/>
      <c r="V5490" s="163"/>
      <c r="W5490" s="164"/>
      <c r="X5490" s="164"/>
    </row>
    <row r="5491" spans="10:24" x14ac:dyDescent="0.25">
      <c r="J5491">
        <v>5488</v>
      </c>
      <c r="K5491" s="43">
        <v>0.77633919286630926</v>
      </c>
      <c r="L5491">
        <v>0.5434497821940466</v>
      </c>
      <c r="M5491">
        <v>0.89832059187122437</v>
      </c>
      <c r="N5491" s="44">
        <v>0.61234474197023059</v>
      </c>
      <c r="O5491" s="161"/>
      <c r="P5491" s="162"/>
      <c r="Q5491" s="162"/>
      <c r="R5491" s="163"/>
      <c r="S5491" s="161"/>
      <c r="V5491" s="163"/>
      <c r="W5491" s="164"/>
      <c r="X5491" s="164"/>
    </row>
    <row r="5492" spans="10:24" x14ac:dyDescent="0.25">
      <c r="J5492">
        <v>5489</v>
      </c>
      <c r="K5492" s="43">
        <v>0.67106055944235177</v>
      </c>
      <c r="L5492">
        <v>5.5963299863143301E-2</v>
      </c>
      <c r="M5492">
        <v>0.98918959992422173</v>
      </c>
      <c r="N5492" s="44">
        <v>0.8328608041951524</v>
      </c>
      <c r="O5492" s="161"/>
      <c r="P5492" s="162"/>
      <c r="Q5492" s="162"/>
      <c r="R5492" s="163"/>
      <c r="S5492" s="161"/>
      <c r="V5492" s="163"/>
      <c r="W5492" s="164"/>
      <c r="X5492" s="164"/>
    </row>
    <row r="5493" spans="10:24" x14ac:dyDescent="0.25">
      <c r="J5493">
        <v>5490</v>
      </c>
      <c r="K5493" s="43">
        <v>0.91749369333570008</v>
      </c>
      <c r="L5493">
        <v>0.31620681941098394</v>
      </c>
      <c r="M5493">
        <v>0.69959026469470931</v>
      </c>
      <c r="N5493" s="44">
        <v>0.64801317531558333</v>
      </c>
      <c r="O5493" s="161"/>
      <c r="P5493" s="162"/>
      <c r="Q5493" s="162"/>
      <c r="R5493" s="163"/>
      <c r="S5493" s="161"/>
      <c r="V5493" s="163"/>
      <c r="W5493" s="164"/>
      <c r="X5493" s="164"/>
    </row>
    <row r="5494" spans="10:24" x14ac:dyDescent="0.25">
      <c r="J5494">
        <v>5491</v>
      </c>
      <c r="K5494" s="43">
        <v>0.82179903151794043</v>
      </c>
      <c r="L5494">
        <v>0.98374306792543453</v>
      </c>
      <c r="M5494">
        <v>0.91866411554061189</v>
      </c>
      <c r="N5494" s="44">
        <v>0.95466440138287978</v>
      </c>
      <c r="O5494" s="161"/>
      <c r="P5494" s="162"/>
      <c r="Q5494" s="162"/>
      <c r="R5494" s="163"/>
      <c r="S5494" s="161"/>
      <c r="V5494" s="163"/>
      <c r="W5494" s="164"/>
      <c r="X5494" s="164"/>
    </row>
    <row r="5495" spans="10:24" x14ac:dyDescent="0.25">
      <c r="J5495">
        <v>5492</v>
      </c>
      <c r="K5495" s="43">
        <v>0.64783779004633135</v>
      </c>
      <c r="L5495">
        <v>0.86703227069878308</v>
      </c>
      <c r="M5495">
        <v>0.1654418475802637</v>
      </c>
      <c r="N5495" s="44">
        <v>0.55062252852274129</v>
      </c>
      <c r="O5495" s="161"/>
      <c r="P5495" s="162"/>
      <c r="Q5495" s="162"/>
      <c r="R5495" s="163"/>
      <c r="S5495" s="161"/>
      <c r="V5495" s="163"/>
      <c r="W5495" s="164"/>
      <c r="X5495" s="164"/>
    </row>
    <row r="5496" spans="10:24" x14ac:dyDescent="0.25">
      <c r="J5496">
        <v>5493</v>
      </c>
      <c r="K5496" s="43">
        <v>9.8937944981405179E-2</v>
      </c>
      <c r="L5496">
        <v>0.28808260621423099</v>
      </c>
      <c r="M5496">
        <v>0.45751817478209766</v>
      </c>
      <c r="N5496" s="44">
        <v>0.65348642535814916</v>
      </c>
      <c r="O5496" s="161"/>
      <c r="P5496" s="162"/>
      <c r="Q5496" s="162"/>
      <c r="R5496" s="163"/>
      <c r="S5496" s="161"/>
      <c r="V5496" s="163"/>
      <c r="W5496" s="164"/>
      <c r="X5496" s="164"/>
    </row>
    <row r="5497" spans="10:24" x14ac:dyDescent="0.25">
      <c r="J5497">
        <v>5494</v>
      </c>
      <c r="K5497" s="43">
        <v>0.89093220923905247</v>
      </c>
      <c r="L5497">
        <v>0.46760151270027761</v>
      </c>
      <c r="M5497">
        <v>0.53497532003094328</v>
      </c>
      <c r="N5497" s="44">
        <v>0.22662547217476536</v>
      </c>
      <c r="O5497" s="161"/>
      <c r="P5497" s="162"/>
      <c r="Q5497" s="162"/>
      <c r="R5497" s="163"/>
      <c r="S5497" s="161"/>
      <c r="V5497" s="163"/>
      <c r="W5497" s="164"/>
      <c r="X5497" s="164"/>
    </row>
    <row r="5498" spans="10:24" x14ac:dyDescent="0.25">
      <c r="J5498">
        <v>5495</v>
      </c>
      <c r="K5498" s="43">
        <v>0.46177995056608789</v>
      </c>
      <c r="L5498">
        <v>0.47332726871763298</v>
      </c>
      <c r="M5498">
        <v>0.88592808392324141</v>
      </c>
      <c r="N5498" s="44">
        <v>0.87598837764154425</v>
      </c>
      <c r="O5498" s="161"/>
      <c r="P5498" s="162"/>
      <c r="Q5498" s="162"/>
      <c r="R5498" s="163"/>
      <c r="S5498" s="161"/>
      <c r="V5498" s="163"/>
      <c r="W5498" s="164"/>
      <c r="X5498" s="164"/>
    </row>
    <row r="5499" spans="10:24" x14ac:dyDescent="0.25">
      <c r="J5499">
        <v>5496</v>
      </c>
      <c r="K5499" s="43">
        <v>0.84259640320468965</v>
      </c>
      <c r="L5499">
        <v>0.63813086281606979</v>
      </c>
      <c r="M5499">
        <v>0.67500813872962662</v>
      </c>
      <c r="N5499" s="44">
        <v>9.0336517550189566E-2</v>
      </c>
      <c r="O5499" s="161"/>
      <c r="P5499" s="162"/>
      <c r="Q5499" s="162"/>
      <c r="R5499" s="163"/>
      <c r="S5499" s="161"/>
      <c r="V5499" s="163"/>
      <c r="W5499" s="164"/>
      <c r="X5499" s="164"/>
    </row>
    <row r="5500" spans="10:24" x14ac:dyDescent="0.25">
      <c r="J5500">
        <v>5497</v>
      </c>
      <c r="K5500" s="43">
        <v>0.42642676094594456</v>
      </c>
      <c r="L5500">
        <v>0.6417652432981189</v>
      </c>
      <c r="M5500">
        <v>0.47016552906369169</v>
      </c>
      <c r="N5500" s="44">
        <v>0.7607465617421445</v>
      </c>
      <c r="O5500" s="161"/>
      <c r="P5500" s="162"/>
      <c r="Q5500" s="162"/>
      <c r="R5500" s="163"/>
      <c r="S5500" s="161"/>
      <c r="V5500" s="163"/>
      <c r="W5500" s="164"/>
      <c r="X5500" s="164"/>
    </row>
    <row r="5501" spans="10:24" x14ac:dyDescent="0.25">
      <c r="J5501">
        <v>5498</v>
      </c>
      <c r="K5501" s="43">
        <v>0.93398799661914811</v>
      </c>
      <c r="L5501">
        <v>0.46542929780093967</v>
      </c>
      <c r="M5501">
        <v>0.22612143808694096</v>
      </c>
      <c r="N5501" s="44">
        <v>0.94795358358633797</v>
      </c>
      <c r="O5501" s="161"/>
      <c r="P5501" s="162"/>
      <c r="Q5501" s="162"/>
      <c r="R5501" s="163"/>
      <c r="S5501" s="161"/>
      <c r="V5501" s="163"/>
      <c r="W5501" s="164"/>
      <c r="X5501" s="164"/>
    </row>
    <row r="5502" spans="10:24" x14ac:dyDescent="0.25">
      <c r="J5502">
        <v>5499</v>
      </c>
      <c r="K5502" s="43">
        <v>0.77429362774565513</v>
      </c>
      <c r="L5502">
        <v>0.12353412436864131</v>
      </c>
      <c r="M5502">
        <v>0.13872596803321369</v>
      </c>
      <c r="N5502" s="44">
        <v>0.89540441951985317</v>
      </c>
      <c r="O5502" s="161"/>
      <c r="P5502" s="162"/>
      <c r="Q5502" s="162"/>
      <c r="R5502" s="163"/>
      <c r="S5502" s="161"/>
      <c r="V5502" s="163"/>
      <c r="W5502" s="164"/>
      <c r="X5502" s="164"/>
    </row>
    <row r="5503" spans="10:24" x14ac:dyDescent="0.25">
      <c r="J5503">
        <v>5500</v>
      </c>
      <c r="K5503" s="43">
        <v>0.10639353929843443</v>
      </c>
      <c r="L5503">
        <v>0.14959600344023372</v>
      </c>
      <c r="M5503">
        <v>0.6137514142455095</v>
      </c>
      <c r="N5503" s="44">
        <v>0.8300641179463103</v>
      </c>
      <c r="O5503" s="161"/>
      <c r="P5503" s="162"/>
      <c r="Q5503" s="162"/>
      <c r="R5503" s="163"/>
      <c r="S5503" s="161"/>
      <c r="V5503" s="163"/>
      <c r="W5503" s="164"/>
      <c r="X5503" s="164"/>
    </row>
    <row r="5504" spans="10:24" x14ac:dyDescent="0.25">
      <c r="J5504">
        <v>5501</v>
      </c>
      <c r="K5504" s="43">
        <v>0.59446813065560522</v>
      </c>
      <c r="L5504">
        <v>0.9978613435982524</v>
      </c>
      <c r="M5504">
        <v>0.18576667469799646</v>
      </c>
      <c r="N5504" s="44">
        <v>0.67991076616441382</v>
      </c>
      <c r="O5504" s="161"/>
      <c r="P5504" s="162"/>
      <c r="Q5504" s="162"/>
      <c r="R5504" s="163"/>
      <c r="S5504" s="161"/>
      <c r="V5504" s="163"/>
      <c r="W5504" s="164"/>
      <c r="X5504" s="164"/>
    </row>
    <row r="5505" spans="10:24" x14ac:dyDescent="0.25">
      <c r="J5505">
        <v>5502</v>
      </c>
      <c r="K5505" s="43">
        <v>0.82603908804887516</v>
      </c>
      <c r="L5505">
        <v>0.78527137545673487</v>
      </c>
      <c r="M5505">
        <v>0.16013330783162305</v>
      </c>
      <c r="N5505" s="44">
        <v>0.22232309001547779</v>
      </c>
      <c r="O5505" s="161"/>
      <c r="P5505" s="162"/>
      <c r="Q5505" s="162"/>
      <c r="R5505" s="163"/>
      <c r="S5505" s="161"/>
      <c r="V5505" s="163"/>
      <c r="W5505" s="164"/>
      <c r="X5505" s="164"/>
    </row>
    <row r="5506" spans="10:24" x14ac:dyDescent="0.25">
      <c r="J5506">
        <v>5503</v>
      </c>
      <c r="K5506" s="43">
        <v>0.9326501817534133</v>
      </c>
      <c r="L5506">
        <v>0.95830408500693032</v>
      </c>
      <c r="M5506">
        <v>5.2473405066543077E-2</v>
      </c>
      <c r="N5506" s="44">
        <v>0.14505676922911592</v>
      </c>
      <c r="O5506" s="161"/>
      <c r="P5506" s="162"/>
      <c r="Q5506" s="162"/>
      <c r="R5506" s="163"/>
      <c r="S5506" s="161"/>
      <c r="V5506" s="163"/>
      <c r="W5506" s="164"/>
      <c r="X5506" s="164"/>
    </row>
    <row r="5507" spans="10:24" x14ac:dyDescent="0.25">
      <c r="J5507">
        <v>5504</v>
      </c>
      <c r="K5507" s="43">
        <v>0.53466717179403123</v>
      </c>
      <c r="L5507">
        <v>0.65387974566465346</v>
      </c>
      <c r="M5507">
        <v>0.76654839042407252</v>
      </c>
      <c r="N5507" s="44">
        <v>0.36368390000238016</v>
      </c>
      <c r="O5507" s="161"/>
      <c r="P5507" s="162"/>
      <c r="Q5507" s="162"/>
      <c r="R5507" s="163"/>
      <c r="S5507" s="161"/>
      <c r="V5507" s="163"/>
      <c r="W5507" s="164"/>
      <c r="X5507" s="164"/>
    </row>
    <row r="5508" spans="10:24" x14ac:dyDescent="0.25">
      <c r="J5508">
        <v>5505</v>
      </c>
      <c r="K5508" s="43">
        <v>0.52539977172855035</v>
      </c>
      <c r="L5508">
        <v>0.4600307524162921</v>
      </c>
      <c r="M5508">
        <v>0.75273142827337036</v>
      </c>
      <c r="N5508" s="44">
        <v>3.8231291241855869E-3</v>
      </c>
      <c r="O5508" s="161"/>
      <c r="P5508" s="162"/>
      <c r="Q5508" s="162"/>
      <c r="R5508" s="163"/>
      <c r="S5508" s="161"/>
      <c r="V5508" s="163"/>
      <c r="W5508" s="164"/>
      <c r="X5508" s="164"/>
    </row>
    <row r="5509" spans="10:24" x14ac:dyDescent="0.25">
      <c r="J5509">
        <v>5506</v>
      </c>
      <c r="K5509" s="43">
        <v>0.71935899221781985</v>
      </c>
      <c r="L5509">
        <v>0.53633077782204164</v>
      </c>
      <c r="M5509">
        <v>0.37268899887701956</v>
      </c>
      <c r="N5509" s="44">
        <v>0.92730046436017211</v>
      </c>
      <c r="O5509" s="161"/>
      <c r="P5509" s="162"/>
      <c r="Q5509" s="162"/>
      <c r="R5509" s="163"/>
      <c r="S5509" s="161"/>
      <c r="V5509" s="163"/>
      <c r="W5509" s="164"/>
      <c r="X5509" s="164"/>
    </row>
    <row r="5510" spans="10:24" x14ac:dyDescent="0.25">
      <c r="J5510">
        <v>5507</v>
      </c>
      <c r="K5510" s="43">
        <v>0.90525999738009488</v>
      </c>
      <c r="L5510">
        <v>0.51759800711406889</v>
      </c>
      <c r="M5510">
        <v>0.3186828387477717</v>
      </c>
      <c r="N5510" s="44">
        <v>0.6825352858982372</v>
      </c>
      <c r="O5510" s="161"/>
      <c r="P5510" s="162"/>
      <c r="Q5510" s="162"/>
      <c r="R5510" s="163"/>
      <c r="S5510" s="161"/>
      <c r="V5510" s="163"/>
      <c r="W5510" s="164"/>
      <c r="X5510" s="164"/>
    </row>
    <row r="5511" spans="10:24" x14ac:dyDescent="0.25">
      <c r="J5511">
        <v>5508</v>
      </c>
      <c r="K5511" s="43">
        <v>0.57554208525835193</v>
      </c>
      <c r="L5511">
        <v>0.90170890322659836</v>
      </c>
      <c r="M5511">
        <v>4.589388280392015E-2</v>
      </c>
      <c r="N5511" s="44">
        <v>0.80040557485174768</v>
      </c>
      <c r="O5511" s="161"/>
      <c r="P5511" s="162"/>
      <c r="Q5511" s="162"/>
      <c r="R5511" s="163"/>
      <c r="S5511" s="161"/>
      <c r="V5511" s="163"/>
      <c r="W5511" s="164"/>
      <c r="X5511" s="164"/>
    </row>
    <row r="5512" spans="10:24" x14ac:dyDescent="0.25">
      <c r="J5512">
        <v>5509</v>
      </c>
      <c r="K5512" s="43">
        <v>0.17981268870697209</v>
      </c>
      <c r="L5512">
        <v>2.8794686775739931E-2</v>
      </c>
      <c r="M5512">
        <v>0.62948451359115865</v>
      </c>
      <c r="N5512" s="44">
        <v>0.15117991211519899</v>
      </c>
      <c r="O5512" s="161"/>
      <c r="P5512" s="162"/>
      <c r="Q5512" s="162"/>
      <c r="R5512" s="163"/>
      <c r="S5512" s="161"/>
      <c r="V5512" s="163"/>
      <c r="W5512" s="164"/>
      <c r="X5512" s="164"/>
    </row>
    <row r="5513" spans="10:24" x14ac:dyDescent="0.25">
      <c r="J5513">
        <v>5510</v>
      </c>
      <c r="K5513" s="43">
        <v>0.25229327448152472</v>
      </c>
      <c r="L5513">
        <v>0.52198569921302984</v>
      </c>
      <c r="M5513">
        <v>0.70905645570794562</v>
      </c>
      <c r="N5513" s="44">
        <v>0.4616049590083865</v>
      </c>
      <c r="O5513" s="161"/>
      <c r="P5513" s="162"/>
      <c r="Q5513" s="162"/>
      <c r="R5513" s="163"/>
      <c r="S5513" s="161"/>
      <c r="V5513" s="163"/>
      <c r="W5513" s="164"/>
      <c r="X5513" s="164"/>
    </row>
    <row r="5514" spans="10:24" x14ac:dyDescent="0.25">
      <c r="J5514">
        <v>5511</v>
      </c>
      <c r="K5514" s="43">
        <v>0.89282982810490374</v>
      </c>
      <c r="L5514">
        <v>0.79968873611893287</v>
      </c>
      <c r="M5514">
        <v>0.91529647866813268</v>
      </c>
      <c r="N5514" s="44">
        <v>0.44896704691661715</v>
      </c>
      <c r="O5514" s="161"/>
      <c r="P5514" s="162"/>
      <c r="Q5514" s="162"/>
      <c r="R5514" s="163"/>
      <c r="S5514" s="161"/>
      <c r="V5514" s="163"/>
      <c r="W5514" s="164"/>
      <c r="X5514" s="164"/>
    </row>
    <row r="5515" spans="10:24" x14ac:dyDescent="0.25">
      <c r="J5515">
        <v>5512</v>
      </c>
      <c r="K5515" s="43">
        <v>0.45759367976145793</v>
      </c>
      <c r="L5515">
        <v>0.24618493229685046</v>
      </c>
      <c r="M5515">
        <v>0.47429208286136526</v>
      </c>
      <c r="N5515" s="44">
        <v>0.47924706460409217</v>
      </c>
      <c r="O5515" s="161"/>
      <c r="P5515" s="162"/>
      <c r="Q5515" s="162"/>
      <c r="R5515" s="163"/>
      <c r="S5515" s="161"/>
      <c r="V5515" s="163"/>
      <c r="W5515" s="164"/>
      <c r="X5515" s="164"/>
    </row>
    <row r="5516" spans="10:24" x14ac:dyDescent="0.25">
      <c r="J5516">
        <v>5513</v>
      </c>
      <c r="K5516" s="43">
        <v>0.7883669054374598</v>
      </c>
      <c r="L5516">
        <v>0.49455622948899614</v>
      </c>
      <c r="M5516">
        <v>0.38406126781738903</v>
      </c>
      <c r="N5516" s="44">
        <v>0.35889624613031479</v>
      </c>
      <c r="O5516" s="161"/>
      <c r="P5516" s="162"/>
      <c r="Q5516" s="162"/>
      <c r="R5516" s="163"/>
      <c r="S5516" s="161"/>
      <c r="V5516" s="163"/>
      <c r="W5516" s="164"/>
      <c r="X5516" s="164"/>
    </row>
    <row r="5517" spans="10:24" x14ac:dyDescent="0.25">
      <c r="J5517">
        <v>5514</v>
      </c>
      <c r="K5517" s="43">
        <v>0.26933951134702028</v>
      </c>
      <c r="L5517">
        <v>7.2094653815033549E-3</v>
      </c>
      <c r="M5517">
        <v>8.1203671799511157E-2</v>
      </c>
      <c r="N5517" s="44">
        <v>0.95283097064176137</v>
      </c>
      <c r="O5517" s="161"/>
      <c r="P5517" s="162"/>
      <c r="Q5517" s="162"/>
      <c r="R5517" s="163"/>
      <c r="S5517" s="161"/>
      <c r="V5517" s="163"/>
      <c r="W5517" s="164"/>
      <c r="X5517" s="164"/>
    </row>
    <row r="5518" spans="10:24" x14ac:dyDescent="0.25">
      <c r="J5518">
        <v>5515</v>
      </c>
      <c r="K5518" s="43">
        <v>0.12995032062891232</v>
      </c>
      <c r="L5518">
        <v>0.80423502316338169</v>
      </c>
      <c r="M5518">
        <v>0.74312779485332858</v>
      </c>
      <c r="N5518" s="44">
        <v>0.45807563169042598</v>
      </c>
      <c r="O5518" s="161"/>
      <c r="P5518" s="162"/>
      <c r="Q5518" s="162"/>
      <c r="R5518" s="163"/>
      <c r="S5518" s="161"/>
      <c r="V5518" s="163"/>
      <c r="W5518" s="164"/>
      <c r="X5518" s="164"/>
    </row>
    <row r="5519" spans="10:24" x14ac:dyDescent="0.25">
      <c r="J5519">
        <v>5516</v>
      </c>
      <c r="K5519" s="43">
        <v>0.85214978691287813</v>
      </c>
      <c r="L5519">
        <v>0.31995221046602407</v>
      </c>
      <c r="M5519">
        <v>0.42219844185872413</v>
      </c>
      <c r="N5519" s="44">
        <v>0.54066881864432137</v>
      </c>
      <c r="O5519" s="161"/>
      <c r="P5519" s="162"/>
      <c r="Q5519" s="162"/>
      <c r="R5519" s="163"/>
      <c r="S5519" s="161"/>
      <c r="V5519" s="163"/>
      <c r="W5519" s="164"/>
      <c r="X5519" s="164"/>
    </row>
    <row r="5520" spans="10:24" x14ac:dyDescent="0.25">
      <c r="J5520">
        <v>5517</v>
      </c>
      <c r="K5520" s="43">
        <v>0.88156825909708691</v>
      </c>
      <c r="L5520">
        <v>0.55324454943350676</v>
      </c>
      <c r="M5520">
        <v>0.93131499945497598</v>
      </c>
      <c r="N5520" s="44">
        <v>0.39643023762712559</v>
      </c>
      <c r="O5520" s="161"/>
      <c r="P5520" s="162"/>
      <c r="Q5520" s="162"/>
      <c r="R5520" s="163"/>
      <c r="S5520" s="161"/>
      <c r="V5520" s="163"/>
      <c r="W5520" s="164"/>
      <c r="X5520" s="164"/>
    </row>
    <row r="5521" spans="10:24" x14ac:dyDescent="0.25">
      <c r="J5521">
        <v>5518</v>
      </c>
      <c r="K5521" s="43">
        <v>8.0640709758366458E-2</v>
      </c>
      <c r="L5521">
        <v>0.65013344246733551</v>
      </c>
      <c r="M5521">
        <v>0.92907477144886175</v>
      </c>
      <c r="N5521" s="44">
        <v>0.70165599024305159</v>
      </c>
      <c r="O5521" s="161"/>
      <c r="P5521" s="162"/>
      <c r="Q5521" s="162"/>
      <c r="R5521" s="163"/>
      <c r="S5521" s="161"/>
      <c r="V5521" s="163"/>
      <c r="W5521" s="164"/>
      <c r="X5521" s="164"/>
    </row>
    <row r="5522" spans="10:24" x14ac:dyDescent="0.25">
      <c r="J5522">
        <v>5519</v>
      </c>
      <c r="K5522" s="43">
        <v>0.70761774346895046</v>
      </c>
      <c r="L5522">
        <v>0.22755369127901404</v>
      </c>
      <c r="M5522">
        <v>0.40836087835535151</v>
      </c>
      <c r="N5522" s="44">
        <v>0.62512858747908318</v>
      </c>
      <c r="O5522" s="161"/>
      <c r="P5522" s="162"/>
      <c r="Q5522" s="162"/>
      <c r="R5522" s="163"/>
      <c r="S5522" s="161"/>
      <c r="V5522" s="163"/>
      <c r="W5522" s="164"/>
      <c r="X5522" s="164"/>
    </row>
    <row r="5523" spans="10:24" x14ac:dyDescent="0.25">
      <c r="J5523">
        <v>5520</v>
      </c>
      <c r="K5523" s="43">
        <v>0.93079708208969358</v>
      </c>
      <c r="L5523">
        <v>0.10793820055664927</v>
      </c>
      <c r="M5523">
        <v>0.41073435900713473</v>
      </c>
      <c r="N5523" s="44">
        <v>0.74066156790592019</v>
      </c>
      <c r="O5523" s="161"/>
      <c r="P5523" s="162"/>
      <c r="Q5523" s="162"/>
      <c r="R5523" s="163"/>
      <c r="S5523" s="161"/>
      <c r="V5523" s="163"/>
      <c r="W5523" s="164"/>
      <c r="X5523" s="164"/>
    </row>
    <row r="5524" spans="10:24" x14ac:dyDescent="0.25">
      <c r="J5524">
        <v>5521</v>
      </c>
      <c r="K5524" s="43">
        <v>0.87626041375896169</v>
      </c>
      <c r="L5524">
        <v>0.76069377292993312</v>
      </c>
      <c r="M5524">
        <v>0.75026454060552372</v>
      </c>
      <c r="N5524" s="44">
        <v>0.91891943416160959</v>
      </c>
      <c r="O5524" s="161"/>
      <c r="P5524" s="162"/>
      <c r="Q5524" s="162"/>
      <c r="R5524" s="163"/>
      <c r="S5524" s="161"/>
      <c r="V5524" s="163"/>
      <c r="W5524" s="164"/>
      <c r="X5524" s="164"/>
    </row>
    <row r="5525" spans="10:24" x14ac:dyDescent="0.25">
      <c r="J5525">
        <v>5522</v>
      </c>
      <c r="K5525" s="43">
        <v>0.15845280399259176</v>
      </c>
      <c r="L5525">
        <v>0.5331442185585481</v>
      </c>
      <c r="M5525">
        <v>0.69064621441552609</v>
      </c>
      <c r="N5525" s="44">
        <v>0.77867194671894124</v>
      </c>
      <c r="O5525" s="161"/>
      <c r="P5525" s="162"/>
      <c r="Q5525" s="162"/>
      <c r="R5525" s="163"/>
      <c r="S5525" s="161"/>
      <c r="V5525" s="163"/>
      <c r="W5525" s="164"/>
      <c r="X5525" s="164"/>
    </row>
    <row r="5526" spans="10:24" x14ac:dyDescent="0.25">
      <c r="J5526">
        <v>5523</v>
      </c>
      <c r="K5526" s="43">
        <v>0.18494371360721773</v>
      </c>
      <c r="L5526">
        <v>0.7268170880742264</v>
      </c>
      <c r="M5526">
        <v>0.87944329913668606</v>
      </c>
      <c r="N5526" s="44">
        <v>0.40265079913453972</v>
      </c>
      <c r="O5526" s="161"/>
      <c r="P5526" s="162"/>
      <c r="Q5526" s="162"/>
      <c r="R5526" s="163"/>
      <c r="S5526" s="161"/>
      <c r="V5526" s="163"/>
      <c r="W5526" s="164"/>
      <c r="X5526" s="164"/>
    </row>
    <row r="5527" spans="10:24" x14ac:dyDescent="0.25">
      <c r="J5527">
        <v>5524</v>
      </c>
      <c r="K5527" s="43">
        <v>0.18852434465073331</v>
      </c>
      <c r="L5527">
        <v>0.70972210844486716</v>
      </c>
      <c r="M5527">
        <v>0.25300949421713581</v>
      </c>
      <c r="N5527" s="44">
        <v>0.35726155792292758</v>
      </c>
      <c r="O5527" s="161"/>
      <c r="P5527" s="162"/>
      <c r="Q5527" s="162"/>
      <c r="R5527" s="163"/>
      <c r="S5527" s="161"/>
      <c r="V5527" s="163"/>
      <c r="W5527" s="164"/>
      <c r="X5527" s="164"/>
    </row>
    <row r="5528" spans="10:24" x14ac:dyDescent="0.25">
      <c r="J5528">
        <v>5525</v>
      </c>
      <c r="K5528" s="43">
        <v>0.54703768367332983</v>
      </c>
      <c r="L5528">
        <v>0.20734849784508169</v>
      </c>
      <c r="M5528">
        <v>0.47965974149187951</v>
      </c>
      <c r="N5528" s="44">
        <v>6.6320650726012453E-2</v>
      </c>
      <c r="O5528" s="161"/>
      <c r="P5528" s="162"/>
      <c r="Q5528" s="162"/>
      <c r="R5528" s="163"/>
      <c r="S5528" s="161"/>
      <c r="V5528" s="163"/>
      <c r="W5528" s="164"/>
      <c r="X5528" s="164"/>
    </row>
    <row r="5529" spans="10:24" x14ac:dyDescent="0.25">
      <c r="J5529">
        <v>5526</v>
      </c>
      <c r="K5529" s="43">
        <v>0.6300245293708705</v>
      </c>
      <c r="L5529">
        <v>0.24836988312947694</v>
      </c>
      <c r="M5529">
        <v>0.47693933277440403</v>
      </c>
      <c r="N5529" s="44">
        <v>0.62909580690106603</v>
      </c>
      <c r="O5529" s="161"/>
      <c r="P5529" s="162"/>
      <c r="Q5529" s="162"/>
      <c r="R5529" s="163"/>
      <c r="S5529" s="161"/>
      <c r="V5529" s="163"/>
      <c r="W5529" s="164"/>
      <c r="X5529" s="164"/>
    </row>
    <row r="5530" spans="10:24" x14ac:dyDescent="0.25">
      <c r="J5530">
        <v>5527</v>
      </c>
      <c r="K5530" s="43">
        <v>0.44908565661934663</v>
      </c>
      <c r="L5530">
        <v>0.164420393328227</v>
      </c>
      <c r="M5530">
        <v>0.66945583844113354</v>
      </c>
      <c r="N5530" s="44">
        <v>0.94704803908990054</v>
      </c>
      <c r="O5530" s="161"/>
      <c r="P5530" s="162"/>
      <c r="Q5530" s="162"/>
      <c r="R5530" s="163"/>
      <c r="S5530" s="161"/>
      <c r="V5530" s="163"/>
      <c r="W5530" s="164"/>
      <c r="X5530" s="164"/>
    </row>
    <row r="5531" spans="10:24" x14ac:dyDescent="0.25">
      <c r="J5531">
        <v>5528</v>
      </c>
      <c r="K5531" s="43">
        <v>0.14793337641703364</v>
      </c>
      <c r="L5531">
        <v>0.78232575116650127</v>
      </c>
      <c r="M5531">
        <v>9.7351653290637108E-3</v>
      </c>
      <c r="N5531" s="44">
        <v>0.95607721956790082</v>
      </c>
      <c r="O5531" s="161"/>
      <c r="P5531" s="162"/>
      <c r="Q5531" s="162"/>
      <c r="R5531" s="163"/>
      <c r="S5531" s="161"/>
      <c r="V5531" s="163"/>
      <c r="W5531" s="164"/>
      <c r="X5531" s="164"/>
    </row>
    <row r="5532" spans="10:24" x14ac:dyDescent="0.25">
      <c r="J5532">
        <v>5529</v>
      </c>
      <c r="K5532" s="43">
        <v>0.6168961140941458</v>
      </c>
      <c r="L5532">
        <v>0.20695560787089706</v>
      </c>
      <c r="M5532">
        <v>3.589543241840043E-2</v>
      </c>
      <c r="N5532" s="44">
        <v>5.9649335447761853E-2</v>
      </c>
      <c r="O5532" s="161"/>
      <c r="P5532" s="162"/>
      <c r="Q5532" s="162"/>
      <c r="R5532" s="163"/>
      <c r="S5532" s="161"/>
      <c r="V5532" s="163"/>
      <c r="W5532" s="164"/>
      <c r="X5532" s="164"/>
    </row>
    <row r="5533" spans="10:24" x14ac:dyDescent="0.25">
      <c r="J5533">
        <v>5530</v>
      </c>
      <c r="K5533" s="43">
        <v>0.17348279423608792</v>
      </c>
      <c r="L5533">
        <v>0.47890750784299052</v>
      </c>
      <c r="M5533">
        <v>0.89906886441647493</v>
      </c>
      <c r="N5533" s="44">
        <v>9.9862638916732305E-3</v>
      </c>
      <c r="O5533" s="161"/>
      <c r="P5533" s="162"/>
      <c r="Q5533" s="162"/>
      <c r="R5533" s="163"/>
      <c r="S5533" s="161"/>
      <c r="V5533" s="163"/>
      <c r="W5533" s="164"/>
      <c r="X5533" s="164"/>
    </row>
    <row r="5534" spans="10:24" x14ac:dyDescent="0.25">
      <c r="J5534">
        <v>5531</v>
      </c>
      <c r="K5534" s="43">
        <v>0.10653388226656957</v>
      </c>
      <c r="L5534">
        <v>0.96543382405017408</v>
      </c>
      <c r="M5534">
        <v>0.86019432579370003</v>
      </c>
      <c r="N5534" s="44">
        <v>0.53308937731255956</v>
      </c>
      <c r="O5534" s="161"/>
      <c r="P5534" s="162"/>
      <c r="Q5534" s="162"/>
      <c r="R5534" s="163"/>
      <c r="S5534" s="161"/>
      <c r="V5534" s="163"/>
      <c r="W5534" s="164"/>
      <c r="X5534" s="164"/>
    </row>
    <row r="5535" spans="10:24" x14ac:dyDescent="0.25">
      <c r="J5535">
        <v>5532</v>
      </c>
      <c r="K5535" s="43">
        <v>0.47682598559594691</v>
      </c>
      <c r="L5535">
        <v>0.52239850804219079</v>
      </c>
      <c r="M5535">
        <v>0.18172650650278444</v>
      </c>
      <c r="N5535" s="44">
        <v>0.94152868711585014</v>
      </c>
      <c r="O5535" s="161"/>
      <c r="P5535" s="162"/>
      <c r="Q5535" s="162"/>
      <c r="R5535" s="163"/>
      <c r="S5535" s="161"/>
      <c r="V5535" s="163"/>
      <c r="W5535" s="164"/>
      <c r="X5535" s="164"/>
    </row>
    <row r="5536" spans="10:24" x14ac:dyDescent="0.25">
      <c r="J5536">
        <v>5533</v>
      </c>
      <c r="K5536" s="43">
        <v>0.97809423288663766</v>
      </c>
      <c r="L5536">
        <v>0.7307652468892577</v>
      </c>
      <c r="M5536">
        <v>0.25169899895108483</v>
      </c>
      <c r="N5536" s="44">
        <v>0.11547932309657694</v>
      </c>
      <c r="O5536" s="161"/>
      <c r="P5536" s="162"/>
      <c r="Q5536" s="162"/>
      <c r="R5536" s="163"/>
      <c r="S5536" s="161"/>
      <c r="V5536" s="163"/>
      <c r="W5536" s="164"/>
      <c r="X5536" s="164"/>
    </row>
    <row r="5537" spans="10:24" x14ac:dyDescent="0.25">
      <c r="J5537">
        <v>5534</v>
      </c>
      <c r="K5537" s="43">
        <v>0.67679773067727933</v>
      </c>
      <c r="L5537">
        <v>0.55742416906077674</v>
      </c>
      <c r="M5537">
        <v>5.5506736506832133E-2</v>
      </c>
      <c r="N5537" s="44">
        <v>0.37464684371407087</v>
      </c>
      <c r="O5537" s="161"/>
      <c r="P5537" s="162"/>
      <c r="Q5537" s="162"/>
      <c r="R5537" s="163"/>
      <c r="S5537" s="161"/>
      <c r="V5537" s="163"/>
      <c r="W5537" s="164"/>
      <c r="X5537" s="164"/>
    </row>
    <row r="5538" spans="10:24" x14ac:dyDescent="0.25">
      <c r="J5538">
        <v>5535</v>
      </c>
      <c r="K5538" s="43">
        <v>0.41597476488412133</v>
      </c>
      <c r="L5538">
        <v>0.70019854081188171</v>
      </c>
      <c r="M5538">
        <v>0.91023571952340709</v>
      </c>
      <c r="N5538" s="44">
        <v>0.15213072370143799</v>
      </c>
      <c r="O5538" s="161"/>
      <c r="P5538" s="162"/>
      <c r="Q5538" s="162"/>
      <c r="R5538" s="163"/>
      <c r="S5538" s="161"/>
      <c r="V5538" s="163"/>
      <c r="W5538" s="164"/>
      <c r="X5538" s="164"/>
    </row>
    <row r="5539" spans="10:24" x14ac:dyDescent="0.25">
      <c r="J5539">
        <v>5536</v>
      </c>
      <c r="K5539" s="43">
        <v>0.41790583612611187</v>
      </c>
      <c r="L5539">
        <v>0.517605035535743</v>
      </c>
      <c r="M5539">
        <v>5.0707814086212166E-2</v>
      </c>
      <c r="N5539" s="44">
        <v>0.51199562336408366</v>
      </c>
      <c r="O5539" s="161"/>
      <c r="P5539" s="162"/>
      <c r="Q5539" s="162"/>
      <c r="R5539" s="163"/>
      <c r="S5539" s="161"/>
      <c r="V5539" s="163"/>
      <c r="W5539" s="164"/>
      <c r="X5539" s="164"/>
    </row>
    <row r="5540" spans="10:24" x14ac:dyDescent="0.25">
      <c r="J5540">
        <v>5537</v>
      </c>
      <c r="K5540" s="43">
        <v>0.6578805287807471</v>
      </c>
      <c r="L5540">
        <v>0.79235217492745624</v>
      </c>
      <c r="M5540">
        <v>0.69056477570471986</v>
      </c>
      <c r="N5540" s="44">
        <v>0.63423346458089014</v>
      </c>
      <c r="O5540" s="161"/>
      <c r="P5540" s="162"/>
      <c r="Q5540" s="162"/>
      <c r="R5540" s="163"/>
      <c r="S5540" s="161"/>
      <c r="V5540" s="163"/>
      <c r="W5540" s="164"/>
      <c r="X5540" s="164"/>
    </row>
    <row r="5541" spans="10:24" x14ac:dyDescent="0.25">
      <c r="J5541">
        <v>5538</v>
      </c>
      <c r="K5541" s="43">
        <v>0.3381583941572901</v>
      </c>
      <c r="L5541">
        <v>0.15051560701890576</v>
      </c>
      <c r="M5541">
        <v>0.38720674194758575</v>
      </c>
      <c r="N5541" s="44">
        <v>0.44161348190270189</v>
      </c>
      <c r="O5541" s="161"/>
      <c r="P5541" s="162"/>
      <c r="Q5541" s="162"/>
      <c r="R5541" s="163"/>
      <c r="S5541" s="161"/>
      <c r="V5541" s="163"/>
      <c r="W5541" s="164"/>
      <c r="X5541" s="164"/>
    </row>
    <row r="5542" spans="10:24" x14ac:dyDescent="0.25">
      <c r="J5542">
        <v>5539</v>
      </c>
      <c r="K5542" s="43">
        <v>2.2970956341787141E-2</v>
      </c>
      <c r="L5542">
        <v>0.14192800857555776</v>
      </c>
      <c r="M5542">
        <v>0.27386322506461203</v>
      </c>
      <c r="N5542" s="44">
        <v>0.40624921964182203</v>
      </c>
      <c r="O5542" s="161"/>
      <c r="P5542" s="162"/>
      <c r="Q5542" s="162"/>
      <c r="R5542" s="163"/>
      <c r="S5542" s="161"/>
      <c r="V5542" s="163"/>
      <c r="W5542" s="164"/>
      <c r="X5542" s="164"/>
    </row>
    <row r="5543" spans="10:24" x14ac:dyDescent="0.25">
      <c r="J5543">
        <v>5540</v>
      </c>
      <c r="K5543" s="43">
        <v>1.6180608141531772E-2</v>
      </c>
      <c r="L5543">
        <v>0.146835178786896</v>
      </c>
      <c r="M5543">
        <v>0.46003482494962633</v>
      </c>
      <c r="N5543" s="44">
        <v>0.25199366402107926</v>
      </c>
      <c r="O5543" s="161"/>
      <c r="P5543" s="162"/>
      <c r="Q5543" s="162"/>
      <c r="R5543" s="163"/>
      <c r="S5543" s="161"/>
      <c r="V5543" s="163"/>
      <c r="W5543" s="164"/>
      <c r="X5543" s="164"/>
    </row>
    <row r="5544" spans="10:24" x14ac:dyDescent="0.25">
      <c r="J5544">
        <v>5541</v>
      </c>
      <c r="K5544" s="43">
        <v>0.53328205986622423</v>
      </c>
      <c r="L5544">
        <v>0.16901056823754235</v>
      </c>
      <c r="M5544">
        <v>0.95980725395688904</v>
      </c>
      <c r="N5544" s="44">
        <v>0.63076237868600116</v>
      </c>
      <c r="O5544" s="161"/>
      <c r="P5544" s="162"/>
      <c r="Q5544" s="162"/>
      <c r="R5544" s="163"/>
      <c r="S5544" s="161"/>
      <c r="V5544" s="163"/>
      <c r="W5544" s="164"/>
      <c r="X5544" s="164"/>
    </row>
    <row r="5545" spans="10:24" x14ac:dyDescent="0.25">
      <c r="J5545">
        <v>5542</v>
      </c>
      <c r="K5545" s="43">
        <v>0.87932999511573606</v>
      </c>
      <c r="L5545">
        <v>0.82659881406301194</v>
      </c>
      <c r="M5545">
        <v>0.94384117178590243</v>
      </c>
      <c r="N5545" s="44">
        <v>0.37621436222583515</v>
      </c>
      <c r="O5545" s="161"/>
      <c r="P5545" s="162"/>
      <c r="Q5545" s="162"/>
      <c r="R5545" s="163"/>
      <c r="S5545" s="161"/>
      <c r="V5545" s="163"/>
      <c r="W5545" s="164"/>
      <c r="X5545" s="164"/>
    </row>
    <row r="5546" spans="10:24" x14ac:dyDescent="0.25">
      <c r="J5546">
        <v>5543</v>
      </c>
      <c r="K5546" s="43">
        <v>0.11258854560528264</v>
      </c>
      <c r="L5546">
        <v>0.82256512618786526</v>
      </c>
      <c r="M5546">
        <v>0.29988713697477298</v>
      </c>
      <c r="N5546" s="44">
        <v>0.13975299491076576</v>
      </c>
      <c r="O5546" s="161"/>
      <c r="P5546" s="162"/>
      <c r="Q5546" s="162"/>
      <c r="R5546" s="163"/>
      <c r="S5546" s="161"/>
      <c r="V5546" s="163"/>
      <c r="W5546" s="164"/>
      <c r="X5546" s="164"/>
    </row>
    <row r="5547" spans="10:24" x14ac:dyDescent="0.25">
      <c r="J5547">
        <v>5544</v>
      </c>
      <c r="K5547" s="43">
        <v>0.33530000243335512</v>
      </c>
      <c r="L5547">
        <v>0.7631712356569369</v>
      </c>
      <c r="M5547">
        <v>0.97888047091014596</v>
      </c>
      <c r="N5547" s="44">
        <v>0.24805114388782668</v>
      </c>
      <c r="O5547" s="161"/>
      <c r="P5547" s="162"/>
      <c r="Q5547" s="162"/>
      <c r="R5547" s="163"/>
      <c r="S5547" s="161"/>
      <c r="V5547" s="163"/>
      <c r="W5547" s="164"/>
      <c r="X5547" s="164"/>
    </row>
    <row r="5548" spans="10:24" x14ac:dyDescent="0.25">
      <c r="J5548">
        <v>5545</v>
      </c>
      <c r="K5548" s="43">
        <v>0.2638844844897964</v>
      </c>
      <c r="L5548">
        <v>0.98700523159973275</v>
      </c>
      <c r="M5548">
        <v>0.8974678940550358</v>
      </c>
      <c r="N5548" s="44">
        <v>0.82731978285544483</v>
      </c>
      <c r="O5548" s="161"/>
      <c r="P5548" s="162"/>
      <c r="Q5548" s="162"/>
      <c r="R5548" s="163"/>
      <c r="S5548" s="161"/>
      <c r="V5548" s="163"/>
      <c r="W5548" s="164"/>
      <c r="X5548" s="164"/>
    </row>
    <row r="5549" spans="10:24" x14ac:dyDescent="0.25">
      <c r="J5549">
        <v>5546</v>
      </c>
      <c r="K5549" s="43">
        <v>0.2671581944573469</v>
      </c>
      <c r="L5549">
        <v>0.26482835691103579</v>
      </c>
      <c r="M5549">
        <v>0.15046307256674296</v>
      </c>
      <c r="N5549" s="44">
        <v>0.13582959255071525</v>
      </c>
      <c r="O5549" s="161"/>
      <c r="P5549" s="162"/>
      <c r="Q5549" s="162"/>
      <c r="R5549" s="163"/>
      <c r="S5549" s="161"/>
      <c r="V5549" s="163"/>
      <c r="W5549" s="164"/>
      <c r="X5549" s="164"/>
    </row>
    <row r="5550" spans="10:24" x14ac:dyDescent="0.25">
      <c r="J5550">
        <v>5547</v>
      </c>
      <c r="K5550" s="43">
        <v>0.58924239564415515</v>
      </c>
      <c r="L5550">
        <v>0.95626356252664868</v>
      </c>
      <c r="M5550">
        <v>0.91569798809861791</v>
      </c>
      <c r="N5550" s="44">
        <v>0.25308164377875342</v>
      </c>
      <c r="O5550" s="161"/>
      <c r="P5550" s="162"/>
      <c r="Q5550" s="162"/>
      <c r="R5550" s="163"/>
      <c r="S5550" s="161"/>
      <c r="V5550" s="163"/>
      <c r="W5550" s="164"/>
      <c r="X5550" s="164"/>
    </row>
    <row r="5551" spans="10:24" x14ac:dyDescent="0.25">
      <c r="J5551">
        <v>5548</v>
      </c>
      <c r="K5551" s="43">
        <v>0.25741018915761293</v>
      </c>
      <c r="L5551">
        <v>0.61245739359818818</v>
      </c>
      <c r="M5551">
        <v>0.8532472229704362</v>
      </c>
      <c r="N5551" s="44">
        <v>6.2460328602585435E-2</v>
      </c>
      <c r="O5551" s="161"/>
      <c r="P5551" s="162"/>
      <c r="Q5551" s="162"/>
      <c r="R5551" s="163"/>
      <c r="S5551" s="161"/>
      <c r="V5551" s="163"/>
      <c r="W5551" s="164"/>
      <c r="X5551" s="164"/>
    </row>
    <row r="5552" spans="10:24" x14ac:dyDescent="0.25">
      <c r="J5552">
        <v>5549</v>
      </c>
      <c r="K5552" s="43">
        <v>0.84580937919867638</v>
      </c>
      <c r="L5552">
        <v>0.78004690890242301</v>
      </c>
      <c r="M5552">
        <v>0.71846342230321281</v>
      </c>
      <c r="N5552" s="44">
        <v>0.24656363444542817</v>
      </c>
      <c r="O5552" s="161"/>
      <c r="P5552" s="162"/>
      <c r="Q5552" s="162"/>
      <c r="R5552" s="163"/>
      <c r="S5552" s="161"/>
      <c r="V5552" s="163"/>
      <c r="W5552" s="164"/>
      <c r="X5552" s="164"/>
    </row>
    <row r="5553" spans="10:24" x14ac:dyDescent="0.25">
      <c r="J5553">
        <v>5550</v>
      </c>
      <c r="K5553" s="43">
        <v>0.96132356184178247</v>
      </c>
      <c r="L5553">
        <v>0.8889136454425407</v>
      </c>
      <c r="M5553">
        <v>7.9792882761697048E-2</v>
      </c>
      <c r="N5553" s="44">
        <v>0.64704600376944632</v>
      </c>
      <c r="O5553" s="161"/>
      <c r="P5553" s="162"/>
      <c r="Q5553" s="162"/>
      <c r="R5553" s="163"/>
      <c r="S5553" s="161"/>
      <c r="V5553" s="163"/>
      <c r="W5553" s="164"/>
      <c r="X5553" s="164"/>
    </row>
    <row r="5554" spans="10:24" x14ac:dyDescent="0.25">
      <c r="J5554">
        <v>5551</v>
      </c>
      <c r="K5554" s="43">
        <v>4.6523025243843441E-2</v>
      </c>
      <c r="L5554">
        <v>0.21440976918878052</v>
      </c>
      <c r="M5554">
        <v>0.60708319113280673</v>
      </c>
      <c r="N5554" s="44">
        <v>0.47499413240134336</v>
      </c>
      <c r="O5554" s="161"/>
      <c r="P5554" s="162"/>
      <c r="Q5554" s="162"/>
      <c r="R5554" s="163"/>
      <c r="S5554" s="161"/>
      <c r="V5554" s="163"/>
      <c r="W5554" s="164"/>
      <c r="X5554" s="164"/>
    </row>
    <row r="5555" spans="10:24" x14ac:dyDescent="0.25">
      <c r="J5555">
        <v>5552</v>
      </c>
      <c r="K5555" s="43">
        <v>0.4960012581467319</v>
      </c>
      <c r="L5555">
        <v>0.60964475997624945</v>
      </c>
      <c r="M5555">
        <v>0.71547520391642561</v>
      </c>
      <c r="N5555" s="44">
        <v>0.74167039988417993</v>
      </c>
      <c r="O5555" s="161"/>
      <c r="P5555" s="162"/>
      <c r="Q5555" s="162"/>
      <c r="R5555" s="163"/>
      <c r="S5555" s="161"/>
      <c r="V5555" s="163"/>
      <c r="W5555" s="164"/>
      <c r="X5555" s="164"/>
    </row>
    <row r="5556" spans="10:24" x14ac:dyDescent="0.25">
      <c r="J5556">
        <v>5553</v>
      </c>
      <c r="K5556" s="43">
        <v>0.73862606815512311</v>
      </c>
      <c r="L5556">
        <v>7.422306142283297E-2</v>
      </c>
      <c r="M5556">
        <v>0.25690517313434236</v>
      </c>
      <c r="N5556" s="44">
        <v>0.9496992658099489</v>
      </c>
      <c r="O5556" s="161"/>
      <c r="P5556" s="162"/>
      <c r="Q5556" s="162"/>
      <c r="R5556" s="163"/>
      <c r="S5556" s="161"/>
      <c r="V5556" s="163"/>
      <c r="W5556" s="164"/>
      <c r="X5556" s="164"/>
    </row>
    <row r="5557" spans="10:24" x14ac:dyDescent="0.25">
      <c r="J5557">
        <v>5554</v>
      </c>
      <c r="K5557" s="43">
        <v>3.875097612467937E-2</v>
      </c>
      <c r="L5557">
        <v>0.44446496297775251</v>
      </c>
      <c r="M5557">
        <v>0.41435039832758758</v>
      </c>
      <c r="N5557" s="44">
        <v>0.98088270724568638</v>
      </c>
      <c r="O5557" s="161"/>
      <c r="P5557" s="162"/>
      <c r="Q5557" s="162"/>
      <c r="R5557" s="163"/>
      <c r="S5557" s="161"/>
      <c r="V5557" s="163"/>
      <c r="W5557" s="164"/>
      <c r="X5557" s="164"/>
    </row>
    <row r="5558" spans="10:24" x14ac:dyDescent="0.25">
      <c r="J5558">
        <v>5555</v>
      </c>
      <c r="K5558" s="43">
        <v>0.93927112107318711</v>
      </c>
      <c r="L5558">
        <v>3.7919614955372771E-2</v>
      </c>
      <c r="M5558">
        <v>0.86232034150367709</v>
      </c>
      <c r="N5558" s="44">
        <v>0.58735025784853634</v>
      </c>
      <c r="O5558" s="161"/>
      <c r="P5558" s="162"/>
      <c r="Q5558" s="162"/>
      <c r="R5558" s="163"/>
      <c r="S5558" s="161"/>
      <c r="V5558" s="163"/>
      <c r="W5558" s="164"/>
      <c r="X5558" s="164"/>
    </row>
    <row r="5559" spans="10:24" x14ac:dyDescent="0.25">
      <c r="J5559">
        <v>5556</v>
      </c>
      <c r="K5559" s="43">
        <v>0.22868542224272803</v>
      </c>
      <c r="L5559">
        <v>0.87937202767332734</v>
      </c>
      <c r="M5559">
        <v>0.43012768834710358</v>
      </c>
      <c r="N5559" s="44">
        <v>0.22561544497107866</v>
      </c>
      <c r="O5559" s="161"/>
      <c r="P5559" s="162"/>
      <c r="Q5559" s="162"/>
      <c r="R5559" s="163"/>
      <c r="S5559" s="161"/>
      <c r="V5559" s="163"/>
      <c r="W5559" s="164"/>
      <c r="X5559" s="164"/>
    </row>
    <row r="5560" spans="10:24" x14ac:dyDescent="0.25">
      <c r="J5560">
        <v>5557</v>
      </c>
      <c r="K5560" s="43">
        <v>0.1010429841210061</v>
      </c>
      <c r="L5560">
        <v>0.55403503360752426</v>
      </c>
      <c r="M5560">
        <v>2.997196918206213E-3</v>
      </c>
      <c r="N5560" s="44">
        <v>0.92583155622962399</v>
      </c>
      <c r="O5560" s="161"/>
      <c r="P5560" s="162"/>
      <c r="Q5560" s="162"/>
      <c r="R5560" s="163"/>
      <c r="S5560" s="161"/>
      <c r="V5560" s="163"/>
      <c r="W5560" s="164"/>
      <c r="X5560" s="164"/>
    </row>
    <row r="5561" spans="10:24" x14ac:dyDescent="0.25">
      <c r="J5561">
        <v>5558</v>
      </c>
      <c r="K5561" s="43">
        <v>0.27569219344345997</v>
      </c>
      <c r="L5561">
        <v>0.18113532786133713</v>
      </c>
      <c r="M5561">
        <v>0.48852873397455499</v>
      </c>
      <c r="N5561" s="44">
        <v>0.1020278387889928</v>
      </c>
      <c r="O5561" s="161"/>
      <c r="P5561" s="162"/>
      <c r="Q5561" s="162"/>
      <c r="R5561" s="163"/>
      <c r="S5561" s="161"/>
      <c r="V5561" s="163"/>
      <c r="W5561" s="164"/>
      <c r="X5561" s="164"/>
    </row>
    <row r="5562" spans="10:24" x14ac:dyDescent="0.25">
      <c r="J5562">
        <v>5559</v>
      </c>
      <c r="K5562" s="43">
        <v>0.21557093610152434</v>
      </c>
      <c r="L5562">
        <v>0.41165548528347196</v>
      </c>
      <c r="M5562">
        <v>0.37447712146450662</v>
      </c>
      <c r="N5562" s="44">
        <v>0.40999736495969774</v>
      </c>
      <c r="O5562" s="161"/>
      <c r="P5562" s="162"/>
      <c r="Q5562" s="162"/>
      <c r="R5562" s="163"/>
      <c r="S5562" s="161"/>
      <c r="V5562" s="163"/>
      <c r="W5562" s="164"/>
      <c r="X5562" s="164"/>
    </row>
    <row r="5563" spans="10:24" x14ac:dyDescent="0.25">
      <c r="J5563">
        <v>5560</v>
      </c>
      <c r="K5563" s="43">
        <v>0.93544664715603953</v>
      </c>
      <c r="L5563">
        <v>0.49139434592086417</v>
      </c>
      <c r="M5563">
        <v>0.10932110428792152</v>
      </c>
      <c r="N5563" s="44">
        <v>0.6888239695170808</v>
      </c>
      <c r="O5563" s="161"/>
      <c r="P5563" s="162"/>
      <c r="Q5563" s="162"/>
      <c r="R5563" s="163"/>
      <c r="S5563" s="161"/>
      <c r="V5563" s="163"/>
      <c r="W5563" s="164"/>
      <c r="X5563" s="164"/>
    </row>
    <row r="5564" spans="10:24" x14ac:dyDescent="0.25">
      <c r="J5564">
        <v>5561</v>
      </c>
      <c r="K5564" s="43">
        <v>0.60885710201901888</v>
      </c>
      <c r="L5564">
        <v>0.83370905295002784</v>
      </c>
      <c r="M5564">
        <v>0.90050825726699746</v>
      </c>
      <c r="N5564" s="44">
        <v>0.92224676310925113</v>
      </c>
      <c r="O5564" s="161"/>
      <c r="P5564" s="162"/>
      <c r="Q5564" s="162"/>
      <c r="R5564" s="163"/>
      <c r="S5564" s="161"/>
      <c r="V5564" s="163"/>
      <c r="W5564" s="164"/>
      <c r="X5564" s="164"/>
    </row>
    <row r="5565" spans="10:24" x14ac:dyDescent="0.25">
      <c r="J5565">
        <v>5562</v>
      </c>
      <c r="K5565" s="43">
        <v>0.12008790197886365</v>
      </c>
      <c r="L5565">
        <v>0.16630854423559083</v>
      </c>
      <c r="M5565">
        <v>0.1436896881135723</v>
      </c>
      <c r="N5565" s="44">
        <v>0.68226871804805422</v>
      </c>
      <c r="O5565" s="161"/>
      <c r="P5565" s="162"/>
      <c r="Q5565" s="162"/>
      <c r="R5565" s="163"/>
      <c r="S5565" s="161"/>
      <c r="V5565" s="163"/>
      <c r="W5565" s="164"/>
      <c r="X5565" s="164"/>
    </row>
    <row r="5566" spans="10:24" x14ac:dyDescent="0.25">
      <c r="J5566">
        <v>5563</v>
      </c>
      <c r="K5566" s="43">
        <v>0.69658425114460343</v>
      </c>
      <c r="L5566">
        <v>2.5811425373296837E-2</v>
      </c>
      <c r="M5566">
        <v>0.15497886589166798</v>
      </c>
      <c r="N5566" s="44">
        <v>0.51809101257838108</v>
      </c>
      <c r="O5566" s="161"/>
      <c r="P5566" s="162"/>
      <c r="Q5566" s="162"/>
      <c r="R5566" s="163"/>
      <c r="S5566" s="161"/>
      <c r="V5566" s="163"/>
      <c r="W5566" s="164"/>
      <c r="X5566" s="164"/>
    </row>
    <row r="5567" spans="10:24" x14ac:dyDescent="0.25">
      <c r="J5567">
        <v>5564</v>
      </c>
      <c r="K5567" s="43">
        <v>0.71304230979247396</v>
      </c>
      <c r="L5567">
        <v>6.1935040975920952E-2</v>
      </c>
      <c r="M5567">
        <v>0.62919475416738846</v>
      </c>
      <c r="N5567" s="44">
        <v>0.79891485436486498</v>
      </c>
      <c r="O5567" s="161"/>
      <c r="P5567" s="162"/>
      <c r="Q5567" s="162"/>
      <c r="R5567" s="163"/>
      <c r="S5567" s="161"/>
      <c r="V5567" s="163"/>
      <c r="W5567" s="164"/>
      <c r="X5567" s="164"/>
    </row>
    <row r="5568" spans="10:24" x14ac:dyDescent="0.25">
      <c r="J5568">
        <v>5565</v>
      </c>
      <c r="K5568" s="43">
        <v>0.15524890610582465</v>
      </c>
      <c r="L5568">
        <v>0.37507161794076416</v>
      </c>
      <c r="M5568">
        <v>0.11978759107401149</v>
      </c>
      <c r="N5568" s="44">
        <v>0.89079931355679409</v>
      </c>
      <c r="O5568" s="161"/>
      <c r="P5568" s="162"/>
      <c r="Q5568" s="162"/>
      <c r="R5568" s="163"/>
      <c r="S5568" s="161"/>
      <c r="V5568" s="163"/>
      <c r="W5568" s="164"/>
      <c r="X5568" s="164"/>
    </row>
    <row r="5569" spans="10:24" x14ac:dyDescent="0.25">
      <c r="J5569">
        <v>5566</v>
      </c>
      <c r="K5569" s="43">
        <v>0.88591749944858633</v>
      </c>
      <c r="L5569">
        <v>0.56156065356200269</v>
      </c>
      <c r="M5569">
        <v>0.91676584718285625</v>
      </c>
      <c r="N5569" s="44">
        <v>0.75873518707760601</v>
      </c>
      <c r="O5569" s="161"/>
      <c r="P5569" s="162"/>
      <c r="Q5569" s="162"/>
      <c r="R5569" s="163"/>
      <c r="S5569" s="161"/>
      <c r="V5569" s="163"/>
      <c r="W5569" s="164"/>
      <c r="X5569" s="164"/>
    </row>
    <row r="5570" spans="10:24" x14ac:dyDescent="0.25">
      <c r="J5570">
        <v>5567</v>
      </c>
      <c r="K5570" s="43">
        <v>0.42955604873752562</v>
      </c>
      <c r="L5570">
        <v>0.20320700444159456</v>
      </c>
      <c r="M5570">
        <v>0.94893359973301306</v>
      </c>
      <c r="N5570" s="44">
        <v>0.92985775399862958</v>
      </c>
      <c r="O5570" s="161"/>
      <c r="P5570" s="162"/>
      <c r="Q5570" s="162"/>
      <c r="R5570" s="163"/>
      <c r="S5570" s="161"/>
      <c r="V5570" s="163"/>
      <c r="W5570" s="164"/>
      <c r="X5570" s="164"/>
    </row>
    <row r="5571" spans="10:24" x14ac:dyDescent="0.25">
      <c r="J5571">
        <v>5568</v>
      </c>
      <c r="K5571" s="43">
        <v>9.4137675096021001E-3</v>
      </c>
      <c r="L5571">
        <v>0.17607587486070975</v>
      </c>
      <c r="M5571">
        <v>0.16179629835477538</v>
      </c>
      <c r="N5571" s="44">
        <v>0.82341728128403535</v>
      </c>
      <c r="O5571" s="161"/>
      <c r="P5571" s="162"/>
      <c r="Q5571" s="162"/>
      <c r="R5571" s="163"/>
      <c r="S5571" s="161"/>
      <c r="V5571" s="163"/>
      <c r="W5571" s="164"/>
      <c r="X5571" s="164"/>
    </row>
    <row r="5572" spans="10:24" x14ac:dyDescent="0.25">
      <c r="J5572">
        <v>5569</v>
      </c>
      <c r="K5572" s="43">
        <v>0.42645550420687928</v>
      </c>
      <c r="L5572">
        <v>0.31124928785358041</v>
      </c>
      <c r="M5572">
        <v>9.1941827135416876E-2</v>
      </c>
      <c r="N5572" s="44">
        <v>0.7058649058627392</v>
      </c>
      <c r="O5572" s="161"/>
      <c r="P5572" s="162"/>
      <c r="Q5572" s="162"/>
      <c r="R5572" s="163"/>
      <c r="S5572" s="161"/>
      <c r="V5572" s="163"/>
      <c r="W5572" s="164"/>
      <c r="X5572" s="164"/>
    </row>
    <row r="5573" spans="10:24" x14ac:dyDescent="0.25">
      <c r="J5573">
        <v>5570</v>
      </c>
      <c r="K5573" s="43">
        <v>0.49515784841974619</v>
      </c>
      <c r="L5573">
        <v>0.15802946886530567</v>
      </c>
      <c r="M5573">
        <v>6.4517534003340038E-2</v>
      </c>
      <c r="N5573" s="44">
        <v>0.19136707906512318</v>
      </c>
      <c r="O5573" s="161"/>
      <c r="P5573" s="162"/>
      <c r="Q5573" s="162"/>
      <c r="R5573" s="163"/>
      <c r="S5573" s="161"/>
      <c r="V5573" s="163"/>
      <c r="W5573" s="164"/>
      <c r="X5573" s="164"/>
    </row>
    <row r="5574" spans="10:24" x14ac:dyDescent="0.25">
      <c r="J5574">
        <v>5571</v>
      </c>
      <c r="K5574" s="43">
        <v>0.3469291244594529</v>
      </c>
      <c r="L5574">
        <v>0.59721955245057856</v>
      </c>
      <c r="M5574">
        <v>0.22916987764077268</v>
      </c>
      <c r="N5574" s="44">
        <v>0.29541215795375297</v>
      </c>
      <c r="O5574" s="161"/>
      <c r="P5574" s="162"/>
      <c r="Q5574" s="162"/>
      <c r="R5574" s="163"/>
      <c r="S5574" s="161"/>
      <c r="V5574" s="163"/>
      <c r="W5574" s="164"/>
      <c r="X5574" s="164"/>
    </row>
    <row r="5575" spans="10:24" x14ac:dyDescent="0.25">
      <c r="J5575">
        <v>5572</v>
      </c>
      <c r="K5575" s="43">
        <v>0.77062578687418792</v>
      </c>
      <c r="L5575">
        <v>0.62914508858174112</v>
      </c>
      <c r="M5575">
        <v>8.4303590286063601E-2</v>
      </c>
      <c r="N5575" s="44">
        <v>0.1941625984693568</v>
      </c>
      <c r="O5575" s="161"/>
      <c r="P5575" s="162"/>
      <c r="Q5575" s="162"/>
      <c r="R5575" s="163"/>
      <c r="S5575" s="161"/>
      <c r="V5575" s="163"/>
      <c r="W5575" s="164"/>
      <c r="X5575" s="164"/>
    </row>
    <row r="5576" spans="10:24" x14ac:dyDescent="0.25">
      <c r="J5576">
        <v>5573</v>
      </c>
      <c r="K5576" s="43">
        <v>0.14869726364267188</v>
      </c>
      <c r="L5576">
        <v>0.87769148548297982</v>
      </c>
      <c r="M5576">
        <v>0.24388749056108749</v>
      </c>
      <c r="N5576" s="44">
        <v>0.20869608326621414</v>
      </c>
      <c r="O5576" s="161"/>
      <c r="P5576" s="162"/>
      <c r="Q5576" s="162"/>
      <c r="R5576" s="163"/>
      <c r="S5576" s="161"/>
      <c r="V5576" s="163"/>
      <c r="W5576" s="164"/>
      <c r="X5576" s="164"/>
    </row>
    <row r="5577" spans="10:24" x14ac:dyDescent="0.25">
      <c r="J5577">
        <v>5574</v>
      </c>
      <c r="K5577" s="43">
        <v>1.4129180987309642E-2</v>
      </c>
      <c r="L5577">
        <v>0.69041489862454919</v>
      </c>
      <c r="M5577">
        <v>0.42990884583929689</v>
      </c>
      <c r="N5577" s="44">
        <v>0.37937361572097994</v>
      </c>
      <c r="O5577" s="161"/>
      <c r="P5577" s="162"/>
      <c r="Q5577" s="162"/>
      <c r="R5577" s="163"/>
      <c r="S5577" s="161"/>
      <c r="V5577" s="163"/>
      <c r="W5577" s="164"/>
      <c r="X5577" s="164"/>
    </row>
    <row r="5578" spans="10:24" x14ac:dyDescent="0.25">
      <c r="J5578">
        <v>5575</v>
      </c>
      <c r="K5578" s="43">
        <v>0.51991438279020896</v>
      </c>
      <c r="L5578">
        <v>0.97116990308749318</v>
      </c>
      <c r="M5578">
        <v>0.99217582667747206</v>
      </c>
      <c r="N5578" s="44">
        <v>0.19132803531180453</v>
      </c>
      <c r="O5578" s="161"/>
      <c r="P5578" s="162"/>
      <c r="Q5578" s="162"/>
      <c r="R5578" s="163"/>
      <c r="S5578" s="161"/>
      <c r="V5578" s="163"/>
      <c r="W5578" s="164"/>
      <c r="X5578" s="164"/>
    </row>
    <row r="5579" spans="10:24" x14ac:dyDescent="0.25">
      <c r="J5579">
        <v>5576</v>
      </c>
      <c r="K5579" s="43">
        <v>0.65182174923903591</v>
      </c>
      <c r="L5579">
        <v>0.50607610937288505</v>
      </c>
      <c r="M5579">
        <v>0.21222691129652516</v>
      </c>
      <c r="N5579" s="44">
        <v>0.23842981981051825</v>
      </c>
      <c r="O5579" s="161"/>
      <c r="P5579" s="162"/>
      <c r="Q5579" s="162"/>
      <c r="R5579" s="163"/>
      <c r="S5579" s="161"/>
      <c r="V5579" s="163"/>
      <c r="W5579" s="164"/>
      <c r="X5579" s="164"/>
    </row>
    <row r="5580" spans="10:24" x14ac:dyDescent="0.25">
      <c r="J5580">
        <v>5577</v>
      </c>
      <c r="K5580" s="43">
        <v>0.50980718094826671</v>
      </c>
      <c r="L5580">
        <v>0.48615736764689699</v>
      </c>
      <c r="M5580">
        <v>0.19130106458272278</v>
      </c>
      <c r="N5580" s="44">
        <v>0.65279575548320057</v>
      </c>
      <c r="O5580" s="161"/>
      <c r="P5580" s="162"/>
      <c r="Q5580" s="162"/>
      <c r="R5580" s="163"/>
      <c r="S5580" s="161"/>
      <c r="V5580" s="163"/>
      <c r="W5580" s="164"/>
      <c r="X5580" s="164"/>
    </row>
    <row r="5581" spans="10:24" x14ac:dyDescent="0.25">
      <c r="J5581">
        <v>5578</v>
      </c>
      <c r="K5581" s="43">
        <v>0.60004152037899905</v>
      </c>
      <c r="L5581">
        <v>0.38459475929947329</v>
      </c>
      <c r="M5581">
        <v>7.5444699256696168E-2</v>
      </c>
      <c r="N5581" s="44">
        <v>0.35944378691267553</v>
      </c>
      <c r="O5581" s="161"/>
      <c r="P5581" s="162"/>
      <c r="Q5581" s="162"/>
      <c r="R5581" s="163"/>
      <c r="S5581" s="161"/>
      <c r="V5581" s="163"/>
      <c r="W5581" s="164"/>
      <c r="X5581" s="164"/>
    </row>
    <row r="5582" spans="10:24" x14ac:dyDescent="0.25">
      <c r="J5582">
        <v>5579</v>
      </c>
      <c r="K5582" s="43">
        <v>0.55938166843711179</v>
      </c>
      <c r="L5582">
        <v>0.57474934780476006</v>
      </c>
      <c r="M5582">
        <v>0.92839607150273473</v>
      </c>
      <c r="N5582" s="44">
        <v>0.60966468450431577</v>
      </c>
      <c r="O5582" s="161"/>
      <c r="P5582" s="162"/>
      <c r="Q5582" s="162"/>
      <c r="R5582" s="163"/>
      <c r="S5582" s="161"/>
      <c r="V5582" s="163"/>
      <c r="W5582" s="164"/>
      <c r="X5582" s="164"/>
    </row>
    <row r="5583" spans="10:24" x14ac:dyDescent="0.25">
      <c r="J5583">
        <v>5580</v>
      </c>
      <c r="K5583" s="43">
        <v>0.52723266568304361</v>
      </c>
      <c r="L5583">
        <v>0.41613510565214751</v>
      </c>
      <c r="M5583">
        <v>0.86951811472515639</v>
      </c>
      <c r="N5583" s="44">
        <v>0.44520747817804407</v>
      </c>
      <c r="O5583" s="161"/>
      <c r="P5583" s="162"/>
      <c r="Q5583" s="162"/>
      <c r="R5583" s="163"/>
      <c r="S5583" s="161"/>
      <c r="V5583" s="163"/>
      <c r="W5583" s="164"/>
      <c r="X5583" s="164"/>
    </row>
    <row r="5584" spans="10:24" x14ac:dyDescent="0.25">
      <c r="J5584">
        <v>5581</v>
      </c>
      <c r="K5584" s="43">
        <v>6.4029370834109867E-2</v>
      </c>
      <c r="L5584">
        <v>0.66776256494843378</v>
      </c>
      <c r="M5584">
        <v>0.99934820469979946</v>
      </c>
      <c r="N5584" s="44">
        <v>7.5336014922607775E-2</v>
      </c>
      <c r="O5584" s="161"/>
      <c r="P5584" s="162"/>
      <c r="Q5584" s="162"/>
      <c r="R5584" s="163"/>
      <c r="S5584" s="161"/>
      <c r="V5584" s="163"/>
      <c r="W5584" s="164"/>
      <c r="X5584" s="164"/>
    </row>
    <row r="5585" spans="10:24" x14ac:dyDescent="0.25">
      <c r="J5585">
        <v>5582</v>
      </c>
      <c r="K5585" s="43">
        <v>0.79867284549646211</v>
      </c>
      <c r="L5585">
        <v>0.78110047220424972</v>
      </c>
      <c r="M5585">
        <v>0.98632894547946215</v>
      </c>
      <c r="N5585" s="44">
        <v>0.49878593363035506</v>
      </c>
      <c r="O5585" s="161"/>
      <c r="P5585" s="162"/>
      <c r="Q5585" s="162"/>
      <c r="R5585" s="163"/>
      <c r="S5585" s="161"/>
      <c r="V5585" s="163"/>
      <c r="W5585" s="164"/>
      <c r="X5585" s="164"/>
    </row>
    <row r="5586" spans="10:24" x14ac:dyDescent="0.25">
      <c r="J5586">
        <v>5583</v>
      </c>
      <c r="K5586" s="43">
        <v>0.48041902296974848</v>
      </c>
      <c r="L5586">
        <v>0.91749782094992427</v>
      </c>
      <c r="M5586">
        <v>0.29521831400606258</v>
      </c>
      <c r="N5586" s="44">
        <v>0.35818803420079182</v>
      </c>
      <c r="O5586" s="161"/>
      <c r="P5586" s="162"/>
      <c r="Q5586" s="162"/>
      <c r="R5586" s="163"/>
      <c r="S5586" s="161"/>
      <c r="V5586" s="163"/>
      <c r="W5586" s="164"/>
      <c r="X5586" s="164"/>
    </row>
    <row r="5587" spans="10:24" x14ac:dyDescent="0.25">
      <c r="J5587">
        <v>5584</v>
      </c>
      <c r="K5587" s="43">
        <v>0.66198681669748838</v>
      </c>
      <c r="L5587">
        <v>0.11439620576470377</v>
      </c>
      <c r="M5587">
        <v>0.98819062782753775</v>
      </c>
      <c r="N5587" s="44">
        <v>0.71314238300224186</v>
      </c>
      <c r="O5587" s="161"/>
      <c r="P5587" s="162"/>
      <c r="Q5587" s="162"/>
      <c r="R5587" s="163"/>
      <c r="S5587" s="161"/>
      <c r="V5587" s="163"/>
      <c r="W5587" s="164"/>
      <c r="X5587" s="164"/>
    </row>
    <row r="5588" spans="10:24" x14ac:dyDescent="0.25">
      <c r="J5588">
        <v>5585</v>
      </c>
      <c r="K5588" s="43">
        <v>4.0310338325108885E-2</v>
      </c>
      <c r="L5588">
        <v>0.25608242609805154</v>
      </c>
      <c r="M5588">
        <v>0.72918231207730932</v>
      </c>
      <c r="N5588" s="44">
        <v>0.53570891903872742</v>
      </c>
      <c r="O5588" s="161"/>
      <c r="P5588" s="162"/>
      <c r="Q5588" s="162"/>
      <c r="R5588" s="163"/>
      <c r="S5588" s="161"/>
      <c r="V5588" s="163"/>
      <c r="W5588" s="164"/>
      <c r="X5588" s="164"/>
    </row>
    <row r="5589" spans="10:24" x14ac:dyDescent="0.25">
      <c r="J5589">
        <v>5586</v>
      </c>
      <c r="K5589" s="43">
        <v>0.10835094648678745</v>
      </c>
      <c r="L5589">
        <v>0.30714946701286983</v>
      </c>
      <c r="M5589">
        <v>0.153983626743464</v>
      </c>
      <c r="N5589" s="44">
        <v>0.71346443787871727</v>
      </c>
      <c r="O5589" s="161"/>
      <c r="P5589" s="162"/>
      <c r="Q5589" s="162"/>
      <c r="R5589" s="163"/>
      <c r="S5589" s="161"/>
      <c r="V5589" s="163"/>
      <c r="W5589" s="164"/>
      <c r="X5589" s="164"/>
    </row>
    <row r="5590" spans="10:24" x14ac:dyDescent="0.25">
      <c r="J5590">
        <v>5587</v>
      </c>
      <c r="K5590" s="43">
        <v>0.5268511837010853</v>
      </c>
      <c r="L5590">
        <v>0.55351054652686571</v>
      </c>
      <c r="M5590">
        <v>0.42869548397459623</v>
      </c>
      <c r="N5590" s="44">
        <v>0.31298213536321329</v>
      </c>
      <c r="O5590" s="161"/>
      <c r="P5590" s="162"/>
      <c r="Q5590" s="162"/>
      <c r="R5590" s="163"/>
      <c r="S5590" s="161"/>
      <c r="V5590" s="163"/>
      <c r="W5590" s="164"/>
      <c r="X5590" s="164"/>
    </row>
    <row r="5591" spans="10:24" x14ac:dyDescent="0.25">
      <c r="J5591">
        <v>5588</v>
      </c>
      <c r="K5591" s="43">
        <v>0.32321100944266523</v>
      </c>
      <c r="L5591">
        <v>0.21621499413677459</v>
      </c>
      <c r="M5591">
        <v>0.66985156116190692</v>
      </c>
      <c r="N5591" s="44">
        <v>7.4363809899916644E-2</v>
      </c>
      <c r="O5591" s="161"/>
      <c r="P5591" s="162"/>
      <c r="Q5591" s="162"/>
      <c r="R5591" s="163"/>
      <c r="S5591" s="161"/>
      <c r="V5591" s="163"/>
      <c r="W5591" s="164"/>
      <c r="X5591" s="164"/>
    </row>
    <row r="5592" spans="10:24" x14ac:dyDescent="0.25">
      <c r="J5592">
        <v>5589</v>
      </c>
      <c r="K5592" s="43">
        <v>0.53016011494183002</v>
      </c>
      <c r="L5592">
        <v>0.30422500888986459</v>
      </c>
      <c r="M5592">
        <v>0.79702030759624842</v>
      </c>
      <c r="N5592" s="44">
        <v>0.29123316581600944</v>
      </c>
      <c r="O5592" s="161"/>
      <c r="P5592" s="162"/>
      <c r="Q5592" s="162"/>
      <c r="R5592" s="163"/>
      <c r="S5592" s="161"/>
      <c r="V5592" s="163"/>
      <c r="W5592" s="164"/>
      <c r="X5592" s="164"/>
    </row>
    <row r="5593" spans="10:24" x14ac:dyDescent="0.25">
      <c r="J5593">
        <v>5590</v>
      </c>
      <c r="K5593" s="43">
        <v>0.74422103989345112</v>
      </c>
      <c r="L5593">
        <v>0.9187797433799183</v>
      </c>
      <c r="M5593">
        <v>0.3318001129305943</v>
      </c>
      <c r="N5593" s="44">
        <v>0.1332606673296346</v>
      </c>
      <c r="O5593" s="161"/>
      <c r="P5593" s="162"/>
      <c r="Q5593" s="162"/>
      <c r="R5593" s="163"/>
      <c r="S5593" s="161"/>
      <c r="V5593" s="163"/>
      <c r="W5593" s="164"/>
      <c r="X5593" s="164"/>
    </row>
    <row r="5594" spans="10:24" x14ac:dyDescent="0.25">
      <c r="J5594">
        <v>5591</v>
      </c>
      <c r="K5594" s="43">
        <v>0.96053127045609454</v>
      </c>
      <c r="L5594">
        <v>0.11977821994928373</v>
      </c>
      <c r="M5594">
        <v>0.42684116376586378</v>
      </c>
      <c r="N5594" s="44">
        <v>1.5898691834093093E-4</v>
      </c>
      <c r="O5594" s="161"/>
      <c r="P5594" s="162"/>
      <c r="Q5594" s="162"/>
      <c r="R5594" s="163"/>
      <c r="S5594" s="161"/>
      <c r="V5594" s="163"/>
      <c r="W5594" s="164"/>
      <c r="X5594" s="164"/>
    </row>
    <row r="5595" spans="10:24" x14ac:dyDescent="0.25">
      <c r="J5595">
        <v>5592</v>
      </c>
      <c r="K5595" s="43">
        <v>3.6649250831505165E-2</v>
      </c>
      <c r="L5595">
        <v>0.18872261443188243</v>
      </c>
      <c r="M5595">
        <v>0.31409935619877016</v>
      </c>
      <c r="N5595" s="44">
        <v>0.91898057247498366</v>
      </c>
      <c r="O5595" s="161"/>
      <c r="P5595" s="162"/>
      <c r="Q5595" s="162"/>
      <c r="R5595" s="163"/>
      <c r="S5595" s="161"/>
      <c r="V5595" s="163"/>
      <c r="W5595" s="164"/>
      <c r="X5595" s="164"/>
    </row>
    <row r="5596" spans="10:24" x14ac:dyDescent="0.25">
      <c r="J5596">
        <v>5593</v>
      </c>
      <c r="K5596" s="43">
        <v>0.75554034663127712</v>
      </c>
      <c r="L5596">
        <v>2.7949777017944544E-2</v>
      </c>
      <c r="M5596">
        <v>0.42958077141463225</v>
      </c>
      <c r="N5596" s="44">
        <v>0.76679339953629888</v>
      </c>
      <c r="O5596" s="161"/>
      <c r="P5596" s="162"/>
      <c r="Q5596" s="162"/>
      <c r="R5596" s="163"/>
      <c r="S5596" s="161"/>
      <c r="V5596" s="163"/>
      <c r="W5596" s="164"/>
      <c r="X5596" s="164"/>
    </row>
    <row r="5597" spans="10:24" x14ac:dyDescent="0.25">
      <c r="J5597">
        <v>5594</v>
      </c>
      <c r="K5597" s="43">
        <v>0.88865424278215677</v>
      </c>
      <c r="L5597">
        <v>6.9975441702253671E-2</v>
      </c>
      <c r="M5597">
        <v>0.62757595125382482</v>
      </c>
      <c r="N5597" s="44">
        <v>0.92559998452566317</v>
      </c>
      <c r="O5597" s="161"/>
      <c r="P5597" s="162"/>
      <c r="Q5597" s="162"/>
      <c r="R5597" s="163"/>
      <c r="S5597" s="161"/>
      <c r="V5597" s="163"/>
      <c r="W5597" s="164"/>
      <c r="X5597" s="164"/>
    </row>
    <row r="5598" spans="10:24" x14ac:dyDescent="0.25">
      <c r="J5598">
        <v>5595</v>
      </c>
      <c r="K5598" s="43">
        <v>0.4091090296053087</v>
      </c>
      <c r="L5598">
        <v>5.011679928530155E-2</v>
      </c>
      <c r="M5598">
        <v>0.70866436486578888</v>
      </c>
      <c r="N5598" s="44">
        <v>3.0794476142353644E-2</v>
      </c>
      <c r="O5598" s="161"/>
      <c r="P5598" s="162"/>
      <c r="Q5598" s="162"/>
      <c r="R5598" s="163"/>
      <c r="S5598" s="161"/>
      <c r="V5598" s="163"/>
      <c r="W5598" s="164"/>
      <c r="X5598" s="164"/>
    </row>
    <row r="5599" spans="10:24" x14ac:dyDescent="0.25">
      <c r="J5599">
        <v>5596</v>
      </c>
      <c r="K5599" s="43">
        <v>0.66511124379213205</v>
      </c>
      <c r="L5599">
        <v>0.61199755002812783</v>
      </c>
      <c r="M5599">
        <v>0.20296061581027947</v>
      </c>
      <c r="N5599" s="44">
        <v>0.70154183069232645</v>
      </c>
      <c r="O5599" s="161"/>
      <c r="P5599" s="162"/>
      <c r="Q5599" s="162"/>
      <c r="R5599" s="163"/>
      <c r="S5599" s="161"/>
      <c r="V5599" s="163"/>
      <c r="W5599" s="164"/>
      <c r="X5599" s="164"/>
    </row>
    <row r="5600" spans="10:24" x14ac:dyDescent="0.25">
      <c r="J5600">
        <v>5597</v>
      </c>
      <c r="K5600" s="43">
        <v>0.90611774943258039</v>
      </c>
      <c r="L5600">
        <v>0.13387614282880722</v>
      </c>
      <c r="M5600">
        <v>0.97192929968648389</v>
      </c>
      <c r="N5600" s="44">
        <v>0.85996489795178288</v>
      </c>
      <c r="O5600" s="161"/>
      <c r="P5600" s="162"/>
      <c r="Q5600" s="162"/>
      <c r="R5600" s="163"/>
      <c r="S5600" s="161"/>
      <c r="V5600" s="163"/>
      <c r="W5600" s="164"/>
      <c r="X5600" s="164"/>
    </row>
    <row r="5601" spans="10:24" x14ac:dyDescent="0.25">
      <c r="J5601">
        <v>5598</v>
      </c>
      <c r="K5601" s="43">
        <v>0.4435400966491877</v>
      </c>
      <c r="L5601">
        <v>0.1015869238885303</v>
      </c>
      <c r="M5601">
        <v>0.14571210616017705</v>
      </c>
      <c r="N5601" s="44">
        <v>0.56376591040215585</v>
      </c>
      <c r="O5601" s="161"/>
      <c r="P5601" s="162"/>
      <c r="Q5601" s="162"/>
      <c r="R5601" s="163"/>
      <c r="S5601" s="161"/>
      <c r="V5601" s="163"/>
      <c r="W5601" s="164"/>
      <c r="X5601" s="164"/>
    </row>
    <row r="5602" spans="10:24" x14ac:dyDescent="0.25">
      <c r="J5602">
        <v>5599</v>
      </c>
      <c r="K5602" s="43">
        <v>0.55464758103933609</v>
      </c>
      <c r="L5602">
        <v>0.27608740755572514</v>
      </c>
      <c r="M5602">
        <v>0.19756130687603035</v>
      </c>
      <c r="N5602" s="44">
        <v>0.60769232718507393</v>
      </c>
      <c r="O5602" s="161"/>
      <c r="P5602" s="162"/>
      <c r="Q5602" s="162"/>
      <c r="R5602" s="163"/>
      <c r="S5602" s="161"/>
      <c r="V5602" s="163"/>
      <c r="W5602" s="164"/>
      <c r="X5602" s="164"/>
    </row>
    <row r="5603" spans="10:24" x14ac:dyDescent="0.25">
      <c r="J5603">
        <v>5600</v>
      </c>
      <c r="K5603" s="43">
        <v>0.88002095917323253</v>
      </c>
      <c r="L5603">
        <v>0.99495182568709206</v>
      </c>
      <c r="M5603">
        <v>0.77782296485295011</v>
      </c>
      <c r="N5603" s="44">
        <v>0.56005636514338286</v>
      </c>
      <c r="O5603" s="161"/>
      <c r="P5603" s="162"/>
      <c r="Q5603" s="162"/>
      <c r="R5603" s="163"/>
      <c r="S5603" s="161"/>
      <c r="V5603" s="163"/>
      <c r="W5603" s="164"/>
      <c r="X5603" s="164"/>
    </row>
    <row r="5604" spans="10:24" x14ac:dyDescent="0.25">
      <c r="J5604">
        <v>5601</v>
      </c>
      <c r="K5604" s="43">
        <v>0.25770485651295938</v>
      </c>
      <c r="L5604">
        <v>0.36540401879505258</v>
      </c>
      <c r="M5604">
        <v>0.62539475705727898</v>
      </c>
      <c r="N5604" s="44">
        <v>0.85819770115157334</v>
      </c>
      <c r="O5604" s="161"/>
      <c r="P5604" s="162"/>
      <c r="Q5604" s="162"/>
      <c r="R5604" s="163"/>
      <c r="S5604" s="161"/>
      <c r="V5604" s="163"/>
      <c r="W5604" s="164"/>
      <c r="X5604" s="164"/>
    </row>
    <row r="5605" spans="10:24" x14ac:dyDescent="0.25">
      <c r="J5605">
        <v>5602</v>
      </c>
      <c r="K5605" s="43">
        <v>0.12898974601915936</v>
      </c>
      <c r="L5605">
        <v>0.75642404985021805</v>
      </c>
      <c r="M5605">
        <v>0.82654610718763921</v>
      </c>
      <c r="N5605" s="44">
        <v>0.66522984840857724</v>
      </c>
      <c r="O5605" s="161"/>
      <c r="P5605" s="162"/>
      <c r="Q5605" s="162"/>
      <c r="R5605" s="163"/>
      <c r="S5605" s="161"/>
      <c r="V5605" s="163"/>
      <c r="W5605" s="164"/>
      <c r="X5605" s="164"/>
    </row>
    <row r="5606" spans="10:24" x14ac:dyDescent="0.25">
      <c r="J5606">
        <v>5603</v>
      </c>
      <c r="K5606" s="43">
        <v>0.61896314763867744</v>
      </c>
      <c r="L5606">
        <v>0.97230797074189745</v>
      </c>
      <c r="M5606">
        <v>0.93457872504859185</v>
      </c>
      <c r="N5606" s="44">
        <v>0.27847107938893867</v>
      </c>
      <c r="O5606" s="161"/>
      <c r="P5606" s="162"/>
      <c r="Q5606" s="162"/>
      <c r="R5606" s="163"/>
      <c r="S5606" s="161"/>
      <c r="V5606" s="163"/>
      <c r="W5606" s="164"/>
      <c r="X5606" s="164"/>
    </row>
    <row r="5607" spans="10:24" x14ac:dyDescent="0.25">
      <c r="J5607">
        <v>5604</v>
      </c>
      <c r="K5607" s="43">
        <v>0.94042106957799498</v>
      </c>
      <c r="L5607">
        <v>0.59347127456079229</v>
      </c>
      <c r="M5607">
        <v>0.32455719541174866</v>
      </c>
      <c r="N5607" s="44">
        <v>0.35661428147870222</v>
      </c>
      <c r="O5607" s="161"/>
      <c r="P5607" s="162"/>
      <c r="Q5607" s="162"/>
      <c r="R5607" s="163"/>
      <c r="S5607" s="161"/>
      <c r="V5607" s="163"/>
      <c r="W5607" s="164"/>
      <c r="X5607" s="164"/>
    </row>
    <row r="5608" spans="10:24" x14ac:dyDescent="0.25">
      <c r="J5608">
        <v>5605</v>
      </c>
      <c r="K5608" s="43">
        <v>0.28907674416551987</v>
      </c>
      <c r="L5608">
        <v>0.19185116838102212</v>
      </c>
      <c r="M5608">
        <v>0.94625131125541218</v>
      </c>
      <c r="N5608" s="44">
        <v>0.88235907519529266</v>
      </c>
      <c r="O5608" s="161"/>
      <c r="P5608" s="162"/>
      <c r="Q5608" s="162"/>
      <c r="R5608" s="163"/>
      <c r="S5608" s="161"/>
      <c r="V5608" s="163"/>
      <c r="W5608" s="164"/>
      <c r="X5608" s="164"/>
    </row>
    <row r="5609" spans="10:24" x14ac:dyDescent="0.25">
      <c r="J5609">
        <v>5606</v>
      </c>
      <c r="K5609" s="43">
        <v>0.74333176343566754</v>
      </c>
      <c r="L5609">
        <v>0.49878468918500563</v>
      </c>
      <c r="M5609">
        <v>0.54917680336191299</v>
      </c>
      <c r="N5609" s="44">
        <v>0.59346187810173368</v>
      </c>
      <c r="O5609" s="161"/>
      <c r="P5609" s="162"/>
      <c r="Q5609" s="162"/>
      <c r="R5609" s="163"/>
      <c r="S5609" s="161"/>
      <c r="V5609" s="163"/>
      <c r="W5609" s="164"/>
      <c r="X5609" s="164"/>
    </row>
    <row r="5610" spans="10:24" x14ac:dyDescent="0.25">
      <c r="J5610">
        <v>5607</v>
      </c>
      <c r="K5610" s="43">
        <v>0.53767254029434619</v>
      </c>
      <c r="L5610">
        <v>0.10446705367364351</v>
      </c>
      <c r="M5610">
        <v>0.45586719158134625</v>
      </c>
      <c r="N5610" s="44">
        <v>0.59367793416333003</v>
      </c>
      <c r="O5610" s="161"/>
      <c r="P5610" s="162"/>
      <c r="Q5610" s="162"/>
      <c r="R5610" s="163"/>
      <c r="S5610" s="161"/>
      <c r="V5610" s="163"/>
      <c r="W5610" s="164"/>
      <c r="X5610" s="164"/>
    </row>
    <row r="5611" spans="10:24" x14ac:dyDescent="0.25">
      <c r="J5611">
        <v>5608</v>
      </c>
      <c r="K5611" s="43">
        <v>9.1180787003626529E-2</v>
      </c>
      <c r="L5611">
        <v>0.94533118359619983</v>
      </c>
      <c r="M5611">
        <v>0.80740793873618621</v>
      </c>
      <c r="N5611" s="44">
        <v>0.47040218010402335</v>
      </c>
      <c r="O5611" s="161"/>
      <c r="P5611" s="162"/>
      <c r="Q5611" s="162"/>
      <c r="R5611" s="163"/>
      <c r="S5611" s="161"/>
      <c r="V5611" s="163"/>
      <c r="W5611" s="164"/>
      <c r="X5611" s="164"/>
    </row>
    <row r="5612" spans="10:24" x14ac:dyDescent="0.25">
      <c r="J5612">
        <v>5609</v>
      </c>
      <c r="K5612" s="43">
        <v>0.11640351203502974</v>
      </c>
      <c r="L5612">
        <v>0.10702489985777397</v>
      </c>
      <c r="M5612">
        <v>0.52775391520993575</v>
      </c>
      <c r="N5612" s="44">
        <v>0.23735238638443934</v>
      </c>
      <c r="O5612" s="161"/>
      <c r="P5612" s="162"/>
      <c r="Q5612" s="162"/>
      <c r="R5612" s="163"/>
      <c r="S5612" s="161"/>
      <c r="V5612" s="163"/>
      <c r="W5612" s="164"/>
      <c r="X5612" s="164"/>
    </row>
    <row r="5613" spans="10:24" x14ac:dyDescent="0.25">
      <c r="J5613">
        <v>5610</v>
      </c>
      <c r="K5613" s="43">
        <v>8.1202040586460189E-2</v>
      </c>
      <c r="L5613">
        <v>0.62609416518023309</v>
      </c>
      <c r="M5613">
        <v>0.21632652953520515</v>
      </c>
      <c r="N5613" s="44">
        <v>0.34038428566764967</v>
      </c>
      <c r="O5613" s="161"/>
      <c r="P5613" s="162"/>
      <c r="Q5613" s="162"/>
      <c r="R5613" s="163"/>
      <c r="S5613" s="161"/>
      <c r="V5613" s="163"/>
      <c r="W5613" s="164"/>
      <c r="X5613" s="164"/>
    </row>
    <row r="5614" spans="10:24" x14ac:dyDescent="0.25">
      <c r="J5614">
        <v>5611</v>
      </c>
      <c r="K5614" s="43">
        <v>0.74470965352184459</v>
      </c>
      <c r="L5614">
        <v>0.39105255774570857</v>
      </c>
      <c r="M5614">
        <v>0.51206274696365173</v>
      </c>
      <c r="N5614" s="44">
        <v>0.17388942702579402</v>
      </c>
      <c r="O5614" s="161"/>
      <c r="P5614" s="162"/>
      <c r="Q5614" s="162"/>
      <c r="R5614" s="163"/>
      <c r="S5614" s="161"/>
      <c r="V5614" s="163"/>
      <c r="W5614" s="164"/>
      <c r="X5614" s="164"/>
    </row>
    <row r="5615" spans="10:24" x14ac:dyDescent="0.25">
      <c r="J5615">
        <v>5612</v>
      </c>
      <c r="K5615" s="43">
        <v>0.8894774318766836</v>
      </c>
      <c r="L5615">
        <v>0.46279804766226906</v>
      </c>
      <c r="M5615">
        <v>0.9840666352638805</v>
      </c>
      <c r="N5615" s="44">
        <v>0.21339538286173287</v>
      </c>
      <c r="O5615" s="161"/>
      <c r="P5615" s="162"/>
      <c r="Q5615" s="162"/>
      <c r="R5615" s="163"/>
      <c r="S5615" s="161"/>
      <c r="V5615" s="163"/>
      <c r="W5615" s="164"/>
      <c r="X5615" s="164"/>
    </row>
    <row r="5616" spans="10:24" x14ac:dyDescent="0.25">
      <c r="J5616">
        <v>5613</v>
      </c>
      <c r="K5616" s="43">
        <v>0.25734509957743612</v>
      </c>
      <c r="L5616">
        <v>0.55602089415364653</v>
      </c>
      <c r="M5616">
        <v>0.4138596518215657</v>
      </c>
      <c r="N5616" s="44">
        <v>0.20685155457460602</v>
      </c>
      <c r="O5616" s="161"/>
      <c r="P5616" s="162"/>
      <c r="Q5616" s="162"/>
      <c r="R5616" s="163"/>
      <c r="S5616" s="161"/>
      <c r="V5616" s="163"/>
      <c r="W5616" s="164"/>
      <c r="X5616" s="164"/>
    </row>
    <row r="5617" spans="10:24" x14ac:dyDescent="0.25">
      <c r="J5617">
        <v>5614</v>
      </c>
      <c r="K5617" s="43">
        <v>0.89924035624099796</v>
      </c>
      <c r="L5617">
        <v>0.53653190477757096</v>
      </c>
      <c r="M5617">
        <v>0.79464882138873139</v>
      </c>
      <c r="N5617" s="44">
        <v>2.8179083876606503E-2</v>
      </c>
      <c r="O5617" s="161"/>
      <c r="P5617" s="162"/>
      <c r="Q5617" s="162"/>
      <c r="R5617" s="163"/>
      <c r="S5617" s="161"/>
      <c r="V5617" s="163"/>
      <c r="W5617" s="164"/>
      <c r="X5617" s="164"/>
    </row>
    <row r="5618" spans="10:24" x14ac:dyDescent="0.25">
      <c r="J5618">
        <v>5615</v>
      </c>
      <c r="K5618" s="43">
        <v>0.96774346659037036</v>
      </c>
      <c r="L5618">
        <v>0.86666289031249799</v>
      </c>
      <c r="M5618">
        <v>0.47833932712951455</v>
      </c>
      <c r="N5618" s="44">
        <v>0.6478638347770409</v>
      </c>
      <c r="O5618" s="161"/>
      <c r="P5618" s="162"/>
      <c r="Q5618" s="162"/>
      <c r="R5618" s="163"/>
      <c r="S5618" s="161"/>
      <c r="V5618" s="163"/>
      <c r="W5618" s="164"/>
      <c r="X5618" s="164"/>
    </row>
    <row r="5619" spans="10:24" x14ac:dyDescent="0.25">
      <c r="J5619">
        <v>5616</v>
      </c>
      <c r="K5619" s="43">
        <v>3.261656138663549E-2</v>
      </c>
      <c r="L5619">
        <v>2.0934094476102616E-2</v>
      </c>
      <c r="M5619">
        <v>0.27741930552022753</v>
      </c>
      <c r="N5619" s="44">
        <v>0.46252759881797745</v>
      </c>
      <c r="O5619" s="161"/>
      <c r="P5619" s="162"/>
      <c r="Q5619" s="162"/>
      <c r="R5619" s="163"/>
      <c r="S5619" s="161"/>
      <c r="V5619" s="163"/>
      <c r="W5619" s="164"/>
      <c r="X5619" s="164"/>
    </row>
    <row r="5620" spans="10:24" x14ac:dyDescent="0.25">
      <c r="J5620">
        <v>5617</v>
      </c>
      <c r="K5620" s="43">
        <v>0.30321900330474216</v>
      </c>
      <c r="L5620">
        <v>0.49414040631843203</v>
      </c>
      <c r="M5620">
        <v>0.4982481134647927</v>
      </c>
      <c r="N5620" s="44">
        <v>0.86709776844882458</v>
      </c>
      <c r="O5620" s="161"/>
      <c r="P5620" s="162"/>
      <c r="Q5620" s="162"/>
      <c r="R5620" s="163"/>
      <c r="S5620" s="161"/>
      <c r="V5620" s="163"/>
      <c r="W5620" s="164"/>
      <c r="X5620" s="164"/>
    </row>
    <row r="5621" spans="10:24" x14ac:dyDescent="0.25">
      <c r="J5621">
        <v>5618</v>
      </c>
      <c r="K5621" s="43">
        <v>0.97151524734523109</v>
      </c>
      <c r="L5621">
        <v>0.48994485177175018</v>
      </c>
      <c r="M5621">
        <v>2.8784010549763206E-2</v>
      </c>
      <c r="N5621" s="44">
        <v>0.97706507595765368</v>
      </c>
      <c r="O5621" s="161"/>
      <c r="P5621" s="162"/>
      <c r="Q5621" s="162"/>
      <c r="R5621" s="163"/>
      <c r="S5621" s="161"/>
      <c r="V5621" s="163"/>
      <c r="W5621" s="164"/>
      <c r="X5621" s="164"/>
    </row>
    <row r="5622" spans="10:24" x14ac:dyDescent="0.25">
      <c r="J5622">
        <v>5619</v>
      </c>
      <c r="K5622" s="43">
        <v>0.72679748522170573</v>
      </c>
      <c r="L5622">
        <v>0.686362673673929</v>
      </c>
      <c r="M5622">
        <v>0.33176662710283211</v>
      </c>
      <c r="N5622" s="44">
        <v>0.13164264509191381</v>
      </c>
      <c r="O5622" s="161"/>
      <c r="P5622" s="162"/>
      <c r="Q5622" s="162"/>
      <c r="R5622" s="163"/>
      <c r="S5622" s="161"/>
      <c r="V5622" s="163"/>
      <c r="W5622" s="164"/>
      <c r="X5622" s="164"/>
    </row>
    <row r="5623" spans="10:24" x14ac:dyDescent="0.25">
      <c r="J5623">
        <v>5620</v>
      </c>
      <c r="K5623" s="43">
        <v>0.58943203204265526</v>
      </c>
      <c r="L5623">
        <v>0.50581134262045524</v>
      </c>
      <c r="M5623">
        <v>0.53673220595152049</v>
      </c>
      <c r="N5623" s="44">
        <v>0.51854973950169103</v>
      </c>
      <c r="O5623" s="161"/>
      <c r="P5623" s="162"/>
      <c r="Q5623" s="162"/>
      <c r="R5623" s="163"/>
      <c r="S5623" s="161"/>
      <c r="V5623" s="163"/>
      <c r="W5623" s="164"/>
      <c r="X5623" s="164"/>
    </row>
    <row r="5624" spans="10:24" x14ac:dyDescent="0.25">
      <c r="J5624">
        <v>5621</v>
      </c>
      <c r="K5624" s="43">
        <v>0.82932770613280016</v>
      </c>
      <c r="L5624">
        <v>4.3301743627037537E-2</v>
      </c>
      <c r="M5624">
        <v>0.76609636081878163</v>
      </c>
      <c r="N5624" s="44">
        <v>0.19363051279223165</v>
      </c>
      <c r="O5624" s="161"/>
      <c r="P5624" s="162"/>
      <c r="Q5624" s="162"/>
      <c r="R5624" s="163"/>
      <c r="S5624" s="161"/>
      <c r="V5624" s="163"/>
      <c r="W5624" s="164"/>
      <c r="X5624" s="164"/>
    </row>
    <row r="5625" spans="10:24" x14ac:dyDescent="0.25">
      <c r="J5625">
        <v>5622</v>
      </c>
      <c r="K5625" s="43">
        <v>0.62874309953597129</v>
      </c>
      <c r="L5625">
        <v>0.32431220913836178</v>
      </c>
      <c r="M5625">
        <v>0.83093024104557645</v>
      </c>
      <c r="N5625" s="44">
        <v>0.55770095496843897</v>
      </c>
      <c r="O5625" s="161"/>
      <c r="P5625" s="162"/>
      <c r="Q5625" s="162"/>
      <c r="R5625" s="163"/>
      <c r="S5625" s="161"/>
      <c r="V5625" s="163"/>
      <c r="W5625" s="164"/>
      <c r="X5625" s="164"/>
    </row>
    <row r="5626" spans="10:24" x14ac:dyDescent="0.25">
      <c r="J5626">
        <v>5623</v>
      </c>
      <c r="K5626" s="43">
        <v>0.60577551829140797</v>
      </c>
      <c r="L5626">
        <v>0.48577566697527952</v>
      </c>
      <c r="M5626">
        <v>0.59761917478203552</v>
      </c>
      <c r="N5626" s="44">
        <v>0.8031567932794349</v>
      </c>
      <c r="O5626" s="161"/>
      <c r="P5626" s="162"/>
      <c r="Q5626" s="162"/>
      <c r="R5626" s="163"/>
      <c r="S5626" s="161"/>
      <c r="V5626" s="163"/>
      <c r="W5626" s="164"/>
      <c r="X5626" s="164"/>
    </row>
    <row r="5627" spans="10:24" x14ac:dyDescent="0.25">
      <c r="J5627">
        <v>5624</v>
      </c>
      <c r="K5627" s="43">
        <v>0.84376099368007274</v>
      </c>
      <c r="L5627">
        <v>0.3080319467316176</v>
      </c>
      <c r="M5627">
        <v>0.12265819156981406</v>
      </c>
      <c r="N5627" s="44">
        <v>0.62556373663122145</v>
      </c>
      <c r="O5627" s="161"/>
      <c r="P5627" s="162"/>
      <c r="Q5627" s="162"/>
      <c r="R5627" s="163"/>
      <c r="S5627" s="161"/>
      <c r="V5627" s="163"/>
      <c r="W5627" s="164"/>
      <c r="X5627" s="164"/>
    </row>
    <row r="5628" spans="10:24" x14ac:dyDescent="0.25">
      <c r="J5628">
        <v>5625</v>
      </c>
      <c r="K5628" s="43">
        <v>0.4208246962448654</v>
      </c>
      <c r="L5628">
        <v>0.49540266209822725</v>
      </c>
      <c r="M5628">
        <v>0.85914567732531311</v>
      </c>
      <c r="N5628" s="44">
        <v>7.0959279273729692E-2</v>
      </c>
      <c r="O5628" s="161"/>
      <c r="P5628" s="162"/>
      <c r="Q5628" s="162"/>
      <c r="R5628" s="163"/>
      <c r="S5628" s="161"/>
      <c r="V5628" s="163"/>
      <c r="W5628" s="164"/>
      <c r="X5628" s="164"/>
    </row>
    <row r="5629" spans="10:24" x14ac:dyDescent="0.25">
      <c r="J5629">
        <v>5626</v>
      </c>
      <c r="K5629" s="43">
        <v>0.51323626469318961</v>
      </c>
      <c r="L5629">
        <v>0.68033818853328643</v>
      </c>
      <c r="M5629">
        <v>0.28505815206360863</v>
      </c>
      <c r="N5629" s="44">
        <v>0.97563958757081926</v>
      </c>
      <c r="O5629" s="161"/>
      <c r="P5629" s="162"/>
      <c r="Q5629" s="162"/>
      <c r="R5629" s="163"/>
      <c r="S5629" s="161"/>
      <c r="V5629" s="163"/>
      <c r="W5629" s="164"/>
      <c r="X5629" s="164"/>
    </row>
    <row r="5630" spans="10:24" x14ac:dyDescent="0.25">
      <c r="J5630">
        <v>5627</v>
      </c>
      <c r="K5630" s="43">
        <v>8.4377603400873857E-2</v>
      </c>
      <c r="L5630">
        <v>0.69520871410465312</v>
      </c>
      <c r="M5630">
        <v>0.32810724884592879</v>
      </c>
      <c r="N5630" s="44">
        <v>0.81535190239109512</v>
      </c>
      <c r="O5630" s="161"/>
      <c r="P5630" s="162"/>
      <c r="Q5630" s="162"/>
      <c r="R5630" s="163"/>
      <c r="S5630" s="161"/>
      <c r="V5630" s="163"/>
      <c r="W5630" s="164"/>
      <c r="X5630" s="164"/>
    </row>
    <row r="5631" spans="10:24" x14ac:dyDescent="0.25">
      <c r="J5631">
        <v>5628</v>
      </c>
      <c r="K5631" s="43">
        <v>0.57598048045618655</v>
      </c>
      <c r="L5631">
        <v>0.23914140436650044</v>
      </c>
      <c r="M5631">
        <v>0.41254317428503773</v>
      </c>
      <c r="N5631" s="44">
        <v>5.346517247984961E-2</v>
      </c>
      <c r="O5631" s="161"/>
      <c r="P5631" s="162"/>
      <c r="Q5631" s="162"/>
      <c r="R5631" s="163"/>
      <c r="S5631" s="161"/>
      <c r="V5631" s="163"/>
      <c r="W5631" s="164"/>
      <c r="X5631" s="164"/>
    </row>
    <row r="5632" spans="10:24" x14ac:dyDescent="0.25">
      <c r="J5632">
        <v>5629</v>
      </c>
      <c r="K5632" s="43">
        <v>0.42192496145624425</v>
      </c>
      <c r="L5632">
        <v>0.38911335017467641</v>
      </c>
      <c r="M5632">
        <v>0.62574296383609029</v>
      </c>
      <c r="N5632" s="44">
        <v>0.3863277517225997</v>
      </c>
      <c r="O5632" s="161"/>
      <c r="P5632" s="162"/>
      <c r="Q5632" s="162"/>
      <c r="R5632" s="163"/>
      <c r="S5632" s="161"/>
      <c r="V5632" s="163"/>
      <c r="W5632" s="164"/>
      <c r="X5632" s="164"/>
    </row>
    <row r="5633" spans="10:24" x14ac:dyDescent="0.25">
      <c r="J5633">
        <v>5630</v>
      </c>
      <c r="K5633" s="43">
        <v>0.29689058804576851</v>
      </c>
      <c r="L5633">
        <v>0.18075102011946154</v>
      </c>
      <c r="M5633">
        <v>0.50999182931292941</v>
      </c>
      <c r="N5633" s="44">
        <v>0.25464845387843671</v>
      </c>
      <c r="O5633" s="161"/>
      <c r="P5633" s="162"/>
      <c r="Q5633" s="162"/>
      <c r="R5633" s="163"/>
      <c r="S5633" s="161"/>
      <c r="V5633" s="163"/>
      <c r="W5633" s="164"/>
      <c r="X5633" s="164"/>
    </row>
    <row r="5634" spans="10:24" x14ac:dyDescent="0.25">
      <c r="J5634">
        <v>5631</v>
      </c>
      <c r="K5634" s="43">
        <v>0.46583154318890463</v>
      </c>
      <c r="L5634">
        <v>0.31084921904178509</v>
      </c>
      <c r="M5634">
        <v>0.3454799833237564</v>
      </c>
      <c r="N5634" s="44">
        <v>0.37339044189654891</v>
      </c>
      <c r="O5634" s="161"/>
      <c r="P5634" s="162"/>
      <c r="Q5634" s="162"/>
      <c r="R5634" s="163"/>
      <c r="S5634" s="161"/>
      <c r="V5634" s="163"/>
      <c r="W5634" s="164"/>
      <c r="X5634" s="164"/>
    </row>
    <row r="5635" spans="10:24" x14ac:dyDescent="0.25">
      <c r="J5635">
        <v>5632</v>
      </c>
      <c r="K5635" s="43">
        <v>1.5097493496030179E-2</v>
      </c>
      <c r="L5635">
        <v>0.7386218720187242</v>
      </c>
      <c r="M5635">
        <v>0.8492477532720244</v>
      </c>
      <c r="N5635" s="44">
        <v>0.32421098999476461</v>
      </c>
      <c r="O5635" s="161"/>
      <c r="P5635" s="162"/>
      <c r="Q5635" s="162"/>
      <c r="R5635" s="163"/>
      <c r="S5635" s="161"/>
      <c r="V5635" s="163"/>
      <c r="W5635" s="164"/>
      <c r="X5635" s="164"/>
    </row>
    <row r="5636" spans="10:24" x14ac:dyDescent="0.25">
      <c r="J5636">
        <v>5633</v>
      </c>
      <c r="K5636" s="43">
        <v>0.47721016377373315</v>
      </c>
      <c r="L5636">
        <v>0.32211448558668065</v>
      </c>
      <c r="M5636">
        <v>0.74339767996689166</v>
      </c>
      <c r="N5636" s="44">
        <v>0.35039403137016079</v>
      </c>
      <c r="O5636" s="161"/>
      <c r="P5636" s="162"/>
      <c r="Q5636" s="162"/>
      <c r="R5636" s="163"/>
      <c r="S5636" s="161"/>
      <c r="V5636" s="163"/>
      <c r="W5636" s="164"/>
      <c r="X5636" s="164"/>
    </row>
    <row r="5637" spans="10:24" x14ac:dyDescent="0.25">
      <c r="J5637">
        <v>5634</v>
      </c>
      <c r="K5637" s="43">
        <v>0.67420358597330976</v>
      </c>
      <c r="L5637">
        <v>0.68691230927438141</v>
      </c>
      <c r="M5637">
        <v>3.2215567202361628E-2</v>
      </c>
      <c r="N5637" s="44">
        <v>0.77733259866799553</v>
      </c>
      <c r="O5637" s="161"/>
      <c r="P5637" s="162"/>
      <c r="Q5637" s="162"/>
      <c r="R5637" s="163"/>
      <c r="S5637" s="161"/>
      <c r="V5637" s="163"/>
      <c r="W5637" s="164"/>
      <c r="X5637" s="164"/>
    </row>
    <row r="5638" spans="10:24" x14ac:dyDescent="0.25">
      <c r="J5638">
        <v>5635</v>
      </c>
      <c r="K5638" s="43">
        <v>0.11341470164816414</v>
      </c>
      <c r="L5638">
        <v>0.46519113118439115</v>
      </c>
      <c r="M5638">
        <v>0.81105047224856308</v>
      </c>
      <c r="N5638" s="44">
        <v>0.10743771025732118</v>
      </c>
      <c r="O5638" s="161"/>
      <c r="P5638" s="162"/>
      <c r="Q5638" s="162"/>
      <c r="R5638" s="163"/>
      <c r="S5638" s="161"/>
      <c r="V5638" s="163"/>
      <c r="W5638" s="164"/>
      <c r="X5638" s="164"/>
    </row>
    <row r="5639" spans="10:24" x14ac:dyDescent="0.25">
      <c r="J5639">
        <v>5636</v>
      </c>
      <c r="K5639" s="43">
        <v>0.88879397684241435</v>
      </c>
      <c r="L5639">
        <v>0.28576631370758232</v>
      </c>
      <c r="M5639">
        <v>0.5360121080804866</v>
      </c>
      <c r="N5639" s="44">
        <v>0.60829877686224831</v>
      </c>
      <c r="O5639" s="161"/>
      <c r="P5639" s="162"/>
      <c r="Q5639" s="162"/>
      <c r="R5639" s="163"/>
      <c r="S5639" s="161"/>
      <c r="V5639" s="163"/>
      <c r="W5639" s="164"/>
      <c r="X5639" s="164"/>
    </row>
    <row r="5640" spans="10:24" x14ac:dyDescent="0.25">
      <c r="J5640">
        <v>5637</v>
      </c>
      <c r="K5640" s="43">
        <v>0.91507851064194357</v>
      </c>
      <c r="L5640">
        <v>0.50859256000193009</v>
      </c>
      <c r="M5640">
        <v>0.98015925200527032</v>
      </c>
      <c r="N5640" s="44">
        <v>0.78719055663594228</v>
      </c>
      <c r="O5640" s="161"/>
      <c r="P5640" s="162"/>
      <c r="Q5640" s="162"/>
      <c r="R5640" s="163"/>
      <c r="S5640" s="161"/>
      <c r="V5640" s="163"/>
      <c r="W5640" s="164"/>
      <c r="X5640" s="164"/>
    </row>
    <row r="5641" spans="10:24" x14ac:dyDescent="0.25">
      <c r="J5641">
        <v>5638</v>
      </c>
      <c r="K5641" s="43">
        <v>0.25385068872614136</v>
      </c>
      <c r="L5641">
        <v>0.93187474984660323</v>
      </c>
      <c r="M5641">
        <v>0.6874589362343001</v>
      </c>
      <c r="N5641" s="44">
        <v>0.77796197316782212</v>
      </c>
      <c r="O5641" s="161"/>
      <c r="P5641" s="162"/>
      <c r="Q5641" s="162"/>
      <c r="R5641" s="163"/>
      <c r="S5641" s="161"/>
      <c r="V5641" s="163"/>
      <c r="W5641" s="164"/>
      <c r="X5641" s="164"/>
    </row>
    <row r="5642" spans="10:24" x14ac:dyDescent="0.25">
      <c r="J5642">
        <v>5639</v>
      </c>
      <c r="K5642" s="43">
        <v>5.767826210805016E-2</v>
      </c>
      <c r="L5642">
        <v>0.43317974409447657</v>
      </c>
      <c r="M5642">
        <v>0.60860125772555029</v>
      </c>
      <c r="N5642" s="44">
        <v>7.8220389385272759E-2</v>
      </c>
      <c r="O5642" s="161"/>
      <c r="P5642" s="162"/>
      <c r="Q5642" s="162"/>
      <c r="R5642" s="163"/>
      <c r="S5642" s="161"/>
      <c r="V5642" s="163"/>
      <c r="W5642" s="164"/>
      <c r="X5642" s="164"/>
    </row>
    <row r="5643" spans="10:24" x14ac:dyDescent="0.25">
      <c r="J5643">
        <v>5640</v>
      </c>
      <c r="K5643" s="43">
        <v>0.19851957024027889</v>
      </c>
      <c r="L5643">
        <v>0.31019800632398364</v>
      </c>
      <c r="M5643">
        <v>0.35861707566833534</v>
      </c>
      <c r="N5643" s="44">
        <v>0.94626329942952037</v>
      </c>
      <c r="O5643" s="161"/>
      <c r="P5643" s="162"/>
      <c r="Q5643" s="162"/>
      <c r="R5643" s="163"/>
      <c r="S5643" s="161"/>
      <c r="V5643" s="163"/>
      <c r="W5643" s="164"/>
      <c r="X5643" s="164"/>
    </row>
    <row r="5644" spans="10:24" x14ac:dyDescent="0.25">
      <c r="J5644">
        <v>5641</v>
      </c>
      <c r="K5644" s="43">
        <v>0.10234332008782399</v>
      </c>
      <c r="L5644">
        <v>0.24129881549876009</v>
      </c>
      <c r="M5644">
        <v>0.38764067322841567</v>
      </c>
      <c r="N5644" s="44">
        <v>5.4300115527891157E-2</v>
      </c>
      <c r="O5644" s="161"/>
      <c r="P5644" s="162"/>
      <c r="Q5644" s="162"/>
      <c r="R5644" s="163"/>
      <c r="S5644" s="161"/>
      <c r="V5644" s="163"/>
      <c r="W5644" s="164"/>
      <c r="X5644" s="164"/>
    </row>
    <row r="5645" spans="10:24" x14ac:dyDescent="0.25">
      <c r="J5645">
        <v>5642</v>
      </c>
      <c r="K5645" s="43">
        <v>0.88227783467267418</v>
      </c>
      <c r="L5645">
        <v>0.12141669661271881</v>
      </c>
      <c r="M5645">
        <v>0.98604509825700415</v>
      </c>
      <c r="N5645" s="44">
        <v>8.5426547259572327E-2</v>
      </c>
      <c r="O5645" s="161"/>
      <c r="P5645" s="162"/>
      <c r="Q5645" s="162"/>
      <c r="R5645" s="163"/>
      <c r="S5645" s="161"/>
      <c r="V5645" s="163"/>
      <c r="W5645" s="164"/>
      <c r="X5645" s="164"/>
    </row>
    <row r="5646" spans="10:24" x14ac:dyDescent="0.25">
      <c r="J5646">
        <v>5643</v>
      </c>
      <c r="K5646" s="43">
        <v>0.87167622906287068</v>
      </c>
      <c r="L5646">
        <v>0.44043657145660542</v>
      </c>
      <c r="M5646">
        <v>0.2205997528432363</v>
      </c>
      <c r="N5646" s="44">
        <v>0.20283921486752632</v>
      </c>
      <c r="O5646" s="161"/>
      <c r="P5646" s="162"/>
      <c r="Q5646" s="162"/>
      <c r="R5646" s="163"/>
      <c r="S5646" s="161"/>
      <c r="V5646" s="163"/>
      <c r="W5646" s="164"/>
      <c r="X5646" s="164"/>
    </row>
    <row r="5647" spans="10:24" x14ac:dyDescent="0.25">
      <c r="J5647">
        <v>5644</v>
      </c>
      <c r="K5647" s="43">
        <v>0.14970737945371915</v>
      </c>
      <c r="L5647">
        <v>1.0139858072230279E-2</v>
      </c>
      <c r="M5647">
        <v>0.94155234647562636</v>
      </c>
      <c r="N5647" s="44">
        <v>0.34071619476090131</v>
      </c>
      <c r="O5647" s="161"/>
      <c r="P5647" s="162"/>
      <c r="Q5647" s="162"/>
      <c r="R5647" s="163"/>
      <c r="S5647" s="161"/>
      <c r="V5647" s="163"/>
      <c r="W5647" s="164"/>
      <c r="X5647" s="164"/>
    </row>
    <row r="5648" spans="10:24" x14ac:dyDescent="0.25">
      <c r="J5648">
        <v>5645</v>
      </c>
      <c r="K5648" s="43">
        <v>0.87562464774352788</v>
      </c>
      <c r="L5648">
        <v>0.21088145176384998</v>
      </c>
      <c r="M5648">
        <v>0.96904367969232175</v>
      </c>
      <c r="N5648" s="44">
        <v>0.81350345835715221</v>
      </c>
      <c r="O5648" s="161"/>
      <c r="P5648" s="162"/>
      <c r="Q5648" s="162"/>
      <c r="R5648" s="163"/>
      <c r="S5648" s="161"/>
      <c r="V5648" s="163"/>
      <c r="W5648" s="164"/>
      <c r="X5648" s="164"/>
    </row>
    <row r="5649" spans="10:24" x14ac:dyDescent="0.25">
      <c r="J5649">
        <v>5646</v>
      </c>
      <c r="K5649" s="43">
        <v>0.11895300990669344</v>
      </c>
      <c r="L5649">
        <v>0.53808781656300797</v>
      </c>
      <c r="M5649">
        <v>0.43826317173217921</v>
      </c>
      <c r="N5649" s="44">
        <v>0.86660814323668589</v>
      </c>
      <c r="O5649" s="161"/>
      <c r="P5649" s="162"/>
      <c r="Q5649" s="162"/>
      <c r="R5649" s="163"/>
      <c r="S5649" s="161"/>
      <c r="V5649" s="163"/>
      <c r="W5649" s="164"/>
      <c r="X5649" s="164"/>
    </row>
    <row r="5650" spans="10:24" x14ac:dyDescent="0.25">
      <c r="J5650">
        <v>5647</v>
      </c>
      <c r="K5650" s="43">
        <v>0.72804868674184964</v>
      </c>
      <c r="L5650">
        <v>0.94379731464014793</v>
      </c>
      <c r="M5650">
        <v>0.54663332327108283</v>
      </c>
      <c r="N5650" s="44">
        <v>0.99565816962259612</v>
      </c>
      <c r="O5650" s="161"/>
      <c r="P5650" s="162"/>
      <c r="Q5650" s="162"/>
      <c r="R5650" s="163"/>
      <c r="S5650" s="161"/>
      <c r="V5650" s="163"/>
      <c r="W5650" s="164"/>
      <c r="X5650" s="164"/>
    </row>
    <row r="5651" spans="10:24" x14ac:dyDescent="0.25">
      <c r="J5651">
        <v>5648</v>
      </c>
      <c r="K5651" s="43">
        <v>0.97230919669311811</v>
      </c>
      <c r="L5651">
        <v>0.78473513847435483</v>
      </c>
      <c r="M5651">
        <v>0.40301304598294407</v>
      </c>
      <c r="N5651" s="44">
        <v>0.89301555337380656</v>
      </c>
      <c r="O5651" s="161"/>
      <c r="P5651" s="162"/>
      <c r="Q5651" s="162"/>
      <c r="R5651" s="163"/>
      <c r="S5651" s="161"/>
      <c r="V5651" s="163"/>
      <c r="W5651" s="164"/>
      <c r="X5651" s="164"/>
    </row>
    <row r="5652" spans="10:24" x14ac:dyDescent="0.25">
      <c r="J5652">
        <v>5649</v>
      </c>
      <c r="K5652" s="43">
        <v>0.35007317834535634</v>
      </c>
      <c r="L5652">
        <v>0.62953817773731002</v>
      </c>
      <c r="M5652">
        <v>0.4322913187400107</v>
      </c>
      <c r="N5652" s="44">
        <v>0.9996863621684019</v>
      </c>
      <c r="O5652" s="161"/>
      <c r="P5652" s="162"/>
      <c r="Q5652" s="162"/>
      <c r="R5652" s="163"/>
      <c r="S5652" s="161"/>
      <c r="V5652" s="163"/>
      <c r="W5652" s="164"/>
      <c r="X5652" s="164"/>
    </row>
    <row r="5653" spans="10:24" x14ac:dyDescent="0.25">
      <c r="J5653">
        <v>5650</v>
      </c>
      <c r="K5653" s="43">
        <v>0.6504673410092997</v>
      </c>
      <c r="L5653">
        <v>0.34375423786365833</v>
      </c>
      <c r="M5653">
        <v>0.83354438946702636</v>
      </c>
      <c r="N5653" s="44">
        <v>0.64725517890931017</v>
      </c>
      <c r="O5653" s="161"/>
      <c r="P5653" s="162"/>
      <c r="Q5653" s="162"/>
      <c r="R5653" s="163"/>
      <c r="S5653" s="161"/>
      <c r="V5653" s="163"/>
      <c r="W5653" s="164"/>
      <c r="X5653" s="164"/>
    </row>
    <row r="5654" spans="10:24" x14ac:dyDescent="0.25">
      <c r="J5654">
        <v>5651</v>
      </c>
      <c r="K5654" s="43">
        <v>0.21634426252975325</v>
      </c>
      <c r="L5654">
        <v>0.56014171371612642</v>
      </c>
      <c r="M5654">
        <v>0.25541782282333081</v>
      </c>
      <c r="N5654" s="44">
        <v>0.79684858128328528</v>
      </c>
      <c r="O5654" s="161"/>
      <c r="P5654" s="162"/>
      <c r="Q5654" s="162"/>
      <c r="R5654" s="163"/>
      <c r="S5654" s="161"/>
      <c r="V5654" s="163"/>
      <c r="W5654" s="164"/>
      <c r="X5654" s="164"/>
    </row>
    <row r="5655" spans="10:24" x14ac:dyDescent="0.25">
      <c r="J5655">
        <v>5652</v>
      </c>
      <c r="K5655" s="43">
        <v>7.6692930760940969E-2</v>
      </c>
      <c r="L5655">
        <v>0.6045519534999072</v>
      </c>
      <c r="M5655">
        <v>0.85940647650139579</v>
      </c>
      <c r="N5655" s="44">
        <v>0.54250924305996762</v>
      </c>
      <c r="O5655" s="161"/>
      <c r="P5655" s="162"/>
      <c r="Q5655" s="162"/>
      <c r="R5655" s="163"/>
      <c r="S5655" s="161"/>
      <c r="V5655" s="163"/>
      <c r="W5655" s="164"/>
      <c r="X5655" s="164"/>
    </row>
    <row r="5656" spans="10:24" x14ac:dyDescent="0.25">
      <c r="J5656">
        <v>5653</v>
      </c>
      <c r="K5656" s="43">
        <v>0.83084599640942336</v>
      </c>
      <c r="L5656">
        <v>0.24418576751943799</v>
      </c>
      <c r="M5656">
        <v>0.49573719613596534</v>
      </c>
      <c r="N5656" s="44">
        <v>0.77303332206622832</v>
      </c>
      <c r="O5656" s="161"/>
      <c r="P5656" s="162"/>
      <c r="Q5656" s="162"/>
      <c r="R5656" s="163"/>
      <c r="S5656" s="161"/>
      <c r="V5656" s="163"/>
      <c r="W5656" s="164"/>
      <c r="X5656" s="164"/>
    </row>
    <row r="5657" spans="10:24" x14ac:dyDescent="0.25">
      <c r="J5657">
        <v>5654</v>
      </c>
      <c r="K5657" s="43">
        <v>0.86698385883466411</v>
      </c>
      <c r="L5657">
        <v>0.22073910090308435</v>
      </c>
      <c r="M5657">
        <v>0.61895034094800672</v>
      </c>
      <c r="N5657" s="44">
        <v>0.45018244918586225</v>
      </c>
      <c r="O5657" s="161"/>
      <c r="P5657" s="162"/>
      <c r="Q5657" s="162"/>
      <c r="R5657" s="163"/>
      <c r="S5657" s="161"/>
      <c r="V5657" s="163"/>
      <c r="W5657" s="164"/>
      <c r="X5657" s="164"/>
    </row>
    <row r="5658" spans="10:24" x14ac:dyDescent="0.25">
      <c r="J5658">
        <v>5655</v>
      </c>
      <c r="K5658" s="43">
        <v>0.40551928032520212</v>
      </c>
      <c r="L5658">
        <v>0.81636765632776442</v>
      </c>
      <c r="M5658">
        <v>0.80076599155091133</v>
      </c>
      <c r="N5658" s="44">
        <v>0.84564183661393177</v>
      </c>
      <c r="O5658" s="161"/>
      <c r="P5658" s="162"/>
      <c r="Q5658" s="162"/>
      <c r="R5658" s="163"/>
      <c r="S5658" s="161"/>
      <c r="V5658" s="163"/>
      <c r="W5658" s="164"/>
      <c r="X5658" s="164"/>
    </row>
    <row r="5659" spans="10:24" x14ac:dyDescent="0.25">
      <c r="J5659">
        <v>5656</v>
      </c>
      <c r="K5659" s="43">
        <v>2.350563320925092E-2</v>
      </c>
      <c r="L5659">
        <v>0.46847624696482926</v>
      </c>
      <c r="M5659">
        <v>2.8622000750554766E-2</v>
      </c>
      <c r="N5659" s="44">
        <v>0.61583012754024535</v>
      </c>
      <c r="O5659" s="161"/>
      <c r="P5659" s="162"/>
      <c r="Q5659" s="162"/>
      <c r="R5659" s="163"/>
      <c r="S5659" s="161"/>
      <c r="V5659" s="163"/>
      <c r="W5659" s="164"/>
      <c r="X5659" s="164"/>
    </row>
    <row r="5660" spans="10:24" x14ac:dyDescent="0.25">
      <c r="J5660">
        <v>5657</v>
      </c>
      <c r="K5660" s="43">
        <v>0.32030276840821503</v>
      </c>
      <c r="L5660">
        <v>0.81696319344092561</v>
      </c>
      <c r="M5660">
        <v>0.62213041205399622</v>
      </c>
      <c r="N5660" s="44">
        <v>0.31843462488620855</v>
      </c>
      <c r="O5660" s="161"/>
      <c r="P5660" s="162"/>
      <c r="Q5660" s="162"/>
      <c r="R5660" s="163"/>
      <c r="S5660" s="161"/>
      <c r="V5660" s="163"/>
      <c r="W5660" s="164"/>
      <c r="X5660" s="164"/>
    </row>
    <row r="5661" spans="10:24" x14ac:dyDescent="0.25">
      <c r="J5661">
        <v>5658</v>
      </c>
      <c r="K5661" s="43">
        <v>0.56038795072408887</v>
      </c>
      <c r="L5661">
        <v>0.69719613503199129</v>
      </c>
      <c r="M5661">
        <v>0.31479956065117498</v>
      </c>
      <c r="N5661" s="44">
        <v>0.41179405428007987</v>
      </c>
      <c r="O5661" s="161"/>
      <c r="P5661" s="162"/>
      <c r="Q5661" s="162"/>
      <c r="R5661" s="163"/>
      <c r="S5661" s="161"/>
      <c r="V5661" s="163"/>
      <c r="W5661" s="164"/>
      <c r="X5661" s="164"/>
    </row>
    <row r="5662" spans="10:24" x14ac:dyDescent="0.25">
      <c r="J5662">
        <v>5659</v>
      </c>
      <c r="K5662" s="43">
        <v>0.82876014787139352</v>
      </c>
      <c r="L5662">
        <v>0.43576450089834773</v>
      </c>
      <c r="M5662">
        <v>0.91954705448778773</v>
      </c>
      <c r="N5662" s="44">
        <v>0.51290864206574116</v>
      </c>
      <c r="O5662" s="161"/>
      <c r="P5662" s="162"/>
      <c r="Q5662" s="162"/>
      <c r="R5662" s="163"/>
      <c r="S5662" s="161"/>
      <c r="V5662" s="163"/>
      <c r="W5662" s="164"/>
      <c r="X5662" s="164"/>
    </row>
    <row r="5663" spans="10:24" x14ac:dyDescent="0.25">
      <c r="J5663">
        <v>5660</v>
      </c>
      <c r="K5663" s="43">
        <v>2.9377181653533757E-3</v>
      </c>
      <c r="L5663">
        <v>0.78537424610679984</v>
      </c>
      <c r="M5663">
        <v>0.61111968405728512</v>
      </c>
      <c r="N5663" s="44">
        <v>0.88435034522204059</v>
      </c>
      <c r="O5663" s="161"/>
      <c r="P5663" s="162"/>
      <c r="Q5663" s="162"/>
      <c r="R5663" s="163"/>
      <c r="S5663" s="161"/>
      <c r="V5663" s="163"/>
      <c r="W5663" s="164"/>
      <c r="X5663" s="164"/>
    </row>
    <row r="5664" spans="10:24" x14ac:dyDescent="0.25">
      <c r="J5664">
        <v>5661</v>
      </c>
      <c r="K5664" s="43">
        <v>0.64199875775914894</v>
      </c>
      <c r="L5664">
        <v>1.4335033203972225E-2</v>
      </c>
      <c r="M5664">
        <v>0.3825981113585325</v>
      </c>
      <c r="N5664" s="44">
        <v>0.31060236885072767</v>
      </c>
      <c r="O5664" s="161"/>
      <c r="P5664" s="162"/>
      <c r="Q5664" s="162"/>
      <c r="R5664" s="163"/>
      <c r="S5664" s="161"/>
      <c r="V5664" s="163"/>
      <c r="W5664" s="164"/>
      <c r="X5664" s="164"/>
    </row>
    <row r="5665" spans="10:24" x14ac:dyDescent="0.25">
      <c r="J5665">
        <v>5662</v>
      </c>
      <c r="K5665" s="43">
        <v>0.91845298383663376</v>
      </c>
      <c r="L5665">
        <v>0.76799321547585353</v>
      </c>
      <c r="M5665">
        <v>0.92415155023324935</v>
      </c>
      <c r="N5665" s="44">
        <v>0.28296562835958883</v>
      </c>
      <c r="O5665" s="161"/>
      <c r="P5665" s="162"/>
      <c r="Q5665" s="162"/>
      <c r="R5665" s="163"/>
      <c r="S5665" s="161"/>
      <c r="V5665" s="163"/>
      <c r="W5665" s="164"/>
      <c r="X5665" s="164"/>
    </row>
    <row r="5666" spans="10:24" x14ac:dyDescent="0.25">
      <c r="J5666">
        <v>5663</v>
      </c>
      <c r="K5666" s="43">
        <v>6.5429530270335712E-2</v>
      </c>
      <c r="L5666">
        <v>0.75143307848235219</v>
      </c>
      <c r="M5666">
        <v>0.23362465517486342</v>
      </c>
      <c r="N5666" s="44">
        <v>0.25569098870789075</v>
      </c>
      <c r="O5666" s="161"/>
      <c r="P5666" s="162"/>
      <c r="Q5666" s="162"/>
      <c r="R5666" s="163"/>
      <c r="S5666" s="161"/>
      <c r="V5666" s="163"/>
      <c r="W5666" s="164"/>
      <c r="X5666" s="164"/>
    </row>
    <row r="5667" spans="10:24" x14ac:dyDescent="0.25">
      <c r="J5667">
        <v>5664</v>
      </c>
      <c r="K5667" s="43">
        <v>8.1910159928302417E-2</v>
      </c>
      <c r="L5667">
        <v>0.43878874732720785</v>
      </c>
      <c r="M5667">
        <v>0.80322629220645758</v>
      </c>
      <c r="N5667" s="44">
        <v>0.53456826219626108</v>
      </c>
      <c r="O5667" s="161"/>
      <c r="P5667" s="162"/>
      <c r="Q5667" s="162"/>
      <c r="R5667" s="163"/>
      <c r="S5667" s="161"/>
      <c r="V5667" s="163"/>
      <c r="W5667" s="164"/>
      <c r="X5667" s="164"/>
    </row>
    <row r="5668" spans="10:24" x14ac:dyDescent="0.25">
      <c r="J5668">
        <v>5665</v>
      </c>
      <c r="K5668" s="43">
        <v>4.6052911618078785E-2</v>
      </c>
      <c r="L5668">
        <v>1.7872593201541775E-2</v>
      </c>
      <c r="M5668">
        <v>0.18529638878205457</v>
      </c>
      <c r="N5668" s="44">
        <v>0.25296260932163273</v>
      </c>
      <c r="O5668" s="161"/>
      <c r="P5668" s="162"/>
      <c r="Q5668" s="162"/>
      <c r="R5668" s="163"/>
      <c r="S5668" s="161"/>
      <c r="V5668" s="163"/>
      <c r="W5668" s="164"/>
      <c r="X5668" s="164"/>
    </row>
    <row r="5669" spans="10:24" x14ac:dyDescent="0.25">
      <c r="J5669">
        <v>5666</v>
      </c>
      <c r="K5669" s="43">
        <v>0.48252472682300673</v>
      </c>
      <c r="L5669">
        <v>0.42525549257574136</v>
      </c>
      <c r="M5669">
        <v>0.73898930904063154</v>
      </c>
      <c r="N5669" s="44">
        <v>0.71306173695076958</v>
      </c>
      <c r="O5669" s="161"/>
      <c r="P5669" s="162"/>
      <c r="Q5669" s="162"/>
      <c r="R5669" s="163"/>
      <c r="S5669" s="161"/>
      <c r="V5669" s="163"/>
      <c r="W5669" s="164"/>
      <c r="X5669" s="164"/>
    </row>
    <row r="5670" spans="10:24" x14ac:dyDescent="0.25">
      <c r="J5670">
        <v>5667</v>
      </c>
      <c r="K5670" s="43">
        <v>0.62114182006730478</v>
      </c>
      <c r="L5670">
        <v>0.34302719675505977</v>
      </c>
      <c r="M5670">
        <v>0.43896736410818527</v>
      </c>
      <c r="N5670" s="44">
        <v>0.39395912686443346</v>
      </c>
      <c r="O5670" s="161"/>
      <c r="P5670" s="162"/>
      <c r="Q5670" s="162"/>
      <c r="R5670" s="163"/>
      <c r="S5670" s="161"/>
      <c r="V5670" s="163"/>
      <c r="W5670" s="164"/>
      <c r="X5670" s="164"/>
    </row>
    <row r="5671" spans="10:24" x14ac:dyDescent="0.25">
      <c r="J5671">
        <v>5668</v>
      </c>
      <c r="K5671" s="43">
        <v>0.62013445513133536</v>
      </c>
      <c r="L5671">
        <v>0.5482083070808107</v>
      </c>
      <c r="M5671">
        <v>0.30717304793828004</v>
      </c>
      <c r="N5671" s="44">
        <v>0.3482719704330135</v>
      </c>
      <c r="O5671" s="161"/>
      <c r="P5671" s="162"/>
      <c r="Q5671" s="162"/>
      <c r="R5671" s="163"/>
      <c r="S5671" s="161"/>
      <c r="V5671" s="163"/>
      <c r="W5671" s="164"/>
      <c r="X5671" s="164"/>
    </row>
    <row r="5672" spans="10:24" x14ac:dyDescent="0.25">
      <c r="J5672">
        <v>5669</v>
      </c>
      <c r="K5672" s="43">
        <v>0.68881902629898184</v>
      </c>
      <c r="L5672">
        <v>0.61963242463115364</v>
      </c>
      <c r="M5672">
        <v>0.68801138929434003</v>
      </c>
      <c r="N5672" s="44">
        <v>3.2527854756293051E-2</v>
      </c>
      <c r="O5672" s="161"/>
      <c r="P5672" s="162"/>
      <c r="Q5672" s="162"/>
      <c r="R5672" s="163"/>
      <c r="S5672" s="161"/>
      <c r="V5672" s="163"/>
      <c r="W5672" s="164"/>
      <c r="X5672" s="164"/>
    </row>
    <row r="5673" spans="10:24" x14ac:dyDescent="0.25">
      <c r="J5673">
        <v>5670</v>
      </c>
      <c r="K5673" s="43">
        <v>0.29066560557413801</v>
      </c>
      <c r="L5673">
        <v>0.90758710020399036</v>
      </c>
      <c r="M5673">
        <v>0.61063806992836056</v>
      </c>
      <c r="N5673" s="44">
        <v>0.29548424199233658</v>
      </c>
      <c r="O5673" s="161"/>
      <c r="P5673" s="162"/>
      <c r="Q5673" s="162"/>
      <c r="R5673" s="163"/>
      <c r="S5673" s="161"/>
      <c r="V5673" s="163"/>
      <c r="W5673" s="164"/>
      <c r="X5673" s="164"/>
    </row>
    <row r="5674" spans="10:24" x14ac:dyDescent="0.25">
      <c r="J5674">
        <v>5671</v>
      </c>
      <c r="K5674" s="43">
        <v>0.63794223771711778</v>
      </c>
      <c r="L5674">
        <v>0.43682829362839914</v>
      </c>
      <c r="M5674">
        <v>0.64767703559931666</v>
      </c>
      <c r="N5674" s="44">
        <v>0.58855923605090421</v>
      </c>
      <c r="O5674" s="161"/>
      <c r="P5674" s="162"/>
      <c r="Q5674" s="162"/>
      <c r="R5674" s="163"/>
      <c r="S5674" s="161"/>
      <c r="V5674" s="163"/>
      <c r="W5674" s="164"/>
      <c r="X5674" s="164"/>
    </row>
    <row r="5675" spans="10:24" x14ac:dyDescent="0.25">
      <c r="J5675">
        <v>5672</v>
      </c>
      <c r="K5675" s="43">
        <v>0.80255934270594143</v>
      </c>
      <c r="L5675">
        <v>0.27379083767891366</v>
      </c>
      <c r="M5675">
        <v>0.40644981744344633</v>
      </c>
      <c r="N5675" s="44">
        <v>0.69277523890391191</v>
      </c>
      <c r="O5675" s="161"/>
      <c r="P5675" s="162"/>
      <c r="Q5675" s="162"/>
      <c r="R5675" s="163"/>
      <c r="S5675" s="161"/>
      <c r="V5675" s="163"/>
      <c r="W5675" s="164"/>
      <c r="X5675" s="164"/>
    </row>
    <row r="5676" spans="10:24" x14ac:dyDescent="0.25">
      <c r="J5676">
        <v>5673</v>
      </c>
      <c r="K5676" s="43">
        <v>0.4825850873257943</v>
      </c>
      <c r="L5676">
        <v>0.64205272034128302</v>
      </c>
      <c r="M5676">
        <v>0.61619701740253208</v>
      </c>
      <c r="N5676" s="44">
        <v>0.32023130677399991</v>
      </c>
      <c r="O5676" s="161"/>
      <c r="P5676" s="162"/>
      <c r="Q5676" s="162"/>
      <c r="R5676" s="163"/>
      <c r="S5676" s="161"/>
      <c r="V5676" s="163"/>
      <c r="W5676" s="164"/>
      <c r="X5676" s="164"/>
    </row>
    <row r="5677" spans="10:24" x14ac:dyDescent="0.25">
      <c r="J5677">
        <v>5674</v>
      </c>
      <c r="K5677" s="43">
        <v>0.51093342257746088</v>
      </c>
      <c r="L5677">
        <v>0.74651144118589829</v>
      </c>
      <c r="M5677">
        <v>0.64039177386022428</v>
      </c>
      <c r="N5677" s="44">
        <v>0.33922246022336988</v>
      </c>
      <c r="O5677" s="161"/>
      <c r="P5677" s="162"/>
      <c r="Q5677" s="162"/>
      <c r="R5677" s="163"/>
      <c r="S5677" s="161"/>
      <c r="V5677" s="163"/>
      <c r="W5677" s="164"/>
      <c r="X5677" s="164"/>
    </row>
    <row r="5678" spans="10:24" x14ac:dyDescent="0.25">
      <c r="J5678">
        <v>5675</v>
      </c>
      <c r="K5678" s="43">
        <v>0.84421675777004601</v>
      </c>
      <c r="L5678">
        <v>0.23548295193545343</v>
      </c>
      <c r="M5678">
        <v>0.5976188421980011</v>
      </c>
      <c r="N5678" s="44">
        <v>0.35224090467018232</v>
      </c>
      <c r="O5678" s="161"/>
      <c r="P5678" s="162"/>
      <c r="Q5678" s="162"/>
      <c r="R5678" s="163"/>
      <c r="S5678" s="161"/>
      <c r="V5678" s="163"/>
      <c r="W5678" s="164"/>
      <c r="X5678" s="164"/>
    </row>
    <row r="5679" spans="10:24" x14ac:dyDescent="0.25">
      <c r="J5679">
        <v>5676</v>
      </c>
      <c r="K5679" s="43">
        <v>0.68204157645959596</v>
      </c>
      <c r="L5679">
        <v>0.27764558551868457</v>
      </c>
      <c r="M5679">
        <v>0.23278659081212882</v>
      </c>
      <c r="N5679" s="44">
        <v>0.12144472488881064</v>
      </c>
      <c r="O5679" s="161"/>
      <c r="P5679" s="162"/>
      <c r="Q5679" s="162"/>
      <c r="R5679" s="163"/>
      <c r="S5679" s="161"/>
      <c r="V5679" s="163"/>
      <c r="W5679" s="164"/>
      <c r="X5679" s="164"/>
    </row>
    <row r="5680" spans="10:24" x14ac:dyDescent="0.25">
      <c r="J5680">
        <v>5677</v>
      </c>
      <c r="K5680" s="43">
        <v>0.89611339293588665</v>
      </c>
      <c r="L5680">
        <v>0.7095275571541243</v>
      </c>
      <c r="M5680">
        <v>0.90040497572372058</v>
      </c>
      <c r="N5680" s="44">
        <v>0.72567072206528338</v>
      </c>
      <c r="O5680" s="161"/>
      <c r="P5680" s="162"/>
      <c r="Q5680" s="162"/>
      <c r="R5680" s="163"/>
      <c r="S5680" s="161"/>
      <c r="V5680" s="163"/>
      <c r="W5680" s="164"/>
      <c r="X5680" s="164"/>
    </row>
    <row r="5681" spans="10:24" x14ac:dyDescent="0.25">
      <c r="J5681">
        <v>5678</v>
      </c>
      <c r="K5681" s="43">
        <v>0.68811542418720961</v>
      </c>
      <c r="L5681">
        <v>0.79721011143540543</v>
      </c>
      <c r="M5681">
        <v>0.34725592254927351</v>
      </c>
      <c r="N5681" s="44">
        <v>0.89319088308489325</v>
      </c>
      <c r="O5681" s="161"/>
      <c r="P5681" s="162"/>
      <c r="Q5681" s="162"/>
      <c r="R5681" s="163"/>
      <c r="S5681" s="161"/>
      <c r="V5681" s="163"/>
      <c r="W5681" s="164"/>
      <c r="X5681" s="164"/>
    </row>
    <row r="5682" spans="10:24" x14ac:dyDescent="0.25">
      <c r="J5682">
        <v>5679</v>
      </c>
      <c r="K5682" s="43">
        <v>0.59533714000682059</v>
      </c>
      <c r="L5682">
        <v>0.44472831039248917</v>
      </c>
      <c r="M5682">
        <v>0.55622679649631801</v>
      </c>
      <c r="N5682" s="44">
        <v>0.71718938437599611</v>
      </c>
      <c r="O5682" s="161"/>
      <c r="P5682" s="162"/>
      <c r="Q5682" s="162"/>
      <c r="R5682" s="163"/>
      <c r="S5682" s="161"/>
      <c r="V5682" s="163"/>
      <c r="W5682" s="164"/>
      <c r="X5682" s="164"/>
    </row>
    <row r="5683" spans="10:24" x14ac:dyDescent="0.25">
      <c r="J5683">
        <v>5680</v>
      </c>
      <c r="K5683" s="43">
        <v>0.21519007576921134</v>
      </c>
      <c r="L5683">
        <v>0.38981217029221837</v>
      </c>
      <c r="M5683">
        <v>0.87729565459232228</v>
      </c>
      <c r="N5683" s="44">
        <v>0.97217635963425364</v>
      </c>
      <c r="O5683" s="161"/>
      <c r="P5683" s="162"/>
      <c r="Q5683" s="162"/>
      <c r="R5683" s="163"/>
      <c r="S5683" s="161"/>
      <c r="V5683" s="163"/>
      <c r="W5683" s="164"/>
      <c r="X5683" s="164"/>
    </row>
    <row r="5684" spans="10:24" x14ac:dyDescent="0.25">
      <c r="J5684">
        <v>5681</v>
      </c>
      <c r="K5684" s="43">
        <v>0.89796342180001698</v>
      </c>
      <c r="L5684">
        <v>0.75798776596858808</v>
      </c>
      <c r="M5684">
        <v>0.49110496841960494</v>
      </c>
      <c r="N5684" s="44">
        <v>0.34472020138705406</v>
      </c>
      <c r="O5684" s="161"/>
      <c r="P5684" s="162"/>
      <c r="Q5684" s="162"/>
      <c r="R5684" s="163"/>
      <c r="S5684" s="161"/>
      <c r="V5684" s="163"/>
      <c r="W5684" s="164"/>
      <c r="X5684" s="164"/>
    </row>
    <row r="5685" spans="10:24" x14ac:dyDescent="0.25">
      <c r="J5685">
        <v>5682</v>
      </c>
      <c r="K5685" s="43">
        <v>0.27183300157734636</v>
      </c>
      <c r="L5685">
        <v>0.24175594827103952</v>
      </c>
      <c r="M5685">
        <v>0.74771993218087041</v>
      </c>
      <c r="N5685" s="44">
        <v>0.92756558294786862</v>
      </c>
      <c r="O5685" s="161"/>
      <c r="P5685" s="162"/>
      <c r="Q5685" s="162"/>
      <c r="R5685" s="163"/>
      <c r="S5685" s="161"/>
      <c r="V5685" s="163"/>
      <c r="W5685" s="164"/>
      <c r="X5685" s="164"/>
    </row>
    <row r="5686" spans="10:24" x14ac:dyDescent="0.25">
      <c r="J5686">
        <v>5683</v>
      </c>
      <c r="K5686" s="43">
        <v>0.91867614362438177</v>
      </c>
      <c r="L5686">
        <v>0.90251422109377155</v>
      </c>
      <c r="M5686">
        <v>0.44718007956920702</v>
      </c>
      <c r="N5686" s="44">
        <v>0.83712483058262233</v>
      </c>
      <c r="O5686" s="161"/>
      <c r="P5686" s="162"/>
      <c r="Q5686" s="162"/>
      <c r="R5686" s="163"/>
      <c r="S5686" s="161"/>
      <c r="V5686" s="163"/>
      <c r="W5686" s="164"/>
      <c r="X5686" s="164"/>
    </row>
    <row r="5687" spans="10:24" x14ac:dyDescent="0.25">
      <c r="J5687">
        <v>5684</v>
      </c>
      <c r="K5687" s="43">
        <v>0.22215437586540143</v>
      </c>
      <c r="L5687">
        <v>0.57446033556780851</v>
      </c>
      <c r="M5687">
        <v>0.67870473060869441</v>
      </c>
      <c r="N5687" s="44">
        <v>6.9080634700539933E-2</v>
      </c>
      <c r="O5687" s="161"/>
      <c r="P5687" s="162"/>
      <c r="Q5687" s="162"/>
      <c r="R5687" s="163"/>
      <c r="S5687" s="161"/>
      <c r="V5687" s="163"/>
      <c r="W5687" s="164"/>
      <c r="X5687" s="164"/>
    </row>
    <row r="5688" spans="10:24" x14ac:dyDescent="0.25">
      <c r="J5688">
        <v>5685</v>
      </c>
      <c r="K5688" s="43">
        <v>0.40432863914770056</v>
      </c>
      <c r="L5688">
        <v>0.85825181740314016</v>
      </c>
      <c r="M5688">
        <v>0.27466280393697662</v>
      </c>
      <c r="N5688" s="44">
        <v>0.44155446765779804</v>
      </c>
      <c r="O5688" s="161"/>
      <c r="P5688" s="162"/>
      <c r="Q5688" s="162"/>
      <c r="R5688" s="163"/>
      <c r="S5688" s="161"/>
      <c r="V5688" s="163"/>
      <c r="W5688" s="164"/>
      <c r="X5688" s="164"/>
    </row>
    <row r="5689" spans="10:24" x14ac:dyDescent="0.25">
      <c r="J5689">
        <v>5686</v>
      </c>
      <c r="K5689" s="43">
        <v>8.2800068330919463E-2</v>
      </c>
      <c r="L5689">
        <v>2.9461965029390358E-2</v>
      </c>
      <c r="M5689">
        <v>0.69575249367119707</v>
      </c>
      <c r="N5689" s="44">
        <v>0.41479366511905613</v>
      </c>
      <c r="O5689" s="161"/>
      <c r="P5689" s="162"/>
      <c r="Q5689" s="162"/>
      <c r="R5689" s="163"/>
      <c r="S5689" s="161"/>
      <c r="V5689" s="163"/>
      <c r="W5689" s="164"/>
      <c r="X5689" s="164"/>
    </row>
    <row r="5690" spans="10:24" x14ac:dyDescent="0.25">
      <c r="J5690">
        <v>5687</v>
      </c>
      <c r="K5690" s="43">
        <v>0.67003007041573726</v>
      </c>
      <c r="L5690">
        <v>0.27345101344696532</v>
      </c>
      <c r="M5690">
        <v>0.11926604557876586</v>
      </c>
      <c r="N5690" s="44">
        <v>0.49163993284091012</v>
      </c>
      <c r="O5690" s="161"/>
      <c r="P5690" s="162"/>
      <c r="Q5690" s="162"/>
      <c r="R5690" s="163"/>
      <c r="S5690" s="161"/>
      <c r="V5690" s="163"/>
      <c r="W5690" s="164"/>
      <c r="X5690" s="164"/>
    </row>
    <row r="5691" spans="10:24" x14ac:dyDescent="0.25">
      <c r="J5691">
        <v>5688</v>
      </c>
      <c r="K5691" s="43">
        <v>0.27264079226816562</v>
      </c>
      <c r="L5691">
        <v>0.39975234921077663</v>
      </c>
      <c r="M5691">
        <v>0.85498037964952578</v>
      </c>
      <c r="N5691" s="44">
        <v>0.60409575745598831</v>
      </c>
      <c r="O5691" s="161"/>
      <c r="P5691" s="162"/>
      <c r="Q5691" s="162"/>
      <c r="R5691" s="163"/>
      <c r="S5691" s="161"/>
      <c r="V5691" s="163"/>
      <c r="W5691" s="164"/>
      <c r="X5691" s="164"/>
    </row>
    <row r="5692" spans="10:24" x14ac:dyDescent="0.25">
      <c r="J5692">
        <v>5689</v>
      </c>
      <c r="K5692" s="43">
        <v>0.95010594779438207</v>
      </c>
      <c r="L5692">
        <v>0.86685383580407727</v>
      </c>
      <c r="M5692">
        <v>0.29004119908048176</v>
      </c>
      <c r="N5692" s="44">
        <v>0.57558055531852537</v>
      </c>
      <c r="O5692" s="161"/>
      <c r="P5692" s="162"/>
      <c r="Q5692" s="162"/>
      <c r="R5692" s="163"/>
      <c r="S5692" s="161"/>
      <c r="V5692" s="163"/>
      <c r="W5692" s="164"/>
      <c r="X5692" s="164"/>
    </row>
    <row r="5693" spans="10:24" x14ac:dyDescent="0.25">
      <c r="J5693">
        <v>5690</v>
      </c>
      <c r="K5693" s="43">
        <v>0.33531851423473302</v>
      </c>
      <c r="L5693">
        <v>0.24202980636706239</v>
      </c>
      <c r="M5693">
        <v>0.84721200845103706</v>
      </c>
      <c r="N5693" s="44">
        <v>7.772704928234575E-2</v>
      </c>
      <c r="O5693" s="161"/>
      <c r="P5693" s="162"/>
      <c r="Q5693" s="162"/>
      <c r="R5693" s="163"/>
      <c r="S5693" s="161"/>
      <c r="V5693" s="163"/>
      <c r="W5693" s="164"/>
      <c r="X5693" s="164"/>
    </row>
    <row r="5694" spans="10:24" x14ac:dyDescent="0.25">
      <c r="J5694">
        <v>5691</v>
      </c>
      <c r="K5694" s="43">
        <v>0.303964130833972</v>
      </c>
      <c r="L5694">
        <v>7.4701438085945759E-2</v>
      </c>
      <c r="M5694">
        <v>0.95955746008585896</v>
      </c>
      <c r="N5694" s="44">
        <v>0.19755106502295827</v>
      </c>
      <c r="O5694" s="161"/>
      <c r="P5694" s="162"/>
      <c r="Q5694" s="162"/>
      <c r="R5694" s="163"/>
      <c r="S5694" s="161"/>
      <c r="V5694" s="163"/>
      <c r="W5694" s="164"/>
      <c r="X5694" s="164"/>
    </row>
    <row r="5695" spans="10:24" x14ac:dyDescent="0.25">
      <c r="J5695">
        <v>5692</v>
      </c>
      <c r="K5695" s="43">
        <v>0.77152827197085583</v>
      </c>
      <c r="L5695">
        <v>0.49687118975840994</v>
      </c>
      <c r="M5695">
        <v>0.61219362614501238</v>
      </c>
      <c r="N5695" s="44">
        <v>0.21728195115025128</v>
      </c>
      <c r="O5695" s="161"/>
      <c r="P5695" s="162"/>
      <c r="Q5695" s="162"/>
      <c r="R5695" s="163"/>
      <c r="S5695" s="161"/>
      <c r="V5695" s="163"/>
      <c r="W5695" s="164"/>
      <c r="X5695" s="164"/>
    </row>
    <row r="5696" spans="10:24" x14ac:dyDescent="0.25">
      <c r="J5696">
        <v>5693</v>
      </c>
      <c r="K5696" s="43">
        <v>0.43698679632479098</v>
      </c>
      <c r="L5696">
        <v>0.9350398628211688</v>
      </c>
      <c r="M5696">
        <v>0.6346694552025377</v>
      </c>
      <c r="N5696" s="44">
        <v>0.81783948745419899</v>
      </c>
      <c r="O5696" s="161"/>
      <c r="P5696" s="162"/>
      <c r="Q5696" s="162"/>
      <c r="R5696" s="163"/>
      <c r="S5696" s="161"/>
      <c r="V5696" s="163"/>
      <c r="W5696" s="164"/>
      <c r="X5696" s="164"/>
    </row>
    <row r="5697" spans="10:24" x14ac:dyDescent="0.25">
      <c r="J5697">
        <v>5694</v>
      </c>
      <c r="K5697" s="43">
        <v>0.84793414917094889</v>
      </c>
      <c r="L5697">
        <v>0.16965450748707678</v>
      </c>
      <c r="M5697">
        <v>0.88074542921972765</v>
      </c>
      <c r="N5697" s="44">
        <v>0.25627424736797388</v>
      </c>
      <c r="O5697" s="161"/>
      <c r="P5697" s="162"/>
      <c r="Q5697" s="162"/>
      <c r="R5697" s="163"/>
      <c r="S5697" s="161"/>
      <c r="V5697" s="163"/>
      <c r="W5697" s="164"/>
      <c r="X5697" s="164"/>
    </row>
    <row r="5698" spans="10:24" x14ac:dyDescent="0.25">
      <c r="J5698">
        <v>5695</v>
      </c>
      <c r="K5698" s="43">
        <v>0.95910063975504389</v>
      </c>
      <c r="L5698">
        <v>4.4112966813053101E-2</v>
      </c>
      <c r="M5698">
        <v>0.49584392909025665</v>
      </c>
      <c r="N5698" s="44">
        <v>0.51754251601844392</v>
      </c>
      <c r="O5698" s="161"/>
      <c r="P5698" s="162"/>
      <c r="Q5698" s="162"/>
      <c r="R5698" s="163"/>
      <c r="S5698" s="161"/>
      <c r="V5698" s="163"/>
      <c r="W5698" s="164"/>
      <c r="X5698" s="164"/>
    </row>
    <row r="5699" spans="10:24" x14ac:dyDescent="0.25">
      <c r="J5699">
        <v>5696</v>
      </c>
      <c r="K5699" s="43">
        <v>0.10708906268639218</v>
      </c>
      <c r="L5699">
        <v>0.34244734341185068</v>
      </c>
      <c r="M5699">
        <v>0.66233944661000355</v>
      </c>
      <c r="N5699" s="44">
        <v>0.57053728410945159</v>
      </c>
      <c r="O5699" s="161"/>
      <c r="P5699" s="162"/>
      <c r="Q5699" s="162"/>
      <c r="R5699" s="163"/>
      <c r="S5699" s="161"/>
      <c r="V5699" s="163"/>
      <c r="W5699" s="164"/>
      <c r="X5699" s="164"/>
    </row>
    <row r="5700" spans="10:24" x14ac:dyDescent="0.25">
      <c r="J5700">
        <v>5697</v>
      </c>
      <c r="K5700" s="43">
        <v>0.21480326024522001</v>
      </c>
      <c r="L5700">
        <v>0.96116770790580619</v>
      </c>
      <c r="M5700">
        <v>0.58709029782246092</v>
      </c>
      <c r="N5700" s="44">
        <v>0.35592612171740068</v>
      </c>
      <c r="O5700" s="161"/>
      <c r="P5700" s="162"/>
      <c r="Q5700" s="162"/>
      <c r="R5700" s="163"/>
      <c r="S5700" s="161"/>
      <c r="V5700" s="163"/>
      <c r="W5700" s="164"/>
      <c r="X5700" s="164"/>
    </row>
    <row r="5701" spans="10:24" x14ac:dyDescent="0.25">
      <c r="J5701">
        <v>5698</v>
      </c>
      <c r="K5701" s="43">
        <v>0.76367250159025879</v>
      </c>
      <c r="L5701">
        <v>0.28842483710648681</v>
      </c>
      <c r="M5701">
        <v>0.12214801071934123</v>
      </c>
      <c r="N5701" s="44">
        <v>0.11405674385509279</v>
      </c>
      <c r="O5701" s="161"/>
      <c r="P5701" s="162"/>
      <c r="Q5701" s="162"/>
      <c r="R5701" s="163"/>
      <c r="S5701" s="161"/>
      <c r="V5701" s="163"/>
      <c r="W5701" s="164"/>
      <c r="X5701" s="164"/>
    </row>
    <row r="5702" spans="10:24" x14ac:dyDescent="0.25">
      <c r="J5702">
        <v>5699</v>
      </c>
      <c r="K5702" s="43">
        <v>0.22619809469669572</v>
      </c>
      <c r="L5702">
        <v>0.50253757240516517</v>
      </c>
      <c r="M5702">
        <v>0.48780103970539324</v>
      </c>
      <c r="N5702" s="44">
        <v>0.35742102798794995</v>
      </c>
      <c r="O5702" s="161"/>
      <c r="P5702" s="162"/>
      <c r="Q5702" s="162"/>
      <c r="R5702" s="163"/>
      <c r="S5702" s="161"/>
      <c r="V5702" s="163"/>
      <c r="W5702" s="164"/>
      <c r="X5702" s="164"/>
    </row>
    <row r="5703" spans="10:24" x14ac:dyDescent="0.25">
      <c r="J5703">
        <v>5700</v>
      </c>
      <c r="K5703" s="43">
        <v>0.71180142481143538</v>
      </c>
      <c r="L5703">
        <v>0.82389342391254083</v>
      </c>
      <c r="M5703">
        <v>0.82395112783850799</v>
      </c>
      <c r="N5703" s="44">
        <v>0.68620356512159597</v>
      </c>
      <c r="O5703" s="161"/>
      <c r="P5703" s="162"/>
      <c r="Q5703" s="162"/>
      <c r="R5703" s="163"/>
      <c r="S5703" s="161"/>
      <c r="V5703" s="163"/>
      <c r="W5703" s="164"/>
      <c r="X5703" s="164"/>
    </row>
    <row r="5704" spans="10:24" x14ac:dyDescent="0.25">
      <c r="J5704">
        <v>5701</v>
      </c>
      <c r="K5704" s="43">
        <v>0.33931675189345289</v>
      </c>
      <c r="L5704">
        <v>0.2726619240960253</v>
      </c>
      <c r="M5704">
        <v>0.88398840981221749</v>
      </c>
      <c r="N5704" s="44">
        <v>0.1179482843775449</v>
      </c>
      <c r="O5704" s="161"/>
      <c r="P5704" s="162"/>
      <c r="Q5704" s="162"/>
      <c r="R5704" s="163"/>
      <c r="S5704" s="161"/>
      <c r="V5704" s="163"/>
      <c r="W5704" s="164"/>
      <c r="X5704" s="164"/>
    </row>
    <row r="5705" spans="10:24" x14ac:dyDescent="0.25">
      <c r="J5705">
        <v>5702</v>
      </c>
      <c r="K5705" s="43">
        <v>0.14538562103896457</v>
      </c>
      <c r="L5705">
        <v>0.22154352573011693</v>
      </c>
      <c r="M5705">
        <v>0.18966294498139979</v>
      </c>
      <c r="N5705" s="44">
        <v>0.93845571976194686</v>
      </c>
      <c r="O5705" s="161"/>
      <c r="P5705" s="162"/>
      <c r="Q5705" s="162"/>
      <c r="R5705" s="163"/>
      <c r="S5705" s="161"/>
      <c r="V5705" s="163"/>
      <c r="W5705" s="164"/>
      <c r="X5705" s="164"/>
    </row>
    <row r="5706" spans="10:24" x14ac:dyDescent="0.25">
      <c r="J5706">
        <v>5703</v>
      </c>
      <c r="K5706" s="43">
        <v>0.33789483907884077</v>
      </c>
      <c r="L5706">
        <v>0.67052328815326778</v>
      </c>
      <c r="M5706">
        <v>0.20187197872921592</v>
      </c>
      <c r="N5706" s="44">
        <v>0.87834618267457099</v>
      </c>
      <c r="O5706" s="161"/>
      <c r="P5706" s="162"/>
      <c r="Q5706" s="162"/>
      <c r="R5706" s="163"/>
      <c r="S5706" s="161"/>
      <c r="V5706" s="163"/>
      <c r="W5706" s="164"/>
      <c r="X5706" s="164"/>
    </row>
    <row r="5707" spans="10:24" x14ac:dyDescent="0.25">
      <c r="J5707">
        <v>5704</v>
      </c>
      <c r="K5707" s="43">
        <v>0.74273659946664938</v>
      </c>
      <c r="L5707">
        <v>0.21223116454367008</v>
      </c>
      <c r="M5707">
        <v>2.3752107724891114E-2</v>
      </c>
      <c r="N5707" s="44">
        <v>0.36230067399039712</v>
      </c>
      <c r="O5707" s="161"/>
      <c r="P5707" s="162"/>
      <c r="Q5707" s="162"/>
      <c r="R5707" s="163"/>
      <c r="S5707" s="161"/>
      <c r="V5707" s="163"/>
      <c r="W5707" s="164"/>
      <c r="X5707" s="164"/>
    </row>
    <row r="5708" spans="10:24" x14ac:dyDescent="0.25">
      <c r="J5708">
        <v>5705</v>
      </c>
      <c r="K5708" s="43">
        <v>0.70966604643175113</v>
      </c>
      <c r="L5708">
        <v>0.17930358840203897</v>
      </c>
      <c r="M5708">
        <v>0.65520025713115593</v>
      </c>
      <c r="N5708" s="44">
        <v>0.95044565427292338</v>
      </c>
      <c r="O5708" s="161"/>
      <c r="P5708" s="162"/>
      <c r="Q5708" s="162"/>
      <c r="R5708" s="163"/>
      <c r="S5708" s="161"/>
      <c r="V5708" s="163"/>
      <c r="W5708" s="164"/>
      <c r="X5708" s="164"/>
    </row>
    <row r="5709" spans="10:24" x14ac:dyDescent="0.25">
      <c r="J5709">
        <v>5706</v>
      </c>
      <c r="K5709" s="43">
        <v>0.46847950482372636</v>
      </c>
      <c r="L5709">
        <v>7.0820819215611119E-2</v>
      </c>
      <c r="M5709">
        <v>0.92341003700423863</v>
      </c>
      <c r="N5709" s="44">
        <v>3.3570979416767677E-2</v>
      </c>
      <c r="O5709" s="161"/>
      <c r="P5709" s="162"/>
      <c r="Q5709" s="162"/>
      <c r="R5709" s="163"/>
      <c r="S5709" s="161"/>
      <c r="V5709" s="163"/>
      <c r="W5709" s="164"/>
      <c r="X5709" s="164"/>
    </row>
    <row r="5710" spans="10:24" x14ac:dyDescent="0.25">
      <c r="J5710">
        <v>5707</v>
      </c>
      <c r="K5710" s="43">
        <v>0.85129103128685724</v>
      </c>
      <c r="L5710">
        <v>0.43897108687486741</v>
      </c>
      <c r="M5710">
        <v>0.38734501152198586</v>
      </c>
      <c r="N5710" s="44">
        <v>0.44516191438002772</v>
      </c>
      <c r="O5710" s="161"/>
      <c r="P5710" s="162"/>
      <c r="Q5710" s="162"/>
      <c r="R5710" s="163"/>
      <c r="S5710" s="161"/>
      <c r="V5710" s="163"/>
      <c r="W5710" s="164"/>
      <c r="X5710" s="164"/>
    </row>
    <row r="5711" spans="10:24" x14ac:dyDescent="0.25">
      <c r="J5711">
        <v>5708</v>
      </c>
      <c r="K5711" s="43">
        <v>0.56039516221802121</v>
      </c>
      <c r="L5711">
        <v>0.29959257578453868</v>
      </c>
      <c r="M5711">
        <v>0.32118196485758721</v>
      </c>
      <c r="N5711" s="44">
        <v>0.68206172207484383</v>
      </c>
      <c r="O5711" s="161"/>
      <c r="P5711" s="162"/>
      <c r="Q5711" s="162"/>
      <c r="R5711" s="163"/>
      <c r="S5711" s="161"/>
      <c r="V5711" s="163"/>
      <c r="W5711" s="164"/>
      <c r="X5711" s="164"/>
    </row>
    <row r="5712" spans="10:24" x14ac:dyDescent="0.25">
      <c r="J5712">
        <v>5709</v>
      </c>
      <c r="K5712" s="43">
        <v>0.72130797929196278</v>
      </c>
      <c r="L5712">
        <v>8.9990988850510156E-2</v>
      </c>
      <c r="M5712">
        <v>0.45209573430561201</v>
      </c>
      <c r="N5712" s="44">
        <v>4.0379098542611458E-2</v>
      </c>
      <c r="O5712" s="161"/>
      <c r="P5712" s="162"/>
      <c r="Q5712" s="162"/>
      <c r="R5712" s="163"/>
      <c r="S5712" s="161"/>
      <c r="V5712" s="163"/>
      <c r="W5712" s="164"/>
      <c r="X5712" s="164"/>
    </row>
    <row r="5713" spans="10:24" x14ac:dyDescent="0.25">
      <c r="J5713">
        <v>5710</v>
      </c>
      <c r="K5713" s="43">
        <v>0.58421797315702217</v>
      </c>
      <c r="L5713">
        <v>0.64837938287266017</v>
      </c>
      <c r="M5713">
        <v>0.99277094066143334</v>
      </c>
      <c r="N5713" s="44">
        <v>0.81658561707968524</v>
      </c>
      <c r="O5713" s="161"/>
      <c r="P5713" s="162"/>
      <c r="Q5713" s="162"/>
      <c r="R5713" s="163"/>
      <c r="S5713" s="161"/>
      <c r="V5713" s="163"/>
      <c r="W5713" s="164"/>
      <c r="X5713" s="164"/>
    </row>
    <row r="5714" spans="10:24" x14ac:dyDescent="0.25">
      <c r="J5714">
        <v>5711</v>
      </c>
      <c r="K5714" s="43">
        <v>0.88758960804581433</v>
      </c>
      <c r="L5714">
        <v>0.78198439554392862</v>
      </c>
      <c r="M5714">
        <v>0.44159733560757009</v>
      </c>
      <c r="N5714" s="44">
        <v>0.56111672824737546</v>
      </c>
      <c r="O5714" s="161"/>
      <c r="P5714" s="162"/>
      <c r="Q5714" s="162"/>
      <c r="R5714" s="163"/>
      <c r="S5714" s="161"/>
      <c r="V5714" s="163"/>
      <c r="W5714" s="164"/>
      <c r="X5714" s="164"/>
    </row>
    <row r="5715" spans="10:24" x14ac:dyDescent="0.25">
      <c r="J5715">
        <v>5712</v>
      </c>
      <c r="K5715" s="43">
        <v>0.93978742097360546</v>
      </c>
      <c r="L5715">
        <v>0.37593366382850602</v>
      </c>
      <c r="M5715">
        <v>0.40132904892513532</v>
      </c>
      <c r="N5715" s="44">
        <v>0.97100860678409195</v>
      </c>
      <c r="O5715" s="161"/>
      <c r="P5715" s="162"/>
      <c r="Q5715" s="162"/>
      <c r="R5715" s="163"/>
      <c r="S5715" s="161"/>
      <c r="V5715" s="163"/>
      <c r="W5715" s="164"/>
      <c r="X5715" s="164"/>
    </row>
    <row r="5716" spans="10:24" x14ac:dyDescent="0.25">
      <c r="J5716">
        <v>5713</v>
      </c>
      <c r="K5716" s="43">
        <v>7.5367877537015349E-2</v>
      </c>
      <c r="L5716">
        <v>0.48243168154305105</v>
      </c>
      <c r="M5716">
        <v>0.20311693495392358</v>
      </c>
      <c r="N5716" s="44">
        <v>0.44087180478992594</v>
      </c>
      <c r="O5716" s="161"/>
      <c r="P5716" s="162"/>
      <c r="Q5716" s="162"/>
      <c r="R5716" s="163"/>
      <c r="S5716" s="161"/>
      <c r="V5716" s="163"/>
      <c r="W5716" s="164"/>
      <c r="X5716" s="164"/>
    </row>
    <row r="5717" spans="10:24" x14ac:dyDescent="0.25">
      <c r="J5717">
        <v>5714</v>
      </c>
      <c r="K5717" s="43">
        <v>0.56676826053346152</v>
      </c>
      <c r="L5717">
        <v>0.60694665472732467</v>
      </c>
      <c r="M5717">
        <v>0.51722971008058016</v>
      </c>
      <c r="N5717" s="44">
        <v>0.42459183256064614</v>
      </c>
      <c r="O5717" s="161"/>
      <c r="P5717" s="162"/>
      <c r="Q5717" s="162"/>
      <c r="R5717" s="163"/>
      <c r="S5717" s="161"/>
      <c r="V5717" s="163"/>
      <c r="W5717" s="164"/>
      <c r="X5717" s="164"/>
    </row>
    <row r="5718" spans="10:24" x14ac:dyDescent="0.25">
      <c r="J5718">
        <v>5715</v>
      </c>
      <c r="K5718" s="43">
        <v>0.72869970387826644</v>
      </c>
      <c r="L5718">
        <v>0.61819929860619216</v>
      </c>
      <c r="M5718">
        <v>0.65916391002884023</v>
      </c>
      <c r="N5718" s="44">
        <v>0.11899584967690602</v>
      </c>
      <c r="O5718" s="161"/>
      <c r="P5718" s="162"/>
      <c r="Q5718" s="162"/>
      <c r="R5718" s="163"/>
      <c r="S5718" s="161"/>
      <c r="V5718" s="163"/>
      <c r="W5718" s="164"/>
      <c r="X5718" s="164"/>
    </row>
    <row r="5719" spans="10:24" x14ac:dyDescent="0.25">
      <c r="J5719">
        <v>5716</v>
      </c>
      <c r="K5719" s="43">
        <v>5.9017538268087533E-2</v>
      </c>
      <c r="L5719">
        <v>0.92248477899210868</v>
      </c>
      <c r="M5719">
        <v>0.30370285304305766</v>
      </c>
      <c r="N5719" s="44">
        <v>0.78805677497601001</v>
      </c>
      <c r="O5719" s="161"/>
      <c r="P5719" s="162"/>
      <c r="Q5719" s="162"/>
      <c r="R5719" s="163"/>
      <c r="S5719" s="161"/>
      <c r="V5719" s="163"/>
      <c r="W5719" s="164"/>
      <c r="X5719" s="164"/>
    </row>
    <row r="5720" spans="10:24" x14ac:dyDescent="0.25">
      <c r="J5720">
        <v>5717</v>
      </c>
      <c r="K5720" s="43">
        <v>0.5062592600396566</v>
      </c>
      <c r="L5720">
        <v>0.14520502986206607</v>
      </c>
      <c r="M5720">
        <v>3.0750025951224669E-2</v>
      </c>
      <c r="N5720" s="44">
        <v>0.85941979617546893</v>
      </c>
      <c r="O5720" s="161"/>
      <c r="P5720" s="162"/>
      <c r="Q5720" s="162"/>
      <c r="R5720" s="163"/>
      <c r="S5720" s="161"/>
      <c r="V5720" s="163"/>
      <c r="W5720" s="164"/>
      <c r="X5720" s="164"/>
    </row>
    <row r="5721" spans="10:24" x14ac:dyDescent="0.25">
      <c r="J5721">
        <v>5718</v>
      </c>
      <c r="K5721" s="43">
        <v>0.88960988803244756</v>
      </c>
      <c r="L5721">
        <v>0.85190035203841974</v>
      </c>
      <c r="M5721">
        <v>3.3398288359256845E-2</v>
      </c>
      <c r="N5721" s="44">
        <v>0.20496340079660191</v>
      </c>
      <c r="O5721" s="161"/>
      <c r="P5721" s="162"/>
      <c r="Q5721" s="162"/>
      <c r="R5721" s="163"/>
      <c r="S5721" s="161"/>
      <c r="V5721" s="163"/>
      <c r="W5721" s="164"/>
      <c r="X5721" s="164"/>
    </row>
    <row r="5722" spans="10:24" x14ac:dyDescent="0.25">
      <c r="J5722">
        <v>5719</v>
      </c>
      <c r="K5722" s="43">
        <v>0.51681367120005961</v>
      </c>
      <c r="L5722">
        <v>4.957917833431591E-2</v>
      </c>
      <c r="M5722">
        <v>0.10804038835174445</v>
      </c>
      <c r="N5722" s="44">
        <v>0.44309530642182415</v>
      </c>
      <c r="O5722" s="161"/>
      <c r="P5722" s="162"/>
      <c r="Q5722" s="162"/>
      <c r="R5722" s="163"/>
      <c r="S5722" s="161"/>
      <c r="V5722" s="163"/>
      <c r="W5722" s="164"/>
      <c r="X5722" s="164"/>
    </row>
    <row r="5723" spans="10:24" x14ac:dyDescent="0.25">
      <c r="J5723">
        <v>5720</v>
      </c>
      <c r="K5723" s="43">
        <v>0.94065929074379651</v>
      </c>
      <c r="L5723">
        <v>2.1227985086464951E-3</v>
      </c>
      <c r="M5723">
        <v>5.9121872157320121E-2</v>
      </c>
      <c r="N5723" s="44">
        <v>0.91247258350803329</v>
      </c>
      <c r="O5723" s="161"/>
      <c r="P5723" s="162"/>
      <c r="Q5723" s="162"/>
      <c r="R5723" s="163"/>
      <c r="S5723" s="161"/>
      <c r="V5723" s="163"/>
      <c r="W5723" s="164"/>
      <c r="X5723" s="164"/>
    </row>
    <row r="5724" spans="10:24" x14ac:dyDescent="0.25">
      <c r="J5724">
        <v>5721</v>
      </c>
      <c r="K5724" s="43">
        <v>0.66835234024565993</v>
      </c>
      <c r="L5724">
        <v>0.4192885835127379</v>
      </c>
      <c r="M5724">
        <v>0.34029420357787066</v>
      </c>
      <c r="N5724" s="44">
        <v>0.36952465546913027</v>
      </c>
      <c r="O5724" s="161"/>
      <c r="P5724" s="162"/>
      <c r="Q5724" s="162"/>
      <c r="R5724" s="163"/>
      <c r="S5724" s="161"/>
      <c r="V5724" s="163"/>
      <c r="W5724" s="164"/>
      <c r="X5724" s="164"/>
    </row>
    <row r="5725" spans="10:24" x14ac:dyDescent="0.25">
      <c r="J5725">
        <v>5722</v>
      </c>
      <c r="K5725" s="43">
        <v>0.60451678849367374</v>
      </c>
      <c r="L5725">
        <v>0.56562185254532327</v>
      </c>
      <c r="M5725">
        <v>0.97174971237808361</v>
      </c>
      <c r="N5725" s="44">
        <v>0.8687577759027113</v>
      </c>
      <c r="O5725" s="161"/>
      <c r="P5725" s="162"/>
      <c r="Q5725" s="162"/>
      <c r="R5725" s="163"/>
      <c r="S5725" s="161"/>
      <c r="V5725" s="163"/>
      <c r="W5725" s="164"/>
      <c r="X5725" s="164"/>
    </row>
    <row r="5726" spans="10:24" x14ac:dyDescent="0.25">
      <c r="J5726">
        <v>5723</v>
      </c>
      <c r="K5726" s="43">
        <v>0.31770266160990224</v>
      </c>
      <c r="L5726">
        <v>0.83735979724083398</v>
      </c>
      <c r="M5726">
        <v>0.9681056006842147</v>
      </c>
      <c r="N5726" s="44">
        <v>0.89159531243903445</v>
      </c>
      <c r="O5726" s="161"/>
      <c r="P5726" s="162"/>
      <c r="Q5726" s="162"/>
      <c r="R5726" s="163"/>
      <c r="S5726" s="161"/>
      <c r="V5726" s="163"/>
      <c r="W5726" s="164"/>
      <c r="X5726" s="164"/>
    </row>
    <row r="5727" spans="10:24" x14ac:dyDescent="0.25">
      <c r="J5727">
        <v>5724</v>
      </c>
      <c r="K5727" s="43">
        <v>0.82889075908399801</v>
      </c>
      <c r="L5727">
        <v>0.95444268289090961</v>
      </c>
      <c r="M5727">
        <v>0.74531632155764593</v>
      </c>
      <c r="N5727" s="44">
        <v>0.56633468775196993</v>
      </c>
      <c r="O5727" s="161"/>
      <c r="P5727" s="162"/>
      <c r="Q5727" s="162"/>
      <c r="R5727" s="163"/>
      <c r="S5727" s="161"/>
      <c r="V5727" s="163"/>
      <c r="W5727" s="164"/>
      <c r="X5727" s="164"/>
    </row>
    <row r="5728" spans="10:24" x14ac:dyDescent="0.25">
      <c r="J5728">
        <v>5725</v>
      </c>
      <c r="K5728" s="43">
        <v>0.92982309744570291</v>
      </c>
      <c r="L5728">
        <v>0.48385621570345227</v>
      </c>
      <c r="M5728">
        <v>0.62121945057135308</v>
      </c>
      <c r="N5728" s="44">
        <v>0.52116020531746077</v>
      </c>
      <c r="O5728" s="161"/>
      <c r="P5728" s="162"/>
      <c r="Q5728" s="162"/>
      <c r="R5728" s="163"/>
      <c r="S5728" s="161"/>
      <c r="V5728" s="163"/>
      <c r="W5728" s="164"/>
      <c r="X5728" s="164"/>
    </row>
    <row r="5729" spans="10:24" x14ac:dyDescent="0.25">
      <c r="J5729">
        <v>5726</v>
      </c>
      <c r="K5729" s="43">
        <v>0.77968870778202237</v>
      </c>
      <c r="L5729">
        <v>0.90800829346761891</v>
      </c>
      <c r="M5729">
        <v>0.39871566185255025</v>
      </c>
      <c r="N5729" s="44">
        <v>0.46176512124599889</v>
      </c>
      <c r="O5729" s="161"/>
      <c r="P5729" s="162"/>
      <c r="Q5729" s="162"/>
      <c r="R5729" s="163"/>
      <c r="S5729" s="161"/>
      <c r="V5729" s="163"/>
      <c r="W5729" s="164"/>
      <c r="X5729" s="164"/>
    </row>
    <row r="5730" spans="10:24" x14ac:dyDescent="0.25">
      <c r="J5730">
        <v>5727</v>
      </c>
      <c r="K5730" s="43">
        <v>0.58562663944841997</v>
      </c>
      <c r="L5730">
        <v>0.72389143216600038</v>
      </c>
      <c r="M5730">
        <v>0.68259829854069465</v>
      </c>
      <c r="N5730" s="44">
        <v>0.83718137983127372</v>
      </c>
      <c r="O5730" s="161"/>
      <c r="P5730" s="162"/>
      <c r="Q5730" s="162"/>
      <c r="R5730" s="163"/>
      <c r="S5730" s="161"/>
      <c r="V5730" s="163"/>
      <c r="W5730" s="164"/>
      <c r="X5730" s="164"/>
    </row>
    <row r="5731" spans="10:24" x14ac:dyDescent="0.25">
      <c r="J5731">
        <v>5728</v>
      </c>
      <c r="K5731" s="43">
        <v>0.70632256700029938</v>
      </c>
      <c r="L5731">
        <v>8.4137078371046115E-2</v>
      </c>
      <c r="M5731">
        <v>0.73757211924464017</v>
      </c>
      <c r="N5731" s="44">
        <v>0.32858718885267046</v>
      </c>
      <c r="O5731" s="161"/>
      <c r="P5731" s="162"/>
      <c r="Q5731" s="162"/>
      <c r="R5731" s="163"/>
      <c r="S5731" s="161"/>
      <c r="V5731" s="163"/>
      <c r="W5731" s="164"/>
      <c r="X5731" s="164"/>
    </row>
    <row r="5732" spans="10:24" x14ac:dyDescent="0.25">
      <c r="J5732">
        <v>5729</v>
      </c>
      <c r="K5732" s="43">
        <v>0.5982880167583865</v>
      </c>
      <c r="L5732">
        <v>0.99632456641440537</v>
      </c>
      <c r="M5732">
        <v>0.40701371839029599</v>
      </c>
      <c r="N5732" s="44">
        <v>5.0972108037448116E-2</v>
      </c>
      <c r="O5732" s="161"/>
      <c r="P5732" s="162"/>
      <c r="Q5732" s="162"/>
      <c r="R5732" s="163"/>
      <c r="S5732" s="161"/>
      <c r="V5732" s="163"/>
      <c r="W5732" s="164"/>
      <c r="X5732" s="164"/>
    </row>
    <row r="5733" spans="10:24" x14ac:dyDescent="0.25">
      <c r="J5733">
        <v>5730</v>
      </c>
      <c r="K5733" s="43">
        <v>0.72702910170623047</v>
      </c>
      <c r="L5733">
        <v>0.95795376991802239</v>
      </c>
      <c r="M5733">
        <v>0.33892116999804778</v>
      </c>
      <c r="N5733" s="44">
        <v>0.25308043277546632</v>
      </c>
      <c r="O5733" s="161"/>
      <c r="P5733" s="162"/>
      <c r="Q5733" s="162"/>
      <c r="R5733" s="163"/>
      <c r="S5733" s="161"/>
      <c r="V5733" s="163"/>
      <c r="W5733" s="164"/>
      <c r="X5733" s="164"/>
    </row>
    <row r="5734" spans="10:24" x14ac:dyDescent="0.25">
      <c r="J5734">
        <v>5731</v>
      </c>
      <c r="K5734" s="43">
        <v>0.51776916184467048</v>
      </c>
      <c r="L5734">
        <v>0.89871586891331789</v>
      </c>
      <c r="M5734">
        <v>0.15354189840263666</v>
      </c>
      <c r="N5734" s="44">
        <v>0.86357054040809278</v>
      </c>
      <c r="O5734" s="161"/>
      <c r="P5734" s="162"/>
      <c r="Q5734" s="162"/>
      <c r="R5734" s="163"/>
      <c r="S5734" s="161"/>
      <c r="V5734" s="163"/>
      <c r="W5734" s="164"/>
      <c r="X5734" s="164"/>
    </row>
    <row r="5735" spans="10:24" x14ac:dyDescent="0.25">
      <c r="J5735">
        <v>5732</v>
      </c>
      <c r="K5735" s="43">
        <v>0.46299166248148671</v>
      </c>
      <c r="L5735">
        <v>0.66601456327774933</v>
      </c>
      <c r="M5735">
        <v>0.76842517610010508</v>
      </c>
      <c r="N5735" s="44">
        <v>0.84554247560879625</v>
      </c>
      <c r="O5735" s="161"/>
      <c r="P5735" s="162"/>
      <c r="Q5735" s="162"/>
      <c r="R5735" s="163"/>
      <c r="S5735" s="161"/>
      <c r="V5735" s="163"/>
      <c r="W5735" s="164"/>
      <c r="X5735" s="164"/>
    </row>
    <row r="5736" spans="10:24" x14ac:dyDescent="0.25">
      <c r="J5736">
        <v>5733</v>
      </c>
      <c r="K5736" s="43">
        <v>0.93742055753077536</v>
      </c>
      <c r="L5736">
        <v>0.8732711849429402</v>
      </c>
      <c r="M5736">
        <v>0.89349881792857466</v>
      </c>
      <c r="N5736" s="44">
        <v>0.83966001638231214</v>
      </c>
      <c r="O5736" s="161"/>
      <c r="P5736" s="162"/>
      <c r="Q5736" s="162"/>
      <c r="R5736" s="163"/>
      <c r="S5736" s="161"/>
      <c r="V5736" s="163"/>
      <c r="W5736" s="164"/>
      <c r="X5736" s="164"/>
    </row>
    <row r="5737" spans="10:24" x14ac:dyDescent="0.25">
      <c r="J5737">
        <v>5734</v>
      </c>
      <c r="K5737" s="43">
        <v>0.23301933098016325</v>
      </c>
      <c r="L5737">
        <v>0.66798078767858127</v>
      </c>
      <c r="M5737">
        <v>0.20422256375844039</v>
      </c>
      <c r="N5737" s="44">
        <v>0.88604561615160382</v>
      </c>
      <c r="O5737" s="161"/>
      <c r="P5737" s="162"/>
      <c r="Q5737" s="162"/>
      <c r="R5737" s="163"/>
      <c r="S5737" s="161"/>
      <c r="V5737" s="163"/>
      <c r="W5737" s="164"/>
      <c r="X5737" s="164"/>
    </row>
    <row r="5738" spans="10:24" x14ac:dyDescent="0.25">
      <c r="J5738">
        <v>5735</v>
      </c>
      <c r="K5738" s="43">
        <v>0.86821575648516369</v>
      </c>
      <c r="L5738">
        <v>0.55466183335368868</v>
      </c>
      <c r="M5738">
        <v>0.79584470516671624</v>
      </c>
      <c r="N5738" s="44">
        <v>0.66413948887787611</v>
      </c>
      <c r="O5738" s="161"/>
      <c r="P5738" s="162"/>
      <c r="Q5738" s="162"/>
      <c r="R5738" s="163"/>
      <c r="S5738" s="161"/>
      <c r="V5738" s="163"/>
      <c r="W5738" s="164"/>
      <c r="X5738" s="164"/>
    </row>
    <row r="5739" spans="10:24" x14ac:dyDescent="0.25">
      <c r="J5739">
        <v>5736</v>
      </c>
      <c r="K5739" s="43">
        <v>0.89153561431287121</v>
      </c>
      <c r="L5739">
        <v>0.46262731679311986</v>
      </c>
      <c r="M5739">
        <v>0.76414047063808144</v>
      </c>
      <c r="N5739" s="44">
        <v>0.83933110290346991</v>
      </c>
      <c r="O5739" s="161"/>
      <c r="P5739" s="162"/>
      <c r="Q5739" s="162"/>
      <c r="R5739" s="163"/>
      <c r="S5739" s="161"/>
      <c r="V5739" s="163"/>
      <c r="W5739" s="164"/>
      <c r="X5739" s="164"/>
    </row>
    <row r="5740" spans="10:24" x14ac:dyDescent="0.25">
      <c r="J5740">
        <v>5737</v>
      </c>
      <c r="K5740" s="43">
        <v>0.85699175725253551</v>
      </c>
      <c r="L5740">
        <v>0.21758217993923601</v>
      </c>
      <c r="M5740">
        <v>0.21224205833114052</v>
      </c>
      <c r="N5740" s="44">
        <v>0.41083748203310821</v>
      </c>
      <c r="O5740" s="161"/>
      <c r="P5740" s="162"/>
      <c r="Q5740" s="162"/>
      <c r="R5740" s="163"/>
      <c r="S5740" s="161"/>
      <c r="V5740" s="163"/>
      <c r="W5740" s="164"/>
      <c r="X5740" s="164"/>
    </row>
    <row r="5741" spans="10:24" x14ac:dyDescent="0.25">
      <c r="J5741">
        <v>5738</v>
      </c>
      <c r="K5741" s="43">
        <v>0.63544291620420879</v>
      </c>
      <c r="L5741">
        <v>0.43425251676920984</v>
      </c>
      <c r="M5741">
        <v>0.74730960507368127</v>
      </c>
      <c r="N5741" s="44">
        <v>0.43708935305723107</v>
      </c>
      <c r="O5741" s="161"/>
      <c r="P5741" s="162"/>
      <c r="Q5741" s="162"/>
      <c r="R5741" s="163"/>
      <c r="S5741" s="161"/>
      <c r="V5741" s="163"/>
      <c r="W5741" s="164"/>
      <c r="X5741" s="164"/>
    </row>
    <row r="5742" spans="10:24" x14ac:dyDescent="0.25">
      <c r="J5742">
        <v>5739</v>
      </c>
      <c r="K5742" s="43">
        <v>0.50569037516323923</v>
      </c>
      <c r="L5742">
        <v>0.56030680255054366</v>
      </c>
      <c r="M5742">
        <v>0.36031955856185072</v>
      </c>
      <c r="N5742" s="44">
        <v>0.15113468530695884</v>
      </c>
      <c r="O5742" s="161"/>
      <c r="P5742" s="162"/>
      <c r="Q5742" s="162"/>
      <c r="R5742" s="163"/>
      <c r="S5742" s="161"/>
      <c r="V5742" s="163"/>
      <c r="W5742" s="164"/>
      <c r="X5742" s="164"/>
    </row>
    <row r="5743" spans="10:24" x14ac:dyDescent="0.25">
      <c r="J5743">
        <v>5740</v>
      </c>
      <c r="K5743" s="43">
        <v>0.44285548119734075</v>
      </c>
      <c r="L5743">
        <v>0.99537833407561171</v>
      </c>
      <c r="M5743">
        <v>0.41117963099839339</v>
      </c>
      <c r="N5743" s="44">
        <v>0.99101530437254637</v>
      </c>
      <c r="O5743" s="161"/>
      <c r="P5743" s="162"/>
      <c r="Q5743" s="162"/>
      <c r="R5743" s="163"/>
      <c r="S5743" s="161"/>
      <c r="V5743" s="163"/>
      <c r="W5743" s="164"/>
      <c r="X5743" s="164"/>
    </row>
    <row r="5744" spans="10:24" x14ac:dyDescent="0.25">
      <c r="J5744">
        <v>5741</v>
      </c>
      <c r="K5744" s="43">
        <v>0.21162963269087909</v>
      </c>
      <c r="L5744">
        <v>4.2666145804280742E-2</v>
      </c>
      <c r="M5744">
        <v>0.84011788631762607</v>
      </c>
      <c r="N5744" s="44">
        <v>0.71062604062543067</v>
      </c>
      <c r="O5744" s="161"/>
      <c r="P5744" s="162"/>
      <c r="Q5744" s="162"/>
      <c r="R5744" s="163"/>
      <c r="S5744" s="161"/>
      <c r="V5744" s="163"/>
      <c r="W5744" s="164"/>
      <c r="X5744" s="164"/>
    </row>
    <row r="5745" spans="10:24" x14ac:dyDescent="0.25">
      <c r="J5745">
        <v>5742</v>
      </c>
      <c r="K5745" s="43">
        <v>0.93488276351549282</v>
      </c>
      <c r="L5745">
        <v>0.86513595366747231</v>
      </c>
      <c r="M5745">
        <v>0.95226320948572762</v>
      </c>
      <c r="N5745" s="44">
        <v>0.51733019963496785</v>
      </c>
      <c r="O5745" s="161"/>
      <c r="P5745" s="162"/>
      <c r="Q5745" s="162"/>
      <c r="R5745" s="163"/>
      <c r="S5745" s="161"/>
      <c r="V5745" s="163"/>
      <c r="W5745" s="164"/>
      <c r="X5745" s="164"/>
    </row>
    <row r="5746" spans="10:24" x14ac:dyDescent="0.25">
      <c r="J5746">
        <v>5743</v>
      </c>
      <c r="K5746" s="43">
        <v>0.5367289988301589</v>
      </c>
      <c r="L5746">
        <v>0.76291687666465713</v>
      </c>
      <c r="M5746">
        <v>0.78039537697328609</v>
      </c>
      <c r="N5746" s="44">
        <v>9.7949333987612519E-4</v>
      </c>
      <c r="O5746" s="161"/>
      <c r="P5746" s="162"/>
      <c r="Q5746" s="162"/>
      <c r="R5746" s="163"/>
      <c r="S5746" s="161"/>
      <c r="V5746" s="163"/>
      <c r="W5746" s="164"/>
      <c r="X5746" s="164"/>
    </row>
    <row r="5747" spans="10:24" x14ac:dyDescent="0.25">
      <c r="J5747">
        <v>5744</v>
      </c>
      <c r="K5747" s="43">
        <v>0.21556018870346716</v>
      </c>
      <c r="L5747">
        <v>8.5630744932627678E-2</v>
      </c>
      <c r="M5747">
        <v>0.63369870384720151</v>
      </c>
      <c r="N5747" s="44">
        <v>0.4917540158409075</v>
      </c>
      <c r="O5747" s="161"/>
      <c r="P5747" s="162"/>
      <c r="Q5747" s="162"/>
      <c r="R5747" s="163"/>
      <c r="S5747" s="161"/>
      <c r="V5747" s="163"/>
      <c r="W5747" s="164"/>
      <c r="X5747" s="164"/>
    </row>
    <row r="5748" spans="10:24" x14ac:dyDescent="0.25">
      <c r="J5748">
        <v>5745</v>
      </c>
      <c r="K5748" s="43">
        <v>0.57000281361608673</v>
      </c>
      <c r="L5748">
        <v>2.4378546206445084E-2</v>
      </c>
      <c r="M5748">
        <v>0.45170958682675821</v>
      </c>
      <c r="N5748" s="44">
        <v>0.9972737191187192</v>
      </c>
      <c r="O5748" s="161"/>
      <c r="P5748" s="162"/>
      <c r="Q5748" s="162"/>
      <c r="R5748" s="163"/>
      <c r="S5748" s="161"/>
      <c r="V5748" s="163"/>
      <c r="W5748" s="164"/>
      <c r="X5748" s="164"/>
    </row>
    <row r="5749" spans="10:24" x14ac:dyDescent="0.25">
      <c r="J5749">
        <v>5746</v>
      </c>
      <c r="K5749" s="43">
        <v>0.49682877519459212</v>
      </c>
      <c r="L5749">
        <v>0.85991661786730933</v>
      </c>
      <c r="M5749">
        <v>0.36035062934051976</v>
      </c>
      <c r="N5749" s="44">
        <v>0.87965256159518079</v>
      </c>
      <c r="O5749" s="161"/>
      <c r="P5749" s="162"/>
      <c r="Q5749" s="162"/>
      <c r="R5749" s="163"/>
      <c r="S5749" s="161"/>
      <c r="V5749" s="163"/>
      <c r="W5749" s="164"/>
      <c r="X5749" s="164"/>
    </row>
    <row r="5750" spans="10:24" x14ac:dyDescent="0.25">
      <c r="J5750">
        <v>5747</v>
      </c>
      <c r="K5750" s="43">
        <v>0.22493080193999793</v>
      </c>
      <c r="L5750">
        <v>0.49065314845723162</v>
      </c>
      <c r="M5750">
        <v>2.9856101320055339E-2</v>
      </c>
      <c r="N5750" s="44">
        <v>0.96639601008380982</v>
      </c>
      <c r="O5750" s="161"/>
      <c r="P5750" s="162"/>
      <c r="Q5750" s="162"/>
      <c r="R5750" s="163"/>
      <c r="S5750" s="161"/>
      <c r="V5750" s="163"/>
      <c r="W5750" s="164"/>
      <c r="X5750" s="164"/>
    </row>
    <row r="5751" spans="10:24" x14ac:dyDescent="0.25">
      <c r="J5751">
        <v>5748</v>
      </c>
      <c r="K5751" s="43">
        <v>0.17360965783060311</v>
      </c>
      <c r="L5751">
        <v>0.25965152338433939</v>
      </c>
      <c r="M5751">
        <v>0.74051026925836261</v>
      </c>
      <c r="N5751" s="44">
        <v>0.83278954781706305</v>
      </c>
      <c r="O5751" s="161"/>
      <c r="P5751" s="162"/>
      <c r="Q5751" s="162"/>
      <c r="R5751" s="163"/>
      <c r="S5751" s="161"/>
      <c r="V5751" s="163"/>
      <c r="W5751" s="164"/>
      <c r="X5751" s="164"/>
    </row>
    <row r="5752" spans="10:24" x14ac:dyDescent="0.25">
      <c r="J5752">
        <v>5749</v>
      </c>
      <c r="K5752" s="43">
        <v>0.68878185659979674</v>
      </c>
      <c r="L5752">
        <v>0.64160188365306325</v>
      </c>
      <c r="M5752">
        <v>0.88559233008523031</v>
      </c>
      <c r="N5752" s="44">
        <v>0.87330851004824717</v>
      </c>
      <c r="O5752" s="161"/>
      <c r="P5752" s="162"/>
      <c r="Q5752" s="162"/>
      <c r="R5752" s="163"/>
      <c r="S5752" s="161"/>
      <c r="V5752" s="163"/>
      <c r="W5752" s="164"/>
      <c r="X5752" s="164"/>
    </row>
    <row r="5753" spans="10:24" x14ac:dyDescent="0.25">
      <c r="J5753">
        <v>5750</v>
      </c>
      <c r="K5753" s="43">
        <v>0.40883196241669384</v>
      </c>
      <c r="L5753">
        <v>0.25358835074025565</v>
      </c>
      <c r="M5753">
        <v>0.25928726638862853</v>
      </c>
      <c r="N5753" s="44">
        <v>0.95281410204844763</v>
      </c>
      <c r="O5753" s="161"/>
      <c r="P5753" s="162"/>
      <c r="Q5753" s="162"/>
      <c r="R5753" s="163"/>
      <c r="S5753" s="161"/>
      <c r="V5753" s="163"/>
      <c r="W5753" s="164"/>
      <c r="X5753" s="164"/>
    </row>
    <row r="5754" spans="10:24" x14ac:dyDescent="0.25">
      <c r="J5754">
        <v>5751</v>
      </c>
      <c r="K5754" s="43">
        <v>0.50336452222997607</v>
      </c>
      <c r="L5754">
        <v>0.40065865757400376</v>
      </c>
      <c r="M5754">
        <v>0.30868380437462639</v>
      </c>
      <c r="N5754" s="44">
        <v>0.69658229943187377</v>
      </c>
      <c r="O5754" s="161"/>
      <c r="P5754" s="162"/>
      <c r="Q5754" s="162"/>
      <c r="R5754" s="163"/>
      <c r="S5754" s="161"/>
      <c r="V5754" s="163"/>
      <c r="W5754" s="164"/>
      <c r="X5754" s="164"/>
    </row>
    <row r="5755" spans="10:24" x14ac:dyDescent="0.25">
      <c r="J5755">
        <v>5752</v>
      </c>
      <c r="K5755" s="43">
        <v>0.16276962384306759</v>
      </c>
      <c r="L5755">
        <v>0.71471619031676581</v>
      </c>
      <c r="M5755">
        <v>0.1184233635617491</v>
      </c>
      <c r="N5755" s="44">
        <v>0.48352118046941461</v>
      </c>
      <c r="O5755" s="161"/>
      <c r="P5755" s="162"/>
      <c r="Q5755" s="162"/>
      <c r="R5755" s="163"/>
      <c r="S5755" s="161"/>
      <c r="V5755" s="163"/>
      <c r="W5755" s="164"/>
      <c r="X5755" s="164"/>
    </row>
    <row r="5756" spans="10:24" x14ac:dyDescent="0.25">
      <c r="J5756">
        <v>5753</v>
      </c>
      <c r="K5756" s="43">
        <v>0.59046384753459091</v>
      </c>
      <c r="L5756">
        <v>0.58527651630036337</v>
      </c>
      <c r="M5756">
        <v>0.19798174024648529</v>
      </c>
      <c r="N5756" s="44">
        <v>0.64315550113762876</v>
      </c>
      <c r="O5756" s="161"/>
      <c r="P5756" s="162"/>
      <c r="Q5756" s="162"/>
      <c r="R5756" s="163"/>
      <c r="S5756" s="161"/>
      <c r="V5756" s="163"/>
      <c r="W5756" s="164"/>
      <c r="X5756" s="164"/>
    </row>
    <row r="5757" spans="10:24" x14ac:dyDescent="0.25">
      <c r="J5757">
        <v>5754</v>
      </c>
      <c r="K5757" s="43">
        <v>0.37850482421006038</v>
      </c>
      <c r="L5757">
        <v>0.48395234882547467</v>
      </c>
      <c r="M5757">
        <v>0.98030862685776765</v>
      </c>
      <c r="N5757" s="44">
        <v>0.16639720350119613</v>
      </c>
      <c r="O5757" s="161"/>
      <c r="P5757" s="162"/>
      <c r="Q5757" s="162"/>
      <c r="R5757" s="163"/>
      <c r="S5757" s="161"/>
      <c r="V5757" s="163"/>
      <c r="W5757" s="164"/>
      <c r="X5757" s="164"/>
    </row>
    <row r="5758" spans="10:24" x14ac:dyDescent="0.25">
      <c r="J5758">
        <v>5755</v>
      </c>
      <c r="K5758" s="43">
        <v>0.63960735027906757</v>
      </c>
      <c r="L5758">
        <v>0.12948070088771557</v>
      </c>
      <c r="M5758">
        <v>2.9117267300898586E-2</v>
      </c>
      <c r="N5758" s="44">
        <v>0.56563169693223303</v>
      </c>
      <c r="O5758" s="161"/>
      <c r="P5758" s="162"/>
      <c r="Q5758" s="162"/>
      <c r="R5758" s="163"/>
      <c r="S5758" s="161"/>
      <c r="V5758" s="163"/>
      <c r="W5758" s="164"/>
      <c r="X5758" s="164"/>
    </row>
    <row r="5759" spans="10:24" x14ac:dyDescent="0.25">
      <c r="J5759">
        <v>5756</v>
      </c>
      <c r="K5759" s="43">
        <v>0.46221023435631026</v>
      </c>
      <c r="L5759">
        <v>0.1337178348405339</v>
      </c>
      <c r="M5759">
        <v>0.73973429059029694</v>
      </c>
      <c r="N5759" s="44">
        <v>0.90621902615947103</v>
      </c>
      <c r="O5759" s="161"/>
      <c r="P5759" s="162"/>
      <c r="Q5759" s="162"/>
      <c r="R5759" s="163"/>
      <c r="S5759" s="161"/>
      <c r="V5759" s="163"/>
      <c r="W5759" s="164"/>
      <c r="X5759" s="164"/>
    </row>
    <row r="5760" spans="10:24" x14ac:dyDescent="0.25">
      <c r="J5760">
        <v>5757</v>
      </c>
      <c r="K5760" s="43">
        <v>0.68470499386257822</v>
      </c>
      <c r="L5760">
        <v>0.83083214308853837</v>
      </c>
      <c r="M5760">
        <v>0.86051158934538474</v>
      </c>
      <c r="N5760" s="44">
        <v>0.62402832187335255</v>
      </c>
      <c r="O5760" s="161"/>
      <c r="P5760" s="162"/>
      <c r="Q5760" s="162"/>
      <c r="R5760" s="163"/>
      <c r="S5760" s="161"/>
      <c r="V5760" s="163"/>
      <c r="W5760" s="164"/>
      <c r="X5760" s="164"/>
    </row>
    <row r="5761" spans="10:24" x14ac:dyDescent="0.25">
      <c r="J5761">
        <v>5758</v>
      </c>
      <c r="K5761" s="43">
        <v>0.5440087848193903</v>
      </c>
      <c r="L5761">
        <v>0.38924006373208753</v>
      </c>
      <c r="M5761">
        <v>8.6873989382976413E-2</v>
      </c>
      <c r="N5761" s="44">
        <v>0.11770165649838604</v>
      </c>
      <c r="O5761" s="161"/>
      <c r="P5761" s="162"/>
      <c r="Q5761" s="162"/>
      <c r="R5761" s="163"/>
      <c r="S5761" s="161"/>
      <c r="V5761" s="163"/>
      <c r="W5761" s="164"/>
      <c r="X5761" s="164"/>
    </row>
    <row r="5762" spans="10:24" x14ac:dyDescent="0.25">
      <c r="J5762">
        <v>5759</v>
      </c>
      <c r="K5762" s="43">
        <v>0.50904840568593657</v>
      </c>
      <c r="L5762">
        <v>0.89852339794633251</v>
      </c>
      <c r="M5762">
        <v>9.5274387218331702E-2</v>
      </c>
      <c r="N5762" s="44">
        <v>0.39234493469709664</v>
      </c>
      <c r="O5762" s="161"/>
      <c r="P5762" s="162"/>
      <c r="Q5762" s="162"/>
      <c r="R5762" s="163"/>
      <c r="S5762" s="161"/>
      <c r="V5762" s="163"/>
      <c r="W5762" s="164"/>
      <c r="X5762" s="164"/>
    </row>
    <row r="5763" spans="10:24" x14ac:dyDescent="0.25">
      <c r="J5763">
        <v>5760</v>
      </c>
      <c r="K5763" s="43">
        <v>0.53113429820347391</v>
      </c>
      <c r="L5763">
        <v>0.9339924823822644</v>
      </c>
      <c r="M5763">
        <v>0.42395112181349692</v>
      </c>
      <c r="N5763" s="44">
        <v>0.76035382765198301</v>
      </c>
      <c r="O5763" s="161"/>
      <c r="P5763" s="162"/>
      <c r="Q5763" s="162"/>
      <c r="R5763" s="163"/>
      <c r="S5763" s="161"/>
      <c r="V5763" s="163"/>
      <c r="W5763" s="164"/>
      <c r="X5763" s="164"/>
    </row>
    <row r="5764" spans="10:24" x14ac:dyDescent="0.25">
      <c r="J5764">
        <v>5761</v>
      </c>
      <c r="K5764" s="43">
        <v>0.49070541158200942</v>
      </c>
      <c r="L5764">
        <v>0.89559081462513213</v>
      </c>
      <c r="M5764">
        <v>0.77910389329719376</v>
      </c>
      <c r="N5764" s="44">
        <v>2.2283842208367988E-2</v>
      </c>
      <c r="O5764" s="161"/>
      <c r="P5764" s="162"/>
      <c r="Q5764" s="162"/>
      <c r="R5764" s="163"/>
      <c r="S5764" s="161"/>
      <c r="V5764" s="163"/>
      <c r="W5764" s="164"/>
      <c r="X5764" s="164"/>
    </row>
    <row r="5765" spans="10:24" x14ac:dyDescent="0.25">
      <c r="J5765">
        <v>5762</v>
      </c>
      <c r="K5765" s="43">
        <v>0.26129970454488172</v>
      </c>
      <c r="L5765">
        <v>0.88157231582949536</v>
      </c>
      <c r="M5765">
        <v>3.1900284037382987E-2</v>
      </c>
      <c r="N5765" s="44">
        <v>0.34107966851428961</v>
      </c>
      <c r="O5765" s="161"/>
      <c r="P5765" s="162"/>
      <c r="Q5765" s="162"/>
      <c r="R5765" s="163"/>
      <c r="S5765" s="161"/>
      <c r="V5765" s="163"/>
      <c r="W5765" s="164"/>
      <c r="X5765" s="164"/>
    </row>
    <row r="5766" spans="10:24" x14ac:dyDescent="0.25">
      <c r="J5766">
        <v>5763</v>
      </c>
      <c r="K5766" s="43">
        <v>0.57124305908019091</v>
      </c>
      <c r="L5766">
        <v>0.17209645064029844</v>
      </c>
      <c r="M5766">
        <v>0.38225634384238949</v>
      </c>
      <c r="N5766" s="44">
        <v>0.87514296115494594</v>
      </c>
      <c r="O5766" s="161"/>
      <c r="P5766" s="162"/>
      <c r="Q5766" s="162"/>
      <c r="R5766" s="163"/>
      <c r="S5766" s="161"/>
      <c r="V5766" s="163"/>
      <c r="W5766" s="164"/>
      <c r="X5766" s="164"/>
    </row>
    <row r="5767" spans="10:24" x14ac:dyDescent="0.25">
      <c r="J5767">
        <v>5764</v>
      </c>
      <c r="K5767" s="43">
        <v>0.78472227249264181</v>
      </c>
      <c r="L5767">
        <v>0.12202875616451769</v>
      </c>
      <c r="M5767">
        <v>1.1104671595231874E-2</v>
      </c>
      <c r="N5767" s="44">
        <v>0.22438665953383186</v>
      </c>
      <c r="O5767" s="161"/>
      <c r="P5767" s="162"/>
      <c r="Q5767" s="162"/>
      <c r="R5767" s="163"/>
      <c r="S5767" s="161"/>
      <c r="V5767" s="163"/>
      <c r="W5767" s="164"/>
      <c r="X5767" s="164"/>
    </row>
    <row r="5768" spans="10:24" x14ac:dyDescent="0.25">
      <c r="J5768">
        <v>5765</v>
      </c>
      <c r="K5768" s="43">
        <v>8.0647468169974368E-2</v>
      </c>
      <c r="L5768">
        <v>0.20287881054925727</v>
      </c>
      <c r="M5768">
        <v>0.87856959836194171</v>
      </c>
      <c r="N5768" s="44">
        <v>0.1067081711677591</v>
      </c>
      <c r="O5768" s="161"/>
      <c r="P5768" s="162"/>
      <c r="Q5768" s="162"/>
      <c r="R5768" s="163"/>
      <c r="S5768" s="161"/>
      <c r="V5768" s="163"/>
      <c r="W5768" s="164"/>
      <c r="X5768" s="164"/>
    </row>
    <row r="5769" spans="10:24" x14ac:dyDescent="0.25">
      <c r="J5769">
        <v>5766</v>
      </c>
      <c r="K5769" s="43">
        <v>0.4656359418547793</v>
      </c>
      <c r="L5769">
        <v>0.52058377514446774</v>
      </c>
      <c r="M5769">
        <v>0.68439843782873311</v>
      </c>
      <c r="N5769" s="44">
        <v>1.064106462078096E-2</v>
      </c>
      <c r="O5769" s="161"/>
      <c r="P5769" s="162"/>
      <c r="Q5769" s="162"/>
      <c r="R5769" s="163"/>
      <c r="S5769" s="161"/>
      <c r="V5769" s="163"/>
      <c r="W5769" s="164"/>
      <c r="X5769" s="164"/>
    </row>
    <row r="5770" spans="10:24" x14ac:dyDescent="0.25">
      <c r="J5770">
        <v>5767</v>
      </c>
      <c r="K5770" s="43">
        <v>0.97845225483690734</v>
      </c>
      <c r="L5770">
        <v>0.58103423791289111</v>
      </c>
      <c r="M5770">
        <v>0.47617160030065953</v>
      </c>
      <c r="N5770" s="44">
        <v>8.9197277649005757E-2</v>
      </c>
      <c r="O5770" s="161"/>
      <c r="P5770" s="162"/>
      <c r="Q5770" s="162"/>
      <c r="R5770" s="163"/>
      <c r="S5770" s="161"/>
      <c r="V5770" s="163"/>
      <c r="W5770" s="164"/>
      <c r="X5770" s="164"/>
    </row>
    <row r="5771" spans="10:24" x14ac:dyDescent="0.25">
      <c r="J5771">
        <v>5768</v>
      </c>
      <c r="K5771" s="43">
        <v>0.33561827414079592</v>
      </c>
      <c r="L5771">
        <v>0.62916162106073625</v>
      </c>
      <c r="M5771">
        <v>0.44102179604564651</v>
      </c>
      <c r="N5771" s="44">
        <v>0.64572514773627965</v>
      </c>
      <c r="O5771" s="161"/>
      <c r="P5771" s="162"/>
      <c r="Q5771" s="162"/>
      <c r="R5771" s="163"/>
      <c r="S5771" s="161"/>
      <c r="V5771" s="163"/>
      <c r="W5771" s="164"/>
      <c r="X5771" s="164"/>
    </row>
    <row r="5772" spans="10:24" x14ac:dyDescent="0.25">
      <c r="J5772">
        <v>5769</v>
      </c>
      <c r="K5772" s="43">
        <v>0.45118880291670993</v>
      </c>
      <c r="L5772">
        <v>0.25479265983269295</v>
      </c>
      <c r="M5772">
        <v>0.25921922054031155</v>
      </c>
      <c r="N5772" s="44">
        <v>0.29203057462096671</v>
      </c>
      <c r="O5772" s="161"/>
      <c r="P5772" s="162"/>
      <c r="Q5772" s="162"/>
      <c r="R5772" s="163"/>
      <c r="S5772" s="161"/>
      <c r="V5772" s="163"/>
      <c r="W5772" s="164"/>
      <c r="X5772" s="164"/>
    </row>
    <row r="5773" spans="10:24" x14ac:dyDescent="0.25">
      <c r="J5773">
        <v>5770</v>
      </c>
      <c r="K5773" s="43">
        <v>0.33248402435443003</v>
      </c>
      <c r="L5773">
        <v>0.90398051760300702</v>
      </c>
      <c r="M5773">
        <v>0.41171063851372391</v>
      </c>
      <c r="N5773" s="44">
        <v>0.96591925078633112</v>
      </c>
      <c r="O5773" s="161"/>
      <c r="P5773" s="162"/>
      <c r="Q5773" s="162"/>
      <c r="R5773" s="163"/>
      <c r="S5773" s="161"/>
      <c r="V5773" s="163"/>
      <c r="W5773" s="164"/>
      <c r="X5773" s="164"/>
    </row>
    <row r="5774" spans="10:24" x14ac:dyDescent="0.25">
      <c r="J5774">
        <v>5771</v>
      </c>
      <c r="K5774" s="43">
        <v>0.98789502856007838</v>
      </c>
      <c r="L5774">
        <v>8.9380056227698623E-2</v>
      </c>
      <c r="M5774">
        <v>0.23483941879958092</v>
      </c>
      <c r="N5774" s="44">
        <v>0.37852940978603766</v>
      </c>
      <c r="O5774" s="161"/>
      <c r="P5774" s="162"/>
      <c r="Q5774" s="162"/>
      <c r="R5774" s="163"/>
      <c r="S5774" s="161"/>
      <c r="V5774" s="163"/>
      <c r="W5774" s="164"/>
      <c r="X5774" s="164"/>
    </row>
    <row r="5775" spans="10:24" x14ac:dyDescent="0.25">
      <c r="J5775">
        <v>5772</v>
      </c>
      <c r="K5775" s="43">
        <v>0.96495103896298773</v>
      </c>
      <c r="L5775">
        <v>4.0980047394827968E-2</v>
      </c>
      <c r="M5775">
        <v>0.63363876600671987</v>
      </c>
      <c r="N5775" s="44">
        <v>0.28295493842598507</v>
      </c>
      <c r="O5775" s="161"/>
      <c r="P5775" s="162"/>
      <c r="Q5775" s="162"/>
      <c r="R5775" s="163"/>
      <c r="S5775" s="161"/>
      <c r="V5775" s="163"/>
      <c r="W5775" s="164"/>
      <c r="X5775" s="164"/>
    </row>
    <row r="5776" spans="10:24" x14ac:dyDescent="0.25">
      <c r="J5776">
        <v>5773</v>
      </c>
      <c r="K5776" s="43">
        <v>0.74597149082375203</v>
      </c>
      <c r="L5776">
        <v>0.57033566559766735</v>
      </c>
      <c r="M5776">
        <v>0.11510517800931452</v>
      </c>
      <c r="N5776" s="44">
        <v>0.84550615160517373</v>
      </c>
      <c r="O5776" s="161"/>
      <c r="P5776" s="162"/>
      <c r="Q5776" s="162"/>
      <c r="R5776" s="163"/>
      <c r="S5776" s="161"/>
      <c r="V5776" s="163"/>
      <c r="W5776" s="164"/>
      <c r="X5776" s="164"/>
    </row>
    <row r="5777" spans="10:24" x14ac:dyDescent="0.25">
      <c r="J5777">
        <v>5774</v>
      </c>
      <c r="K5777" s="43">
        <v>0.3593581464184008</v>
      </c>
      <c r="L5777">
        <v>0.28803644201734224</v>
      </c>
      <c r="M5777">
        <v>0.98416218688931079</v>
      </c>
      <c r="N5777" s="44">
        <v>0.78970113552014209</v>
      </c>
      <c r="O5777" s="161"/>
      <c r="P5777" s="162"/>
      <c r="Q5777" s="162"/>
      <c r="R5777" s="163"/>
      <c r="S5777" s="161"/>
      <c r="V5777" s="163"/>
      <c r="W5777" s="164"/>
      <c r="X5777" s="164"/>
    </row>
    <row r="5778" spans="10:24" x14ac:dyDescent="0.25">
      <c r="J5778">
        <v>5775</v>
      </c>
      <c r="K5778" s="43">
        <v>0.18819788505752499</v>
      </c>
      <c r="L5778">
        <v>0.29277796673222067</v>
      </c>
      <c r="M5778">
        <v>0.17968045584461967</v>
      </c>
      <c r="N5778" s="44">
        <v>0.22219736771838661</v>
      </c>
      <c r="O5778" s="161"/>
      <c r="P5778" s="162"/>
      <c r="Q5778" s="162"/>
      <c r="R5778" s="163"/>
      <c r="S5778" s="161"/>
      <c r="V5778" s="163"/>
      <c r="W5778" s="164"/>
      <c r="X5778" s="164"/>
    </row>
    <row r="5779" spans="10:24" x14ac:dyDescent="0.25">
      <c r="J5779">
        <v>5776</v>
      </c>
      <c r="K5779" s="43">
        <v>0.22556847522986512</v>
      </c>
      <c r="L5779">
        <v>1.190595742396483E-2</v>
      </c>
      <c r="M5779">
        <v>0.47886624706150382</v>
      </c>
      <c r="N5779" s="44">
        <v>0.36158742635845231</v>
      </c>
      <c r="O5779" s="161"/>
      <c r="P5779" s="162"/>
      <c r="Q5779" s="162"/>
      <c r="R5779" s="163"/>
      <c r="S5779" s="161"/>
      <c r="V5779" s="163"/>
      <c r="W5779" s="164"/>
      <c r="X5779" s="164"/>
    </row>
    <row r="5780" spans="10:24" x14ac:dyDescent="0.25">
      <c r="J5780">
        <v>5777</v>
      </c>
      <c r="K5780" s="43">
        <v>0.97833616518808897</v>
      </c>
      <c r="L5780">
        <v>0.1480247870171626</v>
      </c>
      <c r="M5780">
        <v>0.67661324240799214</v>
      </c>
      <c r="N5780" s="44">
        <v>0.89657644732481057</v>
      </c>
      <c r="O5780" s="161"/>
      <c r="P5780" s="162"/>
      <c r="Q5780" s="162"/>
      <c r="R5780" s="163"/>
      <c r="S5780" s="161"/>
      <c r="V5780" s="163"/>
      <c r="W5780" s="164"/>
      <c r="X5780" s="164"/>
    </row>
    <row r="5781" spans="10:24" x14ac:dyDescent="0.25">
      <c r="J5781">
        <v>5778</v>
      </c>
      <c r="K5781" s="43">
        <v>4.4413853661165903E-2</v>
      </c>
      <c r="L5781">
        <v>0.36628443472974637</v>
      </c>
      <c r="M5781">
        <v>0.69392945294880304</v>
      </c>
      <c r="N5781" s="44">
        <v>4.0815618837442003E-2</v>
      </c>
      <c r="O5781" s="161"/>
      <c r="P5781" s="162"/>
      <c r="Q5781" s="162"/>
      <c r="R5781" s="163"/>
      <c r="S5781" s="161"/>
      <c r="V5781" s="163"/>
      <c r="W5781" s="164"/>
      <c r="X5781" s="164"/>
    </row>
    <row r="5782" spans="10:24" x14ac:dyDescent="0.25">
      <c r="J5782">
        <v>5779</v>
      </c>
      <c r="K5782" s="43">
        <v>5.0555463926437838E-2</v>
      </c>
      <c r="L5782">
        <v>0.4805859600714173</v>
      </c>
      <c r="M5782">
        <v>0.92730165473888448</v>
      </c>
      <c r="N5782" s="44">
        <v>0.15719644532461896</v>
      </c>
      <c r="O5782" s="161"/>
      <c r="P5782" s="162"/>
      <c r="Q5782" s="162"/>
      <c r="R5782" s="163"/>
      <c r="S5782" s="161"/>
      <c r="V5782" s="163"/>
      <c r="W5782" s="164"/>
      <c r="X5782" s="164"/>
    </row>
    <row r="5783" spans="10:24" x14ac:dyDescent="0.25">
      <c r="J5783">
        <v>5780</v>
      </c>
      <c r="K5783" s="43">
        <v>8.7261625121927366E-2</v>
      </c>
      <c r="L5783">
        <v>0.40050754656004106</v>
      </c>
      <c r="M5783">
        <v>0.21293003354189011</v>
      </c>
      <c r="N5783" s="44">
        <v>0.79058295716593874</v>
      </c>
      <c r="O5783" s="161"/>
      <c r="P5783" s="162"/>
      <c r="Q5783" s="162"/>
      <c r="R5783" s="163"/>
      <c r="S5783" s="161"/>
      <c r="V5783" s="163"/>
      <c r="W5783" s="164"/>
      <c r="X5783" s="164"/>
    </row>
    <row r="5784" spans="10:24" x14ac:dyDescent="0.25">
      <c r="J5784">
        <v>5781</v>
      </c>
      <c r="K5784" s="43">
        <v>0.72351125685057882</v>
      </c>
      <c r="L5784">
        <v>0.607676675036526</v>
      </c>
      <c r="M5784">
        <v>0.20804459690574284</v>
      </c>
      <c r="N5784" s="44">
        <v>8.6417815843161772E-2</v>
      </c>
      <c r="O5784" s="161"/>
      <c r="P5784" s="162"/>
      <c r="Q5784" s="162"/>
      <c r="R5784" s="163"/>
      <c r="S5784" s="161"/>
      <c r="V5784" s="163"/>
      <c r="W5784" s="164"/>
      <c r="X5784" s="164"/>
    </row>
    <row r="5785" spans="10:24" x14ac:dyDescent="0.25">
      <c r="J5785">
        <v>5782</v>
      </c>
      <c r="K5785" s="43">
        <v>4.7135208770513803E-2</v>
      </c>
      <c r="L5785">
        <v>0.55983480976960565</v>
      </c>
      <c r="M5785">
        <v>0.78111055944061147</v>
      </c>
      <c r="N5785" s="44">
        <v>0.8201831495316535</v>
      </c>
      <c r="O5785" s="161"/>
      <c r="P5785" s="162"/>
      <c r="Q5785" s="162"/>
      <c r="R5785" s="163"/>
      <c r="S5785" s="161"/>
      <c r="V5785" s="163"/>
      <c r="W5785" s="164"/>
      <c r="X5785" s="164"/>
    </row>
    <row r="5786" spans="10:24" x14ac:dyDescent="0.25">
      <c r="J5786">
        <v>5783</v>
      </c>
      <c r="K5786" s="43">
        <v>3.9271371827359847E-2</v>
      </c>
      <c r="L5786">
        <v>0.72708639853984691</v>
      </c>
      <c r="M5786">
        <v>0.48750364520224843</v>
      </c>
      <c r="N5786" s="44">
        <v>0.42347099359363882</v>
      </c>
      <c r="O5786" s="161"/>
      <c r="P5786" s="162"/>
      <c r="Q5786" s="162"/>
      <c r="R5786" s="163"/>
      <c r="S5786" s="161"/>
      <c r="V5786" s="163"/>
      <c r="W5786" s="164"/>
      <c r="X5786" s="164"/>
    </row>
    <row r="5787" spans="10:24" x14ac:dyDescent="0.25">
      <c r="J5787">
        <v>5784</v>
      </c>
      <c r="K5787" s="43">
        <v>0.63730672269830924</v>
      </c>
      <c r="L5787">
        <v>0.17493710694621856</v>
      </c>
      <c r="M5787">
        <v>0.70910515213103342</v>
      </c>
      <c r="N5787" s="44">
        <v>0.98155795919702815</v>
      </c>
      <c r="O5787" s="161"/>
      <c r="P5787" s="162"/>
      <c r="Q5787" s="162"/>
      <c r="R5787" s="163"/>
      <c r="S5787" s="161"/>
      <c r="V5787" s="163"/>
      <c r="W5787" s="164"/>
      <c r="X5787" s="164"/>
    </row>
    <row r="5788" spans="10:24" x14ac:dyDescent="0.25">
      <c r="J5788">
        <v>5785</v>
      </c>
      <c r="K5788" s="43">
        <v>6.0421748989759494E-2</v>
      </c>
      <c r="L5788">
        <v>0.98547604904248687</v>
      </c>
      <c r="M5788">
        <v>0.73428086320052488</v>
      </c>
      <c r="N5788" s="44">
        <v>0.27855919855213196</v>
      </c>
      <c r="O5788" s="161"/>
      <c r="P5788" s="162"/>
      <c r="Q5788" s="162"/>
      <c r="R5788" s="163"/>
      <c r="S5788" s="161"/>
      <c r="V5788" s="163"/>
      <c r="W5788" s="164"/>
      <c r="X5788" s="164"/>
    </row>
    <row r="5789" spans="10:24" x14ac:dyDescent="0.25">
      <c r="J5789">
        <v>5786</v>
      </c>
      <c r="K5789" s="43">
        <v>1.3638615288964928E-2</v>
      </c>
      <c r="L5789">
        <v>0.6669476080631136</v>
      </c>
      <c r="M5789">
        <v>0.86907519932714761</v>
      </c>
      <c r="N5789" s="44">
        <v>0.10390319359835909</v>
      </c>
      <c r="O5789" s="161"/>
      <c r="P5789" s="162"/>
      <c r="Q5789" s="162"/>
      <c r="R5789" s="163"/>
      <c r="S5789" s="161"/>
      <c r="V5789" s="163"/>
      <c r="W5789" s="164"/>
      <c r="X5789" s="164"/>
    </row>
    <row r="5790" spans="10:24" x14ac:dyDescent="0.25">
      <c r="J5790">
        <v>5787</v>
      </c>
      <c r="K5790" s="43">
        <v>0.78282285371988225</v>
      </c>
      <c r="L5790">
        <v>0.65031317819092771</v>
      </c>
      <c r="M5790">
        <v>0.88963450793264087</v>
      </c>
      <c r="N5790" s="44">
        <v>7.3315314458170078E-2</v>
      </c>
      <c r="O5790" s="161"/>
      <c r="P5790" s="162"/>
      <c r="Q5790" s="162"/>
      <c r="R5790" s="163"/>
      <c r="S5790" s="161"/>
      <c r="V5790" s="163"/>
      <c r="W5790" s="164"/>
      <c r="X5790" s="164"/>
    </row>
    <row r="5791" spans="10:24" x14ac:dyDescent="0.25">
      <c r="J5791">
        <v>5788</v>
      </c>
      <c r="K5791" s="43">
        <v>0.40398703513317635</v>
      </c>
      <c r="L5791">
        <v>8.5807658850467483E-3</v>
      </c>
      <c r="M5791">
        <v>0.51543510982061302</v>
      </c>
      <c r="N5791" s="44">
        <v>0.29327820317357334</v>
      </c>
      <c r="O5791" s="161"/>
      <c r="P5791" s="162"/>
      <c r="Q5791" s="162"/>
      <c r="R5791" s="163"/>
      <c r="S5791" s="161"/>
      <c r="V5791" s="163"/>
      <c r="W5791" s="164"/>
      <c r="X5791" s="164"/>
    </row>
    <row r="5792" spans="10:24" x14ac:dyDescent="0.25">
      <c r="J5792">
        <v>5789</v>
      </c>
      <c r="K5792" s="43">
        <v>0.83618418403273287</v>
      </c>
      <c r="L5792">
        <v>0.98438703671152961</v>
      </c>
      <c r="M5792">
        <v>0.44066018821805397</v>
      </c>
      <c r="N5792" s="44">
        <v>0.16511650909044118</v>
      </c>
      <c r="O5792" s="161"/>
      <c r="P5792" s="162"/>
      <c r="Q5792" s="162"/>
      <c r="R5792" s="163"/>
      <c r="S5792" s="161"/>
      <c r="V5792" s="163"/>
      <c r="W5792" s="164"/>
      <c r="X5792" s="164"/>
    </row>
    <row r="5793" spans="10:24" x14ac:dyDescent="0.25">
      <c r="J5793">
        <v>5790</v>
      </c>
      <c r="K5793" s="43">
        <v>0.64672842007192777</v>
      </c>
      <c r="L5793">
        <v>0.61542231186352681</v>
      </c>
      <c r="M5793">
        <v>0.96337517980672138</v>
      </c>
      <c r="N5793" s="44">
        <v>0.89596759861285502</v>
      </c>
      <c r="O5793" s="161"/>
      <c r="P5793" s="162"/>
      <c r="Q5793" s="162"/>
      <c r="R5793" s="163"/>
      <c r="S5793" s="161"/>
      <c r="V5793" s="163"/>
      <c r="W5793" s="164"/>
      <c r="X5793" s="164"/>
    </row>
    <row r="5794" spans="10:24" x14ac:dyDescent="0.25">
      <c r="J5794">
        <v>5791</v>
      </c>
      <c r="K5794" s="43">
        <v>0.32471152401067593</v>
      </c>
      <c r="L5794">
        <v>2.9949008914776809E-2</v>
      </c>
      <c r="M5794">
        <v>0.80858652744879611</v>
      </c>
      <c r="N5794" s="44">
        <v>2.4683175948632119E-2</v>
      </c>
      <c r="O5794" s="161"/>
      <c r="P5794" s="162"/>
      <c r="Q5794" s="162"/>
      <c r="R5794" s="163"/>
      <c r="S5794" s="161"/>
      <c r="V5794" s="163"/>
      <c r="W5794" s="164"/>
      <c r="X5794" s="164"/>
    </row>
    <row r="5795" spans="10:24" x14ac:dyDescent="0.25">
      <c r="J5795">
        <v>5792</v>
      </c>
      <c r="K5795" s="43">
        <v>0.54488929291498489</v>
      </c>
      <c r="L5795">
        <v>3.7460021343331595E-2</v>
      </c>
      <c r="M5795">
        <v>6.5079599669275234E-2</v>
      </c>
      <c r="N5795" s="44">
        <v>0.25272380754460055</v>
      </c>
      <c r="O5795" s="161"/>
      <c r="P5795" s="162"/>
      <c r="Q5795" s="162"/>
      <c r="R5795" s="163"/>
      <c r="S5795" s="161"/>
      <c r="V5795" s="163"/>
      <c r="W5795" s="164"/>
      <c r="X5795" s="164"/>
    </row>
    <row r="5796" spans="10:24" x14ac:dyDescent="0.25">
      <c r="J5796">
        <v>5793</v>
      </c>
      <c r="K5796" s="43">
        <v>4.6326541526428788E-2</v>
      </c>
      <c r="L5796">
        <v>0.22329860709444127</v>
      </c>
      <c r="M5796">
        <v>0.77074545170894071</v>
      </c>
      <c r="N5796" s="44">
        <v>0.39672799534951542</v>
      </c>
      <c r="O5796" s="161"/>
      <c r="P5796" s="162"/>
      <c r="Q5796" s="162"/>
      <c r="R5796" s="163"/>
      <c r="S5796" s="161"/>
      <c r="V5796" s="163"/>
      <c r="W5796" s="164"/>
      <c r="X5796" s="164"/>
    </row>
    <row r="5797" spans="10:24" x14ac:dyDescent="0.25">
      <c r="J5797">
        <v>5794</v>
      </c>
      <c r="K5797" s="43">
        <v>8.2481692178524524E-2</v>
      </c>
      <c r="L5797">
        <v>0.63993523598743907</v>
      </c>
      <c r="M5797">
        <v>0.16393002053289796</v>
      </c>
      <c r="N5797" s="44">
        <v>0.63559763847024953</v>
      </c>
      <c r="O5797" s="161"/>
      <c r="P5797" s="162"/>
      <c r="Q5797" s="162"/>
      <c r="R5797" s="163"/>
      <c r="S5797" s="161"/>
      <c r="V5797" s="163"/>
      <c r="W5797" s="164"/>
      <c r="X5797" s="164"/>
    </row>
    <row r="5798" spans="10:24" x14ac:dyDescent="0.25">
      <c r="J5798">
        <v>5795</v>
      </c>
      <c r="K5798" s="43">
        <v>0.30050161463249003</v>
      </c>
      <c r="L5798">
        <v>0.1626320401868715</v>
      </c>
      <c r="M5798">
        <v>0.86373676049586356</v>
      </c>
      <c r="N5798" s="44">
        <v>0.16847386646162832</v>
      </c>
      <c r="O5798" s="161"/>
      <c r="P5798" s="162"/>
      <c r="Q5798" s="162"/>
      <c r="R5798" s="163"/>
      <c r="S5798" s="161"/>
      <c r="V5798" s="163"/>
      <c r="W5798" s="164"/>
      <c r="X5798" s="164"/>
    </row>
    <row r="5799" spans="10:24" x14ac:dyDescent="0.25">
      <c r="J5799">
        <v>5796</v>
      </c>
      <c r="K5799" s="43">
        <v>9.158687762552109E-2</v>
      </c>
      <c r="L5799">
        <v>0.33371353713605778</v>
      </c>
      <c r="M5799">
        <v>0.28515754061050125</v>
      </c>
      <c r="N5799" s="44">
        <v>0.31055007958922232</v>
      </c>
      <c r="O5799" s="161"/>
      <c r="P5799" s="162"/>
      <c r="Q5799" s="162"/>
      <c r="R5799" s="163"/>
      <c r="S5799" s="161"/>
      <c r="V5799" s="163"/>
      <c r="W5799" s="164"/>
      <c r="X5799" s="164"/>
    </row>
    <row r="5800" spans="10:24" x14ac:dyDescent="0.25">
      <c r="J5800">
        <v>5797</v>
      </c>
      <c r="K5800" s="43">
        <v>0.70612389132056985</v>
      </c>
      <c r="L5800">
        <v>0.68555248209137276</v>
      </c>
      <c r="M5800">
        <v>0.78309087439193303</v>
      </c>
      <c r="N5800" s="44">
        <v>0.75361304747335256</v>
      </c>
      <c r="O5800" s="161"/>
      <c r="P5800" s="162"/>
      <c r="Q5800" s="162"/>
      <c r="R5800" s="163"/>
      <c r="S5800" s="161"/>
      <c r="V5800" s="163"/>
      <c r="W5800" s="164"/>
      <c r="X5800" s="164"/>
    </row>
    <row r="5801" spans="10:24" x14ac:dyDescent="0.25">
      <c r="J5801">
        <v>5798</v>
      </c>
      <c r="K5801" s="43">
        <v>0.7688967524656144</v>
      </c>
      <c r="L5801">
        <v>0.35096363320232438</v>
      </c>
      <c r="M5801">
        <v>0.43749761100869067</v>
      </c>
      <c r="N5801" s="44">
        <v>0.77909055135511374</v>
      </c>
      <c r="O5801" s="161"/>
      <c r="P5801" s="162"/>
      <c r="Q5801" s="162"/>
      <c r="R5801" s="163"/>
      <c r="S5801" s="161"/>
      <c r="V5801" s="163"/>
      <c r="W5801" s="164"/>
      <c r="X5801" s="164"/>
    </row>
    <row r="5802" spans="10:24" x14ac:dyDescent="0.25">
      <c r="J5802">
        <v>5799</v>
      </c>
      <c r="K5802" s="43">
        <v>0.24474876831239811</v>
      </c>
      <c r="L5802">
        <v>0.4776774434466724</v>
      </c>
      <c r="M5802">
        <v>0.25575558011209176</v>
      </c>
      <c r="N5802" s="44">
        <v>0.19321055076707605</v>
      </c>
      <c r="O5802" s="161"/>
      <c r="P5802" s="162"/>
      <c r="Q5802" s="162"/>
      <c r="R5802" s="163"/>
      <c r="S5802" s="161"/>
      <c r="V5802" s="163"/>
      <c r="W5802" s="164"/>
      <c r="X5802" s="164"/>
    </row>
    <row r="5803" spans="10:24" x14ac:dyDescent="0.25">
      <c r="J5803">
        <v>5800</v>
      </c>
      <c r="K5803" s="43">
        <v>0.74806403119433373</v>
      </c>
      <c r="L5803">
        <v>0.78333788744838062</v>
      </c>
      <c r="M5803">
        <v>0.14806806912093018</v>
      </c>
      <c r="N5803" s="44">
        <v>0.92091651554438192</v>
      </c>
      <c r="O5803" s="161"/>
      <c r="P5803" s="162"/>
      <c r="Q5803" s="162"/>
      <c r="R5803" s="163"/>
      <c r="S5803" s="161"/>
      <c r="V5803" s="163"/>
      <c r="W5803" s="164"/>
      <c r="X5803" s="164"/>
    </row>
    <row r="5804" spans="10:24" x14ac:dyDescent="0.25">
      <c r="J5804">
        <v>5801</v>
      </c>
      <c r="K5804" s="43">
        <v>0.49225258495726154</v>
      </c>
      <c r="L5804">
        <v>0.3457123041345006</v>
      </c>
      <c r="M5804">
        <v>0.10730246380562203</v>
      </c>
      <c r="N5804" s="44">
        <v>0.71206865558663057</v>
      </c>
      <c r="O5804" s="161"/>
      <c r="P5804" s="162"/>
      <c r="Q5804" s="162"/>
      <c r="R5804" s="163"/>
      <c r="S5804" s="161"/>
      <c r="V5804" s="163"/>
      <c r="W5804" s="164"/>
      <c r="X5804" s="164"/>
    </row>
    <row r="5805" spans="10:24" x14ac:dyDescent="0.25">
      <c r="J5805">
        <v>5802</v>
      </c>
      <c r="K5805" s="43">
        <v>0.18202790081366027</v>
      </c>
      <c r="L5805">
        <v>0.75411546928861772</v>
      </c>
      <c r="M5805">
        <v>0.535729530606874</v>
      </c>
      <c r="N5805" s="44">
        <v>0.36233019726140303</v>
      </c>
      <c r="O5805" s="161"/>
      <c r="P5805" s="162"/>
      <c r="Q5805" s="162"/>
      <c r="R5805" s="163"/>
      <c r="S5805" s="161"/>
      <c r="V5805" s="163"/>
      <c r="W5805" s="164"/>
      <c r="X5805" s="164"/>
    </row>
    <row r="5806" spans="10:24" x14ac:dyDescent="0.25">
      <c r="J5806">
        <v>5803</v>
      </c>
      <c r="K5806" s="43">
        <v>0.2457802017227011</v>
      </c>
      <c r="L5806">
        <v>0.67251569459868521</v>
      </c>
      <c r="M5806">
        <v>0.31259434448313372</v>
      </c>
      <c r="N5806" s="44">
        <v>0.28458598527874901</v>
      </c>
      <c r="O5806" s="161"/>
      <c r="P5806" s="162"/>
      <c r="Q5806" s="162"/>
      <c r="R5806" s="163"/>
      <c r="S5806" s="161"/>
      <c r="V5806" s="163"/>
      <c r="W5806" s="164"/>
      <c r="X5806" s="164"/>
    </row>
    <row r="5807" spans="10:24" x14ac:dyDescent="0.25">
      <c r="J5807">
        <v>5804</v>
      </c>
      <c r="K5807" s="43">
        <v>0.40131507053962401</v>
      </c>
      <c r="L5807">
        <v>0.12098364910712933</v>
      </c>
      <c r="M5807">
        <v>0.73621905367237772</v>
      </c>
      <c r="N5807" s="44">
        <v>0.24544440963369552</v>
      </c>
      <c r="O5807" s="161"/>
      <c r="P5807" s="162"/>
      <c r="Q5807" s="162"/>
      <c r="R5807" s="163"/>
      <c r="S5807" s="161"/>
      <c r="V5807" s="163"/>
      <c r="W5807" s="164"/>
      <c r="X5807" s="164"/>
    </row>
    <row r="5808" spans="10:24" x14ac:dyDescent="0.25">
      <c r="J5808">
        <v>5805</v>
      </c>
      <c r="K5808" s="43">
        <v>0.20251681243195552</v>
      </c>
      <c r="L5808">
        <v>0.43702770104407251</v>
      </c>
      <c r="M5808">
        <v>0.48976110164224085</v>
      </c>
      <c r="N5808" s="44">
        <v>0.57109564039451466</v>
      </c>
      <c r="O5808" s="161"/>
      <c r="P5808" s="162"/>
      <c r="Q5808" s="162"/>
      <c r="R5808" s="163"/>
      <c r="S5808" s="161"/>
      <c r="V5808" s="163"/>
      <c r="W5808" s="164"/>
      <c r="X5808" s="164"/>
    </row>
    <row r="5809" spans="10:24" x14ac:dyDescent="0.25">
      <c r="J5809">
        <v>5806</v>
      </c>
      <c r="K5809" s="43">
        <v>0.50729660206749216</v>
      </c>
      <c r="L5809">
        <v>0.40619801240926046</v>
      </c>
      <c r="M5809">
        <v>0.86005883780104442</v>
      </c>
      <c r="N5809" s="44">
        <v>0.58779961990538243</v>
      </c>
      <c r="O5809" s="161"/>
      <c r="P5809" s="162"/>
      <c r="Q5809" s="162"/>
      <c r="R5809" s="163"/>
      <c r="S5809" s="161"/>
      <c r="V5809" s="163"/>
      <c r="W5809" s="164"/>
      <c r="X5809" s="164"/>
    </row>
    <row r="5810" spans="10:24" x14ac:dyDescent="0.25">
      <c r="J5810">
        <v>5807</v>
      </c>
      <c r="K5810" s="43">
        <v>0.13934270583753483</v>
      </c>
      <c r="L5810">
        <v>0.24309590794589919</v>
      </c>
      <c r="M5810">
        <v>0.44664924954868213</v>
      </c>
      <c r="N5810" s="44">
        <v>0.56715892942247514</v>
      </c>
      <c r="O5810" s="161"/>
      <c r="P5810" s="162"/>
      <c r="Q5810" s="162"/>
      <c r="R5810" s="163"/>
      <c r="S5810" s="161"/>
      <c r="V5810" s="163"/>
      <c r="W5810" s="164"/>
      <c r="X5810" s="164"/>
    </row>
    <row r="5811" spans="10:24" x14ac:dyDescent="0.25">
      <c r="J5811">
        <v>5808</v>
      </c>
      <c r="K5811" s="43">
        <v>0.62219035100123954</v>
      </c>
      <c r="L5811">
        <v>0.59130790996486959</v>
      </c>
      <c r="M5811">
        <v>0.50612625443696813</v>
      </c>
      <c r="N5811" s="44">
        <v>0.70542495114903181</v>
      </c>
      <c r="O5811" s="161"/>
      <c r="P5811" s="162"/>
      <c r="Q5811" s="162"/>
      <c r="R5811" s="163"/>
      <c r="S5811" s="161"/>
      <c r="V5811" s="163"/>
      <c r="W5811" s="164"/>
      <c r="X5811" s="164"/>
    </row>
    <row r="5812" spans="10:24" x14ac:dyDescent="0.25">
      <c r="J5812">
        <v>5809</v>
      </c>
      <c r="K5812" s="43">
        <v>0.73680618196338032</v>
      </c>
      <c r="L5812">
        <v>0.84765448275700739</v>
      </c>
      <c r="M5812">
        <v>0.39242891675913505</v>
      </c>
      <c r="N5812" s="44">
        <v>0.80990427636664686</v>
      </c>
      <c r="O5812" s="161"/>
      <c r="P5812" s="162"/>
      <c r="Q5812" s="162"/>
      <c r="R5812" s="163"/>
      <c r="S5812" s="161"/>
      <c r="V5812" s="163"/>
      <c r="W5812" s="164"/>
      <c r="X5812" s="164"/>
    </row>
    <row r="5813" spans="10:24" x14ac:dyDescent="0.25">
      <c r="J5813">
        <v>5810</v>
      </c>
      <c r="K5813" s="43">
        <v>2.7726234278735107E-2</v>
      </c>
      <c r="L5813">
        <v>0.68424032491084652</v>
      </c>
      <c r="M5813">
        <v>0.19403855302820061</v>
      </c>
      <c r="N5813" s="44">
        <v>0.95129386569531649</v>
      </c>
      <c r="O5813" s="161"/>
      <c r="P5813" s="162"/>
      <c r="Q5813" s="162"/>
      <c r="R5813" s="163"/>
      <c r="S5813" s="161"/>
      <c r="V5813" s="163"/>
      <c r="W5813" s="164"/>
      <c r="X5813" s="164"/>
    </row>
    <row r="5814" spans="10:24" x14ac:dyDescent="0.25">
      <c r="J5814">
        <v>5811</v>
      </c>
      <c r="K5814" s="43">
        <v>0.89981933798084823</v>
      </c>
      <c r="L5814">
        <v>0.48987704067946458</v>
      </c>
      <c r="M5814">
        <v>0.54579342438665801</v>
      </c>
      <c r="N5814" s="44">
        <v>0.32494659723422725</v>
      </c>
      <c r="O5814" s="161"/>
      <c r="P5814" s="162"/>
      <c r="Q5814" s="162"/>
      <c r="R5814" s="163"/>
      <c r="S5814" s="161"/>
      <c r="V5814" s="163"/>
      <c r="W5814" s="164"/>
      <c r="X5814" s="164"/>
    </row>
    <row r="5815" spans="10:24" x14ac:dyDescent="0.25">
      <c r="J5815">
        <v>5812</v>
      </c>
      <c r="K5815" s="43">
        <v>0.12866738269883882</v>
      </c>
      <c r="L5815">
        <v>0.18569703492058698</v>
      </c>
      <c r="M5815">
        <v>0.37841723369607871</v>
      </c>
      <c r="N5815" s="44">
        <v>0.54727526409341454</v>
      </c>
      <c r="O5815" s="161"/>
      <c r="P5815" s="162"/>
      <c r="Q5815" s="162"/>
      <c r="R5815" s="163"/>
      <c r="S5815" s="161"/>
      <c r="V5815" s="163"/>
      <c r="W5815" s="164"/>
      <c r="X5815" s="164"/>
    </row>
    <row r="5816" spans="10:24" x14ac:dyDescent="0.25">
      <c r="J5816">
        <v>5813</v>
      </c>
      <c r="K5816" s="43">
        <v>0.96588803650759636</v>
      </c>
      <c r="L5816">
        <v>0.46872672652823555</v>
      </c>
      <c r="M5816">
        <v>0.99502713383415453</v>
      </c>
      <c r="N5816" s="44">
        <v>0.44201879235210406</v>
      </c>
      <c r="O5816" s="161"/>
      <c r="P5816" s="162"/>
      <c r="Q5816" s="162"/>
      <c r="R5816" s="163"/>
      <c r="S5816" s="161"/>
      <c r="V5816" s="163"/>
      <c r="W5816" s="164"/>
      <c r="X5816" s="164"/>
    </row>
    <row r="5817" spans="10:24" x14ac:dyDescent="0.25">
      <c r="J5817">
        <v>5814</v>
      </c>
      <c r="K5817" s="43">
        <v>1.9465593928263969E-2</v>
      </c>
      <c r="L5817">
        <v>0.41801295926158155</v>
      </c>
      <c r="M5817">
        <v>0.73534321094840027</v>
      </c>
      <c r="N5817" s="44">
        <v>0.66229448092367615</v>
      </c>
      <c r="O5817" s="161"/>
      <c r="P5817" s="162"/>
      <c r="Q5817" s="162"/>
      <c r="R5817" s="163"/>
      <c r="S5817" s="161"/>
      <c r="V5817" s="163"/>
      <c r="W5817" s="164"/>
      <c r="X5817" s="164"/>
    </row>
    <row r="5818" spans="10:24" x14ac:dyDescent="0.25">
      <c r="J5818">
        <v>5815</v>
      </c>
      <c r="K5818" s="43">
        <v>0.34932993230978882</v>
      </c>
      <c r="L5818">
        <v>0.14229335144135291</v>
      </c>
      <c r="M5818">
        <v>3.3242165391228706E-2</v>
      </c>
      <c r="N5818" s="44">
        <v>0.55006803967803508</v>
      </c>
      <c r="O5818" s="161"/>
      <c r="P5818" s="162"/>
      <c r="Q5818" s="162"/>
      <c r="R5818" s="163"/>
      <c r="S5818" s="161"/>
      <c r="V5818" s="163"/>
      <c r="W5818" s="164"/>
      <c r="X5818" s="164"/>
    </row>
    <row r="5819" spans="10:24" x14ac:dyDescent="0.25">
      <c r="J5819">
        <v>5816</v>
      </c>
      <c r="K5819" s="43">
        <v>0.40541741000311793</v>
      </c>
      <c r="L5819">
        <v>0.40397462628852798</v>
      </c>
      <c r="M5819">
        <v>0.40595285277260329</v>
      </c>
      <c r="N5819" s="44">
        <v>0.80100171047920177</v>
      </c>
      <c r="O5819" s="161"/>
      <c r="P5819" s="162"/>
      <c r="Q5819" s="162"/>
      <c r="R5819" s="163"/>
      <c r="S5819" s="161"/>
      <c r="V5819" s="163"/>
      <c r="W5819" s="164"/>
      <c r="X5819" s="164"/>
    </row>
    <row r="5820" spans="10:24" x14ac:dyDescent="0.25">
      <c r="J5820">
        <v>5817</v>
      </c>
      <c r="K5820" s="43">
        <v>0.66534898705264067</v>
      </c>
      <c r="L5820">
        <v>0.60854104664121578</v>
      </c>
      <c r="M5820">
        <v>0.36049658476178559</v>
      </c>
      <c r="N5820" s="44">
        <v>0.66977605507342441</v>
      </c>
      <c r="O5820" s="161"/>
      <c r="P5820" s="162"/>
      <c r="Q5820" s="162"/>
      <c r="R5820" s="163"/>
      <c r="S5820" s="161"/>
      <c r="V5820" s="163"/>
      <c r="W5820" s="164"/>
      <c r="X5820" s="164"/>
    </row>
    <row r="5821" spans="10:24" x14ac:dyDescent="0.25">
      <c r="J5821">
        <v>5818</v>
      </c>
      <c r="K5821" s="43">
        <v>0.63848137874141819</v>
      </c>
      <c r="L5821">
        <v>0.82221670698490346</v>
      </c>
      <c r="M5821">
        <v>0.54832266431999332</v>
      </c>
      <c r="N5821" s="44">
        <v>0.38040460480041971</v>
      </c>
      <c r="O5821" s="161"/>
      <c r="P5821" s="162"/>
      <c r="Q5821" s="162"/>
      <c r="R5821" s="163"/>
      <c r="S5821" s="161"/>
      <c r="V5821" s="163"/>
      <c r="W5821" s="164"/>
      <c r="X5821" s="164"/>
    </row>
    <row r="5822" spans="10:24" x14ac:dyDescent="0.25">
      <c r="J5822">
        <v>5819</v>
      </c>
      <c r="K5822" s="43">
        <v>0.56899082611003171</v>
      </c>
      <c r="L5822">
        <v>0.78107102989447164</v>
      </c>
      <c r="M5822">
        <v>0.9388977381789132</v>
      </c>
      <c r="N5822" s="44">
        <v>6.201926796977475E-2</v>
      </c>
      <c r="O5822" s="161"/>
      <c r="P5822" s="162"/>
      <c r="Q5822" s="162"/>
      <c r="R5822" s="163"/>
      <c r="S5822" s="161"/>
      <c r="V5822" s="163"/>
      <c r="W5822" s="164"/>
      <c r="X5822" s="164"/>
    </row>
    <row r="5823" spans="10:24" x14ac:dyDescent="0.25">
      <c r="J5823">
        <v>5820</v>
      </c>
      <c r="K5823" s="43">
        <v>0.66830712230365608</v>
      </c>
      <c r="L5823">
        <v>0.93475674014786592</v>
      </c>
      <c r="M5823">
        <v>0.65598790349243452</v>
      </c>
      <c r="N5823" s="44">
        <v>7.8014386310566786E-2</v>
      </c>
      <c r="O5823" s="161"/>
      <c r="P5823" s="162"/>
      <c r="Q5823" s="162"/>
      <c r="R5823" s="163"/>
      <c r="S5823" s="161"/>
      <c r="V5823" s="163"/>
      <c r="W5823" s="164"/>
      <c r="X5823" s="164"/>
    </row>
    <row r="5824" spans="10:24" x14ac:dyDescent="0.25">
      <c r="J5824">
        <v>5821</v>
      </c>
      <c r="K5824" s="43">
        <v>1.4182263243052162E-3</v>
      </c>
      <c r="L5824">
        <v>0.78623956266426642</v>
      </c>
      <c r="M5824">
        <v>0.17066852470765692</v>
      </c>
      <c r="N5824" s="44">
        <v>0.38735088202948198</v>
      </c>
      <c r="O5824" s="161"/>
      <c r="P5824" s="162"/>
      <c r="Q5824" s="162"/>
      <c r="R5824" s="163"/>
      <c r="S5824" s="161"/>
      <c r="V5824" s="163"/>
      <c r="W5824" s="164"/>
      <c r="X5824" s="164"/>
    </row>
    <row r="5825" spans="10:24" x14ac:dyDescent="0.25">
      <c r="J5825">
        <v>5822</v>
      </c>
      <c r="K5825" s="43">
        <v>0.58060888576656788</v>
      </c>
      <c r="L5825">
        <v>0.78853293158745652</v>
      </c>
      <c r="M5825">
        <v>0.62492672960834805</v>
      </c>
      <c r="N5825" s="44">
        <v>0.78184509312841399</v>
      </c>
      <c r="O5825" s="161"/>
      <c r="P5825" s="162"/>
      <c r="Q5825" s="162"/>
      <c r="R5825" s="163"/>
      <c r="S5825" s="161"/>
      <c r="V5825" s="163"/>
      <c r="W5825" s="164"/>
      <c r="X5825" s="164"/>
    </row>
    <row r="5826" spans="10:24" x14ac:dyDescent="0.25">
      <c r="J5826">
        <v>5823</v>
      </c>
      <c r="K5826" s="43">
        <v>0.42576161006709512</v>
      </c>
      <c r="L5826">
        <v>0.6395213184046934</v>
      </c>
      <c r="M5826">
        <v>2.2160736469710063E-2</v>
      </c>
      <c r="N5826" s="44">
        <v>0.14719978430396008</v>
      </c>
      <c r="O5826" s="161"/>
      <c r="P5826" s="162"/>
      <c r="Q5826" s="162"/>
      <c r="R5826" s="163"/>
      <c r="S5826" s="161"/>
      <c r="V5826" s="163"/>
      <c r="W5826" s="164"/>
      <c r="X5826" s="164"/>
    </row>
    <row r="5827" spans="10:24" x14ac:dyDescent="0.25">
      <c r="J5827">
        <v>5824</v>
      </c>
      <c r="K5827" s="43">
        <v>0.5153785449276842</v>
      </c>
      <c r="L5827">
        <v>0.78970826430556695</v>
      </c>
      <c r="M5827">
        <v>0.95953416563626481</v>
      </c>
      <c r="N5827" s="44">
        <v>0.40637766377676576</v>
      </c>
      <c r="O5827" s="161"/>
      <c r="P5827" s="162"/>
      <c r="Q5827" s="162"/>
      <c r="R5827" s="163"/>
      <c r="S5827" s="161"/>
      <c r="V5827" s="163"/>
      <c r="W5827" s="164"/>
      <c r="X5827" s="164"/>
    </row>
    <row r="5828" spans="10:24" x14ac:dyDescent="0.25">
      <c r="J5828">
        <v>5825</v>
      </c>
      <c r="K5828" s="43">
        <v>0.26072332117460484</v>
      </c>
      <c r="L5828">
        <v>0.83418371871031771</v>
      </c>
      <c r="M5828">
        <v>0.98507525377544536</v>
      </c>
      <c r="N5828" s="44">
        <v>0.79926388673220028</v>
      </c>
      <c r="O5828" s="161"/>
      <c r="P5828" s="162"/>
      <c r="Q5828" s="162"/>
      <c r="R5828" s="163"/>
      <c r="S5828" s="161"/>
      <c r="V5828" s="163"/>
      <c r="W5828" s="164"/>
      <c r="X5828" s="164"/>
    </row>
    <row r="5829" spans="10:24" x14ac:dyDescent="0.25">
      <c r="J5829">
        <v>5826</v>
      </c>
      <c r="K5829" s="43">
        <v>0.16895249362740461</v>
      </c>
      <c r="L5829">
        <v>0.72621109727059552</v>
      </c>
      <c r="M5829">
        <v>4.3748571098874423E-2</v>
      </c>
      <c r="N5829" s="44">
        <v>0.7219446350333536</v>
      </c>
      <c r="O5829" s="161"/>
      <c r="P5829" s="162"/>
      <c r="Q5829" s="162"/>
      <c r="R5829" s="163"/>
      <c r="S5829" s="161"/>
      <c r="V5829" s="163"/>
      <c r="W5829" s="164"/>
      <c r="X5829" s="164"/>
    </row>
    <row r="5830" spans="10:24" x14ac:dyDescent="0.25">
      <c r="J5830">
        <v>5827</v>
      </c>
      <c r="K5830" s="43">
        <v>0.21089526307615836</v>
      </c>
      <c r="L5830">
        <v>0.94307952180843646</v>
      </c>
      <c r="M5830">
        <v>0.23018280096834665</v>
      </c>
      <c r="N5830" s="44">
        <v>7.886210498809243E-2</v>
      </c>
      <c r="O5830" s="161"/>
      <c r="P5830" s="162"/>
      <c r="Q5830" s="162"/>
      <c r="R5830" s="163"/>
      <c r="S5830" s="161"/>
      <c r="V5830" s="163"/>
      <c r="W5830" s="164"/>
      <c r="X5830" s="164"/>
    </row>
    <row r="5831" spans="10:24" x14ac:dyDescent="0.25">
      <c r="J5831">
        <v>5828</v>
      </c>
      <c r="K5831" s="43">
        <v>0.59467644113601181</v>
      </c>
      <c r="L5831">
        <v>0.87082763794841689</v>
      </c>
      <c r="M5831">
        <v>0.34501275987630675</v>
      </c>
      <c r="N5831" s="44">
        <v>0.76471242769462833</v>
      </c>
      <c r="O5831" s="161"/>
      <c r="P5831" s="162"/>
      <c r="Q5831" s="162"/>
      <c r="R5831" s="163"/>
      <c r="S5831" s="161"/>
      <c r="V5831" s="163"/>
      <c r="W5831" s="164"/>
      <c r="X5831" s="164"/>
    </row>
    <row r="5832" spans="10:24" x14ac:dyDescent="0.25">
      <c r="J5832">
        <v>5829</v>
      </c>
      <c r="K5832" s="43">
        <v>0.9520835889045588</v>
      </c>
      <c r="L5832">
        <v>6.587809155766633E-2</v>
      </c>
      <c r="M5832">
        <v>0.59913173598465308</v>
      </c>
      <c r="N5832" s="44">
        <v>0.29430161651514264</v>
      </c>
      <c r="O5832" s="161"/>
      <c r="P5832" s="162"/>
      <c r="Q5832" s="162"/>
      <c r="R5832" s="163"/>
      <c r="S5832" s="161"/>
      <c r="V5832" s="163"/>
      <c r="W5832" s="164"/>
      <c r="X5832" s="164"/>
    </row>
    <row r="5833" spans="10:24" x14ac:dyDescent="0.25">
      <c r="J5833">
        <v>5830</v>
      </c>
      <c r="K5833" s="43">
        <v>0.89363087171450728</v>
      </c>
      <c r="L5833">
        <v>0.24189979995257849</v>
      </c>
      <c r="M5833">
        <v>0.71847216936632918</v>
      </c>
      <c r="N5833" s="44">
        <v>0.46480797560347631</v>
      </c>
      <c r="O5833" s="161"/>
      <c r="P5833" s="162"/>
      <c r="Q5833" s="162"/>
      <c r="R5833" s="163"/>
      <c r="S5833" s="161"/>
      <c r="V5833" s="163"/>
      <c r="W5833" s="164"/>
      <c r="X5833" s="164"/>
    </row>
    <row r="5834" spans="10:24" x14ac:dyDescent="0.25">
      <c r="J5834">
        <v>5831</v>
      </c>
      <c r="K5834" s="43">
        <v>0.83284268968910824</v>
      </c>
      <c r="L5834">
        <v>0.64365610846320065</v>
      </c>
      <c r="M5834">
        <v>0.49352672924445207</v>
      </c>
      <c r="N5834" s="44">
        <v>0.1319735553954533</v>
      </c>
      <c r="O5834" s="161"/>
      <c r="P5834" s="162"/>
      <c r="Q5834" s="162"/>
      <c r="R5834" s="163"/>
      <c r="S5834" s="161"/>
      <c r="V5834" s="163"/>
      <c r="W5834" s="164"/>
      <c r="X5834" s="164"/>
    </row>
    <row r="5835" spans="10:24" x14ac:dyDescent="0.25">
      <c r="J5835">
        <v>5832</v>
      </c>
      <c r="K5835" s="43">
        <v>0.61340990933598016</v>
      </c>
      <c r="L5835">
        <v>0.39611095921670481</v>
      </c>
      <c r="M5835">
        <v>0.38927014548585104</v>
      </c>
      <c r="N5835" s="44">
        <v>0.56701461426427613</v>
      </c>
      <c r="O5835" s="161"/>
      <c r="P5835" s="162"/>
      <c r="Q5835" s="162"/>
      <c r="R5835" s="163"/>
      <c r="S5835" s="161"/>
      <c r="V5835" s="163"/>
      <c r="W5835" s="164"/>
      <c r="X5835" s="164"/>
    </row>
    <row r="5836" spans="10:24" x14ac:dyDescent="0.25">
      <c r="J5836">
        <v>5833</v>
      </c>
      <c r="K5836" s="43">
        <v>0.42605373174563832</v>
      </c>
      <c r="L5836">
        <v>0.8419795242941065</v>
      </c>
      <c r="M5836">
        <v>0.30851392596490679</v>
      </c>
      <c r="N5836" s="44">
        <v>0.40527339143382568</v>
      </c>
      <c r="O5836" s="161"/>
      <c r="P5836" s="162"/>
      <c r="Q5836" s="162"/>
      <c r="R5836" s="163"/>
      <c r="S5836" s="161"/>
      <c r="V5836" s="163"/>
      <c r="W5836" s="164"/>
      <c r="X5836" s="164"/>
    </row>
    <row r="5837" spans="10:24" x14ac:dyDescent="0.25">
      <c r="J5837">
        <v>5834</v>
      </c>
      <c r="K5837" s="43">
        <v>0.30431136924107738</v>
      </c>
      <c r="L5837">
        <v>0.66941735290904736</v>
      </c>
      <c r="M5837">
        <v>0.60230700439820728</v>
      </c>
      <c r="N5837" s="44">
        <v>0.27878234655119083</v>
      </c>
      <c r="O5837" s="161"/>
      <c r="P5837" s="162"/>
      <c r="Q5837" s="162"/>
      <c r="R5837" s="163"/>
      <c r="S5837" s="161"/>
      <c r="V5837" s="163"/>
      <c r="W5837" s="164"/>
      <c r="X5837" s="164"/>
    </row>
    <row r="5838" spans="10:24" x14ac:dyDescent="0.25">
      <c r="J5838">
        <v>5835</v>
      </c>
      <c r="K5838" s="43">
        <v>0.47164443181018101</v>
      </c>
      <c r="L5838">
        <v>1.1565234681559899E-2</v>
      </c>
      <c r="M5838">
        <v>0.41049467382707461</v>
      </c>
      <c r="N5838" s="44">
        <v>0.96813009117273496</v>
      </c>
      <c r="O5838" s="161"/>
      <c r="P5838" s="162"/>
      <c r="Q5838" s="162"/>
      <c r="R5838" s="163"/>
      <c r="S5838" s="161"/>
      <c r="V5838" s="163"/>
      <c r="W5838" s="164"/>
      <c r="X5838" s="164"/>
    </row>
    <row r="5839" spans="10:24" x14ac:dyDescent="0.25">
      <c r="J5839">
        <v>5836</v>
      </c>
      <c r="K5839" s="43">
        <v>0.96755908534172241</v>
      </c>
      <c r="L5839">
        <v>0.29374667608538796</v>
      </c>
      <c r="M5839">
        <v>0.41683348494428163</v>
      </c>
      <c r="N5839" s="44">
        <v>0.37533782497121437</v>
      </c>
      <c r="O5839" s="161"/>
      <c r="P5839" s="162"/>
      <c r="Q5839" s="162"/>
      <c r="R5839" s="163"/>
      <c r="S5839" s="161"/>
      <c r="V5839" s="163"/>
      <c r="W5839" s="164"/>
      <c r="X5839" s="164"/>
    </row>
    <row r="5840" spans="10:24" x14ac:dyDescent="0.25">
      <c r="J5840">
        <v>5837</v>
      </c>
      <c r="K5840" s="43">
        <v>0.95483827938295474</v>
      </c>
      <c r="L5840">
        <v>0.64059344148285136</v>
      </c>
      <c r="M5840">
        <v>0.64199703802627572</v>
      </c>
      <c r="N5840" s="44">
        <v>0.3804661471483467</v>
      </c>
      <c r="O5840" s="161"/>
      <c r="P5840" s="162"/>
      <c r="Q5840" s="162"/>
      <c r="R5840" s="163"/>
      <c r="S5840" s="161"/>
      <c r="V5840" s="163"/>
      <c r="W5840" s="164"/>
      <c r="X5840" s="164"/>
    </row>
    <row r="5841" spans="10:24" x14ac:dyDescent="0.25">
      <c r="J5841">
        <v>5838</v>
      </c>
      <c r="K5841" s="43">
        <v>0.82538746197007462</v>
      </c>
      <c r="L5841">
        <v>0.36477673969743107</v>
      </c>
      <c r="M5841">
        <v>0.85327185965334451</v>
      </c>
      <c r="N5841" s="44">
        <v>0.38571328012370254</v>
      </c>
      <c r="O5841" s="161"/>
      <c r="P5841" s="162"/>
      <c r="Q5841" s="162"/>
      <c r="R5841" s="163"/>
      <c r="S5841" s="161"/>
      <c r="V5841" s="163"/>
      <c r="W5841" s="164"/>
      <c r="X5841" s="164"/>
    </row>
    <row r="5842" spans="10:24" x14ac:dyDescent="0.25">
      <c r="J5842">
        <v>5839</v>
      </c>
      <c r="K5842" s="43">
        <v>0.28289178746757637</v>
      </c>
      <c r="L5842">
        <v>0.55452541986002768</v>
      </c>
      <c r="M5842">
        <v>0.10745443796050091</v>
      </c>
      <c r="N5842" s="44">
        <v>0.50076937249432218</v>
      </c>
      <c r="O5842" s="161"/>
      <c r="P5842" s="162"/>
      <c r="Q5842" s="162"/>
      <c r="R5842" s="163"/>
      <c r="S5842" s="161"/>
      <c r="V5842" s="163"/>
      <c r="W5842" s="164"/>
      <c r="X5842" s="164"/>
    </row>
    <row r="5843" spans="10:24" x14ac:dyDescent="0.25">
      <c r="J5843">
        <v>5840</v>
      </c>
      <c r="K5843" s="43">
        <v>0.33923456208601166</v>
      </c>
      <c r="L5843">
        <v>0.4493662597899013</v>
      </c>
      <c r="M5843">
        <v>0.24081934523369963</v>
      </c>
      <c r="N5843" s="44">
        <v>0.74450889161267586</v>
      </c>
      <c r="O5843" s="161"/>
      <c r="P5843" s="162"/>
      <c r="Q5843" s="162"/>
      <c r="R5843" s="163"/>
      <c r="S5843" s="161"/>
      <c r="V5843" s="163"/>
      <c r="W5843" s="164"/>
      <c r="X5843" s="164"/>
    </row>
    <row r="5844" spans="10:24" x14ac:dyDescent="0.25">
      <c r="J5844">
        <v>5841</v>
      </c>
      <c r="K5844" s="43">
        <v>0.88852209925162218</v>
      </c>
      <c r="L5844">
        <v>0.17300667761776811</v>
      </c>
      <c r="M5844">
        <v>0.39090803175624211</v>
      </c>
      <c r="N5844" s="44">
        <v>0.34944419076597777</v>
      </c>
      <c r="O5844" s="161"/>
      <c r="P5844" s="162"/>
      <c r="Q5844" s="162"/>
      <c r="R5844" s="163"/>
      <c r="S5844" s="161"/>
      <c r="V5844" s="163"/>
      <c r="W5844" s="164"/>
      <c r="X5844" s="164"/>
    </row>
    <row r="5845" spans="10:24" x14ac:dyDescent="0.25">
      <c r="J5845">
        <v>5842</v>
      </c>
      <c r="K5845" s="43">
        <v>0.39076447376288825</v>
      </c>
      <c r="L5845">
        <v>0.12547655873784069</v>
      </c>
      <c r="M5845">
        <v>0.83818528182814356</v>
      </c>
      <c r="N5845" s="44">
        <v>0.14382831961249576</v>
      </c>
      <c r="O5845" s="161"/>
      <c r="P5845" s="162"/>
      <c r="Q5845" s="162"/>
      <c r="R5845" s="163"/>
      <c r="S5845" s="161"/>
      <c r="V5845" s="163"/>
      <c r="W5845" s="164"/>
      <c r="X5845" s="164"/>
    </row>
    <row r="5846" spans="10:24" x14ac:dyDescent="0.25">
      <c r="J5846">
        <v>5843</v>
      </c>
      <c r="K5846" s="43">
        <v>0.82038355826187004</v>
      </c>
      <c r="L5846">
        <v>0.38154860736198548</v>
      </c>
      <c r="M5846">
        <v>0.40776970019794467</v>
      </c>
      <c r="N5846" s="44">
        <v>3.3953323284132253E-2</v>
      </c>
      <c r="O5846" s="161"/>
      <c r="P5846" s="162"/>
      <c r="Q5846" s="162"/>
      <c r="R5846" s="163"/>
      <c r="S5846" s="161"/>
      <c r="V5846" s="163"/>
      <c r="W5846" s="164"/>
      <c r="X5846" s="164"/>
    </row>
    <row r="5847" spans="10:24" x14ac:dyDescent="0.25">
      <c r="J5847">
        <v>5844</v>
      </c>
      <c r="K5847" s="43">
        <v>0.31223437197863013</v>
      </c>
      <c r="L5847">
        <v>0.26516019371004851</v>
      </c>
      <c r="M5847">
        <v>0.15912285211049937</v>
      </c>
      <c r="N5847" s="44">
        <v>0.19218862865750896</v>
      </c>
      <c r="O5847" s="161"/>
      <c r="P5847" s="162"/>
      <c r="Q5847" s="162"/>
      <c r="R5847" s="163"/>
      <c r="S5847" s="161"/>
      <c r="V5847" s="163"/>
      <c r="W5847" s="164"/>
      <c r="X5847" s="164"/>
    </row>
    <row r="5848" spans="10:24" x14ac:dyDescent="0.25">
      <c r="J5848">
        <v>5845</v>
      </c>
      <c r="K5848" s="43">
        <v>0.49512588104564681</v>
      </c>
      <c r="L5848">
        <v>0.51113952362861936</v>
      </c>
      <c r="M5848">
        <v>0.46200318158165055</v>
      </c>
      <c r="N5848" s="44">
        <v>9.2925787125027082E-2</v>
      </c>
      <c r="O5848" s="161"/>
      <c r="P5848" s="162"/>
      <c r="Q5848" s="162"/>
      <c r="R5848" s="163"/>
      <c r="S5848" s="161"/>
      <c r="V5848" s="163"/>
      <c r="W5848" s="164"/>
      <c r="X5848" s="164"/>
    </row>
    <row r="5849" spans="10:24" x14ac:dyDescent="0.25">
      <c r="J5849">
        <v>5846</v>
      </c>
      <c r="K5849" s="43">
        <v>0.94905625293020324</v>
      </c>
      <c r="L5849">
        <v>0.9581685146875355</v>
      </c>
      <c r="M5849">
        <v>5.8695471035361879E-2</v>
      </c>
      <c r="N5849" s="44">
        <v>0.6834394197816146</v>
      </c>
      <c r="O5849" s="161"/>
      <c r="P5849" s="162"/>
      <c r="Q5849" s="162"/>
      <c r="R5849" s="163"/>
      <c r="S5849" s="161"/>
      <c r="V5849" s="163"/>
      <c r="W5849" s="164"/>
      <c r="X5849" s="164"/>
    </row>
    <row r="5850" spans="10:24" x14ac:dyDescent="0.25">
      <c r="J5850">
        <v>5847</v>
      </c>
      <c r="K5850" s="43">
        <v>0.99388833194828463</v>
      </c>
      <c r="L5850">
        <v>0.34009221480864116</v>
      </c>
      <c r="M5850">
        <v>8.8738920246058339E-2</v>
      </c>
      <c r="N5850" s="44">
        <v>0.61140639849972078</v>
      </c>
      <c r="O5850" s="161"/>
      <c r="P5850" s="162"/>
      <c r="Q5850" s="162"/>
      <c r="R5850" s="163"/>
      <c r="S5850" s="161"/>
      <c r="V5850" s="163"/>
      <c r="W5850" s="164"/>
      <c r="X5850" s="164"/>
    </row>
    <row r="5851" spans="10:24" x14ac:dyDescent="0.25">
      <c r="J5851">
        <v>5848</v>
      </c>
      <c r="K5851" s="43">
        <v>0.17688870205738227</v>
      </c>
      <c r="L5851">
        <v>0.36876534021517637</v>
      </c>
      <c r="M5851">
        <v>0.87236902995886401</v>
      </c>
      <c r="N5851" s="44">
        <v>6.7398333098807162E-2</v>
      </c>
      <c r="O5851" s="161"/>
      <c r="P5851" s="162"/>
      <c r="Q5851" s="162"/>
      <c r="R5851" s="163"/>
      <c r="S5851" s="161"/>
      <c r="V5851" s="163"/>
      <c r="W5851" s="164"/>
      <c r="X5851" s="164"/>
    </row>
    <row r="5852" spans="10:24" x14ac:dyDescent="0.25">
      <c r="J5852">
        <v>5849</v>
      </c>
      <c r="K5852" s="43">
        <v>0.18202111194759907</v>
      </c>
      <c r="L5852">
        <v>0.4564682486132392</v>
      </c>
      <c r="M5852">
        <v>0.43932650889718361</v>
      </c>
      <c r="N5852" s="44">
        <v>0.18700547137394052</v>
      </c>
      <c r="O5852" s="161"/>
      <c r="P5852" s="162"/>
      <c r="Q5852" s="162"/>
      <c r="R5852" s="163"/>
      <c r="S5852" s="161"/>
      <c r="V5852" s="163"/>
      <c r="W5852" s="164"/>
      <c r="X5852" s="164"/>
    </row>
    <row r="5853" spans="10:24" x14ac:dyDescent="0.25">
      <c r="J5853">
        <v>5850</v>
      </c>
      <c r="K5853" s="43">
        <v>0.19427745607460911</v>
      </c>
      <c r="L5853">
        <v>0.68819097717264754</v>
      </c>
      <c r="M5853">
        <v>8.0620845628701643E-3</v>
      </c>
      <c r="N5853" s="44">
        <v>0.8441626549574649</v>
      </c>
      <c r="O5853" s="161"/>
      <c r="P5853" s="162"/>
      <c r="Q5853" s="162"/>
      <c r="R5853" s="163"/>
      <c r="S5853" s="161"/>
      <c r="V5853" s="163"/>
      <c r="W5853" s="164"/>
      <c r="X5853" s="164"/>
    </row>
    <row r="5854" spans="10:24" x14ac:dyDescent="0.25">
      <c r="J5854">
        <v>5851</v>
      </c>
      <c r="K5854" s="43">
        <v>0.59805048611926792</v>
      </c>
      <c r="L5854">
        <v>0.18652437401929334</v>
      </c>
      <c r="M5854">
        <v>0.28753436773087448</v>
      </c>
      <c r="N5854" s="44">
        <v>0.70409004188155699</v>
      </c>
      <c r="O5854" s="161"/>
      <c r="P5854" s="162"/>
      <c r="Q5854" s="162"/>
      <c r="R5854" s="163"/>
      <c r="S5854" s="161"/>
      <c r="V5854" s="163"/>
      <c r="W5854" s="164"/>
      <c r="X5854" s="164"/>
    </row>
    <row r="5855" spans="10:24" x14ac:dyDescent="0.25">
      <c r="J5855">
        <v>5852</v>
      </c>
      <c r="K5855" s="43">
        <v>0.45159313218886399</v>
      </c>
      <c r="L5855">
        <v>0.7351535456393542</v>
      </c>
      <c r="M5855">
        <v>0.82073811724841583</v>
      </c>
      <c r="N5855" s="44">
        <v>0.35065176402159537</v>
      </c>
      <c r="O5855" s="161"/>
      <c r="P5855" s="162"/>
      <c r="Q5855" s="162"/>
      <c r="R5855" s="163"/>
      <c r="S5855" s="161"/>
      <c r="V5855" s="163"/>
      <c r="W5855" s="164"/>
      <c r="X5855" s="164"/>
    </row>
    <row r="5856" spans="10:24" x14ac:dyDescent="0.25">
      <c r="J5856">
        <v>5853</v>
      </c>
      <c r="K5856" s="43">
        <v>0.10779076218615113</v>
      </c>
      <c r="L5856">
        <v>0.25624693963263256</v>
      </c>
      <c r="M5856">
        <v>0.60061673657368431</v>
      </c>
      <c r="N5856" s="44">
        <v>0.99675649829418012</v>
      </c>
      <c r="O5856" s="161"/>
      <c r="P5856" s="162"/>
      <c r="Q5856" s="162"/>
      <c r="R5856" s="163"/>
      <c r="S5856" s="161"/>
      <c r="V5856" s="163"/>
      <c r="W5856" s="164"/>
      <c r="X5856" s="164"/>
    </row>
    <row r="5857" spans="10:24" x14ac:dyDescent="0.25">
      <c r="J5857">
        <v>5854</v>
      </c>
      <c r="K5857" s="43">
        <v>0.79280040037536381</v>
      </c>
      <c r="L5857">
        <v>0.97807342250188001</v>
      </c>
      <c r="M5857">
        <v>0.67895155932075735</v>
      </c>
      <c r="N5857" s="44">
        <v>0.20592758568972958</v>
      </c>
      <c r="O5857" s="161"/>
      <c r="P5857" s="162"/>
      <c r="Q5857" s="162"/>
      <c r="R5857" s="163"/>
      <c r="S5857" s="161"/>
      <c r="V5857" s="163"/>
      <c r="W5857" s="164"/>
      <c r="X5857" s="164"/>
    </row>
    <row r="5858" spans="10:24" x14ac:dyDescent="0.25">
      <c r="J5858">
        <v>5855</v>
      </c>
      <c r="K5858" s="43">
        <v>6.6989233404406656E-2</v>
      </c>
      <c r="L5858">
        <v>0.63736111305607668</v>
      </c>
      <c r="M5858">
        <v>0.24831679750129132</v>
      </c>
      <c r="N5858" s="44">
        <v>0.53253042742420142</v>
      </c>
      <c r="O5858" s="161"/>
      <c r="P5858" s="162"/>
      <c r="Q5858" s="162"/>
      <c r="R5858" s="163"/>
      <c r="S5858" s="161"/>
      <c r="V5858" s="163"/>
      <c r="W5858" s="164"/>
      <c r="X5858" s="164"/>
    </row>
    <row r="5859" spans="10:24" x14ac:dyDescent="0.25">
      <c r="J5859">
        <v>5856</v>
      </c>
      <c r="K5859" s="43">
        <v>4.5630808016899671E-2</v>
      </c>
      <c r="L5859">
        <v>0.52769368835787034</v>
      </c>
      <c r="M5859">
        <v>0.54212474380244657</v>
      </c>
      <c r="N5859" s="44">
        <v>0.4761639530248738</v>
      </c>
      <c r="O5859" s="161"/>
      <c r="P5859" s="162"/>
      <c r="Q5859" s="162"/>
      <c r="R5859" s="163"/>
      <c r="S5859" s="161"/>
      <c r="V5859" s="163"/>
      <c r="W5859" s="164"/>
      <c r="X5859" s="164"/>
    </row>
    <row r="5860" spans="10:24" x14ac:dyDescent="0.25">
      <c r="J5860">
        <v>5857</v>
      </c>
      <c r="K5860" s="43">
        <v>0.71072297836523535</v>
      </c>
      <c r="L5860">
        <v>0.49664284849144535</v>
      </c>
      <c r="M5860">
        <v>0.77225655211918853</v>
      </c>
      <c r="N5860" s="44">
        <v>0.55315009805825277</v>
      </c>
      <c r="O5860" s="161"/>
      <c r="P5860" s="162"/>
      <c r="Q5860" s="162"/>
      <c r="R5860" s="163"/>
      <c r="S5860" s="161"/>
      <c r="V5860" s="163"/>
      <c r="W5860" s="164"/>
      <c r="X5860" s="164"/>
    </row>
    <row r="5861" spans="10:24" x14ac:dyDescent="0.25">
      <c r="J5861">
        <v>5858</v>
      </c>
      <c r="K5861" s="43">
        <v>0.15841003110471241</v>
      </c>
      <c r="L5861">
        <v>0.35840074278000233</v>
      </c>
      <c r="M5861">
        <v>0.74221687278171489</v>
      </c>
      <c r="N5861" s="44">
        <v>0.45778963784063997</v>
      </c>
      <c r="O5861" s="161"/>
      <c r="P5861" s="162"/>
      <c r="Q5861" s="162"/>
      <c r="R5861" s="163"/>
      <c r="S5861" s="161"/>
      <c r="V5861" s="163"/>
      <c r="W5861" s="164"/>
      <c r="X5861" s="164"/>
    </row>
    <row r="5862" spans="10:24" x14ac:dyDescent="0.25">
      <c r="J5862">
        <v>5859</v>
      </c>
      <c r="K5862" s="43">
        <v>0.93863301694853329</v>
      </c>
      <c r="L5862">
        <v>0.62818688612354479</v>
      </c>
      <c r="M5862">
        <v>0.60617011895182604</v>
      </c>
      <c r="N5862" s="44">
        <v>0.7008259562026451</v>
      </c>
      <c r="O5862" s="161"/>
      <c r="P5862" s="162"/>
      <c r="Q5862" s="162"/>
      <c r="R5862" s="163"/>
      <c r="S5862" s="161"/>
      <c r="V5862" s="163"/>
      <c r="W5862" s="164"/>
      <c r="X5862" s="164"/>
    </row>
    <row r="5863" spans="10:24" x14ac:dyDescent="0.25">
      <c r="J5863">
        <v>5860</v>
      </c>
      <c r="K5863" s="43">
        <v>0.50840485665828372</v>
      </c>
      <c r="L5863">
        <v>0.62945243370539694</v>
      </c>
      <c r="M5863">
        <v>0.42144451418085294</v>
      </c>
      <c r="N5863" s="44">
        <v>0.65446319250972318</v>
      </c>
      <c r="O5863" s="161"/>
      <c r="P5863" s="162"/>
      <c r="Q5863" s="162"/>
      <c r="R5863" s="163"/>
      <c r="S5863" s="161"/>
      <c r="V5863" s="163"/>
      <c r="W5863" s="164"/>
      <c r="X5863" s="164"/>
    </row>
    <row r="5864" spans="10:24" x14ac:dyDescent="0.25">
      <c r="J5864">
        <v>5861</v>
      </c>
      <c r="K5864" s="43">
        <v>0.30399597726524019</v>
      </c>
      <c r="L5864">
        <v>0.47190548852853875</v>
      </c>
      <c r="M5864">
        <v>0.12575069200684041</v>
      </c>
      <c r="N5864" s="44">
        <v>0.94277148487227524</v>
      </c>
      <c r="O5864" s="161"/>
      <c r="P5864" s="162"/>
      <c r="Q5864" s="162"/>
      <c r="R5864" s="163"/>
      <c r="S5864" s="161"/>
      <c r="V5864" s="163"/>
      <c r="W5864" s="164"/>
      <c r="X5864" s="164"/>
    </row>
    <row r="5865" spans="10:24" x14ac:dyDescent="0.25">
      <c r="J5865">
        <v>5862</v>
      </c>
      <c r="K5865" s="43">
        <v>0.20196637600584333</v>
      </c>
      <c r="L5865">
        <v>0.39405499621410545</v>
      </c>
      <c r="M5865">
        <v>0.68258883626415046</v>
      </c>
      <c r="N5865" s="44">
        <v>0.97152490585531948</v>
      </c>
      <c r="O5865" s="161"/>
      <c r="P5865" s="162"/>
      <c r="Q5865" s="162"/>
      <c r="R5865" s="163"/>
      <c r="S5865" s="161"/>
      <c r="V5865" s="163"/>
      <c r="W5865" s="164"/>
      <c r="X5865" s="164"/>
    </row>
    <row r="5866" spans="10:24" x14ac:dyDescent="0.25">
      <c r="J5866">
        <v>5863</v>
      </c>
      <c r="K5866" s="43">
        <v>0.29012057679504077</v>
      </c>
      <c r="L5866">
        <v>0.99112009660162292</v>
      </c>
      <c r="M5866">
        <v>0.41253794180223435</v>
      </c>
      <c r="N5866" s="44">
        <v>0.9659897143318259</v>
      </c>
      <c r="O5866" s="161"/>
      <c r="P5866" s="162"/>
      <c r="Q5866" s="162"/>
      <c r="R5866" s="163"/>
      <c r="S5866" s="161"/>
      <c r="V5866" s="163"/>
      <c r="W5866" s="164"/>
      <c r="X5866" s="164"/>
    </row>
    <row r="5867" spans="10:24" x14ac:dyDescent="0.25">
      <c r="J5867">
        <v>5864</v>
      </c>
      <c r="K5867" s="43">
        <v>0.97651617906378063</v>
      </c>
      <c r="L5867">
        <v>0.82113828207800399</v>
      </c>
      <c r="M5867">
        <v>7.3974701928855136E-2</v>
      </c>
      <c r="N5867" s="44">
        <v>0.50664987717257071</v>
      </c>
      <c r="O5867" s="161"/>
      <c r="P5867" s="162"/>
      <c r="Q5867" s="162"/>
      <c r="R5867" s="163"/>
      <c r="S5867" s="161"/>
      <c r="V5867" s="163"/>
      <c r="W5867" s="164"/>
      <c r="X5867" s="164"/>
    </row>
    <row r="5868" spans="10:24" x14ac:dyDescent="0.25">
      <c r="J5868">
        <v>5865</v>
      </c>
      <c r="K5868" s="43">
        <v>0.70084902234673685</v>
      </c>
      <c r="L5868">
        <v>0.9843486423239729</v>
      </c>
      <c r="M5868">
        <v>0.54449114992478831</v>
      </c>
      <c r="N5868" s="44">
        <v>0.79592554058400078</v>
      </c>
      <c r="O5868" s="161"/>
      <c r="P5868" s="162"/>
      <c r="Q5868" s="162"/>
      <c r="R5868" s="163"/>
      <c r="S5868" s="161"/>
      <c r="V5868" s="163"/>
      <c r="W5868" s="164"/>
      <c r="X5868" s="164"/>
    </row>
    <row r="5869" spans="10:24" x14ac:dyDescent="0.25">
      <c r="J5869">
        <v>5866</v>
      </c>
      <c r="K5869" s="43">
        <v>0.34850038331764221</v>
      </c>
      <c r="L5869">
        <v>0.57375522202509355</v>
      </c>
      <c r="M5869">
        <v>0.97142906620532099</v>
      </c>
      <c r="N5869" s="44">
        <v>5.8990883818498374E-2</v>
      </c>
      <c r="O5869" s="161"/>
      <c r="P5869" s="162"/>
      <c r="Q5869" s="162"/>
      <c r="R5869" s="163"/>
      <c r="S5869" s="161"/>
      <c r="V5869" s="163"/>
      <c r="W5869" s="164"/>
      <c r="X5869" s="164"/>
    </row>
    <row r="5870" spans="10:24" x14ac:dyDescent="0.25">
      <c r="J5870">
        <v>5867</v>
      </c>
      <c r="K5870" s="43">
        <v>0.82862116610454228</v>
      </c>
      <c r="L5870">
        <v>0.71201624686733611</v>
      </c>
      <c r="M5870">
        <v>0.25238462885244128</v>
      </c>
      <c r="N5870" s="44">
        <v>0.3013325235084805</v>
      </c>
      <c r="O5870" s="161"/>
      <c r="P5870" s="162"/>
      <c r="Q5870" s="162"/>
      <c r="R5870" s="163"/>
      <c r="S5870" s="161"/>
      <c r="V5870" s="163"/>
      <c r="W5870" s="164"/>
      <c r="X5870" s="164"/>
    </row>
    <row r="5871" spans="10:24" x14ac:dyDescent="0.25">
      <c r="J5871">
        <v>5868</v>
      </c>
      <c r="K5871" s="43">
        <v>0.94788533596565805</v>
      </c>
      <c r="L5871">
        <v>0.57306655091238734</v>
      </c>
      <c r="M5871">
        <v>0.93314710717772531</v>
      </c>
      <c r="N5871" s="44">
        <v>0.51304770269603672</v>
      </c>
      <c r="O5871" s="161"/>
      <c r="P5871" s="162"/>
      <c r="Q5871" s="162"/>
      <c r="R5871" s="163"/>
      <c r="S5871" s="161"/>
      <c r="V5871" s="163"/>
      <c r="W5871" s="164"/>
      <c r="X5871" s="164"/>
    </row>
    <row r="5872" spans="10:24" x14ac:dyDescent="0.25">
      <c r="J5872">
        <v>5869</v>
      </c>
      <c r="K5872" s="43">
        <v>0.76020628314869865</v>
      </c>
      <c r="L5872">
        <v>0.26579616785156712</v>
      </c>
      <c r="M5872">
        <v>0.74972621342455903</v>
      </c>
      <c r="N5872" s="44">
        <v>4.9594490744358843E-2</v>
      </c>
      <c r="O5872" s="161"/>
      <c r="P5872" s="162"/>
      <c r="Q5872" s="162"/>
      <c r="R5872" s="163"/>
      <c r="S5872" s="161"/>
      <c r="V5872" s="163"/>
      <c r="W5872" s="164"/>
      <c r="X5872" s="164"/>
    </row>
    <row r="5873" spans="10:24" x14ac:dyDescent="0.25">
      <c r="J5873">
        <v>5870</v>
      </c>
      <c r="K5873" s="43">
        <v>0.2764506915717645</v>
      </c>
      <c r="L5873">
        <v>0.26410316644355103</v>
      </c>
      <c r="M5873">
        <v>0.69414589743506394</v>
      </c>
      <c r="N5873" s="44">
        <v>0.48000224905121858</v>
      </c>
      <c r="O5873" s="161"/>
      <c r="P5873" s="162"/>
      <c r="Q5873" s="162"/>
      <c r="R5873" s="163"/>
      <c r="S5873" s="161"/>
      <c r="V5873" s="163"/>
      <c r="W5873" s="164"/>
      <c r="X5873" s="164"/>
    </row>
    <row r="5874" spans="10:24" x14ac:dyDescent="0.25">
      <c r="J5874">
        <v>5871</v>
      </c>
      <c r="K5874" s="43">
        <v>4.3693226364503568E-2</v>
      </c>
      <c r="L5874">
        <v>0.40931552874848587</v>
      </c>
      <c r="M5874">
        <v>0.76209468325248209</v>
      </c>
      <c r="N5874" s="44">
        <v>0.81760217210435715</v>
      </c>
      <c r="O5874" s="161"/>
      <c r="P5874" s="162"/>
      <c r="Q5874" s="162"/>
      <c r="R5874" s="163"/>
      <c r="S5874" s="161"/>
      <c r="V5874" s="163"/>
      <c r="W5874" s="164"/>
      <c r="X5874" s="164"/>
    </row>
    <row r="5875" spans="10:24" x14ac:dyDescent="0.25">
      <c r="J5875">
        <v>5872</v>
      </c>
      <c r="K5875" s="43">
        <v>0.78702885646167453</v>
      </c>
      <c r="L5875">
        <v>8.4980779278052143E-3</v>
      </c>
      <c r="M5875">
        <v>0.50880144407271244</v>
      </c>
      <c r="N5875" s="44">
        <v>0.64993578082700643</v>
      </c>
      <c r="O5875" s="161"/>
      <c r="P5875" s="162"/>
      <c r="Q5875" s="162"/>
      <c r="R5875" s="163"/>
      <c r="S5875" s="161"/>
      <c r="V5875" s="163"/>
      <c r="W5875" s="164"/>
      <c r="X5875" s="164"/>
    </row>
    <row r="5876" spans="10:24" x14ac:dyDescent="0.25">
      <c r="J5876">
        <v>5873</v>
      </c>
      <c r="K5876" s="43">
        <v>0.25581976337302548</v>
      </c>
      <c r="L5876">
        <v>5.8620916222622554E-2</v>
      </c>
      <c r="M5876">
        <v>0.31800851455731838</v>
      </c>
      <c r="N5876" s="44">
        <v>0.63202808428611645</v>
      </c>
      <c r="O5876" s="161"/>
      <c r="P5876" s="162"/>
      <c r="Q5876" s="162"/>
      <c r="R5876" s="163"/>
      <c r="S5876" s="161"/>
      <c r="V5876" s="163"/>
      <c r="W5876" s="164"/>
      <c r="X5876" s="164"/>
    </row>
    <row r="5877" spans="10:24" x14ac:dyDescent="0.25">
      <c r="J5877">
        <v>5874</v>
      </c>
      <c r="K5877" s="43">
        <v>0.89956163818317936</v>
      </c>
      <c r="L5877">
        <v>0.89546900894317094</v>
      </c>
      <c r="M5877">
        <v>0.88643731093468625</v>
      </c>
      <c r="N5877" s="44">
        <v>0.82162061570249256</v>
      </c>
      <c r="O5877" s="161"/>
      <c r="P5877" s="162"/>
      <c r="Q5877" s="162"/>
      <c r="R5877" s="163"/>
      <c r="S5877" s="161"/>
      <c r="V5877" s="163"/>
      <c r="W5877" s="164"/>
      <c r="X5877" s="164"/>
    </row>
    <row r="5878" spans="10:24" x14ac:dyDescent="0.25">
      <c r="J5878">
        <v>5875</v>
      </c>
      <c r="K5878" s="43">
        <v>0.96434244552675963</v>
      </c>
      <c r="L5878">
        <v>0.84621040756112154</v>
      </c>
      <c r="M5878">
        <v>0.36559781011678949</v>
      </c>
      <c r="N5878" s="44">
        <v>0.64516364159974282</v>
      </c>
      <c r="O5878" s="161"/>
      <c r="P5878" s="162"/>
      <c r="Q5878" s="162"/>
      <c r="R5878" s="163"/>
      <c r="S5878" s="161"/>
      <c r="V5878" s="163"/>
      <c r="W5878" s="164"/>
      <c r="X5878" s="164"/>
    </row>
    <row r="5879" spans="10:24" x14ac:dyDescent="0.25">
      <c r="J5879">
        <v>5876</v>
      </c>
      <c r="K5879" s="43">
        <v>0.99223693342399388</v>
      </c>
      <c r="L5879">
        <v>0.24006490796160462</v>
      </c>
      <c r="M5879">
        <v>0.92671893571965569</v>
      </c>
      <c r="N5879" s="44">
        <v>0.80230476389847027</v>
      </c>
      <c r="O5879" s="161"/>
      <c r="P5879" s="162"/>
      <c r="Q5879" s="162"/>
      <c r="R5879" s="163"/>
      <c r="S5879" s="161"/>
      <c r="V5879" s="163"/>
      <c r="W5879" s="164"/>
      <c r="X5879" s="164"/>
    </row>
    <row r="5880" spans="10:24" x14ac:dyDescent="0.25">
      <c r="J5880">
        <v>5877</v>
      </c>
      <c r="K5880" s="43">
        <v>9.8002493621677789E-2</v>
      </c>
      <c r="L5880">
        <v>0.77978451166259355</v>
      </c>
      <c r="M5880">
        <v>0.2263780954351835</v>
      </c>
      <c r="N5880" s="44">
        <v>0.84634786642874882</v>
      </c>
      <c r="O5880" s="161"/>
      <c r="P5880" s="162"/>
      <c r="Q5880" s="162"/>
      <c r="R5880" s="163"/>
      <c r="S5880" s="161"/>
      <c r="V5880" s="163"/>
      <c r="W5880" s="164"/>
      <c r="X5880" s="164"/>
    </row>
    <row r="5881" spans="10:24" x14ac:dyDescent="0.25">
      <c r="J5881">
        <v>5878</v>
      </c>
      <c r="K5881" s="43">
        <v>0.44593175711714872</v>
      </c>
      <c r="L5881">
        <v>0.22327327021891996</v>
      </c>
      <c r="M5881">
        <v>0.7738645924769828</v>
      </c>
      <c r="N5881" s="44">
        <v>0.73080165163716626</v>
      </c>
      <c r="O5881" s="161"/>
      <c r="P5881" s="162"/>
      <c r="Q5881" s="162"/>
      <c r="R5881" s="163"/>
      <c r="S5881" s="161"/>
      <c r="V5881" s="163"/>
      <c r="W5881" s="164"/>
      <c r="X5881" s="164"/>
    </row>
    <row r="5882" spans="10:24" x14ac:dyDescent="0.25">
      <c r="J5882">
        <v>5879</v>
      </c>
      <c r="K5882" s="43">
        <v>0.692333421080917</v>
      </c>
      <c r="L5882">
        <v>0.56710490979683614</v>
      </c>
      <c r="M5882">
        <v>3.9499398677539044E-2</v>
      </c>
      <c r="N5882" s="44">
        <v>0.21914044533541321</v>
      </c>
      <c r="O5882" s="161"/>
      <c r="P5882" s="162"/>
      <c r="Q5882" s="162"/>
      <c r="R5882" s="163"/>
      <c r="S5882" s="161"/>
      <c r="V5882" s="163"/>
      <c r="W5882" s="164"/>
      <c r="X5882" s="164"/>
    </row>
    <row r="5883" spans="10:24" x14ac:dyDescent="0.25">
      <c r="J5883">
        <v>5880</v>
      </c>
      <c r="K5883" s="43">
        <v>0.6047628538931622</v>
      </c>
      <c r="L5883">
        <v>0.7662958438682298</v>
      </c>
      <c r="M5883">
        <v>0.4062831866680694</v>
      </c>
      <c r="N5883" s="44">
        <v>0.37064600850240603</v>
      </c>
      <c r="O5883" s="161"/>
      <c r="P5883" s="162"/>
      <c r="Q5883" s="162"/>
      <c r="R5883" s="163"/>
      <c r="S5883" s="161"/>
      <c r="V5883" s="163"/>
      <c r="W5883" s="164"/>
      <c r="X5883" s="164"/>
    </row>
    <row r="5884" spans="10:24" x14ac:dyDescent="0.25">
      <c r="J5884">
        <v>5881</v>
      </c>
      <c r="K5884" s="43">
        <v>0.50021819286300762</v>
      </c>
      <c r="L5884">
        <v>0.89672985619759127</v>
      </c>
      <c r="M5884">
        <v>0.27137839738155345</v>
      </c>
      <c r="N5884" s="44">
        <v>0.12561548443007053</v>
      </c>
      <c r="O5884" s="161"/>
      <c r="P5884" s="162"/>
      <c r="Q5884" s="162"/>
      <c r="R5884" s="163"/>
      <c r="S5884" s="161"/>
      <c r="V5884" s="163"/>
      <c r="W5884" s="164"/>
      <c r="X5884" s="164"/>
    </row>
    <row r="5885" spans="10:24" x14ac:dyDescent="0.25">
      <c r="J5885">
        <v>5882</v>
      </c>
      <c r="K5885" s="43">
        <v>0.15501443233860457</v>
      </c>
      <c r="L5885">
        <v>0.16929145625341058</v>
      </c>
      <c r="M5885">
        <v>0.50187967822501123</v>
      </c>
      <c r="N5885" s="44">
        <v>0.82519968609006011</v>
      </c>
      <c r="O5885" s="161"/>
      <c r="P5885" s="162"/>
      <c r="Q5885" s="162"/>
      <c r="R5885" s="163"/>
      <c r="S5885" s="161"/>
      <c r="V5885" s="163"/>
      <c r="W5885" s="164"/>
      <c r="X5885" s="164"/>
    </row>
    <row r="5886" spans="10:24" x14ac:dyDescent="0.25">
      <c r="J5886">
        <v>5883</v>
      </c>
      <c r="K5886" s="43">
        <v>0.86996678060919264</v>
      </c>
      <c r="L5886">
        <v>0.39713227523324701</v>
      </c>
      <c r="M5886">
        <v>0.69073184310626712</v>
      </c>
      <c r="N5886" s="44">
        <v>0.1751868145930372</v>
      </c>
      <c r="O5886" s="161"/>
      <c r="P5886" s="162"/>
      <c r="Q5886" s="162"/>
      <c r="R5886" s="163"/>
      <c r="S5886" s="161"/>
      <c r="V5886" s="163"/>
      <c r="W5886" s="164"/>
      <c r="X5886" s="164"/>
    </row>
    <row r="5887" spans="10:24" x14ac:dyDescent="0.25">
      <c r="J5887">
        <v>5884</v>
      </c>
      <c r="K5887" s="43">
        <v>0.2802467975120061</v>
      </c>
      <c r="L5887">
        <v>0.83877073825919635</v>
      </c>
      <c r="M5887">
        <v>0.12501686372302245</v>
      </c>
      <c r="N5887" s="44">
        <v>0.97311727310634522</v>
      </c>
      <c r="O5887" s="161"/>
      <c r="P5887" s="162"/>
      <c r="Q5887" s="162"/>
      <c r="R5887" s="163"/>
      <c r="S5887" s="161"/>
      <c r="V5887" s="163"/>
      <c r="W5887" s="164"/>
      <c r="X5887" s="164"/>
    </row>
    <row r="5888" spans="10:24" x14ac:dyDescent="0.25">
      <c r="J5888">
        <v>5885</v>
      </c>
      <c r="K5888" s="43">
        <v>0.83848184486354638</v>
      </c>
      <c r="L5888">
        <v>0.27887361330974425</v>
      </c>
      <c r="M5888">
        <v>0.87793786144556774</v>
      </c>
      <c r="N5888" s="44">
        <v>0.94553767170867442</v>
      </c>
      <c r="O5888" s="161"/>
      <c r="P5888" s="162"/>
      <c r="Q5888" s="162"/>
      <c r="R5888" s="163"/>
      <c r="S5888" s="161"/>
      <c r="V5888" s="163"/>
      <c r="W5888" s="164"/>
      <c r="X5888" s="164"/>
    </row>
    <row r="5889" spans="10:24" x14ac:dyDescent="0.25">
      <c r="J5889">
        <v>5886</v>
      </c>
      <c r="K5889" s="43">
        <v>0.7299546673563625</v>
      </c>
      <c r="L5889">
        <v>9.7680802284920598E-2</v>
      </c>
      <c r="M5889">
        <v>8.5966559633188222E-2</v>
      </c>
      <c r="N5889" s="44">
        <v>0.73359499863300848</v>
      </c>
      <c r="O5889" s="161"/>
      <c r="P5889" s="162"/>
      <c r="Q5889" s="162"/>
      <c r="R5889" s="163"/>
      <c r="S5889" s="161"/>
      <c r="V5889" s="163"/>
      <c r="W5889" s="164"/>
      <c r="X5889" s="164"/>
    </row>
    <row r="5890" spans="10:24" x14ac:dyDescent="0.25">
      <c r="J5890">
        <v>5887</v>
      </c>
      <c r="K5890" s="43">
        <v>0.323179340437729</v>
      </c>
      <c r="L5890">
        <v>1.9318464071156338E-3</v>
      </c>
      <c r="M5890">
        <v>0.28716715371730084</v>
      </c>
      <c r="N5890" s="44">
        <v>0.59684353749038388</v>
      </c>
      <c r="O5890" s="161"/>
      <c r="P5890" s="162"/>
      <c r="Q5890" s="162"/>
      <c r="R5890" s="163"/>
      <c r="S5890" s="161"/>
      <c r="V5890" s="163"/>
      <c r="W5890" s="164"/>
      <c r="X5890" s="164"/>
    </row>
    <row r="5891" spans="10:24" x14ac:dyDescent="0.25">
      <c r="J5891">
        <v>5888</v>
      </c>
      <c r="K5891" s="43">
        <v>0.37404150899198829</v>
      </c>
      <c r="L5891">
        <v>0.22896970618997114</v>
      </c>
      <c r="M5891">
        <v>0.27686400524824906</v>
      </c>
      <c r="N5891" s="44">
        <v>0.16340119037299039</v>
      </c>
      <c r="O5891" s="161"/>
      <c r="P5891" s="162"/>
      <c r="Q5891" s="162"/>
      <c r="R5891" s="163"/>
      <c r="S5891" s="161"/>
      <c r="V5891" s="163"/>
      <c r="W5891" s="164"/>
      <c r="X5891" s="164"/>
    </row>
    <row r="5892" spans="10:24" x14ac:dyDescent="0.25">
      <c r="J5892">
        <v>5889</v>
      </c>
      <c r="K5892" s="43">
        <v>0.81328582089068391</v>
      </c>
      <c r="L5892">
        <v>0.97444032595875352</v>
      </c>
      <c r="M5892">
        <v>0.40765961610543744</v>
      </c>
      <c r="N5892" s="44">
        <v>0.21094386617967531</v>
      </c>
      <c r="O5892" s="161"/>
      <c r="P5892" s="162"/>
      <c r="Q5892" s="162"/>
      <c r="R5892" s="163"/>
      <c r="S5892" s="161"/>
      <c r="V5892" s="163"/>
      <c r="W5892" s="164"/>
      <c r="X5892" s="164"/>
    </row>
    <row r="5893" spans="10:24" x14ac:dyDescent="0.25">
      <c r="J5893">
        <v>5890</v>
      </c>
      <c r="K5893" s="43">
        <v>0.98640712089616944</v>
      </c>
      <c r="L5893">
        <v>0.79104256626416836</v>
      </c>
      <c r="M5893">
        <v>0.39348343840434474</v>
      </c>
      <c r="N5893" s="44">
        <v>0.87788908345609673</v>
      </c>
      <c r="O5893" s="161"/>
      <c r="P5893" s="162"/>
      <c r="Q5893" s="162"/>
      <c r="R5893" s="163"/>
      <c r="S5893" s="161"/>
      <c r="V5893" s="163"/>
      <c r="W5893" s="164"/>
      <c r="X5893" s="164"/>
    </row>
    <row r="5894" spans="10:24" x14ac:dyDescent="0.25">
      <c r="J5894">
        <v>5891</v>
      </c>
      <c r="K5894" s="43">
        <v>0.97844832114509595</v>
      </c>
      <c r="L5894">
        <v>0.71621975104895041</v>
      </c>
      <c r="M5894">
        <v>0.66932998434760693</v>
      </c>
      <c r="N5894" s="44">
        <v>0.86461582543702309</v>
      </c>
      <c r="O5894" s="161"/>
      <c r="P5894" s="162"/>
      <c r="Q5894" s="162"/>
      <c r="R5894" s="163"/>
      <c r="S5894" s="161"/>
      <c r="V5894" s="163"/>
      <c r="W5894" s="164"/>
      <c r="X5894" s="164"/>
    </row>
    <row r="5895" spans="10:24" x14ac:dyDescent="0.25">
      <c r="J5895">
        <v>5892</v>
      </c>
      <c r="K5895" s="43">
        <v>0.55526794826764203</v>
      </c>
      <c r="L5895">
        <v>0.44293408367129372</v>
      </c>
      <c r="M5895">
        <v>0.84518141153800541</v>
      </c>
      <c r="N5895" s="44">
        <v>0.110169652822935</v>
      </c>
      <c r="O5895" s="161"/>
      <c r="P5895" s="162"/>
      <c r="Q5895" s="162"/>
      <c r="R5895" s="163"/>
      <c r="S5895" s="161"/>
      <c r="V5895" s="163"/>
      <c r="W5895" s="164"/>
      <c r="X5895" s="164"/>
    </row>
    <row r="5896" spans="10:24" x14ac:dyDescent="0.25">
      <c r="J5896">
        <v>5893</v>
      </c>
      <c r="K5896" s="43">
        <v>0.47507359210540723</v>
      </c>
      <c r="L5896">
        <v>0.10932611349530197</v>
      </c>
      <c r="M5896">
        <v>0.28911752682592751</v>
      </c>
      <c r="N5896" s="44">
        <v>0.32277851622432174</v>
      </c>
      <c r="O5896" s="161"/>
      <c r="P5896" s="162"/>
      <c r="Q5896" s="162"/>
      <c r="R5896" s="163"/>
      <c r="S5896" s="161"/>
      <c r="V5896" s="163"/>
      <c r="W5896" s="164"/>
      <c r="X5896" s="164"/>
    </row>
    <row r="5897" spans="10:24" x14ac:dyDescent="0.25">
      <c r="J5897">
        <v>5894</v>
      </c>
      <c r="K5897" s="43">
        <v>0.52439400211622056</v>
      </c>
      <c r="L5897">
        <v>0.28575536835344006</v>
      </c>
      <c r="M5897">
        <v>0.50424556961719791</v>
      </c>
      <c r="N5897" s="44">
        <v>0.98252809609461078</v>
      </c>
      <c r="O5897" s="161"/>
      <c r="P5897" s="162"/>
      <c r="Q5897" s="162"/>
      <c r="R5897" s="163"/>
      <c r="S5897" s="161"/>
      <c r="V5897" s="163"/>
      <c r="W5897" s="164"/>
      <c r="X5897" s="164"/>
    </row>
    <row r="5898" spans="10:24" x14ac:dyDescent="0.25">
      <c r="J5898">
        <v>5895</v>
      </c>
      <c r="K5898" s="43">
        <v>0.9265587850237007</v>
      </c>
      <c r="L5898">
        <v>0.70935617149620489</v>
      </c>
      <c r="M5898">
        <v>0.59579588057573185</v>
      </c>
      <c r="N5898" s="44">
        <v>0.96799830602200732</v>
      </c>
      <c r="O5898" s="161"/>
      <c r="P5898" s="162"/>
      <c r="Q5898" s="162"/>
      <c r="R5898" s="163"/>
      <c r="S5898" s="161"/>
      <c r="V5898" s="163"/>
      <c r="W5898" s="164"/>
      <c r="X5898" s="164"/>
    </row>
    <row r="5899" spans="10:24" x14ac:dyDescent="0.25">
      <c r="J5899">
        <v>5896</v>
      </c>
      <c r="K5899" s="43">
        <v>0.11897418097069012</v>
      </c>
      <c r="L5899">
        <v>0.35617207958211716</v>
      </c>
      <c r="M5899">
        <v>0.14022439545013066</v>
      </c>
      <c r="N5899" s="44">
        <v>0.8760597182862605</v>
      </c>
      <c r="O5899" s="161"/>
      <c r="P5899" s="162"/>
      <c r="Q5899" s="162"/>
      <c r="R5899" s="163"/>
      <c r="S5899" s="161"/>
      <c r="V5899" s="163"/>
      <c r="W5899" s="164"/>
      <c r="X5899" s="164"/>
    </row>
    <row r="5900" spans="10:24" x14ac:dyDescent="0.25">
      <c r="J5900">
        <v>5897</v>
      </c>
      <c r="K5900" s="43">
        <v>0.4603650891157175</v>
      </c>
      <c r="L5900">
        <v>0.67012454469691107</v>
      </c>
      <c r="M5900">
        <v>0.64727707288601521</v>
      </c>
      <c r="N5900" s="44">
        <v>8.0322588748126367E-2</v>
      </c>
      <c r="O5900" s="161"/>
      <c r="P5900" s="162"/>
      <c r="Q5900" s="162"/>
      <c r="R5900" s="163"/>
      <c r="S5900" s="161"/>
      <c r="V5900" s="163"/>
      <c r="W5900" s="164"/>
      <c r="X5900" s="164"/>
    </row>
    <row r="5901" spans="10:24" x14ac:dyDescent="0.25">
      <c r="J5901">
        <v>5898</v>
      </c>
      <c r="K5901" s="43">
        <v>0.12397986739437561</v>
      </c>
      <c r="L5901">
        <v>4.0227722165625424E-2</v>
      </c>
      <c r="M5901">
        <v>0.84570300545411903</v>
      </c>
      <c r="N5901" s="44">
        <v>0.31833147846272591</v>
      </c>
      <c r="O5901" s="161"/>
      <c r="P5901" s="162"/>
      <c r="Q5901" s="162"/>
      <c r="R5901" s="163"/>
      <c r="S5901" s="161"/>
      <c r="V5901" s="163"/>
      <c r="W5901" s="164"/>
      <c r="X5901" s="164"/>
    </row>
    <row r="5902" spans="10:24" x14ac:dyDescent="0.25">
      <c r="J5902">
        <v>5899</v>
      </c>
      <c r="K5902" s="43">
        <v>0.65277152127372517</v>
      </c>
      <c r="L5902">
        <v>0.46471334800309239</v>
      </c>
      <c r="M5902">
        <v>0.48316726506611585</v>
      </c>
      <c r="N5902" s="44">
        <v>3.559917549859537E-2</v>
      </c>
      <c r="O5902" s="161"/>
      <c r="P5902" s="162"/>
      <c r="Q5902" s="162"/>
      <c r="R5902" s="163"/>
      <c r="S5902" s="161"/>
      <c r="V5902" s="163"/>
      <c r="W5902" s="164"/>
      <c r="X5902" s="164"/>
    </row>
    <row r="5903" spans="10:24" x14ac:dyDescent="0.25">
      <c r="J5903">
        <v>5900</v>
      </c>
      <c r="K5903" s="43">
        <v>0.62845069378052565</v>
      </c>
      <c r="L5903">
        <v>0.75811087608685535</v>
      </c>
      <c r="M5903">
        <v>0.59247224046848235</v>
      </c>
      <c r="N5903" s="44">
        <v>0.92700740581087071</v>
      </c>
      <c r="O5903" s="161"/>
      <c r="P5903" s="162"/>
      <c r="Q5903" s="162"/>
      <c r="R5903" s="163"/>
      <c r="S5903" s="161"/>
      <c r="V5903" s="163"/>
      <c r="W5903" s="164"/>
      <c r="X5903" s="164"/>
    </row>
    <row r="5904" spans="10:24" x14ac:dyDescent="0.25">
      <c r="J5904">
        <v>5901</v>
      </c>
      <c r="K5904" s="43">
        <v>0.73660384820497993</v>
      </c>
      <c r="L5904">
        <v>0.42841394486330842</v>
      </c>
      <c r="M5904">
        <v>0.39861332805258443</v>
      </c>
      <c r="N5904" s="44">
        <v>0.50562658383817194</v>
      </c>
      <c r="O5904" s="161"/>
      <c r="P5904" s="162"/>
      <c r="Q5904" s="162"/>
      <c r="R5904" s="163"/>
      <c r="S5904" s="161"/>
      <c r="V5904" s="163"/>
      <c r="W5904" s="164"/>
      <c r="X5904" s="164"/>
    </row>
    <row r="5905" spans="10:24" x14ac:dyDescent="0.25">
      <c r="J5905">
        <v>5902</v>
      </c>
      <c r="K5905" s="43">
        <v>0.64421005119690478</v>
      </c>
      <c r="L5905">
        <v>0.12184028905439903</v>
      </c>
      <c r="M5905">
        <v>0.7128850503468076</v>
      </c>
      <c r="N5905" s="44">
        <v>0.22058184871706532</v>
      </c>
      <c r="O5905" s="161"/>
      <c r="P5905" s="162"/>
      <c r="Q5905" s="162"/>
      <c r="R5905" s="163"/>
      <c r="S5905" s="161"/>
      <c r="V5905" s="163"/>
      <c r="W5905" s="164"/>
      <c r="X5905" s="164"/>
    </row>
    <row r="5906" spans="10:24" x14ac:dyDescent="0.25">
      <c r="J5906">
        <v>5903</v>
      </c>
      <c r="K5906" s="43">
        <v>0.89464644781981417</v>
      </c>
      <c r="L5906">
        <v>0.34550712661064376</v>
      </c>
      <c r="M5906">
        <v>0.73323322705526595</v>
      </c>
      <c r="N5906" s="44">
        <v>0.78510460061261444</v>
      </c>
      <c r="O5906" s="161"/>
      <c r="P5906" s="162"/>
      <c r="Q5906" s="162"/>
      <c r="R5906" s="163"/>
      <c r="S5906" s="161"/>
      <c r="V5906" s="163"/>
      <c r="W5906" s="164"/>
      <c r="X5906" s="164"/>
    </row>
    <row r="5907" spans="10:24" x14ac:dyDescent="0.25">
      <c r="J5907">
        <v>5904</v>
      </c>
      <c r="K5907" s="43">
        <v>0.51496104926700059</v>
      </c>
      <c r="L5907">
        <v>0.13657925955984407</v>
      </c>
      <c r="M5907">
        <v>7.301390220951065E-2</v>
      </c>
      <c r="N5907" s="44">
        <v>0.26261855915058718</v>
      </c>
      <c r="O5907" s="161"/>
      <c r="P5907" s="162"/>
      <c r="Q5907" s="162"/>
      <c r="R5907" s="163"/>
      <c r="S5907" s="161"/>
      <c r="V5907" s="163"/>
      <c r="W5907" s="164"/>
      <c r="X5907" s="164"/>
    </row>
    <row r="5908" spans="10:24" x14ac:dyDescent="0.25">
      <c r="J5908">
        <v>5905</v>
      </c>
      <c r="K5908" s="43">
        <v>0.71965167777230066</v>
      </c>
      <c r="L5908">
        <v>0.16475035547552785</v>
      </c>
      <c r="M5908">
        <v>0.1446885732368447</v>
      </c>
      <c r="N5908" s="44">
        <v>0.18415982389159202</v>
      </c>
      <c r="O5908" s="161"/>
      <c r="P5908" s="162"/>
      <c r="Q5908" s="162"/>
      <c r="R5908" s="163"/>
      <c r="S5908" s="161"/>
      <c r="V5908" s="163"/>
      <c r="W5908" s="164"/>
      <c r="X5908" s="164"/>
    </row>
    <row r="5909" spans="10:24" x14ac:dyDescent="0.25">
      <c r="J5909">
        <v>5906</v>
      </c>
      <c r="K5909" s="43">
        <v>0.62780486138614755</v>
      </c>
      <c r="L5909">
        <v>0.7787834144938014</v>
      </c>
      <c r="M5909">
        <v>5.1428649422793682E-2</v>
      </c>
      <c r="N5909" s="44">
        <v>0.55671400668495608</v>
      </c>
      <c r="O5909" s="161"/>
      <c r="P5909" s="162"/>
      <c r="Q5909" s="162"/>
      <c r="R5909" s="163"/>
      <c r="S5909" s="161"/>
      <c r="V5909" s="163"/>
      <c r="W5909" s="164"/>
      <c r="X5909" s="164"/>
    </row>
    <row r="5910" spans="10:24" x14ac:dyDescent="0.25">
      <c r="J5910">
        <v>5907</v>
      </c>
      <c r="K5910" s="43">
        <v>0.38958717853916069</v>
      </c>
      <c r="L5910">
        <v>0.97050003004523877</v>
      </c>
      <c r="M5910">
        <v>3.2587129332222631E-2</v>
      </c>
      <c r="N5910" s="44">
        <v>0.55067239306974614</v>
      </c>
      <c r="O5910" s="161"/>
      <c r="P5910" s="162"/>
      <c r="Q5910" s="162"/>
      <c r="R5910" s="163"/>
      <c r="S5910" s="161"/>
      <c r="V5910" s="163"/>
      <c r="W5910" s="164"/>
      <c r="X5910" s="164"/>
    </row>
    <row r="5911" spans="10:24" x14ac:dyDescent="0.25">
      <c r="J5911">
        <v>5908</v>
      </c>
      <c r="K5911" s="43">
        <v>0.68209396860750293</v>
      </c>
      <c r="L5911">
        <v>0.48606070471825225</v>
      </c>
      <c r="M5911">
        <v>0.36183818906316767</v>
      </c>
      <c r="N5911" s="44">
        <v>0.57427885224888831</v>
      </c>
      <c r="O5911" s="161"/>
      <c r="P5911" s="162"/>
      <c r="Q5911" s="162"/>
      <c r="R5911" s="163"/>
      <c r="S5911" s="161"/>
      <c r="V5911" s="163"/>
      <c r="W5911" s="164"/>
      <c r="X5911" s="164"/>
    </row>
    <row r="5912" spans="10:24" x14ac:dyDescent="0.25">
      <c r="J5912">
        <v>5909</v>
      </c>
      <c r="K5912" s="43">
        <v>0.49893535338702455</v>
      </c>
      <c r="L5912">
        <v>0.97667410124222176</v>
      </c>
      <c r="M5912">
        <v>0.7362723067169723</v>
      </c>
      <c r="N5912" s="44">
        <v>0.77104088738179699</v>
      </c>
      <c r="O5912" s="161"/>
      <c r="P5912" s="162"/>
      <c r="Q5912" s="162"/>
      <c r="R5912" s="163"/>
      <c r="S5912" s="161"/>
      <c r="V5912" s="163"/>
      <c r="W5912" s="164"/>
      <c r="X5912" s="164"/>
    </row>
    <row r="5913" spans="10:24" x14ac:dyDescent="0.25">
      <c r="J5913">
        <v>5910</v>
      </c>
      <c r="K5913" s="43">
        <v>0.96386145081257912</v>
      </c>
      <c r="L5913">
        <v>0.33478568506948447</v>
      </c>
      <c r="M5913">
        <v>0.55033496572611074</v>
      </c>
      <c r="N5913" s="44">
        <v>0.37349864223427276</v>
      </c>
      <c r="O5913" s="161"/>
      <c r="P5913" s="162"/>
      <c r="Q5913" s="162"/>
      <c r="R5913" s="163"/>
      <c r="S5913" s="161"/>
      <c r="V5913" s="163"/>
      <c r="W5913" s="164"/>
      <c r="X5913" s="164"/>
    </row>
    <row r="5914" spans="10:24" x14ac:dyDescent="0.25">
      <c r="J5914">
        <v>5911</v>
      </c>
      <c r="K5914" s="43">
        <v>0.44248610602070371</v>
      </c>
      <c r="L5914">
        <v>0.53370105153751235</v>
      </c>
      <c r="M5914">
        <v>0.27763687772457191</v>
      </c>
      <c r="N5914" s="44">
        <v>0.93828398772817179</v>
      </c>
      <c r="O5914" s="161"/>
      <c r="P5914" s="162"/>
      <c r="Q5914" s="162"/>
      <c r="R5914" s="163"/>
      <c r="S5914" s="161"/>
      <c r="V5914" s="163"/>
      <c r="W5914" s="164"/>
      <c r="X5914" s="164"/>
    </row>
    <row r="5915" spans="10:24" x14ac:dyDescent="0.25">
      <c r="J5915">
        <v>5912</v>
      </c>
      <c r="K5915" s="43">
        <v>0.16933349942843035</v>
      </c>
      <c r="L5915">
        <v>0.5563836502529157</v>
      </c>
      <c r="M5915">
        <v>6.6276817027208224E-2</v>
      </c>
      <c r="N5915" s="44">
        <v>0.80616294984816395</v>
      </c>
      <c r="O5915" s="161"/>
      <c r="P5915" s="162"/>
      <c r="Q5915" s="162"/>
      <c r="R5915" s="163"/>
      <c r="S5915" s="161"/>
      <c r="V5915" s="163"/>
      <c r="W5915" s="164"/>
      <c r="X5915" s="164"/>
    </row>
    <row r="5916" spans="10:24" x14ac:dyDescent="0.25">
      <c r="J5916">
        <v>5913</v>
      </c>
      <c r="K5916" s="43">
        <v>0.40242783572961971</v>
      </c>
      <c r="L5916">
        <v>0.17561306214393035</v>
      </c>
      <c r="M5916">
        <v>0.29934052566712854</v>
      </c>
      <c r="N5916" s="44">
        <v>0.73433574014037728</v>
      </c>
      <c r="O5916" s="161"/>
      <c r="P5916" s="162"/>
      <c r="Q5916" s="162"/>
      <c r="R5916" s="163"/>
      <c r="S5916" s="161"/>
      <c r="V5916" s="163"/>
      <c r="W5916" s="164"/>
      <c r="X5916" s="164"/>
    </row>
    <row r="5917" spans="10:24" x14ac:dyDescent="0.25">
      <c r="J5917">
        <v>5914</v>
      </c>
      <c r="K5917" s="43">
        <v>0.91178711380823307</v>
      </c>
      <c r="L5917">
        <v>0.27502749502214963</v>
      </c>
      <c r="M5917">
        <v>2.873110347948904E-3</v>
      </c>
      <c r="N5917" s="44">
        <v>0.65669906787048971</v>
      </c>
      <c r="O5917" s="161"/>
      <c r="P5917" s="162"/>
      <c r="Q5917" s="162"/>
      <c r="R5917" s="163"/>
      <c r="S5917" s="161"/>
      <c r="V5917" s="163"/>
      <c r="W5917" s="164"/>
      <c r="X5917" s="164"/>
    </row>
    <row r="5918" spans="10:24" x14ac:dyDescent="0.25">
      <c r="J5918">
        <v>5915</v>
      </c>
      <c r="K5918" s="43">
        <v>0.11223231078474349</v>
      </c>
      <c r="L5918">
        <v>0.7658983930330745</v>
      </c>
      <c r="M5918">
        <v>0.36049463807956672</v>
      </c>
      <c r="N5918" s="44">
        <v>0.62429352743587618</v>
      </c>
      <c r="O5918" s="161"/>
      <c r="P5918" s="162"/>
      <c r="Q5918" s="162"/>
      <c r="R5918" s="163"/>
      <c r="S5918" s="161"/>
      <c r="V5918" s="163"/>
      <c r="W5918" s="164"/>
      <c r="X5918" s="164"/>
    </row>
    <row r="5919" spans="10:24" x14ac:dyDescent="0.25">
      <c r="J5919">
        <v>5916</v>
      </c>
      <c r="K5919" s="43">
        <v>0.14979274363246686</v>
      </c>
      <c r="L5919">
        <v>0.50113351238042447</v>
      </c>
      <c r="M5919">
        <v>2.132821322692402E-2</v>
      </c>
      <c r="N5919" s="44">
        <v>0.36239309880098869</v>
      </c>
      <c r="O5919" s="161"/>
      <c r="P5919" s="162"/>
      <c r="Q5919" s="162"/>
      <c r="R5919" s="163"/>
      <c r="S5919" s="161"/>
      <c r="V5919" s="163"/>
      <c r="W5919" s="164"/>
      <c r="X5919" s="164"/>
    </row>
    <row r="5920" spans="10:24" x14ac:dyDescent="0.25">
      <c r="J5920">
        <v>5917</v>
      </c>
      <c r="K5920" s="43">
        <v>0.73805756594259497</v>
      </c>
      <c r="L5920">
        <v>0.26278422560625947</v>
      </c>
      <c r="M5920">
        <v>0.17155507084092292</v>
      </c>
      <c r="N5920" s="44">
        <v>8.4109314814599156E-2</v>
      </c>
      <c r="O5920" s="161"/>
      <c r="P5920" s="162"/>
      <c r="Q5920" s="162"/>
      <c r="R5920" s="163"/>
      <c r="S5920" s="161"/>
      <c r="V5920" s="163"/>
      <c r="W5920" s="164"/>
      <c r="X5920" s="164"/>
    </row>
    <row r="5921" spans="10:24" x14ac:dyDescent="0.25">
      <c r="J5921">
        <v>5918</v>
      </c>
      <c r="K5921" s="43">
        <v>0.63254040926467159</v>
      </c>
      <c r="L5921">
        <v>0.92117364946554048</v>
      </c>
      <c r="M5921">
        <v>0.21385980247717384</v>
      </c>
      <c r="N5921" s="44">
        <v>0.8533720658743531</v>
      </c>
      <c r="O5921" s="161"/>
      <c r="P5921" s="162"/>
      <c r="Q5921" s="162"/>
      <c r="R5921" s="163"/>
      <c r="S5921" s="161"/>
      <c r="V5921" s="163"/>
      <c r="W5921" s="164"/>
      <c r="X5921" s="164"/>
    </row>
    <row r="5922" spans="10:24" x14ac:dyDescent="0.25">
      <c r="J5922">
        <v>5919</v>
      </c>
      <c r="K5922" s="43">
        <v>0.35350775896067821</v>
      </c>
      <c r="L5922">
        <v>0.55364375310923974</v>
      </c>
      <c r="M5922">
        <v>0.29243712004290712</v>
      </c>
      <c r="N5922" s="44">
        <v>8.5787814386899197E-2</v>
      </c>
      <c r="O5922" s="161"/>
      <c r="P5922" s="162"/>
      <c r="Q5922" s="162"/>
      <c r="R5922" s="163"/>
      <c r="S5922" s="161"/>
      <c r="V5922" s="163"/>
      <c r="W5922" s="164"/>
      <c r="X5922" s="164"/>
    </row>
    <row r="5923" spans="10:24" x14ac:dyDescent="0.25">
      <c r="J5923">
        <v>5920</v>
      </c>
      <c r="K5923" s="43">
        <v>0.22364439121267854</v>
      </c>
      <c r="L5923">
        <v>0.41897085116157518</v>
      </c>
      <c r="M5923">
        <v>0.32561963803073191</v>
      </c>
      <c r="N5923" s="44">
        <v>0.11001380987227283</v>
      </c>
      <c r="O5923" s="161"/>
      <c r="P5923" s="162"/>
      <c r="Q5923" s="162"/>
      <c r="R5923" s="163"/>
      <c r="S5923" s="161"/>
      <c r="V5923" s="163"/>
      <c r="W5923" s="164"/>
      <c r="X5923" s="164"/>
    </row>
    <row r="5924" spans="10:24" x14ac:dyDescent="0.25">
      <c r="J5924">
        <v>5921</v>
      </c>
      <c r="K5924" s="43">
        <v>0.41166867997895673</v>
      </c>
      <c r="L5924">
        <v>0.82220602503949947</v>
      </c>
      <c r="M5924">
        <v>0.69566626194713743</v>
      </c>
      <c r="N5924" s="44">
        <v>0.97234695298076956</v>
      </c>
      <c r="O5924" s="161"/>
      <c r="P5924" s="162"/>
      <c r="Q5924" s="162"/>
      <c r="R5924" s="163"/>
      <c r="S5924" s="161"/>
      <c r="V5924" s="163"/>
      <c r="W5924" s="164"/>
      <c r="X5924" s="164"/>
    </row>
    <row r="5925" spans="10:24" x14ac:dyDescent="0.25">
      <c r="J5925">
        <v>5922</v>
      </c>
      <c r="K5925" s="43">
        <v>0.7898388948601206</v>
      </c>
      <c r="L5925">
        <v>0.65586950286618151</v>
      </c>
      <c r="M5925">
        <v>0.38718850713675335</v>
      </c>
      <c r="N5925" s="44">
        <v>0.14376487284011041</v>
      </c>
      <c r="O5925" s="161"/>
      <c r="P5925" s="162"/>
      <c r="Q5925" s="162"/>
      <c r="R5925" s="163"/>
      <c r="S5925" s="161"/>
      <c r="V5925" s="163"/>
      <c r="W5925" s="164"/>
      <c r="X5925" s="164"/>
    </row>
    <row r="5926" spans="10:24" x14ac:dyDescent="0.25">
      <c r="J5926">
        <v>5923</v>
      </c>
      <c r="K5926" s="43">
        <v>0.84713357837900016</v>
      </c>
      <c r="L5926">
        <v>0.59693534605668919</v>
      </c>
      <c r="M5926">
        <v>0.38534050495586281</v>
      </c>
      <c r="N5926" s="44">
        <v>6.6102560891565076E-2</v>
      </c>
      <c r="O5926" s="161"/>
      <c r="P5926" s="162"/>
      <c r="Q5926" s="162"/>
      <c r="R5926" s="163"/>
      <c r="S5926" s="161"/>
      <c r="V5926" s="163"/>
      <c r="W5926" s="164"/>
      <c r="X5926" s="164"/>
    </row>
    <row r="5927" spans="10:24" x14ac:dyDescent="0.25">
      <c r="J5927">
        <v>5924</v>
      </c>
      <c r="K5927" s="43">
        <v>0.6759225015265703</v>
      </c>
      <c r="L5927">
        <v>0.80803288777544158</v>
      </c>
      <c r="M5927">
        <v>0.9717293387067073</v>
      </c>
      <c r="N5927" s="44">
        <v>0.81840220926834684</v>
      </c>
      <c r="O5927" s="161"/>
      <c r="P5927" s="162"/>
      <c r="Q5927" s="162"/>
      <c r="R5927" s="163"/>
      <c r="S5927" s="161"/>
      <c r="V5927" s="163"/>
      <c r="W5927" s="164"/>
      <c r="X5927" s="164"/>
    </row>
    <row r="5928" spans="10:24" x14ac:dyDescent="0.25">
      <c r="J5928">
        <v>5925</v>
      </c>
      <c r="K5928" s="43">
        <v>0.57973173712226789</v>
      </c>
      <c r="L5928">
        <v>0.24539619317226613</v>
      </c>
      <c r="M5928">
        <v>6.0821986051358246E-2</v>
      </c>
      <c r="N5928" s="44">
        <v>0.82744694210594583</v>
      </c>
      <c r="O5928" s="161"/>
      <c r="P5928" s="162"/>
      <c r="Q5928" s="162"/>
      <c r="R5928" s="163"/>
      <c r="S5928" s="161"/>
      <c r="V5928" s="163"/>
      <c r="W5928" s="164"/>
      <c r="X5928" s="164"/>
    </row>
    <row r="5929" spans="10:24" x14ac:dyDescent="0.25">
      <c r="J5929">
        <v>5926</v>
      </c>
      <c r="K5929" s="43">
        <v>0.42629725133125396</v>
      </c>
      <c r="L5929">
        <v>0.82175798135129374</v>
      </c>
      <c r="M5929">
        <v>0.29695958850359094</v>
      </c>
      <c r="N5929" s="44">
        <v>0.80582163418318753</v>
      </c>
      <c r="O5929" s="161"/>
      <c r="P5929" s="162"/>
      <c r="Q5929" s="162"/>
      <c r="R5929" s="163"/>
      <c r="S5929" s="161"/>
      <c r="V5929" s="163"/>
      <c r="W5929" s="164"/>
      <c r="X5929" s="164"/>
    </row>
    <row r="5930" spans="10:24" x14ac:dyDescent="0.25">
      <c r="J5930">
        <v>5927</v>
      </c>
      <c r="K5930" s="43">
        <v>0.58933209031822797</v>
      </c>
      <c r="L5930">
        <v>0.38293931196185438</v>
      </c>
      <c r="M5930">
        <v>0.25860933020053356</v>
      </c>
      <c r="N5930" s="44">
        <v>0.56093684325396653</v>
      </c>
      <c r="O5930" s="161"/>
      <c r="P5930" s="162"/>
      <c r="Q5930" s="162"/>
      <c r="R5930" s="163"/>
      <c r="S5930" s="161"/>
      <c r="V5930" s="163"/>
      <c r="W5930" s="164"/>
      <c r="X5930" s="164"/>
    </row>
    <row r="5931" spans="10:24" x14ac:dyDescent="0.25">
      <c r="J5931">
        <v>5928</v>
      </c>
      <c r="K5931" s="43">
        <v>0.70813271922434384</v>
      </c>
      <c r="L5931">
        <v>0.30575007038587465</v>
      </c>
      <c r="M5931">
        <v>0.80983950699782659</v>
      </c>
      <c r="N5931" s="44">
        <v>0.33939514974791463</v>
      </c>
      <c r="O5931" s="161"/>
      <c r="P5931" s="162"/>
      <c r="Q5931" s="162"/>
      <c r="R5931" s="163"/>
      <c r="S5931" s="161"/>
      <c r="V5931" s="163"/>
      <c r="W5931" s="164"/>
      <c r="X5931" s="164"/>
    </row>
    <row r="5932" spans="10:24" x14ac:dyDescent="0.25">
      <c r="J5932">
        <v>5929</v>
      </c>
      <c r="K5932" s="43">
        <v>0.6804604281524923</v>
      </c>
      <c r="L5932">
        <v>0.9004624167953954</v>
      </c>
      <c r="M5932">
        <v>0.73586786740911159</v>
      </c>
      <c r="N5932" s="44">
        <v>0.23515684228613931</v>
      </c>
      <c r="O5932" s="161"/>
      <c r="P5932" s="162"/>
      <c r="Q5932" s="162"/>
      <c r="R5932" s="163"/>
      <c r="S5932" s="161"/>
      <c r="V5932" s="163"/>
      <c r="W5932" s="164"/>
      <c r="X5932" s="164"/>
    </row>
    <row r="5933" spans="10:24" x14ac:dyDescent="0.25">
      <c r="J5933">
        <v>5930</v>
      </c>
      <c r="K5933" s="43">
        <v>0.41492291518015323</v>
      </c>
      <c r="L5933">
        <v>8.933787782606728E-2</v>
      </c>
      <c r="M5933">
        <v>0.77537352518608427</v>
      </c>
      <c r="N5933" s="44">
        <v>0.59506780890552224</v>
      </c>
      <c r="O5933" s="161"/>
      <c r="P5933" s="162"/>
      <c r="Q5933" s="162"/>
      <c r="R5933" s="163"/>
      <c r="S5933" s="161"/>
      <c r="V5933" s="163"/>
      <c r="W5933" s="164"/>
      <c r="X5933" s="164"/>
    </row>
    <row r="5934" spans="10:24" x14ac:dyDescent="0.25">
      <c r="J5934">
        <v>5931</v>
      </c>
      <c r="K5934" s="43">
        <v>0.99388316729415582</v>
      </c>
      <c r="L5934">
        <v>0.84405827774661846</v>
      </c>
      <c r="M5934">
        <v>0.11045506466294464</v>
      </c>
      <c r="N5934" s="44">
        <v>0.88666612058091865</v>
      </c>
      <c r="O5934" s="161"/>
      <c r="P5934" s="162"/>
      <c r="Q5934" s="162"/>
      <c r="R5934" s="163"/>
      <c r="S5934" s="161"/>
      <c r="V5934" s="163"/>
      <c r="W5934" s="164"/>
      <c r="X5934" s="164"/>
    </row>
    <row r="5935" spans="10:24" x14ac:dyDescent="0.25">
      <c r="J5935">
        <v>5932</v>
      </c>
      <c r="K5935" s="43">
        <v>0.6227080549076689</v>
      </c>
      <c r="L5935">
        <v>0.72260788584606483</v>
      </c>
      <c r="M5935">
        <v>0.49981868377077454</v>
      </c>
      <c r="N5935" s="44">
        <v>0.97712391465789528</v>
      </c>
      <c r="O5935" s="161"/>
      <c r="P5935" s="162"/>
      <c r="Q5935" s="162"/>
      <c r="R5935" s="163"/>
      <c r="S5935" s="161"/>
      <c r="V5935" s="163"/>
      <c r="W5935" s="164"/>
      <c r="X5935" s="164"/>
    </row>
    <row r="5936" spans="10:24" x14ac:dyDescent="0.25">
      <c r="J5936">
        <v>5933</v>
      </c>
      <c r="K5936" s="43">
        <v>0.64933325304136746</v>
      </c>
      <c r="L5936">
        <v>0.70948540809169436</v>
      </c>
      <c r="M5936">
        <v>0.50821642904611131</v>
      </c>
      <c r="N5936" s="44">
        <v>0.80853465942290415</v>
      </c>
      <c r="O5936" s="161"/>
      <c r="P5936" s="162"/>
      <c r="Q5936" s="162"/>
      <c r="R5936" s="163"/>
      <c r="S5936" s="161"/>
      <c r="V5936" s="163"/>
      <c r="W5936" s="164"/>
      <c r="X5936" s="164"/>
    </row>
    <row r="5937" spans="10:24" x14ac:dyDescent="0.25">
      <c r="J5937">
        <v>5934</v>
      </c>
      <c r="K5937" s="43">
        <v>0.66377403137439639</v>
      </c>
      <c r="L5937">
        <v>0.12392487410932851</v>
      </c>
      <c r="M5937">
        <v>0.85052665108250169</v>
      </c>
      <c r="N5937" s="44">
        <v>0.7152971670755629</v>
      </c>
      <c r="O5937" s="161"/>
      <c r="P5937" s="162"/>
      <c r="Q5937" s="162"/>
      <c r="R5937" s="163"/>
      <c r="S5937" s="161"/>
      <c r="V5937" s="163"/>
      <c r="W5937" s="164"/>
      <c r="X5937" s="164"/>
    </row>
    <row r="5938" spans="10:24" x14ac:dyDescent="0.25">
      <c r="J5938">
        <v>5935</v>
      </c>
      <c r="K5938" s="43">
        <v>0.34568519421932975</v>
      </c>
      <c r="L5938">
        <v>0.65454859905036</v>
      </c>
      <c r="M5938">
        <v>9.7280435130248866E-2</v>
      </c>
      <c r="N5938" s="44">
        <v>0.52327664341171609</v>
      </c>
      <c r="O5938" s="161"/>
      <c r="P5938" s="162"/>
      <c r="Q5938" s="162"/>
      <c r="R5938" s="163"/>
      <c r="S5938" s="161"/>
      <c r="V5938" s="163"/>
      <c r="W5938" s="164"/>
      <c r="X5938" s="164"/>
    </row>
    <row r="5939" spans="10:24" x14ac:dyDescent="0.25">
      <c r="J5939">
        <v>5936</v>
      </c>
      <c r="K5939" s="43">
        <v>0.58860624444901444</v>
      </c>
      <c r="L5939">
        <v>1.0190621691553825E-2</v>
      </c>
      <c r="M5939">
        <v>0.76802208547543094</v>
      </c>
      <c r="N5939" s="44">
        <v>0.61568361819884398</v>
      </c>
      <c r="O5939" s="161"/>
      <c r="P5939" s="162"/>
      <c r="Q5939" s="162"/>
      <c r="R5939" s="163"/>
      <c r="S5939" s="161"/>
      <c r="V5939" s="163"/>
      <c r="W5939" s="164"/>
      <c r="X5939" s="164"/>
    </row>
    <row r="5940" spans="10:24" x14ac:dyDescent="0.25">
      <c r="J5940">
        <v>5937</v>
      </c>
      <c r="K5940" s="43">
        <v>0.63261641377390554</v>
      </c>
      <c r="L5940">
        <v>0.77292767005623664</v>
      </c>
      <c r="M5940">
        <v>0.67603875043143125</v>
      </c>
      <c r="N5940" s="44">
        <v>9.9416297672942244E-2</v>
      </c>
      <c r="O5940" s="161"/>
      <c r="P5940" s="162"/>
      <c r="Q5940" s="162"/>
      <c r="R5940" s="163"/>
      <c r="S5940" s="161"/>
      <c r="V5940" s="163"/>
      <c r="W5940" s="164"/>
      <c r="X5940" s="164"/>
    </row>
    <row r="5941" spans="10:24" x14ac:dyDescent="0.25">
      <c r="J5941">
        <v>5938</v>
      </c>
      <c r="K5941" s="43">
        <v>0.78827499497544085</v>
      </c>
      <c r="L5941">
        <v>0.20949591260326894</v>
      </c>
      <c r="M5941">
        <v>0.8623977556977146</v>
      </c>
      <c r="N5941" s="44">
        <v>0.63337621240681397</v>
      </c>
      <c r="O5941" s="161"/>
      <c r="P5941" s="162"/>
      <c r="Q5941" s="162"/>
      <c r="R5941" s="163"/>
      <c r="S5941" s="161"/>
      <c r="V5941" s="163"/>
      <c r="W5941" s="164"/>
      <c r="X5941" s="164"/>
    </row>
    <row r="5942" spans="10:24" x14ac:dyDescent="0.25">
      <c r="J5942">
        <v>5939</v>
      </c>
      <c r="K5942" s="43">
        <v>0.66263757211800423</v>
      </c>
      <c r="L5942">
        <v>0.23660231667780041</v>
      </c>
      <c r="M5942">
        <v>0.9298551371224244</v>
      </c>
      <c r="N5942" s="44">
        <v>5.2476200160210817E-3</v>
      </c>
      <c r="O5942" s="161"/>
      <c r="P5942" s="162"/>
      <c r="Q5942" s="162"/>
      <c r="R5942" s="163"/>
      <c r="S5942" s="161"/>
      <c r="V5942" s="163"/>
      <c r="W5942" s="164"/>
      <c r="X5942" s="164"/>
    </row>
    <row r="5943" spans="10:24" x14ac:dyDescent="0.25">
      <c r="J5943">
        <v>5940</v>
      </c>
      <c r="K5943" s="43">
        <v>0.85743363744541312</v>
      </c>
      <c r="L5943">
        <v>0.42330739052549438</v>
      </c>
      <c r="M5943">
        <v>0.29126135099200201</v>
      </c>
      <c r="N5943" s="44">
        <v>0.55673134448897854</v>
      </c>
      <c r="O5943" s="161"/>
      <c r="P5943" s="162"/>
      <c r="Q5943" s="162"/>
      <c r="R5943" s="163"/>
      <c r="S5943" s="161"/>
      <c r="V5943" s="163"/>
      <c r="W5943" s="164"/>
      <c r="X5943" s="164"/>
    </row>
    <row r="5944" spans="10:24" x14ac:dyDescent="0.25">
      <c r="J5944">
        <v>5941</v>
      </c>
      <c r="K5944" s="43">
        <v>0.69335926636770528</v>
      </c>
      <c r="L5944">
        <v>0.5351539538623733</v>
      </c>
      <c r="M5944">
        <v>0.83825276170548912</v>
      </c>
      <c r="N5944" s="44">
        <v>0.75786933497653453</v>
      </c>
      <c r="O5944" s="161"/>
      <c r="P5944" s="162"/>
      <c r="Q5944" s="162"/>
      <c r="R5944" s="163"/>
      <c r="S5944" s="161"/>
      <c r="V5944" s="163"/>
      <c r="W5944" s="164"/>
      <c r="X5944" s="164"/>
    </row>
    <row r="5945" spans="10:24" x14ac:dyDescent="0.25">
      <c r="J5945">
        <v>5942</v>
      </c>
      <c r="K5945" s="43">
        <v>0.78706948756420514</v>
      </c>
      <c r="L5945">
        <v>0.44415417125892931</v>
      </c>
      <c r="M5945">
        <v>0.59625700104406498</v>
      </c>
      <c r="N5945" s="44">
        <v>0.81061785153038224</v>
      </c>
      <c r="O5945" s="161"/>
      <c r="P5945" s="162"/>
      <c r="Q5945" s="162"/>
      <c r="R5945" s="163"/>
      <c r="S5945" s="161"/>
      <c r="V5945" s="163"/>
      <c r="W5945" s="164"/>
      <c r="X5945" s="164"/>
    </row>
    <row r="5946" spans="10:24" x14ac:dyDescent="0.25">
      <c r="J5946">
        <v>5943</v>
      </c>
      <c r="K5946" s="43">
        <v>0.48093960919604517</v>
      </c>
      <c r="L5946">
        <v>0.7035311819297837</v>
      </c>
      <c r="M5946">
        <v>0.50711251702363769</v>
      </c>
      <c r="N5946" s="44">
        <v>0.15986217309782935</v>
      </c>
      <c r="O5946" s="161"/>
      <c r="P5946" s="162"/>
      <c r="Q5946" s="162"/>
      <c r="R5946" s="163"/>
      <c r="S5946" s="161"/>
      <c r="V5946" s="163"/>
      <c r="W5946" s="164"/>
      <c r="X5946" s="164"/>
    </row>
    <row r="5947" spans="10:24" x14ac:dyDescent="0.25">
      <c r="J5947">
        <v>5944</v>
      </c>
      <c r="K5947" s="43">
        <v>0.68752686746579228</v>
      </c>
      <c r="L5947">
        <v>0.5069749818953202</v>
      </c>
      <c r="M5947">
        <v>0.5976169467728244</v>
      </c>
      <c r="N5947" s="44">
        <v>0.16094480760911778</v>
      </c>
      <c r="O5947" s="161"/>
      <c r="P5947" s="162"/>
      <c r="Q5947" s="162"/>
      <c r="R5947" s="163"/>
      <c r="S5947" s="161"/>
      <c r="V5947" s="163"/>
      <c r="W5947" s="164"/>
      <c r="X5947" s="164"/>
    </row>
    <row r="5948" spans="10:24" x14ac:dyDescent="0.25">
      <c r="J5948">
        <v>5945</v>
      </c>
      <c r="K5948" s="43">
        <v>0.74216611321912107</v>
      </c>
      <c r="L5948">
        <v>0.86265315062446324</v>
      </c>
      <c r="M5948">
        <v>0.66397711609559928</v>
      </c>
      <c r="N5948" s="44">
        <v>0.43506624738576949</v>
      </c>
      <c r="O5948" s="161"/>
      <c r="P5948" s="162"/>
      <c r="Q5948" s="162"/>
      <c r="R5948" s="163"/>
      <c r="S5948" s="161"/>
      <c r="V5948" s="163"/>
      <c r="W5948" s="164"/>
      <c r="X5948" s="164"/>
    </row>
    <row r="5949" spans="10:24" x14ac:dyDescent="0.25">
      <c r="J5949">
        <v>5946</v>
      </c>
      <c r="K5949" s="43">
        <v>0.82208115632820922</v>
      </c>
      <c r="L5949">
        <v>1.0507265002259736E-3</v>
      </c>
      <c r="M5949">
        <v>0.64585347168768037</v>
      </c>
      <c r="N5949" s="44">
        <v>0.56877390164630925</v>
      </c>
      <c r="O5949" s="161"/>
      <c r="P5949" s="162"/>
      <c r="Q5949" s="162"/>
      <c r="R5949" s="163"/>
      <c r="S5949" s="161"/>
      <c r="V5949" s="163"/>
      <c r="W5949" s="164"/>
      <c r="X5949" s="164"/>
    </row>
    <row r="5950" spans="10:24" x14ac:dyDescent="0.25">
      <c r="J5950">
        <v>5947</v>
      </c>
      <c r="K5950" s="43">
        <v>0.7949446076055533</v>
      </c>
      <c r="L5950">
        <v>1.9719551583506356E-2</v>
      </c>
      <c r="M5950">
        <v>0.76861191305589538</v>
      </c>
      <c r="N5950" s="44">
        <v>0.93313970378169397</v>
      </c>
      <c r="O5950" s="161"/>
      <c r="P5950" s="162"/>
      <c r="Q5950" s="162"/>
      <c r="R5950" s="163"/>
      <c r="S5950" s="161"/>
      <c r="V5950" s="163"/>
      <c r="W5950" s="164"/>
      <c r="X5950" s="164"/>
    </row>
    <row r="5951" spans="10:24" x14ac:dyDescent="0.25">
      <c r="J5951">
        <v>5948</v>
      </c>
      <c r="K5951" s="43">
        <v>0.72941081826635434</v>
      </c>
      <c r="L5951">
        <v>0.35746778236535393</v>
      </c>
      <c r="M5951">
        <v>0.74655085410773825</v>
      </c>
      <c r="N5951" s="44">
        <v>8.363806999239809E-2</v>
      </c>
      <c r="O5951" s="161"/>
      <c r="P5951" s="162"/>
      <c r="Q5951" s="162"/>
      <c r="R5951" s="163"/>
      <c r="S5951" s="161"/>
      <c r="V5951" s="163"/>
      <c r="W5951" s="164"/>
      <c r="X5951" s="164"/>
    </row>
    <row r="5952" spans="10:24" x14ac:dyDescent="0.25">
      <c r="J5952">
        <v>5949</v>
      </c>
      <c r="K5952" s="43">
        <v>0.64587618792888213</v>
      </c>
      <c r="L5952">
        <v>0.95028446659036192</v>
      </c>
      <c r="M5952">
        <v>0.93896052246039896</v>
      </c>
      <c r="N5952" s="44">
        <v>0.53278126231777845</v>
      </c>
      <c r="O5952" s="161"/>
      <c r="P5952" s="162"/>
      <c r="Q5952" s="162"/>
      <c r="R5952" s="163"/>
      <c r="S5952" s="161"/>
      <c r="V5952" s="163"/>
      <c r="W5952" s="164"/>
      <c r="X5952" s="164"/>
    </row>
    <row r="5953" spans="10:24" x14ac:dyDescent="0.25">
      <c r="J5953">
        <v>5950</v>
      </c>
      <c r="K5953" s="43">
        <v>8.3085634523677121E-2</v>
      </c>
      <c r="L5953">
        <v>0.16931648859814008</v>
      </c>
      <c r="M5953">
        <v>0.82803377632213093</v>
      </c>
      <c r="N5953" s="44">
        <v>0.58550936810808507</v>
      </c>
      <c r="O5953" s="161"/>
      <c r="P5953" s="162"/>
      <c r="Q5953" s="162"/>
      <c r="R5953" s="163"/>
      <c r="S5953" s="161"/>
      <c r="V5953" s="163"/>
      <c r="W5953" s="164"/>
      <c r="X5953" s="164"/>
    </row>
    <row r="5954" spans="10:24" x14ac:dyDescent="0.25">
      <c r="J5954">
        <v>5951</v>
      </c>
      <c r="K5954" s="43">
        <v>0.92952419316243662</v>
      </c>
      <c r="L5954">
        <v>0.93571980874738847</v>
      </c>
      <c r="M5954">
        <v>0.72746298732246184</v>
      </c>
      <c r="N5954" s="44">
        <v>0.45823203804408164</v>
      </c>
      <c r="O5954" s="161"/>
      <c r="P5954" s="162"/>
      <c r="Q5954" s="162"/>
      <c r="R5954" s="163"/>
      <c r="S5954" s="161"/>
      <c r="V5954" s="163"/>
      <c r="W5954" s="164"/>
      <c r="X5954" s="164"/>
    </row>
    <row r="5955" spans="10:24" x14ac:dyDescent="0.25">
      <c r="J5955">
        <v>5952</v>
      </c>
      <c r="K5955" s="43">
        <v>0.40150497680221675</v>
      </c>
      <c r="L5955">
        <v>0.92143927180264396</v>
      </c>
      <c r="M5955">
        <v>0.84862713011719093</v>
      </c>
      <c r="N5955" s="44">
        <v>0.41512839192532014</v>
      </c>
      <c r="O5955" s="161"/>
      <c r="P5955" s="162"/>
      <c r="Q5955" s="162"/>
      <c r="R5955" s="163"/>
      <c r="S5955" s="161"/>
      <c r="V5955" s="163"/>
      <c r="W5955" s="164"/>
      <c r="X5955" s="164"/>
    </row>
    <row r="5956" spans="10:24" x14ac:dyDescent="0.25">
      <c r="J5956">
        <v>5953</v>
      </c>
      <c r="K5956" s="43">
        <v>0.12381779357512601</v>
      </c>
      <c r="L5956">
        <v>0.40331678939565752</v>
      </c>
      <c r="M5956">
        <v>0.91169819842695987</v>
      </c>
      <c r="N5956" s="44">
        <v>0.13463040503946311</v>
      </c>
      <c r="O5956" s="161"/>
      <c r="P5956" s="162"/>
      <c r="Q5956" s="162"/>
      <c r="R5956" s="163"/>
      <c r="S5956" s="161"/>
      <c r="V5956" s="163"/>
      <c r="W5956" s="164"/>
      <c r="X5956" s="164"/>
    </row>
    <row r="5957" spans="10:24" x14ac:dyDescent="0.25">
      <c r="J5957">
        <v>5954</v>
      </c>
      <c r="K5957" s="43">
        <v>0.69221226326507912</v>
      </c>
      <c r="L5957">
        <v>0.93214957946630073</v>
      </c>
      <c r="M5957">
        <v>0.75129033632801656</v>
      </c>
      <c r="N5957" s="44">
        <v>0.82336123362551272</v>
      </c>
      <c r="O5957" s="161"/>
      <c r="P5957" s="162"/>
      <c r="Q5957" s="162"/>
      <c r="R5957" s="163"/>
      <c r="S5957" s="161"/>
      <c r="V5957" s="163"/>
      <c r="W5957" s="164"/>
      <c r="X5957" s="164"/>
    </row>
    <row r="5958" spans="10:24" x14ac:dyDescent="0.25">
      <c r="J5958">
        <v>5955</v>
      </c>
      <c r="K5958" s="43">
        <v>0.65405536060434144</v>
      </c>
      <c r="L5958">
        <v>9.0626849693742795E-2</v>
      </c>
      <c r="M5958">
        <v>2.9495216958257409E-2</v>
      </c>
      <c r="N5958" s="44">
        <v>0.16623985585564716</v>
      </c>
      <c r="O5958" s="161"/>
      <c r="P5958" s="162"/>
      <c r="Q5958" s="162"/>
      <c r="R5958" s="163"/>
      <c r="S5958" s="161"/>
      <c r="V5958" s="163"/>
      <c r="W5958" s="164"/>
      <c r="X5958" s="164"/>
    </row>
    <row r="5959" spans="10:24" x14ac:dyDescent="0.25">
      <c r="J5959">
        <v>5956</v>
      </c>
      <c r="K5959" s="43">
        <v>0.55548086575872446</v>
      </c>
      <c r="L5959">
        <v>0.50795427583978781</v>
      </c>
      <c r="M5959">
        <v>0.53010785989700904</v>
      </c>
      <c r="N5959" s="44">
        <v>0.67346966138699915</v>
      </c>
      <c r="O5959" s="161"/>
      <c r="P5959" s="162"/>
      <c r="Q5959" s="162"/>
      <c r="R5959" s="163"/>
      <c r="S5959" s="161"/>
      <c r="V5959" s="163"/>
      <c r="W5959" s="164"/>
      <c r="X5959" s="164"/>
    </row>
    <row r="5960" spans="10:24" x14ac:dyDescent="0.25">
      <c r="J5960">
        <v>5957</v>
      </c>
      <c r="K5960" s="43">
        <v>0.38192286921095886</v>
      </c>
      <c r="L5960">
        <v>0.24290328311250209</v>
      </c>
      <c r="M5960">
        <v>0.51374061189333664</v>
      </c>
      <c r="N5960" s="44">
        <v>0.89917373111884213</v>
      </c>
      <c r="O5960" s="161"/>
      <c r="P5960" s="162"/>
      <c r="Q5960" s="162"/>
      <c r="R5960" s="163"/>
      <c r="S5960" s="161"/>
      <c r="V5960" s="163"/>
      <c r="W5960" s="164"/>
      <c r="X5960" s="164"/>
    </row>
    <row r="5961" spans="10:24" x14ac:dyDescent="0.25">
      <c r="J5961">
        <v>5958</v>
      </c>
      <c r="K5961" s="43">
        <v>0.94438302421359144</v>
      </c>
      <c r="L5961">
        <v>0.31746156199770859</v>
      </c>
      <c r="M5961">
        <v>0.28276068199268922</v>
      </c>
      <c r="N5961" s="44">
        <v>0.39885589031830571</v>
      </c>
      <c r="O5961" s="161"/>
      <c r="P5961" s="162"/>
      <c r="Q5961" s="162"/>
      <c r="R5961" s="163"/>
      <c r="S5961" s="161"/>
      <c r="V5961" s="163"/>
      <c r="W5961" s="164"/>
      <c r="X5961" s="164"/>
    </row>
    <row r="5962" spans="10:24" x14ac:dyDescent="0.25">
      <c r="J5962">
        <v>5959</v>
      </c>
      <c r="K5962" s="43">
        <v>0.14027861049670476</v>
      </c>
      <c r="L5962">
        <v>0.57080368524227942</v>
      </c>
      <c r="M5962">
        <v>0.8920816170160063</v>
      </c>
      <c r="N5962" s="44">
        <v>0.46711026475237338</v>
      </c>
      <c r="O5962" s="161"/>
      <c r="P5962" s="162"/>
      <c r="Q5962" s="162"/>
      <c r="R5962" s="163"/>
      <c r="S5962" s="161"/>
      <c r="V5962" s="163"/>
      <c r="W5962" s="164"/>
      <c r="X5962" s="164"/>
    </row>
    <row r="5963" spans="10:24" x14ac:dyDescent="0.25">
      <c r="J5963">
        <v>5960</v>
      </c>
      <c r="K5963" s="43">
        <v>0.28174416702591198</v>
      </c>
      <c r="L5963">
        <v>0.55540244576182474</v>
      </c>
      <c r="M5963">
        <v>0.51987726851521321</v>
      </c>
      <c r="N5963" s="44">
        <v>0.21663732417825321</v>
      </c>
      <c r="O5963" s="161"/>
      <c r="P5963" s="162"/>
      <c r="Q5963" s="162"/>
      <c r="R5963" s="163"/>
      <c r="S5963" s="161"/>
      <c r="V5963" s="163"/>
      <c r="W5963" s="164"/>
      <c r="X5963" s="164"/>
    </row>
    <row r="5964" spans="10:24" x14ac:dyDescent="0.25">
      <c r="J5964">
        <v>5961</v>
      </c>
      <c r="K5964" s="43">
        <v>0.7436503207655204</v>
      </c>
      <c r="L5964">
        <v>0.59941772185082631</v>
      </c>
      <c r="M5964">
        <v>0.59014064869503313</v>
      </c>
      <c r="N5964" s="44">
        <v>0.67654323117424797</v>
      </c>
      <c r="O5964" s="161"/>
      <c r="P5964" s="162"/>
      <c r="Q5964" s="162"/>
      <c r="R5964" s="163"/>
      <c r="S5964" s="161"/>
      <c r="V5964" s="163"/>
      <c r="W5964" s="164"/>
      <c r="X5964" s="164"/>
    </row>
    <row r="5965" spans="10:24" x14ac:dyDescent="0.25">
      <c r="J5965">
        <v>5962</v>
      </c>
      <c r="K5965" s="43">
        <v>0.67179549737986677</v>
      </c>
      <c r="L5965">
        <v>0.63534498736978817</v>
      </c>
      <c r="M5965">
        <v>0.89109452673010059</v>
      </c>
      <c r="N5965" s="44">
        <v>0.70646281875327976</v>
      </c>
      <c r="O5965" s="161"/>
      <c r="P5965" s="162"/>
      <c r="Q5965" s="162"/>
      <c r="R5965" s="163"/>
      <c r="S5965" s="161"/>
      <c r="V5965" s="163"/>
      <c r="W5965" s="164"/>
      <c r="X5965" s="164"/>
    </row>
    <row r="5966" spans="10:24" x14ac:dyDescent="0.25">
      <c r="J5966">
        <v>5963</v>
      </c>
      <c r="K5966" s="43">
        <v>0.48346671127270402</v>
      </c>
      <c r="L5966">
        <v>0.54755009502356444</v>
      </c>
      <c r="M5966">
        <v>0.92872120300483096</v>
      </c>
      <c r="N5966" s="44">
        <v>0.16259926642597722</v>
      </c>
      <c r="O5966" s="161"/>
      <c r="P5966" s="162"/>
      <c r="Q5966" s="162"/>
      <c r="R5966" s="163"/>
      <c r="S5966" s="161"/>
      <c r="V5966" s="163"/>
      <c r="W5966" s="164"/>
      <c r="X5966" s="164"/>
    </row>
    <row r="5967" spans="10:24" x14ac:dyDescent="0.25">
      <c r="J5967">
        <v>5964</v>
      </c>
      <c r="K5967" s="43">
        <v>0.6780847985510271</v>
      </c>
      <c r="L5967">
        <v>0.601739097339827</v>
      </c>
      <c r="M5967">
        <v>0.1264921092250636</v>
      </c>
      <c r="N5967" s="44">
        <v>0.8322816037072347</v>
      </c>
      <c r="O5967" s="161"/>
      <c r="P5967" s="162"/>
      <c r="Q5967" s="162"/>
      <c r="R5967" s="163"/>
      <c r="S5967" s="161"/>
      <c r="V5967" s="163"/>
      <c r="W5967" s="164"/>
      <c r="X5967" s="164"/>
    </row>
    <row r="5968" spans="10:24" x14ac:dyDescent="0.25">
      <c r="J5968">
        <v>5965</v>
      </c>
      <c r="K5968" s="43">
        <v>0.24165769998217757</v>
      </c>
      <c r="L5968">
        <v>0.97263243936781496</v>
      </c>
      <c r="M5968">
        <v>0.72662860054381195</v>
      </c>
      <c r="N5968" s="44">
        <v>9.4281594606016816E-2</v>
      </c>
      <c r="O5968" s="161"/>
      <c r="P5968" s="162"/>
      <c r="Q5968" s="162"/>
      <c r="R5968" s="163"/>
      <c r="S5968" s="161"/>
      <c r="V5968" s="163"/>
      <c r="W5968" s="164"/>
      <c r="X5968" s="164"/>
    </row>
    <row r="5969" spans="10:24" x14ac:dyDescent="0.25">
      <c r="J5969">
        <v>5966</v>
      </c>
      <c r="K5969" s="43">
        <v>0.66703572524509946</v>
      </c>
      <c r="L5969">
        <v>0.20564276423185857</v>
      </c>
      <c r="M5969">
        <v>0.14311065202448414</v>
      </c>
      <c r="N5969" s="44">
        <v>0.46044285178292865</v>
      </c>
      <c r="O5969" s="161"/>
      <c r="P5969" s="162"/>
      <c r="Q5969" s="162"/>
      <c r="R5969" s="163"/>
      <c r="S5969" s="161"/>
      <c r="V5969" s="163"/>
      <c r="W5969" s="164"/>
      <c r="X5969" s="164"/>
    </row>
    <row r="5970" spans="10:24" x14ac:dyDescent="0.25">
      <c r="J5970">
        <v>5967</v>
      </c>
      <c r="K5970" s="43">
        <v>0.53767178280662553</v>
      </c>
      <c r="L5970">
        <v>0.43029354551412335</v>
      </c>
      <c r="M5970">
        <v>0.6050145010004353</v>
      </c>
      <c r="N5970" s="44">
        <v>0.88360335165418735</v>
      </c>
      <c r="O5970" s="161"/>
      <c r="P5970" s="162"/>
      <c r="Q5970" s="162"/>
      <c r="R5970" s="163"/>
      <c r="S5970" s="161"/>
      <c r="V5970" s="163"/>
      <c r="W5970" s="164"/>
      <c r="X5970" s="164"/>
    </row>
    <row r="5971" spans="10:24" x14ac:dyDescent="0.25">
      <c r="J5971">
        <v>5968</v>
      </c>
      <c r="K5971" s="43">
        <v>0.40627535228477674</v>
      </c>
      <c r="L5971">
        <v>0.32811408626871041</v>
      </c>
      <c r="M5971">
        <v>0.94634049853209623</v>
      </c>
      <c r="N5971" s="44">
        <v>9.9630542692992763E-2</v>
      </c>
      <c r="O5971" s="161"/>
      <c r="P5971" s="162"/>
      <c r="Q5971" s="162"/>
      <c r="R5971" s="163"/>
      <c r="S5971" s="161"/>
      <c r="V5971" s="163"/>
      <c r="W5971" s="164"/>
      <c r="X5971" s="164"/>
    </row>
    <row r="5972" spans="10:24" x14ac:dyDescent="0.25">
      <c r="J5972">
        <v>5969</v>
      </c>
      <c r="K5972" s="43">
        <v>0.642242851260589</v>
      </c>
      <c r="L5972">
        <v>0.33552984504128625</v>
      </c>
      <c r="M5972">
        <v>0.62549965897944748</v>
      </c>
      <c r="N5972" s="44">
        <v>0.93280712175360636</v>
      </c>
      <c r="O5972" s="161"/>
      <c r="P5972" s="162"/>
      <c r="Q5972" s="162"/>
      <c r="R5972" s="163"/>
      <c r="S5972" s="161"/>
      <c r="V5972" s="163"/>
      <c r="W5972" s="164"/>
      <c r="X5972" s="164"/>
    </row>
    <row r="5973" spans="10:24" x14ac:dyDescent="0.25">
      <c r="J5973">
        <v>5970</v>
      </c>
      <c r="K5973" s="43">
        <v>0.5479704302655255</v>
      </c>
      <c r="L5973">
        <v>0.10205946188268178</v>
      </c>
      <c r="M5973">
        <v>0.27024357006697841</v>
      </c>
      <c r="N5973" s="44">
        <v>0.10108059562169724</v>
      </c>
      <c r="O5973" s="161"/>
      <c r="P5973" s="162"/>
      <c r="Q5973" s="162"/>
      <c r="R5973" s="163"/>
      <c r="S5973" s="161"/>
      <c r="V5973" s="163"/>
      <c r="W5973" s="164"/>
      <c r="X5973" s="164"/>
    </row>
    <row r="5974" spans="10:24" x14ac:dyDescent="0.25">
      <c r="J5974">
        <v>5971</v>
      </c>
      <c r="K5974" s="43">
        <v>0.74636590681801951</v>
      </c>
      <c r="L5974">
        <v>0.39954772758732671</v>
      </c>
      <c r="M5974">
        <v>0.67549011838444906</v>
      </c>
      <c r="N5974" s="44">
        <v>0.28228616349214508</v>
      </c>
      <c r="O5974" s="161"/>
      <c r="P5974" s="162"/>
      <c r="Q5974" s="162"/>
      <c r="R5974" s="163"/>
      <c r="S5974" s="161"/>
      <c r="V5974" s="163"/>
      <c r="W5974" s="164"/>
      <c r="X5974" s="164"/>
    </row>
    <row r="5975" spans="10:24" x14ac:dyDescent="0.25">
      <c r="J5975">
        <v>5972</v>
      </c>
      <c r="K5975" s="43">
        <v>0.49567300680070658</v>
      </c>
      <c r="L5975">
        <v>0.39758542475452341</v>
      </c>
      <c r="M5975">
        <v>0.80325834662911222</v>
      </c>
      <c r="N5975" s="44">
        <v>0.28665641141402642</v>
      </c>
      <c r="O5975" s="161"/>
      <c r="P5975" s="162"/>
      <c r="Q5975" s="162"/>
      <c r="R5975" s="163"/>
      <c r="S5975" s="161"/>
      <c r="V5975" s="163"/>
      <c r="W5975" s="164"/>
      <c r="X5975" s="164"/>
    </row>
    <row r="5976" spans="10:24" x14ac:dyDescent="0.25">
      <c r="J5976">
        <v>5973</v>
      </c>
      <c r="K5976" s="43">
        <v>0.50372114799159773</v>
      </c>
      <c r="L5976">
        <v>0.2004205182163793</v>
      </c>
      <c r="M5976">
        <v>0.76365478465400416</v>
      </c>
      <c r="N5976" s="44">
        <v>1.5515621372715338E-2</v>
      </c>
      <c r="O5976" s="161"/>
      <c r="P5976" s="162"/>
      <c r="Q5976" s="162"/>
      <c r="R5976" s="163"/>
      <c r="S5976" s="161"/>
      <c r="V5976" s="163"/>
      <c r="W5976" s="164"/>
      <c r="X5976" s="164"/>
    </row>
    <row r="5977" spans="10:24" x14ac:dyDescent="0.25">
      <c r="J5977">
        <v>5974</v>
      </c>
      <c r="K5977" s="43">
        <v>0.30570140406436663</v>
      </c>
      <c r="L5977">
        <v>0.1635389632339056</v>
      </c>
      <c r="M5977">
        <v>0.59367106270756431</v>
      </c>
      <c r="N5977" s="44">
        <v>0.2793987247292713</v>
      </c>
      <c r="O5977" s="161"/>
      <c r="P5977" s="162"/>
      <c r="Q5977" s="162"/>
      <c r="R5977" s="163"/>
      <c r="S5977" s="161"/>
      <c r="V5977" s="163"/>
      <c r="W5977" s="164"/>
      <c r="X5977" s="164"/>
    </row>
    <row r="5978" spans="10:24" x14ac:dyDescent="0.25">
      <c r="J5978">
        <v>5975</v>
      </c>
      <c r="K5978" s="43">
        <v>0.94504873164345871</v>
      </c>
      <c r="L5978">
        <v>0.61419890848696646</v>
      </c>
      <c r="M5978">
        <v>0.87262930483440715</v>
      </c>
      <c r="N5978" s="44">
        <v>0.93078132642687295</v>
      </c>
      <c r="O5978" s="161"/>
      <c r="P5978" s="162"/>
      <c r="Q5978" s="162"/>
      <c r="R5978" s="163"/>
      <c r="S5978" s="161"/>
      <c r="V5978" s="163"/>
      <c r="W5978" s="164"/>
      <c r="X5978" s="164"/>
    </row>
    <row r="5979" spans="10:24" x14ac:dyDescent="0.25">
      <c r="J5979">
        <v>5976</v>
      </c>
      <c r="K5979" s="43">
        <v>0.2741800165336884</v>
      </c>
      <c r="L5979">
        <v>0.57631502255378986</v>
      </c>
      <c r="M5979">
        <v>0.90592612098070002</v>
      </c>
      <c r="N5979" s="44">
        <v>0.63937477276313726</v>
      </c>
      <c r="O5979" s="161"/>
      <c r="P5979" s="162"/>
      <c r="Q5979" s="162"/>
      <c r="R5979" s="163"/>
      <c r="S5979" s="161"/>
      <c r="V5979" s="163"/>
      <c r="W5979" s="164"/>
      <c r="X5979" s="164"/>
    </row>
    <row r="5980" spans="10:24" x14ac:dyDescent="0.25">
      <c r="J5980">
        <v>5977</v>
      </c>
      <c r="K5980" s="43">
        <v>0.4489989651465639</v>
      </c>
      <c r="L5980">
        <v>0.8753933441341929</v>
      </c>
      <c r="M5980">
        <v>0.14686880516543177</v>
      </c>
      <c r="N5980" s="44">
        <v>0.81429891778765739</v>
      </c>
      <c r="O5980" s="161"/>
      <c r="P5980" s="162"/>
      <c r="Q5980" s="162"/>
      <c r="R5980" s="163"/>
      <c r="S5980" s="161"/>
      <c r="V5980" s="163"/>
      <c r="W5980" s="164"/>
      <c r="X5980" s="164"/>
    </row>
    <row r="5981" spans="10:24" x14ac:dyDescent="0.25">
      <c r="J5981">
        <v>5978</v>
      </c>
      <c r="K5981" s="43">
        <v>0.38585388816585608</v>
      </c>
      <c r="L5981">
        <v>0.22609648276938032</v>
      </c>
      <c r="M5981">
        <v>0.75023994702466434</v>
      </c>
      <c r="N5981" s="44">
        <v>0.59549980031426453</v>
      </c>
      <c r="O5981" s="161"/>
      <c r="P5981" s="162"/>
      <c r="Q5981" s="162"/>
      <c r="R5981" s="163"/>
      <c r="S5981" s="161"/>
      <c r="V5981" s="163"/>
      <c r="W5981" s="164"/>
      <c r="X5981" s="164"/>
    </row>
    <row r="5982" spans="10:24" x14ac:dyDescent="0.25">
      <c r="J5982">
        <v>5979</v>
      </c>
      <c r="K5982" s="43">
        <v>0.35017337090381917</v>
      </c>
      <c r="L5982">
        <v>0.12230871244789598</v>
      </c>
      <c r="M5982">
        <v>1.0229547879316847E-2</v>
      </c>
      <c r="N5982" s="44">
        <v>0.91288877320634787</v>
      </c>
      <c r="O5982" s="161"/>
      <c r="P5982" s="162"/>
      <c r="Q5982" s="162"/>
      <c r="R5982" s="163"/>
      <c r="S5982" s="161"/>
      <c r="V5982" s="163"/>
      <c r="W5982" s="164"/>
      <c r="X5982" s="164"/>
    </row>
    <row r="5983" spans="10:24" x14ac:dyDescent="0.25">
      <c r="J5983">
        <v>5980</v>
      </c>
      <c r="K5983" s="43">
        <v>0.84145630899538593</v>
      </c>
      <c r="L5983">
        <v>0.66168839229148091</v>
      </c>
      <c r="M5983">
        <v>0.36245472582002114</v>
      </c>
      <c r="N5983" s="44">
        <v>0.77293274733149009</v>
      </c>
      <c r="O5983" s="161"/>
      <c r="P5983" s="162"/>
      <c r="Q5983" s="162"/>
      <c r="R5983" s="163"/>
      <c r="S5983" s="161"/>
      <c r="V5983" s="163"/>
      <c r="W5983" s="164"/>
      <c r="X5983" s="164"/>
    </row>
    <row r="5984" spans="10:24" x14ac:dyDescent="0.25">
      <c r="J5984">
        <v>5981</v>
      </c>
      <c r="K5984" s="43">
        <v>7.5846991475330805E-2</v>
      </c>
      <c r="L5984">
        <v>0.63472470105048928</v>
      </c>
      <c r="M5984">
        <v>0.52213632339962968</v>
      </c>
      <c r="N5984" s="44">
        <v>0.2692962876619156</v>
      </c>
      <c r="O5984" s="161"/>
      <c r="P5984" s="162"/>
      <c r="Q5984" s="162"/>
      <c r="R5984" s="163"/>
      <c r="S5984" s="161"/>
      <c r="V5984" s="163"/>
      <c r="W5984" s="164"/>
      <c r="X5984" s="164"/>
    </row>
    <row r="5985" spans="10:24" x14ac:dyDescent="0.25">
      <c r="J5985">
        <v>5982</v>
      </c>
      <c r="K5985" s="43">
        <v>0.48263495075956742</v>
      </c>
      <c r="L5985">
        <v>0.27738547581974227</v>
      </c>
      <c r="M5985">
        <v>0.31839494761055454</v>
      </c>
      <c r="N5985" s="44">
        <v>0.44281874958528311</v>
      </c>
      <c r="O5985" s="161"/>
      <c r="P5985" s="162"/>
      <c r="Q5985" s="162"/>
      <c r="R5985" s="163"/>
      <c r="S5985" s="161"/>
      <c r="V5985" s="163"/>
      <c r="W5985" s="164"/>
      <c r="X5985" s="164"/>
    </row>
    <row r="5986" spans="10:24" x14ac:dyDescent="0.25">
      <c r="J5986">
        <v>5983</v>
      </c>
      <c r="K5986" s="43">
        <v>0.9164046383406973</v>
      </c>
      <c r="L5986">
        <v>0.42552689387839948</v>
      </c>
      <c r="M5986">
        <v>0.26172170149926632</v>
      </c>
      <c r="N5986" s="44">
        <v>0.9462790314290257</v>
      </c>
      <c r="O5986" s="161"/>
      <c r="P5986" s="162"/>
      <c r="Q5986" s="162"/>
      <c r="R5986" s="163"/>
      <c r="S5986" s="161"/>
      <c r="V5986" s="163"/>
      <c r="W5986" s="164"/>
      <c r="X5986" s="164"/>
    </row>
    <row r="5987" spans="10:24" x14ac:dyDescent="0.25">
      <c r="J5987">
        <v>5984</v>
      </c>
      <c r="K5987" s="43">
        <v>0.96568898777836887</v>
      </c>
      <c r="L5987">
        <v>0.47855503963557611</v>
      </c>
      <c r="M5987">
        <v>0.16820418097181966</v>
      </c>
      <c r="N5987" s="44">
        <v>0.82130366305625502</v>
      </c>
      <c r="O5987" s="161"/>
      <c r="P5987" s="162"/>
      <c r="Q5987" s="162"/>
      <c r="R5987" s="163"/>
      <c r="S5987" s="161"/>
      <c r="V5987" s="163"/>
      <c r="W5987" s="164"/>
      <c r="X5987" s="164"/>
    </row>
    <row r="5988" spans="10:24" x14ac:dyDescent="0.25">
      <c r="J5988">
        <v>5985</v>
      </c>
      <c r="K5988" s="43">
        <v>4.0445042836028788E-2</v>
      </c>
      <c r="L5988">
        <v>0.41068121304745075</v>
      </c>
      <c r="M5988">
        <v>0.29221232250333495</v>
      </c>
      <c r="N5988" s="44">
        <v>0.19518998808002264</v>
      </c>
      <c r="O5988" s="161"/>
      <c r="P5988" s="162"/>
      <c r="Q5988" s="162"/>
      <c r="R5988" s="163"/>
      <c r="S5988" s="161"/>
      <c r="V5988" s="163"/>
      <c r="W5988" s="164"/>
      <c r="X5988" s="164"/>
    </row>
    <row r="5989" spans="10:24" x14ac:dyDescent="0.25">
      <c r="J5989">
        <v>5986</v>
      </c>
      <c r="K5989" s="43">
        <v>0.69828672260209423</v>
      </c>
      <c r="L5989">
        <v>0.11028222707561319</v>
      </c>
      <c r="M5989">
        <v>0.98274135483221114</v>
      </c>
      <c r="N5989" s="44">
        <v>0.15176493819628367</v>
      </c>
      <c r="O5989" s="161"/>
      <c r="P5989" s="162"/>
      <c r="Q5989" s="162"/>
      <c r="R5989" s="163"/>
      <c r="S5989" s="161"/>
      <c r="V5989" s="163"/>
      <c r="W5989" s="164"/>
      <c r="X5989" s="164"/>
    </row>
    <row r="5990" spans="10:24" x14ac:dyDescent="0.25">
      <c r="J5990">
        <v>5987</v>
      </c>
      <c r="K5990" s="43">
        <v>0.57811987670205545</v>
      </c>
      <c r="L5990">
        <v>0.37861550354165407</v>
      </c>
      <c r="M5990">
        <v>0.82183913540483622</v>
      </c>
      <c r="N5990" s="44">
        <v>0.17596236109594565</v>
      </c>
      <c r="O5990" s="161"/>
      <c r="P5990" s="162"/>
      <c r="Q5990" s="162"/>
      <c r="R5990" s="163"/>
      <c r="S5990" s="161"/>
      <c r="V5990" s="163"/>
      <c r="W5990" s="164"/>
      <c r="X5990" s="164"/>
    </row>
    <row r="5991" spans="10:24" x14ac:dyDescent="0.25">
      <c r="J5991">
        <v>5988</v>
      </c>
      <c r="K5991" s="43">
        <v>0.72717316094636708</v>
      </c>
      <c r="L5991">
        <v>0.5564495279256414</v>
      </c>
      <c r="M5991">
        <v>0.77975369257425375</v>
      </c>
      <c r="N5991" s="44">
        <v>0.60686850696373396</v>
      </c>
      <c r="O5991" s="161"/>
      <c r="P5991" s="162"/>
      <c r="Q5991" s="162"/>
      <c r="R5991" s="163"/>
      <c r="S5991" s="161"/>
      <c r="V5991" s="163"/>
      <c r="W5991" s="164"/>
      <c r="X5991" s="164"/>
    </row>
    <row r="5992" spans="10:24" x14ac:dyDescent="0.25">
      <c r="J5992">
        <v>5989</v>
      </c>
      <c r="K5992" s="43">
        <v>0.31702017560040563</v>
      </c>
      <c r="L5992">
        <v>0.7934998282722584</v>
      </c>
      <c r="M5992">
        <v>0.30927115543888006</v>
      </c>
      <c r="N5992" s="44">
        <v>0.31925346880180616</v>
      </c>
      <c r="O5992" s="161"/>
      <c r="P5992" s="162"/>
      <c r="Q5992" s="162"/>
      <c r="R5992" s="163"/>
      <c r="S5992" s="161"/>
      <c r="V5992" s="163"/>
      <c r="W5992" s="164"/>
      <c r="X5992" s="164"/>
    </row>
    <row r="5993" spans="10:24" x14ac:dyDescent="0.25">
      <c r="J5993">
        <v>5990</v>
      </c>
      <c r="K5993" s="43">
        <v>0.60118517747612621</v>
      </c>
      <c r="L5993">
        <v>0.55935908052136929</v>
      </c>
      <c r="M5993">
        <v>0.98726043313130785</v>
      </c>
      <c r="N5993" s="44">
        <v>0.39912467713201938</v>
      </c>
      <c r="O5993" s="161"/>
      <c r="P5993" s="162"/>
      <c r="Q5993" s="162"/>
      <c r="R5993" s="163"/>
      <c r="S5993" s="161"/>
      <c r="V5993" s="163"/>
      <c r="W5993" s="164"/>
      <c r="X5993" s="164"/>
    </row>
    <row r="5994" spans="10:24" x14ac:dyDescent="0.25">
      <c r="J5994">
        <v>5991</v>
      </c>
      <c r="K5994" s="43">
        <v>0.22099197431182271</v>
      </c>
      <c r="L5994">
        <v>0.1046845150559218</v>
      </c>
      <c r="M5994">
        <v>0.61858859797691967</v>
      </c>
      <c r="N5994" s="44">
        <v>0.56865715726438193</v>
      </c>
      <c r="O5994" s="161"/>
      <c r="P5994" s="162"/>
      <c r="Q5994" s="162"/>
      <c r="R5994" s="163"/>
      <c r="S5994" s="161"/>
      <c r="V5994" s="163"/>
      <c r="W5994" s="164"/>
      <c r="X5994" s="164"/>
    </row>
    <row r="5995" spans="10:24" x14ac:dyDescent="0.25">
      <c r="J5995">
        <v>5992</v>
      </c>
      <c r="K5995" s="43">
        <v>5.2786280875536828E-2</v>
      </c>
      <c r="L5995">
        <v>0.40701737239653624</v>
      </c>
      <c r="M5995">
        <v>0.89941325011956352</v>
      </c>
      <c r="N5995" s="44">
        <v>0.18574320627647867</v>
      </c>
      <c r="O5995" s="161"/>
      <c r="P5995" s="162"/>
      <c r="Q5995" s="162"/>
      <c r="R5995" s="163"/>
      <c r="S5995" s="161"/>
      <c r="V5995" s="163"/>
      <c r="W5995" s="164"/>
      <c r="X5995" s="164"/>
    </row>
    <row r="5996" spans="10:24" x14ac:dyDescent="0.25">
      <c r="J5996">
        <v>5993</v>
      </c>
      <c r="K5996" s="43">
        <v>0.49382508245758949</v>
      </c>
      <c r="L5996">
        <v>0.71507401955723615</v>
      </c>
      <c r="M5996">
        <v>0.8098832109847357</v>
      </c>
      <c r="N5996" s="44">
        <v>0.82524815000710017</v>
      </c>
      <c r="O5996" s="161"/>
      <c r="P5996" s="162"/>
      <c r="Q5996" s="162"/>
      <c r="R5996" s="163"/>
      <c r="S5996" s="161"/>
      <c r="V5996" s="163"/>
      <c r="W5996" s="164"/>
      <c r="X5996" s="164"/>
    </row>
    <row r="5997" spans="10:24" x14ac:dyDescent="0.25">
      <c r="J5997">
        <v>5994</v>
      </c>
      <c r="K5997" s="43">
        <v>0.6393215355965246</v>
      </c>
      <c r="L5997">
        <v>2.3134793260183639E-2</v>
      </c>
      <c r="M5997">
        <v>4.1689803395386638E-2</v>
      </c>
      <c r="N5997" s="44">
        <v>0.43729011708333254</v>
      </c>
      <c r="O5997" s="161"/>
      <c r="P5997" s="162"/>
      <c r="Q5997" s="162"/>
      <c r="R5997" s="163"/>
      <c r="S5997" s="161"/>
      <c r="V5997" s="163"/>
      <c r="W5997" s="164"/>
      <c r="X5997" s="164"/>
    </row>
    <row r="5998" spans="10:24" x14ac:dyDescent="0.25">
      <c r="J5998">
        <v>5995</v>
      </c>
      <c r="K5998" s="43">
        <v>0.86682085540311116</v>
      </c>
      <c r="L5998">
        <v>0.4632784130598514</v>
      </c>
      <c r="M5998">
        <v>0.95738738567368054</v>
      </c>
      <c r="N5998" s="44">
        <v>0.18893683615007362</v>
      </c>
      <c r="O5998" s="161"/>
      <c r="P5998" s="162"/>
      <c r="Q5998" s="162"/>
      <c r="R5998" s="163"/>
      <c r="S5998" s="161"/>
      <c r="V5998" s="163"/>
      <c r="W5998" s="164"/>
      <c r="X5998" s="164"/>
    </row>
    <row r="5999" spans="10:24" x14ac:dyDescent="0.25">
      <c r="J5999">
        <v>5996</v>
      </c>
      <c r="K5999" s="43">
        <v>9.2503157059288688E-2</v>
      </c>
      <c r="L5999">
        <v>0.27185834483757987</v>
      </c>
      <c r="M5999">
        <v>0.88943256205805388</v>
      </c>
      <c r="N5999" s="44">
        <v>6.2067443470811723E-2</v>
      </c>
      <c r="O5999" s="161"/>
      <c r="P5999" s="162"/>
      <c r="Q5999" s="162"/>
      <c r="R5999" s="163"/>
      <c r="S5999" s="161"/>
      <c r="V5999" s="163"/>
      <c r="W5999" s="164"/>
      <c r="X5999" s="164"/>
    </row>
    <row r="6000" spans="10:24" x14ac:dyDescent="0.25">
      <c r="J6000">
        <v>5997</v>
      </c>
      <c r="K6000" s="43">
        <v>0.16533983128856788</v>
      </c>
      <c r="L6000">
        <v>0.40568437724079909</v>
      </c>
      <c r="M6000">
        <v>0.67763104751127667</v>
      </c>
      <c r="N6000" s="44">
        <v>0.81883067478120641</v>
      </c>
      <c r="O6000" s="161"/>
      <c r="P6000" s="162"/>
      <c r="Q6000" s="162"/>
      <c r="R6000" s="163"/>
      <c r="S6000" s="161"/>
      <c r="V6000" s="163"/>
      <c r="W6000" s="164"/>
      <c r="X6000" s="164"/>
    </row>
    <row r="6001" spans="10:24" x14ac:dyDescent="0.25">
      <c r="J6001">
        <v>5998</v>
      </c>
      <c r="K6001" s="43">
        <v>0.83741468338859393</v>
      </c>
      <c r="L6001">
        <v>0.36410908843365963</v>
      </c>
      <c r="M6001">
        <v>0.75811244252449494</v>
      </c>
      <c r="N6001" s="44">
        <v>0.54369742877437466</v>
      </c>
      <c r="O6001" s="161"/>
      <c r="P6001" s="162"/>
      <c r="Q6001" s="162"/>
      <c r="R6001" s="163"/>
      <c r="S6001" s="161"/>
      <c r="V6001" s="163"/>
      <c r="W6001" s="164"/>
      <c r="X6001" s="164"/>
    </row>
    <row r="6002" spans="10:24" x14ac:dyDescent="0.25">
      <c r="J6002">
        <v>5999</v>
      </c>
      <c r="K6002" s="43">
        <v>0.34165342439540891</v>
      </c>
      <c r="L6002">
        <v>0.58615107058258331</v>
      </c>
      <c r="M6002">
        <v>3.5634570044335567E-2</v>
      </c>
      <c r="N6002" s="44">
        <v>0.95685217691648861</v>
      </c>
      <c r="O6002" s="161"/>
      <c r="P6002" s="162"/>
      <c r="Q6002" s="162"/>
      <c r="R6002" s="163"/>
      <c r="S6002" s="161"/>
      <c r="V6002" s="163"/>
      <c r="W6002" s="164"/>
      <c r="X6002" s="164"/>
    </row>
    <row r="6003" spans="10:24" x14ac:dyDescent="0.25">
      <c r="J6003">
        <v>6000</v>
      </c>
      <c r="K6003" s="43">
        <v>0.55438331732960366</v>
      </c>
      <c r="L6003">
        <v>0.86876609312507669</v>
      </c>
      <c r="M6003">
        <v>0.8501416518281234</v>
      </c>
      <c r="N6003" s="44">
        <v>0.66664530562320601</v>
      </c>
      <c r="O6003" s="161"/>
      <c r="P6003" s="162"/>
      <c r="Q6003" s="162"/>
      <c r="R6003" s="163"/>
      <c r="S6003" s="161"/>
      <c r="V6003" s="163"/>
      <c r="W6003" s="164"/>
      <c r="X6003" s="164"/>
    </row>
    <row r="6004" spans="10:24" x14ac:dyDescent="0.25">
      <c r="J6004">
        <v>6001</v>
      </c>
      <c r="K6004" s="43">
        <v>0.5903822967711192</v>
      </c>
      <c r="L6004">
        <v>0.95338443324290667</v>
      </c>
      <c r="M6004">
        <v>0.90065226645403795</v>
      </c>
      <c r="N6004" s="44">
        <v>0.63019844518096835</v>
      </c>
      <c r="O6004" s="161"/>
      <c r="P6004" s="162"/>
      <c r="Q6004" s="162"/>
      <c r="R6004" s="163"/>
      <c r="S6004" s="161"/>
      <c r="V6004" s="163"/>
      <c r="W6004" s="164"/>
      <c r="X6004" s="164"/>
    </row>
    <row r="6005" spans="10:24" x14ac:dyDescent="0.25">
      <c r="J6005">
        <v>6002</v>
      </c>
      <c r="K6005" s="43">
        <v>0.35507326965767461</v>
      </c>
      <c r="L6005">
        <v>0.59042136825569136</v>
      </c>
      <c r="M6005">
        <v>0.78152818223300591</v>
      </c>
      <c r="N6005" s="44">
        <v>4.3211594879551729E-2</v>
      </c>
      <c r="O6005" s="161"/>
      <c r="P6005" s="162"/>
      <c r="Q6005" s="162"/>
      <c r="R6005" s="163"/>
      <c r="S6005" s="161"/>
      <c r="V6005" s="163"/>
      <c r="W6005" s="164"/>
      <c r="X6005" s="164"/>
    </row>
    <row r="6006" spans="10:24" x14ac:dyDescent="0.25">
      <c r="J6006">
        <v>6003</v>
      </c>
      <c r="K6006" s="43">
        <v>0.15319610144786433</v>
      </c>
      <c r="L6006">
        <v>0.43662316752209474</v>
      </c>
      <c r="M6006">
        <v>0.36207933813562976</v>
      </c>
      <c r="N6006" s="44">
        <v>0.65740043261117997</v>
      </c>
      <c r="O6006" s="161"/>
      <c r="P6006" s="162"/>
      <c r="Q6006" s="162"/>
      <c r="R6006" s="163"/>
      <c r="S6006" s="161"/>
      <c r="V6006" s="163"/>
      <c r="W6006" s="164"/>
      <c r="X6006" s="164"/>
    </row>
    <row r="6007" spans="10:24" x14ac:dyDescent="0.25">
      <c r="J6007">
        <v>6004</v>
      </c>
      <c r="K6007" s="43">
        <v>0.14818859060107314</v>
      </c>
      <c r="L6007">
        <v>0.42330902449440522</v>
      </c>
      <c r="M6007">
        <v>0.68542410741469484</v>
      </c>
      <c r="N6007" s="44">
        <v>0.57889990998424434</v>
      </c>
      <c r="O6007" s="161"/>
      <c r="P6007" s="162"/>
      <c r="Q6007" s="162"/>
      <c r="R6007" s="163"/>
      <c r="S6007" s="161"/>
      <c r="V6007" s="163"/>
      <c r="W6007" s="164"/>
      <c r="X6007" s="164"/>
    </row>
    <row r="6008" spans="10:24" x14ac:dyDescent="0.25">
      <c r="J6008">
        <v>6005</v>
      </c>
      <c r="K6008" s="43">
        <v>4.5146686715413553E-2</v>
      </c>
      <c r="L6008">
        <v>0.11473122983146455</v>
      </c>
      <c r="M6008">
        <v>0.72565634153162051</v>
      </c>
      <c r="N6008" s="44">
        <v>0.42871718347870136</v>
      </c>
      <c r="O6008" s="161"/>
      <c r="P6008" s="162"/>
      <c r="Q6008" s="162"/>
      <c r="R6008" s="163"/>
      <c r="S6008" s="161"/>
      <c r="V6008" s="163"/>
      <c r="W6008" s="164"/>
      <c r="X6008" s="164"/>
    </row>
    <row r="6009" spans="10:24" x14ac:dyDescent="0.25">
      <c r="J6009">
        <v>6006</v>
      </c>
      <c r="K6009" s="43">
        <v>0.49498648182697069</v>
      </c>
      <c r="L6009">
        <v>0.67028964068323393</v>
      </c>
      <c r="M6009">
        <v>0.39912950038109363</v>
      </c>
      <c r="N6009" s="44">
        <v>0.42234827293714883</v>
      </c>
      <c r="O6009" s="161"/>
      <c r="P6009" s="162"/>
      <c r="Q6009" s="162"/>
      <c r="R6009" s="163"/>
      <c r="S6009" s="161"/>
      <c r="V6009" s="163"/>
      <c r="W6009" s="164"/>
      <c r="X6009" s="164"/>
    </row>
    <row r="6010" spans="10:24" x14ac:dyDescent="0.25">
      <c r="J6010">
        <v>6007</v>
      </c>
      <c r="K6010" s="43">
        <v>0.43486950529583113</v>
      </c>
      <c r="L6010">
        <v>0.59042858596555348</v>
      </c>
      <c r="M6010">
        <v>0.98145840363841208</v>
      </c>
      <c r="N6010" s="44">
        <v>7.5234383655677917E-2</v>
      </c>
      <c r="O6010" s="161"/>
      <c r="P6010" s="162"/>
      <c r="Q6010" s="162"/>
      <c r="R6010" s="163"/>
      <c r="S6010" s="161"/>
      <c r="V6010" s="163"/>
      <c r="W6010" s="164"/>
      <c r="X6010" s="164"/>
    </row>
    <row r="6011" spans="10:24" x14ac:dyDescent="0.25">
      <c r="J6011">
        <v>6008</v>
      </c>
      <c r="K6011" s="43">
        <v>0.21491282434168013</v>
      </c>
      <c r="L6011">
        <v>0.22499260028658519</v>
      </c>
      <c r="M6011">
        <v>0.44801419598038428</v>
      </c>
      <c r="N6011" s="44">
        <v>0.63491957890014461</v>
      </c>
      <c r="O6011" s="161"/>
      <c r="P6011" s="162"/>
      <c r="Q6011" s="162"/>
      <c r="R6011" s="163"/>
      <c r="S6011" s="161"/>
      <c r="V6011" s="163"/>
      <c r="W6011" s="164"/>
      <c r="X6011" s="164"/>
    </row>
    <row r="6012" spans="10:24" x14ac:dyDescent="0.25">
      <c r="J6012">
        <v>6009</v>
      </c>
      <c r="K6012" s="43">
        <v>0.62425988582069158</v>
      </c>
      <c r="L6012">
        <v>0.62481391496060501</v>
      </c>
      <c r="M6012">
        <v>0.59669744805660696</v>
      </c>
      <c r="N6012" s="44">
        <v>0.58817631323356512</v>
      </c>
      <c r="O6012" s="161"/>
      <c r="P6012" s="162"/>
      <c r="Q6012" s="162"/>
      <c r="R6012" s="163"/>
      <c r="S6012" s="161"/>
      <c r="V6012" s="163"/>
      <c r="W6012" s="164"/>
      <c r="X6012" s="164"/>
    </row>
    <row r="6013" spans="10:24" x14ac:dyDescent="0.25">
      <c r="J6013">
        <v>6010</v>
      </c>
      <c r="K6013" s="43">
        <v>9.8570805843153364E-3</v>
      </c>
      <c r="L6013">
        <v>0.14581844670250876</v>
      </c>
      <c r="M6013">
        <v>0.5176369778321579</v>
      </c>
      <c r="N6013" s="44">
        <v>0.73982941245263445</v>
      </c>
      <c r="O6013" s="161"/>
      <c r="P6013" s="162"/>
      <c r="Q6013" s="162"/>
      <c r="R6013" s="163"/>
      <c r="S6013" s="161"/>
      <c r="V6013" s="163"/>
      <c r="W6013" s="164"/>
      <c r="X6013" s="164"/>
    </row>
    <row r="6014" spans="10:24" x14ac:dyDescent="0.25">
      <c r="J6014">
        <v>6011</v>
      </c>
      <c r="K6014" s="43">
        <v>0.22306545502474784</v>
      </c>
      <c r="L6014">
        <v>0.23288768447117481</v>
      </c>
      <c r="M6014">
        <v>0.23708559708297927</v>
      </c>
      <c r="N6014" s="44">
        <v>0.9525635995967241</v>
      </c>
      <c r="O6014" s="161"/>
      <c r="P6014" s="162"/>
      <c r="Q6014" s="162"/>
      <c r="R6014" s="163"/>
      <c r="S6014" s="161"/>
      <c r="V6014" s="163"/>
      <c r="W6014" s="164"/>
      <c r="X6014" s="164"/>
    </row>
    <row r="6015" spans="10:24" x14ac:dyDescent="0.25">
      <c r="J6015">
        <v>6012</v>
      </c>
      <c r="K6015" s="43">
        <v>0.63366608846374828</v>
      </c>
      <c r="L6015">
        <v>0.72469007740324942</v>
      </c>
      <c r="M6015">
        <v>3.464757409098429E-2</v>
      </c>
      <c r="N6015" s="44">
        <v>8.364656362322842E-2</v>
      </c>
      <c r="O6015" s="161"/>
      <c r="P6015" s="162"/>
      <c r="Q6015" s="162"/>
      <c r="R6015" s="163"/>
      <c r="S6015" s="161"/>
      <c r="V6015" s="163"/>
      <c r="W6015" s="164"/>
      <c r="X6015" s="164"/>
    </row>
    <row r="6016" spans="10:24" x14ac:dyDescent="0.25">
      <c r="J6016">
        <v>6013</v>
      </c>
      <c r="K6016" s="43">
        <v>0.74247582622617836</v>
      </c>
      <c r="L6016">
        <v>0.96608757641328391</v>
      </c>
      <c r="M6016">
        <v>0.1032692718740269</v>
      </c>
      <c r="N6016" s="44">
        <v>0.53230731038992707</v>
      </c>
      <c r="O6016" s="161"/>
      <c r="P6016" s="162"/>
      <c r="Q6016" s="162"/>
      <c r="R6016" s="163"/>
      <c r="S6016" s="161"/>
      <c r="V6016" s="163"/>
      <c r="W6016" s="164"/>
      <c r="X6016" s="164"/>
    </row>
    <row r="6017" spans="10:24" x14ac:dyDescent="0.25">
      <c r="J6017">
        <v>6014</v>
      </c>
      <c r="K6017" s="43">
        <v>0.18224764546511585</v>
      </c>
      <c r="L6017">
        <v>0.30562427336663145</v>
      </c>
      <c r="M6017">
        <v>0.88885742408408275</v>
      </c>
      <c r="N6017" s="44">
        <v>0.74508669705582242</v>
      </c>
      <c r="O6017" s="161"/>
      <c r="P6017" s="162"/>
      <c r="Q6017" s="162"/>
      <c r="R6017" s="163"/>
      <c r="S6017" s="161"/>
      <c r="V6017" s="163"/>
      <c r="W6017" s="164"/>
      <c r="X6017" s="164"/>
    </row>
    <row r="6018" spans="10:24" x14ac:dyDescent="0.25">
      <c r="J6018">
        <v>6015</v>
      </c>
      <c r="K6018" s="43">
        <v>0.16629267556485028</v>
      </c>
      <c r="L6018">
        <v>0.95827080896355288</v>
      </c>
      <c r="M6018">
        <v>0.44577090598715718</v>
      </c>
      <c r="N6018" s="44">
        <v>0.51961943103016905</v>
      </c>
      <c r="O6018" s="161"/>
      <c r="P6018" s="162"/>
      <c r="Q6018" s="162"/>
      <c r="R6018" s="163"/>
      <c r="S6018" s="161"/>
      <c r="V6018" s="163"/>
      <c r="W6018" s="164"/>
      <c r="X6018" s="164"/>
    </row>
    <row r="6019" spans="10:24" x14ac:dyDescent="0.25">
      <c r="J6019">
        <v>6016</v>
      </c>
      <c r="K6019" s="43">
        <v>0.19533634938340227</v>
      </c>
      <c r="L6019">
        <v>0.49503563656332494</v>
      </c>
      <c r="M6019">
        <v>0.23971990091663131</v>
      </c>
      <c r="N6019" s="44">
        <v>0.62712040272692904</v>
      </c>
      <c r="O6019" s="161"/>
      <c r="P6019" s="162"/>
      <c r="Q6019" s="162"/>
      <c r="R6019" s="163"/>
      <c r="S6019" s="161"/>
      <c r="V6019" s="163"/>
      <c r="W6019" s="164"/>
      <c r="X6019" s="164"/>
    </row>
    <row r="6020" spans="10:24" x14ac:dyDescent="0.25">
      <c r="J6020">
        <v>6017</v>
      </c>
      <c r="K6020" s="43">
        <v>4.6586955733072255E-3</v>
      </c>
      <c r="L6020">
        <v>0.10949245179689837</v>
      </c>
      <c r="M6020">
        <v>0.97376340373341852</v>
      </c>
      <c r="N6020" s="44">
        <v>0.82086394209744162</v>
      </c>
      <c r="O6020" s="161"/>
      <c r="P6020" s="162"/>
      <c r="Q6020" s="162"/>
      <c r="R6020" s="163"/>
      <c r="S6020" s="161"/>
      <c r="V6020" s="163"/>
      <c r="W6020" s="164"/>
      <c r="X6020" s="164"/>
    </row>
    <row r="6021" spans="10:24" x14ac:dyDescent="0.25">
      <c r="J6021">
        <v>6018</v>
      </c>
      <c r="K6021" s="43">
        <v>0.73848214101131471</v>
      </c>
      <c r="L6021">
        <v>0.85849871076552264</v>
      </c>
      <c r="M6021">
        <v>0.92846186356921823</v>
      </c>
      <c r="N6021" s="44">
        <v>0.8006956534710612</v>
      </c>
      <c r="O6021" s="161"/>
      <c r="P6021" s="162"/>
      <c r="Q6021" s="162"/>
      <c r="R6021" s="163"/>
      <c r="S6021" s="161"/>
      <c r="V6021" s="163"/>
      <c r="W6021" s="164"/>
      <c r="X6021" s="164"/>
    </row>
    <row r="6022" spans="10:24" x14ac:dyDescent="0.25">
      <c r="J6022">
        <v>6019</v>
      </c>
      <c r="K6022" s="43">
        <v>0.49071012362009836</v>
      </c>
      <c r="L6022">
        <v>0.95221698309417158</v>
      </c>
      <c r="M6022">
        <v>0.50245244838205683</v>
      </c>
      <c r="N6022" s="44">
        <v>0.34943133933788351</v>
      </c>
      <c r="O6022" s="161"/>
      <c r="P6022" s="162"/>
      <c r="Q6022" s="162"/>
      <c r="R6022" s="163"/>
      <c r="S6022" s="161"/>
      <c r="V6022" s="163"/>
      <c r="W6022" s="164"/>
      <c r="X6022" s="164"/>
    </row>
    <row r="6023" spans="10:24" x14ac:dyDescent="0.25">
      <c r="J6023">
        <v>6020</v>
      </c>
      <c r="K6023" s="43">
        <v>0.79777167767652735</v>
      </c>
      <c r="L6023">
        <v>0.17428178816091178</v>
      </c>
      <c r="M6023">
        <v>0.99096146147744002</v>
      </c>
      <c r="N6023" s="44">
        <v>0.95601242524644814</v>
      </c>
      <c r="O6023" s="161"/>
      <c r="P6023" s="162"/>
      <c r="Q6023" s="162"/>
      <c r="R6023" s="163"/>
      <c r="S6023" s="161"/>
      <c r="V6023" s="163"/>
      <c r="W6023" s="164"/>
      <c r="X6023" s="164"/>
    </row>
    <row r="6024" spans="10:24" x14ac:dyDescent="0.25">
      <c r="J6024">
        <v>6021</v>
      </c>
      <c r="K6024" s="43">
        <v>0.93848295896118594</v>
      </c>
      <c r="L6024">
        <v>0.32894745938066472</v>
      </c>
      <c r="M6024">
        <v>0.85673907561711105</v>
      </c>
      <c r="N6024" s="44">
        <v>0.59699711736260597</v>
      </c>
      <c r="O6024" s="161"/>
      <c r="P6024" s="162"/>
      <c r="Q6024" s="162"/>
      <c r="R6024" s="163"/>
      <c r="S6024" s="161"/>
      <c r="V6024" s="163"/>
      <c r="W6024" s="164"/>
      <c r="X6024" s="164"/>
    </row>
    <row r="6025" spans="10:24" x14ac:dyDescent="0.25">
      <c r="J6025">
        <v>6022</v>
      </c>
      <c r="K6025" s="43">
        <v>0.17713358630869247</v>
      </c>
      <c r="L6025">
        <v>0.20017500421908341</v>
      </c>
      <c r="M6025">
        <v>0.95728864395618851</v>
      </c>
      <c r="N6025" s="44">
        <v>1.9080167705800566E-3</v>
      </c>
      <c r="O6025" s="161"/>
      <c r="P6025" s="162"/>
      <c r="Q6025" s="162"/>
      <c r="R6025" s="163"/>
      <c r="S6025" s="161"/>
      <c r="V6025" s="163"/>
      <c r="W6025" s="164"/>
      <c r="X6025" s="164"/>
    </row>
    <row r="6026" spans="10:24" x14ac:dyDescent="0.25">
      <c r="J6026">
        <v>6023</v>
      </c>
      <c r="K6026" s="43">
        <v>0.38372276223084933</v>
      </c>
      <c r="L6026">
        <v>0.23920699643998411</v>
      </c>
      <c r="M6026">
        <v>0.23372073498356583</v>
      </c>
      <c r="N6026" s="44">
        <v>0.62722846889710293</v>
      </c>
      <c r="O6026" s="161"/>
      <c r="P6026" s="162"/>
      <c r="Q6026" s="162"/>
      <c r="R6026" s="163"/>
      <c r="S6026" s="161"/>
      <c r="V6026" s="163"/>
      <c r="W6026" s="164"/>
      <c r="X6026" s="164"/>
    </row>
    <row r="6027" spans="10:24" x14ac:dyDescent="0.25">
      <c r="J6027">
        <v>6024</v>
      </c>
      <c r="K6027" s="43">
        <v>0.81777212483155792</v>
      </c>
      <c r="L6027">
        <v>0.67214488672655959</v>
      </c>
      <c r="M6027">
        <v>0.98452879202299282</v>
      </c>
      <c r="N6027" s="44">
        <v>0.48661733432337972</v>
      </c>
      <c r="O6027" s="161"/>
      <c r="P6027" s="162"/>
      <c r="Q6027" s="162"/>
      <c r="R6027" s="163"/>
      <c r="S6027" s="161"/>
      <c r="V6027" s="163"/>
      <c r="W6027" s="164"/>
      <c r="X6027" s="164"/>
    </row>
    <row r="6028" spans="10:24" x14ac:dyDescent="0.25">
      <c r="J6028">
        <v>6025</v>
      </c>
      <c r="K6028" s="43">
        <v>0.47597345513057487</v>
      </c>
      <c r="L6028">
        <v>0.47294248296129227</v>
      </c>
      <c r="M6028">
        <v>0.16802322572389095</v>
      </c>
      <c r="N6028" s="44">
        <v>0.82021831217989494</v>
      </c>
      <c r="O6028" s="161"/>
      <c r="P6028" s="162"/>
      <c r="Q6028" s="162"/>
      <c r="R6028" s="163"/>
      <c r="S6028" s="161"/>
      <c r="V6028" s="163"/>
      <c r="W6028" s="164"/>
      <c r="X6028" s="164"/>
    </row>
    <row r="6029" spans="10:24" x14ac:dyDescent="0.25">
      <c r="J6029">
        <v>6026</v>
      </c>
      <c r="K6029" s="43">
        <v>0.61352463517079703</v>
      </c>
      <c r="L6029">
        <v>0.68995234713850517</v>
      </c>
      <c r="M6029">
        <v>0.13737891743346842</v>
      </c>
      <c r="N6029" s="44">
        <v>0.88451241848804452</v>
      </c>
      <c r="O6029" s="161"/>
      <c r="P6029" s="162"/>
      <c r="Q6029" s="162"/>
      <c r="R6029" s="163"/>
      <c r="S6029" s="161"/>
      <c r="V6029" s="163"/>
      <c r="W6029" s="164"/>
      <c r="X6029" s="164"/>
    </row>
    <row r="6030" spans="10:24" x14ac:dyDescent="0.25">
      <c r="J6030">
        <v>6027</v>
      </c>
      <c r="K6030" s="43">
        <v>0.39746594410256431</v>
      </c>
      <c r="L6030">
        <v>0.58630211831315049</v>
      </c>
      <c r="M6030">
        <v>0.32431820783402809</v>
      </c>
      <c r="N6030" s="44">
        <v>0.17819130807881456</v>
      </c>
      <c r="O6030" s="161"/>
      <c r="P6030" s="162"/>
      <c r="Q6030" s="162"/>
      <c r="R6030" s="163"/>
      <c r="S6030" s="161"/>
      <c r="V6030" s="163"/>
      <c r="W6030" s="164"/>
      <c r="X6030" s="164"/>
    </row>
    <row r="6031" spans="10:24" x14ac:dyDescent="0.25">
      <c r="J6031">
        <v>6028</v>
      </c>
      <c r="K6031" s="43">
        <v>0.12352928512731476</v>
      </c>
      <c r="L6031">
        <v>0.202000135985547</v>
      </c>
      <c r="M6031">
        <v>0.18385133489746108</v>
      </c>
      <c r="N6031" s="44">
        <v>1.7804031904534834E-2</v>
      </c>
      <c r="O6031" s="161"/>
      <c r="P6031" s="162"/>
      <c r="Q6031" s="162"/>
      <c r="R6031" s="163"/>
      <c r="S6031" s="161"/>
      <c r="V6031" s="163"/>
      <c r="W6031" s="164"/>
      <c r="X6031" s="164"/>
    </row>
    <row r="6032" spans="10:24" x14ac:dyDescent="0.25">
      <c r="J6032">
        <v>6029</v>
      </c>
      <c r="K6032" s="43">
        <v>0.44191722677538825</v>
      </c>
      <c r="L6032">
        <v>1.3862982580622463E-3</v>
      </c>
      <c r="M6032">
        <v>0.16065551013516888</v>
      </c>
      <c r="N6032" s="44">
        <v>0.86811582947476451</v>
      </c>
      <c r="O6032" s="161"/>
      <c r="P6032" s="162"/>
      <c r="Q6032" s="162"/>
      <c r="R6032" s="163"/>
      <c r="S6032" s="161"/>
      <c r="V6032" s="163"/>
      <c r="W6032" s="164"/>
      <c r="X6032" s="164"/>
    </row>
    <row r="6033" spans="10:24" x14ac:dyDescent="0.25">
      <c r="J6033">
        <v>6030</v>
      </c>
      <c r="K6033" s="43">
        <v>0.8514761429673342</v>
      </c>
      <c r="L6033">
        <v>0.81478822785167737</v>
      </c>
      <c r="M6033">
        <v>2.9500221716009523E-2</v>
      </c>
      <c r="N6033" s="44">
        <v>0.41695790887770812</v>
      </c>
      <c r="O6033" s="161"/>
      <c r="P6033" s="162"/>
      <c r="Q6033" s="162"/>
      <c r="R6033" s="163"/>
      <c r="S6033" s="161"/>
      <c r="V6033" s="163"/>
      <c r="W6033" s="164"/>
      <c r="X6033" s="164"/>
    </row>
    <row r="6034" spans="10:24" x14ac:dyDescent="0.25">
      <c r="J6034">
        <v>6031</v>
      </c>
      <c r="K6034" s="43">
        <v>0.10366952312349731</v>
      </c>
      <c r="L6034">
        <v>5.8214220553819418E-3</v>
      </c>
      <c r="M6034">
        <v>0.78579803699147566</v>
      </c>
      <c r="N6034" s="44">
        <v>0.42428684830494467</v>
      </c>
      <c r="O6034" s="161"/>
      <c r="P6034" s="162"/>
      <c r="Q6034" s="162"/>
      <c r="R6034" s="163"/>
      <c r="S6034" s="161"/>
      <c r="V6034" s="163"/>
      <c r="W6034" s="164"/>
      <c r="X6034" s="164"/>
    </row>
    <row r="6035" spans="10:24" x14ac:dyDescent="0.25">
      <c r="J6035">
        <v>6032</v>
      </c>
      <c r="K6035" s="43">
        <v>0.43862414018497398</v>
      </c>
      <c r="L6035">
        <v>0.3299426675735917</v>
      </c>
      <c r="M6035">
        <v>0.66184961105660789</v>
      </c>
      <c r="N6035" s="44">
        <v>0.63573467954644569</v>
      </c>
      <c r="O6035" s="161"/>
      <c r="P6035" s="162"/>
      <c r="Q6035" s="162"/>
      <c r="R6035" s="163"/>
      <c r="S6035" s="161"/>
      <c r="V6035" s="163"/>
      <c r="W6035" s="164"/>
      <c r="X6035" s="164"/>
    </row>
    <row r="6036" spans="10:24" x14ac:dyDescent="0.25">
      <c r="J6036">
        <v>6033</v>
      </c>
      <c r="K6036" s="43">
        <v>1.4810790917115457E-2</v>
      </c>
      <c r="L6036">
        <v>0.86852631087068433</v>
      </c>
      <c r="M6036">
        <v>0.37622088576923729</v>
      </c>
      <c r="N6036" s="44">
        <v>0.83364955846247735</v>
      </c>
      <c r="O6036" s="161"/>
      <c r="P6036" s="162"/>
      <c r="Q6036" s="162"/>
      <c r="R6036" s="163"/>
      <c r="S6036" s="161"/>
      <c r="V6036" s="163"/>
      <c r="W6036" s="164"/>
      <c r="X6036" s="164"/>
    </row>
    <row r="6037" spans="10:24" x14ac:dyDescent="0.25">
      <c r="J6037">
        <v>6034</v>
      </c>
      <c r="K6037" s="43">
        <v>0.40231529308563729</v>
      </c>
      <c r="L6037">
        <v>0.9937415538574994</v>
      </c>
      <c r="M6037">
        <v>0.54167976931538342</v>
      </c>
      <c r="N6037" s="44">
        <v>0.83516238710906809</v>
      </c>
      <c r="O6037" s="161"/>
      <c r="P6037" s="162"/>
      <c r="Q6037" s="162"/>
      <c r="R6037" s="163"/>
      <c r="S6037" s="161"/>
      <c r="V6037" s="163"/>
      <c r="W6037" s="164"/>
      <c r="X6037" s="164"/>
    </row>
    <row r="6038" spans="10:24" x14ac:dyDescent="0.25">
      <c r="J6038">
        <v>6035</v>
      </c>
      <c r="K6038" s="43">
        <v>0.44406311560408185</v>
      </c>
      <c r="L6038">
        <v>0.14835786604223511</v>
      </c>
      <c r="M6038">
        <v>0.45366986180439961</v>
      </c>
      <c r="N6038" s="44">
        <v>0.51422761211710089</v>
      </c>
      <c r="O6038" s="161"/>
      <c r="P6038" s="162"/>
      <c r="Q6038" s="162"/>
      <c r="R6038" s="163"/>
      <c r="S6038" s="161"/>
      <c r="V6038" s="163"/>
      <c r="W6038" s="164"/>
      <c r="X6038" s="164"/>
    </row>
    <row r="6039" spans="10:24" x14ac:dyDescent="0.25">
      <c r="J6039">
        <v>6036</v>
      </c>
      <c r="K6039" s="43">
        <v>0.37727496599407229</v>
      </c>
      <c r="L6039">
        <v>0.18901077704310865</v>
      </c>
      <c r="M6039">
        <v>0.39591468396455221</v>
      </c>
      <c r="N6039" s="44">
        <v>0.62903570545130549</v>
      </c>
      <c r="O6039" s="161"/>
      <c r="P6039" s="162"/>
      <c r="Q6039" s="162"/>
      <c r="R6039" s="163"/>
      <c r="S6039" s="161"/>
      <c r="V6039" s="163"/>
      <c r="W6039" s="164"/>
      <c r="X6039" s="164"/>
    </row>
    <row r="6040" spans="10:24" x14ac:dyDescent="0.25">
      <c r="J6040">
        <v>6037</v>
      </c>
      <c r="K6040" s="43">
        <v>1.9776924932925155E-2</v>
      </c>
      <c r="L6040">
        <v>0.47368831411075452</v>
      </c>
      <c r="M6040">
        <v>5.2705584474151079E-2</v>
      </c>
      <c r="N6040" s="44">
        <v>0.56937961124283809</v>
      </c>
      <c r="O6040" s="161"/>
      <c r="P6040" s="162"/>
      <c r="Q6040" s="162"/>
      <c r="R6040" s="163"/>
      <c r="S6040" s="161"/>
      <c r="V6040" s="163"/>
      <c r="W6040" s="164"/>
      <c r="X6040" s="164"/>
    </row>
    <row r="6041" spans="10:24" x14ac:dyDescent="0.25">
      <c r="J6041">
        <v>6038</v>
      </c>
      <c r="K6041" s="43">
        <v>0.39762392910624855</v>
      </c>
      <c r="L6041">
        <v>0.65321408515681356</v>
      </c>
      <c r="M6041">
        <v>0.33108354223089376</v>
      </c>
      <c r="N6041" s="44">
        <v>0.17779719298472452</v>
      </c>
      <c r="O6041" s="161"/>
      <c r="P6041" s="162"/>
      <c r="Q6041" s="162"/>
      <c r="R6041" s="163"/>
      <c r="S6041" s="161"/>
      <c r="V6041" s="163"/>
      <c r="W6041" s="164"/>
      <c r="X6041" s="164"/>
    </row>
    <row r="6042" spans="10:24" x14ac:dyDescent="0.25">
      <c r="J6042">
        <v>6039</v>
      </c>
      <c r="K6042" s="43">
        <v>0.72424658931669339</v>
      </c>
      <c r="L6042">
        <v>0.29703007918143265</v>
      </c>
      <c r="M6042">
        <v>0.75605748121014771</v>
      </c>
      <c r="N6042" s="44">
        <v>0.45301033131667023</v>
      </c>
      <c r="O6042" s="161"/>
      <c r="P6042" s="162"/>
      <c r="Q6042" s="162"/>
      <c r="R6042" s="163"/>
      <c r="S6042" s="161"/>
      <c r="V6042" s="163"/>
      <c r="W6042" s="164"/>
      <c r="X6042" s="164"/>
    </row>
    <row r="6043" spans="10:24" x14ac:dyDescent="0.25">
      <c r="J6043">
        <v>6040</v>
      </c>
      <c r="K6043" s="43">
        <v>0.29220565773001306</v>
      </c>
      <c r="L6043">
        <v>4.0186151912031787E-2</v>
      </c>
      <c r="M6043">
        <v>0.43235985697935597</v>
      </c>
      <c r="N6043" s="44">
        <v>0.20361746868522856</v>
      </c>
      <c r="O6043" s="161"/>
      <c r="P6043" s="162"/>
      <c r="Q6043" s="162"/>
      <c r="R6043" s="163"/>
      <c r="S6043" s="161"/>
      <c r="V6043" s="163"/>
      <c r="W6043" s="164"/>
      <c r="X6043" s="164"/>
    </row>
    <row r="6044" spans="10:24" x14ac:dyDescent="0.25">
      <c r="J6044">
        <v>6041</v>
      </c>
      <c r="K6044" s="43">
        <v>0.82551941570160225</v>
      </c>
      <c r="L6044">
        <v>0.28371658691112223</v>
      </c>
      <c r="M6044">
        <v>0.52022426747369876</v>
      </c>
      <c r="N6044" s="44">
        <v>0.84725654594536592</v>
      </c>
      <c r="O6044" s="161"/>
      <c r="P6044" s="162"/>
      <c r="Q6044" s="162"/>
      <c r="R6044" s="163"/>
      <c r="S6044" s="161"/>
      <c r="V6044" s="163"/>
      <c r="W6044" s="164"/>
      <c r="X6044" s="164"/>
    </row>
    <row r="6045" spans="10:24" x14ac:dyDescent="0.25">
      <c r="J6045">
        <v>6042</v>
      </c>
      <c r="K6045" s="43">
        <v>0.47322959830445055</v>
      </c>
      <c r="L6045">
        <v>0.19077390258742355</v>
      </c>
      <c r="M6045">
        <v>0.70484522656630888</v>
      </c>
      <c r="N6045" s="44">
        <v>0.25609927674234179</v>
      </c>
      <c r="O6045" s="161"/>
      <c r="P6045" s="162"/>
      <c r="Q6045" s="162"/>
      <c r="R6045" s="163"/>
      <c r="S6045" s="161"/>
      <c r="V6045" s="163"/>
      <c r="W6045" s="164"/>
      <c r="X6045" s="164"/>
    </row>
    <row r="6046" spans="10:24" x14ac:dyDescent="0.25">
      <c r="J6046">
        <v>6043</v>
      </c>
      <c r="K6046" s="43">
        <v>0.17610616428165815</v>
      </c>
      <c r="L6046">
        <v>0.55062876610633538</v>
      </c>
      <c r="M6046">
        <v>0.3963777691605852</v>
      </c>
      <c r="N6046" s="44">
        <v>7.8046354247518712E-2</v>
      </c>
      <c r="O6046" s="161"/>
      <c r="P6046" s="162"/>
      <c r="Q6046" s="162"/>
      <c r="R6046" s="163"/>
      <c r="S6046" s="161"/>
      <c r="V6046" s="163"/>
      <c r="W6046" s="164"/>
      <c r="X6046" s="164"/>
    </row>
    <row r="6047" spans="10:24" x14ac:dyDescent="0.25">
      <c r="J6047">
        <v>6044</v>
      </c>
      <c r="K6047" s="43">
        <v>0.43882451287721147</v>
      </c>
      <c r="L6047">
        <v>0.53396434899611311</v>
      </c>
      <c r="M6047">
        <v>0.44984471149094873</v>
      </c>
      <c r="N6047" s="44">
        <v>0.3124195954964164</v>
      </c>
      <c r="O6047" s="161"/>
      <c r="P6047" s="162"/>
      <c r="Q6047" s="162"/>
      <c r="R6047" s="163"/>
      <c r="S6047" s="161"/>
      <c r="V6047" s="163"/>
      <c r="W6047" s="164"/>
      <c r="X6047" s="164"/>
    </row>
    <row r="6048" spans="10:24" x14ac:dyDescent="0.25">
      <c r="J6048">
        <v>6045</v>
      </c>
      <c r="K6048" s="43">
        <v>0.88330353632396374</v>
      </c>
      <c r="L6048">
        <v>5.8405891956812006E-3</v>
      </c>
      <c r="M6048">
        <v>0.5939456382973719</v>
      </c>
      <c r="N6048" s="44">
        <v>4.7648926136549807E-2</v>
      </c>
      <c r="O6048" s="161"/>
      <c r="P6048" s="162"/>
      <c r="Q6048" s="162"/>
      <c r="R6048" s="163"/>
      <c r="S6048" s="161"/>
      <c r="V6048" s="163"/>
      <c r="W6048" s="164"/>
      <c r="X6048" s="164"/>
    </row>
    <row r="6049" spans="10:24" x14ac:dyDescent="0.25">
      <c r="J6049">
        <v>6046</v>
      </c>
      <c r="K6049" s="43">
        <v>6.2961788150085463E-2</v>
      </c>
      <c r="L6049">
        <v>2.7444854029072152E-2</v>
      </c>
      <c r="M6049">
        <v>0.88266073266850642</v>
      </c>
      <c r="N6049" s="44">
        <v>0.21373173362982856</v>
      </c>
      <c r="O6049" s="161"/>
      <c r="P6049" s="162"/>
      <c r="Q6049" s="162"/>
      <c r="R6049" s="163"/>
      <c r="S6049" s="161"/>
      <c r="V6049" s="163"/>
      <c r="W6049" s="164"/>
      <c r="X6049" s="164"/>
    </row>
    <row r="6050" spans="10:24" x14ac:dyDescent="0.25">
      <c r="J6050">
        <v>6047</v>
      </c>
      <c r="K6050" s="43">
        <v>3.4017823755772669E-2</v>
      </c>
      <c r="L6050">
        <v>0.62738679607130532</v>
      </c>
      <c r="M6050">
        <v>0.11229393124145137</v>
      </c>
      <c r="N6050" s="44">
        <v>0.10374313275306624</v>
      </c>
      <c r="O6050" s="161"/>
      <c r="P6050" s="162"/>
      <c r="Q6050" s="162"/>
      <c r="R6050" s="163"/>
      <c r="S6050" s="161"/>
      <c r="V6050" s="163"/>
      <c r="W6050" s="164"/>
      <c r="X6050" s="164"/>
    </row>
    <row r="6051" spans="10:24" x14ac:dyDescent="0.25">
      <c r="J6051">
        <v>6048</v>
      </c>
      <c r="K6051" s="43">
        <v>0.33586760618161715</v>
      </c>
      <c r="L6051">
        <v>0.60581833734776902</v>
      </c>
      <c r="M6051">
        <v>0.55943111423932379</v>
      </c>
      <c r="N6051" s="44">
        <v>0.54484271876629786</v>
      </c>
      <c r="O6051" s="161"/>
      <c r="P6051" s="162"/>
      <c r="Q6051" s="162"/>
      <c r="R6051" s="163"/>
      <c r="S6051" s="161"/>
      <c r="V6051" s="163"/>
      <c r="W6051" s="164"/>
      <c r="X6051" s="164"/>
    </row>
    <row r="6052" spans="10:24" x14ac:dyDescent="0.25">
      <c r="J6052">
        <v>6049</v>
      </c>
      <c r="K6052" s="43">
        <v>5.4854588256934012E-3</v>
      </c>
      <c r="L6052">
        <v>9.4351112318804997E-2</v>
      </c>
      <c r="M6052">
        <v>0.75965052806023592</v>
      </c>
      <c r="N6052" s="44">
        <v>0.11059309806599316</v>
      </c>
      <c r="O6052" s="161"/>
      <c r="P6052" s="162"/>
      <c r="Q6052" s="162"/>
      <c r="R6052" s="163"/>
      <c r="S6052" s="161"/>
      <c r="V6052" s="163"/>
      <c r="W6052" s="164"/>
      <c r="X6052" s="164"/>
    </row>
    <row r="6053" spans="10:24" x14ac:dyDescent="0.25">
      <c r="J6053">
        <v>6050</v>
      </c>
      <c r="K6053" s="43">
        <v>0.84478108726562307</v>
      </c>
      <c r="L6053">
        <v>0.27797597729821177</v>
      </c>
      <c r="M6053">
        <v>0.52196643118369945</v>
      </c>
      <c r="N6053" s="44">
        <v>0.40725211199507327</v>
      </c>
      <c r="O6053" s="161"/>
      <c r="P6053" s="162"/>
      <c r="Q6053" s="162"/>
      <c r="R6053" s="163"/>
      <c r="S6053" s="161"/>
      <c r="V6053" s="163"/>
      <c r="W6053" s="164"/>
      <c r="X6053" s="164"/>
    </row>
    <row r="6054" spans="10:24" x14ac:dyDescent="0.25">
      <c r="J6054">
        <v>6051</v>
      </c>
      <c r="K6054" s="43">
        <v>0.85147945934908464</v>
      </c>
      <c r="L6054">
        <v>5.4847871989841201E-2</v>
      </c>
      <c r="M6054">
        <v>0.18470987646159476</v>
      </c>
      <c r="N6054" s="44">
        <v>0.16447927303311649</v>
      </c>
      <c r="O6054" s="161"/>
      <c r="P6054" s="162"/>
      <c r="Q6054" s="162"/>
      <c r="R6054" s="163"/>
      <c r="S6054" s="161"/>
      <c r="V6054" s="163"/>
      <c r="W6054" s="164"/>
      <c r="X6054" s="164"/>
    </row>
    <row r="6055" spans="10:24" x14ac:dyDescent="0.25">
      <c r="J6055">
        <v>6052</v>
      </c>
      <c r="K6055" s="43">
        <v>0.8963591608033602</v>
      </c>
      <c r="L6055">
        <v>0.97242117640528236</v>
      </c>
      <c r="M6055">
        <v>0.28611314689932399</v>
      </c>
      <c r="N6055" s="44">
        <v>0.20274106514757639</v>
      </c>
      <c r="O6055" s="161"/>
      <c r="P6055" s="162"/>
      <c r="Q6055" s="162"/>
      <c r="R6055" s="163"/>
      <c r="S6055" s="161"/>
      <c r="V6055" s="163"/>
      <c r="W6055" s="164"/>
      <c r="X6055" s="164"/>
    </row>
    <row r="6056" spans="10:24" x14ac:dyDescent="0.25">
      <c r="J6056">
        <v>6053</v>
      </c>
      <c r="K6056" s="43">
        <v>0.34560305481398357</v>
      </c>
      <c r="L6056">
        <v>0.69009183880651825</v>
      </c>
      <c r="M6056">
        <v>0.31614514388722492</v>
      </c>
      <c r="N6056" s="44">
        <v>3.6053132880259686E-2</v>
      </c>
      <c r="O6056" s="161"/>
      <c r="P6056" s="162"/>
      <c r="Q6056" s="162"/>
      <c r="R6056" s="163"/>
      <c r="S6056" s="161"/>
      <c r="V6056" s="163"/>
      <c r="W6056" s="164"/>
      <c r="X6056" s="164"/>
    </row>
    <row r="6057" spans="10:24" x14ac:dyDescent="0.25">
      <c r="J6057">
        <v>6054</v>
      </c>
      <c r="K6057" s="43">
        <v>0.77285019387854736</v>
      </c>
      <c r="L6057">
        <v>0.65610861206935411</v>
      </c>
      <c r="M6057">
        <v>0.14729822323856823</v>
      </c>
      <c r="N6057" s="44">
        <v>0.40151209855785908</v>
      </c>
      <c r="O6057" s="161"/>
      <c r="P6057" s="162"/>
      <c r="Q6057" s="162"/>
      <c r="R6057" s="163"/>
      <c r="S6057" s="161"/>
      <c r="V6057" s="163"/>
      <c r="W6057" s="164"/>
      <c r="X6057" s="164"/>
    </row>
    <row r="6058" spans="10:24" x14ac:dyDescent="0.25">
      <c r="J6058">
        <v>6055</v>
      </c>
      <c r="K6058" s="43">
        <v>0.55147591037739918</v>
      </c>
      <c r="L6058">
        <v>0.16656199889853429</v>
      </c>
      <c r="M6058">
        <v>0.4371089927474453</v>
      </c>
      <c r="N6058" s="44">
        <v>0.9481771681951997</v>
      </c>
      <c r="O6058" s="161"/>
      <c r="P6058" s="162"/>
      <c r="Q6058" s="162"/>
      <c r="R6058" s="163"/>
      <c r="S6058" s="161"/>
      <c r="V6058" s="163"/>
      <c r="W6058" s="164"/>
      <c r="X6058" s="164"/>
    </row>
    <row r="6059" spans="10:24" x14ac:dyDescent="0.25">
      <c r="J6059">
        <v>6056</v>
      </c>
      <c r="K6059" s="43">
        <v>0.36298511761135477</v>
      </c>
      <c r="L6059">
        <v>0.4700763549190109</v>
      </c>
      <c r="M6059">
        <v>0.20253800896419716</v>
      </c>
      <c r="N6059" s="44">
        <v>0.53373880631439607</v>
      </c>
      <c r="O6059" s="161"/>
      <c r="P6059" s="162"/>
      <c r="Q6059" s="162"/>
      <c r="R6059" s="163"/>
      <c r="S6059" s="161"/>
      <c r="V6059" s="163"/>
      <c r="W6059" s="164"/>
      <c r="X6059" s="164"/>
    </row>
    <row r="6060" spans="10:24" x14ac:dyDescent="0.25">
      <c r="J6060">
        <v>6057</v>
      </c>
      <c r="K6060" s="43">
        <v>0.27225696035482627</v>
      </c>
      <c r="L6060">
        <v>0.46711768827223166</v>
      </c>
      <c r="M6060">
        <v>8.890239276820211E-2</v>
      </c>
      <c r="N6060" s="44">
        <v>0.6686674176544507</v>
      </c>
      <c r="O6060" s="161"/>
      <c r="P6060" s="162"/>
      <c r="Q6060" s="162"/>
      <c r="R6060" s="163"/>
      <c r="S6060" s="161"/>
      <c r="V6060" s="163"/>
      <c r="W6060" s="164"/>
      <c r="X6060" s="164"/>
    </row>
    <row r="6061" spans="10:24" x14ac:dyDescent="0.25">
      <c r="J6061">
        <v>6058</v>
      </c>
      <c r="K6061" s="43">
        <v>0.68583558838529968</v>
      </c>
      <c r="L6061">
        <v>0.41614848296016183</v>
      </c>
      <c r="M6061">
        <v>0.21559081910780775</v>
      </c>
      <c r="N6061" s="44">
        <v>0.50037244496751432</v>
      </c>
      <c r="O6061" s="161"/>
      <c r="P6061" s="162"/>
      <c r="Q6061" s="162"/>
      <c r="R6061" s="163"/>
      <c r="S6061" s="161"/>
      <c r="V6061" s="163"/>
      <c r="W6061" s="164"/>
      <c r="X6061" s="164"/>
    </row>
    <row r="6062" spans="10:24" x14ac:dyDescent="0.25">
      <c r="J6062">
        <v>6059</v>
      </c>
      <c r="K6062" s="43">
        <v>0.7107260996795276</v>
      </c>
      <c r="L6062">
        <v>0.44874938607186421</v>
      </c>
      <c r="M6062">
        <v>4.3585635845758697E-2</v>
      </c>
      <c r="N6062" s="44">
        <v>0.14536575522223982</v>
      </c>
      <c r="O6062" s="161"/>
      <c r="P6062" s="162"/>
      <c r="Q6062" s="162"/>
      <c r="R6062" s="163"/>
      <c r="S6062" s="161"/>
      <c r="V6062" s="163"/>
      <c r="W6062" s="164"/>
      <c r="X6062" s="164"/>
    </row>
    <row r="6063" spans="10:24" x14ac:dyDescent="0.25">
      <c r="J6063">
        <v>6060</v>
      </c>
      <c r="K6063" s="43">
        <v>0.94140577218432164</v>
      </c>
      <c r="L6063">
        <v>0.12769249890479684</v>
      </c>
      <c r="M6063">
        <v>0.48472739677633025</v>
      </c>
      <c r="N6063" s="44">
        <v>0.34265497149654001</v>
      </c>
      <c r="O6063" s="161"/>
      <c r="P6063" s="162"/>
      <c r="Q6063" s="162"/>
      <c r="R6063" s="163"/>
      <c r="S6063" s="161"/>
      <c r="V6063" s="163"/>
      <c r="W6063" s="164"/>
      <c r="X6063" s="164"/>
    </row>
    <row r="6064" spans="10:24" x14ac:dyDescent="0.25">
      <c r="J6064">
        <v>6061</v>
      </c>
      <c r="K6064" s="43">
        <v>2.5045898354173812E-2</v>
      </c>
      <c r="L6064">
        <v>0.54478483734113103</v>
      </c>
      <c r="M6064">
        <v>0.96533342855925719</v>
      </c>
      <c r="N6064" s="44">
        <v>0.22956015118584794</v>
      </c>
      <c r="O6064" s="161"/>
      <c r="P6064" s="162"/>
      <c r="Q6064" s="162"/>
      <c r="R6064" s="163"/>
      <c r="S6064" s="161"/>
      <c r="V6064" s="163"/>
      <c r="W6064" s="164"/>
      <c r="X6064" s="164"/>
    </row>
    <row r="6065" spans="10:24" x14ac:dyDescent="0.25">
      <c r="J6065">
        <v>6062</v>
      </c>
      <c r="K6065" s="43">
        <v>0.15608008019066444</v>
      </c>
      <c r="L6065">
        <v>0.5825866671442822</v>
      </c>
      <c r="M6065">
        <v>0.66232390513601136</v>
      </c>
      <c r="N6065" s="44">
        <v>0.95565456921354941</v>
      </c>
      <c r="O6065" s="161"/>
      <c r="P6065" s="162"/>
      <c r="Q6065" s="162"/>
      <c r="R6065" s="163"/>
      <c r="S6065" s="161"/>
      <c r="V6065" s="163"/>
      <c r="W6065" s="164"/>
      <c r="X6065" s="164"/>
    </row>
    <row r="6066" spans="10:24" x14ac:dyDescent="0.25">
      <c r="J6066">
        <v>6063</v>
      </c>
      <c r="K6066" s="43">
        <v>0.29645559939436428</v>
      </c>
      <c r="L6066">
        <v>0.96915107523717281</v>
      </c>
      <c r="M6066">
        <v>0.88381912292683518</v>
      </c>
      <c r="N6066" s="44">
        <v>0.36321614546988901</v>
      </c>
      <c r="O6066" s="161"/>
      <c r="P6066" s="162"/>
      <c r="Q6066" s="162"/>
      <c r="R6066" s="163"/>
      <c r="S6066" s="161"/>
      <c r="V6066" s="163"/>
      <c r="W6066" s="164"/>
      <c r="X6066" s="164"/>
    </row>
    <row r="6067" spans="10:24" x14ac:dyDescent="0.25">
      <c r="J6067">
        <v>6064</v>
      </c>
      <c r="K6067" s="43">
        <v>0.16926231271915693</v>
      </c>
      <c r="L6067">
        <v>0.47682500536015593</v>
      </c>
      <c r="M6067">
        <v>0.68845328970784492</v>
      </c>
      <c r="N6067" s="44">
        <v>0.40831952137293781</v>
      </c>
      <c r="O6067" s="161"/>
      <c r="P6067" s="162"/>
      <c r="Q6067" s="162"/>
      <c r="R6067" s="163"/>
      <c r="S6067" s="161"/>
      <c r="V6067" s="163"/>
      <c r="W6067" s="164"/>
      <c r="X6067" s="164"/>
    </row>
    <row r="6068" spans="10:24" x14ac:dyDescent="0.25">
      <c r="J6068">
        <v>6065</v>
      </c>
      <c r="K6068" s="43">
        <v>0.56228931873605803</v>
      </c>
      <c r="L6068">
        <v>0.47125545000006042</v>
      </c>
      <c r="M6068">
        <v>0.29782246192278972</v>
      </c>
      <c r="N6068" s="44">
        <v>0.89859026744176962</v>
      </c>
      <c r="O6068" s="161"/>
      <c r="P6068" s="162"/>
      <c r="Q6068" s="162"/>
      <c r="R6068" s="163"/>
      <c r="S6068" s="161"/>
      <c r="V6068" s="163"/>
      <c r="W6068" s="164"/>
      <c r="X6068" s="164"/>
    </row>
    <row r="6069" spans="10:24" x14ac:dyDescent="0.25">
      <c r="J6069">
        <v>6066</v>
      </c>
      <c r="K6069" s="43">
        <v>0.23377834019966115</v>
      </c>
      <c r="L6069">
        <v>0.13548023280636012</v>
      </c>
      <c r="M6069">
        <v>0.79982427239824605</v>
      </c>
      <c r="N6069" s="44">
        <v>0.65709347303586652</v>
      </c>
      <c r="O6069" s="161"/>
      <c r="P6069" s="162"/>
      <c r="Q6069" s="162"/>
      <c r="R6069" s="163"/>
      <c r="S6069" s="161"/>
      <c r="V6069" s="163"/>
      <c r="W6069" s="164"/>
      <c r="X6069" s="164"/>
    </row>
    <row r="6070" spans="10:24" x14ac:dyDescent="0.25">
      <c r="J6070">
        <v>6067</v>
      </c>
      <c r="K6070" s="43">
        <v>0.65059466108381547</v>
      </c>
      <c r="L6070">
        <v>0.62993931199444386</v>
      </c>
      <c r="M6070">
        <v>0.24688716257725096</v>
      </c>
      <c r="N6070" s="44">
        <v>0.26490572555342895</v>
      </c>
      <c r="O6070" s="161"/>
      <c r="P6070" s="162"/>
      <c r="Q6070" s="162"/>
      <c r="R6070" s="163"/>
      <c r="S6070" s="161"/>
      <c r="V6070" s="163"/>
      <c r="W6070" s="164"/>
      <c r="X6070" s="164"/>
    </row>
    <row r="6071" spans="10:24" x14ac:dyDescent="0.25">
      <c r="J6071">
        <v>6068</v>
      </c>
      <c r="K6071" s="43">
        <v>0.37366632365343899</v>
      </c>
      <c r="L6071">
        <v>0.99734816323998965</v>
      </c>
      <c r="M6071">
        <v>4.0237902983644047E-2</v>
      </c>
      <c r="N6071" s="44">
        <v>0.33270951650961855</v>
      </c>
      <c r="O6071" s="161"/>
      <c r="P6071" s="162"/>
      <c r="Q6071" s="162"/>
      <c r="R6071" s="163"/>
      <c r="S6071" s="161"/>
      <c r="V6071" s="163"/>
      <c r="W6071" s="164"/>
      <c r="X6071" s="164"/>
    </row>
    <row r="6072" spans="10:24" x14ac:dyDescent="0.25">
      <c r="J6072">
        <v>6069</v>
      </c>
      <c r="K6072" s="43">
        <v>0.50120955537889111</v>
      </c>
      <c r="L6072">
        <v>0.82759526122511995</v>
      </c>
      <c r="M6072">
        <v>0.59086371225073619</v>
      </c>
      <c r="N6072" s="44">
        <v>0.83060229797719043</v>
      </c>
      <c r="O6072" s="161"/>
      <c r="P6072" s="162"/>
      <c r="Q6072" s="162"/>
      <c r="R6072" s="163"/>
      <c r="S6072" s="161"/>
      <c r="V6072" s="163"/>
      <c r="W6072" s="164"/>
      <c r="X6072" s="164"/>
    </row>
    <row r="6073" spans="10:24" x14ac:dyDescent="0.25">
      <c r="J6073">
        <v>6070</v>
      </c>
      <c r="K6073" s="43">
        <v>1.1917297993267351E-2</v>
      </c>
      <c r="L6073">
        <v>0.51003939047607705</v>
      </c>
      <c r="M6073">
        <v>0.18642503078761419</v>
      </c>
      <c r="N6073" s="44">
        <v>0.85485969292798636</v>
      </c>
      <c r="O6073" s="161"/>
      <c r="P6073" s="162"/>
      <c r="Q6073" s="162"/>
      <c r="R6073" s="163"/>
      <c r="S6073" s="161"/>
      <c r="V6073" s="163"/>
      <c r="W6073" s="164"/>
      <c r="X6073" s="164"/>
    </row>
    <row r="6074" spans="10:24" x14ac:dyDescent="0.25">
      <c r="J6074">
        <v>6071</v>
      </c>
      <c r="K6074" s="43">
        <v>0.9294159361915405</v>
      </c>
      <c r="L6074">
        <v>0.84000565221599721</v>
      </c>
      <c r="M6074">
        <v>0.83415795564135264</v>
      </c>
      <c r="N6074" s="44">
        <v>0.5763480810086703</v>
      </c>
      <c r="O6074" s="161"/>
      <c r="P6074" s="162"/>
      <c r="Q6074" s="162"/>
      <c r="R6074" s="163"/>
      <c r="S6074" s="161"/>
      <c r="V6074" s="163"/>
      <c r="W6074" s="164"/>
      <c r="X6074" s="164"/>
    </row>
    <row r="6075" spans="10:24" x14ac:dyDescent="0.25">
      <c r="J6075">
        <v>6072</v>
      </c>
      <c r="K6075" s="43">
        <v>0.17311919954854171</v>
      </c>
      <c r="L6075">
        <v>0.38548015608479291</v>
      </c>
      <c r="M6075">
        <v>0.56513107864106626</v>
      </c>
      <c r="N6075" s="44">
        <v>0.75941274007153448</v>
      </c>
      <c r="O6075" s="161"/>
      <c r="P6075" s="162"/>
      <c r="Q6075" s="162"/>
      <c r="R6075" s="163"/>
      <c r="S6075" s="161"/>
      <c r="V6075" s="163"/>
      <c r="W6075" s="164"/>
      <c r="X6075" s="164"/>
    </row>
    <row r="6076" spans="10:24" x14ac:dyDescent="0.25">
      <c r="J6076">
        <v>6073</v>
      </c>
      <c r="K6076" s="43">
        <v>0.77670537556050334</v>
      </c>
      <c r="L6076">
        <v>0.7110296705667325</v>
      </c>
      <c r="M6076">
        <v>4.1395687980138263E-2</v>
      </c>
      <c r="N6076" s="44">
        <v>0.31939231035142002</v>
      </c>
      <c r="O6076" s="161"/>
      <c r="P6076" s="162"/>
      <c r="Q6076" s="162"/>
      <c r="R6076" s="163"/>
      <c r="S6076" s="161"/>
      <c r="V6076" s="163"/>
      <c r="W6076" s="164"/>
      <c r="X6076" s="164"/>
    </row>
    <row r="6077" spans="10:24" x14ac:dyDescent="0.25">
      <c r="J6077">
        <v>6074</v>
      </c>
      <c r="K6077" s="43">
        <v>0.3940378629243525</v>
      </c>
      <c r="L6077">
        <v>0.34905606508024534</v>
      </c>
      <c r="M6077">
        <v>0.38557826110906135</v>
      </c>
      <c r="N6077" s="44">
        <v>0.35557666840784963</v>
      </c>
      <c r="O6077" s="161"/>
      <c r="P6077" s="162"/>
      <c r="Q6077" s="162"/>
      <c r="R6077" s="163"/>
      <c r="S6077" s="161"/>
      <c r="V6077" s="163"/>
      <c r="W6077" s="164"/>
      <c r="X6077" s="164"/>
    </row>
    <row r="6078" spans="10:24" x14ac:dyDescent="0.25">
      <c r="J6078">
        <v>6075</v>
      </c>
      <c r="K6078" s="43">
        <v>0.60725394208178207</v>
      </c>
      <c r="L6078">
        <v>0.78783438987673393</v>
      </c>
      <c r="M6078">
        <v>0.34598570408234952</v>
      </c>
      <c r="N6078" s="44">
        <v>8.4699942798775463E-2</v>
      </c>
      <c r="O6078" s="161"/>
      <c r="P6078" s="162"/>
      <c r="Q6078" s="162"/>
      <c r="R6078" s="163"/>
      <c r="S6078" s="161"/>
      <c r="V6078" s="163"/>
      <c r="W6078" s="164"/>
      <c r="X6078" s="164"/>
    </row>
    <row r="6079" spans="10:24" x14ac:dyDescent="0.25">
      <c r="J6079">
        <v>6076</v>
      </c>
      <c r="K6079" s="43">
        <v>0.84546649998673451</v>
      </c>
      <c r="L6079">
        <v>0.35477721082802105</v>
      </c>
      <c r="M6079">
        <v>0.72416351871105167</v>
      </c>
      <c r="N6079" s="44">
        <v>3.3333599581670925E-2</v>
      </c>
      <c r="O6079" s="161"/>
      <c r="P6079" s="162"/>
      <c r="Q6079" s="162"/>
      <c r="R6079" s="163"/>
      <c r="S6079" s="161"/>
      <c r="V6079" s="163"/>
      <c r="W6079" s="164"/>
      <c r="X6079" s="164"/>
    </row>
    <row r="6080" spans="10:24" x14ac:dyDescent="0.25">
      <c r="J6080">
        <v>6077</v>
      </c>
      <c r="K6080" s="43">
        <v>0.30108320859203164</v>
      </c>
      <c r="L6080">
        <v>0.34859489071833627</v>
      </c>
      <c r="M6080">
        <v>8.7329286872450451E-2</v>
      </c>
      <c r="N6080" s="44">
        <v>0.49003132802469418</v>
      </c>
      <c r="O6080" s="161"/>
      <c r="P6080" s="162"/>
      <c r="Q6080" s="162"/>
      <c r="R6080" s="163"/>
      <c r="S6080" s="161"/>
      <c r="V6080" s="163"/>
      <c r="W6080" s="164"/>
      <c r="X6080" s="164"/>
    </row>
    <row r="6081" spans="10:24" x14ac:dyDescent="0.25">
      <c r="J6081">
        <v>6078</v>
      </c>
      <c r="K6081" s="43">
        <v>0.2355913446743586</v>
      </c>
      <c r="L6081">
        <v>0.11630419439480322</v>
      </c>
      <c r="M6081">
        <v>0.43175302840600727</v>
      </c>
      <c r="N6081" s="44">
        <v>0.43642502122248417</v>
      </c>
      <c r="O6081" s="161"/>
      <c r="P6081" s="162"/>
      <c r="Q6081" s="162"/>
      <c r="R6081" s="163"/>
      <c r="S6081" s="161"/>
      <c r="V6081" s="163"/>
      <c r="W6081" s="164"/>
      <c r="X6081" s="164"/>
    </row>
    <row r="6082" spans="10:24" x14ac:dyDescent="0.25">
      <c r="J6082">
        <v>6079</v>
      </c>
      <c r="K6082" s="43">
        <v>0.65711077788396033</v>
      </c>
      <c r="L6082">
        <v>0.44847441324520232</v>
      </c>
      <c r="M6082">
        <v>0.21337814600533667</v>
      </c>
      <c r="N6082" s="44">
        <v>0.26417669650844489</v>
      </c>
      <c r="O6082" s="161"/>
      <c r="P6082" s="162"/>
      <c r="Q6082" s="162"/>
      <c r="R6082" s="163"/>
      <c r="S6082" s="161"/>
      <c r="V6082" s="163"/>
      <c r="W6082" s="164"/>
      <c r="X6082" s="164"/>
    </row>
    <row r="6083" spans="10:24" x14ac:dyDescent="0.25">
      <c r="J6083">
        <v>6080</v>
      </c>
      <c r="K6083" s="43">
        <v>0.64149401984605281</v>
      </c>
      <c r="L6083">
        <v>0.80263686803305712</v>
      </c>
      <c r="M6083">
        <v>0.3830129813527533</v>
      </c>
      <c r="N6083" s="44">
        <v>0.58814016300128258</v>
      </c>
      <c r="O6083" s="161"/>
      <c r="P6083" s="162"/>
      <c r="Q6083" s="162"/>
      <c r="R6083" s="163"/>
      <c r="S6083" s="161"/>
      <c r="V6083" s="163"/>
      <c r="W6083" s="164"/>
      <c r="X6083" s="164"/>
    </row>
    <row r="6084" spans="10:24" x14ac:dyDescent="0.25">
      <c r="J6084">
        <v>6081</v>
      </c>
      <c r="K6084" s="43">
        <v>0.42672140097566902</v>
      </c>
      <c r="L6084">
        <v>0.66681785762054491</v>
      </c>
      <c r="M6084">
        <v>0.35415824879691771</v>
      </c>
      <c r="N6084" s="44">
        <v>0.6817679342743761</v>
      </c>
      <c r="O6084" s="161"/>
      <c r="P6084" s="162"/>
      <c r="Q6084" s="162"/>
      <c r="R6084" s="163"/>
      <c r="S6084" s="161"/>
      <c r="V6084" s="163"/>
      <c r="W6084" s="164"/>
      <c r="X6084" s="164"/>
    </row>
    <row r="6085" spans="10:24" x14ac:dyDescent="0.25">
      <c r="J6085">
        <v>6082</v>
      </c>
      <c r="K6085" s="43">
        <v>0.13770073948584249</v>
      </c>
      <c r="L6085">
        <v>0.50255253463994709</v>
      </c>
      <c r="M6085">
        <v>0.13979509861917616</v>
      </c>
      <c r="N6085" s="44">
        <v>0.25247858091999986</v>
      </c>
      <c r="O6085" s="161"/>
      <c r="P6085" s="162"/>
      <c r="Q6085" s="162"/>
      <c r="R6085" s="163"/>
      <c r="S6085" s="161"/>
      <c r="V6085" s="163"/>
      <c r="W6085" s="164"/>
      <c r="X6085" s="164"/>
    </row>
    <row r="6086" spans="10:24" x14ac:dyDescent="0.25">
      <c r="J6086">
        <v>6083</v>
      </c>
      <c r="K6086" s="43">
        <v>0.6801573503169881</v>
      </c>
      <c r="L6086">
        <v>0.22881453278183184</v>
      </c>
      <c r="M6086">
        <v>0.9721896535898541</v>
      </c>
      <c r="N6086" s="44">
        <v>0.19105520077833738</v>
      </c>
      <c r="O6086" s="161"/>
      <c r="P6086" s="162"/>
      <c r="Q6086" s="162"/>
      <c r="R6086" s="163"/>
      <c r="S6086" s="161"/>
      <c r="V6086" s="163"/>
      <c r="W6086" s="164"/>
      <c r="X6086" s="164"/>
    </row>
    <row r="6087" spans="10:24" x14ac:dyDescent="0.25">
      <c r="J6087">
        <v>6084</v>
      </c>
      <c r="K6087" s="43">
        <v>0.32228105148390596</v>
      </c>
      <c r="L6087">
        <v>0.5098880573245469</v>
      </c>
      <c r="M6087">
        <v>0.22654220712915085</v>
      </c>
      <c r="N6087" s="44">
        <v>0.48333053777077861</v>
      </c>
      <c r="O6087" s="161"/>
      <c r="P6087" s="162"/>
      <c r="Q6087" s="162"/>
      <c r="R6087" s="163"/>
      <c r="S6087" s="161"/>
      <c r="V6087" s="163"/>
      <c r="W6087" s="164"/>
      <c r="X6087" s="164"/>
    </row>
    <row r="6088" spans="10:24" x14ac:dyDescent="0.25">
      <c r="J6088">
        <v>6085</v>
      </c>
      <c r="K6088" s="43">
        <v>0.92216288110488398</v>
      </c>
      <c r="L6088">
        <v>0.83442443437992686</v>
      </c>
      <c r="M6088">
        <v>0.27585545572844716</v>
      </c>
      <c r="N6088" s="44">
        <v>0.29454030256404817</v>
      </c>
      <c r="O6088" s="161"/>
      <c r="P6088" s="162"/>
      <c r="Q6088" s="162"/>
      <c r="R6088" s="163"/>
      <c r="S6088" s="161"/>
      <c r="V6088" s="163"/>
      <c r="W6088" s="164"/>
      <c r="X6088" s="164"/>
    </row>
    <row r="6089" spans="10:24" x14ac:dyDescent="0.25">
      <c r="J6089">
        <v>6086</v>
      </c>
      <c r="K6089" s="43">
        <v>0.39594791283907416</v>
      </c>
      <c r="L6089">
        <v>0.34238940228176618</v>
      </c>
      <c r="M6089">
        <v>0.77842997580471629</v>
      </c>
      <c r="N6089" s="44">
        <v>0.26053992507749724</v>
      </c>
      <c r="O6089" s="161"/>
      <c r="P6089" s="162"/>
      <c r="Q6089" s="162"/>
      <c r="R6089" s="163"/>
      <c r="S6089" s="161"/>
      <c r="V6089" s="163"/>
      <c r="W6089" s="164"/>
      <c r="X6089" s="164"/>
    </row>
    <row r="6090" spans="10:24" x14ac:dyDescent="0.25">
      <c r="J6090">
        <v>6087</v>
      </c>
      <c r="K6090" s="43">
        <v>7.8555786059001598E-2</v>
      </c>
      <c r="L6090">
        <v>0.4584225711447425</v>
      </c>
      <c r="M6090">
        <v>0.84822883607045019</v>
      </c>
      <c r="N6090" s="44">
        <v>0.94835358322966978</v>
      </c>
      <c r="O6090" s="161"/>
      <c r="P6090" s="162"/>
      <c r="Q6090" s="162"/>
      <c r="R6090" s="163"/>
      <c r="S6090" s="161"/>
      <c r="V6090" s="163"/>
      <c r="W6090" s="164"/>
      <c r="X6090" s="164"/>
    </row>
    <row r="6091" spans="10:24" x14ac:dyDescent="0.25">
      <c r="J6091">
        <v>6088</v>
      </c>
      <c r="K6091" s="43">
        <v>0.80401411203435458</v>
      </c>
      <c r="L6091">
        <v>0.56667758988433403</v>
      </c>
      <c r="M6091">
        <v>0.31294548534173072</v>
      </c>
      <c r="N6091" s="44">
        <v>2.8805576793158427E-2</v>
      </c>
      <c r="O6091" s="161"/>
      <c r="P6091" s="162"/>
      <c r="Q6091" s="162"/>
      <c r="R6091" s="163"/>
      <c r="S6091" s="161"/>
      <c r="V6091" s="163"/>
      <c r="W6091" s="164"/>
      <c r="X6091" s="164"/>
    </row>
    <row r="6092" spans="10:24" x14ac:dyDescent="0.25">
      <c r="J6092">
        <v>6089</v>
      </c>
      <c r="K6092" s="43">
        <v>0.59734268414067038</v>
      </c>
      <c r="L6092">
        <v>0.12919542511205007</v>
      </c>
      <c r="M6092">
        <v>0.90968908985045738</v>
      </c>
      <c r="N6092" s="44">
        <v>8.2081900006302222E-3</v>
      </c>
      <c r="O6092" s="161"/>
      <c r="P6092" s="162"/>
      <c r="Q6092" s="162"/>
      <c r="R6092" s="163"/>
      <c r="S6092" s="161"/>
      <c r="V6092" s="163"/>
      <c r="W6092" s="164"/>
      <c r="X6092" s="164"/>
    </row>
    <row r="6093" spans="10:24" x14ac:dyDescent="0.25">
      <c r="J6093">
        <v>6090</v>
      </c>
      <c r="K6093" s="43">
        <v>0.45804289561131151</v>
      </c>
      <c r="L6093">
        <v>0.94809276477921767</v>
      </c>
      <c r="M6093">
        <v>0.52869857543262533</v>
      </c>
      <c r="N6093" s="44">
        <v>0.19526668877859799</v>
      </c>
      <c r="O6093" s="161"/>
      <c r="P6093" s="162"/>
      <c r="Q6093" s="162"/>
      <c r="R6093" s="163"/>
      <c r="S6093" s="161"/>
      <c r="V6093" s="163"/>
      <c r="W6093" s="164"/>
      <c r="X6093" s="164"/>
    </row>
    <row r="6094" spans="10:24" x14ac:dyDescent="0.25">
      <c r="J6094">
        <v>6091</v>
      </c>
      <c r="K6094" s="43">
        <v>0.79645008977165233</v>
      </c>
      <c r="L6094">
        <v>0.63696668755423114</v>
      </c>
      <c r="M6094">
        <v>0.95170225010664999</v>
      </c>
      <c r="N6094" s="44">
        <v>0.73538058022955455</v>
      </c>
      <c r="O6094" s="161"/>
      <c r="P6094" s="162"/>
      <c r="Q6094" s="162"/>
      <c r="R6094" s="163"/>
      <c r="S6094" s="161"/>
      <c r="V6094" s="163"/>
      <c r="W6094" s="164"/>
      <c r="X6094" s="164"/>
    </row>
    <row r="6095" spans="10:24" x14ac:dyDescent="0.25">
      <c r="J6095">
        <v>6092</v>
      </c>
      <c r="K6095" s="43">
        <v>0.81039660455983109</v>
      </c>
      <c r="L6095">
        <v>0.13020141421426323</v>
      </c>
      <c r="M6095">
        <v>0.23609085034089161</v>
      </c>
      <c r="N6095" s="44">
        <v>0.15321925598456676</v>
      </c>
      <c r="O6095" s="161"/>
      <c r="P6095" s="162"/>
      <c r="Q6095" s="162"/>
      <c r="R6095" s="163"/>
      <c r="S6095" s="161"/>
      <c r="V6095" s="163"/>
      <c r="W6095" s="164"/>
      <c r="X6095" s="164"/>
    </row>
    <row r="6096" spans="10:24" x14ac:dyDescent="0.25">
      <c r="J6096">
        <v>6093</v>
      </c>
      <c r="K6096" s="43">
        <v>0.15819592623844192</v>
      </c>
      <c r="L6096">
        <v>0.38865344536244861</v>
      </c>
      <c r="M6096">
        <v>0.16937059812270749</v>
      </c>
      <c r="N6096" s="44">
        <v>0.4329275950127851</v>
      </c>
      <c r="O6096" s="161"/>
      <c r="P6096" s="162"/>
      <c r="Q6096" s="162"/>
      <c r="R6096" s="163"/>
      <c r="S6096" s="161"/>
      <c r="V6096" s="163"/>
      <c r="W6096" s="164"/>
      <c r="X6096" s="164"/>
    </row>
    <row r="6097" spans="10:24" x14ac:dyDescent="0.25">
      <c r="J6097">
        <v>6094</v>
      </c>
      <c r="K6097" s="43">
        <v>0.64398557444465998</v>
      </c>
      <c r="L6097">
        <v>0.28366606937485128</v>
      </c>
      <c r="M6097">
        <v>0.88403915249308207</v>
      </c>
      <c r="N6097" s="44">
        <v>0.27453851467331614</v>
      </c>
      <c r="O6097" s="161"/>
      <c r="P6097" s="162"/>
      <c r="Q6097" s="162"/>
      <c r="R6097" s="163"/>
      <c r="S6097" s="161"/>
      <c r="V6097" s="163"/>
      <c r="W6097" s="164"/>
      <c r="X6097" s="164"/>
    </row>
    <row r="6098" spans="10:24" x14ac:dyDescent="0.25">
      <c r="J6098">
        <v>6095</v>
      </c>
      <c r="K6098" s="43">
        <v>0.16498891561657902</v>
      </c>
      <c r="L6098">
        <v>0.7077300438833789</v>
      </c>
      <c r="M6098">
        <v>0.64483451733867292</v>
      </c>
      <c r="N6098" s="44">
        <v>0.42489414228363909</v>
      </c>
      <c r="O6098" s="161"/>
      <c r="P6098" s="162"/>
      <c r="Q6098" s="162"/>
      <c r="R6098" s="163"/>
      <c r="S6098" s="161"/>
      <c r="V6098" s="163"/>
      <c r="W6098" s="164"/>
      <c r="X6098" s="164"/>
    </row>
    <row r="6099" spans="10:24" x14ac:dyDescent="0.25">
      <c r="J6099">
        <v>6096</v>
      </c>
      <c r="K6099" s="43">
        <v>0.40086502125552947</v>
      </c>
      <c r="L6099">
        <v>1.4019214633935406E-2</v>
      </c>
      <c r="M6099">
        <v>0.10969564263847342</v>
      </c>
      <c r="N6099" s="44">
        <v>0.8688890922907575</v>
      </c>
      <c r="O6099" s="161"/>
      <c r="P6099" s="162"/>
      <c r="Q6099" s="162"/>
      <c r="R6099" s="163"/>
      <c r="S6099" s="161"/>
      <c r="V6099" s="163"/>
      <c r="W6099" s="164"/>
      <c r="X6099" s="164"/>
    </row>
    <row r="6100" spans="10:24" x14ac:dyDescent="0.25">
      <c r="J6100">
        <v>6097</v>
      </c>
      <c r="K6100" s="43">
        <v>0.67608176755206728</v>
      </c>
      <c r="L6100">
        <v>0.11772892033494675</v>
      </c>
      <c r="M6100">
        <v>0.5157863685837677</v>
      </c>
      <c r="N6100" s="44">
        <v>0.27543247607384491</v>
      </c>
      <c r="O6100" s="161"/>
      <c r="P6100" s="162"/>
      <c r="Q6100" s="162"/>
      <c r="R6100" s="163"/>
      <c r="S6100" s="161"/>
      <c r="V6100" s="163"/>
      <c r="W6100" s="164"/>
      <c r="X6100" s="164"/>
    </row>
    <row r="6101" spans="10:24" x14ac:dyDescent="0.25">
      <c r="J6101">
        <v>6098</v>
      </c>
      <c r="K6101" s="43">
        <v>0.96958270083369047</v>
      </c>
      <c r="L6101">
        <v>0.40425377227804404</v>
      </c>
      <c r="M6101">
        <v>0.55946817802863669</v>
      </c>
      <c r="N6101" s="44">
        <v>5.9527491394248289E-2</v>
      </c>
      <c r="O6101" s="161"/>
      <c r="P6101" s="162"/>
      <c r="Q6101" s="162"/>
      <c r="R6101" s="163"/>
      <c r="S6101" s="161"/>
      <c r="V6101" s="163"/>
      <c r="W6101" s="164"/>
      <c r="X6101" s="164"/>
    </row>
    <row r="6102" spans="10:24" x14ac:dyDescent="0.25">
      <c r="J6102">
        <v>6099</v>
      </c>
      <c r="K6102" s="43">
        <v>0.37266769471350503</v>
      </c>
      <c r="L6102">
        <v>0.76581209651879312</v>
      </c>
      <c r="M6102">
        <v>0.93674750101232451</v>
      </c>
      <c r="N6102" s="44">
        <v>0.24244803598915599</v>
      </c>
      <c r="O6102" s="161"/>
      <c r="P6102" s="162"/>
      <c r="Q6102" s="162"/>
      <c r="R6102" s="163"/>
      <c r="S6102" s="161"/>
      <c r="V6102" s="163"/>
      <c r="W6102" s="164"/>
      <c r="X6102" s="164"/>
    </row>
    <row r="6103" spans="10:24" x14ac:dyDescent="0.25">
      <c r="J6103">
        <v>6100</v>
      </c>
      <c r="K6103" s="43">
        <v>0.69550669769398521</v>
      </c>
      <c r="L6103">
        <v>0.60880256300321334</v>
      </c>
      <c r="M6103">
        <v>0.10523543537594393</v>
      </c>
      <c r="N6103" s="44">
        <v>0.35899850242850917</v>
      </c>
      <c r="O6103" s="161"/>
      <c r="P6103" s="162"/>
      <c r="Q6103" s="162"/>
      <c r="R6103" s="163"/>
      <c r="S6103" s="161"/>
      <c r="V6103" s="163"/>
      <c r="W6103" s="164"/>
      <c r="X6103" s="164"/>
    </row>
    <row r="6104" spans="10:24" x14ac:dyDescent="0.25">
      <c r="J6104">
        <v>6101</v>
      </c>
      <c r="K6104" s="43">
        <v>0.31298346190581938</v>
      </c>
      <c r="L6104">
        <v>0.21575664990469934</v>
      </c>
      <c r="M6104">
        <v>8.9518045261252843E-2</v>
      </c>
      <c r="N6104" s="44">
        <v>0.18676091345404855</v>
      </c>
      <c r="O6104" s="161"/>
      <c r="P6104" s="162"/>
      <c r="Q6104" s="162"/>
      <c r="R6104" s="163"/>
      <c r="S6104" s="161"/>
      <c r="V6104" s="163"/>
      <c r="W6104" s="164"/>
      <c r="X6104" s="164"/>
    </row>
    <row r="6105" spans="10:24" x14ac:dyDescent="0.25">
      <c r="J6105">
        <v>6102</v>
      </c>
      <c r="K6105" s="43">
        <v>0.39611955617823646</v>
      </c>
      <c r="L6105">
        <v>0.77362901186672117</v>
      </c>
      <c r="M6105">
        <v>0.84998626698074953</v>
      </c>
      <c r="N6105" s="44">
        <v>0.60816214541088642</v>
      </c>
      <c r="O6105" s="161"/>
      <c r="P6105" s="162"/>
      <c r="Q6105" s="162"/>
      <c r="R6105" s="163"/>
      <c r="S6105" s="161"/>
      <c r="V6105" s="163"/>
      <c r="W6105" s="164"/>
      <c r="X6105" s="164"/>
    </row>
    <row r="6106" spans="10:24" x14ac:dyDescent="0.25">
      <c r="J6106">
        <v>6103</v>
      </c>
      <c r="K6106" s="43">
        <v>4.1811007525918265E-2</v>
      </c>
      <c r="L6106">
        <v>0.64810669323079328</v>
      </c>
      <c r="M6106">
        <v>0.65308579844001402</v>
      </c>
      <c r="N6106" s="44">
        <v>0.82757518346182513</v>
      </c>
      <c r="O6106" s="161"/>
      <c r="P6106" s="162"/>
      <c r="Q6106" s="162"/>
      <c r="R6106" s="163"/>
      <c r="S6106" s="161"/>
      <c r="V6106" s="163"/>
      <c r="W6106" s="164"/>
      <c r="X6106" s="164"/>
    </row>
    <row r="6107" spans="10:24" x14ac:dyDescent="0.25">
      <c r="J6107">
        <v>6104</v>
      </c>
      <c r="K6107" s="43">
        <v>0.7304771141783637</v>
      </c>
      <c r="L6107">
        <v>0.34981831614845649</v>
      </c>
      <c r="M6107">
        <v>0.44930766509229447</v>
      </c>
      <c r="N6107" s="44">
        <v>0.53760651338967647</v>
      </c>
      <c r="O6107" s="161"/>
      <c r="P6107" s="162"/>
      <c r="Q6107" s="162"/>
      <c r="R6107" s="163"/>
      <c r="S6107" s="161"/>
      <c r="V6107" s="163"/>
      <c r="W6107" s="164"/>
      <c r="X6107" s="164"/>
    </row>
    <row r="6108" spans="10:24" x14ac:dyDescent="0.25">
      <c r="J6108">
        <v>6105</v>
      </c>
      <c r="K6108" s="43">
        <v>0.21916487758199032</v>
      </c>
      <c r="L6108">
        <v>8.1967248064374498E-2</v>
      </c>
      <c r="M6108">
        <v>0.46657992733499654</v>
      </c>
      <c r="N6108" s="44">
        <v>0.90849059243504837</v>
      </c>
      <c r="O6108" s="161"/>
      <c r="P6108" s="162"/>
      <c r="Q6108" s="162"/>
      <c r="R6108" s="163"/>
      <c r="S6108" s="161"/>
      <c r="V6108" s="163"/>
      <c r="W6108" s="164"/>
      <c r="X6108" s="164"/>
    </row>
    <row r="6109" spans="10:24" x14ac:dyDescent="0.25">
      <c r="J6109">
        <v>6106</v>
      </c>
      <c r="K6109" s="43">
        <v>0.832089777629759</v>
      </c>
      <c r="L6109">
        <v>0.39328920311029825</v>
      </c>
      <c r="M6109">
        <v>0.8362805657830924</v>
      </c>
      <c r="N6109" s="44">
        <v>0.92207522046279089</v>
      </c>
      <c r="O6109" s="161"/>
      <c r="P6109" s="162"/>
      <c r="Q6109" s="162"/>
      <c r="R6109" s="163"/>
      <c r="S6109" s="161"/>
      <c r="V6109" s="163"/>
      <c r="W6109" s="164"/>
      <c r="X6109" s="164"/>
    </row>
    <row r="6110" spans="10:24" x14ac:dyDescent="0.25">
      <c r="J6110">
        <v>6107</v>
      </c>
      <c r="K6110" s="43">
        <v>0.60688990916393937</v>
      </c>
      <c r="L6110">
        <v>0.23307137125488009</v>
      </c>
      <c r="M6110">
        <v>0.18801632792570677</v>
      </c>
      <c r="N6110" s="44">
        <v>0.18233318841998791</v>
      </c>
      <c r="O6110" s="161"/>
      <c r="P6110" s="162"/>
      <c r="Q6110" s="162"/>
      <c r="R6110" s="163"/>
      <c r="S6110" s="161"/>
      <c r="V6110" s="163"/>
      <c r="W6110" s="164"/>
      <c r="X6110" s="164"/>
    </row>
    <row r="6111" spans="10:24" x14ac:dyDescent="0.25">
      <c r="J6111">
        <v>6108</v>
      </c>
      <c r="K6111" s="43">
        <v>0.83332831155034182</v>
      </c>
      <c r="L6111">
        <v>6.3278013876184369E-2</v>
      </c>
      <c r="M6111">
        <v>0.91349739709530209</v>
      </c>
      <c r="N6111" s="44">
        <v>5.8100194905279512E-2</v>
      </c>
      <c r="O6111" s="161"/>
      <c r="P6111" s="162"/>
      <c r="Q6111" s="162"/>
      <c r="R6111" s="163"/>
      <c r="S6111" s="161"/>
      <c r="V6111" s="163"/>
      <c r="W6111" s="164"/>
      <c r="X6111" s="164"/>
    </row>
    <row r="6112" spans="10:24" x14ac:dyDescent="0.25">
      <c r="J6112">
        <v>6109</v>
      </c>
      <c r="K6112" s="43">
        <v>0.35699088723751482</v>
      </c>
      <c r="L6112">
        <v>0.44666191589515425</v>
      </c>
      <c r="M6112">
        <v>0.70820529572284141</v>
      </c>
      <c r="N6112" s="44">
        <v>0.49716353984485639</v>
      </c>
      <c r="O6112" s="161"/>
      <c r="P6112" s="162"/>
      <c r="Q6112" s="162"/>
      <c r="R6112" s="163"/>
      <c r="S6112" s="161"/>
      <c r="V6112" s="163"/>
      <c r="W6112" s="164"/>
      <c r="X6112" s="164"/>
    </row>
    <row r="6113" spans="10:24" x14ac:dyDescent="0.25">
      <c r="J6113">
        <v>6110</v>
      </c>
      <c r="K6113" s="43">
        <v>4.3057586928872071E-2</v>
      </c>
      <c r="L6113">
        <v>0.55623136092960801</v>
      </c>
      <c r="M6113">
        <v>0.96410656074169632</v>
      </c>
      <c r="N6113" s="44">
        <v>0.71806978909837482</v>
      </c>
      <c r="O6113" s="161"/>
      <c r="P6113" s="162"/>
      <c r="Q6113" s="162"/>
      <c r="R6113" s="163"/>
      <c r="S6113" s="161"/>
      <c r="V6113" s="163"/>
      <c r="W6113" s="164"/>
      <c r="X6113" s="164"/>
    </row>
    <row r="6114" spans="10:24" x14ac:dyDescent="0.25">
      <c r="J6114">
        <v>6111</v>
      </c>
      <c r="K6114" s="43">
        <v>0.27652436506600186</v>
      </c>
      <c r="L6114">
        <v>0.28619041152976654</v>
      </c>
      <c r="M6114">
        <v>0.22565927524485496</v>
      </c>
      <c r="N6114" s="44">
        <v>0.2053300652307628</v>
      </c>
      <c r="O6114" s="161"/>
      <c r="P6114" s="162"/>
      <c r="Q6114" s="162"/>
      <c r="R6114" s="163"/>
      <c r="S6114" s="161"/>
      <c r="V6114" s="163"/>
      <c r="W6114" s="164"/>
      <c r="X6114" s="164"/>
    </row>
    <row r="6115" spans="10:24" x14ac:dyDescent="0.25">
      <c r="J6115">
        <v>6112</v>
      </c>
      <c r="K6115" s="43">
        <v>0.1069469884835258</v>
      </c>
      <c r="L6115">
        <v>0.90027684959695753</v>
      </c>
      <c r="M6115">
        <v>0.92492896867003138</v>
      </c>
      <c r="N6115" s="44">
        <v>0.1276734701069836</v>
      </c>
      <c r="O6115" s="161"/>
      <c r="P6115" s="162"/>
      <c r="Q6115" s="162"/>
      <c r="R6115" s="163"/>
      <c r="S6115" s="161"/>
      <c r="V6115" s="163"/>
      <c r="W6115" s="164"/>
      <c r="X6115" s="164"/>
    </row>
    <row r="6116" spans="10:24" x14ac:dyDescent="0.25">
      <c r="J6116">
        <v>6113</v>
      </c>
      <c r="K6116" s="43">
        <v>0.38101972636162296</v>
      </c>
      <c r="L6116">
        <v>0.36788132240777405</v>
      </c>
      <c r="M6116">
        <v>0.74435374769928919</v>
      </c>
      <c r="N6116" s="44">
        <v>0.32393532443689588</v>
      </c>
      <c r="O6116" s="161"/>
      <c r="P6116" s="162"/>
      <c r="Q6116" s="162"/>
      <c r="R6116" s="163"/>
      <c r="S6116" s="161"/>
      <c r="V6116" s="163"/>
      <c r="W6116" s="164"/>
      <c r="X6116" s="164"/>
    </row>
    <row r="6117" spans="10:24" x14ac:dyDescent="0.25">
      <c r="J6117">
        <v>6114</v>
      </c>
      <c r="K6117" s="43">
        <v>0.72603609505642919</v>
      </c>
      <c r="L6117">
        <v>0.72756560706849638</v>
      </c>
      <c r="M6117">
        <v>0.7654800176692671</v>
      </c>
      <c r="N6117" s="44">
        <v>0.30525159370728994</v>
      </c>
      <c r="O6117" s="161"/>
      <c r="P6117" s="162"/>
      <c r="Q6117" s="162"/>
      <c r="R6117" s="163"/>
      <c r="S6117" s="161"/>
      <c r="V6117" s="163"/>
      <c r="W6117" s="164"/>
      <c r="X6117" s="164"/>
    </row>
    <row r="6118" spans="10:24" x14ac:dyDescent="0.25">
      <c r="J6118">
        <v>6115</v>
      </c>
      <c r="K6118" s="43">
        <v>7.2289567488174389E-2</v>
      </c>
      <c r="L6118">
        <v>0.73547532854468112</v>
      </c>
      <c r="M6118">
        <v>0.98314796052931297</v>
      </c>
      <c r="N6118" s="44">
        <v>0.14240989770944423</v>
      </c>
      <c r="O6118" s="161"/>
      <c r="P6118" s="162"/>
      <c r="Q6118" s="162"/>
      <c r="R6118" s="163"/>
      <c r="S6118" s="161"/>
      <c r="V6118" s="163"/>
      <c r="W6118" s="164"/>
      <c r="X6118" s="164"/>
    </row>
    <row r="6119" spans="10:24" x14ac:dyDescent="0.25">
      <c r="J6119">
        <v>6116</v>
      </c>
      <c r="K6119" s="43">
        <v>0.21589904793195991</v>
      </c>
      <c r="L6119">
        <v>0.86158475188212214</v>
      </c>
      <c r="M6119">
        <v>0.30797416320555593</v>
      </c>
      <c r="N6119" s="44">
        <v>0.90800826676369806</v>
      </c>
      <c r="O6119" s="161"/>
      <c r="P6119" s="162"/>
      <c r="Q6119" s="162"/>
      <c r="R6119" s="163"/>
      <c r="S6119" s="161"/>
      <c r="V6119" s="163"/>
      <c r="W6119" s="164"/>
      <c r="X6119" s="164"/>
    </row>
    <row r="6120" spans="10:24" x14ac:dyDescent="0.25">
      <c r="J6120">
        <v>6117</v>
      </c>
      <c r="K6120" s="43">
        <v>0.29268880867032354</v>
      </c>
      <c r="L6120">
        <v>0.91916484170483492</v>
      </c>
      <c r="M6120">
        <v>0.61134884846535587</v>
      </c>
      <c r="N6120" s="44">
        <v>0.33855196087836215</v>
      </c>
      <c r="O6120" s="161"/>
      <c r="P6120" s="162"/>
      <c r="Q6120" s="162"/>
      <c r="R6120" s="163"/>
      <c r="S6120" s="161"/>
      <c r="V6120" s="163"/>
      <c r="W6120" s="164"/>
      <c r="X6120" s="164"/>
    </row>
    <row r="6121" spans="10:24" x14ac:dyDescent="0.25">
      <c r="J6121">
        <v>6118</v>
      </c>
      <c r="K6121" s="43">
        <v>0.16098804014738044</v>
      </c>
      <c r="L6121">
        <v>0.52313797420996888</v>
      </c>
      <c r="M6121">
        <v>0.67897768692568805</v>
      </c>
      <c r="N6121" s="44">
        <v>0.15549124862940211</v>
      </c>
      <c r="O6121" s="161"/>
      <c r="P6121" s="162"/>
      <c r="Q6121" s="162"/>
      <c r="R6121" s="163"/>
      <c r="S6121" s="161"/>
      <c r="V6121" s="163"/>
      <c r="W6121" s="164"/>
      <c r="X6121" s="164"/>
    </row>
    <row r="6122" spans="10:24" x14ac:dyDescent="0.25">
      <c r="J6122">
        <v>6119</v>
      </c>
      <c r="K6122" s="43">
        <v>0.34157121686109349</v>
      </c>
      <c r="L6122">
        <v>0.64180099751761266</v>
      </c>
      <c r="M6122">
        <v>0.57070756719675897</v>
      </c>
      <c r="N6122" s="44">
        <v>0.61676391038365852</v>
      </c>
      <c r="O6122" s="161"/>
      <c r="P6122" s="162"/>
      <c r="Q6122" s="162"/>
      <c r="R6122" s="163"/>
      <c r="S6122" s="161"/>
      <c r="V6122" s="163"/>
      <c r="W6122" s="164"/>
      <c r="X6122" s="164"/>
    </row>
    <row r="6123" spans="10:24" x14ac:dyDescent="0.25">
      <c r="J6123">
        <v>6120</v>
      </c>
      <c r="K6123" s="43">
        <v>0.32010287925754721</v>
      </c>
      <c r="L6123">
        <v>7.6324574453007554E-2</v>
      </c>
      <c r="M6123">
        <v>0.21664797340387576</v>
      </c>
      <c r="N6123" s="44">
        <v>0.61530882360845729</v>
      </c>
      <c r="O6123" s="161"/>
      <c r="P6123" s="162"/>
      <c r="Q6123" s="162"/>
      <c r="R6123" s="163"/>
      <c r="S6123" s="161"/>
      <c r="V6123" s="163"/>
      <c r="W6123" s="164"/>
      <c r="X6123" s="164"/>
    </row>
    <row r="6124" spans="10:24" x14ac:dyDescent="0.25">
      <c r="J6124">
        <v>6121</v>
      </c>
      <c r="K6124" s="43">
        <v>0.1275135837786262</v>
      </c>
      <c r="L6124">
        <v>0.74242049562923107</v>
      </c>
      <c r="M6124">
        <v>0.46954966045688029</v>
      </c>
      <c r="N6124" s="44">
        <v>2.7718156478726552E-2</v>
      </c>
      <c r="O6124" s="161"/>
      <c r="P6124" s="162"/>
      <c r="Q6124" s="162"/>
      <c r="R6124" s="163"/>
      <c r="S6124" s="161"/>
      <c r="V6124" s="163"/>
      <c r="W6124" s="164"/>
      <c r="X6124" s="164"/>
    </row>
    <row r="6125" spans="10:24" x14ac:dyDescent="0.25">
      <c r="J6125">
        <v>6122</v>
      </c>
      <c r="K6125" s="43">
        <v>0.32727803009535272</v>
      </c>
      <c r="L6125">
        <v>0.91739769549897954</v>
      </c>
      <c r="M6125">
        <v>7.2121811172179973E-2</v>
      </c>
      <c r="N6125" s="44">
        <v>0.53533481720551201</v>
      </c>
      <c r="O6125" s="161"/>
      <c r="P6125" s="162"/>
      <c r="Q6125" s="162"/>
      <c r="R6125" s="163"/>
      <c r="S6125" s="161"/>
      <c r="V6125" s="163"/>
      <c r="W6125" s="164"/>
      <c r="X6125" s="164"/>
    </row>
    <row r="6126" spans="10:24" x14ac:dyDescent="0.25">
      <c r="J6126">
        <v>6123</v>
      </c>
      <c r="K6126" s="43">
        <v>0.39352525423296614</v>
      </c>
      <c r="L6126">
        <v>0.73519096025678798</v>
      </c>
      <c r="M6126">
        <v>0.44897424705722777</v>
      </c>
      <c r="N6126" s="44">
        <v>0.91768769279515128</v>
      </c>
      <c r="O6126" s="161"/>
      <c r="P6126" s="162"/>
      <c r="Q6126" s="162"/>
      <c r="R6126" s="163"/>
      <c r="S6126" s="161"/>
      <c r="V6126" s="163"/>
      <c r="W6126" s="164"/>
      <c r="X6126" s="164"/>
    </row>
    <row r="6127" spans="10:24" x14ac:dyDescent="0.25">
      <c r="J6127">
        <v>6124</v>
      </c>
      <c r="K6127" s="43">
        <v>0.74015026384060933</v>
      </c>
      <c r="L6127">
        <v>0.9879420176461059</v>
      </c>
      <c r="M6127">
        <v>0.19007772142285251</v>
      </c>
      <c r="N6127" s="44">
        <v>0.42676380896429134</v>
      </c>
      <c r="O6127" s="161"/>
      <c r="P6127" s="162"/>
      <c r="Q6127" s="162"/>
      <c r="R6127" s="163"/>
      <c r="S6127" s="161"/>
      <c r="V6127" s="163"/>
      <c r="W6127" s="164"/>
      <c r="X6127" s="164"/>
    </row>
    <row r="6128" spans="10:24" x14ac:dyDescent="0.25">
      <c r="J6128">
        <v>6125</v>
      </c>
      <c r="K6128" s="43">
        <v>0.98367692923885031</v>
      </c>
      <c r="L6128">
        <v>0.80856827916801355</v>
      </c>
      <c r="M6128">
        <v>0.65733333308579178</v>
      </c>
      <c r="N6128" s="44">
        <v>0.96104871009403348</v>
      </c>
      <c r="O6128" s="161"/>
      <c r="P6128" s="162"/>
      <c r="Q6128" s="162"/>
      <c r="R6128" s="163"/>
      <c r="S6128" s="161"/>
      <c r="V6128" s="163"/>
      <c r="W6128" s="164"/>
      <c r="X6128" s="164"/>
    </row>
    <row r="6129" spans="10:24" x14ac:dyDescent="0.25">
      <c r="J6129">
        <v>6126</v>
      </c>
      <c r="K6129" s="43">
        <v>5.3753188433942389E-2</v>
      </c>
      <c r="L6129">
        <v>0.19022080094788518</v>
      </c>
      <c r="M6129">
        <v>0.73652388214034048</v>
      </c>
      <c r="N6129" s="44">
        <v>0.33042132466726992</v>
      </c>
      <c r="O6129" s="161"/>
      <c r="P6129" s="162"/>
      <c r="Q6129" s="162"/>
      <c r="R6129" s="163"/>
      <c r="S6129" s="161"/>
      <c r="V6129" s="163"/>
      <c r="W6129" s="164"/>
      <c r="X6129" s="164"/>
    </row>
    <row r="6130" spans="10:24" x14ac:dyDescent="0.25">
      <c r="J6130">
        <v>6127</v>
      </c>
      <c r="K6130" s="43">
        <v>0.39799815684566664</v>
      </c>
      <c r="L6130">
        <v>0.66212131760884008</v>
      </c>
      <c r="M6130">
        <v>0.73099070788542464</v>
      </c>
      <c r="N6130" s="44">
        <v>0.35101957686697383</v>
      </c>
      <c r="O6130" s="161"/>
      <c r="P6130" s="162"/>
      <c r="Q6130" s="162"/>
      <c r="R6130" s="163"/>
      <c r="S6130" s="161"/>
      <c r="V6130" s="163"/>
      <c r="W6130" s="164"/>
      <c r="X6130" s="164"/>
    </row>
    <row r="6131" spans="10:24" x14ac:dyDescent="0.25">
      <c r="J6131">
        <v>6128</v>
      </c>
      <c r="K6131" s="43">
        <v>0.36642203964613596</v>
      </c>
      <c r="L6131">
        <v>0.50844062815229252</v>
      </c>
      <c r="M6131">
        <v>0.77958463551669133</v>
      </c>
      <c r="N6131" s="44">
        <v>0.99634053576955062</v>
      </c>
      <c r="O6131" s="161"/>
      <c r="P6131" s="162"/>
      <c r="Q6131" s="162"/>
      <c r="R6131" s="163"/>
      <c r="S6131" s="161"/>
      <c r="V6131" s="163"/>
      <c r="W6131" s="164"/>
      <c r="X6131" s="164"/>
    </row>
    <row r="6132" spans="10:24" x14ac:dyDescent="0.25">
      <c r="J6132">
        <v>6129</v>
      </c>
      <c r="K6132" s="43">
        <v>2.9223489033613159E-2</v>
      </c>
      <c r="L6132">
        <v>0.6527193417246836</v>
      </c>
      <c r="M6132">
        <v>0.12508437398166949</v>
      </c>
      <c r="N6132" s="44">
        <v>0.72529301331752416</v>
      </c>
      <c r="O6132" s="161"/>
      <c r="P6132" s="162"/>
      <c r="Q6132" s="162"/>
      <c r="R6132" s="163"/>
      <c r="S6132" s="161"/>
      <c r="V6132" s="163"/>
      <c r="W6132" s="164"/>
      <c r="X6132" s="164"/>
    </row>
    <row r="6133" spans="10:24" x14ac:dyDescent="0.25">
      <c r="J6133">
        <v>6130</v>
      </c>
      <c r="K6133" s="43">
        <v>5.496940724446886E-2</v>
      </c>
      <c r="L6133">
        <v>0.30877303352255936</v>
      </c>
      <c r="M6133">
        <v>0.38653926603900035</v>
      </c>
      <c r="N6133" s="44">
        <v>0.79047111428703409</v>
      </c>
      <c r="O6133" s="161"/>
      <c r="P6133" s="162"/>
      <c r="Q6133" s="162"/>
      <c r="R6133" s="163"/>
      <c r="S6133" s="161"/>
      <c r="V6133" s="163"/>
      <c r="W6133" s="164"/>
      <c r="X6133" s="164"/>
    </row>
    <row r="6134" spans="10:24" x14ac:dyDescent="0.25">
      <c r="J6134">
        <v>6131</v>
      </c>
      <c r="K6134" s="43">
        <v>0.4699071854218938</v>
      </c>
      <c r="L6134">
        <v>0.6380166162446812</v>
      </c>
      <c r="M6134">
        <v>0.13976293959238417</v>
      </c>
      <c r="N6134" s="44">
        <v>0.6016047503593942</v>
      </c>
      <c r="O6134" s="161"/>
      <c r="P6134" s="162"/>
      <c r="Q6134" s="162"/>
      <c r="R6134" s="163"/>
      <c r="S6134" s="161"/>
      <c r="V6134" s="163"/>
      <c r="W6134" s="164"/>
      <c r="X6134" s="164"/>
    </row>
    <row r="6135" spans="10:24" x14ac:dyDescent="0.25">
      <c r="J6135">
        <v>6132</v>
      </c>
      <c r="K6135" s="43">
        <v>4.359370374292737E-2</v>
      </c>
      <c r="L6135">
        <v>0.42464454803901719</v>
      </c>
      <c r="M6135">
        <v>0.54067833355264916</v>
      </c>
      <c r="N6135" s="44">
        <v>0.5637567607942825</v>
      </c>
      <c r="O6135" s="161"/>
      <c r="P6135" s="162"/>
      <c r="Q6135" s="162"/>
      <c r="R6135" s="163"/>
      <c r="S6135" s="161"/>
      <c r="V6135" s="163"/>
      <c r="W6135" s="164"/>
      <c r="X6135" s="164"/>
    </row>
    <row r="6136" spans="10:24" x14ac:dyDescent="0.25">
      <c r="J6136">
        <v>6133</v>
      </c>
      <c r="K6136" s="43">
        <v>0.88524221334480768</v>
      </c>
      <c r="L6136">
        <v>0.897175366313407</v>
      </c>
      <c r="M6136">
        <v>0.71297213687456629</v>
      </c>
      <c r="N6136" s="44">
        <v>0.84414184761658451</v>
      </c>
      <c r="O6136" s="161"/>
      <c r="P6136" s="162"/>
      <c r="Q6136" s="162"/>
      <c r="R6136" s="163"/>
      <c r="S6136" s="161"/>
      <c r="V6136" s="163"/>
      <c r="W6136" s="164"/>
      <c r="X6136" s="164"/>
    </row>
    <row r="6137" spans="10:24" x14ac:dyDescent="0.25">
      <c r="J6137">
        <v>6134</v>
      </c>
      <c r="K6137" s="43">
        <v>0.43341181192429878</v>
      </c>
      <c r="L6137">
        <v>0.58858108286188571</v>
      </c>
      <c r="M6137">
        <v>0.51729623405233538</v>
      </c>
      <c r="N6137" s="44">
        <v>0.61594311247477984</v>
      </c>
      <c r="O6137" s="161"/>
      <c r="P6137" s="162"/>
      <c r="Q6137" s="162"/>
      <c r="R6137" s="163"/>
      <c r="S6137" s="161"/>
      <c r="V6137" s="163"/>
      <c r="W6137" s="164"/>
      <c r="X6137" s="164"/>
    </row>
    <row r="6138" spans="10:24" x14ac:dyDescent="0.25">
      <c r="J6138">
        <v>6135</v>
      </c>
      <c r="K6138" s="43">
        <v>0.33891082023976338</v>
      </c>
      <c r="L6138">
        <v>0.29739595621249282</v>
      </c>
      <c r="M6138">
        <v>0.71088366664228464</v>
      </c>
      <c r="N6138" s="44">
        <v>0.17320394064992439</v>
      </c>
      <c r="O6138" s="161"/>
      <c r="P6138" s="162"/>
      <c r="Q6138" s="162"/>
      <c r="R6138" s="163"/>
      <c r="S6138" s="161"/>
      <c r="V6138" s="163"/>
      <c r="W6138" s="164"/>
      <c r="X6138" s="164"/>
    </row>
    <row r="6139" spans="10:24" x14ac:dyDescent="0.25">
      <c r="J6139">
        <v>6136</v>
      </c>
      <c r="K6139" s="43">
        <v>0.81114289461748301</v>
      </c>
      <c r="L6139">
        <v>0.7698636763848713</v>
      </c>
      <c r="M6139">
        <v>0.70729580721647911</v>
      </c>
      <c r="N6139" s="44">
        <v>0.86172004542269887</v>
      </c>
      <c r="O6139" s="161"/>
      <c r="P6139" s="162"/>
      <c r="Q6139" s="162"/>
      <c r="R6139" s="163"/>
      <c r="S6139" s="161"/>
      <c r="V6139" s="163"/>
      <c r="W6139" s="164"/>
      <c r="X6139" s="164"/>
    </row>
    <row r="6140" spans="10:24" x14ac:dyDescent="0.25">
      <c r="J6140">
        <v>6137</v>
      </c>
      <c r="K6140" s="43">
        <v>0.73300029437077063</v>
      </c>
      <c r="L6140">
        <v>0.81680187994124698</v>
      </c>
      <c r="M6140">
        <v>0.44537483695070457</v>
      </c>
      <c r="N6140" s="44">
        <v>5.5224343446381607E-2</v>
      </c>
      <c r="O6140" s="161"/>
      <c r="P6140" s="162"/>
      <c r="Q6140" s="162"/>
      <c r="R6140" s="163"/>
      <c r="S6140" s="161"/>
      <c r="V6140" s="163"/>
      <c r="W6140" s="164"/>
      <c r="X6140" s="164"/>
    </row>
    <row r="6141" spans="10:24" x14ac:dyDescent="0.25">
      <c r="J6141">
        <v>6138</v>
      </c>
      <c r="K6141" s="43">
        <v>0.53894080774673059</v>
      </c>
      <c r="L6141">
        <v>0.70213163270528578</v>
      </c>
      <c r="M6141">
        <v>0.69059513564130925</v>
      </c>
      <c r="N6141" s="44">
        <v>0.38954950206861427</v>
      </c>
      <c r="O6141" s="161"/>
      <c r="P6141" s="162"/>
      <c r="Q6141" s="162"/>
      <c r="R6141" s="163"/>
      <c r="S6141" s="161"/>
      <c r="V6141" s="163"/>
      <c r="W6141" s="164"/>
      <c r="X6141" s="164"/>
    </row>
    <row r="6142" spans="10:24" x14ac:dyDescent="0.25">
      <c r="J6142">
        <v>6139</v>
      </c>
      <c r="K6142" s="43">
        <v>0.30977889049417184</v>
      </c>
      <c r="L6142">
        <v>0.32858835538955211</v>
      </c>
      <c r="M6142">
        <v>0.31249869599675961</v>
      </c>
      <c r="N6142" s="44">
        <v>7.347871103978254E-2</v>
      </c>
      <c r="O6142" s="161"/>
      <c r="P6142" s="162"/>
      <c r="Q6142" s="162"/>
      <c r="R6142" s="163"/>
      <c r="S6142" s="161"/>
      <c r="V6142" s="163"/>
      <c r="W6142" s="164"/>
      <c r="X6142" s="164"/>
    </row>
    <row r="6143" spans="10:24" x14ac:dyDescent="0.25">
      <c r="J6143">
        <v>6140</v>
      </c>
      <c r="K6143" s="43">
        <v>0.13293537574537773</v>
      </c>
      <c r="L6143">
        <v>0.8425285355781984</v>
      </c>
      <c r="M6143">
        <v>0.2495289540733665</v>
      </c>
      <c r="N6143" s="44">
        <v>0.46220936254344702</v>
      </c>
      <c r="O6143" s="161"/>
      <c r="P6143" s="162"/>
      <c r="Q6143" s="162"/>
      <c r="R6143" s="163"/>
      <c r="S6143" s="161"/>
      <c r="V6143" s="163"/>
      <c r="W6143" s="164"/>
      <c r="X6143" s="164"/>
    </row>
    <row r="6144" spans="10:24" x14ac:dyDescent="0.25">
      <c r="J6144">
        <v>6141</v>
      </c>
      <c r="K6144" s="43">
        <v>0.73290883880495872</v>
      </c>
      <c r="L6144">
        <v>0.59483469271685796</v>
      </c>
      <c r="M6144">
        <v>0.99919428605508032</v>
      </c>
      <c r="N6144" s="44">
        <v>0.96081723919168049</v>
      </c>
      <c r="O6144" s="161"/>
      <c r="P6144" s="162"/>
      <c r="Q6144" s="162"/>
      <c r="R6144" s="163"/>
      <c r="S6144" s="161"/>
      <c r="V6144" s="163"/>
      <c r="W6144" s="164"/>
      <c r="X6144" s="164"/>
    </row>
    <row r="6145" spans="10:24" x14ac:dyDescent="0.25">
      <c r="J6145">
        <v>6142</v>
      </c>
      <c r="K6145" s="43">
        <v>0.879191228120905</v>
      </c>
      <c r="L6145">
        <v>0.55710393412234049</v>
      </c>
      <c r="M6145">
        <v>0.11409260670375987</v>
      </c>
      <c r="N6145" s="44">
        <v>0.38561358059290629</v>
      </c>
      <c r="O6145" s="161"/>
      <c r="P6145" s="162"/>
      <c r="Q6145" s="162"/>
      <c r="R6145" s="163"/>
      <c r="S6145" s="161"/>
      <c r="V6145" s="163"/>
      <c r="W6145" s="164"/>
      <c r="X6145" s="164"/>
    </row>
    <row r="6146" spans="10:24" x14ac:dyDescent="0.25">
      <c r="J6146">
        <v>6143</v>
      </c>
      <c r="K6146" s="43">
        <v>0.99511331572207717</v>
      </c>
      <c r="L6146">
        <v>0.73842527991010576</v>
      </c>
      <c r="M6146">
        <v>0.63428120576647129</v>
      </c>
      <c r="N6146" s="44">
        <v>0.81330167993628455</v>
      </c>
      <c r="O6146" s="161"/>
      <c r="P6146" s="162"/>
      <c r="Q6146" s="162"/>
      <c r="R6146" s="163"/>
      <c r="S6146" s="161"/>
      <c r="V6146" s="163"/>
      <c r="W6146" s="164"/>
      <c r="X6146" s="164"/>
    </row>
    <row r="6147" spans="10:24" x14ac:dyDescent="0.25">
      <c r="J6147">
        <v>6144</v>
      </c>
      <c r="K6147" s="43">
        <v>7.9285934626696641E-2</v>
      </c>
      <c r="L6147">
        <v>0.95066219218089121</v>
      </c>
      <c r="M6147">
        <v>0.12219169208312219</v>
      </c>
      <c r="N6147" s="44">
        <v>0.76097160994649149</v>
      </c>
      <c r="O6147" s="161"/>
      <c r="P6147" s="162"/>
      <c r="Q6147" s="162"/>
      <c r="R6147" s="163"/>
      <c r="S6147" s="161"/>
      <c r="V6147" s="163"/>
      <c r="W6147" s="164"/>
      <c r="X6147" s="164"/>
    </row>
    <row r="6148" spans="10:24" x14ac:dyDescent="0.25">
      <c r="J6148">
        <v>6145</v>
      </c>
      <c r="K6148" s="43">
        <v>0.34287542157688133</v>
      </c>
      <c r="L6148">
        <v>0.62459626362140919</v>
      </c>
      <c r="M6148">
        <v>2.226313064733576E-2</v>
      </c>
      <c r="N6148" s="44">
        <v>0.11837520255534939</v>
      </c>
      <c r="O6148" s="161"/>
      <c r="P6148" s="162"/>
      <c r="Q6148" s="162"/>
      <c r="R6148" s="163"/>
      <c r="S6148" s="161"/>
      <c r="V6148" s="163"/>
      <c r="W6148" s="164"/>
      <c r="X6148" s="164"/>
    </row>
    <row r="6149" spans="10:24" x14ac:dyDescent="0.25">
      <c r="J6149">
        <v>6146</v>
      </c>
      <c r="K6149" s="43">
        <v>0.25035999751191029</v>
      </c>
      <c r="L6149">
        <v>0.54506821653856952</v>
      </c>
      <c r="M6149">
        <v>0.46852545582973137</v>
      </c>
      <c r="N6149" s="44">
        <v>2.8286564456349028E-3</v>
      </c>
      <c r="O6149" s="161"/>
      <c r="P6149" s="162"/>
      <c r="Q6149" s="162"/>
      <c r="R6149" s="163"/>
      <c r="S6149" s="161"/>
      <c r="V6149" s="163"/>
      <c r="W6149" s="164"/>
      <c r="X6149" s="164"/>
    </row>
    <row r="6150" spans="10:24" x14ac:dyDescent="0.25">
      <c r="J6150">
        <v>6147</v>
      </c>
      <c r="K6150" s="43">
        <v>0.57515161396340797</v>
      </c>
      <c r="L6150">
        <v>0.95431422490570961</v>
      </c>
      <c r="M6150">
        <v>0.49485277148963702</v>
      </c>
      <c r="N6150" s="44">
        <v>0.95094462703140525</v>
      </c>
      <c r="O6150" s="161"/>
      <c r="P6150" s="162"/>
      <c r="Q6150" s="162"/>
      <c r="R6150" s="163"/>
      <c r="S6150" s="161"/>
      <c r="V6150" s="163"/>
      <c r="W6150" s="164"/>
      <c r="X6150" s="164"/>
    </row>
    <row r="6151" spans="10:24" x14ac:dyDescent="0.25">
      <c r="J6151">
        <v>6148</v>
      </c>
      <c r="K6151" s="43">
        <v>0.75928324886653698</v>
      </c>
      <c r="L6151">
        <v>0.40030412217471945</v>
      </c>
      <c r="M6151">
        <v>0.56647223231589627</v>
      </c>
      <c r="N6151" s="44">
        <v>0.90792590598852563</v>
      </c>
      <c r="O6151" s="161"/>
      <c r="P6151" s="162"/>
      <c r="Q6151" s="162"/>
      <c r="R6151" s="163"/>
      <c r="S6151" s="161"/>
      <c r="V6151" s="163"/>
      <c r="W6151" s="164"/>
      <c r="X6151" s="164"/>
    </row>
    <row r="6152" spans="10:24" x14ac:dyDescent="0.25">
      <c r="J6152">
        <v>6149</v>
      </c>
      <c r="K6152" s="43">
        <v>0.98289238207192853</v>
      </c>
      <c r="L6152">
        <v>0.54840285989112258</v>
      </c>
      <c r="M6152">
        <v>6.7243077224765302E-2</v>
      </c>
      <c r="N6152" s="44">
        <v>0.75534404033138525</v>
      </c>
      <c r="O6152" s="161"/>
      <c r="P6152" s="162"/>
      <c r="Q6152" s="162"/>
      <c r="R6152" s="163"/>
      <c r="S6152" s="161"/>
      <c r="V6152" s="163"/>
      <c r="W6152" s="164"/>
      <c r="X6152" s="164"/>
    </row>
    <row r="6153" spans="10:24" x14ac:dyDescent="0.25">
      <c r="J6153">
        <v>6150</v>
      </c>
      <c r="K6153" s="43">
        <v>0.91326158514597122</v>
      </c>
      <c r="L6153">
        <v>0.13145915315009848</v>
      </c>
      <c r="M6153">
        <v>0.77742868058629389</v>
      </c>
      <c r="N6153" s="44">
        <v>8.7530073335104208E-2</v>
      </c>
      <c r="O6153" s="161"/>
      <c r="P6153" s="162"/>
      <c r="Q6153" s="162"/>
      <c r="R6153" s="163"/>
      <c r="S6153" s="161"/>
      <c r="V6153" s="163"/>
      <c r="W6153" s="164"/>
      <c r="X6153" s="164"/>
    </row>
    <row r="6154" spans="10:24" x14ac:dyDescent="0.25">
      <c r="J6154">
        <v>6151</v>
      </c>
      <c r="K6154" s="43">
        <v>0.4909615723023607</v>
      </c>
      <c r="L6154">
        <v>0.2895274596381926</v>
      </c>
      <c r="M6154">
        <v>0.9386026369348659</v>
      </c>
      <c r="N6154" s="44">
        <v>0.48534812329871113</v>
      </c>
      <c r="O6154" s="161"/>
      <c r="P6154" s="162"/>
      <c r="Q6154" s="162"/>
      <c r="R6154" s="163"/>
      <c r="S6154" s="161"/>
      <c r="V6154" s="163"/>
      <c r="W6154" s="164"/>
      <c r="X6154" s="164"/>
    </row>
    <row r="6155" spans="10:24" x14ac:dyDescent="0.25">
      <c r="J6155">
        <v>6152</v>
      </c>
      <c r="K6155" s="43">
        <v>0.52054679154655736</v>
      </c>
      <c r="L6155">
        <v>0.98978537532416278</v>
      </c>
      <c r="M6155">
        <v>0.80677262286071527</v>
      </c>
      <c r="N6155" s="44">
        <v>0.73798829027443635</v>
      </c>
      <c r="O6155" s="161"/>
      <c r="P6155" s="162"/>
      <c r="Q6155" s="162"/>
      <c r="R6155" s="163"/>
      <c r="S6155" s="161"/>
      <c r="V6155" s="163"/>
      <c r="W6155" s="164"/>
      <c r="X6155" s="164"/>
    </row>
    <row r="6156" spans="10:24" x14ac:dyDescent="0.25">
      <c r="J6156">
        <v>6153</v>
      </c>
      <c r="K6156" s="43">
        <v>0.32688477461229415</v>
      </c>
      <c r="L6156">
        <v>6.629069186102321E-2</v>
      </c>
      <c r="M6156">
        <v>0.37986506253742858</v>
      </c>
      <c r="N6156" s="44">
        <v>9.0782170858516142E-2</v>
      </c>
      <c r="O6156" s="161"/>
      <c r="P6156" s="162"/>
      <c r="Q6156" s="162"/>
      <c r="R6156" s="163"/>
      <c r="S6156" s="161"/>
      <c r="V6156" s="163"/>
      <c r="W6156" s="164"/>
      <c r="X6156" s="164"/>
    </row>
    <row r="6157" spans="10:24" x14ac:dyDescent="0.25">
      <c r="J6157">
        <v>6154</v>
      </c>
      <c r="K6157" s="43">
        <v>0.15119232195155574</v>
      </c>
      <c r="L6157">
        <v>0.6039082996824412</v>
      </c>
      <c r="M6157">
        <v>0.89643802297358244</v>
      </c>
      <c r="N6157" s="44">
        <v>0.66781260739070203</v>
      </c>
      <c r="O6157" s="161"/>
      <c r="P6157" s="162"/>
      <c r="Q6157" s="162"/>
      <c r="R6157" s="163"/>
      <c r="S6157" s="161"/>
      <c r="V6157" s="163"/>
      <c r="W6157" s="164"/>
      <c r="X6157" s="164"/>
    </row>
    <row r="6158" spans="10:24" x14ac:dyDescent="0.25">
      <c r="J6158">
        <v>6155</v>
      </c>
      <c r="K6158" s="43">
        <v>0.46225930385327363</v>
      </c>
      <c r="L6158">
        <v>0.15760145177091822</v>
      </c>
      <c r="M6158">
        <v>0.3779973680941443</v>
      </c>
      <c r="N6158" s="44">
        <v>0.39173288547393881</v>
      </c>
      <c r="O6158" s="161"/>
      <c r="P6158" s="162"/>
      <c r="Q6158" s="162"/>
      <c r="R6158" s="163"/>
      <c r="S6158" s="161"/>
      <c r="V6158" s="163"/>
      <c r="W6158" s="164"/>
      <c r="X6158" s="164"/>
    </row>
    <row r="6159" spans="10:24" x14ac:dyDescent="0.25">
      <c r="J6159">
        <v>6156</v>
      </c>
      <c r="K6159" s="43">
        <v>0.23097619580767259</v>
      </c>
      <c r="L6159">
        <v>0.79042254516076482</v>
      </c>
      <c r="M6159">
        <v>6.0831366592475011E-2</v>
      </c>
      <c r="N6159" s="44">
        <v>1.0828243888514444E-2</v>
      </c>
      <c r="O6159" s="161"/>
      <c r="P6159" s="162"/>
      <c r="Q6159" s="162"/>
      <c r="R6159" s="163"/>
      <c r="S6159" s="161"/>
      <c r="V6159" s="163"/>
      <c r="W6159" s="164"/>
      <c r="X6159" s="164"/>
    </row>
    <row r="6160" spans="10:24" x14ac:dyDescent="0.25">
      <c r="J6160">
        <v>6157</v>
      </c>
      <c r="K6160" s="43">
        <v>0.29749734704192454</v>
      </c>
      <c r="L6160">
        <v>0.57415236178948048</v>
      </c>
      <c r="M6160">
        <v>0.7634778145219655</v>
      </c>
      <c r="N6160" s="44">
        <v>0.88674164508278985</v>
      </c>
      <c r="O6160" s="161"/>
      <c r="P6160" s="162"/>
      <c r="Q6160" s="162"/>
      <c r="R6160" s="163"/>
      <c r="S6160" s="161"/>
      <c r="V6160" s="163"/>
      <c r="W6160" s="164"/>
      <c r="X6160" s="164"/>
    </row>
    <row r="6161" spans="10:24" x14ac:dyDescent="0.25">
      <c r="J6161">
        <v>6158</v>
      </c>
      <c r="K6161" s="43">
        <v>7.410556078249908E-2</v>
      </c>
      <c r="L6161">
        <v>0.62212678688628886</v>
      </c>
      <c r="M6161">
        <v>8.3157095193182595E-2</v>
      </c>
      <c r="N6161" s="44">
        <v>0.62881232387337127</v>
      </c>
      <c r="O6161" s="161"/>
      <c r="P6161" s="162"/>
      <c r="Q6161" s="162"/>
      <c r="R6161" s="163"/>
      <c r="S6161" s="161"/>
      <c r="V6161" s="163"/>
      <c r="W6161" s="164"/>
      <c r="X6161" s="164"/>
    </row>
    <row r="6162" spans="10:24" x14ac:dyDescent="0.25">
      <c r="J6162">
        <v>6159</v>
      </c>
      <c r="K6162" s="43">
        <v>0.93027663430043872</v>
      </c>
      <c r="L6162">
        <v>0.50195277523970516</v>
      </c>
      <c r="M6162">
        <v>2.2920022621228719E-2</v>
      </c>
      <c r="N6162" s="44">
        <v>0.13174067526999456</v>
      </c>
      <c r="O6162" s="161"/>
      <c r="P6162" s="162"/>
      <c r="Q6162" s="162"/>
      <c r="R6162" s="163"/>
      <c r="S6162" s="161"/>
      <c r="V6162" s="163"/>
      <c r="W6162" s="164"/>
      <c r="X6162" s="164"/>
    </row>
    <row r="6163" spans="10:24" x14ac:dyDescent="0.25">
      <c r="J6163">
        <v>6160</v>
      </c>
      <c r="K6163" s="43">
        <v>0.29220448931177079</v>
      </c>
      <c r="L6163">
        <v>0.70316413357538521</v>
      </c>
      <c r="M6163">
        <v>0.47010372692531299</v>
      </c>
      <c r="N6163" s="44">
        <v>0.74713795124742166</v>
      </c>
      <c r="O6163" s="161"/>
      <c r="P6163" s="162"/>
      <c r="Q6163" s="162"/>
      <c r="R6163" s="163"/>
      <c r="S6163" s="161"/>
      <c r="V6163" s="163"/>
      <c r="W6163" s="164"/>
      <c r="X6163" s="164"/>
    </row>
    <row r="6164" spans="10:24" x14ac:dyDescent="0.25">
      <c r="J6164">
        <v>6161</v>
      </c>
      <c r="K6164" s="43">
        <v>0.98665604581402777</v>
      </c>
      <c r="L6164">
        <v>0.50811881257477998</v>
      </c>
      <c r="M6164">
        <v>6.0830651985139372E-2</v>
      </c>
      <c r="N6164" s="44">
        <v>0.69755595656389502</v>
      </c>
      <c r="O6164" s="161"/>
      <c r="P6164" s="162"/>
      <c r="Q6164" s="162"/>
      <c r="R6164" s="163"/>
      <c r="S6164" s="161"/>
      <c r="V6164" s="163"/>
      <c r="W6164" s="164"/>
      <c r="X6164" s="164"/>
    </row>
    <row r="6165" spans="10:24" x14ac:dyDescent="0.25">
      <c r="J6165">
        <v>6162</v>
      </c>
      <c r="K6165" s="43">
        <v>8.5718590653735216E-2</v>
      </c>
      <c r="L6165">
        <v>0.75287725050803767</v>
      </c>
      <c r="M6165">
        <v>0.59909873226680288</v>
      </c>
      <c r="N6165" s="44">
        <v>0.50002527362355198</v>
      </c>
      <c r="O6165" s="161"/>
      <c r="P6165" s="162"/>
      <c r="Q6165" s="162"/>
      <c r="R6165" s="163"/>
      <c r="S6165" s="161"/>
      <c r="V6165" s="163"/>
      <c r="W6165" s="164"/>
      <c r="X6165" s="164"/>
    </row>
    <row r="6166" spans="10:24" x14ac:dyDescent="0.25">
      <c r="J6166">
        <v>6163</v>
      </c>
      <c r="K6166" s="43">
        <v>0.83841205200835045</v>
      </c>
      <c r="L6166">
        <v>0.13491184979092086</v>
      </c>
      <c r="M6166">
        <v>0.14509660644892108</v>
      </c>
      <c r="N6166" s="44">
        <v>0.85274687882307132</v>
      </c>
      <c r="O6166" s="161"/>
      <c r="P6166" s="162"/>
      <c r="Q6166" s="162"/>
      <c r="R6166" s="163"/>
      <c r="S6166" s="161"/>
      <c r="V6166" s="163"/>
      <c r="W6166" s="164"/>
      <c r="X6166" s="164"/>
    </row>
    <row r="6167" spans="10:24" x14ac:dyDescent="0.25">
      <c r="J6167">
        <v>6164</v>
      </c>
      <c r="K6167" s="43">
        <v>2.3998116997436481E-2</v>
      </c>
      <c r="L6167">
        <v>0.34951241412289169</v>
      </c>
      <c r="M6167">
        <v>0.41187589472884178</v>
      </c>
      <c r="N6167" s="44">
        <v>0.76730233559110539</v>
      </c>
      <c r="O6167" s="161"/>
      <c r="P6167" s="162"/>
      <c r="Q6167" s="162"/>
      <c r="R6167" s="163"/>
      <c r="S6167" s="161"/>
      <c r="V6167" s="163"/>
      <c r="W6167" s="164"/>
      <c r="X6167" s="164"/>
    </row>
    <row r="6168" spans="10:24" x14ac:dyDescent="0.25">
      <c r="J6168">
        <v>6165</v>
      </c>
      <c r="K6168" s="43">
        <v>0.67786230452931628</v>
      </c>
      <c r="L6168">
        <v>0.48964459117874126</v>
      </c>
      <c r="M6168">
        <v>0.17341306804350842</v>
      </c>
      <c r="N6168" s="44">
        <v>0.65613740189781045</v>
      </c>
      <c r="O6168" s="161"/>
      <c r="P6168" s="162"/>
      <c r="Q6168" s="162"/>
      <c r="R6168" s="163"/>
      <c r="S6168" s="161"/>
      <c r="V6168" s="163"/>
      <c r="W6168" s="164"/>
      <c r="X6168" s="164"/>
    </row>
    <row r="6169" spans="10:24" x14ac:dyDescent="0.25">
      <c r="J6169">
        <v>6166</v>
      </c>
      <c r="K6169" s="43">
        <v>0.46033676827401215</v>
      </c>
      <c r="L6169">
        <v>0.3351409092626475</v>
      </c>
      <c r="M6169">
        <v>0.89809904335471613</v>
      </c>
      <c r="N6169" s="44">
        <v>0.64052516529807813</v>
      </c>
      <c r="O6169" s="161"/>
      <c r="P6169" s="162"/>
      <c r="Q6169" s="162"/>
      <c r="R6169" s="163"/>
      <c r="S6169" s="161"/>
      <c r="V6169" s="163"/>
      <c r="W6169" s="164"/>
      <c r="X6169" s="164"/>
    </row>
    <row r="6170" spans="10:24" x14ac:dyDescent="0.25">
      <c r="J6170">
        <v>6167</v>
      </c>
      <c r="K6170" s="43">
        <v>5.9632002136054685E-2</v>
      </c>
      <c r="L6170">
        <v>0.60530540462058702</v>
      </c>
      <c r="M6170">
        <v>0.68805094929552457</v>
      </c>
      <c r="N6170" s="44">
        <v>0.43038624370116518</v>
      </c>
      <c r="O6170" s="161"/>
      <c r="P6170" s="162"/>
      <c r="Q6170" s="162"/>
      <c r="R6170" s="163"/>
      <c r="S6170" s="161"/>
      <c r="V6170" s="163"/>
      <c r="W6170" s="164"/>
      <c r="X6170" s="164"/>
    </row>
    <row r="6171" spans="10:24" x14ac:dyDescent="0.25">
      <c r="J6171">
        <v>6168</v>
      </c>
      <c r="K6171" s="43">
        <v>7.395288191367233E-2</v>
      </c>
      <c r="L6171">
        <v>3.2572117264171752E-2</v>
      </c>
      <c r="M6171">
        <v>0.59482025584762144</v>
      </c>
      <c r="N6171" s="44">
        <v>0.58068231657439229</v>
      </c>
      <c r="O6171" s="161"/>
      <c r="P6171" s="162"/>
      <c r="Q6171" s="162"/>
      <c r="R6171" s="163"/>
      <c r="S6171" s="161"/>
      <c r="V6171" s="163"/>
      <c r="W6171" s="164"/>
      <c r="X6171" s="164"/>
    </row>
    <row r="6172" spans="10:24" x14ac:dyDescent="0.25">
      <c r="J6172">
        <v>6169</v>
      </c>
      <c r="K6172" s="43">
        <v>0.35581736529502317</v>
      </c>
      <c r="L6172">
        <v>0.39793512226184713</v>
      </c>
      <c r="M6172">
        <v>0.96064129494742168</v>
      </c>
      <c r="N6172" s="44">
        <v>0.86066920422524573</v>
      </c>
      <c r="O6172" s="161"/>
      <c r="P6172" s="162"/>
      <c r="Q6172" s="162"/>
      <c r="R6172" s="163"/>
      <c r="S6172" s="161"/>
      <c r="V6172" s="163"/>
      <c r="W6172" s="164"/>
      <c r="X6172" s="164"/>
    </row>
    <row r="6173" spans="10:24" x14ac:dyDescent="0.25">
      <c r="J6173">
        <v>6170</v>
      </c>
      <c r="K6173" s="43">
        <v>0.97604920967404363</v>
      </c>
      <c r="L6173">
        <v>0.84944636288204922</v>
      </c>
      <c r="M6173">
        <v>0.72726140664983818</v>
      </c>
      <c r="N6173" s="44">
        <v>0.26081507616405064</v>
      </c>
      <c r="O6173" s="161"/>
      <c r="P6173" s="162"/>
      <c r="Q6173" s="162"/>
      <c r="R6173" s="163"/>
      <c r="S6173" s="161"/>
      <c r="V6173" s="163"/>
      <c r="W6173" s="164"/>
      <c r="X6173" s="164"/>
    </row>
    <row r="6174" spans="10:24" x14ac:dyDescent="0.25">
      <c r="J6174">
        <v>6171</v>
      </c>
      <c r="K6174" s="43">
        <v>0.45693600292071024</v>
      </c>
      <c r="L6174">
        <v>0.46603757968630422</v>
      </c>
      <c r="M6174">
        <v>0.47328074831398514</v>
      </c>
      <c r="N6174" s="44">
        <v>0.29909665551129816</v>
      </c>
      <c r="O6174" s="161"/>
      <c r="P6174" s="162"/>
      <c r="Q6174" s="162"/>
      <c r="R6174" s="163"/>
      <c r="S6174" s="161"/>
      <c r="V6174" s="163"/>
      <c r="W6174" s="164"/>
      <c r="X6174" s="164"/>
    </row>
    <row r="6175" spans="10:24" x14ac:dyDescent="0.25">
      <c r="J6175">
        <v>6172</v>
      </c>
      <c r="K6175" s="43">
        <v>0.33705076171917137</v>
      </c>
      <c r="L6175">
        <v>0.65657602937741499</v>
      </c>
      <c r="M6175">
        <v>8.0025887671069107E-3</v>
      </c>
      <c r="N6175" s="44">
        <v>0.16263251505700582</v>
      </c>
      <c r="O6175" s="161"/>
      <c r="P6175" s="162"/>
      <c r="Q6175" s="162"/>
      <c r="R6175" s="163"/>
      <c r="S6175" s="161"/>
      <c r="V6175" s="163"/>
      <c r="W6175" s="164"/>
      <c r="X6175" s="164"/>
    </row>
    <row r="6176" spans="10:24" x14ac:dyDescent="0.25">
      <c r="J6176">
        <v>6173</v>
      </c>
      <c r="K6176" s="43">
        <v>0.93124639115111729</v>
      </c>
      <c r="L6176">
        <v>0.24306989835215465</v>
      </c>
      <c r="M6176">
        <v>0.44652337028772227</v>
      </c>
      <c r="N6176" s="44">
        <v>0.5279737948061507</v>
      </c>
      <c r="O6176" s="161"/>
      <c r="P6176" s="162"/>
      <c r="Q6176" s="162"/>
      <c r="R6176" s="163"/>
      <c r="S6176" s="161"/>
      <c r="V6176" s="163"/>
      <c r="W6176" s="164"/>
      <c r="X6176" s="164"/>
    </row>
    <row r="6177" spans="10:24" x14ac:dyDescent="0.25">
      <c r="J6177">
        <v>6174</v>
      </c>
      <c r="K6177" s="43">
        <v>0.25378310409779514</v>
      </c>
      <c r="L6177">
        <v>0.24582650684807239</v>
      </c>
      <c r="M6177">
        <v>5.4761376535059858E-2</v>
      </c>
      <c r="N6177" s="44">
        <v>0.114168689654919</v>
      </c>
      <c r="O6177" s="161"/>
      <c r="P6177" s="162"/>
      <c r="Q6177" s="162"/>
      <c r="R6177" s="163"/>
      <c r="S6177" s="161"/>
      <c r="V6177" s="163"/>
      <c r="W6177" s="164"/>
      <c r="X6177" s="164"/>
    </row>
    <row r="6178" spans="10:24" x14ac:dyDescent="0.25">
      <c r="J6178">
        <v>6175</v>
      </c>
      <c r="K6178" s="43">
        <v>0.30635311028097012</v>
      </c>
      <c r="L6178">
        <v>0.44432740519390224</v>
      </c>
      <c r="M6178">
        <v>0.14851928253863678</v>
      </c>
      <c r="N6178" s="44">
        <v>8.1511992825099577E-2</v>
      </c>
      <c r="O6178" s="161"/>
      <c r="P6178" s="162"/>
      <c r="Q6178" s="162"/>
      <c r="R6178" s="163"/>
      <c r="S6178" s="161"/>
      <c r="V6178" s="163"/>
      <c r="W6178" s="164"/>
      <c r="X6178" s="164"/>
    </row>
    <row r="6179" spans="10:24" x14ac:dyDescent="0.25">
      <c r="J6179">
        <v>6176</v>
      </c>
      <c r="K6179" s="43">
        <v>0.85677818940904316</v>
      </c>
      <c r="L6179">
        <v>0.8783405299778505</v>
      </c>
      <c r="M6179">
        <v>0.60229728492794976</v>
      </c>
      <c r="N6179" s="44">
        <v>0.54651020701818553</v>
      </c>
      <c r="O6179" s="161"/>
      <c r="P6179" s="162"/>
      <c r="Q6179" s="162"/>
      <c r="R6179" s="163"/>
      <c r="S6179" s="161"/>
      <c r="V6179" s="163"/>
      <c r="W6179" s="164"/>
      <c r="X6179" s="164"/>
    </row>
    <row r="6180" spans="10:24" x14ac:dyDescent="0.25">
      <c r="J6180">
        <v>6177</v>
      </c>
      <c r="K6180" s="43">
        <v>0.72847382418842532</v>
      </c>
      <c r="L6180">
        <v>0.59555643108616008</v>
      </c>
      <c r="M6180">
        <v>2.3000094173337593E-2</v>
      </c>
      <c r="N6180" s="44">
        <v>0.79064402277110923</v>
      </c>
      <c r="O6180" s="161"/>
      <c r="P6180" s="162"/>
      <c r="Q6180" s="162"/>
      <c r="R6180" s="163"/>
      <c r="S6180" s="161"/>
      <c r="V6180" s="163"/>
      <c r="W6180" s="164"/>
      <c r="X6180" s="164"/>
    </row>
    <row r="6181" spans="10:24" x14ac:dyDescent="0.25">
      <c r="J6181">
        <v>6178</v>
      </c>
      <c r="K6181" s="43">
        <v>0.62677003131791198</v>
      </c>
      <c r="L6181">
        <v>0.90758782583585051</v>
      </c>
      <c r="M6181">
        <v>0.54992012354425091</v>
      </c>
      <c r="N6181" s="44">
        <v>6.5827030068586923E-2</v>
      </c>
      <c r="O6181" s="161"/>
      <c r="P6181" s="162"/>
      <c r="Q6181" s="162"/>
      <c r="R6181" s="163"/>
      <c r="S6181" s="161"/>
      <c r="V6181" s="163"/>
      <c r="W6181" s="164"/>
      <c r="X6181" s="164"/>
    </row>
    <row r="6182" spans="10:24" x14ac:dyDescent="0.25">
      <c r="J6182">
        <v>6179</v>
      </c>
      <c r="K6182" s="43">
        <v>0.2529195949112274</v>
      </c>
      <c r="L6182">
        <v>4.9401154705847938E-2</v>
      </c>
      <c r="M6182">
        <v>0.41029315964210389</v>
      </c>
      <c r="N6182" s="44">
        <v>0.76610075889661233</v>
      </c>
      <c r="O6182" s="161"/>
      <c r="P6182" s="162"/>
      <c r="Q6182" s="162"/>
      <c r="R6182" s="163"/>
      <c r="S6182" s="161"/>
      <c r="V6182" s="163"/>
      <c r="W6182" s="164"/>
      <c r="X6182" s="164"/>
    </row>
    <row r="6183" spans="10:24" x14ac:dyDescent="0.25">
      <c r="J6183">
        <v>6180</v>
      </c>
      <c r="K6183" s="43">
        <v>7.6753294521030524E-2</v>
      </c>
      <c r="L6183">
        <v>0.3101187884103872</v>
      </c>
      <c r="M6183">
        <v>0.78924132048589279</v>
      </c>
      <c r="N6183" s="44">
        <v>0.52424414498637761</v>
      </c>
      <c r="O6183" s="161"/>
      <c r="P6183" s="162"/>
      <c r="Q6183" s="162"/>
      <c r="R6183" s="163"/>
      <c r="S6183" s="161"/>
      <c r="V6183" s="163"/>
      <c r="W6183" s="164"/>
      <c r="X6183" s="164"/>
    </row>
    <row r="6184" spans="10:24" x14ac:dyDescent="0.25">
      <c r="J6184">
        <v>6181</v>
      </c>
      <c r="K6184" s="43">
        <v>0.37339219016908021</v>
      </c>
      <c r="L6184">
        <v>6.507335838454642E-2</v>
      </c>
      <c r="M6184">
        <v>0.17188412142421439</v>
      </c>
      <c r="N6184" s="44">
        <v>0.18827060880064539</v>
      </c>
      <c r="O6184" s="161"/>
      <c r="P6184" s="162"/>
      <c r="Q6184" s="162"/>
      <c r="R6184" s="163"/>
      <c r="S6184" s="161"/>
      <c r="V6184" s="163"/>
      <c r="W6184" s="164"/>
      <c r="X6184" s="164"/>
    </row>
    <row r="6185" spans="10:24" x14ac:dyDescent="0.25">
      <c r="J6185">
        <v>6182</v>
      </c>
      <c r="K6185" s="43">
        <v>0.17980376361743533</v>
      </c>
      <c r="L6185">
        <v>3.9258857307255091E-2</v>
      </c>
      <c r="M6185">
        <v>0.86098402182237599</v>
      </c>
      <c r="N6185" s="44">
        <v>0.1618042838528817</v>
      </c>
      <c r="O6185" s="161"/>
      <c r="P6185" s="162"/>
      <c r="Q6185" s="162"/>
      <c r="R6185" s="163"/>
      <c r="S6185" s="161"/>
      <c r="V6185" s="163"/>
      <c r="W6185" s="164"/>
      <c r="X6185" s="164"/>
    </row>
    <row r="6186" spans="10:24" x14ac:dyDescent="0.25">
      <c r="J6186">
        <v>6183</v>
      </c>
      <c r="K6186" s="43">
        <v>0.9793886311998018</v>
      </c>
      <c r="L6186">
        <v>0.26477291390357072</v>
      </c>
      <c r="M6186">
        <v>0.90161201600230667</v>
      </c>
      <c r="N6186" s="44">
        <v>0.32491237607877765</v>
      </c>
      <c r="O6186" s="161"/>
      <c r="P6186" s="162"/>
      <c r="Q6186" s="162"/>
      <c r="R6186" s="163"/>
      <c r="S6186" s="161"/>
      <c r="V6186" s="163"/>
      <c r="W6186" s="164"/>
      <c r="X6186" s="164"/>
    </row>
    <row r="6187" spans="10:24" x14ac:dyDescent="0.25">
      <c r="J6187">
        <v>6184</v>
      </c>
      <c r="K6187" s="43">
        <v>0.15093473666049073</v>
      </c>
      <c r="L6187">
        <v>0.72330929583304848</v>
      </c>
      <c r="M6187">
        <v>0.88627203419914358</v>
      </c>
      <c r="N6187" s="44">
        <v>0.81625453396843539</v>
      </c>
      <c r="O6187" s="161"/>
      <c r="P6187" s="162"/>
      <c r="Q6187" s="162"/>
      <c r="R6187" s="163"/>
      <c r="S6187" s="161"/>
      <c r="V6187" s="163"/>
      <c r="W6187" s="164"/>
      <c r="X6187" s="164"/>
    </row>
    <row r="6188" spans="10:24" x14ac:dyDescent="0.25">
      <c r="J6188">
        <v>6185</v>
      </c>
      <c r="K6188" s="43">
        <v>0.86096166780724859</v>
      </c>
      <c r="L6188">
        <v>0.37543530499251343</v>
      </c>
      <c r="M6188">
        <v>0.14737867268851845</v>
      </c>
      <c r="N6188" s="44">
        <v>8.4821815782405219E-2</v>
      </c>
      <c r="O6188" s="161"/>
      <c r="P6188" s="162"/>
      <c r="Q6188" s="162"/>
      <c r="R6188" s="163"/>
      <c r="S6188" s="161"/>
      <c r="V6188" s="163"/>
      <c r="W6188" s="164"/>
      <c r="X6188" s="164"/>
    </row>
    <row r="6189" spans="10:24" x14ac:dyDescent="0.25">
      <c r="J6189">
        <v>6186</v>
      </c>
      <c r="K6189" s="43">
        <v>0.6044222835294577</v>
      </c>
      <c r="L6189">
        <v>2.5667746733743835E-2</v>
      </c>
      <c r="M6189">
        <v>0.64505313314508383</v>
      </c>
      <c r="N6189" s="44">
        <v>0.50421379383760612</v>
      </c>
      <c r="O6189" s="161"/>
      <c r="P6189" s="162"/>
      <c r="Q6189" s="162"/>
      <c r="R6189" s="163"/>
      <c r="S6189" s="161"/>
      <c r="V6189" s="163"/>
      <c r="W6189" s="164"/>
      <c r="X6189" s="164"/>
    </row>
    <row r="6190" spans="10:24" x14ac:dyDescent="0.25">
      <c r="J6190">
        <v>6187</v>
      </c>
      <c r="K6190" s="43">
        <v>0.81104838883127872</v>
      </c>
      <c r="L6190">
        <v>0.55322267159125282</v>
      </c>
      <c r="M6190">
        <v>0.32099758822459878</v>
      </c>
      <c r="N6190" s="44">
        <v>0.62520662043415276</v>
      </c>
      <c r="O6190" s="161"/>
      <c r="P6190" s="162"/>
      <c r="Q6190" s="162"/>
      <c r="R6190" s="163"/>
      <c r="S6190" s="161"/>
      <c r="V6190" s="163"/>
      <c r="W6190" s="164"/>
      <c r="X6190" s="164"/>
    </row>
    <row r="6191" spans="10:24" x14ac:dyDescent="0.25">
      <c r="J6191">
        <v>6188</v>
      </c>
      <c r="K6191" s="43">
        <v>0.38329755027144941</v>
      </c>
      <c r="L6191">
        <v>0.37350598018935843</v>
      </c>
      <c r="M6191">
        <v>0.20152731006637448</v>
      </c>
      <c r="N6191" s="44">
        <v>0.84039615460492745</v>
      </c>
      <c r="O6191" s="161"/>
      <c r="P6191" s="162"/>
      <c r="Q6191" s="162"/>
      <c r="R6191" s="163"/>
      <c r="S6191" s="161"/>
      <c r="V6191" s="163"/>
      <c r="W6191" s="164"/>
      <c r="X6191" s="164"/>
    </row>
    <row r="6192" spans="10:24" x14ac:dyDescent="0.25">
      <c r="J6192">
        <v>6189</v>
      </c>
      <c r="K6192" s="43">
        <v>0.5968920943744187</v>
      </c>
      <c r="L6192">
        <v>0.70721580677427953</v>
      </c>
      <c r="M6192">
        <v>0.77028676784414229</v>
      </c>
      <c r="N6192" s="44">
        <v>0.1880024839856459</v>
      </c>
      <c r="O6192" s="161"/>
      <c r="P6192" s="162"/>
      <c r="Q6192" s="162"/>
      <c r="R6192" s="163"/>
      <c r="S6192" s="161"/>
      <c r="V6192" s="163"/>
      <c r="W6192" s="164"/>
      <c r="X6192" s="164"/>
    </row>
    <row r="6193" spans="10:24" x14ac:dyDescent="0.25">
      <c r="J6193">
        <v>6190</v>
      </c>
      <c r="K6193" s="43">
        <v>0.69152543109887965</v>
      </c>
      <c r="L6193">
        <v>0.18345386737366287</v>
      </c>
      <c r="M6193">
        <v>0.47472228576079201</v>
      </c>
      <c r="N6193" s="44">
        <v>5.5174288632940383E-2</v>
      </c>
      <c r="O6193" s="161"/>
      <c r="P6193" s="162"/>
      <c r="Q6193" s="162"/>
      <c r="R6193" s="163"/>
      <c r="S6193" s="161"/>
      <c r="V6193" s="163"/>
      <c r="W6193" s="164"/>
      <c r="X6193" s="164"/>
    </row>
    <row r="6194" spans="10:24" x14ac:dyDescent="0.25">
      <c r="J6194">
        <v>6191</v>
      </c>
      <c r="K6194" s="43">
        <v>9.7309452398252949E-2</v>
      </c>
      <c r="L6194">
        <v>0.65680759979571102</v>
      </c>
      <c r="M6194">
        <v>0.60814981829227166</v>
      </c>
      <c r="N6194" s="44">
        <v>0.34937836752761353</v>
      </c>
      <c r="O6194" s="161"/>
      <c r="P6194" s="162"/>
      <c r="Q6194" s="162"/>
      <c r="R6194" s="163"/>
      <c r="S6194" s="161"/>
      <c r="V6194" s="163"/>
      <c r="W6194" s="164"/>
      <c r="X6194" s="164"/>
    </row>
    <row r="6195" spans="10:24" x14ac:dyDescent="0.25">
      <c r="J6195">
        <v>6192</v>
      </c>
      <c r="K6195" s="43">
        <v>0.54654097713570327</v>
      </c>
      <c r="L6195">
        <v>3.2085161124482342E-2</v>
      </c>
      <c r="M6195">
        <v>0.34344557581696811</v>
      </c>
      <c r="N6195" s="44">
        <v>0.89376803166847152</v>
      </c>
      <c r="O6195" s="161"/>
      <c r="P6195" s="162"/>
      <c r="Q6195" s="162"/>
      <c r="R6195" s="163"/>
      <c r="S6195" s="161"/>
      <c r="V6195" s="163"/>
      <c r="W6195" s="164"/>
      <c r="X6195" s="164"/>
    </row>
    <row r="6196" spans="10:24" x14ac:dyDescent="0.25">
      <c r="J6196">
        <v>6193</v>
      </c>
      <c r="K6196" s="43">
        <v>0.28198184002383109</v>
      </c>
      <c r="L6196">
        <v>0.24343144590313848</v>
      </c>
      <c r="M6196">
        <v>0.12089862934726625</v>
      </c>
      <c r="N6196" s="44">
        <v>0.91902966016686682</v>
      </c>
      <c r="O6196" s="161"/>
      <c r="P6196" s="162"/>
      <c r="Q6196" s="162"/>
      <c r="R6196" s="163"/>
      <c r="S6196" s="161"/>
      <c r="V6196" s="163"/>
      <c r="W6196" s="164"/>
      <c r="X6196" s="164"/>
    </row>
    <row r="6197" spans="10:24" x14ac:dyDescent="0.25">
      <c r="J6197">
        <v>6194</v>
      </c>
      <c r="K6197" s="43">
        <v>0.89603843243392622</v>
      </c>
      <c r="L6197">
        <v>0.18682741497411626</v>
      </c>
      <c r="M6197">
        <v>0.44952980139505394</v>
      </c>
      <c r="N6197" s="44">
        <v>0.379255501821395</v>
      </c>
      <c r="O6197" s="161"/>
      <c r="P6197" s="162"/>
      <c r="Q6197" s="162"/>
      <c r="R6197" s="163"/>
      <c r="S6197" s="161"/>
      <c r="V6197" s="163"/>
      <c r="W6197" s="164"/>
      <c r="X6197" s="164"/>
    </row>
    <row r="6198" spans="10:24" x14ac:dyDescent="0.25">
      <c r="J6198">
        <v>6195</v>
      </c>
      <c r="K6198" s="43">
        <v>0.59458229846371646</v>
      </c>
      <c r="L6198">
        <v>5.647663816429449E-3</v>
      </c>
      <c r="M6198">
        <v>0.99918716829456056</v>
      </c>
      <c r="N6198" s="44">
        <v>0.87760465047354297</v>
      </c>
      <c r="O6198" s="161"/>
      <c r="P6198" s="162"/>
      <c r="Q6198" s="162"/>
      <c r="R6198" s="163"/>
      <c r="S6198" s="161"/>
      <c r="V6198" s="163"/>
      <c r="W6198" s="164"/>
      <c r="X6198" s="164"/>
    </row>
    <row r="6199" spans="10:24" x14ac:dyDescent="0.25">
      <c r="J6199">
        <v>6196</v>
      </c>
      <c r="K6199" s="43">
        <v>0.75329687485250119</v>
      </c>
      <c r="L6199">
        <v>0.89248567198078088</v>
      </c>
      <c r="M6199">
        <v>0.21478559883859372</v>
      </c>
      <c r="N6199" s="44">
        <v>0.83984817787119881</v>
      </c>
      <c r="O6199" s="161"/>
      <c r="P6199" s="162"/>
      <c r="Q6199" s="162"/>
      <c r="R6199" s="163"/>
      <c r="S6199" s="161"/>
      <c r="V6199" s="163"/>
      <c r="W6199" s="164"/>
      <c r="X6199" s="164"/>
    </row>
    <row r="6200" spans="10:24" x14ac:dyDescent="0.25">
      <c r="J6200">
        <v>6197</v>
      </c>
      <c r="K6200" s="43">
        <v>0.75556952184405457</v>
      </c>
      <c r="L6200">
        <v>0.14301129016770719</v>
      </c>
      <c r="M6200">
        <v>0.67904212418513021</v>
      </c>
      <c r="N6200" s="44">
        <v>0.87139903030631705</v>
      </c>
      <c r="O6200" s="161"/>
      <c r="P6200" s="162"/>
      <c r="Q6200" s="162"/>
      <c r="R6200" s="163"/>
      <c r="S6200" s="161"/>
      <c r="V6200" s="163"/>
      <c r="W6200" s="164"/>
      <c r="X6200" s="164"/>
    </row>
    <row r="6201" spans="10:24" x14ac:dyDescent="0.25">
      <c r="J6201">
        <v>6198</v>
      </c>
      <c r="K6201" s="43">
        <v>0.70119511460148098</v>
      </c>
      <c r="L6201">
        <v>0.7888234491722812</v>
      </c>
      <c r="M6201">
        <v>0.52830411803927257</v>
      </c>
      <c r="N6201" s="44">
        <v>0.5522547561460579</v>
      </c>
      <c r="O6201" s="161"/>
      <c r="P6201" s="162"/>
      <c r="Q6201" s="162"/>
      <c r="R6201" s="163"/>
      <c r="S6201" s="161"/>
      <c r="V6201" s="163"/>
      <c r="W6201" s="164"/>
      <c r="X6201" s="164"/>
    </row>
    <row r="6202" spans="10:24" x14ac:dyDescent="0.25">
      <c r="J6202">
        <v>6199</v>
      </c>
      <c r="K6202" s="43">
        <v>0.2694145063683997</v>
      </c>
      <c r="L6202">
        <v>0.24765121730241169</v>
      </c>
      <c r="M6202">
        <v>0.77492924610529657</v>
      </c>
      <c r="N6202" s="44">
        <v>0.9924045049045026</v>
      </c>
      <c r="O6202" s="161"/>
      <c r="P6202" s="162"/>
      <c r="Q6202" s="162"/>
      <c r="R6202" s="163"/>
      <c r="S6202" s="161"/>
      <c r="V6202" s="163"/>
      <c r="W6202" s="164"/>
      <c r="X6202" s="164"/>
    </row>
    <row r="6203" spans="10:24" x14ac:dyDescent="0.25">
      <c r="J6203">
        <v>6200</v>
      </c>
      <c r="K6203" s="43">
        <v>0.7858038284166794</v>
      </c>
      <c r="L6203">
        <v>9.8936263809177527E-2</v>
      </c>
      <c r="M6203">
        <v>0.67814106908857541</v>
      </c>
      <c r="N6203" s="44">
        <v>0.20168368181402563</v>
      </c>
      <c r="O6203" s="161"/>
      <c r="P6203" s="162"/>
      <c r="Q6203" s="162"/>
      <c r="R6203" s="163"/>
      <c r="S6203" s="161"/>
      <c r="V6203" s="163"/>
      <c r="W6203" s="164"/>
      <c r="X6203" s="164"/>
    </row>
    <row r="6204" spans="10:24" x14ac:dyDescent="0.25">
      <c r="J6204">
        <v>6201</v>
      </c>
      <c r="K6204" s="43">
        <v>0.8512600334861089</v>
      </c>
      <c r="L6204">
        <v>0.22536241927342882</v>
      </c>
      <c r="M6204">
        <v>0.53295644687794441</v>
      </c>
      <c r="N6204" s="44">
        <v>0.48243178091534156</v>
      </c>
      <c r="O6204" s="161"/>
      <c r="P6204" s="162"/>
      <c r="Q6204" s="162"/>
      <c r="R6204" s="163"/>
      <c r="S6204" s="161"/>
      <c r="V6204" s="163"/>
      <c r="W6204" s="164"/>
      <c r="X6204" s="164"/>
    </row>
    <row r="6205" spans="10:24" x14ac:dyDescent="0.25">
      <c r="J6205">
        <v>6202</v>
      </c>
      <c r="K6205" s="43">
        <v>0.3334893037265404</v>
      </c>
      <c r="L6205">
        <v>0.62505660452442191</v>
      </c>
      <c r="M6205">
        <v>0.25485473749326781</v>
      </c>
      <c r="N6205" s="44">
        <v>0.33983839137585037</v>
      </c>
      <c r="O6205" s="161"/>
      <c r="P6205" s="162"/>
      <c r="Q6205" s="162"/>
      <c r="R6205" s="163"/>
      <c r="S6205" s="161"/>
      <c r="V6205" s="163"/>
      <c r="W6205" s="164"/>
      <c r="X6205" s="164"/>
    </row>
    <row r="6206" spans="10:24" x14ac:dyDescent="0.25">
      <c r="J6206">
        <v>6203</v>
      </c>
      <c r="K6206" s="43">
        <v>0.64704184726986358</v>
      </c>
      <c r="L6206">
        <v>0.50266672851155436</v>
      </c>
      <c r="M6206">
        <v>0.26496483598718035</v>
      </c>
      <c r="N6206" s="44">
        <v>0.10877532170572102</v>
      </c>
      <c r="O6206" s="161"/>
      <c r="P6206" s="162"/>
      <c r="Q6206" s="162"/>
      <c r="R6206" s="163"/>
      <c r="S6206" s="161"/>
      <c r="V6206" s="163"/>
      <c r="W6206" s="164"/>
      <c r="X6206" s="164"/>
    </row>
    <row r="6207" spans="10:24" x14ac:dyDescent="0.25">
      <c r="J6207">
        <v>6204</v>
      </c>
      <c r="K6207" s="43">
        <v>0.24573163025380607</v>
      </c>
      <c r="L6207">
        <v>0.50767153776019158</v>
      </c>
      <c r="M6207">
        <v>0.65290616404381785</v>
      </c>
      <c r="N6207" s="44">
        <v>0.3764696758783459</v>
      </c>
      <c r="O6207" s="161"/>
      <c r="P6207" s="162"/>
      <c r="Q6207" s="162"/>
      <c r="R6207" s="163"/>
      <c r="S6207" s="161"/>
      <c r="V6207" s="163"/>
      <c r="W6207" s="164"/>
      <c r="X6207" s="164"/>
    </row>
    <row r="6208" spans="10:24" x14ac:dyDescent="0.25">
      <c r="J6208">
        <v>6205</v>
      </c>
      <c r="K6208" s="43">
        <v>0.65138343903464435</v>
      </c>
      <c r="L6208">
        <v>0.63895950965903126</v>
      </c>
      <c r="M6208">
        <v>0.648874047145372</v>
      </c>
      <c r="N6208" s="44">
        <v>0.76542895709393277</v>
      </c>
      <c r="O6208" s="161"/>
      <c r="P6208" s="162"/>
      <c r="Q6208" s="162"/>
      <c r="R6208" s="163"/>
      <c r="S6208" s="161"/>
      <c r="V6208" s="163"/>
      <c r="W6208" s="164"/>
      <c r="X6208" s="164"/>
    </row>
    <row r="6209" spans="10:24" x14ac:dyDescent="0.25">
      <c r="J6209">
        <v>6206</v>
      </c>
      <c r="K6209" s="43">
        <v>0.12472754966510613</v>
      </c>
      <c r="L6209">
        <v>0.87098166930143783</v>
      </c>
      <c r="M6209">
        <v>0.19110086433747575</v>
      </c>
      <c r="N6209" s="44">
        <v>0.71621588001597492</v>
      </c>
      <c r="O6209" s="161"/>
      <c r="P6209" s="162"/>
      <c r="Q6209" s="162"/>
      <c r="R6209" s="163"/>
      <c r="S6209" s="161"/>
      <c r="V6209" s="163"/>
      <c r="W6209" s="164"/>
      <c r="X6209" s="164"/>
    </row>
    <row r="6210" spans="10:24" x14ac:dyDescent="0.25">
      <c r="J6210">
        <v>6207</v>
      </c>
      <c r="K6210" s="43">
        <v>0.77884563675940854</v>
      </c>
      <c r="L6210">
        <v>0.84196914615891683</v>
      </c>
      <c r="M6210">
        <v>0.46716567302884437</v>
      </c>
      <c r="N6210" s="44">
        <v>0.19264775479311291</v>
      </c>
      <c r="O6210" s="161"/>
      <c r="P6210" s="162"/>
      <c r="Q6210" s="162"/>
      <c r="R6210" s="163"/>
      <c r="S6210" s="161"/>
      <c r="V6210" s="163"/>
      <c r="W6210" s="164"/>
      <c r="X6210" s="164"/>
    </row>
    <row r="6211" spans="10:24" x14ac:dyDescent="0.25">
      <c r="J6211">
        <v>6208</v>
      </c>
      <c r="K6211" s="43">
        <v>8.4211155530053983E-2</v>
      </c>
      <c r="L6211">
        <v>0.4824783384127912</v>
      </c>
      <c r="M6211">
        <v>0.76470248092149751</v>
      </c>
      <c r="N6211" s="44">
        <v>0.99099663533539695</v>
      </c>
      <c r="O6211" s="161"/>
      <c r="P6211" s="162"/>
      <c r="Q6211" s="162"/>
      <c r="R6211" s="163"/>
      <c r="S6211" s="161"/>
      <c r="V6211" s="163"/>
      <c r="W6211" s="164"/>
      <c r="X6211" s="164"/>
    </row>
    <row r="6212" spans="10:24" x14ac:dyDescent="0.25">
      <c r="J6212">
        <v>6209</v>
      </c>
      <c r="K6212" s="43">
        <v>0.71250865318143597</v>
      </c>
      <c r="L6212">
        <v>0.95763853924823084</v>
      </c>
      <c r="M6212">
        <v>0.69130030033353007</v>
      </c>
      <c r="N6212" s="44">
        <v>0.97443271347592753</v>
      </c>
      <c r="O6212" s="161"/>
      <c r="P6212" s="162"/>
      <c r="Q6212" s="162"/>
      <c r="R6212" s="163"/>
      <c r="S6212" s="161"/>
      <c r="V6212" s="163"/>
      <c r="W6212" s="164"/>
      <c r="X6212" s="164"/>
    </row>
    <row r="6213" spans="10:24" x14ac:dyDescent="0.25">
      <c r="J6213">
        <v>6210</v>
      </c>
      <c r="K6213" s="43">
        <v>0.1748766640395647</v>
      </c>
      <c r="L6213">
        <v>0.6281860237822835</v>
      </c>
      <c r="M6213">
        <v>5.9681650077655468E-2</v>
      </c>
      <c r="N6213" s="44">
        <v>0.10871770938939518</v>
      </c>
      <c r="O6213" s="161"/>
      <c r="P6213" s="162"/>
      <c r="Q6213" s="162"/>
      <c r="R6213" s="163"/>
      <c r="S6213" s="161"/>
      <c r="V6213" s="163"/>
      <c r="W6213" s="164"/>
      <c r="X6213" s="164"/>
    </row>
    <row r="6214" spans="10:24" x14ac:dyDescent="0.25">
      <c r="J6214">
        <v>6211</v>
      </c>
      <c r="K6214" s="43">
        <v>0.48668709063837423</v>
      </c>
      <c r="L6214">
        <v>0.5331416832171485</v>
      </c>
      <c r="M6214">
        <v>5.7332991599145733E-2</v>
      </c>
      <c r="N6214" s="44">
        <v>0.83810857198968869</v>
      </c>
      <c r="O6214" s="161"/>
      <c r="P6214" s="162"/>
      <c r="Q6214" s="162"/>
      <c r="R6214" s="163"/>
      <c r="S6214" s="161"/>
      <c r="V6214" s="163"/>
      <c r="W6214" s="164"/>
      <c r="X6214" s="164"/>
    </row>
    <row r="6215" spans="10:24" x14ac:dyDescent="0.25">
      <c r="J6215">
        <v>6212</v>
      </c>
      <c r="K6215" s="43">
        <v>0.74601781246827858</v>
      </c>
      <c r="L6215">
        <v>6.0903702146642646E-2</v>
      </c>
      <c r="M6215">
        <v>0.87829616191353221</v>
      </c>
      <c r="N6215" s="44">
        <v>0.25955124553744213</v>
      </c>
      <c r="O6215" s="161"/>
      <c r="P6215" s="162"/>
      <c r="Q6215" s="162"/>
      <c r="R6215" s="163"/>
      <c r="S6215" s="161"/>
      <c r="V6215" s="163"/>
      <c r="W6215" s="164"/>
      <c r="X6215" s="164"/>
    </row>
    <row r="6216" spans="10:24" x14ac:dyDescent="0.25">
      <c r="J6216">
        <v>6213</v>
      </c>
      <c r="K6216" s="43">
        <v>0.68790250317880841</v>
      </c>
      <c r="L6216">
        <v>0.658157011611328</v>
      </c>
      <c r="M6216">
        <v>0.64161996268172095</v>
      </c>
      <c r="N6216" s="44">
        <v>2.3065595404028416E-2</v>
      </c>
      <c r="O6216" s="161"/>
      <c r="P6216" s="162"/>
      <c r="Q6216" s="162"/>
      <c r="R6216" s="163"/>
      <c r="S6216" s="161"/>
      <c r="V6216" s="163"/>
      <c r="W6216" s="164"/>
      <c r="X6216" s="164"/>
    </row>
    <row r="6217" spans="10:24" x14ac:dyDescent="0.25">
      <c r="J6217">
        <v>6214</v>
      </c>
      <c r="K6217" s="43">
        <v>0.79690141273883985</v>
      </c>
      <c r="L6217">
        <v>0.52329062461545095</v>
      </c>
      <c r="M6217">
        <v>0.99033013449733931</v>
      </c>
      <c r="N6217" s="44">
        <v>0.59103658865081887</v>
      </c>
      <c r="O6217" s="161"/>
      <c r="P6217" s="162"/>
      <c r="Q6217" s="162"/>
      <c r="R6217" s="163"/>
      <c r="S6217" s="161"/>
      <c r="V6217" s="163"/>
      <c r="W6217" s="164"/>
      <c r="X6217" s="164"/>
    </row>
    <row r="6218" spans="10:24" x14ac:dyDescent="0.25">
      <c r="J6218">
        <v>6215</v>
      </c>
      <c r="K6218" s="43">
        <v>0.51363898318572054</v>
      </c>
      <c r="L6218">
        <v>0.57517655484393149</v>
      </c>
      <c r="M6218">
        <v>0.8165962945511519</v>
      </c>
      <c r="N6218" s="44">
        <v>0.35141503222871762</v>
      </c>
      <c r="O6218" s="161"/>
      <c r="P6218" s="162"/>
      <c r="Q6218" s="162"/>
      <c r="R6218" s="163"/>
      <c r="S6218" s="161"/>
      <c r="V6218" s="163"/>
      <c r="W6218" s="164"/>
      <c r="X6218" s="164"/>
    </row>
    <row r="6219" spans="10:24" x14ac:dyDescent="0.25">
      <c r="J6219">
        <v>6216</v>
      </c>
      <c r="K6219" s="43">
        <v>0.34192679284067673</v>
      </c>
      <c r="L6219">
        <v>0.68978666387015219</v>
      </c>
      <c r="M6219">
        <v>0.38108440625851669</v>
      </c>
      <c r="N6219" s="44">
        <v>0.37596989116277268</v>
      </c>
      <c r="O6219" s="161"/>
      <c r="P6219" s="162"/>
      <c r="Q6219" s="162"/>
      <c r="R6219" s="163"/>
      <c r="S6219" s="161"/>
      <c r="V6219" s="163"/>
      <c r="W6219" s="164"/>
      <c r="X6219" s="164"/>
    </row>
    <row r="6220" spans="10:24" x14ac:dyDescent="0.25">
      <c r="J6220">
        <v>6217</v>
      </c>
      <c r="K6220" s="43">
        <v>0.78543466947698437</v>
      </c>
      <c r="L6220">
        <v>0.91987002220184766</v>
      </c>
      <c r="M6220">
        <v>0.37721372170462553</v>
      </c>
      <c r="N6220" s="44">
        <v>0.44144382370688373</v>
      </c>
      <c r="O6220" s="161"/>
      <c r="P6220" s="162"/>
      <c r="Q6220" s="162"/>
      <c r="R6220" s="163"/>
      <c r="S6220" s="161"/>
      <c r="V6220" s="163"/>
      <c r="W6220" s="164"/>
      <c r="X6220" s="164"/>
    </row>
    <row r="6221" spans="10:24" x14ac:dyDescent="0.25">
      <c r="J6221">
        <v>6218</v>
      </c>
      <c r="K6221" s="43">
        <v>0.48066234550980413</v>
      </c>
      <c r="L6221">
        <v>0.41374372758368927</v>
      </c>
      <c r="M6221">
        <v>0.80775390602916075</v>
      </c>
      <c r="N6221" s="44">
        <v>0.73251191508553903</v>
      </c>
      <c r="O6221" s="161"/>
      <c r="P6221" s="162"/>
      <c r="Q6221" s="162"/>
      <c r="R6221" s="163"/>
      <c r="S6221" s="161"/>
      <c r="V6221" s="163"/>
      <c r="W6221" s="164"/>
      <c r="X6221" s="164"/>
    </row>
    <row r="6222" spans="10:24" x14ac:dyDescent="0.25">
      <c r="J6222">
        <v>6219</v>
      </c>
      <c r="K6222" s="43">
        <v>0.73021394758217761</v>
      </c>
      <c r="L6222">
        <v>0.98881326326604368</v>
      </c>
      <c r="M6222">
        <v>0.56353581602612413</v>
      </c>
      <c r="N6222" s="44">
        <v>0.46791097526105374</v>
      </c>
      <c r="O6222" s="161"/>
      <c r="P6222" s="162"/>
      <c r="Q6222" s="162"/>
      <c r="R6222" s="163"/>
      <c r="S6222" s="161"/>
      <c r="V6222" s="163"/>
      <c r="W6222" s="164"/>
      <c r="X6222" s="164"/>
    </row>
    <row r="6223" spans="10:24" x14ac:dyDescent="0.25">
      <c r="J6223">
        <v>6220</v>
      </c>
      <c r="K6223" s="43">
        <v>0.37832531964218097</v>
      </c>
      <c r="L6223">
        <v>7.9004417195743804E-2</v>
      </c>
      <c r="M6223">
        <v>5.0169103658355807E-2</v>
      </c>
      <c r="N6223" s="44">
        <v>0.42774821165844623</v>
      </c>
      <c r="O6223" s="161"/>
      <c r="P6223" s="162"/>
      <c r="Q6223" s="162"/>
      <c r="R6223" s="163"/>
      <c r="S6223" s="161"/>
      <c r="V6223" s="163"/>
      <c r="W6223" s="164"/>
      <c r="X6223" s="164"/>
    </row>
    <row r="6224" spans="10:24" x14ac:dyDescent="0.25">
      <c r="J6224">
        <v>6221</v>
      </c>
      <c r="K6224" s="43">
        <v>0.10783503204785827</v>
      </c>
      <c r="L6224">
        <v>0.92791164992590347</v>
      </c>
      <c r="M6224">
        <v>0.43357349678398216</v>
      </c>
      <c r="N6224" s="44">
        <v>0.34331138748698831</v>
      </c>
      <c r="O6224" s="161"/>
      <c r="P6224" s="162"/>
      <c r="Q6224" s="162"/>
      <c r="R6224" s="163"/>
      <c r="S6224" s="161"/>
      <c r="V6224" s="163"/>
      <c r="W6224" s="164"/>
      <c r="X6224" s="164"/>
    </row>
    <row r="6225" spans="10:24" x14ac:dyDescent="0.25">
      <c r="J6225">
        <v>6222</v>
      </c>
      <c r="K6225" s="43">
        <v>0.53489589229314749</v>
      </c>
      <c r="L6225">
        <v>3.3562022962595806E-2</v>
      </c>
      <c r="M6225">
        <v>0.62813491624515294</v>
      </c>
      <c r="N6225" s="44">
        <v>0.6838810237841364</v>
      </c>
      <c r="O6225" s="161"/>
      <c r="P6225" s="162"/>
      <c r="Q6225" s="162"/>
      <c r="R6225" s="163"/>
      <c r="S6225" s="161"/>
      <c r="V6225" s="163"/>
      <c r="W6225" s="164"/>
      <c r="X6225" s="164"/>
    </row>
    <row r="6226" spans="10:24" x14ac:dyDescent="0.25">
      <c r="J6226">
        <v>6223</v>
      </c>
      <c r="K6226" s="43">
        <v>0.98844543799806883</v>
      </c>
      <c r="L6226">
        <v>0.16720677281242713</v>
      </c>
      <c r="M6226">
        <v>1.1507165247369944E-2</v>
      </c>
      <c r="N6226" s="44">
        <v>8.153897055577275E-2</v>
      </c>
      <c r="O6226" s="161"/>
      <c r="P6226" s="162"/>
      <c r="Q6226" s="162"/>
      <c r="R6226" s="163"/>
      <c r="S6226" s="161"/>
      <c r="V6226" s="163"/>
      <c r="W6226" s="164"/>
      <c r="X6226" s="164"/>
    </row>
    <row r="6227" spans="10:24" x14ac:dyDescent="0.25">
      <c r="J6227">
        <v>6224</v>
      </c>
      <c r="K6227" s="43">
        <v>0.16314071563528165</v>
      </c>
      <c r="L6227">
        <v>0.33606871038655661</v>
      </c>
      <c r="M6227">
        <v>0.2565417101505918</v>
      </c>
      <c r="N6227" s="44">
        <v>0.39562099464207712</v>
      </c>
      <c r="O6227" s="161"/>
      <c r="P6227" s="162"/>
      <c r="Q6227" s="162"/>
      <c r="R6227" s="163"/>
      <c r="S6227" s="161"/>
      <c r="V6227" s="163"/>
      <c r="W6227" s="164"/>
      <c r="X6227" s="164"/>
    </row>
    <row r="6228" spans="10:24" x14ac:dyDescent="0.25">
      <c r="J6228">
        <v>6225</v>
      </c>
      <c r="K6228" s="43">
        <v>0.25562682230362999</v>
      </c>
      <c r="L6228">
        <v>0.84427531586744731</v>
      </c>
      <c r="M6228">
        <v>0.63284268985317971</v>
      </c>
      <c r="N6228" s="44">
        <v>0.88949322005139031</v>
      </c>
      <c r="O6228" s="161"/>
      <c r="P6228" s="162"/>
      <c r="Q6228" s="162"/>
      <c r="R6228" s="163"/>
      <c r="S6228" s="161"/>
      <c r="V6228" s="163"/>
      <c r="W6228" s="164"/>
      <c r="X6228" s="164"/>
    </row>
    <row r="6229" spans="10:24" x14ac:dyDescent="0.25">
      <c r="J6229">
        <v>6226</v>
      </c>
      <c r="K6229" s="43">
        <v>0.84261458993488791</v>
      </c>
      <c r="L6229">
        <v>0.43235325709540295</v>
      </c>
      <c r="M6229">
        <v>0.54833043516984203</v>
      </c>
      <c r="N6229" s="44">
        <v>0.502628488478018</v>
      </c>
      <c r="O6229" s="161"/>
      <c r="P6229" s="162"/>
      <c r="Q6229" s="162"/>
      <c r="R6229" s="163"/>
      <c r="S6229" s="161"/>
      <c r="V6229" s="163"/>
      <c r="W6229" s="164"/>
      <c r="X6229" s="164"/>
    </row>
    <row r="6230" spans="10:24" x14ac:dyDescent="0.25">
      <c r="J6230">
        <v>6227</v>
      </c>
      <c r="K6230" s="43">
        <v>0.60076884683857756</v>
      </c>
      <c r="L6230">
        <v>6.3051414400236094E-2</v>
      </c>
      <c r="M6230">
        <v>0.34782795104253517</v>
      </c>
      <c r="N6230" s="44">
        <v>0.73485212910976594</v>
      </c>
      <c r="O6230" s="161"/>
      <c r="P6230" s="162"/>
      <c r="Q6230" s="162"/>
      <c r="R6230" s="163"/>
      <c r="S6230" s="161"/>
      <c r="V6230" s="163"/>
      <c r="W6230" s="164"/>
      <c r="X6230" s="164"/>
    </row>
    <row r="6231" spans="10:24" x14ac:dyDescent="0.25">
      <c r="J6231">
        <v>6228</v>
      </c>
      <c r="K6231" s="43">
        <v>0.23092414594298416</v>
      </c>
      <c r="L6231">
        <v>0.46140151456091427</v>
      </c>
      <c r="M6231">
        <v>0.98317487696761841</v>
      </c>
      <c r="N6231" s="44">
        <v>0.19747353219212693</v>
      </c>
      <c r="O6231" s="161"/>
      <c r="P6231" s="162"/>
      <c r="Q6231" s="162"/>
      <c r="R6231" s="163"/>
      <c r="S6231" s="161"/>
      <c r="V6231" s="163"/>
      <c r="W6231" s="164"/>
      <c r="X6231" s="164"/>
    </row>
    <row r="6232" spans="10:24" x14ac:dyDescent="0.25">
      <c r="J6232">
        <v>6229</v>
      </c>
      <c r="K6232" s="43">
        <v>0.84415551171647307</v>
      </c>
      <c r="L6232">
        <v>0.49981445855765527</v>
      </c>
      <c r="M6232">
        <v>0.24936328384741602</v>
      </c>
      <c r="N6232" s="44">
        <v>0.59627510307803988</v>
      </c>
      <c r="O6232" s="161"/>
      <c r="P6232" s="162"/>
      <c r="Q6232" s="162"/>
      <c r="R6232" s="163"/>
      <c r="S6232" s="161"/>
      <c r="V6232" s="163"/>
      <c r="W6232" s="164"/>
      <c r="X6232" s="164"/>
    </row>
    <row r="6233" spans="10:24" x14ac:dyDescent="0.25">
      <c r="J6233">
        <v>6230</v>
      </c>
      <c r="K6233" s="43">
        <v>0.96504125148967757</v>
      </c>
      <c r="L6233">
        <v>0.90997353534584524</v>
      </c>
      <c r="M6233">
        <v>0.92154082685653704</v>
      </c>
      <c r="N6233" s="44">
        <v>0.94172525992963707</v>
      </c>
      <c r="O6233" s="161"/>
      <c r="P6233" s="162"/>
      <c r="Q6233" s="162"/>
      <c r="R6233" s="163"/>
      <c r="S6233" s="161"/>
      <c r="V6233" s="163"/>
      <c r="W6233" s="164"/>
      <c r="X6233" s="164"/>
    </row>
    <row r="6234" spans="10:24" x14ac:dyDescent="0.25">
      <c r="J6234">
        <v>6231</v>
      </c>
      <c r="K6234" s="43">
        <v>0.79534284670120381</v>
      </c>
      <c r="L6234">
        <v>0.48993272965227341</v>
      </c>
      <c r="M6234">
        <v>0.22038029208345877</v>
      </c>
      <c r="N6234" s="44">
        <v>0.80740374531107473</v>
      </c>
      <c r="O6234" s="161"/>
      <c r="P6234" s="162"/>
      <c r="Q6234" s="162"/>
      <c r="R6234" s="163"/>
      <c r="S6234" s="161"/>
      <c r="V6234" s="163"/>
      <c r="W6234" s="164"/>
      <c r="X6234" s="164"/>
    </row>
    <row r="6235" spans="10:24" x14ac:dyDescent="0.25">
      <c r="J6235">
        <v>6232</v>
      </c>
      <c r="K6235" s="43">
        <v>0.41488865173420819</v>
      </c>
      <c r="L6235">
        <v>0.56144682900919562</v>
      </c>
      <c r="M6235">
        <v>0.93198185216410667</v>
      </c>
      <c r="N6235" s="44">
        <v>0.41962687255023334</v>
      </c>
      <c r="O6235" s="161"/>
      <c r="P6235" s="162"/>
      <c r="Q6235" s="162"/>
      <c r="R6235" s="163"/>
      <c r="S6235" s="161"/>
      <c r="V6235" s="163"/>
      <c r="W6235" s="164"/>
      <c r="X6235" s="164"/>
    </row>
    <row r="6236" spans="10:24" x14ac:dyDescent="0.25">
      <c r="J6236">
        <v>6233</v>
      </c>
      <c r="K6236" s="43">
        <v>0.94805710561768008</v>
      </c>
      <c r="L6236">
        <v>0.54695972015594341</v>
      </c>
      <c r="M6236">
        <v>0.45732471337699687</v>
      </c>
      <c r="N6236" s="44">
        <v>9.5004121072973069E-2</v>
      </c>
      <c r="O6236" s="161"/>
      <c r="P6236" s="162"/>
      <c r="Q6236" s="162"/>
      <c r="R6236" s="163"/>
      <c r="S6236" s="161"/>
      <c r="V6236" s="163"/>
      <c r="W6236" s="164"/>
      <c r="X6236" s="164"/>
    </row>
    <row r="6237" spans="10:24" x14ac:dyDescent="0.25">
      <c r="J6237">
        <v>6234</v>
      </c>
      <c r="K6237" s="43">
        <v>0.39185090231918007</v>
      </c>
      <c r="L6237">
        <v>0.32943727403178502</v>
      </c>
      <c r="M6237">
        <v>4.0234517498339839E-3</v>
      </c>
      <c r="N6237" s="44">
        <v>0.43784954734794324</v>
      </c>
      <c r="O6237" s="161"/>
      <c r="P6237" s="162"/>
      <c r="Q6237" s="162"/>
      <c r="R6237" s="163"/>
      <c r="S6237" s="161"/>
      <c r="V6237" s="163"/>
      <c r="W6237" s="164"/>
      <c r="X6237" s="164"/>
    </row>
    <row r="6238" spans="10:24" x14ac:dyDescent="0.25">
      <c r="J6238">
        <v>6235</v>
      </c>
      <c r="K6238" s="43">
        <v>0.55471197119262194</v>
      </c>
      <c r="L6238">
        <v>0.79083874930833042</v>
      </c>
      <c r="M6238">
        <v>0.61741504415505</v>
      </c>
      <c r="N6238" s="44">
        <v>0.45708046009231584</v>
      </c>
      <c r="O6238" s="161"/>
      <c r="P6238" s="162"/>
      <c r="Q6238" s="162"/>
      <c r="R6238" s="163"/>
      <c r="S6238" s="161"/>
      <c r="V6238" s="163"/>
      <c r="W6238" s="164"/>
      <c r="X6238" s="164"/>
    </row>
    <row r="6239" spans="10:24" x14ac:dyDescent="0.25">
      <c r="J6239">
        <v>6236</v>
      </c>
      <c r="K6239" s="43">
        <v>0.89846198938789013</v>
      </c>
      <c r="L6239">
        <v>0.24159709388837369</v>
      </c>
      <c r="M6239">
        <v>0.35356781346139832</v>
      </c>
      <c r="N6239" s="44">
        <v>2.4842666949870584E-2</v>
      </c>
      <c r="O6239" s="161"/>
      <c r="P6239" s="162"/>
      <c r="Q6239" s="162"/>
      <c r="R6239" s="163"/>
      <c r="S6239" s="161"/>
      <c r="V6239" s="163"/>
      <c r="W6239" s="164"/>
      <c r="X6239" s="164"/>
    </row>
    <row r="6240" spans="10:24" x14ac:dyDescent="0.25">
      <c r="J6240">
        <v>6237</v>
      </c>
      <c r="K6240" s="43">
        <v>0.81194918314487385</v>
      </c>
      <c r="L6240">
        <v>0.52565437106873358</v>
      </c>
      <c r="M6240">
        <v>0.68109286434809635</v>
      </c>
      <c r="N6240" s="44">
        <v>0.76137388390724348</v>
      </c>
      <c r="O6240" s="161"/>
      <c r="P6240" s="162"/>
      <c r="Q6240" s="162"/>
      <c r="R6240" s="163"/>
      <c r="S6240" s="161"/>
      <c r="V6240" s="163"/>
      <c r="W6240" s="164"/>
      <c r="X6240" s="164"/>
    </row>
    <row r="6241" spans="10:24" x14ac:dyDescent="0.25">
      <c r="J6241">
        <v>6238</v>
      </c>
      <c r="K6241" s="43">
        <v>0.82937557514044635</v>
      </c>
      <c r="L6241">
        <v>0.10433835132217173</v>
      </c>
      <c r="M6241">
        <v>0.80824691041044461</v>
      </c>
      <c r="N6241" s="44">
        <v>0.27636946104596483</v>
      </c>
      <c r="O6241" s="161"/>
      <c r="P6241" s="162"/>
      <c r="Q6241" s="162"/>
      <c r="R6241" s="163"/>
      <c r="S6241" s="161"/>
      <c r="V6241" s="163"/>
      <c r="W6241" s="164"/>
      <c r="X6241" s="164"/>
    </row>
    <row r="6242" spans="10:24" x14ac:dyDescent="0.25">
      <c r="J6242">
        <v>6239</v>
      </c>
      <c r="K6242" s="43">
        <v>0.88071336110721321</v>
      </c>
      <c r="L6242">
        <v>0.10437102724640446</v>
      </c>
      <c r="M6242">
        <v>0.25315572508593143</v>
      </c>
      <c r="N6242" s="44">
        <v>0.55881114235062079</v>
      </c>
      <c r="O6242" s="161"/>
      <c r="P6242" s="162"/>
      <c r="Q6242" s="162"/>
      <c r="R6242" s="163"/>
      <c r="S6242" s="161"/>
      <c r="V6242" s="163"/>
      <c r="W6242" s="164"/>
      <c r="X6242" s="164"/>
    </row>
    <row r="6243" spans="10:24" x14ac:dyDescent="0.25">
      <c r="J6243">
        <v>6240</v>
      </c>
      <c r="K6243" s="43">
        <v>0.51026615110188467</v>
      </c>
      <c r="L6243">
        <v>0.49200339243469415</v>
      </c>
      <c r="M6243">
        <v>0.13102228271742433</v>
      </c>
      <c r="N6243" s="44">
        <v>0.9527418425063725</v>
      </c>
      <c r="O6243" s="161"/>
      <c r="P6243" s="162"/>
      <c r="Q6243" s="162"/>
      <c r="R6243" s="163"/>
      <c r="S6243" s="161"/>
      <c r="V6243" s="163"/>
      <c r="W6243" s="164"/>
      <c r="X6243" s="164"/>
    </row>
    <row r="6244" spans="10:24" x14ac:dyDescent="0.25">
      <c r="J6244">
        <v>6241</v>
      </c>
      <c r="K6244" s="43">
        <v>6.2707284858570578E-2</v>
      </c>
      <c r="L6244">
        <v>0.50254901102369465</v>
      </c>
      <c r="M6244">
        <v>0.76176834953902206</v>
      </c>
      <c r="N6244" s="44">
        <v>0.25144108923329211</v>
      </c>
      <c r="O6244" s="161"/>
      <c r="P6244" s="162"/>
      <c r="Q6244" s="162"/>
      <c r="R6244" s="163"/>
      <c r="S6244" s="161"/>
      <c r="V6244" s="163"/>
      <c r="W6244" s="164"/>
      <c r="X6244" s="164"/>
    </row>
    <row r="6245" spans="10:24" x14ac:dyDescent="0.25">
      <c r="J6245">
        <v>6242</v>
      </c>
      <c r="K6245" s="43">
        <v>0.12027603033722123</v>
      </c>
      <c r="L6245">
        <v>0.62034865628024882</v>
      </c>
      <c r="M6245">
        <v>0.89938920199776806</v>
      </c>
      <c r="N6245" s="44">
        <v>0.67577852394465732</v>
      </c>
      <c r="O6245" s="161"/>
      <c r="P6245" s="162"/>
      <c r="Q6245" s="162"/>
      <c r="R6245" s="163"/>
      <c r="S6245" s="161"/>
      <c r="V6245" s="163"/>
      <c r="W6245" s="164"/>
      <c r="X6245" s="164"/>
    </row>
    <row r="6246" spans="10:24" x14ac:dyDescent="0.25">
      <c r="J6246">
        <v>6243</v>
      </c>
      <c r="K6246" s="43">
        <v>0.58046566883592143</v>
      </c>
      <c r="L6246">
        <v>9.6636110572779321E-2</v>
      </c>
      <c r="M6246">
        <v>0.76641550499474587</v>
      </c>
      <c r="N6246" s="44">
        <v>0.38686913087072949</v>
      </c>
      <c r="O6246" s="161"/>
      <c r="P6246" s="162"/>
      <c r="Q6246" s="162"/>
      <c r="R6246" s="163"/>
      <c r="S6246" s="161"/>
      <c r="V6246" s="163"/>
      <c r="W6246" s="164"/>
      <c r="X6246" s="164"/>
    </row>
    <row r="6247" spans="10:24" x14ac:dyDescent="0.25">
      <c r="J6247">
        <v>6244</v>
      </c>
      <c r="K6247" s="43">
        <v>7.9422726407949118E-2</v>
      </c>
      <c r="L6247">
        <v>0.29295547519261544</v>
      </c>
      <c r="M6247">
        <v>0.27883067780290505</v>
      </c>
      <c r="N6247" s="44">
        <v>0.95622316336354107</v>
      </c>
      <c r="O6247" s="161"/>
      <c r="P6247" s="162"/>
      <c r="Q6247" s="162"/>
      <c r="R6247" s="163"/>
      <c r="S6247" s="161"/>
      <c r="V6247" s="163"/>
      <c r="W6247" s="164"/>
      <c r="X6247" s="164"/>
    </row>
    <row r="6248" spans="10:24" x14ac:dyDescent="0.25">
      <c r="J6248">
        <v>6245</v>
      </c>
      <c r="K6248" s="43">
        <v>0.21514510215786842</v>
      </c>
      <c r="L6248">
        <v>0.74292804600537932</v>
      </c>
      <c r="M6248">
        <v>0.32560673284484876</v>
      </c>
      <c r="N6248" s="44">
        <v>0.23901140352542161</v>
      </c>
      <c r="O6248" s="161"/>
      <c r="P6248" s="162"/>
      <c r="Q6248" s="162"/>
      <c r="R6248" s="163"/>
      <c r="S6248" s="161"/>
      <c r="V6248" s="163"/>
      <c r="W6248" s="164"/>
      <c r="X6248" s="164"/>
    </row>
    <row r="6249" spans="10:24" x14ac:dyDescent="0.25">
      <c r="J6249">
        <v>6246</v>
      </c>
      <c r="K6249" s="43">
        <v>9.7967955743036628E-2</v>
      </c>
      <c r="L6249">
        <v>0.3199386218982635</v>
      </c>
      <c r="M6249">
        <v>0.80673730731077031</v>
      </c>
      <c r="N6249" s="44">
        <v>0.76436209702821623</v>
      </c>
      <c r="O6249" s="161"/>
      <c r="P6249" s="162"/>
      <c r="Q6249" s="162"/>
      <c r="R6249" s="163"/>
      <c r="S6249" s="161"/>
      <c r="V6249" s="163"/>
      <c r="W6249" s="164"/>
      <c r="X6249" s="164"/>
    </row>
    <row r="6250" spans="10:24" x14ac:dyDescent="0.25">
      <c r="J6250">
        <v>6247</v>
      </c>
      <c r="K6250" s="43">
        <v>1.2688659962436954E-2</v>
      </c>
      <c r="L6250">
        <v>0.20803606330560409</v>
      </c>
      <c r="M6250">
        <v>0.10170892176492774</v>
      </c>
      <c r="N6250" s="44">
        <v>0.19683171951810419</v>
      </c>
      <c r="O6250" s="161"/>
      <c r="P6250" s="162"/>
      <c r="Q6250" s="162"/>
      <c r="R6250" s="163"/>
      <c r="S6250" s="161"/>
      <c r="V6250" s="163"/>
      <c r="W6250" s="164"/>
      <c r="X6250" s="164"/>
    </row>
    <row r="6251" spans="10:24" x14ac:dyDescent="0.25">
      <c r="J6251">
        <v>6248</v>
      </c>
      <c r="K6251" s="43">
        <v>0.12469601474508329</v>
      </c>
      <c r="L6251">
        <v>0.33575613124788728</v>
      </c>
      <c r="M6251">
        <v>0.18995556977337624</v>
      </c>
      <c r="N6251" s="44">
        <v>0.90993883113010132</v>
      </c>
      <c r="O6251" s="161"/>
      <c r="P6251" s="162"/>
      <c r="Q6251" s="162"/>
      <c r="R6251" s="163"/>
      <c r="S6251" s="161"/>
      <c r="V6251" s="163"/>
      <c r="W6251" s="164"/>
      <c r="X6251" s="164"/>
    </row>
    <row r="6252" spans="10:24" x14ac:dyDescent="0.25">
      <c r="J6252">
        <v>6249</v>
      </c>
      <c r="K6252" s="43">
        <v>0.97493647949089801</v>
      </c>
      <c r="L6252">
        <v>0.19231622174207696</v>
      </c>
      <c r="M6252">
        <v>0.6993855586329295</v>
      </c>
      <c r="N6252" s="44">
        <v>0.44635916657361374</v>
      </c>
      <c r="O6252" s="161"/>
      <c r="P6252" s="162"/>
      <c r="Q6252" s="162"/>
      <c r="R6252" s="163"/>
      <c r="S6252" s="161"/>
      <c r="V6252" s="163"/>
      <c r="W6252" s="164"/>
      <c r="X6252" s="164"/>
    </row>
    <row r="6253" spans="10:24" x14ac:dyDescent="0.25">
      <c r="J6253">
        <v>6250</v>
      </c>
      <c r="K6253" s="43">
        <v>0.42481980944478559</v>
      </c>
      <c r="L6253">
        <v>0.32198309831100203</v>
      </c>
      <c r="M6253">
        <v>0.25836716464949616</v>
      </c>
      <c r="N6253" s="44">
        <v>0.15154876270347839</v>
      </c>
      <c r="O6253" s="161"/>
      <c r="P6253" s="162"/>
      <c r="Q6253" s="162"/>
      <c r="R6253" s="163"/>
      <c r="S6253" s="161"/>
      <c r="V6253" s="163"/>
      <c r="W6253" s="164"/>
      <c r="X6253" s="164"/>
    </row>
    <row r="6254" spans="10:24" x14ac:dyDescent="0.25">
      <c r="J6254">
        <v>6251</v>
      </c>
      <c r="K6254" s="43">
        <v>0.37087820961126283</v>
      </c>
      <c r="L6254">
        <v>0.60994512379458465</v>
      </c>
      <c r="M6254">
        <v>0.58269122030971565</v>
      </c>
      <c r="N6254" s="44">
        <v>0.7510837312629306</v>
      </c>
      <c r="O6254" s="161"/>
      <c r="P6254" s="162"/>
      <c r="Q6254" s="162"/>
      <c r="R6254" s="163"/>
      <c r="S6254" s="161"/>
      <c r="V6254" s="163"/>
      <c r="W6254" s="164"/>
      <c r="X6254" s="164"/>
    </row>
    <row r="6255" spans="10:24" x14ac:dyDescent="0.25">
      <c r="J6255">
        <v>6252</v>
      </c>
      <c r="K6255" s="43">
        <v>5.8364917741396738E-2</v>
      </c>
      <c r="L6255">
        <v>0.61743666305930189</v>
      </c>
      <c r="M6255">
        <v>0.51405336077676977</v>
      </c>
      <c r="N6255" s="44">
        <v>0.36299553191927281</v>
      </c>
      <c r="O6255" s="161"/>
      <c r="P6255" s="162"/>
      <c r="Q6255" s="162"/>
      <c r="R6255" s="163"/>
      <c r="S6255" s="161"/>
      <c r="V6255" s="163"/>
      <c r="W6255" s="164"/>
      <c r="X6255" s="164"/>
    </row>
    <row r="6256" spans="10:24" x14ac:dyDescent="0.25">
      <c r="J6256">
        <v>6253</v>
      </c>
      <c r="K6256" s="43">
        <v>0.69726536806034956</v>
      </c>
      <c r="L6256">
        <v>0.70063166682513689</v>
      </c>
      <c r="M6256">
        <v>9.8375611539216146E-2</v>
      </c>
      <c r="N6256" s="44">
        <v>0.85655586735440215</v>
      </c>
      <c r="O6256" s="161"/>
      <c r="P6256" s="162"/>
      <c r="Q6256" s="162"/>
      <c r="R6256" s="163"/>
      <c r="S6256" s="161"/>
      <c r="V6256" s="163"/>
      <c r="W6256" s="164"/>
      <c r="X6256" s="164"/>
    </row>
    <row r="6257" spans="10:24" x14ac:dyDescent="0.25">
      <c r="J6257">
        <v>6254</v>
      </c>
      <c r="K6257" s="43">
        <v>0.35935356387003714</v>
      </c>
      <c r="L6257">
        <v>0.48115830427202066</v>
      </c>
      <c r="M6257">
        <v>0.10195940259163994</v>
      </c>
      <c r="N6257" s="44">
        <v>0.73449075180575696</v>
      </c>
      <c r="O6257" s="161"/>
      <c r="P6257" s="162"/>
      <c r="Q6257" s="162"/>
      <c r="R6257" s="163"/>
      <c r="S6257" s="161"/>
      <c r="V6257" s="163"/>
      <c r="W6257" s="164"/>
      <c r="X6257" s="164"/>
    </row>
    <row r="6258" spans="10:24" x14ac:dyDescent="0.25">
      <c r="J6258">
        <v>6255</v>
      </c>
      <c r="K6258" s="43">
        <v>0.50243192844218398</v>
      </c>
      <c r="L6258">
        <v>0.1210811550809423</v>
      </c>
      <c r="M6258">
        <v>0.45927917389702799</v>
      </c>
      <c r="N6258" s="44">
        <v>0.87240343545172461</v>
      </c>
      <c r="O6258" s="161"/>
      <c r="P6258" s="162"/>
      <c r="Q6258" s="162"/>
      <c r="R6258" s="163"/>
      <c r="S6258" s="161"/>
      <c r="V6258" s="163"/>
      <c r="W6258" s="164"/>
      <c r="X6258" s="164"/>
    </row>
    <row r="6259" spans="10:24" x14ac:dyDescent="0.25">
      <c r="J6259">
        <v>6256</v>
      </c>
      <c r="K6259" s="43">
        <v>2.3281347387134943E-2</v>
      </c>
      <c r="L6259">
        <v>0.69478382474794487</v>
      </c>
      <c r="M6259">
        <v>0.51249734852474926</v>
      </c>
      <c r="N6259" s="44">
        <v>0.32577795121040165</v>
      </c>
      <c r="O6259" s="161"/>
      <c r="P6259" s="162"/>
      <c r="Q6259" s="162"/>
      <c r="R6259" s="163"/>
      <c r="S6259" s="161"/>
      <c r="V6259" s="163"/>
      <c r="W6259" s="164"/>
      <c r="X6259" s="164"/>
    </row>
    <row r="6260" spans="10:24" x14ac:dyDescent="0.25">
      <c r="J6260">
        <v>6257</v>
      </c>
      <c r="K6260" s="43">
        <v>0.11549190510786722</v>
      </c>
      <c r="L6260">
        <v>0.30060941257722074</v>
      </c>
      <c r="M6260">
        <v>0.25772181621004087</v>
      </c>
      <c r="N6260" s="44">
        <v>0.68342685272837911</v>
      </c>
      <c r="O6260" s="161"/>
      <c r="P6260" s="162"/>
      <c r="Q6260" s="162"/>
      <c r="R6260" s="163"/>
      <c r="S6260" s="161"/>
      <c r="V6260" s="163"/>
      <c r="W6260" s="164"/>
      <c r="X6260" s="164"/>
    </row>
    <row r="6261" spans="10:24" x14ac:dyDescent="0.25">
      <c r="J6261">
        <v>6258</v>
      </c>
      <c r="K6261" s="43">
        <v>0.38576726895254576</v>
      </c>
      <c r="L6261">
        <v>0.30805674478244205</v>
      </c>
      <c r="M6261">
        <v>0.30408806920182241</v>
      </c>
      <c r="N6261" s="44">
        <v>0.96345302935487842</v>
      </c>
      <c r="O6261" s="161"/>
      <c r="P6261" s="162"/>
      <c r="Q6261" s="162"/>
      <c r="R6261" s="163"/>
      <c r="S6261" s="161"/>
      <c r="V6261" s="163"/>
      <c r="W6261" s="164"/>
      <c r="X6261" s="164"/>
    </row>
    <row r="6262" spans="10:24" x14ac:dyDescent="0.25">
      <c r="J6262">
        <v>6259</v>
      </c>
      <c r="K6262" s="43">
        <v>0.34137337583242566</v>
      </c>
      <c r="L6262">
        <v>0.17629180125006816</v>
      </c>
      <c r="M6262">
        <v>0.84005079481221867</v>
      </c>
      <c r="N6262" s="44">
        <v>0.63914758335101463</v>
      </c>
      <c r="O6262" s="161"/>
      <c r="P6262" s="162"/>
      <c r="Q6262" s="162"/>
      <c r="R6262" s="163"/>
      <c r="S6262" s="161"/>
      <c r="V6262" s="163"/>
      <c r="W6262" s="164"/>
      <c r="X6262" s="164"/>
    </row>
    <row r="6263" spans="10:24" x14ac:dyDescent="0.25">
      <c r="J6263">
        <v>6260</v>
      </c>
      <c r="K6263" s="43">
        <v>0.15906031469850934</v>
      </c>
      <c r="L6263">
        <v>0.14380405006736596</v>
      </c>
      <c r="M6263">
        <v>0.44049882361708614</v>
      </c>
      <c r="N6263" s="44">
        <v>0.95220195835488119</v>
      </c>
      <c r="O6263" s="161"/>
      <c r="P6263" s="162"/>
      <c r="Q6263" s="162"/>
      <c r="R6263" s="163"/>
      <c r="S6263" s="161"/>
      <c r="V6263" s="163"/>
      <c r="W6263" s="164"/>
      <c r="X6263" s="164"/>
    </row>
    <row r="6264" spans="10:24" x14ac:dyDescent="0.25">
      <c r="J6264">
        <v>6261</v>
      </c>
      <c r="K6264" s="43">
        <v>0.75991533637716724</v>
      </c>
      <c r="L6264">
        <v>0.29864177863577812</v>
      </c>
      <c r="M6264">
        <v>0.90488822866930774</v>
      </c>
      <c r="N6264" s="44">
        <v>0.6683546697367081</v>
      </c>
      <c r="O6264" s="161"/>
      <c r="P6264" s="162"/>
      <c r="Q6264" s="162"/>
      <c r="R6264" s="163"/>
      <c r="S6264" s="161"/>
      <c r="V6264" s="163"/>
      <c r="W6264" s="164"/>
      <c r="X6264" s="164"/>
    </row>
    <row r="6265" spans="10:24" x14ac:dyDescent="0.25">
      <c r="J6265">
        <v>6262</v>
      </c>
      <c r="K6265" s="43">
        <v>0.24628580723423266</v>
      </c>
      <c r="L6265">
        <v>0.2032614153319392</v>
      </c>
      <c r="M6265">
        <v>0.97290718591571113</v>
      </c>
      <c r="N6265" s="44">
        <v>0.44764898876067083</v>
      </c>
      <c r="O6265" s="161"/>
      <c r="P6265" s="162"/>
      <c r="Q6265" s="162"/>
      <c r="R6265" s="163"/>
      <c r="S6265" s="161"/>
      <c r="V6265" s="163"/>
      <c r="W6265" s="164"/>
      <c r="X6265" s="164"/>
    </row>
    <row r="6266" spans="10:24" x14ac:dyDescent="0.25">
      <c r="J6266">
        <v>6263</v>
      </c>
      <c r="K6266" s="43">
        <v>0.17316843363391066</v>
      </c>
      <c r="L6266">
        <v>0.17935187086206705</v>
      </c>
      <c r="M6266">
        <v>0.63985410464624692</v>
      </c>
      <c r="N6266" s="44">
        <v>0.72021245008872625</v>
      </c>
      <c r="O6266" s="161"/>
      <c r="P6266" s="162"/>
      <c r="Q6266" s="162"/>
      <c r="R6266" s="163"/>
      <c r="S6266" s="161"/>
      <c r="V6266" s="163"/>
      <c r="W6266" s="164"/>
      <c r="X6266" s="164"/>
    </row>
    <row r="6267" spans="10:24" x14ac:dyDescent="0.25">
      <c r="J6267">
        <v>6264</v>
      </c>
      <c r="K6267" s="43">
        <v>0.47083382909064808</v>
      </c>
      <c r="L6267">
        <v>0.80445575774923073</v>
      </c>
      <c r="M6267">
        <v>0.27725416264132574</v>
      </c>
      <c r="N6267" s="44">
        <v>0.1748583568274289</v>
      </c>
      <c r="O6267" s="161"/>
      <c r="P6267" s="162"/>
      <c r="Q6267" s="162"/>
      <c r="R6267" s="163"/>
      <c r="S6267" s="161"/>
      <c r="V6267" s="163"/>
      <c r="W6267" s="164"/>
      <c r="X6267" s="164"/>
    </row>
    <row r="6268" spans="10:24" x14ac:dyDescent="0.25">
      <c r="J6268">
        <v>6265</v>
      </c>
      <c r="K6268" s="43">
        <v>0.98763963492727891</v>
      </c>
      <c r="L6268">
        <v>0.28794939833911648</v>
      </c>
      <c r="M6268">
        <v>0.79299235442023197</v>
      </c>
      <c r="N6268" s="44">
        <v>0.90926776616076777</v>
      </c>
      <c r="O6268" s="161"/>
      <c r="P6268" s="162"/>
      <c r="Q6268" s="162"/>
      <c r="R6268" s="163"/>
      <c r="S6268" s="161"/>
      <c r="V6268" s="163"/>
      <c r="W6268" s="164"/>
      <c r="X6268" s="164"/>
    </row>
    <row r="6269" spans="10:24" x14ac:dyDescent="0.25">
      <c r="J6269">
        <v>6266</v>
      </c>
      <c r="K6269" s="43">
        <v>9.4475499799548057E-2</v>
      </c>
      <c r="L6269">
        <v>0.35808313989198326</v>
      </c>
      <c r="M6269">
        <v>0.39093728582333587</v>
      </c>
      <c r="N6269" s="44">
        <v>0.87769762967712928</v>
      </c>
      <c r="O6269" s="161"/>
      <c r="P6269" s="162"/>
      <c r="Q6269" s="162"/>
      <c r="R6269" s="163"/>
      <c r="S6269" s="161"/>
      <c r="V6269" s="163"/>
      <c r="W6269" s="164"/>
      <c r="X6269" s="164"/>
    </row>
    <row r="6270" spans="10:24" x14ac:dyDescent="0.25">
      <c r="J6270">
        <v>6267</v>
      </c>
      <c r="K6270" s="43">
        <v>0.26139527920388606</v>
      </c>
      <c r="L6270">
        <v>0.75435765784521447</v>
      </c>
      <c r="M6270">
        <v>0.33783016024802892</v>
      </c>
      <c r="N6270" s="44">
        <v>0.13313699008823998</v>
      </c>
      <c r="O6270" s="161"/>
      <c r="P6270" s="162"/>
      <c r="Q6270" s="162"/>
      <c r="R6270" s="163"/>
      <c r="S6270" s="161"/>
      <c r="V6270" s="163"/>
      <c r="W6270" s="164"/>
      <c r="X6270" s="164"/>
    </row>
    <row r="6271" spans="10:24" x14ac:dyDescent="0.25">
      <c r="J6271">
        <v>6268</v>
      </c>
      <c r="K6271" s="43">
        <v>0.57444094709883686</v>
      </c>
      <c r="L6271">
        <v>0.19624535670533827</v>
      </c>
      <c r="M6271">
        <v>0.77617033071137298</v>
      </c>
      <c r="N6271" s="44">
        <v>8.8740418085332395E-2</v>
      </c>
      <c r="O6271" s="161"/>
      <c r="P6271" s="162"/>
      <c r="Q6271" s="162"/>
      <c r="R6271" s="163"/>
      <c r="S6271" s="161"/>
      <c r="V6271" s="163"/>
      <c r="W6271" s="164"/>
      <c r="X6271" s="164"/>
    </row>
    <row r="6272" spans="10:24" x14ac:dyDescent="0.25">
      <c r="J6272">
        <v>6269</v>
      </c>
      <c r="K6272" s="43">
        <v>0.30681951298815546</v>
      </c>
      <c r="L6272">
        <v>0.42114346094832356</v>
      </c>
      <c r="M6272">
        <v>8.3537638620471921E-2</v>
      </c>
      <c r="N6272" s="44">
        <v>0.60851194673829245</v>
      </c>
      <c r="O6272" s="161"/>
      <c r="P6272" s="162"/>
      <c r="Q6272" s="162"/>
      <c r="R6272" s="163"/>
      <c r="S6272" s="161"/>
      <c r="V6272" s="163"/>
      <c r="W6272" s="164"/>
      <c r="X6272" s="164"/>
    </row>
    <row r="6273" spans="10:24" x14ac:dyDescent="0.25">
      <c r="J6273">
        <v>6270</v>
      </c>
      <c r="K6273" s="43">
        <v>0.9022793471170627</v>
      </c>
      <c r="L6273">
        <v>0.57842551729765357</v>
      </c>
      <c r="M6273">
        <v>0.80143910175575739</v>
      </c>
      <c r="N6273" s="44">
        <v>3.5724874243599825E-2</v>
      </c>
      <c r="O6273" s="161"/>
      <c r="P6273" s="162"/>
      <c r="Q6273" s="162"/>
      <c r="R6273" s="163"/>
      <c r="S6273" s="161"/>
      <c r="V6273" s="163"/>
      <c r="W6273" s="164"/>
      <c r="X6273" s="164"/>
    </row>
    <row r="6274" spans="10:24" x14ac:dyDescent="0.25">
      <c r="J6274">
        <v>6271</v>
      </c>
      <c r="K6274" s="43">
        <v>0.97075759873531786</v>
      </c>
      <c r="L6274">
        <v>0.5485899027776926</v>
      </c>
      <c r="M6274">
        <v>0.63557140130381529</v>
      </c>
      <c r="N6274" s="44">
        <v>0.41036583122206693</v>
      </c>
      <c r="O6274" s="161"/>
      <c r="P6274" s="162"/>
      <c r="Q6274" s="162"/>
      <c r="R6274" s="163"/>
      <c r="S6274" s="161"/>
      <c r="V6274" s="163"/>
      <c r="W6274" s="164"/>
      <c r="X6274" s="164"/>
    </row>
    <row r="6275" spans="10:24" x14ac:dyDescent="0.25">
      <c r="J6275">
        <v>6272</v>
      </c>
      <c r="K6275" s="43">
        <v>6.3554399445117316E-2</v>
      </c>
      <c r="L6275">
        <v>3.9295210193673658E-2</v>
      </c>
      <c r="M6275">
        <v>0.21058000022931922</v>
      </c>
      <c r="N6275" s="44">
        <v>0.75366939167352676</v>
      </c>
      <c r="O6275" s="161"/>
      <c r="P6275" s="162"/>
      <c r="Q6275" s="162"/>
      <c r="R6275" s="163"/>
      <c r="S6275" s="161"/>
      <c r="V6275" s="163"/>
      <c r="W6275" s="164"/>
      <c r="X6275" s="164"/>
    </row>
    <row r="6276" spans="10:24" x14ac:dyDescent="0.25">
      <c r="J6276">
        <v>6273</v>
      </c>
      <c r="K6276" s="43">
        <v>0.13954518388731263</v>
      </c>
      <c r="L6276">
        <v>0.84109288683616179</v>
      </c>
      <c r="M6276">
        <v>4.9270135950958305E-2</v>
      </c>
      <c r="N6276" s="44">
        <v>0.31625658278780544</v>
      </c>
      <c r="O6276" s="161"/>
      <c r="P6276" s="162"/>
      <c r="Q6276" s="162"/>
      <c r="R6276" s="163"/>
      <c r="S6276" s="161"/>
      <c r="V6276" s="163"/>
      <c r="W6276" s="164"/>
      <c r="X6276" s="164"/>
    </row>
    <row r="6277" spans="10:24" x14ac:dyDescent="0.25">
      <c r="J6277">
        <v>6274</v>
      </c>
      <c r="K6277" s="43">
        <v>0.12429546804303349</v>
      </c>
      <c r="L6277">
        <v>0.63675492685038226</v>
      </c>
      <c r="M6277">
        <v>5.7841757821351258E-2</v>
      </c>
      <c r="N6277" s="44">
        <v>0.77347872707434207</v>
      </c>
      <c r="O6277" s="161"/>
      <c r="P6277" s="162"/>
      <c r="Q6277" s="162"/>
      <c r="R6277" s="163"/>
      <c r="S6277" s="161"/>
      <c r="V6277" s="163"/>
      <c r="W6277" s="164"/>
      <c r="X6277" s="164"/>
    </row>
    <row r="6278" spans="10:24" x14ac:dyDescent="0.25">
      <c r="J6278">
        <v>6275</v>
      </c>
      <c r="K6278" s="43">
        <v>0.95882896563079634</v>
      </c>
      <c r="L6278">
        <v>0.42442073124220714</v>
      </c>
      <c r="M6278">
        <v>9.1849778705477392E-2</v>
      </c>
      <c r="N6278" s="44">
        <v>0.96988163483643064</v>
      </c>
      <c r="O6278" s="161"/>
      <c r="P6278" s="162"/>
      <c r="Q6278" s="162"/>
      <c r="R6278" s="163"/>
      <c r="S6278" s="161"/>
      <c r="V6278" s="163"/>
      <c r="W6278" s="164"/>
      <c r="X6278" s="164"/>
    </row>
    <row r="6279" spans="10:24" x14ac:dyDescent="0.25">
      <c r="J6279">
        <v>6276</v>
      </c>
      <c r="K6279" s="43">
        <v>0.49623688279999378</v>
      </c>
      <c r="L6279">
        <v>0.23705659944949886</v>
      </c>
      <c r="M6279">
        <v>0.24889925902321008</v>
      </c>
      <c r="N6279" s="44">
        <v>9.7826597540262017E-2</v>
      </c>
      <c r="O6279" s="161"/>
      <c r="P6279" s="162"/>
      <c r="Q6279" s="162"/>
      <c r="R6279" s="163"/>
      <c r="S6279" s="161"/>
      <c r="V6279" s="163"/>
      <c r="W6279" s="164"/>
      <c r="X6279" s="164"/>
    </row>
    <row r="6280" spans="10:24" x14ac:dyDescent="0.25">
      <c r="J6280">
        <v>6277</v>
      </c>
      <c r="K6280" s="43">
        <v>0.76879154005301387</v>
      </c>
      <c r="L6280">
        <v>0.45138377485909309</v>
      </c>
      <c r="M6280">
        <v>0.1695300501283965</v>
      </c>
      <c r="N6280" s="44">
        <v>0.72391452738591122</v>
      </c>
      <c r="O6280" s="161"/>
      <c r="P6280" s="162"/>
      <c r="Q6280" s="162"/>
      <c r="R6280" s="163"/>
      <c r="S6280" s="161"/>
      <c r="V6280" s="163"/>
      <c r="W6280" s="164"/>
      <c r="X6280" s="164"/>
    </row>
    <row r="6281" spans="10:24" x14ac:dyDescent="0.25">
      <c r="J6281">
        <v>6278</v>
      </c>
      <c r="K6281" s="43">
        <v>0.68189743463058461</v>
      </c>
      <c r="L6281">
        <v>0.79241408528708979</v>
      </c>
      <c r="M6281">
        <v>4.4998991122698784E-2</v>
      </c>
      <c r="N6281" s="44">
        <v>0.98507918312723375</v>
      </c>
      <c r="O6281" s="161"/>
      <c r="P6281" s="162"/>
      <c r="Q6281" s="162"/>
      <c r="R6281" s="163"/>
      <c r="S6281" s="161"/>
      <c r="V6281" s="163"/>
      <c r="W6281" s="164"/>
      <c r="X6281" s="164"/>
    </row>
    <row r="6282" spans="10:24" x14ac:dyDescent="0.25">
      <c r="J6282">
        <v>6279</v>
      </c>
      <c r="K6282" s="43">
        <v>0.79227767812731054</v>
      </c>
      <c r="L6282">
        <v>0.91206311165441423</v>
      </c>
      <c r="M6282">
        <v>0.88789466503628367</v>
      </c>
      <c r="N6282" s="44">
        <v>0.77761821643493645</v>
      </c>
      <c r="O6282" s="161"/>
      <c r="P6282" s="162"/>
      <c r="Q6282" s="162"/>
      <c r="R6282" s="163"/>
      <c r="S6282" s="161"/>
      <c r="V6282" s="163"/>
      <c r="W6282" s="164"/>
      <c r="X6282" s="164"/>
    </row>
    <row r="6283" spans="10:24" x14ac:dyDescent="0.25">
      <c r="J6283">
        <v>6280</v>
      </c>
      <c r="K6283" s="43">
        <v>0.27433809573823187</v>
      </c>
      <c r="L6283">
        <v>0.40516457845660658</v>
      </c>
      <c r="M6283">
        <v>0.72862035551172177</v>
      </c>
      <c r="N6283" s="44">
        <v>0.55141340460057509</v>
      </c>
      <c r="O6283" s="161"/>
      <c r="P6283" s="162"/>
      <c r="Q6283" s="162"/>
      <c r="R6283" s="163"/>
      <c r="S6283" s="161"/>
      <c r="V6283" s="163"/>
      <c r="W6283" s="164"/>
      <c r="X6283" s="164"/>
    </row>
    <row r="6284" spans="10:24" x14ac:dyDescent="0.25">
      <c r="J6284">
        <v>6281</v>
      </c>
      <c r="K6284" s="43">
        <v>0.9833300939473526</v>
      </c>
      <c r="L6284">
        <v>0.14433910293311114</v>
      </c>
      <c r="M6284">
        <v>0.21630332370732086</v>
      </c>
      <c r="N6284" s="44">
        <v>0.49309338042376216</v>
      </c>
      <c r="O6284" s="161"/>
      <c r="P6284" s="162"/>
      <c r="Q6284" s="162"/>
      <c r="R6284" s="163"/>
      <c r="S6284" s="161"/>
      <c r="V6284" s="163"/>
      <c r="W6284" s="164"/>
      <c r="X6284" s="164"/>
    </row>
    <row r="6285" spans="10:24" x14ac:dyDescent="0.25">
      <c r="J6285">
        <v>6282</v>
      </c>
      <c r="K6285" s="43">
        <v>0.52028078241892439</v>
      </c>
      <c r="L6285">
        <v>0.57740981926619617</v>
      </c>
      <c r="M6285">
        <v>0.36933180365029605</v>
      </c>
      <c r="N6285" s="44">
        <v>0.84057563270676339</v>
      </c>
      <c r="O6285" s="161"/>
      <c r="P6285" s="162"/>
      <c r="Q6285" s="162"/>
      <c r="R6285" s="163"/>
      <c r="S6285" s="161"/>
      <c r="V6285" s="163"/>
      <c r="W6285" s="164"/>
      <c r="X6285" s="164"/>
    </row>
    <row r="6286" spans="10:24" x14ac:dyDescent="0.25">
      <c r="J6286">
        <v>6283</v>
      </c>
      <c r="K6286" s="43">
        <v>0.34786966583984591</v>
      </c>
      <c r="L6286">
        <v>0.88216333704755834</v>
      </c>
      <c r="M6286">
        <v>0.34157149554816213</v>
      </c>
      <c r="N6286" s="44">
        <v>0.70823973841742904</v>
      </c>
      <c r="O6286" s="161"/>
      <c r="P6286" s="162"/>
      <c r="Q6286" s="162"/>
      <c r="R6286" s="163"/>
      <c r="S6286" s="161"/>
      <c r="V6286" s="163"/>
      <c r="W6286" s="164"/>
      <c r="X6286" s="164"/>
    </row>
    <row r="6287" spans="10:24" x14ac:dyDescent="0.25">
      <c r="J6287">
        <v>6284</v>
      </c>
      <c r="K6287" s="43">
        <v>0.46407543063294332</v>
      </c>
      <c r="L6287">
        <v>2.8836796816209431E-2</v>
      </c>
      <c r="M6287">
        <v>0.99375113737994536</v>
      </c>
      <c r="N6287" s="44">
        <v>0.19873221749081538</v>
      </c>
      <c r="O6287" s="161"/>
      <c r="P6287" s="162"/>
      <c r="Q6287" s="162"/>
      <c r="R6287" s="163"/>
      <c r="S6287" s="161"/>
      <c r="V6287" s="163"/>
      <c r="W6287" s="164"/>
      <c r="X6287" s="164"/>
    </row>
    <row r="6288" spans="10:24" x14ac:dyDescent="0.25">
      <c r="J6288">
        <v>6285</v>
      </c>
      <c r="K6288" s="43">
        <v>0.53501495885409567</v>
      </c>
      <c r="L6288">
        <v>0.39671988945907799</v>
      </c>
      <c r="M6288">
        <v>0.97885365968728577</v>
      </c>
      <c r="N6288" s="44">
        <v>0.8029840837389719</v>
      </c>
      <c r="O6288" s="161"/>
      <c r="P6288" s="162"/>
      <c r="Q6288" s="162"/>
      <c r="R6288" s="163"/>
      <c r="S6288" s="161"/>
      <c r="V6288" s="163"/>
      <c r="W6288" s="164"/>
      <c r="X6288" s="164"/>
    </row>
    <row r="6289" spans="10:24" x14ac:dyDescent="0.25">
      <c r="J6289">
        <v>6286</v>
      </c>
      <c r="K6289" s="43">
        <v>0.7511774488096129</v>
      </c>
      <c r="L6289">
        <v>0.26488535712485228</v>
      </c>
      <c r="M6289">
        <v>0.64323187654231606</v>
      </c>
      <c r="N6289" s="44">
        <v>0.7752864601888847</v>
      </c>
      <c r="O6289" s="161"/>
      <c r="P6289" s="162"/>
      <c r="Q6289" s="162"/>
      <c r="R6289" s="163"/>
      <c r="S6289" s="161"/>
      <c r="V6289" s="163"/>
      <c r="W6289" s="164"/>
      <c r="X6289" s="164"/>
    </row>
    <row r="6290" spans="10:24" x14ac:dyDescent="0.25">
      <c r="J6290">
        <v>6287</v>
      </c>
      <c r="K6290" s="43">
        <v>0.73712104453753036</v>
      </c>
      <c r="L6290">
        <v>0.62410628654546008</v>
      </c>
      <c r="M6290">
        <v>0.93040361702523</v>
      </c>
      <c r="N6290" s="44">
        <v>0.30088413201656394</v>
      </c>
      <c r="O6290" s="161"/>
      <c r="P6290" s="162"/>
      <c r="Q6290" s="162"/>
      <c r="R6290" s="163"/>
      <c r="S6290" s="161"/>
      <c r="V6290" s="163"/>
      <c r="W6290" s="164"/>
      <c r="X6290" s="164"/>
    </row>
    <row r="6291" spans="10:24" x14ac:dyDescent="0.25">
      <c r="J6291">
        <v>6288</v>
      </c>
      <c r="K6291" s="43">
        <v>0.79685527022198654</v>
      </c>
      <c r="L6291">
        <v>0.45202216555678953</v>
      </c>
      <c r="M6291">
        <v>0.73261058221786057</v>
      </c>
      <c r="N6291" s="44">
        <v>0.73305852880034506</v>
      </c>
      <c r="O6291" s="161"/>
      <c r="P6291" s="162"/>
      <c r="Q6291" s="162"/>
      <c r="R6291" s="163"/>
      <c r="S6291" s="161"/>
      <c r="V6291" s="163"/>
      <c r="W6291" s="164"/>
      <c r="X6291" s="164"/>
    </row>
    <row r="6292" spans="10:24" x14ac:dyDescent="0.25">
      <c r="J6292">
        <v>6289</v>
      </c>
      <c r="K6292" s="43">
        <v>0.97516095246735013</v>
      </c>
      <c r="L6292">
        <v>0.5670253105091414</v>
      </c>
      <c r="M6292">
        <v>0.41588368506798012</v>
      </c>
      <c r="N6292" s="44">
        <v>0.59684560340737869</v>
      </c>
      <c r="O6292" s="161"/>
      <c r="P6292" s="162"/>
      <c r="Q6292" s="162"/>
      <c r="R6292" s="163"/>
      <c r="S6292" s="161"/>
      <c r="V6292" s="163"/>
      <c r="W6292" s="164"/>
      <c r="X6292" s="164"/>
    </row>
    <row r="6293" spans="10:24" x14ac:dyDescent="0.25">
      <c r="J6293">
        <v>6290</v>
      </c>
      <c r="K6293" s="43">
        <v>0.1647517760758529</v>
      </c>
      <c r="L6293">
        <v>0.43611556682327379</v>
      </c>
      <c r="M6293">
        <v>0.73749859537259521</v>
      </c>
      <c r="N6293" s="44">
        <v>0.72061354843721903</v>
      </c>
      <c r="O6293" s="161"/>
      <c r="P6293" s="162"/>
      <c r="Q6293" s="162"/>
      <c r="R6293" s="163"/>
      <c r="S6293" s="161"/>
      <c r="V6293" s="163"/>
      <c r="W6293" s="164"/>
      <c r="X6293" s="164"/>
    </row>
    <row r="6294" spans="10:24" x14ac:dyDescent="0.25">
      <c r="J6294">
        <v>6291</v>
      </c>
      <c r="K6294" s="43">
        <v>0.37627157519175713</v>
      </c>
      <c r="L6294">
        <v>0.42812800747118784</v>
      </c>
      <c r="M6294">
        <v>0.11088346936479965</v>
      </c>
      <c r="N6294" s="44">
        <v>0.44366358717599996</v>
      </c>
      <c r="O6294" s="161"/>
      <c r="P6294" s="162"/>
      <c r="Q6294" s="162"/>
      <c r="R6294" s="163"/>
      <c r="S6294" s="161"/>
      <c r="V6294" s="163"/>
      <c r="W6294" s="164"/>
      <c r="X6294" s="164"/>
    </row>
    <row r="6295" spans="10:24" x14ac:dyDescent="0.25">
      <c r="J6295">
        <v>6292</v>
      </c>
      <c r="K6295" s="43">
        <v>0.27084593611056695</v>
      </c>
      <c r="L6295">
        <v>0.32132886718594789</v>
      </c>
      <c r="M6295">
        <v>0.68165087459528362</v>
      </c>
      <c r="N6295" s="44">
        <v>0.90573032235968343</v>
      </c>
      <c r="O6295" s="161"/>
      <c r="P6295" s="162"/>
      <c r="Q6295" s="162"/>
      <c r="R6295" s="163"/>
      <c r="S6295" s="161"/>
      <c r="V6295" s="163"/>
      <c r="W6295" s="164"/>
      <c r="X6295" s="164"/>
    </row>
    <row r="6296" spans="10:24" x14ac:dyDescent="0.25">
      <c r="J6296">
        <v>6293</v>
      </c>
      <c r="K6296" s="43">
        <v>0.60227709886917713</v>
      </c>
      <c r="L6296">
        <v>0.69721648677764569</v>
      </c>
      <c r="M6296">
        <v>6.9880252484488148E-2</v>
      </c>
      <c r="N6296" s="44">
        <v>0.67858867251262467</v>
      </c>
      <c r="O6296" s="161"/>
      <c r="P6296" s="162"/>
      <c r="Q6296" s="162"/>
      <c r="R6296" s="163"/>
      <c r="S6296" s="161"/>
      <c r="V6296" s="163"/>
      <c r="W6296" s="164"/>
      <c r="X6296" s="164"/>
    </row>
    <row r="6297" spans="10:24" x14ac:dyDescent="0.25">
      <c r="J6297">
        <v>6294</v>
      </c>
      <c r="K6297" s="43">
        <v>0.34217405571297932</v>
      </c>
      <c r="L6297">
        <v>0.82613066195801788</v>
      </c>
      <c r="M6297">
        <v>0.68454896963910949</v>
      </c>
      <c r="N6297" s="44">
        <v>0.44672788038755185</v>
      </c>
      <c r="O6297" s="161"/>
      <c r="P6297" s="162"/>
      <c r="Q6297" s="162"/>
      <c r="R6297" s="163"/>
      <c r="S6297" s="161"/>
      <c r="V6297" s="163"/>
      <c r="W6297" s="164"/>
      <c r="X6297" s="164"/>
    </row>
    <row r="6298" spans="10:24" x14ac:dyDescent="0.25">
      <c r="J6298">
        <v>6295</v>
      </c>
      <c r="K6298" s="43">
        <v>0.50405011700058844</v>
      </c>
      <c r="L6298">
        <v>0.75321488122752833</v>
      </c>
      <c r="M6298">
        <v>0.17970918337736697</v>
      </c>
      <c r="N6298" s="44">
        <v>0.38380604724738954</v>
      </c>
      <c r="O6298" s="161"/>
      <c r="P6298" s="162"/>
      <c r="Q6298" s="162"/>
      <c r="R6298" s="163"/>
      <c r="S6298" s="161"/>
      <c r="V6298" s="163"/>
      <c r="W6298" s="164"/>
      <c r="X6298" s="164"/>
    </row>
    <row r="6299" spans="10:24" x14ac:dyDescent="0.25">
      <c r="J6299">
        <v>6296</v>
      </c>
      <c r="K6299" s="43">
        <v>0.70307739169298733</v>
      </c>
      <c r="L6299">
        <v>0.10967116762062323</v>
      </c>
      <c r="M6299">
        <v>0.92226227625930812</v>
      </c>
      <c r="N6299" s="44">
        <v>0.97200382114171724</v>
      </c>
      <c r="O6299" s="161"/>
      <c r="P6299" s="162"/>
      <c r="Q6299" s="162"/>
      <c r="R6299" s="163"/>
      <c r="S6299" s="161"/>
      <c r="V6299" s="163"/>
      <c r="W6299" s="164"/>
      <c r="X6299" s="164"/>
    </row>
    <row r="6300" spans="10:24" x14ac:dyDescent="0.25">
      <c r="J6300">
        <v>6297</v>
      </c>
      <c r="K6300" s="43">
        <v>5.1197806501778631E-2</v>
      </c>
      <c r="L6300">
        <v>5.2269010171054342E-3</v>
      </c>
      <c r="M6300">
        <v>0.84849173574315084</v>
      </c>
      <c r="N6300" s="44">
        <v>0.96921527853073297</v>
      </c>
      <c r="O6300" s="161"/>
      <c r="P6300" s="162"/>
      <c r="Q6300" s="162"/>
      <c r="R6300" s="163"/>
      <c r="S6300" s="161"/>
      <c r="V6300" s="163"/>
      <c r="W6300" s="164"/>
      <c r="X6300" s="164"/>
    </row>
    <row r="6301" spans="10:24" x14ac:dyDescent="0.25">
      <c r="J6301">
        <v>6298</v>
      </c>
      <c r="K6301" s="43">
        <v>0.83823568922407932</v>
      </c>
      <c r="L6301">
        <v>0.7840751532621113</v>
      </c>
      <c r="M6301">
        <v>9.4739424588808241E-2</v>
      </c>
      <c r="N6301" s="44">
        <v>0.20370717420038065</v>
      </c>
      <c r="O6301" s="161"/>
      <c r="P6301" s="162"/>
      <c r="Q6301" s="162"/>
      <c r="R6301" s="163"/>
      <c r="S6301" s="161"/>
      <c r="V6301" s="163"/>
      <c r="W6301" s="164"/>
      <c r="X6301" s="164"/>
    </row>
    <row r="6302" spans="10:24" x14ac:dyDescent="0.25">
      <c r="J6302">
        <v>6299</v>
      </c>
      <c r="K6302" s="43">
        <v>0.95131076270134474</v>
      </c>
      <c r="L6302">
        <v>0.87824568803580194</v>
      </c>
      <c r="M6302">
        <v>0.93377703198316231</v>
      </c>
      <c r="N6302" s="44">
        <v>0.9349739725968369</v>
      </c>
      <c r="O6302" s="161"/>
      <c r="P6302" s="162"/>
      <c r="Q6302" s="162"/>
      <c r="R6302" s="163"/>
      <c r="S6302" s="161"/>
      <c r="V6302" s="163"/>
      <c r="W6302" s="164"/>
      <c r="X6302" s="164"/>
    </row>
    <row r="6303" spans="10:24" x14ac:dyDescent="0.25">
      <c r="J6303">
        <v>6300</v>
      </c>
      <c r="K6303" s="43">
        <v>0.29918066835087387</v>
      </c>
      <c r="L6303">
        <v>0.39855721980529824</v>
      </c>
      <c r="M6303">
        <v>0.99256370544387063</v>
      </c>
      <c r="N6303" s="44">
        <v>0.3214090053228178</v>
      </c>
      <c r="O6303" s="161"/>
      <c r="P6303" s="162"/>
      <c r="Q6303" s="162"/>
      <c r="R6303" s="163"/>
      <c r="S6303" s="161"/>
      <c r="V6303" s="163"/>
      <c r="W6303" s="164"/>
      <c r="X6303" s="164"/>
    </row>
    <row r="6304" spans="10:24" x14ac:dyDescent="0.25">
      <c r="J6304">
        <v>6301</v>
      </c>
      <c r="K6304" s="43">
        <v>0.30020792375789185</v>
      </c>
      <c r="L6304">
        <v>0.2863990528800493</v>
      </c>
      <c r="M6304">
        <v>1.5342333106307282E-2</v>
      </c>
      <c r="N6304" s="44">
        <v>0.46089006727734927</v>
      </c>
      <c r="O6304" s="161"/>
      <c r="P6304" s="162"/>
      <c r="Q6304" s="162"/>
      <c r="R6304" s="163"/>
      <c r="S6304" s="161"/>
      <c r="V6304" s="163"/>
      <c r="W6304" s="164"/>
      <c r="X6304" s="164"/>
    </row>
    <row r="6305" spans="10:24" x14ac:dyDescent="0.25">
      <c r="J6305">
        <v>6302</v>
      </c>
      <c r="K6305" s="43">
        <v>0.3985409475744548</v>
      </c>
      <c r="L6305">
        <v>0.30423671661320373</v>
      </c>
      <c r="M6305">
        <v>0.63505901455264424</v>
      </c>
      <c r="N6305" s="44">
        <v>0.88729730529779793</v>
      </c>
      <c r="O6305" s="161"/>
      <c r="P6305" s="162"/>
      <c r="Q6305" s="162"/>
      <c r="R6305" s="163"/>
      <c r="S6305" s="161"/>
      <c r="V6305" s="163"/>
      <c r="W6305" s="164"/>
      <c r="X6305" s="164"/>
    </row>
    <row r="6306" spans="10:24" x14ac:dyDescent="0.25">
      <c r="J6306">
        <v>6303</v>
      </c>
      <c r="K6306" s="43">
        <v>0.43945275163910458</v>
      </c>
      <c r="L6306">
        <v>0.32738634531631106</v>
      </c>
      <c r="M6306">
        <v>0.95423455196450568</v>
      </c>
      <c r="N6306" s="44">
        <v>7.7033396461131276E-2</v>
      </c>
      <c r="O6306" s="161"/>
      <c r="P6306" s="162"/>
      <c r="Q6306" s="162"/>
      <c r="R6306" s="163"/>
      <c r="S6306" s="161"/>
      <c r="V6306" s="163"/>
      <c r="W6306" s="164"/>
      <c r="X6306" s="164"/>
    </row>
    <row r="6307" spans="10:24" x14ac:dyDescent="0.25">
      <c r="J6307">
        <v>6304</v>
      </c>
      <c r="K6307" s="43">
        <v>0.8749772324836117</v>
      </c>
      <c r="L6307">
        <v>0.52754970561788506</v>
      </c>
      <c r="M6307">
        <v>0.16428939998631964</v>
      </c>
      <c r="N6307" s="44">
        <v>0.80126192794377082</v>
      </c>
      <c r="O6307" s="161"/>
      <c r="P6307" s="162"/>
      <c r="Q6307" s="162"/>
      <c r="R6307" s="163"/>
      <c r="S6307" s="161"/>
      <c r="V6307" s="163"/>
      <c r="W6307" s="164"/>
      <c r="X6307" s="164"/>
    </row>
    <row r="6308" spans="10:24" x14ac:dyDescent="0.25">
      <c r="J6308">
        <v>6305</v>
      </c>
      <c r="K6308" s="43">
        <v>0.84873086897232353</v>
      </c>
      <c r="L6308">
        <v>0.75596520695209002</v>
      </c>
      <c r="M6308">
        <v>0.89150931779346099</v>
      </c>
      <c r="N6308" s="44">
        <v>0.7469503782566399</v>
      </c>
      <c r="O6308" s="161"/>
      <c r="P6308" s="162"/>
      <c r="Q6308" s="162"/>
      <c r="R6308" s="163"/>
      <c r="S6308" s="161"/>
      <c r="V6308" s="163"/>
      <c r="W6308" s="164"/>
      <c r="X6308" s="164"/>
    </row>
    <row r="6309" spans="10:24" x14ac:dyDescent="0.25">
      <c r="J6309">
        <v>6306</v>
      </c>
      <c r="K6309" s="43">
        <v>4.5511012103248372E-2</v>
      </c>
      <c r="L6309">
        <v>7.2972763122746032E-2</v>
      </c>
      <c r="M6309">
        <v>0.99012767876076102</v>
      </c>
      <c r="N6309" s="44">
        <v>0.57165868307421719</v>
      </c>
      <c r="O6309" s="161"/>
      <c r="P6309" s="162"/>
      <c r="Q6309" s="162"/>
      <c r="R6309" s="163"/>
      <c r="S6309" s="161"/>
      <c r="V6309" s="163"/>
      <c r="W6309" s="164"/>
      <c r="X6309" s="164"/>
    </row>
    <row r="6310" spans="10:24" x14ac:dyDescent="0.25">
      <c r="J6310">
        <v>6307</v>
      </c>
      <c r="K6310" s="43">
        <v>0.17416513234132447</v>
      </c>
      <c r="L6310">
        <v>0.51910754682766347</v>
      </c>
      <c r="M6310">
        <v>0.76516497674844364</v>
      </c>
      <c r="N6310" s="44">
        <v>0.29944741202537539</v>
      </c>
      <c r="O6310" s="161"/>
      <c r="P6310" s="162"/>
      <c r="Q6310" s="162"/>
      <c r="R6310" s="163"/>
      <c r="S6310" s="161"/>
      <c r="V6310" s="163"/>
      <c r="W6310" s="164"/>
      <c r="X6310" s="164"/>
    </row>
    <row r="6311" spans="10:24" x14ac:dyDescent="0.25">
      <c r="J6311">
        <v>6308</v>
      </c>
      <c r="K6311" s="43">
        <v>0.16778986376246041</v>
      </c>
      <c r="L6311">
        <v>0.65074374803096124</v>
      </c>
      <c r="M6311">
        <v>0.39244430884568604</v>
      </c>
      <c r="N6311" s="44">
        <v>0.13772303717163692</v>
      </c>
      <c r="O6311" s="161"/>
      <c r="P6311" s="162"/>
      <c r="Q6311" s="162"/>
      <c r="R6311" s="163"/>
      <c r="S6311" s="161"/>
      <c r="V6311" s="163"/>
      <c r="W6311" s="164"/>
      <c r="X6311" s="164"/>
    </row>
    <row r="6312" spans="10:24" x14ac:dyDescent="0.25">
      <c r="J6312">
        <v>6309</v>
      </c>
      <c r="K6312" s="43">
        <v>0.98781513210231653</v>
      </c>
      <c r="L6312">
        <v>0.26100515465492224</v>
      </c>
      <c r="M6312">
        <v>9.1851975245809681E-2</v>
      </c>
      <c r="N6312" s="44">
        <v>0.59173473829822398</v>
      </c>
      <c r="O6312" s="161"/>
      <c r="P6312" s="162"/>
      <c r="Q6312" s="162"/>
      <c r="R6312" s="163"/>
      <c r="S6312" s="161"/>
      <c r="V6312" s="163"/>
      <c r="W6312" s="164"/>
      <c r="X6312" s="164"/>
    </row>
    <row r="6313" spans="10:24" x14ac:dyDescent="0.25">
      <c r="J6313">
        <v>6310</v>
      </c>
      <c r="K6313" s="43">
        <v>0.54444886977850337</v>
      </c>
      <c r="L6313">
        <v>0.27178743071773659</v>
      </c>
      <c r="M6313">
        <v>0.41496516070955214</v>
      </c>
      <c r="N6313" s="44">
        <v>0.14433335126971447</v>
      </c>
      <c r="O6313" s="161"/>
      <c r="P6313" s="162"/>
      <c r="Q6313" s="162"/>
      <c r="R6313" s="163"/>
      <c r="S6313" s="161"/>
      <c r="V6313" s="163"/>
      <c r="W6313" s="164"/>
      <c r="X6313" s="164"/>
    </row>
    <row r="6314" spans="10:24" x14ac:dyDescent="0.25">
      <c r="J6314">
        <v>6311</v>
      </c>
      <c r="K6314" s="43">
        <v>4.1519924219451165E-2</v>
      </c>
      <c r="L6314">
        <v>0.24864028343786448</v>
      </c>
      <c r="M6314">
        <v>0.79402782842038289</v>
      </c>
      <c r="N6314" s="44">
        <v>0.31846364878569344</v>
      </c>
      <c r="O6314" s="161"/>
      <c r="P6314" s="162"/>
      <c r="Q6314" s="162"/>
      <c r="R6314" s="163"/>
      <c r="S6314" s="161"/>
      <c r="V6314" s="163"/>
      <c r="W6314" s="164"/>
      <c r="X6314" s="164"/>
    </row>
    <row r="6315" spans="10:24" x14ac:dyDescent="0.25">
      <c r="J6315">
        <v>6312</v>
      </c>
      <c r="K6315" s="43">
        <v>0.59316731728904082</v>
      </c>
      <c r="L6315">
        <v>0.29033121938229534</v>
      </c>
      <c r="M6315">
        <v>6.877901348029436E-2</v>
      </c>
      <c r="N6315" s="44">
        <v>0.76365175881863534</v>
      </c>
      <c r="O6315" s="161"/>
      <c r="P6315" s="162"/>
      <c r="Q6315" s="162"/>
      <c r="R6315" s="163"/>
      <c r="S6315" s="161"/>
      <c r="V6315" s="163"/>
      <c r="W6315" s="164"/>
      <c r="X6315" s="164"/>
    </row>
    <row r="6316" spans="10:24" x14ac:dyDescent="0.25">
      <c r="J6316">
        <v>6313</v>
      </c>
      <c r="K6316" s="43">
        <v>0.35210085991709361</v>
      </c>
      <c r="L6316">
        <v>0.81186297784351713</v>
      </c>
      <c r="M6316">
        <v>0.56682321341445974</v>
      </c>
      <c r="N6316" s="44">
        <v>0.95297578728845989</v>
      </c>
      <c r="O6316" s="161"/>
      <c r="P6316" s="162"/>
      <c r="Q6316" s="162"/>
      <c r="R6316" s="163"/>
      <c r="S6316" s="161"/>
      <c r="V6316" s="163"/>
      <c r="W6316" s="164"/>
      <c r="X6316" s="164"/>
    </row>
    <row r="6317" spans="10:24" x14ac:dyDescent="0.25">
      <c r="J6317">
        <v>6314</v>
      </c>
      <c r="K6317" s="43">
        <v>6.972489500490775E-2</v>
      </c>
      <c r="L6317">
        <v>0.81899164960868842</v>
      </c>
      <c r="M6317">
        <v>0.19318777000561105</v>
      </c>
      <c r="N6317" s="44">
        <v>0.56928970442175342</v>
      </c>
      <c r="O6317" s="161"/>
      <c r="P6317" s="162"/>
      <c r="Q6317" s="162"/>
      <c r="R6317" s="163"/>
      <c r="S6317" s="161"/>
      <c r="V6317" s="163"/>
      <c r="W6317" s="164"/>
      <c r="X6317" s="164"/>
    </row>
    <row r="6318" spans="10:24" x14ac:dyDescent="0.25">
      <c r="J6318">
        <v>6315</v>
      </c>
      <c r="K6318" s="43">
        <v>0.55940348251927696</v>
      </c>
      <c r="L6318">
        <v>0.59019078846327</v>
      </c>
      <c r="M6318">
        <v>0.50818345953549338</v>
      </c>
      <c r="N6318" s="44">
        <v>0.42367252176664183</v>
      </c>
      <c r="O6318" s="161"/>
      <c r="P6318" s="162"/>
      <c r="Q6318" s="162"/>
      <c r="R6318" s="163"/>
      <c r="S6318" s="161"/>
      <c r="V6318" s="163"/>
      <c r="W6318" s="164"/>
      <c r="X6318" s="164"/>
    </row>
    <row r="6319" spans="10:24" x14ac:dyDescent="0.25">
      <c r="J6319">
        <v>6316</v>
      </c>
      <c r="K6319" s="43">
        <v>0.27315819978591493</v>
      </c>
      <c r="L6319">
        <v>0.52252528839236845</v>
      </c>
      <c r="M6319">
        <v>0.67770098069749973</v>
      </c>
      <c r="N6319" s="44">
        <v>0.46563224282297055</v>
      </c>
      <c r="O6319" s="161"/>
      <c r="P6319" s="162"/>
      <c r="Q6319" s="162"/>
      <c r="R6319" s="163"/>
      <c r="S6319" s="161"/>
      <c r="V6319" s="163"/>
      <c r="W6319" s="164"/>
      <c r="X6319" s="164"/>
    </row>
    <row r="6320" spans="10:24" x14ac:dyDescent="0.25">
      <c r="J6320">
        <v>6317</v>
      </c>
      <c r="K6320" s="43">
        <v>0.65825907735481037</v>
      </c>
      <c r="L6320">
        <v>0.67862972646965991</v>
      </c>
      <c r="M6320">
        <v>0.57154170562809681</v>
      </c>
      <c r="N6320" s="44">
        <v>0.2776253980927631</v>
      </c>
      <c r="O6320" s="161"/>
      <c r="P6320" s="162"/>
      <c r="Q6320" s="162"/>
      <c r="R6320" s="163"/>
      <c r="S6320" s="161"/>
      <c r="V6320" s="163"/>
      <c r="W6320" s="164"/>
      <c r="X6320" s="164"/>
    </row>
    <row r="6321" spans="10:24" x14ac:dyDescent="0.25">
      <c r="J6321">
        <v>6318</v>
      </c>
      <c r="K6321" s="43">
        <v>0.65362753634281501</v>
      </c>
      <c r="L6321">
        <v>0.64670150911013313</v>
      </c>
      <c r="M6321">
        <v>0.57948145430790143</v>
      </c>
      <c r="N6321" s="44">
        <v>0.918791838956596</v>
      </c>
      <c r="O6321" s="161"/>
      <c r="P6321" s="162"/>
      <c r="Q6321" s="162"/>
      <c r="R6321" s="163"/>
      <c r="S6321" s="161"/>
      <c r="V6321" s="163"/>
      <c r="W6321" s="164"/>
      <c r="X6321" s="164"/>
    </row>
    <row r="6322" spans="10:24" x14ac:dyDescent="0.25">
      <c r="J6322">
        <v>6319</v>
      </c>
      <c r="K6322" s="43">
        <v>8.4570455301747893E-3</v>
      </c>
      <c r="L6322">
        <v>9.5589706028016641E-2</v>
      </c>
      <c r="M6322">
        <v>0.34400246268088519</v>
      </c>
      <c r="N6322" s="44">
        <v>0.17630866938129031</v>
      </c>
      <c r="O6322" s="161"/>
      <c r="P6322" s="162"/>
      <c r="Q6322" s="162"/>
      <c r="R6322" s="163"/>
      <c r="S6322" s="161"/>
      <c r="V6322" s="163"/>
      <c r="W6322" s="164"/>
      <c r="X6322" s="164"/>
    </row>
    <row r="6323" spans="10:24" x14ac:dyDescent="0.25">
      <c r="J6323">
        <v>6320</v>
      </c>
      <c r="K6323" s="43">
        <v>0.11978605732315539</v>
      </c>
      <c r="L6323">
        <v>0.16641087684032463</v>
      </c>
      <c r="M6323">
        <v>0.96758067594382147</v>
      </c>
      <c r="N6323" s="44">
        <v>0.90349197394073666</v>
      </c>
      <c r="O6323" s="161"/>
      <c r="P6323" s="162"/>
      <c r="Q6323" s="162"/>
      <c r="R6323" s="163"/>
      <c r="S6323" s="161"/>
      <c r="V6323" s="163"/>
      <c r="W6323" s="164"/>
      <c r="X6323" s="164"/>
    </row>
    <row r="6324" spans="10:24" x14ac:dyDescent="0.25">
      <c r="J6324">
        <v>6321</v>
      </c>
      <c r="K6324" s="43">
        <v>0.14357718769417172</v>
      </c>
      <c r="L6324">
        <v>0.53175537087860292</v>
      </c>
      <c r="M6324">
        <v>0.94402723583246517</v>
      </c>
      <c r="N6324" s="44">
        <v>0.67828018421985947</v>
      </c>
      <c r="O6324" s="161"/>
      <c r="P6324" s="162"/>
      <c r="Q6324" s="162"/>
      <c r="R6324" s="163"/>
      <c r="S6324" s="161"/>
      <c r="V6324" s="163"/>
      <c r="W6324" s="164"/>
      <c r="X6324" s="164"/>
    </row>
    <row r="6325" spans="10:24" x14ac:dyDescent="0.25">
      <c r="J6325">
        <v>6322</v>
      </c>
      <c r="K6325" s="43">
        <v>0.6397427954960615</v>
      </c>
      <c r="L6325">
        <v>0.58486399752612772</v>
      </c>
      <c r="M6325">
        <v>0.62549409380678556</v>
      </c>
      <c r="N6325" s="44">
        <v>0.49089204377710616</v>
      </c>
      <c r="O6325" s="161"/>
      <c r="P6325" s="162"/>
      <c r="Q6325" s="162"/>
      <c r="R6325" s="163"/>
      <c r="S6325" s="161"/>
      <c r="V6325" s="163"/>
      <c r="W6325" s="164"/>
      <c r="X6325" s="164"/>
    </row>
    <row r="6326" spans="10:24" x14ac:dyDescent="0.25">
      <c r="J6326">
        <v>6323</v>
      </c>
      <c r="K6326" s="43">
        <v>0.91345057127766827</v>
      </c>
      <c r="L6326">
        <v>7.8917748287589462E-2</v>
      </c>
      <c r="M6326">
        <v>0.25135530064749623</v>
      </c>
      <c r="N6326" s="44">
        <v>0.91492261718382939</v>
      </c>
      <c r="O6326" s="161"/>
      <c r="P6326" s="162"/>
      <c r="Q6326" s="162"/>
      <c r="R6326" s="163"/>
      <c r="S6326" s="161"/>
      <c r="V6326" s="163"/>
      <c r="W6326" s="164"/>
      <c r="X6326" s="164"/>
    </row>
    <row r="6327" spans="10:24" x14ac:dyDescent="0.25">
      <c r="J6327">
        <v>6324</v>
      </c>
      <c r="K6327" s="43">
        <v>0.88251196233939688</v>
      </c>
      <c r="L6327">
        <v>0.33466016682122057</v>
      </c>
      <c r="M6327">
        <v>0.83798353889771016</v>
      </c>
      <c r="N6327" s="44">
        <v>0.18409941286578191</v>
      </c>
      <c r="O6327" s="161"/>
      <c r="P6327" s="162"/>
      <c r="Q6327" s="162"/>
      <c r="R6327" s="163"/>
      <c r="S6327" s="161"/>
      <c r="V6327" s="163"/>
      <c r="W6327" s="164"/>
      <c r="X6327" s="164"/>
    </row>
    <row r="6328" spans="10:24" x14ac:dyDescent="0.25">
      <c r="J6328">
        <v>6325</v>
      </c>
      <c r="K6328" s="43">
        <v>0.53087107886804819</v>
      </c>
      <c r="L6328">
        <v>0.41428566741816619</v>
      </c>
      <c r="M6328">
        <v>0.7118264865974171</v>
      </c>
      <c r="N6328" s="44">
        <v>0.84913357638397768</v>
      </c>
      <c r="O6328" s="161"/>
      <c r="P6328" s="162"/>
      <c r="Q6328" s="162"/>
      <c r="R6328" s="163"/>
      <c r="S6328" s="161"/>
      <c r="V6328" s="163"/>
      <c r="W6328" s="164"/>
      <c r="X6328" s="164"/>
    </row>
    <row r="6329" spans="10:24" x14ac:dyDescent="0.25">
      <c r="J6329">
        <v>6326</v>
      </c>
      <c r="K6329" s="43">
        <v>2.920217781993717E-2</v>
      </c>
      <c r="L6329">
        <v>0.29568450895359799</v>
      </c>
      <c r="M6329">
        <v>0.65863424736111209</v>
      </c>
      <c r="N6329" s="44">
        <v>0.12750566124641127</v>
      </c>
      <c r="O6329" s="161"/>
      <c r="P6329" s="162"/>
      <c r="Q6329" s="162"/>
      <c r="R6329" s="163"/>
      <c r="S6329" s="161"/>
      <c r="V6329" s="163"/>
      <c r="W6329" s="164"/>
      <c r="X6329" s="164"/>
    </row>
    <row r="6330" spans="10:24" x14ac:dyDescent="0.25">
      <c r="J6330">
        <v>6327</v>
      </c>
      <c r="K6330" s="43">
        <v>0.98463591995553457</v>
      </c>
      <c r="L6330">
        <v>0.40067892788766513</v>
      </c>
      <c r="M6330">
        <v>0.44835583930709988</v>
      </c>
      <c r="N6330" s="44">
        <v>0.20521305128297085</v>
      </c>
      <c r="O6330" s="161"/>
      <c r="P6330" s="162"/>
      <c r="Q6330" s="162"/>
      <c r="R6330" s="163"/>
      <c r="S6330" s="161"/>
      <c r="V6330" s="163"/>
      <c r="W6330" s="164"/>
      <c r="X6330" s="164"/>
    </row>
    <row r="6331" spans="10:24" x14ac:dyDescent="0.25">
      <c r="J6331">
        <v>6328</v>
      </c>
      <c r="K6331" s="43">
        <v>0.73810427479224427</v>
      </c>
      <c r="L6331">
        <v>0.95620916173398895</v>
      </c>
      <c r="M6331">
        <v>0.26461827726660347</v>
      </c>
      <c r="N6331" s="44">
        <v>0.18119025937632327</v>
      </c>
      <c r="O6331" s="161"/>
      <c r="P6331" s="162"/>
      <c r="Q6331" s="162"/>
      <c r="R6331" s="163"/>
      <c r="S6331" s="161"/>
      <c r="V6331" s="163"/>
      <c r="W6331" s="164"/>
      <c r="X6331" s="164"/>
    </row>
    <row r="6332" spans="10:24" x14ac:dyDescent="0.25">
      <c r="J6332">
        <v>6329</v>
      </c>
      <c r="K6332" s="43">
        <v>0.19568732141548106</v>
      </c>
      <c r="L6332">
        <v>5.4054907810481945E-2</v>
      </c>
      <c r="M6332">
        <v>0.94456366660873492</v>
      </c>
      <c r="N6332" s="44">
        <v>0.53875334646254436</v>
      </c>
      <c r="O6332" s="161"/>
      <c r="P6332" s="162"/>
      <c r="Q6332" s="162"/>
      <c r="R6332" s="163"/>
      <c r="S6332" s="161"/>
      <c r="V6332" s="163"/>
      <c r="W6332" s="164"/>
      <c r="X6332" s="164"/>
    </row>
    <row r="6333" spans="10:24" x14ac:dyDescent="0.25">
      <c r="J6333">
        <v>6330</v>
      </c>
      <c r="K6333" s="43">
        <v>0.60178398505210373</v>
      </c>
      <c r="L6333">
        <v>0.66958143583910401</v>
      </c>
      <c r="M6333">
        <v>0.44717694703153721</v>
      </c>
      <c r="N6333" s="44">
        <v>0.95963605896493209</v>
      </c>
      <c r="O6333" s="161"/>
      <c r="P6333" s="162"/>
      <c r="Q6333" s="162"/>
      <c r="R6333" s="163"/>
      <c r="S6333" s="161"/>
      <c r="V6333" s="163"/>
      <c r="W6333" s="164"/>
      <c r="X6333" s="164"/>
    </row>
    <row r="6334" spans="10:24" x14ac:dyDescent="0.25">
      <c r="J6334">
        <v>6331</v>
      </c>
      <c r="K6334" s="43">
        <v>7.4258450929951536E-2</v>
      </c>
      <c r="L6334">
        <v>0.45035029805571125</v>
      </c>
      <c r="M6334">
        <v>7.5410493452879535E-2</v>
      </c>
      <c r="N6334" s="44">
        <v>0.31418724275889431</v>
      </c>
      <c r="O6334" s="161"/>
      <c r="P6334" s="162"/>
      <c r="Q6334" s="162"/>
      <c r="R6334" s="163"/>
      <c r="S6334" s="161"/>
      <c r="V6334" s="163"/>
      <c r="W6334" s="164"/>
      <c r="X6334" s="164"/>
    </row>
    <row r="6335" spans="10:24" x14ac:dyDescent="0.25">
      <c r="J6335">
        <v>6332</v>
      </c>
      <c r="K6335" s="43">
        <v>0.64723385216630058</v>
      </c>
      <c r="L6335">
        <v>0.99538756853639165</v>
      </c>
      <c r="M6335">
        <v>0.1128801845316959</v>
      </c>
      <c r="N6335" s="44">
        <v>3.1971857834313999E-2</v>
      </c>
      <c r="O6335" s="161"/>
      <c r="P6335" s="162"/>
      <c r="Q6335" s="162"/>
      <c r="R6335" s="163"/>
      <c r="S6335" s="161"/>
      <c r="V6335" s="163"/>
      <c r="W6335" s="164"/>
      <c r="X6335" s="164"/>
    </row>
    <row r="6336" spans="10:24" x14ac:dyDescent="0.25">
      <c r="J6336">
        <v>6333</v>
      </c>
      <c r="K6336" s="43">
        <v>0.69159235621514747</v>
      </c>
      <c r="L6336">
        <v>5.6371129457814861E-2</v>
      </c>
      <c r="M6336">
        <v>6.7930259353225497E-2</v>
      </c>
      <c r="N6336" s="44">
        <v>0.33073915083995453</v>
      </c>
      <c r="O6336" s="161"/>
      <c r="P6336" s="162"/>
      <c r="Q6336" s="162"/>
      <c r="R6336" s="163"/>
      <c r="S6336" s="161"/>
      <c r="V6336" s="163"/>
      <c r="W6336" s="164"/>
      <c r="X6336" s="164"/>
    </row>
    <row r="6337" spans="10:24" x14ac:dyDescent="0.25">
      <c r="J6337">
        <v>6334</v>
      </c>
      <c r="K6337" s="43">
        <v>0.37509511122572525</v>
      </c>
      <c r="L6337">
        <v>0.93132069029039621</v>
      </c>
      <c r="M6337">
        <v>0.86178965450467304</v>
      </c>
      <c r="N6337" s="44">
        <v>0.87356508561803037</v>
      </c>
      <c r="O6337" s="161"/>
      <c r="P6337" s="162"/>
      <c r="Q6337" s="162"/>
      <c r="R6337" s="163"/>
      <c r="S6337" s="161"/>
      <c r="V6337" s="163"/>
      <c r="W6337" s="164"/>
      <c r="X6337" s="164"/>
    </row>
    <row r="6338" spans="10:24" x14ac:dyDescent="0.25">
      <c r="J6338">
        <v>6335</v>
      </c>
      <c r="K6338" s="43">
        <v>0.81209443469193732</v>
      </c>
      <c r="L6338">
        <v>0.85089272263609872</v>
      </c>
      <c r="M6338">
        <v>0.66832910534331458</v>
      </c>
      <c r="N6338" s="44">
        <v>0.89047543820660235</v>
      </c>
      <c r="O6338" s="161"/>
      <c r="P6338" s="162"/>
      <c r="Q6338" s="162"/>
      <c r="R6338" s="163"/>
      <c r="S6338" s="161"/>
      <c r="V6338" s="163"/>
      <c r="W6338" s="164"/>
      <c r="X6338" s="164"/>
    </row>
    <row r="6339" spans="10:24" x14ac:dyDescent="0.25">
      <c r="J6339">
        <v>6336</v>
      </c>
      <c r="K6339" s="43">
        <v>0.42858442400657937</v>
      </c>
      <c r="L6339">
        <v>0.35592605104527553</v>
      </c>
      <c r="M6339">
        <v>0.52882890439596875</v>
      </c>
      <c r="N6339" s="44">
        <v>0.406173035360748</v>
      </c>
      <c r="O6339" s="161"/>
      <c r="P6339" s="162"/>
      <c r="Q6339" s="162"/>
      <c r="R6339" s="163"/>
      <c r="S6339" s="161"/>
      <c r="V6339" s="163"/>
      <c r="W6339" s="164"/>
      <c r="X6339" s="164"/>
    </row>
    <row r="6340" spans="10:24" x14ac:dyDescent="0.25">
      <c r="J6340">
        <v>6337</v>
      </c>
      <c r="K6340" s="43">
        <v>0.98327129841974759</v>
      </c>
      <c r="L6340">
        <v>0.77921206651170127</v>
      </c>
      <c r="M6340">
        <v>0.71956901291928743</v>
      </c>
      <c r="N6340" s="44">
        <v>0.19647966000509376</v>
      </c>
      <c r="O6340" s="161"/>
      <c r="P6340" s="162"/>
      <c r="Q6340" s="162"/>
      <c r="R6340" s="163"/>
      <c r="S6340" s="161"/>
      <c r="V6340" s="163"/>
      <c r="W6340" s="164"/>
      <c r="X6340" s="164"/>
    </row>
    <row r="6341" spans="10:24" x14ac:dyDescent="0.25">
      <c r="J6341">
        <v>6338</v>
      </c>
      <c r="K6341" s="43">
        <v>0.65796688011285454</v>
      </c>
      <c r="L6341">
        <v>2.4562297097162178E-2</v>
      </c>
      <c r="M6341">
        <v>0.99346986228902867</v>
      </c>
      <c r="N6341" s="44">
        <v>0.89974406846663935</v>
      </c>
      <c r="O6341" s="161"/>
      <c r="P6341" s="162"/>
      <c r="Q6341" s="162"/>
      <c r="R6341" s="163"/>
      <c r="S6341" s="161"/>
      <c r="V6341" s="163"/>
      <c r="W6341" s="164"/>
      <c r="X6341" s="164"/>
    </row>
    <row r="6342" spans="10:24" x14ac:dyDescent="0.25">
      <c r="J6342">
        <v>6339</v>
      </c>
      <c r="K6342" s="43">
        <v>0.29514074966428983</v>
      </c>
      <c r="L6342">
        <v>0.75474620554574279</v>
      </c>
      <c r="M6342">
        <v>0.47453980681202668</v>
      </c>
      <c r="N6342" s="44">
        <v>0.48247232224678904</v>
      </c>
      <c r="O6342" s="161"/>
      <c r="P6342" s="162"/>
      <c r="Q6342" s="162"/>
      <c r="R6342" s="163"/>
      <c r="S6342" s="161"/>
      <c r="V6342" s="163"/>
      <c r="W6342" s="164"/>
      <c r="X6342" s="164"/>
    </row>
    <row r="6343" spans="10:24" x14ac:dyDescent="0.25">
      <c r="J6343">
        <v>6340</v>
      </c>
      <c r="K6343" s="43">
        <v>2.5860946324785417E-2</v>
      </c>
      <c r="L6343">
        <v>0.76014507148125299</v>
      </c>
      <c r="M6343">
        <v>0.83994085110518935</v>
      </c>
      <c r="N6343" s="44">
        <v>1.2600292976539862E-2</v>
      </c>
      <c r="O6343" s="161"/>
      <c r="P6343" s="162"/>
      <c r="Q6343" s="162"/>
      <c r="R6343" s="163"/>
      <c r="S6343" s="161"/>
      <c r="V6343" s="163"/>
      <c r="W6343" s="164"/>
      <c r="X6343" s="164"/>
    </row>
    <row r="6344" spans="10:24" x14ac:dyDescent="0.25">
      <c r="J6344">
        <v>6341</v>
      </c>
      <c r="K6344" s="43">
        <v>0.97032730950619217</v>
      </c>
      <c r="L6344">
        <v>0.13349825898991374</v>
      </c>
      <c r="M6344">
        <v>0.61445305025703556</v>
      </c>
      <c r="N6344" s="44">
        <v>0.69960393796112652</v>
      </c>
      <c r="O6344" s="161"/>
      <c r="P6344" s="162"/>
      <c r="Q6344" s="162"/>
      <c r="R6344" s="163"/>
      <c r="S6344" s="161"/>
      <c r="V6344" s="163"/>
      <c r="W6344" s="164"/>
      <c r="X6344" s="164"/>
    </row>
    <row r="6345" spans="10:24" x14ac:dyDescent="0.25">
      <c r="J6345">
        <v>6342</v>
      </c>
      <c r="K6345" s="43">
        <v>0.92302476502081299</v>
      </c>
      <c r="L6345">
        <v>0.1208759642154531</v>
      </c>
      <c r="M6345">
        <v>0.49589120339432813</v>
      </c>
      <c r="N6345" s="44">
        <v>0.67930781354623515</v>
      </c>
      <c r="O6345" s="161"/>
      <c r="P6345" s="162"/>
      <c r="Q6345" s="162"/>
      <c r="R6345" s="163"/>
      <c r="S6345" s="161"/>
      <c r="V6345" s="163"/>
      <c r="W6345" s="164"/>
      <c r="X6345" s="164"/>
    </row>
    <row r="6346" spans="10:24" x14ac:dyDescent="0.25">
      <c r="J6346">
        <v>6343</v>
      </c>
      <c r="K6346" s="43">
        <v>0.7299133242822049</v>
      </c>
      <c r="L6346">
        <v>0.7806411697232204</v>
      </c>
      <c r="M6346">
        <v>0.52570808530897351</v>
      </c>
      <c r="N6346" s="44">
        <v>8.5317728662170911E-4</v>
      </c>
      <c r="O6346" s="161"/>
      <c r="P6346" s="162"/>
      <c r="Q6346" s="162"/>
      <c r="R6346" s="163"/>
      <c r="S6346" s="161"/>
      <c r="V6346" s="163"/>
      <c r="W6346" s="164"/>
      <c r="X6346" s="164"/>
    </row>
    <row r="6347" spans="10:24" x14ac:dyDescent="0.25">
      <c r="J6347">
        <v>6344</v>
      </c>
      <c r="K6347" s="43">
        <v>5.1831771718894193E-2</v>
      </c>
      <c r="L6347">
        <v>0.47539288809766689</v>
      </c>
      <c r="M6347">
        <v>0.15037802406074041</v>
      </c>
      <c r="N6347" s="44">
        <v>0.26830408679984585</v>
      </c>
      <c r="O6347" s="161"/>
      <c r="P6347" s="162"/>
      <c r="Q6347" s="162"/>
      <c r="R6347" s="163"/>
      <c r="S6347" s="161"/>
      <c r="V6347" s="163"/>
      <c r="W6347" s="164"/>
      <c r="X6347" s="164"/>
    </row>
    <row r="6348" spans="10:24" x14ac:dyDescent="0.25">
      <c r="J6348">
        <v>6345</v>
      </c>
      <c r="K6348" s="43">
        <v>0.5178654286382729</v>
      </c>
      <c r="L6348">
        <v>0.15753960328747696</v>
      </c>
      <c r="M6348">
        <v>0.16492754274159105</v>
      </c>
      <c r="N6348" s="44">
        <v>0.96310422857101308</v>
      </c>
      <c r="O6348" s="161"/>
      <c r="P6348" s="162"/>
      <c r="Q6348" s="162"/>
      <c r="R6348" s="163"/>
      <c r="S6348" s="161"/>
      <c r="V6348" s="163"/>
      <c r="W6348" s="164"/>
      <c r="X6348" s="164"/>
    </row>
    <row r="6349" spans="10:24" x14ac:dyDescent="0.25">
      <c r="J6349">
        <v>6346</v>
      </c>
      <c r="K6349" s="43">
        <v>0.40015536828443754</v>
      </c>
      <c r="L6349">
        <v>0.99126382546229352</v>
      </c>
      <c r="M6349">
        <v>0.29907162953963906</v>
      </c>
      <c r="N6349" s="44">
        <v>0.24297904888140354</v>
      </c>
      <c r="O6349" s="161"/>
      <c r="P6349" s="162"/>
      <c r="Q6349" s="162"/>
      <c r="R6349" s="163"/>
      <c r="S6349" s="161"/>
      <c r="V6349" s="163"/>
      <c r="W6349" s="164"/>
      <c r="X6349" s="164"/>
    </row>
    <row r="6350" spans="10:24" x14ac:dyDescent="0.25">
      <c r="J6350">
        <v>6347</v>
      </c>
      <c r="K6350" s="43">
        <v>0.30891046011668222</v>
      </c>
      <c r="L6350">
        <v>0.52111039194382602</v>
      </c>
      <c r="M6350">
        <v>0.7347120185585182</v>
      </c>
      <c r="N6350" s="44">
        <v>0.32592109816701909</v>
      </c>
      <c r="O6350" s="161"/>
      <c r="P6350" s="162"/>
      <c r="Q6350" s="162"/>
      <c r="R6350" s="163"/>
      <c r="S6350" s="161"/>
      <c r="V6350" s="163"/>
      <c r="W6350" s="164"/>
      <c r="X6350" s="164"/>
    </row>
    <row r="6351" spans="10:24" x14ac:dyDescent="0.25">
      <c r="J6351">
        <v>6348</v>
      </c>
      <c r="K6351" s="43">
        <v>0.76992630675910478</v>
      </c>
      <c r="L6351">
        <v>0.70060268542435378</v>
      </c>
      <c r="M6351">
        <v>0.37326709091685362</v>
      </c>
      <c r="N6351" s="44">
        <v>0.24745083349372887</v>
      </c>
      <c r="O6351" s="161"/>
      <c r="P6351" s="162"/>
      <c r="Q6351" s="162"/>
      <c r="R6351" s="163"/>
      <c r="S6351" s="161"/>
      <c r="V6351" s="163"/>
      <c r="W6351" s="164"/>
      <c r="X6351" s="164"/>
    </row>
    <row r="6352" spans="10:24" x14ac:dyDescent="0.25">
      <c r="J6352">
        <v>6349</v>
      </c>
      <c r="K6352" s="43">
        <v>0.31035015134569421</v>
      </c>
      <c r="L6352">
        <v>9.9918963492932056E-3</v>
      </c>
      <c r="M6352">
        <v>0.23919756260444502</v>
      </c>
      <c r="N6352" s="44">
        <v>0.12192273665192555</v>
      </c>
      <c r="O6352" s="161"/>
      <c r="P6352" s="162"/>
      <c r="Q6352" s="162"/>
      <c r="R6352" s="163"/>
      <c r="S6352" s="161"/>
      <c r="V6352" s="163"/>
      <c r="W6352" s="164"/>
      <c r="X6352" s="164"/>
    </row>
    <row r="6353" spans="10:24" x14ac:dyDescent="0.25">
      <c r="J6353">
        <v>6350</v>
      </c>
      <c r="K6353" s="43">
        <v>0.87824291790080911</v>
      </c>
      <c r="L6353">
        <v>0.15727462688520366</v>
      </c>
      <c r="M6353">
        <v>0.10765163914902875</v>
      </c>
      <c r="N6353" s="44">
        <v>0.9299204781059186</v>
      </c>
      <c r="O6353" s="161"/>
      <c r="P6353" s="162"/>
      <c r="Q6353" s="162"/>
      <c r="R6353" s="163"/>
      <c r="S6353" s="161"/>
      <c r="V6353" s="163"/>
      <c r="W6353" s="164"/>
      <c r="X6353" s="164"/>
    </row>
    <row r="6354" spans="10:24" x14ac:dyDescent="0.25">
      <c r="J6354">
        <v>6351</v>
      </c>
      <c r="K6354" s="43">
        <v>2.3816137715938379E-2</v>
      </c>
      <c r="L6354">
        <v>0.89291089090922959</v>
      </c>
      <c r="M6354">
        <v>0.38918473284489696</v>
      </c>
      <c r="N6354" s="44">
        <v>0.84516936390913</v>
      </c>
      <c r="O6354" s="161"/>
      <c r="P6354" s="162"/>
      <c r="Q6354" s="162"/>
      <c r="R6354" s="163"/>
      <c r="S6354" s="161"/>
      <c r="V6354" s="163"/>
      <c r="W6354" s="164"/>
      <c r="X6354" s="164"/>
    </row>
    <row r="6355" spans="10:24" x14ac:dyDescent="0.25">
      <c r="J6355">
        <v>6352</v>
      </c>
      <c r="K6355" s="43">
        <v>5.832200542794086E-2</v>
      </c>
      <c r="L6355">
        <v>0.40553770473101114</v>
      </c>
      <c r="M6355">
        <v>0.78047131448628093</v>
      </c>
      <c r="N6355" s="44">
        <v>0.78997228531001384</v>
      </c>
      <c r="O6355" s="161"/>
      <c r="P6355" s="162"/>
      <c r="Q6355" s="162"/>
      <c r="R6355" s="163"/>
      <c r="S6355" s="161"/>
      <c r="V6355" s="163"/>
      <c r="W6355" s="164"/>
      <c r="X6355" s="164"/>
    </row>
    <row r="6356" spans="10:24" x14ac:dyDescent="0.25">
      <c r="J6356">
        <v>6353</v>
      </c>
      <c r="K6356" s="43">
        <v>0.51681340730202441</v>
      </c>
      <c r="L6356">
        <v>0.13540331886892543</v>
      </c>
      <c r="M6356">
        <v>0.28519687573171726</v>
      </c>
      <c r="N6356" s="44">
        <v>0.73978802163251312</v>
      </c>
      <c r="O6356" s="161"/>
      <c r="P6356" s="162"/>
      <c r="Q6356" s="162"/>
      <c r="R6356" s="163"/>
      <c r="S6356" s="161"/>
      <c r="V6356" s="163"/>
      <c r="W6356" s="164"/>
      <c r="X6356" s="164"/>
    </row>
    <row r="6357" spans="10:24" x14ac:dyDescent="0.25">
      <c r="J6357">
        <v>6354</v>
      </c>
      <c r="K6357" s="43">
        <v>0.22531546717504292</v>
      </c>
      <c r="L6357">
        <v>0.16602958230085052</v>
      </c>
      <c r="M6357">
        <v>0.52329034414337716</v>
      </c>
      <c r="N6357" s="44">
        <v>0.66607010333500161</v>
      </c>
      <c r="O6357" s="161"/>
      <c r="P6357" s="162"/>
      <c r="Q6357" s="162"/>
      <c r="R6357" s="163"/>
      <c r="S6357" s="161"/>
      <c r="V6357" s="163"/>
      <c r="W6357" s="164"/>
      <c r="X6357" s="164"/>
    </row>
    <row r="6358" spans="10:24" x14ac:dyDescent="0.25">
      <c r="J6358">
        <v>6355</v>
      </c>
      <c r="K6358" s="43">
        <v>0.86905506895389251</v>
      </c>
      <c r="L6358">
        <v>0.89489562036827408</v>
      </c>
      <c r="M6358">
        <v>0.78401639424230263</v>
      </c>
      <c r="N6358" s="44">
        <v>0.14222841970594491</v>
      </c>
      <c r="O6358" s="161"/>
      <c r="P6358" s="162"/>
      <c r="Q6358" s="162"/>
      <c r="R6358" s="163"/>
      <c r="S6358" s="161"/>
      <c r="V6358" s="163"/>
      <c r="W6358" s="164"/>
      <c r="X6358" s="164"/>
    </row>
    <row r="6359" spans="10:24" x14ac:dyDescent="0.25">
      <c r="J6359">
        <v>6356</v>
      </c>
      <c r="K6359" s="43">
        <v>0.37613974933165573</v>
      </c>
      <c r="L6359">
        <v>0.42920586085369683</v>
      </c>
      <c r="M6359">
        <v>0.35162840019062791</v>
      </c>
      <c r="N6359" s="44">
        <v>0.28043189399914359</v>
      </c>
      <c r="O6359" s="161"/>
      <c r="P6359" s="162"/>
      <c r="Q6359" s="162"/>
      <c r="R6359" s="163"/>
      <c r="S6359" s="161"/>
      <c r="V6359" s="163"/>
      <c r="W6359" s="164"/>
      <c r="X6359" s="164"/>
    </row>
    <row r="6360" spans="10:24" x14ac:dyDescent="0.25">
      <c r="J6360">
        <v>6357</v>
      </c>
      <c r="K6360" s="43">
        <v>0.43811623597562976</v>
      </c>
      <c r="L6360">
        <v>0.39446160501440253</v>
      </c>
      <c r="M6360">
        <v>0.13335178342242637</v>
      </c>
      <c r="N6360" s="44">
        <v>0.93976655792278063</v>
      </c>
      <c r="O6360" s="161"/>
      <c r="P6360" s="162"/>
      <c r="Q6360" s="162"/>
      <c r="R6360" s="163"/>
      <c r="S6360" s="161"/>
      <c r="V6360" s="163"/>
      <c r="W6360" s="164"/>
      <c r="X6360" s="164"/>
    </row>
    <row r="6361" spans="10:24" x14ac:dyDescent="0.25">
      <c r="J6361">
        <v>6358</v>
      </c>
      <c r="K6361" s="43">
        <v>0.74889947347202324</v>
      </c>
      <c r="L6361">
        <v>0.43314974967381281</v>
      </c>
      <c r="M6361">
        <v>0.12697498119232309</v>
      </c>
      <c r="N6361" s="44">
        <v>0.34711362927616862</v>
      </c>
      <c r="O6361" s="161"/>
      <c r="P6361" s="162"/>
      <c r="Q6361" s="162"/>
      <c r="R6361" s="163"/>
      <c r="S6361" s="161"/>
      <c r="V6361" s="163"/>
      <c r="W6361" s="164"/>
      <c r="X6361" s="164"/>
    </row>
    <row r="6362" spans="10:24" x14ac:dyDescent="0.25">
      <c r="J6362">
        <v>6359</v>
      </c>
      <c r="K6362" s="43">
        <v>0.66759634138525337</v>
      </c>
      <c r="L6362">
        <v>2.4939093129916823E-2</v>
      </c>
      <c r="M6362">
        <v>0.20490934518463177</v>
      </c>
      <c r="N6362" s="44">
        <v>0.30760192751898041</v>
      </c>
      <c r="O6362" s="161"/>
      <c r="P6362" s="162"/>
      <c r="Q6362" s="162"/>
      <c r="R6362" s="163"/>
      <c r="S6362" s="161"/>
      <c r="V6362" s="163"/>
      <c r="W6362" s="164"/>
      <c r="X6362" s="164"/>
    </row>
    <row r="6363" spans="10:24" x14ac:dyDescent="0.25">
      <c r="J6363">
        <v>6360</v>
      </c>
      <c r="K6363" s="43">
        <v>0.84510331572807684</v>
      </c>
      <c r="L6363">
        <v>0.77467765669675392</v>
      </c>
      <c r="M6363">
        <v>0.85810820511897878</v>
      </c>
      <c r="N6363" s="44">
        <v>6.1290834679474493E-2</v>
      </c>
      <c r="O6363" s="161"/>
      <c r="P6363" s="162"/>
      <c r="Q6363" s="162"/>
      <c r="R6363" s="163"/>
      <c r="S6363" s="161"/>
      <c r="V6363" s="163"/>
      <c r="W6363" s="164"/>
      <c r="X6363" s="164"/>
    </row>
    <row r="6364" spans="10:24" x14ac:dyDescent="0.25">
      <c r="J6364">
        <v>6361</v>
      </c>
      <c r="K6364" s="43">
        <v>0.29465542062875272</v>
      </c>
      <c r="L6364">
        <v>0.18139586085736703</v>
      </c>
      <c r="M6364">
        <v>2.5962059891500355E-2</v>
      </c>
      <c r="N6364" s="44">
        <v>0.52858532894586996</v>
      </c>
      <c r="O6364" s="161"/>
      <c r="P6364" s="162"/>
      <c r="Q6364" s="162"/>
      <c r="R6364" s="163"/>
      <c r="S6364" s="161"/>
      <c r="V6364" s="163"/>
      <c r="W6364" s="164"/>
      <c r="X6364" s="164"/>
    </row>
    <row r="6365" spans="10:24" x14ac:dyDescent="0.25">
      <c r="J6365">
        <v>6362</v>
      </c>
      <c r="K6365" s="43">
        <v>0.60782396799616323</v>
      </c>
      <c r="L6365">
        <v>0.21454138677655465</v>
      </c>
      <c r="M6365">
        <v>0.9998654285896823</v>
      </c>
      <c r="N6365" s="44">
        <v>5.0690075295566572E-2</v>
      </c>
      <c r="O6365" s="161"/>
      <c r="P6365" s="162"/>
      <c r="Q6365" s="162"/>
      <c r="R6365" s="163"/>
      <c r="S6365" s="161"/>
      <c r="V6365" s="163"/>
      <c r="W6365" s="164"/>
      <c r="X6365" s="164"/>
    </row>
    <row r="6366" spans="10:24" x14ac:dyDescent="0.25">
      <c r="J6366">
        <v>6363</v>
      </c>
      <c r="K6366" s="43">
        <v>0.83052139209801334</v>
      </c>
      <c r="L6366">
        <v>0.26089513294098943</v>
      </c>
      <c r="M6366">
        <v>0.25422482523844814</v>
      </c>
      <c r="N6366" s="44">
        <v>4.2151060306796828E-2</v>
      </c>
      <c r="O6366" s="161"/>
      <c r="P6366" s="162"/>
      <c r="Q6366" s="162"/>
      <c r="R6366" s="163"/>
      <c r="S6366" s="161"/>
      <c r="V6366" s="163"/>
      <c r="W6366" s="164"/>
      <c r="X6366" s="164"/>
    </row>
    <row r="6367" spans="10:24" x14ac:dyDescent="0.25">
      <c r="J6367">
        <v>6364</v>
      </c>
      <c r="K6367" s="43">
        <v>0.62183990544240109</v>
      </c>
      <c r="L6367">
        <v>0.32783743601565951</v>
      </c>
      <c r="M6367">
        <v>0.35934660399142859</v>
      </c>
      <c r="N6367" s="44">
        <v>7.4131681046964881E-2</v>
      </c>
      <c r="O6367" s="161"/>
      <c r="P6367" s="162"/>
      <c r="Q6367" s="162"/>
      <c r="R6367" s="163"/>
      <c r="S6367" s="161"/>
      <c r="V6367" s="163"/>
      <c r="W6367" s="164"/>
      <c r="X6367" s="164"/>
    </row>
    <row r="6368" spans="10:24" x14ac:dyDescent="0.25">
      <c r="J6368">
        <v>6365</v>
      </c>
      <c r="K6368" s="43">
        <v>0.32386682662191557</v>
      </c>
      <c r="L6368">
        <v>0.29273373015935589</v>
      </c>
      <c r="M6368">
        <v>0.94292034059216712</v>
      </c>
      <c r="N6368" s="44">
        <v>0.47035744630753962</v>
      </c>
      <c r="O6368" s="161"/>
      <c r="P6368" s="162"/>
      <c r="Q6368" s="162"/>
      <c r="R6368" s="163"/>
      <c r="S6368" s="161"/>
      <c r="V6368" s="163"/>
      <c r="W6368" s="164"/>
      <c r="X6368" s="164"/>
    </row>
    <row r="6369" spans="10:24" x14ac:dyDescent="0.25">
      <c r="J6369">
        <v>6366</v>
      </c>
      <c r="K6369" s="43">
        <v>8.8192727073118204E-2</v>
      </c>
      <c r="L6369">
        <v>0.75373780755565867</v>
      </c>
      <c r="M6369">
        <v>2.1537169017473712E-2</v>
      </c>
      <c r="N6369" s="44">
        <v>0.55580146207651981</v>
      </c>
      <c r="O6369" s="161"/>
      <c r="P6369" s="162"/>
      <c r="Q6369" s="162"/>
      <c r="R6369" s="163"/>
      <c r="S6369" s="161"/>
      <c r="V6369" s="163"/>
      <c r="W6369" s="164"/>
      <c r="X6369" s="164"/>
    </row>
    <row r="6370" spans="10:24" x14ac:dyDescent="0.25">
      <c r="J6370">
        <v>6367</v>
      </c>
      <c r="K6370" s="43">
        <v>0.14605916162813093</v>
      </c>
      <c r="L6370">
        <v>0.10976957000708576</v>
      </c>
      <c r="M6370">
        <v>0.70161501021455719</v>
      </c>
      <c r="N6370" s="44">
        <v>0.80469883381063323</v>
      </c>
      <c r="O6370" s="161"/>
      <c r="P6370" s="162"/>
      <c r="Q6370" s="162"/>
      <c r="R6370" s="163"/>
      <c r="S6370" s="161"/>
      <c r="V6370" s="163"/>
      <c r="W6370" s="164"/>
      <c r="X6370" s="164"/>
    </row>
    <row r="6371" spans="10:24" x14ac:dyDescent="0.25">
      <c r="J6371">
        <v>6368</v>
      </c>
      <c r="K6371" s="43">
        <v>0.62963834281399911</v>
      </c>
      <c r="L6371">
        <v>0.69887981095033114</v>
      </c>
      <c r="M6371">
        <v>0.15253440759213555</v>
      </c>
      <c r="N6371" s="44">
        <v>2.6619291350623353E-2</v>
      </c>
      <c r="O6371" s="161"/>
      <c r="P6371" s="162"/>
      <c r="Q6371" s="162"/>
      <c r="R6371" s="163"/>
      <c r="S6371" s="161"/>
      <c r="V6371" s="163"/>
      <c r="W6371" s="164"/>
      <c r="X6371" s="164"/>
    </row>
    <row r="6372" spans="10:24" x14ac:dyDescent="0.25">
      <c r="J6372">
        <v>6369</v>
      </c>
      <c r="K6372" s="43">
        <v>0.7218417709445516</v>
      </c>
      <c r="L6372">
        <v>0.90568503421890556</v>
      </c>
      <c r="M6372">
        <v>0.19107091553200373</v>
      </c>
      <c r="N6372" s="44">
        <v>0.42732245940251479</v>
      </c>
      <c r="O6372" s="161"/>
      <c r="P6372" s="162"/>
      <c r="Q6372" s="162"/>
      <c r="R6372" s="163"/>
      <c r="S6372" s="161"/>
      <c r="V6372" s="163"/>
      <c r="W6372" s="164"/>
      <c r="X6372" s="164"/>
    </row>
    <row r="6373" spans="10:24" x14ac:dyDescent="0.25">
      <c r="J6373">
        <v>6370</v>
      </c>
      <c r="K6373" s="43">
        <v>0.82196118658719686</v>
      </c>
      <c r="L6373">
        <v>0.11938555357789815</v>
      </c>
      <c r="M6373">
        <v>0.97178760933830344</v>
      </c>
      <c r="N6373" s="44">
        <v>0.49690346027344812</v>
      </c>
      <c r="O6373" s="161"/>
      <c r="P6373" s="162"/>
      <c r="Q6373" s="162"/>
      <c r="R6373" s="163"/>
      <c r="S6373" s="161"/>
      <c r="V6373" s="163"/>
      <c r="W6373" s="164"/>
      <c r="X6373" s="164"/>
    </row>
    <row r="6374" spans="10:24" x14ac:dyDescent="0.25">
      <c r="J6374">
        <v>6371</v>
      </c>
      <c r="K6374" s="43">
        <v>0.68917989135088942</v>
      </c>
      <c r="L6374">
        <v>0.99236534564392354</v>
      </c>
      <c r="M6374">
        <v>0.29617604021916788</v>
      </c>
      <c r="N6374" s="44">
        <v>0.29610988595355991</v>
      </c>
      <c r="O6374" s="161"/>
      <c r="P6374" s="162"/>
      <c r="Q6374" s="162"/>
      <c r="R6374" s="163"/>
      <c r="S6374" s="161"/>
      <c r="V6374" s="163"/>
      <c r="W6374" s="164"/>
      <c r="X6374" s="164"/>
    </row>
    <row r="6375" spans="10:24" x14ac:dyDescent="0.25">
      <c r="J6375">
        <v>6372</v>
      </c>
      <c r="K6375" s="43">
        <v>0.8628875183722694</v>
      </c>
      <c r="L6375">
        <v>9.7548191137476037E-2</v>
      </c>
      <c r="M6375">
        <v>0.7482532909386721</v>
      </c>
      <c r="N6375" s="44">
        <v>0.46143545990311441</v>
      </c>
      <c r="O6375" s="161"/>
      <c r="P6375" s="162"/>
      <c r="Q6375" s="162"/>
      <c r="R6375" s="163"/>
      <c r="S6375" s="161"/>
      <c r="V6375" s="163"/>
      <c r="W6375" s="164"/>
      <c r="X6375" s="164"/>
    </row>
    <row r="6376" spans="10:24" x14ac:dyDescent="0.25">
      <c r="J6376">
        <v>6373</v>
      </c>
      <c r="K6376" s="43">
        <v>0.53898415202664918</v>
      </c>
      <c r="L6376">
        <v>0.67652059256850761</v>
      </c>
      <c r="M6376">
        <v>0.93515610883989486</v>
      </c>
      <c r="N6376" s="44">
        <v>0.6077805613948315</v>
      </c>
      <c r="O6376" s="161"/>
      <c r="P6376" s="162"/>
      <c r="Q6376" s="162"/>
      <c r="R6376" s="163"/>
      <c r="S6376" s="161"/>
      <c r="V6376" s="163"/>
      <c r="W6376" s="164"/>
      <c r="X6376" s="164"/>
    </row>
    <row r="6377" spans="10:24" x14ac:dyDescent="0.25">
      <c r="J6377">
        <v>6374</v>
      </c>
      <c r="K6377" s="43">
        <v>0.17822553744908065</v>
      </c>
      <c r="L6377">
        <v>0.74676967289638829</v>
      </c>
      <c r="M6377">
        <v>0.36102132548956989</v>
      </c>
      <c r="N6377" s="44">
        <v>0.16006802948571797</v>
      </c>
      <c r="O6377" s="161"/>
      <c r="P6377" s="162"/>
      <c r="Q6377" s="162"/>
      <c r="R6377" s="163"/>
      <c r="S6377" s="161"/>
      <c r="V6377" s="163"/>
      <c r="W6377" s="164"/>
      <c r="X6377" s="164"/>
    </row>
    <row r="6378" spans="10:24" x14ac:dyDescent="0.25">
      <c r="J6378">
        <v>6375</v>
      </c>
      <c r="K6378" s="43">
        <v>0.77359046215384797</v>
      </c>
      <c r="L6378">
        <v>0.31954892689476022</v>
      </c>
      <c r="M6378">
        <v>0.55668908762972347</v>
      </c>
      <c r="N6378" s="44">
        <v>0.64411162055557536</v>
      </c>
      <c r="O6378" s="161"/>
      <c r="P6378" s="162"/>
      <c r="Q6378" s="162"/>
      <c r="R6378" s="163"/>
      <c r="S6378" s="161"/>
      <c r="V6378" s="163"/>
      <c r="W6378" s="164"/>
      <c r="X6378" s="164"/>
    </row>
    <row r="6379" spans="10:24" x14ac:dyDescent="0.25">
      <c r="J6379">
        <v>6376</v>
      </c>
      <c r="K6379" s="43">
        <v>0.93243746688875917</v>
      </c>
      <c r="L6379">
        <v>0.48282429912782276</v>
      </c>
      <c r="M6379">
        <v>0.67098525506686646</v>
      </c>
      <c r="N6379" s="44">
        <v>0.69932590481111978</v>
      </c>
      <c r="O6379" s="161"/>
      <c r="P6379" s="162"/>
      <c r="Q6379" s="162"/>
      <c r="R6379" s="163"/>
      <c r="S6379" s="161"/>
      <c r="V6379" s="163"/>
      <c r="W6379" s="164"/>
      <c r="X6379" s="164"/>
    </row>
    <row r="6380" spans="10:24" x14ac:dyDescent="0.25">
      <c r="J6380">
        <v>6377</v>
      </c>
      <c r="K6380" s="43">
        <v>0.99901169434134807</v>
      </c>
      <c r="L6380">
        <v>0.66542884936601243</v>
      </c>
      <c r="M6380">
        <v>0.95461903507658508</v>
      </c>
      <c r="N6380" s="44">
        <v>0.23448177750864396</v>
      </c>
      <c r="O6380" s="161"/>
      <c r="P6380" s="162"/>
      <c r="Q6380" s="162"/>
      <c r="R6380" s="163"/>
      <c r="S6380" s="161"/>
      <c r="V6380" s="163"/>
      <c r="W6380" s="164"/>
      <c r="X6380" s="164"/>
    </row>
    <row r="6381" spans="10:24" x14ac:dyDescent="0.25">
      <c r="J6381">
        <v>6378</v>
      </c>
      <c r="K6381" s="43">
        <v>0.96736078664857117</v>
      </c>
      <c r="L6381">
        <v>0.4988115315715278</v>
      </c>
      <c r="M6381">
        <v>0.56034333490116783</v>
      </c>
      <c r="N6381" s="44">
        <v>0.80204025876679719</v>
      </c>
      <c r="O6381" s="161"/>
      <c r="P6381" s="162"/>
      <c r="Q6381" s="162"/>
      <c r="R6381" s="163"/>
      <c r="S6381" s="161"/>
      <c r="V6381" s="163"/>
      <c r="W6381" s="164"/>
      <c r="X6381" s="164"/>
    </row>
    <row r="6382" spans="10:24" x14ac:dyDescent="0.25">
      <c r="J6382">
        <v>6379</v>
      </c>
      <c r="K6382" s="43">
        <v>0.21704810458297619</v>
      </c>
      <c r="L6382">
        <v>0.22146165120757133</v>
      </c>
      <c r="M6382">
        <v>0.84101916362143059</v>
      </c>
      <c r="N6382" s="44">
        <v>0.63433569573672932</v>
      </c>
      <c r="O6382" s="161"/>
      <c r="P6382" s="162"/>
      <c r="Q6382" s="162"/>
      <c r="R6382" s="163"/>
      <c r="S6382" s="161"/>
      <c r="V6382" s="163"/>
      <c r="W6382" s="164"/>
      <c r="X6382" s="164"/>
    </row>
    <row r="6383" spans="10:24" x14ac:dyDescent="0.25">
      <c r="J6383">
        <v>6380</v>
      </c>
      <c r="K6383" s="43">
        <v>0.81975409982601932</v>
      </c>
      <c r="L6383">
        <v>0.61085013089224738</v>
      </c>
      <c r="M6383">
        <v>0.28153031329579037</v>
      </c>
      <c r="N6383" s="44">
        <v>2.8065359837851966E-2</v>
      </c>
      <c r="O6383" s="161"/>
      <c r="P6383" s="162"/>
      <c r="Q6383" s="162"/>
      <c r="R6383" s="163"/>
      <c r="S6383" s="161"/>
      <c r="V6383" s="163"/>
      <c r="W6383" s="164"/>
      <c r="X6383" s="164"/>
    </row>
    <row r="6384" spans="10:24" x14ac:dyDescent="0.25">
      <c r="J6384">
        <v>6381</v>
      </c>
      <c r="K6384" s="43">
        <v>5.3449545789284958E-2</v>
      </c>
      <c r="L6384">
        <v>6.5825013554632883E-2</v>
      </c>
      <c r="M6384">
        <v>0.50259577819203416</v>
      </c>
      <c r="N6384" s="44">
        <v>0.5950601816794453</v>
      </c>
      <c r="O6384" s="161"/>
      <c r="P6384" s="162"/>
      <c r="Q6384" s="162"/>
      <c r="R6384" s="163"/>
      <c r="S6384" s="161"/>
      <c r="V6384" s="163"/>
      <c r="W6384" s="164"/>
      <c r="X6384" s="164"/>
    </row>
    <row r="6385" spans="10:24" x14ac:dyDescent="0.25">
      <c r="J6385">
        <v>6382</v>
      </c>
      <c r="K6385" s="43">
        <v>7.9450032678470728E-2</v>
      </c>
      <c r="L6385">
        <v>0.94328182366013458</v>
      </c>
      <c r="M6385">
        <v>0.18973157270091501</v>
      </c>
      <c r="N6385" s="44">
        <v>0.53158237355204507</v>
      </c>
      <c r="O6385" s="161"/>
      <c r="P6385" s="162"/>
      <c r="Q6385" s="162"/>
      <c r="R6385" s="163"/>
      <c r="S6385" s="161"/>
      <c r="V6385" s="163"/>
      <c r="W6385" s="164"/>
      <c r="X6385" s="164"/>
    </row>
    <row r="6386" spans="10:24" x14ac:dyDescent="0.25">
      <c r="J6386">
        <v>6383</v>
      </c>
      <c r="K6386" s="43">
        <v>0.66537536609118753</v>
      </c>
      <c r="L6386">
        <v>0.22058610200899209</v>
      </c>
      <c r="M6386">
        <v>0.22542217895189565</v>
      </c>
      <c r="N6386" s="44">
        <v>0.83172136395097074</v>
      </c>
      <c r="O6386" s="161"/>
      <c r="P6386" s="162"/>
      <c r="Q6386" s="162"/>
      <c r="R6386" s="163"/>
      <c r="S6386" s="161"/>
      <c r="V6386" s="163"/>
      <c r="W6386" s="164"/>
      <c r="X6386" s="164"/>
    </row>
    <row r="6387" spans="10:24" x14ac:dyDescent="0.25">
      <c r="J6387">
        <v>6384</v>
      </c>
      <c r="K6387" s="43">
        <v>0.87290688922995996</v>
      </c>
      <c r="L6387">
        <v>0.60167782421410088</v>
      </c>
      <c r="M6387">
        <v>0.3058422410692625</v>
      </c>
      <c r="N6387" s="44">
        <v>0.73226356842454188</v>
      </c>
      <c r="O6387" s="161"/>
      <c r="P6387" s="162"/>
      <c r="Q6387" s="162"/>
      <c r="R6387" s="163"/>
      <c r="S6387" s="161"/>
      <c r="V6387" s="163"/>
      <c r="W6387" s="164"/>
      <c r="X6387" s="164"/>
    </row>
    <row r="6388" spans="10:24" x14ac:dyDescent="0.25">
      <c r="J6388">
        <v>6385</v>
      </c>
      <c r="K6388" s="43">
        <v>0.97086401990367233</v>
      </c>
      <c r="L6388">
        <v>0.25097829327483534</v>
      </c>
      <c r="M6388">
        <v>0.78987385432850044</v>
      </c>
      <c r="N6388" s="44">
        <v>0.6659435184845327</v>
      </c>
      <c r="O6388" s="161"/>
      <c r="P6388" s="162"/>
      <c r="Q6388" s="162"/>
      <c r="R6388" s="163"/>
      <c r="S6388" s="161"/>
      <c r="V6388" s="163"/>
      <c r="W6388" s="164"/>
      <c r="X6388" s="164"/>
    </row>
    <row r="6389" spans="10:24" x14ac:dyDescent="0.25">
      <c r="J6389">
        <v>6386</v>
      </c>
      <c r="K6389" s="43">
        <v>0.57309900725041774</v>
      </c>
      <c r="L6389">
        <v>6.8990636030147989E-2</v>
      </c>
      <c r="M6389">
        <v>0.68273552529241777</v>
      </c>
      <c r="N6389" s="44">
        <v>0.85167631422808288</v>
      </c>
      <c r="O6389" s="161"/>
      <c r="P6389" s="162"/>
      <c r="Q6389" s="162"/>
      <c r="R6389" s="163"/>
      <c r="S6389" s="161"/>
      <c r="V6389" s="163"/>
      <c r="W6389" s="164"/>
      <c r="X6389" s="164"/>
    </row>
    <row r="6390" spans="10:24" x14ac:dyDescent="0.25">
      <c r="J6390">
        <v>6387</v>
      </c>
      <c r="K6390" s="43">
        <v>0.98738504538483085</v>
      </c>
      <c r="L6390">
        <v>0.88869872673519934</v>
      </c>
      <c r="M6390">
        <v>5.7590213065236151E-2</v>
      </c>
      <c r="N6390" s="44">
        <v>2.4968141176289649E-2</v>
      </c>
      <c r="O6390" s="161"/>
      <c r="P6390" s="162"/>
      <c r="Q6390" s="162"/>
      <c r="R6390" s="163"/>
      <c r="S6390" s="161"/>
      <c r="V6390" s="163"/>
      <c r="W6390" s="164"/>
      <c r="X6390" s="164"/>
    </row>
    <row r="6391" spans="10:24" x14ac:dyDescent="0.25">
      <c r="J6391">
        <v>6388</v>
      </c>
      <c r="K6391" s="43">
        <v>0.94628209287985976</v>
      </c>
      <c r="L6391">
        <v>0.55216363795380619</v>
      </c>
      <c r="M6391">
        <v>0.82700784358839219</v>
      </c>
      <c r="N6391" s="44">
        <v>0.64588957977403949</v>
      </c>
      <c r="O6391" s="161"/>
      <c r="P6391" s="162"/>
      <c r="Q6391" s="162"/>
      <c r="R6391" s="163"/>
      <c r="S6391" s="161"/>
      <c r="V6391" s="163"/>
      <c r="W6391" s="164"/>
      <c r="X6391" s="164"/>
    </row>
    <row r="6392" spans="10:24" x14ac:dyDescent="0.25">
      <c r="J6392">
        <v>6389</v>
      </c>
      <c r="K6392" s="43">
        <v>0.8688557744354235</v>
      </c>
      <c r="L6392">
        <v>0.55955470916073369</v>
      </c>
      <c r="M6392">
        <v>3.3502525553222307E-2</v>
      </c>
      <c r="N6392" s="44">
        <v>0.60756565747649127</v>
      </c>
      <c r="O6392" s="161"/>
      <c r="P6392" s="162"/>
      <c r="Q6392" s="162"/>
      <c r="R6392" s="163"/>
      <c r="S6392" s="161"/>
      <c r="V6392" s="163"/>
      <c r="W6392" s="164"/>
      <c r="X6392" s="164"/>
    </row>
    <row r="6393" spans="10:24" x14ac:dyDescent="0.25">
      <c r="J6393">
        <v>6390</v>
      </c>
      <c r="K6393" s="43">
        <v>0.11568687160037683</v>
      </c>
      <c r="L6393">
        <v>0.99193573617655839</v>
      </c>
      <c r="M6393">
        <v>0.28264461678696906</v>
      </c>
      <c r="N6393" s="44">
        <v>0.41010361072425205</v>
      </c>
      <c r="O6393" s="161"/>
      <c r="P6393" s="162"/>
      <c r="Q6393" s="162"/>
      <c r="R6393" s="163"/>
      <c r="S6393" s="161"/>
      <c r="V6393" s="163"/>
      <c r="W6393" s="164"/>
      <c r="X6393" s="164"/>
    </row>
    <row r="6394" spans="10:24" x14ac:dyDescent="0.25">
      <c r="J6394">
        <v>6391</v>
      </c>
      <c r="K6394" s="43">
        <v>0.59519741135404813</v>
      </c>
      <c r="L6394">
        <v>0.47414754048719077</v>
      </c>
      <c r="M6394">
        <v>0.97537236571856289</v>
      </c>
      <c r="N6394" s="44">
        <v>0.43747376816995265</v>
      </c>
      <c r="O6394" s="161"/>
      <c r="P6394" s="162"/>
      <c r="Q6394" s="162"/>
      <c r="R6394" s="163"/>
      <c r="S6394" s="161"/>
      <c r="V6394" s="163"/>
      <c r="W6394" s="164"/>
      <c r="X6394" s="164"/>
    </row>
    <row r="6395" spans="10:24" x14ac:dyDescent="0.25">
      <c r="J6395">
        <v>6392</v>
      </c>
      <c r="K6395" s="43">
        <v>0.66970791564967147</v>
      </c>
      <c r="L6395">
        <v>0.17931992969926291</v>
      </c>
      <c r="M6395">
        <v>0.34638447167618402</v>
      </c>
      <c r="N6395" s="44">
        <v>0.75872878672256561</v>
      </c>
      <c r="O6395" s="161"/>
      <c r="P6395" s="162"/>
      <c r="Q6395" s="162"/>
      <c r="R6395" s="163"/>
      <c r="S6395" s="161"/>
      <c r="V6395" s="163"/>
      <c r="W6395" s="164"/>
      <c r="X6395" s="164"/>
    </row>
    <row r="6396" spans="10:24" x14ac:dyDescent="0.25">
      <c r="J6396">
        <v>6393</v>
      </c>
      <c r="K6396" s="43">
        <v>0.91672314145558209</v>
      </c>
      <c r="L6396">
        <v>0.53980247335857334</v>
      </c>
      <c r="M6396">
        <v>0.56972008176557221</v>
      </c>
      <c r="N6396" s="44">
        <v>0.32532329003750182</v>
      </c>
      <c r="O6396" s="161"/>
      <c r="P6396" s="162"/>
      <c r="Q6396" s="162"/>
      <c r="R6396" s="163"/>
      <c r="S6396" s="161"/>
      <c r="V6396" s="163"/>
      <c r="W6396" s="164"/>
      <c r="X6396" s="164"/>
    </row>
    <row r="6397" spans="10:24" x14ac:dyDescent="0.25">
      <c r="J6397">
        <v>6394</v>
      </c>
      <c r="K6397" s="43">
        <v>0.67896387794053503</v>
      </c>
      <c r="L6397">
        <v>0.35957423978635861</v>
      </c>
      <c r="M6397">
        <v>0.20984345828583906</v>
      </c>
      <c r="N6397" s="44">
        <v>0.69176211527361942</v>
      </c>
      <c r="O6397" s="161"/>
      <c r="P6397" s="162"/>
      <c r="Q6397" s="162"/>
      <c r="R6397" s="163"/>
      <c r="S6397" s="161"/>
      <c r="V6397" s="163"/>
      <c r="W6397" s="164"/>
      <c r="X6397" s="164"/>
    </row>
    <row r="6398" spans="10:24" x14ac:dyDescent="0.25">
      <c r="J6398">
        <v>6395</v>
      </c>
      <c r="K6398" s="43">
        <v>0.64849831935149771</v>
      </c>
      <c r="L6398">
        <v>6.3513604462579587E-2</v>
      </c>
      <c r="M6398">
        <v>0.63796805694943004</v>
      </c>
      <c r="N6398" s="44">
        <v>0.76410626240368817</v>
      </c>
      <c r="O6398" s="161"/>
      <c r="P6398" s="162"/>
      <c r="Q6398" s="162"/>
      <c r="R6398" s="163"/>
      <c r="S6398" s="161"/>
      <c r="V6398" s="163"/>
      <c r="W6398" s="164"/>
      <c r="X6398" s="164"/>
    </row>
    <row r="6399" spans="10:24" x14ac:dyDescent="0.25">
      <c r="J6399">
        <v>6396</v>
      </c>
      <c r="K6399" s="43">
        <v>0.74047939542535046</v>
      </c>
      <c r="L6399">
        <v>0.76393676294879542</v>
      </c>
      <c r="M6399">
        <v>0.90334315141643062</v>
      </c>
      <c r="N6399" s="44">
        <v>3.3243726582646071E-2</v>
      </c>
      <c r="O6399" s="161"/>
      <c r="P6399" s="162"/>
      <c r="Q6399" s="162"/>
      <c r="R6399" s="163"/>
      <c r="S6399" s="161"/>
      <c r="V6399" s="163"/>
      <c r="W6399" s="164"/>
      <c r="X6399" s="164"/>
    </row>
    <row r="6400" spans="10:24" x14ac:dyDescent="0.25">
      <c r="J6400">
        <v>6397</v>
      </c>
      <c r="K6400" s="43">
        <v>0.51816512061061237</v>
      </c>
      <c r="L6400">
        <v>0.14739646199823853</v>
      </c>
      <c r="M6400">
        <v>0.90350942315350635</v>
      </c>
      <c r="N6400" s="44">
        <v>0.83931589299769249</v>
      </c>
      <c r="O6400" s="161"/>
      <c r="P6400" s="162"/>
      <c r="Q6400" s="162"/>
      <c r="R6400" s="163"/>
      <c r="S6400" s="161"/>
      <c r="V6400" s="163"/>
      <c r="W6400" s="164"/>
      <c r="X6400" s="164"/>
    </row>
    <row r="6401" spans="10:24" x14ac:dyDescent="0.25">
      <c r="J6401">
        <v>6398</v>
      </c>
      <c r="K6401" s="43">
        <v>0.41805963130302237</v>
      </c>
      <c r="L6401">
        <v>0.68804305389227671</v>
      </c>
      <c r="M6401">
        <v>0.87202732537880645</v>
      </c>
      <c r="N6401" s="44">
        <v>0.84566164361967044</v>
      </c>
      <c r="O6401" s="161"/>
      <c r="P6401" s="162"/>
      <c r="Q6401" s="162"/>
      <c r="R6401" s="163"/>
      <c r="S6401" s="161"/>
      <c r="V6401" s="163"/>
      <c r="W6401" s="164"/>
      <c r="X6401" s="164"/>
    </row>
    <row r="6402" spans="10:24" x14ac:dyDescent="0.25">
      <c r="J6402">
        <v>6399</v>
      </c>
      <c r="K6402" s="43">
        <v>0.77932018731598651</v>
      </c>
      <c r="L6402">
        <v>0.7706541568408749</v>
      </c>
      <c r="M6402">
        <v>0.54743769401360953</v>
      </c>
      <c r="N6402" s="44">
        <v>6.2533694033294451E-2</v>
      </c>
      <c r="O6402" s="161"/>
      <c r="P6402" s="162"/>
      <c r="Q6402" s="162"/>
      <c r="R6402" s="163"/>
      <c r="S6402" s="161"/>
      <c r="V6402" s="163"/>
      <c r="W6402" s="164"/>
      <c r="X6402" s="164"/>
    </row>
    <row r="6403" spans="10:24" x14ac:dyDescent="0.25">
      <c r="J6403">
        <v>6400</v>
      </c>
      <c r="K6403" s="43">
        <v>0.38925764547159714</v>
      </c>
      <c r="L6403">
        <v>0.51223292795510456</v>
      </c>
      <c r="M6403">
        <v>0.31139898069119876</v>
      </c>
      <c r="N6403" s="44">
        <v>0.68924068778291858</v>
      </c>
      <c r="O6403" s="161"/>
      <c r="P6403" s="162"/>
      <c r="Q6403" s="162"/>
      <c r="R6403" s="163"/>
      <c r="S6403" s="161"/>
      <c r="V6403" s="163"/>
      <c r="W6403" s="164"/>
      <c r="X6403" s="164"/>
    </row>
    <row r="6404" spans="10:24" x14ac:dyDescent="0.25">
      <c r="J6404">
        <v>6401</v>
      </c>
      <c r="K6404" s="43">
        <v>0.66504735010544669</v>
      </c>
      <c r="L6404">
        <v>0.1177456192032823</v>
      </c>
      <c r="M6404">
        <v>0.74123783763954532</v>
      </c>
      <c r="N6404" s="44">
        <v>0.82680285781514606</v>
      </c>
      <c r="O6404" s="161"/>
      <c r="P6404" s="162"/>
      <c r="Q6404" s="162"/>
      <c r="R6404" s="163"/>
      <c r="S6404" s="161"/>
      <c r="V6404" s="163"/>
      <c r="W6404" s="164"/>
      <c r="X6404" s="164"/>
    </row>
    <row r="6405" spans="10:24" x14ac:dyDescent="0.25">
      <c r="J6405">
        <v>6402</v>
      </c>
      <c r="K6405" s="43">
        <v>0.7136672841317343</v>
      </c>
      <c r="L6405">
        <v>0.11809836715988131</v>
      </c>
      <c r="M6405">
        <v>0.43923857891065032</v>
      </c>
      <c r="N6405" s="44">
        <v>0.42259439809048194</v>
      </c>
      <c r="O6405" s="161"/>
      <c r="P6405" s="162"/>
      <c r="Q6405" s="162"/>
      <c r="R6405" s="163"/>
      <c r="S6405" s="161"/>
      <c r="V6405" s="163"/>
      <c r="W6405" s="164"/>
      <c r="X6405" s="164"/>
    </row>
    <row r="6406" spans="10:24" x14ac:dyDescent="0.25">
      <c r="J6406">
        <v>6403</v>
      </c>
      <c r="K6406" s="43">
        <v>0.49983268838911687</v>
      </c>
      <c r="L6406">
        <v>0.13783956806408182</v>
      </c>
      <c r="M6406">
        <v>0.92258347851240285</v>
      </c>
      <c r="N6406" s="44">
        <v>0.19694977329455554</v>
      </c>
      <c r="O6406" s="161"/>
      <c r="P6406" s="162"/>
      <c r="Q6406" s="162"/>
      <c r="R6406" s="163"/>
      <c r="S6406" s="161"/>
      <c r="V6406" s="163"/>
      <c r="W6406" s="164"/>
      <c r="X6406" s="164"/>
    </row>
    <row r="6407" spans="10:24" x14ac:dyDescent="0.25">
      <c r="J6407">
        <v>6404</v>
      </c>
      <c r="K6407" s="43">
        <v>0.52775410606376583</v>
      </c>
      <c r="L6407">
        <v>0.85905331802211804</v>
      </c>
      <c r="M6407">
        <v>0.88623822961740084</v>
      </c>
      <c r="N6407" s="44">
        <v>0.51549522474158349</v>
      </c>
      <c r="O6407" s="161"/>
      <c r="P6407" s="162"/>
      <c r="Q6407" s="162"/>
      <c r="R6407" s="163"/>
      <c r="S6407" s="161"/>
      <c r="V6407" s="163"/>
      <c r="W6407" s="164"/>
      <c r="X6407" s="164"/>
    </row>
    <row r="6408" spans="10:24" x14ac:dyDescent="0.25">
      <c r="J6408">
        <v>6405</v>
      </c>
      <c r="K6408" s="43">
        <v>0.21466502514929697</v>
      </c>
      <c r="L6408">
        <v>0.56855567921108952</v>
      </c>
      <c r="M6408">
        <v>0.60034718088305927</v>
      </c>
      <c r="N6408" s="44">
        <v>0.33154997973965594</v>
      </c>
      <c r="O6408" s="161"/>
      <c r="P6408" s="162"/>
      <c r="Q6408" s="162"/>
      <c r="R6408" s="163"/>
      <c r="S6408" s="161"/>
      <c r="V6408" s="163"/>
      <c r="W6408" s="164"/>
      <c r="X6408" s="164"/>
    </row>
    <row r="6409" spans="10:24" x14ac:dyDescent="0.25">
      <c r="J6409">
        <v>6406</v>
      </c>
      <c r="K6409" s="43">
        <v>0.77054273239797944</v>
      </c>
      <c r="L6409">
        <v>0.71918529960192679</v>
      </c>
      <c r="M6409">
        <v>0.95272525827125043</v>
      </c>
      <c r="N6409" s="44">
        <v>4.6410179985515554E-2</v>
      </c>
      <c r="O6409" s="161"/>
      <c r="P6409" s="162"/>
      <c r="Q6409" s="162"/>
      <c r="R6409" s="163"/>
      <c r="S6409" s="161"/>
      <c r="V6409" s="163"/>
      <c r="W6409" s="164"/>
      <c r="X6409" s="164"/>
    </row>
    <row r="6410" spans="10:24" x14ac:dyDescent="0.25">
      <c r="J6410">
        <v>6407</v>
      </c>
      <c r="K6410" s="43">
        <v>4.1652017212148951E-2</v>
      </c>
      <c r="L6410">
        <v>0.10242242563727033</v>
      </c>
      <c r="M6410">
        <v>0.81438159637497698</v>
      </c>
      <c r="N6410" s="44">
        <v>0.28391678146011878</v>
      </c>
      <c r="O6410" s="161"/>
      <c r="P6410" s="162"/>
      <c r="Q6410" s="162"/>
      <c r="R6410" s="163"/>
      <c r="S6410" s="161"/>
      <c r="V6410" s="163"/>
      <c r="W6410" s="164"/>
      <c r="X6410" s="164"/>
    </row>
    <row r="6411" spans="10:24" x14ac:dyDescent="0.25">
      <c r="J6411">
        <v>6408</v>
      </c>
      <c r="K6411" s="43">
        <v>0.65084707108493312</v>
      </c>
      <c r="L6411">
        <v>0.70460381507077652</v>
      </c>
      <c r="M6411">
        <v>0.1641543389515886</v>
      </c>
      <c r="N6411" s="44">
        <v>0.31674680930231525</v>
      </c>
      <c r="O6411" s="161"/>
      <c r="P6411" s="162"/>
      <c r="Q6411" s="162"/>
      <c r="R6411" s="163"/>
      <c r="S6411" s="161"/>
      <c r="V6411" s="163"/>
      <c r="W6411" s="164"/>
      <c r="X6411" s="164"/>
    </row>
    <row r="6412" spans="10:24" x14ac:dyDescent="0.25">
      <c r="J6412">
        <v>6409</v>
      </c>
      <c r="K6412" s="43">
        <v>0.69687670400084667</v>
      </c>
      <c r="L6412">
        <v>0.37332762070023207</v>
      </c>
      <c r="M6412">
        <v>5.9795210740022253E-2</v>
      </c>
      <c r="N6412" s="44">
        <v>0.36553236666378053</v>
      </c>
      <c r="O6412" s="161"/>
      <c r="P6412" s="162"/>
      <c r="Q6412" s="162"/>
      <c r="R6412" s="163"/>
      <c r="S6412" s="161"/>
      <c r="V6412" s="163"/>
      <c r="W6412" s="164"/>
      <c r="X6412" s="164"/>
    </row>
    <row r="6413" spans="10:24" x14ac:dyDescent="0.25">
      <c r="J6413">
        <v>6410</v>
      </c>
      <c r="K6413" s="43">
        <v>0.14787717235756159</v>
      </c>
      <c r="L6413">
        <v>0.924635536028936</v>
      </c>
      <c r="M6413">
        <v>0.1760710987697135</v>
      </c>
      <c r="N6413" s="44">
        <v>0.63874232589229341</v>
      </c>
      <c r="O6413" s="161"/>
      <c r="P6413" s="162"/>
      <c r="Q6413" s="162"/>
      <c r="R6413" s="163"/>
      <c r="S6413" s="161"/>
      <c r="V6413" s="163"/>
      <c r="W6413" s="164"/>
      <c r="X6413" s="164"/>
    </row>
    <row r="6414" spans="10:24" x14ac:dyDescent="0.25">
      <c r="J6414">
        <v>6411</v>
      </c>
      <c r="K6414" s="43">
        <v>0.20874220642016905</v>
      </c>
      <c r="L6414">
        <v>0.30664958688080823</v>
      </c>
      <c r="M6414">
        <v>0.31167255086325041</v>
      </c>
      <c r="N6414" s="44">
        <v>0.49789095247101156</v>
      </c>
      <c r="O6414" s="161"/>
      <c r="P6414" s="162"/>
      <c r="Q6414" s="162"/>
      <c r="R6414" s="163"/>
      <c r="S6414" s="161"/>
      <c r="V6414" s="163"/>
      <c r="W6414" s="164"/>
      <c r="X6414" s="164"/>
    </row>
    <row r="6415" spans="10:24" x14ac:dyDescent="0.25">
      <c r="J6415">
        <v>6412</v>
      </c>
      <c r="K6415" s="43">
        <v>0.69550518575717968</v>
      </c>
      <c r="L6415">
        <v>0.55314160992902706</v>
      </c>
      <c r="M6415">
        <v>0.27455188934792196</v>
      </c>
      <c r="N6415" s="44">
        <v>0.92985959932782536</v>
      </c>
      <c r="O6415" s="161"/>
      <c r="P6415" s="162"/>
      <c r="Q6415" s="162"/>
      <c r="R6415" s="163"/>
      <c r="S6415" s="161"/>
      <c r="V6415" s="163"/>
      <c r="W6415" s="164"/>
      <c r="X6415" s="164"/>
    </row>
    <row r="6416" spans="10:24" x14ac:dyDescent="0.25">
      <c r="J6416">
        <v>6413</v>
      </c>
      <c r="K6416" s="43">
        <v>0.60562594258337843</v>
      </c>
      <c r="L6416">
        <v>0.99960347842257535</v>
      </c>
      <c r="M6416">
        <v>0.45151786102216596</v>
      </c>
      <c r="N6416" s="44">
        <v>0.79673025531606856</v>
      </c>
      <c r="O6416" s="161"/>
      <c r="P6416" s="162"/>
      <c r="Q6416" s="162"/>
      <c r="R6416" s="163"/>
      <c r="S6416" s="161"/>
      <c r="V6416" s="163"/>
      <c r="W6416" s="164"/>
      <c r="X6416" s="164"/>
    </row>
    <row r="6417" spans="10:24" x14ac:dyDescent="0.25">
      <c r="J6417">
        <v>6414</v>
      </c>
      <c r="K6417" s="43">
        <v>0.64303602010865324</v>
      </c>
      <c r="L6417">
        <v>0.43251568519243688</v>
      </c>
      <c r="M6417">
        <v>0.52085356558330043</v>
      </c>
      <c r="N6417" s="44">
        <v>0.97866363565704317</v>
      </c>
      <c r="O6417" s="161"/>
      <c r="P6417" s="162"/>
      <c r="Q6417" s="162"/>
      <c r="R6417" s="163"/>
      <c r="S6417" s="161"/>
      <c r="V6417" s="163"/>
      <c r="W6417" s="164"/>
      <c r="X6417" s="164"/>
    </row>
    <row r="6418" spans="10:24" x14ac:dyDescent="0.25">
      <c r="J6418">
        <v>6415</v>
      </c>
      <c r="K6418" s="43">
        <v>0.50494700222800204</v>
      </c>
      <c r="L6418">
        <v>0.86479992902062242</v>
      </c>
      <c r="M6418">
        <v>0.78899100998486638</v>
      </c>
      <c r="N6418" s="44">
        <v>5.2695521687659008E-2</v>
      </c>
      <c r="O6418" s="161"/>
      <c r="P6418" s="162"/>
      <c r="Q6418" s="162"/>
      <c r="R6418" s="163"/>
      <c r="S6418" s="161"/>
      <c r="V6418" s="163"/>
      <c r="W6418" s="164"/>
      <c r="X6418" s="164"/>
    </row>
    <row r="6419" spans="10:24" x14ac:dyDescent="0.25">
      <c r="J6419">
        <v>6416</v>
      </c>
      <c r="K6419" s="43">
        <v>0.74935368024442828</v>
      </c>
      <c r="L6419">
        <v>0.36279842497275072</v>
      </c>
      <c r="M6419">
        <v>0.32955680214835159</v>
      </c>
      <c r="N6419" s="44">
        <v>0.52154727347638596</v>
      </c>
      <c r="O6419" s="161"/>
      <c r="P6419" s="162"/>
      <c r="Q6419" s="162"/>
      <c r="R6419" s="163"/>
      <c r="S6419" s="161"/>
      <c r="V6419" s="163"/>
      <c r="W6419" s="164"/>
      <c r="X6419" s="164"/>
    </row>
    <row r="6420" spans="10:24" x14ac:dyDescent="0.25">
      <c r="J6420">
        <v>6417</v>
      </c>
      <c r="K6420" s="43">
        <v>0.42167812287706763</v>
      </c>
      <c r="L6420">
        <v>0.58926780340413276</v>
      </c>
      <c r="M6420">
        <v>0.98338056591369916</v>
      </c>
      <c r="N6420" s="44">
        <v>0.67249233478352854</v>
      </c>
      <c r="O6420" s="161"/>
      <c r="P6420" s="162"/>
      <c r="Q6420" s="162"/>
      <c r="R6420" s="163"/>
      <c r="S6420" s="161"/>
      <c r="V6420" s="163"/>
      <c r="W6420" s="164"/>
      <c r="X6420" s="164"/>
    </row>
    <row r="6421" spans="10:24" x14ac:dyDescent="0.25">
      <c r="J6421">
        <v>6418</v>
      </c>
      <c r="K6421" s="43">
        <v>0.77665621746661984</v>
      </c>
      <c r="L6421">
        <v>0.78943000456995116</v>
      </c>
      <c r="M6421">
        <v>0.95706286052521072</v>
      </c>
      <c r="N6421" s="44">
        <v>2.8438206719035408E-2</v>
      </c>
      <c r="O6421" s="161"/>
      <c r="P6421" s="162"/>
      <c r="Q6421" s="162"/>
      <c r="R6421" s="163"/>
      <c r="S6421" s="161"/>
      <c r="V6421" s="163"/>
      <c r="W6421" s="164"/>
      <c r="X6421" s="164"/>
    </row>
    <row r="6422" spans="10:24" x14ac:dyDescent="0.25">
      <c r="J6422">
        <v>6419</v>
      </c>
      <c r="K6422" s="43">
        <v>0.20559895528817251</v>
      </c>
      <c r="L6422">
        <v>5.4995650758824399E-2</v>
      </c>
      <c r="M6422">
        <v>0.36312077179800484</v>
      </c>
      <c r="N6422" s="44">
        <v>9.7125899465971832E-3</v>
      </c>
      <c r="O6422" s="161"/>
      <c r="P6422" s="162"/>
      <c r="Q6422" s="162"/>
      <c r="R6422" s="163"/>
      <c r="S6422" s="161"/>
      <c r="V6422" s="163"/>
      <c r="W6422" s="164"/>
      <c r="X6422" s="164"/>
    </row>
    <row r="6423" spans="10:24" x14ac:dyDescent="0.25">
      <c r="J6423">
        <v>6420</v>
      </c>
      <c r="K6423" s="43">
        <v>0.75982424506670743</v>
      </c>
      <c r="L6423">
        <v>5.3891393656055331E-2</v>
      </c>
      <c r="M6423">
        <v>0.22598398860315483</v>
      </c>
      <c r="N6423" s="44">
        <v>0.89415750697362417</v>
      </c>
      <c r="O6423" s="161"/>
      <c r="P6423" s="162"/>
      <c r="Q6423" s="162"/>
      <c r="R6423" s="163"/>
      <c r="S6423" s="161"/>
      <c r="V6423" s="163"/>
      <c r="W6423" s="164"/>
      <c r="X6423" s="164"/>
    </row>
    <row r="6424" spans="10:24" x14ac:dyDescent="0.25">
      <c r="J6424">
        <v>6421</v>
      </c>
      <c r="K6424" s="43">
        <v>0.9707450374996478</v>
      </c>
      <c r="L6424">
        <v>4.4429486082566472E-2</v>
      </c>
      <c r="M6424">
        <v>0.60595794783224766</v>
      </c>
      <c r="N6424" s="44">
        <v>0.10854015780608872</v>
      </c>
      <c r="O6424" s="161"/>
      <c r="P6424" s="162"/>
      <c r="Q6424" s="162"/>
      <c r="R6424" s="163"/>
      <c r="S6424" s="161"/>
      <c r="V6424" s="163"/>
      <c r="W6424" s="164"/>
      <c r="X6424" s="164"/>
    </row>
    <row r="6425" spans="10:24" x14ac:dyDescent="0.25">
      <c r="J6425">
        <v>6422</v>
      </c>
      <c r="K6425" s="43">
        <v>0.26461293513314366</v>
      </c>
      <c r="L6425">
        <v>0.36065069860910859</v>
      </c>
      <c r="M6425">
        <v>0.51312945879524818</v>
      </c>
      <c r="N6425" s="44">
        <v>0.19330967232067164</v>
      </c>
      <c r="O6425" s="161"/>
      <c r="P6425" s="162"/>
      <c r="Q6425" s="162"/>
      <c r="R6425" s="163"/>
      <c r="S6425" s="161"/>
      <c r="V6425" s="163"/>
      <c r="W6425" s="164"/>
      <c r="X6425" s="164"/>
    </row>
    <row r="6426" spans="10:24" x14ac:dyDescent="0.25">
      <c r="J6426">
        <v>6423</v>
      </c>
      <c r="K6426" s="43">
        <v>0.5860818747914166</v>
      </c>
      <c r="L6426">
        <v>0.5167626327443533</v>
      </c>
      <c r="M6426">
        <v>0.47276595631232277</v>
      </c>
      <c r="N6426" s="44">
        <v>0.21081941859162434</v>
      </c>
      <c r="O6426" s="161"/>
      <c r="P6426" s="162"/>
      <c r="Q6426" s="162"/>
      <c r="R6426" s="163"/>
      <c r="S6426" s="161"/>
      <c r="V6426" s="163"/>
      <c r="W6426" s="164"/>
      <c r="X6426" s="164"/>
    </row>
    <row r="6427" spans="10:24" x14ac:dyDescent="0.25">
      <c r="J6427">
        <v>6424</v>
      </c>
      <c r="K6427" s="43">
        <v>0.53452163836917832</v>
      </c>
      <c r="L6427">
        <v>4.678564446877731E-2</v>
      </c>
      <c r="M6427">
        <v>0.97349984831126768</v>
      </c>
      <c r="N6427" s="44">
        <v>0.65956764816343105</v>
      </c>
      <c r="O6427" s="161"/>
      <c r="P6427" s="162"/>
      <c r="Q6427" s="162"/>
      <c r="R6427" s="163"/>
      <c r="S6427" s="161"/>
      <c r="V6427" s="163"/>
      <c r="W6427" s="164"/>
      <c r="X6427" s="164"/>
    </row>
    <row r="6428" spans="10:24" x14ac:dyDescent="0.25">
      <c r="J6428">
        <v>6425</v>
      </c>
      <c r="K6428" s="43">
        <v>0.57658910397069785</v>
      </c>
      <c r="L6428">
        <v>0.63356971601373779</v>
      </c>
      <c r="M6428">
        <v>0.13473880118390658</v>
      </c>
      <c r="N6428" s="44">
        <v>0.23473491279077074</v>
      </c>
      <c r="O6428" s="161"/>
      <c r="P6428" s="162"/>
      <c r="Q6428" s="162"/>
      <c r="R6428" s="163"/>
      <c r="S6428" s="161"/>
      <c r="V6428" s="163"/>
      <c r="W6428" s="164"/>
      <c r="X6428" s="164"/>
    </row>
    <row r="6429" spans="10:24" x14ac:dyDescent="0.25">
      <c r="J6429">
        <v>6426</v>
      </c>
      <c r="K6429" s="43">
        <v>0.92359552958793145</v>
      </c>
      <c r="L6429">
        <v>0.824921244066527</v>
      </c>
      <c r="M6429">
        <v>0.1362159027074713</v>
      </c>
      <c r="N6429" s="44">
        <v>0.13116869673103437</v>
      </c>
      <c r="O6429" s="161"/>
      <c r="P6429" s="162"/>
      <c r="Q6429" s="162"/>
      <c r="R6429" s="163"/>
      <c r="S6429" s="161"/>
      <c r="V6429" s="163"/>
      <c r="W6429" s="164"/>
      <c r="X6429" s="164"/>
    </row>
    <row r="6430" spans="10:24" x14ac:dyDescent="0.25">
      <c r="J6430">
        <v>6427</v>
      </c>
      <c r="K6430" s="43">
        <v>0.87286970891349025</v>
      </c>
      <c r="L6430">
        <v>0.31102840252042696</v>
      </c>
      <c r="M6430">
        <v>0.18194390267893823</v>
      </c>
      <c r="N6430" s="44">
        <v>0.17931969406662462</v>
      </c>
      <c r="O6430" s="161"/>
      <c r="P6430" s="162"/>
      <c r="Q6430" s="162"/>
      <c r="R6430" s="163"/>
      <c r="S6430" s="161"/>
      <c r="V6430" s="163"/>
      <c r="W6430" s="164"/>
      <c r="X6430" s="164"/>
    </row>
    <row r="6431" spans="10:24" x14ac:dyDescent="0.25">
      <c r="J6431">
        <v>6428</v>
      </c>
      <c r="K6431" s="43">
        <v>0.6987546147780167</v>
      </c>
      <c r="L6431">
        <v>0.93974088897382357</v>
      </c>
      <c r="M6431">
        <v>0.52455499865162025</v>
      </c>
      <c r="N6431" s="44">
        <v>0.5341991035085879</v>
      </c>
      <c r="O6431" s="161"/>
      <c r="P6431" s="162"/>
      <c r="Q6431" s="162"/>
      <c r="R6431" s="163"/>
      <c r="S6431" s="161"/>
      <c r="V6431" s="163"/>
      <c r="W6431" s="164"/>
      <c r="X6431" s="164"/>
    </row>
    <row r="6432" spans="10:24" x14ac:dyDescent="0.25">
      <c r="J6432">
        <v>6429</v>
      </c>
      <c r="K6432" s="43">
        <v>0.2167334320269807</v>
      </c>
      <c r="L6432">
        <v>0.78005111411080053</v>
      </c>
      <c r="M6432">
        <v>8.6210005684205226E-3</v>
      </c>
      <c r="N6432" s="44">
        <v>0.89503866442498703</v>
      </c>
      <c r="O6432" s="161"/>
      <c r="P6432" s="162"/>
      <c r="Q6432" s="162"/>
      <c r="R6432" s="163"/>
      <c r="S6432" s="161"/>
      <c r="V6432" s="163"/>
      <c r="W6432" s="164"/>
      <c r="X6432" s="164"/>
    </row>
    <row r="6433" spans="10:24" x14ac:dyDescent="0.25">
      <c r="J6433">
        <v>6430</v>
      </c>
      <c r="K6433" s="43">
        <v>0.58583425333645556</v>
      </c>
      <c r="L6433">
        <v>0.75674036556678592</v>
      </c>
      <c r="M6433">
        <v>0.20793667010827643</v>
      </c>
      <c r="N6433" s="44">
        <v>0.33613944895565318</v>
      </c>
      <c r="O6433" s="161"/>
      <c r="P6433" s="162"/>
      <c r="Q6433" s="162"/>
      <c r="R6433" s="163"/>
      <c r="S6433" s="161"/>
      <c r="V6433" s="163"/>
      <c r="W6433" s="164"/>
      <c r="X6433" s="164"/>
    </row>
    <row r="6434" spans="10:24" x14ac:dyDescent="0.25">
      <c r="J6434">
        <v>6431</v>
      </c>
      <c r="K6434" s="43">
        <v>0.22471676795912754</v>
      </c>
      <c r="L6434">
        <v>0.79318421231022518</v>
      </c>
      <c r="M6434">
        <v>0.24371013503905992</v>
      </c>
      <c r="N6434" s="44">
        <v>0.38091464285752574</v>
      </c>
      <c r="O6434" s="161"/>
      <c r="P6434" s="162"/>
      <c r="Q6434" s="162"/>
      <c r="R6434" s="163"/>
      <c r="S6434" s="161"/>
      <c r="V6434" s="163"/>
      <c r="W6434" s="164"/>
      <c r="X6434" s="164"/>
    </row>
    <row r="6435" spans="10:24" x14ac:dyDescent="0.25">
      <c r="J6435">
        <v>6432</v>
      </c>
      <c r="K6435" s="43">
        <v>0.42558172154572771</v>
      </c>
      <c r="L6435">
        <v>0.75085117400876278</v>
      </c>
      <c r="M6435">
        <v>0.25688303310679528</v>
      </c>
      <c r="N6435" s="44">
        <v>0.81711142276297732</v>
      </c>
      <c r="O6435" s="161"/>
      <c r="P6435" s="162"/>
      <c r="Q6435" s="162"/>
      <c r="R6435" s="163"/>
      <c r="S6435" s="161"/>
      <c r="V6435" s="163"/>
      <c r="W6435" s="164"/>
      <c r="X6435" s="164"/>
    </row>
    <row r="6436" spans="10:24" x14ac:dyDescent="0.25">
      <c r="J6436">
        <v>6433</v>
      </c>
      <c r="K6436" s="43">
        <v>0.87265261240666026</v>
      </c>
      <c r="L6436">
        <v>0.66443890637539871</v>
      </c>
      <c r="M6436">
        <v>1.5430544402442181E-2</v>
      </c>
      <c r="N6436" s="44">
        <v>0.36202670030736994</v>
      </c>
      <c r="O6436" s="161"/>
      <c r="P6436" s="162"/>
      <c r="Q6436" s="162"/>
      <c r="R6436" s="163"/>
      <c r="S6436" s="161"/>
      <c r="V6436" s="163"/>
      <c r="W6436" s="164"/>
      <c r="X6436" s="164"/>
    </row>
    <row r="6437" spans="10:24" x14ac:dyDescent="0.25">
      <c r="J6437">
        <v>6434</v>
      </c>
      <c r="K6437" s="43">
        <v>0.28124401212407446</v>
      </c>
      <c r="L6437">
        <v>0.83456559919574025</v>
      </c>
      <c r="M6437">
        <v>0.11818695701986448</v>
      </c>
      <c r="N6437" s="44">
        <v>0.60748762861307859</v>
      </c>
      <c r="O6437" s="161"/>
      <c r="P6437" s="162"/>
      <c r="Q6437" s="162"/>
      <c r="R6437" s="163"/>
      <c r="S6437" s="161"/>
      <c r="V6437" s="163"/>
      <c r="W6437" s="164"/>
      <c r="X6437" s="164"/>
    </row>
    <row r="6438" spans="10:24" x14ac:dyDescent="0.25">
      <c r="J6438">
        <v>6435</v>
      </c>
      <c r="K6438" s="43">
        <v>0.81956710064334892</v>
      </c>
      <c r="L6438">
        <v>0.92372102360677277</v>
      </c>
      <c r="M6438">
        <v>0.15582295525549672</v>
      </c>
      <c r="N6438" s="44">
        <v>0.47672066169465122</v>
      </c>
      <c r="O6438" s="161"/>
      <c r="P6438" s="162"/>
      <c r="Q6438" s="162"/>
      <c r="R6438" s="163"/>
      <c r="S6438" s="161"/>
      <c r="V6438" s="163"/>
      <c r="W6438" s="164"/>
      <c r="X6438" s="164"/>
    </row>
    <row r="6439" spans="10:24" x14ac:dyDescent="0.25">
      <c r="J6439">
        <v>6436</v>
      </c>
      <c r="K6439" s="43">
        <v>0.54360538156596194</v>
      </c>
      <c r="L6439">
        <v>0.1955150776340896</v>
      </c>
      <c r="M6439">
        <v>0.46083595115843179</v>
      </c>
      <c r="N6439" s="44">
        <v>0.65224514212557072</v>
      </c>
      <c r="O6439" s="161"/>
      <c r="P6439" s="162"/>
      <c r="Q6439" s="162"/>
      <c r="R6439" s="163"/>
      <c r="S6439" s="161"/>
      <c r="V6439" s="163"/>
      <c r="W6439" s="164"/>
      <c r="X6439" s="164"/>
    </row>
    <row r="6440" spans="10:24" x14ac:dyDescent="0.25">
      <c r="J6440">
        <v>6437</v>
      </c>
      <c r="K6440" s="43">
        <v>0.33518287824322213</v>
      </c>
      <c r="L6440">
        <v>2.9308117704209491E-2</v>
      </c>
      <c r="M6440">
        <v>0.69350745469147235</v>
      </c>
      <c r="N6440" s="44">
        <v>0.56762621100912747</v>
      </c>
      <c r="O6440" s="161"/>
      <c r="P6440" s="162"/>
      <c r="Q6440" s="162"/>
      <c r="R6440" s="163"/>
      <c r="S6440" s="161"/>
      <c r="V6440" s="163"/>
      <c r="W6440" s="164"/>
      <c r="X6440" s="164"/>
    </row>
    <row r="6441" spans="10:24" x14ac:dyDescent="0.25">
      <c r="J6441">
        <v>6438</v>
      </c>
      <c r="K6441" s="43">
        <v>0.55322075358767842</v>
      </c>
      <c r="L6441">
        <v>0.21173982405200942</v>
      </c>
      <c r="M6441">
        <v>5.6273981675718732E-2</v>
      </c>
      <c r="N6441" s="44">
        <v>0.41692246671024247</v>
      </c>
      <c r="O6441" s="161"/>
      <c r="P6441" s="162"/>
      <c r="Q6441" s="162"/>
      <c r="R6441" s="163"/>
      <c r="S6441" s="161"/>
      <c r="V6441" s="163"/>
      <c r="W6441" s="164"/>
      <c r="X6441" s="164"/>
    </row>
    <row r="6442" spans="10:24" x14ac:dyDescent="0.25">
      <c r="J6442">
        <v>6439</v>
      </c>
      <c r="K6442" s="43">
        <v>0.70537025221557692</v>
      </c>
      <c r="L6442">
        <v>0.92927996626058462</v>
      </c>
      <c r="M6442">
        <v>0.68950299047025676</v>
      </c>
      <c r="N6442" s="44">
        <v>0.59535446057278096</v>
      </c>
      <c r="O6442" s="161"/>
      <c r="P6442" s="162"/>
      <c r="Q6442" s="162"/>
      <c r="R6442" s="163"/>
      <c r="S6442" s="161"/>
      <c r="V6442" s="163"/>
      <c r="W6442" s="164"/>
      <c r="X6442" s="164"/>
    </row>
    <row r="6443" spans="10:24" x14ac:dyDescent="0.25">
      <c r="J6443">
        <v>6440</v>
      </c>
      <c r="K6443" s="43">
        <v>0.10504704292492362</v>
      </c>
      <c r="L6443">
        <v>0.86402568849336459</v>
      </c>
      <c r="M6443">
        <v>0.23301430287518643</v>
      </c>
      <c r="N6443" s="44">
        <v>6.2743812535160481E-2</v>
      </c>
      <c r="O6443" s="161"/>
      <c r="P6443" s="162"/>
      <c r="Q6443" s="162"/>
      <c r="R6443" s="163"/>
      <c r="S6443" s="161"/>
      <c r="V6443" s="163"/>
      <c r="W6443" s="164"/>
      <c r="X6443" s="164"/>
    </row>
    <row r="6444" spans="10:24" x14ac:dyDescent="0.25">
      <c r="J6444">
        <v>6441</v>
      </c>
      <c r="K6444" s="43">
        <v>0.96432501326070097</v>
      </c>
      <c r="L6444">
        <v>0.25032732596451779</v>
      </c>
      <c r="M6444">
        <v>0.16443712456042447</v>
      </c>
      <c r="N6444" s="44">
        <v>0.60953812240432292</v>
      </c>
      <c r="O6444" s="161"/>
      <c r="P6444" s="162"/>
      <c r="Q6444" s="162"/>
      <c r="R6444" s="163"/>
      <c r="S6444" s="161"/>
      <c r="V6444" s="163"/>
      <c r="W6444" s="164"/>
      <c r="X6444" s="164"/>
    </row>
    <row r="6445" spans="10:24" x14ac:dyDescent="0.25">
      <c r="J6445">
        <v>6442</v>
      </c>
      <c r="K6445" s="43">
        <v>0.8607695815088503</v>
      </c>
      <c r="L6445">
        <v>0.9162380825703651</v>
      </c>
      <c r="M6445">
        <v>0.64271568166778548</v>
      </c>
      <c r="N6445" s="44">
        <v>0.89187729704357632</v>
      </c>
      <c r="O6445" s="161"/>
      <c r="P6445" s="162"/>
      <c r="Q6445" s="162"/>
      <c r="R6445" s="163"/>
      <c r="S6445" s="161"/>
      <c r="V6445" s="163"/>
      <c r="W6445" s="164"/>
      <c r="X6445" s="164"/>
    </row>
    <row r="6446" spans="10:24" x14ac:dyDescent="0.25">
      <c r="J6446">
        <v>6443</v>
      </c>
      <c r="K6446" s="43">
        <v>0.19065119683433374</v>
      </c>
      <c r="L6446">
        <v>0.84788001490281717</v>
      </c>
      <c r="M6446">
        <v>0.94695177955938381</v>
      </c>
      <c r="N6446" s="44">
        <v>0.62424050183659729</v>
      </c>
      <c r="O6446" s="161"/>
      <c r="P6446" s="162"/>
      <c r="Q6446" s="162"/>
      <c r="R6446" s="163"/>
      <c r="S6446" s="161"/>
      <c r="V6446" s="163"/>
      <c r="W6446" s="164"/>
      <c r="X6446" s="164"/>
    </row>
    <row r="6447" spans="10:24" x14ac:dyDescent="0.25">
      <c r="J6447">
        <v>6444</v>
      </c>
      <c r="K6447" s="43">
        <v>0.73727691191616063</v>
      </c>
      <c r="L6447">
        <v>0.78036065078218242</v>
      </c>
      <c r="M6447">
        <v>0.32078431258041229</v>
      </c>
      <c r="N6447" s="44">
        <v>0.76246376473557531</v>
      </c>
      <c r="O6447" s="161"/>
      <c r="P6447" s="162"/>
      <c r="Q6447" s="162"/>
      <c r="R6447" s="163"/>
      <c r="S6447" s="161"/>
      <c r="V6447" s="163"/>
      <c r="W6447" s="164"/>
      <c r="X6447" s="164"/>
    </row>
    <row r="6448" spans="10:24" x14ac:dyDescent="0.25">
      <c r="J6448">
        <v>6445</v>
      </c>
      <c r="K6448" s="43">
        <v>0.92538613855606955</v>
      </c>
      <c r="L6448">
        <v>0.91111374047643823</v>
      </c>
      <c r="M6448">
        <v>0.89819321331672275</v>
      </c>
      <c r="N6448" s="44">
        <v>0.66395084323931453</v>
      </c>
      <c r="O6448" s="161"/>
      <c r="P6448" s="162"/>
      <c r="Q6448" s="162"/>
      <c r="R6448" s="163"/>
      <c r="S6448" s="161"/>
      <c r="V6448" s="163"/>
      <c r="W6448" s="164"/>
      <c r="X6448" s="164"/>
    </row>
    <row r="6449" spans="10:24" x14ac:dyDescent="0.25">
      <c r="J6449">
        <v>6446</v>
      </c>
      <c r="K6449" s="43">
        <v>0.43366761307690094</v>
      </c>
      <c r="L6449">
        <v>7.4791753452866705E-2</v>
      </c>
      <c r="M6449">
        <v>3.7094658901867916E-2</v>
      </c>
      <c r="N6449" s="44">
        <v>0.45985281578509163</v>
      </c>
      <c r="O6449" s="161"/>
      <c r="P6449" s="162"/>
      <c r="Q6449" s="162"/>
      <c r="R6449" s="163"/>
      <c r="S6449" s="161"/>
      <c r="V6449" s="163"/>
      <c r="W6449" s="164"/>
      <c r="X6449" s="164"/>
    </row>
    <row r="6450" spans="10:24" x14ac:dyDescent="0.25">
      <c r="J6450">
        <v>6447</v>
      </c>
      <c r="K6450" s="43">
        <v>0.22690114460899291</v>
      </c>
      <c r="L6450">
        <v>0.87411973783699881</v>
      </c>
      <c r="M6450">
        <v>0.23123456040746448</v>
      </c>
      <c r="N6450" s="44">
        <v>0.12949286907895174</v>
      </c>
      <c r="O6450" s="161"/>
      <c r="P6450" s="162"/>
      <c r="Q6450" s="162"/>
      <c r="R6450" s="163"/>
      <c r="S6450" s="161"/>
      <c r="V6450" s="163"/>
      <c r="W6450" s="164"/>
      <c r="X6450" s="164"/>
    </row>
    <row r="6451" spans="10:24" x14ac:dyDescent="0.25">
      <c r="J6451">
        <v>6448</v>
      </c>
      <c r="K6451" s="43">
        <v>0.65510462685867832</v>
      </c>
      <c r="L6451">
        <v>0.17742582678510432</v>
      </c>
      <c r="M6451">
        <v>0.50088663449342685</v>
      </c>
      <c r="N6451" s="44">
        <v>0.11090944330024721</v>
      </c>
      <c r="O6451" s="161"/>
      <c r="P6451" s="162"/>
      <c r="Q6451" s="162"/>
      <c r="R6451" s="163"/>
      <c r="S6451" s="161"/>
      <c r="V6451" s="163"/>
      <c r="W6451" s="164"/>
      <c r="X6451" s="164"/>
    </row>
    <row r="6452" spans="10:24" x14ac:dyDescent="0.25">
      <c r="J6452">
        <v>6449</v>
      </c>
      <c r="K6452" s="43">
        <v>0.21146897938890452</v>
      </c>
      <c r="L6452">
        <v>0.56026311993890965</v>
      </c>
      <c r="M6452">
        <v>0.46247739066526761</v>
      </c>
      <c r="N6452" s="44">
        <v>0.70659858041665224</v>
      </c>
      <c r="O6452" s="161"/>
      <c r="P6452" s="162"/>
      <c r="Q6452" s="162"/>
      <c r="R6452" s="163"/>
      <c r="S6452" s="161"/>
      <c r="V6452" s="163"/>
      <c r="W6452" s="164"/>
      <c r="X6452" s="164"/>
    </row>
    <row r="6453" spans="10:24" x14ac:dyDescent="0.25">
      <c r="J6453">
        <v>6450</v>
      </c>
      <c r="K6453" s="43">
        <v>0.98797116229557946</v>
      </c>
      <c r="L6453">
        <v>0.78526755939234616</v>
      </c>
      <c r="M6453">
        <v>0.88412592690978387</v>
      </c>
      <c r="N6453" s="44">
        <v>1.2260317211310712E-2</v>
      </c>
      <c r="O6453" s="161"/>
      <c r="P6453" s="162"/>
      <c r="Q6453" s="162"/>
      <c r="R6453" s="163"/>
      <c r="S6453" s="161"/>
      <c r="V6453" s="163"/>
      <c r="W6453" s="164"/>
      <c r="X6453" s="164"/>
    </row>
    <row r="6454" spans="10:24" x14ac:dyDescent="0.25">
      <c r="J6454">
        <v>6451</v>
      </c>
      <c r="K6454" s="43">
        <v>0.30560369385565189</v>
      </c>
      <c r="L6454">
        <v>0.33710548748918912</v>
      </c>
      <c r="M6454">
        <v>0.14689006681680095</v>
      </c>
      <c r="N6454" s="44">
        <v>0.93208370269684737</v>
      </c>
      <c r="O6454" s="161"/>
      <c r="P6454" s="162"/>
      <c r="Q6454" s="162"/>
      <c r="R6454" s="163"/>
      <c r="S6454" s="161"/>
      <c r="V6454" s="163"/>
      <c r="W6454" s="164"/>
      <c r="X6454" s="164"/>
    </row>
    <row r="6455" spans="10:24" x14ac:dyDescent="0.25">
      <c r="J6455">
        <v>6452</v>
      </c>
      <c r="K6455" s="43">
        <v>0.61698020805577614</v>
      </c>
      <c r="L6455">
        <v>0.98273124329962913</v>
      </c>
      <c r="M6455">
        <v>0.23560723317282584</v>
      </c>
      <c r="N6455" s="44">
        <v>8.9617606456087295E-2</v>
      </c>
      <c r="O6455" s="161"/>
      <c r="P6455" s="162"/>
      <c r="Q6455" s="162"/>
      <c r="R6455" s="163"/>
      <c r="S6455" s="161"/>
      <c r="V6455" s="163"/>
      <c r="W6455" s="164"/>
      <c r="X6455" s="164"/>
    </row>
    <row r="6456" spans="10:24" x14ac:dyDescent="0.25">
      <c r="J6456">
        <v>6453</v>
      </c>
      <c r="K6456" s="43">
        <v>3.2813200162512324E-2</v>
      </c>
      <c r="L6456">
        <v>0.74636521436456826</v>
      </c>
      <c r="M6456">
        <v>0.53454802876830554</v>
      </c>
      <c r="N6456" s="44">
        <v>0.68694335305046361</v>
      </c>
      <c r="O6456" s="161"/>
      <c r="P6456" s="162"/>
      <c r="Q6456" s="162"/>
      <c r="R6456" s="163"/>
      <c r="S6456" s="161"/>
      <c r="V6456" s="163"/>
      <c r="W6456" s="164"/>
      <c r="X6456" s="164"/>
    </row>
    <row r="6457" spans="10:24" x14ac:dyDescent="0.25">
      <c r="J6457">
        <v>6454</v>
      </c>
      <c r="K6457" s="43">
        <v>0.2867134955020948</v>
      </c>
      <c r="L6457">
        <v>0.86419612662905154</v>
      </c>
      <c r="M6457">
        <v>0.47726651520041252</v>
      </c>
      <c r="N6457" s="44">
        <v>0.48741644742818468</v>
      </c>
      <c r="O6457" s="161"/>
      <c r="P6457" s="162"/>
      <c r="Q6457" s="162"/>
      <c r="R6457" s="163"/>
      <c r="S6457" s="161"/>
      <c r="V6457" s="163"/>
      <c r="W6457" s="164"/>
      <c r="X6457" s="164"/>
    </row>
    <row r="6458" spans="10:24" x14ac:dyDescent="0.25">
      <c r="J6458">
        <v>6455</v>
      </c>
      <c r="K6458" s="43">
        <v>0.54488584624857384</v>
      </c>
      <c r="L6458">
        <v>0.69898955775147009</v>
      </c>
      <c r="M6458">
        <v>0.12273763348040378</v>
      </c>
      <c r="N6458" s="44">
        <v>0.50396454117963574</v>
      </c>
      <c r="O6458" s="161"/>
      <c r="P6458" s="162"/>
      <c r="Q6458" s="162"/>
      <c r="R6458" s="163"/>
      <c r="S6458" s="161"/>
      <c r="V6458" s="163"/>
      <c r="W6458" s="164"/>
      <c r="X6458" s="164"/>
    </row>
    <row r="6459" spans="10:24" x14ac:dyDescent="0.25">
      <c r="J6459">
        <v>6456</v>
      </c>
      <c r="K6459" s="43">
        <v>0.2580927567263418</v>
      </c>
      <c r="L6459">
        <v>0.96655058792179915</v>
      </c>
      <c r="M6459">
        <v>0.23467841715863624</v>
      </c>
      <c r="N6459" s="44">
        <v>0.8842981838379449</v>
      </c>
      <c r="O6459" s="161"/>
      <c r="P6459" s="162"/>
      <c r="Q6459" s="162"/>
      <c r="R6459" s="163"/>
      <c r="S6459" s="161"/>
      <c r="V6459" s="163"/>
      <c r="W6459" s="164"/>
      <c r="X6459" s="164"/>
    </row>
    <row r="6460" spans="10:24" x14ac:dyDescent="0.25">
      <c r="J6460">
        <v>6457</v>
      </c>
      <c r="K6460" s="43">
        <v>0.67093946602824017</v>
      </c>
      <c r="L6460">
        <v>0.99049525391550086</v>
      </c>
      <c r="M6460">
        <v>0.66025799236841298</v>
      </c>
      <c r="N6460" s="44">
        <v>8.7420395331349265E-2</v>
      </c>
      <c r="O6460" s="161"/>
      <c r="P6460" s="162"/>
      <c r="Q6460" s="162"/>
      <c r="R6460" s="163"/>
      <c r="S6460" s="161"/>
      <c r="V6460" s="163"/>
      <c r="W6460" s="164"/>
      <c r="X6460" s="164"/>
    </row>
    <row r="6461" spans="10:24" x14ac:dyDescent="0.25">
      <c r="J6461">
        <v>6458</v>
      </c>
      <c r="K6461" s="43">
        <v>0.21240779108653662</v>
      </c>
      <c r="L6461">
        <v>0.15117564086138602</v>
      </c>
      <c r="M6461">
        <v>0.49312210598973905</v>
      </c>
      <c r="N6461" s="44">
        <v>0.43375104276848153</v>
      </c>
      <c r="O6461" s="161"/>
      <c r="P6461" s="162"/>
      <c r="Q6461" s="162"/>
      <c r="R6461" s="163"/>
      <c r="S6461" s="161"/>
      <c r="V6461" s="163"/>
      <c r="W6461" s="164"/>
      <c r="X6461" s="164"/>
    </row>
    <row r="6462" spans="10:24" x14ac:dyDescent="0.25">
      <c r="J6462">
        <v>6459</v>
      </c>
      <c r="K6462" s="43">
        <v>0.12659642469640542</v>
      </c>
      <c r="L6462">
        <v>0.37948775006644564</v>
      </c>
      <c r="M6462">
        <v>8.5011728771789974E-3</v>
      </c>
      <c r="N6462" s="44">
        <v>0.13174509542222279</v>
      </c>
      <c r="O6462" s="161"/>
      <c r="P6462" s="162"/>
      <c r="Q6462" s="162"/>
      <c r="R6462" s="163"/>
      <c r="S6462" s="161"/>
      <c r="V6462" s="163"/>
      <c r="W6462" s="164"/>
      <c r="X6462" s="164"/>
    </row>
    <row r="6463" spans="10:24" x14ac:dyDescent="0.25">
      <c r="J6463">
        <v>6460</v>
      </c>
      <c r="K6463" s="43">
        <v>6.95476074976773E-2</v>
      </c>
      <c r="L6463">
        <v>0.21221083264613394</v>
      </c>
      <c r="M6463">
        <v>0.9726760938618465</v>
      </c>
      <c r="N6463" s="44">
        <v>0.11024660247222151</v>
      </c>
      <c r="O6463" s="161"/>
      <c r="P6463" s="162"/>
      <c r="Q6463" s="162"/>
      <c r="R6463" s="163"/>
      <c r="S6463" s="161"/>
      <c r="V6463" s="163"/>
      <c r="W6463" s="164"/>
      <c r="X6463" s="164"/>
    </row>
    <row r="6464" spans="10:24" x14ac:dyDescent="0.25">
      <c r="J6464">
        <v>6461</v>
      </c>
      <c r="K6464" s="43">
        <v>0.96791722370937283</v>
      </c>
      <c r="L6464">
        <v>0.47699228971463958</v>
      </c>
      <c r="M6464">
        <v>0.74833552157491456</v>
      </c>
      <c r="N6464" s="44">
        <v>0.47564689856740427</v>
      </c>
      <c r="O6464" s="161"/>
      <c r="P6464" s="162"/>
      <c r="Q6464" s="162"/>
      <c r="R6464" s="163"/>
      <c r="S6464" s="161"/>
      <c r="V6464" s="163"/>
      <c r="W6464" s="164"/>
      <c r="X6464" s="164"/>
    </row>
    <row r="6465" spans="10:24" x14ac:dyDescent="0.25">
      <c r="J6465">
        <v>6462</v>
      </c>
      <c r="K6465" s="43">
        <v>9.6270267607671878E-2</v>
      </c>
      <c r="L6465">
        <v>0.99787524570558761</v>
      </c>
      <c r="M6465">
        <v>0.4894069533734331</v>
      </c>
      <c r="N6465" s="44">
        <v>0.35981232291652265</v>
      </c>
      <c r="O6465" s="161"/>
      <c r="P6465" s="162"/>
      <c r="Q6465" s="162"/>
      <c r="R6465" s="163"/>
      <c r="S6465" s="161"/>
      <c r="V6465" s="163"/>
      <c r="W6465" s="164"/>
      <c r="X6465" s="164"/>
    </row>
    <row r="6466" spans="10:24" x14ac:dyDescent="0.25">
      <c r="J6466">
        <v>6463</v>
      </c>
      <c r="K6466" s="43">
        <v>0.37109161481719244</v>
      </c>
      <c r="L6466">
        <v>0.40428494930281655</v>
      </c>
      <c r="M6466">
        <v>6.6948951624388409E-2</v>
      </c>
      <c r="N6466" s="44">
        <v>0.61253959448809159</v>
      </c>
      <c r="O6466" s="161"/>
      <c r="P6466" s="162"/>
      <c r="Q6466" s="162"/>
      <c r="R6466" s="163"/>
      <c r="S6466" s="161"/>
      <c r="V6466" s="163"/>
      <c r="W6466" s="164"/>
      <c r="X6466" s="164"/>
    </row>
    <row r="6467" spans="10:24" x14ac:dyDescent="0.25">
      <c r="J6467">
        <v>6464</v>
      </c>
      <c r="K6467" s="43">
        <v>7.1167228125670334E-2</v>
      </c>
      <c r="L6467">
        <v>0.39254199525794375</v>
      </c>
      <c r="M6467">
        <v>0.86315391951938414</v>
      </c>
      <c r="N6467" s="44">
        <v>0.20767978984306856</v>
      </c>
      <c r="O6467" s="161"/>
      <c r="P6467" s="162"/>
      <c r="Q6467" s="162"/>
      <c r="R6467" s="163"/>
      <c r="S6467" s="161"/>
      <c r="V6467" s="163"/>
      <c r="W6467" s="164"/>
      <c r="X6467" s="164"/>
    </row>
    <row r="6468" spans="10:24" x14ac:dyDescent="0.25">
      <c r="J6468">
        <v>6465</v>
      </c>
      <c r="K6468" s="43">
        <v>0.52398130912996732</v>
      </c>
      <c r="L6468">
        <v>4.6848564570889151E-2</v>
      </c>
      <c r="M6468">
        <v>6.3437979613533146E-3</v>
      </c>
      <c r="N6468" s="44">
        <v>0.66029638733944085</v>
      </c>
      <c r="O6468" s="161"/>
      <c r="P6468" s="162"/>
      <c r="Q6468" s="162"/>
      <c r="R6468" s="163"/>
      <c r="S6468" s="161"/>
      <c r="V6468" s="163"/>
      <c r="W6468" s="164"/>
      <c r="X6468" s="164"/>
    </row>
    <row r="6469" spans="10:24" x14ac:dyDescent="0.25">
      <c r="J6469">
        <v>6466</v>
      </c>
      <c r="K6469" s="43">
        <v>0.52994121501237879</v>
      </c>
      <c r="L6469">
        <v>0.5975335063353111</v>
      </c>
      <c r="M6469">
        <v>0.2705385282118391</v>
      </c>
      <c r="N6469" s="44">
        <v>0.83933048140137934</v>
      </c>
      <c r="O6469" s="161"/>
      <c r="P6469" s="162"/>
      <c r="Q6469" s="162"/>
      <c r="R6469" s="163"/>
      <c r="S6469" s="161"/>
      <c r="V6469" s="163"/>
      <c r="W6469" s="164"/>
      <c r="X6469" s="164"/>
    </row>
    <row r="6470" spans="10:24" x14ac:dyDescent="0.25">
      <c r="J6470">
        <v>6467</v>
      </c>
      <c r="K6470" s="43">
        <v>3.8953401159538381E-2</v>
      </c>
      <c r="L6470">
        <v>2.87485333629105E-2</v>
      </c>
      <c r="M6470">
        <v>5.4911962752775101E-2</v>
      </c>
      <c r="N6470" s="44">
        <v>0.95272333904390905</v>
      </c>
      <c r="O6470" s="161"/>
      <c r="P6470" s="162"/>
      <c r="Q6470" s="162"/>
      <c r="R6470" s="163"/>
      <c r="S6470" s="161"/>
      <c r="V6470" s="163"/>
      <c r="W6470" s="164"/>
      <c r="X6470" s="164"/>
    </row>
    <row r="6471" spans="10:24" x14ac:dyDescent="0.25">
      <c r="J6471">
        <v>6468</v>
      </c>
      <c r="K6471" s="43">
        <v>5.156767153560482E-2</v>
      </c>
      <c r="L6471">
        <v>0.91370164409483079</v>
      </c>
      <c r="M6471">
        <v>0.98116642372333163</v>
      </c>
      <c r="N6471" s="44">
        <v>0.39917767051414799</v>
      </c>
      <c r="O6471" s="161"/>
      <c r="P6471" s="162"/>
      <c r="Q6471" s="162"/>
      <c r="R6471" s="163"/>
      <c r="S6471" s="161"/>
      <c r="V6471" s="163"/>
      <c r="W6471" s="164"/>
      <c r="X6471" s="164"/>
    </row>
    <row r="6472" spans="10:24" x14ac:dyDescent="0.25">
      <c r="J6472">
        <v>6469</v>
      </c>
      <c r="K6472" s="43">
        <v>0.98370848734324556</v>
      </c>
      <c r="L6472">
        <v>0.74253558269525899</v>
      </c>
      <c r="M6472">
        <v>0.45987561030953472</v>
      </c>
      <c r="N6472" s="44">
        <v>0.44421421912760739</v>
      </c>
      <c r="O6472" s="161"/>
      <c r="P6472" s="162"/>
      <c r="Q6472" s="162"/>
      <c r="R6472" s="163"/>
      <c r="S6472" s="161"/>
      <c r="V6472" s="163"/>
      <c r="W6472" s="164"/>
      <c r="X6472" s="164"/>
    </row>
    <row r="6473" spans="10:24" x14ac:dyDescent="0.25">
      <c r="J6473">
        <v>6470</v>
      </c>
      <c r="K6473" s="43">
        <v>1.3875004636423993E-2</v>
      </c>
      <c r="L6473">
        <v>0.91788394664867234</v>
      </c>
      <c r="M6473">
        <v>0.58041333553042873</v>
      </c>
      <c r="N6473" s="44">
        <v>0.70283883494954702</v>
      </c>
      <c r="O6473" s="161"/>
      <c r="P6473" s="162"/>
      <c r="Q6473" s="162"/>
      <c r="R6473" s="163"/>
      <c r="S6473" s="161"/>
      <c r="V6473" s="163"/>
      <c r="W6473" s="164"/>
      <c r="X6473" s="164"/>
    </row>
    <row r="6474" spans="10:24" x14ac:dyDescent="0.25">
      <c r="J6474">
        <v>6471</v>
      </c>
      <c r="K6474" s="43">
        <v>0.41611682299251662</v>
      </c>
      <c r="L6474">
        <v>0.23718322495738309</v>
      </c>
      <c r="M6474">
        <v>0.996134037407433</v>
      </c>
      <c r="N6474" s="44">
        <v>0.22357752019345578</v>
      </c>
      <c r="O6474" s="161"/>
      <c r="P6474" s="162"/>
      <c r="Q6474" s="162"/>
      <c r="R6474" s="163"/>
      <c r="S6474" s="161"/>
      <c r="V6474" s="163"/>
      <c r="W6474" s="164"/>
      <c r="X6474" s="164"/>
    </row>
    <row r="6475" spans="10:24" x14ac:dyDescent="0.25">
      <c r="J6475">
        <v>6472</v>
      </c>
      <c r="K6475" s="43">
        <v>0.83372321494369228</v>
      </c>
      <c r="L6475">
        <v>0.77400265686815328</v>
      </c>
      <c r="M6475">
        <v>0.6757247739213077</v>
      </c>
      <c r="N6475" s="44">
        <v>0.4674449044135115</v>
      </c>
      <c r="O6475" s="161"/>
      <c r="P6475" s="162"/>
      <c r="Q6475" s="162"/>
      <c r="R6475" s="163"/>
      <c r="S6475" s="161"/>
      <c r="V6475" s="163"/>
      <c r="W6475" s="164"/>
      <c r="X6475" s="164"/>
    </row>
    <row r="6476" spans="10:24" x14ac:dyDescent="0.25">
      <c r="J6476">
        <v>6473</v>
      </c>
      <c r="K6476" s="43">
        <v>0.39487160271609534</v>
      </c>
      <c r="L6476">
        <v>0.9318924356133681</v>
      </c>
      <c r="M6476">
        <v>0.92648404352079683</v>
      </c>
      <c r="N6476" s="44">
        <v>0.66746449818241926</v>
      </c>
      <c r="O6476" s="161"/>
      <c r="P6476" s="162"/>
      <c r="Q6476" s="162"/>
      <c r="R6476" s="163"/>
      <c r="S6476" s="161"/>
      <c r="V6476" s="163"/>
      <c r="W6476" s="164"/>
      <c r="X6476" s="164"/>
    </row>
    <row r="6477" spans="10:24" x14ac:dyDescent="0.25">
      <c r="J6477">
        <v>6474</v>
      </c>
      <c r="K6477" s="43">
        <v>0.73157824072719047</v>
      </c>
      <c r="L6477">
        <v>0.75829861860393311</v>
      </c>
      <c r="M6477">
        <v>0.89957553833722137</v>
      </c>
      <c r="N6477" s="44">
        <v>0.68964585131722156</v>
      </c>
      <c r="O6477" s="161"/>
      <c r="P6477" s="162"/>
      <c r="Q6477" s="162"/>
      <c r="R6477" s="163"/>
      <c r="S6477" s="161"/>
      <c r="V6477" s="163"/>
      <c r="W6477" s="164"/>
      <c r="X6477" s="164"/>
    </row>
    <row r="6478" spans="10:24" x14ac:dyDescent="0.25">
      <c r="J6478">
        <v>6475</v>
      </c>
      <c r="K6478" s="43">
        <v>0.78095009244969482</v>
      </c>
      <c r="L6478">
        <v>0.9557038193452857</v>
      </c>
      <c r="M6478">
        <v>0.13842615048979323</v>
      </c>
      <c r="N6478" s="44">
        <v>0.12145711035299667</v>
      </c>
      <c r="O6478" s="161"/>
      <c r="P6478" s="162"/>
      <c r="Q6478" s="162"/>
      <c r="R6478" s="163"/>
      <c r="S6478" s="161"/>
      <c r="V6478" s="163"/>
      <c r="W6478" s="164"/>
      <c r="X6478" s="164"/>
    </row>
    <row r="6479" spans="10:24" x14ac:dyDescent="0.25">
      <c r="J6479">
        <v>6476</v>
      </c>
      <c r="K6479" s="43">
        <v>0.21351478512412592</v>
      </c>
      <c r="L6479">
        <v>0.88191890957431263</v>
      </c>
      <c r="M6479">
        <v>0.2797461741709939</v>
      </c>
      <c r="N6479" s="44">
        <v>0.34299607714884461</v>
      </c>
      <c r="O6479" s="161"/>
      <c r="P6479" s="162"/>
      <c r="Q6479" s="162"/>
      <c r="R6479" s="163"/>
      <c r="S6479" s="161"/>
      <c r="V6479" s="163"/>
      <c r="W6479" s="164"/>
      <c r="X6479" s="164"/>
    </row>
    <row r="6480" spans="10:24" x14ac:dyDescent="0.25">
      <c r="J6480">
        <v>6477</v>
      </c>
      <c r="K6480" s="43">
        <v>0.85568358123318344</v>
      </c>
      <c r="L6480">
        <v>0.6879303316289439</v>
      </c>
      <c r="M6480">
        <v>0.93327317050718084</v>
      </c>
      <c r="N6480" s="44">
        <v>0.18422255541183785</v>
      </c>
      <c r="O6480" s="161"/>
      <c r="P6480" s="162"/>
      <c r="Q6480" s="162"/>
      <c r="R6480" s="163"/>
      <c r="S6480" s="161"/>
      <c r="V6480" s="163"/>
      <c r="W6480" s="164"/>
      <c r="X6480" s="164"/>
    </row>
    <row r="6481" spans="10:24" x14ac:dyDescent="0.25">
      <c r="J6481">
        <v>6478</v>
      </c>
      <c r="K6481" s="43">
        <v>0.1223694130502373</v>
      </c>
      <c r="L6481">
        <v>3.2482482050175232E-2</v>
      </c>
      <c r="M6481">
        <v>0.67143586733064475</v>
      </c>
      <c r="N6481" s="44">
        <v>0.74911445286291545</v>
      </c>
      <c r="O6481" s="161"/>
      <c r="P6481" s="162"/>
      <c r="Q6481" s="162"/>
      <c r="R6481" s="163"/>
      <c r="S6481" s="161"/>
      <c r="V6481" s="163"/>
      <c r="W6481" s="164"/>
      <c r="X6481" s="164"/>
    </row>
    <row r="6482" spans="10:24" x14ac:dyDescent="0.25">
      <c r="J6482">
        <v>6479</v>
      </c>
      <c r="K6482" s="43">
        <v>0.63966137433780124</v>
      </c>
      <c r="L6482">
        <v>9.7228504734244381E-2</v>
      </c>
      <c r="M6482">
        <v>0.53951859652819201</v>
      </c>
      <c r="N6482" s="44">
        <v>0.33115164795254048</v>
      </c>
      <c r="O6482" s="161"/>
      <c r="P6482" s="162"/>
      <c r="Q6482" s="162"/>
      <c r="R6482" s="163"/>
      <c r="S6482" s="161"/>
      <c r="V6482" s="163"/>
      <c r="W6482" s="164"/>
      <c r="X6482" s="164"/>
    </row>
    <row r="6483" spans="10:24" x14ac:dyDescent="0.25">
      <c r="J6483">
        <v>6480</v>
      </c>
      <c r="K6483" s="43">
        <v>0.93359939904382394</v>
      </c>
      <c r="L6483">
        <v>0.5089398366843213</v>
      </c>
      <c r="M6483">
        <v>0.68358699911992105</v>
      </c>
      <c r="N6483" s="44">
        <v>0.47445419855381721</v>
      </c>
      <c r="O6483" s="161"/>
      <c r="P6483" s="162"/>
      <c r="Q6483" s="162"/>
      <c r="R6483" s="163"/>
      <c r="S6483" s="161"/>
      <c r="V6483" s="163"/>
      <c r="W6483" s="164"/>
      <c r="X6483" s="164"/>
    </row>
    <row r="6484" spans="10:24" x14ac:dyDescent="0.25">
      <c r="J6484">
        <v>6481</v>
      </c>
      <c r="K6484" s="43">
        <v>0.46970279442319718</v>
      </c>
      <c r="L6484">
        <v>1.4968388169269375E-2</v>
      </c>
      <c r="M6484">
        <v>0.37944447064861808</v>
      </c>
      <c r="N6484" s="44">
        <v>2.9968104153423103E-2</v>
      </c>
      <c r="O6484" s="161"/>
      <c r="P6484" s="162"/>
      <c r="Q6484" s="162"/>
      <c r="R6484" s="163"/>
      <c r="S6484" s="161"/>
      <c r="V6484" s="163"/>
      <c r="W6484" s="164"/>
      <c r="X6484" s="164"/>
    </row>
    <row r="6485" spans="10:24" x14ac:dyDescent="0.25">
      <c r="J6485">
        <v>6482</v>
      </c>
      <c r="K6485" s="43">
        <v>0.41965166204315341</v>
      </c>
      <c r="L6485">
        <v>8.0698766801357569E-2</v>
      </c>
      <c r="M6485">
        <v>0.6145404340234446</v>
      </c>
      <c r="N6485" s="44">
        <v>0.47300265770314642</v>
      </c>
      <c r="O6485" s="161"/>
      <c r="P6485" s="162"/>
      <c r="Q6485" s="162"/>
      <c r="R6485" s="163"/>
      <c r="S6485" s="161"/>
      <c r="V6485" s="163"/>
      <c r="W6485" s="164"/>
      <c r="X6485" s="164"/>
    </row>
    <row r="6486" spans="10:24" x14ac:dyDescent="0.25">
      <c r="J6486">
        <v>6483</v>
      </c>
      <c r="K6486" s="43">
        <v>7.6783117369201404E-2</v>
      </c>
      <c r="L6486">
        <v>0.22900322492946867</v>
      </c>
      <c r="M6486">
        <v>0.11397330240889914</v>
      </c>
      <c r="N6486" s="44">
        <v>2.851805809688468E-2</v>
      </c>
      <c r="O6486" s="161"/>
      <c r="P6486" s="162"/>
      <c r="Q6486" s="162"/>
      <c r="R6486" s="163"/>
      <c r="S6486" s="161"/>
      <c r="V6486" s="163"/>
      <c r="W6486" s="164"/>
      <c r="X6486" s="164"/>
    </row>
    <row r="6487" spans="10:24" x14ac:dyDescent="0.25">
      <c r="J6487">
        <v>6484</v>
      </c>
      <c r="K6487" s="43">
        <v>0.33025004192093543</v>
      </c>
      <c r="L6487">
        <v>0.5151597277654778</v>
      </c>
      <c r="M6487">
        <v>0.74328607475984032</v>
      </c>
      <c r="N6487" s="44">
        <v>0.38757223459935364</v>
      </c>
      <c r="O6487" s="161"/>
      <c r="P6487" s="162"/>
      <c r="Q6487" s="162"/>
      <c r="R6487" s="163"/>
      <c r="S6487" s="161"/>
      <c r="V6487" s="163"/>
      <c r="W6487" s="164"/>
      <c r="X6487" s="164"/>
    </row>
    <row r="6488" spans="10:24" x14ac:dyDescent="0.25">
      <c r="J6488">
        <v>6485</v>
      </c>
      <c r="K6488" s="43">
        <v>5.1089947743584885E-2</v>
      </c>
      <c r="L6488">
        <v>0.92666194872110808</v>
      </c>
      <c r="M6488">
        <v>0.99267700540637405</v>
      </c>
      <c r="N6488" s="44">
        <v>0.60312618660292694</v>
      </c>
      <c r="O6488" s="161"/>
      <c r="P6488" s="162"/>
      <c r="Q6488" s="162"/>
      <c r="R6488" s="163"/>
      <c r="S6488" s="161"/>
      <c r="V6488" s="163"/>
      <c r="W6488" s="164"/>
      <c r="X6488" s="164"/>
    </row>
    <row r="6489" spans="10:24" x14ac:dyDescent="0.25">
      <c r="J6489">
        <v>6486</v>
      </c>
      <c r="K6489" s="43">
        <v>0.71788916028831418</v>
      </c>
      <c r="L6489">
        <v>0.19603561801126512</v>
      </c>
      <c r="M6489">
        <v>0.76994061138686432</v>
      </c>
      <c r="N6489" s="44">
        <v>0.85348515069091135</v>
      </c>
      <c r="O6489" s="161"/>
      <c r="P6489" s="162"/>
      <c r="Q6489" s="162"/>
      <c r="R6489" s="163"/>
      <c r="S6489" s="161"/>
      <c r="V6489" s="163"/>
      <c r="W6489" s="164"/>
      <c r="X6489" s="164"/>
    </row>
    <row r="6490" spans="10:24" x14ac:dyDescent="0.25">
      <c r="J6490">
        <v>6487</v>
      </c>
      <c r="K6490" s="43">
        <v>0.9863310377134985</v>
      </c>
      <c r="L6490">
        <v>0.29067223411664034</v>
      </c>
      <c r="M6490">
        <v>0.43680368232175915</v>
      </c>
      <c r="N6490" s="44">
        <v>0.63699961108333991</v>
      </c>
      <c r="O6490" s="161"/>
      <c r="P6490" s="162"/>
      <c r="Q6490" s="162"/>
      <c r="R6490" s="163"/>
      <c r="S6490" s="161"/>
      <c r="V6490" s="163"/>
      <c r="W6490" s="164"/>
      <c r="X6490" s="164"/>
    </row>
    <row r="6491" spans="10:24" x14ac:dyDescent="0.25">
      <c r="J6491">
        <v>6488</v>
      </c>
      <c r="K6491" s="43">
        <v>7.6859504829947523E-2</v>
      </c>
      <c r="L6491">
        <v>0.95338808839254841</v>
      </c>
      <c r="M6491">
        <v>0.45640353332849748</v>
      </c>
      <c r="N6491" s="44">
        <v>0.59802438910375211</v>
      </c>
      <c r="O6491" s="161"/>
      <c r="P6491" s="162"/>
      <c r="Q6491" s="162"/>
      <c r="R6491" s="163"/>
      <c r="S6491" s="161"/>
      <c r="V6491" s="163"/>
      <c r="W6491" s="164"/>
      <c r="X6491" s="164"/>
    </row>
    <row r="6492" spans="10:24" x14ac:dyDescent="0.25">
      <c r="J6492">
        <v>6489</v>
      </c>
      <c r="K6492" s="43">
        <v>0.58775832933873329</v>
      </c>
      <c r="L6492">
        <v>0.35160270923884596</v>
      </c>
      <c r="M6492">
        <v>0.23289473023213003</v>
      </c>
      <c r="N6492" s="44">
        <v>0.65918098184472462</v>
      </c>
      <c r="O6492" s="161"/>
      <c r="P6492" s="162"/>
      <c r="Q6492" s="162"/>
      <c r="R6492" s="163"/>
      <c r="S6492" s="161"/>
      <c r="V6492" s="163"/>
      <c r="W6492" s="164"/>
      <c r="X6492" s="164"/>
    </row>
    <row r="6493" spans="10:24" x14ac:dyDescent="0.25">
      <c r="J6493">
        <v>6490</v>
      </c>
      <c r="K6493" s="43">
        <v>0.4231421713858986</v>
      </c>
      <c r="L6493">
        <v>0.47205333162576468</v>
      </c>
      <c r="M6493">
        <v>0.20261963225308754</v>
      </c>
      <c r="N6493" s="44">
        <v>0.61782941986426021</v>
      </c>
      <c r="O6493" s="161"/>
      <c r="P6493" s="162"/>
      <c r="Q6493" s="162"/>
      <c r="R6493" s="163"/>
      <c r="S6493" s="161"/>
      <c r="V6493" s="163"/>
      <c r="W6493" s="164"/>
      <c r="X6493" s="164"/>
    </row>
    <row r="6494" spans="10:24" x14ac:dyDescent="0.25">
      <c r="J6494">
        <v>6491</v>
      </c>
      <c r="K6494" s="43">
        <v>0.39498393904444573</v>
      </c>
      <c r="L6494">
        <v>9.7268838202050678E-2</v>
      </c>
      <c r="M6494">
        <v>0.88299326453336924</v>
      </c>
      <c r="N6494" s="44">
        <v>0.60628120076539793</v>
      </c>
      <c r="O6494" s="161"/>
      <c r="P6494" s="162"/>
      <c r="Q6494" s="162"/>
      <c r="R6494" s="163"/>
      <c r="S6494" s="161"/>
      <c r="V6494" s="163"/>
      <c r="W6494" s="164"/>
      <c r="X6494" s="164"/>
    </row>
    <row r="6495" spans="10:24" x14ac:dyDescent="0.25">
      <c r="J6495">
        <v>6492</v>
      </c>
      <c r="K6495" s="43">
        <v>0.85921410050781333</v>
      </c>
      <c r="L6495">
        <v>0.99066193474090825</v>
      </c>
      <c r="M6495">
        <v>0.48282365252364323</v>
      </c>
      <c r="N6495" s="44">
        <v>0.63736191235267448</v>
      </c>
      <c r="O6495" s="161"/>
      <c r="P6495" s="162"/>
      <c r="Q6495" s="162"/>
      <c r="R6495" s="163"/>
      <c r="S6495" s="161"/>
      <c r="V6495" s="163"/>
      <c r="W6495" s="164"/>
      <c r="X6495" s="164"/>
    </row>
    <row r="6496" spans="10:24" x14ac:dyDescent="0.25">
      <c r="J6496">
        <v>6493</v>
      </c>
      <c r="K6496" s="43">
        <v>0.613152010017598</v>
      </c>
      <c r="L6496">
        <v>0.78821372876909501</v>
      </c>
      <c r="M6496">
        <v>0.58995250245928288</v>
      </c>
      <c r="N6496" s="44">
        <v>0.75864435545119269</v>
      </c>
      <c r="O6496" s="161"/>
      <c r="P6496" s="162"/>
      <c r="Q6496" s="162"/>
      <c r="R6496" s="163"/>
      <c r="S6496" s="161"/>
      <c r="V6496" s="163"/>
      <c r="W6496" s="164"/>
      <c r="X6496" s="164"/>
    </row>
    <row r="6497" spans="10:24" x14ac:dyDescent="0.25">
      <c r="J6497">
        <v>6494</v>
      </c>
      <c r="K6497" s="43">
        <v>0.84391462358140745</v>
      </c>
      <c r="L6497">
        <v>0.32163583293764542</v>
      </c>
      <c r="M6497">
        <v>0.50129163629297058</v>
      </c>
      <c r="N6497" s="44">
        <v>0.80706913682261205</v>
      </c>
      <c r="O6497" s="161"/>
      <c r="P6497" s="162"/>
      <c r="Q6497" s="162"/>
      <c r="R6497" s="163"/>
      <c r="S6497" s="161"/>
      <c r="V6497" s="163"/>
      <c r="W6497" s="164"/>
      <c r="X6497" s="164"/>
    </row>
    <row r="6498" spans="10:24" x14ac:dyDescent="0.25">
      <c r="J6498">
        <v>6495</v>
      </c>
      <c r="K6498" s="43">
        <v>0.77144717049698908</v>
      </c>
      <c r="L6498">
        <v>0.20669917899190127</v>
      </c>
      <c r="M6498">
        <v>0.88981262109863246</v>
      </c>
      <c r="N6498" s="44">
        <v>0.81196267041970882</v>
      </c>
      <c r="O6498" s="161"/>
      <c r="P6498" s="162"/>
      <c r="Q6498" s="162"/>
      <c r="R6498" s="163"/>
      <c r="S6498" s="161"/>
      <c r="V6498" s="163"/>
      <c r="W6498" s="164"/>
      <c r="X6498" s="164"/>
    </row>
    <row r="6499" spans="10:24" x14ac:dyDescent="0.25">
      <c r="J6499">
        <v>6496</v>
      </c>
      <c r="K6499" s="43">
        <v>9.4853600930923321E-2</v>
      </c>
      <c r="L6499">
        <v>0.67091521925614084</v>
      </c>
      <c r="M6499">
        <v>0.2167869570748977</v>
      </c>
      <c r="N6499" s="44">
        <v>4.3733926742061113E-3</v>
      </c>
      <c r="O6499" s="161"/>
      <c r="P6499" s="162"/>
      <c r="Q6499" s="162"/>
      <c r="R6499" s="163"/>
      <c r="S6499" s="161"/>
      <c r="V6499" s="163"/>
      <c r="W6499" s="164"/>
      <c r="X6499" s="164"/>
    </row>
    <row r="6500" spans="10:24" x14ac:dyDescent="0.25">
      <c r="J6500">
        <v>6497</v>
      </c>
      <c r="K6500" s="43">
        <v>0.17710129760079585</v>
      </c>
      <c r="L6500">
        <v>0.41135996796387186</v>
      </c>
      <c r="M6500">
        <v>0.35533791119791458</v>
      </c>
      <c r="N6500" s="44">
        <v>0.8850077923507359</v>
      </c>
      <c r="O6500" s="161"/>
      <c r="P6500" s="162"/>
      <c r="Q6500" s="162"/>
      <c r="R6500" s="163"/>
      <c r="S6500" s="161"/>
      <c r="V6500" s="163"/>
      <c r="W6500" s="164"/>
      <c r="X6500" s="164"/>
    </row>
    <row r="6501" spans="10:24" x14ac:dyDescent="0.25">
      <c r="J6501">
        <v>6498</v>
      </c>
      <c r="K6501" s="43">
        <v>0.66849996808457679</v>
      </c>
      <c r="L6501">
        <v>0.15632042945621571</v>
      </c>
      <c r="M6501">
        <v>0.64178304200579894</v>
      </c>
      <c r="N6501" s="44">
        <v>0.93501088264149412</v>
      </c>
      <c r="O6501" s="161"/>
      <c r="P6501" s="162"/>
      <c r="Q6501" s="162"/>
      <c r="R6501" s="163"/>
      <c r="S6501" s="161"/>
      <c r="V6501" s="163"/>
      <c r="W6501" s="164"/>
      <c r="X6501" s="164"/>
    </row>
    <row r="6502" spans="10:24" x14ac:dyDescent="0.25">
      <c r="J6502">
        <v>6499</v>
      </c>
      <c r="K6502" s="43">
        <v>0.98714627048196246</v>
      </c>
      <c r="L6502">
        <v>0.89364331469163638</v>
      </c>
      <c r="M6502">
        <v>0.27404377774298583</v>
      </c>
      <c r="N6502" s="44">
        <v>0.36283888015265575</v>
      </c>
      <c r="O6502" s="161"/>
      <c r="P6502" s="162"/>
      <c r="Q6502" s="162"/>
      <c r="R6502" s="163"/>
      <c r="S6502" s="161"/>
      <c r="V6502" s="163"/>
      <c r="W6502" s="164"/>
      <c r="X6502" s="164"/>
    </row>
    <row r="6503" spans="10:24" x14ac:dyDescent="0.25">
      <c r="J6503">
        <v>6500</v>
      </c>
      <c r="K6503" s="43">
        <v>0.87950997571225875</v>
      </c>
      <c r="L6503">
        <v>0.90284014473123353</v>
      </c>
      <c r="M6503">
        <v>0.703530495980633</v>
      </c>
      <c r="N6503" s="44">
        <v>0.90753838385270513</v>
      </c>
      <c r="O6503" s="161"/>
      <c r="P6503" s="162"/>
      <c r="Q6503" s="162"/>
      <c r="R6503" s="163"/>
      <c r="S6503" s="161"/>
      <c r="V6503" s="163"/>
      <c r="W6503" s="164"/>
      <c r="X6503" s="164"/>
    </row>
    <row r="6504" spans="10:24" x14ac:dyDescent="0.25">
      <c r="J6504">
        <v>6501</v>
      </c>
      <c r="K6504" s="43">
        <v>0.51369379936326909</v>
      </c>
      <c r="L6504">
        <v>0.87426278126139867</v>
      </c>
      <c r="M6504">
        <v>0.27477898270407175</v>
      </c>
      <c r="N6504" s="44">
        <v>0.72458192890161921</v>
      </c>
      <c r="O6504" s="161"/>
      <c r="P6504" s="162"/>
      <c r="Q6504" s="162"/>
      <c r="R6504" s="163"/>
      <c r="S6504" s="161"/>
      <c r="V6504" s="163"/>
      <c r="W6504" s="164"/>
      <c r="X6504" s="164"/>
    </row>
    <row r="6505" spans="10:24" x14ac:dyDescent="0.25">
      <c r="J6505">
        <v>6502</v>
      </c>
      <c r="K6505" s="43">
        <v>0.14031801987311066</v>
      </c>
      <c r="L6505">
        <v>0.49052474997678375</v>
      </c>
      <c r="M6505">
        <v>0.76139820785381351</v>
      </c>
      <c r="N6505" s="44">
        <v>0.5023055377768032</v>
      </c>
      <c r="O6505" s="161"/>
      <c r="P6505" s="162"/>
      <c r="Q6505" s="162"/>
      <c r="R6505" s="163"/>
      <c r="S6505" s="161"/>
      <c r="V6505" s="163"/>
      <c r="W6505" s="164"/>
      <c r="X6505" s="164"/>
    </row>
    <row r="6506" spans="10:24" x14ac:dyDescent="0.25">
      <c r="J6506">
        <v>6503</v>
      </c>
      <c r="K6506" s="43">
        <v>0.78818945546970975</v>
      </c>
      <c r="L6506">
        <v>0.60959997437539648</v>
      </c>
      <c r="M6506">
        <v>0.45849002007320561</v>
      </c>
      <c r="N6506" s="44">
        <v>0.39118295630411626</v>
      </c>
      <c r="O6506" s="161"/>
      <c r="P6506" s="162"/>
      <c r="Q6506" s="162"/>
      <c r="R6506" s="163"/>
      <c r="S6506" s="161"/>
      <c r="V6506" s="163"/>
      <c r="W6506" s="164"/>
      <c r="X6506" s="164"/>
    </row>
    <row r="6507" spans="10:24" x14ac:dyDescent="0.25">
      <c r="J6507">
        <v>6504</v>
      </c>
      <c r="K6507" s="43">
        <v>0.38582524403868901</v>
      </c>
      <c r="L6507">
        <v>0.22462737201434912</v>
      </c>
      <c r="M6507">
        <v>0.78970506071937252</v>
      </c>
      <c r="N6507" s="44">
        <v>0.67345672538589896</v>
      </c>
      <c r="O6507" s="161"/>
      <c r="P6507" s="162"/>
      <c r="Q6507" s="162"/>
      <c r="R6507" s="163"/>
      <c r="S6507" s="161"/>
      <c r="V6507" s="163"/>
      <c r="W6507" s="164"/>
      <c r="X6507" s="164"/>
    </row>
    <row r="6508" spans="10:24" x14ac:dyDescent="0.25">
      <c r="J6508">
        <v>6505</v>
      </c>
      <c r="K6508" s="43">
        <v>0.53878125376831865</v>
      </c>
      <c r="L6508">
        <v>0.47038643543626235</v>
      </c>
      <c r="M6508">
        <v>0.66135871416693603</v>
      </c>
      <c r="N6508" s="44">
        <v>0.71265509919926595</v>
      </c>
      <c r="O6508" s="161"/>
      <c r="P6508" s="162"/>
      <c r="Q6508" s="162"/>
      <c r="R6508" s="163"/>
      <c r="S6508" s="161"/>
      <c r="V6508" s="163"/>
      <c r="W6508" s="164"/>
      <c r="X6508" s="164"/>
    </row>
    <row r="6509" spans="10:24" x14ac:dyDescent="0.25">
      <c r="J6509">
        <v>6506</v>
      </c>
      <c r="K6509" s="43">
        <v>0.28989876975202311</v>
      </c>
      <c r="L6509">
        <v>0.58936663825351687</v>
      </c>
      <c r="M6509">
        <v>0.65070433275802597</v>
      </c>
      <c r="N6509" s="44">
        <v>0.69265356801407041</v>
      </c>
      <c r="O6509" s="161"/>
      <c r="P6509" s="162"/>
      <c r="Q6509" s="162"/>
      <c r="R6509" s="163"/>
      <c r="S6509" s="161"/>
      <c r="V6509" s="163"/>
      <c r="W6509" s="164"/>
      <c r="X6509" s="164"/>
    </row>
    <row r="6510" spans="10:24" x14ac:dyDescent="0.25">
      <c r="J6510">
        <v>6507</v>
      </c>
      <c r="K6510" s="43">
        <v>0.58821699604776889</v>
      </c>
      <c r="L6510">
        <v>0.19818596611520023</v>
      </c>
      <c r="M6510">
        <v>0.36886868432199083</v>
      </c>
      <c r="N6510" s="44">
        <v>0.48295063111564951</v>
      </c>
      <c r="O6510" s="161"/>
      <c r="P6510" s="162"/>
      <c r="Q6510" s="162"/>
      <c r="R6510" s="163"/>
      <c r="S6510" s="161"/>
      <c r="V6510" s="163"/>
      <c r="W6510" s="164"/>
      <c r="X6510" s="164"/>
    </row>
    <row r="6511" spans="10:24" x14ac:dyDescent="0.25">
      <c r="J6511">
        <v>6508</v>
      </c>
      <c r="K6511" s="43">
        <v>0.97779934470230934</v>
      </c>
      <c r="L6511">
        <v>0.17882421437080376</v>
      </c>
      <c r="M6511">
        <v>4.0804260246508739E-2</v>
      </c>
      <c r="N6511" s="44">
        <v>0.30742394367888959</v>
      </c>
      <c r="O6511" s="161"/>
      <c r="P6511" s="162"/>
      <c r="Q6511" s="162"/>
      <c r="R6511" s="163"/>
      <c r="S6511" s="161"/>
      <c r="V6511" s="163"/>
      <c r="W6511" s="164"/>
      <c r="X6511" s="164"/>
    </row>
    <row r="6512" spans="10:24" x14ac:dyDescent="0.25">
      <c r="J6512">
        <v>6509</v>
      </c>
      <c r="K6512" s="43">
        <v>0.98065324145439992</v>
      </c>
      <c r="L6512">
        <v>0.33981908599926247</v>
      </c>
      <c r="M6512">
        <v>0.59800780410258447</v>
      </c>
      <c r="N6512" s="44">
        <v>0.7917531229508219</v>
      </c>
      <c r="O6512" s="161"/>
      <c r="P6512" s="162"/>
      <c r="Q6512" s="162"/>
      <c r="R6512" s="163"/>
      <c r="S6512" s="161"/>
      <c r="V6512" s="163"/>
      <c r="W6512" s="164"/>
      <c r="X6512" s="164"/>
    </row>
    <row r="6513" spans="10:24" x14ac:dyDescent="0.25">
      <c r="J6513">
        <v>6510</v>
      </c>
      <c r="K6513" s="43">
        <v>4.7019660602855451E-2</v>
      </c>
      <c r="L6513">
        <v>0.64805000313641614</v>
      </c>
      <c r="M6513">
        <v>0.77750282547723004</v>
      </c>
      <c r="N6513" s="44">
        <v>0.12250164411156972</v>
      </c>
      <c r="O6513" s="161"/>
      <c r="P6513" s="162"/>
      <c r="Q6513" s="162"/>
      <c r="R6513" s="163"/>
      <c r="S6513" s="161"/>
      <c r="V6513" s="163"/>
      <c r="W6513" s="164"/>
      <c r="X6513" s="164"/>
    </row>
    <row r="6514" spans="10:24" x14ac:dyDescent="0.25">
      <c r="J6514">
        <v>6511</v>
      </c>
      <c r="K6514" s="43">
        <v>0.18749153259976881</v>
      </c>
      <c r="L6514">
        <v>0.60854274501997574</v>
      </c>
      <c r="M6514">
        <v>0.18367948112614496</v>
      </c>
      <c r="N6514" s="44">
        <v>0.29820069850877373</v>
      </c>
      <c r="O6514" s="161"/>
      <c r="P6514" s="162"/>
      <c r="Q6514" s="162"/>
      <c r="R6514" s="163"/>
      <c r="S6514" s="161"/>
      <c r="V6514" s="163"/>
      <c r="W6514" s="164"/>
      <c r="X6514" s="164"/>
    </row>
    <row r="6515" spans="10:24" x14ac:dyDescent="0.25">
      <c r="J6515">
        <v>6512</v>
      </c>
      <c r="K6515" s="43">
        <v>0.19149631777877596</v>
      </c>
      <c r="L6515">
        <v>0.32611812787586669</v>
      </c>
      <c r="M6515">
        <v>0.7580305395964102</v>
      </c>
      <c r="N6515" s="44">
        <v>0.73409103284550981</v>
      </c>
      <c r="O6515" s="161"/>
      <c r="P6515" s="162"/>
      <c r="Q6515" s="162"/>
      <c r="R6515" s="163"/>
      <c r="S6515" s="161"/>
      <c r="V6515" s="163"/>
      <c r="W6515" s="164"/>
      <c r="X6515" s="164"/>
    </row>
    <row r="6516" spans="10:24" x14ac:dyDescent="0.25">
      <c r="J6516">
        <v>6513</v>
      </c>
      <c r="K6516" s="43">
        <v>0.67564463416010545</v>
      </c>
      <c r="L6516">
        <v>5.1821230465408985E-2</v>
      </c>
      <c r="M6516">
        <v>0.6138561527100429</v>
      </c>
      <c r="N6516" s="44">
        <v>0.83382960964487951</v>
      </c>
      <c r="O6516" s="161"/>
      <c r="P6516" s="162"/>
      <c r="Q6516" s="162"/>
      <c r="R6516" s="163"/>
      <c r="S6516" s="161"/>
      <c r="V6516" s="163"/>
      <c r="W6516" s="164"/>
      <c r="X6516" s="164"/>
    </row>
    <row r="6517" spans="10:24" x14ac:dyDescent="0.25">
      <c r="J6517">
        <v>6514</v>
      </c>
      <c r="K6517" s="43">
        <v>0.91362782554137068</v>
      </c>
      <c r="L6517">
        <v>0.94984463058240121</v>
      </c>
      <c r="M6517">
        <v>8.51403396193956E-2</v>
      </c>
      <c r="N6517" s="44">
        <v>0.77775449325196655</v>
      </c>
      <c r="O6517" s="161"/>
      <c r="P6517" s="162"/>
      <c r="Q6517" s="162"/>
      <c r="R6517" s="163"/>
      <c r="S6517" s="161"/>
      <c r="V6517" s="163"/>
      <c r="W6517" s="164"/>
      <c r="X6517" s="164"/>
    </row>
    <row r="6518" spans="10:24" x14ac:dyDescent="0.25">
      <c r="J6518">
        <v>6515</v>
      </c>
      <c r="K6518" s="43">
        <v>0.43435535721606422</v>
      </c>
      <c r="L6518">
        <v>0.75896869633371045</v>
      </c>
      <c r="M6518">
        <v>9.734054892199151E-2</v>
      </c>
      <c r="N6518" s="44">
        <v>0.47325019609286167</v>
      </c>
      <c r="O6518" s="161"/>
      <c r="P6518" s="162"/>
      <c r="Q6518" s="162"/>
      <c r="R6518" s="163"/>
      <c r="S6518" s="161"/>
      <c r="V6518" s="163"/>
      <c r="W6518" s="164"/>
      <c r="X6518" s="164"/>
    </row>
    <row r="6519" spans="10:24" x14ac:dyDescent="0.25">
      <c r="J6519">
        <v>6516</v>
      </c>
      <c r="K6519" s="43">
        <v>0.85473971469218357</v>
      </c>
      <c r="L6519">
        <v>0.94829061925292824</v>
      </c>
      <c r="M6519">
        <v>0.17566725439018538</v>
      </c>
      <c r="N6519" s="44">
        <v>0.48284180522347175</v>
      </c>
      <c r="O6519" s="161"/>
      <c r="P6519" s="162"/>
      <c r="Q6519" s="162"/>
      <c r="R6519" s="163"/>
      <c r="S6519" s="161"/>
      <c r="V6519" s="163"/>
      <c r="W6519" s="164"/>
      <c r="X6519" s="164"/>
    </row>
    <row r="6520" spans="10:24" x14ac:dyDescent="0.25">
      <c r="J6520">
        <v>6517</v>
      </c>
      <c r="K6520" s="43">
        <v>0.40484610309343882</v>
      </c>
      <c r="L6520">
        <v>0.74973241797237578</v>
      </c>
      <c r="M6520">
        <v>0.24081164812998879</v>
      </c>
      <c r="N6520" s="44">
        <v>0.19030209531859643</v>
      </c>
      <c r="O6520" s="161"/>
      <c r="P6520" s="162"/>
      <c r="Q6520" s="162"/>
      <c r="R6520" s="163"/>
      <c r="S6520" s="161"/>
      <c r="V6520" s="163"/>
      <c r="W6520" s="164"/>
      <c r="X6520" s="164"/>
    </row>
    <row r="6521" spans="10:24" x14ac:dyDescent="0.25">
      <c r="J6521">
        <v>6518</v>
      </c>
      <c r="K6521" s="43">
        <v>0.94588991171987868</v>
      </c>
      <c r="L6521">
        <v>0.60987616824844992</v>
      </c>
      <c r="M6521">
        <v>0.5163090334799274</v>
      </c>
      <c r="N6521" s="44">
        <v>0.97193682791321045</v>
      </c>
      <c r="O6521" s="161"/>
      <c r="P6521" s="162"/>
      <c r="Q6521" s="162"/>
      <c r="R6521" s="163"/>
      <c r="S6521" s="161"/>
      <c r="V6521" s="163"/>
      <c r="W6521" s="164"/>
      <c r="X6521" s="164"/>
    </row>
    <row r="6522" spans="10:24" x14ac:dyDescent="0.25">
      <c r="J6522">
        <v>6519</v>
      </c>
      <c r="K6522" s="43">
        <v>0.6513032630037493</v>
      </c>
      <c r="L6522">
        <v>0.32713391590970331</v>
      </c>
      <c r="M6522">
        <v>0.96211216939417066</v>
      </c>
      <c r="N6522" s="44">
        <v>0.69289332184686436</v>
      </c>
      <c r="O6522" s="161"/>
      <c r="P6522" s="162"/>
      <c r="Q6522" s="162"/>
      <c r="R6522" s="163"/>
      <c r="S6522" s="161"/>
      <c r="V6522" s="163"/>
      <c r="W6522" s="164"/>
      <c r="X6522" s="164"/>
    </row>
    <row r="6523" spans="10:24" x14ac:dyDescent="0.25">
      <c r="J6523">
        <v>6520</v>
      </c>
      <c r="K6523" s="43">
        <v>0.58530238420049274</v>
      </c>
      <c r="L6523">
        <v>0.97892280414453181</v>
      </c>
      <c r="M6523">
        <v>0.16318050534394868</v>
      </c>
      <c r="N6523" s="44">
        <v>0.14942186376616706</v>
      </c>
      <c r="O6523" s="161"/>
      <c r="P6523" s="162"/>
      <c r="Q6523" s="162"/>
      <c r="R6523" s="163"/>
      <c r="S6523" s="161"/>
      <c r="V6523" s="163"/>
      <c r="W6523" s="164"/>
      <c r="X6523" s="164"/>
    </row>
    <row r="6524" spans="10:24" x14ac:dyDescent="0.25">
      <c r="J6524">
        <v>6521</v>
      </c>
      <c r="K6524" s="43">
        <v>0.84819359491441504</v>
      </c>
      <c r="L6524">
        <v>0.40821845328571704</v>
      </c>
      <c r="M6524">
        <v>0.23368285135325007</v>
      </c>
      <c r="N6524" s="44">
        <v>0.27910448880317951</v>
      </c>
      <c r="O6524" s="161"/>
      <c r="P6524" s="162"/>
      <c r="Q6524" s="162"/>
      <c r="R6524" s="163"/>
      <c r="S6524" s="161"/>
      <c r="V6524" s="163"/>
      <c r="W6524" s="164"/>
      <c r="X6524" s="164"/>
    </row>
    <row r="6525" spans="10:24" x14ac:dyDescent="0.25">
      <c r="J6525">
        <v>6522</v>
      </c>
      <c r="K6525" s="43">
        <v>0.47793647423001429</v>
      </c>
      <c r="L6525">
        <v>0.57994452731661228</v>
      </c>
      <c r="M6525">
        <v>0.77214276243296387</v>
      </c>
      <c r="N6525" s="44">
        <v>0.47446548327326654</v>
      </c>
      <c r="O6525" s="161"/>
      <c r="P6525" s="162"/>
      <c r="Q6525" s="162"/>
      <c r="R6525" s="163"/>
      <c r="S6525" s="161"/>
      <c r="V6525" s="163"/>
      <c r="W6525" s="164"/>
      <c r="X6525" s="164"/>
    </row>
    <row r="6526" spans="10:24" x14ac:dyDescent="0.25">
      <c r="J6526">
        <v>6523</v>
      </c>
      <c r="K6526" s="43">
        <v>0.45490416649249821</v>
      </c>
      <c r="L6526">
        <v>9.023317588274482E-2</v>
      </c>
      <c r="M6526">
        <v>0.30768558964168657</v>
      </c>
      <c r="N6526" s="44">
        <v>1.8517203935738968E-2</v>
      </c>
      <c r="O6526" s="161"/>
      <c r="P6526" s="162"/>
      <c r="Q6526" s="162"/>
      <c r="R6526" s="163"/>
      <c r="S6526" s="161"/>
      <c r="V6526" s="163"/>
      <c r="W6526" s="164"/>
      <c r="X6526" s="164"/>
    </row>
    <row r="6527" spans="10:24" x14ac:dyDescent="0.25">
      <c r="J6527">
        <v>6524</v>
      </c>
      <c r="K6527" s="43">
        <v>0.96957347998945065</v>
      </c>
      <c r="L6527">
        <v>0.9434343069216401</v>
      </c>
      <c r="M6527">
        <v>0.50377539787540992</v>
      </c>
      <c r="N6527" s="44">
        <v>0.20612770037071149</v>
      </c>
      <c r="O6527" s="161"/>
      <c r="P6527" s="162"/>
      <c r="Q6527" s="162"/>
      <c r="R6527" s="163"/>
      <c r="S6527" s="161"/>
      <c r="V6527" s="163"/>
      <c r="W6527" s="164"/>
      <c r="X6527" s="164"/>
    </row>
    <row r="6528" spans="10:24" x14ac:dyDescent="0.25">
      <c r="J6528">
        <v>6525</v>
      </c>
      <c r="K6528" s="43">
        <v>0.85655211037075396</v>
      </c>
      <c r="L6528">
        <v>0.87954701751099251</v>
      </c>
      <c r="M6528">
        <v>0.97419235700481965</v>
      </c>
      <c r="N6528" s="44">
        <v>0.68637838963056585</v>
      </c>
      <c r="O6528" s="161"/>
      <c r="P6528" s="162"/>
      <c r="Q6528" s="162"/>
      <c r="R6528" s="163"/>
      <c r="S6528" s="161"/>
      <c r="V6528" s="163"/>
      <c r="W6528" s="164"/>
      <c r="X6528" s="164"/>
    </row>
    <row r="6529" spans="10:24" x14ac:dyDescent="0.25">
      <c r="J6529">
        <v>6526</v>
      </c>
      <c r="K6529" s="43">
        <v>0.98808095667755069</v>
      </c>
      <c r="L6529">
        <v>0.9697554848104657</v>
      </c>
      <c r="M6529">
        <v>0.55814676032772037</v>
      </c>
      <c r="N6529" s="44">
        <v>0.78929150274415161</v>
      </c>
      <c r="O6529" s="161"/>
      <c r="P6529" s="162"/>
      <c r="Q6529" s="162"/>
      <c r="R6529" s="163"/>
      <c r="S6529" s="161"/>
      <c r="V6529" s="163"/>
      <c r="W6529" s="164"/>
      <c r="X6529" s="164"/>
    </row>
    <row r="6530" spans="10:24" x14ac:dyDescent="0.25">
      <c r="J6530">
        <v>6527</v>
      </c>
      <c r="K6530" s="43">
        <v>0.94686841197035676</v>
      </c>
      <c r="L6530">
        <v>0.91706552357364846</v>
      </c>
      <c r="M6530">
        <v>0.46247152758336618</v>
      </c>
      <c r="N6530" s="44">
        <v>0.19762969673076591</v>
      </c>
      <c r="O6530" s="161"/>
      <c r="P6530" s="162"/>
      <c r="Q6530" s="162"/>
      <c r="R6530" s="163"/>
      <c r="S6530" s="161"/>
      <c r="V6530" s="163"/>
      <c r="W6530" s="164"/>
      <c r="X6530" s="164"/>
    </row>
    <row r="6531" spans="10:24" x14ac:dyDescent="0.25">
      <c r="J6531">
        <v>6528</v>
      </c>
      <c r="K6531" s="43">
        <v>0.37180304629880268</v>
      </c>
      <c r="L6531">
        <v>0.67002556213518216</v>
      </c>
      <c r="M6531">
        <v>1.1672975610418468E-2</v>
      </c>
      <c r="N6531" s="44">
        <v>0.15964852409883057</v>
      </c>
      <c r="O6531" s="161"/>
      <c r="P6531" s="162"/>
      <c r="Q6531" s="162"/>
      <c r="R6531" s="163"/>
      <c r="S6531" s="161"/>
      <c r="V6531" s="163"/>
      <c r="W6531" s="164"/>
      <c r="X6531" s="164"/>
    </row>
    <row r="6532" spans="10:24" x14ac:dyDescent="0.25">
      <c r="J6532">
        <v>6529</v>
      </c>
      <c r="K6532" s="43">
        <v>0.61613516485122932</v>
      </c>
      <c r="L6532">
        <v>0.62406905732066387</v>
      </c>
      <c r="M6532">
        <v>8.0015408049175729E-2</v>
      </c>
      <c r="N6532" s="44">
        <v>0.26298169578468844</v>
      </c>
      <c r="O6532" s="161"/>
      <c r="P6532" s="162"/>
      <c r="Q6532" s="162"/>
      <c r="R6532" s="163"/>
      <c r="S6532" s="161"/>
      <c r="V6532" s="163"/>
      <c r="W6532" s="164"/>
      <c r="X6532" s="164"/>
    </row>
    <row r="6533" spans="10:24" x14ac:dyDescent="0.25">
      <c r="J6533">
        <v>6530</v>
      </c>
      <c r="K6533" s="43">
        <v>0.17484254684404565</v>
      </c>
      <c r="L6533">
        <v>0.62627682601630186</v>
      </c>
      <c r="M6533">
        <v>0.72739355102869341</v>
      </c>
      <c r="N6533" s="44">
        <v>0.14541359480553717</v>
      </c>
      <c r="O6533" s="161"/>
      <c r="P6533" s="162"/>
      <c r="Q6533" s="162"/>
      <c r="R6533" s="163"/>
      <c r="S6533" s="161"/>
      <c r="V6533" s="163"/>
      <c r="W6533" s="164"/>
      <c r="X6533" s="164"/>
    </row>
    <row r="6534" spans="10:24" x14ac:dyDescent="0.25">
      <c r="J6534">
        <v>6531</v>
      </c>
      <c r="K6534" s="43">
        <v>0.11818319587415604</v>
      </c>
      <c r="L6534">
        <v>0.28015533385921776</v>
      </c>
      <c r="M6534">
        <v>0.54866645961065774</v>
      </c>
      <c r="N6534" s="44">
        <v>0.52351041760199357</v>
      </c>
      <c r="O6534" s="161"/>
      <c r="P6534" s="162"/>
      <c r="Q6534" s="162"/>
      <c r="R6534" s="163"/>
      <c r="S6534" s="161"/>
      <c r="V6534" s="163"/>
      <c r="W6534" s="164"/>
      <c r="X6534" s="164"/>
    </row>
    <row r="6535" spans="10:24" x14ac:dyDescent="0.25">
      <c r="J6535">
        <v>6532</v>
      </c>
      <c r="K6535" s="43">
        <v>0.22443744455323678</v>
      </c>
      <c r="L6535">
        <v>0.17878508386453729</v>
      </c>
      <c r="M6535">
        <v>0.9637039788055255</v>
      </c>
      <c r="N6535" s="44">
        <v>0.61701895923998384</v>
      </c>
      <c r="O6535" s="161"/>
      <c r="P6535" s="162"/>
      <c r="Q6535" s="162"/>
      <c r="R6535" s="163"/>
      <c r="S6535" s="161"/>
      <c r="V6535" s="163"/>
      <c r="W6535" s="164"/>
      <c r="X6535" s="164"/>
    </row>
    <row r="6536" spans="10:24" x14ac:dyDescent="0.25">
      <c r="J6536">
        <v>6533</v>
      </c>
      <c r="K6536" s="43">
        <v>0.33258163787371653</v>
      </c>
      <c r="L6536">
        <v>0.95306465504748539</v>
      </c>
      <c r="M6536">
        <v>0.79327398116915993</v>
      </c>
      <c r="N6536" s="44">
        <v>3.901867600243103E-2</v>
      </c>
      <c r="O6536" s="161"/>
      <c r="P6536" s="162"/>
      <c r="Q6536" s="162"/>
      <c r="R6536" s="163"/>
      <c r="S6536" s="161"/>
      <c r="V6536" s="163"/>
      <c r="W6536" s="164"/>
      <c r="X6536" s="164"/>
    </row>
    <row r="6537" spans="10:24" x14ac:dyDescent="0.25">
      <c r="J6537">
        <v>6534</v>
      </c>
      <c r="K6537" s="43">
        <v>0.77576447259381731</v>
      </c>
      <c r="L6537">
        <v>0.95701969070408222</v>
      </c>
      <c r="M6537">
        <v>0.15156263172065876</v>
      </c>
      <c r="N6537" s="44">
        <v>0.79010503292484113</v>
      </c>
      <c r="O6537" s="161"/>
      <c r="P6537" s="162"/>
      <c r="Q6537" s="162"/>
      <c r="R6537" s="163"/>
      <c r="S6537" s="161"/>
      <c r="V6537" s="163"/>
      <c r="W6537" s="164"/>
      <c r="X6537" s="164"/>
    </row>
    <row r="6538" spans="10:24" x14ac:dyDescent="0.25">
      <c r="J6538">
        <v>6535</v>
      </c>
      <c r="K6538" s="43">
        <v>0.47656864810982158</v>
      </c>
      <c r="L6538">
        <v>0.21874623928372094</v>
      </c>
      <c r="M6538">
        <v>0.25649365503109411</v>
      </c>
      <c r="N6538" s="44">
        <v>0.22693097069444046</v>
      </c>
      <c r="O6538" s="161"/>
      <c r="P6538" s="162"/>
      <c r="Q6538" s="162"/>
      <c r="R6538" s="163"/>
      <c r="S6538" s="161"/>
      <c r="V6538" s="163"/>
      <c r="W6538" s="164"/>
      <c r="X6538" s="164"/>
    </row>
    <row r="6539" spans="10:24" x14ac:dyDescent="0.25">
      <c r="J6539">
        <v>6536</v>
      </c>
      <c r="K6539" s="43">
        <v>0.73374629065391661</v>
      </c>
      <c r="L6539">
        <v>4.7847824459975485E-2</v>
      </c>
      <c r="M6539">
        <v>0.44328674558177894</v>
      </c>
      <c r="N6539" s="44">
        <v>0.35949056670546786</v>
      </c>
      <c r="O6539" s="161"/>
      <c r="P6539" s="162"/>
      <c r="Q6539" s="162"/>
      <c r="R6539" s="163"/>
      <c r="S6539" s="161"/>
      <c r="V6539" s="163"/>
      <c r="W6539" s="164"/>
      <c r="X6539" s="164"/>
    </row>
    <row r="6540" spans="10:24" x14ac:dyDescent="0.25">
      <c r="J6540">
        <v>6537</v>
      </c>
      <c r="K6540" s="43">
        <v>0.69413095580102413</v>
      </c>
      <c r="L6540">
        <v>0.44079523505757612</v>
      </c>
      <c r="M6540">
        <v>5.4737201322571982E-2</v>
      </c>
      <c r="N6540" s="44">
        <v>0.16110019928747699</v>
      </c>
      <c r="O6540" s="161"/>
      <c r="P6540" s="162"/>
      <c r="Q6540" s="162"/>
      <c r="R6540" s="163"/>
      <c r="S6540" s="161"/>
      <c r="V6540" s="163"/>
      <c r="W6540" s="164"/>
      <c r="X6540" s="164"/>
    </row>
    <row r="6541" spans="10:24" x14ac:dyDescent="0.25">
      <c r="J6541">
        <v>6538</v>
      </c>
      <c r="K6541" s="43">
        <v>0.13953296419590122</v>
      </c>
      <c r="L6541">
        <v>0.96033898798453465</v>
      </c>
      <c r="M6541">
        <v>0.56144156740281603</v>
      </c>
      <c r="N6541" s="44">
        <v>0.88232802391884257</v>
      </c>
      <c r="O6541" s="161"/>
      <c r="P6541" s="162"/>
      <c r="Q6541" s="162"/>
      <c r="R6541" s="163"/>
      <c r="S6541" s="161"/>
      <c r="V6541" s="163"/>
      <c r="W6541" s="164"/>
      <c r="X6541" s="164"/>
    </row>
    <row r="6542" spans="10:24" x14ac:dyDescent="0.25">
      <c r="J6542">
        <v>6539</v>
      </c>
      <c r="K6542" s="43">
        <v>0.69271207641172816</v>
      </c>
      <c r="L6542">
        <v>0.28921489518525922</v>
      </c>
      <c r="M6542">
        <v>0.81634679649166086</v>
      </c>
      <c r="N6542" s="44">
        <v>0.9054132538439531</v>
      </c>
      <c r="O6542" s="161"/>
      <c r="P6542" s="162"/>
      <c r="Q6542" s="162"/>
      <c r="R6542" s="163"/>
      <c r="S6542" s="161"/>
      <c r="V6542" s="163"/>
      <c r="W6542" s="164"/>
      <c r="X6542" s="164"/>
    </row>
    <row r="6543" spans="10:24" x14ac:dyDescent="0.25">
      <c r="J6543">
        <v>6540</v>
      </c>
      <c r="K6543" s="43">
        <v>0.6609627162236742</v>
      </c>
      <c r="L6543">
        <v>0.52310323135653569</v>
      </c>
      <c r="M6543">
        <v>0.39766269541223354</v>
      </c>
      <c r="N6543" s="44">
        <v>0.64271340441219216</v>
      </c>
      <c r="O6543" s="161"/>
      <c r="P6543" s="162"/>
      <c r="Q6543" s="162"/>
      <c r="R6543" s="163"/>
      <c r="S6543" s="161"/>
      <c r="V6543" s="163"/>
      <c r="W6543" s="164"/>
      <c r="X6543" s="164"/>
    </row>
    <row r="6544" spans="10:24" x14ac:dyDescent="0.25">
      <c r="J6544">
        <v>6541</v>
      </c>
      <c r="K6544" s="43">
        <v>0.8968728411242235</v>
      </c>
      <c r="L6544">
        <v>0.93612333321573349</v>
      </c>
      <c r="M6544">
        <v>0.78820893070776354</v>
      </c>
      <c r="N6544" s="44">
        <v>0.29464864544096725</v>
      </c>
      <c r="O6544" s="161"/>
      <c r="P6544" s="162"/>
      <c r="Q6544" s="162"/>
      <c r="R6544" s="163"/>
      <c r="S6544" s="161"/>
      <c r="V6544" s="163"/>
      <c r="W6544" s="164"/>
      <c r="X6544" s="164"/>
    </row>
    <row r="6545" spans="10:24" x14ac:dyDescent="0.25">
      <c r="J6545">
        <v>6542</v>
      </c>
      <c r="K6545" s="43">
        <v>0.25632509057600994</v>
      </c>
      <c r="L6545">
        <v>0.51714528895750045</v>
      </c>
      <c r="M6545">
        <v>0.23773471448509864</v>
      </c>
      <c r="N6545" s="44">
        <v>0.86652213561974678</v>
      </c>
      <c r="O6545" s="161"/>
      <c r="P6545" s="162"/>
      <c r="Q6545" s="162"/>
      <c r="R6545" s="163"/>
      <c r="S6545" s="161"/>
      <c r="V6545" s="163"/>
      <c r="W6545" s="164"/>
      <c r="X6545" s="164"/>
    </row>
    <row r="6546" spans="10:24" x14ac:dyDescent="0.25">
      <c r="J6546">
        <v>6543</v>
      </c>
      <c r="K6546" s="43">
        <v>0.53230766377218042</v>
      </c>
      <c r="L6546">
        <v>0.44119340282010078</v>
      </c>
      <c r="M6546">
        <v>5.6031144410294442E-2</v>
      </c>
      <c r="N6546" s="44">
        <v>0.63898448227763938</v>
      </c>
      <c r="O6546" s="161"/>
      <c r="P6546" s="162"/>
      <c r="Q6546" s="162"/>
      <c r="R6546" s="163"/>
      <c r="S6546" s="161"/>
      <c r="V6546" s="163"/>
      <c r="W6546" s="164"/>
      <c r="X6546" s="164"/>
    </row>
    <row r="6547" spans="10:24" x14ac:dyDescent="0.25">
      <c r="J6547">
        <v>6544</v>
      </c>
      <c r="K6547" s="43">
        <v>0.56984421112110017</v>
      </c>
      <c r="L6547">
        <v>3.8431427294103981E-2</v>
      </c>
      <c r="M6547">
        <v>0.5740999242245779</v>
      </c>
      <c r="N6547" s="44">
        <v>0.30568339919013576</v>
      </c>
      <c r="O6547" s="161"/>
      <c r="P6547" s="162"/>
      <c r="Q6547" s="162"/>
      <c r="R6547" s="163"/>
      <c r="S6547" s="161"/>
      <c r="V6547" s="163"/>
      <c r="W6547" s="164"/>
      <c r="X6547" s="164"/>
    </row>
    <row r="6548" spans="10:24" x14ac:dyDescent="0.25">
      <c r="J6548">
        <v>6545</v>
      </c>
      <c r="K6548" s="43">
        <v>0.57884184399501937</v>
      </c>
      <c r="L6548">
        <v>0.47717423952393978</v>
      </c>
      <c r="M6548">
        <v>0.53058904711312227</v>
      </c>
      <c r="N6548" s="44">
        <v>0.6745296967757124</v>
      </c>
      <c r="O6548" s="161"/>
      <c r="P6548" s="162"/>
      <c r="Q6548" s="162"/>
      <c r="R6548" s="163"/>
      <c r="S6548" s="161"/>
      <c r="V6548" s="163"/>
      <c r="W6548" s="164"/>
      <c r="X6548" s="164"/>
    </row>
    <row r="6549" spans="10:24" x14ac:dyDescent="0.25">
      <c r="J6549">
        <v>6546</v>
      </c>
      <c r="K6549" s="43">
        <v>0.10857189280699264</v>
      </c>
      <c r="L6549">
        <v>0.64295117241604338</v>
      </c>
      <c r="M6549">
        <v>3.2366391589555343E-2</v>
      </c>
      <c r="N6549" s="44">
        <v>4.5798095174795606E-2</v>
      </c>
      <c r="O6549" s="161"/>
      <c r="P6549" s="162"/>
      <c r="Q6549" s="162"/>
      <c r="R6549" s="163"/>
      <c r="S6549" s="161"/>
      <c r="V6549" s="163"/>
      <c r="W6549" s="164"/>
      <c r="X6549" s="164"/>
    </row>
    <row r="6550" spans="10:24" x14ac:dyDescent="0.25">
      <c r="J6550">
        <v>6547</v>
      </c>
      <c r="K6550" s="43">
        <v>0.71338493745678899</v>
      </c>
      <c r="L6550">
        <v>3.0135558705574494E-2</v>
      </c>
      <c r="M6550">
        <v>0.94626650846738836</v>
      </c>
      <c r="N6550" s="44">
        <v>0.8560604786733168</v>
      </c>
      <c r="O6550" s="161"/>
      <c r="P6550" s="162"/>
      <c r="Q6550" s="162"/>
      <c r="R6550" s="163"/>
      <c r="S6550" s="161"/>
      <c r="V6550" s="163"/>
      <c r="W6550" s="164"/>
      <c r="X6550" s="164"/>
    </row>
    <row r="6551" spans="10:24" x14ac:dyDescent="0.25">
      <c r="J6551">
        <v>6548</v>
      </c>
      <c r="K6551" s="43">
        <v>0.38067453515284744</v>
      </c>
      <c r="L6551">
        <v>0.93930743020166796</v>
      </c>
      <c r="M6551">
        <v>0.93819110935774896</v>
      </c>
      <c r="N6551" s="44">
        <v>0.69828994110207776</v>
      </c>
      <c r="O6551" s="161"/>
      <c r="P6551" s="162"/>
      <c r="Q6551" s="162"/>
      <c r="R6551" s="163"/>
      <c r="S6551" s="161"/>
      <c r="V6551" s="163"/>
      <c r="W6551" s="164"/>
      <c r="X6551" s="164"/>
    </row>
    <row r="6552" spans="10:24" x14ac:dyDescent="0.25">
      <c r="J6552">
        <v>6549</v>
      </c>
      <c r="K6552" s="43">
        <v>0.51842299937289327</v>
      </c>
      <c r="L6552">
        <v>0.1057824280759927</v>
      </c>
      <c r="M6552">
        <v>0.15363928166395535</v>
      </c>
      <c r="N6552" s="44">
        <v>2.4229685958119251E-3</v>
      </c>
      <c r="O6552" s="161"/>
      <c r="P6552" s="162"/>
      <c r="Q6552" s="162"/>
      <c r="R6552" s="163"/>
      <c r="S6552" s="161"/>
      <c r="V6552" s="163"/>
      <c r="W6552" s="164"/>
      <c r="X6552" s="164"/>
    </row>
    <row r="6553" spans="10:24" x14ac:dyDescent="0.25">
      <c r="J6553">
        <v>6550</v>
      </c>
      <c r="K6553" s="43">
        <v>0.19125239556026175</v>
      </c>
      <c r="L6553">
        <v>0.71256634136855723</v>
      </c>
      <c r="M6553">
        <v>6.2704274917289582E-2</v>
      </c>
      <c r="N6553" s="44">
        <v>0.80565046741135438</v>
      </c>
      <c r="O6553" s="161"/>
      <c r="P6553" s="162"/>
      <c r="Q6553" s="162"/>
      <c r="R6553" s="163"/>
      <c r="S6553" s="161"/>
      <c r="V6553" s="163"/>
      <c r="W6553" s="164"/>
      <c r="X6553" s="164"/>
    </row>
    <row r="6554" spans="10:24" x14ac:dyDescent="0.25">
      <c r="J6554">
        <v>6551</v>
      </c>
      <c r="K6554" s="43">
        <v>0.58858954939269514</v>
      </c>
      <c r="L6554">
        <v>0.15471376461655539</v>
      </c>
      <c r="M6554">
        <v>0.34523308826849308</v>
      </c>
      <c r="N6554" s="44">
        <v>0.83404581310224357</v>
      </c>
      <c r="O6554" s="161"/>
      <c r="P6554" s="162"/>
      <c r="Q6554" s="162"/>
      <c r="R6554" s="163"/>
      <c r="S6554" s="161"/>
      <c r="V6554" s="163"/>
      <c r="W6554" s="164"/>
      <c r="X6554" s="164"/>
    </row>
    <row r="6555" spans="10:24" x14ac:dyDescent="0.25">
      <c r="J6555">
        <v>6552</v>
      </c>
      <c r="K6555" s="43">
        <v>0.87934305297386339</v>
      </c>
      <c r="L6555">
        <v>0.220945634915381</v>
      </c>
      <c r="M6555">
        <v>0.35900281618928376</v>
      </c>
      <c r="N6555" s="44">
        <v>0.46157467148484055</v>
      </c>
      <c r="O6555" s="161"/>
      <c r="P6555" s="162"/>
      <c r="Q6555" s="162"/>
      <c r="R6555" s="163"/>
      <c r="S6555" s="161"/>
      <c r="V6555" s="163"/>
      <c r="W6555" s="164"/>
      <c r="X6555" s="164"/>
    </row>
    <row r="6556" spans="10:24" x14ac:dyDescent="0.25">
      <c r="J6556">
        <v>6553</v>
      </c>
      <c r="K6556" s="43">
        <v>0.68827522472382907</v>
      </c>
      <c r="L6556">
        <v>0.82223353616517969</v>
      </c>
      <c r="M6556">
        <v>0.16961487488201477</v>
      </c>
      <c r="N6556" s="44">
        <v>0.52711081735266019</v>
      </c>
      <c r="O6556" s="161"/>
      <c r="P6556" s="162"/>
      <c r="Q6556" s="162"/>
      <c r="R6556" s="163"/>
      <c r="S6556" s="161"/>
      <c r="V6556" s="163"/>
      <c r="W6556" s="164"/>
      <c r="X6556" s="164"/>
    </row>
    <row r="6557" spans="10:24" x14ac:dyDescent="0.25">
      <c r="J6557">
        <v>6554</v>
      </c>
      <c r="K6557" s="43">
        <v>0.92869713491950745</v>
      </c>
      <c r="L6557">
        <v>0.51283611439643051</v>
      </c>
      <c r="M6557">
        <v>0.88961022454742444</v>
      </c>
      <c r="N6557" s="44">
        <v>0.46148327508331399</v>
      </c>
      <c r="O6557" s="161"/>
      <c r="P6557" s="162"/>
      <c r="Q6557" s="162"/>
      <c r="R6557" s="163"/>
      <c r="S6557" s="161"/>
      <c r="V6557" s="163"/>
      <c r="W6557" s="164"/>
      <c r="X6557" s="164"/>
    </row>
    <row r="6558" spans="10:24" x14ac:dyDescent="0.25">
      <c r="J6558">
        <v>6555</v>
      </c>
      <c r="K6558" s="43">
        <v>0.97750335304869229</v>
      </c>
      <c r="L6558">
        <v>0.14959640940555097</v>
      </c>
      <c r="M6558">
        <v>0.84214154436744226</v>
      </c>
      <c r="N6558" s="44">
        <v>0.40779081496478253</v>
      </c>
      <c r="O6558" s="161"/>
      <c r="P6558" s="162"/>
      <c r="Q6558" s="162"/>
      <c r="R6558" s="163"/>
      <c r="S6558" s="161"/>
      <c r="V6558" s="163"/>
      <c r="W6558" s="164"/>
      <c r="X6558" s="164"/>
    </row>
    <row r="6559" spans="10:24" x14ac:dyDescent="0.25">
      <c r="J6559">
        <v>6556</v>
      </c>
      <c r="K6559" s="43">
        <v>0.72997551692806595</v>
      </c>
      <c r="L6559">
        <v>0.64723152444955512</v>
      </c>
      <c r="M6559">
        <v>0.53123360401612063</v>
      </c>
      <c r="N6559" s="44">
        <v>0.47569547155867797</v>
      </c>
      <c r="O6559" s="161"/>
      <c r="P6559" s="162"/>
      <c r="Q6559" s="162"/>
      <c r="R6559" s="163"/>
      <c r="S6559" s="161"/>
      <c r="V6559" s="163"/>
      <c r="W6559" s="164"/>
      <c r="X6559" s="164"/>
    </row>
    <row r="6560" spans="10:24" x14ac:dyDescent="0.25">
      <c r="J6560">
        <v>6557</v>
      </c>
      <c r="K6560" s="43">
        <v>0.92442251617756943</v>
      </c>
      <c r="L6560">
        <v>0.49310393266722408</v>
      </c>
      <c r="M6560">
        <v>0.55403815333744544</v>
      </c>
      <c r="N6560" s="44">
        <v>0.99970412569506251</v>
      </c>
      <c r="O6560" s="161"/>
      <c r="P6560" s="162"/>
      <c r="Q6560" s="162"/>
      <c r="R6560" s="163"/>
      <c r="S6560" s="161"/>
      <c r="V6560" s="163"/>
      <c r="W6560" s="164"/>
      <c r="X6560" s="164"/>
    </row>
    <row r="6561" spans="10:24" x14ac:dyDescent="0.25">
      <c r="J6561">
        <v>6558</v>
      </c>
      <c r="K6561" s="43">
        <v>0.23795623413618039</v>
      </c>
      <c r="L6561">
        <v>0.80873803024901292</v>
      </c>
      <c r="M6561">
        <v>0.17400251169001391</v>
      </c>
      <c r="N6561" s="44">
        <v>0.364655331815399</v>
      </c>
      <c r="O6561" s="161"/>
      <c r="P6561" s="162"/>
      <c r="Q6561" s="162"/>
      <c r="R6561" s="163"/>
      <c r="S6561" s="161"/>
      <c r="V6561" s="163"/>
      <c r="W6561" s="164"/>
      <c r="X6561" s="164"/>
    </row>
    <row r="6562" spans="10:24" x14ac:dyDescent="0.25">
      <c r="J6562">
        <v>6559</v>
      </c>
      <c r="K6562" s="43">
        <v>2.8128798568410218E-2</v>
      </c>
      <c r="L6562">
        <v>0.1141335492361939</v>
      </c>
      <c r="M6562">
        <v>0.25964643992646408</v>
      </c>
      <c r="N6562" s="44">
        <v>0.7358122752625379</v>
      </c>
      <c r="O6562" s="161"/>
      <c r="P6562" s="162"/>
      <c r="Q6562" s="162"/>
      <c r="R6562" s="163"/>
      <c r="S6562" s="161"/>
      <c r="V6562" s="163"/>
      <c r="W6562" s="164"/>
      <c r="X6562" s="164"/>
    </row>
    <row r="6563" spans="10:24" x14ac:dyDescent="0.25">
      <c r="J6563">
        <v>6560</v>
      </c>
      <c r="K6563" s="43">
        <v>0.48279799426081027</v>
      </c>
      <c r="L6563">
        <v>0.17172063437729457</v>
      </c>
      <c r="M6563">
        <v>0.61830118362745945</v>
      </c>
      <c r="N6563" s="44">
        <v>0.23781260044317953</v>
      </c>
      <c r="O6563" s="161"/>
      <c r="P6563" s="162"/>
      <c r="Q6563" s="162"/>
      <c r="R6563" s="163"/>
      <c r="S6563" s="161"/>
      <c r="V6563" s="163"/>
      <c r="W6563" s="164"/>
      <c r="X6563" s="164"/>
    </row>
    <row r="6564" spans="10:24" x14ac:dyDescent="0.25">
      <c r="J6564">
        <v>6561</v>
      </c>
      <c r="K6564" s="43">
        <v>0.61944466828118205</v>
      </c>
      <c r="L6564">
        <v>0.68346038098093853</v>
      </c>
      <c r="M6564">
        <v>0.51344922769370294</v>
      </c>
      <c r="N6564" s="44">
        <v>0.19188001496291196</v>
      </c>
      <c r="O6564" s="161"/>
      <c r="P6564" s="162"/>
      <c r="Q6564" s="162"/>
      <c r="R6564" s="163"/>
      <c r="S6564" s="161"/>
      <c r="V6564" s="163"/>
      <c r="W6564" s="164"/>
      <c r="X6564" s="164"/>
    </row>
    <row r="6565" spans="10:24" x14ac:dyDescent="0.25">
      <c r="J6565">
        <v>6562</v>
      </c>
      <c r="K6565" s="43">
        <v>6.2599968751915647E-2</v>
      </c>
      <c r="L6565">
        <v>0.11826734549787021</v>
      </c>
      <c r="M6565">
        <v>0.21003730885315663</v>
      </c>
      <c r="N6565" s="44">
        <v>0.74178472082421298</v>
      </c>
      <c r="O6565" s="161"/>
      <c r="P6565" s="162"/>
      <c r="Q6565" s="162"/>
      <c r="R6565" s="163"/>
      <c r="S6565" s="161"/>
      <c r="V6565" s="163"/>
      <c r="W6565" s="164"/>
      <c r="X6565" s="164"/>
    </row>
    <row r="6566" spans="10:24" x14ac:dyDescent="0.25">
      <c r="J6566">
        <v>6563</v>
      </c>
      <c r="K6566" s="43">
        <v>0.72238661061936404</v>
      </c>
      <c r="L6566">
        <v>8.0310590798430392E-2</v>
      </c>
      <c r="M6566">
        <v>7.8930170892161255E-2</v>
      </c>
      <c r="N6566" s="44">
        <v>9.0699012266313273E-2</v>
      </c>
      <c r="O6566" s="161"/>
      <c r="P6566" s="162"/>
      <c r="Q6566" s="162"/>
      <c r="R6566" s="163"/>
      <c r="S6566" s="161"/>
      <c r="V6566" s="163"/>
      <c r="W6566" s="164"/>
      <c r="X6566" s="164"/>
    </row>
    <row r="6567" spans="10:24" x14ac:dyDescent="0.25">
      <c r="J6567">
        <v>6564</v>
      </c>
      <c r="K6567" s="43">
        <v>0.44732553363980998</v>
      </c>
      <c r="L6567">
        <v>0.37875798949287631</v>
      </c>
      <c r="M6567">
        <v>3.8225748655972835E-2</v>
      </c>
      <c r="N6567" s="44">
        <v>0.83049685566628884</v>
      </c>
      <c r="O6567" s="161"/>
      <c r="P6567" s="162"/>
      <c r="Q6567" s="162"/>
      <c r="R6567" s="163"/>
      <c r="S6567" s="161"/>
      <c r="V6567" s="163"/>
      <c r="W6567" s="164"/>
      <c r="X6567" s="164"/>
    </row>
    <row r="6568" spans="10:24" x14ac:dyDescent="0.25">
      <c r="J6568">
        <v>6565</v>
      </c>
      <c r="K6568" s="43">
        <v>0.37647110851306143</v>
      </c>
      <c r="L6568">
        <v>0.9932664901663939</v>
      </c>
      <c r="M6568">
        <v>0.77507797957539115</v>
      </c>
      <c r="N6568" s="44">
        <v>0.93700896149276935</v>
      </c>
      <c r="O6568" s="161"/>
      <c r="P6568" s="162"/>
      <c r="Q6568" s="162"/>
      <c r="R6568" s="163"/>
      <c r="S6568" s="161"/>
      <c r="V6568" s="163"/>
      <c r="W6568" s="164"/>
      <c r="X6568" s="164"/>
    </row>
    <row r="6569" spans="10:24" x14ac:dyDescent="0.25">
      <c r="J6569">
        <v>6566</v>
      </c>
      <c r="K6569" s="43">
        <v>0.76086337552483241</v>
      </c>
      <c r="L6569">
        <v>0.58837702450434526</v>
      </c>
      <c r="M6569">
        <v>0.85825911583235448</v>
      </c>
      <c r="N6569" s="44">
        <v>0.5421578162083639</v>
      </c>
      <c r="O6569" s="161"/>
      <c r="P6569" s="162"/>
      <c r="Q6569" s="162"/>
      <c r="R6569" s="163"/>
      <c r="S6569" s="161"/>
      <c r="V6569" s="163"/>
      <c r="W6569" s="164"/>
      <c r="X6569" s="164"/>
    </row>
    <row r="6570" spans="10:24" x14ac:dyDescent="0.25">
      <c r="J6570">
        <v>6567</v>
      </c>
      <c r="K6570" s="43">
        <v>0.42406705043332227</v>
      </c>
      <c r="L6570">
        <v>0.77475691066609709</v>
      </c>
      <c r="M6570">
        <v>0.17497395916546954</v>
      </c>
      <c r="N6570" s="44">
        <v>6.26089639848465E-2</v>
      </c>
      <c r="O6570" s="161"/>
      <c r="P6570" s="162"/>
      <c r="Q6570" s="162"/>
      <c r="R6570" s="163"/>
      <c r="S6570" s="161"/>
      <c r="V6570" s="163"/>
      <c r="W6570" s="164"/>
      <c r="X6570" s="164"/>
    </row>
    <row r="6571" spans="10:24" x14ac:dyDescent="0.25">
      <c r="J6571">
        <v>6568</v>
      </c>
      <c r="K6571" s="43">
        <v>0.64927421513929551</v>
      </c>
      <c r="L6571">
        <v>0.72246239041467308</v>
      </c>
      <c r="M6571">
        <v>0.69729364445541331</v>
      </c>
      <c r="N6571" s="44">
        <v>0.81601139907287357</v>
      </c>
      <c r="O6571" s="161"/>
      <c r="P6571" s="162"/>
      <c r="Q6571" s="162"/>
      <c r="R6571" s="163"/>
      <c r="S6571" s="161"/>
      <c r="V6571" s="163"/>
      <c r="W6571" s="164"/>
      <c r="X6571" s="164"/>
    </row>
    <row r="6572" spans="10:24" x14ac:dyDescent="0.25">
      <c r="J6572">
        <v>6569</v>
      </c>
      <c r="K6572" s="43">
        <v>0.60680951944177342</v>
      </c>
      <c r="L6572">
        <v>0.54435165374224748</v>
      </c>
      <c r="M6572">
        <v>0.62376251394163418</v>
      </c>
      <c r="N6572" s="44">
        <v>0.5979020705641469</v>
      </c>
      <c r="O6572" s="161"/>
      <c r="P6572" s="162"/>
      <c r="Q6572" s="162"/>
      <c r="R6572" s="163"/>
      <c r="S6572" s="161"/>
      <c r="V6572" s="163"/>
      <c r="W6572" s="164"/>
      <c r="X6572" s="164"/>
    </row>
    <row r="6573" spans="10:24" x14ac:dyDescent="0.25">
      <c r="J6573">
        <v>6570</v>
      </c>
      <c r="K6573" s="43">
        <v>6.9791571039465761E-2</v>
      </c>
      <c r="L6573">
        <v>0.80899365087268249</v>
      </c>
      <c r="M6573">
        <v>0.45460132059124891</v>
      </c>
      <c r="N6573" s="44">
        <v>0.12255962510392016</v>
      </c>
      <c r="O6573" s="161"/>
      <c r="P6573" s="162"/>
      <c r="Q6573" s="162"/>
      <c r="R6573" s="163"/>
      <c r="S6573" s="161"/>
      <c r="V6573" s="163"/>
      <c r="W6573" s="164"/>
      <c r="X6573" s="164"/>
    </row>
    <row r="6574" spans="10:24" x14ac:dyDescent="0.25">
      <c r="J6574">
        <v>6571</v>
      </c>
      <c r="K6574" s="43">
        <v>0.28438561799721562</v>
      </c>
      <c r="L6574">
        <v>0.17882339935257574</v>
      </c>
      <c r="M6574">
        <v>0.85788593781066547</v>
      </c>
      <c r="N6574" s="44">
        <v>0.51208410559162221</v>
      </c>
      <c r="O6574" s="161"/>
      <c r="P6574" s="162"/>
      <c r="Q6574" s="162"/>
      <c r="R6574" s="163"/>
      <c r="S6574" s="161"/>
      <c r="V6574" s="163"/>
      <c r="W6574" s="164"/>
      <c r="X6574" s="164"/>
    </row>
    <row r="6575" spans="10:24" x14ac:dyDescent="0.25">
      <c r="J6575">
        <v>6572</v>
      </c>
      <c r="K6575" s="43">
        <v>0.75722198506089844</v>
      </c>
      <c r="L6575">
        <v>0.22447327848750342</v>
      </c>
      <c r="M6575">
        <v>0.15276201853530424</v>
      </c>
      <c r="N6575" s="44">
        <v>0.15163016271131713</v>
      </c>
      <c r="O6575" s="161"/>
      <c r="P6575" s="162"/>
      <c r="Q6575" s="162"/>
      <c r="R6575" s="163"/>
      <c r="S6575" s="161"/>
      <c r="V6575" s="163"/>
      <c r="W6575" s="164"/>
      <c r="X6575" s="164"/>
    </row>
    <row r="6576" spans="10:24" x14ac:dyDescent="0.25">
      <c r="J6576">
        <v>6573</v>
      </c>
      <c r="K6576" s="43">
        <v>0.16381026076350891</v>
      </c>
      <c r="L6576">
        <v>0.83174157494505785</v>
      </c>
      <c r="M6576">
        <v>0.8161955490412085</v>
      </c>
      <c r="N6576" s="44">
        <v>0.21444442380131412</v>
      </c>
      <c r="O6576" s="161"/>
      <c r="P6576" s="162"/>
      <c r="Q6576" s="162"/>
      <c r="R6576" s="163"/>
      <c r="S6576" s="161"/>
      <c r="V6576" s="163"/>
      <c r="W6576" s="164"/>
      <c r="X6576" s="164"/>
    </row>
    <row r="6577" spans="10:24" x14ac:dyDescent="0.25">
      <c r="J6577">
        <v>6574</v>
      </c>
      <c r="K6577" s="43">
        <v>0.74727729492211237</v>
      </c>
      <c r="L6577">
        <v>0.49336890460847338</v>
      </c>
      <c r="M6577">
        <v>0.11305151797954627</v>
      </c>
      <c r="N6577" s="44">
        <v>0.91956241889620749</v>
      </c>
      <c r="O6577" s="161"/>
      <c r="P6577" s="162"/>
      <c r="Q6577" s="162"/>
      <c r="R6577" s="163"/>
      <c r="S6577" s="161"/>
      <c r="V6577" s="163"/>
      <c r="W6577" s="164"/>
      <c r="X6577" s="164"/>
    </row>
    <row r="6578" spans="10:24" x14ac:dyDescent="0.25">
      <c r="J6578">
        <v>6575</v>
      </c>
      <c r="K6578" s="43">
        <v>0.1357180472035282</v>
      </c>
      <c r="L6578">
        <v>0.47943468387790866</v>
      </c>
      <c r="M6578">
        <v>0.8240938865440337</v>
      </c>
      <c r="N6578" s="44">
        <v>0.52193992169833547</v>
      </c>
      <c r="O6578" s="161"/>
      <c r="P6578" s="162"/>
      <c r="Q6578" s="162"/>
      <c r="R6578" s="163"/>
      <c r="S6578" s="161"/>
      <c r="V6578" s="163"/>
      <c r="W6578" s="164"/>
      <c r="X6578" s="164"/>
    </row>
    <row r="6579" spans="10:24" x14ac:dyDescent="0.25">
      <c r="J6579">
        <v>6576</v>
      </c>
      <c r="K6579" s="43">
        <v>0.67484527114550619</v>
      </c>
      <c r="L6579">
        <v>0.8137740118570107</v>
      </c>
      <c r="M6579">
        <v>0.3033169170810468</v>
      </c>
      <c r="N6579" s="44">
        <v>0.81185587258888647</v>
      </c>
      <c r="O6579" s="161"/>
      <c r="P6579" s="162"/>
      <c r="Q6579" s="162"/>
      <c r="R6579" s="163"/>
      <c r="S6579" s="161"/>
      <c r="V6579" s="163"/>
      <c r="W6579" s="164"/>
      <c r="X6579" s="164"/>
    </row>
    <row r="6580" spans="10:24" x14ac:dyDescent="0.25">
      <c r="J6580">
        <v>6577</v>
      </c>
      <c r="K6580" s="43">
        <v>0.67490138837846925</v>
      </c>
      <c r="L6580">
        <v>0.4131079715560394</v>
      </c>
      <c r="M6580">
        <v>0.47155947674180587</v>
      </c>
      <c r="N6580" s="44">
        <v>0.55560858527629287</v>
      </c>
      <c r="O6580" s="161"/>
      <c r="P6580" s="162"/>
      <c r="Q6580" s="162"/>
      <c r="R6580" s="163"/>
      <c r="S6580" s="161"/>
      <c r="V6580" s="163"/>
      <c r="W6580" s="164"/>
      <c r="X6580" s="164"/>
    </row>
    <row r="6581" spans="10:24" x14ac:dyDescent="0.25">
      <c r="J6581">
        <v>6578</v>
      </c>
      <c r="K6581" s="43">
        <v>0.20863217851023086</v>
      </c>
      <c r="L6581">
        <v>0.8894727791140733</v>
      </c>
      <c r="M6581">
        <v>0.4760311209918745</v>
      </c>
      <c r="N6581" s="44">
        <v>0.83266134542115222</v>
      </c>
      <c r="O6581" s="161"/>
      <c r="P6581" s="162"/>
      <c r="Q6581" s="162"/>
      <c r="R6581" s="163"/>
      <c r="S6581" s="161"/>
      <c r="V6581" s="163"/>
      <c r="W6581" s="164"/>
      <c r="X6581" s="164"/>
    </row>
    <row r="6582" spans="10:24" x14ac:dyDescent="0.25">
      <c r="J6582">
        <v>6579</v>
      </c>
      <c r="K6582" s="43">
        <v>0.97061961006083364</v>
      </c>
      <c r="L6582">
        <v>0.9470185581560211</v>
      </c>
      <c r="M6582">
        <v>0.434190901614674</v>
      </c>
      <c r="N6582" s="44">
        <v>8.9941748555358192E-2</v>
      </c>
      <c r="O6582" s="161"/>
      <c r="P6582" s="162"/>
      <c r="Q6582" s="162"/>
      <c r="R6582" s="163"/>
      <c r="S6582" s="161"/>
      <c r="V6582" s="163"/>
      <c r="W6582" s="164"/>
      <c r="X6582" s="164"/>
    </row>
    <row r="6583" spans="10:24" x14ac:dyDescent="0.25">
      <c r="J6583">
        <v>6580</v>
      </c>
      <c r="K6583" s="43">
        <v>0.59397967482746439</v>
      </c>
      <c r="L6583">
        <v>0.60598238396481185</v>
      </c>
      <c r="M6583">
        <v>0.16676994328966155</v>
      </c>
      <c r="N6583" s="44">
        <v>0.36157610397984541</v>
      </c>
      <c r="O6583" s="161"/>
      <c r="P6583" s="162"/>
      <c r="Q6583" s="162"/>
      <c r="R6583" s="163"/>
      <c r="S6583" s="161"/>
      <c r="V6583" s="163"/>
      <c r="W6583" s="164"/>
      <c r="X6583" s="164"/>
    </row>
    <row r="6584" spans="10:24" x14ac:dyDescent="0.25">
      <c r="J6584">
        <v>6581</v>
      </c>
      <c r="K6584" s="43">
        <v>5.0435165131283544E-2</v>
      </c>
      <c r="L6584">
        <v>7.6880865961727274E-2</v>
      </c>
      <c r="M6584">
        <v>0.38586165068549105</v>
      </c>
      <c r="N6584" s="44">
        <v>0.79410529533708363</v>
      </c>
      <c r="O6584" s="161"/>
      <c r="P6584" s="162"/>
      <c r="Q6584" s="162"/>
      <c r="R6584" s="163"/>
      <c r="S6584" s="161"/>
      <c r="V6584" s="163"/>
      <c r="W6584" s="164"/>
      <c r="X6584" s="164"/>
    </row>
    <row r="6585" spans="10:24" x14ac:dyDescent="0.25">
      <c r="J6585">
        <v>6582</v>
      </c>
      <c r="K6585" s="43">
        <v>0.55714137460962909</v>
      </c>
      <c r="L6585">
        <v>0.6390755608426627</v>
      </c>
      <c r="M6585">
        <v>0.78592275612990259</v>
      </c>
      <c r="N6585" s="44">
        <v>0.12999278270111303</v>
      </c>
      <c r="O6585" s="161"/>
      <c r="P6585" s="162"/>
      <c r="Q6585" s="162"/>
      <c r="R6585" s="163"/>
      <c r="S6585" s="161"/>
      <c r="V6585" s="163"/>
      <c r="W6585" s="164"/>
      <c r="X6585" s="164"/>
    </row>
    <row r="6586" spans="10:24" x14ac:dyDescent="0.25">
      <c r="J6586">
        <v>6583</v>
      </c>
      <c r="K6586" s="43">
        <v>0.21998159445685894</v>
      </c>
      <c r="L6586">
        <v>0.21474834343376925</v>
      </c>
      <c r="M6586">
        <v>0.17668511156903388</v>
      </c>
      <c r="N6586" s="44">
        <v>0.84613729575403829</v>
      </c>
      <c r="O6586" s="161"/>
      <c r="P6586" s="162"/>
      <c r="Q6586" s="162"/>
      <c r="R6586" s="163"/>
      <c r="S6586" s="161"/>
      <c r="V6586" s="163"/>
      <c r="W6586" s="164"/>
      <c r="X6586" s="164"/>
    </row>
    <row r="6587" spans="10:24" x14ac:dyDescent="0.25">
      <c r="J6587">
        <v>6584</v>
      </c>
      <c r="K6587" s="43">
        <v>9.4474500510121295E-2</v>
      </c>
      <c r="L6587">
        <v>0.81992693735831523</v>
      </c>
      <c r="M6587">
        <v>0.37841640993463654</v>
      </c>
      <c r="N6587" s="44">
        <v>0.51669792725491193</v>
      </c>
      <c r="O6587" s="161"/>
      <c r="P6587" s="162"/>
      <c r="Q6587" s="162"/>
      <c r="R6587" s="163"/>
      <c r="S6587" s="161"/>
      <c r="V6587" s="163"/>
      <c r="W6587" s="164"/>
      <c r="X6587" s="164"/>
    </row>
    <row r="6588" spans="10:24" x14ac:dyDescent="0.25">
      <c r="J6588">
        <v>6585</v>
      </c>
      <c r="K6588" s="43">
        <v>0.85734765142612768</v>
      </c>
      <c r="L6588">
        <v>0.13400602719005683</v>
      </c>
      <c r="M6588">
        <v>0.24256762065683923</v>
      </c>
      <c r="N6588" s="44">
        <v>0.33382549824383889</v>
      </c>
      <c r="O6588" s="161"/>
      <c r="P6588" s="162"/>
      <c r="Q6588" s="162"/>
      <c r="R6588" s="163"/>
      <c r="S6588" s="161"/>
      <c r="V6588" s="163"/>
      <c r="W6588" s="164"/>
      <c r="X6588" s="164"/>
    </row>
    <row r="6589" spans="10:24" x14ac:dyDescent="0.25">
      <c r="J6589">
        <v>6586</v>
      </c>
      <c r="K6589" s="43">
        <v>3.2338569904532766E-2</v>
      </c>
      <c r="L6589">
        <v>0.90061823343305247</v>
      </c>
      <c r="M6589">
        <v>0.72079542686419085</v>
      </c>
      <c r="N6589" s="44">
        <v>0.26920115899146313</v>
      </c>
      <c r="O6589" s="161"/>
      <c r="P6589" s="162"/>
      <c r="Q6589" s="162"/>
      <c r="R6589" s="163"/>
      <c r="S6589" s="161"/>
      <c r="V6589" s="163"/>
      <c r="W6589" s="164"/>
      <c r="X6589" s="164"/>
    </row>
    <row r="6590" spans="10:24" x14ac:dyDescent="0.25">
      <c r="J6590">
        <v>6587</v>
      </c>
      <c r="K6590" s="43">
        <v>0.12869934822421591</v>
      </c>
      <c r="L6590">
        <v>0.44610385113534246</v>
      </c>
      <c r="M6590">
        <v>6.9127821958812508E-2</v>
      </c>
      <c r="N6590" s="44">
        <v>0.92033129313618089</v>
      </c>
      <c r="O6590" s="161"/>
      <c r="P6590" s="162"/>
      <c r="Q6590" s="162"/>
      <c r="R6590" s="163"/>
      <c r="S6590" s="161"/>
      <c r="V6590" s="163"/>
      <c r="W6590" s="164"/>
      <c r="X6590" s="164"/>
    </row>
    <row r="6591" spans="10:24" x14ac:dyDescent="0.25">
      <c r="J6591">
        <v>6588</v>
      </c>
      <c r="K6591" s="43">
        <v>6.5545292061972127E-2</v>
      </c>
      <c r="L6591">
        <v>0.48825452437618266</v>
      </c>
      <c r="M6591">
        <v>0.54727060840851893</v>
      </c>
      <c r="N6591" s="44">
        <v>0.17369875166705795</v>
      </c>
      <c r="O6591" s="161"/>
      <c r="P6591" s="162"/>
      <c r="Q6591" s="162"/>
      <c r="R6591" s="163"/>
      <c r="S6591" s="161"/>
      <c r="V6591" s="163"/>
      <c r="W6591" s="164"/>
      <c r="X6591" s="164"/>
    </row>
    <row r="6592" spans="10:24" x14ac:dyDescent="0.25">
      <c r="J6592">
        <v>6589</v>
      </c>
      <c r="K6592" s="43">
        <v>0.77990505842005731</v>
      </c>
      <c r="L6592">
        <v>0.25155718440145514</v>
      </c>
      <c r="M6592">
        <v>6.3791351360303894E-2</v>
      </c>
      <c r="N6592" s="44">
        <v>0.8770488216045087</v>
      </c>
      <c r="O6592" s="161"/>
      <c r="P6592" s="162"/>
      <c r="Q6592" s="162"/>
      <c r="R6592" s="163"/>
      <c r="S6592" s="161"/>
      <c r="V6592" s="163"/>
      <c r="W6592" s="164"/>
      <c r="X6592" s="164"/>
    </row>
    <row r="6593" spans="10:24" x14ac:dyDescent="0.25">
      <c r="J6593">
        <v>6590</v>
      </c>
      <c r="K6593" s="43">
        <v>1.4414448647153799E-2</v>
      </c>
      <c r="L6593">
        <v>0.24609212383577117</v>
      </c>
      <c r="M6593">
        <v>0.21430249145970248</v>
      </c>
      <c r="N6593" s="44">
        <v>0.10408696240320192</v>
      </c>
      <c r="O6593" s="161"/>
      <c r="P6593" s="162"/>
      <c r="Q6593" s="162"/>
      <c r="R6593" s="163"/>
      <c r="S6593" s="161"/>
      <c r="V6593" s="163"/>
      <c r="W6593" s="164"/>
      <c r="X6593" s="164"/>
    </row>
    <row r="6594" spans="10:24" x14ac:dyDescent="0.25">
      <c r="J6594">
        <v>6591</v>
      </c>
      <c r="K6594" s="43">
        <v>0.22819898971027608</v>
      </c>
      <c r="L6594">
        <v>0.7604767785824682</v>
      </c>
      <c r="M6594">
        <v>6.6518781372784441E-2</v>
      </c>
      <c r="N6594" s="44">
        <v>0.84963849610844944</v>
      </c>
      <c r="O6594" s="161"/>
      <c r="P6594" s="162"/>
      <c r="Q6594" s="162"/>
      <c r="R6594" s="163"/>
      <c r="S6594" s="161"/>
      <c r="V6594" s="163"/>
      <c r="W6594" s="164"/>
      <c r="X6594" s="164"/>
    </row>
    <row r="6595" spans="10:24" x14ac:dyDescent="0.25">
      <c r="J6595">
        <v>6592</v>
      </c>
      <c r="K6595" s="43">
        <v>0.4913922531988506</v>
      </c>
      <c r="L6595">
        <v>0.40731611298451553</v>
      </c>
      <c r="M6595">
        <v>0.89792362309558493</v>
      </c>
      <c r="N6595" s="44">
        <v>2.2280389213489737E-2</v>
      </c>
      <c r="O6595" s="161"/>
      <c r="P6595" s="162"/>
      <c r="Q6595" s="162"/>
      <c r="R6595" s="163"/>
      <c r="S6595" s="161"/>
      <c r="V6595" s="163"/>
      <c r="W6595" s="164"/>
      <c r="X6595" s="164"/>
    </row>
    <row r="6596" spans="10:24" x14ac:dyDescent="0.25">
      <c r="J6596">
        <v>6593</v>
      </c>
      <c r="K6596" s="43">
        <v>9.3482655162437367E-2</v>
      </c>
      <c r="L6596">
        <v>0.22264962417275025</v>
      </c>
      <c r="M6596">
        <v>5.1174681662275123E-2</v>
      </c>
      <c r="N6596" s="44">
        <v>0.33797154249538608</v>
      </c>
      <c r="O6596" s="161"/>
      <c r="P6596" s="162"/>
      <c r="Q6596" s="162"/>
      <c r="R6596" s="163"/>
      <c r="S6596" s="161"/>
      <c r="V6596" s="163"/>
      <c r="W6596" s="164"/>
      <c r="X6596" s="164"/>
    </row>
    <row r="6597" spans="10:24" x14ac:dyDescent="0.25">
      <c r="J6597">
        <v>6594</v>
      </c>
      <c r="K6597" s="43">
        <v>0.2228309030059038</v>
      </c>
      <c r="L6597">
        <v>0.32308164270108197</v>
      </c>
      <c r="M6597">
        <v>0.50732307178112557</v>
      </c>
      <c r="N6597" s="44">
        <v>0.10969106707626564</v>
      </c>
      <c r="O6597" s="161"/>
      <c r="P6597" s="162"/>
      <c r="Q6597" s="162"/>
      <c r="R6597" s="163"/>
      <c r="S6597" s="161"/>
      <c r="V6597" s="163"/>
      <c r="W6597" s="164"/>
      <c r="X6597" s="164"/>
    </row>
    <row r="6598" spans="10:24" x14ac:dyDescent="0.25">
      <c r="J6598">
        <v>6595</v>
      </c>
      <c r="K6598" s="43">
        <v>0.11873525605254365</v>
      </c>
      <c r="L6598">
        <v>0.74251518484551771</v>
      </c>
      <c r="M6598">
        <v>0.40447384316246104</v>
      </c>
      <c r="N6598" s="44">
        <v>0.36840622295370329</v>
      </c>
      <c r="O6598" s="161"/>
      <c r="P6598" s="162"/>
      <c r="Q6598" s="162"/>
      <c r="R6598" s="163"/>
      <c r="S6598" s="161"/>
      <c r="V6598" s="163"/>
      <c r="W6598" s="164"/>
      <c r="X6598" s="164"/>
    </row>
    <row r="6599" spans="10:24" x14ac:dyDescent="0.25">
      <c r="J6599">
        <v>6596</v>
      </c>
      <c r="K6599" s="43">
        <v>0.66797057908123836</v>
      </c>
      <c r="L6599">
        <v>0.32044014593872083</v>
      </c>
      <c r="M6599">
        <v>0.25263645676322577</v>
      </c>
      <c r="N6599" s="44">
        <v>0.13768273099720185</v>
      </c>
      <c r="O6599" s="161"/>
      <c r="P6599" s="162"/>
      <c r="Q6599" s="162"/>
      <c r="R6599" s="163"/>
      <c r="S6599" s="161"/>
      <c r="V6599" s="163"/>
      <c r="W6599" s="164"/>
      <c r="X6599" s="164"/>
    </row>
    <row r="6600" spans="10:24" x14ac:dyDescent="0.25">
      <c r="J6600">
        <v>6597</v>
      </c>
      <c r="K6600" s="43">
        <v>0.94418570002512203</v>
      </c>
      <c r="L6600">
        <v>0.57986742266201297</v>
      </c>
      <c r="M6600">
        <v>0.89839123652767494</v>
      </c>
      <c r="N6600" s="44">
        <v>0.95356214437706255</v>
      </c>
      <c r="O6600" s="161"/>
      <c r="P6600" s="162"/>
      <c r="Q6600" s="162"/>
      <c r="R6600" s="163"/>
      <c r="S6600" s="161"/>
      <c r="V6600" s="163"/>
      <c r="W6600" s="164"/>
      <c r="X6600" s="164"/>
    </row>
    <row r="6601" spans="10:24" x14ac:dyDescent="0.25">
      <c r="J6601">
        <v>6598</v>
      </c>
      <c r="K6601" s="43">
        <v>0.23277485275816967</v>
      </c>
      <c r="L6601">
        <v>0.88453824266854408</v>
      </c>
      <c r="M6601">
        <v>0.98562317965754775</v>
      </c>
      <c r="N6601" s="44">
        <v>0.94402525093670719</v>
      </c>
      <c r="O6601" s="161"/>
      <c r="P6601" s="162"/>
      <c r="Q6601" s="162"/>
      <c r="R6601" s="163"/>
      <c r="S6601" s="161"/>
      <c r="V6601" s="163"/>
      <c r="W6601" s="164"/>
      <c r="X6601" s="164"/>
    </row>
    <row r="6602" spans="10:24" x14ac:dyDescent="0.25">
      <c r="J6602">
        <v>6599</v>
      </c>
      <c r="K6602" s="43">
        <v>0.35903212585351429</v>
      </c>
      <c r="L6602">
        <v>5.8913633238121821E-2</v>
      </c>
      <c r="M6602">
        <v>4.5139545851797913E-2</v>
      </c>
      <c r="N6602" s="44">
        <v>0.84500816744269958</v>
      </c>
      <c r="O6602" s="161"/>
      <c r="P6602" s="162"/>
      <c r="Q6602" s="162"/>
      <c r="R6602" s="163"/>
      <c r="S6602" s="161"/>
      <c r="V6602" s="163"/>
      <c r="W6602" s="164"/>
      <c r="X6602" s="164"/>
    </row>
    <row r="6603" spans="10:24" x14ac:dyDescent="0.25">
      <c r="J6603">
        <v>6600</v>
      </c>
      <c r="K6603" s="43">
        <v>0.98421894293640078</v>
      </c>
      <c r="L6603">
        <v>0.66625262152297615</v>
      </c>
      <c r="M6603">
        <v>0.24502674671858604</v>
      </c>
      <c r="N6603" s="44">
        <v>0.97670372114722659</v>
      </c>
      <c r="O6603" s="161"/>
      <c r="P6603" s="162"/>
      <c r="Q6603" s="162"/>
      <c r="R6603" s="163"/>
      <c r="S6603" s="161"/>
      <c r="V6603" s="163"/>
      <c r="W6603" s="164"/>
      <c r="X6603" s="164"/>
    </row>
    <row r="6604" spans="10:24" x14ac:dyDescent="0.25">
      <c r="J6604">
        <v>6601</v>
      </c>
      <c r="K6604" s="43">
        <v>0.79149167227989414</v>
      </c>
      <c r="L6604">
        <v>0.26610285953127577</v>
      </c>
      <c r="M6604">
        <v>0.68799047664601831</v>
      </c>
      <c r="N6604" s="44">
        <v>0.45603884933896421</v>
      </c>
      <c r="O6604" s="161"/>
      <c r="P6604" s="162"/>
      <c r="Q6604" s="162"/>
      <c r="R6604" s="163"/>
      <c r="S6604" s="161"/>
      <c r="V6604" s="163"/>
      <c r="W6604" s="164"/>
      <c r="X6604" s="164"/>
    </row>
    <row r="6605" spans="10:24" x14ac:dyDescent="0.25">
      <c r="J6605">
        <v>6602</v>
      </c>
      <c r="K6605" s="43">
        <v>0.30253612992310297</v>
      </c>
      <c r="L6605">
        <v>0.99927884624633911</v>
      </c>
      <c r="M6605">
        <v>0.52103411105070097</v>
      </c>
      <c r="N6605" s="44">
        <v>0.54709449802507948</v>
      </c>
      <c r="O6605" s="161"/>
      <c r="P6605" s="162"/>
      <c r="Q6605" s="162"/>
      <c r="R6605" s="163"/>
      <c r="S6605" s="161"/>
      <c r="V6605" s="163"/>
      <c r="W6605" s="164"/>
      <c r="X6605" s="164"/>
    </row>
    <row r="6606" spans="10:24" x14ac:dyDescent="0.25">
      <c r="J6606">
        <v>6603</v>
      </c>
      <c r="K6606" s="43">
        <v>0.12691234514516436</v>
      </c>
      <c r="L6606">
        <v>0.94753765280467006</v>
      </c>
      <c r="M6606">
        <v>0.44055051630753972</v>
      </c>
      <c r="N6606" s="44">
        <v>0.68753887725585638</v>
      </c>
      <c r="O6606" s="161"/>
      <c r="P6606" s="162"/>
      <c r="Q6606" s="162"/>
      <c r="R6606" s="163"/>
      <c r="S6606" s="161"/>
      <c r="V6606" s="163"/>
      <c r="W6606" s="164"/>
      <c r="X6606" s="164"/>
    </row>
    <row r="6607" spans="10:24" x14ac:dyDescent="0.25">
      <c r="J6607">
        <v>6604</v>
      </c>
      <c r="K6607" s="43">
        <v>0.62136419421031919</v>
      </c>
      <c r="L6607">
        <v>0.11638733993626882</v>
      </c>
      <c r="M6607">
        <v>0.92250147270701333</v>
      </c>
      <c r="N6607" s="44">
        <v>5.5194543111296568E-3</v>
      </c>
      <c r="O6607" s="161"/>
      <c r="P6607" s="162"/>
      <c r="Q6607" s="162"/>
      <c r="R6607" s="163"/>
      <c r="S6607" s="161"/>
      <c r="V6607" s="163"/>
      <c r="W6607" s="164"/>
      <c r="X6607" s="164"/>
    </row>
    <row r="6608" spans="10:24" x14ac:dyDescent="0.25">
      <c r="J6608">
        <v>6605</v>
      </c>
      <c r="K6608" s="43">
        <v>0.8743868865327028</v>
      </c>
      <c r="L6608">
        <v>0.94035087552702801</v>
      </c>
      <c r="M6608">
        <v>0.30473308252812736</v>
      </c>
      <c r="N6608" s="44">
        <v>0.50938156646716004</v>
      </c>
      <c r="O6608" s="161"/>
      <c r="P6608" s="162"/>
      <c r="Q6608" s="162"/>
      <c r="R6608" s="163"/>
      <c r="S6608" s="161"/>
      <c r="V6608" s="163"/>
      <c r="W6608" s="164"/>
      <c r="X6608" s="164"/>
    </row>
    <row r="6609" spans="10:24" x14ac:dyDescent="0.25">
      <c r="J6609">
        <v>6606</v>
      </c>
      <c r="K6609" s="43">
        <v>0.11495513716013595</v>
      </c>
      <c r="L6609">
        <v>0.75571109216187526</v>
      </c>
      <c r="M6609">
        <v>0.47635433823795115</v>
      </c>
      <c r="N6609" s="44">
        <v>0.52096003984512707</v>
      </c>
      <c r="O6609" s="161"/>
      <c r="P6609" s="162"/>
      <c r="Q6609" s="162"/>
      <c r="R6609" s="163"/>
      <c r="S6609" s="161"/>
      <c r="V6609" s="163"/>
      <c r="W6609" s="164"/>
      <c r="X6609" s="164"/>
    </row>
    <row r="6610" spans="10:24" x14ac:dyDescent="0.25">
      <c r="J6610">
        <v>6607</v>
      </c>
      <c r="K6610" s="43">
        <v>0.92532451857322862</v>
      </c>
      <c r="L6610">
        <v>0.89984325739732207</v>
      </c>
      <c r="M6610">
        <v>0.36474977154296451</v>
      </c>
      <c r="N6610" s="44">
        <v>0.82971061327680817</v>
      </c>
      <c r="O6610" s="161"/>
      <c r="P6610" s="162"/>
      <c r="Q6610" s="162"/>
      <c r="R6610" s="163"/>
      <c r="S6610" s="161"/>
      <c r="V6610" s="163"/>
      <c r="W6610" s="164"/>
      <c r="X6610" s="164"/>
    </row>
    <row r="6611" spans="10:24" x14ac:dyDescent="0.25">
      <c r="J6611">
        <v>6608</v>
      </c>
      <c r="K6611" s="43">
        <v>0.94040448486522266</v>
      </c>
      <c r="L6611">
        <v>0.46203221705592434</v>
      </c>
      <c r="M6611">
        <v>0.62144408375219262</v>
      </c>
      <c r="N6611" s="44">
        <v>0.2079205051502121</v>
      </c>
      <c r="O6611" s="161"/>
      <c r="P6611" s="162"/>
      <c r="Q6611" s="162"/>
      <c r="R6611" s="163"/>
      <c r="S6611" s="161"/>
      <c r="V6611" s="163"/>
      <c r="W6611" s="164"/>
      <c r="X6611" s="164"/>
    </row>
    <row r="6612" spans="10:24" x14ac:dyDescent="0.25">
      <c r="J6612">
        <v>6609</v>
      </c>
      <c r="K6612" s="43">
        <v>0.18286246829824682</v>
      </c>
      <c r="L6612">
        <v>0.15602307551823325</v>
      </c>
      <c r="M6612">
        <v>0.13857892861879562</v>
      </c>
      <c r="N6612" s="44">
        <v>0.93161324802475087</v>
      </c>
      <c r="O6612" s="161"/>
      <c r="P6612" s="162"/>
      <c r="Q6612" s="162"/>
      <c r="R6612" s="163"/>
      <c r="S6612" s="161"/>
      <c r="V6612" s="163"/>
      <c r="W6612" s="164"/>
      <c r="X6612" s="164"/>
    </row>
    <row r="6613" spans="10:24" x14ac:dyDescent="0.25">
      <c r="J6613">
        <v>6610</v>
      </c>
      <c r="K6613" s="43">
        <v>0.16939529514446561</v>
      </c>
      <c r="L6613">
        <v>0.78122740724126383</v>
      </c>
      <c r="M6613">
        <v>0.36667764499443034</v>
      </c>
      <c r="N6613" s="44">
        <v>0.8110818834105713</v>
      </c>
      <c r="O6613" s="161"/>
      <c r="P6613" s="162"/>
      <c r="Q6613" s="162"/>
      <c r="R6613" s="163"/>
      <c r="S6613" s="161"/>
      <c r="V6613" s="163"/>
      <c r="W6613" s="164"/>
      <c r="X6613" s="164"/>
    </row>
    <row r="6614" spans="10:24" x14ac:dyDescent="0.25">
      <c r="J6614">
        <v>6611</v>
      </c>
      <c r="K6614" s="43">
        <v>0.62132682644974413</v>
      </c>
      <c r="L6614">
        <v>0.8550578061957268</v>
      </c>
      <c r="M6614">
        <v>0.82697761620574217</v>
      </c>
      <c r="N6614" s="44">
        <v>0.16170106660721129</v>
      </c>
      <c r="O6614" s="161"/>
      <c r="P6614" s="162"/>
      <c r="Q6614" s="162"/>
      <c r="R6614" s="163"/>
      <c r="S6614" s="161"/>
      <c r="V6614" s="163"/>
      <c r="W6614" s="164"/>
      <c r="X6614" s="164"/>
    </row>
    <row r="6615" spans="10:24" x14ac:dyDescent="0.25">
      <c r="J6615">
        <v>6612</v>
      </c>
      <c r="K6615" s="43">
        <v>0.47490741473170162</v>
      </c>
      <c r="L6615">
        <v>0.95513704622714746</v>
      </c>
      <c r="M6615">
        <v>0.62647409385037212</v>
      </c>
      <c r="N6615" s="44">
        <v>0.74914801295979161</v>
      </c>
      <c r="O6615" s="161"/>
      <c r="P6615" s="162"/>
      <c r="Q6615" s="162"/>
      <c r="R6615" s="163"/>
      <c r="S6615" s="161"/>
      <c r="V6615" s="163"/>
      <c r="W6615" s="164"/>
      <c r="X6615" s="164"/>
    </row>
    <row r="6616" spans="10:24" x14ac:dyDescent="0.25">
      <c r="J6616">
        <v>6613</v>
      </c>
      <c r="K6616" s="43">
        <v>0.89379982781952105</v>
      </c>
      <c r="L6616">
        <v>0.21673264016971427</v>
      </c>
      <c r="M6616">
        <v>0.14797172073470455</v>
      </c>
      <c r="N6616" s="44">
        <v>0.6188569390764681</v>
      </c>
      <c r="O6616" s="161"/>
      <c r="P6616" s="162"/>
      <c r="Q6616" s="162"/>
      <c r="R6616" s="163"/>
      <c r="S6616" s="161"/>
      <c r="V6616" s="163"/>
      <c r="W6616" s="164"/>
      <c r="X6616" s="164"/>
    </row>
    <row r="6617" spans="10:24" x14ac:dyDescent="0.25">
      <c r="J6617">
        <v>6614</v>
      </c>
      <c r="K6617" s="43">
        <v>0.47213118538992849</v>
      </c>
      <c r="L6617">
        <v>0.59313183255931168</v>
      </c>
      <c r="M6617">
        <v>0.55415128889922405</v>
      </c>
      <c r="N6617" s="44">
        <v>0.8639224920532752</v>
      </c>
      <c r="O6617" s="161"/>
      <c r="P6617" s="162"/>
      <c r="Q6617" s="162"/>
      <c r="R6617" s="163"/>
      <c r="S6617" s="161"/>
      <c r="V6617" s="163"/>
      <c r="W6617" s="164"/>
      <c r="X6617" s="164"/>
    </row>
    <row r="6618" spans="10:24" x14ac:dyDescent="0.25">
      <c r="J6618">
        <v>6615</v>
      </c>
      <c r="K6618" s="43">
        <v>0.99035477790312687</v>
      </c>
      <c r="L6618">
        <v>1.1360825607180547E-2</v>
      </c>
      <c r="M6618">
        <v>0.73397803050026256</v>
      </c>
      <c r="N6618" s="44">
        <v>0.96121228162246874</v>
      </c>
      <c r="O6618" s="161"/>
      <c r="P6618" s="162"/>
      <c r="Q6618" s="162"/>
      <c r="R6618" s="163"/>
      <c r="S6618" s="161"/>
      <c r="V6618" s="163"/>
      <c r="W6618" s="164"/>
      <c r="X6618" s="164"/>
    </row>
    <row r="6619" spans="10:24" x14ac:dyDescent="0.25">
      <c r="J6619">
        <v>6616</v>
      </c>
      <c r="K6619" s="43">
        <v>0.47328800461437615</v>
      </c>
      <c r="L6619">
        <v>0.11291124361300064</v>
      </c>
      <c r="M6619">
        <v>0.32754183289688932</v>
      </c>
      <c r="N6619" s="44">
        <v>0.56695843346813035</v>
      </c>
      <c r="O6619" s="161"/>
      <c r="P6619" s="162"/>
      <c r="Q6619" s="162"/>
      <c r="R6619" s="163"/>
      <c r="S6619" s="161"/>
      <c r="V6619" s="163"/>
      <c r="W6619" s="164"/>
      <c r="X6619" s="164"/>
    </row>
    <row r="6620" spans="10:24" x14ac:dyDescent="0.25">
      <c r="J6620">
        <v>6617</v>
      </c>
      <c r="K6620" s="43">
        <v>0.65849775821586753</v>
      </c>
      <c r="L6620">
        <v>0.51640362980612986</v>
      </c>
      <c r="M6620">
        <v>0.22139457725394907</v>
      </c>
      <c r="N6620" s="44">
        <v>0.26512791058119178</v>
      </c>
      <c r="O6620" s="161"/>
      <c r="P6620" s="162"/>
      <c r="Q6620" s="162"/>
      <c r="R6620" s="163"/>
      <c r="S6620" s="161"/>
      <c r="V6620" s="163"/>
      <c r="W6620" s="164"/>
      <c r="X6620" s="164"/>
    </row>
    <row r="6621" spans="10:24" x14ac:dyDescent="0.25">
      <c r="J6621">
        <v>6618</v>
      </c>
      <c r="K6621" s="43">
        <v>0.62799156966530456</v>
      </c>
      <c r="L6621">
        <v>0.62302206352078215</v>
      </c>
      <c r="M6621">
        <v>0.39281666057148734</v>
      </c>
      <c r="N6621" s="44">
        <v>0.8538004125618599</v>
      </c>
      <c r="O6621" s="161"/>
      <c r="P6621" s="162"/>
      <c r="Q6621" s="162"/>
      <c r="R6621" s="163"/>
      <c r="S6621" s="161"/>
      <c r="V6621" s="163"/>
      <c r="W6621" s="164"/>
      <c r="X6621" s="164"/>
    </row>
    <row r="6622" spans="10:24" x14ac:dyDescent="0.25">
      <c r="J6622">
        <v>6619</v>
      </c>
      <c r="K6622" s="43">
        <v>0.53121864225002668</v>
      </c>
      <c r="L6622">
        <v>0.12705651991201572</v>
      </c>
      <c r="M6622">
        <v>0.92947077883122087</v>
      </c>
      <c r="N6622" s="44">
        <v>9.6279770451046298E-2</v>
      </c>
      <c r="O6622" s="161"/>
      <c r="P6622" s="162"/>
      <c r="Q6622" s="162"/>
      <c r="R6622" s="163"/>
      <c r="S6622" s="161"/>
      <c r="V6622" s="163"/>
      <c r="W6622" s="164"/>
      <c r="X6622" s="164"/>
    </row>
    <row r="6623" spans="10:24" x14ac:dyDescent="0.25">
      <c r="J6623">
        <v>6620</v>
      </c>
      <c r="K6623" s="43">
        <v>0.66429980045433856</v>
      </c>
      <c r="L6623">
        <v>0.60810768747740684</v>
      </c>
      <c r="M6623">
        <v>0.26591467279601333</v>
      </c>
      <c r="N6623" s="44">
        <v>0.58090306069315301</v>
      </c>
      <c r="O6623" s="161"/>
      <c r="P6623" s="162"/>
      <c r="Q6623" s="162"/>
      <c r="R6623" s="163"/>
      <c r="S6623" s="161"/>
      <c r="V6623" s="163"/>
      <c r="W6623" s="164"/>
      <c r="X6623" s="164"/>
    </row>
    <row r="6624" spans="10:24" x14ac:dyDescent="0.25">
      <c r="J6624">
        <v>6621</v>
      </c>
      <c r="K6624" s="43">
        <v>0.5227081378010191</v>
      </c>
      <c r="L6624">
        <v>0.12430137987939871</v>
      </c>
      <c r="M6624">
        <v>0.73698632374478656</v>
      </c>
      <c r="N6624" s="44">
        <v>8.8441864068289355E-4</v>
      </c>
      <c r="O6624" s="161"/>
      <c r="P6624" s="162"/>
      <c r="Q6624" s="162"/>
      <c r="R6624" s="163"/>
      <c r="S6624" s="161"/>
      <c r="V6624" s="163"/>
      <c r="W6624" s="164"/>
      <c r="X6624" s="164"/>
    </row>
    <row r="6625" spans="10:24" x14ac:dyDescent="0.25">
      <c r="J6625">
        <v>6622</v>
      </c>
      <c r="K6625" s="43">
        <v>0.59636284831222697</v>
      </c>
      <c r="L6625">
        <v>3.9713590004314292E-2</v>
      </c>
      <c r="M6625">
        <v>2.3859158135650649E-2</v>
      </c>
      <c r="N6625" s="44">
        <v>0.24739456587139264</v>
      </c>
      <c r="O6625" s="161"/>
      <c r="P6625" s="162"/>
      <c r="Q6625" s="162"/>
      <c r="R6625" s="163"/>
      <c r="S6625" s="161"/>
      <c r="V6625" s="163"/>
      <c r="W6625" s="164"/>
      <c r="X6625" s="164"/>
    </row>
    <row r="6626" spans="10:24" x14ac:dyDescent="0.25">
      <c r="J6626">
        <v>6623</v>
      </c>
      <c r="K6626" s="43">
        <v>0.31687863711577358</v>
      </c>
      <c r="L6626">
        <v>0.61377125898652585</v>
      </c>
      <c r="M6626">
        <v>0.85852515352553493</v>
      </c>
      <c r="N6626" s="44">
        <v>0.26753197848410715</v>
      </c>
      <c r="O6626" s="161"/>
      <c r="P6626" s="162"/>
      <c r="Q6626" s="162"/>
      <c r="R6626" s="163"/>
      <c r="S6626" s="161"/>
      <c r="V6626" s="163"/>
      <c r="W6626" s="164"/>
      <c r="X6626" s="164"/>
    </row>
    <row r="6627" spans="10:24" x14ac:dyDescent="0.25">
      <c r="J6627">
        <v>6624</v>
      </c>
      <c r="K6627" s="43">
        <v>0.66230007312740247</v>
      </c>
      <c r="L6627">
        <v>0.67635016912972123</v>
      </c>
      <c r="M6627">
        <v>0.16722132401352119</v>
      </c>
      <c r="N6627" s="44">
        <v>0.20951000971211775</v>
      </c>
      <c r="O6627" s="161"/>
      <c r="P6627" s="162"/>
      <c r="Q6627" s="162"/>
      <c r="R6627" s="163"/>
      <c r="S6627" s="161"/>
      <c r="V6627" s="163"/>
      <c r="W6627" s="164"/>
      <c r="X6627" s="164"/>
    </row>
    <row r="6628" spans="10:24" x14ac:dyDescent="0.25">
      <c r="J6628">
        <v>6625</v>
      </c>
      <c r="K6628" s="43">
        <v>0.18854467957938881</v>
      </c>
      <c r="L6628">
        <v>0.26366749453819061</v>
      </c>
      <c r="M6628">
        <v>0.44630810474004823</v>
      </c>
      <c r="N6628" s="44">
        <v>9.9418811809456109E-2</v>
      </c>
      <c r="O6628" s="161"/>
      <c r="P6628" s="162"/>
      <c r="Q6628" s="162"/>
      <c r="R6628" s="163"/>
      <c r="S6628" s="161"/>
      <c r="V6628" s="163"/>
      <c r="W6628" s="164"/>
      <c r="X6628" s="164"/>
    </row>
    <row r="6629" spans="10:24" x14ac:dyDescent="0.25">
      <c r="J6629">
        <v>6626</v>
      </c>
      <c r="K6629" s="43">
        <v>0.9588381813469502</v>
      </c>
      <c r="L6629">
        <v>0.54256183452738649</v>
      </c>
      <c r="M6629">
        <v>0.63176162793992086</v>
      </c>
      <c r="N6629" s="44">
        <v>0.88563880145104035</v>
      </c>
      <c r="O6629" s="161"/>
      <c r="P6629" s="162"/>
      <c r="Q6629" s="162"/>
      <c r="R6629" s="163"/>
      <c r="S6629" s="161"/>
      <c r="V6629" s="163"/>
      <c r="W6629" s="164"/>
      <c r="X6629" s="164"/>
    </row>
    <row r="6630" spans="10:24" x14ac:dyDescent="0.25">
      <c r="J6630">
        <v>6627</v>
      </c>
      <c r="K6630" s="43">
        <v>0.72280047852326457</v>
      </c>
      <c r="L6630">
        <v>4.606920552229099E-2</v>
      </c>
      <c r="M6630">
        <v>0.36849698307283063</v>
      </c>
      <c r="N6630" s="44">
        <v>0.56362944352130473</v>
      </c>
      <c r="O6630" s="161"/>
      <c r="P6630" s="162"/>
      <c r="Q6630" s="162"/>
      <c r="R6630" s="163"/>
      <c r="S6630" s="161"/>
      <c r="V6630" s="163"/>
      <c r="W6630" s="164"/>
      <c r="X6630" s="164"/>
    </row>
    <row r="6631" spans="10:24" x14ac:dyDescent="0.25">
      <c r="J6631">
        <v>6628</v>
      </c>
      <c r="K6631" s="43">
        <v>0.25082881189944306</v>
      </c>
      <c r="L6631">
        <v>5.958084239569339E-2</v>
      </c>
      <c r="M6631">
        <v>0.24644608717784067</v>
      </c>
      <c r="N6631" s="44">
        <v>8.8355529116787235E-2</v>
      </c>
      <c r="O6631" s="161"/>
      <c r="P6631" s="162"/>
      <c r="Q6631" s="162"/>
      <c r="R6631" s="163"/>
      <c r="S6631" s="161"/>
      <c r="V6631" s="163"/>
      <c r="W6631" s="164"/>
      <c r="X6631" s="164"/>
    </row>
    <row r="6632" spans="10:24" x14ac:dyDescent="0.25">
      <c r="J6632">
        <v>6629</v>
      </c>
      <c r="K6632" s="43">
        <v>7.2376496048943029E-2</v>
      </c>
      <c r="L6632">
        <v>0.26163688219951975</v>
      </c>
      <c r="M6632">
        <v>0.89814899155092098</v>
      </c>
      <c r="N6632" s="44">
        <v>0.63386534120046434</v>
      </c>
      <c r="O6632" s="161"/>
      <c r="P6632" s="162"/>
      <c r="Q6632" s="162"/>
      <c r="R6632" s="163"/>
      <c r="S6632" s="161"/>
      <c r="V6632" s="163"/>
      <c r="W6632" s="164"/>
      <c r="X6632" s="164"/>
    </row>
    <row r="6633" spans="10:24" x14ac:dyDescent="0.25">
      <c r="J6633">
        <v>6630</v>
      </c>
      <c r="K6633" s="43">
        <v>0.58761355799182147</v>
      </c>
      <c r="L6633">
        <v>0.58074971249876572</v>
      </c>
      <c r="M6633">
        <v>0.57644280732471687</v>
      </c>
      <c r="N6633" s="44">
        <v>0.67824145899673105</v>
      </c>
      <c r="O6633" s="161"/>
      <c r="P6633" s="162"/>
      <c r="Q6633" s="162"/>
      <c r="R6633" s="163"/>
      <c r="S6633" s="161"/>
      <c r="V6633" s="163"/>
      <c r="W6633" s="164"/>
      <c r="X6633" s="164"/>
    </row>
    <row r="6634" spans="10:24" x14ac:dyDescent="0.25">
      <c r="J6634">
        <v>6631</v>
      </c>
      <c r="K6634" s="43">
        <v>0.98631033962126557</v>
      </c>
      <c r="L6634">
        <v>0.53192625957230499</v>
      </c>
      <c r="M6634">
        <v>0.38320635889859267</v>
      </c>
      <c r="N6634" s="44">
        <v>0.81783036419799349</v>
      </c>
      <c r="O6634" s="161"/>
      <c r="P6634" s="162"/>
      <c r="Q6634" s="162"/>
      <c r="R6634" s="163"/>
      <c r="S6634" s="161"/>
      <c r="V6634" s="163"/>
      <c r="W6634" s="164"/>
      <c r="X6634" s="164"/>
    </row>
    <row r="6635" spans="10:24" x14ac:dyDescent="0.25">
      <c r="J6635">
        <v>6632</v>
      </c>
      <c r="K6635" s="43">
        <v>0.17495271448406291</v>
      </c>
      <c r="L6635">
        <v>0.63727487059168741</v>
      </c>
      <c r="M6635">
        <v>0.84985803093771795</v>
      </c>
      <c r="N6635" s="44">
        <v>0.5921904538735272</v>
      </c>
      <c r="O6635" s="161"/>
      <c r="P6635" s="162"/>
      <c r="Q6635" s="162"/>
      <c r="R6635" s="163"/>
      <c r="S6635" s="161"/>
      <c r="V6635" s="163"/>
      <c r="W6635" s="164"/>
      <c r="X6635" s="164"/>
    </row>
    <row r="6636" spans="10:24" x14ac:dyDescent="0.25">
      <c r="J6636">
        <v>6633</v>
      </c>
      <c r="K6636" s="43">
        <v>0.70951174313349619</v>
      </c>
      <c r="L6636">
        <v>0.88420103438620157</v>
      </c>
      <c r="M6636">
        <v>0.85230228858185908</v>
      </c>
      <c r="N6636" s="44">
        <v>8.278226064987515E-2</v>
      </c>
      <c r="O6636" s="161"/>
      <c r="P6636" s="162"/>
      <c r="Q6636" s="162"/>
      <c r="R6636" s="163"/>
      <c r="S6636" s="161"/>
      <c r="V6636" s="163"/>
      <c r="W6636" s="164"/>
      <c r="X6636" s="164"/>
    </row>
    <row r="6637" spans="10:24" x14ac:dyDescent="0.25">
      <c r="J6637">
        <v>6634</v>
      </c>
      <c r="K6637" s="43">
        <v>0.26931688690134081</v>
      </c>
      <c r="L6637">
        <v>0.51315029562603687</v>
      </c>
      <c r="M6637">
        <v>0.15078460583386077</v>
      </c>
      <c r="N6637" s="44">
        <v>0.11444208816273138</v>
      </c>
      <c r="O6637" s="161"/>
      <c r="P6637" s="162"/>
      <c r="Q6637" s="162"/>
      <c r="R6637" s="163"/>
      <c r="S6637" s="161"/>
      <c r="V6637" s="163"/>
      <c r="W6637" s="164"/>
      <c r="X6637" s="164"/>
    </row>
    <row r="6638" spans="10:24" x14ac:dyDescent="0.25">
      <c r="J6638">
        <v>6635</v>
      </c>
      <c r="K6638" s="43">
        <v>0.70952631199523941</v>
      </c>
      <c r="L6638">
        <v>0.15442603583325976</v>
      </c>
      <c r="M6638">
        <v>0.73870841834358691</v>
      </c>
      <c r="N6638" s="44">
        <v>0.34447221020565588</v>
      </c>
      <c r="O6638" s="161"/>
      <c r="P6638" s="162"/>
      <c r="Q6638" s="162"/>
      <c r="R6638" s="163"/>
      <c r="S6638" s="161"/>
      <c r="V6638" s="163"/>
      <c r="W6638" s="164"/>
      <c r="X6638" s="164"/>
    </row>
    <row r="6639" spans="10:24" x14ac:dyDescent="0.25">
      <c r="J6639">
        <v>6636</v>
      </c>
      <c r="K6639" s="43">
        <v>0.44768260625098755</v>
      </c>
      <c r="L6639">
        <v>0.45633547397722218</v>
      </c>
      <c r="M6639">
        <v>0.28317432125380171</v>
      </c>
      <c r="N6639" s="44">
        <v>0.83192456126381453</v>
      </c>
      <c r="O6639" s="161"/>
      <c r="P6639" s="162"/>
      <c r="Q6639" s="162"/>
      <c r="R6639" s="163"/>
      <c r="S6639" s="161"/>
      <c r="V6639" s="163"/>
      <c r="W6639" s="164"/>
      <c r="X6639" s="164"/>
    </row>
    <row r="6640" spans="10:24" x14ac:dyDescent="0.25">
      <c r="J6640">
        <v>6637</v>
      </c>
      <c r="K6640" s="43">
        <v>0.14112318570151516</v>
      </c>
      <c r="L6640">
        <v>0.93336690340540673</v>
      </c>
      <c r="M6640">
        <v>0.87449574319071022</v>
      </c>
      <c r="N6640" s="44">
        <v>0.21383783496126763</v>
      </c>
      <c r="O6640" s="161"/>
      <c r="P6640" s="162"/>
      <c r="Q6640" s="162"/>
      <c r="R6640" s="163"/>
      <c r="S6640" s="161"/>
      <c r="V6640" s="163"/>
      <c r="W6640" s="164"/>
      <c r="X6640" s="164"/>
    </row>
    <row r="6641" spans="10:24" x14ac:dyDescent="0.25">
      <c r="J6641">
        <v>6638</v>
      </c>
      <c r="K6641" s="43">
        <v>0.33847978791719235</v>
      </c>
      <c r="L6641">
        <v>0.59984981182426189</v>
      </c>
      <c r="M6641">
        <v>0.94430765070114353</v>
      </c>
      <c r="N6641" s="44">
        <v>0.19947568974969998</v>
      </c>
      <c r="O6641" s="161"/>
      <c r="P6641" s="162"/>
      <c r="Q6641" s="162"/>
      <c r="R6641" s="163"/>
      <c r="S6641" s="161"/>
      <c r="V6641" s="163"/>
      <c r="W6641" s="164"/>
      <c r="X6641" s="164"/>
    </row>
    <row r="6642" spans="10:24" x14ac:dyDescent="0.25">
      <c r="J6642">
        <v>6639</v>
      </c>
      <c r="K6642" s="43">
        <v>0.16677484042063984</v>
      </c>
      <c r="L6642">
        <v>0.27652066331064573</v>
      </c>
      <c r="M6642">
        <v>0.75560706681038692</v>
      </c>
      <c r="N6642" s="44">
        <v>0.71064678245075752</v>
      </c>
      <c r="O6642" s="161"/>
      <c r="P6642" s="162"/>
      <c r="Q6642" s="162"/>
      <c r="R6642" s="163"/>
      <c r="S6642" s="161"/>
      <c r="V6642" s="163"/>
      <c r="W6642" s="164"/>
      <c r="X6642" s="164"/>
    </row>
    <row r="6643" spans="10:24" x14ac:dyDescent="0.25">
      <c r="J6643">
        <v>6640</v>
      </c>
      <c r="K6643" s="43">
        <v>0.92312192811510996</v>
      </c>
      <c r="L6643">
        <v>0.51167258536526261</v>
      </c>
      <c r="M6643">
        <v>0.72397365577187478</v>
      </c>
      <c r="N6643" s="44">
        <v>0.8752644956141733</v>
      </c>
      <c r="O6643" s="161"/>
      <c r="P6643" s="162"/>
      <c r="Q6643" s="162"/>
      <c r="R6643" s="163"/>
      <c r="S6643" s="161"/>
      <c r="V6643" s="163"/>
      <c r="W6643" s="164"/>
      <c r="X6643" s="164"/>
    </row>
    <row r="6644" spans="10:24" x14ac:dyDescent="0.25">
      <c r="J6644">
        <v>6641</v>
      </c>
      <c r="K6644" s="43">
        <v>0.56400558772538212</v>
      </c>
      <c r="L6644">
        <v>0.45748011323006887</v>
      </c>
      <c r="M6644">
        <v>0.83563316952049627</v>
      </c>
      <c r="N6644" s="44">
        <v>0.93935225131473188</v>
      </c>
      <c r="O6644" s="161"/>
      <c r="P6644" s="162"/>
      <c r="Q6644" s="162"/>
      <c r="R6644" s="163"/>
      <c r="S6644" s="161"/>
      <c r="V6644" s="163"/>
      <c r="W6644" s="164"/>
      <c r="X6644" s="164"/>
    </row>
    <row r="6645" spans="10:24" x14ac:dyDescent="0.25">
      <c r="J6645">
        <v>6642</v>
      </c>
      <c r="K6645" s="43">
        <v>0.57680498998026097</v>
      </c>
      <c r="L6645">
        <v>0.42605364681026325</v>
      </c>
      <c r="M6645">
        <v>0.70789466835977854</v>
      </c>
      <c r="N6645" s="44">
        <v>0.63856683204731846</v>
      </c>
      <c r="O6645" s="161"/>
      <c r="P6645" s="162"/>
      <c r="Q6645" s="162"/>
      <c r="R6645" s="163"/>
      <c r="S6645" s="161"/>
      <c r="V6645" s="163"/>
      <c r="W6645" s="164"/>
      <c r="X6645" s="164"/>
    </row>
    <row r="6646" spans="10:24" x14ac:dyDescent="0.25">
      <c r="J6646">
        <v>6643</v>
      </c>
      <c r="K6646" s="43">
        <v>0.20149507922029319</v>
      </c>
      <c r="L6646">
        <v>0.11646451261298219</v>
      </c>
      <c r="M6646">
        <v>0.67253670621366601</v>
      </c>
      <c r="N6646" s="44">
        <v>0.96374496392332765</v>
      </c>
      <c r="O6646" s="161"/>
      <c r="P6646" s="162"/>
      <c r="Q6646" s="162"/>
      <c r="R6646" s="163"/>
      <c r="S6646" s="161"/>
      <c r="V6646" s="163"/>
      <c r="W6646" s="164"/>
      <c r="X6646" s="164"/>
    </row>
    <row r="6647" spans="10:24" x14ac:dyDescent="0.25">
      <c r="J6647">
        <v>6644</v>
      </c>
      <c r="K6647" s="43">
        <v>0.7143928609252459</v>
      </c>
      <c r="L6647">
        <v>0.5275776497536071</v>
      </c>
      <c r="M6647">
        <v>5.6137957813275907E-3</v>
      </c>
      <c r="N6647" s="44">
        <v>0.36439475907113872</v>
      </c>
      <c r="O6647" s="161"/>
      <c r="P6647" s="162"/>
      <c r="Q6647" s="162"/>
      <c r="R6647" s="163"/>
      <c r="S6647" s="161"/>
      <c r="V6647" s="163"/>
      <c r="W6647" s="164"/>
      <c r="X6647" s="164"/>
    </row>
    <row r="6648" spans="10:24" x14ac:dyDescent="0.25">
      <c r="J6648">
        <v>6645</v>
      </c>
      <c r="K6648" s="43">
        <v>0.48503173400178401</v>
      </c>
      <c r="L6648">
        <v>0.86446187225489879</v>
      </c>
      <c r="M6648">
        <v>0.98697687476866602</v>
      </c>
      <c r="N6648" s="44">
        <v>0.19177071734102302</v>
      </c>
      <c r="O6648" s="161"/>
      <c r="P6648" s="162"/>
      <c r="Q6648" s="162"/>
      <c r="R6648" s="163"/>
      <c r="S6648" s="161"/>
      <c r="V6648" s="163"/>
      <c r="W6648" s="164"/>
      <c r="X6648" s="164"/>
    </row>
    <row r="6649" spans="10:24" x14ac:dyDescent="0.25">
      <c r="J6649">
        <v>6646</v>
      </c>
      <c r="K6649" s="43">
        <v>0.22445966863188671</v>
      </c>
      <c r="L6649">
        <v>0.72912722342267777</v>
      </c>
      <c r="M6649">
        <v>0.39016141366289747</v>
      </c>
      <c r="N6649" s="44">
        <v>0.26259458861165608</v>
      </c>
      <c r="O6649" s="161"/>
      <c r="P6649" s="162"/>
      <c r="Q6649" s="162"/>
      <c r="R6649" s="163"/>
      <c r="S6649" s="161"/>
      <c r="V6649" s="163"/>
      <c r="W6649" s="164"/>
      <c r="X6649" s="164"/>
    </row>
    <row r="6650" spans="10:24" x14ac:dyDescent="0.25">
      <c r="J6650">
        <v>6647</v>
      </c>
      <c r="K6650" s="43">
        <v>0.97291485090025243</v>
      </c>
      <c r="L6650">
        <v>0.31062181471055084</v>
      </c>
      <c r="M6650">
        <v>0.16852175583008233</v>
      </c>
      <c r="N6650" s="44">
        <v>0.41064974484938466</v>
      </c>
      <c r="O6650" s="161"/>
      <c r="P6650" s="162"/>
      <c r="Q6650" s="162"/>
      <c r="R6650" s="163"/>
      <c r="S6650" s="161"/>
      <c r="V6650" s="163"/>
      <c r="W6650" s="164"/>
      <c r="X6650" s="164"/>
    </row>
    <row r="6651" spans="10:24" x14ac:dyDescent="0.25">
      <c r="J6651">
        <v>6648</v>
      </c>
      <c r="K6651" s="43">
        <v>0.77069282013011231</v>
      </c>
      <c r="L6651">
        <v>0.85861644610465515</v>
      </c>
      <c r="M6651">
        <v>0.38763783671216701</v>
      </c>
      <c r="N6651" s="44">
        <v>0.80567760854259995</v>
      </c>
      <c r="O6651" s="161"/>
      <c r="P6651" s="162"/>
      <c r="Q6651" s="162"/>
      <c r="R6651" s="163"/>
      <c r="S6651" s="161"/>
      <c r="V6651" s="163"/>
      <c r="W6651" s="164"/>
      <c r="X6651" s="164"/>
    </row>
    <row r="6652" spans="10:24" x14ac:dyDescent="0.25">
      <c r="J6652">
        <v>6649</v>
      </c>
      <c r="K6652" s="43">
        <v>0.30701337222594094</v>
      </c>
      <c r="L6652">
        <v>0.94432064147063899</v>
      </c>
      <c r="M6652">
        <v>0.220972595695344</v>
      </c>
      <c r="N6652" s="44">
        <v>0.83215370550286838</v>
      </c>
      <c r="O6652" s="161"/>
      <c r="P6652" s="162"/>
      <c r="Q6652" s="162"/>
      <c r="R6652" s="163"/>
      <c r="S6652" s="161"/>
      <c r="V6652" s="163"/>
      <c r="W6652" s="164"/>
      <c r="X6652" s="164"/>
    </row>
    <row r="6653" spans="10:24" x14ac:dyDescent="0.25">
      <c r="J6653">
        <v>6650</v>
      </c>
      <c r="K6653" s="43">
        <v>0.76304854721909954</v>
      </c>
      <c r="L6653">
        <v>9.2523437785094531E-2</v>
      </c>
      <c r="M6653">
        <v>0.12172716269508976</v>
      </c>
      <c r="N6653" s="44">
        <v>0.92597636176022358</v>
      </c>
      <c r="O6653" s="161"/>
      <c r="P6653" s="162"/>
      <c r="Q6653" s="162"/>
      <c r="R6653" s="163"/>
      <c r="S6653" s="161"/>
      <c r="V6653" s="163"/>
      <c r="W6653" s="164"/>
      <c r="X6653" s="164"/>
    </row>
    <row r="6654" spans="10:24" x14ac:dyDescent="0.25">
      <c r="J6654">
        <v>6651</v>
      </c>
      <c r="K6654" s="43">
        <v>8.3709149517326664E-2</v>
      </c>
      <c r="L6654">
        <v>0.3549229031143295</v>
      </c>
      <c r="M6654">
        <v>0.25847768626859835</v>
      </c>
      <c r="N6654" s="44">
        <v>0.62957721152983248</v>
      </c>
      <c r="O6654" s="161"/>
      <c r="P6654" s="162"/>
      <c r="Q6654" s="162"/>
      <c r="R6654" s="163"/>
      <c r="S6654" s="161"/>
      <c r="V6654" s="163"/>
      <c r="W6654" s="164"/>
      <c r="X6654" s="164"/>
    </row>
    <row r="6655" spans="10:24" x14ac:dyDescent="0.25">
      <c r="J6655">
        <v>6652</v>
      </c>
      <c r="K6655" s="43">
        <v>0.59498039762668131</v>
      </c>
      <c r="L6655">
        <v>0.38971698771319518</v>
      </c>
      <c r="M6655">
        <v>0.41321226194814953</v>
      </c>
      <c r="N6655" s="44">
        <v>0.12071425579296335</v>
      </c>
      <c r="O6655" s="161"/>
      <c r="P6655" s="162"/>
      <c r="Q6655" s="162"/>
      <c r="R6655" s="163"/>
      <c r="S6655" s="161"/>
      <c r="V6655" s="163"/>
      <c r="W6655" s="164"/>
      <c r="X6655" s="164"/>
    </row>
    <row r="6656" spans="10:24" x14ac:dyDescent="0.25">
      <c r="J6656">
        <v>6653</v>
      </c>
      <c r="K6656" s="43">
        <v>0.37460535955599084</v>
      </c>
      <c r="L6656">
        <v>0.45358532303494314</v>
      </c>
      <c r="M6656">
        <v>0.4149816058861987</v>
      </c>
      <c r="N6656" s="44">
        <v>0.32704204264137293</v>
      </c>
      <c r="O6656" s="161"/>
      <c r="P6656" s="162"/>
      <c r="Q6656" s="162"/>
      <c r="R6656" s="163"/>
      <c r="S6656" s="161"/>
      <c r="V6656" s="163"/>
      <c r="W6656" s="164"/>
      <c r="X6656" s="164"/>
    </row>
    <row r="6657" spans="10:24" x14ac:dyDescent="0.25">
      <c r="J6657">
        <v>6654</v>
      </c>
      <c r="K6657" s="43">
        <v>0.20668370281711679</v>
      </c>
      <c r="L6657">
        <v>0.75793582623223543</v>
      </c>
      <c r="M6657">
        <v>0.50671671056736822</v>
      </c>
      <c r="N6657" s="44">
        <v>0.81049303638516801</v>
      </c>
      <c r="O6657" s="161"/>
      <c r="P6657" s="162"/>
      <c r="Q6657" s="162"/>
      <c r="R6657" s="163"/>
      <c r="S6657" s="161"/>
      <c r="V6657" s="163"/>
      <c r="W6657" s="164"/>
      <c r="X6657" s="164"/>
    </row>
    <row r="6658" spans="10:24" x14ac:dyDescent="0.25">
      <c r="J6658">
        <v>6655</v>
      </c>
      <c r="K6658" s="43">
        <v>0.24319219733394248</v>
      </c>
      <c r="L6658">
        <v>0.32044241051765954</v>
      </c>
      <c r="M6658">
        <v>0.35689016318787925</v>
      </c>
      <c r="N6658" s="44">
        <v>0.65153256517030733</v>
      </c>
      <c r="O6658" s="161"/>
      <c r="P6658" s="162"/>
      <c r="Q6658" s="162"/>
      <c r="R6658" s="163"/>
      <c r="S6658" s="161"/>
      <c r="V6658" s="163"/>
      <c r="W6658" s="164"/>
      <c r="X6658" s="164"/>
    </row>
    <row r="6659" spans="10:24" x14ac:dyDescent="0.25">
      <c r="J6659">
        <v>6656</v>
      </c>
      <c r="K6659" s="43">
        <v>0.47962737868359451</v>
      </c>
      <c r="L6659">
        <v>0.56367161813517452</v>
      </c>
      <c r="M6659">
        <v>9.6250720517457311E-2</v>
      </c>
      <c r="N6659" s="44">
        <v>0.90161956862433168</v>
      </c>
      <c r="O6659" s="161"/>
      <c r="P6659" s="162"/>
      <c r="Q6659" s="162"/>
      <c r="R6659" s="163"/>
      <c r="S6659" s="161"/>
      <c r="V6659" s="163"/>
      <c r="W6659" s="164"/>
      <c r="X6659" s="164"/>
    </row>
    <row r="6660" spans="10:24" x14ac:dyDescent="0.25">
      <c r="J6660">
        <v>6657</v>
      </c>
      <c r="K6660" s="43">
        <v>0.50082733812935754</v>
      </c>
      <c r="L6660">
        <v>0.7476274735971169</v>
      </c>
      <c r="M6660">
        <v>0.99217377052727607</v>
      </c>
      <c r="N6660" s="44">
        <v>0.64628476375423793</v>
      </c>
      <c r="O6660" s="161"/>
      <c r="P6660" s="162"/>
      <c r="Q6660" s="162"/>
      <c r="R6660" s="163"/>
      <c r="S6660" s="161"/>
      <c r="V6660" s="163"/>
      <c r="W6660" s="164"/>
      <c r="X6660" s="164"/>
    </row>
    <row r="6661" spans="10:24" x14ac:dyDescent="0.25">
      <c r="J6661">
        <v>6658</v>
      </c>
      <c r="K6661" s="43">
        <v>0.95565619940727908</v>
      </c>
      <c r="L6661">
        <v>0.96774612791846715</v>
      </c>
      <c r="M6661">
        <v>0.97059695370734655</v>
      </c>
      <c r="N6661" s="44">
        <v>0.4593510904512409</v>
      </c>
      <c r="O6661" s="161"/>
      <c r="P6661" s="162"/>
      <c r="Q6661" s="162"/>
      <c r="R6661" s="163"/>
      <c r="S6661" s="161"/>
      <c r="V6661" s="163"/>
      <c r="W6661" s="164"/>
      <c r="X6661" s="164"/>
    </row>
    <row r="6662" spans="10:24" x14ac:dyDescent="0.25">
      <c r="J6662">
        <v>6659</v>
      </c>
      <c r="K6662" s="43">
        <v>9.059781152384716E-2</v>
      </c>
      <c r="L6662">
        <v>0.78485169934231858</v>
      </c>
      <c r="M6662">
        <v>0.44067368601588108</v>
      </c>
      <c r="N6662" s="44">
        <v>0.95949550020532337</v>
      </c>
      <c r="O6662" s="161"/>
      <c r="P6662" s="162"/>
      <c r="Q6662" s="162"/>
      <c r="R6662" s="163"/>
      <c r="S6662" s="161"/>
      <c r="V6662" s="163"/>
      <c r="W6662" s="164"/>
      <c r="X6662" s="164"/>
    </row>
    <row r="6663" spans="10:24" x14ac:dyDescent="0.25">
      <c r="J6663">
        <v>6660</v>
      </c>
      <c r="K6663" s="43">
        <v>0.64416016803730292</v>
      </c>
      <c r="L6663">
        <v>0.95713518412086107</v>
      </c>
      <c r="M6663">
        <v>0.91168027129799323</v>
      </c>
      <c r="N6663" s="44">
        <v>9.2078542465048763E-2</v>
      </c>
      <c r="O6663" s="161"/>
      <c r="P6663" s="162"/>
      <c r="Q6663" s="162"/>
      <c r="R6663" s="163"/>
      <c r="S6663" s="161"/>
      <c r="V6663" s="163"/>
      <c r="W6663" s="164"/>
      <c r="X6663" s="164"/>
    </row>
    <row r="6664" spans="10:24" x14ac:dyDescent="0.25">
      <c r="J6664">
        <v>6661</v>
      </c>
      <c r="K6664" s="43">
        <v>0.68130892022657819</v>
      </c>
      <c r="L6664">
        <v>0.42047312858710617</v>
      </c>
      <c r="M6664">
        <v>0.95842316805063132</v>
      </c>
      <c r="N6664" s="44">
        <v>0.4792744553201419</v>
      </c>
      <c r="O6664" s="161"/>
      <c r="P6664" s="162"/>
      <c r="Q6664" s="162"/>
      <c r="R6664" s="163"/>
      <c r="S6664" s="161"/>
      <c r="V6664" s="163"/>
      <c r="W6664" s="164"/>
      <c r="X6664" s="164"/>
    </row>
    <row r="6665" spans="10:24" x14ac:dyDescent="0.25">
      <c r="J6665">
        <v>6662</v>
      </c>
      <c r="K6665" s="43">
        <v>0.76260027428233135</v>
      </c>
      <c r="L6665">
        <v>0.94283482881940806</v>
      </c>
      <c r="M6665">
        <v>0.72178269319474297</v>
      </c>
      <c r="N6665" s="44">
        <v>0.39220579390168975</v>
      </c>
      <c r="O6665" s="161"/>
      <c r="P6665" s="162"/>
      <c r="Q6665" s="162"/>
      <c r="R6665" s="163"/>
      <c r="S6665" s="161"/>
      <c r="V6665" s="163"/>
      <c r="W6665" s="164"/>
      <c r="X6665" s="164"/>
    </row>
    <row r="6666" spans="10:24" x14ac:dyDescent="0.25">
      <c r="J6666">
        <v>6663</v>
      </c>
      <c r="K6666" s="43">
        <v>0.25367580082986885</v>
      </c>
      <c r="L6666">
        <v>0.21400715408614668</v>
      </c>
      <c r="M6666">
        <v>0.59049903321930519</v>
      </c>
      <c r="N6666" s="44">
        <v>0.23282692782373038</v>
      </c>
      <c r="O6666" s="161"/>
      <c r="P6666" s="162"/>
      <c r="Q6666" s="162"/>
      <c r="R6666" s="163"/>
      <c r="S6666" s="161"/>
      <c r="V6666" s="163"/>
      <c r="W6666" s="164"/>
      <c r="X6666" s="164"/>
    </row>
    <row r="6667" spans="10:24" x14ac:dyDescent="0.25">
      <c r="J6667">
        <v>6664</v>
      </c>
      <c r="K6667" s="43">
        <v>0.76620956997546974</v>
      </c>
      <c r="L6667">
        <v>0.28990618671970247</v>
      </c>
      <c r="M6667">
        <v>0.82966742375228464</v>
      </c>
      <c r="N6667" s="44">
        <v>0.94511061896960002</v>
      </c>
      <c r="O6667" s="161"/>
      <c r="P6667" s="162"/>
      <c r="Q6667" s="162"/>
      <c r="R6667" s="163"/>
      <c r="S6667" s="161"/>
      <c r="V6667" s="163"/>
      <c r="W6667" s="164"/>
      <c r="X6667" s="164"/>
    </row>
    <row r="6668" spans="10:24" x14ac:dyDescent="0.25">
      <c r="J6668">
        <v>6665</v>
      </c>
      <c r="K6668" s="43">
        <v>0.88933243896366476</v>
      </c>
      <c r="L6668">
        <v>0.45941624486798227</v>
      </c>
      <c r="M6668">
        <v>0.27485534448081494</v>
      </c>
      <c r="N6668" s="44">
        <v>0.90545256618670611</v>
      </c>
      <c r="O6668" s="161"/>
      <c r="P6668" s="162"/>
      <c r="Q6668" s="162"/>
      <c r="R6668" s="163"/>
      <c r="S6668" s="161"/>
      <c r="V6668" s="163"/>
      <c r="W6668" s="164"/>
      <c r="X6668" s="164"/>
    </row>
    <row r="6669" spans="10:24" x14ac:dyDescent="0.25">
      <c r="J6669">
        <v>6666</v>
      </c>
      <c r="K6669" s="43">
        <v>0.60520934957231565</v>
      </c>
      <c r="L6669">
        <v>0.19065442696579682</v>
      </c>
      <c r="M6669">
        <v>0.53801918112918623</v>
      </c>
      <c r="N6669" s="44">
        <v>7.4281089870988692E-2</v>
      </c>
      <c r="O6669" s="161"/>
      <c r="P6669" s="162"/>
      <c r="Q6669" s="162"/>
      <c r="R6669" s="163"/>
      <c r="S6669" s="161"/>
      <c r="V6669" s="163"/>
      <c r="W6669" s="164"/>
      <c r="X6669" s="164"/>
    </row>
    <row r="6670" spans="10:24" x14ac:dyDescent="0.25">
      <c r="J6670">
        <v>6667</v>
      </c>
      <c r="K6670" s="43">
        <v>0.57769496939914011</v>
      </c>
      <c r="L6670">
        <v>0.33435950444790008</v>
      </c>
      <c r="M6670">
        <v>0.27600453259996094</v>
      </c>
      <c r="N6670" s="44">
        <v>0.3730037228638049</v>
      </c>
      <c r="O6670" s="161"/>
      <c r="P6670" s="162"/>
      <c r="Q6670" s="162"/>
      <c r="R6670" s="163"/>
      <c r="S6670" s="161"/>
      <c r="V6670" s="163"/>
      <c r="W6670" s="164"/>
      <c r="X6670" s="164"/>
    </row>
    <row r="6671" spans="10:24" x14ac:dyDescent="0.25">
      <c r="J6671">
        <v>6668</v>
      </c>
      <c r="K6671" s="43">
        <v>0.56731572758812676</v>
      </c>
      <c r="L6671">
        <v>0.63906332471530625</v>
      </c>
      <c r="M6671">
        <v>0.8015895809495972</v>
      </c>
      <c r="N6671" s="44">
        <v>2.7797442770309488E-2</v>
      </c>
      <c r="O6671" s="161"/>
      <c r="P6671" s="162"/>
      <c r="Q6671" s="162"/>
      <c r="R6671" s="163"/>
      <c r="S6671" s="161"/>
      <c r="V6671" s="163"/>
      <c r="W6671" s="164"/>
      <c r="X6671" s="164"/>
    </row>
    <row r="6672" spans="10:24" x14ac:dyDescent="0.25">
      <c r="J6672">
        <v>6669</v>
      </c>
      <c r="K6672" s="43">
        <v>0.61347915224632998</v>
      </c>
      <c r="L6672">
        <v>0.24174196185210228</v>
      </c>
      <c r="M6672">
        <v>0.21121727162289272</v>
      </c>
      <c r="N6672" s="44">
        <v>0.21169231763178642</v>
      </c>
      <c r="O6672" s="161"/>
      <c r="P6672" s="162"/>
      <c r="Q6672" s="162"/>
      <c r="R6672" s="163"/>
      <c r="S6672" s="161"/>
      <c r="V6672" s="163"/>
      <c r="W6672" s="164"/>
      <c r="X6672" s="164"/>
    </row>
    <row r="6673" spans="10:24" x14ac:dyDescent="0.25">
      <c r="J6673">
        <v>6670</v>
      </c>
      <c r="K6673" s="43">
        <v>0.88979987201835142</v>
      </c>
      <c r="L6673">
        <v>9.3633707596365578E-2</v>
      </c>
      <c r="M6673">
        <v>0.82670420277908552</v>
      </c>
      <c r="N6673" s="44">
        <v>0.55393942137019914</v>
      </c>
      <c r="O6673" s="161"/>
      <c r="P6673" s="162"/>
      <c r="Q6673" s="162"/>
      <c r="R6673" s="163"/>
      <c r="S6673" s="161"/>
      <c r="V6673" s="163"/>
      <c r="W6673" s="164"/>
      <c r="X6673" s="164"/>
    </row>
    <row r="6674" spans="10:24" x14ac:dyDescent="0.25">
      <c r="J6674">
        <v>6671</v>
      </c>
      <c r="K6674" s="43">
        <v>0.26885137618647037</v>
      </c>
      <c r="L6674">
        <v>0.6055518618837411</v>
      </c>
      <c r="M6674">
        <v>0.41988752986047706</v>
      </c>
      <c r="N6674" s="44">
        <v>0.56875271761273716</v>
      </c>
      <c r="O6674" s="161"/>
      <c r="P6674" s="162"/>
      <c r="Q6674" s="162"/>
      <c r="R6674" s="163"/>
      <c r="S6674" s="161"/>
      <c r="V6674" s="163"/>
      <c r="W6674" s="164"/>
      <c r="X6674" s="164"/>
    </row>
    <row r="6675" spans="10:24" x14ac:dyDescent="0.25">
      <c r="J6675">
        <v>6672</v>
      </c>
      <c r="K6675" s="43">
        <v>0.22496402780636526</v>
      </c>
      <c r="L6675">
        <v>0.98284220540281209</v>
      </c>
      <c r="M6675">
        <v>0.8942734661769306</v>
      </c>
      <c r="N6675" s="44">
        <v>0.13701192072239088</v>
      </c>
      <c r="O6675" s="161"/>
      <c r="P6675" s="162"/>
      <c r="Q6675" s="162"/>
      <c r="R6675" s="163"/>
      <c r="S6675" s="161"/>
      <c r="V6675" s="163"/>
      <c r="W6675" s="164"/>
      <c r="X6675" s="164"/>
    </row>
    <row r="6676" spans="10:24" x14ac:dyDescent="0.25">
      <c r="J6676">
        <v>6673</v>
      </c>
      <c r="K6676" s="43">
        <v>0.22894157455860453</v>
      </c>
      <c r="L6676">
        <v>0.99041704231990679</v>
      </c>
      <c r="M6676">
        <v>0.58822708235516763</v>
      </c>
      <c r="N6676" s="44">
        <v>4.7954154829202067E-2</v>
      </c>
      <c r="O6676" s="161"/>
      <c r="P6676" s="162"/>
      <c r="Q6676" s="162"/>
      <c r="R6676" s="163"/>
      <c r="S6676" s="161"/>
      <c r="V6676" s="163"/>
      <c r="W6676" s="164"/>
      <c r="X6676" s="164"/>
    </row>
    <row r="6677" spans="10:24" x14ac:dyDescent="0.25">
      <c r="J6677">
        <v>6674</v>
      </c>
      <c r="K6677" s="43">
        <v>0.49786196858225806</v>
      </c>
      <c r="L6677">
        <v>0.60367751628878863</v>
      </c>
      <c r="M6677">
        <v>0.38901707177527678</v>
      </c>
      <c r="N6677" s="44">
        <v>0.72426433784720068</v>
      </c>
      <c r="O6677" s="161"/>
      <c r="P6677" s="162"/>
      <c r="Q6677" s="162"/>
      <c r="R6677" s="163"/>
      <c r="S6677" s="161"/>
      <c r="V6677" s="163"/>
      <c r="W6677" s="164"/>
      <c r="X6677" s="164"/>
    </row>
    <row r="6678" spans="10:24" x14ac:dyDescent="0.25">
      <c r="J6678">
        <v>6675</v>
      </c>
      <c r="K6678" s="43">
        <v>0.22425346004062952</v>
      </c>
      <c r="L6678">
        <v>0.91449690392988714</v>
      </c>
      <c r="M6678">
        <v>0.2033317625928045</v>
      </c>
      <c r="N6678" s="44">
        <v>0.13701913614329153</v>
      </c>
      <c r="O6678" s="161"/>
      <c r="P6678" s="162"/>
      <c r="Q6678" s="162"/>
      <c r="R6678" s="163"/>
      <c r="S6678" s="161"/>
      <c r="V6678" s="163"/>
      <c r="W6678" s="164"/>
      <c r="X6678" s="164"/>
    </row>
    <row r="6679" spans="10:24" x14ac:dyDescent="0.25">
      <c r="J6679">
        <v>6676</v>
      </c>
      <c r="K6679" s="43">
        <v>6.695667013396156E-2</v>
      </c>
      <c r="L6679">
        <v>7.5431622107579366E-2</v>
      </c>
      <c r="M6679">
        <v>0.51517522733320376</v>
      </c>
      <c r="N6679" s="44">
        <v>0.66079837390147267</v>
      </c>
      <c r="O6679" s="161"/>
      <c r="P6679" s="162"/>
      <c r="Q6679" s="162"/>
      <c r="R6679" s="163"/>
      <c r="S6679" s="161"/>
      <c r="V6679" s="163"/>
      <c r="W6679" s="164"/>
      <c r="X6679" s="164"/>
    </row>
    <row r="6680" spans="10:24" x14ac:dyDescent="0.25">
      <c r="J6680">
        <v>6677</v>
      </c>
      <c r="K6680" s="43">
        <v>0.26918010920383895</v>
      </c>
      <c r="L6680">
        <v>0.70714991842499741</v>
      </c>
      <c r="M6680">
        <v>0.80324195080924998</v>
      </c>
      <c r="N6680" s="44">
        <v>0.89171861931462382</v>
      </c>
      <c r="O6680" s="161"/>
      <c r="P6680" s="162"/>
      <c r="Q6680" s="162"/>
      <c r="R6680" s="163"/>
      <c r="S6680" s="161"/>
      <c r="V6680" s="163"/>
      <c r="W6680" s="164"/>
      <c r="X6680" s="164"/>
    </row>
    <row r="6681" spans="10:24" x14ac:dyDescent="0.25">
      <c r="J6681">
        <v>6678</v>
      </c>
      <c r="K6681" s="43">
        <v>4.04050992615681E-2</v>
      </c>
      <c r="L6681">
        <v>0.89967727689676003</v>
      </c>
      <c r="M6681">
        <v>0.66301743922468803</v>
      </c>
      <c r="N6681" s="44">
        <v>0.97549212383075201</v>
      </c>
      <c r="O6681" s="161"/>
      <c r="P6681" s="162"/>
      <c r="Q6681" s="162"/>
      <c r="R6681" s="163"/>
      <c r="S6681" s="161"/>
      <c r="V6681" s="163"/>
      <c r="W6681" s="164"/>
      <c r="X6681" s="164"/>
    </row>
    <row r="6682" spans="10:24" x14ac:dyDescent="0.25">
      <c r="J6682">
        <v>6679</v>
      </c>
      <c r="K6682" s="43">
        <v>0.7691366179331951</v>
      </c>
      <c r="L6682">
        <v>0.53413743867502839</v>
      </c>
      <c r="M6682">
        <v>0.25492027801514094</v>
      </c>
      <c r="N6682" s="44">
        <v>0.12959049111466014</v>
      </c>
      <c r="O6682" s="161"/>
      <c r="P6682" s="162"/>
      <c r="Q6682" s="162"/>
      <c r="R6682" s="163"/>
      <c r="S6682" s="161"/>
      <c r="V6682" s="163"/>
      <c r="W6682" s="164"/>
      <c r="X6682" s="164"/>
    </row>
    <row r="6683" spans="10:24" x14ac:dyDescent="0.25">
      <c r="J6683">
        <v>6680</v>
      </c>
      <c r="K6683" s="43">
        <v>3.9971774309343733E-2</v>
      </c>
      <c r="L6683">
        <v>0.76606832648483836</v>
      </c>
      <c r="M6683">
        <v>0.34866474021095961</v>
      </c>
      <c r="N6683" s="44">
        <v>0.9579120583998566</v>
      </c>
      <c r="O6683" s="161"/>
      <c r="P6683" s="162"/>
      <c r="Q6683" s="162"/>
      <c r="R6683" s="163"/>
      <c r="S6683" s="161"/>
      <c r="V6683" s="163"/>
      <c r="W6683" s="164"/>
      <c r="X6683" s="164"/>
    </row>
    <row r="6684" spans="10:24" x14ac:dyDescent="0.25">
      <c r="J6684">
        <v>6681</v>
      </c>
      <c r="K6684" s="43">
        <v>0.44429982270788781</v>
      </c>
      <c r="L6684">
        <v>0.27598093269569257</v>
      </c>
      <c r="M6684">
        <v>0.85550622411404276</v>
      </c>
      <c r="N6684" s="44">
        <v>0.81896049150344918</v>
      </c>
      <c r="O6684" s="161"/>
      <c r="P6684" s="162"/>
      <c r="Q6684" s="162"/>
      <c r="R6684" s="163"/>
      <c r="S6684" s="161"/>
      <c r="V6684" s="163"/>
      <c r="W6684" s="164"/>
      <c r="X6684" s="164"/>
    </row>
    <row r="6685" spans="10:24" x14ac:dyDescent="0.25">
      <c r="J6685">
        <v>6682</v>
      </c>
      <c r="K6685" s="43">
        <v>0.94063585076664002</v>
      </c>
      <c r="L6685">
        <v>0.99820357384813274</v>
      </c>
      <c r="M6685">
        <v>0.47223922028751097</v>
      </c>
      <c r="N6685" s="44">
        <v>0.57982425961667705</v>
      </c>
      <c r="O6685" s="161"/>
      <c r="P6685" s="162"/>
      <c r="Q6685" s="162"/>
      <c r="R6685" s="163"/>
      <c r="S6685" s="161"/>
      <c r="V6685" s="163"/>
      <c r="W6685" s="164"/>
      <c r="X6685" s="164"/>
    </row>
    <row r="6686" spans="10:24" x14ac:dyDescent="0.25">
      <c r="J6686">
        <v>6683</v>
      </c>
      <c r="K6686" s="43">
        <v>0.76112067246794213</v>
      </c>
      <c r="L6686">
        <v>0.60469174373996659</v>
      </c>
      <c r="M6686">
        <v>0.33985519753686189</v>
      </c>
      <c r="N6686" s="44">
        <v>0.35379979055258004</v>
      </c>
      <c r="O6686" s="161"/>
      <c r="P6686" s="162"/>
      <c r="Q6686" s="162"/>
      <c r="R6686" s="163"/>
      <c r="S6686" s="161"/>
      <c r="V6686" s="163"/>
      <c r="W6686" s="164"/>
      <c r="X6686" s="164"/>
    </row>
    <row r="6687" spans="10:24" x14ac:dyDescent="0.25">
      <c r="J6687">
        <v>6684</v>
      </c>
      <c r="K6687" s="43">
        <v>9.2084424798351994E-2</v>
      </c>
      <c r="L6687">
        <v>0.60124444226628626</v>
      </c>
      <c r="M6687">
        <v>0.91070397142373916</v>
      </c>
      <c r="N6687" s="44">
        <v>0.13967794125719013</v>
      </c>
      <c r="O6687" s="161"/>
      <c r="P6687" s="162"/>
      <c r="Q6687" s="162"/>
      <c r="R6687" s="163"/>
      <c r="S6687" s="161"/>
      <c r="V6687" s="163"/>
      <c r="W6687" s="164"/>
      <c r="X6687" s="164"/>
    </row>
    <row r="6688" spans="10:24" x14ac:dyDescent="0.25">
      <c r="J6688">
        <v>6685</v>
      </c>
      <c r="K6688" s="43">
        <v>0.90244187525811481</v>
      </c>
      <c r="L6688">
        <v>0.96147652499965985</v>
      </c>
      <c r="M6688">
        <v>0.44439258840800844</v>
      </c>
      <c r="N6688" s="44">
        <v>0.3844097636092233</v>
      </c>
      <c r="O6688" s="161"/>
      <c r="P6688" s="162"/>
      <c r="Q6688" s="162"/>
      <c r="R6688" s="163"/>
      <c r="S6688" s="161"/>
      <c r="V6688" s="163"/>
      <c r="W6688" s="164"/>
      <c r="X6688" s="164"/>
    </row>
    <row r="6689" spans="10:24" x14ac:dyDescent="0.25">
      <c r="J6689">
        <v>6686</v>
      </c>
      <c r="K6689" s="43">
        <v>0.23216013929968404</v>
      </c>
      <c r="L6689">
        <v>0.71511324910464436</v>
      </c>
      <c r="M6689">
        <v>0.44736229460572285</v>
      </c>
      <c r="N6689" s="44">
        <v>0.82135797686530321</v>
      </c>
      <c r="O6689" s="161"/>
      <c r="P6689" s="162"/>
      <c r="Q6689" s="162"/>
      <c r="R6689" s="163"/>
      <c r="S6689" s="161"/>
      <c r="V6689" s="163"/>
      <c r="W6689" s="164"/>
      <c r="X6689" s="164"/>
    </row>
    <row r="6690" spans="10:24" x14ac:dyDescent="0.25">
      <c r="J6690">
        <v>6687</v>
      </c>
      <c r="K6690" s="43">
        <v>4.2728021080689071E-3</v>
      </c>
      <c r="L6690">
        <v>0.32021057462797209</v>
      </c>
      <c r="M6690">
        <v>0.27464830802497564</v>
      </c>
      <c r="N6690" s="44">
        <v>4.7854689717769627E-2</v>
      </c>
      <c r="O6690" s="161"/>
      <c r="P6690" s="162"/>
      <c r="Q6690" s="162"/>
      <c r="R6690" s="163"/>
      <c r="S6690" s="161"/>
      <c r="V6690" s="163"/>
      <c r="W6690" s="164"/>
      <c r="X6690" s="164"/>
    </row>
    <row r="6691" spans="10:24" x14ac:dyDescent="0.25">
      <c r="J6691">
        <v>6688</v>
      </c>
      <c r="K6691" s="43">
        <v>6.3683644385241323E-2</v>
      </c>
      <c r="L6691">
        <v>0.35386780197913559</v>
      </c>
      <c r="M6691">
        <v>0.51068789423477645</v>
      </c>
      <c r="N6691" s="44">
        <v>0.5498380208036866</v>
      </c>
      <c r="O6691" s="161"/>
      <c r="P6691" s="162"/>
      <c r="Q6691" s="162"/>
      <c r="R6691" s="163"/>
      <c r="S6691" s="161"/>
      <c r="V6691" s="163"/>
      <c r="W6691" s="164"/>
      <c r="X6691" s="164"/>
    </row>
    <row r="6692" spans="10:24" x14ac:dyDescent="0.25">
      <c r="J6692">
        <v>6689</v>
      </c>
      <c r="K6692" s="43">
        <v>0.25163854359662308</v>
      </c>
      <c r="L6692">
        <v>0.99368645190901173</v>
      </c>
      <c r="M6692">
        <v>0.20993212267455552</v>
      </c>
      <c r="N6692" s="44">
        <v>0.98280029780195155</v>
      </c>
      <c r="O6692" s="161"/>
      <c r="P6692" s="162"/>
      <c r="Q6692" s="162"/>
      <c r="R6692" s="163"/>
      <c r="S6692" s="161"/>
      <c r="V6692" s="163"/>
      <c r="W6692" s="164"/>
      <c r="X6692" s="164"/>
    </row>
    <row r="6693" spans="10:24" x14ac:dyDescent="0.25">
      <c r="J6693">
        <v>6690</v>
      </c>
      <c r="K6693" s="43">
        <v>0.44962129845975263</v>
      </c>
      <c r="L6693">
        <v>0.17390142213053861</v>
      </c>
      <c r="M6693">
        <v>0.44491416094462155</v>
      </c>
      <c r="N6693" s="44">
        <v>0.54393325166079576</v>
      </c>
      <c r="O6693" s="161"/>
      <c r="P6693" s="162"/>
      <c r="Q6693" s="162"/>
      <c r="R6693" s="163"/>
      <c r="S6693" s="161"/>
      <c r="V6693" s="163"/>
      <c r="W6693" s="164"/>
      <c r="X6693" s="164"/>
    </row>
    <row r="6694" spans="10:24" x14ac:dyDescent="0.25">
      <c r="J6694">
        <v>6691</v>
      </c>
      <c r="K6694" s="43">
        <v>0.73785601755252306</v>
      </c>
      <c r="L6694">
        <v>9.6320135933815387E-2</v>
      </c>
      <c r="M6694">
        <v>0.89898282720794198</v>
      </c>
      <c r="N6694" s="44">
        <v>7.0240049939228721E-2</v>
      </c>
      <c r="O6694" s="161"/>
      <c r="P6694" s="162"/>
      <c r="Q6694" s="162"/>
      <c r="R6694" s="163"/>
      <c r="S6694" s="161"/>
      <c r="V6694" s="163"/>
      <c r="W6694" s="164"/>
      <c r="X6694" s="164"/>
    </row>
    <row r="6695" spans="10:24" x14ac:dyDescent="0.25">
      <c r="J6695">
        <v>6692</v>
      </c>
      <c r="K6695" s="43">
        <v>0.85295212794581621</v>
      </c>
      <c r="L6695">
        <v>0.10171009476170079</v>
      </c>
      <c r="M6695">
        <v>0.31892770400734116</v>
      </c>
      <c r="N6695" s="44">
        <v>0.21564470395387825</v>
      </c>
      <c r="O6695" s="161"/>
      <c r="P6695" s="162"/>
      <c r="Q6695" s="162"/>
      <c r="R6695" s="163"/>
      <c r="S6695" s="161"/>
      <c r="V6695" s="163"/>
      <c r="W6695" s="164"/>
      <c r="X6695" s="164"/>
    </row>
    <row r="6696" spans="10:24" x14ac:dyDescent="0.25">
      <c r="J6696">
        <v>6693</v>
      </c>
      <c r="K6696" s="43">
        <v>0.60360881299886848</v>
      </c>
      <c r="L6696">
        <v>0.48376320153916208</v>
      </c>
      <c r="M6696">
        <v>0.57400038629194217</v>
      </c>
      <c r="N6696" s="44">
        <v>0.41499280793014659</v>
      </c>
      <c r="O6696" s="161"/>
      <c r="P6696" s="162"/>
      <c r="Q6696" s="162"/>
      <c r="R6696" s="163"/>
      <c r="S6696" s="161"/>
      <c r="V6696" s="163"/>
      <c r="W6696" s="164"/>
      <c r="X6696" s="164"/>
    </row>
    <row r="6697" spans="10:24" x14ac:dyDescent="0.25">
      <c r="J6697">
        <v>6694</v>
      </c>
      <c r="K6697" s="43">
        <v>0.8330865354578475</v>
      </c>
      <c r="L6697">
        <v>0.8013082513676939</v>
      </c>
      <c r="M6697">
        <v>0.8295515226335568</v>
      </c>
      <c r="N6697" s="44">
        <v>0.66495266716876611</v>
      </c>
      <c r="O6697" s="161"/>
      <c r="P6697" s="162"/>
      <c r="Q6697" s="162"/>
      <c r="R6697" s="163"/>
      <c r="S6697" s="161"/>
      <c r="V6697" s="163"/>
      <c r="W6697" s="164"/>
      <c r="X6697" s="164"/>
    </row>
    <row r="6698" spans="10:24" x14ac:dyDescent="0.25">
      <c r="J6698">
        <v>6695</v>
      </c>
      <c r="K6698" s="43">
        <v>0.53839137727846165</v>
      </c>
      <c r="L6698">
        <v>0.39182145432977356</v>
      </c>
      <c r="M6698">
        <v>0.20494450663977148</v>
      </c>
      <c r="N6698" s="44">
        <v>0.66321533549969047</v>
      </c>
      <c r="O6698" s="161"/>
      <c r="P6698" s="162"/>
      <c r="Q6698" s="162"/>
      <c r="R6698" s="163"/>
      <c r="S6698" s="161"/>
      <c r="V6698" s="163"/>
      <c r="W6698" s="164"/>
      <c r="X6698" s="164"/>
    </row>
    <row r="6699" spans="10:24" x14ac:dyDescent="0.25">
      <c r="J6699">
        <v>6696</v>
      </c>
      <c r="K6699" s="43">
        <v>0.89265707082893686</v>
      </c>
      <c r="L6699">
        <v>0.49586677077288044</v>
      </c>
      <c r="M6699">
        <v>0.38514599557133056</v>
      </c>
      <c r="N6699" s="44">
        <v>2.8940864443270264E-2</v>
      </c>
      <c r="O6699" s="161"/>
      <c r="P6699" s="162"/>
      <c r="Q6699" s="162"/>
      <c r="R6699" s="163"/>
      <c r="S6699" s="161"/>
      <c r="V6699" s="163"/>
      <c r="W6699" s="164"/>
      <c r="X6699" s="164"/>
    </row>
    <row r="6700" spans="10:24" x14ac:dyDescent="0.25">
      <c r="J6700">
        <v>6697</v>
      </c>
      <c r="K6700" s="43">
        <v>0.97538552029955838</v>
      </c>
      <c r="L6700">
        <v>0.40080218285524949</v>
      </c>
      <c r="M6700">
        <v>0.82621842527153178</v>
      </c>
      <c r="N6700" s="44">
        <v>0.81058478122481348</v>
      </c>
      <c r="O6700" s="161"/>
      <c r="P6700" s="162"/>
      <c r="Q6700" s="162"/>
      <c r="R6700" s="163"/>
      <c r="S6700" s="161"/>
      <c r="V6700" s="163"/>
      <c r="W6700" s="164"/>
      <c r="X6700" s="164"/>
    </row>
    <row r="6701" spans="10:24" x14ac:dyDescent="0.25">
      <c r="J6701">
        <v>6698</v>
      </c>
      <c r="K6701" s="43">
        <v>0.46776402298147768</v>
      </c>
      <c r="L6701">
        <v>0.18697323324088944</v>
      </c>
      <c r="M6701">
        <v>0.18641540520824151</v>
      </c>
      <c r="N6701" s="44">
        <v>0.47947551973424229</v>
      </c>
      <c r="O6701" s="161"/>
      <c r="P6701" s="162"/>
      <c r="Q6701" s="162"/>
      <c r="R6701" s="163"/>
      <c r="S6701" s="161"/>
      <c r="V6701" s="163"/>
      <c r="W6701" s="164"/>
      <c r="X6701" s="164"/>
    </row>
    <row r="6702" spans="10:24" x14ac:dyDescent="0.25">
      <c r="J6702">
        <v>6699</v>
      </c>
      <c r="K6702" s="43">
        <v>0.65897979023173869</v>
      </c>
      <c r="L6702">
        <v>0.40718352184861573</v>
      </c>
      <c r="M6702">
        <v>0.66154900274609596</v>
      </c>
      <c r="N6702" s="44">
        <v>0.98025660117456015</v>
      </c>
      <c r="O6702" s="161"/>
      <c r="P6702" s="162"/>
      <c r="Q6702" s="162"/>
      <c r="R6702" s="163"/>
      <c r="S6702" s="161"/>
      <c r="V6702" s="163"/>
      <c r="W6702" s="164"/>
      <c r="X6702" s="164"/>
    </row>
    <row r="6703" spans="10:24" x14ac:dyDescent="0.25">
      <c r="J6703">
        <v>6700</v>
      </c>
      <c r="K6703" s="43">
        <v>0.29415781508981098</v>
      </c>
      <c r="L6703">
        <v>0.1428209363998697</v>
      </c>
      <c r="M6703">
        <v>0.4041008255399261</v>
      </c>
      <c r="N6703" s="44">
        <v>3.7714461685020906E-2</v>
      </c>
      <c r="O6703" s="161"/>
      <c r="P6703" s="162"/>
      <c r="Q6703" s="162"/>
      <c r="R6703" s="163"/>
      <c r="S6703" s="161"/>
      <c r="V6703" s="163"/>
      <c r="W6703" s="164"/>
      <c r="X6703" s="164"/>
    </row>
    <row r="6704" spans="10:24" x14ac:dyDescent="0.25">
      <c r="J6704">
        <v>6701</v>
      </c>
      <c r="K6704" s="43">
        <v>0.18522257471351256</v>
      </c>
      <c r="L6704">
        <v>0.93128208473038387</v>
      </c>
      <c r="M6704">
        <v>0.34224273983342124</v>
      </c>
      <c r="N6704" s="44">
        <v>0.20904838261631753</v>
      </c>
      <c r="O6704" s="161"/>
      <c r="P6704" s="162"/>
      <c r="Q6704" s="162"/>
      <c r="R6704" s="163"/>
      <c r="S6704" s="161"/>
      <c r="V6704" s="163"/>
      <c r="W6704" s="164"/>
      <c r="X6704" s="164"/>
    </row>
    <row r="6705" spans="10:24" x14ac:dyDescent="0.25">
      <c r="J6705">
        <v>6702</v>
      </c>
      <c r="K6705" s="43">
        <v>0.14946004556454517</v>
      </c>
      <c r="L6705">
        <v>0.31913244619281322</v>
      </c>
      <c r="M6705">
        <v>0.78600008717802627</v>
      </c>
      <c r="N6705" s="44">
        <v>0.74369692638292684</v>
      </c>
      <c r="O6705" s="161"/>
      <c r="P6705" s="162"/>
      <c r="Q6705" s="162"/>
      <c r="R6705" s="163"/>
      <c r="S6705" s="161"/>
      <c r="V6705" s="163"/>
      <c r="W6705" s="164"/>
      <c r="X6705" s="164"/>
    </row>
    <row r="6706" spans="10:24" x14ac:dyDescent="0.25">
      <c r="J6706">
        <v>6703</v>
      </c>
      <c r="K6706" s="43">
        <v>0.76010077714526136</v>
      </c>
      <c r="L6706">
        <v>0.9299370805137247</v>
      </c>
      <c r="M6706">
        <v>0.95057141275164325</v>
      </c>
      <c r="N6706" s="44">
        <v>0.61611472156977876</v>
      </c>
      <c r="O6706" s="161"/>
      <c r="P6706" s="162"/>
      <c r="Q6706" s="162"/>
      <c r="R6706" s="163"/>
      <c r="S6706" s="161"/>
      <c r="V6706" s="163"/>
      <c r="W6706" s="164"/>
      <c r="X6706" s="164"/>
    </row>
    <row r="6707" spans="10:24" x14ac:dyDescent="0.25">
      <c r="J6707">
        <v>6704</v>
      </c>
      <c r="K6707" s="43">
        <v>0.83450915142832849</v>
      </c>
      <c r="L6707">
        <v>0.80148083402532377</v>
      </c>
      <c r="M6707">
        <v>6.5259981939739919E-2</v>
      </c>
      <c r="N6707" s="44">
        <v>0.74027566373107401</v>
      </c>
      <c r="O6707" s="161"/>
      <c r="P6707" s="162"/>
      <c r="Q6707" s="162"/>
      <c r="R6707" s="163"/>
      <c r="S6707" s="161"/>
      <c r="V6707" s="163"/>
      <c r="W6707" s="164"/>
      <c r="X6707" s="164"/>
    </row>
    <row r="6708" spans="10:24" x14ac:dyDescent="0.25">
      <c r="J6708">
        <v>6705</v>
      </c>
      <c r="K6708" s="43">
        <v>0.42070723486833761</v>
      </c>
      <c r="L6708">
        <v>0.70403827293888277</v>
      </c>
      <c r="M6708">
        <v>0.72045225622052711</v>
      </c>
      <c r="N6708" s="44">
        <v>0.42546798609064862</v>
      </c>
      <c r="O6708" s="161"/>
      <c r="P6708" s="162"/>
      <c r="Q6708" s="162"/>
      <c r="R6708" s="163"/>
      <c r="S6708" s="161"/>
      <c r="V6708" s="163"/>
      <c r="W6708" s="164"/>
      <c r="X6708" s="164"/>
    </row>
    <row r="6709" spans="10:24" x14ac:dyDescent="0.25">
      <c r="J6709">
        <v>6706</v>
      </c>
      <c r="K6709" s="43">
        <v>0.15332567914562112</v>
      </c>
      <c r="L6709">
        <v>1.803931894910038E-2</v>
      </c>
      <c r="M6709">
        <v>0.99024516959762598</v>
      </c>
      <c r="N6709" s="44">
        <v>0.33703709839328999</v>
      </c>
      <c r="O6709" s="161"/>
      <c r="P6709" s="162"/>
      <c r="Q6709" s="162"/>
      <c r="R6709" s="163"/>
      <c r="S6709" s="161"/>
      <c r="V6709" s="163"/>
      <c r="W6709" s="164"/>
      <c r="X6709" s="164"/>
    </row>
    <row r="6710" spans="10:24" x14ac:dyDescent="0.25">
      <c r="J6710">
        <v>6707</v>
      </c>
      <c r="K6710" s="43">
        <v>0.90135304269006611</v>
      </c>
      <c r="L6710">
        <v>0.41054956099997841</v>
      </c>
      <c r="M6710">
        <v>0.3947978302501769</v>
      </c>
      <c r="N6710" s="44">
        <v>0.80516608218695207</v>
      </c>
      <c r="O6710" s="161"/>
      <c r="P6710" s="162"/>
      <c r="Q6710" s="162"/>
      <c r="R6710" s="163"/>
      <c r="S6710" s="161"/>
      <c r="V6710" s="163"/>
      <c r="W6710" s="164"/>
      <c r="X6710" s="164"/>
    </row>
    <row r="6711" spans="10:24" x14ac:dyDescent="0.25">
      <c r="J6711">
        <v>6708</v>
      </c>
      <c r="K6711" s="43">
        <v>0.63786337957241013</v>
      </c>
      <c r="L6711">
        <v>0.41710179958701332</v>
      </c>
      <c r="M6711">
        <v>0.82111602323414334</v>
      </c>
      <c r="N6711" s="44">
        <v>0.13758508700008509</v>
      </c>
      <c r="O6711" s="161"/>
      <c r="P6711" s="162"/>
      <c r="Q6711" s="162"/>
      <c r="R6711" s="163"/>
      <c r="S6711" s="161"/>
      <c r="V6711" s="163"/>
      <c r="W6711" s="164"/>
      <c r="X6711" s="164"/>
    </row>
    <row r="6712" spans="10:24" x14ac:dyDescent="0.25">
      <c r="J6712">
        <v>6709</v>
      </c>
      <c r="K6712" s="43">
        <v>0.83531526135659628</v>
      </c>
      <c r="L6712">
        <v>8.3966088309736064E-2</v>
      </c>
      <c r="M6712">
        <v>0.36438278878533892</v>
      </c>
      <c r="N6712" s="44">
        <v>0.95224895787795416</v>
      </c>
      <c r="O6712" s="161"/>
      <c r="P6712" s="162"/>
      <c r="Q6712" s="162"/>
      <c r="R6712" s="163"/>
      <c r="S6712" s="161"/>
      <c r="V6712" s="163"/>
      <c r="W6712" s="164"/>
      <c r="X6712" s="164"/>
    </row>
    <row r="6713" spans="10:24" x14ac:dyDescent="0.25">
      <c r="J6713">
        <v>6710</v>
      </c>
      <c r="K6713" s="43">
        <v>0.40842773355240969</v>
      </c>
      <c r="L6713">
        <v>0.95785268819584446</v>
      </c>
      <c r="M6713">
        <v>0.4469398983881343</v>
      </c>
      <c r="N6713" s="44">
        <v>0.40082687537883632</v>
      </c>
      <c r="O6713" s="161"/>
      <c r="P6713" s="162"/>
      <c r="Q6713" s="162"/>
      <c r="R6713" s="163"/>
      <c r="S6713" s="161"/>
      <c r="V6713" s="163"/>
      <c r="W6713" s="164"/>
      <c r="X6713" s="164"/>
    </row>
    <row r="6714" spans="10:24" x14ac:dyDescent="0.25">
      <c r="J6714">
        <v>6711</v>
      </c>
      <c r="K6714" s="43">
        <v>0.6359383428730605</v>
      </c>
      <c r="L6714">
        <v>0.39572139816507779</v>
      </c>
      <c r="M6714">
        <v>0.34930867205523941</v>
      </c>
      <c r="N6714" s="44">
        <v>0.5936384420423888</v>
      </c>
      <c r="O6714" s="161"/>
      <c r="P6714" s="162"/>
      <c r="Q6714" s="162"/>
      <c r="R6714" s="163"/>
      <c r="S6714" s="161"/>
      <c r="V6714" s="163"/>
      <c r="W6714" s="164"/>
      <c r="X6714" s="164"/>
    </row>
    <row r="6715" spans="10:24" x14ac:dyDescent="0.25">
      <c r="J6715">
        <v>6712</v>
      </c>
      <c r="K6715" s="43">
        <v>0.32038874128671246</v>
      </c>
      <c r="L6715">
        <v>0.65148585020728877</v>
      </c>
      <c r="M6715">
        <v>0.80808192029367709</v>
      </c>
      <c r="N6715" s="44">
        <v>0.25402866519893608</v>
      </c>
      <c r="O6715" s="161"/>
      <c r="P6715" s="162"/>
      <c r="Q6715" s="162"/>
      <c r="R6715" s="163"/>
      <c r="S6715" s="161"/>
      <c r="V6715" s="163"/>
      <c r="W6715" s="164"/>
      <c r="X6715" s="164"/>
    </row>
    <row r="6716" spans="10:24" x14ac:dyDescent="0.25">
      <c r="J6716">
        <v>6713</v>
      </c>
      <c r="K6716" s="43">
        <v>0.45916414739574141</v>
      </c>
      <c r="L6716">
        <v>0.25096118562607428</v>
      </c>
      <c r="M6716">
        <v>0.47425491136998887</v>
      </c>
      <c r="N6716" s="44">
        <v>8.5080659433122707E-2</v>
      </c>
      <c r="O6716" s="161"/>
      <c r="P6716" s="162"/>
      <c r="Q6716" s="162"/>
      <c r="R6716" s="163"/>
      <c r="S6716" s="161"/>
      <c r="V6716" s="163"/>
      <c r="W6716" s="164"/>
      <c r="X6716" s="164"/>
    </row>
    <row r="6717" spans="10:24" x14ac:dyDescent="0.25">
      <c r="J6717">
        <v>6714</v>
      </c>
      <c r="K6717" s="43">
        <v>0.80166975484646452</v>
      </c>
      <c r="L6717">
        <v>0.82839535682186483</v>
      </c>
      <c r="M6717">
        <v>5.7255747823974024E-2</v>
      </c>
      <c r="N6717" s="44">
        <v>1.7394400231246498E-3</v>
      </c>
      <c r="O6717" s="161"/>
      <c r="P6717" s="162"/>
      <c r="Q6717" s="162"/>
      <c r="R6717" s="163"/>
      <c r="S6717" s="161"/>
      <c r="V6717" s="163"/>
      <c r="W6717" s="164"/>
      <c r="X6717" s="164"/>
    </row>
    <row r="6718" spans="10:24" x14ac:dyDescent="0.25">
      <c r="J6718">
        <v>6715</v>
      </c>
      <c r="K6718" s="43">
        <v>0.27865522560565203</v>
      </c>
      <c r="L6718">
        <v>0.34818971665478193</v>
      </c>
      <c r="M6718">
        <v>0.59364920997933146</v>
      </c>
      <c r="N6718" s="44">
        <v>0.37712891303348739</v>
      </c>
      <c r="O6718" s="161"/>
      <c r="P6718" s="162"/>
      <c r="Q6718" s="162"/>
      <c r="R6718" s="163"/>
      <c r="S6718" s="161"/>
      <c r="V6718" s="163"/>
      <c r="W6718" s="164"/>
      <c r="X6718" s="164"/>
    </row>
    <row r="6719" spans="10:24" x14ac:dyDescent="0.25">
      <c r="J6719">
        <v>6716</v>
      </c>
      <c r="K6719" s="43">
        <v>0.17305305454207476</v>
      </c>
      <c r="L6719">
        <v>0.94196563960100554</v>
      </c>
      <c r="M6719">
        <v>4.962387597092266E-2</v>
      </c>
      <c r="N6719" s="44">
        <v>9.0638671468686427E-2</v>
      </c>
      <c r="O6719" s="161"/>
      <c r="P6719" s="162"/>
      <c r="Q6719" s="162"/>
      <c r="R6719" s="163"/>
      <c r="S6719" s="161"/>
      <c r="V6719" s="163"/>
      <c r="W6719" s="164"/>
      <c r="X6719" s="164"/>
    </row>
    <row r="6720" spans="10:24" x14ac:dyDescent="0.25">
      <c r="J6720">
        <v>6717</v>
      </c>
      <c r="K6720" s="43">
        <v>6.0311176872990702E-2</v>
      </c>
      <c r="L6720">
        <v>0.25437871685533531</v>
      </c>
      <c r="M6720">
        <v>0.61872135154799834</v>
      </c>
      <c r="N6720" s="44">
        <v>0.11925538649519096</v>
      </c>
      <c r="O6720" s="161"/>
      <c r="P6720" s="162"/>
      <c r="Q6720" s="162"/>
      <c r="R6720" s="163"/>
      <c r="S6720" s="161"/>
      <c r="V6720" s="163"/>
      <c r="W6720" s="164"/>
      <c r="X6720" s="164"/>
    </row>
    <row r="6721" spans="10:24" x14ac:dyDescent="0.25">
      <c r="J6721">
        <v>6718</v>
      </c>
      <c r="K6721" s="43">
        <v>7.8045090764879865E-2</v>
      </c>
      <c r="L6721">
        <v>0.96810408473682319</v>
      </c>
      <c r="M6721">
        <v>0.69942806382564426</v>
      </c>
      <c r="N6721" s="44">
        <v>0.62053874377058815</v>
      </c>
      <c r="O6721" s="161"/>
      <c r="P6721" s="162"/>
      <c r="Q6721" s="162"/>
      <c r="R6721" s="163"/>
      <c r="S6721" s="161"/>
      <c r="V6721" s="163"/>
      <c r="W6721" s="164"/>
      <c r="X6721" s="164"/>
    </row>
    <row r="6722" spans="10:24" x14ac:dyDescent="0.25">
      <c r="J6722">
        <v>6719</v>
      </c>
      <c r="K6722" s="43">
        <v>0.94047971478543924</v>
      </c>
      <c r="L6722">
        <v>4.9283472624786606E-2</v>
      </c>
      <c r="M6722">
        <v>0.63536065984152623</v>
      </c>
      <c r="N6722" s="44">
        <v>0.79143798216941952</v>
      </c>
      <c r="O6722" s="161"/>
      <c r="P6722" s="162"/>
      <c r="Q6722" s="162"/>
      <c r="R6722" s="163"/>
      <c r="S6722" s="161"/>
      <c r="V6722" s="163"/>
      <c r="W6722" s="164"/>
      <c r="X6722" s="164"/>
    </row>
    <row r="6723" spans="10:24" x14ac:dyDescent="0.25">
      <c r="J6723">
        <v>6720</v>
      </c>
      <c r="K6723" s="43">
        <v>0.68026599965521728</v>
      </c>
      <c r="L6723">
        <v>0.94390392423578162</v>
      </c>
      <c r="M6723">
        <v>0.61099089408456375</v>
      </c>
      <c r="N6723" s="44">
        <v>0.23851534405774899</v>
      </c>
      <c r="O6723" s="161"/>
      <c r="P6723" s="162"/>
      <c r="Q6723" s="162"/>
      <c r="R6723" s="163"/>
      <c r="S6723" s="161"/>
      <c r="V6723" s="163"/>
      <c r="W6723" s="164"/>
      <c r="X6723" s="164"/>
    </row>
    <row r="6724" spans="10:24" x14ac:dyDescent="0.25">
      <c r="J6724">
        <v>6721</v>
      </c>
      <c r="K6724" s="43">
        <v>0.66406203762925564</v>
      </c>
      <c r="L6724">
        <v>0.80739841777932864</v>
      </c>
      <c r="M6724">
        <v>0.27832052485710657</v>
      </c>
      <c r="N6724" s="44">
        <v>0.80144009585807818</v>
      </c>
      <c r="O6724" s="161"/>
      <c r="P6724" s="162"/>
      <c r="Q6724" s="162"/>
      <c r="R6724" s="163"/>
      <c r="S6724" s="161"/>
      <c r="V6724" s="163"/>
      <c r="W6724" s="164"/>
      <c r="X6724" s="164"/>
    </row>
    <row r="6725" spans="10:24" x14ac:dyDescent="0.25">
      <c r="J6725">
        <v>6722</v>
      </c>
      <c r="K6725" s="43">
        <v>0.26946344255882049</v>
      </c>
      <c r="L6725">
        <v>0.5957242272974107</v>
      </c>
      <c r="M6725">
        <v>0.70088208678530761</v>
      </c>
      <c r="N6725" s="44">
        <v>0.68970234599460178</v>
      </c>
      <c r="O6725" s="161"/>
      <c r="P6725" s="162"/>
      <c r="Q6725" s="162"/>
      <c r="R6725" s="163"/>
      <c r="S6725" s="161"/>
      <c r="V6725" s="163"/>
      <c r="W6725" s="164"/>
      <c r="X6725" s="164"/>
    </row>
    <row r="6726" spans="10:24" x14ac:dyDescent="0.25">
      <c r="J6726">
        <v>6723</v>
      </c>
      <c r="K6726" s="43">
        <v>0.65919939410657602</v>
      </c>
      <c r="L6726">
        <v>0.36681590657676055</v>
      </c>
      <c r="M6726">
        <v>0.98307590096050745</v>
      </c>
      <c r="N6726" s="44">
        <v>0.78694431759332373</v>
      </c>
      <c r="O6726" s="161"/>
      <c r="P6726" s="162"/>
      <c r="Q6726" s="162"/>
      <c r="R6726" s="163"/>
      <c r="S6726" s="161"/>
      <c r="V6726" s="163"/>
      <c r="W6726" s="164"/>
      <c r="X6726" s="164"/>
    </row>
    <row r="6727" spans="10:24" x14ac:dyDescent="0.25">
      <c r="J6727">
        <v>6724</v>
      </c>
      <c r="K6727" s="43">
        <v>0.38945171743667628</v>
      </c>
      <c r="L6727">
        <v>0.35475392475375611</v>
      </c>
      <c r="M6727">
        <v>0.2883933275113727</v>
      </c>
      <c r="N6727" s="44">
        <v>0.53474085400695226</v>
      </c>
      <c r="O6727" s="161"/>
      <c r="P6727" s="162"/>
      <c r="Q6727" s="162"/>
      <c r="R6727" s="163"/>
      <c r="S6727" s="161"/>
      <c r="V6727" s="163"/>
      <c r="W6727" s="164"/>
      <c r="X6727" s="164"/>
    </row>
    <row r="6728" spans="10:24" x14ac:dyDescent="0.25">
      <c r="J6728">
        <v>6725</v>
      </c>
      <c r="K6728" s="43">
        <v>0.16408430851024658</v>
      </c>
      <c r="L6728">
        <v>0.85982104346680455</v>
      </c>
      <c r="M6728">
        <v>0.46107470198623113</v>
      </c>
      <c r="N6728" s="44">
        <v>0.37429856612463674</v>
      </c>
      <c r="O6728" s="161"/>
      <c r="P6728" s="162"/>
      <c r="Q6728" s="162"/>
      <c r="R6728" s="163"/>
      <c r="S6728" s="161"/>
      <c r="V6728" s="163"/>
      <c r="W6728" s="164"/>
      <c r="X6728" s="164"/>
    </row>
    <row r="6729" spans="10:24" x14ac:dyDescent="0.25">
      <c r="J6729">
        <v>6726</v>
      </c>
      <c r="K6729" s="43">
        <v>2.7699962648661258E-2</v>
      </c>
      <c r="L6729">
        <v>4.8960873995384846E-2</v>
      </c>
      <c r="M6729">
        <v>0.33741463564279328</v>
      </c>
      <c r="N6729" s="44">
        <v>0.95949634248864257</v>
      </c>
      <c r="O6729" s="161"/>
      <c r="P6729" s="162"/>
      <c r="Q6729" s="162"/>
      <c r="R6729" s="163"/>
      <c r="S6729" s="161"/>
      <c r="V6729" s="163"/>
      <c r="W6729" s="164"/>
      <c r="X6729" s="164"/>
    </row>
    <row r="6730" spans="10:24" x14ac:dyDescent="0.25">
      <c r="J6730">
        <v>6727</v>
      </c>
      <c r="K6730" s="43">
        <v>0.99999886212612044</v>
      </c>
      <c r="L6730">
        <v>0.26436369717710173</v>
      </c>
      <c r="M6730">
        <v>0.16572248554564306</v>
      </c>
      <c r="N6730" s="44">
        <v>0.48834674288221447</v>
      </c>
      <c r="O6730" s="161"/>
      <c r="P6730" s="162"/>
      <c r="Q6730" s="162"/>
      <c r="R6730" s="163"/>
      <c r="S6730" s="161"/>
      <c r="V6730" s="163"/>
      <c r="W6730" s="164"/>
      <c r="X6730" s="164"/>
    </row>
    <row r="6731" spans="10:24" x14ac:dyDescent="0.25">
      <c r="J6731">
        <v>6728</v>
      </c>
      <c r="K6731" s="43">
        <v>0.96472501514498377</v>
      </c>
      <c r="L6731">
        <v>8.909743761123412E-2</v>
      </c>
      <c r="M6731">
        <v>0.64105269324330905</v>
      </c>
      <c r="N6731" s="44">
        <v>5.1220656704519252E-2</v>
      </c>
      <c r="O6731" s="161"/>
      <c r="P6731" s="162"/>
      <c r="Q6731" s="162"/>
      <c r="R6731" s="163"/>
      <c r="S6731" s="161"/>
      <c r="V6731" s="163"/>
      <c r="W6731" s="164"/>
      <c r="X6731" s="164"/>
    </row>
    <row r="6732" spans="10:24" x14ac:dyDescent="0.25">
      <c r="J6732">
        <v>6729</v>
      </c>
      <c r="K6732" s="43">
        <v>0.35687173354515389</v>
      </c>
      <c r="L6732">
        <v>0.96818488246322876</v>
      </c>
      <c r="M6732">
        <v>0.39847739354599621</v>
      </c>
      <c r="N6732" s="44">
        <v>0.53579135650206899</v>
      </c>
      <c r="O6732" s="161"/>
      <c r="P6732" s="162"/>
      <c r="Q6732" s="162"/>
      <c r="R6732" s="163"/>
      <c r="S6732" s="161"/>
      <c r="V6732" s="163"/>
      <c r="W6732" s="164"/>
      <c r="X6732" s="164"/>
    </row>
    <row r="6733" spans="10:24" x14ac:dyDescent="0.25">
      <c r="J6733">
        <v>6730</v>
      </c>
      <c r="K6733" s="43">
        <v>0.26274198878612864</v>
      </c>
      <c r="L6733">
        <v>0.11901329148295792</v>
      </c>
      <c r="M6733">
        <v>0.55395577206221636</v>
      </c>
      <c r="N6733" s="44">
        <v>0.4385884003445687</v>
      </c>
      <c r="O6733" s="161"/>
      <c r="P6733" s="162"/>
      <c r="Q6733" s="162"/>
      <c r="R6733" s="163"/>
      <c r="S6733" s="161"/>
      <c r="V6733" s="163"/>
      <c r="W6733" s="164"/>
      <c r="X6733" s="164"/>
    </row>
    <row r="6734" spans="10:24" x14ac:dyDescent="0.25">
      <c r="J6734">
        <v>6731</v>
      </c>
      <c r="K6734" s="43">
        <v>0.9820274939551078</v>
      </c>
      <c r="L6734">
        <v>0.92055759470968312</v>
      </c>
      <c r="M6734">
        <v>0.84954249404772675</v>
      </c>
      <c r="N6734" s="44">
        <v>0.25586405832801684</v>
      </c>
      <c r="O6734" s="161"/>
      <c r="P6734" s="162"/>
      <c r="Q6734" s="162"/>
      <c r="R6734" s="163"/>
      <c r="S6734" s="161"/>
      <c r="V6734" s="163"/>
      <c r="W6734" s="164"/>
      <c r="X6734" s="164"/>
    </row>
    <row r="6735" spans="10:24" x14ac:dyDescent="0.25">
      <c r="J6735">
        <v>6732</v>
      </c>
      <c r="K6735" s="43">
        <v>0.56762419337336711</v>
      </c>
      <c r="L6735">
        <v>0.54455634514947426</v>
      </c>
      <c r="M6735">
        <v>0.63163073872315745</v>
      </c>
      <c r="N6735" s="44">
        <v>0.58621081643898831</v>
      </c>
      <c r="O6735" s="161"/>
      <c r="P6735" s="162"/>
      <c r="Q6735" s="162"/>
      <c r="R6735" s="163"/>
      <c r="S6735" s="161"/>
      <c r="V6735" s="163"/>
      <c r="W6735" s="164"/>
      <c r="X6735" s="164"/>
    </row>
    <row r="6736" spans="10:24" x14ac:dyDescent="0.25">
      <c r="J6736">
        <v>6733</v>
      </c>
      <c r="K6736" s="43">
        <v>0.44368984585681071</v>
      </c>
      <c r="L6736">
        <v>0.46085783206495878</v>
      </c>
      <c r="M6736">
        <v>0.90845188408215094</v>
      </c>
      <c r="N6736" s="44">
        <v>0.92586038946411109</v>
      </c>
      <c r="O6736" s="161"/>
      <c r="P6736" s="162"/>
      <c r="Q6736" s="162"/>
      <c r="R6736" s="163"/>
      <c r="S6736" s="161"/>
      <c r="V6736" s="163"/>
      <c r="W6736" s="164"/>
      <c r="X6736" s="164"/>
    </row>
    <row r="6737" spans="10:24" x14ac:dyDescent="0.25">
      <c r="J6737">
        <v>6734</v>
      </c>
      <c r="K6737" s="43">
        <v>0.209823302011093</v>
      </c>
      <c r="L6737">
        <v>0.15275874900768827</v>
      </c>
      <c r="M6737">
        <v>6.1796726736884522E-2</v>
      </c>
      <c r="N6737" s="44">
        <v>0.74039528949001687</v>
      </c>
      <c r="O6737" s="161"/>
      <c r="P6737" s="162"/>
      <c r="Q6737" s="162"/>
      <c r="R6737" s="163"/>
      <c r="S6737" s="161"/>
      <c r="V6737" s="163"/>
      <c r="W6737" s="164"/>
      <c r="X6737" s="164"/>
    </row>
    <row r="6738" spans="10:24" x14ac:dyDescent="0.25">
      <c r="J6738">
        <v>6735</v>
      </c>
      <c r="K6738" s="43">
        <v>0.48779217296496558</v>
      </c>
      <c r="L6738">
        <v>6.4654596957958277E-2</v>
      </c>
      <c r="M6738">
        <v>0.40742016372194501</v>
      </c>
      <c r="N6738" s="44">
        <v>0.78916514347009825</v>
      </c>
      <c r="O6738" s="161"/>
      <c r="P6738" s="162"/>
      <c r="Q6738" s="162"/>
      <c r="R6738" s="163"/>
      <c r="S6738" s="161"/>
      <c r="V6738" s="163"/>
      <c r="W6738" s="164"/>
      <c r="X6738" s="164"/>
    </row>
    <row r="6739" spans="10:24" x14ac:dyDescent="0.25">
      <c r="J6739">
        <v>6736</v>
      </c>
      <c r="K6739" s="43">
        <v>0.36378843160254704</v>
      </c>
      <c r="L6739">
        <v>0.66651711847704564</v>
      </c>
      <c r="M6739">
        <v>0.46195354190316751</v>
      </c>
      <c r="N6739" s="44">
        <v>0.56588136147225843</v>
      </c>
      <c r="O6739" s="161"/>
      <c r="P6739" s="162"/>
      <c r="Q6739" s="162"/>
      <c r="R6739" s="163"/>
      <c r="S6739" s="161"/>
      <c r="V6739" s="163"/>
      <c r="W6739" s="164"/>
      <c r="X6739" s="164"/>
    </row>
    <row r="6740" spans="10:24" x14ac:dyDescent="0.25">
      <c r="J6740">
        <v>6737</v>
      </c>
      <c r="K6740" s="43">
        <v>0.50439068520825303</v>
      </c>
      <c r="L6740">
        <v>0.96556488844784893</v>
      </c>
      <c r="M6740">
        <v>0.8778955526246276</v>
      </c>
      <c r="N6740" s="44">
        <v>0.22390949325846832</v>
      </c>
      <c r="O6740" s="161"/>
      <c r="P6740" s="162"/>
      <c r="Q6740" s="162"/>
      <c r="R6740" s="163"/>
      <c r="S6740" s="161"/>
      <c r="V6740" s="163"/>
      <c r="W6740" s="164"/>
      <c r="X6740" s="164"/>
    </row>
    <row r="6741" spans="10:24" x14ac:dyDescent="0.25">
      <c r="J6741">
        <v>6738</v>
      </c>
      <c r="K6741" s="43">
        <v>1.1859066538785656E-2</v>
      </c>
      <c r="L6741">
        <v>0.38215343680042235</v>
      </c>
      <c r="M6741">
        <v>0.85804954996156602</v>
      </c>
      <c r="N6741" s="44">
        <v>0.55220702280872314</v>
      </c>
      <c r="O6741" s="161"/>
      <c r="P6741" s="162"/>
      <c r="Q6741" s="162"/>
      <c r="R6741" s="163"/>
      <c r="S6741" s="161"/>
      <c r="V6741" s="163"/>
      <c r="W6741" s="164"/>
      <c r="X6741" s="164"/>
    </row>
    <row r="6742" spans="10:24" x14ac:dyDescent="0.25">
      <c r="J6742">
        <v>6739</v>
      </c>
      <c r="K6742" s="43">
        <v>0.81616603864518356</v>
      </c>
      <c r="L6742">
        <v>0.71979582726359148</v>
      </c>
      <c r="M6742">
        <v>0.5630386859375931</v>
      </c>
      <c r="N6742" s="44">
        <v>0.57288625124008996</v>
      </c>
      <c r="O6742" s="161"/>
      <c r="P6742" s="162"/>
      <c r="Q6742" s="162"/>
      <c r="R6742" s="163"/>
      <c r="S6742" s="161"/>
      <c r="V6742" s="163"/>
      <c r="W6742" s="164"/>
      <c r="X6742" s="164"/>
    </row>
    <row r="6743" spans="10:24" x14ac:dyDescent="0.25">
      <c r="J6743">
        <v>6740</v>
      </c>
      <c r="K6743" s="43">
        <v>7.510862986006861E-2</v>
      </c>
      <c r="L6743">
        <v>0.57666696052105215</v>
      </c>
      <c r="M6743">
        <v>0.16602677712504832</v>
      </c>
      <c r="N6743" s="44">
        <v>0.68736233314917827</v>
      </c>
      <c r="O6743" s="161"/>
      <c r="P6743" s="162"/>
      <c r="Q6743" s="162"/>
      <c r="R6743" s="163"/>
      <c r="S6743" s="161"/>
      <c r="V6743" s="163"/>
      <c r="W6743" s="164"/>
      <c r="X6743" s="164"/>
    </row>
    <row r="6744" spans="10:24" x14ac:dyDescent="0.25">
      <c r="J6744">
        <v>6741</v>
      </c>
      <c r="K6744" s="43">
        <v>9.6330512082317021E-2</v>
      </c>
      <c r="L6744">
        <v>0.9112876127692916</v>
      </c>
      <c r="M6744">
        <v>0.30014665546145836</v>
      </c>
      <c r="N6744" s="44">
        <v>0.7032067569946695</v>
      </c>
      <c r="O6744" s="161"/>
      <c r="P6744" s="162"/>
      <c r="Q6744" s="162"/>
      <c r="R6744" s="163"/>
      <c r="S6744" s="161"/>
      <c r="V6744" s="163"/>
      <c r="W6744" s="164"/>
      <c r="X6744" s="164"/>
    </row>
    <row r="6745" spans="10:24" x14ac:dyDescent="0.25">
      <c r="J6745">
        <v>6742</v>
      </c>
      <c r="K6745" s="43">
        <v>9.8704804305695948E-3</v>
      </c>
      <c r="L6745">
        <v>0.21338419108537721</v>
      </c>
      <c r="M6745">
        <v>0.63844584223220613</v>
      </c>
      <c r="N6745" s="44">
        <v>0.56205890205153652</v>
      </c>
      <c r="O6745" s="161"/>
      <c r="P6745" s="162"/>
      <c r="Q6745" s="162"/>
      <c r="R6745" s="163"/>
      <c r="S6745" s="161"/>
      <c r="V6745" s="163"/>
      <c r="W6745" s="164"/>
      <c r="X6745" s="164"/>
    </row>
    <row r="6746" spans="10:24" x14ac:dyDescent="0.25">
      <c r="J6746">
        <v>6743</v>
      </c>
      <c r="K6746" s="43">
        <v>2.9061149337778147E-2</v>
      </c>
      <c r="L6746">
        <v>0.6229784011635896</v>
      </c>
      <c r="M6746">
        <v>0.31866667077222943</v>
      </c>
      <c r="N6746" s="44">
        <v>0.80386749268257007</v>
      </c>
      <c r="O6746" s="161"/>
      <c r="P6746" s="162"/>
      <c r="Q6746" s="162"/>
      <c r="R6746" s="163"/>
      <c r="S6746" s="161"/>
      <c r="V6746" s="163"/>
      <c r="W6746" s="164"/>
      <c r="X6746" s="164"/>
    </row>
    <row r="6747" spans="10:24" x14ac:dyDescent="0.25">
      <c r="J6747">
        <v>6744</v>
      </c>
      <c r="K6747" s="43">
        <v>0.98595386249644557</v>
      </c>
      <c r="L6747">
        <v>0.73820884790005337</v>
      </c>
      <c r="M6747">
        <v>0.16669079097560846</v>
      </c>
      <c r="N6747" s="44">
        <v>6.5254457313499215E-2</v>
      </c>
      <c r="O6747" s="161"/>
      <c r="P6747" s="162"/>
      <c r="Q6747" s="162"/>
      <c r="R6747" s="163"/>
      <c r="S6747" s="161"/>
      <c r="V6747" s="163"/>
      <c r="W6747" s="164"/>
      <c r="X6747" s="164"/>
    </row>
    <row r="6748" spans="10:24" x14ac:dyDescent="0.25">
      <c r="J6748">
        <v>6745</v>
      </c>
      <c r="K6748" s="43">
        <v>0.29583199685826478</v>
      </c>
      <c r="L6748">
        <v>0.4017172605598901</v>
      </c>
      <c r="M6748">
        <v>0.19946644405877412</v>
      </c>
      <c r="N6748" s="44">
        <v>0.88677742035221807</v>
      </c>
      <c r="O6748" s="161"/>
      <c r="P6748" s="162"/>
      <c r="Q6748" s="162"/>
      <c r="R6748" s="163"/>
      <c r="S6748" s="161"/>
      <c r="V6748" s="163"/>
      <c r="W6748" s="164"/>
      <c r="X6748" s="164"/>
    </row>
    <row r="6749" spans="10:24" x14ac:dyDescent="0.25">
      <c r="J6749">
        <v>6746</v>
      </c>
      <c r="K6749" s="43">
        <v>0.45734125892866717</v>
      </c>
      <c r="L6749">
        <v>0.85454867357839692</v>
      </c>
      <c r="M6749">
        <v>0.19157157265746394</v>
      </c>
      <c r="N6749" s="44">
        <v>0.49905488638858531</v>
      </c>
      <c r="O6749" s="161"/>
      <c r="P6749" s="162"/>
      <c r="Q6749" s="162"/>
      <c r="R6749" s="163"/>
      <c r="S6749" s="161"/>
      <c r="V6749" s="163"/>
      <c r="W6749" s="164"/>
      <c r="X6749" s="164"/>
    </row>
    <row r="6750" spans="10:24" x14ac:dyDescent="0.25">
      <c r="J6750">
        <v>6747</v>
      </c>
      <c r="K6750" s="43">
        <v>0.4260274371879148</v>
      </c>
      <c r="L6750">
        <v>3.9273094858797819E-2</v>
      </c>
      <c r="M6750">
        <v>0.90289793683350583</v>
      </c>
      <c r="N6750" s="44">
        <v>0.51452764925835126</v>
      </c>
      <c r="O6750" s="161"/>
      <c r="P6750" s="162"/>
      <c r="Q6750" s="162"/>
      <c r="R6750" s="163"/>
      <c r="S6750" s="161"/>
      <c r="V6750" s="163"/>
      <c r="W6750" s="164"/>
      <c r="X6750" s="164"/>
    </row>
    <row r="6751" spans="10:24" x14ac:dyDescent="0.25">
      <c r="J6751">
        <v>6748</v>
      </c>
      <c r="K6751" s="43">
        <v>0.88843119617925703</v>
      </c>
      <c r="L6751">
        <v>8.261503660480507E-2</v>
      </c>
      <c r="M6751">
        <v>0.21527380904980686</v>
      </c>
      <c r="N6751" s="44">
        <v>0.58536776814624292</v>
      </c>
      <c r="O6751" s="161"/>
      <c r="P6751" s="162"/>
      <c r="Q6751" s="162"/>
      <c r="R6751" s="163"/>
      <c r="S6751" s="161"/>
      <c r="V6751" s="163"/>
      <c r="W6751" s="164"/>
      <c r="X6751" s="164"/>
    </row>
    <row r="6752" spans="10:24" x14ac:dyDescent="0.25">
      <c r="J6752">
        <v>6749</v>
      </c>
      <c r="K6752" s="43">
        <v>8.8587552142245451E-2</v>
      </c>
      <c r="L6752">
        <v>0.5617759526178423</v>
      </c>
      <c r="M6752">
        <v>0.35677624347587122</v>
      </c>
      <c r="N6752" s="44">
        <v>0.80205067368373972</v>
      </c>
      <c r="O6752" s="161"/>
      <c r="P6752" s="162"/>
      <c r="Q6752" s="162"/>
      <c r="R6752" s="163"/>
      <c r="S6752" s="161"/>
      <c r="V6752" s="163"/>
      <c r="W6752" s="164"/>
      <c r="X6752" s="164"/>
    </row>
    <row r="6753" spans="10:24" x14ac:dyDescent="0.25">
      <c r="J6753">
        <v>6750</v>
      </c>
      <c r="K6753" s="43">
        <v>0.3183644179783397</v>
      </c>
      <c r="L6753">
        <v>0.53358872619459075</v>
      </c>
      <c r="M6753">
        <v>0.42956362800214443</v>
      </c>
      <c r="N6753" s="44">
        <v>0.86977626887819137</v>
      </c>
      <c r="O6753" s="161"/>
      <c r="P6753" s="162"/>
      <c r="Q6753" s="162"/>
      <c r="R6753" s="163"/>
      <c r="S6753" s="161"/>
      <c r="V6753" s="163"/>
      <c r="W6753" s="164"/>
      <c r="X6753" s="164"/>
    </row>
    <row r="6754" spans="10:24" x14ac:dyDescent="0.25">
      <c r="J6754">
        <v>6751</v>
      </c>
      <c r="K6754" s="43">
        <v>0.39717297671452612</v>
      </c>
      <c r="L6754">
        <v>0.75739322737736869</v>
      </c>
      <c r="M6754">
        <v>0.4408079746746959</v>
      </c>
      <c r="N6754" s="44">
        <v>1.4226823737457317E-2</v>
      </c>
      <c r="O6754" s="161"/>
      <c r="P6754" s="162"/>
      <c r="Q6754" s="162"/>
      <c r="R6754" s="163"/>
      <c r="S6754" s="161"/>
      <c r="V6754" s="163"/>
      <c r="W6754" s="164"/>
      <c r="X6754" s="164"/>
    </row>
    <row r="6755" spans="10:24" x14ac:dyDescent="0.25">
      <c r="J6755">
        <v>6752</v>
      </c>
      <c r="K6755" s="43">
        <v>0.6309617372453199</v>
      </c>
      <c r="L6755">
        <v>7.4172182705744438E-2</v>
      </c>
      <c r="M6755">
        <v>0.50036288980829291</v>
      </c>
      <c r="N6755" s="44">
        <v>0.30065665548493004</v>
      </c>
      <c r="O6755" s="161"/>
      <c r="P6755" s="162"/>
      <c r="Q6755" s="162"/>
      <c r="R6755" s="163"/>
      <c r="S6755" s="161"/>
      <c r="V6755" s="163"/>
      <c r="W6755" s="164"/>
      <c r="X6755" s="164"/>
    </row>
    <row r="6756" spans="10:24" x14ac:dyDescent="0.25">
      <c r="J6756">
        <v>6753</v>
      </c>
      <c r="K6756" s="43">
        <v>0.70589961912185617</v>
      </c>
      <c r="L6756">
        <v>0.75474282996230091</v>
      </c>
      <c r="M6756">
        <v>0.47148153089011446</v>
      </c>
      <c r="N6756" s="44">
        <v>0.72109727352165931</v>
      </c>
      <c r="O6756" s="161"/>
      <c r="P6756" s="162"/>
      <c r="Q6756" s="162"/>
      <c r="R6756" s="163"/>
      <c r="S6756" s="161"/>
      <c r="V6756" s="163"/>
      <c r="W6756" s="164"/>
      <c r="X6756" s="164"/>
    </row>
    <row r="6757" spans="10:24" x14ac:dyDescent="0.25">
      <c r="J6757">
        <v>6754</v>
      </c>
      <c r="K6757" s="43">
        <v>0.82549594159615802</v>
      </c>
      <c r="L6757">
        <v>0.8785155742718016</v>
      </c>
      <c r="M6757">
        <v>0.26893719854056852</v>
      </c>
      <c r="N6757" s="44">
        <v>1.6897123275792958E-2</v>
      </c>
      <c r="O6757" s="161"/>
      <c r="P6757" s="162"/>
      <c r="Q6757" s="162"/>
      <c r="R6757" s="163"/>
      <c r="S6757" s="161"/>
      <c r="V6757" s="163"/>
      <c r="W6757" s="164"/>
      <c r="X6757" s="164"/>
    </row>
    <row r="6758" spans="10:24" x14ac:dyDescent="0.25">
      <c r="J6758">
        <v>6755</v>
      </c>
      <c r="K6758" s="43">
        <v>0.98244446741993063</v>
      </c>
      <c r="L6758">
        <v>9.4447416539368612E-2</v>
      </c>
      <c r="M6758">
        <v>0.62395506071725071</v>
      </c>
      <c r="N6758" s="44">
        <v>0.61007771084382356</v>
      </c>
      <c r="O6758" s="161"/>
      <c r="P6758" s="162"/>
      <c r="Q6758" s="162"/>
      <c r="R6758" s="163"/>
      <c r="S6758" s="161"/>
      <c r="V6758" s="163"/>
      <c r="W6758" s="164"/>
      <c r="X6758" s="164"/>
    </row>
    <row r="6759" spans="10:24" x14ac:dyDescent="0.25">
      <c r="J6759">
        <v>6756</v>
      </c>
      <c r="K6759" s="43">
        <v>0.42721184579844362</v>
      </c>
      <c r="L6759">
        <v>0.18044431190956378</v>
      </c>
      <c r="M6759">
        <v>4.4110349011918459E-2</v>
      </c>
      <c r="N6759" s="44">
        <v>0.84493460846570523</v>
      </c>
      <c r="O6759" s="161"/>
      <c r="P6759" s="162"/>
      <c r="Q6759" s="162"/>
      <c r="R6759" s="163"/>
      <c r="S6759" s="161"/>
      <c r="V6759" s="163"/>
      <c r="W6759" s="164"/>
      <c r="X6759" s="164"/>
    </row>
    <row r="6760" spans="10:24" x14ac:dyDescent="0.25">
      <c r="J6760">
        <v>6757</v>
      </c>
      <c r="K6760" s="43">
        <v>7.5991719437960348E-2</v>
      </c>
      <c r="L6760">
        <v>0.35990889775762236</v>
      </c>
      <c r="M6760">
        <v>0.55266348872196913</v>
      </c>
      <c r="N6760" s="44">
        <v>0.88912289219572116</v>
      </c>
      <c r="O6760" s="161"/>
      <c r="P6760" s="162"/>
      <c r="Q6760" s="162"/>
      <c r="R6760" s="163"/>
      <c r="S6760" s="161"/>
      <c r="V6760" s="163"/>
      <c r="W6760" s="164"/>
      <c r="X6760" s="164"/>
    </row>
    <row r="6761" spans="10:24" x14ac:dyDescent="0.25">
      <c r="J6761">
        <v>6758</v>
      </c>
      <c r="K6761" s="43">
        <v>3.9870243487795998E-2</v>
      </c>
      <c r="L6761">
        <v>0.80212634096634894</v>
      </c>
      <c r="M6761">
        <v>0.86009280314457437</v>
      </c>
      <c r="N6761" s="44">
        <v>0.37143922354337655</v>
      </c>
      <c r="O6761" s="161"/>
      <c r="P6761" s="162"/>
      <c r="Q6761" s="162"/>
      <c r="R6761" s="163"/>
      <c r="S6761" s="161"/>
      <c r="V6761" s="163"/>
      <c r="W6761" s="164"/>
      <c r="X6761" s="164"/>
    </row>
    <row r="6762" spans="10:24" x14ac:dyDescent="0.25">
      <c r="J6762">
        <v>6759</v>
      </c>
      <c r="K6762" s="43">
        <v>0.17270383269567036</v>
      </c>
      <c r="L6762">
        <v>0.8881734329315647</v>
      </c>
      <c r="M6762">
        <v>0.43769047937466299</v>
      </c>
      <c r="N6762" s="44">
        <v>0.65549879525679589</v>
      </c>
      <c r="O6762" s="161"/>
      <c r="P6762" s="162"/>
      <c r="Q6762" s="162"/>
      <c r="R6762" s="163"/>
      <c r="S6762" s="161"/>
      <c r="V6762" s="163"/>
      <c r="W6762" s="164"/>
      <c r="X6762" s="164"/>
    </row>
    <row r="6763" spans="10:24" x14ac:dyDescent="0.25">
      <c r="J6763">
        <v>6760</v>
      </c>
      <c r="K6763" s="43">
        <v>0.67762809064121243</v>
      </c>
      <c r="L6763">
        <v>2.4734854350778268E-2</v>
      </c>
      <c r="M6763">
        <v>0.26068656705922988</v>
      </c>
      <c r="N6763" s="44">
        <v>8.9954669767261408E-2</v>
      </c>
      <c r="O6763" s="161"/>
      <c r="P6763" s="162"/>
      <c r="Q6763" s="162"/>
      <c r="R6763" s="163"/>
      <c r="S6763" s="161"/>
      <c r="V6763" s="163"/>
      <c r="W6763" s="164"/>
      <c r="X6763" s="164"/>
    </row>
    <row r="6764" spans="10:24" x14ac:dyDescent="0.25">
      <c r="J6764">
        <v>6761</v>
      </c>
      <c r="K6764" s="43">
        <v>0.57973448495979496</v>
      </c>
      <c r="L6764">
        <v>0.72937678418691587</v>
      </c>
      <c r="M6764">
        <v>0.32658552349110692</v>
      </c>
      <c r="N6764" s="44">
        <v>0.6527742784533731</v>
      </c>
      <c r="O6764" s="161"/>
      <c r="P6764" s="162"/>
      <c r="Q6764" s="162"/>
      <c r="R6764" s="163"/>
      <c r="S6764" s="161"/>
      <c r="V6764" s="163"/>
      <c r="W6764" s="164"/>
      <c r="X6764" s="164"/>
    </row>
    <row r="6765" spans="10:24" x14ac:dyDescent="0.25">
      <c r="J6765">
        <v>6762</v>
      </c>
      <c r="K6765" s="43">
        <v>0.77141686435894463</v>
      </c>
      <c r="L6765">
        <v>0.56408566473935007</v>
      </c>
      <c r="M6765">
        <v>0.68311818062308516</v>
      </c>
      <c r="N6765" s="44">
        <v>0.56812844736929125</v>
      </c>
      <c r="O6765" s="161"/>
      <c r="P6765" s="162"/>
      <c r="Q6765" s="162"/>
      <c r="R6765" s="163"/>
      <c r="S6765" s="161"/>
      <c r="V6765" s="163"/>
      <c r="W6765" s="164"/>
      <c r="X6765" s="164"/>
    </row>
    <row r="6766" spans="10:24" x14ac:dyDescent="0.25">
      <c r="J6766">
        <v>6763</v>
      </c>
      <c r="K6766" s="43">
        <v>0.48079428722430773</v>
      </c>
      <c r="L6766">
        <v>0.39359833235216235</v>
      </c>
      <c r="M6766">
        <v>0.47306052361805051</v>
      </c>
      <c r="N6766" s="44">
        <v>0.50915066416590171</v>
      </c>
      <c r="O6766" s="161"/>
      <c r="P6766" s="162"/>
      <c r="Q6766" s="162"/>
      <c r="R6766" s="163"/>
      <c r="S6766" s="161"/>
      <c r="V6766" s="163"/>
      <c r="W6766" s="164"/>
      <c r="X6766" s="164"/>
    </row>
    <row r="6767" spans="10:24" x14ac:dyDescent="0.25">
      <c r="J6767">
        <v>6764</v>
      </c>
      <c r="K6767" s="43">
        <v>0.61474878978008651</v>
      </c>
      <c r="L6767">
        <v>9.2050620268998129E-2</v>
      </c>
      <c r="M6767">
        <v>0.52305916902118732</v>
      </c>
      <c r="N6767" s="44">
        <v>6.7041336099098459E-3</v>
      </c>
      <c r="O6767" s="161"/>
      <c r="P6767" s="162"/>
      <c r="Q6767" s="162"/>
      <c r="R6767" s="163"/>
      <c r="S6767" s="161"/>
      <c r="V6767" s="163"/>
      <c r="W6767" s="164"/>
      <c r="X6767" s="164"/>
    </row>
    <row r="6768" spans="10:24" x14ac:dyDescent="0.25">
      <c r="J6768">
        <v>6765</v>
      </c>
      <c r="K6768" s="43">
        <v>0.19627557005037199</v>
      </c>
      <c r="L6768">
        <v>0.98349859385225091</v>
      </c>
      <c r="M6768">
        <v>0.10625420326956836</v>
      </c>
      <c r="N6768" s="44">
        <v>0.45124751277584452</v>
      </c>
      <c r="O6768" s="161"/>
      <c r="P6768" s="162"/>
      <c r="Q6768" s="162"/>
      <c r="R6768" s="163"/>
      <c r="S6768" s="161"/>
      <c r="V6768" s="163"/>
      <c r="W6768" s="164"/>
      <c r="X6768" s="164"/>
    </row>
    <row r="6769" spans="10:24" x14ac:dyDescent="0.25">
      <c r="J6769">
        <v>6766</v>
      </c>
      <c r="K6769" s="43">
        <v>0.14349231150144459</v>
      </c>
      <c r="L6769">
        <v>0.81479496914278571</v>
      </c>
      <c r="M6769">
        <v>0.84458167828625808</v>
      </c>
      <c r="N6769" s="44">
        <v>0.24550857763187173</v>
      </c>
      <c r="O6769" s="161"/>
      <c r="P6769" s="162"/>
      <c r="Q6769" s="162"/>
      <c r="R6769" s="163"/>
      <c r="S6769" s="161"/>
      <c r="V6769" s="163"/>
      <c r="W6769" s="164"/>
      <c r="X6769" s="164"/>
    </row>
    <row r="6770" spans="10:24" x14ac:dyDescent="0.25">
      <c r="J6770">
        <v>6767</v>
      </c>
      <c r="K6770" s="43">
        <v>0.22895245122380026</v>
      </c>
      <c r="L6770">
        <v>0.74988064982423119</v>
      </c>
      <c r="M6770">
        <v>0.24078303824016611</v>
      </c>
      <c r="N6770" s="44">
        <v>0.33623431954025551</v>
      </c>
      <c r="O6770" s="161"/>
      <c r="P6770" s="162"/>
      <c r="Q6770" s="162"/>
      <c r="R6770" s="163"/>
      <c r="S6770" s="161"/>
      <c r="V6770" s="163"/>
      <c r="W6770" s="164"/>
      <c r="X6770" s="164"/>
    </row>
    <row r="6771" spans="10:24" x14ac:dyDescent="0.25">
      <c r="J6771">
        <v>6768</v>
      </c>
      <c r="K6771" s="43">
        <v>0.96826735606254155</v>
      </c>
      <c r="L6771">
        <v>0.41130337154454011</v>
      </c>
      <c r="M6771">
        <v>0.17096080900983557</v>
      </c>
      <c r="N6771" s="44">
        <v>0.71455123330620851</v>
      </c>
      <c r="O6771" s="161"/>
      <c r="P6771" s="162"/>
      <c r="Q6771" s="162"/>
      <c r="R6771" s="163"/>
      <c r="S6771" s="161"/>
      <c r="V6771" s="163"/>
      <c r="W6771" s="164"/>
      <c r="X6771" s="164"/>
    </row>
    <row r="6772" spans="10:24" x14ac:dyDescent="0.25">
      <c r="J6772">
        <v>6769</v>
      </c>
      <c r="K6772" s="43">
        <v>0.88776635694339279</v>
      </c>
      <c r="L6772">
        <v>0.44705247345264076</v>
      </c>
      <c r="M6772">
        <v>0.13629756785789415</v>
      </c>
      <c r="N6772" s="44">
        <v>0.92743522469863882</v>
      </c>
      <c r="O6772" s="161"/>
      <c r="P6772" s="162"/>
      <c r="Q6772" s="162"/>
      <c r="R6772" s="163"/>
      <c r="S6772" s="161"/>
      <c r="V6772" s="163"/>
      <c r="W6772" s="164"/>
      <c r="X6772" s="164"/>
    </row>
    <row r="6773" spans="10:24" x14ac:dyDescent="0.25">
      <c r="J6773">
        <v>6770</v>
      </c>
      <c r="K6773" s="43">
        <v>4.0912666875894343E-2</v>
      </c>
      <c r="L6773">
        <v>0.90106812643307044</v>
      </c>
      <c r="M6773">
        <v>0.69563382014341757</v>
      </c>
      <c r="N6773" s="44">
        <v>0.28349010901755867</v>
      </c>
      <c r="O6773" s="161"/>
      <c r="P6773" s="162"/>
      <c r="Q6773" s="162"/>
      <c r="R6773" s="163"/>
      <c r="S6773" s="161"/>
      <c r="V6773" s="163"/>
      <c r="W6773" s="164"/>
      <c r="X6773" s="164"/>
    </row>
    <row r="6774" spans="10:24" x14ac:dyDescent="0.25">
      <c r="J6774">
        <v>6771</v>
      </c>
      <c r="K6774" s="43">
        <v>0.22933373994537543</v>
      </c>
      <c r="L6774">
        <v>0.20283038048177493</v>
      </c>
      <c r="M6774">
        <v>0.29848000545254272</v>
      </c>
      <c r="N6774" s="44">
        <v>0.7277750751868356</v>
      </c>
      <c r="O6774" s="161"/>
      <c r="P6774" s="162"/>
      <c r="Q6774" s="162"/>
      <c r="R6774" s="163"/>
      <c r="S6774" s="161"/>
      <c r="V6774" s="163"/>
      <c r="W6774" s="164"/>
      <c r="X6774" s="164"/>
    </row>
    <row r="6775" spans="10:24" x14ac:dyDescent="0.25">
      <c r="J6775">
        <v>6772</v>
      </c>
      <c r="K6775" s="43">
        <v>0.1964650837397719</v>
      </c>
      <c r="L6775">
        <v>0.8236531035106186</v>
      </c>
      <c r="M6775">
        <v>0.48907408382766659</v>
      </c>
      <c r="N6775" s="44">
        <v>0.10278658722499179</v>
      </c>
      <c r="O6775" s="161"/>
      <c r="P6775" s="162"/>
      <c r="Q6775" s="162"/>
      <c r="R6775" s="163"/>
      <c r="S6775" s="161"/>
      <c r="V6775" s="163"/>
      <c r="W6775" s="164"/>
      <c r="X6775" s="164"/>
    </row>
    <row r="6776" spans="10:24" x14ac:dyDescent="0.25">
      <c r="J6776">
        <v>6773</v>
      </c>
      <c r="K6776" s="43">
        <v>0.41411047129888201</v>
      </c>
      <c r="L6776">
        <v>0.49968546987397577</v>
      </c>
      <c r="M6776">
        <v>0.34411521893017472</v>
      </c>
      <c r="N6776" s="44">
        <v>0.5598646987241338</v>
      </c>
      <c r="O6776" s="161"/>
      <c r="P6776" s="162"/>
      <c r="Q6776" s="162"/>
      <c r="R6776" s="163"/>
      <c r="S6776" s="161"/>
      <c r="V6776" s="163"/>
      <c r="W6776" s="164"/>
      <c r="X6776" s="164"/>
    </row>
    <row r="6777" spans="10:24" x14ac:dyDescent="0.25">
      <c r="J6777">
        <v>6774</v>
      </c>
      <c r="K6777" s="43">
        <v>0.19263750034468163</v>
      </c>
      <c r="L6777">
        <v>0.82528663105114142</v>
      </c>
      <c r="M6777">
        <v>0.64787682093796017</v>
      </c>
      <c r="N6777" s="44">
        <v>0.84998028044663998</v>
      </c>
      <c r="O6777" s="161"/>
      <c r="P6777" s="162"/>
      <c r="Q6777" s="162"/>
      <c r="R6777" s="163"/>
      <c r="S6777" s="161"/>
      <c r="V6777" s="163"/>
      <c r="W6777" s="164"/>
      <c r="X6777" s="164"/>
    </row>
    <row r="6778" spans="10:24" x14ac:dyDescent="0.25">
      <c r="J6778">
        <v>6775</v>
      </c>
      <c r="K6778" s="43">
        <v>0.13266957665341683</v>
      </c>
      <c r="L6778">
        <v>0.58147046970426419</v>
      </c>
      <c r="M6778">
        <v>6.4411558865387852E-2</v>
      </c>
      <c r="N6778" s="44">
        <v>0.74852573441269976</v>
      </c>
      <c r="O6778" s="161"/>
      <c r="P6778" s="162"/>
      <c r="Q6778" s="162"/>
      <c r="R6778" s="163"/>
      <c r="S6778" s="161"/>
      <c r="V6778" s="163"/>
      <c r="W6778" s="164"/>
      <c r="X6778" s="164"/>
    </row>
    <row r="6779" spans="10:24" x14ac:dyDescent="0.25">
      <c r="J6779">
        <v>6776</v>
      </c>
      <c r="K6779" s="43">
        <v>0.95145996906720243</v>
      </c>
      <c r="L6779">
        <v>0.85809190604922514</v>
      </c>
      <c r="M6779">
        <v>7.5013672233177897E-2</v>
      </c>
      <c r="N6779" s="44">
        <v>0.99422593296607464</v>
      </c>
      <c r="O6779" s="161"/>
      <c r="P6779" s="162"/>
      <c r="Q6779" s="162"/>
      <c r="R6779" s="163"/>
      <c r="S6779" s="161"/>
      <c r="V6779" s="163"/>
      <c r="W6779" s="164"/>
      <c r="X6779" s="164"/>
    </row>
    <row r="6780" spans="10:24" x14ac:dyDescent="0.25">
      <c r="J6780">
        <v>6777</v>
      </c>
      <c r="K6780" s="43">
        <v>0.12803144396375843</v>
      </c>
      <c r="L6780">
        <v>0.35985978569822086</v>
      </c>
      <c r="M6780">
        <v>0.57582514767194837</v>
      </c>
      <c r="N6780" s="44">
        <v>0.27678348846072531</v>
      </c>
      <c r="O6780" s="161"/>
      <c r="P6780" s="162"/>
      <c r="Q6780" s="162"/>
      <c r="R6780" s="163"/>
      <c r="S6780" s="161"/>
      <c r="V6780" s="163"/>
      <c r="W6780" s="164"/>
      <c r="X6780" s="164"/>
    </row>
    <row r="6781" spans="10:24" x14ac:dyDescent="0.25">
      <c r="J6781">
        <v>6778</v>
      </c>
      <c r="K6781" s="43">
        <v>0.85057599531650385</v>
      </c>
      <c r="L6781">
        <v>0.9375142307726323</v>
      </c>
      <c r="M6781">
        <v>0.69688146376288829</v>
      </c>
      <c r="N6781" s="44">
        <v>0.34314588665600343</v>
      </c>
      <c r="O6781" s="161"/>
      <c r="P6781" s="162"/>
      <c r="Q6781" s="162"/>
      <c r="R6781" s="163"/>
      <c r="S6781" s="161"/>
      <c r="V6781" s="163"/>
      <c r="W6781" s="164"/>
      <c r="X6781" s="164"/>
    </row>
    <row r="6782" spans="10:24" x14ac:dyDescent="0.25">
      <c r="J6782">
        <v>6779</v>
      </c>
      <c r="K6782" s="43">
        <v>0.75690569020399623</v>
      </c>
      <c r="L6782">
        <v>0.44510873416064944</v>
      </c>
      <c r="M6782">
        <v>0.26218999614881833</v>
      </c>
      <c r="N6782" s="44">
        <v>0.26549877679286527</v>
      </c>
      <c r="O6782" s="161"/>
      <c r="P6782" s="162"/>
      <c r="Q6782" s="162"/>
      <c r="R6782" s="163"/>
      <c r="S6782" s="161"/>
      <c r="V6782" s="163"/>
      <c r="W6782" s="164"/>
      <c r="X6782" s="164"/>
    </row>
    <row r="6783" spans="10:24" x14ac:dyDescent="0.25">
      <c r="J6783">
        <v>6780</v>
      </c>
      <c r="K6783" s="43">
        <v>0.48664840569088375</v>
      </c>
      <c r="L6783">
        <v>0.67916035438707267</v>
      </c>
      <c r="M6783">
        <v>0.98282716610903442</v>
      </c>
      <c r="N6783" s="44">
        <v>0.27217308859483436</v>
      </c>
      <c r="O6783" s="161"/>
      <c r="P6783" s="162"/>
      <c r="Q6783" s="162"/>
      <c r="R6783" s="163"/>
      <c r="S6783" s="161"/>
      <c r="V6783" s="163"/>
      <c r="W6783" s="164"/>
      <c r="X6783" s="164"/>
    </row>
    <row r="6784" spans="10:24" x14ac:dyDescent="0.25">
      <c r="J6784">
        <v>6781</v>
      </c>
      <c r="K6784" s="43">
        <v>0.35838941232196631</v>
      </c>
      <c r="L6784">
        <v>0.79016684516370039</v>
      </c>
      <c r="M6784">
        <v>0.83645669642666021</v>
      </c>
      <c r="N6784" s="44">
        <v>0.6178219764713434</v>
      </c>
      <c r="O6784" s="161"/>
      <c r="P6784" s="162"/>
      <c r="Q6784" s="162"/>
      <c r="R6784" s="163"/>
      <c r="S6784" s="161"/>
      <c r="V6784" s="163"/>
      <c r="W6784" s="164"/>
      <c r="X6784" s="164"/>
    </row>
    <row r="6785" spans="10:24" x14ac:dyDescent="0.25">
      <c r="J6785">
        <v>6782</v>
      </c>
      <c r="K6785" s="43">
        <v>0.54733777921802784</v>
      </c>
      <c r="L6785">
        <v>0.14157387343491423</v>
      </c>
      <c r="M6785">
        <v>0.99379806382877889</v>
      </c>
      <c r="N6785" s="44">
        <v>0.58038446914913699</v>
      </c>
      <c r="O6785" s="161"/>
      <c r="P6785" s="162"/>
      <c r="Q6785" s="162"/>
      <c r="R6785" s="163"/>
      <c r="S6785" s="161"/>
      <c r="V6785" s="163"/>
      <c r="W6785" s="164"/>
      <c r="X6785" s="164"/>
    </row>
    <row r="6786" spans="10:24" x14ac:dyDescent="0.25">
      <c r="J6786">
        <v>6783</v>
      </c>
      <c r="K6786" s="43">
        <v>0.27204939083833179</v>
      </c>
      <c r="L6786">
        <v>7.6164699222870391E-2</v>
      </c>
      <c r="M6786">
        <v>0.65976574259824616</v>
      </c>
      <c r="N6786" s="44">
        <v>0.23107197350352982</v>
      </c>
      <c r="O6786" s="161"/>
      <c r="P6786" s="162"/>
      <c r="Q6786" s="162"/>
      <c r="R6786" s="163"/>
      <c r="S6786" s="161"/>
      <c r="V6786" s="163"/>
      <c r="W6786" s="164"/>
      <c r="X6786" s="164"/>
    </row>
    <row r="6787" spans="10:24" x14ac:dyDescent="0.25">
      <c r="J6787">
        <v>6784</v>
      </c>
      <c r="K6787" s="43">
        <v>0.10557400989339616</v>
      </c>
      <c r="L6787">
        <v>0.22078392356080523</v>
      </c>
      <c r="M6787">
        <v>0.83849896009159974</v>
      </c>
      <c r="N6787" s="44">
        <v>0.60042873606656855</v>
      </c>
      <c r="O6787" s="161"/>
      <c r="P6787" s="162"/>
      <c r="Q6787" s="162"/>
      <c r="R6787" s="163"/>
      <c r="S6787" s="161"/>
      <c r="V6787" s="163"/>
      <c r="W6787" s="164"/>
      <c r="X6787" s="164"/>
    </row>
    <row r="6788" spans="10:24" x14ac:dyDescent="0.25">
      <c r="J6788">
        <v>6785</v>
      </c>
      <c r="K6788" s="43">
        <v>0.53108112941867902</v>
      </c>
      <c r="L6788">
        <v>0.90468924203996803</v>
      </c>
      <c r="M6788">
        <v>9.0904402231079429E-2</v>
      </c>
      <c r="N6788" s="44">
        <v>0.39393953170633922</v>
      </c>
      <c r="O6788" s="161"/>
      <c r="P6788" s="162"/>
      <c r="Q6788" s="162"/>
      <c r="R6788" s="163"/>
      <c r="S6788" s="161"/>
      <c r="V6788" s="163"/>
      <c r="W6788" s="164"/>
      <c r="X6788" s="164"/>
    </row>
    <row r="6789" spans="10:24" x14ac:dyDescent="0.25">
      <c r="J6789">
        <v>6786</v>
      </c>
      <c r="K6789" s="43">
        <v>0.19277572855698955</v>
      </c>
      <c r="L6789">
        <v>0.46657257126356722</v>
      </c>
      <c r="M6789">
        <v>4.4615614600013176E-2</v>
      </c>
      <c r="N6789" s="44">
        <v>0.5988201068059954</v>
      </c>
      <c r="O6789" s="161"/>
      <c r="P6789" s="162"/>
      <c r="Q6789" s="162"/>
      <c r="R6789" s="163"/>
      <c r="S6789" s="161"/>
      <c r="V6789" s="163"/>
      <c r="W6789" s="164"/>
      <c r="X6789" s="164"/>
    </row>
    <row r="6790" spans="10:24" x14ac:dyDescent="0.25">
      <c r="J6790">
        <v>6787</v>
      </c>
      <c r="K6790" s="43">
        <v>0.82703332227667026</v>
      </c>
      <c r="L6790">
        <v>0.34575469026144212</v>
      </c>
      <c r="M6790">
        <v>0.26862521159570563</v>
      </c>
      <c r="N6790" s="44">
        <v>5.9238114226591754E-2</v>
      </c>
      <c r="O6790" s="161"/>
      <c r="P6790" s="162"/>
      <c r="Q6790" s="162"/>
      <c r="R6790" s="163"/>
      <c r="S6790" s="161"/>
      <c r="V6790" s="163"/>
      <c r="W6790" s="164"/>
      <c r="X6790" s="164"/>
    </row>
    <row r="6791" spans="10:24" x14ac:dyDescent="0.25">
      <c r="J6791">
        <v>6788</v>
      </c>
      <c r="K6791" s="43">
        <v>0.43852942906572823</v>
      </c>
      <c r="L6791">
        <v>0.62841069402299143</v>
      </c>
      <c r="M6791">
        <v>1.5646113393978367E-2</v>
      </c>
      <c r="N6791" s="44">
        <v>0.99776701326410311</v>
      </c>
      <c r="O6791" s="161"/>
      <c r="P6791" s="162"/>
      <c r="Q6791" s="162"/>
      <c r="R6791" s="163"/>
      <c r="S6791" s="161"/>
      <c r="V6791" s="163"/>
      <c r="W6791" s="164"/>
      <c r="X6791" s="164"/>
    </row>
    <row r="6792" spans="10:24" x14ac:dyDescent="0.25">
      <c r="J6792">
        <v>6789</v>
      </c>
      <c r="K6792" s="43">
        <v>0.36888633713795893</v>
      </c>
      <c r="L6792">
        <v>0.848547595715202</v>
      </c>
      <c r="M6792">
        <v>0.51925160069855403</v>
      </c>
      <c r="N6792" s="44">
        <v>0.53595692333030454</v>
      </c>
      <c r="O6792" s="161"/>
      <c r="P6792" s="162"/>
      <c r="Q6792" s="162"/>
      <c r="R6792" s="163"/>
      <c r="S6792" s="161"/>
      <c r="V6792" s="163"/>
      <c r="W6792" s="164"/>
      <c r="X6792" s="164"/>
    </row>
    <row r="6793" spans="10:24" x14ac:dyDescent="0.25">
      <c r="J6793">
        <v>6790</v>
      </c>
      <c r="K6793" s="43">
        <v>0.15632566209200949</v>
      </c>
      <c r="L6793">
        <v>7.5794958069656193E-2</v>
      </c>
      <c r="M6793">
        <v>0.34017459623043333</v>
      </c>
      <c r="N6793" s="44">
        <v>0.48651759738190847</v>
      </c>
      <c r="O6793" s="161"/>
      <c r="P6793" s="162"/>
      <c r="Q6793" s="162"/>
      <c r="R6793" s="163"/>
      <c r="S6793" s="161"/>
      <c r="V6793" s="163"/>
      <c r="W6793" s="164"/>
      <c r="X6793" s="164"/>
    </row>
    <row r="6794" spans="10:24" x14ac:dyDescent="0.25">
      <c r="J6794">
        <v>6791</v>
      </c>
      <c r="K6794" s="43">
        <v>0.86557752335554006</v>
      </c>
      <c r="L6794">
        <v>0.50922712471635712</v>
      </c>
      <c r="M6794">
        <v>0.643266246220218</v>
      </c>
      <c r="N6794" s="44">
        <v>0.91252773956015432</v>
      </c>
      <c r="O6794" s="161"/>
      <c r="P6794" s="162"/>
      <c r="Q6794" s="162"/>
      <c r="R6794" s="163"/>
      <c r="S6794" s="161"/>
      <c r="V6794" s="163"/>
      <c r="W6794" s="164"/>
      <c r="X6794" s="164"/>
    </row>
    <row r="6795" spans="10:24" x14ac:dyDescent="0.25">
      <c r="J6795">
        <v>6792</v>
      </c>
      <c r="K6795" s="43">
        <v>0.3647400163435468</v>
      </c>
      <c r="L6795">
        <v>0.76467309244555381</v>
      </c>
      <c r="M6795">
        <v>0.67673444297762952</v>
      </c>
      <c r="N6795" s="44">
        <v>0.50335098724157246</v>
      </c>
      <c r="O6795" s="161"/>
      <c r="P6795" s="162"/>
      <c r="Q6795" s="162"/>
      <c r="R6795" s="163"/>
      <c r="S6795" s="161"/>
      <c r="V6795" s="163"/>
      <c r="W6795" s="164"/>
      <c r="X6795" s="164"/>
    </row>
    <row r="6796" spans="10:24" x14ac:dyDescent="0.25">
      <c r="J6796">
        <v>6793</v>
      </c>
      <c r="K6796" s="43">
        <v>0.22052550572902785</v>
      </c>
      <c r="L6796">
        <v>0.66676412870246815</v>
      </c>
      <c r="M6796">
        <v>0.7300201859209563</v>
      </c>
      <c r="N6796" s="44">
        <v>0.31935681550878614</v>
      </c>
      <c r="O6796" s="161"/>
      <c r="P6796" s="162"/>
      <c r="Q6796" s="162"/>
      <c r="R6796" s="163"/>
      <c r="S6796" s="161"/>
      <c r="V6796" s="163"/>
      <c r="W6796" s="164"/>
      <c r="X6796" s="164"/>
    </row>
    <row r="6797" spans="10:24" x14ac:dyDescent="0.25">
      <c r="J6797">
        <v>6794</v>
      </c>
      <c r="K6797" s="43">
        <v>0.67299768622684009</v>
      </c>
      <c r="L6797">
        <v>0.81476440256910532</v>
      </c>
      <c r="M6797">
        <v>0.49736275501681082</v>
      </c>
      <c r="N6797" s="44">
        <v>0.94671469575444045</v>
      </c>
      <c r="O6797" s="161"/>
      <c r="P6797" s="162"/>
      <c r="Q6797" s="162"/>
      <c r="R6797" s="163"/>
      <c r="S6797" s="161"/>
      <c r="V6797" s="163"/>
      <c r="W6797" s="164"/>
      <c r="X6797" s="164"/>
    </row>
    <row r="6798" spans="10:24" x14ac:dyDescent="0.25">
      <c r="J6798">
        <v>6795</v>
      </c>
      <c r="K6798" s="43">
        <v>0.36730761839732828</v>
      </c>
      <c r="L6798">
        <v>0.37540541152552864</v>
      </c>
      <c r="M6798">
        <v>0.80053211807197711</v>
      </c>
      <c r="N6798" s="44">
        <v>0.5204950323388835</v>
      </c>
      <c r="O6798" s="161"/>
      <c r="P6798" s="162"/>
      <c r="Q6798" s="162"/>
      <c r="R6798" s="163"/>
      <c r="S6798" s="161"/>
      <c r="V6798" s="163"/>
      <c r="W6798" s="164"/>
      <c r="X6798" s="164"/>
    </row>
    <row r="6799" spans="10:24" x14ac:dyDescent="0.25">
      <c r="J6799">
        <v>6796</v>
      </c>
      <c r="K6799" s="43">
        <v>0.717469596141321</v>
      </c>
      <c r="L6799">
        <v>0.205328191718535</v>
      </c>
      <c r="M6799">
        <v>8.2315402483845501E-2</v>
      </c>
      <c r="N6799" s="44">
        <v>2.9290282152172109E-2</v>
      </c>
      <c r="O6799" s="161"/>
      <c r="P6799" s="162"/>
      <c r="Q6799" s="162"/>
      <c r="R6799" s="163"/>
      <c r="S6799" s="161"/>
      <c r="V6799" s="163"/>
      <c r="W6799" s="164"/>
      <c r="X6799" s="164"/>
    </row>
    <row r="6800" spans="10:24" x14ac:dyDescent="0.25">
      <c r="J6800">
        <v>6797</v>
      </c>
      <c r="K6800" s="43">
        <v>0.36569854764328247</v>
      </c>
      <c r="L6800">
        <v>0.56934896022687465</v>
      </c>
      <c r="M6800">
        <v>0.76069813552110754</v>
      </c>
      <c r="N6800" s="44">
        <v>0.5891408440279835</v>
      </c>
      <c r="O6800" s="161"/>
      <c r="P6800" s="162"/>
      <c r="Q6800" s="162"/>
      <c r="R6800" s="163"/>
      <c r="S6800" s="161"/>
      <c r="V6800" s="163"/>
      <c r="W6800" s="164"/>
      <c r="X6800" s="164"/>
    </row>
    <row r="6801" spans="10:24" x14ac:dyDescent="0.25">
      <c r="J6801">
        <v>6798</v>
      </c>
      <c r="K6801" s="43">
        <v>0.50469383045323135</v>
      </c>
      <c r="L6801">
        <v>0.11310923909419612</v>
      </c>
      <c r="M6801">
        <v>0.97213986943256936</v>
      </c>
      <c r="N6801" s="44">
        <v>1.9781669670386415E-2</v>
      </c>
      <c r="O6801" s="161"/>
      <c r="P6801" s="162"/>
      <c r="Q6801" s="162"/>
      <c r="R6801" s="163"/>
      <c r="S6801" s="161"/>
      <c r="V6801" s="163"/>
      <c r="W6801" s="164"/>
      <c r="X6801" s="164"/>
    </row>
    <row r="6802" spans="10:24" x14ac:dyDescent="0.25">
      <c r="J6802">
        <v>6799</v>
      </c>
      <c r="K6802" s="43">
        <v>0.26062512103101221</v>
      </c>
      <c r="L6802">
        <v>0.59229220803327498</v>
      </c>
      <c r="M6802">
        <v>0.53197095174066611</v>
      </c>
      <c r="N6802" s="44">
        <v>0.55475109994537941</v>
      </c>
      <c r="O6802" s="161"/>
      <c r="P6802" s="162"/>
      <c r="Q6802" s="162"/>
      <c r="R6802" s="163"/>
      <c r="S6802" s="161"/>
      <c r="V6802" s="163"/>
      <c r="W6802" s="164"/>
      <c r="X6802" s="164"/>
    </row>
    <row r="6803" spans="10:24" x14ac:dyDescent="0.25">
      <c r="J6803">
        <v>6800</v>
      </c>
      <c r="K6803" s="43">
        <v>0.33492020208956397</v>
      </c>
      <c r="L6803">
        <v>0.80369792598914824</v>
      </c>
      <c r="M6803">
        <v>8.02717975229158E-2</v>
      </c>
      <c r="N6803" s="44">
        <v>0.25061857698676893</v>
      </c>
      <c r="O6803" s="161"/>
      <c r="P6803" s="162"/>
      <c r="Q6803" s="162"/>
      <c r="R6803" s="163"/>
      <c r="S6803" s="161"/>
      <c r="V6803" s="163"/>
      <c r="W6803" s="164"/>
      <c r="X6803" s="164"/>
    </row>
    <row r="6804" spans="10:24" x14ac:dyDescent="0.25">
      <c r="J6804">
        <v>6801</v>
      </c>
      <c r="K6804" s="43">
        <v>0.99672074047770443</v>
      </c>
      <c r="L6804">
        <v>0.17416700073311853</v>
      </c>
      <c r="M6804">
        <v>0.9390798726536207</v>
      </c>
      <c r="N6804" s="44">
        <v>0.45491604489524662</v>
      </c>
      <c r="O6804" s="161"/>
      <c r="P6804" s="162"/>
      <c r="Q6804" s="162"/>
      <c r="R6804" s="163"/>
      <c r="S6804" s="161"/>
      <c r="V6804" s="163"/>
      <c r="W6804" s="164"/>
      <c r="X6804" s="164"/>
    </row>
    <row r="6805" spans="10:24" x14ac:dyDescent="0.25">
      <c r="J6805">
        <v>6802</v>
      </c>
      <c r="K6805" s="43">
        <v>0.14900050231375583</v>
      </c>
      <c r="L6805">
        <v>0.45546588374801456</v>
      </c>
      <c r="M6805">
        <v>0.16929716291514951</v>
      </c>
      <c r="N6805" s="44">
        <v>0.31843019016353913</v>
      </c>
      <c r="O6805" s="161"/>
      <c r="P6805" s="162"/>
      <c r="Q6805" s="162"/>
      <c r="R6805" s="163"/>
      <c r="S6805" s="161"/>
      <c r="V6805" s="163"/>
      <c r="W6805" s="164"/>
      <c r="X6805" s="164"/>
    </row>
    <row r="6806" spans="10:24" x14ac:dyDescent="0.25">
      <c r="J6806">
        <v>6803</v>
      </c>
      <c r="K6806" s="43">
        <v>7.7967084042881218E-2</v>
      </c>
      <c r="L6806">
        <v>5.0508657387796863E-2</v>
      </c>
      <c r="M6806">
        <v>0.37476430567351371</v>
      </c>
      <c r="N6806" s="44">
        <v>0.17790061145674307</v>
      </c>
      <c r="O6806" s="161"/>
      <c r="P6806" s="162"/>
      <c r="Q6806" s="162"/>
      <c r="R6806" s="163"/>
      <c r="S6806" s="161"/>
      <c r="V6806" s="163"/>
      <c r="W6806" s="164"/>
      <c r="X6806" s="164"/>
    </row>
    <row r="6807" spans="10:24" x14ac:dyDescent="0.25">
      <c r="J6807">
        <v>6804</v>
      </c>
      <c r="K6807" s="43">
        <v>0.9257391046916762</v>
      </c>
      <c r="L6807">
        <v>0.41231054372570308</v>
      </c>
      <c r="M6807">
        <v>0.60426815851868565</v>
      </c>
      <c r="N6807" s="44">
        <v>0.34788790702015793</v>
      </c>
      <c r="O6807" s="161"/>
      <c r="P6807" s="162"/>
      <c r="Q6807" s="162"/>
      <c r="R6807" s="163"/>
      <c r="S6807" s="161"/>
      <c r="V6807" s="163"/>
      <c r="W6807" s="164"/>
      <c r="X6807" s="164"/>
    </row>
    <row r="6808" spans="10:24" x14ac:dyDescent="0.25">
      <c r="J6808">
        <v>6805</v>
      </c>
      <c r="K6808" s="43">
        <v>0.18503962838896193</v>
      </c>
      <c r="L6808">
        <v>0.49997628233759206</v>
      </c>
      <c r="M6808">
        <v>0.54312480624233972</v>
      </c>
      <c r="N6808" s="44">
        <v>0.79685206364962191</v>
      </c>
      <c r="O6808" s="161"/>
      <c r="P6808" s="162"/>
      <c r="Q6808" s="162"/>
      <c r="R6808" s="163"/>
      <c r="S6808" s="161"/>
      <c r="V6808" s="163"/>
      <c r="W6808" s="164"/>
      <c r="X6808" s="164"/>
    </row>
    <row r="6809" spans="10:24" x14ac:dyDescent="0.25">
      <c r="J6809">
        <v>6806</v>
      </c>
      <c r="K6809" s="43">
        <v>0.60365334515091373</v>
      </c>
      <c r="L6809">
        <v>0.84184209347647498</v>
      </c>
      <c r="M6809">
        <v>6.2142598388504333E-2</v>
      </c>
      <c r="N6809" s="44">
        <v>0.31341551773192022</v>
      </c>
      <c r="O6809" s="161"/>
      <c r="P6809" s="162"/>
      <c r="Q6809" s="162"/>
      <c r="R6809" s="163"/>
      <c r="S6809" s="161"/>
      <c r="V6809" s="163"/>
      <c r="W6809" s="164"/>
      <c r="X6809" s="164"/>
    </row>
    <row r="6810" spans="10:24" x14ac:dyDescent="0.25">
      <c r="J6810">
        <v>6807</v>
      </c>
      <c r="K6810" s="43">
        <v>0.48170426774531594</v>
      </c>
      <c r="L6810">
        <v>0.51898688349099642</v>
      </c>
      <c r="M6810">
        <v>0.28417237855188648</v>
      </c>
      <c r="N6810" s="44">
        <v>0.30049387833827479</v>
      </c>
      <c r="O6810" s="161"/>
      <c r="P6810" s="162"/>
      <c r="Q6810" s="162"/>
      <c r="R6810" s="163"/>
      <c r="S6810" s="161"/>
      <c r="V6810" s="163"/>
      <c r="W6810" s="164"/>
      <c r="X6810" s="164"/>
    </row>
    <row r="6811" spans="10:24" x14ac:dyDescent="0.25">
      <c r="J6811">
        <v>6808</v>
      </c>
      <c r="K6811" s="43">
        <v>0.97248631724888424</v>
      </c>
      <c r="L6811">
        <v>0.93771773816390713</v>
      </c>
      <c r="M6811">
        <v>0.36464250433825307</v>
      </c>
      <c r="N6811" s="44">
        <v>0.8246823082718614</v>
      </c>
      <c r="O6811" s="161"/>
      <c r="P6811" s="162"/>
      <c r="Q6811" s="162"/>
      <c r="R6811" s="163"/>
      <c r="S6811" s="161"/>
      <c r="V6811" s="163"/>
      <c r="W6811" s="164"/>
      <c r="X6811" s="164"/>
    </row>
    <row r="6812" spans="10:24" x14ac:dyDescent="0.25">
      <c r="J6812">
        <v>6809</v>
      </c>
      <c r="K6812" s="43">
        <v>0.98704822944158921</v>
      </c>
      <c r="L6812">
        <v>0.39122366270667996</v>
      </c>
      <c r="M6812">
        <v>0.75386352552583369</v>
      </c>
      <c r="N6812" s="44">
        <v>0.45800972972830045</v>
      </c>
      <c r="O6812" s="161"/>
      <c r="P6812" s="162"/>
      <c r="Q6812" s="162"/>
      <c r="R6812" s="163"/>
      <c r="S6812" s="161"/>
      <c r="V6812" s="163"/>
      <c r="W6812" s="164"/>
      <c r="X6812" s="164"/>
    </row>
    <row r="6813" spans="10:24" x14ac:dyDescent="0.25">
      <c r="J6813">
        <v>6810</v>
      </c>
      <c r="K6813" s="43">
        <v>0.6465559276900017</v>
      </c>
      <c r="L6813">
        <v>0.45587585911892126</v>
      </c>
      <c r="M6813">
        <v>0.60503244350932728</v>
      </c>
      <c r="N6813" s="44">
        <v>0.57003814462767555</v>
      </c>
      <c r="O6813" s="161"/>
      <c r="P6813" s="162"/>
      <c r="Q6813" s="162"/>
      <c r="R6813" s="163"/>
      <c r="S6813" s="161"/>
      <c r="V6813" s="163"/>
      <c r="W6813" s="164"/>
      <c r="X6813" s="164"/>
    </row>
    <row r="6814" spans="10:24" x14ac:dyDescent="0.25">
      <c r="J6814">
        <v>6811</v>
      </c>
      <c r="K6814" s="43">
        <v>0.17477337535564119</v>
      </c>
      <c r="L6814">
        <v>0.62935600699323424</v>
      </c>
      <c r="M6814">
        <v>0.34070870033021994</v>
      </c>
      <c r="N6814" s="44">
        <v>0.60424793472833682</v>
      </c>
      <c r="O6814" s="161"/>
      <c r="P6814" s="162"/>
      <c r="Q6814" s="162"/>
      <c r="R6814" s="163"/>
      <c r="S6814" s="161"/>
      <c r="V6814" s="163"/>
      <c r="W6814" s="164"/>
      <c r="X6814" s="164"/>
    </row>
    <row r="6815" spans="10:24" x14ac:dyDescent="0.25">
      <c r="J6815">
        <v>6812</v>
      </c>
      <c r="K6815" s="43">
        <v>4.3696746941200515E-2</v>
      </c>
      <c r="L6815">
        <v>0.98780899880610851</v>
      </c>
      <c r="M6815">
        <v>0.88056691797161823</v>
      </c>
      <c r="N6815" s="44">
        <v>0.34424629164303644</v>
      </c>
      <c r="O6815" s="161"/>
      <c r="P6815" s="162"/>
      <c r="Q6815" s="162"/>
      <c r="R6815" s="163"/>
      <c r="S6815" s="161"/>
      <c r="V6815" s="163"/>
      <c r="W6815" s="164"/>
      <c r="X6815" s="164"/>
    </row>
    <row r="6816" spans="10:24" x14ac:dyDescent="0.25">
      <c r="J6816">
        <v>6813</v>
      </c>
      <c r="K6816" s="43">
        <v>0.69524901591566379</v>
      </c>
      <c r="L6816">
        <v>0.36738795905494781</v>
      </c>
      <c r="M6816">
        <v>0.19483348553900515</v>
      </c>
      <c r="N6816" s="44">
        <v>4.9473560504390335E-2</v>
      </c>
      <c r="O6816" s="161"/>
      <c r="P6816" s="162"/>
      <c r="Q6816" s="162"/>
      <c r="R6816" s="163"/>
      <c r="S6816" s="161"/>
      <c r="V6816" s="163"/>
      <c r="W6816" s="164"/>
      <c r="X6816" s="164"/>
    </row>
    <row r="6817" spans="10:24" x14ac:dyDescent="0.25">
      <c r="J6817">
        <v>6814</v>
      </c>
      <c r="K6817" s="43">
        <v>0.4038603099977881</v>
      </c>
      <c r="L6817">
        <v>0.58315941083032363</v>
      </c>
      <c r="M6817">
        <v>0.46715421482297625</v>
      </c>
      <c r="N6817" s="44">
        <v>0.19532937863557742</v>
      </c>
      <c r="O6817" s="161"/>
      <c r="P6817" s="162"/>
      <c r="Q6817" s="162"/>
      <c r="R6817" s="163"/>
      <c r="S6817" s="161"/>
      <c r="V6817" s="163"/>
      <c r="W6817" s="164"/>
      <c r="X6817" s="164"/>
    </row>
    <row r="6818" spans="10:24" x14ac:dyDescent="0.25">
      <c r="J6818">
        <v>6815</v>
      </c>
      <c r="K6818" s="43">
        <v>0.16544251181377245</v>
      </c>
      <c r="L6818">
        <v>0.59980349927278276</v>
      </c>
      <c r="M6818">
        <v>0.18595491459167712</v>
      </c>
      <c r="N6818" s="44">
        <v>0.8595515433794223</v>
      </c>
      <c r="O6818" s="161"/>
      <c r="P6818" s="162"/>
      <c r="Q6818" s="162"/>
      <c r="R6818" s="163"/>
      <c r="S6818" s="161"/>
      <c r="V6818" s="163"/>
      <c r="W6818" s="164"/>
      <c r="X6818" s="164"/>
    </row>
    <row r="6819" spans="10:24" x14ac:dyDescent="0.25">
      <c r="J6819">
        <v>6816</v>
      </c>
      <c r="K6819" s="43">
        <v>0.8028479506023668</v>
      </c>
      <c r="L6819">
        <v>0.92382747564294954</v>
      </c>
      <c r="M6819">
        <v>0.48239593950757942</v>
      </c>
      <c r="N6819" s="44">
        <v>9.0358667995672493E-2</v>
      </c>
      <c r="O6819" s="161"/>
      <c r="P6819" s="162"/>
      <c r="Q6819" s="162"/>
      <c r="R6819" s="163"/>
      <c r="S6819" s="161"/>
      <c r="V6819" s="163"/>
      <c r="W6819" s="164"/>
      <c r="X6819" s="164"/>
    </row>
    <row r="6820" spans="10:24" x14ac:dyDescent="0.25">
      <c r="J6820">
        <v>6817</v>
      </c>
      <c r="K6820" s="43">
        <v>0.30838757244086679</v>
      </c>
      <c r="L6820">
        <v>0.80144627318491513</v>
      </c>
      <c r="M6820">
        <v>5.5851826223480172E-2</v>
      </c>
      <c r="N6820" s="44">
        <v>0.39263700947809221</v>
      </c>
      <c r="O6820" s="161"/>
      <c r="P6820" s="162"/>
      <c r="Q6820" s="162"/>
      <c r="R6820" s="163"/>
      <c r="S6820" s="161"/>
      <c r="V6820" s="163"/>
      <c r="W6820" s="164"/>
      <c r="X6820" s="164"/>
    </row>
    <row r="6821" spans="10:24" x14ac:dyDescent="0.25">
      <c r="J6821">
        <v>6818</v>
      </c>
      <c r="K6821" s="43">
        <v>7.6261696469563822E-2</v>
      </c>
      <c r="L6821">
        <v>0.61751835327373517</v>
      </c>
      <c r="M6821">
        <v>0.42417373403234471</v>
      </c>
      <c r="N6821" s="44">
        <v>0.83513934783967747</v>
      </c>
      <c r="O6821" s="161"/>
      <c r="P6821" s="162"/>
      <c r="Q6821" s="162"/>
      <c r="R6821" s="163"/>
      <c r="S6821" s="161"/>
      <c r="V6821" s="163"/>
      <c r="W6821" s="164"/>
      <c r="X6821" s="164"/>
    </row>
    <row r="6822" spans="10:24" x14ac:dyDescent="0.25">
      <c r="J6822">
        <v>6819</v>
      </c>
      <c r="K6822" s="43">
        <v>0.77897761377868435</v>
      </c>
      <c r="L6822">
        <v>0.83855429279410698</v>
      </c>
      <c r="M6822">
        <v>0.45830101972495907</v>
      </c>
      <c r="N6822" s="44">
        <v>0.60011545170599867</v>
      </c>
      <c r="O6822" s="161"/>
      <c r="P6822" s="162"/>
      <c r="Q6822" s="162"/>
      <c r="R6822" s="163"/>
      <c r="S6822" s="161"/>
      <c r="V6822" s="163"/>
      <c r="W6822" s="164"/>
      <c r="X6822" s="164"/>
    </row>
    <row r="6823" spans="10:24" x14ac:dyDescent="0.25">
      <c r="J6823">
        <v>6820</v>
      </c>
      <c r="K6823" s="43">
        <v>0.68489894912557869</v>
      </c>
      <c r="L6823">
        <v>0.33276926180240551</v>
      </c>
      <c r="M6823">
        <v>0.87001284607423712</v>
      </c>
      <c r="N6823" s="44">
        <v>0.14906282999369203</v>
      </c>
      <c r="O6823" s="161"/>
      <c r="P6823" s="162"/>
      <c r="Q6823" s="162"/>
      <c r="R6823" s="163"/>
      <c r="S6823" s="161"/>
      <c r="V6823" s="163"/>
      <c r="W6823" s="164"/>
      <c r="X6823" s="164"/>
    </row>
    <row r="6824" spans="10:24" x14ac:dyDescent="0.25">
      <c r="J6824">
        <v>6821</v>
      </c>
      <c r="K6824" s="43">
        <v>0.92411435797472419</v>
      </c>
      <c r="L6824">
        <v>0.84399203786578192</v>
      </c>
      <c r="M6824">
        <v>0.95809506150569101</v>
      </c>
      <c r="N6824" s="44">
        <v>0.41091405824184002</v>
      </c>
      <c r="O6824" s="161"/>
      <c r="P6824" s="162"/>
      <c r="Q6824" s="162"/>
      <c r="R6824" s="163"/>
      <c r="S6824" s="161"/>
      <c r="V6824" s="163"/>
      <c r="W6824" s="164"/>
      <c r="X6824" s="164"/>
    </row>
    <row r="6825" spans="10:24" x14ac:dyDescent="0.25">
      <c r="J6825">
        <v>6822</v>
      </c>
      <c r="K6825" s="43">
        <v>0.96359125949170965</v>
      </c>
      <c r="L6825">
        <v>1.2069652305490841E-3</v>
      </c>
      <c r="M6825">
        <v>0.46195843417081039</v>
      </c>
      <c r="N6825" s="44">
        <v>0.8322366296318946</v>
      </c>
      <c r="O6825" s="161"/>
      <c r="P6825" s="162"/>
      <c r="Q6825" s="162"/>
      <c r="R6825" s="163"/>
      <c r="S6825" s="161"/>
      <c r="V6825" s="163"/>
      <c r="W6825" s="164"/>
      <c r="X6825" s="164"/>
    </row>
    <row r="6826" spans="10:24" x14ac:dyDescent="0.25">
      <c r="J6826">
        <v>6823</v>
      </c>
      <c r="K6826" s="43">
        <v>0.48399944697824571</v>
      </c>
      <c r="L6826">
        <v>0.36917246613841215</v>
      </c>
      <c r="M6826">
        <v>0.4349616142722954</v>
      </c>
      <c r="N6826" s="44">
        <v>0.45748209355507508</v>
      </c>
      <c r="O6826" s="161"/>
      <c r="P6826" s="162"/>
      <c r="Q6826" s="162"/>
      <c r="R6826" s="163"/>
      <c r="S6826" s="161"/>
      <c r="V6826" s="163"/>
      <c r="W6826" s="164"/>
      <c r="X6826" s="164"/>
    </row>
    <row r="6827" spans="10:24" x14ac:dyDescent="0.25">
      <c r="J6827">
        <v>6824</v>
      </c>
      <c r="K6827" s="43">
        <v>0.79188675671828712</v>
      </c>
      <c r="L6827">
        <v>0.60245378058423138</v>
      </c>
      <c r="M6827">
        <v>0.19386780619823851</v>
      </c>
      <c r="N6827" s="44">
        <v>0.29796093279447655</v>
      </c>
      <c r="O6827" s="161"/>
      <c r="P6827" s="162"/>
      <c r="Q6827" s="162"/>
      <c r="R6827" s="163"/>
      <c r="S6827" s="161"/>
      <c r="V6827" s="163"/>
      <c r="W6827" s="164"/>
      <c r="X6827" s="164"/>
    </row>
    <row r="6828" spans="10:24" x14ac:dyDescent="0.25">
      <c r="J6828">
        <v>6825</v>
      </c>
      <c r="K6828" s="43">
        <v>0.95417532485121825</v>
      </c>
      <c r="L6828">
        <v>0.26031638367519194</v>
      </c>
      <c r="M6828">
        <v>0.75961368543521179</v>
      </c>
      <c r="N6828" s="44">
        <v>0.60800833006204458</v>
      </c>
      <c r="O6828" s="161"/>
      <c r="P6828" s="162"/>
      <c r="Q6828" s="162"/>
      <c r="R6828" s="163"/>
      <c r="S6828" s="161"/>
      <c r="V6828" s="163"/>
      <c r="W6828" s="164"/>
      <c r="X6828" s="164"/>
    </row>
    <row r="6829" spans="10:24" x14ac:dyDescent="0.25">
      <c r="J6829">
        <v>6826</v>
      </c>
      <c r="K6829" s="43">
        <v>0.8106651050552045</v>
      </c>
      <c r="L6829">
        <v>0.90888073313448092</v>
      </c>
      <c r="M6829">
        <v>0.70148406297071619</v>
      </c>
      <c r="N6829" s="44">
        <v>0.26588433957573032</v>
      </c>
      <c r="O6829" s="161"/>
      <c r="P6829" s="162"/>
      <c r="Q6829" s="162"/>
      <c r="R6829" s="163"/>
      <c r="S6829" s="161"/>
      <c r="V6829" s="163"/>
      <c r="W6829" s="164"/>
      <c r="X6829" s="164"/>
    </row>
    <row r="6830" spans="10:24" x14ac:dyDescent="0.25">
      <c r="J6830">
        <v>6827</v>
      </c>
      <c r="K6830" s="43">
        <v>0.92744619785352145</v>
      </c>
      <c r="L6830">
        <v>0.33163598163506769</v>
      </c>
      <c r="M6830">
        <v>6.3062629204188814E-2</v>
      </c>
      <c r="N6830" s="44">
        <v>0.58668848512710559</v>
      </c>
      <c r="O6830" s="161"/>
      <c r="P6830" s="162"/>
      <c r="Q6830" s="162"/>
      <c r="R6830" s="163"/>
      <c r="S6830" s="161"/>
      <c r="V6830" s="163"/>
      <c r="W6830" s="164"/>
      <c r="X6830" s="164"/>
    </row>
    <row r="6831" spans="10:24" x14ac:dyDescent="0.25">
      <c r="J6831">
        <v>6828</v>
      </c>
      <c r="K6831" s="43">
        <v>0.66606458828773518</v>
      </c>
      <c r="L6831">
        <v>0.64120952434317013</v>
      </c>
      <c r="M6831">
        <v>0.46497663608162465</v>
      </c>
      <c r="N6831" s="44">
        <v>0.39417841499906503</v>
      </c>
      <c r="O6831" s="161"/>
      <c r="P6831" s="162"/>
      <c r="Q6831" s="162"/>
      <c r="R6831" s="163"/>
      <c r="S6831" s="161"/>
      <c r="V6831" s="163"/>
      <c r="W6831" s="164"/>
      <c r="X6831" s="164"/>
    </row>
    <row r="6832" spans="10:24" x14ac:dyDescent="0.25">
      <c r="J6832">
        <v>6829</v>
      </c>
      <c r="K6832" s="43">
        <v>0.48239539058176317</v>
      </c>
      <c r="L6832">
        <v>0.84010464903237281</v>
      </c>
      <c r="M6832">
        <v>0.74738041500276597</v>
      </c>
      <c r="N6832" s="44">
        <v>0.38721905565471659</v>
      </c>
      <c r="O6832" s="161"/>
      <c r="P6832" s="162"/>
      <c r="Q6832" s="162"/>
      <c r="R6832" s="163"/>
      <c r="S6832" s="161"/>
      <c r="V6832" s="163"/>
      <c r="W6832" s="164"/>
      <c r="X6832" s="164"/>
    </row>
    <row r="6833" spans="10:24" x14ac:dyDescent="0.25">
      <c r="J6833">
        <v>6830</v>
      </c>
      <c r="K6833" s="43">
        <v>8.8988459078894189E-2</v>
      </c>
      <c r="L6833">
        <v>0.94293457841420558</v>
      </c>
      <c r="M6833">
        <v>0.6568121647645826</v>
      </c>
      <c r="N6833" s="44">
        <v>0.5024663696417484</v>
      </c>
      <c r="O6833" s="161"/>
      <c r="P6833" s="162"/>
      <c r="Q6833" s="162"/>
      <c r="R6833" s="163"/>
      <c r="S6833" s="161"/>
      <c r="V6833" s="163"/>
      <c r="W6833" s="164"/>
      <c r="X6833" s="164"/>
    </row>
    <row r="6834" spans="10:24" x14ac:dyDescent="0.25">
      <c r="J6834">
        <v>6831</v>
      </c>
      <c r="K6834" s="43">
        <v>0.74045867290641254</v>
      </c>
      <c r="L6834">
        <v>0.83135365505427716</v>
      </c>
      <c r="M6834">
        <v>0.19769132075660412</v>
      </c>
      <c r="N6834" s="44">
        <v>0.93685698043861398</v>
      </c>
      <c r="O6834" s="161"/>
      <c r="P6834" s="162"/>
      <c r="Q6834" s="162"/>
      <c r="R6834" s="163"/>
      <c r="S6834" s="161"/>
      <c r="V6834" s="163"/>
      <c r="W6834" s="164"/>
      <c r="X6834" s="164"/>
    </row>
    <row r="6835" spans="10:24" x14ac:dyDescent="0.25">
      <c r="J6835">
        <v>6832</v>
      </c>
      <c r="K6835" s="43">
        <v>0.88608772235553657</v>
      </c>
      <c r="L6835">
        <v>0.13015755227794679</v>
      </c>
      <c r="M6835">
        <v>0.52397016595898938</v>
      </c>
      <c r="N6835" s="44">
        <v>0.80547453214559073</v>
      </c>
      <c r="O6835" s="161"/>
      <c r="P6835" s="162"/>
      <c r="Q6835" s="162"/>
      <c r="R6835" s="163"/>
      <c r="S6835" s="161"/>
      <c r="V6835" s="163"/>
      <c r="W6835" s="164"/>
      <c r="X6835" s="164"/>
    </row>
    <row r="6836" spans="10:24" x14ac:dyDescent="0.25">
      <c r="J6836">
        <v>6833</v>
      </c>
      <c r="K6836" s="43">
        <v>9.8291310028804424E-2</v>
      </c>
      <c r="L6836">
        <v>0.99843565188057803</v>
      </c>
      <c r="M6836">
        <v>0.76879541660659134</v>
      </c>
      <c r="N6836" s="44">
        <v>0.38078205632057205</v>
      </c>
      <c r="O6836" s="161"/>
      <c r="P6836" s="162"/>
      <c r="Q6836" s="162"/>
      <c r="R6836" s="163"/>
      <c r="S6836" s="161"/>
      <c r="V6836" s="163"/>
      <c r="W6836" s="164"/>
      <c r="X6836" s="164"/>
    </row>
    <row r="6837" spans="10:24" x14ac:dyDescent="0.25">
      <c r="J6837">
        <v>6834</v>
      </c>
      <c r="K6837" s="43">
        <v>0.74864947172148055</v>
      </c>
      <c r="L6837">
        <v>0.63104695809212696</v>
      </c>
      <c r="M6837">
        <v>0.67279081695535858</v>
      </c>
      <c r="N6837" s="44">
        <v>0.68938293155106267</v>
      </c>
      <c r="O6837" s="161"/>
      <c r="P6837" s="162"/>
      <c r="Q6837" s="162"/>
      <c r="R6837" s="163"/>
      <c r="S6837" s="161"/>
      <c r="V6837" s="163"/>
      <c r="W6837" s="164"/>
      <c r="X6837" s="164"/>
    </row>
    <row r="6838" spans="10:24" x14ac:dyDescent="0.25">
      <c r="J6838">
        <v>6835</v>
      </c>
      <c r="K6838" s="43">
        <v>0.97480868459886338</v>
      </c>
      <c r="L6838">
        <v>0.77020251847695798</v>
      </c>
      <c r="M6838">
        <v>0.84512367872057526</v>
      </c>
      <c r="N6838" s="44">
        <v>0.44111811463086914</v>
      </c>
      <c r="O6838" s="161"/>
      <c r="P6838" s="162"/>
      <c r="Q6838" s="162"/>
      <c r="R6838" s="163"/>
      <c r="S6838" s="161"/>
      <c r="V6838" s="163"/>
      <c r="W6838" s="164"/>
      <c r="X6838" s="164"/>
    </row>
    <row r="6839" spans="10:24" x14ac:dyDescent="0.25">
      <c r="J6839">
        <v>6836</v>
      </c>
      <c r="K6839" s="43">
        <v>0.26702562323638934</v>
      </c>
      <c r="L6839">
        <v>0.40696328233688983</v>
      </c>
      <c r="M6839">
        <v>0.7649313262966152</v>
      </c>
      <c r="N6839" s="44">
        <v>0.61465088558399383</v>
      </c>
      <c r="O6839" s="161"/>
      <c r="P6839" s="162"/>
      <c r="Q6839" s="162"/>
      <c r="R6839" s="163"/>
      <c r="S6839" s="161"/>
      <c r="V6839" s="163"/>
      <c r="W6839" s="164"/>
      <c r="X6839" s="164"/>
    </row>
    <row r="6840" spans="10:24" x14ac:dyDescent="0.25">
      <c r="J6840">
        <v>6837</v>
      </c>
      <c r="K6840" s="43">
        <v>0.60399733066364936</v>
      </c>
      <c r="L6840">
        <v>0.22204748899254179</v>
      </c>
      <c r="M6840">
        <v>8.5072001317997081E-2</v>
      </c>
      <c r="N6840" s="44">
        <v>0.32023462139423242</v>
      </c>
      <c r="O6840" s="161"/>
      <c r="P6840" s="162"/>
      <c r="Q6840" s="162"/>
      <c r="R6840" s="163"/>
      <c r="S6840" s="161"/>
      <c r="V6840" s="163"/>
      <c r="W6840" s="164"/>
      <c r="X6840" s="164"/>
    </row>
    <row r="6841" spans="10:24" x14ac:dyDescent="0.25">
      <c r="J6841">
        <v>6838</v>
      </c>
      <c r="K6841" s="43">
        <v>9.9050527521780229E-2</v>
      </c>
      <c r="L6841">
        <v>0.4179328914609195</v>
      </c>
      <c r="M6841">
        <v>0.82129399775315504</v>
      </c>
      <c r="N6841" s="44">
        <v>0.80795882274412467</v>
      </c>
      <c r="O6841" s="161"/>
      <c r="P6841" s="162"/>
      <c r="Q6841" s="162"/>
      <c r="R6841" s="163"/>
      <c r="S6841" s="161"/>
      <c r="V6841" s="163"/>
      <c r="W6841" s="164"/>
      <c r="X6841" s="164"/>
    </row>
    <row r="6842" spans="10:24" x14ac:dyDescent="0.25">
      <c r="J6842">
        <v>6839</v>
      </c>
      <c r="K6842" s="43">
        <v>9.8756548949783252E-3</v>
      </c>
      <c r="L6842">
        <v>0.19133295790380811</v>
      </c>
      <c r="M6842">
        <v>0.13519751347432807</v>
      </c>
      <c r="N6842" s="44">
        <v>0.39039252419550563</v>
      </c>
      <c r="O6842" s="161"/>
      <c r="P6842" s="162"/>
      <c r="Q6842" s="162"/>
      <c r="R6842" s="163"/>
      <c r="S6842" s="161"/>
      <c r="V6842" s="163"/>
      <c r="W6842" s="164"/>
      <c r="X6842" s="164"/>
    </row>
    <row r="6843" spans="10:24" x14ac:dyDescent="0.25">
      <c r="J6843">
        <v>6840</v>
      </c>
      <c r="K6843" s="43">
        <v>3.8359159553403521E-2</v>
      </c>
      <c r="L6843">
        <v>0.96640799260469545</v>
      </c>
      <c r="M6843">
        <v>8.8157839467119525E-2</v>
      </c>
      <c r="N6843" s="44">
        <v>0.6154548463791758</v>
      </c>
      <c r="O6843" s="161"/>
      <c r="P6843" s="162"/>
      <c r="Q6843" s="162"/>
      <c r="R6843" s="163"/>
      <c r="S6843" s="161"/>
      <c r="V6843" s="163"/>
      <c r="W6843" s="164"/>
      <c r="X6843" s="164"/>
    </row>
    <row r="6844" spans="10:24" x14ac:dyDescent="0.25">
      <c r="J6844">
        <v>6841</v>
      </c>
      <c r="K6844" s="43">
        <v>0.56660210947014922</v>
      </c>
      <c r="L6844">
        <v>0.59912933942519697</v>
      </c>
      <c r="M6844">
        <v>0.1625493787659914</v>
      </c>
      <c r="N6844" s="44">
        <v>0.66138973442339111</v>
      </c>
      <c r="O6844" s="161"/>
      <c r="P6844" s="162"/>
      <c r="Q6844" s="162"/>
      <c r="R6844" s="163"/>
      <c r="S6844" s="161"/>
      <c r="V6844" s="163"/>
      <c r="W6844" s="164"/>
      <c r="X6844" s="164"/>
    </row>
    <row r="6845" spans="10:24" x14ac:dyDescent="0.25">
      <c r="J6845">
        <v>6842</v>
      </c>
      <c r="K6845" s="43">
        <v>0.79483866480431364</v>
      </c>
      <c r="L6845">
        <v>0.7831147058425727</v>
      </c>
      <c r="M6845">
        <v>0.73986231029960403</v>
      </c>
      <c r="N6845" s="44">
        <v>0.31411268106531953</v>
      </c>
      <c r="O6845" s="161"/>
      <c r="P6845" s="162"/>
      <c r="Q6845" s="162"/>
      <c r="R6845" s="163"/>
      <c r="S6845" s="161"/>
      <c r="V6845" s="163"/>
      <c r="W6845" s="164"/>
      <c r="X6845" s="164"/>
    </row>
    <row r="6846" spans="10:24" x14ac:dyDescent="0.25">
      <c r="J6846">
        <v>6843</v>
      </c>
      <c r="K6846" s="43">
        <v>0.66644604286376163</v>
      </c>
      <c r="L6846">
        <v>0.40220588725231399</v>
      </c>
      <c r="M6846">
        <v>6.8767169323641575E-2</v>
      </c>
      <c r="N6846" s="44">
        <v>0.15059053453078908</v>
      </c>
      <c r="O6846" s="161"/>
      <c r="P6846" s="162"/>
      <c r="Q6846" s="162"/>
      <c r="R6846" s="163"/>
      <c r="S6846" s="161"/>
      <c r="V6846" s="163"/>
      <c r="W6846" s="164"/>
      <c r="X6846" s="164"/>
    </row>
    <row r="6847" spans="10:24" x14ac:dyDescent="0.25">
      <c r="J6847">
        <v>6844</v>
      </c>
      <c r="K6847" s="43">
        <v>3.4760772927955319E-2</v>
      </c>
      <c r="L6847">
        <v>0.73384988263021533</v>
      </c>
      <c r="M6847">
        <v>0.47395953024654169</v>
      </c>
      <c r="N6847" s="44">
        <v>0.81892829212802731</v>
      </c>
      <c r="O6847" s="161"/>
      <c r="P6847" s="162"/>
      <c r="Q6847" s="162"/>
      <c r="R6847" s="163"/>
      <c r="S6847" s="161"/>
      <c r="V6847" s="163"/>
      <c r="W6847" s="164"/>
      <c r="X6847" s="164"/>
    </row>
    <row r="6848" spans="10:24" x14ac:dyDescent="0.25">
      <c r="J6848">
        <v>6845</v>
      </c>
      <c r="K6848" s="43">
        <v>0.74252107882900376</v>
      </c>
      <c r="L6848">
        <v>6.957200643004724E-2</v>
      </c>
      <c r="M6848">
        <v>0.7592916312077751</v>
      </c>
      <c r="N6848" s="44">
        <v>0.38980521983067173</v>
      </c>
      <c r="O6848" s="161"/>
      <c r="P6848" s="162"/>
      <c r="Q6848" s="162"/>
      <c r="R6848" s="163"/>
      <c r="S6848" s="161"/>
      <c r="V6848" s="163"/>
      <c r="W6848" s="164"/>
      <c r="X6848" s="164"/>
    </row>
    <row r="6849" spans="10:24" x14ac:dyDescent="0.25">
      <c r="J6849">
        <v>6846</v>
      </c>
      <c r="K6849" s="43">
        <v>0.22647777458178142</v>
      </c>
      <c r="L6849">
        <v>0.10030325798984852</v>
      </c>
      <c r="M6849">
        <v>0.15598004111432018</v>
      </c>
      <c r="N6849" s="44">
        <v>0.70384758060085639</v>
      </c>
      <c r="O6849" s="161"/>
      <c r="P6849" s="162"/>
      <c r="Q6849" s="162"/>
      <c r="R6849" s="163"/>
      <c r="S6849" s="161"/>
      <c r="V6849" s="163"/>
      <c r="W6849" s="164"/>
      <c r="X6849" s="164"/>
    </row>
    <row r="6850" spans="10:24" x14ac:dyDescent="0.25">
      <c r="J6850">
        <v>6847</v>
      </c>
      <c r="K6850" s="43">
        <v>0.7051373471463499</v>
      </c>
      <c r="L6850">
        <v>0.88101887291516712</v>
      </c>
      <c r="M6850">
        <v>0.47243679113793369</v>
      </c>
      <c r="N6850" s="44">
        <v>0.88663465767568572</v>
      </c>
      <c r="O6850" s="161"/>
      <c r="P6850" s="162"/>
      <c r="Q6850" s="162"/>
      <c r="R6850" s="163"/>
      <c r="S6850" s="161"/>
      <c r="V6850" s="163"/>
      <c r="W6850" s="164"/>
      <c r="X6850" s="164"/>
    </row>
    <row r="6851" spans="10:24" x14ac:dyDescent="0.25">
      <c r="J6851">
        <v>6848</v>
      </c>
      <c r="K6851" s="43">
        <v>0.92569749516868871</v>
      </c>
      <c r="L6851">
        <v>0.89899162114385989</v>
      </c>
      <c r="M6851">
        <v>0.27614027128267626</v>
      </c>
      <c r="N6851" s="44">
        <v>0.2113951459014165</v>
      </c>
      <c r="O6851" s="161"/>
      <c r="P6851" s="162"/>
      <c r="Q6851" s="162"/>
      <c r="R6851" s="163"/>
      <c r="S6851" s="161"/>
      <c r="V6851" s="163"/>
      <c r="W6851" s="164"/>
      <c r="X6851" s="164"/>
    </row>
    <row r="6852" spans="10:24" x14ac:dyDescent="0.25">
      <c r="J6852">
        <v>6849</v>
      </c>
      <c r="K6852" s="43">
        <v>1.5103346615148894E-2</v>
      </c>
      <c r="L6852">
        <v>0.15834085710956969</v>
      </c>
      <c r="M6852">
        <v>0.50846633442960598</v>
      </c>
      <c r="N6852" s="44">
        <v>0.51701698160236609</v>
      </c>
      <c r="O6852" s="161"/>
      <c r="P6852" s="162"/>
      <c r="Q6852" s="162"/>
      <c r="R6852" s="163"/>
      <c r="S6852" s="161"/>
      <c r="V6852" s="163"/>
      <c r="W6852" s="164"/>
      <c r="X6852" s="164"/>
    </row>
    <row r="6853" spans="10:24" x14ac:dyDescent="0.25">
      <c r="J6853">
        <v>6850</v>
      </c>
      <c r="K6853" s="43">
        <v>0.87984772984445658</v>
      </c>
      <c r="L6853">
        <v>0.49860353270768021</v>
      </c>
      <c r="M6853">
        <v>9.4132870769106813E-2</v>
      </c>
      <c r="N6853" s="44">
        <v>0.46351150538354369</v>
      </c>
      <c r="O6853" s="161"/>
      <c r="P6853" s="162"/>
      <c r="Q6853" s="162"/>
      <c r="R6853" s="163"/>
      <c r="S6853" s="161"/>
      <c r="V6853" s="163"/>
      <c r="W6853" s="164"/>
      <c r="X6853" s="164"/>
    </row>
    <row r="6854" spans="10:24" x14ac:dyDescent="0.25">
      <c r="J6854">
        <v>6851</v>
      </c>
      <c r="K6854" s="43">
        <v>0.70833833028278903</v>
      </c>
      <c r="L6854">
        <v>0.48211702338398466</v>
      </c>
      <c r="M6854">
        <v>0.50596133137642163</v>
      </c>
      <c r="N6854" s="44">
        <v>0.29721022573013767</v>
      </c>
      <c r="O6854" s="161"/>
      <c r="P6854" s="162"/>
      <c r="Q6854" s="162"/>
      <c r="R6854" s="163"/>
      <c r="S6854" s="161"/>
      <c r="V6854" s="163"/>
      <c r="W6854" s="164"/>
      <c r="X6854" s="164"/>
    </row>
    <row r="6855" spans="10:24" x14ac:dyDescent="0.25">
      <c r="J6855">
        <v>6852</v>
      </c>
      <c r="K6855" s="43">
        <v>0.93516187629138281</v>
      </c>
      <c r="L6855">
        <v>0.24541398173419215</v>
      </c>
      <c r="M6855">
        <v>0.15100970166726713</v>
      </c>
      <c r="N6855" s="44">
        <v>0.83096254575194595</v>
      </c>
      <c r="O6855" s="161"/>
      <c r="P6855" s="162"/>
      <c r="Q6855" s="162"/>
      <c r="R6855" s="163"/>
      <c r="S6855" s="161"/>
      <c r="V6855" s="163"/>
      <c r="W6855" s="164"/>
      <c r="X6855" s="164"/>
    </row>
    <row r="6856" spans="10:24" x14ac:dyDescent="0.25">
      <c r="J6856">
        <v>6853</v>
      </c>
      <c r="K6856" s="43">
        <v>0.15329658186687711</v>
      </c>
      <c r="L6856">
        <v>0.23857638026826711</v>
      </c>
      <c r="M6856">
        <v>0.72549142757079677</v>
      </c>
      <c r="N6856" s="44">
        <v>0.30080865483040808</v>
      </c>
      <c r="O6856" s="161"/>
      <c r="P6856" s="162"/>
      <c r="Q6856" s="162"/>
      <c r="R6856" s="163"/>
      <c r="S6856" s="161"/>
      <c r="V6856" s="163"/>
      <c r="W6856" s="164"/>
      <c r="X6856" s="164"/>
    </row>
    <row r="6857" spans="10:24" x14ac:dyDescent="0.25">
      <c r="J6857">
        <v>6854</v>
      </c>
      <c r="K6857" s="43">
        <v>0.72157779228242347</v>
      </c>
      <c r="L6857">
        <v>0.36606696716715825</v>
      </c>
      <c r="M6857">
        <v>0.25372185995303398</v>
      </c>
      <c r="N6857" s="44">
        <v>0.33222978377398593</v>
      </c>
      <c r="O6857" s="161"/>
      <c r="P6857" s="162"/>
      <c r="Q6857" s="162"/>
      <c r="R6857" s="163"/>
      <c r="S6857" s="161"/>
      <c r="V6857" s="163"/>
      <c r="W6857" s="164"/>
      <c r="X6857" s="164"/>
    </row>
    <row r="6858" spans="10:24" x14ac:dyDescent="0.25">
      <c r="J6858">
        <v>6855</v>
      </c>
      <c r="K6858" s="43">
        <v>0.52411982322643291</v>
      </c>
      <c r="L6858">
        <v>0.95337196762208354</v>
      </c>
      <c r="M6858">
        <v>0.87650246306034207</v>
      </c>
      <c r="N6858" s="44">
        <v>0.31389636073478266</v>
      </c>
      <c r="O6858" s="161"/>
      <c r="P6858" s="162"/>
      <c r="Q6858" s="162"/>
      <c r="R6858" s="163"/>
      <c r="S6858" s="161"/>
      <c r="V6858" s="163"/>
      <c r="W6858" s="164"/>
      <c r="X6858" s="164"/>
    </row>
    <row r="6859" spans="10:24" x14ac:dyDescent="0.25">
      <c r="J6859">
        <v>6856</v>
      </c>
      <c r="K6859" s="43">
        <v>0.73314651245406437</v>
      </c>
      <c r="L6859">
        <v>0.15933192901713633</v>
      </c>
      <c r="M6859">
        <v>0.56742407255453575</v>
      </c>
      <c r="N6859" s="44">
        <v>0.36947339251173295</v>
      </c>
      <c r="O6859" s="161"/>
      <c r="P6859" s="162"/>
      <c r="Q6859" s="162"/>
      <c r="R6859" s="163"/>
      <c r="S6859" s="161"/>
      <c r="V6859" s="163"/>
      <c r="W6859" s="164"/>
      <c r="X6859" s="164"/>
    </row>
    <row r="6860" spans="10:24" x14ac:dyDescent="0.25">
      <c r="J6860">
        <v>6857</v>
      </c>
      <c r="K6860" s="43">
        <v>0.12570472371677655</v>
      </c>
      <c r="L6860">
        <v>0.1369117017030641</v>
      </c>
      <c r="M6860">
        <v>0.69230979265077564</v>
      </c>
      <c r="N6860" s="44">
        <v>0.32241592537700359</v>
      </c>
      <c r="O6860" s="161"/>
      <c r="P6860" s="162"/>
      <c r="Q6860" s="162"/>
      <c r="R6860" s="163"/>
      <c r="S6860" s="161"/>
      <c r="V6860" s="163"/>
      <c r="W6860" s="164"/>
      <c r="X6860" s="164"/>
    </row>
    <row r="6861" spans="10:24" x14ac:dyDescent="0.25">
      <c r="J6861">
        <v>6858</v>
      </c>
      <c r="K6861" s="43">
        <v>0.22198840609972059</v>
      </c>
      <c r="L6861">
        <v>0.23859830412725791</v>
      </c>
      <c r="M6861">
        <v>0.14092355152524327</v>
      </c>
      <c r="N6861" s="44">
        <v>0.68457841916163542</v>
      </c>
      <c r="O6861" s="161"/>
      <c r="P6861" s="162"/>
      <c r="Q6861" s="162"/>
      <c r="R6861" s="163"/>
      <c r="S6861" s="161"/>
      <c r="V6861" s="163"/>
      <c r="W6861" s="164"/>
      <c r="X6861" s="164"/>
    </row>
    <row r="6862" spans="10:24" x14ac:dyDescent="0.25">
      <c r="J6862">
        <v>6859</v>
      </c>
      <c r="K6862" s="43">
        <v>0.21529400101459195</v>
      </c>
      <c r="L6862">
        <v>5.827366388813604E-2</v>
      </c>
      <c r="M6862">
        <v>0.82056292622985116</v>
      </c>
      <c r="N6862" s="44">
        <v>0.74380832935022312</v>
      </c>
      <c r="O6862" s="161"/>
      <c r="P6862" s="162"/>
      <c r="Q6862" s="162"/>
      <c r="R6862" s="163"/>
      <c r="S6862" s="161"/>
      <c r="V6862" s="163"/>
      <c r="W6862" s="164"/>
      <c r="X6862" s="164"/>
    </row>
    <row r="6863" spans="10:24" x14ac:dyDescent="0.25">
      <c r="J6863">
        <v>6860</v>
      </c>
      <c r="K6863" s="43">
        <v>0.2768262488334654</v>
      </c>
      <c r="L6863">
        <v>0.75029122206062171</v>
      </c>
      <c r="M6863">
        <v>0.56714329455655343</v>
      </c>
      <c r="N6863" s="44">
        <v>0.87683346646033156</v>
      </c>
      <c r="O6863" s="161"/>
      <c r="P6863" s="162"/>
      <c r="Q6863" s="162"/>
      <c r="R6863" s="163"/>
      <c r="S6863" s="161"/>
      <c r="V6863" s="163"/>
      <c r="W6863" s="164"/>
      <c r="X6863" s="164"/>
    </row>
    <row r="6864" spans="10:24" x14ac:dyDescent="0.25">
      <c r="J6864">
        <v>6861</v>
      </c>
      <c r="K6864" s="43">
        <v>0.54270432188977868</v>
      </c>
      <c r="L6864">
        <v>0.98656846388063457</v>
      </c>
      <c r="M6864">
        <v>0.9435487824435066</v>
      </c>
      <c r="N6864" s="44">
        <v>0.7660199355553845</v>
      </c>
      <c r="O6864" s="161"/>
      <c r="P6864" s="162"/>
      <c r="Q6864" s="162"/>
      <c r="R6864" s="163"/>
      <c r="S6864" s="161"/>
      <c r="V6864" s="163"/>
      <c r="W6864" s="164"/>
      <c r="X6864" s="164"/>
    </row>
    <row r="6865" spans="10:24" x14ac:dyDescent="0.25">
      <c r="J6865">
        <v>6862</v>
      </c>
      <c r="K6865" s="43">
        <v>6.6272419536790639E-2</v>
      </c>
      <c r="L6865">
        <v>0.58617904746903149</v>
      </c>
      <c r="M6865">
        <v>0.48282483615113725</v>
      </c>
      <c r="N6865" s="44">
        <v>0.23143975862684951</v>
      </c>
      <c r="O6865" s="161"/>
      <c r="P6865" s="162"/>
      <c r="Q6865" s="162"/>
      <c r="R6865" s="163"/>
      <c r="S6865" s="161"/>
      <c r="V6865" s="163"/>
      <c r="W6865" s="164"/>
      <c r="X6865" s="164"/>
    </row>
    <row r="6866" spans="10:24" x14ac:dyDescent="0.25">
      <c r="J6866">
        <v>6863</v>
      </c>
      <c r="K6866" s="43">
        <v>0.18455437507670658</v>
      </c>
      <c r="L6866">
        <v>0.95408442483600309</v>
      </c>
      <c r="M6866">
        <v>0.89936608889154646</v>
      </c>
      <c r="N6866" s="44">
        <v>0.93880826589113042</v>
      </c>
      <c r="O6866" s="161"/>
      <c r="P6866" s="162"/>
      <c r="Q6866" s="162"/>
      <c r="R6866" s="163"/>
      <c r="S6866" s="161"/>
      <c r="V6866" s="163"/>
      <c r="W6866" s="164"/>
      <c r="X6866" s="164"/>
    </row>
    <row r="6867" spans="10:24" x14ac:dyDescent="0.25">
      <c r="J6867">
        <v>6864</v>
      </c>
      <c r="K6867" s="43">
        <v>0.4173383341378043</v>
      </c>
      <c r="L6867">
        <v>0.26001467510605791</v>
      </c>
      <c r="M6867">
        <v>0.50328138415070922</v>
      </c>
      <c r="N6867" s="44">
        <v>0.10870079575404334</v>
      </c>
      <c r="O6867" s="161"/>
      <c r="P6867" s="162"/>
      <c r="Q6867" s="162"/>
      <c r="R6867" s="163"/>
      <c r="S6867" s="161"/>
      <c r="V6867" s="163"/>
      <c r="W6867" s="164"/>
      <c r="X6867" s="164"/>
    </row>
    <row r="6868" spans="10:24" x14ac:dyDescent="0.25">
      <c r="J6868">
        <v>6865</v>
      </c>
      <c r="K6868" s="43">
        <v>0.21593119367761127</v>
      </c>
      <c r="L6868">
        <v>0.38325719938141201</v>
      </c>
      <c r="M6868">
        <v>0.56762732428119989</v>
      </c>
      <c r="N6868" s="44">
        <v>0.82073739956830183</v>
      </c>
      <c r="O6868" s="161"/>
      <c r="P6868" s="162"/>
      <c r="Q6868" s="162"/>
      <c r="R6868" s="163"/>
      <c r="S6868" s="161"/>
      <c r="V6868" s="163"/>
      <c r="W6868" s="164"/>
      <c r="X6868" s="164"/>
    </row>
    <row r="6869" spans="10:24" x14ac:dyDescent="0.25">
      <c r="J6869">
        <v>6866</v>
      </c>
      <c r="K6869" s="43">
        <v>1.588365779979839E-2</v>
      </c>
      <c r="L6869">
        <v>0.78838881465423394</v>
      </c>
      <c r="M6869">
        <v>0.63019531786536231</v>
      </c>
      <c r="N6869" s="44">
        <v>0.5393223091494318</v>
      </c>
      <c r="O6869" s="161"/>
      <c r="P6869" s="162"/>
      <c r="Q6869" s="162"/>
      <c r="R6869" s="163"/>
      <c r="S6869" s="161"/>
      <c r="V6869" s="163"/>
      <c r="W6869" s="164"/>
      <c r="X6869" s="164"/>
    </row>
    <row r="6870" spans="10:24" x14ac:dyDescent="0.25">
      <c r="J6870">
        <v>6867</v>
      </c>
      <c r="K6870" s="43">
        <v>0.14350930566144582</v>
      </c>
      <c r="L6870">
        <v>0.72447366510855826</v>
      </c>
      <c r="M6870">
        <v>0.76715975886917287</v>
      </c>
      <c r="N6870" s="44">
        <v>0.88128984646168129</v>
      </c>
      <c r="O6870" s="161"/>
      <c r="P6870" s="162"/>
      <c r="Q6870" s="162"/>
      <c r="R6870" s="163"/>
      <c r="S6870" s="161"/>
      <c r="V6870" s="163"/>
      <c r="W6870" s="164"/>
      <c r="X6870" s="164"/>
    </row>
    <row r="6871" spans="10:24" x14ac:dyDescent="0.25">
      <c r="J6871">
        <v>6868</v>
      </c>
      <c r="K6871" s="43">
        <v>1.9242292294154861E-3</v>
      </c>
      <c r="L6871">
        <v>5.75991045415849E-2</v>
      </c>
      <c r="M6871">
        <v>0.88576589563596275</v>
      </c>
      <c r="N6871" s="44">
        <v>0.39824214555285531</v>
      </c>
      <c r="O6871" s="161"/>
      <c r="P6871" s="162"/>
      <c r="Q6871" s="162"/>
      <c r="R6871" s="163"/>
      <c r="S6871" s="161"/>
      <c r="V6871" s="163"/>
      <c r="W6871" s="164"/>
      <c r="X6871" s="164"/>
    </row>
    <row r="6872" spans="10:24" x14ac:dyDescent="0.25">
      <c r="J6872">
        <v>6869</v>
      </c>
      <c r="K6872" s="43">
        <v>0.87160466108164192</v>
      </c>
      <c r="L6872">
        <v>0.9475137953470063</v>
      </c>
      <c r="M6872">
        <v>0.67155187443888043</v>
      </c>
      <c r="N6872" s="44">
        <v>0.15066832833865962</v>
      </c>
      <c r="O6872" s="161"/>
      <c r="P6872" s="162"/>
      <c r="Q6872" s="162"/>
      <c r="R6872" s="163"/>
      <c r="S6872" s="161"/>
      <c r="V6872" s="163"/>
      <c r="W6872" s="164"/>
      <c r="X6872" s="164"/>
    </row>
    <row r="6873" spans="10:24" x14ac:dyDescent="0.25">
      <c r="J6873">
        <v>6870</v>
      </c>
      <c r="K6873" s="43">
        <v>0.31708095818616289</v>
      </c>
      <c r="L6873">
        <v>0.29536572754046952</v>
      </c>
      <c r="M6873">
        <v>0.25674375921369064</v>
      </c>
      <c r="N6873" s="44">
        <v>0.85006752950143449</v>
      </c>
      <c r="O6873" s="161"/>
      <c r="P6873" s="162"/>
      <c r="Q6873" s="162"/>
      <c r="R6873" s="163"/>
      <c r="S6873" s="161"/>
      <c r="V6873" s="163"/>
      <c r="W6873" s="164"/>
      <c r="X6873" s="164"/>
    </row>
    <row r="6874" spans="10:24" x14ac:dyDescent="0.25">
      <c r="J6874">
        <v>6871</v>
      </c>
      <c r="K6874" s="43">
        <v>0.29542545402425457</v>
      </c>
      <c r="L6874">
        <v>0.30250516982970899</v>
      </c>
      <c r="M6874">
        <v>0.95601740907313226</v>
      </c>
      <c r="N6874" s="44">
        <v>0.10110674142625742</v>
      </c>
      <c r="O6874" s="161"/>
      <c r="P6874" s="162"/>
      <c r="Q6874" s="162"/>
      <c r="R6874" s="163"/>
      <c r="S6874" s="161"/>
      <c r="V6874" s="163"/>
      <c r="W6874" s="164"/>
      <c r="X6874" s="164"/>
    </row>
    <row r="6875" spans="10:24" x14ac:dyDescent="0.25">
      <c r="J6875">
        <v>6872</v>
      </c>
      <c r="K6875" s="43">
        <v>0.28106324235570956</v>
      </c>
      <c r="L6875">
        <v>0.78402546118036165</v>
      </c>
      <c r="M6875">
        <v>0.90644398547247995</v>
      </c>
      <c r="N6875" s="44">
        <v>0.60654506892069804</v>
      </c>
      <c r="O6875" s="161"/>
      <c r="P6875" s="162"/>
      <c r="Q6875" s="162"/>
      <c r="R6875" s="163"/>
      <c r="S6875" s="161"/>
      <c r="V6875" s="163"/>
      <c r="W6875" s="164"/>
      <c r="X6875" s="164"/>
    </row>
    <row r="6876" spans="10:24" x14ac:dyDescent="0.25">
      <c r="J6876">
        <v>6873</v>
      </c>
      <c r="K6876" s="43">
        <v>3.7772795622764255E-2</v>
      </c>
      <c r="L6876">
        <v>0.56231748295713835</v>
      </c>
      <c r="M6876">
        <v>0.79049835662285306</v>
      </c>
      <c r="N6876" s="44">
        <v>0.8522345470328363</v>
      </c>
      <c r="O6876" s="161"/>
      <c r="P6876" s="162"/>
      <c r="Q6876" s="162"/>
      <c r="R6876" s="163"/>
      <c r="S6876" s="161"/>
      <c r="V6876" s="163"/>
      <c r="W6876" s="164"/>
      <c r="X6876" s="164"/>
    </row>
    <row r="6877" spans="10:24" x14ac:dyDescent="0.25">
      <c r="J6877">
        <v>6874</v>
      </c>
      <c r="K6877" s="43">
        <v>0.18194062443496528</v>
      </c>
      <c r="L6877">
        <v>0.82570248030386728</v>
      </c>
      <c r="M6877">
        <v>0.65699933073475802</v>
      </c>
      <c r="N6877" s="44">
        <v>0.86144970343414873</v>
      </c>
      <c r="O6877" s="161"/>
      <c r="P6877" s="162"/>
      <c r="Q6877" s="162"/>
      <c r="R6877" s="163"/>
      <c r="S6877" s="161"/>
      <c r="V6877" s="163"/>
      <c r="W6877" s="164"/>
      <c r="X6877" s="164"/>
    </row>
    <row r="6878" spans="10:24" x14ac:dyDescent="0.25">
      <c r="J6878">
        <v>6875</v>
      </c>
      <c r="K6878" s="43">
        <v>0.64584872082694644</v>
      </c>
      <c r="L6878">
        <v>0.77722725481891985</v>
      </c>
      <c r="M6878">
        <v>0.48622583823119092</v>
      </c>
      <c r="N6878" s="44">
        <v>0.59246176856141408</v>
      </c>
      <c r="O6878" s="161"/>
      <c r="P6878" s="162"/>
      <c r="Q6878" s="162"/>
      <c r="R6878" s="163"/>
      <c r="S6878" s="161"/>
      <c r="V6878" s="163"/>
      <c r="W6878" s="164"/>
      <c r="X6878" s="164"/>
    </row>
    <row r="6879" spans="10:24" x14ac:dyDescent="0.25">
      <c r="J6879">
        <v>6876</v>
      </c>
      <c r="K6879" s="43">
        <v>0.16071589332874681</v>
      </c>
      <c r="L6879">
        <v>0.87210359844293361</v>
      </c>
      <c r="M6879">
        <v>0.65070615412983668</v>
      </c>
      <c r="N6879" s="44">
        <v>0.82387426874666481</v>
      </c>
      <c r="O6879" s="161"/>
      <c r="P6879" s="162"/>
      <c r="Q6879" s="162"/>
      <c r="R6879" s="163"/>
      <c r="S6879" s="161"/>
      <c r="V6879" s="163"/>
      <c r="W6879" s="164"/>
      <c r="X6879" s="164"/>
    </row>
    <row r="6880" spans="10:24" x14ac:dyDescent="0.25">
      <c r="J6880">
        <v>6877</v>
      </c>
      <c r="K6880" s="43">
        <v>0.60006852483485629</v>
      </c>
      <c r="L6880">
        <v>0.42062693102108273</v>
      </c>
      <c r="M6880">
        <v>0.94016978184439459</v>
      </c>
      <c r="N6880" s="44">
        <v>3.9706767174869873E-2</v>
      </c>
      <c r="O6880" s="161"/>
      <c r="P6880" s="162"/>
      <c r="Q6880" s="162"/>
      <c r="R6880" s="163"/>
      <c r="S6880" s="161"/>
      <c r="V6880" s="163"/>
      <c r="W6880" s="164"/>
      <c r="X6880" s="164"/>
    </row>
    <row r="6881" spans="10:24" x14ac:dyDescent="0.25">
      <c r="J6881">
        <v>6878</v>
      </c>
      <c r="K6881" s="43">
        <v>0.51715408186880396</v>
      </c>
      <c r="L6881">
        <v>0.41175635420200585</v>
      </c>
      <c r="M6881">
        <v>0.69248182550470416</v>
      </c>
      <c r="N6881" s="44">
        <v>0.1257870493576807</v>
      </c>
      <c r="O6881" s="161"/>
      <c r="P6881" s="162"/>
      <c r="Q6881" s="162"/>
      <c r="R6881" s="163"/>
      <c r="S6881" s="161"/>
      <c r="V6881" s="163"/>
      <c r="W6881" s="164"/>
      <c r="X6881" s="164"/>
    </row>
    <row r="6882" spans="10:24" x14ac:dyDescent="0.25">
      <c r="J6882">
        <v>6879</v>
      </c>
      <c r="K6882" s="43">
        <v>0.42330098138588357</v>
      </c>
      <c r="L6882">
        <v>0.45845861090123585</v>
      </c>
      <c r="M6882">
        <v>4.7607069113772771E-2</v>
      </c>
      <c r="N6882" s="44">
        <v>0.90629005814942043</v>
      </c>
      <c r="O6882" s="161"/>
      <c r="P6882" s="162"/>
      <c r="Q6882" s="162"/>
      <c r="R6882" s="163"/>
      <c r="S6882" s="161"/>
      <c r="V6882" s="163"/>
      <c r="W6882" s="164"/>
      <c r="X6882" s="164"/>
    </row>
    <row r="6883" spans="10:24" x14ac:dyDescent="0.25">
      <c r="J6883">
        <v>6880</v>
      </c>
      <c r="K6883" s="43">
        <v>0.89700114570560352</v>
      </c>
      <c r="L6883">
        <v>0.46409737018210107</v>
      </c>
      <c r="M6883">
        <v>0.41796757990550393</v>
      </c>
      <c r="N6883" s="44">
        <v>0.27769316594939775</v>
      </c>
      <c r="O6883" s="161"/>
      <c r="P6883" s="162"/>
      <c r="Q6883" s="162"/>
      <c r="R6883" s="163"/>
      <c r="S6883" s="161"/>
      <c r="V6883" s="163"/>
      <c r="W6883" s="164"/>
      <c r="X6883" s="164"/>
    </row>
    <row r="6884" spans="10:24" x14ac:dyDescent="0.25">
      <c r="J6884">
        <v>6881</v>
      </c>
      <c r="K6884" s="43">
        <v>0.2294411798525664</v>
      </c>
      <c r="L6884">
        <v>0.39219311386155409</v>
      </c>
      <c r="M6884">
        <v>0.64596985993196265</v>
      </c>
      <c r="N6884" s="44">
        <v>8.4336926157985381E-2</v>
      </c>
      <c r="O6884" s="161"/>
      <c r="P6884" s="162"/>
      <c r="Q6884" s="162"/>
      <c r="R6884" s="163"/>
      <c r="S6884" s="161"/>
      <c r="V6884" s="163"/>
      <c r="W6884" s="164"/>
      <c r="X6884" s="164"/>
    </row>
    <row r="6885" spans="10:24" x14ac:dyDescent="0.25">
      <c r="J6885">
        <v>6882</v>
      </c>
      <c r="K6885" s="43">
        <v>0.24666284790166382</v>
      </c>
      <c r="L6885">
        <v>0.78855822303115208</v>
      </c>
      <c r="M6885">
        <v>0.57889844170150506</v>
      </c>
      <c r="N6885" s="44">
        <v>0.79954095881267184</v>
      </c>
      <c r="O6885" s="161"/>
      <c r="P6885" s="162"/>
      <c r="Q6885" s="162"/>
      <c r="R6885" s="163"/>
      <c r="S6885" s="161"/>
      <c r="V6885" s="163"/>
      <c r="W6885" s="164"/>
      <c r="X6885" s="164"/>
    </row>
    <row r="6886" spans="10:24" x14ac:dyDescent="0.25">
      <c r="J6886">
        <v>6883</v>
      </c>
      <c r="K6886" s="43">
        <v>0.30045316480961615</v>
      </c>
      <c r="L6886">
        <v>0.72974879040439056</v>
      </c>
      <c r="M6886">
        <v>0.81980637101329845</v>
      </c>
      <c r="N6886" s="44">
        <v>0.55188509339125624</v>
      </c>
      <c r="O6886" s="161"/>
      <c r="P6886" s="162"/>
      <c r="Q6886" s="162"/>
      <c r="R6886" s="163"/>
      <c r="S6886" s="161"/>
      <c r="V6886" s="163"/>
      <c r="W6886" s="164"/>
      <c r="X6886" s="164"/>
    </row>
    <row r="6887" spans="10:24" x14ac:dyDescent="0.25">
      <c r="J6887">
        <v>6884</v>
      </c>
      <c r="K6887" s="43">
        <v>0.27117872637973117</v>
      </c>
      <c r="L6887">
        <v>0.40502484878184519</v>
      </c>
      <c r="M6887">
        <v>0.33566762961869634</v>
      </c>
      <c r="N6887" s="44">
        <v>4.1568938521801102E-2</v>
      </c>
      <c r="O6887" s="161"/>
      <c r="P6887" s="162"/>
      <c r="Q6887" s="162"/>
      <c r="R6887" s="163"/>
      <c r="S6887" s="161"/>
      <c r="V6887" s="163"/>
      <c r="W6887" s="164"/>
      <c r="X6887" s="164"/>
    </row>
    <row r="6888" spans="10:24" x14ac:dyDescent="0.25">
      <c r="J6888">
        <v>6885</v>
      </c>
      <c r="K6888" s="43">
        <v>0.28681475943321377</v>
      </c>
      <c r="L6888">
        <v>0.88970024450371132</v>
      </c>
      <c r="M6888">
        <v>0.9619725089732275</v>
      </c>
      <c r="N6888" s="44">
        <v>0.74913359459025397</v>
      </c>
      <c r="O6888" s="161"/>
      <c r="P6888" s="162"/>
      <c r="Q6888" s="162"/>
      <c r="R6888" s="163"/>
      <c r="S6888" s="161"/>
      <c r="V6888" s="163"/>
      <c r="W6888" s="164"/>
      <c r="X6888" s="164"/>
    </row>
    <row r="6889" spans="10:24" x14ac:dyDescent="0.25">
      <c r="J6889">
        <v>6886</v>
      </c>
      <c r="K6889" s="43">
        <v>0.21945034077310077</v>
      </c>
      <c r="L6889">
        <v>0.8165040748430622</v>
      </c>
      <c r="M6889">
        <v>0.3692339002966879</v>
      </c>
      <c r="N6889" s="44">
        <v>0.7384410054550975</v>
      </c>
      <c r="O6889" s="161"/>
      <c r="P6889" s="162"/>
      <c r="Q6889" s="162"/>
      <c r="R6889" s="163"/>
      <c r="S6889" s="161"/>
      <c r="V6889" s="163"/>
      <c r="W6889" s="164"/>
      <c r="X6889" s="164"/>
    </row>
    <row r="6890" spans="10:24" x14ac:dyDescent="0.25">
      <c r="J6890">
        <v>6887</v>
      </c>
      <c r="K6890" s="43">
        <v>3.3213339638038963E-2</v>
      </c>
      <c r="L6890">
        <v>0.97904905798219133</v>
      </c>
      <c r="M6890">
        <v>0.18891290182359277</v>
      </c>
      <c r="N6890" s="44">
        <v>0.60445869174381173</v>
      </c>
      <c r="O6890" s="161"/>
      <c r="P6890" s="162"/>
      <c r="Q6890" s="162"/>
      <c r="R6890" s="163"/>
      <c r="S6890" s="161"/>
      <c r="V6890" s="163"/>
      <c r="W6890" s="164"/>
      <c r="X6890" s="164"/>
    </row>
    <row r="6891" spans="10:24" x14ac:dyDescent="0.25">
      <c r="J6891">
        <v>6888</v>
      </c>
      <c r="K6891" s="43">
        <v>0.21221128754584839</v>
      </c>
      <c r="L6891">
        <v>0.64764279984056838</v>
      </c>
      <c r="M6891">
        <v>0.19190193041191606</v>
      </c>
      <c r="N6891" s="44">
        <v>0.60847354710112689</v>
      </c>
      <c r="O6891" s="161"/>
      <c r="P6891" s="162"/>
      <c r="Q6891" s="162"/>
      <c r="R6891" s="163"/>
      <c r="S6891" s="161"/>
      <c r="V6891" s="163"/>
      <c r="W6891" s="164"/>
      <c r="X6891" s="164"/>
    </row>
    <row r="6892" spans="10:24" x14ac:dyDescent="0.25">
      <c r="J6892">
        <v>6889</v>
      </c>
      <c r="K6892" s="43">
        <v>0.75889820666459473</v>
      </c>
      <c r="L6892">
        <v>0.62150419971894089</v>
      </c>
      <c r="M6892">
        <v>0.94151348825806336</v>
      </c>
      <c r="N6892" s="44">
        <v>0.12418665214866798</v>
      </c>
      <c r="O6892" s="161"/>
      <c r="P6892" s="162"/>
      <c r="Q6892" s="162"/>
      <c r="R6892" s="163"/>
      <c r="S6892" s="161"/>
      <c r="V6892" s="163"/>
      <c r="W6892" s="164"/>
      <c r="X6892" s="164"/>
    </row>
    <row r="6893" spans="10:24" x14ac:dyDescent="0.25">
      <c r="J6893">
        <v>6890</v>
      </c>
      <c r="K6893" s="43">
        <v>0.85063048986203216</v>
      </c>
      <c r="L6893">
        <v>0.37693383991461582</v>
      </c>
      <c r="M6893">
        <v>0.37295910878249294</v>
      </c>
      <c r="N6893" s="44">
        <v>0.42202334621179505</v>
      </c>
      <c r="O6893" s="161"/>
      <c r="P6893" s="162"/>
      <c r="Q6893" s="162"/>
      <c r="R6893" s="163"/>
      <c r="S6893" s="161"/>
      <c r="V6893" s="163"/>
      <c r="W6893" s="164"/>
      <c r="X6893" s="164"/>
    </row>
    <row r="6894" spans="10:24" x14ac:dyDescent="0.25">
      <c r="J6894">
        <v>6891</v>
      </c>
      <c r="K6894" s="43">
        <v>0.4811768075772962</v>
      </c>
      <c r="L6894">
        <v>0.41722659503765136</v>
      </c>
      <c r="M6894">
        <v>0.4856004676457123</v>
      </c>
      <c r="N6894" s="44">
        <v>0.93109538239681433</v>
      </c>
      <c r="O6894" s="161"/>
      <c r="P6894" s="162"/>
      <c r="Q6894" s="162"/>
      <c r="R6894" s="163"/>
      <c r="S6894" s="161"/>
      <c r="V6894" s="163"/>
      <c r="W6894" s="164"/>
      <c r="X6894" s="164"/>
    </row>
    <row r="6895" spans="10:24" x14ac:dyDescent="0.25">
      <c r="J6895">
        <v>6892</v>
      </c>
      <c r="K6895" s="43">
        <v>0.25558605758202424</v>
      </c>
      <c r="L6895">
        <v>1.369194082855929E-2</v>
      </c>
      <c r="M6895">
        <v>5.6613690379257009E-2</v>
      </c>
      <c r="N6895" s="44">
        <v>0.85713117319403009</v>
      </c>
      <c r="O6895" s="161"/>
      <c r="P6895" s="162"/>
      <c r="Q6895" s="162"/>
      <c r="R6895" s="163"/>
      <c r="S6895" s="161"/>
      <c r="V6895" s="163"/>
      <c r="W6895" s="164"/>
      <c r="X6895" s="164"/>
    </row>
    <row r="6896" spans="10:24" x14ac:dyDescent="0.25">
      <c r="J6896">
        <v>6893</v>
      </c>
      <c r="K6896" s="43">
        <v>0.64953566095431992</v>
      </c>
      <c r="L6896">
        <v>5.5695677637152663E-2</v>
      </c>
      <c r="M6896">
        <v>0.41350692155226532</v>
      </c>
      <c r="N6896" s="44">
        <v>9.1034293093735341E-2</v>
      </c>
      <c r="O6896" s="161"/>
      <c r="P6896" s="162"/>
      <c r="Q6896" s="162"/>
      <c r="R6896" s="163"/>
      <c r="S6896" s="161"/>
      <c r="V6896" s="163"/>
      <c r="W6896" s="164"/>
      <c r="X6896" s="164"/>
    </row>
    <row r="6897" spans="10:24" x14ac:dyDescent="0.25">
      <c r="J6897">
        <v>6894</v>
      </c>
      <c r="K6897" s="43">
        <v>0.7918707444663371</v>
      </c>
      <c r="L6897">
        <v>0.33919134507054316</v>
      </c>
      <c r="M6897">
        <v>0.91840839761834336</v>
      </c>
      <c r="N6897" s="44">
        <v>4.8432739559341242E-2</v>
      </c>
      <c r="O6897" s="161"/>
      <c r="P6897" s="162"/>
      <c r="Q6897" s="162"/>
      <c r="R6897" s="163"/>
      <c r="S6897" s="161"/>
      <c r="V6897" s="163"/>
      <c r="W6897" s="164"/>
      <c r="X6897" s="164"/>
    </row>
    <row r="6898" spans="10:24" x14ac:dyDescent="0.25">
      <c r="J6898">
        <v>6895</v>
      </c>
      <c r="K6898" s="43">
        <v>5.0920078134498836E-2</v>
      </c>
      <c r="L6898">
        <v>3.820671120617003E-2</v>
      </c>
      <c r="M6898">
        <v>0.7551135191473124</v>
      </c>
      <c r="N6898" s="44">
        <v>0.75162103758061583</v>
      </c>
      <c r="O6898" s="161"/>
      <c r="P6898" s="162"/>
      <c r="Q6898" s="162"/>
      <c r="R6898" s="163"/>
      <c r="S6898" s="161"/>
      <c r="V6898" s="163"/>
      <c r="W6898" s="164"/>
      <c r="X6898" s="164"/>
    </row>
    <row r="6899" spans="10:24" x14ac:dyDescent="0.25">
      <c r="J6899">
        <v>6896</v>
      </c>
      <c r="K6899" s="43">
        <v>0.73880384927805953</v>
      </c>
      <c r="L6899">
        <v>0.82727598395237933</v>
      </c>
      <c r="M6899">
        <v>0.1733678823478445</v>
      </c>
      <c r="N6899" s="44">
        <v>0.5087912348423751</v>
      </c>
      <c r="O6899" s="161"/>
      <c r="P6899" s="162"/>
      <c r="Q6899" s="162"/>
      <c r="R6899" s="163"/>
      <c r="S6899" s="161"/>
      <c r="V6899" s="163"/>
      <c r="W6899" s="164"/>
      <c r="X6899" s="164"/>
    </row>
    <row r="6900" spans="10:24" x14ac:dyDescent="0.25">
      <c r="J6900">
        <v>6897</v>
      </c>
      <c r="K6900" s="43">
        <v>0.38901197765689643</v>
      </c>
      <c r="L6900">
        <v>0.71701591700499212</v>
      </c>
      <c r="M6900">
        <v>0.2394306169437932</v>
      </c>
      <c r="N6900" s="44">
        <v>0.64064781834518003</v>
      </c>
      <c r="O6900" s="161"/>
      <c r="P6900" s="162"/>
      <c r="Q6900" s="162"/>
      <c r="R6900" s="163"/>
      <c r="S6900" s="161"/>
      <c r="V6900" s="163"/>
      <c r="W6900" s="164"/>
      <c r="X6900" s="164"/>
    </row>
    <row r="6901" spans="10:24" x14ac:dyDescent="0.25">
      <c r="J6901">
        <v>6898</v>
      </c>
      <c r="K6901" s="43">
        <v>0.45418239015381845</v>
      </c>
      <c r="L6901">
        <v>0.19303806020331593</v>
      </c>
      <c r="M6901">
        <v>0.50259743682019065</v>
      </c>
      <c r="N6901" s="44">
        <v>0.22604120683242068</v>
      </c>
      <c r="O6901" s="161"/>
      <c r="P6901" s="162"/>
      <c r="Q6901" s="162"/>
      <c r="R6901" s="163"/>
      <c r="S6901" s="161"/>
      <c r="V6901" s="163"/>
      <c r="W6901" s="164"/>
      <c r="X6901" s="164"/>
    </row>
    <row r="6902" spans="10:24" x14ac:dyDescent="0.25">
      <c r="J6902">
        <v>6899</v>
      </c>
      <c r="K6902" s="43">
        <v>0.2672582808455416</v>
      </c>
      <c r="L6902">
        <v>0.68543272157801727</v>
      </c>
      <c r="M6902">
        <v>0.81205646800583842</v>
      </c>
      <c r="N6902" s="44">
        <v>0.8059833295162504</v>
      </c>
      <c r="O6902" s="161"/>
      <c r="P6902" s="162"/>
      <c r="Q6902" s="162"/>
      <c r="R6902" s="163"/>
      <c r="S6902" s="161"/>
      <c r="V6902" s="163"/>
      <c r="W6902" s="164"/>
      <c r="X6902" s="164"/>
    </row>
    <row r="6903" spans="10:24" x14ac:dyDescent="0.25">
      <c r="J6903">
        <v>6900</v>
      </c>
      <c r="K6903" s="43">
        <v>0.27664265303467761</v>
      </c>
      <c r="L6903">
        <v>0.76816721017271694</v>
      </c>
      <c r="M6903">
        <v>0.86289262649748966</v>
      </c>
      <c r="N6903" s="44">
        <v>0.41464927962489351</v>
      </c>
      <c r="O6903" s="161"/>
      <c r="P6903" s="162"/>
      <c r="Q6903" s="162"/>
      <c r="R6903" s="163"/>
      <c r="S6903" s="161"/>
      <c r="V6903" s="163"/>
      <c r="W6903" s="164"/>
      <c r="X6903" s="164"/>
    </row>
    <row r="6904" spans="10:24" x14ac:dyDescent="0.25">
      <c r="J6904">
        <v>6901</v>
      </c>
      <c r="K6904" s="43">
        <v>0.40740146897184337</v>
      </c>
      <c r="L6904">
        <v>0.49222669532469632</v>
      </c>
      <c r="M6904">
        <v>0.7701853094138682</v>
      </c>
      <c r="N6904" s="44">
        <v>3.2005038755554271E-2</v>
      </c>
      <c r="O6904" s="161"/>
      <c r="P6904" s="162"/>
      <c r="Q6904" s="162"/>
      <c r="R6904" s="163"/>
      <c r="S6904" s="161"/>
      <c r="V6904" s="163"/>
      <c r="W6904" s="164"/>
      <c r="X6904" s="164"/>
    </row>
    <row r="6905" spans="10:24" x14ac:dyDescent="0.25">
      <c r="J6905">
        <v>6902</v>
      </c>
      <c r="K6905" s="43">
        <v>2.4686769025231259E-2</v>
      </c>
      <c r="L6905">
        <v>0.84957669666310742</v>
      </c>
      <c r="M6905">
        <v>9.9774096896699582E-2</v>
      </c>
      <c r="N6905" s="44">
        <v>7.8555846899020954E-2</v>
      </c>
      <c r="O6905" s="161"/>
      <c r="P6905" s="162"/>
      <c r="Q6905" s="162"/>
      <c r="R6905" s="163"/>
      <c r="S6905" s="161"/>
      <c r="V6905" s="163"/>
      <c r="W6905" s="164"/>
      <c r="X6905" s="164"/>
    </row>
    <row r="6906" spans="10:24" x14ac:dyDescent="0.25">
      <c r="J6906">
        <v>6903</v>
      </c>
      <c r="K6906" s="43">
        <v>0.35532152097103553</v>
      </c>
      <c r="L6906">
        <v>0.65750266839694549</v>
      </c>
      <c r="M6906">
        <v>0.53291077204657011</v>
      </c>
      <c r="N6906" s="44">
        <v>9.5766619716960988E-2</v>
      </c>
      <c r="O6906" s="161"/>
      <c r="P6906" s="162"/>
      <c r="Q6906" s="162"/>
      <c r="R6906" s="163"/>
      <c r="S6906" s="161"/>
      <c r="V6906" s="163"/>
      <c r="W6906" s="164"/>
      <c r="X6906" s="164"/>
    </row>
    <row r="6907" spans="10:24" x14ac:dyDescent="0.25">
      <c r="J6907">
        <v>6904</v>
      </c>
      <c r="K6907" s="43">
        <v>0.72108863896060427</v>
      </c>
      <c r="L6907">
        <v>0.32915531159060307</v>
      </c>
      <c r="M6907">
        <v>0.94634237378944053</v>
      </c>
      <c r="N6907" s="44">
        <v>0.76495016647226732</v>
      </c>
      <c r="O6907" s="161"/>
      <c r="P6907" s="162"/>
      <c r="Q6907" s="162"/>
      <c r="R6907" s="163"/>
      <c r="S6907" s="161"/>
      <c r="V6907" s="163"/>
      <c r="W6907" s="164"/>
      <c r="X6907" s="164"/>
    </row>
    <row r="6908" spans="10:24" x14ac:dyDescent="0.25">
      <c r="J6908">
        <v>6905</v>
      </c>
      <c r="K6908" s="43">
        <v>0.17506097591539893</v>
      </c>
      <c r="L6908">
        <v>9.3697249284602435E-2</v>
      </c>
      <c r="M6908">
        <v>0.70125234444299189</v>
      </c>
      <c r="N6908" s="44">
        <v>0.27807284817439737</v>
      </c>
      <c r="O6908" s="161"/>
      <c r="P6908" s="162"/>
      <c r="Q6908" s="162"/>
      <c r="R6908" s="163"/>
      <c r="S6908" s="161"/>
      <c r="V6908" s="163"/>
      <c r="W6908" s="164"/>
      <c r="X6908" s="164"/>
    </row>
    <row r="6909" spans="10:24" x14ac:dyDescent="0.25">
      <c r="J6909">
        <v>6906</v>
      </c>
      <c r="K6909" s="43">
        <v>0.519360906225936</v>
      </c>
      <c r="L6909">
        <v>0.86094405055619294</v>
      </c>
      <c r="M6909">
        <v>0.47611829314074783</v>
      </c>
      <c r="N6909" s="44">
        <v>0.6457602769609968</v>
      </c>
      <c r="O6909" s="161"/>
      <c r="P6909" s="162"/>
      <c r="Q6909" s="162"/>
      <c r="R6909" s="163"/>
      <c r="S6909" s="161"/>
      <c r="V6909" s="163"/>
      <c r="W6909" s="164"/>
      <c r="X6909" s="164"/>
    </row>
    <row r="6910" spans="10:24" x14ac:dyDescent="0.25">
      <c r="J6910">
        <v>6907</v>
      </c>
      <c r="K6910" s="43">
        <v>0.64617469207865763</v>
      </c>
      <c r="L6910">
        <v>0.5619177239706874</v>
      </c>
      <c r="M6910">
        <v>0.2132931027816205</v>
      </c>
      <c r="N6910" s="44">
        <v>0.32373218350139066</v>
      </c>
      <c r="O6910" s="161"/>
      <c r="P6910" s="162"/>
      <c r="Q6910" s="162"/>
      <c r="R6910" s="163"/>
      <c r="S6910" s="161"/>
      <c r="V6910" s="163"/>
      <c r="W6910" s="164"/>
      <c r="X6910" s="164"/>
    </row>
    <row r="6911" spans="10:24" x14ac:dyDescent="0.25">
      <c r="J6911">
        <v>6908</v>
      </c>
      <c r="K6911" s="43">
        <v>0.43118876732522105</v>
      </c>
      <c r="L6911">
        <v>0.16738473986128899</v>
      </c>
      <c r="M6911">
        <v>0.66880231792553446</v>
      </c>
      <c r="N6911" s="44">
        <v>0.53383775416658152</v>
      </c>
      <c r="O6911" s="161"/>
      <c r="P6911" s="162"/>
      <c r="Q6911" s="162"/>
      <c r="R6911" s="163"/>
      <c r="S6911" s="161"/>
      <c r="V6911" s="163"/>
      <c r="W6911" s="164"/>
      <c r="X6911" s="164"/>
    </row>
    <row r="6912" spans="10:24" x14ac:dyDescent="0.25">
      <c r="J6912">
        <v>6909</v>
      </c>
      <c r="K6912" s="43">
        <v>0.68163655080819296</v>
      </c>
      <c r="L6912">
        <v>0.76912363730399191</v>
      </c>
      <c r="M6912">
        <v>6.1396346487258224E-2</v>
      </c>
      <c r="N6912" s="44">
        <v>0.81698058982703325</v>
      </c>
      <c r="O6912" s="161"/>
      <c r="P6912" s="162"/>
      <c r="Q6912" s="162"/>
      <c r="R6912" s="163"/>
      <c r="S6912" s="161"/>
      <c r="V6912" s="163"/>
      <c r="W6912" s="164"/>
      <c r="X6912" s="164"/>
    </row>
    <row r="6913" spans="10:24" x14ac:dyDescent="0.25">
      <c r="J6913">
        <v>6910</v>
      </c>
      <c r="K6913" s="43">
        <v>0.23682639802662564</v>
      </c>
      <c r="L6913">
        <v>0.80490347440417687</v>
      </c>
      <c r="M6913">
        <v>0.46872885933479369</v>
      </c>
      <c r="N6913" s="44">
        <v>8.9953376496758275E-2</v>
      </c>
      <c r="O6913" s="161"/>
      <c r="P6913" s="162"/>
      <c r="Q6913" s="162"/>
      <c r="R6913" s="163"/>
      <c r="S6913" s="161"/>
      <c r="V6913" s="163"/>
      <c r="W6913" s="164"/>
      <c r="X6913" s="164"/>
    </row>
    <row r="6914" spans="10:24" x14ac:dyDescent="0.25">
      <c r="J6914">
        <v>6911</v>
      </c>
      <c r="K6914" s="43">
        <v>0.94557808261599241</v>
      </c>
      <c r="L6914">
        <v>0.59517489482888586</v>
      </c>
      <c r="M6914">
        <v>0.78141085376591213</v>
      </c>
      <c r="N6914" s="44">
        <v>0.97716450946387923</v>
      </c>
      <c r="O6914" s="161"/>
      <c r="P6914" s="162"/>
      <c r="Q6914" s="162"/>
      <c r="R6914" s="163"/>
      <c r="S6914" s="161"/>
      <c r="V6914" s="163"/>
      <c r="W6914" s="164"/>
      <c r="X6914" s="164"/>
    </row>
    <row r="6915" spans="10:24" x14ac:dyDescent="0.25">
      <c r="J6915">
        <v>6912</v>
      </c>
      <c r="K6915" s="43">
        <v>0.59068140715061046</v>
      </c>
      <c r="L6915">
        <v>0.55052579437460836</v>
      </c>
      <c r="M6915">
        <v>7.1637740145370166E-2</v>
      </c>
      <c r="N6915" s="44">
        <v>0.44533967727593393</v>
      </c>
      <c r="O6915" s="161"/>
      <c r="P6915" s="162"/>
      <c r="Q6915" s="162"/>
      <c r="R6915" s="163"/>
      <c r="S6915" s="161"/>
      <c r="V6915" s="163"/>
      <c r="W6915" s="164"/>
      <c r="X6915" s="164"/>
    </row>
    <row r="6916" spans="10:24" x14ac:dyDescent="0.25">
      <c r="J6916">
        <v>6913</v>
      </c>
      <c r="K6916" s="43">
        <v>0.43421710961057192</v>
      </c>
      <c r="L6916">
        <v>0.71369798156034503</v>
      </c>
      <c r="M6916">
        <v>0.3943032748718972</v>
      </c>
      <c r="N6916" s="44">
        <v>8.6201573618426619E-2</v>
      </c>
      <c r="O6916" s="161"/>
      <c r="P6916" s="162"/>
      <c r="Q6916" s="162"/>
      <c r="R6916" s="163"/>
      <c r="S6916" s="161"/>
      <c r="V6916" s="163"/>
      <c r="W6916" s="164"/>
      <c r="X6916" s="164"/>
    </row>
    <row r="6917" spans="10:24" x14ac:dyDescent="0.25">
      <c r="J6917">
        <v>6914</v>
      </c>
      <c r="K6917" s="43">
        <v>0.83288900241279085</v>
      </c>
      <c r="L6917">
        <v>0.92954566599198729</v>
      </c>
      <c r="M6917">
        <v>0.74284721827619804</v>
      </c>
      <c r="N6917" s="44">
        <v>0.4699825722533385</v>
      </c>
      <c r="O6917" s="161"/>
      <c r="P6917" s="162"/>
      <c r="Q6917" s="162"/>
      <c r="R6917" s="163"/>
      <c r="S6917" s="161"/>
      <c r="V6917" s="163"/>
      <c r="W6917" s="164"/>
      <c r="X6917" s="164"/>
    </row>
    <row r="6918" spans="10:24" x14ac:dyDescent="0.25">
      <c r="J6918">
        <v>6915</v>
      </c>
      <c r="K6918" s="43">
        <v>0.94071526200137834</v>
      </c>
      <c r="L6918">
        <v>0.10675249497142936</v>
      </c>
      <c r="M6918">
        <v>0.28620904669844371</v>
      </c>
      <c r="N6918" s="44">
        <v>0.90269108452925428</v>
      </c>
      <c r="O6918" s="161"/>
      <c r="P6918" s="162"/>
      <c r="Q6918" s="162"/>
      <c r="R6918" s="163"/>
      <c r="S6918" s="161"/>
      <c r="V6918" s="163"/>
      <c r="W6918" s="164"/>
      <c r="X6918" s="164"/>
    </row>
    <row r="6919" spans="10:24" x14ac:dyDescent="0.25">
      <c r="J6919">
        <v>6916</v>
      </c>
      <c r="K6919" s="43">
        <v>0.65720543008337451</v>
      </c>
      <c r="L6919">
        <v>0.59233002994912265</v>
      </c>
      <c r="M6919">
        <v>0.14465632101191839</v>
      </c>
      <c r="N6919" s="44">
        <v>0.59312128467024028</v>
      </c>
      <c r="O6919" s="161"/>
      <c r="P6919" s="162"/>
      <c r="Q6919" s="162"/>
      <c r="R6919" s="163"/>
      <c r="S6919" s="161"/>
      <c r="V6919" s="163"/>
      <c r="W6919" s="164"/>
      <c r="X6919" s="164"/>
    </row>
    <row r="6920" spans="10:24" x14ac:dyDescent="0.25">
      <c r="J6920">
        <v>6917</v>
      </c>
      <c r="K6920" s="43">
        <v>0.84881052705025739</v>
      </c>
      <c r="L6920">
        <v>0.22779722709900496</v>
      </c>
      <c r="M6920">
        <v>0.76836882965084974</v>
      </c>
      <c r="N6920" s="44">
        <v>0.42613248651982794</v>
      </c>
      <c r="O6920" s="161"/>
      <c r="P6920" s="162"/>
      <c r="Q6920" s="162"/>
      <c r="R6920" s="163"/>
      <c r="S6920" s="161"/>
      <c r="V6920" s="163"/>
      <c r="W6920" s="164"/>
      <c r="X6920" s="164"/>
    </row>
    <row r="6921" spans="10:24" x14ac:dyDescent="0.25">
      <c r="J6921">
        <v>6918</v>
      </c>
      <c r="K6921" s="43">
        <v>0.11649255625727317</v>
      </c>
      <c r="L6921">
        <v>0.37440182653000043</v>
      </c>
      <c r="M6921">
        <v>0.49105020054989501</v>
      </c>
      <c r="N6921" s="44">
        <v>0.41485437521255786</v>
      </c>
      <c r="O6921" s="161"/>
      <c r="P6921" s="162"/>
      <c r="Q6921" s="162"/>
      <c r="R6921" s="163"/>
      <c r="S6921" s="161"/>
      <c r="V6921" s="163"/>
      <c r="W6921" s="164"/>
      <c r="X6921" s="164"/>
    </row>
    <row r="6922" spans="10:24" x14ac:dyDescent="0.25">
      <c r="J6922">
        <v>6919</v>
      </c>
      <c r="K6922" s="43">
        <v>0.90310716977181804</v>
      </c>
      <c r="L6922">
        <v>0.79398376412180804</v>
      </c>
      <c r="M6922">
        <v>0.11388303905852826</v>
      </c>
      <c r="N6922" s="44">
        <v>0.85022894454946629</v>
      </c>
      <c r="O6922" s="161"/>
      <c r="P6922" s="162"/>
      <c r="Q6922" s="162"/>
      <c r="R6922" s="163"/>
      <c r="S6922" s="161"/>
      <c r="V6922" s="163"/>
      <c r="W6922" s="164"/>
      <c r="X6922" s="164"/>
    </row>
    <row r="6923" spans="10:24" x14ac:dyDescent="0.25">
      <c r="J6923">
        <v>6920</v>
      </c>
      <c r="K6923" s="43">
        <v>0.26390779286169008</v>
      </c>
      <c r="L6923">
        <v>0.84056201791472929</v>
      </c>
      <c r="M6923">
        <v>0.27141650557546315</v>
      </c>
      <c r="N6923" s="44">
        <v>0.17139258022529691</v>
      </c>
      <c r="O6923" s="161"/>
      <c r="P6923" s="162"/>
      <c r="Q6923" s="162"/>
      <c r="R6923" s="163"/>
      <c r="S6923" s="161"/>
      <c r="V6923" s="163"/>
      <c r="W6923" s="164"/>
      <c r="X6923" s="164"/>
    </row>
    <row r="6924" spans="10:24" x14ac:dyDescent="0.25">
      <c r="J6924">
        <v>6921</v>
      </c>
      <c r="K6924" s="43">
        <v>0.73388451687169287</v>
      </c>
      <c r="L6924">
        <v>0.92142620669884545</v>
      </c>
      <c r="M6924">
        <v>0.75109196465813755</v>
      </c>
      <c r="N6924" s="44">
        <v>0.45612676010248676</v>
      </c>
      <c r="O6924" s="161"/>
      <c r="P6924" s="162"/>
      <c r="Q6924" s="162"/>
      <c r="R6924" s="163"/>
      <c r="S6924" s="161"/>
      <c r="V6924" s="163"/>
      <c r="W6924" s="164"/>
      <c r="X6924" s="164"/>
    </row>
    <row r="6925" spans="10:24" x14ac:dyDescent="0.25">
      <c r="J6925">
        <v>6922</v>
      </c>
      <c r="K6925" s="43">
        <v>0.49989434284332901</v>
      </c>
      <c r="L6925">
        <v>2.9608172363599472E-2</v>
      </c>
      <c r="M6925">
        <v>0.23071755250531656</v>
      </c>
      <c r="N6925" s="44">
        <v>0.50262320728623189</v>
      </c>
      <c r="O6925" s="161"/>
      <c r="P6925" s="162"/>
      <c r="Q6925" s="162"/>
      <c r="R6925" s="163"/>
      <c r="S6925" s="161"/>
      <c r="V6925" s="163"/>
      <c r="W6925" s="164"/>
      <c r="X6925" s="164"/>
    </row>
    <row r="6926" spans="10:24" x14ac:dyDescent="0.25">
      <c r="J6926">
        <v>6923</v>
      </c>
      <c r="K6926" s="43">
        <v>3.6067874778829001E-3</v>
      </c>
      <c r="L6926">
        <v>0.72432595503125574</v>
      </c>
      <c r="M6926">
        <v>0.93736620116759117</v>
      </c>
      <c r="N6926" s="44">
        <v>0.63169198080370481</v>
      </c>
      <c r="O6926" s="161"/>
      <c r="P6926" s="162"/>
      <c r="Q6926" s="162"/>
      <c r="R6926" s="163"/>
      <c r="S6926" s="161"/>
      <c r="V6926" s="163"/>
      <c r="W6926" s="164"/>
      <c r="X6926" s="164"/>
    </row>
    <row r="6927" spans="10:24" x14ac:dyDescent="0.25">
      <c r="J6927">
        <v>6924</v>
      </c>
      <c r="K6927" s="43">
        <v>0.75749693643919713</v>
      </c>
      <c r="L6927">
        <v>0.62466744690271214</v>
      </c>
      <c r="M6927">
        <v>0.50154026372707483</v>
      </c>
      <c r="N6927" s="44">
        <v>0.51396968471211946</v>
      </c>
      <c r="O6927" s="161"/>
      <c r="P6927" s="162"/>
      <c r="Q6927" s="162"/>
      <c r="R6927" s="163"/>
      <c r="S6927" s="161"/>
      <c r="V6927" s="163"/>
      <c r="W6927" s="164"/>
      <c r="X6927" s="164"/>
    </row>
    <row r="6928" spans="10:24" x14ac:dyDescent="0.25">
      <c r="J6928">
        <v>6925</v>
      </c>
      <c r="K6928" s="43">
        <v>0.92244986196812218</v>
      </c>
      <c r="L6928">
        <v>0.29165754586284476</v>
      </c>
      <c r="M6928">
        <v>0.67178257669957619</v>
      </c>
      <c r="N6928" s="44">
        <v>0.62958777273066391</v>
      </c>
      <c r="O6928" s="161"/>
      <c r="P6928" s="162"/>
      <c r="Q6928" s="162"/>
      <c r="R6928" s="163"/>
      <c r="S6928" s="161"/>
      <c r="V6928" s="163"/>
      <c r="W6928" s="164"/>
      <c r="X6928" s="164"/>
    </row>
    <row r="6929" spans="10:24" x14ac:dyDescent="0.25">
      <c r="J6929">
        <v>6926</v>
      </c>
      <c r="K6929" s="43">
        <v>0.28895793439222262</v>
      </c>
      <c r="L6929">
        <v>0.51760615146498035</v>
      </c>
      <c r="M6929">
        <v>0.61358475661590128</v>
      </c>
      <c r="N6929" s="44">
        <v>5.4048709990351496E-2</v>
      </c>
      <c r="O6929" s="161"/>
      <c r="P6929" s="162"/>
      <c r="Q6929" s="162"/>
      <c r="R6929" s="163"/>
      <c r="S6929" s="161"/>
      <c r="V6929" s="163"/>
      <c r="W6929" s="164"/>
      <c r="X6929" s="164"/>
    </row>
    <row r="6930" spans="10:24" x14ac:dyDescent="0.25">
      <c r="J6930">
        <v>6927</v>
      </c>
      <c r="K6930" s="43">
        <v>0.29669763365442492</v>
      </c>
      <c r="L6930">
        <v>0.81847830454875858</v>
      </c>
      <c r="M6930">
        <v>0.99962754980329427</v>
      </c>
      <c r="N6930" s="44">
        <v>4.1501858678915982E-2</v>
      </c>
      <c r="O6930" s="161"/>
      <c r="P6930" s="162"/>
      <c r="Q6930" s="162"/>
      <c r="R6930" s="163"/>
      <c r="S6930" s="161"/>
      <c r="V6930" s="163"/>
      <c r="W6930" s="164"/>
      <c r="X6930" s="164"/>
    </row>
    <row r="6931" spans="10:24" x14ac:dyDescent="0.25">
      <c r="J6931">
        <v>6928</v>
      </c>
      <c r="K6931" s="43">
        <v>0.63191411954026977</v>
      </c>
      <c r="L6931">
        <v>0.65313074640580182</v>
      </c>
      <c r="M6931">
        <v>0.48033311458462147</v>
      </c>
      <c r="N6931" s="44">
        <v>0.64111677495549135</v>
      </c>
      <c r="O6931" s="161"/>
      <c r="P6931" s="162"/>
      <c r="Q6931" s="162"/>
      <c r="R6931" s="163"/>
      <c r="S6931" s="161"/>
      <c r="V6931" s="163"/>
      <c r="W6931" s="164"/>
      <c r="X6931" s="164"/>
    </row>
    <row r="6932" spans="10:24" x14ac:dyDescent="0.25">
      <c r="J6932">
        <v>6929</v>
      </c>
      <c r="K6932" s="43">
        <v>0.37449764868433932</v>
      </c>
      <c r="L6932">
        <v>0.95257128218423659</v>
      </c>
      <c r="M6932">
        <v>0.76609219224428748</v>
      </c>
      <c r="N6932" s="44">
        <v>0.15976146909763966</v>
      </c>
      <c r="O6932" s="161"/>
      <c r="P6932" s="162"/>
      <c r="Q6932" s="162"/>
      <c r="R6932" s="163"/>
      <c r="S6932" s="161"/>
      <c r="V6932" s="163"/>
      <c r="W6932" s="164"/>
      <c r="X6932" s="164"/>
    </row>
    <row r="6933" spans="10:24" x14ac:dyDescent="0.25">
      <c r="J6933">
        <v>6930</v>
      </c>
      <c r="K6933" s="43">
        <v>0.26440439975294538</v>
      </c>
      <c r="L6933">
        <v>0.67038593817765602</v>
      </c>
      <c r="M6933">
        <v>0.66504055753232749</v>
      </c>
      <c r="N6933" s="44">
        <v>0.1050648778661758</v>
      </c>
      <c r="O6933" s="161"/>
      <c r="P6933" s="162"/>
      <c r="Q6933" s="162"/>
      <c r="R6933" s="163"/>
      <c r="S6933" s="161"/>
      <c r="V6933" s="163"/>
      <c r="W6933" s="164"/>
      <c r="X6933" s="164"/>
    </row>
    <row r="6934" spans="10:24" x14ac:dyDescent="0.25">
      <c r="J6934">
        <v>6931</v>
      </c>
      <c r="K6934" s="43">
        <v>0.62068560589134691</v>
      </c>
      <c r="L6934">
        <v>0.71068631646097191</v>
      </c>
      <c r="M6934">
        <v>8.7221742189162121E-2</v>
      </c>
      <c r="N6934" s="44">
        <v>0.62448444663841007</v>
      </c>
      <c r="O6934" s="161"/>
      <c r="P6934" s="162"/>
      <c r="Q6934" s="162"/>
      <c r="R6934" s="163"/>
      <c r="S6934" s="161"/>
      <c r="V6934" s="163"/>
      <c r="W6934" s="164"/>
      <c r="X6934" s="164"/>
    </row>
    <row r="6935" spans="10:24" x14ac:dyDescent="0.25">
      <c r="J6935">
        <v>6932</v>
      </c>
      <c r="K6935" s="43">
        <v>0.85772156685291023</v>
      </c>
      <c r="L6935">
        <v>0.61318141988708408</v>
      </c>
      <c r="M6935">
        <v>0.72121321449975173</v>
      </c>
      <c r="N6935" s="44">
        <v>0.93626026464251111</v>
      </c>
      <c r="O6935" s="161"/>
      <c r="P6935" s="162"/>
      <c r="Q6935" s="162"/>
      <c r="R6935" s="163"/>
      <c r="S6935" s="161"/>
      <c r="V6935" s="163"/>
      <c r="W6935" s="164"/>
      <c r="X6935" s="164"/>
    </row>
    <row r="6936" spans="10:24" x14ac:dyDescent="0.25">
      <c r="J6936">
        <v>6933</v>
      </c>
      <c r="K6936" s="43">
        <v>0.6278292817293829</v>
      </c>
      <c r="L6936">
        <v>0.25577011339019129</v>
      </c>
      <c r="M6936">
        <v>0.41253509516810993</v>
      </c>
      <c r="N6936" s="44">
        <v>0.31883470174735906</v>
      </c>
      <c r="O6936" s="161"/>
      <c r="P6936" s="162"/>
      <c r="Q6936" s="162"/>
      <c r="R6936" s="163"/>
      <c r="S6936" s="161"/>
      <c r="V6936" s="163"/>
      <c r="W6936" s="164"/>
      <c r="X6936" s="164"/>
    </row>
    <row r="6937" spans="10:24" x14ac:dyDescent="0.25">
      <c r="J6937">
        <v>6934</v>
      </c>
      <c r="K6937" s="43">
        <v>0.96896901979395267</v>
      </c>
      <c r="L6937">
        <v>8.1545178941369811E-2</v>
      </c>
      <c r="M6937">
        <v>0.72483992688816667</v>
      </c>
      <c r="N6937" s="44">
        <v>0.34936570180792059</v>
      </c>
      <c r="O6937" s="161"/>
      <c r="P6937" s="162"/>
      <c r="Q6937" s="162"/>
      <c r="R6937" s="163"/>
      <c r="S6937" s="161"/>
      <c r="V6937" s="163"/>
      <c r="W6937" s="164"/>
      <c r="X6937" s="164"/>
    </row>
    <row r="6938" spans="10:24" x14ac:dyDescent="0.25">
      <c r="J6938">
        <v>6935</v>
      </c>
      <c r="K6938" s="43">
        <v>0.71147382471399123</v>
      </c>
      <c r="L6938">
        <v>0.52628151954624569</v>
      </c>
      <c r="M6938">
        <v>0.8552119421559613</v>
      </c>
      <c r="N6938" s="44">
        <v>0.26467800458500368</v>
      </c>
      <c r="O6938" s="161"/>
      <c r="P6938" s="162"/>
      <c r="Q6938" s="162"/>
      <c r="R6938" s="163"/>
      <c r="S6938" s="161"/>
      <c r="V6938" s="163"/>
      <c r="W6938" s="164"/>
      <c r="X6938" s="164"/>
    </row>
    <row r="6939" spans="10:24" x14ac:dyDescent="0.25">
      <c r="J6939">
        <v>6936</v>
      </c>
      <c r="K6939" s="43">
        <v>6.2934036928188331E-3</v>
      </c>
      <c r="L6939">
        <v>0.14570567504342125</v>
      </c>
      <c r="M6939">
        <v>5.667679800950487E-2</v>
      </c>
      <c r="N6939" s="44">
        <v>0.16342113454118701</v>
      </c>
      <c r="O6939" s="161"/>
      <c r="P6939" s="162"/>
      <c r="Q6939" s="162"/>
      <c r="R6939" s="163"/>
      <c r="S6939" s="161"/>
      <c r="V6939" s="163"/>
      <c r="W6939" s="164"/>
      <c r="X6939" s="164"/>
    </row>
    <row r="6940" spans="10:24" x14ac:dyDescent="0.25">
      <c r="J6940">
        <v>6937</v>
      </c>
      <c r="K6940" s="43">
        <v>0.81486805517596506</v>
      </c>
      <c r="L6940">
        <v>0.69033341735538145</v>
      </c>
      <c r="M6940">
        <v>0.59335755225421649</v>
      </c>
      <c r="N6940" s="44">
        <v>0.89344755226192374</v>
      </c>
      <c r="O6940" s="161"/>
      <c r="P6940" s="162"/>
      <c r="Q6940" s="162"/>
      <c r="R6940" s="163"/>
      <c r="S6940" s="161"/>
      <c r="V6940" s="163"/>
      <c r="W6940" s="164"/>
      <c r="X6940" s="164"/>
    </row>
    <row r="6941" spans="10:24" x14ac:dyDescent="0.25">
      <c r="J6941">
        <v>6938</v>
      </c>
      <c r="K6941" s="43">
        <v>0.68409774329099637</v>
      </c>
      <c r="L6941">
        <v>0.51766025080145939</v>
      </c>
      <c r="M6941">
        <v>0.22611910848742378</v>
      </c>
      <c r="N6941" s="44">
        <v>1.7228401970153295E-2</v>
      </c>
      <c r="O6941" s="161"/>
      <c r="P6941" s="162"/>
      <c r="Q6941" s="162"/>
      <c r="R6941" s="163"/>
      <c r="S6941" s="161"/>
      <c r="V6941" s="163"/>
      <c r="W6941" s="164"/>
      <c r="X6941" s="164"/>
    </row>
    <row r="6942" spans="10:24" x14ac:dyDescent="0.25">
      <c r="J6942">
        <v>6939</v>
      </c>
      <c r="K6942" s="43">
        <v>0.83005474322619854</v>
      </c>
      <c r="L6942">
        <v>0.66435228870332386</v>
      </c>
      <c r="M6942">
        <v>0.45231447317618689</v>
      </c>
      <c r="N6942" s="44">
        <v>0.30620473026530737</v>
      </c>
      <c r="O6942" s="161"/>
      <c r="P6942" s="162"/>
      <c r="Q6942" s="162"/>
      <c r="R6942" s="163"/>
      <c r="S6942" s="161"/>
      <c r="V6942" s="163"/>
      <c r="W6942" s="164"/>
      <c r="X6942" s="164"/>
    </row>
    <row r="6943" spans="10:24" x14ac:dyDescent="0.25">
      <c r="J6943">
        <v>6940</v>
      </c>
      <c r="K6943" s="43">
        <v>0.43518961742841156</v>
      </c>
      <c r="L6943">
        <v>0.51001594575947407</v>
      </c>
      <c r="M6943">
        <v>0.24729553796392501</v>
      </c>
      <c r="N6943" s="44">
        <v>0.49023553406049158</v>
      </c>
      <c r="O6943" s="161"/>
      <c r="P6943" s="162"/>
      <c r="Q6943" s="162"/>
      <c r="R6943" s="163"/>
      <c r="S6943" s="161"/>
      <c r="V6943" s="163"/>
      <c r="W6943" s="164"/>
      <c r="X6943" s="164"/>
    </row>
    <row r="6944" spans="10:24" x14ac:dyDescent="0.25">
      <c r="J6944">
        <v>6941</v>
      </c>
      <c r="K6944" s="43">
        <v>0.70626980161235486</v>
      </c>
      <c r="L6944">
        <v>0.1804420181801728</v>
      </c>
      <c r="M6944">
        <v>0.20592748447217202</v>
      </c>
      <c r="N6944" s="44">
        <v>0.47885354676569292</v>
      </c>
      <c r="O6944" s="161"/>
      <c r="P6944" s="162"/>
      <c r="Q6944" s="162"/>
      <c r="R6944" s="163"/>
      <c r="S6944" s="161"/>
      <c r="V6944" s="163"/>
      <c r="W6944" s="164"/>
      <c r="X6944" s="164"/>
    </row>
    <row r="6945" spans="10:24" x14ac:dyDescent="0.25">
      <c r="J6945">
        <v>6942</v>
      </c>
      <c r="K6945" s="43">
        <v>0.70446160097352006</v>
      </c>
      <c r="L6945">
        <v>0.81572140026339846</v>
      </c>
      <c r="M6945">
        <v>0.45141804796607388</v>
      </c>
      <c r="N6945" s="44">
        <v>0.47205031670158704</v>
      </c>
      <c r="O6945" s="161"/>
      <c r="P6945" s="162"/>
      <c r="Q6945" s="162"/>
      <c r="R6945" s="163"/>
      <c r="S6945" s="161"/>
      <c r="V6945" s="163"/>
      <c r="W6945" s="164"/>
      <c r="X6945" s="164"/>
    </row>
    <row r="6946" spans="10:24" x14ac:dyDescent="0.25">
      <c r="J6946">
        <v>6943</v>
      </c>
      <c r="K6946" s="43">
        <v>0.7911497033068039</v>
      </c>
      <c r="L6946">
        <v>0.87143147645882768</v>
      </c>
      <c r="M6946">
        <v>0.10429375917981099</v>
      </c>
      <c r="N6946" s="44">
        <v>0.13234988752287979</v>
      </c>
      <c r="O6946" s="161"/>
      <c r="P6946" s="162"/>
      <c r="Q6946" s="162"/>
      <c r="R6946" s="163"/>
      <c r="S6946" s="161"/>
      <c r="V6946" s="163"/>
      <c r="W6946" s="164"/>
      <c r="X6946" s="164"/>
    </row>
    <row r="6947" spans="10:24" x14ac:dyDescent="0.25">
      <c r="J6947">
        <v>6944</v>
      </c>
      <c r="K6947" s="43">
        <v>0.66268778080147839</v>
      </c>
      <c r="L6947">
        <v>2.7653393311657393E-3</v>
      </c>
      <c r="M6947">
        <v>5.0808601204074266E-3</v>
      </c>
      <c r="N6947" s="44">
        <v>0.17749792652100471</v>
      </c>
      <c r="O6947" s="161"/>
      <c r="P6947" s="162"/>
      <c r="Q6947" s="162"/>
      <c r="R6947" s="163"/>
      <c r="S6947" s="161"/>
      <c r="V6947" s="163"/>
      <c r="W6947" s="164"/>
      <c r="X6947" s="164"/>
    </row>
    <row r="6948" spans="10:24" x14ac:dyDescent="0.25">
      <c r="J6948">
        <v>6945</v>
      </c>
      <c r="K6948" s="43">
        <v>0.97456271024233465</v>
      </c>
      <c r="L6948">
        <v>0.28569755626523263</v>
      </c>
      <c r="M6948">
        <v>0.1748505325160401</v>
      </c>
      <c r="N6948" s="44">
        <v>0.61314000886215836</v>
      </c>
      <c r="O6948" s="161"/>
      <c r="P6948" s="162"/>
      <c r="Q6948" s="162"/>
      <c r="R6948" s="163"/>
      <c r="S6948" s="161"/>
      <c r="V6948" s="163"/>
      <c r="W6948" s="164"/>
      <c r="X6948" s="164"/>
    </row>
    <row r="6949" spans="10:24" x14ac:dyDescent="0.25">
      <c r="J6949">
        <v>6946</v>
      </c>
      <c r="K6949" s="43">
        <v>0.50848966663104778</v>
      </c>
      <c r="L6949">
        <v>0.19109320328519941</v>
      </c>
      <c r="M6949">
        <v>0.41524452471080531</v>
      </c>
      <c r="N6949" s="44">
        <v>0.45661464589129452</v>
      </c>
      <c r="O6949" s="161"/>
      <c r="P6949" s="162"/>
      <c r="Q6949" s="162"/>
      <c r="R6949" s="163"/>
      <c r="S6949" s="161"/>
      <c r="V6949" s="163"/>
      <c r="W6949" s="164"/>
      <c r="X6949" s="164"/>
    </row>
    <row r="6950" spans="10:24" x14ac:dyDescent="0.25">
      <c r="J6950">
        <v>6947</v>
      </c>
      <c r="K6950" s="43">
        <v>0.83103235320987512</v>
      </c>
      <c r="L6950">
        <v>0.8772771668061301</v>
      </c>
      <c r="M6950">
        <v>0.36326265000441038</v>
      </c>
      <c r="N6950" s="44">
        <v>0.4432794228316308</v>
      </c>
      <c r="O6950" s="161"/>
      <c r="P6950" s="162"/>
      <c r="Q6950" s="162"/>
      <c r="R6950" s="163"/>
      <c r="S6950" s="161"/>
      <c r="V6950" s="163"/>
      <c r="W6950" s="164"/>
      <c r="X6950" s="164"/>
    </row>
    <row r="6951" spans="10:24" x14ac:dyDescent="0.25">
      <c r="J6951">
        <v>6948</v>
      </c>
      <c r="K6951" s="43">
        <v>0.10381726494417953</v>
      </c>
      <c r="L6951">
        <v>0.75945237987060077</v>
      </c>
      <c r="M6951">
        <v>8.4140462230000712E-2</v>
      </c>
      <c r="N6951" s="44">
        <v>0.98600235232514433</v>
      </c>
      <c r="O6951" s="161"/>
      <c r="P6951" s="162"/>
      <c r="Q6951" s="162"/>
      <c r="R6951" s="163"/>
      <c r="S6951" s="161"/>
      <c r="V6951" s="163"/>
      <c r="W6951" s="164"/>
      <c r="X6951" s="164"/>
    </row>
    <row r="6952" spans="10:24" x14ac:dyDescent="0.25">
      <c r="J6952">
        <v>6949</v>
      </c>
      <c r="K6952" s="43">
        <v>0.70342051681201601</v>
      </c>
      <c r="L6952">
        <v>0.72013747715609522</v>
      </c>
      <c r="M6952">
        <v>0.28416105475994091</v>
      </c>
      <c r="N6952" s="44">
        <v>0.50149662050878885</v>
      </c>
      <c r="O6952" s="161"/>
      <c r="P6952" s="162"/>
      <c r="Q6952" s="162"/>
      <c r="R6952" s="163"/>
      <c r="S6952" s="161"/>
      <c r="V6952" s="163"/>
      <c r="W6952" s="164"/>
      <c r="X6952" s="164"/>
    </row>
    <row r="6953" spans="10:24" x14ac:dyDescent="0.25">
      <c r="J6953">
        <v>6950</v>
      </c>
      <c r="K6953" s="43">
        <v>0.53378912937345424</v>
      </c>
      <c r="L6953">
        <v>0.8582292790327567</v>
      </c>
      <c r="M6953">
        <v>7.6337557484834617E-3</v>
      </c>
      <c r="N6953" s="44">
        <v>0.92553473634072503</v>
      </c>
      <c r="O6953" s="161"/>
      <c r="P6953" s="162"/>
      <c r="Q6953" s="162"/>
      <c r="R6953" s="163"/>
      <c r="S6953" s="161"/>
      <c r="V6953" s="163"/>
      <c r="W6953" s="164"/>
      <c r="X6953" s="164"/>
    </row>
    <row r="6954" spans="10:24" x14ac:dyDescent="0.25">
      <c r="J6954">
        <v>6951</v>
      </c>
      <c r="K6954" s="43">
        <v>0.79425694077828723</v>
      </c>
      <c r="L6954">
        <v>0.12737698902219396</v>
      </c>
      <c r="M6954">
        <v>0.7220903764089599</v>
      </c>
      <c r="N6954" s="44">
        <v>8.7451455359105701E-2</v>
      </c>
      <c r="O6954" s="161"/>
      <c r="P6954" s="162"/>
      <c r="Q6954" s="162"/>
      <c r="R6954" s="163"/>
      <c r="S6954" s="161"/>
      <c r="V6954" s="163"/>
      <c r="W6954" s="164"/>
      <c r="X6954" s="164"/>
    </row>
    <row r="6955" spans="10:24" x14ac:dyDescent="0.25">
      <c r="J6955">
        <v>6952</v>
      </c>
      <c r="K6955" s="43">
        <v>0.62086859265277283</v>
      </c>
      <c r="L6955">
        <v>0.66291611072496492</v>
      </c>
      <c r="M6955">
        <v>0.69377980317866494</v>
      </c>
      <c r="N6955" s="44">
        <v>0.13310555120093803</v>
      </c>
      <c r="O6955" s="161"/>
      <c r="P6955" s="162"/>
      <c r="Q6955" s="162"/>
      <c r="R6955" s="163"/>
      <c r="S6955" s="161"/>
      <c r="V6955" s="163"/>
      <c r="W6955" s="164"/>
      <c r="X6955" s="164"/>
    </row>
    <row r="6956" spans="10:24" x14ac:dyDescent="0.25">
      <c r="J6956">
        <v>6953</v>
      </c>
      <c r="K6956" s="43">
        <v>0.51550394358251239</v>
      </c>
      <c r="L6956">
        <v>0.57855502896418831</v>
      </c>
      <c r="M6956">
        <v>0.7080781539664639</v>
      </c>
      <c r="N6956" s="44">
        <v>0.70455097848940984</v>
      </c>
      <c r="O6956" s="161"/>
      <c r="P6956" s="162"/>
      <c r="Q6956" s="162"/>
      <c r="R6956" s="163"/>
      <c r="S6956" s="161"/>
      <c r="V6956" s="163"/>
      <c r="W6956" s="164"/>
      <c r="X6956" s="164"/>
    </row>
    <row r="6957" spans="10:24" x14ac:dyDescent="0.25">
      <c r="J6957">
        <v>6954</v>
      </c>
      <c r="K6957" s="43">
        <v>0.80797968372198181</v>
      </c>
      <c r="L6957">
        <v>0.70211513428429084</v>
      </c>
      <c r="M6957">
        <v>0.28037212736615191</v>
      </c>
      <c r="N6957" s="44">
        <v>0.9381488537212701</v>
      </c>
      <c r="O6957" s="161"/>
      <c r="P6957" s="162"/>
      <c r="Q6957" s="162"/>
      <c r="R6957" s="163"/>
      <c r="S6957" s="161"/>
      <c r="V6957" s="163"/>
      <c r="W6957" s="164"/>
      <c r="X6957" s="164"/>
    </row>
    <row r="6958" spans="10:24" x14ac:dyDescent="0.25">
      <c r="J6958">
        <v>6955</v>
      </c>
      <c r="K6958" s="43">
        <v>0.38310533493601473</v>
      </c>
      <c r="L6958">
        <v>0.62405933212560749</v>
      </c>
      <c r="M6958">
        <v>0.97776180408479363</v>
      </c>
      <c r="N6958" s="44">
        <v>0.29593829904735824</v>
      </c>
      <c r="O6958" s="161"/>
      <c r="P6958" s="162"/>
      <c r="Q6958" s="162"/>
      <c r="R6958" s="163"/>
      <c r="S6958" s="161"/>
      <c r="V6958" s="163"/>
      <c r="W6958" s="164"/>
      <c r="X6958" s="164"/>
    </row>
    <row r="6959" spans="10:24" x14ac:dyDescent="0.25">
      <c r="J6959">
        <v>6956</v>
      </c>
      <c r="K6959" s="43">
        <v>0.7491408187357198</v>
      </c>
      <c r="L6959">
        <v>0.28607785608278891</v>
      </c>
      <c r="M6959">
        <v>0.73349271347698797</v>
      </c>
      <c r="N6959" s="44">
        <v>0.16762168970561386</v>
      </c>
      <c r="O6959" s="161"/>
      <c r="P6959" s="162"/>
      <c r="Q6959" s="162"/>
      <c r="R6959" s="163"/>
      <c r="S6959" s="161"/>
      <c r="V6959" s="163"/>
      <c r="W6959" s="164"/>
      <c r="X6959" s="164"/>
    </row>
    <row r="6960" spans="10:24" x14ac:dyDescent="0.25">
      <c r="J6960">
        <v>6957</v>
      </c>
      <c r="K6960" s="43">
        <v>0.47146189690213602</v>
      </c>
      <c r="L6960">
        <v>0.58184280637174191</v>
      </c>
      <c r="M6960">
        <v>0.18257557644057598</v>
      </c>
      <c r="N6960" s="44">
        <v>0.7593459185513497</v>
      </c>
      <c r="O6960" s="161"/>
      <c r="P6960" s="162"/>
      <c r="Q6960" s="162"/>
      <c r="R6960" s="163"/>
      <c r="S6960" s="161"/>
      <c r="V6960" s="163"/>
      <c r="W6960" s="164"/>
      <c r="X6960" s="164"/>
    </row>
    <row r="6961" spans="10:24" x14ac:dyDescent="0.25">
      <c r="J6961">
        <v>6958</v>
      </c>
      <c r="K6961" s="43">
        <v>0.99644244957967432</v>
      </c>
      <c r="L6961">
        <v>0.11355282218006291</v>
      </c>
      <c r="M6961">
        <v>0.9509489192008459</v>
      </c>
      <c r="N6961" s="44">
        <v>0.44833139097995633</v>
      </c>
      <c r="O6961" s="161"/>
      <c r="P6961" s="162"/>
      <c r="Q6961" s="162"/>
      <c r="R6961" s="163"/>
      <c r="S6961" s="161"/>
      <c r="V6961" s="163"/>
      <c r="W6961" s="164"/>
      <c r="X6961" s="164"/>
    </row>
    <row r="6962" spans="10:24" x14ac:dyDescent="0.25">
      <c r="J6962">
        <v>6959</v>
      </c>
      <c r="K6962" s="43">
        <v>0.7937531692630142</v>
      </c>
      <c r="L6962">
        <v>0.80669308421882235</v>
      </c>
      <c r="M6962">
        <v>0.95792843973477748</v>
      </c>
      <c r="N6962" s="44">
        <v>0.56109456550348458</v>
      </c>
      <c r="O6962" s="161"/>
      <c r="P6962" s="162"/>
      <c r="Q6962" s="162"/>
      <c r="R6962" s="163"/>
      <c r="S6962" s="161"/>
      <c r="V6962" s="163"/>
      <c r="W6962" s="164"/>
      <c r="X6962" s="164"/>
    </row>
    <row r="6963" spans="10:24" x14ac:dyDescent="0.25">
      <c r="J6963">
        <v>6960</v>
      </c>
      <c r="K6963" s="43">
        <v>0.63115689962173294</v>
      </c>
      <c r="L6963">
        <v>0.45713907605621462</v>
      </c>
      <c r="M6963">
        <v>0.71352734394002659</v>
      </c>
      <c r="N6963" s="44">
        <v>0.56040601985673499</v>
      </c>
      <c r="O6963" s="161"/>
      <c r="P6963" s="162"/>
      <c r="Q6963" s="162"/>
      <c r="R6963" s="163"/>
      <c r="S6963" s="161"/>
      <c r="V6963" s="163"/>
      <c r="W6963" s="164"/>
      <c r="X6963" s="164"/>
    </row>
    <row r="6964" spans="10:24" x14ac:dyDescent="0.25">
      <c r="J6964">
        <v>6961</v>
      </c>
      <c r="K6964" s="43">
        <v>0.6774447602426622</v>
      </c>
      <c r="L6964">
        <v>0.54227578192739001</v>
      </c>
      <c r="M6964">
        <v>0.16023197212432116</v>
      </c>
      <c r="N6964" s="44">
        <v>0.50666764198131131</v>
      </c>
      <c r="O6964" s="161"/>
      <c r="P6964" s="162"/>
      <c r="Q6964" s="162"/>
      <c r="R6964" s="163"/>
      <c r="S6964" s="161"/>
      <c r="V6964" s="163"/>
      <c r="W6964" s="164"/>
      <c r="X6964" s="164"/>
    </row>
    <row r="6965" spans="10:24" x14ac:dyDescent="0.25">
      <c r="J6965">
        <v>6962</v>
      </c>
      <c r="K6965" s="43">
        <v>0.24067358837858965</v>
      </c>
      <c r="L6965">
        <v>0.12196199372275085</v>
      </c>
      <c r="M6965">
        <v>9.0179251522054749E-2</v>
      </c>
      <c r="N6965" s="44">
        <v>0.41150169152523119</v>
      </c>
      <c r="O6965" s="161"/>
      <c r="P6965" s="162"/>
      <c r="Q6965" s="162"/>
      <c r="R6965" s="163"/>
      <c r="S6965" s="161"/>
      <c r="V6965" s="163"/>
      <c r="W6965" s="164"/>
      <c r="X6965" s="164"/>
    </row>
    <row r="6966" spans="10:24" x14ac:dyDescent="0.25">
      <c r="J6966">
        <v>6963</v>
      </c>
      <c r="K6966" s="43">
        <v>0.27651836445008815</v>
      </c>
      <c r="L6966">
        <v>0.7079431287863549</v>
      </c>
      <c r="M6966">
        <v>0.66777790284473748</v>
      </c>
      <c r="N6966" s="44">
        <v>0.71492310055724717</v>
      </c>
      <c r="O6966" s="161"/>
      <c r="P6966" s="162"/>
      <c r="Q6966" s="162"/>
      <c r="R6966" s="163"/>
      <c r="S6966" s="161"/>
      <c r="V6966" s="163"/>
      <c r="W6966" s="164"/>
      <c r="X6966" s="164"/>
    </row>
    <row r="6967" spans="10:24" x14ac:dyDescent="0.25">
      <c r="J6967">
        <v>6964</v>
      </c>
      <c r="K6967" s="43">
        <v>0.41985977902896432</v>
      </c>
      <c r="L6967">
        <v>0.38769557615731542</v>
      </c>
      <c r="M6967">
        <v>0.21453020918335441</v>
      </c>
      <c r="N6967" s="44">
        <v>0.2851708631985086</v>
      </c>
      <c r="O6967" s="161"/>
      <c r="P6967" s="162"/>
      <c r="Q6967" s="162"/>
      <c r="R6967" s="163"/>
      <c r="S6967" s="161"/>
      <c r="V6967" s="163"/>
      <c r="W6967" s="164"/>
      <c r="X6967" s="164"/>
    </row>
    <row r="6968" spans="10:24" x14ac:dyDescent="0.25">
      <c r="J6968">
        <v>6965</v>
      </c>
      <c r="K6968" s="43">
        <v>0.93762024809264222</v>
      </c>
      <c r="L6968">
        <v>9.3541368586566587E-2</v>
      </c>
      <c r="M6968">
        <v>1.9584307301471648E-2</v>
      </c>
      <c r="N6968" s="44">
        <v>0.78298834403418827</v>
      </c>
      <c r="O6968" s="161"/>
      <c r="P6968" s="162"/>
      <c r="Q6968" s="162"/>
      <c r="R6968" s="163"/>
      <c r="S6968" s="161"/>
      <c r="V6968" s="163"/>
      <c r="W6968" s="164"/>
      <c r="X6968" s="164"/>
    </row>
    <row r="6969" spans="10:24" x14ac:dyDescent="0.25">
      <c r="J6969">
        <v>6966</v>
      </c>
      <c r="K6969" s="43">
        <v>0.33290671269810668</v>
      </c>
      <c r="L6969">
        <v>0.11324782479681406</v>
      </c>
      <c r="M6969">
        <v>0.23871055745929859</v>
      </c>
      <c r="N6969" s="44">
        <v>0.68852523421531531</v>
      </c>
      <c r="O6969" s="161"/>
      <c r="P6969" s="162"/>
      <c r="Q6969" s="162"/>
      <c r="R6969" s="163"/>
      <c r="S6969" s="161"/>
      <c r="V6969" s="163"/>
      <c r="W6969" s="164"/>
      <c r="X6969" s="164"/>
    </row>
    <row r="6970" spans="10:24" x14ac:dyDescent="0.25">
      <c r="J6970">
        <v>6967</v>
      </c>
      <c r="K6970" s="43">
        <v>0.61643824949090797</v>
      </c>
      <c r="L6970">
        <v>0.33448651732364154</v>
      </c>
      <c r="M6970">
        <v>0.80050034680889182</v>
      </c>
      <c r="N6970" s="44">
        <v>0.12134790797615225</v>
      </c>
      <c r="O6970" s="161"/>
      <c r="P6970" s="162"/>
      <c r="Q6970" s="162"/>
      <c r="R6970" s="163"/>
      <c r="S6970" s="161"/>
      <c r="V6970" s="163"/>
      <c r="W6970" s="164"/>
      <c r="X6970" s="164"/>
    </row>
    <row r="6971" spans="10:24" x14ac:dyDescent="0.25">
      <c r="J6971">
        <v>6968</v>
      </c>
      <c r="K6971" s="43">
        <v>0.26940719030803362</v>
      </c>
      <c r="L6971">
        <v>0.39666187548917453</v>
      </c>
      <c r="M6971">
        <v>0.76834610062939823</v>
      </c>
      <c r="N6971" s="44">
        <v>0.43670280756624902</v>
      </c>
      <c r="O6971" s="161"/>
      <c r="P6971" s="162"/>
      <c r="Q6971" s="162"/>
      <c r="R6971" s="163"/>
      <c r="S6971" s="161"/>
      <c r="V6971" s="163"/>
      <c r="W6971" s="164"/>
      <c r="X6971" s="164"/>
    </row>
    <row r="6972" spans="10:24" x14ac:dyDescent="0.25">
      <c r="J6972">
        <v>6969</v>
      </c>
      <c r="K6972" s="43">
        <v>0.68670318589670909</v>
      </c>
      <c r="L6972">
        <v>0.3990780835221801</v>
      </c>
      <c r="M6972">
        <v>0.30787736274223321</v>
      </c>
      <c r="N6972" s="44">
        <v>0.65911108592722156</v>
      </c>
      <c r="O6972" s="161"/>
      <c r="P6972" s="162"/>
      <c r="Q6972" s="162"/>
      <c r="R6972" s="163"/>
      <c r="S6972" s="161"/>
      <c r="V6972" s="163"/>
      <c r="W6972" s="164"/>
      <c r="X6972" s="164"/>
    </row>
    <row r="6973" spans="10:24" x14ac:dyDescent="0.25">
      <c r="J6973">
        <v>6970</v>
      </c>
      <c r="K6973" s="43">
        <v>0.51324645685509629</v>
      </c>
      <c r="L6973">
        <v>0.23993795100079318</v>
      </c>
      <c r="M6973">
        <v>0.65673049287737828</v>
      </c>
      <c r="N6973" s="44">
        <v>0.54383743797960482</v>
      </c>
      <c r="O6973" s="161"/>
      <c r="P6973" s="162"/>
      <c r="Q6973" s="162"/>
      <c r="R6973" s="163"/>
      <c r="S6973" s="161"/>
      <c r="V6973" s="163"/>
      <c r="W6973" s="164"/>
      <c r="X6973" s="164"/>
    </row>
    <row r="6974" spans="10:24" x14ac:dyDescent="0.25">
      <c r="J6974">
        <v>6971</v>
      </c>
      <c r="K6974" s="43">
        <v>0.83658216622445503</v>
      </c>
      <c r="L6974">
        <v>0.4620378288825906</v>
      </c>
      <c r="M6974">
        <v>0.19215699333112113</v>
      </c>
      <c r="N6974" s="44">
        <v>0.56322564316922508</v>
      </c>
      <c r="O6974" s="161"/>
      <c r="P6974" s="162"/>
      <c r="Q6974" s="162"/>
      <c r="R6974" s="163"/>
      <c r="S6974" s="161"/>
      <c r="V6974" s="163"/>
      <c r="W6974" s="164"/>
      <c r="X6974" s="164"/>
    </row>
    <row r="6975" spans="10:24" x14ac:dyDescent="0.25">
      <c r="J6975">
        <v>6972</v>
      </c>
      <c r="K6975" s="43">
        <v>0.95585309229273785</v>
      </c>
      <c r="L6975">
        <v>3.2874071079568523E-2</v>
      </c>
      <c r="M6975">
        <v>0.17320270607517774</v>
      </c>
      <c r="N6975" s="44">
        <v>0.87058772968619313</v>
      </c>
      <c r="O6975" s="161"/>
      <c r="P6975" s="162"/>
      <c r="Q6975" s="162"/>
      <c r="R6975" s="163"/>
      <c r="S6975" s="161"/>
      <c r="V6975" s="163"/>
      <c r="W6975" s="164"/>
      <c r="X6975" s="164"/>
    </row>
    <row r="6976" spans="10:24" x14ac:dyDescent="0.25">
      <c r="J6976">
        <v>6973</v>
      </c>
      <c r="K6976" s="43">
        <v>0.65562521233314497</v>
      </c>
      <c r="L6976">
        <v>0.71822791482783332</v>
      </c>
      <c r="M6976">
        <v>0.45827802133296602</v>
      </c>
      <c r="N6976" s="44">
        <v>0.35553841914743411</v>
      </c>
      <c r="O6976" s="161"/>
      <c r="P6976" s="162"/>
      <c r="Q6976" s="162"/>
      <c r="R6976" s="163"/>
      <c r="S6976" s="161"/>
      <c r="V6976" s="163"/>
      <c r="W6976" s="164"/>
      <c r="X6976" s="164"/>
    </row>
    <row r="6977" spans="10:24" x14ac:dyDescent="0.25">
      <c r="J6977">
        <v>6974</v>
      </c>
      <c r="K6977" s="43">
        <v>0.70064144223650182</v>
      </c>
      <c r="L6977">
        <v>8.0501974661199571E-2</v>
      </c>
      <c r="M6977">
        <v>0.70559511395688479</v>
      </c>
      <c r="N6977" s="44">
        <v>0.62450624296987733</v>
      </c>
      <c r="O6977" s="161"/>
      <c r="P6977" s="162"/>
      <c r="Q6977" s="162"/>
      <c r="R6977" s="163"/>
      <c r="S6977" s="161"/>
      <c r="V6977" s="163"/>
      <c r="W6977" s="164"/>
      <c r="X6977" s="164"/>
    </row>
    <row r="6978" spans="10:24" x14ac:dyDescent="0.25">
      <c r="J6978">
        <v>6975</v>
      </c>
      <c r="K6978" s="43">
        <v>0.32373754003185828</v>
      </c>
      <c r="L6978">
        <v>0.78907511479485404</v>
      </c>
      <c r="M6978">
        <v>0.34663302460368173</v>
      </c>
      <c r="N6978" s="44">
        <v>0.34753303168721827</v>
      </c>
      <c r="O6978" s="161"/>
      <c r="P6978" s="162"/>
      <c r="Q6978" s="162"/>
      <c r="R6978" s="163"/>
      <c r="S6978" s="161"/>
      <c r="V6978" s="163"/>
      <c r="W6978" s="164"/>
      <c r="X6978" s="164"/>
    </row>
    <row r="6979" spans="10:24" x14ac:dyDescent="0.25">
      <c r="J6979">
        <v>6976</v>
      </c>
      <c r="K6979" s="43">
        <v>0.8525218287368358</v>
      </c>
      <c r="L6979">
        <v>0.82866284052090378</v>
      </c>
      <c r="M6979">
        <v>0.67349180149257737</v>
      </c>
      <c r="N6979" s="44">
        <v>0.91272258680410412</v>
      </c>
      <c r="O6979" s="161"/>
      <c r="P6979" s="162"/>
      <c r="Q6979" s="162"/>
      <c r="R6979" s="163"/>
      <c r="S6979" s="161"/>
      <c r="V6979" s="163"/>
      <c r="W6979" s="164"/>
      <c r="X6979" s="164"/>
    </row>
    <row r="6980" spans="10:24" x14ac:dyDescent="0.25">
      <c r="J6980">
        <v>6977</v>
      </c>
      <c r="K6980" s="43">
        <v>0.19831749404008558</v>
      </c>
      <c r="L6980">
        <v>0.20656515939466136</v>
      </c>
      <c r="M6980">
        <v>0.66937333618270478</v>
      </c>
      <c r="N6980" s="44">
        <v>0.65311568109418305</v>
      </c>
      <c r="O6980" s="161"/>
      <c r="P6980" s="162"/>
      <c r="Q6980" s="162"/>
      <c r="R6980" s="163"/>
      <c r="S6980" s="161"/>
      <c r="V6980" s="163"/>
      <c r="W6980" s="164"/>
      <c r="X6980" s="164"/>
    </row>
    <row r="6981" spans="10:24" x14ac:dyDescent="0.25">
      <c r="J6981">
        <v>6978</v>
      </c>
      <c r="K6981" s="43">
        <v>0.50433255815586198</v>
      </c>
      <c r="L6981">
        <v>0.33488594260813664</v>
      </c>
      <c r="M6981">
        <v>4.1133121643403658E-2</v>
      </c>
      <c r="N6981" s="44">
        <v>7.519210289641165E-2</v>
      </c>
      <c r="O6981" s="161"/>
      <c r="P6981" s="162"/>
      <c r="Q6981" s="162"/>
      <c r="R6981" s="163"/>
      <c r="S6981" s="161"/>
      <c r="V6981" s="163"/>
      <c r="W6981" s="164"/>
      <c r="X6981" s="164"/>
    </row>
    <row r="6982" spans="10:24" x14ac:dyDescent="0.25">
      <c r="J6982">
        <v>6979</v>
      </c>
      <c r="K6982" s="43">
        <v>0.47782609952346744</v>
      </c>
      <c r="L6982">
        <v>8.7559980395313097E-2</v>
      </c>
      <c r="M6982">
        <v>0.87572781134184063</v>
      </c>
      <c r="N6982" s="44">
        <v>0.20934044443164834</v>
      </c>
      <c r="O6982" s="161"/>
      <c r="P6982" s="162"/>
      <c r="Q6982" s="162"/>
      <c r="R6982" s="163"/>
      <c r="S6982" s="161"/>
      <c r="V6982" s="163"/>
      <c r="W6982" s="164"/>
      <c r="X6982" s="164"/>
    </row>
    <row r="6983" spans="10:24" x14ac:dyDescent="0.25">
      <c r="J6983">
        <v>6980</v>
      </c>
      <c r="K6983" s="43">
        <v>0.42460076096718036</v>
      </c>
      <c r="L6983">
        <v>0.77291445758675981</v>
      </c>
      <c r="M6983">
        <v>0.78713151194027098</v>
      </c>
      <c r="N6983" s="44">
        <v>0.43104125829574125</v>
      </c>
      <c r="O6983" s="161"/>
      <c r="P6983" s="162"/>
      <c r="Q6983" s="162"/>
      <c r="R6983" s="163"/>
      <c r="S6983" s="161"/>
      <c r="V6983" s="163"/>
      <c r="W6983" s="164"/>
      <c r="X6983" s="164"/>
    </row>
    <row r="6984" spans="10:24" x14ac:dyDescent="0.25">
      <c r="J6984">
        <v>6981</v>
      </c>
      <c r="K6984" s="43">
        <v>5.527685791834569E-2</v>
      </c>
      <c r="L6984">
        <v>0.40346705353322909</v>
      </c>
      <c r="M6984">
        <v>0.81371923097502108</v>
      </c>
      <c r="N6984" s="44">
        <v>0.26744942329960752</v>
      </c>
      <c r="O6984" s="161"/>
      <c r="P6984" s="162"/>
      <c r="Q6984" s="162"/>
      <c r="R6984" s="163"/>
      <c r="S6984" s="161"/>
      <c r="V6984" s="163"/>
      <c r="W6984" s="164"/>
      <c r="X6984" s="164"/>
    </row>
    <row r="6985" spans="10:24" x14ac:dyDescent="0.25">
      <c r="J6985">
        <v>6982</v>
      </c>
      <c r="K6985" s="43">
        <v>0.88538520677600674</v>
      </c>
      <c r="L6985">
        <v>0.53997370491954799</v>
      </c>
      <c r="M6985">
        <v>0.30774105708524924</v>
      </c>
      <c r="N6985" s="44">
        <v>0.1095266210182414</v>
      </c>
      <c r="O6985" s="161"/>
      <c r="P6985" s="162"/>
      <c r="Q6985" s="162"/>
      <c r="R6985" s="163"/>
      <c r="S6985" s="161"/>
      <c r="V6985" s="163"/>
      <c r="W6985" s="164"/>
      <c r="X6985" s="164"/>
    </row>
    <row r="6986" spans="10:24" x14ac:dyDescent="0.25">
      <c r="J6986">
        <v>6983</v>
      </c>
      <c r="K6986" s="43">
        <v>0.39849989355360504</v>
      </c>
      <c r="L6986">
        <v>0.14904479295419382</v>
      </c>
      <c r="M6986">
        <v>0.63408421392600756</v>
      </c>
      <c r="N6986" s="44">
        <v>0.47306031569283347</v>
      </c>
      <c r="O6986" s="161"/>
      <c r="P6986" s="162"/>
      <c r="Q6986" s="162"/>
      <c r="R6986" s="163"/>
      <c r="S6986" s="161"/>
      <c r="V6986" s="163"/>
      <c r="W6986" s="164"/>
      <c r="X6986" s="164"/>
    </row>
    <row r="6987" spans="10:24" x14ac:dyDescent="0.25">
      <c r="J6987">
        <v>6984</v>
      </c>
      <c r="K6987" s="43">
        <v>0.38989084891338999</v>
      </c>
      <c r="L6987">
        <v>0.14626620079979225</v>
      </c>
      <c r="M6987">
        <v>0.99162824147619855</v>
      </c>
      <c r="N6987" s="44">
        <v>0.66722984335877988</v>
      </c>
      <c r="O6987" s="161"/>
      <c r="P6987" s="162"/>
      <c r="Q6987" s="162"/>
      <c r="R6987" s="163"/>
      <c r="S6987" s="161"/>
      <c r="V6987" s="163"/>
      <c r="W6987" s="164"/>
      <c r="X6987" s="164"/>
    </row>
    <row r="6988" spans="10:24" x14ac:dyDescent="0.25">
      <c r="J6988">
        <v>6985</v>
      </c>
      <c r="K6988" s="43">
        <v>2.6807900480536495E-2</v>
      </c>
      <c r="L6988">
        <v>0.96727517574087019</v>
      </c>
      <c r="M6988">
        <v>0.39063962576014577</v>
      </c>
      <c r="N6988" s="44">
        <v>0.85132377656701497</v>
      </c>
      <c r="O6988" s="161"/>
      <c r="P6988" s="162"/>
      <c r="Q6988" s="162"/>
      <c r="R6988" s="163"/>
      <c r="S6988" s="161"/>
      <c r="V6988" s="163"/>
      <c r="W6988" s="164"/>
      <c r="X6988" s="164"/>
    </row>
    <row r="6989" spans="10:24" x14ac:dyDescent="0.25">
      <c r="J6989">
        <v>6986</v>
      </c>
      <c r="K6989" s="43">
        <v>0.19806293581562817</v>
      </c>
      <c r="L6989">
        <v>0.29612817085627741</v>
      </c>
      <c r="M6989">
        <v>0.93842621067777476</v>
      </c>
      <c r="N6989" s="44">
        <v>0.74049036570129689</v>
      </c>
      <c r="O6989" s="161"/>
      <c r="P6989" s="162"/>
      <c r="Q6989" s="162"/>
      <c r="R6989" s="163"/>
      <c r="S6989" s="161"/>
      <c r="V6989" s="163"/>
      <c r="W6989" s="164"/>
      <c r="X6989" s="164"/>
    </row>
    <row r="6990" spans="10:24" x14ac:dyDescent="0.25">
      <c r="J6990">
        <v>6987</v>
      </c>
      <c r="K6990" s="43">
        <v>0.90163202825481792</v>
      </c>
      <c r="L6990">
        <v>0.79803343159168927</v>
      </c>
      <c r="M6990">
        <v>0.86279096132706323</v>
      </c>
      <c r="N6990" s="44">
        <v>0.4099434910261831</v>
      </c>
      <c r="O6990" s="161"/>
      <c r="P6990" s="162"/>
      <c r="Q6990" s="162"/>
      <c r="R6990" s="163"/>
      <c r="S6990" s="161"/>
      <c r="V6990" s="163"/>
      <c r="W6990" s="164"/>
      <c r="X6990" s="164"/>
    </row>
    <row r="6991" spans="10:24" x14ac:dyDescent="0.25">
      <c r="J6991">
        <v>6988</v>
      </c>
      <c r="K6991" s="43">
        <v>0.85280022095632946</v>
      </c>
      <c r="L6991">
        <v>0.16195912113881894</v>
      </c>
      <c r="M6991">
        <v>0.39519844495228129</v>
      </c>
      <c r="N6991" s="44">
        <v>0.38285430817416755</v>
      </c>
      <c r="O6991" s="161"/>
      <c r="P6991" s="162"/>
      <c r="Q6991" s="162"/>
      <c r="R6991" s="163"/>
      <c r="S6991" s="161"/>
      <c r="V6991" s="163"/>
      <c r="W6991" s="164"/>
      <c r="X6991" s="164"/>
    </row>
    <row r="6992" spans="10:24" x14ac:dyDescent="0.25">
      <c r="J6992">
        <v>6989</v>
      </c>
      <c r="K6992" s="43">
        <v>0.58244789465364011</v>
      </c>
      <c r="L6992">
        <v>0.22923686399139986</v>
      </c>
      <c r="M6992">
        <v>0.70311387882057785</v>
      </c>
      <c r="N6992" s="44">
        <v>0.50251896924856176</v>
      </c>
      <c r="O6992" s="161"/>
      <c r="P6992" s="162"/>
      <c r="Q6992" s="162"/>
      <c r="R6992" s="163"/>
      <c r="S6992" s="161"/>
      <c r="V6992" s="163"/>
      <c r="W6992" s="164"/>
      <c r="X6992" s="164"/>
    </row>
    <row r="6993" spans="10:24" x14ac:dyDescent="0.25">
      <c r="J6993">
        <v>6990</v>
      </c>
      <c r="K6993" s="43">
        <v>0.98363731231874252</v>
      </c>
      <c r="L6993">
        <v>0.87546578091116545</v>
      </c>
      <c r="M6993">
        <v>0.4413198380917005</v>
      </c>
      <c r="N6993" s="44">
        <v>0.10203173611443805</v>
      </c>
      <c r="O6993" s="161"/>
      <c r="P6993" s="162"/>
      <c r="Q6993" s="162"/>
      <c r="R6993" s="163"/>
      <c r="S6993" s="161"/>
      <c r="V6993" s="163"/>
      <c r="W6993" s="164"/>
      <c r="X6993" s="164"/>
    </row>
    <row r="6994" spans="10:24" x14ac:dyDescent="0.25">
      <c r="J6994">
        <v>6991</v>
      </c>
      <c r="K6994" s="43">
        <v>0.80529624686125645</v>
      </c>
      <c r="L6994">
        <v>0.14734852481915472</v>
      </c>
      <c r="M6994">
        <v>0.38256777907674711</v>
      </c>
      <c r="N6994" s="44">
        <v>0.47365108935083977</v>
      </c>
      <c r="O6994" s="161"/>
      <c r="P6994" s="162"/>
      <c r="Q6994" s="162"/>
      <c r="R6994" s="163"/>
      <c r="S6994" s="161"/>
      <c r="V6994" s="163"/>
      <c r="W6994" s="164"/>
      <c r="X6994" s="164"/>
    </row>
    <row r="6995" spans="10:24" x14ac:dyDescent="0.25">
      <c r="J6995">
        <v>6992</v>
      </c>
      <c r="K6995" s="43">
        <v>0.42960847108583422</v>
      </c>
      <c r="L6995">
        <v>0.95996660837804926</v>
      </c>
      <c r="M6995">
        <v>0.85825614606049583</v>
      </c>
      <c r="N6995" s="44">
        <v>0.36973037439523782</v>
      </c>
      <c r="O6995" s="161"/>
      <c r="P6995" s="162"/>
      <c r="Q6995" s="162"/>
      <c r="R6995" s="163"/>
      <c r="S6995" s="161"/>
      <c r="V6995" s="163"/>
      <c r="W6995" s="164"/>
      <c r="X6995" s="164"/>
    </row>
    <row r="6996" spans="10:24" x14ac:dyDescent="0.25">
      <c r="J6996">
        <v>6993</v>
      </c>
      <c r="K6996" s="43">
        <v>0.91486727393102163</v>
      </c>
      <c r="L6996">
        <v>0.19044171873847138</v>
      </c>
      <c r="M6996">
        <v>0.55626560844841577</v>
      </c>
      <c r="N6996" s="44">
        <v>0.79367921053673762</v>
      </c>
      <c r="O6996" s="161"/>
      <c r="P6996" s="162"/>
      <c r="Q6996" s="162"/>
      <c r="R6996" s="163"/>
      <c r="S6996" s="161"/>
      <c r="V6996" s="163"/>
      <c r="W6996" s="164"/>
      <c r="X6996" s="164"/>
    </row>
    <row r="6997" spans="10:24" x14ac:dyDescent="0.25">
      <c r="J6997">
        <v>6994</v>
      </c>
      <c r="K6997" s="43">
        <v>0.28436989988586159</v>
      </c>
      <c r="L6997">
        <v>0.66251372968119393</v>
      </c>
      <c r="M6997">
        <v>0.79486032177311106</v>
      </c>
      <c r="N6997" s="44">
        <v>0.31660124892586472</v>
      </c>
      <c r="O6997" s="161"/>
      <c r="P6997" s="162"/>
      <c r="Q6997" s="162"/>
      <c r="R6997" s="163"/>
      <c r="S6997" s="161"/>
      <c r="V6997" s="163"/>
      <c r="W6997" s="164"/>
      <c r="X6997" s="164"/>
    </row>
    <row r="6998" spans="10:24" x14ac:dyDescent="0.25">
      <c r="J6998">
        <v>6995</v>
      </c>
      <c r="K6998" s="43">
        <v>0.99783913675799329</v>
      </c>
      <c r="L6998">
        <v>0.42779264257675298</v>
      </c>
      <c r="M6998">
        <v>0.92791118596567013</v>
      </c>
      <c r="N6998" s="44">
        <v>0.16633779522261705</v>
      </c>
      <c r="O6998" s="161"/>
      <c r="P6998" s="162"/>
      <c r="Q6998" s="162"/>
      <c r="R6998" s="163"/>
      <c r="S6998" s="161"/>
      <c r="V6998" s="163"/>
      <c r="W6998" s="164"/>
      <c r="X6998" s="164"/>
    </row>
    <row r="6999" spans="10:24" x14ac:dyDescent="0.25">
      <c r="J6999">
        <v>6996</v>
      </c>
      <c r="K6999" s="43">
        <v>4.4074505988541013E-2</v>
      </c>
      <c r="L6999">
        <v>5.5337970610386034E-2</v>
      </c>
      <c r="M6999">
        <v>6.4308803948390225E-2</v>
      </c>
      <c r="N6999" s="44">
        <v>0.97738719028430687</v>
      </c>
      <c r="O6999" s="161"/>
      <c r="P6999" s="162"/>
      <c r="Q6999" s="162"/>
      <c r="R6999" s="163"/>
      <c r="S6999" s="161"/>
      <c r="V6999" s="163"/>
      <c r="W6999" s="164"/>
      <c r="X6999" s="164"/>
    </row>
    <row r="7000" spans="10:24" x14ac:dyDescent="0.25">
      <c r="J7000">
        <v>6997</v>
      </c>
      <c r="K7000" s="43">
        <v>0.75033803664341658</v>
      </c>
      <c r="L7000">
        <v>0.14734779026025169</v>
      </c>
      <c r="M7000">
        <v>0.40915210924163059</v>
      </c>
      <c r="N7000" s="44">
        <v>0.84254859631519996</v>
      </c>
      <c r="O7000" s="161"/>
      <c r="P7000" s="162"/>
      <c r="Q7000" s="162"/>
      <c r="R7000" s="163"/>
      <c r="S7000" s="161"/>
      <c r="V7000" s="163"/>
      <c r="W7000" s="164"/>
      <c r="X7000" s="164"/>
    </row>
    <row r="7001" spans="10:24" x14ac:dyDescent="0.25">
      <c r="J7001">
        <v>6998</v>
      </c>
      <c r="K7001" s="43">
        <v>0.74784487691296064</v>
      </c>
      <c r="L7001">
        <v>0.19185108478581059</v>
      </c>
      <c r="M7001">
        <v>0.84127786810647509</v>
      </c>
      <c r="N7001" s="44">
        <v>0.66811732699992799</v>
      </c>
      <c r="O7001" s="161"/>
      <c r="P7001" s="162"/>
      <c r="Q7001" s="162"/>
      <c r="R7001" s="163"/>
      <c r="S7001" s="161"/>
      <c r="V7001" s="163"/>
      <c r="W7001" s="164"/>
      <c r="X7001" s="164"/>
    </row>
    <row r="7002" spans="10:24" x14ac:dyDescent="0.25">
      <c r="J7002">
        <v>6999</v>
      </c>
      <c r="K7002" s="43">
        <v>7.0960743328932985E-2</v>
      </c>
      <c r="L7002">
        <v>0.93806518305496112</v>
      </c>
      <c r="M7002">
        <v>0.69307696165399091</v>
      </c>
      <c r="N7002" s="44">
        <v>0.50906750242534815</v>
      </c>
      <c r="O7002" s="161"/>
      <c r="P7002" s="162"/>
      <c r="Q7002" s="162"/>
      <c r="R7002" s="163"/>
      <c r="S7002" s="161"/>
      <c r="V7002" s="163"/>
      <c r="W7002" s="164"/>
      <c r="X7002" s="164"/>
    </row>
    <row r="7003" spans="10:24" x14ac:dyDescent="0.25">
      <c r="J7003">
        <v>7000</v>
      </c>
      <c r="K7003" s="43">
        <v>0.47213253907992392</v>
      </c>
      <c r="L7003">
        <v>0.66315344873203419</v>
      </c>
      <c r="M7003">
        <v>0.89613718156569511</v>
      </c>
      <c r="N7003" s="44">
        <v>0.41345667058711688</v>
      </c>
      <c r="O7003" s="161"/>
      <c r="P7003" s="162"/>
      <c r="Q7003" s="162"/>
      <c r="R7003" s="163"/>
      <c r="S7003" s="161"/>
      <c r="V7003" s="163"/>
      <c r="W7003" s="164"/>
      <c r="X7003" s="164"/>
    </row>
    <row r="7004" spans="10:24" x14ac:dyDescent="0.25">
      <c r="J7004">
        <v>7001</v>
      </c>
      <c r="K7004" s="43">
        <v>0.36422229253384431</v>
      </c>
      <c r="L7004">
        <v>0.32533283496648513</v>
      </c>
      <c r="M7004">
        <v>6.1726658941773094E-2</v>
      </c>
      <c r="N7004" s="44">
        <v>0.80406427451504192</v>
      </c>
      <c r="O7004" s="161"/>
      <c r="P7004" s="162"/>
      <c r="Q7004" s="162"/>
      <c r="R7004" s="163"/>
      <c r="S7004" s="161"/>
      <c r="V7004" s="163"/>
      <c r="W7004" s="164"/>
      <c r="X7004" s="164"/>
    </row>
    <row r="7005" spans="10:24" x14ac:dyDescent="0.25">
      <c r="J7005">
        <v>7002</v>
      </c>
      <c r="K7005" s="43">
        <v>6.5518072930048077E-2</v>
      </c>
      <c r="L7005">
        <v>0.2188437956732846</v>
      </c>
      <c r="M7005">
        <v>0.22122046948574148</v>
      </c>
      <c r="N7005" s="44">
        <v>5.3462047585115968E-2</v>
      </c>
      <c r="O7005" s="161"/>
      <c r="P7005" s="162"/>
      <c r="Q7005" s="162"/>
      <c r="R7005" s="163"/>
      <c r="S7005" s="161"/>
      <c r="V7005" s="163"/>
      <c r="W7005" s="164"/>
      <c r="X7005" s="164"/>
    </row>
    <row r="7006" spans="10:24" x14ac:dyDescent="0.25">
      <c r="J7006">
        <v>7003</v>
      </c>
      <c r="K7006" s="43">
        <v>0.12810481681867059</v>
      </c>
      <c r="L7006">
        <v>0.86331991896467419</v>
      </c>
      <c r="M7006">
        <v>4.6004483344339153E-2</v>
      </c>
      <c r="N7006" s="44">
        <v>0.16063493551364216</v>
      </c>
      <c r="O7006" s="161"/>
      <c r="P7006" s="162"/>
      <c r="Q7006" s="162"/>
      <c r="R7006" s="163"/>
      <c r="S7006" s="161"/>
      <c r="V7006" s="163"/>
      <c r="W7006" s="164"/>
      <c r="X7006" s="164"/>
    </row>
    <row r="7007" spans="10:24" x14ac:dyDescent="0.25">
      <c r="J7007">
        <v>7004</v>
      </c>
      <c r="K7007" s="43">
        <v>0.21553254685855838</v>
      </c>
      <c r="L7007">
        <v>0.74130055834611441</v>
      </c>
      <c r="M7007">
        <v>0.12705401425508422</v>
      </c>
      <c r="N7007" s="44">
        <v>0.16755207140547723</v>
      </c>
      <c r="O7007" s="161"/>
      <c r="P7007" s="162"/>
      <c r="Q7007" s="162"/>
      <c r="R7007" s="163"/>
      <c r="S7007" s="161"/>
      <c r="V7007" s="163"/>
      <c r="W7007" s="164"/>
      <c r="X7007" s="164"/>
    </row>
    <row r="7008" spans="10:24" x14ac:dyDescent="0.25">
      <c r="J7008">
        <v>7005</v>
      </c>
      <c r="K7008" s="43">
        <v>0.5156942289284816</v>
      </c>
      <c r="L7008">
        <v>8.9282027243064666E-2</v>
      </c>
      <c r="M7008">
        <v>0.89323422159324728</v>
      </c>
      <c r="N7008" s="44">
        <v>0.71274092165422875</v>
      </c>
      <c r="O7008" s="161"/>
      <c r="P7008" s="162"/>
      <c r="Q7008" s="162"/>
      <c r="R7008" s="163"/>
      <c r="S7008" s="161"/>
      <c r="V7008" s="163"/>
      <c r="W7008" s="164"/>
      <c r="X7008" s="164"/>
    </row>
    <row r="7009" spans="10:24" x14ac:dyDescent="0.25">
      <c r="J7009">
        <v>7006</v>
      </c>
      <c r="K7009" s="43">
        <v>0.93519649042941277</v>
      </c>
      <c r="L7009">
        <v>0.45262805289375396</v>
      </c>
      <c r="M7009">
        <v>0.93418012205277845</v>
      </c>
      <c r="N7009" s="44">
        <v>0.98344498809182113</v>
      </c>
      <c r="O7009" s="161"/>
      <c r="P7009" s="162"/>
      <c r="Q7009" s="162"/>
      <c r="R7009" s="163"/>
      <c r="S7009" s="161"/>
      <c r="V7009" s="163"/>
      <c r="W7009" s="164"/>
      <c r="X7009" s="164"/>
    </row>
    <row r="7010" spans="10:24" x14ac:dyDescent="0.25">
      <c r="J7010">
        <v>7007</v>
      </c>
      <c r="K7010" s="43">
        <v>0.13178694773283828</v>
      </c>
      <c r="L7010">
        <v>0.91822549432721268</v>
      </c>
      <c r="M7010">
        <v>0.21370718289712187</v>
      </c>
      <c r="N7010" s="44">
        <v>1.5158235967100642E-2</v>
      </c>
      <c r="O7010" s="161"/>
      <c r="P7010" s="162"/>
      <c r="Q7010" s="162"/>
      <c r="R7010" s="163"/>
      <c r="S7010" s="161"/>
      <c r="V7010" s="163"/>
      <c r="W7010" s="164"/>
      <c r="X7010" s="164"/>
    </row>
    <row r="7011" spans="10:24" x14ac:dyDescent="0.25">
      <c r="J7011">
        <v>7008</v>
      </c>
      <c r="K7011" s="43">
        <v>0.62951297403751472</v>
      </c>
      <c r="L7011">
        <v>0.79949758737822141</v>
      </c>
      <c r="M7011">
        <v>0.33150306673562502</v>
      </c>
      <c r="N7011" s="44">
        <v>0.84316764037679226</v>
      </c>
      <c r="O7011" s="161"/>
      <c r="P7011" s="162"/>
      <c r="Q7011" s="162"/>
      <c r="R7011" s="163"/>
      <c r="S7011" s="161"/>
      <c r="V7011" s="163"/>
      <c r="W7011" s="164"/>
      <c r="X7011" s="164"/>
    </row>
    <row r="7012" spans="10:24" x14ac:dyDescent="0.25">
      <c r="J7012">
        <v>7009</v>
      </c>
      <c r="K7012" s="43">
        <v>0.92658723640297647</v>
      </c>
      <c r="L7012">
        <v>6.9309761406424197E-3</v>
      </c>
      <c r="M7012">
        <v>0.46559670269146303</v>
      </c>
      <c r="N7012" s="44">
        <v>0.53420814429234242</v>
      </c>
      <c r="O7012" s="161"/>
      <c r="P7012" s="162"/>
      <c r="Q7012" s="162"/>
      <c r="R7012" s="163"/>
      <c r="S7012" s="161"/>
      <c r="V7012" s="163"/>
      <c r="W7012" s="164"/>
      <c r="X7012" s="164"/>
    </row>
    <row r="7013" spans="10:24" x14ac:dyDescent="0.25">
      <c r="J7013">
        <v>7010</v>
      </c>
      <c r="K7013" s="43">
        <v>0.31052461717777091</v>
      </c>
      <c r="L7013">
        <v>0.3804782882202804</v>
      </c>
      <c r="M7013">
        <v>0.39652735583004506</v>
      </c>
      <c r="N7013" s="44">
        <v>0.70087585903874694</v>
      </c>
      <c r="O7013" s="161"/>
      <c r="P7013" s="162"/>
      <c r="Q7013" s="162"/>
      <c r="R7013" s="163"/>
      <c r="S7013" s="161"/>
      <c r="V7013" s="163"/>
      <c r="W7013" s="164"/>
      <c r="X7013" s="164"/>
    </row>
    <row r="7014" spans="10:24" x14ac:dyDescent="0.25">
      <c r="J7014">
        <v>7011</v>
      </c>
      <c r="K7014" s="43">
        <v>0.77411462164732048</v>
      </c>
      <c r="L7014">
        <v>0.91669270799492863</v>
      </c>
      <c r="M7014">
        <v>0.58204901784658769</v>
      </c>
      <c r="N7014" s="44">
        <v>0.61960951428281708</v>
      </c>
      <c r="O7014" s="161"/>
      <c r="P7014" s="162"/>
      <c r="Q7014" s="162"/>
      <c r="R7014" s="163"/>
      <c r="S7014" s="161"/>
      <c r="V7014" s="163"/>
      <c r="W7014" s="164"/>
      <c r="X7014" s="164"/>
    </row>
    <row r="7015" spans="10:24" x14ac:dyDescent="0.25">
      <c r="J7015">
        <v>7012</v>
      </c>
      <c r="K7015" s="43">
        <v>0.50247783688582248</v>
      </c>
      <c r="L7015">
        <v>0.46089109549570584</v>
      </c>
      <c r="M7015">
        <v>0.53343687719614419</v>
      </c>
      <c r="N7015" s="44">
        <v>3.2078581322097288E-2</v>
      </c>
      <c r="O7015" s="161"/>
      <c r="P7015" s="162"/>
      <c r="Q7015" s="162"/>
      <c r="R7015" s="163"/>
      <c r="S7015" s="161"/>
      <c r="V7015" s="163"/>
      <c r="W7015" s="164"/>
      <c r="X7015" s="164"/>
    </row>
    <row r="7016" spans="10:24" x14ac:dyDescent="0.25">
      <c r="J7016">
        <v>7013</v>
      </c>
      <c r="K7016" s="43">
        <v>0.33071059435469907</v>
      </c>
      <c r="L7016">
        <v>0.12167824319707421</v>
      </c>
      <c r="M7016">
        <v>0.9386752029591523</v>
      </c>
      <c r="N7016" s="44">
        <v>0.35382744396469357</v>
      </c>
      <c r="O7016" s="161"/>
      <c r="P7016" s="162"/>
      <c r="Q7016" s="162"/>
      <c r="R7016" s="163"/>
      <c r="S7016" s="161"/>
      <c r="V7016" s="163"/>
      <c r="W7016" s="164"/>
      <c r="X7016" s="164"/>
    </row>
    <row r="7017" spans="10:24" x14ac:dyDescent="0.25">
      <c r="J7017">
        <v>7014</v>
      </c>
      <c r="K7017" s="43">
        <v>0.27472496802847335</v>
      </c>
      <c r="L7017">
        <v>0.50313903333728571</v>
      </c>
      <c r="M7017">
        <v>0.21606987862093119</v>
      </c>
      <c r="N7017" s="44">
        <v>0.43790051716634548</v>
      </c>
      <c r="O7017" s="161"/>
      <c r="P7017" s="162"/>
      <c r="Q7017" s="162"/>
      <c r="R7017" s="163"/>
      <c r="S7017" s="161"/>
      <c r="V7017" s="163"/>
      <c r="W7017" s="164"/>
      <c r="X7017" s="164"/>
    </row>
    <row r="7018" spans="10:24" x14ac:dyDescent="0.25">
      <c r="J7018">
        <v>7015</v>
      </c>
      <c r="K7018" s="43">
        <v>0.60226137870294882</v>
      </c>
      <c r="L7018">
        <v>0.90197186037895194</v>
      </c>
      <c r="M7018">
        <v>0.50454238010332286</v>
      </c>
      <c r="N7018" s="44">
        <v>8.9899814103838183E-2</v>
      </c>
      <c r="O7018" s="161"/>
      <c r="P7018" s="162"/>
      <c r="Q7018" s="162"/>
      <c r="R7018" s="163"/>
      <c r="S7018" s="161"/>
      <c r="V7018" s="163"/>
      <c r="W7018" s="164"/>
      <c r="X7018" s="164"/>
    </row>
    <row r="7019" spans="10:24" x14ac:dyDescent="0.25">
      <c r="J7019">
        <v>7016</v>
      </c>
      <c r="K7019" s="43">
        <v>0.597777079103882</v>
      </c>
      <c r="L7019">
        <v>0.28216877401126028</v>
      </c>
      <c r="M7019">
        <v>0.71784082616205902</v>
      </c>
      <c r="N7019" s="44">
        <v>0.30481088199070239</v>
      </c>
      <c r="O7019" s="161"/>
      <c r="P7019" s="162"/>
      <c r="Q7019" s="162"/>
      <c r="R7019" s="163"/>
      <c r="S7019" s="161"/>
      <c r="V7019" s="163"/>
      <c r="W7019" s="164"/>
      <c r="X7019" s="164"/>
    </row>
    <row r="7020" spans="10:24" x14ac:dyDescent="0.25">
      <c r="J7020">
        <v>7017</v>
      </c>
      <c r="K7020" s="43">
        <v>4.5816946656012547E-2</v>
      </c>
      <c r="L7020">
        <v>0.68698249573003567</v>
      </c>
      <c r="M7020">
        <v>0.18869683364723899</v>
      </c>
      <c r="N7020" s="44">
        <v>0.8839610110926891</v>
      </c>
      <c r="O7020" s="161"/>
      <c r="P7020" s="162"/>
      <c r="Q7020" s="162"/>
      <c r="R7020" s="163"/>
      <c r="S7020" s="161"/>
      <c r="V7020" s="163"/>
      <c r="W7020" s="164"/>
      <c r="X7020" s="164"/>
    </row>
    <row r="7021" spans="10:24" x14ac:dyDescent="0.25">
      <c r="J7021">
        <v>7018</v>
      </c>
      <c r="K7021" s="43">
        <v>0.89597579194396426</v>
      </c>
      <c r="L7021">
        <v>0.2439642044427951</v>
      </c>
      <c r="M7021">
        <v>0.22898840899835038</v>
      </c>
      <c r="N7021" s="44">
        <v>0.67328090385946349</v>
      </c>
      <c r="O7021" s="161"/>
      <c r="P7021" s="162"/>
      <c r="Q7021" s="162"/>
      <c r="R7021" s="163"/>
      <c r="S7021" s="161"/>
      <c r="V7021" s="163"/>
      <c r="W7021" s="164"/>
      <c r="X7021" s="164"/>
    </row>
    <row r="7022" spans="10:24" x14ac:dyDescent="0.25">
      <c r="J7022">
        <v>7019</v>
      </c>
      <c r="K7022" s="43">
        <v>0.2785151685919196</v>
      </c>
      <c r="L7022">
        <v>0.1461248177965877</v>
      </c>
      <c r="M7022">
        <v>0.42351603122379211</v>
      </c>
      <c r="N7022" s="44">
        <v>0.82282198782945926</v>
      </c>
      <c r="O7022" s="161"/>
      <c r="P7022" s="162"/>
      <c r="Q7022" s="162"/>
      <c r="R7022" s="163"/>
      <c r="S7022" s="161"/>
      <c r="V7022" s="163"/>
      <c r="W7022" s="164"/>
      <c r="X7022" s="164"/>
    </row>
    <row r="7023" spans="10:24" x14ac:dyDescent="0.25">
      <c r="J7023">
        <v>7020</v>
      </c>
      <c r="K7023" s="43">
        <v>0.34087219613161912</v>
      </c>
      <c r="L7023">
        <v>0.1084717687779998</v>
      </c>
      <c r="M7023">
        <v>7.6327084209863783E-2</v>
      </c>
      <c r="N7023" s="44">
        <v>0.55661894696058001</v>
      </c>
      <c r="O7023" s="161"/>
      <c r="P7023" s="162"/>
      <c r="Q7023" s="162"/>
      <c r="R7023" s="163"/>
      <c r="S7023" s="161"/>
      <c r="V7023" s="163"/>
      <c r="W7023" s="164"/>
      <c r="X7023" s="164"/>
    </row>
    <row r="7024" spans="10:24" x14ac:dyDescent="0.25">
      <c r="J7024">
        <v>7021</v>
      </c>
      <c r="K7024" s="43">
        <v>0.61410489511758726</v>
      </c>
      <c r="L7024">
        <v>0.9022761491386222</v>
      </c>
      <c r="M7024">
        <v>0.96171317251999888</v>
      </c>
      <c r="N7024" s="44">
        <v>0.65692734500868222</v>
      </c>
      <c r="O7024" s="161"/>
      <c r="P7024" s="162"/>
      <c r="Q7024" s="162"/>
      <c r="R7024" s="163"/>
      <c r="S7024" s="161"/>
      <c r="V7024" s="163"/>
      <c r="W7024" s="164"/>
      <c r="X7024" s="164"/>
    </row>
    <row r="7025" spans="10:24" x14ac:dyDescent="0.25">
      <c r="J7025">
        <v>7022</v>
      </c>
      <c r="K7025" s="43">
        <v>0.19419065610696506</v>
      </c>
      <c r="L7025">
        <v>0.60264476450856952</v>
      </c>
      <c r="M7025">
        <v>0.10183687003968278</v>
      </c>
      <c r="N7025" s="44">
        <v>9.613587008200275E-2</v>
      </c>
      <c r="O7025" s="161"/>
      <c r="P7025" s="162"/>
      <c r="Q7025" s="162"/>
      <c r="R7025" s="163"/>
      <c r="S7025" s="161"/>
      <c r="V7025" s="163"/>
      <c r="W7025" s="164"/>
      <c r="X7025" s="164"/>
    </row>
    <row r="7026" spans="10:24" x14ac:dyDescent="0.25">
      <c r="J7026">
        <v>7023</v>
      </c>
      <c r="K7026" s="43">
        <v>0.85305063256583868</v>
      </c>
      <c r="L7026">
        <v>0.45121227575392542</v>
      </c>
      <c r="M7026">
        <v>0.50524055838102222</v>
      </c>
      <c r="N7026" s="44">
        <v>0.67920284125571595</v>
      </c>
      <c r="O7026" s="161"/>
      <c r="P7026" s="162"/>
      <c r="Q7026" s="162"/>
      <c r="R7026" s="163"/>
      <c r="S7026" s="161"/>
      <c r="V7026" s="163"/>
      <c r="W7026" s="164"/>
      <c r="X7026" s="164"/>
    </row>
    <row r="7027" spans="10:24" x14ac:dyDescent="0.25">
      <c r="J7027">
        <v>7024</v>
      </c>
      <c r="K7027" s="43">
        <v>0.7405752902658197</v>
      </c>
      <c r="L7027">
        <v>4.304085225036558E-3</v>
      </c>
      <c r="M7027">
        <v>0.85344170104919848</v>
      </c>
      <c r="N7027" s="44">
        <v>0.17094013072866876</v>
      </c>
      <c r="O7027" s="161"/>
      <c r="P7027" s="162"/>
      <c r="Q7027" s="162"/>
      <c r="R7027" s="163"/>
      <c r="S7027" s="161"/>
      <c r="V7027" s="163"/>
      <c r="W7027" s="164"/>
      <c r="X7027" s="164"/>
    </row>
    <row r="7028" spans="10:24" x14ac:dyDescent="0.25">
      <c r="J7028">
        <v>7025</v>
      </c>
      <c r="K7028" s="43">
        <v>0.26344757681055453</v>
      </c>
      <c r="L7028">
        <v>0.87023544494258975</v>
      </c>
      <c r="M7028">
        <v>0.98537702613831046</v>
      </c>
      <c r="N7028" s="44">
        <v>0.5290334254103507</v>
      </c>
      <c r="O7028" s="161"/>
      <c r="P7028" s="162"/>
      <c r="Q7028" s="162"/>
      <c r="R7028" s="163"/>
      <c r="S7028" s="161"/>
      <c r="V7028" s="163"/>
      <c r="W7028" s="164"/>
      <c r="X7028" s="164"/>
    </row>
    <row r="7029" spans="10:24" x14ac:dyDescent="0.25">
      <c r="J7029">
        <v>7026</v>
      </c>
      <c r="K7029" s="43">
        <v>0.611981683551439</v>
      </c>
      <c r="L7029">
        <v>0.69575639054061711</v>
      </c>
      <c r="M7029">
        <v>0.78872370772518041</v>
      </c>
      <c r="N7029" s="44">
        <v>0.74924878785361959</v>
      </c>
      <c r="O7029" s="161"/>
      <c r="P7029" s="162"/>
      <c r="Q7029" s="162"/>
      <c r="R7029" s="163"/>
      <c r="S7029" s="161"/>
      <c r="V7029" s="163"/>
      <c r="W7029" s="164"/>
      <c r="X7029" s="164"/>
    </row>
    <row r="7030" spans="10:24" x14ac:dyDescent="0.25">
      <c r="J7030">
        <v>7027</v>
      </c>
      <c r="K7030" s="43">
        <v>0.33549674744573565</v>
      </c>
      <c r="L7030">
        <v>0.25016733553976367</v>
      </c>
      <c r="M7030">
        <v>0.16882711196911004</v>
      </c>
      <c r="N7030" s="44">
        <v>0.18722112338867147</v>
      </c>
      <c r="O7030" s="161"/>
      <c r="P7030" s="162"/>
      <c r="Q7030" s="162"/>
      <c r="R7030" s="163"/>
      <c r="S7030" s="161"/>
      <c r="V7030" s="163"/>
      <c r="W7030" s="164"/>
      <c r="X7030" s="164"/>
    </row>
    <row r="7031" spans="10:24" x14ac:dyDescent="0.25">
      <c r="J7031">
        <v>7028</v>
      </c>
      <c r="K7031" s="43">
        <v>4.032715751122673E-2</v>
      </c>
      <c r="L7031">
        <v>0.30155127568387163</v>
      </c>
      <c r="M7031">
        <v>0.28593797081161265</v>
      </c>
      <c r="N7031" s="44">
        <v>0.35593378384288832</v>
      </c>
      <c r="O7031" s="161"/>
      <c r="P7031" s="162"/>
      <c r="Q7031" s="162"/>
      <c r="R7031" s="163"/>
      <c r="S7031" s="161"/>
      <c r="V7031" s="163"/>
      <c r="W7031" s="164"/>
      <c r="X7031" s="164"/>
    </row>
    <row r="7032" spans="10:24" x14ac:dyDescent="0.25">
      <c r="J7032">
        <v>7029</v>
      </c>
      <c r="K7032" s="43">
        <v>9.1645141608564851E-2</v>
      </c>
      <c r="L7032">
        <v>0.56009486762317273</v>
      </c>
      <c r="M7032">
        <v>0.73379952118574454</v>
      </c>
      <c r="N7032" s="44">
        <v>0.77704593441499581</v>
      </c>
      <c r="O7032" s="161"/>
      <c r="P7032" s="162"/>
      <c r="Q7032" s="162"/>
      <c r="R7032" s="163"/>
      <c r="S7032" s="161"/>
      <c r="V7032" s="163"/>
      <c r="W7032" s="164"/>
      <c r="X7032" s="164"/>
    </row>
    <row r="7033" spans="10:24" x14ac:dyDescent="0.25">
      <c r="J7033">
        <v>7030</v>
      </c>
      <c r="K7033" s="43">
        <v>0.36975414692098729</v>
      </c>
      <c r="L7033">
        <v>0.21844407777315389</v>
      </c>
      <c r="M7033">
        <v>0.53310118200336976</v>
      </c>
      <c r="N7033" s="44">
        <v>8.4230500374403716E-3</v>
      </c>
      <c r="O7033" s="161"/>
      <c r="P7033" s="162"/>
      <c r="Q7033" s="162"/>
      <c r="R7033" s="163"/>
      <c r="S7033" s="161"/>
      <c r="V7033" s="163"/>
      <c r="W7033" s="164"/>
      <c r="X7033" s="164"/>
    </row>
    <row r="7034" spans="10:24" x14ac:dyDescent="0.25">
      <c r="J7034">
        <v>7031</v>
      </c>
      <c r="K7034" s="43">
        <v>0.64039030224996163</v>
      </c>
      <c r="L7034">
        <v>0.73306377614054963</v>
      </c>
      <c r="M7034">
        <v>0.79203749802247159</v>
      </c>
      <c r="N7034" s="44">
        <v>0.16680851615690062</v>
      </c>
      <c r="O7034" s="161"/>
      <c r="P7034" s="162"/>
      <c r="Q7034" s="162"/>
      <c r="R7034" s="163"/>
      <c r="S7034" s="161"/>
      <c r="V7034" s="163"/>
      <c r="W7034" s="164"/>
      <c r="X7034" s="164"/>
    </row>
    <row r="7035" spans="10:24" x14ac:dyDescent="0.25">
      <c r="J7035">
        <v>7032</v>
      </c>
      <c r="K7035" s="43">
        <v>0.55202219663010765</v>
      </c>
      <c r="L7035">
        <v>0.3905324349665249</v>
      </c>
      <c r="M7035">
        <v>0.33132474882914098</v>
      </c>
      <c r="N7035" s="44">
        <v>0.48758208666972902</v>
      </c>
      <c r="O7035" s="161"/>
      <c r="P7035" s="162"/>
      <c r="Q7035" s="162"/>
      <c r="R7035" s="163"/>
      <c r="S7035" s="161"/>
      <c r="V7035" s="163"/>
      <c r="W7035" s="164"/>
      <c r="X7035" s="164"/>
    </row>
    <row r="7036" spans="10:24" x14ac:dyDescent="0.25">
      <c r="J7036">
        <v>7033</v>
      </c>
      <c r="K7036" s="43">
        <v>0.73312745362287257</v>
      </c>
      <c r="L7036">
        <v>5.6695005666752119E-2</v>
      </c>
      <c r="M7036">
        <v>3.6476866729050039E-2</v>
      </c>
      <c r="N7036" s="44">
        <v>0.36576306432375938</v>
      </c>
      <c r="O7036" s="161"/>
      <c r="P7036" s="162"/>
      <c r="Q7036" s="162"/>
      <c r="R7036" s="163"/>
      <c r="S7036" s="161"/>
      <c r="V7036" s="163"/>
      <c r="W7036" s="164"/>
      <c r="X7036" s="164"/>
    </row>
    <row r="7037" spans="10:24" x14ac:dyDescent="0.25">
      <c r="J7037">
        <v>7034</v>
      </c>
      <c r="K7037" s="43">
        <v>0.19778333179256535</v>
      </c>
      <c r="L7037">
        <v>0.26243366927015976</v>
      </c>
      <c r="M7037">
        <v>0.6704113277362419</v>
      </c>
      <c r="N7037" s="44">
        <v>0.56335422639567301</v>
      </c>
      <c r="O7037" s="161"/>
      <c r="P7037" s="162"/>
      <c r="Q7037" s="162"/>
      <c r="R7037" s="163"/>
      <c r="S7037" s="161"/>
      <c r="V7037" s="163"/>
      <c r="W7037" s="164"/>
      <c r="X7037" s="164"/>
    </row>
    <row r="7038" spans="10:24" x14ac:dyDescent="0.25">
      <c r="J7038">
        <v>7035</v>
      </c>
      <c r="K7038" s="43">
        <v>0.99636236228590092</v>
      </c>
      <c r="L7038">
        <v>0.92037531128407013</v>
      </c>
      <c r="M7038">
        <v>0.31973765937925225</v>
      </c>
      <c r="N7038" s="44">
        <v>0.94974153941222028</v>
      </c>
      <c r="O7038" s="161"/>
      <c r="P7038" s="162"/>
      <c r="Q7038" s="162"/>
      <c r="R7038" s="163"/>
      <c r="S7038" s="161"/>
      <c r="V7038" s="163"/>
      <c r="W7038" s="164"/>
      <c r="X7038" s="164"/>
    </row>
    <row r="7039" spans="10:24" x14ac:dyDescent="0.25">
      <c r="J7039">
        <v>7036</v>
      </c>
      <c r="K7039" s="43">
        <v>0.41621141094595704</v>
      </c>
      <c r="L7039">
        <v>0.83015909184267989</v>
      </c>
      <c r="M7039">
        <v>0.40043944941903709</v>
      </c>
      <c r="N7039" s="44">
        <v>0.27384216288025476</v>
      </c>
      <c r="O7039" s="161"/>
      <c r="P7039" s="162"/>
      <c r="Q7039" s="162"/>
      <c r="R7039" s="163"/>
      <c r="S7039" s="161"/>
      <c r="V7039" s="163"/>
      <c r="W7039" s="164"/>
      <c r="X7039" s="164"/>
    </row>
    <row r="7040" spans="10:24" x14ac:dyDescent="0.25">
      <c r="J7040">
        <v>7037</v>
      </c>
      <c r="K7040" s="43">
        <v>0.97936101904216688</v>
      </c>
      <c r="L7040">
        <v>0.39274657341074626</v>
      </c>
      <c r="M7040">
        <v>0.96674903050434535</v>
      </c>
      <c r="N7040" s="44">
        <v>0.5235006248862093</v>
      </c>
      <c r="O7040" s="161"/>
      <c r="P7040" s="162"/>
      <c r="Q7040" s="162"/>
      <c r="R7040" s="163"/>
      <c r="S7040" s="161"/>
      <c r="V7040" s="163"/>
      <c r="W7040" s="164"/>
      <c r="X7040" s="164"/>
    </row>
    <row r="7041" spans="10:24" x14ac:dyDescent="0.25">
      <c r="J7041">
        <v>7038</v>
      </c>
      <c r="K7041" s="43">
        <v>0.56804195678060443</v>
      </c>
      <c r="L7041">
        <v>0.20702090268570494</v>
      </c>
      <c r="M7041">
        <v>0.375277538172197</v>
      </c>
      <c r="N7041" s="44">
        <v>0.63686677622653443</v>
      </c>
      <c r="O7041" s="161"/>
      <c r="P7041" s="162"/>
      <c r="Q7041" s="162"/>
      <c r="R7041" s="163"/>
      <c r="S7041" s="161"/>
      <c r="V7041" s="163"/>
      <c r="W7041" s="164"/>
      <c r="X7041" s="164"/>
    </row>
    <row r="7042" spans="10:24" x14ac:dyDescent="0.25">
      <c r="J7042">
        <v>7039</v>
      </c>
      <c r="K7042" s="43">
        <v>0.82428294338930042</v>
      </c>
      <c r="L7042">
        <v>0.99223802860639121</v>
      </c>
      <c r="M7042">
        <v>0.82625100467161749</v>
      </c>
      <c r="N7042" s="44">
        <v>0.2343564248995148</v>
      </c>
      <c r="O7042" s="161"/>
      <c r="P7042" s="162"/>
      <c r="Q7042" s="162"/>
      <c r="R7042" s="163"/>
      <c r="S7042" s="161"/>
      <c r="V7042" s="163"/>
      <c r="W7042" s="164"/>
      <c r="X7042" s="164"/>
    </row>
    <row r="7043" spans="10:24" x14ac:dyDescent="0.25">
      <c r="J7043">
        <v>7040</v>
      </c>
      <c r="K7043" s="43">
        <v>0.42761812067467908</v>
      </c>
      <c r="L7043">
        <v>0.36982208158050756</v>
      </c>
      <c r="M7043">
        <v>0.71933376928217341</v>
      </c>
      <c r="N7043" s="44">
        <v>0.26621171239867192</v>
      </c>
      <c r="O7043" s="161"/>
      <c r="P7043" s="162"/>
      <c r="Q7043" s="162"/>
      <c r="R7043" s="163"/>
      <c r="S7043" s="161"/>
      <c r="V7043" s="163"/>
      <c r="W7043" s="164"/>
      <c r="X7043" s="164"/>
    </row>
    <row r="7044" spans="10:24" x14ac:dyDescent="0.25">
      <c r="J7044">
        <v>7041</v>
      </c>
      <c r="K7044" s="43">
        <v>0.33724957562688718</v>
      </c>
      <c r="L7044">
        <v>0.24866059989682809</v>
      </c>
      <c r="M7044">
        <v>0.59382883319830315</v>
      </c>
      <c r="N7044" s="44">
        <v>6.3153585783911281E-2</v>
      </c>
      <c r="O7044" s="161"/>
      <c r="P7044" s="162"/>
      <c r="Q7044" s="162"/>
      <c r="R7044" s="163"/>
      <c r="S7044" s="161"/>
      <c r="V7044" s="163"/>
      <c r="W7044" s="164"/>
      <c r="X7044" s="164"/>
    </row>
    <row r="7045" spans="10:24" x14ac:dyDescent="0.25">
      <c r="J7045">
        <v>7042</v>
      </c>
      <c r="K7045" s="43">
        <v>0.80409154998168852</v>
      </c>
      <c r="L7045">
        <v>0.72052283227785807</v>
      </c>
      <c r="M7045">
        <v>0.74071502253851651</v>
      </c>
      <c r="N7045" s="44">
        <v>0.68845046787070729</v>
      </c>
      <c r="O7045" s="161"/>
      <c r="P7045" s="162"/>
      <c r="Q7045" s="162"/>
      <c r="R7045" s="163"/>
      <c r="S7045" s="161"/>
      <c r="V7045" s="163"/>
      <c r="W7045" s="164"/>
      <c r="X7045" s="164"/>
    </row>
    <row r="7046" spans="10:24" x14ac:dyDescent="0.25">
      <c r="J7046">
        <v>7043</v>
      </c>
      <c r="K7046" s="43">
        <v>0.64966236551392142</v>
      </c>
      <c r="L7046">
        <v>0.82038145951031549</v>
      </c>
      <c r="M7046">
        <v>0.23868125497858417</v>
      </c>
      <c r="N7046" s="44">
        <v>0.64263183947808578</v>
      </c>
      <c r="O7046" s="161"/>
      <c r="P7046" s="162"/>
      <c r="Q7046" s="162"/>
      <c r="R7046" s="163"/>
      <c r="S7046" s="161"/>
      <c r="V7046" s="163"/>
      <c r="W7046" s="164"/>
      <c r="X7046" s="164"/>
    </row>
    <row r="7047" spans="10:24" x14ac:dyDescent="0.25">
      <c r="J7047">
        <v>7044</v>
      </c>
      <c r="K7047" s="43">
        <v>0.16113942023178063</v>
      </c>
      <c r="L7047">
        <v>0.45543280589384505</v>
      </c>
      <c r="M7047">
        <v>0.97505601523952856</v>
      </c>
      <c r="N7047" s="44">
        <v>0.44227940850170411</v>
      </c>
      <c r="O7047" s="161"/>
      <c r="P7047" s="162"/>
      <c r="Q7047" s="162"/>
      <c r="R7047" s="163"/>
      <c r="S7047" s="161"/>
      <c r="V7047" s="163"/>
      <c r="W7047" s="164"/>
      <c r="X7047" s="164"/>
    </row>
    <row r="7048" spans="10:24" x14ac:dyDescent="0.25">
      <c r="J7048">
        <v>7045</v>
      </c>
      <c r="K7048" s="43">
        <v>2.8236782471971367E-2</v>
      </c>
      <c r="L7048">
        <v>0.28819245873857713</v>
      </c>
      <c r="M7048">
        <v>0.12657541111816684</v>
      </c>
      <c r="N7048" s="44">
        <v>0.95497288250336387</v>
      </c>
      <c r="O7048" s="161"/>
      <c r="P7048" s="162"/>
      <c r="Q7048" s="162"/>
      <c r="R7048" s="163"/>
      <c r="S7048" s="161"/>
      <c r="V7048" s="163"/>
      <c r="W7048" s="164"/>
      <c r="X7048" s="164"/>
    </row>
    <row r="7049" spans="10:24" x14ac:dyDescent="0.25">
      <c r="J7049">
        <v>7046</v>
      </c>
      <c r="K7049" s="43">
        <v>0.20430965186508288</v>
      </c>
      <c r="L7049">
        <v>0.18909507192203179</v>
      </c>
      <c r="M7049">
        <v>0.88424288208908064</v>
      </c>
      <c r="N7049" s="44">
        <v>0.61826538769707906</v>
      </c>
      <c r="O7049" s="161"/>
      <c r="P7049" s="162"/>
      <c r="Q7049" s="162"/>
      <c r="R7049" s="163"/>
      <c r="S7049" s="161"/>
      <c r="V7049" s="163"/>
      <c r="W7049" s="164"/>
      <c r="X7049" s="164"/>
    </row>
    <row r="7050" spans="10:24" x14ac:dyDescent="0.25">
      <c r="J7050">
        <v>7047</v>
      </c>
      <c r="K7050" s="43">
        <v>5.3007102286104835E-2</v>
      </c>
      <c r="L7050">
        <v>0.13317792478557977</v>
      </c>
      <c r="M7050">
        <v>0.38624055978060678</v>
      </c>
      <c r="N7050" s="44">
        <v>0.48278318973265844</v>
      </c>
      <c r="O7050" s="161"/>
      <c r="P7050" s="162"/>
      <c r="Q7050" s="162"/>
      <c r="R7050" s="163"/>
      <c r="S7050" s="161"/>
      <c r="V7050" s="163"/>
      <c r="W7050" s="164"/>
      <c r="X7050" s="164"/>
    </row>
    <row r="7051" spans="10:24" x14ac:dyDescent="0.25">
      <c r="J7051">
        <v>7048</v>
      </c>
      <c r="K7051" s="43">
        <v>0.99186035201658129</v>
      </c>
      <c r="L7051">
        <v>0.40505081502603757</v>
      </c>
      <c r="M7051">
        <v>0.7478393728202638</v>
      </c>
      <c r="N7051" s="44">
        <v>6.2606509013876321E-2</v>
      </c>
      <c r="O7051" s="161"/>
      <c r="P7051" s="162"/>
      <c r="Q7051" s="162"/>
      <c r="R7051" s="163"/>
      <c r="S7051" s="161"/>
      <c r="V7051" s="163"/>
      <c r="W7051" s="164"/>
      <c r="X7051" s="164"/>
    </row>
    <row r="7052" spans="10:24" x14ac:dyDescent="0.25">
      <c r="J7052">
        <v>7049</v>
      </c>
      <c r="K7052" s="43">
        <v>0.63237172071886538</v>
      </c>
      <c r="L7052">
        <v>0.64436386440634785</v>
      </c>
      <c r="M7052">
        <v>8.2984298076439034E-2</v>
      </c>
      <c r="N7052" s="44">
        <v>0.93537076092044313</v>
      </c>
      <c r="O7052" s="161"/>
      <c r="P7052" s="162"/>
      <c r="Q7052" s="162"/>
      <c r="R7052" s="163"/>
      <c r="S7052" s="161"/>
      <c r="V7052" s="163"/>
      <c r="W7052" s="164"/>
      <c r="X7052" s="164"/>
    </row>
    <row r="7053" spans="10:24" x14ac:dyDescent="0.25">
      <c r="J7053">
        <v>7050</v>
      </c>
      <c r="K7053" s="43">
        <v>0.6824298532890638</v>
      </c>
      <c r="L7053">
        <v>0.11217079419504261</v>
      </c>
      <c r="M7053">
        <v>0.720355035326251</v>
      </c>
      <c r="N7053" s="44">
        <v>0.83412140649676925</v>
      </c>
      <c r="O7053" s="161"/>
      <c r="P7053" s="162"/>
      <c r="Q7053" s="162"/>
      <c r="R7053" s="163"/>
      <c r="S7053" s="161"/>
      <c r="V7053" s="163"/>
      <c r="W7053" s="164"/>
      <c r="X7053" s="164"/>
    </row>
    <row r="7054" spans="10:24" x14ac:dyDescent="0.25">
      <c r="J7054">
        <v>7051</v>
      </c>
      <c r="K7054" s="43">
        <v>0.12668643009031033</v>
      </c>
      <c r="L7054">
        <v>0.58337424429924423</v>
      </c>
      <c r="M7054">
        <v>0.82768002903585713</v>
      </c>
      <c r="N7054" s="44">
        <v>0.21429314763161467</v>
      </c>
      <c r="O7054" s="161"/>
      <c r="P7054" s="162"/>
      <c r="Q7054" s="162"/>
      <c r="R7054" s="163"/>
      <c r="S7054" s="161"/>
      <c r="V7054" s="163"/>
      <c r="W7054" s="164"/>
      <c r="X7054" s="164"/>
    </row>
    <row r="7055" spans="10:24" x14ac:dyDescent="0.25">
      <c r="J7055">
        <v>7052</v>
      </c>
      <c r="K7055" s="43">
        <v>0.29563883531188984</v>
      </c>
      <c r="L7055">
        <v>0.22485688209967047</v>
      </c>
      <c r="M7055">
        <v>0.72158717824227725</v>
      </c>
      <c r="N7055" s="44">
        <v>0.91714083910040145</v>
      </c>
      <c r="O7055" s="161"/>
      <c r="P7055" s="162"/>
      <c r="Q7055" s="162"/>
      <c r="R7055" s="163"/>
      <c r="S7055" s="161"/>
      <c r="V7055" s="163"/>
      <c r="W7055" s="164"/>
      <c r="X7055" s="164"/>
    </row>
    <row r="7056" spans="10:24" x14ac:dyDescent="0.25">
      <c r="J7056">
        <v>7053</v>
      </c>
      <c r="K7056" s="43">
        <v>5.5675049031558288E-3</v>
      </c>
      <c r="L7056">
        <v>0.85227538441791839</v>
      </c>
      <c r="M7056">
        <v>7.2081003124045528E-2</v>
      </c>
      <c r="N7056" s="44">
        <v>0.39499195504912399</v>
      </c>
      <c r="O7056" s="161"/>
      <c r="P7056" s="162"/>
      <c r="Q7056" s="162"/>
      <c r="R7056" s="163"/>
      <c r="S7056" s="161"/>
      <c r="V7056" s="163"/>
      <c r="W7056" s="164"/>
      <c r="X7056" s="164"/>
    </row>
    <row r="7057" spans="10:24" x14ac:dyDescent="0.25">
      <c r="J7057">
        <v>7054</v>
      </c>
      <c r="K7057" s="43">
        <v>0.37898439109979409</v>
      </c>
      <c r="L7057">
        <v>0.41582944506365038</v>
      </c>
      <c r="M7057">
        <v>0.3541062196836996</v>
      </c>
      <c r="N7057" s="44">
        <v>0.62415517342140614</v>
      </c>
      <c r="O7057" s="161"/>
      <c r="P7057" s="162"/>
      <c r="Q7057" s="162"/>
      <c r="R7057" s="163"/>
      <c r="S7057" s="161"/>
      <c r="V7057" s="163"/>
      <c r="W7057" s="164"/>
      <c r="X7057" s="164"/>
    </row>
    <row r="7058" spans="10:24" x14ac:dyDescent="0.25">
      <c r="J7058">
        <v>7055</v>
      </c>
      <c r="K7058" s="43">
        <v>0.5177728747145327</v>
      </c>
      <c r="L7058">
        <v>0.23847491035676638</v>
      </c>
      <c r="M7058">
        <v>0.79279741217161614</v>
      </c>
      <c r="N7058" s="44">
        <v>0.31988559832224694</v>
      </c>
      <c r="O7058" s="161"/>
      <c r="P7058" s="162"/>
      <c r="Q7058" s="162"/>
      <c r="R7058" s="163"/>
      <c r="S7058" s="161"/>
      <c r="V7058" s="163"/>
      <c r="W7058" s="164"/>
      <c r="X7058" s="164"/>
    </row>
    <row r="7059" spans="10:24" x14ac:dyDescent="0.25">
      <c r="J7059">
        <v>7056</v>
      </c>
      <c r="K7059" s="43">
        <v>0.79858212392792316</v>
      </c>
      <c r="L7059">
        <v>0.89401885236885759</v>
      </c>
      <c r="M7059">
        <v>0.5907028806852197</v>
      </c>
      <c r="N7059" s="44">
        <v>0.49977499876254983</v>
      </c>
      <c r="O7059" s="161"/>
      <c r="P7059" s="162"/>
      <c r="Q7059" s="162"/>
      <c r="R7059" s="163"/>
      <c r="S7059" s="161"/>
      <c r="V7059" s="163"/>
      <c r="W7059" s="164"/>
      <c r="X7059" s="164"/>
    </row>
    <row r="7060" spans="10:24" x14ac:dyDescent="0.25">
      <c r="J7060">
        <v>7057</v>
      </c>
      <c r="K7060" s="43">
        <v>5.9710018316169622E-2</v>
      </c>
      <c r="L7060">
        <v>0.79085424359039658</v>
      </c>
      <c r="M7060">
        <v>0.28471387302912854</v>
      </c>
      <c r="N7060" s="44">
        <v>0.30445067059835995</v>
      </c>
      <c r="O7060" s="161"/>
      <c r="P7060" s="162"/>
      <c r="Q7060" s="162"/>
      <c r="R7060" s="163"/>
      <c r="S7060" s="161"/>
      <c r="V7060" s="163"/>
      <c r="W7060" s="164"/>
      <c r="X7060" s="164"/>
    </row>
    <row r="7061" spans="10:24" x14ac:dyDescent="0.25">
      <c r="J7061">
        <v>7058</v>
      </c>
      <c r="K7061" s="43">
        <v>0.64047372570168748</v>
      </c>
      <c r="L7061">
        <v>0.62543157398608185</v>
      </c>
      <c r="M7061">
        <v>0.65284194350904567</v>
      </c>
      <c r="N7061" s="44">
        <v>0.731587980240613</v>
      </c>
      <c r="O7061" s="161"/>
      <c r="P7061" s="162"/>
      <c r="Q7061" s="162"/>
      <c r="R7061" s="163"/>
      <c r="S7061" s="161"/>
      <c r="V7061" s="163"/>
      <c r="W7061" s="164"/>
      <c r="X7061" s="164"/>
    </row>
    <row r="7062" spans="10:24" x14ac:dyDescent="0.25">
      <c r="J7062">
        <v>7059</v>
      </c>
      <c r="K7062" s="43">
        <v>0.98765593920100547</v>
      </c>
      <c r="L7062">
        <v>0.32359650986732158</v>
      </c>
      <c r="M7062">
        <v>0.38553392175276258</v>
      </c>
      <c r="N7062" s="44">
        <v>0.66858658933650861</v>
      </c>
      <c r="O7062" s="161"/>
      <c r="P7062" s="162"/>
      <c r="Q7062" s="162"/>
      <c r="R7062" s="163"/>
      <c r="S7062" s="161"/>
      <c r="V7062" s="163"/>
      <c r="W7062" s="164"/>
      <c r="X7062" s="164"/>
    </row>
    <row r="7063" spans="10:24" x14ac:dyDescent="0.25">
      <c r="J7063">
        <v>7060</v>
      </c>
      <c r="K7063" s="43">
        <v>0.19948711644653405</v>
      </c>
      <c r="L7063">
        <v>0.74917342135045772</v>
      </c>
      <c r="M7063">
        <v>0.79471237106258341</v>
      </c>
      <c r="N7063" s="44">
        <v>0.95298758331453426</v>
      </c>
      <c r="O7063" s="161"/>
      <c r="P7063" s="162"/>
      <c r="Q7063" s="162"/>
      <c r="R7063" s="163"/>
      <c r="S7063" s="161"/>
      <c r="V7063" s="163"/>
      <c r="W7063" s="164"/>
      <c r="X7063" s="164"/>
    </row>
    <row r="7064" spans="10:24" x14ac:dyDescent="0.25">
      <c r="J7064">
        <v>7061</v>
      </c>
      <c r="K7064" s="43">
        <v>0.17392128970295484</v>
      </c>
      <c r="L7064">
        <v>0.86467902265590535</v>
      </c>
      <c r="M7064">
        <v>4.2348174535299932E-2</v>
      </c>
      <c r="N7064" s="44">
        <v>0.25081212754208548</v>
      </c>
      <c r="O7064" s="161"/>
      <c r="P7064" s="162"/>
      <c r="Q7064" s="162"/>
      <c r="R7064" s="163"/>
      <c r="S7064" s="161"/>
      <c r="V7064" s="163"/>
      <c r="W7064" s="164"/>
      <c r="X7064" s="164"/>
    </row>
    <row r="7065" spans="10:24" x14ac:dyDescent="0.25">
      <c r="J7065">
        <v>7062</v>
      </c>
      <c r="K7065" s="43">
        <v>0.41671523181292536</v>
      </c>
      <c r="L7065">
        <v>8.3632045809904909E-2</v>
      </c>
      <c r="M7065">
        <v>0.52208296084051964</v>
      </c>
      <c r="N7065" s="44">
        <v>0.85538372032166277</v>
      </c>
      <c r="O7065" s="161"/>
      <c r="P7065" s="162"/>
      <c r="Q7065" s="162"/>
      <c r="R7065" s="163"/>
      <c r="S7065" s="161"/>
      <c r="V7065" s="163"/>
      <c r="W7065" s="164"/>
      <c r="X7065" s="164"/>
    </row>
    <row r="7066" spans="10:24" x14ac:dyDescent="0.25">
      <c r="J7066">
        <v>7063</v>
      </c>
      <c r="K7066" s="43">
        <v>0.11131520230644421</v>
      </c>
      <c r="L7066">
        <v>3.9287103559451975E-2</v>
      </c>
      <c r="M7066">
        <v>0.89570025478859461</v>
      </c>
      <c r="N7066" s="44">
        <v>0.64380182772879868</v>
      </c>
      <c r="O7066" s="161"/>
      <c r="P7066" s="162"/>
      <c r="Q7066" s="162"/>
      <c r="R7066" s="163"/>
      <c r="S7066" s="161"/>
      <c r="V7066" s="163"/>
      <c r="W7066" s="164"/>
      <c r="X7066" s="164"/>
    </row>
    <row r="7067" spans="10:24" x14ac:dyDescent="0.25">
      <c r="J7067">
        <v>7064</v>
      </c>
      <c r="K7067" s="43">
        <v>0.16971712793686566</v>
      </c>
      <c r="L7067">
        <v>0.91974505820787134</v>
      </c>
      <c r="M7067">
        <v>0.9151109522239067</v>
      </c>
      <c r="N7067" s="44">
        <v>0.77506708960057868</v>
      </c>
      <c r="O7067" s="161"/>
      <c r="P7067" s="162"/>
      <c r="Q7067" s="162"/>
      <c r="R7067" s="163"/>
      <c r="S7067" s="161"/>
      <c r="V7067" s="163"/>
      <c r="W7067" s="164"/>
      <c r="X7067" s="164"/>
    </row>
    <row r="7068" spans="10:24" x14ac:dyDescent="0.25">
      <c r="J7068">
        <v>7065</v>
      </c>
      <c r="K7068" s="43">
        <v>7.7465461667577729E-2</v>
      </c>
      <c r="L7068">
        <v>0.77735771371896989</v>
      </c>
      <c r="M7068">
        <v>0.66143657111183896</v>
      </c>
      <c r="N7068" s="44">
        <v>0.52661818941166993</v>
      </c>
      <c r="O7068" s="161"/>
      <c r="P7068" s="162"/>
      <c r="Q7068" s="162"/>
      <c r="R7068" s="163"/>
      <c r="S7068" s="161"/>
      <c r="V7068" s="163"/>
      <c r="W7068" s="164"/>
      <c r="X7068" s="164"/>
    </row>
    <row r="7069" spans="10:24" x14ac:dyDescent="0.25">
      <c r="J7069">
        <v>7066</v>
      </c>
      <c r="K7069" s="43">
        <v>0.18268989703456273</v>
      </c>
      <c r="L7069">
        <v>0.59960212247484923</v>
      </c>
      <c r="M7069">
        <v>0.30654440396078941</v>
      </c>
      <c r="N7069" s="44">
        <v>0.13740135752242877</v>
      </c>
      <c r="O7069" s="161"/>
      <c r="P7069" s="162"/>
      <c r="Q7069" s="162"/>
      <c r="R7069" s="163"/>
      <c r="S7069" s="161"/>
      <c r="V7069" s="163"/>
      <c r="W7069" s="164"/>
      <c r="X7069" s="164"/>
    </row>
    <row r="7070" spans="10:24" x14ac:dyDescent="0.25">
      <c r="J7070">
        <v>7067</v>
      </c>
      <c r="K7070" s="43">
        <v>0.58708583961996519</v>
      </c>
      <c r="L7070">
        <v>0.81968963340457646</v>
      </c>
      <c r="M7070">
        <v>0.4407112345082167</v>
      </c>
      <c r="N7070" s="44">
        <v>0.11577046741403418</v>
      </c>
      <c r="O7070" s="161"/>
      <c r="P7070" s="162"/>
      <c r="Q7070" s="162"/>
      <c r="R7070" s="163"/>
      <c r="S7070" s="161"/>
      <c r="V7070" s="163"/>
      <c r="W7070" s="164"/>
      <c r="X7070" s="164"/>
    </row>
    <row r="7071" spans="10:24" x14ac:dyDescent="0.25">
      <c r="J7071">
        <v>7068</v>
      </c>
      <c r="K7071" s="43">
        <v>0.81824172769742509</v>
      </c>
      <c r="L7071">
        <v>0.23707547534612683</v>
      </c>
      <c r="M7071">
        <v>0.46417984303716853</v>
      </c>
      <c r="N7071" s="44">
        <v>0.22581958960316528</v>
      </c>
      <c r="O7071" s="161"/>
      <c r="P7071" s="162"/>
      <c r="Q7071" s="162"/>
      <c r="R7071" s="163"/>
      <c r="S7071" s="161"/>
      <c r="V7071" s="163"/>
      <c r="W7071" s="164"/>
      <c r="X7071" s="164"/>
    </row>
    <row r="7072" spans="10:24" x14ac:dyDescent="0.25">
      <c r="J7072">
        <v>7069</v>
      </c>
      <c r="K7072" s="43">
        <v>0.49509993898353066</v>
      </c>
      <c r="L7072">
        <v>0.74392326713396739</v>
      </c>
      <c r="M7072">
        <v>0.36362357596700812</v>
      </c>
      <c r="N7072" s="44">
        <v>0.44243967780241578</v>
      </c>
      <c r="O7072" s="161"/>
      <c r="P7072" s="162"/>
      <c r="Q7072" s="162"/>
      <c r="R7072" s="163"/>
      <c r="S7072" s="161"/>
      <c r="V7072" s="163"/>
      <c r="W7072" s="164"/>
      <c r="X7072" s="164"/>
    </row>
    <row r="7073" spans="10:24" x14ac:dyDescent="0.25">
      <c r="J7073">
        <v>7070</v>
      </c>
      <c r="K7073" s="43">
        <v>0.70679657280242592</v>
      </c>
      <c r="L7073">
        <v>0.95356838564416513</v>
      </c>
      <c r="M7073">
        <v>2.4059132549837159E-2</v>
      </c>
      <c r="N7073" s="44">
        <v>0.92498038576210195</v>
      </c>
      <c r="O7073" s="161"/>
      <c r="P7073" s="162"/>
      <c r="Q7073" s="162"/>
      <c r="R7073" s="163"/>
      <c r="S7073" s="161"/>
      <c r="V7073" s="163"/>
      <c r="W7073" s="164"/>
      <c r="X7073" s="164"/>
    </row>
    <row r="7074" spans="10:24" x14ac:dyDescent="0.25">
      <c r="J7074">
        <v>7071</v>
      </c>
      <c r="K7074" s="43">
        <v>0.96245724512959629</v>
      </c>
      <c r="L7074">
        <v>0.15653777072761943</v>
      </c>
      <c r="M7074">
        <v>0.96005754017829181</v>
      </c>
      <c r="N7074" s="44">
        <v>1.3577755638855105E-2</v>
      </c>
      <c r="O7074" s="161"/>
      <c r="P7074" s="162"/>
      <c r="Q7074" s="162"/>
      <c r="R7074" s="163"/>
      <c r="S7074" s="161"/>
      <c r="V7074" s="163"/>
      <c r="W7074" s="164"/>
      <c r="X7074" s="164"/>
    </row>
    <row r="7075" spans="10:24" x14ac:dyDescent="0.25">
      <c r="J7075">
        <v>7072</v>
      </c>
      <c r="K7075" s="43">
        <v>0.95521985239742302</v>
      </c>
      <c r="L7075">
        <v>9.2742537890410648E-2</v>
      </c>
      <c r="M7075">
        <v>9.5626360676095423E-2</v>
      </c>
      <c r="N7075" s="44">
        <v>0.14919748177892012</v>
      </c>
      <c r="O7075" s="161"/>
      <c r="P7075" s="162"/>
      <c r="Q7075" s="162"/>
      <c r="R7075" s="163"/>
      <c r="S7075" s="161"/>
      <c r="V7075" s="163"/>
      <c r="W7075" s="164"/>
      <c r="X7075" s="164"/>
    </row>
    <row r="7076" spans="10:24" x14ac:dyDescent="0.25">
      <c r="J7076">
        <v>7073</v>
      </c>
      <c r="K7076" s="43">
        <v>0.16988980892282601</v>
      </c>
      <c r="L7076">
        <v>0.73585072646595828</v>
      </c>
      <c r="M7076">
        <v>0.90122774517329074</v>
      </c>
      <c r="N7076" s="44">
        <v>0.48125126744925728</v>
      </c>
      <c r="O7076" s="161"/>
      <c r="P7076" s="162"/>
      <c r="Q7076" s="162"/>
      <c r="R7076" s="163"/>
      <c r="S7076" s="161"/>
      <c r="V7076" s="163"/>
      <c r="W7076" s="164"/>
      <c r="X7076" s="164"/>
    </row>
    <row r="7077" spans="10:24" x14ac:dyDescent="0.25">
      <c r="J7077">
        <v>7074</v>
      </c>
      <c r="K7077" s="43">
        <v>0.52114668486268656</v>
      </c>
      <c r="L7077">
        <v>0.93950498761446455</v>
      </c>
      <c r="M7077">
        <v>0.27289875279884912</v>
      </c>
      <c r="N7077" s="44">
        <v>0.72890415169428424</v>
      </c>
      <c r="O7077" s="161"/>
      <c r="P7077" s="162"/>
      <c r="Q7077" s="162"/>
      <c r="R7077" s="163"/>
      <c r="S7077" s="161"/>
      <c r="V7077" s="163"/>
      <c r="W7077" s="164"/>
      <c r="X7077" s="164"/>
    </row>
    <row r="7078" spans="10:24" x14ac:dyDescent="0.25">
      <c r="J7078">
        <v>7075</v>
      </c>
      <c r="K7078" s="43">
        <v>0.76967864709789469</v>
      </c>
      <c r="L7078">
        <v>0.44811054594831834</v>
      </c>
      <c r="M7078">
        <v>0.46457733473007434</v>
      </c>
      <c r="N7078" s="44">
        <v>0.11030850760923638</v>
      </c>
      <c r="O7078" s="161"/>
      <c r="P7078" s="162"/>
      <c r="Q7078" s="162"/>
      <c r="R7078" s="163"/>
      <c r="S7078" s="161"/>
      <c r="V7078" s="163"/>
      <c r="W7078" s="164"/>
      <c r="X7078" s="164"/>
    </row>
    <row r="7079" spans="10:24" x14ac:dyDescent="0.25">
      <c r="J7079">
        <v>7076</v>
      </c>
      <c r="K7079" s="43">
        <v>0.57433922382782043</v>
      </c>
      <c r="L7079">
        <v>0.19722661480086423</v>
      </c>
      <c r="M7079">
        <v>0.68869681802550631</v>
      </c>
      <c r="N7079" s="44">
        <v>9.3816976142652497E-2</v>
      </c>
      <c r="O7079" s="161"/>
      <c r="P7079" s="162"/>
      <c r="Q7079" s="162"/>
      <c r="R7079" s="163"/>
      <c r="S7079" s="161"/>
      <c r="V7079" s="163"/>
      <c r="W7079" s="164"/>
      <c r="X7079" s="164"/>
    </row>
    <row r="7080" spans="10:24" x14ac:dyDescent="0.25">
      <c r="J7080">
        <v>7077</v>
      </c>
      <c r="K7080" s="43">
        <v>0.95169529675233688</v>
      </c>
      <c r="L7080">
        <v>0.25224255392099937</v>
      </c>
      <c r="M7080">
        <v>0.92940517784713483</v>
      </c>
      <c r="N7080" s="44">
        <v>0.4996770360182522</v>
      </c>
      <c r="O7080" s="161"/>
      <c r="P7080" s="162"/>
      <c r="Q7080" s="162"/>
      <c r="R7080" s="163"/>
      <c r="S7080" s="161"/>
      <c r="V7080" s="163"/>
      <c r="W7080" s="164"/>
      <c r="X7080" s="164"/>
    </row>
    <row r="7081" spans="10:24" x14ac:dyDescent="0.25">
      <c r="J7081">
        <v>7078</v>
      </c>
      <c r="K7081" s="43">
        <v>0.32440891230937552</v>
      </c>
      <c r="L7081">
        <v>0.53594333169240815</v>
      </c>
      <c r="M7081">
        <v>0.37268685736558738</v>
      </c>
      <c r="N7081" s="44">
        <v>5.8738801711841426E-2</v>
      </c>
      <c r="O7081" s="161"/>
      <c r="P7081" s="162"/>
      <c r="Q7081" s="162"/>
      <c r="R7081" s="163"/>
      <c r="S7081" s="161"/>
      <c r="V7081" s="163"/>
      <c r="W7081" s="164"/>
      <c r="X7081" s="164"/>
    </row>
    <row r="7082" spans="10:24" x14ac:dyDescent="0.25">
      <c r="J7082">
        <v>7079</v>
      </c>
      <c r="K7082" s="43">
        <v>0.46057716957135664</v>
      </c>
      <c r="L7082">
        <v>0.52414314311926702</v>
      </c>
      <c r="M7082">
        <v>0.2054365132923931</v>
      </c>
      <c r="N7082" s="44">
        <v>0.34763426776780038</v>
      </c>
      <c r="O7082" s="161"/>
      <c r="P7082" s="162"/>
      <c r="Q7082" s="162"/>
      <c r="R7082" s="163"/>
      <c r="S7082" s="161"/>
      <c r="V7082" s="163"/>
      <c r="W7082" s="164"/>
      <c r="X7082" s="164"/>
    </row>
    <row r="7083" spans="10:24" x14ac:dyDescent="0.25">
      <c r="J7083">
        <v>7080</v>
      </c>
      <c r="K7083" s="43">
        <v>0.90901747055380333</v>
      </c>
      <c r="L7083">
        <v>0.33673208784550623</v>
      </c>
      <c r="M7083">
        <v>0.27473218133629496</v>
      </c>
      <c r="N7083" s="44">
        <v>0.11811943971640271</v>
      </c>
      <c r="O7083" s="161"/>
      <c r="P7083" s="162"/>
      <c r="Q7083" s="162"/>
      <c r="R7083" s="163"/>
      <c r="S7083" s="161"/>
      <c r="V7083" s="163"/>
      <c r="W7083" s="164"/>
      <c r="X7083" s="164"/>
    </row>
    <row r="7084" spans="10:24" x14ac:dyDescent="0.25">
      <c r="J7084">
        <v>7081</v>
      </c>
      <c r="K7084" s="43">
        <v>0.87251415048377379</v>
      </c>
      <c r="L7084">
        <v>0.69145655182431154</v>
      </c>
      <c r="M7084">
        <v>0.80025380372288291</v>
      </c>
      <c r="N7084" s="44">
        <v>0.13982112761702092</v>
      </c>
      <c r="O7084" s="161"/>
      <c r="P7084" s="162"/>
      <c r="Q7084" s="162"/>
      <c r="R7084" s="163"/>
      <c r="S7084" s="161"/>
      <c r="V7084" s="163"/>
      <c r="W7084" s="164"/>
      <c r="X7084" s="164"/>
    </row>
    <row r="7085" spans="10:24" x14ac:dyDescent="0.25">
      <c r="J7085">
        <v>7082</v>
      </c>
      <c r="K7085" s="43">
        <v>0.8586617276193157</v>
      </c>
      <c r="L7085">
        <v>0.97164968699308429</v>
      </c>
      <c r="M7085">
        <v>0.65463264492293849</v>
      </c>
      <c r="N7085" s="44">
        <v>0.86791015038478792</v>
      </c>
      <c r="O7085" s="161"/>
      <c r="P7085" s="162"/>
      <c r="Q7085" s="162"/>
      <c r="R7085" s="163"/>
      <c r="S7085" s="161"/>
      <c r="V7085" s="163"/>
      <c r="W7085" s="164"/>
      <c r="X7085" s="164"/>
    </row>
    <row r="7086" spans="10:24" x14ac:dyDescent="0.25">
      <c r="J7086">
        <v>7083</v>
      </c>
      <c r="K7086" s="43">
        <v>0.40831991878989304</v>
      </c>
      <c r="L7086">
        <v>0.61715108830696597</v>
      </c>
      <c r="M7086">
        <v>0.80363451058523472</v>
      </c>
      <c r="N7086" s="44">
        <v>0.89800521694063606</v>
      </c>
      <c r="O7086" s="161"/>
      <c r="P7086" s="162"/>
      <c r="Q7086" s="162"/>
      <c r="R7086" s="163"/>
      <c r="S7086" s="161"/>
      <c r="V7086" s="163"/>
      <c r="W7086" s="164"/>
      <c r="X7086" s="164"/>
    </row>
    <row r="7087" spans="10:24" x14ac:dyDescent="0.25">
      <c r="J7087">
        <v>7084</v>
      </c>
      <c r="K7087" s="43">
        <v>0.81534145280803483</v>
      </c>
      <c r="L7087">
        <v>0.73695028003625795</v>
      </c>
      <c r="M7087">
        <v>0.50978459072382953</v>
      </c>
      <c r="N7087" s="44">
        <v>0.59912010832464069</v>
      </c>
      <c r="O7087" s="161"/>
      <c r="P7087" s="162"/>
      <c r="Q7087" s="162"/>
      <c r="R7087" s="163"/>
      <c r="S7087" s="161"/>
      <c r="V7087" s="163"/>
      <c r="W7087" s="164"/>
      <c r="X7087" s="164"/>
    </row>
    <row r="7088" spans="10:24" x14ac:dyDescent="0.25">
      <c r="J7088">
        <v>7085</v>
      </c>
      <c r="K7088" s="43">
        <v>0.42440736382618793</v>
      </c>
      <c r="L7088">
        <v>0.64203807867678964</v>
      </c>
      <c r="M7088">
        <v>0.26813571366887767</v>
      </c>
      <c r="N7088" s="44">
        <v>0.371452672590736</v>
      </c>
      <c r="O7088" s="161"/>
      <c r="P7088" s="162"/>
      <c r="Q7088" s="162"/>
      <c r="R7088" s="163"/>
      <c r="S7088" s="161"/>
      <c r="V7088" s="163"/>
      <c r="W7088" s="164"/>
      <c r="X7088" s="164"/>
    </row>
    <row r="7089" spans="10:24" x14ac:dyDescent="0.25">
      <c r="J7089">
        <v>7086</v>
      </c>
      <c r="K7089" s="43">
        <v>0.78277208018176503</v>
      </c>
      <c r="L7089">
        <v>0.27757625921135398</v>
      </c>
      <c r="M7089">
        <v>0.3586633036484409</v>
      </c>
      <c r="N7089" s="44">
        <v>0.61277459995215688</v>
      </c>
      <c r="O7089" s="161"/>
      <c r="P7089" s="162"/>
      <c r="Q7089" s="162"/>
      <c r="R7089" s="163"/>
      <c r="S7089" s="161"/>
      <c r="V7089" s="163"/>
      <c r="W7089" s="164"/>
      <c r="X7089" s="164"/>
    </row>
    <row r="7090" spans="10:24" x14ac:dyDescent="0.25">
      <c r="J7090">
        <v>7087</v>
      </c>
      <c r="K7090" s="43">
        <v>0.5407017894507693</v>
      </c>
      <c r="L7090">
        <v>0.40169152450323697</v>
      </c>
      <c r="M7090">
        <v>0.91225852203711566</v>
      </c>
      <c r="N7090" s="44">
        <v>0.7801171866337604</v>
      </c>
      <c r="O7090" s="161"/>
      <c r="P7090" s="162"/>
      <c r="Q7090" s="162"/>
      <c r="R7090" s="163"/>
      <c r="S7090" s="161"/>
      <c r="V7090" s="163"/>
      <c r="W7090" s="164"/>
      <c r="X7090" s="164"/>
    </row>
    <row r="7091" spans="10:24" x14ac:dyDescent="0.25">
      <c r="J7091">
        <v>7088</v>
      </c>
      <c r="K7091" s="43">
        <v>0.45658797118285444</v>
      </c>
      <c r="L7091">
        <v>0.87747961200418967</v>
      </c>
      <c r="M7091">
        <v>0.19443385320385809</v>
      </c>
      <c r="N7091" s="44">
        <v>0.76978900700871744</v>
      </c>
      <c r="O7091" s="161"/>
      <c r="P7091" s="162"/>
      <c r="Q7091" s="162"/>
      <c r="R7091" s="163"/>
      <c r="S7091" s="161"/>
      <c r="V7091" s="163"/>
      <c r="W7091" s="164"/>
      <c r="X7091" s="164"/>
    </row>
    <row r="7092" spans="10:24" x14ac:dyDescent="0.25">
      <c r="J7092">
        <v>7089</v>
      </c>
      <c r="K7092" s="43">
        <v>0.85819688070856659</v>
      </c>
      <c r="L7092">
        <v>0.80543765088417663</v>
      </c>
      <c r="M7092">
        <v>0.40815372302063602</v>
      </c>
      <c r="N7092" s="44">
        <v>0.56447675607231684</v>
      </c>
      <c r="O7092" s="161"/>
      <c r="P7092" s="162"/>
      <c r="Q7092" s="162"/>
      <c r="R7092" s="163"/>
      <c r="S7092" s="161"/>
      <c r="V7092" s="163"/>
      <c r="W7092" s="164"/>
      <c r="X7092" s="164"/>
    </row>
    <row r="7093" spans="10:24" x14ac:dyDescent="0.25">
      <c r="J7093">
        <v>7090</v>
      </c>
      <c r="K7093" s="43">
        <v>0.288825136229788</v>
      </c>
      <c r="L7093">
        <v>0.48302377357239257</v>
      </c>
      <c r="M7093">
        <v>0.34737168145776065</v>
      </c>
      <c r="N7093" s="44">
        <v>0.76840417472534195</v>
      </c>
      <c r="O7093" s="161"/>
      <c r="P7093" s="162"/>
      <c r="Q7093" s="162"/>
      <c r="R7093" s="163"/>
      <c r="S7093" s="161"/>
      <c r="V7093" s="163"/>
      <c r="W7093" s="164"/>
      <c r="X7093" s="164"/>
    </row>
    <row r="7094" spans="10:24" x14ac:dyDescent="0.25">
      <c r="J7094">
        <v>7091</v>
      </c>
      <c r="K7094" s="43">
        <v>0.44408149770132244</v>
      </c>
      <c r="L7094">
        <v>6.9647950751824506E-2</v>
      </c>
      <c r="M7094">
        <v>0.35022595691741742</v>
      </c>
      <c r="N7094" s="44">
        <v>3.5037634234738269E-2</v>
      </c>
      <c r="O7094" s="161"/>
      <c r="P7094" s="162"/>
      <c r="Q7094" s="162"/>
      <c r="R7094" s="163"/>
      <c r="S7094" s="161"/>
      <c r="V7094" s="163"/>
      <c r="W7094" s="164"/>
      <c r="X7094" s="164"/>
    </row>
    <row r="7095" spans="10:24" x14ac:dyDescent="0.25">
      <c r="J7095">
        <v>7092</v>
      </c>
      <c r="K7095" s="43">
        <v>0.24660595403727392</v>
      </c>
      <c r="L7095">
        <v>0.34030378323686694</v>
      </c>
      <c r="M7095">
        <v>0.23353607387926867</v>
      </c>
      <c r="N7095" s="44">
        <v>0.9497337389297642</v>
      </c>
      <c r="O7095" s="161"/>
      <c r="P7095" s="162"/>
      <c r="Q7095" s="162"/>
      <c r="R7095" s="163"/>
      <c r="S7095" s="161"/>
      <c r="V7095" s="163"/>
      <c r="W7095" s="164"/>
      <c r="X7095" s="164"/>
    </row>
    <row r="7096" spans="10:24" x14ac:dyDescent="0.25">
      <c r="J7096">
        <v>7093</v>
      </c>
      <c r="K7096" s="43">
        <v>0.42329434579135428</v>
      </c>
      <c r="L7096">
        <v>0.71202890059431845</v>
      </c>
      <c r="M7096">
        <v>0.28575060995162682</v>
      </c>
      <c r="N7096" s="44">
        <v>0.97957983363952594</v>
      </c>
      <c r="O7096" s="161"/>
      <c r="P7096" s="162"/>
      <c r="Q7096" s="162"/>
      <c r="R7096" s="163"/>
      <c r="S7096" s="161"/>
      <c r="V7096" s="163"/>
      <c r="W7096" s="164"/>
      <c r="X7096" s="164"/>
    </row>
    <row r="7097" spans="10:24" x14ac:dyDescent="0.25">
      <c r="J7097">
        <v>7094</v>
      </c>
      <c r="K7097" s="43">
        <v>0.64321760538971828</v>
      </c>
      <c r="L7097">
        <v>0.57474982699615318</v>
      </c>
      <c r="M7097">
        <v>0.51471920058867215</v>
      </c>
      <c r="N7097" s="44">
        <v>7.203589253963949E-2</v>
      </c>
      <c r="O7097" s="161"/>
      <c r="P7097" s="162"/>
      <c r="Q7097" s="162"/>
      <c r="R7097" s="163"/>
      <c r="S7097" s="161"/>
      <c r="V7097" s="163"/>
      <c r="W7097" s="164"/>
      <c r="X7097" s="164"/>
    </row>
    <row r="7098" spans="10:24" x14ac:dyDescent="0.25">
      <c r="J7098">
        <v>7095</v>
      </c>
      <c r="K7098" s="43">
        <v>0.42052911900786605</v>
      </c>
      <c r="L7098">
        <v>0.80234184287784183</v>
      </c>
      <c r="M7098">
        <v>0.58735439924666577</v>
      </c>
      <c r="N7098" s="44">
        <v>0.10534065990201003</v>
      </c>
      <c r="O7098" s="161"/>
      <c r="P7098" s="162"/>
      <c r="Q7098" s="162"/>
      <c r="R7098" s="163"/>
      <c r="S7098" s="161"/>
      <c r="V7098" s="163"/>
      <c r="W7098" s="164"/>
      <c r="X7098" s="164"/>
    </row>
    <row r="7099" spans="10:24" x14ac:dyDescent="0.25">
      <c r="J7099">
        <v>7096</v>
      </c>
      <c r="K7099" s="43">
        <v>0.18716772906944235</v>
      </c>
      <c r="L7099">
        <v>0.51131716538124405</v>
      </c>
      <c r="M7099">
        <v>0.31161853519350591</v>
      </c>
      <c r="N7099" s="44">
        <v>0.3653738787678219</v>
      </c>
      <c r="O7099" s="161"/>
      <c r="P7099" s="162"/>
      <c r="Q7099" s="162"/>
      <c r="R7099" s="163"/>
      <c r="S7099" s="161"/>
      <c r="V7099" s="163"/>
      <c r="W7099" s="164"/>
      <c r="X7099" s="164"/>
    </row>
    <row r="7100" spans="10:24" x14ac:dyDescent="0.25">
      <c r="J7100">
        <v>7097</v>
      </c>
      <c r="K7100" s="43">
        <v>0.12908403169512517</v>
      </c>
      <c r="L7100">
        <v>0.95817467501253784</v>
      </c>
      <c r="M7100">
        <v>0.37659659618106123</v>
      </c>
      <c r="N7100" s="44">
        <v>0.55539138019729939</v>
      </c>
      <c r="O7100" s="161"/>
      <c r="P7100" s="162"/>
      <c r="Q7100" s="162"/>
      <c r="R7100" s="163"/>
      <c r="S7100" s="161"/>
      <c r="V7100" s="163"/>
      <c r="W7100" s="164"/>
      <c r="X7100" s="164"/>
    </row>
    <row r="7101" spans="10:24" x14ac:dyDescent="0.25">
      <c r="J7101">
        <v>7098</v>
      </c>
      <c r="K7101" s="43">
        <v>9.5484154252331255E-2</v>
      </c>
      <c r="L7101">
        <v>0.27834015887944052</v>
      </c>
      <c r="M7101">
        <v>0.23377118253349893</v>
      </c>
      <c r="N7101" s="44">
        <v>0.61574987531987513</v>
      </c>
      <c r="O7101" s="161"/>
      <c r="P7101" s="162"/>
      <c r="Q7101" s="162"/>
      <c r="R7101" s="163"/>
      <c r="S7101" s="161"/>
      <c r="V7101" s="163"/>
      <c r="W7101" s="164"/>
      <c r="X7101" s="164"/>
    </row>
    <row r="7102" spans="10:24" x14ac:dyDescent="0.25">
      <c r="J7102">
        <v>7099</v>
      </c>
      <c r="K7102" s="43">
        <v>0.18531658721749289</v>
      </c>
      <c r="L7102">
        <v>0.19444178476545104</v>
      </c>
      <c r="M7102">
        <v>0.4320066064596122</v>
      </c>
      <c r="N7102" s="44">
        <v>0.15407766253592481</v>
      </c>
      <c r="O7102" s="161"/>
      <c r="P7102" s="162"/>
      <c r="Q7102" s="162"/>
      <c r="R7102" s="163"/>
      <c r="S7102" s="161"/>
      <c r="V7102" s="163"/>
      <c r="W7102" s="164"/>
      <c r="X7102" s="164"/>
    </row>
    <row r="7103" spans="10:24" x14ac:dyDescent="0.25">
      <c r="J7103">
        <v>7100</v>
      </c>
      <c r="K7103" s="43">
        <v>0.22806816375388872</v>
      </c>
      <c r="L7103">
        <v>0.76234827762319535</v>
      </c>
      <c r="M7103">
        <v>0.26959349605837823</v>
      </c>
      <c r="N7103" s="44">
        <v>0.57657388295563139</v>
      </c>
      <c r="O7103" s="161"/>
      <c r="P7103" s="162"/>
      <c r="Q7103" s="162"/>
      <c r="R7103" s="163"/>
      <c r="S7103" s="161"/>
      <c r="V7103" s="163"/>
      <c r="W7103" s="164"/>
      <c r="X7103" s="164"/>
    </row>
    <row r="7104" spans="10:24" x14ac:dyDescent="0.25">
      <c r="J7104">
        <v>7101</v>
      </c>
      <c r="K7104" s="43">
        <v>4.359596335269178E-2</v>
      </c>
      <c r="L7104">
        <v>0.80518826211318018</v>
      </c>
      <c r="M7104">
        <v>0.52407923341302987</v>
      </c>
      <c r="N7104" s="44">
        <v>3.1257547647148165E-2</v>
      </c>
      <c r="O7104" s="161"/>
      <c r="P7104" s="162"/>
      <c r="Q7104" s="162"/>
      <c r="R7104" s="163"/>
      <c r="S7104" s="161"/>
      <c r="V7104" s="163"/>
      <c r="W7104" s="164"/>
      <c r="X7104" s="164"/>
    </row>
    <row r="7105" spans="10:24" x14ac:dyDescent="0.25">
      <c r="J7105">
        <v>7102</v>
      </c>
      <c r="K7105" s="43">
        <v>0.87861159247453646</v>
      </c>
      <c r="L7105">
        <v>0.5870178763388727</v>
      </c>
      <c r="M7105">
        <v>0.73815551887789288</v>
      </c>
      <c r="N7105" s="44">
        <v>0.36345977367230942</v>
      </c>
      <c r="O7105" s="161"/>
      <c r="P7105" s="162"/>
      <c r="Q7105" s="162"/>
      <c r="R7105" s="163"/>
      <c r="S7105" s="161"/>
      <c r="V7105" s="163"/>
      <c r="W7105" s="164"/>
      <c r="X7105" s="164"/>
    </row>
    <row r="7106" spans="10:24" x14ac:dyDescent="0.25">
      <c r="J7106">
        <v>7103</v>
      </c>
      <c r="K7106" s="43">
        <v>0.26064450291690877</v>
      </c>
      <c r="L7106">
        <v>0.83684101885100048</v>
      </c>
      <c r="M7106">
        <v>0.81838172478755933</v>
      </c>
      <c r="N7106" s="44">
        <v>0.799243831183169</v>
      </c>
      <c r="O7106" s="161"/>
      <c r="P7106" s="162"/>
      <c r="Q7106" s="162"/>
      <c r="R7106" s="163"/>
      <c r="S7106" s="161"/>
      <c r="V7106" s="163"/>
      <c r="W7106" s="164"/>
      <c r="X7106" s="164"/>
    </row>
    <row r="7107" spans="10:24" x14ac:dyDescent="0.25">
      <c r="J7107">
        <v>7104</v>
      </c>
      <c r="K7107" s="43">
        <v>0.75948102871133327</v>
      </c>
      <c r="L7107">
        <v>0.10856942476518316</v>
      </c>
      <c r="M7107">
        <v>0.41272196631688662</v>
      </c>
      <c r="N7107" s="44">
        <v>0.39280455587913299</v>
      </c>
      <c r="O7107" s="161"/>
      <c r="P7107" s="162"/>
      <c r="Q7107" s="162"/>
      <c r="R7107" s="163"/>
      <c r="S7107" s="161"/>
      <c r="V7107" s="163"/>
      <c r="W7107" s="164"/>
      <c r="X7107" s="164"/>
    </row>
    <row r="7108" spans="10:24" x14ac:dyDescent="0.25">
      <c r="J7108">
        <v>7105</v>
      </c>
      <c r="K7108" s="43">
        <v>7.8930162850178398E-2</v>
      </c>
      <c r="L7108">
        <v>0.36615041852503005</v>
      </c>
      <c r="M7108">
        <v>0.27600371964454495</v>
      </c>
      <c r="N7108" s="44">
        <v>7.2596416422202714E-2</v>
      </c>
      <c r="O7108" s="161"/>
      <c r="P7108" s="162"/>
      <c r="Q7108" s="162"/>
      <c r="R7108" s="163"/>
      <c r="S7108" s="161"/>
      <c r="V7108" s="163"/>
      <c r="W7108" s="164"/>
      <c r="X7108" s="164"/>
    </row>
    <row r="7109" spans="10:24" x14ac:dyDescent="0.25">
      <c r="J7109">
        <v>7106</v>
      </c>
      <c r="K7109" s="43">
        <v>0.11370834329012403</v>
      </c>
      <c r="L7109">
        <v>0.41895483985420534</v>
      </c>
      <c r="M7109">
        <v>4.2510355042389647E-2</v>
      </c>
      <c r="N7109" s="44">
        <v>0.48926521912759324</v>
      </c>
      <c r="O7109" s="161"/>
      <c r="P7109" s="162"/>
      <c r="Q7109" s="162"/>
      <c r="R7109" s="163"/>
      <c r="S7109" s="161"/>
      <c r="V7109" s="163"/>
      <c r="W7109" s="164"/>
      <c r="X7109" s="164"/>
    </row>
    <row r="7110" spans="10:24" x14ac:dyDescent="0.25">
      <c r="J7110">
        <v>7107</v>
      </c>
      <c r="K7110" s="43">
        <v>0.74781281831773627</v>
      </c>
      <c r="L7110">
        <v>0.29586551453243926</v>
      </c>
      <c r="M7110">
        <v>0.82554657974004242</v>
      </c>
      <c r="N7110" s="44">
        <v>3.6275527485364112E-2</v>
      </c>
      <c r="O7110" s="161"/>
      <c r="P7110" s="162"/>
      <c r="Q7110" s="162"/>
      <c r="R7110" s="163"/>
      <c r="S7110" s="161"/>
      <c r="V7110" s="163"/>
      <c r="W7110" s="164"/>
      <c r="X7110" s="164"/>
    </row>
    <row r="7111" spans="10:24" x14ac:dyDescent="0.25">
      <c r="J7111">
        <v>7108</v>
      </c>
      <c r="K7111" s="43">
        <v>0.3328271401413474</v>
      </c>
      <c r="L7111">
        <v>0.16718160796614545</v>
      </c>
      <c r="M7111">
        <v>0.64566138568909448</v>
      </c>
      <c r="N7111" s="44">
        <v>0.92688421260159248</v>
      </c>
      <c r="O7111" s="161"/>
      <c r="P7111" s="162"/>
      <c r="Q7111" s="162"/>
      <c r="R7111" s="163"/>
      <c r="S7111" s="161"/>
      <c r="V7111" s="163"/>
      <c r="W7111" s="164"/>
      <c r="X7111" s="164"/>
    </row>
    <row r="7112" spans="10:24" x14ac:dyDescent="0.25">
      <c r="J7112">
        <v>7109</v>
      </c>
      <c r="K7112" s="43">
        <v>0.73369847673901112</v>
      </c>
      <c r="L7112">
        <v>0.1966340278855252</v>
      </c>
      <c r="M7112">
        <v>0.95717628748063444</v>
      </c>
      <c r="N7112" s="44">
        <v>4.2997308784580857E-2</v>
      </c>
      <c r="O7112" s="161"/>
      <c r="P7112" s="162"/>
      <c r="Q7112" s="162"/>
      <c r="R7112" s="163"/>
      <c r="S7112" s="161"/>
      <c r="V7112" s="163"/>
      <c r="W7112" s="164"/>
      <c r="X7112" s="164"/>
    </row>
    <row r="7113" spans="10:24" x14ac:dyDescent="0.25">
      <c r="J7113">
        <v>7110</v>
      </c>
      <c r="K7113" s="43">
        <v>0.1590736288278588</v>
      </c>
      <c r="L7113">
        <v>0.23451387636676191</v>
      </c>
      <c r="M7113">
        <v>0.21242190192224375</v>
      </c>
      <c r="N7113" s="44">
        <v>0.29670419768551537</v>
      </c>
      <c r="O7113" s="161"/>
      <c r="P7113" s="162"/>
      <c r="Q7113" s="162"/>
      <c r="R7113" s="163"/>
      <c r="S7113" s="161"/>
      <c r="V7113" s="163"/>
      <c r="W7113" s="164"/>
      <c r="X7113" s="164"/>
    </row>
    <row r="7114" spans="10:24" x14ac:dyDescent="0.25">
      <c r="J7114">
        <v>7111</v>
      </c>
      <c r="K7114" s="43">
        <v>3.6225827673139865E-2</v>
      </c>
      <c r="L7114">
        <v>0.16438000086979498</v>
      </c>
      <c r="M7114">
        <v>0.9016476930830124</v>
      </c>
      <c r="N7114" s="44">
        <v>0.46922676951851228</v>
      </c>
      <c r="O7114" s="161"/>
      <c r="P7114" s="162"/>
      <c r="Q7114" s="162"/>
      <c r="R7114" s="163"/>
      <c r="S7114" s="161"/>
      <c r="V7114" s="163"/>
      <c r="W7114" s="164"/>
      <c r="X7114" s="164"/>
    </row>
    <row r="7115" spans="10:24" x14ac:dyDescent="0.25">
      <c r="J7115">
        <v>7112</v>
      </c>
      <c r="K7115" s="43">
        <v>0.16339021173003676</v>
      </c>
      <c r="L7115">
        <v>0.76779991965792005</v>
      </c>
      <c r="M7115">
        <v>0.25161813040536984</v>
      </c>
      <c r="N7115" s="44">
        <v>0.72422784029190523</v>
      </c>
      <c r="O7115" s="161"/>
      <c r="P7115" s="162"/>
      <c r="Q7115" s="162"/>
      <c r="R7115" s="163"/>
      <c r="S7115" s="161"/>
      <c r="V7115" s="163"/>
      <c r="W7115" s="164"/>
      <c r="X7115" s="164"/>
    </row>
    <row r="7116" spans="10:24" x14ac:dyDescent="0.25">
      <c r="J7116">
        <v>7113</v>
      </c>
      <c r="K7116" s="43">
        <v>0.9699877031730425</v>
      </c>
      <c r="L7116">
        <v>0.88227432534396777</v>
      </c>
      <c r="M7116">
        <v>0.4698696037986273</v>
      </c>
      <c r="N7116" s="44">
        <v>0.39951904675569916</v>
      </c>
      <c r="O7116" s="161"/>
      <c r="P7116" s="162"/>
      <c r="Q7116" s="162"/>
      <c r="R7116" s="163"/>
      <c r="S7116" s="161"/>
      <c r="V7116" s="163"/>
      <c r="W7116" s="164"/>
      <c r="X7116" s="164"/>
    </row>
    <row r="7117" spans="10:24" x14ac:dyDescent="0.25">
      <c r="J7117">
        <v>7114</v>
      </c>
      <c r="K7117" s="43">
        <v>0.15004563080545019</v>
      </c>
      <c r="L7117">
        <v>0.38550528916905036</v>
      </c>
      <c r="M7117">
        <v>0.79000154880697726</v>
      </c>
      <c r="N7117" s="44">
        <v>0.80777518635124612</v>
      </c>
      <c r="O7117" s="161"/>
      <c r="P7117" s="162"/>
      <c r="Q7117" s="162"/>
      <c r="R7117" s="163"/>
      <c r="S7117" s="161"/>
      <c r="V7117" s="163"/>
      <c r="W7117" s="164"/>
      <c r="X7117" s="164"/>
    </row>
    <row r="7118" spans="10:24" x14ac:dyDescent="0.25">
      <c r="J7118">
        <v>7115</v>
      </c>
      <c r="K7118" s="43">
        <v>0.12123066181015985</v>
      </c>
      <c r="L7118">
        <v>0.87826917907490076</v>
      </c>
      <c r="M7118">
        <v>0.15753012792303944</v>
      </c>
      <c r="N7118" s="44">
        <v>0.44903039378139054</v>
      </c>
      <c r="O7118" s="161"/>
      <c r="P7118" s="162"/>
      <c r="Q7118" s="162"/>
      <c r="R7118" s="163"/>
      <c r="S7118" s="161"/>
      <c r="V7118" s="163"/>
      <c r="W7118" s="164"/>
      <c r="X7118" s="164"/>
    </row>
    <row r="7119" spans="10:24" x14ac:dyDescent="0.25">
      <c r="J7119">
        <v>7116</v>
      </c>
      <c r="K7119" s="43">
        <v>0.15781720347718087</v>
      </c>
      <c r="L7119">
        <v>0.7634735238693906</v>
      </c>
      <c r="M7119">
        <v>0.63857491031360081</v>
      </c>
      <c r="N7119" s="44">
        <v>0.37346923576500757</v>
      </c>
      <c r="O7119" s="161"/>
      <c r="P7119" s="162"/>
      <c r="Q7119" s="162"/>
      <c r="R7119" s="163"/>
      <c r="S7119" s="161"/>
      <c r="V7119" s="163"/>
      <c r="W7119" s="164"/>
      <c r="X7119" s="164"/>
    </row>
    <row r="7120" spans="10:24" x14ac:dyDescent="0.25">
      <c r="J7120">
        <v>7117</v>
      </c>
      <c r="K7120" s="43">
        <v>0.69774133887102452</v>
      </c>
      <c r="L7120">
        <v>0.69546644158484439</v>
      </c>
      <c r="M7120">
        <v>0.31249002484455135</v>
      </c>
      <c r="N7120" s="44">
        <v>0.5966836757105759</v>
      </c>
      <c r="O7120" s="161"/>
      <c r="P7120" s="162"/>
      <c r="Q7120" s="162"/>
      <c r="R7120" s="163"/>
      <c r="S7120" s="161"/>
      <c r="V7120" s="163"/>
      <c r="W7120" s="164"/>
      <c r="X7120" s="164"/>
    </row>
    <row r="7121" spans="10:24" x14ac:dyDescent="0.25">
      <c r="J7121">
        <v>7118</v>
      </c>
      <c r="K7121" s="43">
        <v>0.82373142527644905</v>
      </c>
      <c r="L7121">
        <v>0.97807096717325959</v>
      </c>
      <c r="M7121">
        <v>0.22184829597017852</v>
      </c>
      <c r="N7121" s="44">
        <v>0.21554086687016938</v>
      </c>
      <c r="O7121" s="161"/>
      <c r="P7121" s="162"/>
      <c r="Q7121" s="162"/>
      <c r="R7121" s="163"/>
      <c r="S7121" s="161"/>
      <c r="V7121" s="163"/>
      <c r="W7121" s="164"/>
      <c r="X7121" s="164"/>
    </row>
    <row r="7122" spans="10:24" x14ac:dyDescent="0.25">
      <c r="J7122">
        <v>7119</v>
      </c>
      <c r="K7122" s="43">
        <v>0.71054355051141715</v>
      </c>
      <c r="L7122">
        <v>0.62969054521904499</v>
      </c>
      <c r="M7122">
        <v>0.49789428250701018</v>
      </c>
      <c r="N7122" s="44">
        <v>0.479417400720616</v>
      </c>
      <c r="O7122" s="161"/>
      <c r="P7122" s="162"/>
      <c r="Q7122" s="162"/>
      <c r="R7122" s="163"/>
      <c r="S7122" s="161"/>
      <c r="V7122" s="163"/>
      <c r="W7122" s="164"/>
      <c r="X7122" s="164"/>
    </row>
    <row r="7123" spans="10:24" x14ac:dyDescent="0.25">
      <c r="J7123">
        <v>7120</v>
      </c>
      <c r="K7123" s="43">
        <v>0.10917197736044104</v>
      </c>
      <c r="L7123">
        <v>0.91298015424667833</v>
      </c>
      <c r="M7123">
        <v>0.95044374927633868</v>
      </c>
      <c r="N7123" s="44">
        <v>0.27084236969104691</v>
      </c>
      <c r="O7123" s="161"/>
      <c r="P7123" s="162"/>
      <c r="Q7123" s="162"/>
      <c r="R7123" s="163"/>
      <c r="S7123" s="161"/>
      <c r="V7123" s="163"/>
      <c r="W7123" s="164"/>
      <c r="X7123" s="164"/>
    </row>
    <row r="7124" spans="10:24" x14ac:dyDescent="0.25">
      <c r="J7124">
        <v>7121</v>
      </c>
      <c r="K7124" s="43">
        <v>0.98749434092707467</v>
      </c>
      <c r="L7124">
        <v>0.63299359105685538</v>
      </c>
      <c r="M7124">
        <v>0.93778480803624698</v>
      </c>
      <c r="N7124" s="44">
        <v>0.60356291885118141</v>
      </c>
      <c r="O7124" s="161"/>
      <c r="P7124" s="162"/>
      <c r="Q7124" s="162"/>
      <c r="R7124" s="163"/>
      <c r="S7124" s="161"/>
      <c r="V7124" s="163"/>
      <c r="W7124" s="164"/>
      <c r="X7124" s="164"/>
    </row>
    <row r="7125" spans="10:24" x14ac:dyDescent="0.25">
      <c r="J7125">
        <v>7122</v>
      </c>
      <c r="K7125" s="43">
        <v>0.28229147517401121</v>
      </c>
      <c r="L7125">
        <v>0.69895093480513848</v>
      </c>
      <c r="M7125">
        <v>0.26584655293034143</v>
      </c>
      <c r="N7125" s="44">
        <v>0.20427599389305628</v>
      </c>
      <c r="O7125" s="161"/>
      <c r="P7125" s="162"/>
      <c r="Q7125" s="162"/>
      <c r="R7125" s="163"/>
      <c r="S7125" s="161"/>
      <c r="V7125" s="163"/>
      <c r="W7125" s="164"/>
      <c r="X7125" s="164"/>
    </row>
    <row r="7126" spans="10:24" x14ac:dyDescent="0.25">
      <c r="J7126">
        <v>7123</v>
      </c>
      <c r="K7126" s="43">
        <v>0.54508174756707706</v>
      </c>
      <c r="L7126">
        <v>0.71073928925402674</v>
      </c>
      <c r="M7126">
        <v>0.74440972449499299</v>
      </c>
      <c r="N7126" s="44">
        <v>0.82451126334327396</v>
      </c>
      <c r="O7126" s="161"/>
      <c r="P7126" s="162"/>
      <c r="Q7126" s="162"/>
      <c r="R7126" s="163"/>
      <c r="S7126" s="161"/>
      <c r="V7126" s="163"/>
      <c r="W7126" s="164"/>
      <c r="X7126" s="164"/>
    </row>
    <row r="7127" spans="10:24" x14ac:dyDescent="0.25">
      <c r="J7127">
        <v>7124</v>
      </c>
      <c r="K7127" s="43">
        <v>0.93265761075555531</v>
      </c>
      <c r="L7127">
        <v>0.63223741495929264</v>
      </c>
      <c r="M7127">
        <v>0.87650957933782325</v>
      </c>
      <c r="N7127" s="44">
        <v>0.45270846914190011</v>
      </c>
      <c r="O7127" s="161"/>
      <c r="P7127" s="162"/>
      <c r="Q7127" s="162"/>
      <c r="R7127" s="163"/>
      <c r="S7127" s="161"/>
      <c r="V7127" s="163"/>
      <c r="W7127" s="164"/>
      <c r="X7127" s="164"/>
    </row>
    <row r="7128" spans="10:24" x14ac:dyDescent="0.25">
      <c r="J7128">
        <v>7125</v>
      </c>
      <c r="K7128" s="43">
        <v>0.69003571143445241</v>
      </c>
      <c r="L7128">
        <v>0.28166649932465682</v>
      </c>
      <c r="M7128">
        <v>0.90204506469463774</v>
      </c>
      <c r="N7128" s="44">
        <v>0.82918281229817392</v>
      </c>
      <c r="O7128" s="161"/>
      <c r="P7128" s="162"/>
      <c r="Q7128" s="162"/>
      <c r="R7128" s="163"/>
      <c r="S7128" s="161"/>
      <c r="V7128" s="163"/>
      <c r="W7128" s="164"/>
      <c r="X7128" s="164"/>
    </row>
    <row r="7129" spans="10:24" x14ac:dyDescent="0.25">
      <c r="J7129">
        <v>7126</v>
      </c>
      <c r="K7129" s="43">
        <v>0.63860890246405155</v>
      </c>
      <c r="L7129">
        <v>0.76319617161824116</v>
      </c>
      <c r="M7129">
        <v>0.15177385757792528</v>
      </c>
      <c r="N7129" s="44">
        <v>0.57248533437909332</v>
      </c>
      <c r="O7129" s="161"/>
      <c r="P7129" s="162"/>
      <c r="Q7129" s="162"/>
      <c r="R7129" s="163"/>
      <c r="S7129" s="161"/>
      <c r="V7129" s="163"/>
      <c r="W7129" s="164"/>
      <c r="X7129" s="164"/>
    </row>
    <row r="7130" spans="10:24" x14ac:dyDescent="0.25">
      <c r="J7130">
        <v>7127</v>
      </c>
      <c r="K7130" s="43">
        <v>7.4183491056825202E-2</v>
      </c>
      <c r="L7130">
        <v>0.34994974172202875</v>
      </c>
      <c r="M7130">
        <v>0.36927351239398165</v>
      </c>
      <c r="N7130" s="44">
        <v>0.57259203308635076</v>
      </c>
      <c r="O7130" s="161"/>
      <c r="P7130" s="162"/>
      <c r="Q7130" s="162"/>
      <c r="R7130" s="163"/>
      <c r="S7130" s="161"/>
      <c r="V7130" s="163"/>
      <c r="W7130" s="164"/>
      <c r="X7130" s="164"/>
    </row>
    <row r="7131" spans="10:24" x14ac:dyDescent="0.25">
      <c r="J7131">
        <v>7128</v>
      </c>
      <c r="K7131" s="43">
        <v>0.80127041368324659</v>
      </c>
      <c r="L7131">
        <v>0.51016529537025523</v>
      </c>
      <c r="M7131">
        <v>0.16687838828877855</v>
      </c>
      <c r="N7131" s="44">
        <v>0.16675991940679835</v>
      </c>
      <c r="O7131" s="161"/>
      <c r="P7131" s="162"/>
      <c r="Q7131" s="162"/>
      <c r="R7131" s="163"/>
      <c r="S7131" s="161"/>
      <c r="V7131" s="163"/>
      <c r="W7131" s="164"/>
      <c r="X7131" s="164"/>
    </row>
    <row r="7132" spans="10:24" x14ac:dyDescent="0.25">
      <c r="J7132">
        <v>7129</v>
      </c>
      <c r="K7132" s="43">
        <v>0.58071904826429199</v>
      </c>
      <c r="L7132">
        <v>0.42893654499132183</v>
      </c>
      <c r="M7132">
        <v>6.0218796723561674E-2</v>
      </c>
      <c r="N7132" s="44">
        <v>0.49070358339172337</v>
      </c>
      <c r="O7132" s="161"/>
      <c r="P7132" s="162"/>
      <c r="Q7132" s="162"/>
      <c r="R7132" s="163"/>
      <c r="S7132" s="161"/>
      <c r="V7132" s="163"/>
      <c r="W7132" s="164"/>
      <c r="X7132" s="164"/>
    </row>
    <row r="7133" spans="10:24" x14ac:dyDescent="0.25">
      <c r="J7133">
        <v>7130</v>
      </c>
      <c r="K7133" s="43">
        <v>0.86172169445465197</v>
      </c>
      <c r="L7133">
        <v>0.81012893022113441</v>
      </c>
      <c r="M7133">
        <v>0.3388769019823904</v>
      </c>
      <c r="N7133" s="44">
        <v>0.83436894274296425</v>
      </c>
      <c r="O7133" s="161"/>
      <c r="P7133" s="162"/>
      <c r="Q7133" s="162"/>
      <c r="R7133" s="163"/>
      <c r="S7133" s="161"/>
      <c r="V7133" s="163"/>
      <c r="W7133" s="164"/>
      <c r="X7133" s="164"/>
    </row>
    <row r="7134" spans="10:24" x14ac:dyDescent="0.25">
      <c r="J7134">
        <v>7131</v>
      </c>
      <c r="K7134" s="43">
        <v>0.22600115501438134</v>
      </c>
      <c r="L7134">
        <v>0.67320728212167713</v>
      </c>
      <c r="M7134">
        <v>2.9659115163827687E-2</v>
      </c>
      <c r="N7134" s="44">
        <v>0.65896715007062878</v>
      </c>
      <c r="O7134" s="161"/>
      <c r="P7134" s="162"/>
      <c r="Q7134" s="162"/>
      <c r="R7134" s="163"/>
      <c r="S7134" s="161"/>
      <c r="V7134" s="163"/>
      <c r="W7134" s="164"/>
      <c r="X7134" s="164"/>
    </row>
    <row r="7135" spans="10:24" x14ac:dyDescent="0.25">
      <c r="J7135">
        <v>7132</v>
      </c>
      <c r="K7135" s="43">
        <v>0.87119475307919414</v>
      </c>
      <c r="L7135">
        <v>0.93127224023563693</v>
      </c>
      <c r="M7135">
        <v>0.75704086444046237</v>
      </c>
      <c r="N7135" s="44">
        <v>0.21312334367101693</v>
      </c>
      <c r="O7135" s="161"/>
      <c r="P7135" s="162"/>
      <c r="Q7135" s="162"/>
      <c r="R7135" s="163"/>
      <c r="S7135" s="161"/>
      <c r="V7135" s="163"/>
      <c r="W7135" s="164"/>
      <c r="X7135" s="164"/>
    </row>
    <row r="7136" spans="10:24" x14ac:dyDescent="0.25">
      <c r="J7136">
        <v>7133</v>
      </c>
      <c r="K7136" s="43">
        <v>2.6165565517837552E-2</v>
      </c>
      <c r="L7136">
        <v>0.85239065853395291</v>
      </c>
      <c r="M7136">
        <v>0.64499506456561595</v>
      </c>
      <c r="N7136" s="44">
        <v>0.25166864201231209</v>
      </c>
      <c r="O7136" s="161"/>
      <c r="P7136" s="162"/>
      <c r="Q7136" s="162"/>
      <c r="R7136" s="163"/>
      <c r="S7136" s="161"/>
      <c r="V7136" s="163"/>
      <c r="W7136" s="164"/>
      <c r="X7136" s="164"/>
    </row>
    <row r="7137" spans="10:24" x14ac:dyDescent="0.25">
      <c r="J7137">
        <v>7134</v>
      </c>
      <c r="K7137" s="43">
        <v>1.0899870457446004E-2</v>
      </c>
      <c r="L7137">
        <v>0.85481452278977765</v>
      </c>
      <c r="M7137">
        <v>0.58625172893987021</v>
      </c>
      <c r="N7137" s="44">
        <v>0.86143233303944655</v>
      </c>
      <c r="O7137" s="161"/>
      <c r="P7137" s="162"/>
      <c r="Q7137" s="162"/>
      <c r="R7137" s="163"/>
      <c r="S7137" s="161"/>
      <c r="V7137" s="163"/>
      <c r="W7137" s="164"/>
      <c r="X7137" s="164"/>
    </row>
    <row r="7138" spans="10:24" x14ac:dyDescent="0.25">
      <c r="J7138">
        <v>7135</v>
      </c>
      <c r="K7138" s="43">
        <v>0.80214515373380013</v>
      </c>
      <c r="L7138">
        <v>0.54022358866743325</v>
      </c>
      <c r="M7138">
        <v>0.80845416617455768</v>
      </c>
      <c r="N7138" s="44">
        <v>0.84112942911297195</v>
      </c>
      <c r="O7138" s="161"/>
      <c r="P7138" s="162"/>
      <c r="Q7138" s="162"/>
      <c r="R7138" s="163"/>
      <c r="S7138" s="161"/>
      <c r="V7138" s="163"/>
      <c r="W7138" s="164"/>
      <c r="X7138" s="164"/>
    </row>
    <row r="7139" spans="10:24" x14ac:dyDescent="0.25">
      <c r="J7139">
        <v>7136</v>
      </c>
      <c r="K7139" s="43">
        <v>0.4432502792703833</v>
      </c>
      <c r="L7139">
        <v>0.30799047188421924</v>
      </c>
      <c r="M7139">
        <v>0.40338445997684413</v>
      </c>
      <c r="N7139" s="44">
        <v>0.71471668795298582</v>
      </c>
      <c r="O7139" s="161"/>
      <c r="P7139" s="162"/>
      <c r="Q7139" s="162"/>
      <c r="R7139" s="163"/>
      <c r="S7139" s="161"/>
      <c r="V7139" s="163"/>
      <c r="W7139" s="164"/>
      <c r="X7139" s="164"/>
    </row>
    <row r="7140" spans="10:24" x14ac:dyDescent="0.25">
      <c r="J7140">
        <v>7137</v>
      </c>
      <c r="K7140" s="43">
        <v>0.93972222286727558</v>
      </c>
      <c r="L7140">
        <v>0.46051996440607867</v>
      </c>
      <c r="M7140">
        <v>0.88476731339468795</v>
      </c>
      <c r="N7140" s="44">
        <v>0.36294509983263856</v>
      </c>
      <c r="O7140" s="161"/>
      <c r="P7140" s="162"/>
      <c r="Q7140" s="162"/>
      <c r="R7140" s="163"/>
      <c r="S7140" s="161"/>
      <c r="V7140" s="163"/>
      <c r="W7140" s="164"/>
      <c r="X7140" s="164"/>
    </row>
    <row r="7141" spans="10:24" x14ac:dyDescent="0.25">
      <c r="J7141">
        <v>7138</v>
      </c>
      <c r="K7141" s="43">
        <v>0.719738231576869</v>
      </c>
      <c r="L7141">
        <v>0.88094043231237107</v>
      </c>
      <c r="M7141">
        <v>0.71536770336526578</v>
      </c>
      <c r="N7141" s="44">
        <v>0.10828994532311798</v>
      </c>
      <c r="O7141" s="161"/>
      <c r="P7141" s="162"/>
      <c r="Q7141" s="162"/>
      <c r="R7141" s="163"/>
      <c r="S7141" s="161"/>
      <c r="V7141" s="163"/>
      <c r="W7141" s="164"/>
      <c r="X7141" s="164"/>
    </row>
    <row r="7142" spans="10:24" x14ac:dyDescent="0.25">
      <c r="J7142">
        <v>7139</v>
      </c>
      <c r="K7142" s="43">
        <v>0.33007719483967102</v>
      </c>
      <c r="L7142">
        <v>0.89649456803225192</v>
      </c>
      <c r="M7142">
        <v>0.20609495523581101</v>
      </c>
      <c r="N7142" s="44">
        <v>0.74044421297622887</v>
      </c>
      <c r="O7142" s="161"/>
      <c r="P7142" s="162"/>
      <c r="Q7142" s="162"/>
      <c r="R7142" s="163"/>
      <c r="S7142" s="161"/>
      <c r="V7142" s="163"/>
      <c r="W7142" s="164"/>
      <c r="X7142" s="164"/>
    </row>
    <row r="7143" spans="10:24" x14ac:dyDescent="0.25">
      <c r="J7143">
        <v>7140</v>
      </c>
      <c r="K7143" s="43">
        <v>0.62913012180488093</v>
      </c>
      <c r="L7143">
        <v>0.854112101287545</v>
      </c>
      <c r="M7143">
        <v>0.12417642579035615</v>
      </c>
      <c r="N7143" s="44">
        <v>0.32580865405406578</v>
      </c>
      <c r="O7143" s="161"/>
      <c r="P7143" s="162"/>
      <c r="Q7143" s="162"/>
      <c r="R7143" s="163"/>
      <c r="S7143" s="161"/>
      <c r="V7143" s="163"/>
      <c r="W7143" s="164"/>
      <c r="X7143" s="164"/>
    </row>
    <row r="7144" spans="10:24" x14ac:dyDescent="0.25">
      <c r="J7144">
        <v>7141</v>
      </c>
      <c r="K7144" s="43">
        <v>0.3584812501461665</v>
      </c>
      <c r="L7144">
        <v>0.4958255926971552</v>
      </c>
      <c r="M7144">
        <v>0.38972673055050766</v>
      </c>
      <c r="N7144" s="44">
        <v>0.4965569358372115</v>
      </c>
      <c r="O7144" s="161"/>
      <c r="P7144" s="162"/>
      <c r="Q7144" s="162"/>
      <c r="R7144" s="163"/>
      <c r="S7144" s="161"/>
      <c r="V7144" s="163"/>
      <c r="W7144" s="164"/>
      <c r="X7144" s="164"/>
    </row>
    <row r="7145" spans="10:24" x14ac:dyDescent="0.25">
      <c r="J7145">
        <v>7142</v>
      </c>
      <c r="K7145" s="43">
        <v>0.27616636759671109</v>
      </c>
      <c r="L7145">
        <v>1.8617670362752747E-2</v>
      </c>
      <c r="M7145">
        <v>0.88802533264485428</v>
      </c>
      <c r="N7145" s="44">
        <v>0.27246308539541164</v>
      </c>
      <c r="O7145" s="161"/>
      <c r="P7145" s="162"/>
      <c r="Q7145" s="162"/>
      <c r="R7145" s="163"/>
      <c r="S7145" s="161"/>
      <c r="V7145" s="163"/>
      <c r="W7145" s="164"/>
      <c r="X7145" s="164"/>
    </row>
    <row r="7146" spans="10:24" x14ac:dyDescent="0.25">
      <c r="J7146">
        <v>7143</v>
      </c>
      <c r="K7146" s="43">
        <v>0.31405624494816287</v>
      </c>
      <c r="L7146">
        <v>0.49023008202399965</v>
      </c>
      <c r="M7146">
        <v>0.53712019551581613</v>
      </c>
      <c r="N7146" s="44">
        <v>0.67207508779791225</v>
      </c>
      <c r="O7146" s="161"/>
      <c r="P7146" s="162"/>
      <c r="Q7146" s="162"/>
      <c r="R7146" s="163"/>
      <c r="S7146" s="161"/>
      <c r="V7146" s="163"/>
      <c r="W7146" s="164"/>
      <c r="X7146" s="164"/>
    </row>
    <row r="7147" spans="10:24" x14ac:dyDescent="0.25">
      <c r="J7147">
        <v>7144</v>
      </c>
      <c r="K7147" s="43">
        <v>0.24533362328834041</v>
      </c>
      <c r="L7147">
        <v>7.940047401163941E-2</v>
      </c>
      <c r="M7147">
        <v>0.47446424785490082</v>
      </c>
      <c r="N7147" s="44">
        <v>0.34889885457500247</v>
      </c>
      <c r="O7147" s="161"/>
      <c r="P7147" s="162"/>
      <c r="Q7147" s="162"/>
      <c r="R7147" s="163"/>
      <c r="S7147" s="161"/>
      <c r="V7147" s="163"/>
      <c r="W7147" s="164"/>
      <c r="X7147" s="164"/>
    </row>
    <row r="7148" spans="10:24" x14ac:dyDescent="0.25">
      <c r="J7148">
        <v>7145</v>
      </c>
      <c r="K7148" s="43">
        <v>0.26976050278851016</v>
      </c>
      <c r="L7148">
        <v>0.2209931271598824</v>
      </c>
      <c r="M7148">
        <v>0.59203692219488335</v>
      </c>
      <c r="N7148" s="44">
        <v>0.6433785908930556</v>
      </c>
      <c r="O7148" s="161"/>
      <c r="P7148" s="162"/>
      <c r="Q7148" s="162"/>
      <c r="R7148" s="163"/>
      <c r="S7148" s="161"/>
      <c r="V7148" s="163"/>
      <c r="W7148" s="164"/>
      <c r="X7148" s="164"/>
    </row>
    <row r="7149" spans="10:24" x14ac:dyDescent="0.25">
      <c r="J7149">
        <v>7146</v>
      </c>
      <c r="K7149" s="43">
        <v>0.40364467718307451</v>
      </c>
      <c r="L7149">
        <v>3.3375624776759039E-2</v>
      </c>
      <c r="M7149">
        <v>0.17952972276447654</v>
      </c>
      <c r="N7149" s="44">
        <v>0.84562300359255171</v>
      </c>
      <c r="O7149" s="161"/>
      <c r="P7149" s="162"/>
      <c r="Q7149" s="162"/>
      <c r="R7149" s="163"/>
      <c r="S7149" s="161"/>
      <c r="V7149" s="163"/>
      <c r="W7149" s="164"/>
      <c r="X7149" s="164"/>
    </row>
    <row r="7150" spans="10:24" x14ac:dyDescent="0.25">
      <c r="J7150">
        <v>7147</v>
      </c>
      <c r="K7150" s="43">
        <v>0.95258824959790023</v>
      </c>
      <c r="L7150">
        <v>0.97470301368616419</v>
      </c>
      <c r="M7150">
        <v>0.25523666921186139</v>
      </c>
      <c r="N7150" s="44">
        <v>6.1130474629368936E-2</v>
      </c>
      <c r="O7150" s="161"/>
      <c r="P7150" s="162"/>
      <c r="Q7150" s="162"/>
      <c r="R7150" s="163"/>
      <c r="S7150" s="161"/>
      <c r="V7150" s="163"/>
      <c r="W7150" s="164"/>
      <c r="X7150" s="164"/>
    </row>
    <row r="7151" spans="10:24" x14ac:dyDescent="0.25">
      <c r="J7151">
        <v>7148</v>
      </c>
      <c r="K7151" s="43">
        <v>0.64507868024171922</v>
      </c>
      <c r="L7151">
        <v>0.37015868289219245</v>
      </c>
      <c r="M7151">
        <v>0.92002303789224482</v>
      </c>
      <c r="N7151" s="44">
        <v>0.1669096277339106</v>
      </c>
      <c r="O7151" s="161"/>
      <c r="P7151" s="162"/>
      <c r="Q7151" s="162"/>
      <c r="R7151" s="163"/>
      <c r="S7151" s="161"/>
      <c r="V7151" s="163"/>
      <c r="W7151" s="164"/>
      <c r="X7151" s="164"/>
    </row>
    <row r="7152" spans="10:24" x14ac:dyDescent="0.25">
      <c r="J7152">
        <v>7149</v>
      </c>
      <c r="K7152" s="43">
        <v>0.38229333971541379</v>
      </c>
      <c r="L7152">
        <v>0.66634932063382113</v>
      </c>
      <c r="M7152">
        <v>0.82874347490458367</v>
      </c>
      <c r="N7152" s="44">
        <v>1.0300061340880462E-2</v>
      </c>
      <c r="O7152" s="161"/>
      <c r="P7152" s="162"/>
      <c r="Q7152" s="162"/>
      <c r="R7152" s="163"/>
      <c r="S7152" s="161"/>
      <c r="V7152" s="163"/>
      <c r="W7152" s="164"/>
      <c r="X7152" s="164"/>
    </row>
    <row r="7153" spans="10:24" x14ac:dyDescent="0.25">
      <c r="J7153">
        <v>7150</v>
      </c>
      <c r="K7153" s="43">
        <v>0.95405882370251049</v>
      </c>
      <c r="L7153">
        <v>0.87532766071124579</v>
      </c>
      <c r="M7153">
        <v>0.1329690100785913</v>
      </c>
      <c r="N7153" s="44">
        <v>0.73859755317723474</v>
      </c>
      <c r="O7153" s="161"/>
      <c r="P7153" s="162"/>
      <c r="Q7153" s="162"/>
      <c r="R7153" s="163"/>
      <c r="S7153" s="161"/>
      <c r="V7153" s="163"/>
      <c r="W7153" s="164"/>
      <c r="X7153" s="164"/>
    </row>
    <row r="7154" spans="10:24" x14ac:dyDescent="0.25">
      <c r="J7154">
        <v>7151</v>
      </c>
      <c r="K7154" s="43">
        <v>0.87990398614746901</v>
      </c>
      <c r="L7154">
        <v>0.46840981158322692</v>
      </c>
      <c r="M7154">
        <v>0.7992408598356161</v>
      </c>
      <c r="N7154" s="44">
        <v>0.68779559004751423</v>
      </c>
      <c r="O7154" s="161"/>
      <c r="P7154" s="162"/>
      <c r="Q7154" s="162"/>
      <c r="R7154" s="163"/>
      <c r="S7154" s="161"/>
      <c r="V7154" s="163"/>
      <c r="W7154" s="164"/>
      <c r="X7154" s="164"/>
    </row>
    <row r="7155" spans="10:24" x14ac:dyDescent="0.25">
      <c r="J7155">
        <v>7152</v>
      </c>
      <c r="K7155" s="43">
        <v>0.28040150719295276</v>
      </c>
      <c r="L7155">
        <v>0.4808605077726138</v>
      </c>
      <c r="M7155">
        <v>0.51226215424775601</v>
      </c>
      <c r="N7155" s="44">
        <v>0.8297824396310246</v>
      </c>
      <c r="O7155" s="161"/>
      <c r="P7155" s="162"/>
      <c r="Q7155" s="162"/>
      <c r="R7155" s="163"/>
      <c r="S7155" s="161"/>
      <c r="V7155" s="163"/>
      <c r="W7155" s="164"/>
      <c r="X7155" s="164"/>
    </row>
    <row r="7156" spans="10:24" x14ac:dyDescent="0.25">
      <c r="J7156">
        <v>7153</v>
      </c>
      <c r="K7156" s="43">
        <v>0.19380386834891294</v>
      </c>
      <c r="L7156">
        <v>1.5171246257736137E-2</v>
      </c>
      <c r="M7156">
        <v>0.34305491919526632</v>
      </c>
      <c r="N7156" s="44">
        <v>0.32462782216668362</v>
      </c>
      <c r="O7156" s="161"/>
      <c r="P7156" s="162"/>
      <c r="Q7156" s="162"/>
      <c r="R7156" s="163"/>
      <c r="S7156" s="161"/>
      <c r="V7156" s="163"/>
      <c r="W7156" s="164"/>
      <c r="X7156" s="164"/>
    </row>
    <row r="7157" spans="10:24" x14ac:dyDescent="0.25">
      <c r="J7157">
        <v>7154</v>
      </c>
      <c r="K7157" s="43">
        <v>0.63661039937928388</v>
      </c>
      <c r="L7157">
        <v>0.7856089989927193</v>
      </c>
      <c r="M7157">
        <v>0.68349542563897614</v>
      </c>
      <c r="N7157" s="44">
        <v>0.16688976107610531</v>
      </c>
      <c r="O7157" s="161"/>
      <c r="P7157" s="162"/>
      <c r="Q7157" s="162"/>
      <c r="R7157" s="163"/>
      <c r="S7157" s="161"/>
      <c r="V7157" s="163"/>
      <c r="W7157" s="164"/>
      <c r="X7157" s="164"/>
    </row>
    <row r="7158" spans="10:24" x14ac:dyDescent="0.25">
      <c r="J7158">
        <v>7155</v>
      </c>
      <c r="K7158" s="43">
        <v>0.5441233599998353</v>
      </c>
      <c r="L7158">
        <v>0.43065336986396763</v>
      </c>
      <c r="M7158">
        <v>0.59506533804855832</v>
      </c>
      <c r="N7158" s="44">
        <v>0.46512975686573621</v>
      </c>
      <c r="O7158" s="161"/>
      <c r="P7158" s="162"/>
      <c r="Q7158" s="162"/>
      <c r="R7158" s="163"/>
      <c r="S7158" s="161"/>
      <c r="V7158" s="163"/>
      <c r="W7158" s="164"/>
      <c r="X7158" s="164"/>
    </row>
    <row r="7159" spans="10:24" x14ac:dyDescent="0.25">
      <c r="J7159">
        <v>7156</v>
      </c>
      <c r="K7159" s="43">
        <v>6.3603208170672665E-2</v>
      </c>
      <c r="L7159">
        <v>0.17795392118854514</v>
      </c>
      <c r="M7159">
        <v>0.76801501856691823</v>
      </c>
      <c r="N7159" s="44">
        <v>0.75461664707163545</v>
      </c>
      <c r="O7159" s="161"/>
      <c r="P7159" s="162"/>
      <c r="Q7159" s="162"/>
      <c r="R7159" s="163"/>
      <c r="S7159" s="161"/>
      <c r="V7159" s="163"/>
      <c r="W7159" s="164"/>
      <c r="X7159" s="164"/>
    </row>
    <row r="7160" spans="10:24" x14ac:dyDescent="0.25">
      <c r="J7160">
        <v>7157</v>
      </c>
      <c r="K7160" s="43">
        <v>5.7836545384333582E-2</v>
      </c>
      <c r="L7160">
        <v>0.50469968221793282</v>
      </c>
      <c r="M7160">
        <v>8.9126329189111675E-2</v>
      </c>
      <c r="N7160" s="44">
        <v>0.32897369851672109</v>
      </c>
      <c r="O7160" s="161"/>
      <c r="P7160" s="162"/>
      <c r="Q7160" s="162"/>
      <c r="R7160" s="163"/>
      <c r="S7160" s="161"/>
      <c r="V7160" s="163"/>
      <c r="W7160" s="164"/>
      <c r="X7160" s="164"/>
    </row>
    <row r="7161" spans="10:24" x14ac:dyDescent="0.25">
      <c r="J7161">
        <v>7158</v>
      </c>
      <c r="K7161" s="43">
        <v>3.4775131534359183E-3</v>
      </c>
      <c r="L7161">
        <v>0.36839376624947195</v>
      </c>
      <c r="M7161">
        <v>0.52756270178015652</v>
      </c>
      <c r="N7161" s="44">
        <v>0.99515482592204152</v>
      </c>
      <c r="O7161" s="161"/>
      <c r="P7161" s="162"/>
      <c r="Q7161" s="162"/>
      <c r="R7161" s="163"/>
      <c r="S7161" s="161"/>
      <c r="V7161" s="163"/>
      <c r="W7161" s="164"/>
      <c r="X7161" s="164"/>
    </row>
    <row r="7162" spans="10:24" x14ac:dyDescent="0.25">
      <c r="J7162">
        <v>7159</v>
      </c>
      <c r="K7162" s="43">
        <v>0.8311765583442805</v>
      </c>
      <c r="L7162">
        <v>0.59696395246465528</v>
      </c>
      <c r="M7162">
        <v>0.99345410341391505</v>
      </c>
      <c r="N7162" s="44">
        <v>0.71396930642829559</v>
      </c>
      <c r="O7162" s="161"/>
      <c r="P7162" s="162"/>
      <c r="Q7162" s="162"/>
      <c r="R7162" s="163"/>
      <c r="S7162" s="161"/>
      <c r="V7162" s="163"/>
      <c r="W7162" s="164"/>
      <c r="X7162" s="164"/>
    </row>
    <row r="7163" spans="10:24" x14ac:dyDescent="0.25">
      <c r="J7163">
        <v>7160</v>
      </c>
      <c r="K7163" s="43">
        <v>0.2794341327385903</v>
      </c>
      <c r="L7163">
        <v>0.93281449297446672</v>
      </c>
      <c r="M7163">
        <v>0.25080185065422334</v>
      </c>
      <c r="N7163" s="44">
        <v>0.3181994048808563</v>
      </c>
      <c r="O7163" s="161"/>
      <c r="P7163" s="162"/>
      <c r="Q7163" s="162"/>
      <c r="R7163" s="163"/>
      <c r="S7163" s="161"/>
      <c r="V7163" s="163"/>
      <c r="W7163" s="164"/>
      <c r="X7163" s="164"/>
    </row>
    <row r="7164" spans="10:24" x14ac:dyDescent="0.25">
      <c r="J7164">
        <v>7161</v>
      </c>
      <c r="K7164" s="43">
        <v>0.50343941173697726</v>
      </c>
      <c r="L7164">
        <v>0.7798705493265653</v>
      </c>
      <c r="M7164">
        <v>0.32135525575669299</v>
      </c>
      <c r="N7164" s="44">
        <v>0.82042377244675613</v>
      </c>
      <c r="O7164" s="161"/>
      <c r="P7164" s="162"/>
      <c r="Q7164" s="162"/>
      <c r="R7164" s="163"/>
      <c r="S7164" s="161"/>
      <c r="V7164" s="163"/>
      <c r="W7164" s="164"/>
      <c r="X7164" s="164"/>
    </row>
    <row r="7165" spans="10:24" x14ac:dyDescent="0.25">
      <c r="J7165">
        <v>7162</v>
      </c>
      <c r="K7165" s="43">
        <v>0.92505539125818637</v>
      </c>
      <c r="L7165">
        <v>0.1440537848038459</v>
      </c>
      <c r="M7165">
        <v>0.45218797040314296</v>
      </c>
      <c r="N7165" s="44">
        <v>0.81769623370810018</v>
      </c>
      <c r="O7165" s="161"/>
      <c r="P7165" s="162"/>
      <c r="Q7165" s="162"/>
      <c r="R7165" s="163"/>
      <c r="S7165" s="161"/>
      <c r="V7165" s="163"/>
      <c r="W7165" s="164"/>
      <c r="X7165" s="164"/>
    </row>
    <row r="7166" spans="10:24" x14ac:dyDescent="0.25">
      <c r="J7166">
        <v>7163</v>
      </c>
      <c r="K7166" s="43">
        <v>0.6676223054970698</v>
      </c>
      <c r="L7166">
        <v>0.49327422479885596</v>
      </c>
      <c r="M7166">
        <v>0.31854096584027403</v>
      </c>
      <c r="N7166" s="44">
        <v>0.98811435904637879</v>
      </c>
      <c r="O7166" s="161"/>
      <c r="P7166" s="162"/>
      <c r="Q7166" s="162"/>
      <c r="R7166" s="163"/>
      <c r="S7166" s="161"/>
      <c r="V7166" s="163"/>
      <c r="W7166" s="164"/>
      <c r="X7166" s="164"/>
    </row>
    <row r="7167" spans="10:24" x14ac:dyDescent="0.25">
      <c r="J7167">
        <v>7164</v>
      </c>
      <c r="K7167" s="43">
        <v>0.92838185708954768</v>
      </c>
      <c r="L7167">
        <v>0.44645538312944222</v>
      </c>
      <c r="M7167">
        <v>0.899567980796392</v>
      </c>
      <c r="N7167" s="44">
        <v>0.61788040392394017</v>
      </c>
      <c r="O7167" s="161"/>
      <c r="P7167" s="162"/>
      <c r="Q7167" s="162"/>
      <c r="R7167" s="163"/>
      <c r="S7167" s="161"/>
      <c r="V7167" s="163"/>
      <c r="W7167" s="164"/>
      <c r="X7167" s="164"/>
    </row>
    <row r="7168" spans="10:24" x14ac:dyDescent="0.25">
      <c r="J7168">
        <v>7165</v>
      </c>
      <c r="K7168" s="43">
        <v>0.92129154893536602</v>
      </c>
      <c r="L7168">
        <v>0.31189639225412269</v>
      </c>
      <c r="M7168">
        <v>9.6711872997060078E-2</v>
      </c>
      <c r="N7168" s="44">
        <v>0.5310563829939654</v>
      </c>
      <c r="O7168" s="161"/>
      <c r="P7168" s="162"/>
      <c r="Q7168" s="162"/>
      <c r="R7168" s="163"/>
      <c r="S7168" s="161"/>
      <c r="V7168" s="163"/>
      <c r="W7168" s="164"/>
      <c r="X7168" s="164"/>
    </row>
    <row r="7169" spans="10:24" x14ac:dyDescent="0.25">
      <c r="J7169">
        <v>7166</v>
      </c>
      <c r="K7169" s="43">
        <v>0.20684415447906102</v>
      </c>
      <c r="L7169">
        <v>0.87257715708709738</v>
      </c>
      <c r="M7169">
        <v>0.53370282696325244</v>
      </c>
      <c r="N7169" s="44">
        <v>0.64340321807729572</v>
      </c>
      <c r="O7169" s="161"/>
      <c r="P7169" s="162"/>
      <c r="Q7169" s="162"/>
      <c r="R7169" s="163"/>
      <c r="S7169" s="161"/>
      <c r="V7169" s="163"/>
      <c r="W7169" s="164"/>
      <c r="X7169" s="164"/>
    </row>
    <row r="7170" spans="10:24" x14ac:dyDescent="0.25">
      <c r="J7170">
        <v>7167</v>
      </c>
      <c r="K7170" s="43">
        <v>0.74081088765841729</v>
      </c>
      <c r="L7170">
        <v>0.94420299192233725</v>
      </c>
      <c r="M7170">
        <v>0.24397810182899893</v>
      </c>
      <c r="N7170" s="44">
        <v>0.44389534518080132</v>
      </c>
      <c r="O7170" s="161"/>
      <c r="P7170" s="162"/>
      <c r="Q7170" s="162"/>
      <c r="R7170" s="163"/>
      <c r="S7170" s="161"/>
      <c r="V7170" s="163"/>
      <c r="W7170" s="164"/>
      <c r="X7170" s="164"/>
    </row>
    <row r="7171" spans="10:24" x14ac:dyDescent="0.25">
      <c r="J7171">
        <v>7168</v>
      </c>
      <c r="K7171" s="43">
        <v>0.8465290012830583</v>
      </c>
      <c r="L7171">
        <v>0.42716856215509047</v>
      </c>
      <c r="M7171">
        <v>0.59273914692533558</v>
      </c>
      <c r="N7171" s="44">
        <v>0.69948474338134214</v>
      </c>
      <c r="O7171" s="161"/>
      <c r="P7171" s="162"/>
      <c r="Q7171" s="162"/>
      <c r="R7171" s="163"/>
      <c r="S7171" s="161"/>
      <c r="V7171" s="163"/>
      <c r="W7171" s="164"/>
      <c r="X7171" s="164"/>
    </row>
    <row r="7172" spans="10:24" x14ac:dyDescent="0.25">
      <c r="J7172">
        <v>7169</v>
      </c>
      <c r="K7172" s="43">
        <v>0.99615993585187512</v>
      </c>
      <c r="L7172">
        <v>0.13136681209502821</v>
      </c>
      <c r="M7172">
        <v>0.60179768009589196</v>
      </c>
      <c r="N7172" s="44">
        <v>0.75518864755423498</v>
      </c>
      <c r="O7172" s="161"/>
      <c r="P7172" s="162"/>
      <c r="Q7172" s="162"/>
      <c r="R7172" s="163"/>
      <c r="S7172" s="161"/>
      <c r="V7172" s="163"/>
      <c r="W7172" s="164"/>
      <c r="X7172" s="164"/>
    </row>
    <row r="7173" spans="10:24" x14ac:dyDescent="0.25">
      <c r="J7173">
        <v>7170</v>
      </c>
      <c r="K7173" s="43">
        <v>0.16359611607324909</v>
      </c>
      <c r="L7173">
        <v>0.84304495312768479</v>
      </c>
      <c r="M7173">
        <v>0.53132517884305419</v>
      </c>
      <c r="N7173" s="44">
        <v>0.81422706612606488</v>
      </c>
      <c r="O7173" s="161"/>
      <c r="P7173" s="162"/>
      <c r="Q7173" s="162"/>
      <c r="R7173" s="163"/>
      <c r="S7173" s="161"/>
      <c r="V7173" s="163"/>
      <c r="W7173" s="164"/>
      <c r="X7173" s="164"/>
    </row>
    <row r="7174" spans="10:24" x14ac:dyDescent="0.25">
      <c r="J7174">
        <v>7171</v>
      </c>
      <c r="K7174" s="43">
        <v>0.43842699124623141</v>
      </c>
      <c r="L7174">
        <v>0.25920156132918748</v>
      </c>
      <c r="M7174">
        <v>6.2288151924362878E-2</v>
      </c>
      <c r="N7174" s="44">
        <v>0.82592831277883283</v>
      </c>
      <c r="O7174" s="161"/>
      <c r="P7174" s="162"/>
      <c r="Q7174" s="162"/>
      <c r="R7174" s="163"/>
      <c r="S7174" s="161"/>
      <c r="V7174" s="163"/>
      <c r="W7174" s="164"/>
      <c r="X7174" s="164"/>
    </row>
    <row r="7175" spans="10:24" x14ac:dyDescent="0.25">
      <c r="J7175">
        <v>7172</v>
      </c>
      <c r="K7175" s="43">
        <v>4.7227747518213015E-2</v>
      </c>
      <c r="L7175">
        <v>0.66572281121063581</v>
      </c>
      <c r="M7175">
        <v>0.21984737181094127</v>
      </c>
      <c r="N7175" s="44">
        <v>0.84589110533225398</v>
      </c>
      <c r="O7175" s="161"/>
      <c r="P7175" s="162"/>
      <c r="Q7175" s="162"/>
      <c r="R7175" s="163"/>
      <c r="S7175" s="161"/>
      <c r="V7175" s="163"/>
      <c r="W7175" s="164"/>
      <c r="X7175" s="164"/>
    </row>
    <row r="7176" spans="10:24" x14ac:dyDescent="0.25">
      <c r="J7176">
        <v>7173</v>
      </c>
      <c r="K7176" s="43">
        <v>0.7600997154320317</v>
      </c>
      <c r="L7176">
        <v>0.89498026490262506</v>
      </c>
      <c r="M7176">
        <v>0.90101078449009597</v>
      </c>
      <c r="N7176" s="44">
        <v>0.26789735620836042</v>
      </c>
      <c r="O7176" s="161"/>
      <c r="P7176" s="162"/>
      <c r="Q7176" s="162"/>
      <c r="R7176" s="163"/>
      <c r="S7176" s="161"/>
      <c r="V7176" s="163"/>
      <c r="W7176" s="164"/>
      <c r="X7176" s="164"/>
    </row>
    <row r="7177" spans="10:24" x14ac:dyDescent="0.25">
      <c r="J7177">
        <v>7174</v>
      </c>
      <c r="K7177" s="43">
        <v>0.91437955169499119</v>
      </c>
      <c r="L7177">
        <v>0.80272970114502573</v>
      </c>
      <c r="M7177">
        <v>9.4637147850297643E-2</v>
      </c>
      <c r="N7177" s="44">
        <v>0.27709623140626094</v>
      </c>
      <c r="O7177" s="161"/>
      <c r="P7177" s="162"/>
      <c r="Q7177" s="162"/>
      <c r="R7177" s="163"/>
      <c r="S7177" s="161"/>
      <c r="V7177" s="163"/>
      <c r="W7177" s="164"/>
      <c r="X7177" s="164"/>
    </row>
    <row r="7178" spans="10:24" x14ac:dyDescent="0.25">
      <c r="J7178">
        <v>7175</v>
      </c>
      <c r="K7178" s="43">
        <v>1.1118989635118481E-2</v>
      </c>
      <c r="L7178">
        <v>0.77745492531988458</v>
      </c>
      <c r="M7178">
        <v>0.75960357475245965</v>
      </c>
      <c r="N7178" s="44">
        <v>0.60259907887183251</v>
      </c>
      <c r="O7178" s="161"/>
      <c r="P7178" s="162"/>
      <c r="Q7178" s="162"/>
      <c r="R7178" s="163"/>
      <c r="S7178" s="161"/>
      <c r="V7178" s="163"/>
      <c r="W7178" s="164"/>
      <c r="X7178" s="164"/>
    </row>
    <row r="7179" spans="10:24" x14ac:dyDescent="0.25">
      <c r="J7179">
        <v>7176</v>
      </c>
      <c r="K7179" s="43">
        <v>9.7573472084121482E-2</v>
      </c>
      <c r="L7179">
        <v>0.90922897869690034</v>
      </c>
      <c r="M7179">
        <v>0.37016332562310295</v>
      </c>
      <c r="N7179" s="44">
        <v>0.58762229597994897</v>
      </c>
      <c r="O7179" s="161"/>
      <c r="P7179" s="162"/>
      <c r="Q7179" s="162"/>
      <c r="R7179" s="163"/>
      <c r="S7179" s="161"/>
      <c r="V7179" s="163"/>
      <c r="W7179" s="164"/>
      <c r="X7179" s="164"/>
    </row>
    <row r="7180" spans="10:24" x14ac:dyDescent="0.25">
      <c r="J7180">
        <v>7177</v>
      </c>
      <c r="K7180" s="43">
        <v>0.83966963698774133</v>
      </c>
      <c r="L7180">
        <v>0.53331320899244306</v>
      </c>
      <c r="M7180">
        <v>9.4387420070437988E-2</v>
      </c>
      <c r="N7180" s="44">
        <v>0.31306473980784555</v>
      </c>
      <c r="O7180" s="161"/>
      <c r="P7180" s="162"/>
      <c r="Q7180" s="162"/>
      <c r="R7180" s="163"/>
      <c r="S7180" s="161"/>
      <c r="V7180" s="163"/>
      <c r="W7180" s="164"/>
      <c r="X7180" s="164"/>
    </row>
    <row r="7181" spans="10:24" x14ac:dyDescent="0.25">
      <c r="J7181">
        <v>7178</v>
      </c>
      <c r="K7181" s="43">
        <v>0.55830488320186267</v>
      </c>
      <c r="L7181">
        <v>0.68682993908056289</v>
      </c>
      <c r="M7181">
        <v>0.20469557362337842</v>
      </c>
      <c r="N7181" s="44">
        <v>0.67705520997974988</v>
      </c>
      <c r="O7181" s="161"/>
      <c r="P7181" s="162"/>
      <c r="Q7181" s="162"/>
      <c r="R7181" s="163"/>
      <c r="S7181" s="161"/>
      <c r="V7181" s="163"/>
      <c r="W7181" s="164"/>
      <c r="X7181" s="164"/>
    </row>
    <row r="7182" spans="10:24" x14ac:dyDescent="0.25">
      <c r="J7182">
        <v>7179</v>
      </c>
      <c r="K7182" s="43">
        <v>0.3243797060959579</v>
      </c>
      <c r="L7182">
        <v>0.9709962172720108</v>
      </c>
      <c r="M7182">
        <v>0.44581077444153661</v>
      </c>
      <c r="N7182" s="44">
        <v>0.16021532017475371</v>
      </c>
      <c r="O7182" s="161"/>
      <c r="P7182" s="162"/>
      <c r="Q7182" s="162"/>
      <c r="R7182" s="163"/>
      <c r="S7182" s="161"/>
      <c r="V7182" s="163"/>
      <c r="W7182" s="164"/>
      <c r="X7182" s="164"/>
    </row>
    <row r="7183" spans="10:24" x14ac:dyDescent="0.25">
      <c r="J7183">
        <v>7180</v>
      </c>
      <c r="K7183" s="43">
        <v>0.20869058457190415</v>
      </c>
      <c r="L7183">
        <v>0.36923832746255214</v>
      </c>
      <c r="M7183">
        <v>0.21356529082158349</v>
      </c>
      <c r="N7183" s="44">
        <v>0.74134621667384748</v>
      </c>
      <c r="O7183" s="161"/>
      <c r="P7183" s="162"/>
      <c r="Q7183" s="162"/>
      <c r="R7183" s="163"/>
      <c r="S7183" s="161"/>
      <c r="V7183" s="163"/>
      <c r="W7183" s="164"/>
      <c r="X7183" s="164"/>
    </row>
    <row r="7184" spans="10:24" x14ac:dyDescent="0.25">
      <c r="J7184">
        <v>7181</v>
      </c>
      <c r="K7184" s="43">
        <v>0.73031100106536728</v>
      </c>
      <c r="L7184">
        <v>0.83811350742386737</v>
      </c>
      <c r="M7184">
        <v>0.68664376901101354</v>
      </c>
      <c r="N7184" s="44">
        <v>0.30991303952808524</v>
      </c>
      <c r="O7184" s="161"/>
      <c r="P7184" s="162"/>
      <c r="Q7184" s="162"/>
      <c r="R7184" s="163"/>
      <c r="S7184" s="161"/>
      <c r="V7184" s="163"/>
      <c r="W7184" s="164"/>
      <c r="X7184" s="164"/>
    </row>
    <row r="7185" spans="10:24" x14ac:dyDescent="0.25">
      <c r="J7185">
        <v>7182</v>
      </c>
      <c r="K7185" s="43">
        <v>0.96420790348225927</v>
      </c>
      <c r="L7185">
        <v>0.76288258758832694</v>
      </c>
      <c r="M7185">
        <v>0.89574965376002336</v>
      </c>
      <c r="N7185" s="44">
        <v>0.36428252650207726</v>
      </c>
      <c r="O7185" s="161"/>
      <c r="P7185" s="162"/>
      <c r="Q7185" s="162"/>
      <c r="R7185" s="163"/>
      <c r="S7185" s="161"/>
      <c r="V7185" s="163"/>
      <c r="W7185" s="164"/>
      <c r="X7185" s="164"/>
    </row>
    <row r="7186" spans="10:24" x14ac:dyDescent="0.25">
      <c r="J7186">
        <v>7183</v>
      </c>
      <c r="K7186" s="43">
        <v>0.67507677713951109</v>
      </c>
      <c r="L7186">
        <v>0.20514490271547914</v>
      </c>
      <c r="M7186">
        <v>0.35741763977749885</v>
      </c>
      <c r="N7186" s="44">
        <v>0.42660470465131661</v>
      </c>
      <c r="O7186" s="161"/>
      <c r="P7186" s="162"/>
      <c r="Q7186" s="162"/>
      <c r="R7186" s="163"/>
      <c r="S7186" s="161"/>
      <c r="V7186" s="163"/>
      <c r="W7186" s="164"/>
      <c r="X7186" s="164"/>
    </row>
    <row r="7187" spans="10:24" x14ac:dyDescent="0.25">
      <c r="J7187">
        <v>7184</v>
      </c>
      <c r="K7187" s="43">
        <v>0.171571983179861</v>
      </c>
      <c r="L7187">
        <v>0.29804884280659838</v>
      </c>
      <c r="M7187">
        <v>0.20482752870624432</v>
      </c>
      <c r="N7187" s="44">
        <v>0.80950397623456827</v>
      </c>
      <c r="O7187" s="161"/>
      <c r="P7187" s="162"/>
      <c r="Q7187" s="162"/>
      <c r="R7187" s="163"/>
      <c r="S7187" s="161"/>
      <c r="V7187" s="163"/>
      <c r="W7187" s="164"/>
      <c r="X7187" s="164"/>
    </row>
    <row r="7188" spans="10:24" x14ac:dyDescent="0.25">
      <c r="J7188">
        <v>7185</v>
      </c>
      <c r="K7188" s="43">
        <v>0.34261313376983737</v>
      </c>
      <c r="L7188">
        <v>0.21109571421996087</v>
      </c>
      <c r="M7188">
        <v>0.17745072147906638</v>
      </c>
      <c r="N7188" s="44">
        <v>0.12209387781712788</v>
      </c>
      <c r="O7188" s="161"/>
      <c r="P7188" s="162"/>
      <c r="Q7188" s="162"/>
      <c r="R7188" s="163"/>
      <c r="S7188" s="161"/>
      <c r="V7188" s="163"/>
      <c r="W7188" s="164"/>
      <c r="X7188" s="164"/>
    </row>
    <row r="7189" spans="10:24" x14ac:dyDescent="0.25">
      <c r="J7189">
        <v>7186</v>
      </c>
      <c r="K7189" s="43">
        <v>0.41366795206423579</v>
      </c>
      <c r="L7189">
        <v>0.16114514709279515</v>
      </c>
      <c r="M7189">
        <v>0.90303382253086617</v>
      </c>
      <c r="N7189" s="44">
        <v>4.330551407258576E-3</v>
      </c>
      <c r="O7189" s="161"/>
      <c r="P7189" s="162"/>
      <c r="Q7189" s="162"/>
      <c r="R7189" s="163"/>
      <c r="S7189" s="161"/>
      <c r="V7189" s="163"/>
      <c r="W7189" s="164"/>
      <c r="X7189" s="164"/>
    </row>
    <row r="7190" spans="10:24" x14ac:dyDescent="0.25">
      <c r="J7190">
        <v>7187</v>
      </c>
      <c r="K7190" s="43">
        <v>0.78619881792628066</v>
      </c>
      <c r="L7190">
        <v>0.6445727823109163</v>
      </c>
      <c r="M7190">
        <v>0.25558149551514187</v>
      </c>
      <c r="N7190" s="44">
        <v>9.472680785875609E-2</v>
      </c>
      <c r="O7190" s="161"/>
      <c r="P7190" s="162"/>
      <c r="Q7190" s="162"/>
      <c r="R7190" s="163"/>
      <c r="S7190" s="161"/>
      <c r="V7190" s="163"/>
      <c r="W7190" s="164"/>
      <c r="X7190" s="164"/>
    </row>
    <row r="7191" spans="10:24" x14ac:dyDescent="0.25">
      <c r="J7191">
        <v>7188</v>
      </c>
      <c r="K7191" s="43">
        <v>4.4060633808516103E-2</v>
      </c>
      <c r="L7191">
        <v>0.63164186500694297</v>
      </c>
      <c r="M7191">
        <v>0.64231560743103866</v>
      </c>
      <c r="N7191" s="44">
        <v>0.30091883883849468</v>
      </c>
      <c r="O7191" s="161"/>
      <c r="P7191" s="162"/>
      <c r="Q7191" s="162"/>
      <c r="R7191" s="163"/>
      <c r="S7191" s="161"/>
      <c r="V7191" s="163"/>
      <c r="W7191" s="164"/>
      <c r="X7191" s="164"/>
    </row>
    <row r="7192" spans="10:24" x14ac:dyDescent="0.25">
      <c r="J7192">
        <v>7189</v>
      </c>
      <c r="K7192" s="43">
        <v>1.9534646354153029E-2</v>
      </c>
      <c r="L7192">
        <v>0.30886393701949466</v>
      </c>
      <c r="M7192">
        <v>0.12692508390985924</v>
      </c>
      <c r="N7192" s="44">
        <v>3.0974658027221103E-2</v>
      </c>
      <c r="O7192" s="161"/>
      <c r="P7192" s="162"/>
      <c r="Q7192" s="162"/>
      <c r="R7192" s="163"/>
      <c r="S7192" s="161"/>
      <c r="V7192" s="163"/>
      <c r="W7192" s="164"/>
      <c r="X7192" s="164"/>
    </row>
    <row r="7193" spans="10:24" x14ac:dyDescent="0.25">
      <c r="J7193">
        <v>7190</v>
      </c>
      <c r="K7193" s="43">
        <v>0.41779329452087055</v>
      </c>
      <c r="L7193">
        <v>0.96494872602676174</v>
      </c>
      <c r="M7193">
        <v>5.524333688226768E-2</v>
      </c>
      <c r="N7193" s="44">
        <v>0.67558673032248584</v>
      </c>
      <c r="O7193" s="161"/>
      <c r="P7193" s="162"/>
      <c r="Q7193" s="162"/>
      <c r="R7193" s="163"/>
      <c r="S7193" s="161"/>
      <c r="V7193" s="163"/>
      <c r="W7193" s="164"/>
      <c r="X7193" s="164"/>
    </row>
    <row r="7194" spans="10:24" x14ac:dyDescent="0.25">
      <c r="J7194">
        <v>7191</v>
      </c>
      <c r="K7194" s="43">
        <v>0.84497450997984447</v>
      </c>
      <c r="L7194">
        <v>0.72430123763348431</v>
      </c>
      <c r="M7194">
        <v>0.52895874627542683</v>
      </c>
      <c r="N7194" s="44">
        <v>0.96420915596945178</v>
      </c>
      <c r="O7194" s="161"/>
      <c r="P7194" s="162"/>
      <c r="Q7194" s="162"/>
      <c r="R7194" s="163"/>
      <c r="S7194" s="161"/>
      <c r="V7194" s="163"/>
      <c r="W7194" s="164"/>
      <c r="X7194" s="164"/>
    </row>
    <row r="7195" spans="10:24" x14ac:dyDescent="0.25">
      <c r="J7195">
        <v>7192</v>
      </c>
      <c r="K7195" s="43">
        <v>0.96059958105692167</v>
      </c>
      <c r="L7195">
        <v>0.72843530201941631</v>
      </c>
      <c r="M7195">
        <v>0.31599634276522215</v>
      </c>
      <c r="N7195" s="44">
        <v>0.11296437166544437</v>
      </c>
      <c r="O7195" s="161"/>
      <c r="P7195" s="162"/>
      <c r="Q7195" s="162"/>
      <c r="R7195" s="163"/>
      <c r="S7195" s="161"/>
      <c r="V7195" s="163"/>
      <c r="W7195" s="164"/>
      <c r="X7195" s="164"/>
    </row>
    <row r="7196" spans="10:24" x14ac:dyDescent="0.25">
      <c r="J7196">
        <v>7193</v>
      </c>
      <c r="K7196" s="43">
        <v>0.56240677027995623</v>
      </c>
      <c r="L7196">
        <v>0.63154372844470874</v>
      </c>
      <c r="M7196">
        <v>7.891488908532962E-2</v>
      </c>
      <c r="N7196" s="44">
        <v>0.80838096698490758</v>
      </c>
      <c r="O7196" s="161"/>
      <c r="P7196" s="162"/>
      <c r="Q7196" s="162"/>
      <c r="R7196" s="163"/>
      <c r="S7196" s="161"/>
      <c r="V7196" s="163"/>
      <c r="W7196" s="164"/>
      <c r="X7196" s="164"/>
    </row>
    <row r="7197" spans="10:24" x14ac:dyDescent="0.25">
      <c r="J7197">
        <v>7194</v>
      </c>
      <c r="K7197" s="43">
        <v>0.45564074694559342</v>
      </c>
      <c r="L7197">
        <v>0.24051888892356021</v>
      </c>
      <c r="M7197">
        <v>0.43800617988193535</v>
      </c>
      <c r="N7197" s="44">
        <v>0.54597379864185092</v>
      </c>
      <c r="O7197" s="161"/>
      <c r="P7197" s="162"/>
      <c r="Q7197" s="162"/>
      <c r="R7197" s="163"/>
      <c r="S7197" s="161"/>
      <c r="V7197" s="163"/>
      <c r="W7197" s="164"/>
      <c r="X7197" s="164"/>
    </row>
    <row r="7198" spans="10:24" x14ac:dyDescent="0.25">
      <c r="J7198">
        <v>7195</v>
      </c>
      <c r="K7198" s="43">
        <v>0.55659950132660796</v>
      </c>
      <c r="L7198">
        <v>0.33912477253603512</v>
      </c>
      <c r="M7198">
        <v>0.13418598582638863</v>
      </c>
      <c r="N7198" s="44">
        <v>0.4787576027066508</v>
      </c>
      <c r="O7198" s="161"/>
      <c r="P7198" s="162"/>
      <c r="Q7198" s="162"/>
      <c r="R7198" s="163"/>
      <c r="S7198" s="161"/>
      <c r="V7198" s="163"/>
      <c r="W7198" s="164"/>
      <c r="X7198" s="164"/>
    </row>
    <row r="7199" spans="10:24" x14ac:dyDescent="0.25">
      <c r="J7199">
        <v>7196</v>
      </c>
      <c r="K7199" s="43">
        <v>0.91441759010889268</v>
      </c>
      <c r="L7199">
        <v>0.86925861856195585</v>
      </c>
      <c r="M7199">
        <v>0.45485316421801036</v>
      </c>
      <c r="N7199" s="44">
        <v>0.45477607950985155</v>
      </c>
      <c r="O7199" s="161"/>
      <c r="P7199" s="162"/>
      <c r="Q7199" s="162"/>
      <c r="R7199" s="163"/>
      <c r="S7199" s="161"/>
      <c r="V7199" s="163"/>
      <c r="W7199" s="164"/>
      <c r="X7199" s="164"/>
    </row>
    <row r="7200" spans="10:24" x14ac:dyDescent="0.25">
      <c r="J7200">
        <v>7197</v>
      </c>
      <c r="K7200" s="43">
        <v>0.41079025257339286</v>
      </c>
      <c r="L7200">
        <v>0.92595433291981211</v>
      </c>
      <c r="M7200">
        <v>0.43031841382869196</v>
      </c>
      <c r="N7200" s="44">
        <v>0.77363898839030931</v>
      </c>
      <c r="O7200" s="161"/>
      <c r="P7200" s="162"/>
      <c r="Q7200" s="162"/>
      <c r="R7200" s="163"/>
      <c r="S7200" s="161"/>
      <c r="V7200" s="163"/>
      <c r="W7200" s="164"/>
      <c r="X7200" s="164"/>
    </row>
    <row r="7201" spans="10:24" x14ac:dyDescent="0.25">
      <c r="J7201">
        <v>7198</v>
      </c>
      <c r="K7201" s="43">
        <v>0.82309125096523628</v>
      </c>
      <c r="L7201">
        <v>0.94929125713763074</v>
      </c>
      <c r="M7201">
        <v>0.46377265326161587</v>
      </c>
      <c r="N7201" s="44">
        <v>0.70743391204629769</v>
      </c>
      <c r="O7201" s="161"/>
      <c r="P7201" s="162"/>
      <c r="Q7201" s="162"/>
      <c r="R7201" s="163"/>
      <c r="S7201" s="161"/>
      <c r="V7201" s="163"/>
      <c r="W7201" s="164"/>
      <c r="X7201" s="164"/>
    </row>
    <row r="7202" spans="10:24" x14ac:dyDescent="0.25">
      <c r="J7202">
        <v>7199</v>
      </c>
      <c r="K7202" s="43">
        <v>1.6116000699975541E-2</v>
      </c>
      <c r="L7202">
        <v>0.60364408281460324</v>
      </c>
      <c r="M7202">
        <v>0.73745121283493653</v>
      </c>
      <c r="N7202" s="44">
        <v>0.35808754611978855</v>
      </c>
      <c r="O7202" s="161"/>
      <c r="P7202" s="162"/>
      <c r="Q7202" s="162"/>
      <c r="R7202" s="163"/>
      <c r="S7202" s="161"/>
      <c r="V7202" s="163"/>
      <c r="W7202" s="164"/>
      <c r="X7202" s="164"/>
    </row>
    <row r="7203" spans="10:24" x14ac:dyDescent="0.25">
      <c r="J7203">
        <v>7200</v>
      </c>
      <c r="K7203" s="43">
        <v>0.84706859712927363</v>
      </c>
      <c r="L7203">
        <v>0.60348314786198132</v>
      </c>
      <c r="M7203">
        <v>0.23741070952735244</v>
      </c>
      <c r="N7203" s="44">
        <v>0.27069997586971695</v>
      </c>
      <c r="O7203" s="161"/>
      <c r="P7203" s="162"/>
      <c r="Q7203" s="162"/>
      <c r="R7203" s="163"/>
      <c r="S7203" s="161"/>
      <c r="V7203" s="163"/>
      <c r="W7203" s="164"/>
      <c r="X7203" s="164"/>
    </row>
    <row r="7204" spans="10:24" x14ac:dyDescent="0.25">
      <c r="J7204">
        <v>7201</v>
      </c>
      <c r="K7204" s="43">
        <v>0.11948530800622148</v>
      </c>
      <c r="L7204">
        <v>0.13448039445552018</v>
      </c>
      <c r="M7204">
        <v>0.76998113533342982</v>
      </c>
      <c r="N7204" s="44">
        <v>0.7190448243194093</v>
      </c>
      <c r="O7204" s="161"/>
      <c r="P7204" s="162"/>
      <c r="Q7204" s="162"/>
      <c r="R7204" s="163"/>
      <c r="S7204" s="161"/>
      <c r="V7204" s="163"/>
      <c r="W7204" s="164"/>
      <c r="X7204" s="164"/>
    </row>
    <row r="7205" spans="10:24" x14ac:dyDescent="0.25">
      <c r="J7205">
        <v>7202</v>
      </c>
      <c r="K7205" s="43">
        <v>0.65610464680472347</v>
      </c>
      <c r="L7205">
        <v>8.6450578721127491E-2</v>
      </c>
      <c r="M7205">
        <v>0.83446465549859539</v>
      </c>
      <c r="N7205" s="44">
        <v>0.85642644773596655</v>
      </c>
      <c r="O7205" s="161"/>
      <c r="P7205" s="162"/>
      <c r="Q7205" s="162"/>
      <c r="R7205" s="163"/>
      <c r="S7205" s="161"/>
      <c r="V7205" s="163"/>
      <c r="W7205" s="164"/>
      <c r="X7205" s="164"/>
    </row>
    <row r="7206" spans="10:24" x14ac:dyDescent="0.25">
      <c r="J7206">
        <v>7203</v>
      </c>
      <c r="K7206" s="43">
        <v>0.33966847514633536</v>
      </c>
      <c r="L7206">
        <v>0.14421795983381824</v>
      </c>
      <c r="M7206">
        <v>9.6668799469340705E-2</v>
      </c>
      <c r="N7206" s="44">
        <v>0.10327393224077785</v>
      </c>
      <c r="O7206" s="161"/>
      <c r="P7206" s="162"/>
      <c r="Q7206" s="162"/>
      <c r="R7206" s="163"/>
      <c r="S7206" s="161"/>
      <c r="V7206" s="163"/>
      <c r="W7206" s="164"/>
      <c r="X7206" s="164"/>
    </row>
    <row r="7207" spans="10:24" x14ac:dyDescent="0.25">
      <c r="J7207">
        <v>7204</v>
      </c>
      <c r="K7207" s="43">
        <v>7.3472431739969535E-2</v>
      </c>
      <c r="L7207">
        <v>6.8173599828326825E-2</v>
      </c>
      <c r="M7207">
        <v>0.80321306527726932</v>
      </c>
      <c r="N7207" s="44">
        <v>0.55895055012702921</v>
      </c>
      <c r="O7207" s="161"/>
      <c r="P7207" s="162"/>
      <c r="Q7207" s="162"/>
      <c r="R7207" s="163"/>
      <c r="S7207" s="161"/>
      <c r="V7207" s="163"/>
      <c r="W7207" s="164"/>
      <c r="X7207" s="164"/>
    </row>
    <row r="7208" spans="10:24" x14ac:dyDescent="0.25">
      <c r="J7208">
        <v>7205</v>
      </c>
      <c r="K7208" s="43">
        <v>0.18752201114070033</v>
      </c>
      <c r="L7208">
        <v>0.85935768788151057</v>
      </c>
      <c r="M7208">
        <v>0.14862374463317563</v>
      </c>
      <c r="N7208" s="44">
        <v>0.56913590924736146</v>
      </c>
      <c r="O7208" s="161"/>
      <c r="P7208" s="162"/>
      <c r="Q7208" s="162"/>
      <c r="R7208" s="163"/>
      <c r="S7208" s="161"/>
      <c r="V7208" s="163"/>
      <c r="W7208" s="164"/>
      <c r="X7208" s="164"/>
    </row>
    <row r="7209" spans="10:24" x14ac:dyDescent="0.25">
      <c r="J7209">
        <v>7206</v>
      </c>
      <c r="K7209" s="43">
        <v>4.303139464139516E-2</v>
      </c>
      <c r="L7209">
        <v>0.81014560138284075</v>
      </c>
      <c r="M7209">
        <v>0.12170254122052482</v>
      </c>
      <c r="N7209" s="44">
        <v>0.49487133919583837</v>
      </c>
      <c r="O7209" s="161"/>
      <c r="P7209" s="162"/>
      <c r="Q7209" s="162"/>
      <c r="R7209" s="163"/>
      <c r="S7209" s="161"/>
      <c r="V7209" s="163"/>
      <c r="W7209" s="164"/>
      <c r="X7209" s="164"/>
    </row>
    <row r="7210" spans="10:24" x14ac:dyDescent="0.25">
      <c r="J7210">
        <v>7207</v>
      </c>
      <c r="K7210" s="43">
        <v>0.98112179322001214</v>
      </c>
      <c r="L7210">
        <v>0.94623483708896705</v>
      </c>
      <c r="M7210">
        <v>0.15206763240590782</v>
      </c>
      <c r="N7210" s="44">
        <v>0.64143390865663186</v>
      </c>
      <c r="O7210" s="161"/>
      <c r="P7210" s="162"/>
      <c r="Q7210" s="162"/>
      <c r="R7210" s="163"/>
      <c r="S7210" s="161"/>
      <c r="V7210" s="163"/>
      <c r="W7210" s="164"/>
      <c r="X7210" s="164"/>
    </row>
    <row r="7211" spans="10:24" x14ac:dyDescent="0.25">
      <c r="J7211">
        <v>7208</v>
      </c>
      <c r="K7211" s="43">
        <v>0.18671143362204301</v>
      </c>
      <c r="L7211">
        <v>0.4527736133759378</v>
      </c>
      <c r="M7211">
        <v>0.94367720314004622</v>
      </c>
      <c r="N7211" s="44">
        <v>0.55899078954266401</v>
      </c>
      <c r="O7211" s="161"/>
      <c r="P7211" s="162"/>
      <c r="Q7211" s="162"/>
      <c r="R7211" s="163"/>
      <c r="S7211" s="161"/>
      <c r="V7211" s="163"/>
      <c r="W7211" s="164"/>
      <c r="X7211" s="164"/>
    </row>
    <row r="7212" spans="10:24" x14ac:dyDescent="0.25">
      <c r="J7212">
        <v>7209</v>
      </c>
      <c r="K7212" s="43">
        <v>0.82230886253834823</v>
      </c>
      <c r="L7212">
        <v>0.70168723434883207</v>
      </c>
      <c r="M7212">
        <v>0.2389904435649971</v>
      </c>
      <c r="N7212" s="44">
        <v>0.72966817941298434</v>
      </c>
      <c r="O7212" s="161"/>
      <c r="P7212" s="162"/>
      <c r="Q7212" s="162"/>
      <c r="R7212" s="163"/>
      <c r="S7212" s="161"/>
      <c r="V7212" s="163"/>
      <c r="W7212" s="164"/>
      <c r="X7212" s="164"/>
    </row>
    <row r="7213" spans="10:24" x14ac:dyDescent="0.25">
      <c r="J7213">
        <v>7210</v>
      </c>
      <c r="K7213" s="43">
        <v>0.134897677736879</v>
      </c>
      <c r="L7213">
        <v>0.24345565802742541</v>
      </c>
      <c r="M7213">
        <v>0.46920633958762004</v>
      </c>
      <c r="N7213" s="44">
        <v>0.49197359453964362</v>
      </c>
      <c r="O7213" s="161"/>
      <c r="P7213" s="162"/>
      <c r="Q7213" s="162"/>
      <c r="R7213" s="163"/>
      <c r="S7213" s="161"/>
      <c r="V7213" s="163"/>
      <c r="W7213" s="164"/>
      <c r="X7213" s="164"/>
    </row>
    <row r="7214" spans="10:24" x14ac:dyDescent="0.25">
      <c r="J7214">
        <v>7211</v>
      </c>
      <c r="K7214" s="43">
        <v>0.84434683629263529</v>
      </c>
      <c r="L7214">
        <v>7.0339638207231436E-2</v>
      </c>
      <c r="M7214">
        <v>0.41456454402578868</v>
      </c>
      <c r="N7214" s="44">
        <v>0.70236327462089432</v>
      </c>
      <c r="O7214" s="161"/>
      <c r="P7214" s="162"/>
      <c r="Q7214" s="162"/>
      <c r="R7214" s="163"/>
      <c r="S7214" s="161"/>
      <c r="V7214" s="163"/>
      <c r="W7214" s="164"/>
      <c r="X7214" s="164"/>
    </row>
    <row r="7215" spans="10:24" x14ac:dyDescent="0.25">
      <c r="J7215">
        <v>7212</v>
      </c>
      <c r="K7215" s="43">
        <v>0.20560767189843598</v>
      </c>
      <c r="L7215">
        <v>0.99102987957784794</v>
      </c>
      <c r="M7215">
        <v>0.47300657728772688</v>
      </c>
      <c r="N7215" s="44">
        <v>0.97755264616236692</v>
      </c>
      <c r="O7215" s="161"/>
      <c r="P7215" s="162"/>
      <c r="Q7215" s="162"/>
      <c r="R7215" s="163"/>
      <c r="S7215" s="161"/>
      <c r="V7215" s="163"/>
      <c r="W7215" s="164"/>
      <c r="X7215" s="164"/>
    </row>
    <row r="7216" spans="10:24" x14ac:dyDescent="0.25">
      <c r="J7216">
        <v>7213</v>
      </c>
      <c r="K7216" s="43">
        <v>3.5028041798120912E-2</v>
      </c>
      <c r="L7216">
        <v>0.24572157635433889</v>
      </c>
      <c r="M7216">
        <v>0.98604558460130964</v>
      </c>
      <c r="N7216" s="44">
        <v>0.20460034996464094</v>
      </c>
      <c r="O7216" s="161"/>
      <c r="P7216" s="162"/>
      <c r="Q7216" s="162"/>
      <c r="R7216" s="163"/>
      <c r="S7216" s="161"/>
      <c r="V7216" s="163"/>
      <c r="W7216" s="164"/>
      <c r="X7216" s="164"/>
    </row>
    <row r="7217" spans="10:24" x14ac:dyDescent="0.25">
      <c r="J7217">
        <v>7214</v>
      </c>
      <c r="K7217" s="43">
        <v>0.51753414238941142</v>
      </c>
      <c r="L7217">
        <v>0.42467351132486475</v>
      </c>
      <c r="M7217">
        <v>0.11748364077218798</v>
      </c>
      <c r="N7217" s="44">
        <v>0.75296236070218037</v>
      </c>
      <c r="O7217" s="161"/>
      <c r="P7217" s="162"/>
      <c r="Q7217" s="162"/>
      <c r="R7217" s="163"/>
      <c r="S7217" s="161"/>
      <c r="V7217" s="163"/>
      <c r="W7217" s="164"/>
      <c r="X7217" s="164"/>
    </row>
    <row r="7218" spans="10:24" x14ac:dyDescent="0.25">
      <c r="J7218">
        <v>7215</v>
      </c>
      <c r="K7218" s="43">
        <v>0.98167374538036112</v>
      </c>
      <c r="L7218">
        <v>0.67051934550268599</v>
      </c>
      <c r="M7218">
        <v>0.13932373398830178</v>
      </c>
      <c r="N7218" s="44">
        <v>0.41470920029901115</v>
      </c>
      <c r="O7218" s="161"/>
      <c r="P7218" s="162"/>
      <c r="Q7218" s="162"/>
      <c r="R7218" s="163"/>
      <c r="S7218" s="161"/>
      <c r="V7218" s="163"/>
      <c r="W7218" s="164"/>
      <c r="X7218" s="164"/>
    </row>
    <row r="7219" spans="10:24" x14ac:dyDescent="0.25">
      <c r="J7219">
        <v>7216</v>
      </c>
      <c r="K7219" s="43">
        <v>0.79777641867519222</v>
      </c>
      <c r="L7219">
        <v>0.15488125566973732</v>
      </c>
      <c r="M7219">
        <v>5.2802454452542391E-2</v>
      </c>
      <c r="N7219" s="44">
        <v>0.10122172388127382</v>
      </c>
      <c r="O7219" s="161"/>
      <c r="P7219" s="162"/>
      <c r="Q7219" s="162"/>
      <c r="R7219" s="163"/>
      <c r="S7219" s="161"/>
      <c r="V7219" s="163"/>
      <c r="W7219" s="164"/>
      <c r="X7219" s="164"/>
    </row>
    <row r="7220" spans="10:24" x14ac:dyDescent="0.25">
      <c r="J7220">
        <v>7217</v>
      </c>
      <c r="K7220" s="43">
        <v>0.17612230722901012</v>
      </c>
      <c r="L7220">
        <v>0.38843594481252852</v>
      </c>
      <c r="M7220">
        <v>0.69270289989868661</v>
      </c>
      <c r="N7220" s="44">
        <v>0.82831773221380178</v>
      </c>
      <c r="O7220" s="161"/>
      <c r="P7220" s="162"/>
      <c r="Q7220" s="162"/>
      <c r="R7220" s="163"/>
      <c r="S7220" s="161"/>
      <c r="V7220" s="163"/>
      <c r="W7220" s="164"/>
      <c r="X7220" s="164"/>
    </row>
    <row r="7221" spans="10:24" x14ac:dyDescent="0.25">
      <c r="J7221">
        <v>7218</v>
      </c>
      <c r="K7221" s="43">
        <v>0.2249059473504168</v>
      </c>
      <c r="L7221">
        <v>0.540301249601848</v>
      </c>
      <c r="M7221">
        <v>0.69060062330777083</v>
      </c>
      <c r="N7221" s="44">
        <v>3.4862426194961493E-3</v>
      </c>
      <c r="O7221" s="161"/>
      <c r="P7221" s="162"/>
      <c r="Q7221" s="162"/>
      <c r="R7221" s="163"/>
      <c r="S7221" s="161"/>
      <c r="V7221" s="163"/>
      <c r="W7221" s="164"/>
      <c r="X7221" s="164"/>
    </row>
    <row r="7222" spans="10:24" x14ac:dyDescent="0.25">
      <c r="J7222">
        <v>7219</v>
      </c>
      <c r="K7222" s="43">
        <v>0.75343892662037004</v>
      </c>
      <c r="L7222">
        <v>0.76334601133483726</v>
      </c>
      <c r="M7222">
        <v>0.79518491642254141</v>
      </c>
      <c r="N7222" s="44">
        <v>0.32244397564509275</v>
      </c>
      <c r="O7222" s="161"/>
      <c r="P7222" s="162"/>
      <c r="Q7222" s="162"/>
      <c r="R7222" s="163"/>
      <c r="S7222" s="161"/>
      <c r="V7222" s="163"/>
      <c r="W7222" s="164"/>
      <c r="X7222" s="164"/>
    </row>
    <row r="7223" spans="10:24" x14ac:dyDescent="0.25">
      <c r="J7223">
        <v>7220</v>
      </c>
      <c r="K7223" s="43">
        <v>0.11882473376290326</v>
      </c>
      <c r="L7223">
        <v>0.93529509592045379</v>
      </c>
      <c r="M7223">
        <v>0.56333659498801947</v>
      </c>
      <c r="N7223" s="44">
        <v>0.6751580853101572</v>
      </c>
      <c r="O7223" s="161"/>
      <c r="P7223" s="162"/>
      <c r="Q7223" s="162"/>
      <c r="R7223" s="163"/>
      <c r="S7223" s="161"/>
      <c r="V7223" s="163"/>
      <c r="W7223" s="164"/>
      <c r="X7223" s="164"/>
    </row>
    <row r="7224" spans="10:24" x14ac:dyDescent="0.25">
      <c r="J7224">
        <v>7221</v>
      </c>
      <c r="K7224" s="43">
        <v>0.17212119898374523</v>
      </c>
      <c r="L7224">
        <v>0.17656444188966558</v>
      </c>
      <c r="M7224">
        <v>0.65774369578973957</v>
      </c>
      <c r="N7224" s="44">
        <v>0.7695289080027613</v>
      </c>
      <c r="O7224" s="161"/>
      <c r="P7224" s="162"/>
      <c r="Q7224" s="162"/>
      <c r="R7224" s="163"/>
      <c r="S7224" s="161"/>
      <c r="V7224" s="163"/>
      <c r="W7224" s="164"/>
      <c r="X7224" s="164"/>
    </row>
    <row r="7225" spans="10:24" x14ac:dyDescent="0.25">
      <c r="J7225">
        <v>7222</v>
      </c>
      <c r="K7225" s="43">
        <v>0.59769424743793542</v>
      </c>
      <c r="L7225">
        <v>0.45058845407778603</v>
      </c>
      <c r="M7225">
        <v>0.714246662368484</v>
      </c>
      <c r="N7225" s="44">
        <v>0.56206844342050233</v>
      </c>
      <c r="O7225" s="161"/>
      <c r="P7225" s="162"/>
      <c r="Q7225" s="162"/>
      <c r="R7225" s="163"/>
      <c r="S7225" s="161"/>
      <c r="V7225" s="163"/>
      <c r="W7225" s="164"/>
      <c r="X7225" s="164"/>
    </row>
    <row r="7226" spans="10:24" x14ac:dyDescent="0.25">
      <c r="J7226">
        <v>7223</v>
      </c>
      <c r="K7226" s="43">
        <v>0.91975210769971172</v>
      </c>
      <c r="L7226">
        <v>0.66968935086638393</v>
      </c>
      <c r="M7226">
        <v>0.18254319451094403</v>
      </c>
      <c r="N7226" s="44">
        <v>0.13513699063779672</v>
      </c>
      <c r="O7226" s="161"/>
      <c r="P7226" s="162"/>
      <c r="Q7226" s="162"/>
      <c r="R7226" s="163"/>
      <c r="S7226" s="161"/>
      <c r="V7226" s="163"/>
      <c r="W7226" s="164"/>
      <c r="X7226" s="164"/>
    </row>
    <row r="7227" spans="10:24" x14ac:dyDescent="0.25">
      <c r="J7227">
        <v>7224</v>
      </c>
      <c r="K7227" s="43">
        <v>0.12787161047708384</v>
      </c>
      <c r="L7227">
        <v>0.40917205861769945</v>
      </c>
      <c r="M7227">
        <v>0.31177682843376642</v>
      </c>
      <c r="N7227" s="44">
        <v>4.8075292795432545E-2</v>
      </c>
      <c r="O7227" s="161"/>
      <c r="P7227" s="162"/>
      <c r="Q7227" s="162"/>
      <c r="R7227" s="163"/>
      <c r="S7227" s="161"/>
      <c r="V7227" s="163"/>
      <c r="W7227" s="164"/>
      <c r="X7227" s="164"/>
    </row>
    <row r="7228" spans="10:24" x14ac:dyDescent="0.25">
      <c r="J7228">
        <v>7225</v>
      </c>
      <c r="K7228" s="43">
        <v>0.92405259163763454</v>
      </c>
      <c r="L7228">
        <v>1.2129881331035208E-2</v>
      </c>
      <c r="M7228">
        <v>0.99388512667268991</v>
      </c>
      <c r="N7228" s="44">
        <v>1.2887341495530835E-2</v>
      </c>
      <c r="O7228" s="161"/>
      <c r="P7228" s="162"/>
      <c r="Q7228" s="162"/>
      <c r="R7228" s="163"/>
      <c r="S7228" s="161"/>
      <c r="V7228" s="163"/>
      <c r="W7228" s="164"/>
      <c r="X7228" s="164"/>
    </row>
    <row r="7229" spans="10:24" x14ac:dyDescent="0.25">
      <c r="J7229">
        <v>7226</v>
      </c>
      <c r="K7229" s="43">
        <v>0.81124789313229384</v>
      </c>
      <c r="L7229">
        <v>0.35730637854645386</v>
      </c>
      <c r="M7229">
        <v>0.86410541104377736</v>
      </c>
      <c r="N7229" s="44">
        <v>0.76787305451182486</v>
      </c>
      <c r="O7229" s="161"/>
      <c r="P7229" s="162"/>
      <c r="Q7229" s="162"/>
      <c r="R7229" s="163"/>
      <c r="S7229" s="161"/>
      <c r="V7229" s="163"/>
      <c r="W7229" s="164"/>
      <c r="X7229" s="164"/>
    </row>
    <row r="7230" spans="10:24" x14ac:dyDescent="0.25">
      <c r="J7230">
        <v>7227</v>
      </c>
      <c r="K7230" s="43">
        <v>8.206640270082588E-2</v>
      </c>
      <c r="L7230">
        <v>0.38626516734572169</v>
      </c>
      <c r="M7230">
        <v>0.4526712576184847</v>
      </c>
      <c r="N7230" s="44">
        <v>0.84172712913379677</v>
      </c>
      <c r="O7230" s="161"/>
      <c r="P7230" s="162"/>
      <c r="Q7230" s="162"/>
      <c r="R7230" s="163"/>
      <c r="S7230" s="161"/>
      <c r="V7230" s="163"/>
      <c r="W7230" s="164"/>
      <c r="X7230" s="164"/>
    </row>
    <row r="7231" spans="10:24" x14ac:dyDescent="0.25">
      <c r="J7231">
        <v>7228</v>
      </c>
      <c r="K7231" s="43">
        <v>2.2013981787103121E-2</v>
      </c>
      <c r="L7231">
        <v>0.92538551324701512</v>
      </c>
      <c r="M7231">
        <v>9.8858875706166138E-2</v>
      </c>
      <c r="N7231" s="44">
        <v>0.45518748211078575</v>
      </c>
      <c r="O7231" s="161"/>
      <c r="P7231" s="162"/>
      <c r="Q7231" s="162"/>
      <c r="R7231" s="163"/>
      <c r="S7231" s="161"/>
      <c r="V7231" s="163"/>
      <c r="W7231" s="164"/>
      <c r="X7231" s="164"/>
    </row>
    <row r="7232" spans="10:24" x14ac:dyDescent="0.25">
      <c r="J7232">
        <v>7229</v>
      </c>
      <c r="K7232" s="43">
        <v>0.29780824736812506</v>
      </c>
      <c r="L7232">
        <v>0.7773059539917041</v>
      </c>
      <c r="M7232">
        <v>0.21164253659233812</v>
      </c>
      <c r="N7232" s="44">
        <v>0.79193738323854523</v>
      </c>
      <c r="O7232" s="161"/>
      <c r="P7232" s="162"/>
      <c r="Q7232" s="162"/>
      <c r="R7232" s="163"/>
      <c r="S7232" s="161"/>
      <c r="V7232" s="163"/>
      <c r="W7232" s="164"/>
      <c r="X7232" s="164"/>
    </row>
    <row r="7233" spans="10:24" x14ac:dyDescent="0.25">
      <c r="J7233">
        <v>7230</v>
      </c>
      <c r="K7233" s="43">
        <v>0.80688232365374146</v>
      </c>
      <c r="L7233">
        <v>0.9781945949729135</v>
      </c>
      <c r="M7233">
        <v>0.7951611412545706</v>
      </c>
      <c r="N7233" s="44">
        <v>0.75941628986006737</v>
      </c>
      <c r="O7233" s="161"/>
      <c r="P7233" s="162"/>
      <c r="Q7233" s="162"/>
      <c r="R7233" s="163"/>
      <c r="S7233" s="161"/>
      <c r="V7233" s="163"/>
      <c r="W7233" s="164"/>
      <c r="X7233" s="164"/>
    </row>
    <row r="7234" spans="10:24" x14ac:dyDescent="0.25">
      <c r="J7234">
        <v>7231</v>
      </c>
      <c r="K7234" s="43">
        <v>0.62043368749421612</v>
      </c>
      <c r="L7234">
        <v>0.62863318391419631</v>
      </c>
      <c r="M7234">
        <v>0.12670884749170586</v>
      </c>
      <c r="N7234" s="44">
        <v>0.40394096524817547</v>
      </c>
      <c r="O7234" s="161"/>
      <c r="P7234" s="162"/>
      <c r="Q7234" s="162"/>
      <c r="R7234" s="163"/>
      <c r="S7234" s="161"/>
      <c r="V7234" s="163"/>
      <c r="W7234" s="164"/>
      <c r="X7234" s="164"/>
    </row>
    <row r="7235" spans="10:24" x14ac:dyDescent="0.25">
      <c r="J7235">
        <v>7232</v>
      </c>
      <c r="K7235" s="43">
        <v>1.2747742579261145E-2</v>
      </c>
      <c r="L7235">
        <v>0.22583915633275375</v>
      </c>
      <c r="M7235">
        <v>0.69227398831000653</v>
      </c>
      <c r="N7235" s="44">
        <v>0.85186033133784633</v>
      </c>
      <c r="O7235" s="161"/>
      <c r="P7235" s="162"/>
      <c r="Q7235" s="162"/>
      <c r="R7235" s="163"/>
      <c r="S7235" s="161"/>
      <c r="V7235" s="163"/>
      <c r="W7235" s="164"/>
      <c r="X7235" s="164"/>
    </row>
    <row r="7236" spans="10:24" x14ac:dyDescent="0.25">
      <c r="J7236">
        <v>7233</v>
      </c>
      <c r="K7236" s="43">
        <v>0.30452136271579466</v>
      </c>
      <c r="L7236">
        <v>0.26856651632350204</v>
      </c>
      <c r="M7236">
        <v>0.33782056892505452</v>
      </c>
      <c r="N7236" s="44">
        <v>0.63833798831511446</v>
      </c>
      <c r="O7236" s="161"/>
      <c r="P7236" s="162"/>
      <c r="Q7236" s="162"/>
      <c r="R7236" s="163"/>
      <c r="S7236" s="161"/>
      <c r="V7236" s="163"/>
      <c r="W7236" s="164"/>
      <c r="X7236" s="164"/>
    </row>
    <row r="7237" spans="10:24" x14ac:dyDescent="0.25">
      <c r="J7237">
        <v>7234</v>
      </c>
      <c r="K7237" s="43">
        <v>8.4493179540775953E-2</v>
      </c>
      <c r="L7237">
        <v>0.50814395104173171</v>
      </c>
      <c r="M7237">
        <v>0.50655310977009826</v>
      </c>
      <c r="N7237" s="44">
        <v>0.10511146479272027</v>
      </c>
      <c r="O7237" s="161"/>
      <c r="P7237" s="162"/>
      <c r="Q7237" s="162"/>
      <c r="R7237" s="163"/>
      <c r="S7237" s="161"/>
      <c r="V7237" s="163"/>
      <c r="W7237" s="164"/>
      <c r="X7237" s="164"/>
    </row>
    <row r="7238" spans="10:24" x14ac:dyDescent="0.25">
      <c r="J7238">
        <v>7235</v>
      </c>
      <c r="K7238" s="43">
        <v>0.60261255407279457</v>
      </c>
      <c r="L7238">
        <v>0.55453973118292277</v>
      </c>
      <c r="M7238">
        <v>0.29567177372763742</v>
      </c>
      <c r="N7238" s="44">
        <v>0.98103671630681932</v>
      </c>
      <c r="O7238" s="161"/>
      <c r="P7238" s="162"/>
      <c r="Q7238" s="162"/>
      <c r="R7238" s="163"/>
      <c r="S7238" s="161"/>
      <c r="V7238" s="163"/>
      <c r="W7238" s="164"/>
      <c r="X7238" s="164"/>
    </row>
    <row r="7239" spans="10:24" x14ac:dyDescent="0.25">
      <c r="J7239">
        <v>7236</v>
      </c>
      <c r="K7239" s="43">
        <v>0.60644097417083043</v>
      </c>
      <c r="L7239">
        <v>0.17519446329627053</v>
      </c>
      <c r="M7239">
        <v>0.46262508385927936</v>
      </c>
      <c r="N7239" s="44">
        <v>0.8000549957242008</v>
      </c>
      <c r="O7239" s="161"/>
      <c r="P7239" s="162"/>
      <c r="Q7239" s="162"/>
      <c r="R7239" s="163"/>
      <c r="S7239" s="161"/>
      <c r="V7239" s="163"/>
      <c r="W7239" s="164"/>
      <c r="X7239" s="164"/>
    </row>
    <row r="7240" spans="10:24" x14ac:dyDescent="0.25">
      <c r="J7240">
        <v>7237</v>
      </c>
      <c r="K7240" s="43">
        <v>0.77348021873763695</v>
      </c>
      <c r="L7240">
        <v>0.4801021698473934</v>
      </c>
      <c r="M7240">
        <v>0.13903838134858548</v>
      </c>
      <c r="N7240" s="44">
        <v>0.29250805539981517</v>
      </c>
      <c r="O7240" s="161"/>
      <c r="P7240" s="162"/>
      <c r="Q7240" s="162"/>
      <c r="R7240" s="163"/>
      <c r="S7240" s="161"/>
      <c r="V7240" s="163"/>
      <c r="W7240" s="164"/>
      <c r="X7240" s="164"/>
    </row>
    <row r="7241" spans="10:24" x14ac:dyDescent="0.25">
      <c r="J7241">
        <v>7238</v>
      </c>
      <c r="K7241" s="43">
        <v>0.21074231015553169</v>
      </c>
      <c r="L7241">
        <v>0.23777306528304842</v>
      </c>
      <c r="M7241">
        <v>0.96988304476999665</v>
      </c>
      <c r="N7241" s="44">
        <v>0.59017911844258841</v>
      </c>
      <c r="O7241" s="161"/>
      <c r="P7241" s="162"/>
      <c r="Q7241" s="162"/>
      <c r="R7241" s="163"/>
      <c r="S7241" s="161"/>
      <c r="V7241" s="163"/>
      <c r="W7241" s="164"/>
      <c r="X7241" s="164"/>
    </row>
    <row r="7242" spans="10:24" x14ac:dyDescent="0.25">
      <c r="J7242">
        <v>7239</v>
      </c>
      <c r="K7242" s="43">
        <v>0.53919369555009811</v>
      </c>
      <c r="L7242">
        <v>7.70272387360601E-2</v>
      </c>
      <c r="M7242">
        <v>0.8645827016771932</v>
      </c>
      <c r="N7242" s="44">
        <v>0.20990298562709264</v>
      </c>
      <c r="O7242" s="161"/>
      <c r="P7242" s="162"/>
      <c r="Q7242" s="162"/>
      <c r="R7242" s="163"/>
      <c r="S7242" s="161"/>
      <c r="V7242" s="163"/>
      <c r="W7242" s="164"/>
      <c r="X7242" s="164"/>
    </row>
    <row r="7243" spans="10:24" x14ac:dyDescent="0.25">
      <c r="J7243">
        <v>7240</v>
      </c>
      <c r="K7243" s="43">
        <v>0.11993869976451843</v>
      </c>
      <c r="L7243">
        <v>0.40609915931164564</v>
      </c>
      <c r="M7243">
        <v>0.28798845298315601</v>
      </c>
      <c r="N7243" s="44">
        <v>0.2364541685021837</v>
      </c>
      <c r="O7243" s="161"/>
      <c r="P7243" s="162"/>
      <c r="Q7243" s="162"/>
      <c r="R7243" s="163"/>
      <c r="S7243" s="161"/>
      <c r="V7243" s="163"/>
      <c r="W7243" s="164"/>
      <c r="X7243" s="164"/>
    </row>
    <row r="7244" spans="10:24" x14ac:dyDescent="0.25">
      <c r="J7244">
        <v>7241</v>
      </c>
      <c r="K7244" s="43">
        <v>0.90036546237027948</v>
      </c>
      <c r="L7244">
        <v>0.28866847275292107</v>
      </c>
      <c r="M7244">
        <v>0.18444771936132076</v>
      </c>
      <c r="N7244" s="44">
        <v>0.90555072814832205</v>
      </c>
      <c r="O7244" s="161"/>
      <c r="P7244" s="162"/>
      <c r="Q7244" s="162"/>
      <c r="R7244" s="163"/>
      <c r="S7244" s="161"/>
      <c r="V7244" s="163"/>
      <c r="W7244" s="164"/>
      <c r="X7244" s="164"/>
    </row>
    <row r="7245" spans="10:24" x14ac:dyDescent="0.25">
      <c r="J7245">
        <v>7242</v>
      </c>
      <c r="K7245" s="43">
        <v>0.19453202347389065</v>
      </c>
      <c r="L7245">
        <v>0.49329694974574401</v>
      </c>
      <c r="M7245">
        <v>0.50061650236657751</v>
      </c>
      <c r="N7245" s="44">
        <v>0.81523710509904235</v>
      </c>
      <c r="O7245" s="161"/>
      <c r="P7245" s="162"/>
      <c r="Q7245" s="162"/>
      <c r="R7245" s="163"/>
      <c r="S7245" s="161"/>
      <c r="V7245" s="163"/>
      <c r="W7245" s="164"/>
      <c r="X7245" s="164"/>
    </row>
    <row r="7246" spans="10:24" x14ac:dyDescent="0.25">
      <c r="J7246">
        <v>7243</v>
      </c>
      <c r="K7246" s="43">
        <v>0.9448351679111866</v>
      </c>
      <c r="L7246">
        <v>0.23273759920764603</v>
      </c>
      <c r="M7246">
        <v>0.58543154567617206</v>
      </c>
      <c r="N7246" s="44">
        <v>0.19637362077892473</v>
      </c>
      <c r="O7246" s="161"/>
      <c r="P7246" s="162"/>
      <c r="Q7246" s="162"/>
      <c r="R7246" s="163"/>
      <c r="S7246" s="161"/>
      <c r="V7246" s="163"/>
      <c r="W7246" s="164"/>
      <c r="X7246" s="164"/>
    </row>
    <row r="7247" spans="10:24" x14ac:dyDescent="0.25">
      <c r="J7247">
        <v>7244</v>
      </c>
      <c r="K7247" s="43">
        <v>0.81069702713658331</v>
      </c>
      <c r="L7247">
        <v>0.28134408209213679</v>
      </c>
      <c r="M7247">
        <v>0.30993423125792008</v>
      </c>
      <c r="N7247" s="44">
        <v>0.80161129638038786</v>
      </c>
      <c r="O7247" s="161"/>
      <c r="P7247" s="162"/>
      <c r="Q7247" s="162"/>
      <c r="R7247" s="163"/>
      <c r="S7247" s="161"/>
      <c r="V7247" s="163"/>
      <c r="W7247" s="164"/>
      <c r="X7247" s="164"/>
    </row>
    <row r="7248" spans="10:24" x14ac:dyDescent="0.25">
      <c r="J7248">
        <v>7245</v>
      </c>
      <c r="K7248" s="43">
        <v>0.17857399687511477</v>
      </c>
      <c r="L7248">
        <v>0.26959534242162153</v>
      </c>
      <c r="M7248">
        <v>0.1441340187422091</v>
      </c>
      <c r="N7248" s="44">
        <v>0.82694448922693564</v>
      </c>
      <c r="O7248" s="161"/>
      <c r="P7248" s="162"/>
      <c r="Q7248" s="162"/>
      <c r="R7248" s="163"/>
      <c r="S7248" s="161"/>
      <c r="V7248" s="163"/>
      <c r="W7248" s="164"/>
      <c r="X7248" s="164"/>
    </row>
    <row r="7249" spans="10:24" x14ac:dyDescent="0.25">
      <c r="J7249">
        <v>7246</v>
      </c>
      <c r="K7249" s="43">
        <v>0.16020962383237758</v>
      </c>
      <c r="L7249">
        <v>0.26923205324930177</v>
      </c>
      <c r="M7249">
        <v>0.74446833215894259</v>
      </c>
      <c r="N7249" s="44">
        <v>0.89460913115433971</v>
      </c>
      <c r="O7249" s="161"/>
      <c r="P7249" s="162"/>
      <c r="Q7249" s="162"/>
      <c r="R7249" s="163"/>
      <c r="S7249" s="161"/>
      <c r="V7249" s="163"/>
      <c r="W7249" s="164"/>
      <c r="X7249" s="164"/>
    </row>
    <row r="7250" spans="10:24" x14ac:dyDescent="0.25">
      <c r="J7250">
        <v>7247</v>
      </c>
      <c r="K7250" s="43">
        <v>0.49253936972239842</v>
      </c>
      <c r="L7250">
        <v>0.50729111808447513</v>
      </c>
      <c r="M7250">
        <v>0.57355218710993383</v>
      </c>
      <c r="N7250" s="44">
        <v>0.71326351130288212</v>
      </c>
      <c r="O7250" s="161"/>
      <c r="P7250" s="162"/>
      <c r="Q7250" s="162"/>
      <c r="R7250" s="163"/>
      <c r="S7250" s="161"/>
      <c r="V7250" s="163"/>
      <c r="W7250" s="164"/>
      <c r="X7250" s="164"/>
    </row>
    <row r="7251" spans="10:24" x14ac:dyDescent="0.25">
      <c r="J7251">
        <v>7248</v>
      </c>
      <c r="K7251" s="43">
        <v>0.62635225969622177</v>
      </c>
      <c r="L7251">
        <v>0.84071895247738126</v>
      </c>
      <c r="M7251">
        <v>0.69732053523362281</v>
      </c>
      <c r="N7251" s="44">
        <v>0.41563988635103921</v>
      </c>
      <c r="O7251" s="161"/>
      <c r="P7251" s="162"/>
      <c r="Q7251" s="162"/>
      <c r="R7251" s="163"/>
      <c r="S7251" s="161"/>
      <c r="V7251" s="163"/>
      <c r="W7251" s="164"/>
      <c r="X7251" s="164"/>
    </row>
    <row r="7252" spans="10:24" x14ac:dyDescent="0.25">
      <c r="J7252">
        <v>7249</v>
      </c>
      <c r="K7252" s="43">
        <v>0.20391968193824361</v>
      </c>
      <c r="L7252">
        <v>0.24192936955532973</v>
      </c>
      <c r="M7252">
        <v>0.54050444167869338</v>
      </c>
      <c r="N7252" s="44">
        <v>0.32671368800616962</v>
      </c>
      <c r="O7252" s="161"/>
      <c r="P7252" s="162"/>
      <c r="Q7252" s="162"/>
      <c r="R7252" s="163"/>
      <c r="S7252" s="161"/>
      <c r="V7252" s="163"/>
      <c r="W7252" s="164"/>
      <c r="X7252" s="164"/>
    </row>
    <row r="7253" spans="10:24" x14ac:dyDescent="0.25">
      <c r="J7253">
        <v>7250</v>
      </c>
      <c r="K7253" s="43">
        <v>0.59765496576180632</v>
      </c>
      <c r="L7253">
        <v>0.74431710535887086</v>
      </c>
      <c r="M7253">
        <v>0.66708060895420351</v>
      </c>
      <c r="N7253" s="44">
        <v>0.81404866247945451</v>
      </c>
      <c r="O7253" s="161"/>
      <c r="P7253" s="162"/>
      <c r="Q7253" s="162"/>
      <c r="R7253" s="163"/>
      <c r="S7253" s="161"/>
      <c r="V7253" s="163"/>
      <c r="W7253" s="164"/>
      <c r="X7253" s="164"/>
    </row>
    <row r="7254" spans="10:24" x14ac:dyDescent="0.25">
      <c r="J7254">
        <v>7251</v>
      </c>
      <c r="K7254" s="43">
        <v>0.99559678983539524</v>
      </c>
      <c r="L7254">
        <v>0.7551972332338388</v>
      </c>
      <c r="M7254">
        <v>0.23739236016479737</v>
      </c>
      <c r="N7254" s="44">
        <v>0.12736526742044318</v>
      </c>
      <c r="O7254" s="161"/>
      <c r="P7254" s="162"/>
      <c r="Q7254" s="162"/>
      <c r="R7254" s="163"/>
      <c r="S7254" s="161"/>
      <c r="V7254" s="163"/>
      <c r="W7254" s="164"/>
      <c r="X7254" s="164"/>
    </row>
    <row r="7255" spans="10:24" x14ac:dyDescent="0.25">
      <c r="J7255">
        <v>7252</v>
      </c>
      <c r="K7255" s="43">
        <v>0.61543830367507946</v>
      </c>
      <c r="L7255">
        <v>0.33167292166641604</v>
      </c>
      <c r="M7255">
        <v>2.9753393822423924E-2</v>
      </c>
      <c r="N7255" s="44">
        <v>0.93976043995156511</v>
      </c>
      <c r="O7255" s="161"/>
      <c r="P7255" s="162"/>
      <c r="Q7255" s="162"/>
      <c r="R7255" s="163"/>
      <c r="S7255" s="161"/>
      <c r="V7255" s="163"/>
      <c r="W7255" s="164"/>
      <c r="X7255" s="164"/>
    </row>
    <row r="7256" spans="10:24" x14ac:dyDescent="0.25">
      <c r="J7256">
        <v>7253</v>
      </c>
      <c r="K7256" s="43">
        <v>0.8109509581524561</v>
      </c>
      <c r="L7256">
        <v>0.18820322710287141</v>
      </c>
      <c r="M7256">
        <v>0.85760913811667849</v>
      </c>
      <c r="N7256" s="44">
        <v>0.38411988440862621</v>
      </c>
      <c r="O7256" s="161"/>
      <c r="P7256" s="162"/>
      <c r="Q7256" s="162"/>
      <c r="R7256" s="163"/>
      <c r="S7256" s="161"/>
      <c r="V7256" s="163"/>
      <c r="W7256" s="164"/>
      <c r="X7256" s="164"/>
    </row>
    <row r="7257" spans="10:24" x14ac:dyDescent="0.25">
      <c r="J7257">
        <v>7254</v>
      </c>
      <c r="K7257" s="43">
        <v>0.18489137988661908</v>
      </c>
      <c r="L7257">
        <v>0.60036530576582592</v>
      </c>
      <c r="M7257">
        <v>0.5856370256061979</v>
      </c>
      <c r="N7257" s="44">
        <v>0.20122381496053421</v>
      </c>
      <c r="O7257" s="161"/>
      <c r="P7257" s="162"/>
      <c r="Q7257" s="162"/>
      <c r="R7257" s="163"/>
      <c r="S7257" s="161"/>
      <c r="V7257" s="163"/>
      <c r="W7257" s="164"/>
      <c r="X7257" s="164"/>
    </row>
    <row r="7258" spans="10:24" x14ac:dyDescent="0.25">
      <c r="J7258">
        <v>7255</v>
      </c>
      <c r="K7258" s="43">
        <v>0.16654591342453084</v>
      </c>
      <c r="L7258">
        <v>0.3526996032902896</v>
      </c>
      <c r="M7258">
        <v>0.2297353033428251</v>
      </c>
      <c r="N7258" s="44">
        <v>0.18725709503376886</v>
      </c>
      <c r="O7258" s="161"/>
      <c r="P7258" s="162"/>
      <c r="Q7258" s="162"/>
      <c r="R7258" s="163"/>
      <c r="S7258" s="161"/>
      <c r="V7258" s="163"/>
      <c r="W7258" s="164"/>
      <c r="X7258" s="164"/>
    </row>
    <row r="7259" spans="10:24" x14ac:dyDescent="0.25">
      <c r="J7259">
        <v>7256</v>
      </c>
      <c r="K7259" s="43">
        <v>0.95196802643972445</v>
      </c>
      <c r="L7259">
        <v>0.95646305982337865</v>
      </c>
      <c r="M7259">
        <v>0.26994105925301581</v>
      </c>
      <c r="N7259" s="44">
        <v>0.60533808537700384</v>
      </c>
      <c r="O7259" s="161"/>
      <c r="P7259" s="162"/>
      <c r="Q7259" s="162"/>
      <c r="R7259" s="163"/>
      <c r="S7259" s="161"/>
      <c r="V7259" s="163"/>
      <c r="W7259" s="164"/>
      <c r="X7259" s="164"/>
    </row>
    <row r="7260" spans="10:24" x14ac:dyDescent="0.25">
      <c r="J7260">
        <v>7257</v>
      </c>
      <c r="K7260" s="43">
        <v>0.84396934127891721</v>
      </c>
      <c r="L7260">
        <v>0.94009323805946299</v>
      </c>
      <c r="M7260">
        <v>0.32422866275870044</v>
      </c>
      <c r="N7260" s="44">
        <v>0.31961491613902382</v>
      </c>
      <c r="O7260" s="161"/>
      <c r="P7260" s="162"/>
      <c r="Q7260" s="162"/>
      <c r="R7260" s="163"/>
      <c r="S7260" s="161"/>
      <c r="V7260" s="163"/>
      <c r="W7260" s="164"/>
      <c r="X7260" s="164"/>
    </row>
    <row r="7261" spans="10:24" x14ac:dyDescent="0.25">
      <c r="J7261">
        <v>7258</v>
      </c>
      <c r="K7261" s="43">
        <v>0.66906457012556619</v>
      </c>
      <c r="L7261">
        <v>0.52957420252064458</v>
      </c>
      <c r="M7261">
        <v>0.63707293577126523</v>
      </c>
      <c r="N7261" s="44">
        <v>0.89393640776081318</v>
      </c>
      <c r="O7261" s="161"/>
      <c r="P7261" s="162"/>
      <c r="Q7261" s="162"/>
      <c r="R7261" s="163"/>
      <c r="S7261" s="161"/>
      <c r="V7261" s="163"/>
      <c r="W7261" s="164"/>
      <c r="X7261" s="164"/>
    </row>
    <row r="7262" spans="10:24" x14ac:dyDescent="0.25">
      <c r="J7262">
        <v>7259</v>
      </c>
      <c r="K7262" s="43">
        <v>0.73592511252077331</v>
      </c>
      <c r="L7262">
        <v>0.53927187974037938</v>
      </c>
      <c r="M7262">
        <v>0.6787904691109492</v>
      </c>
      <c r="N7262" s="44">
        <v>0.40410529074950152</v>
      </c>
      <c r="O7262" s="161"/>
      <c r="P7262" s="162"/>
      <c r="Q7262" s="162"/>
      <c r="R7262" s="163"/>
      <c r="S7262" s="161"/>
      <c r="V7262" s="163"/>
      <c r="W7262" s="164"/>
      <c r="X7262" s="164"/>
    </row>
    <row r="7263" spans="10:24" x14ac:dyDescent="0.25">
      <c r="J7263">
        <v>7260</v>
      </c>
      <c r="K7263" s="43">
        <v>0.36056630792616284</v>
      </c>
      <c r="L7263">
        <v>0.27360193937203292</v>
      </c>
      <c r="M7263">
        <v>0.24854946616023421</v>
      </c>
      <c r="N7263" s="44">
        <v>0.90636337972777703</v>
      </c>
      <c r="O7263" s="161"/>
      <c r="P7263" s="162"/>
      <c r="Q7263" s="162"/>
      <c r="R7263" s="163"/>
      <c r="S7263" s="161"/>
      <c r="V7263" s="163"/>
      <c r="W7263" s="164"/>
      <c r="X7263" s="164"/>
    </row>
    <row r="7264" spans="10:24" x14ac:dyDescent="0.25">
      <c r="J7264">
        <v>7261</v>
      </c>
      <c r="K7264" s="43">
        <v>0.87235921566150731</v>
      </c>
      <c r="L7264">
        <v>0.15004595032082013</v>
      </c>
      <c r="M7264">
        <v>9.5138809995639173E-2</v>
      </c>
      <c r="N7264" s="44">
        <v>0.29041963000146609</v>
      </c>
      <c r="O7264" s="161"/>
      <c r="P7264" s="162"/>
      <c r="Q7264" s="162"/>
      <c r="R7264" s="163"/>
      <c r="S7264" s="161"/>
      <c r="V7264" s="163"/>
      <c r="W7264" s="164"/>
      <c r="X7264" s="164"/>
    </row>
    <row r="7265" spans="10:24" x14ac:dyDescent="0.25">
      <c r="J7265">
        <v>7262</v>
      </c>
      <c r="K7265" s="43">
        <v>0.99704319873463076</v>
      </c>
      <c r="L7265">
        <v>0.47741137042798998</v>
      </c>
      <c r="M7265">
        <v>0.83926157889695019</v>
      </c>
      <c r="N7265" s="44">
        <v>0.56909886397042631</v>
      </c>
      <c r="O7265" s="161"/>
      <c r="P7265" s="162"/>
      <c r="Q7265" s="162"/>
      <c r="R7265" s="163"/>
      <c r="S7265" s="161"/>
      <c r="V7265" s="163"/>
      <c r="W7265" s="164"/>
      <c r="X7265" s="164"/>
    </row>
    <row r="7266" spans="10:24" x14ac:dyDescent="0.25">
      <c r="J7266">
        <v>7263</v>
      </c>
      <c r="K7266" s="43">
        <v>0.26248932808579906</v>
      </c>
      <c r="L7266">
        <v>3.7749832380955639E-2</v>
      </c>
      <c r="M7266">
        <v>0.33504870596092762</v>
      </c>
      <c r="N7266" s="44">
        <v>0.94135370711107813</v>
      </c>
      <c r="O7266" s="161"/>
      <c r="P7266" s="162"/>
      <c r="Q7266" s="162"/>
      <c r="R7266" s="163"/>
      <c r="S7266" s="161"/>
      <c r="V7266" s="163"/>
      <c r="W7266" s="164"/>
      <c r="X7266" s="164"/>
    </row>
    <row r="7267" spans="10:24" x14ac:dyDescent="0.25">
      <c r="J7267">
        <v>7264</v>
      </c>
      <c r="K7267" s="43">
        <v>0.37573922458207443</v>
      </c>
      <c r="L7267">
        <v>0.2579368514751732</v>
      </c>
      <c r="M7267">
        <v>0.45206619495917766</v>
      </c>
      <c r="N7267" s="44">
        <v>3.8221261583862298E-2</v>
      </c>
      <c r="O7267" s="161"/>
      <c r="P7267" s="162"/>
      <c r="Q7267" s="162"/>
      <c r="R7267" s="163"/>
      <c r="S7267" s="161"/>
      <c r="V7267" s="163"/>
      <c r="W7267" s="164"/>
      <c r="X7267" s="164"/>
    </row>
    <row r="7268" spans="10:24" x14ac:dyDescent="0.25">
      <c r="J7268">
        <v>7265</v>
      </c>
      <c r="K7268" s="43">
        <v>0.33765854248236205</v>
      </c>
      <c r="L7268">
        <v>0.41806805907971134</v>
      </c>
      <c r="M7268">
        <v>0.1320654855427873</v>
      </c>
      <c r="N7268" s="44">
        <v>0.84520379993993033</v>
      </c>
      <c r="O7268" s="161"/>
      <c r="P7268" s="162"/>
      <c r="Q7268" s="162"/>
      <c r="R7268" s="163"/>
      <c r="S7268" s="161"/>
      <c r="V7268" s="163"/>
      <c r="W7268" s="164"/>
      <c r="X7268" s="164"/>
    </row>
    <row r="7269" spans="10:24" x14ac:dyDescent="0.25">
      <c r="J7269">
        <v>7266</v>
      </c>
      <c r="K7269" s="43">
        <v>0.13368366801925735</v>
      </c>
      <c r="L7269">
        <v>0.82766790296964554</v>
      </c>
      <c r="M7269">
        <v>0.93142740875248364</v>
      </c>
      <c r="N7269" s="44">
        <v>0.31207943100504454</v>
      </c>
      <c r="O7269" s="161"/>
      <c r="P7269" s="162"/>
      <c r="Q7269" s="162"/>
      <c r="R7269" s="163"/>
      <c r="S7269" s="161"/>
      <c r="V7269" s="163"/>
      <c r="W7269" s="164"/>
      <c r="X7269" s="164"/>
    </row>
    <row r="7270" spans="10:24" x14ac:dyDescent="0.25">
      <c r="J7270">
        <v>7267</v>
      </c>
      <c r="K7270" s="43">
        <v>0.96448791434601566</v>
      </c>
      <c r="L7270">
        <v>0.23456740550860433</v>
      </c>
      <c r="M7270">
        <v>0.79744231812752198</v>
      </c>
      <c r="N7270" s="44">
        <v>0.55098929905553395</v>
      </c>
      <c r="O7270" s="161"/>
      <c r="P7270" s="162"/>
      <c r="Q7270" s="162"/>
      <c r="R7270" s="163"/>
      <c r="S7270" s="161"/>
      <c r="V7270" s="163"/>
      <c r="W7270" s="164"/>
      <c r="X7270" s="164"/>
    </row>
    <row r="7271" spans="10:24" x14ac:dyDescent="0.25">
      <c r="J7271">
        <v>7268</v>
      </c>
      <c r="K7271" s="43">
        <v>0.40771006064906223</v>
      </c>
      <c r="L7271">
        <v>0.4566534907729779</v>
      </c>
      <c r="M7271">
        <v>0.39245305420629062</v>
      </c>
      <c r="N7271" s="44">
        <v>0.23410070238688219</v>
      </c>
      <c r="O7271" s="161"/>
      <c r="P7271" s="162"/>
      <c r="Q7271" s="162"/>
      <c r="R7271" s="163"/>
      <c r="S7271" s="161"/>
      <c r="V7271" s="163"/>
      <c r="W7271" s="164"/>
      <c r="X7271" s="164"/>
    </row>
    <row r="7272" spans="10:24" x14ac:dyDescent="0.25">
      <c r="J7272">
        <v>7269</v>
      </c>
      <c r="K7272" s="43">
        <v>0.11022180006451032</v>
      </c>
      <c r="L7272">
        <v>5.161056836547373E-2</v>
      </c>
      <c r="M7272">
        <v>0.2114860352018334</v>
      </c>
      <c r="N7272" s="44">
        <v>0.71381647534323844</v>
      </c>
      <c r="O7272" s="161"/>
      <c r="P7272" s="162"/>
      <c r="Q7272" s="162"/>
      <c r="R7272" s="163"/>
      <c r="S7272" s="161"/>
      <c r="V7272" s="163"/>
      <c r="W7272" s="164"/>
      <c r="X7272" s="164"/>
    </row>
    <row r="7273" spans="10:24" x14ac:dyDescent="0.25">
      <c r="J7273">
        <v>7270</v>
      </c>
      <c r="K7273" s="43">
        <v>0.18995768622585429</v>
      </c>
      <c r="L7273">
        <v>0.30216269453042799</v>
      </c>
      <c r="M7273">
        <v>0.7119538141103855</v>
      </c>
      <c r="N7273" s="44">
        <v>3.6353509619016067E-2</v>
      </c>
      <c r="O7273" s="161"/>
      <c r="P7273" s="162"/>
      <c r="Q7273" s="162"/>
      <c r="R7273" s="163"/>
      <c r="S7273" s="161"/>
      <c r="V7273" s="163"/>
      <c r="W7273" s="164"/>
      <c r="X7273" s="164"/>
    </row>
    <row r="7274" spans="10:24" x14ac:dyDescent="0.25">
      <c r="J7274">
        <v>7271</v>
      </c>
      <c r="K7274" s="43">
        <v>0.59778897905949668</v>
      </c>
      <c r="L7274">
        <v>0.86529367182903028</v>
      </c>
      <c r="M7274">
        <v>0.56668293477836273</v>
      </c>
      <c r="N7274" s="44">
        <v>0.14972274450658885</v>
      </c>
      <c r="O7274" s="161"/>
      <c r="P7274" s="162"/>
      <c r="Q7274" s="162"/>
      <c r="R7274" s="163"/>
      <c r="S7274" s="161"/>
      <c r="V7274" s="163"/>
      <c r="W7274" s="164"/>
      <c r="X7274" s="164"/>
    </row>
    <row r="7275" spans="10:24" x14ac:dyDescent="0.25">
      <c r="J7275">
        <v>7272</v>
      </c>
      <c r="K7275" s="43">
        <v>0.36497203206746542</v>
      </c>
      <c r="L7275">
        <v>1.8121665421852229E-2</v>
      </c>
      <c r="M7275">
        <v>0.12062301630252925</v>
      </c>
      <c r="N7275" s="44">
        <v>0.66651603305234164</v>
      </c>
      <c r="O7275" s="161"/>
      <c r="P7275" s="162"/>
      <c r="Q7275" s="162"/>
      <c r="R7275" s="163"/>
      <c r="S7275" s="161"/>
      <c r="V7275" s="163"/>
      <c r="W7275" s="164"/>
      <c r="X7275" s="164"/>
    </row>
    <row r="7276" spans="10:24" x14ac:dyDescent="0.25">
      <c r="J7276">
        <v>7273</v>
      </c>
      <c r="K7276" s="43">
        <v>0.52586607456101198</v>
      </c>
      <c r="L7276">
        <v>0.63696390387608137</v>
      </c>
      <c r="M7276">
        <v>0.43033059411245433</v>
      </c>
      <c r="N7276" s="44">
        <v>0.34709530992323079</v>
      </c>
      <c r="O7276" s="161"/>
      <c r="P7276" s="162"/>
      <c r="Q7276" s="162"/>
      <c r="R7276" s="163"/>
      <c r="S7276" s="161"/>
      <c r="V7276" s="163"/>
      <c r="W7276" s="164"/>
      <c r="X7276" s="164"/>
    </row>
    <row r="7277" spans="10:24" x14ac:dyDescent="0.25">
      <c r="J7277">
        <v>7274</v>
      </c>
      <c r="K7277" s="43">
        <v>0.69663549050303231</v>
      </c>
      <c r="L7277">
        <v>0.77773981937855285</v>
      </c>
      <c r="M7277">
        <v>0.36308836000524025</v>
      </c>
      <c r="N7277" s="44">
        <v>0.79920768164006295</v>
      </c>
      <c r="O7277" s="161"/>
      <c r="P7277" s="162"/>
      <c r="Q7277" s="162"/>
      <c r="R7277" s="163"/>
      <c r="S7277" s="161"/>
      <c r="V7277" s="163"/>
      <c r="W7277" s="164"/>
      <c r="X7277" s="164"/>
    </row>
    <row r="7278" spans="10:24" x14ac:dyDescent="0.25">
      <c r="J7278">
        <v>7275</v>
      </c>
      <c r="K7278" s="43">
        <v>0.1853209783603651</v>
      </c>
      <c r="L7278">
        <v>0.33934358687625932</v>
      </c>
      <c r="M7278">
        <v>0.3919823845985585</v>
      </c>
      <c r="N7278" s="44">
        <v>0.37119168998616969</v>
      </c>
      <c r="O7278" s="161"/>
      <c r="P7278" s="162"/>
      <c r="Q7278" s="162"/>
      <c r="R7278" s="163"/>
      <c r="S7278" s="161"/>
      <c r="V7278" s="163"/>
      <c r="W7278" s="164"/>
      <c r="X7278" s="164"/>
    </row>
    <row r="7279" spans="10:24" x14ac:dyDescent="0.25">
      <c r="J7279">
        <v>7276</v>
      </c>
      <c r="K7279" s="43">
        <v>0.24398413591409973</v>
      </c>
      <c r="L7279">
        <v>0.76208238681518192</v>
      </c>
      <c r="M7279">
        <v>0.83550473959574423</v>
      </c>
      <c r="N7279" s="44">
        <v>0.27445408132204752</v>
      </c>
      <c r="O7279" s="161"/>
      <c r="P7279" s="162"/>
      <c r="Q7279" s="162"/>
      <c r="R7279" s="163"/>
      <c r="S7279" s="161"/>
      <c r="V7279" s="163"/>
      <c r="W7279" s="164"/>
      <c r="X7279" s="164"/>
    </row>
    <row r="7280" spans="10:24" x14ac:dyDescent="0.25">
      <c r="J7280">
        <v>7277</v>
      </c>
      <c r="K7280" s="43">
        <v>0.37533761876482619</v>
      </c>
      <c r="L7280">
        <v>0.18324289530296145</v>
      </c>
      <c r="M7280">
        <v>0.59416546952429128</v>
      </c>
      <c r="N7280" s="44">
        <v>0.69803532158138926</v>
      </c>
      <c r="O7280" s="161"/>
      <c r="P7280" s="162"/>
      <c r="Q7280" s="162"/>
      <c r="R7280" s="163"/>
      <c r="S7280" s="161"/>
      <c r="V7280" s="163"/>
      <c r="W7280" s="164"/>
      <c r="X7280" s="164"/>
    </row>
    <row r="7281" spans="10:24" x14ac:dyDescent="0.25">
      <c r="J7281">
        <v>7278</v>
      </c>
      <c r="K7281" s="43">
        <v>0.22808826624780976</v>
      </c>
      <c r="L7281">
        <v>0.71533033628725384</v>
      </c>
      <c r="M7281">
        <v>2.013405792820977E-2</v>
      </c>
      <c r="N7281" s="44">
        <v>0.88742449711510385</v>
      </c>
      <c r="O7281" s="161"/>
      <c r="P7281" s="162"/>
      <c r="Q7281" s="162"/>
      <c r="R7281" s="163"/>
      <c r="S7281" s="161"/>
      <c r="V7281" s="163"/>
      <c r="W7281" s="164"/>
      <c r="X7281" s="164"/>
    </row>
    <row r="7282" spans="10:24" x14ac:dyDescent="0.25">
      <c r="J7282">
        <v>7279</v>
      </c>
      <c r="K7282" s="43">
        <v>0.18366927071453654</v>
      </c>
      <c r="L7282">
        <v>0.38024763038063203</v>
      </c>
      <c r="M7282">
        <v>0.9087554359361717</v>
      </c>
      <c r="N7282" s="44">
        <v>2.7653322745396225E-2</v>
      </c>
      <c r="O7282" s="161"/>
      <c r="P7282" s="162"/>
      <c r="Q7282" s="162"/>
      <c r="R7282" s="163"/>
      <c r="S7282" s="161"/>
      <c r="V7282" s="163"/>
      <c r="W7282" s="164"/>
      <c r="X7282" s="164"/>
    </row>
    <row r="7283" spans="10:24" x14ac:dyDescent="0.25">
      <c r="J7283">
        <v>7280</v>
      </c>
      <c r="K7283" s="43">
        <v>9.7680180080718437E-2</v>
      </c>
      <c r="L7283">
        <v>0.20902783750734588</v>
      </c>
      <c r="M7283">
        <v>0.94856308323465754</v>
      </c>
      <c r="N7283" s="44">
        <v>0.89602342329042661</v>
      </c>
      <c r="O7283" s="161"/>
      <c r="P7283" s="162"/>
      <c r="Q7283" s="162"/>
      <c r="R7283" s="163"/>
      <c r="S7283" s="161"/>
      <c r="V7283" s="163"/>
      <c r="W7283" s="164"/>
      <c r="X7283" s="164"/>
    </row>
    <row r="7284" spans="10:24" x14ac:dyDescent="0.25">
      <c r="J7284">
        <v>7281</v>
      </c>
      <c r="K7284" s="43">
        <v>0.61272758346385692</v>
      </c>
      <c r="L7284">
        <v>0.39289575488971662</v>
      </c>
      <c r="M7284">
        <v>0.8495446139652616</v>
      </c>
      <c r="N7284" s="44">
        <v>0.93873916671201918</v>
      </c>
      <c r="O7284" s="161"/>
      <c r="P7284" s="162"/>
      <c r="Q7284" s="162"/>
      <c r="R7284" s="163"/>
      <c r="S7284" s="161"/>
      <c r="V7284" s="163"/>
      <c r="W7284" s="164"/>
      <c r="X7284" s="164"/>
    </row>
    <row r="7285" spans="10:24" x14ac:dyDescent="0.25">
      <c r="J7285">
        <v>7282</v>
      </c>
      <c r="K7285" s="43">
        <v>0.59045625674463575</v>
      </c>
      <c r="L7285">
        <v>0.65509007998749924</v>
      </c>
      <c r="M7285">
        <v>9.6366540700513315E-2</v>
      </c>
      <c r="N7285" s="44">
        <v>0.54467854158890672</v>
      </c>
      <c r="O7285" s="161"/>
      <c r="P7285" s="162"/>
      <c r="Q7285" s="162"/>
      <c r="R7285" s="163"/>
      <c r="S7285" s="161"/>
      <c r="V7285" s="163"/>
      <c r="W7285" s="164"/>
      <c r="X7285" s="164"/>
    </row>
    <row r="7286" spans="10:24" x14ac:dyDescent="0.25">
      <c r="J7286">
        <v>7283</v>
      </c>
      <c r="K7286" s="43">
        <v>0.99593277669784674</v>
      </c>
      <c r="L7286">
        <v>0.47068320719705381</v>
      </c>
      <c r="M7286">
        <v>0.42539270484844727</v>
      </c>
      <c r="N7286" s="44">
        <v>0.3758511867762323</v>
      </c>
      <c r="O7286" s="161"/>
      <c r="P7286" s="162"/>
      <c r="Q7286" s="162"/>
      <c r="R7286" s="163"/>
      <c r="S7286" s="161"/>
      <c r="V7286" s="163"/>
      <c r="W7286" s="164"/>
      <c r="X7286" s="164"/>
    </row>
    <row r="7287" spans="10:24" x14ac:dyDescent="0.25">
      <c r="J7287">
        <v>7284</v>
      </c>
      <c r="K7287" s="43">
        <v>0.23757353545468918</v>
      </c>
      <c r="L7287">
        <v>3.3334979538304665E-2</v>
      </c>
      <c r="M7287">
        <v>0.40324439087865505</v>
      </c>
      <c r="N7287" s="44">
        <v>3.6699203712564521E-2</v>
      </c>
      <c r="O7287" s="161"/>
      <c r="P7287" s="162"/>
      <c r="Q7287" s="162"/>
      <c r="R7287" s="163"/>
      <c r="S7287" s="161"/>
      <c r="V7287" s="163"/>
      <c r="W7287" s="164"/>
      <c r="X7287" s="164"/>
    </row>
    <row r="7288" spans="10:24" x14ac:dyDescent="0.25">
      <c r="J7288">
        <v>7285</v>
      </c>
      <c r="K7288" s="43">
        <v>0.42053786919557823</v>
      </c>
      <c r="L7288">
        <v>0.37472561008638594</v>
      </c>
      <c r="M7288">
        <v>0.40514118738119909</v>
      </c>
      <c r="N7288" s="44">
        <v>0.32578295268670243</v>
      </c>
      <c r="O7288" s="161"/>
      <c r="P7288" s="162"/>
      <c r="Q7288" s="162"/>
      <c r="R7288" s="163"/>
      <c r="S7288" s="161"/>
      <c r="V7288" s="163"/>
      <c r="W7288" s="164"/>
      <c r="X7288" s="164"/>
    </row>
    <row r="7289" spans="10:24" x14ac:dyDescent="0.25">
      <c r="J7289">
        <v>7286</v>
      </c>
      <c r="K7289" s="43">
        <v>0.93485286743430951</v>
      </c>
      <c r="L7289">
        <v>0.8645961039836374</v>
      </c>
      <c r="M7289">
        <v>0.2666816061292695</v>
      </c>
      <c r="N7289" s="44">
        <v>0.71455113658307956</v>
      </c>
      <c r="O7289" s="161"/>
      <c r="P7289" s="162"/>
      <c r="Q7289" s="162"/>
      <c r="R7289" s="163"/>
      <c r="S7289" s="161"/>
      <c r="V7289" s="163"/>
      <c r="W7289" s="164"/>
      <c r="X7289" s="164"/>
    </row>
    <row r="7290" spans="10:24" x14ac:dyDescent="0.25">
      <c r="J7290">
        <v>7287</v>
      </c>
      <c r="K7290" s="43">
        <v>0.67181191918257188</v>
      </c>
      <c r="L7290">
        <v>0.18424199460707347</v>
      </c>
      <c r="M7290">
        <v>0.41148740437944986</v>
      </c>
      <c r="N7290" s="44">
        <v>0.51681723132493251</v>
      </c>
      <c r="O7290" s="161"/>
      <c r="P7290" s="162"/>
      <c r="Q7290" s="162"/>
      <c r="R7290" s="163"/>
      <c r="S7290" s="161"/>
      <c r="V7290" s="163"/>
      <c r="W7290" s="164"/>
      <c r="X7290" s="164"/>
    </row>
    <row r="7291" spans="10:24" x14ac:dyDescent="0.25">
      <c r="J7291">
        <v>7288</v>
      </c>
      <c r="K7291" s="43">
        <v>0.28004910359720869</v>
      </c>
      <c r="L7291">
        <v>0.92916166966524594</v>
      </c>
      <c r="M7291">
        <v>0.5895594418592861</v>
      </c>
      <c r="N7291" s="44">
        <v>0.75639410052258915</v>
      </c>
      <c r="O7291" s="161"/>
      <c r="P7291" s="162"/>
      <c r="Q7291" s="162"/>
      <c r="R7291" s="163"/>
      <c r="S7291" s="161"/>
      <c r="V7291" s="163"/>
      <c r="W7291" s="164"/>
      <c r="X7291" s="164"/>
    </row>
    <row r="7292" spans="10:24" x14ac:dyDescent="0.25">
      <c r="J7292">
        <v>7289</v>
      </c>
      <c r="K7292" s="43">
        <v>0.33278374454805293</v>
      </c>
      <c r="L7292">
        <v>0.88306171495247154</v>
      </c>
      <c r="M7292">
        <v>0.88044137004614942</v>
      </c>
      <c r="N7292" s="44">
        <v>0.48150007804337058</v>
      </c>
      <c r="O7292" s="161"/>
      <c r="P7292" s="162"/>
      <c r="Q7292" s="162"/>
      <c r="R7292" s="163"/>
      <c r="S7292" s="161"/>
      <c r="V7292" s="163"/>
      <c r="W7292" s="164"/>
      <c r="X7292" s="164"/>
    </row>
    <row r="7293" spans="10:24" x14ac:dyDescent="0.25">
      <c r="J7293">
        <v>7290</v>
      </c>
      <c r="K7293" s="43">
        <v>0.60876319761994846</v>
      </c>
      <c r="L7293">
        <v>0.36586396643749031</v>
      </c>
      <c r="M7293">
        <v>0.43142324519873498</v>
      </c>
      <c r="N7293" s="44">
        <v>0.8157068698092661</v>
      </c>
      <c r="O7293" s="161"/>
      <c r="P7293" s="162"/>
      <c r="Q7293" s="162"/>
      <c r="R7293" s="163"/>
      <c r="S7293" s="161"/>
      <c r="V7293" s="163"/>
      <c r="W7293" s="164"/>
      <c r="X7293" s="164"/>
    </row>
    <row r="7294" spans="10:24" x14ac:dyDescent="0.25">
      <c r="J7294">
        <v>7291</v>
      </c>
      <c r="K7294" s="43">
        <v>0.2431271716025788</v>
      </c>
      <c r="L7294">
        <v>0.5245914462001221</v>
      </c>
      <c r="M7294">
        <v>0.22579664230615204</v>
      </c>
      <c r="N7294" s="44">
        <v>0.65327307665484735</v>
      </c>
      <c r="O7294" s="161"/>
      <c r="P7294" s="162"/>
      <c r="Q7294" s="162"/>
      <c r="R7294" s="163"/>
      <c r="S7294" s="161"/>
      <c r="V7294" s="163"/>
      <c r="W7294" s="164"/>
      <c r="X7294" s="164"/>
    </row>
    <row r="7295" spans="10:24" x14ac:dyDescent="0.25">
      <c r="J7295">
        <v>7292</v>
      </c>
      <c r="K7295" s="43">
        <v>0.45629095368466477</v>
      </c>
      <c r="L7295">
        <v>0.77128999780409357</v>
      </c>
      <c r="M7295">
        <v>3.0018253012501384E-2</v>
      </c>
      <c r="N7295" s="44">
        <v>0.24381383738803442</v>
      </c>
      <c r="O7295" s="161"/>
      <c r="P7295" s="162"/>
      <c r="Q7295" s="162"/>
      <c r="R7295" s="163"/>
      <c r="S7295" s="161"/>
      <c r="V7295" s="163"/>
      <c r="W7295" s="164"/>
      <c r="X7295" s="164"/>
    </row>
    <row r="7296" spans="10:24" x14ac:dyDescent="0.25">
      <c r="J7296">
        <v>7293</v>
      </c>
      <c r="K7296" s="43">
        <v>0.76145024593647503</v>
      </c>
      <c r="L7296">
        <v>0.6674348331655463</v>
      </c>
      <c r="M7296">
        <v>0.79637371621975717</v>
      </c>
      <c r="N7296" s="44">
        <v>0.2062407765858445</v>
      </c>
      <c r="O7296" s="161"/>
      <c r="P7296" s="162"/>
      <c r="Q7296" s="162"/>
      <c r="R7296" s="163"/>
      <c r="S7296" s="161"/>
      <c r="V7296" s="163"/>
      <c r="W7296" s="164"/>
      <c r="X7296" s="164"/>
    </row>
    <row r="7297" spans="10:24" x14ac:dyDescent="0.25">
      <c r="J7297">
        <v>7294</v>
      </c>
      <c r="K7297" s="43">
        <v>0.92353434605105433</v>
      </c>
      <c r="L7297">
        <v>0.53064280199514213</v>
      </c>
      <c r="M7297">
        <v>0.9252344119657101</v>
      </c>
      <c r="N7297" s="44">
        <v>0.34994057024672032</v>
      </c>
      <c r="O7297" s="161"/>
      <c r="P7297" s="162"/>
      <c r="Q7297" s="162"/>
      <c r="R7297" s="163"/>
      <c r="S7297" s="161"/>
      <c r="V7297" s="163"/>
      <c r="W7297" s="164"/>
      <c r="X7297" s="164"/>
    </row>
    <row r="7298" spans="10:24" x14ac:dyDescent="0.25">
      <c r="J7298">
        <v>7295</v>
      </c>
      <c r="K7298" s="43">
        <v>0.77673261918604897</v>
      </c>
      <c r="L7298">
        <v>0.68208723592335385</v>
      </c>
      <c r="M7298">
        <v>0.92887642087099043</v>
      </c>
      <c r="N7298" s="44">
        <v>0.86805463974766806</v>
      </c>
      <c r="O7298" s="161"/>
      <c r="P7298" s="162"/>
      <c r="Q7298" s="162"/>
      <c r="R7298" s="163"/>
      <c r="S7298" s="161"/>
      <c r="V7298" s="163"/>
      <c r="W7298" s="164"/>
      <c r="X7298" s="164"/>
    </row>
    <row r="7299" spans="10:24" x14ac:dyDescent="0.25">
      <c r="J7299">
        <v>7296</v>
      </c>
      <c r="K7299" s="43">
        <v>0.80252962222508495</v>
      </c>
      <c r="L7299">
        <v>0.13569018851259607</v>
      </c>
      <c r="M7299">
        <v>0.83163647660678475</v>
      </c>
      <c r="N7299" s="44">
        <v>0.78564943823100486</v>
      </c>
      <c r="O7299" s="161"/>
      <c r="P7299" s="162"/>
      <c r="Q7299" s="162"/>
      <c r="R7299" s="163"/>
      <c r="S7299" s="161"/>
      <c r="V7299" s="163"/>
      <c r="W7299" s="164"/>
      <c r="X7299" s="164"/>
    </row>
    <row r="7300" spans="10:24" x14ac:dyDescent="0.25">
      <c r="J7300">
        <v>7297</v>
      </c>
      <c r="K7300" s="43">
        <v>0.6457761052375105</v>
      </c>
      <c r="L7300">
        <v>0.85697275323781519</v>
      </c>
      <c r="M7300">
        <v>0.10544648184173411</v>
      </c>
      <c r="N7300" s="44">
        <v>0.53976261870050402</v>
      </c>
      <c r="O7300" s="161"/>
      <c r="P7300" s="162"/>
      <c r="Q7300" s="162"/>
      <c r="R7300" s="163"/>
      <c r="S7300" s="161"/>
      <c r="V7300" s="163"/>
      <c r="W7300" s="164"/>
      <c r="X7300" s="164"/>
    </row>
    <row r="7301" spans="10:24" x14ac:dyDescent="0.25">
      <c r="J7301">
        <v>7298</v>
      </c>
      <c r="K7301" s="43">
        <v>6.5287840280399467E-2</v>
      </c>
      <c r="L7301">
        <v>0.37774692213604188</v>
      </c>
      <c r="M7301">
        <v>0.74953200998739189</v>
      </c>
      <c r="N7301" s="44">
        <v>0.33095517405729447</v>
      </c>
      <c r="O7301" s="161"/>
      <c r="P7301" s="162"/>
      <c r="Q7301" s="162"/>
      <c r="R7301" s="163"/>
      <c r="S7301" s="161"/>
      <c r="V7301" s="163"/>
      <c r="W7301" s="164"/>
      <c r="X7301" s="164"/>
    </row>
    <row r="7302" spans="10:24" x14ac:dyDescent="0.25">
      <c r="J7302">
        <v>7299</v>
      </c>
      <c r="K7302" s="43">
        <v>8.2936321267825353E-2</v>
      </c>
      <c r="L7302">
        <v>0.38194251735313423</v>
      </c>
      <c r="M7302">
        <v>0.10396093952064311</v>
      </c>
      <c r="N7302" s="44">
        <v>0.6739135889741269</v>
      </c>
      <c r="O7302" s="161"/>
      <c r="P7302" s="162"/>
      <c r="Q7302" s="162"/>
      <c r="R7302" s="163"/>
      <c r="S7302" s="161"/>
      <c r="V7302" s="163"/>
      <c r="W7302" s="164"/>
      <c r="X7302" s="164"/>
    </row>
    <row r="7303" spans="10:24" x14ac:dyDescent="0.25">
      <c r="J7303">
        <v>7300</v>
      </c>
      <c r="K7303" s="43">
        <v>0.20994521422199486</v>
      </c>
      <c r="L7303">
        <v>0.28249615369587577</v>
      </c>
      <c r="M7303">
        <v>0.61907696790499522</v>
      </c>
      <c r="N7303" s="44">
        <v>0.13571532270347098</v>
      </c>
      <c r="O7303" s="161"/>
      <c r="P7303" s="162"/>
      <c r="Q7303" s="162"/>
      <c r="R7303" s="163"/>
      <c r="S7303" s="161"/>
      <c r="V7303" s="163"/>
      <c r="W7303" s="164"/>
      <c r="X7303" s="164"/>
    </row>
    <row r="7304" spans="10:24" x14ac:dyDescent="0.25">
      <c r="J7304">
        <v>7301</v>
      </c>
      <c r="K7304" s="43">
        <v>0.43838446251757945</v>
      </c>
      <c r="L7304">
        <v>0.36533553321861323</v>
      </c>
      <c r="M7304">
        <v>0.63577131981241886</v>
      </c>
      <c r="N7304" s="44">
        <v>0.16955278071169855</v>
      </c>
      <c r="O7304" s="161"/>
      <c r="P7304" s="162"/>
      <c r="Q7304" s="162"/>
      <c r="R7304" s="163"/>
      <c r="S7304" s="161"/>
      <c r="V7304" s="163"/>
      <c r="W7304" s="164"/>
      <c r="X7304" s="164"/>
    </row>
    <row r="7305" spans="10:24" x14ac:dyDescent="0.25">
      <c r="J7305">
        <v>7302</v>
      </c>
      <c r="K7305" s="43">
        <v>0.11281001235470467</v>
      </c>
      <c r="L7305">
        <v>0.25397437719084015</v>
      </c>
      <c r="M7305">
        <v>0.52930645416284106</v>
      </c>
      <c r="N7305" s="44">
        <v>0.58537339548744072</v>
      </c>
      <c r="O7305" s="161"/>
      <c r="P7305" s="162"/>
      <c r="Q7305" s="162"/>
      <c r="R7305" s="163"/>
      <c r="S7305" s="161"/>
      <c r="V7305" s="163"/>
      <c r="W7305" s="164"/>
      <c r="X7305" s="164"/>
    </row>
    <row r="7306" spans="10:24" x14ac:dyDescent="0.25">
      <c r="J7306">
        <v>7303</v>
      </c>
      <c r="K7306" s="43">
        <v>0.69177522457646567</v>
      </c>
      <c r="L7306">
        <v>0.27948799376966615</v>
      </c>
      <c r="M7306">
        <v>0.64515251313871402</v>
      </c>
      <c r="N7306" s="44">
        <v>0.49878610525649292</v>
      </c>
      <c r="O7306" s="161"/>
      <c r="P7306" s="162"/>
      <c r="Q7306" s="162"/>
      <c r="R7306" s="163"/>
      <c r="S7306" s="161"/>
      <c r="V7306" s="163"/>
      <c r="W7306" s="164"/>
      <c r="X7306" s="164"/>
    </row>
    <row r="7307" spans="10:24" x14ac:dyDescent="0.25">
      <c r="J7307">
        <v>7304</v>
      </c>
      <c r="K7307" s="43">
        <v>0.32400171915322185</v>
      </c>
      <c r="L7307">
        <v>0.28040960505174772</v>
      </c>
      <c r="M7307">
        <v>5.5579140827586526E-2</v>
      </c>
      <c r="N7307" s="44">
        <v>8.9206618940101401E-2</v>
      </c>
      <c r="O7307" s="161"/>
      <c r="P7307" s="162"/>
      <c r="Q7307" s="162"/>
      <c r="R7307" s="163"/>
      <c r="S7307" s="161"/>
      <c r="V7307" s="163"/>
      <c r="W7307" s="164"/>
      <c r="X7307" s="164"/>
    </row>
    <row r="7308" spans="10:24" x14ac:dyDescent="0.25">
      <c r="J7308">
        <v>7305</v>
      </c>
      <c r="K7308" s="43">
        <v>0.30076785599970712</v>
      </c>
      <c r="L7308">
        <v>0.45737223942536531</v>
      </c>
      <c r="M7308">
        <v>0.47660701074557055</v>
      </c>
      <c r="N7308" s="44">
        <v>0.48550735539002254</v>
      </c>
      <c r="O7308" s="161"/>
      <c r="P7308" s="162"/>
      <c r="Q7308" s="162"/>
      <c r="R7308" s="163"/>
      <c r="S7308" s="161"/>
      <c r="V7308" s="163"/>
      <c r="W7308" s="164"/>
      <c r="X7308" s="164"/>
    </row>
    <row r="7309" spans="10:24" x14ac:dyDescent="0.25">
      <c r="J7309">
        <v>7306</v>
      </c>
      <c r="K7309" s="43">
        <v>0.8621401451014562</v>
      </c>
      <c r="L7309">
        <v>0.88507728367491156</v>
      </c>
      <c r="M7309">
        <v>0.76524321728198874</v>
      </c>
      <c r="N7309" s="44">
        <v>0.55286920453066768</v>
      </c>
      <c r="O7309" s="161"/>
      <c r="P7309" s="162"/>
      <c r="Q7309" s="162"/>
      <c r="R7309" s="163"/>
      <c r="S7309" s="161"/>
      <c r="V7309" s="163"/>
      <c r="W7309" s="164"/>
      <c r="X7309" s="164"/>
    </row>
    <row r="7310" spans="10:24" x14ac:dyDescent="0.25">
      <c r="J7310">
        <v>7307</v>
      </c>
      <c r="K7310" s="43">
        <v>0.99385364889620131</v>
      </c>
      <c r="L7310">
        <v>0.69100295613574958</v>
      </c>
      <c r="M7310">
        <v>0.43172657509754686</v>
      </c>
      <c r="N7310" s="44">
        <v>0.33235553242789007</v>
      </c>
      <c r="O7310" s="161"/>
      <c r="P7310" s="162"/>
      <c r="Q7310" s="162"/>
      <c r="R7310" s="163"/>
      <c r="S7310" s="161"/>
      <c r="V7310" s="163"/>
      <c r="W7310" s="164"/>
      <c r="X7310" s="164"/>
    </row>
    <row r="7311" spans="10:24" x14ac:dyDescent="0.25">
      <c r="J7311">
        <v>7308</v>
      </c>
      <c r="K7311" s="43">
        <v>0.83338229438904587</v>
      </c>
      <c r="L7311">
        <v>0.30360667360796556</v>
      </c>
      <c r="M7311">
        <v>0.98428055466676645</v>
      </c>
      <c r="N7311" s="44">
        <v>0.4778980272565041</v>
      </c>
      <c r="O7311" s="161"/>
      <c r="P7311" s="162"/>
      <c r="Q7311" s="162"/>
      <c r="R7311" s="163"/>
      <c r="S7311" s="161"/>
      <c r="V7311" s="163"/>
      <c r="W7311" s="164"/>
      <c r="X7311" s="164"/>
    </row>
    <row r="7312" spans="10:24" x14ac:dyDescent="0.25">
      <c r="J7312">
        <v>7309</v>
      </c>
      <c r="K7312" s="43">
        <v>7.5498097401316411E-2</v>
      </c>
      <c r="L7312">
        <v>0.35357500548211507</v>
      </c>
      <c r="M7312">
        <v>0.85149838552674206</v>
      </c>
      <c r="N7312" s="44">
        <v>0.81106341317448938</v>
      </c>
      <c r="O7312" s="161"/>
      <c r="P7312" s="162"/>
      <c r="Q7312" s="162"/>
      <c r="R7312" s="163"/>
      <c r="S7312" s="161"/>
      <c r="V7312" s="163"/>
      <c r="W7312" s="164"/>
      <c r="X7312" s="164"/>
    </row>
    <row r="7313" spans="10:24" x14ac:dyDescent="0.25">
      <c r="J7313">
        <v>7310</v>
      </c>
      <c r="K7313" s="43">
        <v>0.55619462907970796</v>
      </c>
      <c r="L7313">
        <v>0.91231869609589511</v>
      </c>
      <c r="M7313">
        <v>0.51597214440539785</v>
      </c>
      <c r="N7313" s="44">
        <v>0.16252657409452653</v>
      </c>
      <c r="O7313" s="161"/>
      <c r="P7313" s="162"/>
      <c r="Q7313" s="162"/>
      <c r="R7313" s="163"/>
      <c r="S7313" s="161"/>
      <c r="V7313" s="163"/>
      <c r="W7313" s="164"/>
      <c r="X7313" s="164"/>
    </row>
    <row r="7314" spans="10:24" x14ac:dyDescent="0.25">
      <c r="J7314">
        <v>7311</v>
      </c>
      <c r="K7314" s="43">
        <v>0.22787873557070015</v>
      </c>
      <c r="L7314">
        <v>0.80543740008023446</v>
      </c>
      <c r="M7314">
        <v>0.15697487808338539</v>
      </c>
      <c r="N7314" s="44">
        <v>0.68277169451154118</v>
      </c>
      <c r="O7314" s="161"/>
      <c r="P7314" s="162"/>
      <c r="Q7314" s="162"/>
      <c r="R7314" s="163"/>
      <c r="S7314" s="161"/>
      <c r="V7314" s="163"/>
      <c r="W7314" s="164"/>
      <c r="X7314" s="164"/>
    </row>
    <row r="7315" spans="10:24" x14ac:dyDescent="0.25">
      <c r="J7315">
        <v>7312</v>
      </c>
      <c r="K7315" s="43">
        <v>0.95365831147289548</v>
      </c>
      <c r="L7315">
        <v>0.62155860960229703</v>
      </c>
      <c r="M7315">
        <v>0.1050450670777896</v>
      </c>
      <c r="N7315" s="44">
        <v>0.12418208543084841</v>
      </c>
      <c r="O7315" s="161"/>
      <c r="P7315" s="162"/>
      <c r="Q7315" s="162"/>
      <c r="R7315" s="163"/>
      <c r="S7315" s="161"/>
      <c r="V7315" s="163"/>
      <c r="W7315" s="164"/>
      <c r="X7315" s="164"/>
    </row>
    <row r="7316" spans="10:24" x14ac:dyDescent="0.25">
      <c r="J7316">
        <v>7313</v>
      </c>
      <c r="K7316" s="43">
        <v>0.21846338194615988</v>
      </c>
      <c r="L7316">
        <v>0.58109209273938733</v>
      </c>
      <c r="M7316">
        <v>0.50061399320803113</v>
      </c>
      <c r="N7316" s="44">
        <v>0.72838948590367125</v>
      </c>
      <c r="O7316" s="161"/>
      <c r="P7316" s="162"/>
      <c r="Q7316" s="162"/>
      <c r="R7316" s="163"/>
      <c r="S7316" s="161"/>
      <c r="V7316" s="163"/>
      <c r="W7316" s="164"/>
      <c r="X7316" s="164"/>
    </row>
    <row r="7317" spans="10:24" x14ac:dyDescent="0.25">
      <c r="J7317">
        <v>7314</v>
      </c>
      <c r="K7317" s="43">
        <v>0.31237555381524906</v>
      </c>
      <c r="L7317">
        <v>0.65079613358905397</v>
      </c>
      <c r="M7317">
        <v>0.38857128416239894</v>
      </c>
      <c r="N7317" s="44">
        <v>8.8324517440815264E-2</v>
      </c>
      <c r="O7317" s="161"/>
      <c r="P7317" s="162"/>
      <c r="Q7317" s="162"/>
      <c r="R7317" s="163"/>
      <c r="S7317" s="161"/>
      <c r="V7317" s="163"/>
      <c r="W7317" s="164"/>
      <c r="X7317" s="164"/>
    </row>
    <row r="7318" spans="10:24" x14ac:dyDescent="0.25">
      <c r="J7318">
        <v>7315</v>
      </c>
      <c r="K7318" s="43">
        <v>0.12258604521396821</v>
      </c>
      <c r="L7318">
        <v>0.38145866376195015</v>
      </c>
      <c r="M7318">
        <v>2.3036532500438134E-2</v>
      </c>
      <c r="N7318" s="44">
        <v>0.84709449818953775</v>
      </c>
      <c r="O7318" s="161"/>
      <c r="P7318" s="162"/>
      <c r="Q7318" s="162"/>
      <c r="R7318" s="163"/>
      <c r="S7318" s="161"/>
      <c r="V7318" s="163"/>
      <c r="W7318" s="164"/>
      <c r="X7318" s="164"/>
    </row>
    <row r="7319" spans="10:24" x14ac:dyDescent="0.25">
      <c r="J7319">
        <v>7316</v>
      </c>
      <c r="K7319" s="43">
        <v>0.22081669307770657</v>
      </c>
      <c r="L7319">
        <v>0.25553463572216473</v>
      </c>
      <c r="M7319">
        <v>0.85671712781442799</v>
      </c>
      <c r="N7319" s="44">
        <v>7.1399167508473083E-2</v>
      </c>
      <c r="O7319" s="161"/>
      <c r="P7319" s="162"/>
      <c r="Q7319" s="162"/>
      <c r="R7319" s="163"/>
      <c r="S7319" s="161"/>
      <c r="V7319" s="163"/>
      <c r="W7319" s="164"/>
      <c r="X7319" s="164"/>
    </row>
    <row r="7320" spans="10:24" x14ac:dyDescent="0.25">
      <c r="J7320">
        <v>7317</v>
      </c>
      <c r="K7320" s="43">
        <v>3.1832733007229885E-2</v>
      </c>
      <c r="L7320">
        <v>0.56617643170586784</v>
      </c>
      <c r="M7320">
        <v>0.6921974685201806</v>
      </c>
      <c r="N7320" s="44">
        <v>0.79772022240595608</v>
      </c>
      <c r="O7320" s="161"/>
      <c r="P7320" s="162"/>
      <c r="Q7320" s="162"/>
      <c r="R7320" s="163"/>
      <c r="S7320" s="161"/>
      <c r="V7320" s="163"/>
      <c r="W7320" s="164"/>
      <c r="X7320" s="164"/>
    </row>
    <row r="7321" spans="10:24" x14ac:dyDescent="0.25">
      <c r="J7321">
        <v>7318</v>
      </c>
      <c r="K7321" s="43">
        <v>0.11778243181649739</v>
      </c>
      <c r="L7321">
        <v>0.91567851084097307</v>
      </c>
      <c r="M7321">
        <v>0.44968842567484957</v>
      </c>
      <c r="N7321" s="44">
        <v>0.93394967942697837</v>
      </c>
      <c r="O7321" s="161"/>
      <c r="P7321" s="162"/>
      <c r="Q7321" s="162"/>
      <c r="R7321" s="163"/>
      <c r="S7321" s="161"/>
      <c r="V7321" s="163"/>
      <c r="W7321" s="164"/>
      <c r="X7321" s="164"/>
    </row>
    <row r="7322" spans="10:24" x14ac:dyDescent="0.25">
      <c r="J7322">
        <v>7319</v>
      </c>
      <c r="K7322" s="43">
        <v>0.52448914808510638</v>
      </c>
      <c r="L7322">
        <v>0.13745137357674453</v>
      </c>
      <c r="M7322">
        <v>0.55931480762426933</v>
      </c>
      <c r="N7322" s="44">
        <v>0.93387668359744713</v>
      </c>
      <c r="O7322" s="161"/>
      <c r="P7322" s="162"/>
      <c r="Q7322" s="162"/>
      <c r="R7322" s="163"/>
      <c r="S7322" s="161"/>
      <c r="V7322" s="163"/>
      <c r="W7322" s="164"/>
      <c r="X7322" s="164"/>
    </row>
    <row r="7323" spans="10:24" x14ac:dyDescent="0.25">
      <c r="J7323">
        <v>7320</v>
      </c>
      <c r="K7323" s="43">
        <v>3.8976915043245741E-2</v>
      </c>
      <c r="L7323">
        <v>0.44988427458499369</v>
      </c>
      <c r="M7323">
        <v>0.442311169636739</v>
      </c>
      <c r="N7323" s="44">
        <v>0.33656550871636071</v>
      </c>
      <c r="O7323" s="161"/>
      <c r="P7323" s="162"/>
      <c r="Q7323" s="162"/>
      <c r="R7323" s="163"/>
      <c r="S7323" s="161"/>
      <c r="V7323" s="163"/>
      <c r="W7323" s="164"/>
      <c r="X7323" s="164"/>
    </row>
    <row r="7324" spans="10:24" x14ac:dyDescent="0.25">
      <c r="J7324">
        <v>7321</v>
      </c>
      <c r="K7324" s="43">
        <v>0.46411085430617438</v>
      </c>
      <c r="L7324">
        <v>0.91569257220308831</v>
      </c>
      <c r="M7324">
        <v>0.89806285673236108</v>
      </c>
      <c r="N7324" s="44">
        <v>0.49315344584558785</v>
      </c>
      <c r="O7324" s="161"/>
      <c r="P7324" s="162"/>
      <c r="Q7324" s="162"/>
      <c r="R7324" s="163"/>
      <c r="S7324" s="161"/>
      <c r="V7324" s="163"/>
      <c r="W7324" s="164"/>
      <c r="X7324" s="164"/>
    </row>
    <row r="7325" spans="10:24" x14ac:dyDescent="0.25">
      <c r="J7325">
        <v>7322</v>
      </c>
      <c r="K7325" s="43">
        <v>8.9029907243043382E-3</v>
      </c>
      <c r="L7325">
        <v>8.0864744254095178E-2</v>
      </c>
      <c r="M7325">
        <v>0.97865481985474811</v>
      </c>
      <c r="N7325" s="44">
        <v>0.30427390926006681</v>
      </c>
      <c r="O7325" s="161"/>
      <c r="P7325" s="162"/>
      <c r="Q7325" s="162"/>
      <c r="R7325" s="163"/>
      <c r="S7325" s="161"/>
      <c r="V7325" s="163"/>
      <c r="W7325" s="164"/>
      <c r="X7325" s="164"/>
    </row>
    <row r="7326" spans="10:24" x14ac:dyDescent="0.25">
      <c r="J7326">
        <v>7323</v>
      </c>
      <c r="K7326" s="43">
        <v>0.6361234249637856</v>
      </c>
      <c r="L7326">
        <v>0.61182773640474508</v>
      </c>
      <c r="M7326">
        <v>0.37582202197966974</v>
      </c>
      <c r="N7326" s="44">
        <v>0.28369359932525495</v>
      </c>
      <c r="O7326" s="161"/>
      <c r="P7326" s="162"/>
      <c r="Q7326" s="162"/>
      <c r="R7326" s="163"/>
      <c r="S7326" s="161"/>
      <c r="V7326" s="163"/>
      <c r="W7326" s="164"/>
      <c r="X7326" s="164"/>
    </row>
    <row r="7327" spans="10:24" x14ac:dyDescent="0.25">
      <c r="J7327">
        <v>7324</v>
      </c>
      <c r="K7327" s="43">
        <v>3.6376180387045043E-2</v>
      </c>
      <c r="L7327">
        <v>0.80276882253523907</v>
      </c>
      <c r="M7327">
        <v>0.35488654432002897</v>
      </c>
      <c r="N7327" s="44">
        <v>0.37074740915988369</v>
      </c>
      <c r="O7327" s="161"/>
      <c r="P7327" s="162"/>
      <c r="Q7327" s="162"/>
      <c r="R7327" s="163"/>
      <c r="S7327" s="161"/>
      <c r="V7327" s="163"/>
      <c r="W7327" s="164"/>
      <c r="X7327" s="164"/>
    </row>
    <row r="7328" spans="10:24" x14ac:dyDescent="0.25">
      <c r="J7328">
        <v>7325</v>
      </c>
      <c r="K7328" s="43">
        <v>0.26971175183457652</v>
      </c>
      <c r="L7328">
        <v>0.79382642567506267</v>
      </c>
      <c r="M7328">
        <v>0.81009506955641231</v>
      </c>
      <c r="N7328" s="44">
        <v>0.66614791618103708</v>
      </c>
      <c r="O7328" s="161"/>
      <c r="P7328" s="162"/>
      <c r="Q7328" s="162"/>
      <c r="R7328" s="163"/>
      <c r="S7328" s="161"/>
      <c r="V7328" s="163"/>
      <c r="W7328" s="164"/>
      <c r="X7328" s="164"/>
    </row>
    <row r="7329" spans="10:24" x14ac:dyDescent="0.25">
      <c r="J7329">
        <v>7326</v>
      </c>
      <c r="K7329" s="43">
        <v>0.81630070013177991</v>
      </c>
      <c r="L7329">
        <v>0.36461624487498057</v>
      </c>
      <c r="M7329">
        <v>0.21022690904127905</v>
      </c>
      <c r="N7329" s="44">
        <v>0.99405021510384228</v>
      </c>
      <c r="O7329" s="161"/>
      <c r="P7329" s="162"/>
      <c r="Q7329" s="162"/>
      <c r="R7329" s="163"/>
      <c r="S7329" s="161"/>
      <c r="V7329" s="163"/>
      <c r="W7329" s="164"/>
      <c r="X7329" s="164"/>
    </row>
    <row r="7330" spans="10:24" x14ac:dyDescent="0.25">
      <c r="J7330">
        <v>7327</v>
      </c>
      <c r="K7330" s="43">
        <v>0.96560074746125091</v>
      </c>
      <c r="L7330">
        <v>0.46529006776301418</v>
      </c>
      <c r="M7330">
        <v>0.70163412547277704</v>
      </c>
      <c r="N7330" s="44">
        <v>0.37393116252723346</v>
      </c>
      <c r="O7330" s="161"/>
      <c r="P7330" s="162"/>
      <c r="Q7330" s="162"/>
      <c r="R7330" s="163"/>
      <c r="S7330" s="161"/>
      <c r="V7330" s="163"/>
      <c r="W7330" s="164"/>
      <c r="X7330" s="164"/>
    </row>
    <row r="7331" spans="10:24" x14ac:dyDescent="0.25">
      <c r="J7331">
        <v>7328</v>
      </c>
      <c r="K7331" s="43">
        <v>0.98044074796183611</v>
      </c>
      <c r="L7331">
        <v>0.93502471083500738</v>
      </c>
      <c r="M7331">
        <v>0.26421407199687208</v>
      </c>
      <c r="N7331" s="44">
        <v>0.35155201945154557</v>
      </c>
      <c r="O7331" s="161"/>
      <c r="P7331" s="162"/>
      <c r="Q7331" s="162"/>
      <c r="R7331" s="163"/>
      <c r="S7331" s="161"/>
      <c r="V7331" s="163"/>
      <c r="W7331" s="164"/>
      <c r="X7331" s="164"/>
    </row>
    <row r="7332" spans="10:24" x14ac:dyDescent="0.25">
      <c r="J7332">
        <v>7329</v>
      </c>
      <c r="K7332" s="43">
        <v>0.64936766361924148</v>
      </c>
      <c r="L7332">
        <v>5.4627608593234123E-2</v>
      </c>
      <c r="M7332">
        <v>0.79482007622413653</v>
      </c>
      <c r="N7332" s="44">
        <v>0.27626102981375666</v>
      </c>
      <c r="O7332" s="161"/>
      <c r="P7332" s="162"/>
      <c r="Q7332" s="162"/>
      <c r="R7332" s="163"/>
      <c r="S7332" s="161"/>
      <c r="V7332" s="163"/>
      <c r="W7332" s="164"/>
      <c r="X7332" s="164"/>
    </row>
    <row r="7333" spans="10:24" x14ac:dyDescent="0.25">
      <c r="J7333">
        <v>7330</v>
      </c>
      <c r="K7333" s="43">
        <v>0.74509864948914506</v>
      </c>
      <c r="L7333">
        <v>0.38631700644849387</v>
      </c>
      <c r="M7333">
        <v>0.95964705584223886</v>
      </c>
      <c r="N7333" s="44">
        <v>0.86414904581522511</v>
      </c>
      <c r="O7333" s="161"/>
      <c r="P7333" s="162"/>
      <c r="Q7333" s="162"/>
      <c r="R7333" s="163"/>
      <c r="S7333" s="161"/>
      <c r="V7333" s="163"/>
      <c r="W7333" s="164"/>
      <c r="X7333" s="164"/>
    </row>
    <row r="7334" spans="10:24" x14ac:dyDescent="0.25">
      <c r="J7334">
        <v>7331</v>
      </c>
      <c r="K7334" s="43">
        <v>0.44618271081580541</v>
      </c>
      <c r="L7334">
        <v>0.4378128834345415</v>
      </c>
      <c r="M7334">
        <v>0.33336911554933157</v>
      </c>
      <c r="N7334" s="44">
        <v>0.34209608216596976</v>
      </c>
      <c r="O7334" s="161"/>
      <c r="P7334" s="162"/>
      <c r="Q7334" s="162"/>
      <c r="R7334" s="163"/>
      <c r="S7334" s="161"/>
      <c r="V7334" s="163"/>
      <c r="W7334" s="164"/>
      <c r="X7334" s="164"/>
    </row>
    <row r="7335" spans="10:24" x14ac:dyDescent="0.25">
      <c r="J7335">
        <v>7332</v>
      </c>
      <c r="K7335" s="43">
        <v>0.80721152895172477</v>
      </c>
      <c r="L7335">
        <v>1.2691545674946791E-2</v>
      </c>
      <c r="M7335">
        <v>0.77957757413936701</v>
      </c>
      <c r="N7335" s="44">
        <v>0.94976429378804705</v>
      </c>
      <c r="O7335" s="161"/>
      <c r="P7335" s="162"/>
      <c r="Q7335" s="162"/>
      <c r="R7335" s="163"/>
      <c r="S7335" s="161"/>
      <c r="V7335" s="163"/>
      <c r="W7335" s="164"/>
      <c r="X7335" s="164"/>
    </row>
    <row r="7336" spans="10:24" x14ac:dyDescent="0.25">
      <c r="J7336">
        <v>7333</v>
      </c>
      <c r="K7336" s="43">
        <v>0.12306692673588215</v>
      </c>
      <c r="L7336">
        <v>0.78739959669131987</v>
      </c>
      <c r="M7336">
        <v>0.65875846472248978</v>
      </c>
      <c r="N7336" s="44">
        <v>0.46946997552762693</v>
      </c>
      <c r="O7336" s="161"/>
      <c r="P7336" s="162"/>
      <c r="Q7336" s="162"/>
      <c r="R7336" s="163"/>
      <c r="S7336" s="161"/>
      <c r="V7336" s="163"/>
      <c r="W7336" s="164"/>
      <c r="X7336" s="164"/>
    </row>
    <row r="7337" spans="10:24" x14ac:dyDescent="0.25">
      <c r="J7337">
        <v>7334</v>
      </c>
      <c r="K7337" s="43">
        <v>0.81920420521396076</v>
      </c>
      <c r="L7337">
        <v>0.51249039698320287</v>
      </c>
      <c r="M7337">
        <v>0.81317973261611665</v>
      </c>
      <c r="N7337" s="44">
        <v>8.9116971260713496E-2</v>
      </c>
      <c r="O7337" s="161"/>
      <c r="P7337" s="162"/>
      <c r="Q7337" s="162"/>
      <c r="R7337" s="163"/>
      <c r="S7337" s="161"/>
      <c r="V7337" s="163"/>
      <c r="W7337" s="164"/>
      <c r="X7337" s="164"/>
    </row>
    <row r="7338" spans="10:24" x14ac:dyDescent="0.25">
      <c r="J7338">
        <v>7335</v>
      </c>
      <c r="K7338" s="43">
        <v>0.16129630959349961</v>
      </c>
      <c r="L7338">
        <v>0.8021956661657732</v>
      </c>
      <c r="M7338">
        <v>1.4085079682717883E-2</v>
      </c>
      <c r="N7338" s="44">
        <v>0.73899861709832748</v>
      </c>
      <c r="O7338" s="161"/>
      <c r="P7338" s="162"/>
      <c r="Q7338" s="162"/>
      <c r="R7338" s="163"/>
      <c r="S7338" s="161"/>
      <c r="V7338" s="163"/>
      <c r="W7338" s="164"/>
      <c r="X7338" s="164"/>
    </row>
    <row r="7339" spans="10:24" x14ac:dyDescent="0.25">
      <c r="J7339">
        <v>7336</v>
      </c>
      <c r="K7339" s="43">
        <v>0.15098399559803621</v>
      </c>
      <c r="L7339">
        <v>9.0502231428162605E-2</v>
      </c>
      <c r="M7339">
        <v>0.36696891854023272</v>
      </c>
      <c r="N7339" s="44">
        <v>0.20599905790217765</v>
      </c>
      <c r="O7339" s="161"/>
      <c r="P7339" s="162"/>
      <c r="Q7339" s="162"/>
      <c r="R7339" s="163"/>
      <c r="S7339" s="161"/>
      <c r="V7339" s="163"/>
      <c r="W7339" s="164"/>
      <c r="X7339" s="164"/>
    </row>
    <row r="7340" spans="10:24" x14ac:dyDescent="0.25">
      <c r="J7340">
        <v>7337</v>
      </c>
      <c r="K7340" s="43">
        <v>0.7606818415580664</v>
      </c>
      <c r="L7340">
        <v>0.94938147689545449</v>
      </c>
      <c r="M7340">
        <v>0.69543063956576312</v>
      </c>
      <c r="N7340" s="44">
        <v>0.95367583934403666</v>
      </c>
      <c r="O7340" s="161"/>
      <c r="P7340" s="162"/>
      <c r="Q7340" s="162"/>
      <c r="R7340" s="163"/>
      <c r="S7340" s="161"/>
      <c r="V7340" s="163"/>
      <c r="W7340" s="164"/>
      <c r="X7340" s="164"/>
    </row>
    <row r="7341" spans="10:24" x14ac:dyDescent="0.25">
      <c r="J7341">
        <v>7338</v>
      </c>
      <c r="K7341" s="43">
        <v>0.42446189378721688</v>
      </c>
      <c r="L7341">
        <v>0.72739932809147589</v>
      </c>
      <c r="M7341">
        <v>0.70489118511113535</v>
      </c>
      <c r="N7341" s="44">
        <v>0.96317150648712946</v>
      </c>
      <c r="O7341" s="161"/>
      <c r="P7341" s="162"/>
      <c r="Q7341" s="162"/>
      <c r="R7341" s="163"/>
      <c r="S7341" s="161"/>
      <c r="V7341" s="163"/>
      <c r="W7341" s="164"/>
      <c r="X7341" s="164"/>
    </row>
    <row r="7342" spans="10:24" x14ac:dyDescent="0.25">
      <c r="J7342">
        <v>7339</v>
      </c>
      <c r="K7342" s="43">
        <v>7.8737997772677648E-3</v>
      </c>
      <c r="L7342">
        <v>0.96677605568477354</v>
      </c>
      <c r="M7342">
        <v>0.7130289909742098</v>
      </c>
      <c r="N7342" s="44">
        <v>0.1186136951258715</v>
      </c>
      <c r="O7342" s="161"/>
      <c r="P7342" s="162"/>
      <c r="Q7342" s="162"/>
      <c r="R7342" s="163"/>
      <c r="S7342" s="161"/>
      <c r="V7342" s="163"/>
      <c r="W7342" s="164"/>
      <c r="X7342" s="164"/>
    </row>
    <row r="7343" spans="10:24" x14ac:dyDescent="0.25">
      <c r="J7343">
        <v>7340</v>
      </c>
      <c r="K7343" s="43">
        <v>0.28000335254365738</v>
      </c>
      <c r="L7343">
        <v>4.4549421704089931E-2</v>
      </c>
      <c r="M7343">
        <v>0.74280179878986075</v>
      </c>
      <c r="N7343" s="44">
        <v>0.87125419265909132</v>
      </c>
      <c r="O7343" s="161"/>
      <c r="P7343" s="162"/>
      <c r="Q7343" s="162"/>
      <c r="R7343" s="163"/>
      <c r="S7343" s="161"/>
      <c r="V7343" s="163"/>
      <c r="W7343" s="164"/>
      <c r="X7343" s="164"/>
    </row>
    <row r="7344" spans="10:24" x14ac:dyDescent="0.25">
      <c r="J7344">
        <v>7341</v>
      </c>
      <c r="K7344" s="43">
        <v>0.30794633098286439</v>
      </c>
      <c r="L7344">
        <v>2.6582728853950299E-2</v>
      </c>
      <c r="M7344">
        <v>6.3856291648566876E-2</v>
      </c>
      <c r="N7344" s="44">
        <v>0.14381838144303694</v>
      </c>
      <c r="O7344" s="161"/>
      <c r="P7344" s="162"/>
      <c r="Q7344" s="162"/>
      <c r="R7344" s="163"/>
      <c r="S7344" s="161"/>
      <c r="V7344" s="163"/>
      <c r="W7344" s="164"/>
      <c r="X7344" s="164"/>
    </row>
    <row r="7345" spans="10:24" x14ac:dyDescent="0.25">
      <c r="J7345">
        <v>7342</v>
      </c>
      <c r="K7345" s="43">
        <v>0.12266289906449712</v>
      </c>
      <c r="L7345">
        <v>0.32240212317980355</v>
      </c>
      <c r="M7345">
        <v>7.449332085237137E-2</v>
      </c>
      <c r="N7345" s="44">
        <v>0.66576846918349575</v>
      </c>
      <c r="O7345" s="161"/>
      <c r="P7345" s="162"/>
      <c r="Q7345" s="162"/>
      <c r="R7345" s="163"/>
      <c r="S7345" s="161"/>
      <c r="V7345" s="163"/>
      <c r="W7345" s="164"/>
      <c r="X7345" s="164"/>
    </row>
    <row r="7346" spans="10:24" x14ac:dyDescent="0.25">
      <c r="J7346">
        <v>7343</v>
      </c>
      <c r="K7346" s="43">
        <v>0.77969478426339689</v>
      </c>
      <c r="L7346">
        <v>0.88879102670739285</v>
      </c>
      <c r="M7346">
        <v>0.8041209825764527</v>
      </c>
      <c r="N7346" s="44">
        <v>0.57007834184218564</v>
      </c>
      <c r="O7346" s="161"/>
      <c r="P7346" s="162"/>
      <c r="Q7346" s="162"/>
      <c r="R7346" s="163"/>
      <c r="S7346" s="161"/>
      <c r="V7346" s="163"/>
      <c r="W7346" s="164"/>
      <c r="X7346" s="164"/>
    </row>
    <row r="7347" spans="10:24" x14ac:dyDescent="0.25">
      <c r="J7347">
        <v>7344</v>
      </c>
      <c r="K7347" s="43">
        <v>0.8957581273990719</v>
      </c>
      <c r="L7347">
        <v>0.8511624073284012</v>
      </c>
      <c r="M7347">
        <v>0.20828021241345118</v>
      </c>
      <c r="N7347" s="44">
        <v>0.63887294606921008</v>
      </c>
      <c r="O7347" s="161"/>
      <c r="P7347" s="162"/>
      <c r="Q7347" s="162"/>
      <c r="R7347" s="163"/>
      <c r="S7347" s="161"/>
      <c r="V7347" s="163"/>
      <c r="W7347" s="164"/>
      <c r="X7347" s="164"/>
    </row>
    <row r="7348" spans="10:24" x14ac:dyDescent="0.25">
      <c r="J7348">
        <v>7345</v>
      </c>
      <c r="K7348" s="43">
        <v>0.24240853003801544</v>
      </c>
      <c r="L7348">
        <v>0.25421159370640223</v>
      </c>
      <c r="M7348">
        <v>0.35991491041385926</v>
      </c>
      <c r="N7348" s="44">
        <v>0.99349214003149078</v>
      </c>
      <c r="O7348" s="161"/>
      <c r="P7348" s="162"/>
      <c r="Q7348" s="162"/>
      <c r="R7348" s="163"/>
      <c r="S7348" s="161"/>
      <c r="V7348" s="163"/>
      <c r="W7348" s="164"/>
      <c r="X7348" s="164"/>
    </row>
    <row r="7349" spans="10:24" x14ac:dyDescent="0.25">
      <c r="J7349">
        <v>7346</v>
      </c>
      <c r="K7349" s="43">
        <v>0.32081347346117617</v>
      </c>
      <c r="L7349">
        <v>0.83352241167480001</v>
      </c>
      <c r="M7349">
        <v>0.99432937612940298</v>
      </c>
      <c r="N7349" s="44">
        <v>0.25080713219247319</v>
      </c>
      <c r="O7349" s="161"/>
      <c r="P7349" s="162"/>
      <c r="Q7349" s="162"/>
      <c r="R7349" s="163"/>
      <c r="S7349" s="161"/>
      <c r="V7349" s="163"/>
      <c r="W7349" s="164"/>
      <c r="X7349" s="164"/>
    </row>
    <row r="7350" spans="10:24" x14ac:dyDescent="0.25">
      <c r="J7350">
        <v>7347</v>
      </c>
      <c r="K7350" s="43">
        <v>0.55920456705357557</v>
      </c>
      <c r="L7350">
        <v>0.93404242753698263</v>
      </c>
      <c r="M7350">
        <v>0.91067459875882906</v>
      </c>
      <c r="N7350" s="44">
        <v>0.49762425676805555</v>
      </c>
      <c r="O7350" s="161"/>
      <c r="P7350" s="162"/>
      <c r="Q7350" s="162"/>
      <c r="R7350" s="163"/>
      <c r="S7350" s="161"/>
      <c r="V7350" s="163"/>
      <c r="W7350" s="164"/>
      <c r="X7350" s="164"/>
    </row>
    <row r="7351" spans="10:24" x14ac:dyDescent="0.25">
      <c r="J7351">
        <v>7348</v>
      </c>
      <c r="K7351" s="43">
        <v>0.56867244231254721</v>
      </c>
      <c r="L7351">
        <v>0.48089544407194118</v>
      </c>
      <c r="M7351">
        <v>0.37931320971687776</v>
      </c>
      <c r="N7351" s="44">
        <v>0.38136893234665503</v>
      </c>
      <c r="O7351" s="161"/>
      <c r="P7351" s="162"/>
      <c r="Q7351" s="162"/>
      <c r="R7351" s="163"/>
      <c r="S7351" s="161"/>
      <c r="V7351" s="163"/>
      <c r="W7351" s="164"/>
      <c r="X7351" s="164"/>
    </row>
    <row r="7352" spans="10:24" x14ac:dyDescent="0.25">
      <c r="J7352">
        <v>7349</v>
      </c>
      <c r="K7352" s="43">
        <v>0.44297105510273582</v>
      </c>
      <c r="L7352">
        <v>0.981844089679202</v>
      </c>
      <c r="M7352">
        <v>0.27961385256735583</v>
      </c>
      <c r="N7352" s="44">
        <v>0.36737778746558813</v>
      </c>
      <c r="O7352" s="161"/>
      <c r="P7352" s="162"/>
      <c r="Q7352" s="162"/>
      <c r="R7352" s="163"/>
      <c r="S7352" s="161"/>
      <c r="V7352" s="163"/>
      <c r="W7352" s="164"/>
      <c r="X7352" s="164"/>
    </row>
    <row r="7353" spans="10:24" x14ac:dyDescent="0.25">
      <c r="J7353">
        <v>7350</v>
      </c>
      <c r="K7353" s="43">
        <v>0.85731698795436551</v>
      </c>
      <c r="L7353">
        <v>7.7100653514876716E-2</v>
      </c>
      <c r="M7353">
        <v>0.49157476809921707</v>
      </c>
      <c r="N7353" s="44">
        <v>0.67702922041637259</v>
      </c>
      <c r="O7353" s="161"/>
      <c r="P7353" s="162"/>
      <c r="Q7353" s="162"/>
      <c r="R7353" s="163"/>
      <c r="S7353" s="161"/>
      <c r="V7353" s="163"/>
      <c r="W7353" s="164"/>
      <c r="X7353" s="164"/>
    </row>
    <row r="7354" spans="10:24" x14ac:dyDescent="0.25">
      <c r="J7354">
        <v>7351</v>
      </c>
      <c r="K7354" s="43">
        <v>0.45548619850931882</v>
      </c>
      <c r="L7354">
        <v>0.93955264226991131</v>
      </c>
      <c r="M7354">
        <v>0.3195283524996434</v>
      </c>
      <c r="N7354" s="44">
        <v>0.41348529336796525</v>
      </c>
      <c r="O7354" s="161"/>
      <c r="P7354" s="162"/>
      <c r="Q7354" s="162"/>
      <c r="R7354" s="163"/>
      <c r="S7354" s="161"/>
      <c r="V7354" s="163"/>
      <c r="W7354" s="164"/>
      <c r="X7354" s="164"/>
    </row>
    <row r="7355" spans="10:24" x14ac:dyDescent="0.25">
      <c r="J7355">
        <v>7352</v>
      </c>
      <c r="K7355" s="43">
        <v>0.6058611949675522</v>
      </c>
      <c r="L7355">
        <v>0.62320018356719997</v>
      </c>
      <c r="M7355">
        <v>0.7004731729834095</v>
      </c>
      <c r="N7355" s="44">
        <v>0.46730897997476806</v>
      </c>
      <c r="O7355" s="161"/>
      <c r="P7355" s="162"/>
      <c r="Q7355" s="162"/>
      <c r="R7355" s="163"/>
      <c r="S7355" s="161"/>
      <c r="V7355" s="163"/>
      <c r="W7355" s="164"/>
      <c r="X7355" s="164"/>
    </row>
    <row r="7356" spans="10:24" x14ac:dyDescent="0.25">
      <c r="J7356">
        <v>7353</v>
      </c>
      <c r="K7356" s="43">
        <v>0.23297335308502565</v>
      </c>
      <c r="L7356">
        <v>1.3199906070401002E-2</v>
      </c>
      <c r="M7356">
        <v>0.69011985384040542</v>
      </c>
      <c r="N7356" s="44">
        <v>0.54944563376787636</v>
      </c>
      <c r="O7356" s="161"/>
      <c r="P7356" s="162"/>
      <c r="Q7356" s="162"/>
      <c r="R7356" s="163"/>
      <c r="S7356" s="161"/>
      <c r="V7356" s="163"/>
      <c r="W7356" s="164"/>
      <c r="X7356" s="164"/>
    </row>
    <row r="7357" spans="10:24" x14ac:dyDescent="0.25">
      <c r="J7357">
        <v>7354</v>
      </c>
      <c r="K7357" s="43">
        <v>0.50365662671149447</v>
      </c>
      <c r="L7357">
        <v>0.10362447733687974</v>
      </c>
      <c r="M7357">
        <v>0.6584179824349603</v>
      </c>
      <c r="N7357" s="44">
        <v>0.52974132941636298</v>
      </c>
      <c r="O7357" s="161"/>
      <c r="P7357" s="162"/>
      <c r="Q7357" s="162"/>
      <c r="R7357" s="163"/>
      <c r="S7357" s="161"/>
      <c r="V7357" s="163"/>
      <c r="W7357" s="164"/>
      <c r="X7357" s="164"/>
    </row>
    <row r="7358" spans="10:24" x14ac:dyDescent="0.25">
      <c r="J7358">
        <v>7355</v>
      </c>
      <c r="K7358" s="43">
        <v>0.25395089269700555</v>
      </c>
      <c r="L7358">
        <v>0.60706626746501235</v>
      </c>
      <c r="M7358">
        <v>8.879594051084394E-2</v>
      </c>
      <c r="N7358" s="44">
        <v>0.91919397061131969</v>
      </c>
      <c r="O7358" s="161"/>
      <c r="P7358" s="162"/>
      <c r="Q7358" s="162"/>
      <c r="R7358" s="163"/>
      <c r="S7358" s="161"/>
      <c r="V7358" s="163"/>
      <c r="W7358" s="164"/>
      <c r="X7358" s="164"/>
    </row>
    <row r="7359" spans="10:24" x14ac:dyDescent="0.25">
      <c r="J7359">
        <v>7356</v>
      </c>
      <c r="K7359" s="43">
        <v>0.32931203021762767</v>
      </c>
      <c r="L7359">
        <v>0.11362349370173275</v>
      </c>
      <c r="M7359">
        <v>0.83493441279933467</v>
      </c>
      <c r="N7359" s="44">
        <v>0.8243553900699675</v>
      </c>
      <c r="O7359" s="161"/>
      <c r="P7359" s="162"/>
      <c r="Q7359" s="162"/>
      <c r="R7359" s="163"/>
      <c r="S7359" s="161"/>
      <c r="V7359" s="163"/>
      <c r="W7359" s="164"/>
      <c r="X7359" s="164"/>
    </row>
    <row r="7360" spans="10:24" x14ac:dyDescent="0.25">
      <c r="J7360">
        <v>7357</v>
      </c>
      <c r="K7360" s="43">
        <v>0.63021878230681094</v>
      </c>
      <c r="L7360">
        <v>0.61907311212604832</v>
      </c>
      <c r="M7360">
        <v>0.62898311805826601</v>
      </c>
      <c r="N7360" s="44">
        <v>4.0610210085639808E-3</v>
      </c>
      <c r="O7360" s="161"/>
      <c r="P7360" s="162"/>
      <c r="Q7360" s="162"/>
      <c r="R7360" s="163"/>
      <c r="S7360" s="161"/>
      <c r="V7360" s="163"/>
      <c r="W7360" s="164"/>
      <c r="X7360" s="164"/>
    </row>
    <row r="7361" spans="10:24" x14ac:dyDescent="0.25">
      <c r="J7361">
        <v>7358</v>
      </c>
      <c r="K7361" s="43">
        <v>0.58403803640169416</v>
      </c>
      <c r="L7361">
        <v>0.65724137179872022</v>
      </c>
      <c r="M7361">
        <v>0.32445895866013275</v>
      </c>
      <c r="N7361" s="44">
        <v>0.73429395053423918</v>
      </c>
      <c r="O7361" s="161"/>
      <c r="P7361" s="162"/>
      <c r="Q7361" s="162"/>
      <c r="R7361" s="163"/>
      <c r="S7361" s="161"/>
      <c r="V7361" s="163"/>
      <c r="W7361" s="164"/>
      <c r="X7361" s="164"/>
    </row>
    <row r="7362" spans="10:24" x14ac:dyDescent="0.25">
      <c r="J7362">
        <v>7359</v>
      </c>
      <c r="K7362" s="43">
        <v>0.16896617434622763</v>
      </c>
      <c r="L7362">
        <v>0.40964352877167631</v>
      </c>
      <c r="M7362">
        <v>0.73221070969330959</v>
      </c>
      <c r="N7362" s="44">
        <v>0.84384505879842031</v>
      </c>
      <c r="O7362" s="161"/>
      <c r="P7362" s="162"/>
      <c r="Q7362" s="162"/>
      <c r="R7362" s="163"/>
      <c r="S7362" s="161"/>
      <c r="V7362" s="163"/>
      <c r="W7362" s="164"/>
      <c r="X7362" s="164"/>
    </row>
    <row r="7363" spans="10:24" x14ac:dyDescent="0.25">
      <c r="J7363">
        <v>7360</v>
      </c>
      <c r="K7363" s="43">
        <v>0.23899600588791992</v>
      </c>
      <c r="L7363">
        <v>0.56266016000520336</v>
      </c>
      <c r="M7363">
        <v>0.86525799837809725</v>
      </c>
      <c r="N7363" s="44">
        <v>0.27454208122212753</v>
      </c>
      <c r="O7363" s="161"/>
      <c r="P7363" s="162"/>
      <c r="Q7363" s="162"/>
      <c r="R7363" s="163"/>
      <c r="S7363" s="161"/>
      <c r="V7363" s="163"/>
      <c r="W7363" s="164"/>
      <c r="X7363" s="164"/>
    </row>
    <row r="7364" spans="10:24" x14ac:dyDescent="0.25">
      <c r="J7364">
        <v>7361</v>
      </c>
      <c r="K7364" s="43">
        <v>0.32008970635811251</v>
      </c>
      <c r="L7364">
        <v>0.29774906023048076</v>
      </c>
      <c r="M7364">
        <v>0.30836613730011553</v>
      </c>
      <c r="N7364" s="44">
        <v>0.55467420777936527</v>
      </c>
      <c r="O7364" s="161"/>
      <c r="P7364" s="162"/>
      <c r="Q7364" s="162"/>
      <c r="R7364" s="163"/>
      <c r="S7364" s="161"/>
      <c r="V7364" s="163"/>
      <c r="W7364" s="164"/>
      <c r="X7364" s="164"/>
    </row>
    <row r="7365" spans="10:24" x14ac:dyDescent="0.25">
      <c r="J7365">
        <v>7362</v>
      </c>
      <c r="K7365" s="43">
        <v>0.53380859130940139</v>
      </c>
      <c r="L7365">
        <v>0.38244349479989415</v>
      </c>
      <c r="M7365">
        <v>0.30486255367851511</v>
      </c>
      <c r="N7365" s="44">
        <v>0.96923969129051857</v>
      </c>
      <c r="O7365" s="161"/>
      <c r="P7365" s="162"/>
      <c r="Q7365" s="162"/>
      <c r="R7365" s="163"/>
      <c r="S7365" s="161"/>
      <c r="V7365" s="163"/>
      <c r="W7365" s="164"/>
      <c r="X7365" s="164"/>
    </row>
    <row r="7366" spans="10:24" x14ac:dyDescent="0.25">
      <c r="J7366">
        <v>7363</v>
      </c>
      <c r="K7366" s="43">
        <v>4.9404948632906787E-2</v>
      </c>
      <c r="L7366">
        <v>0.84504682261096453</v>
      </c>
      <c r="M7366">
        <v>5.3491868331264292E-2</v>
      </c>
      <c r="N7366" s="44">
        <v>0.43775216256679739</v>
      </c>
      <c r="O7366" s="161"/>
      <c r="P7366" s="162"/>
      <c r="Q7366" s="162"/>
      <c r="R7366" s="163"/>
      <c r="S7366" s="161"/>
      <c r="V7366" s="163"/>
      <c r="W7366" s="164"/>
      <c r="X7366" s="164"/>
    </row>
    <row r="7367" spans="10:24" x14ac:dyDescent="0.25">
      <c r="J7367">
        <v>7364</v>
      </c>
      <c r="K7367" s="43">
        <v>0.24284833043105591</v>
      </c>
      <c r="L7367">
        <v>0.20464430533766076</v>
      </c>
      <c r="M7367">
        <v>0.90655897581419143</v>
      </c>
      <c r="N7367" s="44">
        <v>0.48705475589931813</v>
      </c>
      <c r="O7367" s="161"/>
      <c r="P7367" s="162"/>
      <c r="Q7367" s="162"/>
      <c r="R7367" s="163"/>
      <c r="S7367" s="161"/>
      <c r="V7367" s="163"/>
      <c r="W7367" s="164"/>
      <c r="X7367" s="164"/>
    </row>
    <row r="7368" spans="10:24" x14ac:dyDescent="0.25">
      <c r="J7368">
        <v>7365</v>
      </c>
      <c r="K7368" s="43">
        <v>0.88211753040069796</v>
      </c>
      <c r="L7368">
        <v>0.96893158808618574</v>
      </c>
      <c r="M7368">
        <v>0.85438282808287735</v>
      </c>
      <c r="N7368" s="44">
        <v>0.45501368384723884</v>
      </c>
      <c r="O7368" s="161"/>
      <c r="P7368" s="162"/>
      <c r="Q7368" s="162"/>
      <c r="R7368" s="163"/>
      <c r="S7368" s="161"/>
      <c r="V7368" s="163"/>
      <c r="W7368" s="164"/>
      <c r="X7368" s="164"/>
    </row>
    <row r="7369" spans="10:24" x14ac:dyDescent="0.25">
      <c r="J7369">
        <v>7366</v>
      </c>
      <c r="K7369" s="43">
        <v>0.17503394502818959</v>
      </c>
      <c r="L7369">
        <v>0.27506359809705927</v>
      </c>
      <c r="M7369">
        <v>0.20404676590377435</v>
      </c>
      <c r="N7369" s="44">
        <v>0.42058315681885694</v>
      </c>
      <c r="O7369" s="161"/>
      <c r="P7369" s="162"/>
      <c r="Q7369" s="162"/>
      <c r="R7369" s="163"/>
      <c r="S7369" s="161"/>
      <c r="V7369" s="163"/>
      <c r="W7369" s="164"/>
      <c r="X7369" s="164"/>
    </row>
    <row r="7370" spans="10:24" x14ac:dyDescent="0.25">
      <c r="J7370">
        <v>7367</v>
      </c>
      <c r="K7370" s="43">
        <v>0.27082400969224707</v>
      </c>
      <c r="L7370">
        <v>0.99229196803511377</v>
      </c>
      <c r="M7370">
        <v>0.97408443563082803</v>
      </c>
      <c r="N7370" s="44">
        <v>2.5777183035642692E-2</v>
      </c>
      <c r="O7370" s="161"/>
      <c r="P7370" s="162"/>
      <c r="Q7370" s="162"/>
      <c r="R7370" s="163"/>
      <c r="S7370" s="161"/>
      <c r="V7370" s="163"/>
      <c r="W7370" s="164"/>
      <c r="X7370" s="164"/>
    </row>
    <row r="7371" spans="10:24" x14ac:dyDescent="0.25">
      <c r="J7371">
        <v>7368</v>
      </c>
      <c r="K7371" s="43">
        <v>0.67072776034287995</v>
      </c>
      <c r="L7371">
        <v>0.88280445429402987</v>
      </c>
      <c r="M7371">
        <v>0.57513043030831656</v>
      </c>
      <c r="N7371" s="44">
        <v>0.4772934559357358</v>
      </c>
      <c r="O7371" s="161"/>
      <c r="P7371" s="162"/>
      <c r="Q7371" s="162"/>
      <c r="R7371" s="163"/>
      <c r="S7371" s="161"/>
      <c r="V7371" s="163"/>
      <c r="W7371" s="164"/>
      <c r="X7371" s="164"/>
    </row>
    <row r="7372" spans="10:24" x14ac:dyDescent="0.25">
      <c r="J7372">
        <v>7369</v>
      </c>
      <c r="K7372" s="43">
        <v>0.63042885598991438</v>
      </c>
      <c r="L7372">
        <v>0.72430638520756163</v>
      </c>
      <c r="M7372">
        <v>0.91416140195018913</v>
      </c>
      <c r="N7372" s="44">
        <v>0.37051632602567586</v>
      </c>
      <c r="O7372" s="161"/>
      <c r="P7372" s="162"/>
      <c r="Q7372" s="162"/>
      <c r="R7372" s="163"/>
      <c r="S7372" s="161"/>
      <c r="V7372" s="163"/>
      <c r="W7372" s="164"/>
      <c r="X7372" s="164"/>
    </row>
    <row r="7373" spans="10:24" x14ac:dyDescent="0.25">
      <c r="J7373">
        <v>7370</v>
      </c>
      <c r="K7373" s="43">
        <v>0.31633931328321696</v>
      </c>
      <c r="L7373">
        <v>0.90303530167460522</v>
      </c>
      <c r="M7373">
        <v>0.67908986860236631</v>
      </c>
      <c r="N7373" s="44">
        <v>0.45080503221777168</v>
      </c>
      <c r="O7373" s="161"/>
      <c r="P7373" s="162"/>
      <c r="Q7373" s="162"/>
      <c r="R7373" s="163"/>
      <c r="S7373" s="161"/>
      <c r="V7373" s="163"/>
      <c r="W7373" s="164"/>
      <c r="X7373" s="164"/>
    </row>
    <row r="7374" spans="10:24" x14ac:dyDescent="0.25">
      <c r="J7374">
        <v>7371</v>
      </c>
      <c r="K7374" s="43">
        <v>0.77950045245189303</v>
      </c>
      <c r="L7374">
        <v>0.11085161435171942</v>
      </c>
      <c r="M7374">
        <v>0.48080017901659378</v>
      </c>
      <c r="N7374" s="44">
        <v>0.43118709384686904</v>
      </c>
      <c r="O7374" s="161"/>
      <c r="P7374" s="162"/>
      <c r="Q7374" s="162"/>
      <c r="R7374" s="163"/>
      <c r="S7374" s="161"/>
      <c r="V7374" s="163"/>
      <c r="W7374" s="164"/>
      <c r="X7374" s="164"/>
    </row>
    <row r="7375" spans="10:24" x14ac:dyDescent="0.25">
      <c r="J7375">
        <v>7372</v>
      </c>
      <c r="K7375" s="43">
        <v>0.45563501295899744</v>
      </c>
      <c r="L7375">
        <v>0.85986054401470424</v>
      </c>
      <c r="M7375">
        <v>0.89494237298985513</v>
      </c>
      <c r="N7375" s="44">
        <v>0.58537611405427825</v>
      </c>
      <c r="O7375" s="161"/>
      <c r="P7375" s="162"/>
      <c r="Q7375" s="162"/>
      <c r="R7375" s="163"/>
      <c r="S7375" s="161"/>
      <c r="V7375" s="163"/>
      <c r="W7375" s="164"/>
      <c r="X7375" s="164"/>
    </row>
    <row r="7376" spans="10:24" x14ac:dyDescent="0.25">
      <c r="J7376">
        <v>7373</v>
      </c>
      <c r="K7376" s="43">
        <v>5.2300853970442374E-2</v>
      </c>
      <c r="L7376">
        <v>0.23230359761592578</v>
      </c>
      <c r="M7376">
        <v>0.53846927894309404</v>
      </c>
      <c r="N7376" s="44">
        <v>0.25129735469989201</v>
      </c>
      <c r="O7376" s="161"/>
      <c r="P7376" s="162"/>
      <c r="Q7376" s="162"/>
      <c r="R7376" s="163"/>
      <c r="S7376" s="161"/>
      <c r="V7376" s="163"/>
      <c r="W7376" s="164"/>
      <c r="X7376" s="164"/>
    </row>
    <row r="7377" spans="10:24" x14ac:dyDescent="0.25">
      <c r="J7377">
        <v>7374</v>
      </c>
      <c r="K7377" s="43">
        <v>0.19377454257979232</v>
      </c>
      <c r="L7377">
        <v>0.59479399161968538</v>
      </c>
      <c r="M7377">
        <v>0.32929382836362608</v>
      </c>
      <c r="N7377" s="44">
        <v>3.1126360682532606E-2</v>
      </c>
      <c r="O7377" s="161"/>
      <c r="P7377" s="162"/>
      <c r="Q7377" s="162"/>
      <c r="R7377" s="163"/>
      <c r="S7377" s="161"/>
      <c r="V7377" s="163"/>
      <c r="W7377" s="164"/>
      <c r="X7377" s="164"/>
    </row>
    <row r="7378" spans="10:24" x14ac:dyDescent="0.25">
      <c r="J7378">
        <v>7375</v>
      </c>
      <c r="K7378" s="43">
        <v>0.38358018718000442</v>
      </c>
      <c r="L7378">
        <v>0.21977992990903439</v>
      </c>
      <c r="M7378">
        <v>0.71912889193089991</v>
      </c>
      <c r="N7378" s="44">
        <v>0.97352349975617014</v>
      </c>
      <c r="O7378" s="161"/>
      <c r="P7378" s="162"/>
      <c r="Q7378" s="162"/>
      <c r="R7378" s="163"/>
      <c r="S7378" s="161"/>
      <c r="V7378" s="163"/>
      <c r="W7378" s="164"/>
      <c r="X7378" s="164"/>
    </row>
    <row r="7379" spans="10:24" x14ac:dyDescent="0.25">
      <c r="J7379">
        <v>7376</v>
      </c>
      <c r="K7379" s="43">
        <v>0.19061586616808979</v>
      </c>
      <c r="L7379">
        <v>0.17192596953339512</v>
      </c>
      <c r="M7379">
        <v>0.69229656509340831</v>
      </c>
      <c r="N7379" s="44">
        <v>0.5264654320101736</v>
      </c>
      <c r="O7379" s="161"/>
      <c r="P7379" s="162"/>
      <c r="Q7379" s="162"/>
      <c r="R7379" s="163"/>
      <c r="S7379" s="161"/>
      <c r="V7379" s="163"/>
      <c r="W7379" s="164"/>
      <c r="X7379" s="164"/>
    </row>
    <row r="7380" spans="10:24" x14ac:dyDescent="0.25">
      <c r="J7380">
        <v>7377</v>
      </c>
      <c r="K7380" s="43">
        <v>0.98895480517487755</v>
      </c>
      <c r="L7380">
        <v>0.26429882568395668</v>
      </c>
      <c r="M7380">
        <v>0.4107788388278435</v>
      </c>
      <c r="N7380" s="44">
        <v>0.40607394455775869</v>
      </c>
      <c r="O7380" s="161"/>
      <c r="P7380" s="162"/>
      <c r="Q7380" s="162"/>
      <c r="R7380" s="163"/>
      <c r="S7380" s="161"/>
      <c r="V7380" s="163"/>
      <c r="W7380" s="164"/>
      <c r="X7380" s="164"/>
    </row>
    <row r="7381" spans="10:24" x14ac:dyDescent="0.25">
      <c r="J7381">
        <v>7378</v>
      </c>
      <c r="K7381" s="43">
        <v>0.98770845453867706</v>
      </c>
      <c r="L7381">
        <v>0.15258520723079072</v>
      </c>
      <c r="M7381">
        <v>0.67484990393686839</v>
      </c>
      <c r="N7381" s="44">
        <v>0.46418301793738304</v>
      </c>
      <c r="O7381" s="161"/>
      <c r="P7381" s="162"/>
      <c r="Q7381" s="162"/>
      <c r="R7381" s="163"/>
      <c r="S7381" s="161"/>
      <c r="V7381" s="163"/>
      <c r="W7381" s="164"/>
      <c r="X7381" s="164"/>
    </row>
    <row r="7382" spans="10:24" x14ac:dyDescent="0.25">
      <c r="J7382">
        <v>7379</v>
      </c>
      <c r="K7382" s="43">
        <v>0.92267235748824561</v>
      </c>
      <c r="L7382">
        <v>0.85847766387555002</v>
      </c>
      <c r="M7382">
        <v>0.3845250273139561</v>
      </c>
      <c r="N7382" s="44">
        <v>0.55437943700210834</v>
      </c>
      <c r="O7382" s="161"/>
      <c r="P7382" s="162"/>
      <c r="Q7382" s="162"/>
      <c r="R7382" s="163"/>
      <c r="S7382" s="161"/>
      <c r="V7382" s="163"/>
      <c r="W7382" s="164"/>
      <c r="X7382" s="164"/>
    </row>
    <row r="7383" spans="10:24" x14ac:dyDescent="0.25">
      <c r="J7383">
        <v>7380</v>
      </c>
      <c r="K7383" s="43">
        <v>9.6948663771790455E-2</v>
      </c>
      <c r="L7383">
        <v>0.9563081715250159</v>
      </c>
      <c r="M7383">
        <v>0.25592669346586916</v>
      </c>
      <c r="N7383" s="44">
        <v>0.98473384084120308</v>
      </c>
      <c r="O7383" s="161"/>
      <c r="P7383" s="162"/>
      <c r="Q7383" s="162"/>
      <c r="R7383" s="163"/>
      <c r="S7383" s="161"/>
      <c r="V7383" s="163"/>
      <c r="W7383" s="164"/>
      <c r="X7383" s="164"/>
    </row>
    <row r="7384" spans="10:24" x14ac:dyDescent="0.25">
      <c r="J7384">
        <v>7381</v>
      </c>
      <c r="K7384" s="43">
        <v>0.32862622840817068</v>
      </c>
      <c r="L7384">
        <v>0.91373917341930955</v>
      </c>
      <c r="M7384">
        <v>0.50430793602533652</v>
      </c>
      <c r="N7384" s="44">
        <v>0.40741581445768993</v>
      </c>
      <c r="O7384" s="161"/>
      <c r="P7384" s="162"/>
      <c r="Q7384" s="162"/>
      <c r="R7384" s="163"/>
      <c r="S7384" s="161"/>
      <c r="V7384" s="163"/>
      <c r="W7384" s="164"/>
      <c r="X7384" s="164"/>
    </row>
    <row r="7385" spans="10:24" x14ac:dyDescent="0.25">
      <c r="J7385">
        <v>7382</v>
      </c>
      <c r="K7385" s="43">
        <v>0.47351511065058638</v>
      </c>
      <c r="L7385">
        <v>0.96868323023854175</v>
      </c>
      <c r="M7385">
        <v>0.1723405722967366</v>
      </c>
      <c r="N7385" s="44">
        <v>8.3578987302384666E-2</v>
      </c>
      <c r="O7385" s="161"/>
      <c r="P7385" s="162"/>
      <c r="Q7385" s="162"/>
      <c r="R7385" s="163"/>
      <c r="S7385" s="161"/>
      <c r="V7385" s="163"/>
      <c r="W7385" s="164"/>
      <c r="X7385" s="164"/>
    </row>
    <row r="7386" spans="10:24" x14ac:dyDescent="0.25">
      <c r="J7386">
        <v>7383</v>
      </c>
      <c r="K7386" s="43">
        <v>0.6567794574854805</v>
      </c>
      <c r="L7386">
        <v>0.97889291597236872</v>
      </c>
      <c r="M7386">
        <v>0.76997727431770968</v>
      </c>
      <c r="N7386" s="44">
        <v>0.78389684488462263</v>
      </c>
      <c r="O7386" s="161"/>
      <c r="P7386" s="162"/>
      <c r="Q7386" s="162"/>
      <c r="R7386" s="163"/>
      <c r="S7386" s="161"/>
      <c r="V7386" s="163"/>
      <c r="W7386" s="164"/>
      <c r="X7386" s="164"/>
    </row>
    <row r="7387" spans="10:24" x14ac:dyDescent="0.25">
      <c r="J7387">
        <v>7384</v>
      </c>
      <c r="K7387" s="43">
        <v>0.83594932322137094</v>
      </c>
      <c r="L7387">
        <v>0.7977697952473658</v>
      </c>
      <c r="M7387">
        <v>0.95842068592497198</v>
      </c>
      <c r="N7387" s="44">
        <v>0.50113370105251243</v>
      </c>
      <c r="O7387" s="161"/>
      <c r="P7387" s="162"/>
      <c r="Q7387" s="162"/>
      <c r="R7387" s="163"/>
      <c r="S7387" s="161"/>
      <c r="V7387" s="163"/>
      <c r="W7387" s="164"/>
      <c r="X7387" s="164"/>
    </row>
    <row r="7388" spans="10:24" x14ac:dyDescent="0.25">
      <c r="J7388">
        <v>7385</v>
      </c>
      <c r="K7388" s="43">
        <v>0.50236865934505193</v>
      </c>
      <c r="L7388">
        <v>0.4223969201952108</v>
      </c>
      <c r="M7388">
        <v>0.46806709510179656</v>
      </c>
      <c r="N7388" s="44">
        <v>0.37722960824807872</v>
      </c>
      <c r="O7388" s="161"/>
      <c r="P7388" s="162"/>
      <c r="Q7388" s="162"/>
      <c r="R7388" s="163"/>
      <c r="S7388" s="161"/>
      <c r="V7388" s="163"/>
      <c r="W7388" s="164"/>
      <c r="X7388" s="164"/>
    </row>
    <row r="7389" spans="10:24" x14ac:dyDescent="0.25">
      <c r="J7389">
        <v>7386</v>
      </c>
      <c r="K7389" s="43">
        <v>6.3950008254218482E-2</v>
      </c>
      <c r="L7389">
        <v>0.26115089229852351</v>
      </c>
      <c r="M7389">
        <v>0.23357215139232834</v>
      </c>
      <c r="N7389" s="44">
        <v>0.51118494672568371</v>
      </c>
      <c r="O7389" s="161"/>
      <c r="P7389" s="162"/>
      <c r="Q7389" s="162"/>
      <c r="R7389" s="163"/>
      <c r="S7389" s="161"/>
      <c r="V7389" s="163"/>
      <c r="W7389" s="164"/>
      <c r="X7389" s="164"/>
    </row>
    <row r="7390" spans="10:24" x14ac:dyDescent="0.25">
      <c r="J7390">
        <v>7387</v>
      </c>
      <c r="K7390" s="43">
        <v>0.17967664419883445</v>
      </c>
      <c r="L7390">
        <v>0.8108752328369595</v>
      </c>
      <c r="M7390">
        <v>0.1045284380042073</v>
      </c>
      <c r="N7390" s="44">
        <v>0.24188264682235583</v>
      </c>
      <c r="O7390" s="161"/>
      <c r="P7390" s="162"/>
      <c r="Q7390" s="162"/>
      <c r="R7390" s="163"/>
      <c r="S7390" s="161"/>
      <c r="V7390" s="163"/>
      <c r="W7390" s="164"/>
      <c r="X7390" s="164"/>
    </row>
    <row r="7391" spans="10:24" x14ac:dyDescent="0.25">
      <c r="J7391">
        <v>7388</v>
      </c>
      <c r="K7391" s="43">
        <v>0.15483275471877322</v>
      </c>
      <c r="L7391">
        <v>0.38845047020084589</v>
      </c>
      <c r="M7391">
        <v>0.82312694288964894</v>
      </c>
      <c r="N7391" s="44">
        <v>0.76910023225709212</v>
      </c>
      <c r="O7391" s="161"/>
      <c r="P7391" s="162"/>
      <c r="Q7391" s="162"/>
      <c r="R7391" s="163"/>
      <c r="S7391" s="161"/>
      <c r="V7391" s="163"/>
      <c r="W7391" s="164"/>
      <c r="X7391" s="164"/>
    </row>
    <row r="7392" spans="10:24" x14ac:dyDescent="0.25">
      <c r="J7392">
        <v>7389</v>
      </c>
      <c r="K7392" s="43">
        <v>0.93377239460973438</v>
      </c>
      <c r="L7392">
        <v>0.314113304052828</v>
      </c>
      <c r="M7392">
        <v>0.35949179922796115</v>
      </c>
      <c r="N7392" s="44">
        <v>0.35466127261028213</v>
      </c>
      <c r="O7392" s="161"/>
      <c r="P7392" s="162"/>
      <c r="Q7392" s="162"/>
      <c r="R7392" s="163"/>
      <c r="S7392" s="161"/>
      <c r="V7392" s="163"/>
      <c r="W7392" s="164"/>
      <c r="X7392" s="164"/>
    </row>
    <row r="7393" spans="10:24" x14ac:dyDescent="0.25">
      <c r="J7393">
        <v>7390</v>
      </c>
      <c r="K7393" s="43">
        <v>0.15098866145727319</v>
      </c>
      <c r="L7393">
        <v>0.59459616881055732</v>
      </c>
      <c r="M7393">
        <v>1.8025022562227822E-2</v>
      </c>
      <c r="N7393" s="44">
        <v>0.99155265689715311</v>
      </c>
      <c r="O7393" s="161"/>
      <c r="P7393" s="162"/>
      <c r="Q7393" s="162"/>
      <c r="R7393" s="163"/>
      <c r="S7393" s="161"/>
      <c r="V7393" s="163"/>
      <c r="W7393" s="164"/>
      <c r="X7393" s="164"/>
    </row>
    <row r="7394" spans="10:24" x14ac:dyDescent="0.25">
      <c r="J7394">
        <v>7391</v>
      </c>
      <c r="K7394" s="43">
        <v>0.66592275624718333</v>
      </c>
      <c r="L7394">
        <v>0.21720903747198339</v>
      </c>
      <c r="M7394">
        <v>0.60897438586524466</v>
      </c>
      <c r="N7394" s="44">
        <v>0.61732031872075033</v>
      </c>
      <c r="O7394" s="161"/>
      <c r="P7394" s="162"/>
      <c r="Q7394" s="162"/>
      <c r="R7394" s="163"/>
      <c r="S7394" s="161"/>
      <c r="V7394" s="163"/>
      <c r="W7394" s="164"/>
      <c r="X7394" s="164"/>
    </row>
    <row r="7395" spans="10:24" x14ac:dyDescent="0.25">
      <c r="J7395">
        <v>7392</v>
      </c>
      <c r="K7395" s="43">
        <v>0.80894469600521302</v>
      </c>
      <c r="L7395">
        <v>0.61350706491801399</v>
      </c>
      <c r="M7395">
        <v>0.69388156289893854</v>
      </c>
      <c r="N7395" s="44">
        <v>0.27381012535295823</v>
      </c>
      <c r="O7395" s="161"/>
      <c r="P7395" s="162"/>
      <c r="Q7395" s="162"/>
      <c r="R7395" s="163"/>
      <c r="S7395" s="161"/>
      <c r="V7395" s="163"/>
      <c r="W7395" s="164"/>
      <c r="X7395" s="164"/>
    </row>
    <row r="7396" spans="10:24" x14ac:dyDescent="0.25">
      <c r="J7396">
        <v>7393</v>
      </c>
      <c r="K7396" s="43">
        <v>0.56875688021453452</v>
      </c>
      <c r="L7396">
        <v>0.95951301056601912</v>
      </c>
      <c r="M7396">
        <v>0.35581667394076955</v>
      </c>
      <c r="N7396" s="44">
        <v>0.89424199387772496</v>
      </c>
      <c r="O7396" s="161"/>
      <c r="P7396" s="162"/>
      <c r="Q7396" s="162"/>
      <c r="R7396" s="163"/>
      <c r="S7396" s="161"/>
      <c r="V7396" s="163"/>
      <c r="W7396" s="164"/>
      <c r="X7396" s="164"/>
    </row>
    <row r="7397" spans="10:24" x14ac:dyDescent="0.25">
      <c r="J7397">
        <v>7394</v>
      </c>
      <c r="K7397" s="43">
        <v>0.14668207328463223</v>
      </c>
      <c r="L7397">
        <v>0.74172440767028447</v>
      </c>
      <c r="M7397">
        <v>0.30242930787933997</v>
      </c>
      <c r="N7397" s="44">
        <v>0.88986514573502795</v>
      </c>
      <c r="O7397" s="161"/>
      <c r="P7397" s="162"/>
      <c r="Q7397" s="162"/>
      <c r="R7397" s="163"/>
      <c r="S7397" s="161"/>
      <c r="V7397" s="163"/>
      <c r="W7397" s="164"/>
      <c r="X7397" s="164"/>
    </row>
    <row r="7398" spans="10:24" x14ac:dyDescent="0.25">
      <c r="J7398">
        <v>7395</v>
      </c>
      <c r="K7398" s="43">
        <v>0.65839467723789602</v>
      </c>
      <c r="L7398">
        <v>0.18208663162410099</v>
      </c>
      <c r="M7398">
        <v>0.78568667044390739</v>
      </c>
      <c r="N7398" s="44">
        <v>0.26373101599487181</v>
      </c>
      <c r="O7398" s="161"/>
      <c r="P7398" s="162"/>
      <c r="Q7398" s="162"/>
      <c r="R7398" s="163"/>
      <c r="S7398" s="161"/>
      <c r="V7398" s="163"/>
      <c r="W7398" s="164"/>
      <c r="X7398" s="164"/>
    </row>
    <row r="7399" spans="10:24" x14ac:dyDescent="0.25">
      <c r="J7399">
        <v>7396</v>
      </c>
      <c r="K7399" s="43">
        <v>0.75408467549632674</v>
      </c>
      <c r="L7399">
        <v>0.96962135630426061</v>
      </c>
      <c r="M7399">
        <v>0.34400009210148907</v>
      </c>
      <c r="N7399" s="44">
        <v>0.20053686583426233</v>
      </c>
      <c r="O7399" s="161"/>
      <c r="P7399" s="162"/>
      <c r="Q7399" s="162"/>
      <c r="R7399" s="163"/>
      <c r="S7399" s="161"/>
      <c r="V7399" s="163"/>
      <c r="W7399" s="164"/>
      <c r="X7399" s="164"/>
    </row>
    <row r="7400" spans="10:24" x14ac:dyDescent="0.25">
      <c r="J7400">
        <v>7397</v>
      </c>
      <c r="K7400" s="43">
        <v>0.43360907434008999</v>
      </c>
      <c r="L7400">
        <v>0.81010765649536687</v>
      </c>
      <c r="M7400">
        <v>0.55856771994821175</v>
      </c>
      <c r="N7400" s="44">
        <v>0.10289292433144281</v>
      </c>
      <c r="O7400" s="161"/>
      <c r="P7400" s="162"/>
      <c r="Q7400" s="162"/>
      <c r="R7400" s="163"/>
      <c r="S7400" s="161"/>
      <c r="V7400" s="163"/>
      <c r="W7400" s="164"/>
      <c r="X7400" s="164"/>
    </row>
    <row r="7401" spans="10:24" x14ac:dyDescent="0.25">
      <c r="J7401">
        <v>7398</v>
      </c>
      <c r="K7401" s="43">
        <v>0.36861771777175167</v>
      </c>
      <c r="L7401">
        <v>9.3091024655930776E-2</v>
      </c>
      <c r="M7401">
        <v>0.43762223983325299</v>
      </c>
      <c r="N7401" s="44">
        <v>0.80137701100034997</v>
      </c>
      <c r="O7401" s="161"/>
      <c r="P7401" s="162"/>
      <c r="Q7401" s="162"/>
      <c r="R7401" s="163"/>
      <c r="S7401" s="161"/>
      <c r="V7401" s="163"/>
      <c r="W7401" s="164"/>
      <c r="X7401" s="164"/>
    </row>
    <row r="7402" spans="10:24" x14ac:dyDescent="0.25">
      <c r="J7402">
        <v>7399</v>
      </c>
      <c r="K7402" s="43">
        <v>0.64556618217818817</v>
      </c>
      <c r="L7402">
        <v>8.1844560521372456E-3</v>
      </c>
      <c r="M7402">
        <v>0.99461070432761811</v>
      </c>
      <c r="N7402" s="44">
        <v>0.84771558898644939</v>
      </c>
      <c r="O7402" s="161"/>
      <c r="P7402" s="162"/>
      <c r="Q7402" s="162"/>
      <c r="R7402" s="163"/>
      <c r="S7402" s="161"/>
      <c r="V7402" s="163"/>
      <c r="W7402" s="164"/>
      <c r="X7402" s="164"/>
    </row>
    <row r="7403" spans="10:24" x14ac:dyDescent="0.25">
      <c r="J7403">
        <v>7400</v>
      </c>
      <c r="K7403" s="43">
        <v>0.24464102540792176</v>
      </c>
      <c r="L7403">
        <v>0.80619505415486326</v>
      </c>
      <c r="M7403">
        <v>0.51848916351261454</v>
      </c>
      <c r="N7403" s="44">
        <v>0.9989932231192522</v>
      </c>
      <c r="O7403" s="161"/>
      <c r="P7403" s="162"/>
      <c r="Q7403" s="162"/>
      <c r="R7403" s="163"/>
      <c r="S7403" s="161"/>
      <c r="V7403" s="163"/>
      <c r="W7403" s="164"/>
      <c r="X7403" s="164"/>
    </row>
    <row r="7404" spans="10:24" x14ac:dyDescent="0.25">
      <c r="J7404">
        <v>7401</v>
      </c>
      <c r="K7404" s="43">
        <v>0.51306215121962695</v>
      </c>
      <c r="L7404">
        <v>5.1511634792272831E-3</v>
      </c>
      <c r="M7404">
        <v>0.15360333046048813</v>
      </c>
      <c r="N7404" s="44">
        <v>0.4770499875474068</v>
      </c>
      <c r="O7404" s="161"/>
      <c r="P7404" s="162"/>
      <c r="Q7404" s="162"/>
      <c r="R7404" s="163"/>
      <c r="S7404" s="161"/>
      <c r="V7404" s="163"/>
      <c r="W7404" s="164"/>
      <c r="X7404" s="164"/>
    </row>
    <row r="7405" spans="10:24" x14ac:dyDescent="0.25">
      <c r="J7405">
        <v>7402</v>
      </c>
      <c r="K7405" s="43">
        <v>0.93570223648740047</v>
      </c>
      <c r="L7405">
        <v>0.29428861451183452</v>
      </c>
      <c r="M7405">
        <v>2.8695563913430644E-2</v>
      </c>
      <c r="N7405" s="44">
        <v>0.73029109382657076</v>
      </c>
      <c r="O7405" s="161"/>
      <c r="P7405" s="162"/>
      <c r="Q7405" s="162"/>
      <c r="R7405" s="163"/>
      <c r="S7405" s="161"/>
      <c r="V7405" s="163"/>
      <c r="W7405" s="164"/>
      <c r="X7405" s="164"/>
    </row>
    <row r="7406" spans="10:24" x14ac:dyDescent="0.25">
      <c r="J7406">
        <v>7403</v>
      </c>
      <c r="K7406" s="43">
        <v>0.12570774024293674</v>
      </c>
      <c r="L7406">
        <v>0.48077636378545086</v>
      </c>
      <c r="M7406">
        <v>0.77760738244556449</v>
      </c>
      <c r="N7406" s="44">
        <v>0.77140178165686513</v>
      </c>
      <c r="O7406" s="161"/>
      <c r="P7406" s="162"/>
      <c r="Q7406" s="162"/>
      <c r="R7406" s="163"/>
      <c r="S7406" s="161"/>
      <c r="V7406" s="163"/>
      <c r="W7406" s="164"/>
      <c r="X7406" s="164"/>
    </row>
    <row r="7407" spans="10:24" x14ac:dyDescent="0.25">
      <c r="J7407">
        <v>7404</v>
      </c>
      <c r="K7407" s="43">
        <v>0.92084007769327292</v>
      </c>
      <c r="L7407">
        <v>0.39439700442704928</v>
      </c>
      <c r="M7407">
        <v>0.49888073971221558</v>
      </c>
      <c r="N7407" s="44">
        <v>0.9321999335645772</v>
      </c>
      <c r="O7407" s="161"/>
      <c r="P7407" s="162"/>
      <c r="Q7407" s="162"/>
      <c r="R7407" s="163"/>
      <c r="S7407" s="161"/>
      <c r="V7407" s="163"/>
      <c r="W7407" s="164"/>
      <c r="X7407" s="164"/>
    </row>
    <row r="7408" spans="10:24" x14ac:dyDescent="0.25">
      <c r="J7408">
        <v>7405</v>
      </c>
      <c r="K7408" s="43">
        <v>3.2612430889423782E-2</v>
      </c>
      <c r="L7408">
        <v>0.59130222569910373</v>
      </c>
      <c r="M7408">
        <v>0.37573072246066919</v>
      </c>
      <c r="N7408" s="44">
        <v>0.92671133000391526</v>
      </c>
      <c r="O7408" s="161"/>
      <c r="P7408" s="162"/>
      <c r="Q7408" s="162"/>
      <c r="R7408" s="163"/>
      <c r="S7408" s="161"/>
      <c r="V7408" s="163"/>
      <c r="W7408" s="164"/>
      <c r="X7408" s="164"/>
    </row>
    <row r="7409" spans="10:24" x14ac:dyDescent="0.25">
      <c r="J7409">
        <v>7406</v>
      </c>
      <c r="K7409" s="43">
        <v>0.46320913629053861</v>
      </c>
      <c r="L7409">
        <v>0.58655673631946148</v>
      </c>
      <c r="M7409">
        <v>1.4878450789033826E-2</v>
      </c>
      <c r="N7409" s="44">
        <v>0.14617914023488388</v>
      </c>
      <c r="O7409" s="161"/>
      <c r="P7409" s="162"/>
      <c r="Q7409" s="162"/>
      <c r="R7409" s="163"/>
      <c r="S7409" s="161"/>
      <c r="V7409" s="163"/>
      <c r="W7409" s="164"/>
      <c r="X7409" s="164"/>
    </row>
    <row r="7410" spans="10:24" x14ac:dyDescent="0.25">
      <c r="J7410">
        <v>7407</v>
      </c>
      <c r="K7410" s="43">
        <v>0.20288633826183389</v>
      </c>
      <c r="L7410">
        <v>0.2276231506466897</v>
      </c>
      <c r="M7410">
        <v>0.92991033354940955</v>
      </c>
      <c r="N7410" s="44">
        <v>0.47944988167275149</v>
      </c>
      <c r="O7410" s="161"/>
      <c r="P7410" s="162"/>
      <c r="Q7410" s="162"/>
      <c r="R7410" s="163"/>
      <c r="S7410" s="161"/>
      <c r="V7410" s="163"/>
      <c r="W7410" s="164"/>
      <c r="X7410" s="164"/>
    </row>
    <row r="7411" spans="10:24" x14ac:dyDescent="0.25">
      <c r="J7411">
        <v>7408</v>
      </c>
      <c r="K7411" s="43">
        <v>0.6652874114159949</v>
      </c>
      <c r="L7411">
        <v>0.81773605577492303</v>
      </c>
      <c r="M7411">
        <v>0.98692762676498214</v>
      </c>
      <c r="N7411" s="44">
        <v>0.99271557512567077</v>
      </c>
      <c r="O7411" s="161"/>
      <c r="P7411" s="162"/>
      <c r="Q7411" s="162"/>
      <c r="R7411" s="163"/>
      <c r="S7411" s="161"/>
      <c r="V7411" s="163"/>
      <c r="W7411" s="164"/>
      <c r="X7411" s="164"/>
    </row>
    <row r="7412" spans="10:24" x14ac:dyDescent="0.25">
      <c r="J7412">
        <v>7409</v>
      </c>
      <c r="K7412" s="43">
        <v>0.59272964135785444</v>
      </c>
      <c r="L7412">
        <v>0.31596756233310597</v>
      </c>
      <c r="M7412">
        <v>5.8963842551360557E-2</v>
      </c>
      <c r="N7412" s="44">
        <v>8.8583614600194815E-2</v>
      </c>
      <c r="O7412" s="161"/>
      <c r="P7412" s="162"/>
      <c r="Q7412" s="162"/>
      <c r="R7412" s="163"/>
      <c r="S7412" s="161"/>
      <c r="V7412" s="163"/>
      <c r="W7412" s="164"/>
      <c r="X7412" s="164"/>
    </row>
    <row r="7413" spans="10:24" x14ac:dyDescent="0.25">
      <c r="J7413">
        <v>7410</v>
      </c>
      <c r="K7413" s="43">
        <v>0.24013068867256093</v>
      </c>
      <c r="L7413">
        <v>9.4741366506217339E-2</v>
      </c>
      <c r="M7413">
        <v>0.38048563124110235</v>
      </c>
      <c r="N7413" s="44">
        <v>0.53692595643506935</v>
      </c>
      <c r="O7413" s="161"/>
      <c r="P7413" s="162"/>
      <c r="Q7413" s="162"/>
      <c r="R7413" s="163"/>
      <c r="S7413" s="161"/>
      <c r="V7413" s="163"/>
      <c r="W7413" s="164"/>
      <c r="X7413" s="164"/>
    </row>
    <row r="7414" spans="10:24" x14ac:dyDescent="0.25">
      <c r="J7414">
        <v>7411</v>
      </c>
      <c r="K7414" s="43">
        <v>0.44055979574517889</v>
      </c>
      <c r="L7414">
        <v>0.25332539931385623</v>
      </c>
      <c r="M7414">
        <v>0.19473977139154508</v>
      </c>
      <c r="N7414" s="44">
        <v>0.77467719362494114</v>
      </c>
      <c r="O7414" s="161"/>
      <c r="P7414" s="162"/>
      <c r="Q7414" s="162"/>
      <c r="R7414" s="163"/>
      <c r="S7414" s="161"/>
      <c r="V7414" s="163"/>
      <c r="W7414" s="164"/>
      <c r="X7414" s="164"/>
    </row>
    <row r="7415" spans="10:24" x14ac:dyDescent="0.25">
      <c r="J7415">
        <v>7412</v>
      </c>
      <c r="K7415" s="43">
        <v>0.99042009736833569</v>
      </c>
      <c r="L7415">
        <v>0.50710874610441081</v>
      </c>
      <c r="M7415">
        <v>0.76991894054134535</v>
      </c>
      <c r="N7415" s="44">
        <v>5.0129666401504958E-3</v>
      </c>
      <c r="O7415" s="161"/>
      <c r="P7415" s="162"/>
      <c r="Q7415" s="162"/>
      <c r="R7415" s="163"/>
      <c r="S7415" s="161"/>
      <c r="V7415" s="163"/>
      <c r="W7415" s="164"/>
      <c r="X7415" s="164"/>
    </row>
    <row r="7416" spans="10:24" x14ac:dyDescent="0.25">
      <c r="J7416">
        <v>7413</v>
      </c>
      <c r="K7416" s="43">
        <v>0.4162946889324235</v>
      </c>
      <c r="L7416">
        <v>0.58329531666362233</v>
      </c>
      <c r="M7416">
        <v>0.91980683593095125</v>
      </c>
      <c r="N7416" s="44">
        <v>0.62567232034100217</v>
      </c>
      <c r="O7416" s="161"/>
      <c r="P7416" s="162"/>
      <c r="Q7416" s="162"/>
      <c r="R7416" s="163"/>
      <c r="S7416" s="161"/>
      <c r="V7416" s="163"/>
      <c r="W7416" s="164"/>
      <c r="X7416" s="164"/>
    </row>
    <row r="7417" spans="10:24" x14ac:dyDescent="0.25">
      <c r="J7417">
        <v>7414</v>
      </c>
      <c r="K7417" s="43">
        <v>7.3584734756084513E-2</v>
      </c>
      <c r="L7417">
        <v>0.30239774860850999</v>
      </c>
      <c r="M7417">
        <v>0.76090286958877384</v>
      </c>
      <c r="N7417" s="44">
        <v>0.26468455588157425</v>
      </c>
      <c r="O7417" s="161"/>
      <c r="P7417" s="162"/>
      <c r="Q7417" s="162"/>
      <c r="R7417" s="163"/>
      <c r="S7417" s="161"/>
      <c r="V7417" s="163"/>
      <c r="W7417" s="164"/>
      <c r="X7417" s="164"/>
    </row>
    <row r="7418" spans="10:24" x14ac:dyDescent="0.25">
      <c r="J7418">
        <v>7415</v>
      </c>
      <c r="K7418" s="43">
        <v>0.67921130514824957</v>
      </c>
      <c r="L7418">
        <v>0.38209216568335946</v>
      </c>
      <c r="M7418">
        <v>0.61384022846826425</v>
      </c>
      <c r="N7418" s="44">
        <v>8.5910924241302644E-2</v>
      </c>
      <c r="O7418" s="161"/>
      <c r="P7418" s="162"/>
      <c r="Q7418" s="162"/>
      <c r="R7418" s="163"/>
      <c r="S7418" s="161"/>
      <c r="V7418" s="163"/>
      <c r="W7418" s="164"/>
      <c r="X7418" s="164"/>
    </row>
    <row r="7419" spans="10:24" x14ac:dyDescent="0.25">
      <c r="J7419">
        <v>7416</v>
      </c>
      <c r="K7419" s="43">
        <v>0.15276689013529909</v>
      </c>
      <c r="L7419">
        <v>0.3451609141778208</v>
      </c>
      <c r="M7419">
        <v>0.70527988051867008</v>
      </c>
      <c r="N7419" s="44">
        <v>0.86679309281276895</v>
      </c>
      <c r="O7419" s="161"/>
      <c r="P7419" s="162"/>
      <c r="Q7419" s="162"/>
      <c r="R7419" s="163"/>
      <c r="S7419" s="161"/>
      <c r="V7419" s="163"/>
      <c r="W7419" s="164"/>
      <c r="X7419" s="164"/>
    </row>
    <row r="7420" spans="10:24" x14ac:dyDescent="0.25">
      <c r="J7420">
        <v>7417</v>
      </c>
      <c r="K7420" s="43">
        <v>0.38328118512850218</v>
      </c>
      <c r="L7420">
        <v>0.16590599830227792</v>
      </c>
      <c r="M7420">
        <v>0.69017320351066702</v>
      </c>
      <c r="N7420" s="44">
        <v>0.80477064341341309</v>
      </c>
      <c r="O7420" s="161"/>
      <c r="P7420" s="162"/>
      <c r="Q7420" s="162"/>
      <c r="R7420" s="163"/>
      <c r="S7420" s="161"/>
      <c r="V7420" s="163"/>
      <c r="W7420" s="164"/>
      <c r="X7420" s="164"/>
    </row>
    <row r="7421" spans="10:24" x14ac:dyDescent="0.25">
      <c r="J7421">
        <v>7418</v>
      </c>
      <c r="K7421" s="43">
        <v>0.89751288217520031</v>
      </c>
      <c r="L7421">
        <v>0.4843416403214712</v>
      </c>
      <c r="M7421">
        <v>0.45489793054297689</v>
      </c>
      <c r="N7421" s="44">
        <v>0.27216748496784016</v>
      </c>
      <c r="O7421" s="161"/>
      <c r="P7421" s="162"/>
      <c r="Q7421" s="162"/>
      <c r="R7421" s="163"/>
      <c r="S7421" s="161"/>
      <c r="V7421" s="163"/>
      <c r="W7421" s="164"/>
      <c r="X7421" s="164"/>
    </row>
    <row r="7422" spans="10:24" x14ac:dyDescent="0.25">
      <c r="J7422">
        <v>7419</v>
      </c>
      <c r="K7422" s="43">
        <v>0.66471497446562855</v>
      </c>
      <c r="L7422">
        <v>0.81508363848721688</v>
      </c>
      <c r="M7422">
        <v>0.65622116379935769</v>
      </c>
      <c r="N7422" s="44">
        <v>0.17253792373594701</v>
      </c>
      <c r="O7422" s="161"/>
      <c r="P7422" s="162"/>
      <c r="Q7422" s="162"/>
      <c r="R7422" s="163"/>
      <c r="S7422" s="161"/>
      <c r="V7422" s="163"/>
      <c r="W7422" s="164"/>
      <c r="X7422" s="164"/>
    </row>
    <row r="7423" spans="10:24" x14ac:dyDescent="0.25">
      <c r="J7423">
        <v>7420</v>
      </c>
      <c r="K7423" s="43">
        <v>0.69865130533357422</v>
      </c>
      <c r="L7423">
        <v>0.90109469540775755</v>
      </c>
      <c r="M7423">
        <v>0.79824378806704299</v>
      </c>
      <c r="N7423" s="44">
        <v>0.10626921565776004</v>
      </c>
      <c r="O7423" s="161"/>
      <c r="P7423" s="162"/>
      <c r="Q7423" s="162"/>
      <c r="R7423" s="163"/>
      <c r="S7423" s="161"/>
      <c r="V7423" s="163"/>
      <c r="W7423" s="164"/>
      <c r="X7423" s="164"/>
    </row>
    <row r="7424" spans="10:24" x14ac:dyDescent="0.25">
      <c r="J7424">
        <v>7421</v>
      </c>
      <c r="K7424" s="43">
        <v>0.49908872716033881</v>
      </c>
      <c r="L7424">
        <v>0.94390573487729612</v>
      </c>
      <c r="M7424">
        <v>0.27946614568332895</v>
      </c>
      <c r="N7424" s="44">
        <v>0.47034600979356311</v>
      </c>
      <c r="O7424" s="161"/>
      <c r="P7424" s="162"/>
      <c r="Q7424" s="162"/>
      <c r="R7424" s="163"/>
      <c r="S7424" s="161"/>
      <c r="V7424" s="163"/>
      <c r="W7424" s="164"/>
      <c r="X7424" s="164"/>
    </row>
    <row r="7425" spans="10:24" x14ac:dyDescent="0.25">
      <c r="J7425">
        <v>7422</v>
      </c>
      <c r="K7425" s="43">
        <v>0.59682492435937318</v>
      </c>
      <c r="L7425">
        <v>6.3238052176936455E-2</v>
      </c>
      <c r="M7425">
        <v>0.8886668350397231</v>
      </c>
      <c r="N7425" s="44">
        <v>0.51112498616419899</v>
      </c>
      <c r="O7425" s="161"/>
      <c r="P7425" s="162"/>
      <c r="Q7425" s="162"/>
      <c r="R7425" s="163"/>
      <c r="S7425" s="161"/>
      <c r="V7425" s="163"/>
      <c r="W7425" s="164"/>
      <c r="X7425" s="164"/>
    </row>
    <row r="7426" spans="10:24" x14ac:dyDescent="0.25">
      <c r="J7426">
        <v>7423</v>
      </c>
      <c r="K7426" s="43">
        <v>0.72548981826277981</v>
      </c>
      <c r="L7426">
        <v>0.55687402865250957</v>
      </c>
      <c r="M7426">
        <v>1.6847083945377817E-2</v>
      </c>
      <c r="N7426" s="44">
        <v>0.26231518696822276</v>
      </c>
      <c r="O7426" s="161"/>
      <c r="P7426" s="162"/>
      <c r="Q7426" s="162"/>
      <c r="R7426" s="163"/>
      <c r="S7426" s="161"/>
      <c r="V7426" s="163"/>
      <c r="W7426" s="164"/>
      <c r="X7426" s="164"/>
    </row>
    <row r="7427" spans="10:24" x14ac:dyDescent="0.25">
      <c r="J7427">
        <v>7424</v>
      </c>
      <c r="K7427" s="43">
        <v>0.90439682267574961</v>
      </c>
      <c r="L7427">
        <v>0.33561660051933717</v>
      </c>
      <c r="M7427">
        <v>0.29292913992162173</v>
      </c>
      <c r="N7427" s="44">
        <v>0.63359886593887471</v>
      </c>
      <c r="O7427" s="161"/>
      <c r="P7427" s="162"/>
      <c r="Q7427" s="162"/>
      <c r="R7427" s="163"/>
      <c r="S7427" s="161"/>
      <c r="V7427" s="163"/>
      <c r="W7427" s="164"/>
      <c r="X7427" s="164"/>
    </row>
    <row r="7428" spans="10:24" x14ac:dyDescent="0.25">
      <c r="J7428">
        <v>7425</v>
      </c>
      <c r="K7428" s="43">
        <v>0.25733625446913821</v>
      </c>
      <c r="L7428">
        <v>0.30710911659602691</v>
      </c>
      <c r="M7428">
        <v>0.91744189163981049</v>
      </c>
      <c r="N7428" s="44">
        <v>0.34407029503211051</v>
      </c>
      <c r="O7428" s="161"/>
      <c r="P7428" s="162"/>
      <c r="Q7428" s="162"/>
      <c r="R7428" s="163"/>
      <c r="S7428" s="161"/>
      <c r="V7428" s="163"/>
      <c r="W7428" s="164"/>
      <c r="X7428" s="164"/>
    </row>
    <row r="7429" spans="10:24" x14ac:dyDescent="0.25">
      <c r="J7429">
        <v>7426</v>
      </c>
      <c r="K7429" s="43">
        <v>0.96961379274287252</v>
      </c>
      <c r="L7429">
        <v>0.56915376597495193</v>
      </c>
      <c r="M7429">
        <v>0.24241414558098495</v>
      </c>
      <c r="N7429" s="44">
        <v>0.75971078054458219</v>
      </c>
      <c r="O7429" s="161"/>
      <c r="P7429" s="162"/>
      <c r="Q7429" s="162"/>
      <c r="R7429" s="163"/>
      <c r="S7429" s="161"/>
      <c r="V7429" s="163"/>
      <c r="W7429" s="164"/>
      <c r="X7429" s="164"/>
    </row>
    <row r="7430" spans="10:24" x14ac:dyDescent="0.25">
      <c r="J7430">
        <v>7427</v>
      </c>
      <c r="K7430" s="43">
        <v>0.57430029500127755</v>
      </c>
      <c r="L7430">
        <v>3.5174120297911227E-2</v>
      </c>
      <c r="M7430">
        <v>8.6398172961882347E-3</v>
      </c>
      <c r="N7430" s="44">
        <v>0.63624819504126617</v>
      </c>
      <c r="O7430" s="161"/>
      <c r="P7430" s="162"/>
      <c r="Q7430" s="162"/>
      <c r="R7430" s="163"/>
      <c r="S7430" s="161"/>
      <c r="V7430" s="163"/>
      <c r="W7430" s="164"/>
      <c r="X7430" s="164"/>
    </row>
    <row r="7431" spans="10:24" x14ac:dyDescent="0.25">
      <c r="J7431">
        <v>7428</v>
      </c>
      <c r="K7431" s="43">
        <v>0.64357870418674978</v>
      </c>
      <c r="L7431">
        <v>4.3157526322562645E-2</v>
      </c>
      <c r="M7431">
        <v>0.6818634188457674</v>
      </c>
      <c r="N7431" s="44">
        <v>0.5622450624798464</v>
      </c>
      <c r="O7431" s="161"/>
      <c r="P7431" s="162"/>
      <c r="Q7431" s="162"/>
      <c r="R7431" s="163"/>
      <c r="S7431" s="161"/>
      <c r="V7431" s="163"/>
      <c r="W7431" s="164"/>
      <c r="X7431" s="164"/>
    </row>
    <row r="7432" spans="10:24" x14ac:dyDescent="0.25">
      <c r="J7432">
        <v>7429</v>
      </c>
      <c r="K7432" s="43">
        <v>0.8490658055758018</v>
      </c>
      <c r="L7432">
        <v>0.1242966216620438</v>
      </c>
      <c r="M7432">
        <v>0.66548581648793059</v>
      </c>
      <c r="N7432" s="44">
        <v>0.59249936760056976</v>
      </c>
      <c r="O7432" s="161"/>
      <c r="P7432" s="162"/>
      <c r="Q7432" s="162"/>
      <c r="R7432" s="163"/>
      <c r="S7432" s="161"/>
      <c r="V7432" s="163"/>
      <c r="W7432" s="164"/>
      <c r="X7432" s="164"/>
    </row>
    <row r="7433" spans="10:24" x14ac:dyDescent="0.25">
      <c r="J7433">
        <v>7430</v>
      </c>
      <c r="K7433" s="43">
        <v>0.5793870387303468</v>
      </c>
      <c r="L7433">
        <v>0.8930807478147883</v>
      </c>
      <c r="M7433">
        <v>0.25568073113473733</v>
      </c>
      <c r="N7433" s="44">
        <v>0.16044693154068845</v>
      </c>
      <c r="O7433" s="161"/>
      <c r="P7433" s="162"/>
      <c r="Q7433" s="162"/>
      <c r="R7433" s="163"/>
      <c r="S7433" s="161"/>
      <c r="V7433" s="163"/>
      <c r="W7433" s="164"/>
      <c r="X7433" s="164"/>
    </row>
    <row r="7434" spans="10:24" x14ac:dyDescent="0.25">
      <c r="J7434">
        <v>7431</v>
      </c>
      <c r="K7434" s="43">
        <v>0.45759100418114085</v>
      </c>
      <c r="L7434">
        <v>0.1087698601634699</v>
      </c>
      <c r="M7434">
        <v>0.64156196477955008</v>
      </c>
      <c r="N7434" s="44">
        <v>9.7099378631839373E-2</v>
      </c>
      <c r="O7434" s="161"/>
      <c r="P7434" s="162"/>
      <c r="Q7434" s="162"/>
      <c r="R7434" s="163"/>
      <c r="S7434" s="161"/>
      <c r="V7434" s="163"/>
      <c r="W7434" s="164"/>
      <c r="X7434" s="164"/>
    </row>
    <row r="7435" spans="10:24" x14ac:dyDescent="0.25">
      <c r="J7435">
        <v>7432</v>
      </c>
      <c r="K7435" s="43">
        <v>4.6398843372265075E-3</v>
      </c>
      <c r="L7435">
        <v>0.97463557999348849</v>
      </c>
      <c r="M7435">
        <v>0.59251763109002586</v>
      </c>
      <c r="N7435" s="44">
        <v>0.82401867111384963</v>
      </c>
      <c r="O7435" s="161"/>
      <c r="P7435" s="162"/>
      <c r="Q7435" s="162"/>
      <c r="R7435" s="163"/>
      <c r="S7435" s="161"/>
      <c r="V7435" s="163"/>
      <c r="W7435" s="164"/>
      <c r="X7435" s="164"/>
    </row>
    <row r="7436" spans="10:24" x14ac:dyDescent="0.25">
      <c r="J7436">
        <v>7433</v>
      </c>
      <c r="K7436" s="43">
        <v>1.5133601204724068E-2</v>
      </c>
      <c r="L7436">
        <v>0.51847142690446191</v>
      </c>
      <c r="M7436">
        <v>0.77117144333615506</v>
      </c>
      <c r="N7436" s="44">
        <v>0.18946537039135558</v>
      </c>
      <c r="O7436" s="161"/>
      <c r="P7436" s="162"/>
      <c r="Q7436" s="162"/>
      <c r="R7436" s="163"/>
      <c r="S7436" s="161"/>
      <c r="V7436" s="163"/>
      <c r="W7436" s="164"/>
      <c r="X7436" s="164"/>
    </row>
    <row r="7437" spans="10:24" x14ac:dyDescent="0.25">
      <c r="J7437">
        <v>7434</v>
      </c>
      <c r="K7437" s="43">
        <v>0.35594048067335993</v>
      </c>
      <c r="L7437">
        <v>8.8008943522125294E-2</v>
      </c>
      <c r="M7437">
        <v>0.340194797207376</v>
      </c>
      <c r="N7437" s="44">
        <v>0.87958319965863929</v>
      </c>
      <c r="O7437" s="161"/>
      <c r="P7437" s="162"/>
      <c r="Q7437" s="162"/>
      <c r="R7437" s="163"/>
      <c r="S7437" s="161"/>
      <c r="V7437" s="163"/>
      <c r="W7437" s="164"/>
      <c r="X7437" s="164"/>
    </row>
    <row r="7438" spans="10:24" x14ac:dyDescent="0.25">
      <c r="J7438">
        <v>7435</v>
      </c>
      <c r="K7438" s="43">
        <v>0.48022482361272478</v>
      </c>
      <c r="L7438">
        <v>0.73413665879044332</v>
      </c>
      <c r="M7438">
        <v>0.38443078614025961</v>
      </c>
      <c r="N7438" s="44">
        <v>0.1208971369717986</v>
      </c>
      <c r="O7438" s="161"/>
      <c r="P7438" s="162"/>
      <c r="Q7438" s="162"/>
      <c r="R7438" s="163"/>
      <c r="S7438" s="161"/>
      <c r="V7438" s="163"/>
      <c r="W7438" s="164"/>
      <c r="X7438" s="164"/>
    </row>
    <row r="7439" spans="10:24" x14ac:dyDescent="0.25">
      <c r="J7439">
        <v>7436</v>
      </c>
      <c r="K7439" s="43">
        <v>0.60709718914813293</v>
      </c>
      <c r="L7439">
        <v>0.97762875016343764</v>
      </c>
      <c r="M7439">
        <v>0.55300832869052852</v>
      </c>
      <c r="N7439" s="44">
        <v>0.26471621271308754</v>
      </c>
      <c r="O7439" s="161"/>
      <c r="P7439" s="162"/>
      <c r="Q7439" s="162"/>
      <c r="R7439" s="163"/>
      <c r="S7439" s="161"/>
      <c r="V7439" s="163"/>
      <c r="W7439" s="164"/>
      <c r="X7439" s="164"/>
    </row>
    <row r="7440" spans="10:24" x14ac:dyDescent="0.25">
      <c r="J7440">
        <v>7437</v>
      </c>
      <c r="K7440" s="43">
        <v>0.81292220698715012</v>
      </c>
      <c r="L7440">
        <v>0.39895580807720576</v>
      </c>
      <c r="M7440">
        <v>0.8351004584841264</v>
      </c>
      <c r="N7440" s="44">
        <v>0.51125681006187451</v>
      </c>
      <c r="O7440" s="161"/>
      <c r="P7440" s="162"/>
      <c r="Q7440" s="162"/>
      <c r="R7440" s="163"/>
      <c r="S7440" s="161"/>
      <c r="V7440" s="163"/>
      <c r="W7440" s="164"/>
      <c r="X7440" s="164"/>
    </row>
    <row r="7441" spans="10:24" x14ac:dyDescent="0.25">
      <c r="J7441">
        <v>7438</v>
      </c>
      <c r="K7441" s="43">
        <v>0.1199063502653922</v>
      </c>
      <c r="L7441">
        <v>0.43449490583421901</v>
      </c>
      <c r="M7441">
        <v>0.44809521046226819</v>
      </c>
      <c r="N7441" s="44">
        <v>0.28653639748402937</v>
      </c>
      <c r="O7441" s="161"/>
      <c r="P7441" s="162"/>
      <c r="Q7441" s="162"/>
      <c r="R7441" s="163"/>
      <c r="S7441" s="161"/>
      <c r="V7441" s="163"/>
      <c r="W7441" s="164"/>
      <c r="X7441" s="164"/>
    </row>
    <row r="7442" spans="10:24" x14ac:dyDescent="0.25">
      <c r="J7442">
        <v>7439</v>
      </c>
      <c r="K7442" s="43">
        <v>0.63189276065584243</v>
      </c>
      <c r="L7442">
        <v>0.67641416142042243</v>
      </c>
      <c r="M7442">
        <v>0.61303243284425479</v>
      </c>
      <c r="N7442" s="44">
        <v>0.57637067155133326</v>
      </c>
      <c r="O7442" s="161"/>
      <c r="P7442" s="162"/>
      <c r="Q7442" s="162"/>
      <c r="R7442" s="163"/>
      <c r="S7442" s="161"/>
      <c r="V7442" s="163"/>
      <c r="W7442" s="164"/>
      <c r="X7442" s="164"/>
    </row>
    <row r="7443" spans="10:24" x14ac:dyDescent="0.25">
      <c r="J7443">
        <v>7440</v>
      </c>
      <c r="K7443" s="43">
        <v>0.1801460915944213</v>
      </c>
      <c r="L7443">
        <v>0.79103854310241439</v>
      </c>
      <c r="M7443">
        <v>0.66865322428780505</v>
      </c>
      <c r="N7443" s="44">
        <v>0.76508186972684211</v>
      </c>
      <c r="O7443" s="161"/>
      <c r="P7443" s="162"/>
      <c r="Q7443" s="162"/>
      <c r="R7443" s="163"/>
      <c r="S7443" s="161"/>
      <c r="V7443" s="163"/>
      <c r="W7443" s="164"/>
      <c r="X7443" s="164"/>
    </row>
    <row r="7444" spans="10:24" x14ac:dyDescent="0.25">
      <c r="J7444">
        <v>7441</v>
      </c>
      <c r="K7444" s="43">
        <v>0.7648280481246027</v>
      </c>
      <c r="L7444">
        <v>0.29103456472322131</v>
      </c>
      <c r="M7444">
        <v>0.12888878948631377</v>
      </c>
      <c r="N7444" s="44">
        <v>0.95869620494736529</v>
      </c>
      <c r="O7444" s="161"/>
      <c r="P7444" s="162"/>
      <c r="Q7444" s="162"/>
      <c r="R7444" s="163"/>
      <c r="S7444" s="161"/>
      <c r="V7444" s="163"/>
      <c r="W7444" s="164"/>
      <c r="X7444" s="164"/>
    </row>
    <row r="7445" spans="10:24" x14ac:dyDescent="0.25">
      <c r="J7445">
        <v>7442</v>
      </c>
      <c r="K7445" s="43">
        <v>2.4731529847911715E-2</v>
      </c>
      <c r="L7445">
        <v>0.68247730706809639</v>
      </c>
      <c r="M7445">
        <v>0.37976873377964981</v>
      </c>
      <c r="N7445" s="44">
        <v>0.61611915758339197</v>
      </c>
      <c r="O7445" s="161"/>
      <c r="P7445" s="162"/>
      <c r="Q7445" s="162"/>
      <c r="R7445" s="163"/>
      <c r="S7445" s="161"/>
      <c r="V7445" s="163"/>
      <c r="W7445" s="164"/>
      <c r="X7445" s="164"/>
    </row>
    <row r="7446" spans="10:24" x14ac:dyDescent="0.25">
      <c r="J7446">
        <v>7443</v>
      </c>
      <c r="K7446" s="43">
        <v>0.80010298630390353</v>
      </c>
      <c r="L7446">
        <v>0.56528718050227722</v>
      </c>
      <c r="M7446">
        <v>0.11957239193397651</v>
      </c>
      <c r="N7446" s="44">
        <v>0.85548369577458405</v>
      </c>
      <c r="O7446" s="161"/>
      <c r="P7446" s="162"/>
      <c r="Q7446" s="162"/>
      <c r="R7446" s="163"/>
      <c r="S7446" s="161"/>
      <c r="V7446" s="163"/>
      <c r="W7446" s="164"/>
      <c r="X7446" s="164"/>
    </row>
    <row r="7447" spans="10:24" x14ac:dyDescent="0.25">
      <c r="J7447">
        <v>7444</v>
      </c>
      <c r="K7447" s="43">
        <v>0.67781880070324563</v>
      </c>
      <c r="L7447">
        <v>0.87786489800630585</v>
      </c>
      <c r="M7447">
        <v>0.13920238768355209</v>
      </c>
      <c r="N7447" s="44">
        <v>4.0125960532756633E-2</v>
      </c>
      <c r="O7447" s="161"/>
      <c r="P7447" s="162"/>
      <c r="Q7447" s="162"/>
      <c r="R7447" s="163"/>
      <c r="S7447" s="161"/>
      <c r="V7447" s="163"/>
      <c r="W7447" s="164"/>
      <c r="X7447" s="164"/>
    </row>
    <row r="7448" spans="10:24" x14ac:dyDescent="0.25">
      <c r="J7448">
        <v>7445</v>
      </c>
      <c r="K7448" s="43">
        <v>3.1459014500253235E-2</v>
      </c>
      <c r="L7448">
        <v>0.83296002268309111</v>
      </c>
      <c r="M7448">
        <v>0.85832391183133716</v>
      </c>
      <c r="N7448" s="44">
        <v>0.80140478505729806</v>
      </c>
      <c r="O7448" s="161"/>
      <c r="P7448" s="162"/>
      <c r="Q7448" s="162"/>
      <c r="R7448" s="163"/>
      <c r="S7448" s="161"/>
      <c r="V7448" s="163"/>
      <c r="W7448" s="164"/>
      <c r="X7448" s="164"/>
    </row>
    <row r="7449" spans="10:24" x14ac:dyDescent="0.25">
      <c r="J7449">
        <v>7446</v>
      </c>
      <c r="K7449" s="43">
        <v>0.49310640576329345</v>
      </c>
      <c r="L7449">
        <v>0.30737986050988653</v>
      </c>
      <c r="M7449">
        <v>0.47741698772332375</v>
      </c>
      <c r="N7449" s="44">
        <v>0.62350118204476568</v>
      </c>
      <c r="O7449" s="161"/>
      <c r="P7449" s="162"/>
      <c r="Q7449" s="162"/>
      <c r="R7449" s="163"/>
      <c r="S7449" s="161"/>
      <c r="V7449" s="163"/>
      <c r="W7449" s="164"/>
      <c r="X7449" s="164"/>
    </row>
    <row r="7450" spans="10:24" x14ac:dyDescent="0.25">
      <c r="J7450">
        <v>7447</v>
      </c>
      <c r="K7450" s="43">
        <v>0.34339045954571901</v>
      </c>
      <c r="L7450">
        <v>0.85464815337948774</v>
      </c>
      <c r="M7450">
        <v>4.6125232683316142E-3</v>
      </c>
      <c r="N7450" s="44">
        <v>0.87830486295687626</v>
      </c>
      <c r="O7450" s="161"/>
      <c r="P7450" s="162"/>
      <c r="Q7450" s="162"/>
      <c r="R7450" s="163"/>
      <c r="S7450" s="161"/>
      <c r="V7450" s="163"/>
      <c r="W7450" s="164"/>
      <c r="X7450" s="164"/>
    </row>
    <row r="7451" spans="10:24" x14ac:dyDescent="0.25">
      <c r="J7451">
        <v>7448</v>
      </c>
      <c r="K7451" s="43">
        <v>0.93289003729517694</v>
      </c>
      <c r="L7451">
        <v>0.94639001224189112</v>
      </c>
      <c r="M7451">
        <v>0.89208340617559956</v>
      </c>
      <c r="N7451" s="44">
        <v>0.91776462431694494</v>
      </c>
      <c r="O7451" s="161"/>
      <c r="P7451" s="162"/>
      <c r="Q7451" s="162"/>
      <c r="R7451" s="163"/>
      <c r="S7451" s="161"/>
      <c r="V7451" s="163"/>
      <c r="W7451" s="164"/>
      <c r="X7451" s="164"/>
    </row>
    <row r="7452" spans="10:24" x14ac:dyDescent="0.25">
      <c r="J7452">
        <v>7449</v>
      </c>
      <c r="K7452" s="43">
        <v>9.4349773947234983E-2</v>
      </c>
      <c r="L7452">
        <v>0.44403241782574532</v>
      </c>
      <c r="M7452">
        <v>0.15539774110772742</v>
      </c>
      <c r="N7452" s="44">
        <v>8.6480027086792699E-2</v>
      </c>
      <c r="O7452" s="161"/>
      <c r="P7452" s="162"/>
      <c r="Q7452" s="162"/>
      <c r="R7452" s="163"/>
      <c r="S7452" s="161"/>
      <c r="V7452" s="163"/>
      <c r="W7452" s="164"/>
      <c r="X7452" s="164"/>
    </row>
    <row r="7453" spans="10:24" x14ac:dyDescent="0.25">
      <c r="J7453">
        <v>7450</v>
      </c>
      <c r="K7453" s="43">
        <v>0.5038123747420481</v>
      </c>
      <c r="L7453">
        <v>0.58692197912116861</v>
      </c>
      <c r="M7453">
        <v>0.24771369544719979</v>
      </c>
      <c r="N7453" s="44">
        <v>0.47951589571886655</v>
      </c>
      <c r="O7453" s="161"/>
      <c r="P7453" s="162"/>
      <c r="Q7453" s="162"/>
      <c r="R7453" s="163"/>
      <c r="S7453" s="161"/>
      <c r="V7453" s="163"/>
      <c r="W7453" s="164"/>
      <c r="X7453" s="164"/>
    </row>
    <row r="7454" spans="10:24" x14ac:dyDescent="0.25">
      <c r="J7454">
        <v>7451</v>
      </c>
      <c r="K7454" s="43">
        <v>0.60958712645127866</v>
      </c>
      <c r="L7454">
        <v>0.81761732424171651</v>
      </c>
      <c r="M7454">
        <v>0.69191461448327019</v>
      </c>
      <c r="N7454" s="44">
        <v>0.13462142793042076</v>
      </c>
      <c r="O7454" s="161"/>
      <c r="P7454" s="162"/>
      <c r="Q7454" s="162"/>
      <c r="R7454" s="163"/>
      <c r="S7454" s="161"/>
      <c r="V7454" s="163"/>
      <c r="W7454" s="164"/>
      <c r="X7454" s="164"/>
    </row>
    <row r="7455" spans="10:24" x14ac:dyDescent="0.25">
      <c r="J7455">
        <v>7452</v>
      </c>
      <c r="K7455" s="43">
        <v>3.3921402279170398E-2</v>
      </c>
      <c r="L7455">
        <v>0.78962205240869987</v>
      </c>
      <c r="M7455">
        <v>0.4651197768041555</v>
      </c>
      <c r="N7455" s="44">
        <v>0.25483609681344643</v>
      </c>
      <c r="O7455" s="161"/>
      <c r="P7455" s="162"/>
      <c r="Q7455" s="162"/>
      <c r="R7455" s="163"/>
      <c r="S7455" s="161"/>
      <c r="V7455" s="163"/>
      <c r="W7455" s="164"/>
      <c r="X7455" s="164"/>
    </row>
    <row r="7456" spans="10:24" x14ac:dyDescent="0.25">
      <c r="J7456">
        <v>7453</v>
      </c>
      <c r="K7456" s="43">
        <v>0.45827225284430673</v>
      </c>
      <c r="L7456">
        <v>0.223718864756416</v>
      </c>
      <c r="M7456">
        <v>0.90314321608505566</v>
      </c>
      <c r="N7456" s="44">
        <v>1.2932300525095419E-2</v>
      </c>
      <c r="O7456" s="161"/>
      <c r="P7456" s="162"/>
      <c r="Q7456" s="162"/>
      <c r="R7456" s="163"/>
      <c r="S7456" s="161"/>
      <c r="V7456" s="163"/>
      <c r="W7456" s="164"/>
      <c r="X7456" s="164"/>
    </row>
    <row r="7457" spans="10:24" x14ac:dyDescent="0.25">
      <c r="J7457">
        <v>7454</v>
      </c>
      <c r="K7457" s="43">
        <v>0.81990780637480565</v>
      </c>
      <c r="L7457">
        <v>0.25632884234352638</v>
      </c>
      <c r="M7457">
        <v>0.89509053917296655</v>
      </c>
      <c r="N7457" s="44">
        <v>0.67838107386792401</v>
      </c>
      <c r="O7457" s="161"/>
      <c r="P7457" s="162"/>
      <c r="Q7457" s="162"/>
      <c r="R7457" s="163"/>
      <c r="S7457" s="161"/>
      <c r="V7457" s="163"/>
      <c r="W7457" s="164"/>
      <c r="X7457" s="164"/>
    </row>
    <row r="7458" spans="10:24" x14ac:dyDescent="0.25">
      <c r="J7458">
        <v>7455</v>
      </c>
      <c r="K7458" s="43">
        <v>0.86623353903220113</v>
      </c>
      <c r="L7458">
        <v>0.56030685588908913</v>
      </c>
      <c r="M7458">
        <v>6.1489977997178369E-2</v>
      </c>
      <c r="N7458" s="44">
        <v>0.85317268073684427</v>
      </c>
      <c r="O7458" s="161"/>
      <c r="P7458" s="162"/>
      <c r="Q7458" s="162"/>
      <c r="R7458" s="163"/>
      <c r="S7458" s="161"/>
      <c r="V7458" s="163"/>
      <c r="W7458" s="164"/>
      <c r="X7458" s="164"/>
    </row>
    <row r="7459" spans="10:24" x14ac:dyDescent="0.25">
      <c r="J7459">
        <v>7456</v>
      </c>
      <c r="K7459" s="43">
        <v>0.16770573775964459</v>
      </c>
      <c r="L7459">
        <v>4.7114162828436057E-2</v>
      </c>
      <c r="M7459">
        <v>0.98518780162988306</v>
      </c>
      <c r="N7459" s="44">
        <v>0.75891858744530072</v>
      </c>
      <c r="O7459" s="161"/>
      <c r="P7459" s="162"/>
      <c r="Q7459" s="162"/>
      <c r="R7459" s="163"/>
      <c r="S7459" s="161"/>
      <c r="V7459" s="163"/>
      <c r="W7459" s="164"/>
      <c r="X7459" s="164"/>
    </row>
    <row r="7460" spans="10:24" x14ac:dyDescent="0.25">
      <c r="J7460">
        <v>7457</v>
      </c>
      <c r="K7460" s="43">
        <v>0.2460252090117232</v>
      </c>
      <c r="L7460">
        <v>0.48827092094683588</v>
      </c>
      <c r="M7460">
        <v>0.10761147170716046</v>
      </c>
      <c r="N7460" s="44">
        <v>0.88252127444652939</v>
      </c>
      <c r="O7460" s="161"/>
      <c r="P7460" s="162"/>
      <c r="Q7460" s="162"/>
      <c r="R7460" s="163"/>
      <c r="S7460" s="161"/>
      <c r="V7460" s="163"/>
      <c r="W7460" s="164"/>
      <c r="X7460" s="164"/>
    </row>
    <row r="7461" spans="10:24" x14ac:dyDescent="0.25">
      <c r="J7461">
        <v>7458</v>
      </c>
      <c r="K7461" s="43">
        <v>0.75472118502989283</v>
      </c>
      <c r="L7461">
        <v>0.32520786652295131</v>
      </c>
      <c r="M7461">
        <v>0.30573697991805704</v>
      </c>
      <c r="N7461" s="44">
        <v>0.67008862658523671</v>
      </c>
      <c r="O7461" s="161"/>
      <c r="P7461" s="162"/>
      <c r="Q7461" s="162"/>
      <c r="R7461" s="163"/>
      <c r="S7461" s="161"/>
      <c r="V7461" s="163"/>
      <c r="W7461" s="164"/>
      <c r="X7461" s="164"/>
    </row>
    <row r="7462" spans="10:24" x14ac:dyDescent="0.25">
      <c r="J7462">
        <v>7459</v>
      </c>
      <c r="K7462" s="43">
        <v>0.70954014184644421</v>
      </c>
      <c r="L7462">
        <v>0.96982068078354233</v>
      </c>
      <c r="M7462">
        <v>0.38553525899974928</v>
      </c>
      <c r="N7462" s="44">
        <v>0.36889085888520889</v>
      </c>
      <c r="O7462" s="161"/>
      <c r="P7462" s="162"/>
      <c r="Q7462" s="162"/>
      <c r="R7462" s="163"/>
      <c r="S7462" s="161"/>
      <c r="V7462" s="163"/>
      <c r="W7462" s="164"/>
      <c r="X7462" s="164"/>
    </row>
    <row r="7463" spans="10:24" x14ac:dyDescent="0.25">
      <c r="J7463">
        <v>7460</v>
      </c>
      <c r="K7463" s="43">
        <v>0.97919856788999626</v>
      </c>
      <c r="L7463">
        <v>0.73777480885315772</v>
      </c>
      <c r="M7463">
        <v>0.35944714551229562</v>
      </c>
      <c r="N7463" s="44">
        <v>0.30074518601012024</v>
      </c>
      <c r="O7463" s="161"/>
      <c r="P7463" s="162"/>
      <c r="Q7463" s="162"/>
      <c r="R7463" s="163"/>
      <c r="S7463" s="161"/>
      <c r="V7463" s="163"/>
      <c r="W7463" s="164"/>
      <c r="X7463" s="164"/>
    </row>
    <row r="7464" spans="10:24" x14ac:dyDescent="0.25">
      <c r="J7464">
        <v>7461</v>
      </c>
      <c r="K7464" s="43">
        <v>0.93056660040367878</v>
      </c>
      <c r="L7464">
        <v>0.61701723687467802</v>
      </c>
      <c r="M7464">
        <v>0.54171881590147297</v>
      </c>
      <c r="N7464" s="44">
        <v>0.65197493800441553</v>
      </c>
      <c r="O7464" s="161"/>
      <c r="P7464" s="162"/>
      <c r="Q7464" s="162"/>
      <c r="R7464" s="163"/>
      <c r="S7464" s="161"/>
      <c r="V7464" s="163"/>
      <c r="W7464" s="164"/>
      <c r="X7464" s="164"/>
    </row>
    <row r="7465" spans="10:24" x14ac:dyDescent="0.25">
      <c r="J7465">
        <v>7462</v>
      </c>
      <c r="K7465" s="43">
        <v>0.88062747584966972</v>
      </c>
      <c r="L7465">
        <v>0.40019907232528218</v>
      </c>
      <c r="M7465">
        <v>0.78983790521443054</v>
      </c>
      <c r="N7465" s="44">
        <v>3.7128196771891053E-2</v>
      </c>
      <c r="O7465" s="161"/>
      <c r="P7465" s="162"/>
      <c r="Q7465" s="162"/>
      <c r="R7465" s="163"/>
      <c r="S7465" s="161"/>
      <c r="V7465" s="163"/>
      <c r="W7465" s="164"/>
      <c r="X7465" s="164"/>
    </row>
    <row r="7466" spans="10:24" x14ac:dyDescent="0.25">
      <c r="J7466">
        <v>7463</v>
      </c>
      <c r="K7466" s="43">
        <v>0.49100311594187906</v>
      </c>
      <c r="L7466">
        <v>0.39144012134432105</v>
      </c>
      <c r="M7466">
        <v>0.73810817060319867</v>
      </c>
      <c r="N7466" s="44">
        <v>7.2587687097770193E-2</v>
      </c>
      <c r="O7466" s="161"/>
      <c r="P7466" s="162"/>
      <c r="Q7466" s="162"/>
      <c r="R7466" s="163"/>
      <c r="S7466" s="161"/>
      <c r="V7466" s="163"/>
      <c r="W7466" s="164"/>
      <c r="X7466" s="164"/>
    </row>
    <row r="7467" spans="10:24" x14ac:dyDescent="0.25">
      <c r="J7467">
        <v>7464</v>
      </c>
      <c r="K7467" s="43">
        <v>1.2421320962155979E-3</v>
      </c>
      <c r="L7467">
        <v>0.65533971229424692</v>
      </c>
      <c r="M7467">
        <v>0.76517483167917821</v>
      </c>
      <c r="N7467" s="44">
        <v>0.66367694782753239</v>
      </c>
      <c r="O7467" s="161"/>
      <c r="P7467" s="162"/>
      <c r="Q7467" s="162"/>
      <c r="R7467" s="163"/>
      <c r="S7467" s="161"/>
      <c r="V7467" s="163"/>
      <c r="W7467" s="164"/>
      <c r="X7467" s="164"/>
    </row>
    <row r="7468" spans="10:24" x14ac:dyDescent="0.25">
      <c r="J7468">
        <v>7465</v>
      </c>
      <c r="K7468" s="43">
        <v>0.97273346464266974</v>
      </c>
      <c r="L7468">
        <v>0.87493235373249767</v>
      </c>
      <c r="M7468">
        <v>0.9319872057801194</v>
      </c>
      <c r="N7468" s="44">
        <v>0.2258041688239707</v>
      </c>
      <c r="O7468" s="161"/>
      <c r="P7468" s="162"/>
      <c r="Q7468" s="162"/>
      <c r="R7468" s="163"/>
      <c r="S7468" s="161"/>
      <c r="V7468" s="163"/>
      <c r="W7468" s="164"/>
      <c r="X7468" s="164"/>
    </row>
    <row r="7469" spans="10:24" x14ac:dyDescent="0.25">
      <c r="J7469">
        <v>7466</v>
      </c>
      <c r="K7469" s="43">
        <v>0.71928208619653289</v>
      </c>
      <c r="L7469">
        <v>0.25851782288362135</v>
      </c>
      <c r="M7469">
        <v>0.82721039535898533</v>
      </c>
      <c r="N7469" s="44">
        <v>0.26598002130898535</v>
      </c>
      <c r="O7469" s="161"/>
      <c r="P7469" s="162"/>
      <c r="Q7469" s="162"/>
      <c r="R7469" s="163"/>
      <c r="S7469" s="161"/>
      <c r="V7469" s="163"/>
      <c r="W7469" s="164"/>
      <c r="X7469" s="164"/>
    </row>
    <row r="7470" spans="10:24" x14ac:dyDescent="0.25">
      <c r="J7470">
        <v>7467</v>
      </c>
      <c r="K7470" s="43">
        <v>0.77038152473736388</v>
      </c>
      <c r="L7470">
        <v>0.18373972804624217</v>
      </c>
      <c r="M7470">
        <v>0.19584850372137297</v>
      </c>
      <c r="N7470" s="44">
        <v>0.1180295669035677</v>
      </c>
      <c r="O7470" s="161"/>
      <c r="P7470" s="162"/>
      <c r="Q7470" s="162"/>
      <c r="R7470" s="163"/>
      <c r="S7470" s="161"/>
      <c r="V7470" s="163"/>
      <c r="W7470" s="164"/>
      <c r="X7470" s="164"/>
    </row>
    <row r="7471" spans="10:24" x14ac:dyDescent="0.25">
      <c r="J7471">
        <v>7468</v>
      </c>
      <c r="K7471" s="43">
        <v>0.51948808219148146</v>
      </c>
      <c r="L7471">
        <v>0.37528151431621259</v>
      </c>
      <c r="M7471">
        <v>0.46659453982809218</v>
      </c>
      <c r="N7471" s="44">
        <v>0.172911873528933</v>
      </c>
      <c r="O7471" s="161"/>
      <c r="P7471" s="162"/>
      <c r="Q7471" s="162"/>
      <c r="R7471" s="163"/>
      <c r="S7471" s="161"/>
      <c r="V7471" s="163"/>
      <c r="W7471" s="164"/>
      <c r="X7471" s="164"/>
    </row>
    <row r="7472" spans="10:24" x14ac:dyDescent="0.25">
      <c r="J7472">
        <v>7469</v>
      </c>
      <c r="K7472" s="43">
        <v>0.59473396260532418</v>
      </c>
      <c r="L7472">
        <v>0.19936423655013102</v>
      </c>
      <c r="M7472">
        <v>0.1081484154367468</v>
      </c>
      <c r="N7472" s="44">
        <v>0.79598313817339628</v>
      </c>
      <c r="O7472" s="161"/>
      <c r="P7472" s="162"/>
      <c r="Q7472" s="162"/>
      <c r="R7472" s="163"/>
      <c r="S7472" s="161"/>
      <c r="V7472" s="163"/>
      <c r="W7472" s="164"/>
      <c r="X7472" s="164"/>
    </row>
    <row r="7473" spans="10:24" x14ac:dyDescent="0.25">
      <c r="J7473">
        <v>7470</v>
      </c>
      <c r="K7473" s="43">
        <v>0.30918727277892522</v>
      </c>
      <c r="L7473">
        <v>0.29425668193623622</v>
      </c>
      <c r="M7473">
        <v>0.26849124619291576</v>
      </c>
      <c r="N7473" s="44">
        <v>0.7717187863414251</v>
      </c>
      <c r="O7473" s="161"/>
      <c r="P7473" s="162"/>
      <c r="Q7473" s="162"/>
      <c r="R7473" s="163"/>
      <c r="S7473" s="161"/>
      <c r="V7473" s="163"/>
      <c r="W7473" s="164"/>
      <c r="X7473" s="164"/>
    </row>
    <row r="7474" spans="10:24" x14ac:dyDescent="0.25">
      <c r="J7474">
        <v>7471</v>
      </c>
      <c r="K7474" s="43">
        <v>0.46327652867056113</v>
      </c>
      <c r="L7474">
        <v>0.92542589826960175</v>
      </c>
      <c r="M7474">
        <v>0.63147356913718766</v>
      </c>
      <c r="N7474" s="44">
        <v>0.11302029275459147</v>
      </c>
      <c r="O7474" s="161"/>
      <c r="P7474" s="162"/>
      <c r="Q7474" s="162"/>
      <c r="R7474" s="163"/>
      <c r="S7474" s="161"/>
      <c r="V7474" s="163"/>
      <c r="W7474" s="164"/>
      <c r="X7474" s="164"/>
    </row>
    <row r="7475" spans="10:24" x14ac:dyDescent="0.25">
      <c r="J7475">
        <v>7472</v>
      </c>
      <c r="K7475" s="43">
        <v>0.72520021527523637</v>
      </c>
      <c r="L7475">
        <v>0.14322042712776661</v>
      </c>
      <c r="M7475">
        <v>0.77400736973041762</v>
      </c>
      <c r="N7475" s="44">
        <v>0.59597888790554632</v>
      </c>
      <c r="O7475" s="161"/>
      <c r="P7475" s="162"/>
      <c r="Q7475" s="162"/>
      <c r="R7475" s="163"/>
      <c r="S7475" s="161"/>
      <c r="V7475" s="163"/>
      <c r="W7475" s="164"/>
      <c r="X7475" s="164"/>
    </row>
    <row r="7476" spans="10:24" x14ac:dyDescent="0.25">
      <c r="J7476">
        <v>7473</v>
      </c>
      <c r="K7476" s="43">
        <v>0.55811518992412146</v>
      </c>
      <c r="L7476">
        <v>0.92240018030288384</v>
      </c>
      <c r="M7476">
        <v>0.14754882601642549</v>
      </c>
      <c r="N7476" s="44">
        <v>0.34458847022909889</v>
      </c>
      <c r="O7476" s="161"/>
      <c r="P7476" s="162"/>
      <c r="Q7476" s="162"/>
      <c r="R7476" s="163"/>
      <c r="S7476" s="161"/>
      <c r="V7476" s="163"/>
      <c r="W7476" s="164"/>
      <c r="X7476" s="164"/>
    </row>
    <row r="7477" spans="10:24" x14ac:dyDescent="0.25">
      <c r="J7477">
        <v>7474</v>
      </c>
      <c r="K7477" s="43">
        <v>0.63190208814967708</v>
      </c>
      <c r="L7477">
        <v>0.25620678547998788</v>
      </c>
      <c r="M7477">
        <v>0.47874075486571666</v>
      </c>
      <c r="N7477" s="44">
        <v>0.77059471612221808</v>
      </c>
      <c r="O7477" s="161"/>
      <c r="P7477" s="162"/>
      <c r="Q7477" s="162"/>
      <c r="R7477" s="163"/>
      <c r="S7477" s="161"/>
      <c r="V7477" s="163"/>
      <c r="W7477" s="164"/>
      <c r="X7477" s="164"/>
    </row>
    <row r="7478" spans="10:24" x14ac:dyDescent="0.25">
      <c r="J7478">
        <v>7475</v>
      </c>
      <c r="K7478" s="43">
        <v>0.49233072461306382</v>
      </c>
      <c r="L7478">
        <v>0.97765680298279689</v>
      </c>
      <c r="M7478">
        <v>0.80044485170473667</v>
      </c>
      <c r="N7478" s="44">
        <v>0.18810663248892523</v>
      </c>
      <c r="O7478" s="161"/>
      <c r="P7478" s="162"/>
      <c r="Q7478" s="162"/>
      <c r="R7478" s="163"/>
      <c r="S7478" s="161"/>
      <c r="V7478" s="163"/>
      <c r="W7478" s="164"/>
      <c r="X7478" s="164"/>
    </row>
    <row r="7479" spans="10:24" x14ac:dyDescent="0.25">
      <c r="J7479">
        <v>7476</v>
      </c>
      <c r="K7479" s="43">
        <v>0.73069872476606534</v>
      </c>
      <c r="L7479">
        <v>0.83015530099792156</v>
      </c>
      <c r="M7479">
        <v>0.36451419306955368</v>
      </c>
      <c r="N7479" s="44">
        <v>0.72038782379468613</v>
      </c>
      <c r="O7479" s="161"/>
      <c r="P7479" s="162"/>
      <c r="Q7479" s="162"/>
      <c r="R7479" s="163"/>
      <c r="S7479" s="161"/>
      <c r="V7479" s="163"/>
      <c r="W7479" s="164"/>
      <c r="X7479" s="164"/>
    </row>
    <row r="7480" spans="10:24" x14ac:dyDescent="0.25">
      <c r="J7480">
        <v>7477</v>
      </c>
      <c r="K7480" s="43">
        <v>0.1700109011103873</v>
      </c>
      <c r="L7480">
        <v>0.31241362709415932</v>
      </c>
      <c r="M7480">
        <v>0.67288345589915133</v>
      </c>
      <c r="N7480" s="44">
        <v>0.93171980832348977</v>
      </c>
      <c r="O7480" s="161"/>
      <c r="P7480" s="162"/>
      <c r="Q7480" s="162"/>
      <c r="R7480" s="163"/>
      <c r="S7480" s="161"/>
      <c r="V7480" s="163"/>
      <c r="W7480" s="164"/>
      <c r="X7480" s="164"/>
    </row>
    <row r="7481" spans="10:24" x14ac:dyDescent="0.25">
      <c r="J7481">
        <v>7478</v>
      </c>
      <c r="K7481" s="43">
        <v>0.84415852364789812</v>
      </c>
      <c r="L7481">
        <v>0.15690748419834355</v>
      </c>
      <c r="M7481">
        <v>0.24379771471666212</v>
      </c>
      <c r="N7481" s="44">
        <v>0.70047483273982036</v>
      </c>
      <c r="O7481" s="161"/>
      <c r="P7481" s="162"/>
      <c r="Q7481" s="162"/>
      <c r="R7481" s="163"/>
      <c r="S7481" s="161"/>
      <c r="V7481" s="163"/>
      <c r="W7481" s="164"/>
      <c r="X7481" s="164"/>
    </row>
    <row r="7482" spans="10:24" x14ac:dyDescent="0.25">
      <c r="J7482">
        <v>7479</v>
      </c>
      <c r="K7482" s="43">
        <v>0.97096429737441559</v>
      </c>
      <c r="L7482">
        <v>0.35496622760386065</v>
      </c>
      <c r="M7482">
        <v>0.69022287055072651</v>
      </c>
      <c r="N7482" s="44">
        <v>3.0458467573124093E-2</v>
      </c>
      <c r="O7482" s="161"/>
      <c r="P7482" s="162"/>
      <c r="Q7482" s="162"/>
      <c r="R7482" s="163"/>
      <c r="S7482" s="161"/>
      <c r="V7482" s="163"/>
      <c r="W7482" s="164"/>
      <c r="X7482" s="164"/>
    </row>
    <row r="7483" spans="10:24" x14ac:dyDescent="0.25">
      <c r="J7483">
        <v>7480</v>
      </c>
      <c r="K7483" s="43">
        <v>0.36445200966057489</v>
      </c>
      <c r="L7483">
        <v>0.82696094624574734</v>
      </c>
      <c r="M7483">
        <v>0.34722424214173253</v>
      </c>
      <c r="N7483" s="44">
        <v>0.46637233822141821</v>
      </c>
      <c r="O7483" s="161"/>
      <c r="P7483" s="162"/>
      <c r="Q7483" s="162"/>
      <c r="R7483" s="163"/>
      <c r="S7483" s="161"/>
      <c r="V7483" s="163"/>
      <c r="W7483" s="164"/>
      <c r="X7483" s="164"/>
    </row>
    <row r="7484" spans="10:24" x14ac:dyDescent="0.25">
      <c r="J7484">
        <v>7481</v>
      </c>
      <c r="K7484" s="43">
        <v>0.41375958300150339</v>
      </c>
      <c r="L7484">
        <v>0.78305037555517809</v>
      </c>
      <c r="M7484">
        <v>0.49228545088340847</v>
      </c>
      <c r="N7484" s="44">
        <v>0.95986829671640728</v>
      </c>
      <c r="O7484" s="161"/>
      <c r="P7484" s="162"/>
      <c r="Q7484" s="162"/>
      <c r="R7484" s="163"/>
      <c r="S7484" s="161"/>
      <c r="V7484" s="163"/>
      <c r="W7484" s="164"/>
      <c r="X7484" s="164"/>
    </row>
    <row r="7485" spans="10:24" x14ac:dyDescent="0.25">
      <c r="J7485">
        <v>7482</v>
      </c>
      <c r="K7485" s="43">
        <v>2.7687187585064943E-2</v>
      </c>
      <c r="L7485">
        <v>7.5956655375950755E-2</v>
      </c>
      <c r="M7485">
        <v>0.13908862729733895</v>
      </c>
      <c r="N7485" s="44">
        <v>0.24007630323353812</v>
      </c>
      <c r="O7485" s="161"/>
      <c r="P7485" s="162"/>
      <c r="Q7485" s="162"/>
      <c r="R7485" s="163"/>
      <c r="S7485" s="161"/>
      <c r="V7485" s="163"/>
      <c r="W7485" s="164"/>
      <c r="X7485" s="164"/>
    </row>
    <row r="7486" spans="10:24" x14ac:dyDescent="0.25">
      <c r="J7486">
        <v>7483</v>
      </c>
      <c r="K7486" s="43">
        <v>0.31350415344459537</v>
      </c>
      <c r="L7486">
        <v>0.78197009805713291</v>
      </c>
      <c r="M7486">
        <v>0.29951323558692944</v>
      </c>
      <c r="N7486" s="44">
        <v>1.6416977903644714E-2</v>
      </c>
      <c r="O7486" s="161"/>
      <c r="P7486" s="162"/>
      <c r="Q7486" s="162"/>
      <c r="R7486" s="163"/>
      <c r="S7486" s="161"/>
      <c r="V7486" s="163"/>
      <c r="W7486" s="164"/>
      <c r="X7486" s="164"/>
    </row>
    <row r="7487" spans="10:24" x14ac:dyDescent="0.25">
      <c r="J7487">
        <v>7484</v>
      </c>
      <c r="K7487" s="43">
        <v>0.87482809245422066</v>
      </c>
      <c r="L7487">
        <v>0.6187527634340011</v>
      </c>
      <c r="M7487">
        <v>0.31025016333138478</v>
      </c>
      <c r="N7487" s="44">
        <v>0.87881963539936125</v>
      </c>
      <c r="O7487" s="161"/>
      <c r="P7487" s="162"/>
      <c r="Q7487" s="162"/>
      <c r="R7487" s="163"/>
      <c r="S7487" s="161"/>
      <c r="V7487" s="163"/>
      <c r="W7487" s="164"/>
      <c r="X7487" s="164"/>
    </row>
    <row r="7488" spans="10:24" x14ac:dyDescent="0.25">
      <c r="J7488">
        <v>7485</v>
      </c>
      <c r="K7488" s="43">
        <v>0.58245897320302431</v>
      </c>
      <c r="L7488">
        <v>0.67769428018335576</v>
      </c>
      <c r="M7488">
        <v>0.92068616021869287</v>
      </c>
      <c r="N7488" s="44">
        <v>0.91128105314857555</v>
      </c>
      <c r="O7488" s="161"/>
      <c r="P7488" s="162"/>
      <c r="Q7488" s="162"/>
      <c r="R7488" s="163"/>
      <c r="S7488" s="161"/>
      <c r="V7488" s="163"/>
      <c r="W7488" s="164"/>
      <c r="X7488" s="164"/>
    </row>
    <row r="7489" spans="10:24" x14ac:dyDescent="0.25">
      <c r="J7489">
        <v>7486</v>
      </c>
      <c r="K7489" s="43">
        <v>0.91722642835958235</v>
      </c>
      <c r="L7489">
        <v>0.53967745052687588</v>
      </c>
      <c r="M7489">
        <v>0.20821620167273158</v>
      </c>
      <c r="N7489" s="44">
        <v>0.80152700263699761</v>
      </c>
      <c r="O7489" s="161"/>
      <c r="P7489" s="162"/>
      <c r="Q7489" s="162"/>
      <c r="R7489" s="163"/>
      <c r="S7489" s="161"/>
      <c r="V7489" s="163"/>
      <c r="W7489" s="164"/>
      <c r="X7489" s="164"/>
    </row>
    <row r="7490" spans="10:24" x14ac:dyDescent="0.25">
      <c r="J7490">
        <v>7487</v>
      </c>
      <c r="K7490" s="43">
        <v>0.50929354883637967</v>
      </c>
      <c r="L7490">
        <v>0.51297514069790207</v>
      </c>
      <c r="M7490">
        <v>0.31509354328355288</v>
      </c>
      <c r="N7490" s="44">
        <v>0.66545670636593213</v>
      </c>
      <c r="O7490" s="161"/>
      <c r="P7490" s="162"/>
      <c r="Q7490" s="162"/>
      <c r="R7490" s="163"/>
      <c r="S7490" s="161"/>
      <c r="V7490" s="163"/>
      <c r="W7490" s="164"/>
      <c r="X7490" s="164"/>
    </row>
    <row r="7491" spans="10:24" x14ac:dyDescent="0.25">
      <c r="J7491">
        <v>7488</v>
      </c>
      <c r="K7491" s="43">
        <v>0.82820287820314198</v>
      </c>
      <c r="L7491">
        <v>0.5828042397062434</v>
      </c>
      <c r="M7491">
        <v>0.38424877857552842</v>
      </c>
      <c r="N7491" s="44">
        <v>0.25434200595843737</v>
      </c>
      <c r="O7491" s="161"/>
      <c r="P7491" s="162"/>
      <c r="Q7491" s="162"/>
      <c r="R7491" s="163"/>
      <c r="S7491" s="161"/>
      <c r="V7491" s="163"/>
      <c r="W7491" s="164"/>
      <c r="X7491" s="164"/>
    </row>
    <row r="7492" spans="10:24" x14ac:dyDescent="0.25">
      <c r="J7492">
        <v>7489</v>
      </c>
      <c r="K7492" s="43">
        <v>0.51889949505869382</v>
      </c>
      <c r="L7492">
        <v>0.78543083144143289</v>
      </c>
      <c r="M7492">
        <v>0.57737838985480627</v>
      </c>
      <c r="N7492" s="44">
        <v>3.4467156023070711E-2</v>
      </c>
      <c r="O7492" s="161"/>
      <c r="P7492" s="162"/>
      <c r="Q7492" s="162"/>
      <c r="R7492" s="163"/>
      <c r="S7492" s="161"/>
      <c r="V7492" s="163"/>
      <c r="W7492" s="164"/>
      <c r="X7492" s="164"/>
    </row>
    <row r="7493" spans="10:24" x14ac:dyDescent="0.25">
      <c r="J7493">
        <v>7490</v>
      </c>
      <c r="K7493" s="43">
        <v>0.16789221010379818</v>
      </c>
      <c r="L7493">
        <v>0.46312447848742022</v>
      </c>
      <c r="M7493">
        <v>2.2995702245416583E-2</v>
      </c>
      <c r="N7493" s="44">
        <v>0.71926041423668485</v>
      </c>
      <c r="O7493" s="161"/>
      <c r="P7493" s="162"/>
      <c r="Q7493" s="162"/>
      <c r="R7493" s="163"/>
      <c r="S7493" s="161"/>
      <c r="V7493" s="163"/>
      <c r="W7493" s="164"/>
      <c r="X7493" s="164"/>
    </row>
    <row r="7494" spans="10:24" x14ac:dyDescent="0.25">
      <c r="J7494">
        <v>7491</v>
      </c>
      <c r="K7494" s="43">
        <v>0.33654967853462103</v>
      </c>
      <c r="L7494">
        <v>0.32153455512577567</v>
      </c>
      <c r="M7494">
        <v>0.96269253196538107</v>
      </c>
      <c r="N7494" s="44">
        <v>0.9073794503521585</v>
      </c>
      <c r="O7494" s="161"/>
      <c r="P7494" s="162"/>
      <c r="Q7494" s="162"/>
      <c r="R7494" s="163"/>
      <c r="S7494" s="161"/>
      <c r="V7494" s="163"/>
      <c r="W7494" s="164"/>
      <c r="X7494" s="164"/>
    </row>
    <row r="7495" spans="10:24" x14ac:dyDescent="0.25">
      <c r="J7495">
        <v>7492</v>
      </c>
      <c r="K7495" s="43">
        <v>0.84885280682010666</v>
      </c>
      <c r="L7495">
        <v>0.64093128987490855</v>
      </c>
      <c r="M7495">
        <v>0.88563685990478036</v>
      </c>
      <c r="N7495" s="44">
        <v>0.96959447678098365</v>
      </c>
      <c r="O7495" s="161"/>
      <c r="P7495" s="162"/>
      <c r="Q7495" s="162"/>
      <c r="R7495" s="163"/>
      <c r="S7495" s="161"/>
      <c r="V7495" s="163"/>
      <c r="W7495" s="164"/>
      <c r="X7495" s="164"/>
    </row>
    <row r="7496" spans="10:24" x14ac:dyDescent="0.25">
      <c r="J7496">
        <v>7493</v>
      </c>
      <c r="K7496" s="43">
        <v>0.43250547397705041</v>
      </c>
      <c r="L7496">
        <v>0.69763194840161613</v>
      </c>
      <c r="M7496">
        <v>0.56317470823543203</v>
      </c>
      <c r="N7496" s="44">
        <v>0.48610040604914029</v>
      </c>
      <c r="O7496" s="161"/>
      <c r="P7496" s="162"/>
      <c r="Q7496" s="162"/>
      <c r="R7496" s="163"/>
      <c r="S7496" s="161"/>
      <c r="V7496" s="163"/>
      <c r="W7496" s="164"/>
      <c r="X7496" s="164"/>
    </row>
    <row r="7497" spans="10:24" x14ac:dyDescent="0.25">
      <c r="J7497">
        <v>7494</v>
      </c>
      <c r="K7497" s="43">
        <v>0.66096984268189007</v>
      </c>
      <c r="L7497">
        <v>0.17753181692515052</v>
      </c>
      <c r="M7497">
        <v>0.7638202633302873</v>
      </c>
      <c r="N7497" s="44">
        <v>0.3011759251528584</v>
      </c>
      <c r="O7497" s="161"/>
      <c r="P7497" s="162"/>
      <c r="Q7497" s="162"/>
      <c r="R7497" s="163"/>
      <c r="S7497" s="161"/>
      <c r="V7497" s="163"/>
      <c r="W7497" s="164"/>
      <c r="X7497" s="164"/>
    </row>
    <row r="7498" spans="10:24" x14ac:dyDescent="0.25">
      <c r="J7498">
        <v>7495</v>
      </c>
      <c r="K7498" s="43">
        <v>6.886241569690299E-2</v>
      </c>
      <c r="L7498">
        <v>0.49390646757612655</v>
      </c>
      <c r="M7498">
        <v>0.60312143015535868</v>
      </c>
      <c r="N7498" s="44">
        <v>0.81873032764680043</v>
      </c>
      <c r="O7498" s="161"/>
      <c r="P7498" s="162"/>
      <c r="Q7498" s="162"/>
      <c r="R7498" s="163"/>
      <c r="S7498" s="161"/>
      <c r="V7498" s="163"/>
      <c r="W7498" s="164"/>
      <c r="X7498" s="164"/>
    </row>
    <row r="7499" spans="10:24" x14ac:dyDescent="0.25">
      <c r="J7499">
        <v>7496</v>
      </c>
      <c r="K7499" s="43">
        <v>0.57698217384651163</v>
      </c>
      <c r="L7499">
        <v>0.59106075819165782</v>
      </c>
      <c r="M7499">
        <v>0.37127604177052098</v>
      </c>
      <c r="N7499" s="44">
        <v>0.99220139577101829</v>
      </c>
      <c r="O7499" s="161"/>
      <c r="P7499" s="162"/>
      <c r="Q7499" s="162"/>
      <c r="R7499" s="163"/>
      <c r="S7499" s="161"/>
      <c r="V7499" s="163"/>
      <c r="W7499" s="164"/>
      <c r="X7499" s="164"/>
    </row>
    <row r="7500" spans="10:24" x14ac:dyDescent="0.25">
      <c r="J7500">
        <v>7497</v>
      </c>
      <c r="K7500" s="43">
        <v>0.72382488745024676</v>
      </c>
      <c r="L7500">
        <v>0.20221889732599307</v>
      </c>
      <c r="M7500">
        <v>0.93641657998895844</v>
      </c>
      <c r="N7500" s="44">
        <v>0.13449548021908997</v>
      </c>
      <c r="O7500" s="161"/>
      <c r="P7500" s="162"/>
      <c r="Q7500" s="162"/>
      <c r="R7500" s="163"/>
      <c r="S7500" s="161"/>
      <c r="V7500" s="163"/>
      <c r="W7500" s="164"/>
      <c r="X7500" s="164"/>
    </row>
    <row r="7501" spans="10:24" x14ac:dyDescent="0.25">
      <c r="J7501">
        <v>7498</v>
      </c>
      <c r="K7501" s="43">
        <v>0.38189719924327747</v>
      </c>
      <c r="L7501">
        <v>0.48773865691444962</v>
      </c>
      <c r="M7501">
        <v>0.37327349868152593</v>
      </c>
      <c r="N7501" s="44">
        <v>0.36216934869772699</v>
      </c>
      <c r="O7501" s="161"/>
      <c r="P7501" s="162"/>
      <c r="Q7501" s="162"/>
      <c r="R7501" s="163"/>
      <c r="S7501" s="161"/>
      <c r="V7501" s="163"/>
      <c r="W7501" s="164"/>
      <c r="X7501" s="164"/>
    </row>
    <row r="7502" spans="10:24" x14ac:dyDescent="0.25">
      <c r="J7502">
        <v>7499</v>
      </c>
      <c r="K7502" s="43">
        <v>0.42303832335439995</v>
      </c>
      <c r="L7502">
        <v>0.38134978706604905</v>
      </c>
      <c r="M7502">
        <v>0.86889640045923211</v>
      </c>
      <c r="N7502" s="44">
        <v>0.38491294542500798</v>
      </c>
      <c r="O7502" s="161"/>
      <c r="P7502" s="162"/>
      <c r="Q7502" s="162"/>
      <c r="R7502" s="163"/>
      <c r="S7502" s="161"/>
      <c r="V7502" s="163"/>
      <c r="W7502" s="164"/>
      <c r="X7502" s="164"/>
    </row>
    <row r="7503" spans="10:24" x14ac:dyDescent="0.25">
      <c r="J7503">
        <v>7500</v>
      </c>
      <c r="K7503" s="43">
        <v>0.78051876822128552</v>
      </c>
      <c r="L7503">
        <v>0.54541826900751911</v>
      </c>
      <c r="M7503">
        <v>0.79666288152343445</v>
      </c>
      <c r="N7503" s="44">
        <v>0.61436734499573731</v>
      </c>
      <c r="O7503" s="161"/>
      <c r="P7503" s="162"/>
      <c r="Q7503" s="162"/>
      <c r="R7503" s="163"/>
      <c r="S7503" s="161"/>
      <c r="V7503" s="163"/>
      <c r="W7503" s="164"/>
      <c r="X7503" s="164"/>
    </row>
    <row r="7504" spans="10:24" x14ac:dyDescent="0.25">
      <c r="J7504">
        <v>7501</v>
      </c>
      <c r="K7504" s="43">
        <v>0.51631005894180915</v>
      </c>
      <c r="L7504">
        <v>0.88085901740826889</v>
      </c>
      <c r="M7504">
        <v>0.6803645981329759</v>
      </c>
      <c r="N7504" s="44">
        <v>0.26496275326141772</v>
      </c>
      <c r="O7504" s="161"/>
      <c r="P7504" s="162"/>
      <c r="Q7504" s="162"/>
      <c r="R7504" s="163"/>
      <c r="S7504" s="161"/>
      <c r="V7504" s="163"/>
      <c r="W7504" s="164"/>
      <c r="X7504" s="164"/>
    </row>
    <row r="7505" spans="10:24" x14ac:dyDescent="0.25">
      <c r="J7505">
        <v>7502</v>
      </c>
      <c r="K7505" s="43">
        <v>0.91676010457834822</v>
      </c>
      <c r="L7505">
        <v>0.57239693159354488</v>
      </c>
      <c r="M7505">
        <v>0.6057560405231639</v>
      </c>
      <c r="N7505" s="44">
        <v>0.11377394713899602</v>
      </c>
      <c r="O7505" s="161"/>
      <c r="P7505" s="162"/>
      <c r="Q7505" s="162"/>
      <c r="R7505" s="163"/>
      <c r="S7505" s="161"/>
      <c r="V7505" s="163"/>
      <c r="W7505" s="164"/>
      <c r="X7505" s="164"/>
    </row>
    <row r="7506" spans="10:24" x14ac:dyDescent="0.25">
      <c r="J7506">
        <v>7503</v>
      </c>
      <c r="K7506" s="43">
        <v>0.61763065409458806</v>
      </c>
      <c r="L7506">
        <v>0.9211917434656185</v>
      </c>
      <c r="M7506">
        <v>0.80440481440303402</v>
      </c>
      <c r="N7506" s="44">
        <v>0.73794301109685922</v>
      </c>
      <c r="O7506" s="161"/>
      <c r="P7506" s="162"/>
      <c r="Q7506" s="162"/>
      <c r="R7506" s="163"/>
      <c r="S7506" s="161"/>
      <c r="V7506" s="163"/>
      <c r="W7506" s="164"/>
      <c r="X7506" s="164"/>
    </row>
    <row r="7507" spans="10:24" x14ac:dyDescent="0.25">
      <c r="J7507">
        <v>7504</v>
      </c>
      <c r="K7507" s="43">
        <v>0.62501137250004268</v>
      </c>
      <c r="L7507">
        <v>0.56426318552700383</v>
      </c>
      <c r="M7507">
        <v>0.78796850935739526</v>
      </c>
      <c r="N7507" s="44">
        <v>0.10981413859145883</v>
      </c>
      <c r="O7507" s="161"/>
      <c r="P7507" s="162"/>
      <c r="Q7507" s="162"/>
      <c r="R7507" s="163"/>
      <c r="S7507" s="161"/>
      <c r="V7507" s="163"/>
      <c r="W7507" s="164"/>
      <c r="X7507" s="164"/>
    </row>
    <row r="7508" spans="10:24" x14ac:dyDescent="0.25">
      <c r="J7508">
        <v>7505</v>
      </c>
      <c r="K7508" s="43">
        <v>0.69671875989639498</v>
      </c>
      <c r="L7508">
        <v>0.30075746159272543</v>
      </c>
      <c r="M7508">
        <v>0.14689121965881358</v>
      </c>
      <c r="N7508" s="44">
        <v>0.90456104956332062</v>
      </c>
      <c r="O7508" s="161"/>
      <c r="P7508" s="162"/>
      <c r="Q7508" s="162"/>
      <c r="R7508" s="163"/>
      <c r="S7508" s="161"/>
      <c r="V7508" s="163"/>
      <c r="W7508" s="164"/>
      <c r="X7508" s="164"/>
    </row>
    <row r="7509" spans="10:24" x14ac:dyDescent="0.25">
      <c r="J7509">
        <v>7506</v>
      </c>
      <c r="K7509" s="43">
        <v>0.99869990418539667</v>
      </c>
      <c r="L7509">
        <v>0.63060010728638882</v>
      </c>
      <c r="M7509">
        <v>0.4201450125626397</v>
      </c>
      <c r="N7509" s="44">
        <v>0.48853732890726087</v>
      </c>
      <c r="O7509" s="161"/>
      <c r="P7509" s="162"/>
      <c r="Q7509" s="162"/>
      <c r="R7509" s="163"/>
      <c r="S7509" s="161"/>
      <c r="V7509" s="163"/>
      <c r="W7509" s="164"/>
      <c r="X7509" s="164"/>
    </row>
    <row r="7510" spans="10:24" x14ac:dyDescent="0.25">
      <c r="J7510">
        <v>7507</v>
      </c>
      <c r="K7510" s="43">
        <v>8.0302378956886966E-2</v>
      </c>
      <c r="L7510">
        <v>0.68951091437008516</v>
      </c>
      <c r="M7510">
        <v>4.9562346801597434E-2</v>
      </c>
      <c r="N7510" s="44">
        <v>5.232779295515011E-2</v>
      </c>
      <c r="O7510" s="161"/>
      <c r="P7510" s="162"/>
      <c r="Q7510" s="162"/>
      <c r="R7510" s="163"/>
      <c r="S7510" s="161"/>
      <c r="V7510" s="163"/>
      <c r="W7510" s="164"/>
      <c r="X7510" s="164"/>
    </row>
    <row r="7511" spans="10:24" x14ac:dyDescent="0.25">
      <c r="J7511">
        <v>7508</v>
      </c>
      <c r="K7511" s="43">
        <v>0.9487706259225448</v>
      </c>
      <c r="L7511">
        <v>0.97481814444870452</v>
      </c>
      <c r="M7511">
        <v>0.26269140926092716</v>
      </c>
      <c r="N7511" s="44">
        <v>0.72860690148432217</v>
      </c>
      <c r="O7511" s="161"/>
      <c r="P7511" s="162"/>
      <c r="Q7511" s="162"/>
      <c r="R7511" s="163"/>
      <c r="S7511" s="161"/>
      <c r="V7511" s="163"/>
      <c r="W7511" s="164"/>
      <c r="X7511" s="164"/>
    </row>
    <row r="7512" spans="10:24" x14ac:dyDescent="0.25">
      <c r="J7512">
        <v>7509</v>
      </c>
      <c r="K7512" s="43">
        <v>0.81700899214141487</v>
      </c>
      <c r="L7512">
        <v>0.9714113520050256</v>
      </c>
      <c r="M7512">
        <v>0.44649616082850874</v>
      </c>
      <c r="N7512" s="44">
        <v>0.54441940126430843</v>
      </c>
      <c r="O7512" s="161"/>
      <c r="P7512" s="162"/>
      <c r="Q7512" s="162"/>
      <c r="R7512" s="163"/>
      <c r="S7512" s="161"/>
      <c r="V7512" s="163"/>
      <c r="W7512" s="164"/>
      <c r="X7512" s="164"/>
    </row>
    <row r="7513" spans="10:24" x14ac:dyDescent="0.25">
      <c r="J7513">
        <v>7510</v>
      </c>
      <c r="K7513" s="43">
        <v>0.67287610603565395</v>
      </c>
      <c r="L7513">
        <v>0.63008062050929448</v>
      </c>
      <c r="M7513">
        <v>0.8880996140408286</v>
      </c>
      <c r="N7513" s="44">
        <v>0.44772432002191487</v>
      </c>
      <c r="O7513" s="161"/>
      <c r="P7513" s="162"/>
      <c r="Q7513" s="162"/>
      <c r="R7513" s="163"/>
      <c r="S7513" s="161"/>
      <c r="V7513" s="163"/>
      <c r="W7513" s="164"/>
      <c r="X7513" s="164"/>
    </row>
    <row r="7514" spans="10:24" x14ac:dyDescent="0.25">
      <c r="J7514">
        <v>7511</v>
      </c>
      <c r="K7514" s="43">
        <v>0.86417781100082414</v>
      </c>
      <c r="L7514">
        <v>6.1395142645536027E-2</v>
      </c>
      <c r="M7514">
        <v>0.22836162034003515</v>
      </c>
      <c r="N7514" s="44">
        <v>0.11928560791206333</v>
      </c>
      <c r="O7514" s="161"/>
      <c r="P7514" s="162"/>
      <c r="Q7514" s="162"/>
      <c r="R7514" s="163"/>
      <c r="S7514" s="161"/>
      <c r="V7514" s="163"/>
      <c r="W7514" s="164"/>
      <c r="X7514" s="164"/>
    </row>
    <row r="7515" spans="10:24" x14ac:dyDescent="0.25">
      <c r="J7515">
        <v>7512</v>
      </c>
      <c r="K7515" s="43">
        <v>0.3512245655746038</v>
      </c>
      <c r="L7515">
        <v>0.22206604780040784</v>
      </c>
      <c r="M7515">
        <v>0.80042869161293939</v>
      </c>
      <c r="N7515" s="44">
        <v>0.86126847212444779</v>
      </c>
      <c r="O7515" s="161"/>
      <c r="P7515" s="162"/>
      <c r="Q7515" s="162"/>
      <c r="R7515" s="163"/>
      <c r="S7515" s="161"/>
      <c r="V7515" s="163"/>
      <c r="W7515" s="164"/>
      <c r="X7515" s="164"/>
    </row>
    <row r="7516" spans="10:24" x14ac:dyDescent="0.25">
      <c r="J7516">
        <v>7513</v>
      </c>
      <c r="K7516" s="43">
        <v>0.86174246121968123</v>
      </c>
      <c r="L7516">
        <v>0.532947943913746</v>
      </c>
      <c r="M7516">
        <v>0.15987975558481804</v>
      </c>
      <c r="N7516" s="44">
        <v>3.9605070296605538E-3</v>
      </c>
      <c r="O7516" s="161"/>
      <c r="P7516" s="162"/>
      <c r="Q7516" s="162"/>
      <c r="R7516" s="163"/>
      <c r="S7516" s="161"/>
      <c r="V7516" s="163"/>
      <c r="W7516" s="164"/>
      <c r="X7516" s="164"/>
    </row>
    <row r="7517" spans="10:24" x14ac:dyDescent="0.25">
      <c r="J7517">
        <v>7514</v>
      </c>
      <c r="K7517" s="43">
        <v>0.53877358721490387</v>
      </c>
      <c r="L7517">
        <v>0.31797836664086809</v>
      </c>
      <c r="M7517">
        <v>0.10537756814826438</v>
      </c>
      <c r="N7517" s="44">
        <v>7.2251178586394293E-2</v>
      </c>
      <c r="O7517" s="161"/>
      <c r="P7517" s="162"/>
      <c r="Q7517" s="162"/>
      <c r="R7517" s="163"/>
      <c r="S7517" s="161"/>
      <c r="V7517" s="163"/>
      <c r="W7517" s="164"/>
      <c r="X7517" s="164"/>
    </row>
    <row r="7518" spans="10:24" x14ac:dyDescent="0.25">
      <c r="J7518">
        <v>7515</v>
      </c>
      <c r="K7518" s="43">
        <v>0.17760245145610853</v>
      </c>
      <c r="L7518">
        <v>0.49682453113385927</v>
      </c>
      <c r="M7518">
        <v>0.5056540686530937</v>
      </c>
      <c r="N7518" s="44">
        <v>0.43915017272529044</v>
      </c>
      <c r="O7518" s="161"/>
      <c r="P7518" s="162"/>
      <c r="Q7518" s="162"/>
      <c r="R7518" s="163"/>
      <c r="S7518" s="161"/>
      <c r="V7518" s="163"/>
      <c r="W7518" s="164"/>
      <c r="X7518" s="164"/>
    </row>
    <row r="7519" spans="10:24" x14ac:dyDescent="0.25">
      <c r="J7519">
        <v>7516</v>
      </c>
      <c r="K7519" s="43">
        <v>0.59628030459151582</v>
      </c>
      <c r="L7519">
        <v>0.67256470633221577</v>
      </c>
      <c r="M7519">
        <v>4.1437197147876859E-2</v>
      </c>
      <c r="N7519" s="44">
        <v>0.82670583454371005</v>
      </c>
      <c r="O7519" s="161"/>
      <c r="P7519" s="162"/>
      <c r="Q7519" s="162"/>
      <c r="R7519" s="163"/>
      <c r="S7519" s="161"/>
      <c r="V7519" s="163"/>
      <c r="W7519" s="164"/>
      <c r="X7519" s="164"/>
    </row>
    <row r="7520" spans="10:24" x14ac:dyDescent="0.25">
      <c r="J7520">
        <v>7517</v>
      </c>
      <c r="K7520" s="43">
        <v>9.547187987808492E-2</v>
      </c>
      <c r="L7520">
        <v>0.58294217462488707</v>
      </c>
      <c r="M7520">
        <v>0.22929564196421481</v>
      </c>
      <c r="N7520" s="44">
        <v>0.52584822665774089</v>
      </c>
      <c r="O7520" s="161"/>
      <c r="P7520" s="162"/>
      <c r="Q7520" s="162"/>
      <c r="R7520" s="163"/>
      <c r="S7520" s="161"/>
      <c r="V7520" s="163"/>
      <c r="W7520" s="164"/>
      <c r="X7520" s="164"/>
    </row>
    <row r="7521" spans="10:24" x14ac:dyDescent="0.25">
      <c r="J7521">
        <v>7518</v>
      </c>
      <c r="K7521" s="43">
        <v>0.48997901371042352</v>
      </c>
      <c r="L7521">
        <v>0.3240591859549552</v>
      </c>
      <c r="M7521">
        <v>0.34656923069863055</v>
      </c>
      <c r="N7521" s="44">
        <v>0.35416093384425995</v>
      </c>
      <c r="O7521" s="161"/>
      <c r="P7521" s="162"/>
      <c r="Q7521" s="162"/>
      <c r="R7521" s="163"/>
      <c r="S7521" s="161"/>
      <c r="V7521" s="163"/>
      <c r="W7521" s="164"/>
      <c r="X7521" s="164"/>
    </row>
    <row r="7522" spans="10:24" x14ac:dyDescent="0.25">
      <c r="J7522">
        <v>7519</v>
      </c>
      <c r="K7522" s="43">
        <v>0.39872555864553183</v>
      </c>
      <c r="L7522">
        <v>2.1425796469963676E-2</v>
      </c>
      <c r="M7522">
        <v>0.60831064282059188</v>
      </c>
      <c r="N7522" s="44">
        <v>0.74874498917998045</v>
      </c>
      <c r="O7522" s="161"/>
      <c r="P7522" s="162"/>
      <c r="Q7522" s="162"/>
      <c r="R7522" s="163"/>
      <c r="S7522" s="161"/>
      <c r="V7522" s="163"/>
      <c r="W7522" s="164"/>
      <c r="X7522" s="164"/>
    </row>
    <row r="7523" spans="10:24" x14ac:dyDescent="0.25">
      <c r="J7523">
        <v>7520</v>
      </c>
      <c r="K7523" s="43">
        <v>0.90934538570063195</v>
      </c>
      <c r="L7523">
        <v>0.63296289406368544</v>
      </c>
      <c r="M7523">
        <v>0.98047149907157993</v>
      </c>
      <c r="N7523" s="44">
        <v>0.5704499094313995</v>
      </c>
      <c r="O7523" s="161"/>
      <c r="P7523" s="162"/>
      <c r="Q7523" s="162"/>
      <c r="R7523" s="163"/>
      <c r="S7523" s="161"/>
      <c r="V7523" s="163"/>
      <c r="W7523" s="164"/>
      <c r="X7523" s="164"/>
    </row>
    <row r="7524" spans="10:24" x14ac:dyDescent="0.25">
      <c r="J7524">
        <v>7521</v>
      </c>
      <c r="K7524" s="43">
        <v>0.86845122997507629</v>
      </c>
      <c r="L7524">
        <v>0.42659136955018628</v>
      </c>
      <c r="M7524">
        <v>0.269312668831997</v>
      </c>
      <c r="N7524" s="44">
        <v>0.49945556215007125</v>
      </c>
      <c r="O7524" s="161"/>
      <c r="P7524" s="162"/>
      <c r="Q7524" s="162"/>
      <c r="R7524" s="163"/>
      <c r="S7524" s="161"/>
      <c r="V7524" s="163"/>
      <c r="W7524" s="164"/>
      <c r="X7524" s="164"/>
    </row>
    <row r="7525" spans="10:24" x14ac:dyDescent="0.25">
      <c r="J7525">
        <v>7522</v>
      </c>
      <c r="K7525" s="43">
        <v>0.92561879621446397</v>
      </c>
      <c r="L7525">
        <v>0.30422278272612557</v>
      </c>
      <c r="M7525">
        <v>0.48081525848683127</v>
      </c>
      <c r="N7525" s="44">
        <v>0.70094189766795612</v>
      </c>
      <c r="O7525" s="161"/>
      <c r="P7525" s="162"/>
      <c r="Q7525" s="162"/>
      <c r="R7525" s="163"/>
      <c r="S7525" s="161"/>
      <c r="V7525" s="163"/>
      <c r="W7525" s="164"/>
      <c r="X7525" s="164"/>
    </row>
    <row r="7526" spans="10:24" x14ac:dyDescent="0.25">
      <c r="J7526">
        <v>7523</v>
      </c>
      <c r="K7526" s="43">
        <v>0.77111714581388224</v>
      </c>
      <c r="L7526">
        <v>0.78589282780250191</v>
      </c>
      <c r="M7526">
        <v>0.88990134124141484</v>
      </c>
      <c r="N7526" s="44">
        <v>0.32644015033060847</v>
      </c>
      <c r="O7526" s="161"/>
      <c r="P7526" s="162"/>
      <c r="Q7526" s="162"/>
      <c r="R7526" s="163"/>
      <c r="S7526" s="161"/>
      <c r="V7526" s="163"/>
      <c r="W7526" s="164"/>
      <c r="X7526" s="164"/>
    </row>
    <row r="7527" spans="10:24" x14ac:dyDescent="0.25">
      <c r="J7527">
        <v>7524</v>
      </c>
      <c r="K7527" s="43">
        <v>0.77847736659046229</v>
      </c>
      <c r="L7527">
        <v>0.25001327410761642</v>
      </c>
      <c r="M7527">
        <v>3.0537910371217558E-2</v>
      </c>
      <c r="N7527" s="44">
        <v>0.83769541971309414</v>
      </c>
      <c r="O7527" s="161"/>
      <c r="P7527" s="162"/>
      <c r="Q7527" s="162"/>
      <c r="R7527" s="163"/>
      <c r="S7527" s="161"/>
      <c r="V7527" s="163"/>
      <c r="W7527" s="164"/>
      <c r="X7527" s="164"/>
    </row>
    <row r="7528" spans="10:24" x14ac:dyDescent="0.25">
      <c r="J7528">
        <v>7525</v>
      </c>
      <c r="K7528" s="43">
        <v>0.91455359636220845</v>
      </c>
      <c r="L7528">
        <v>0.63806020610619341</v>
      </c>
      <c r="M7528">
        <v>0.13594247032328155</v>
      </c>
      <c r="N7528" s="44">
        <v>0.27124413020438709</v>
      </c>
      <c r="O7528" s="161"/>
      <c r="P7528" s="162"/>
      <c r="Q7528" s="162"/>
      <c r="R7528" s="163"/>
      <c r="S7528" s="161"/>
      <c r="V7528" s="163"/>
      <c r="W7528" s="164"/>
      <c r="X7528" s="164"/>
    </row>
    <row r="7529" spans="10:24" x14ac:dyDescent="0.25">
      <c r="J7529">
        <v>7526</v>
      </c>
      <c r="K7529" s="43">
        <v>0.4330179999909034</v>
      </c>
      <c r="L7529">
        <v>0.798073718403702</v>
      </c>
      <c r="M7529">
        <v>0.31890791585445044</v>
      </c>
      <c r="N7529" s="44">
        <v>0.79271445574185517</v>
      </c>
      <c r="O7529" s="161"/>
      <c r="P7529" s="162"/>
      <c r="Q7529" s="162"/>
      <c r="R7529" s="163"/>
      <c r="S7529" s="161"/>
      <c r="V7529" s="163"/>
      <c r="W7529" s="164"/>
      <c r="X7529" s="164"/>
    </row>
    <row r="7530" spans="10:24" x14ac:dyDescent="0.25">
      <c r="J7530">
        <v>7527</v>
      </c>
      <c r="K7530" s="43">
        <v>5.0030025659102528E-2</v>
      </c>
      <c r="L7530">
        <v>0.84309449955663451</v>
      </c>
      <c r="M7530">
        <v>0.48951620708213528</v>
      </c>
      <c r="N7530" s="44">
        <v>0.64933009965206279</v>
      </c>
      <c r="O7530" s="161"/>
      <c r="P7530" s="162"/>
      <c r="Q7530" s="162"/>
      <c r="R7530" s="163"/>
      <c r="S7530" s="161"/>
      <c r="V7530" s="163"/>
      <c r="W7530" s="164"/>
      <c r="X7530" s="164"/>
    </row>
    <row r="7531" spans="10:24" x14ac:dyDescent="0.25">
      <c r="J7531">
        <v>7528</v>
      </c>
      <c r="K7531" s="43">
        <v>0.5593402566282184</v>
      </c>
      <c r="L7531">
        <v>0.7411005141396515</v>
      </c>
      <c r="M7531">
        <v>0.85039471695427393</v>
      </c>
      <c r="N7531" s="44">
        <v>0.17028972629405925</v>
      </c>
      <c r="O7531" s="161"/>
      <c r="P7531" s="162"/>
      <c r="Q7531" s="162"/>
      <c r="R7531" s="163"/>
      <c r="S7531" s="161"/>
      <c r="V7531" s="163"/>
      <c r="W7531" s="164"/>
      <c r="X7531" s="164"/>
    </row>
    <row r="7532" spans="10:24" x14ac:dyDescent="0.25">
      <c r="J7532">
        <v>7529</v>
      </c>
      <c r="K7532" s="43">
        <v>0.38860603586941722</v>
      </c>
      <c r="L7532">
        <v>0.22325702613369358</v>
      </c>
      <c r="M7532">
        <v>0.6185726237945971</v>
      </c>
      <c r="N7532" s="44">
        <v>0.83960907519901007</v>
      </c>
      <c r="O7532" s="161"/>
      <c r="P7532" s="162"/>
      <c r="Q7532" s="162"/>
      <c r="R7532" s="163"/>
      <c r="S7532" s="161"/>
      <c r="V7532" s="163"/>
      <c r="W7532" s="164"/>
      <c r="X7532" s="164"/>
    </row>
    <row r="7533" spans="10:24" x14ac:dyDescent="0.25">
      <c r="J7533">
        <v>7530</v>
      </c>
      <c r="K7533" s="43">
        <v>6.1289971630120732E-2</v>
      </c>
      <c r="L7533">
        <v>0.74161574698671984</v>
      </c>
      <c r="M7533">
        <v>0.72883373748713653</v>
      </c>
      <c r="N7533" s="44">
        <v>0.63143172257264601</v>
      </c>
      <c r="O7533" s="161"/>
      <c r="P7533" s="162"/>
      <c r="Q7533" s="162"/>
      <c r="R7533" s="163"/>
      <c r="S7533" s="161"/>
      <c r="V7533" s="163"/>
      <c r="W7533" s="164"/>
      <c r="X7533" s="164"/>
    </row>
    <row r="7534" spans="10:24" x14ac:dyDescent="0.25">
      <c r="J7534">
        <v>7531</v>
      </c>
      <c r="K7534" s="43">
        <v>0.73733956604481188</v>
      </c>
      <c r="L7534">
        <v>0.47643934714811631</v>
      </c>
      <c r="M7534">
        <v>0.53530719638161395</v>
      </c>
      <c r="N7534" s="44">
        <v>0.96768150165582156</v>
      </c>
      <c r="O7534" s="161"/>
      <c r="P7534" s="162"/>
      <c r="Q7534" s="162"/>
      <c r="R7534" s="163"/>
      <c r="S7534" s="161"/>
      <c r="V7534" s="163"/>
      <c r="W7534" s="164"/>
      <c r="X7534" s="164"/>
    </row>
    <row r="7535" spans="10:24" x14ac:dyDescent="0.25">
      <c r="J7535">
        <v>7532</v>
      </c>
      <c r="K7535" s="43">
        <v>0.28320589367963211</v>
      </c>
      <c r="L7535">
        <v>0.60088634111256267</v>
      </c>
      <c r="M7535">
        <v>0.7475455020591194</v>
      </c>
      <c r="N7535" s="44">
        <v>0.39902753066375241</v>
      </c>
      <c r="O7535" s="161"/>
      <c r="P7535" s="162"/>
      <c r="Q7535" s="162"/>
      <c r="R7535" s="163"/>
      <c r="S7535" s="161"/>
      <c r="V7535" s="163"/>
      <c r="W7535" s="164"/>
      <c r="X7535" s="164"/>
    </row>
    <row r="7536" spans="10:24" x14ac:dyDescent="0.25">
      <c r="J7536">
        <v>7533</v>
      </c>
      <c r="K7536" s="43">
        <v>8.4187032770642656E-2</v>
      </c>
      <c r="L7536">
        <v>0.94548750757728872</v>
      </c>
      <c r="M7536">
        <v>0.56212382018197593</v>
      </c>
      <c r="N7536" s="44">
        <v>0.58545641968086715</v>
      </c>
      <c r="O7536" s="161"/>
      <c r="P7536" s="162"/>
      <c r="Q7536" s="162"/>
      <c r="R7536" s="163"/>
      <c r="S7536" s="161"/>
      <c r="V7536" s="163"/>
      <c r="W7536" s="164"/>
      <c r="X7536" s="164"/>
    </row>
    <row r="7537" spans="10:24" x14ac:dyDescent="0.25">
      <c r="J7537">
        <v>7534</v>
      </c>
      <c r="K7537" s="43">
        <v>0.95148911132935587</v>
      </c>
      <c r="L7537">
        <v>0.16100971319830737</v>
      </c>
      <c r="M7537">
        <v>4.50154046540715E-2</v>
      </c>
      <c r="N7537" s="44">
        <v>0.65206089789489352</v>
      </c>
      <c r="O7537" s="161"/>
      <c r="P7537" s="162"/>
      <c r="Q7537" s="162"/>
      <c r="R7537" s="163"/>
      <c r="S7537" s="161"/>
      <c r="V7537" s="163"/>
      <c r="W7537" s="164"/>
      <c r="X7537" s="164"/>
    </row>
    <row r="7538" spans="10:24" x14ac:dyDescent="0.25">
      <c r="J7538">
        <v>7535</v>
      </c>
      <c r="K7538" s="43">
        <v>0.4358277879635597</v>
      </c>
      <c r="L7538">
        <v>0.73193391190876733</v>
      </c>
      <c r="M7538">
        <v>0.33946823872384801</v>
      </c>
      <c r="N7538" s="44">
        <v>0.51637280215561865</v>
      </c>
      <c r="O7538" s="161"/>
      <c r="P7538" s="162"/>
      <c r="Q7538" s="162"/>
      <c r="R7538" s="163"/>
      <c r="S7538" s="161"/>
      <c r="V7538" s="163"/>
      <c r="W7538" s="164"/>
      <c r="X7538" s="164"/>
    </row>
    <row r="7539" spans="10:24" x14ac:dyDescent="0.25">
      <c r="J7539">
        <v>7536</v>
      </c>
      <c r="K7539" s="43">
        <v>0.55543186891094032</v>
      </c>
      <c r="L7539">
        <v>1.2850054541599487E-2</v>
      </c>
      <c r="M7539">
        <v>0.47095105735983245</v>
      </c>
      <c r="N7539" s="44">
        <v>0.20653389310665005</v>
      </c>
      <c r="O7539" s="161"/>
      <c r="P7539" s="162"/>
      <c r="Q7539" s="162"/>
      <c r="R7539" s="163"/>
      <c r="S7539" s="161"/>
      <c r="V7539" s="163"/>
      <c r="W7539" s="164"/>
      <c r="X7539" s="164"/>
    </row>
    <row r="7540" spans="10:24" x14ac:dyDescent="0.25">
      <c r="J7540">
        <v>7537</v>
      </c>
      <c r="K7540" s="43">
        <v>0.11891273161505367</v>
      </c>
      <c r="L7540">
        <v>0.19058264604817154</v>
      </c>
      <c r="M7540">
        <v>7.4739196073147718E-2</v>
      </c>
      <c r="N7540" s="44">
        <v>0.97085488489315586</v>
      </c>
      <c r="O7540" s="161"/>
      <c r="P7540" s="162"/>
      <c r="Q7540" s="162"/>
      <c r="R7540" s="163"/>
      <c r="S7540" s="161"/>
      <c r="V7540" s="163"/>
      <c r="W7540" s="164"/>
      <c r="X7540" s="164"/>
    </row>
    <row r="7541" spans="10:24" x14ac:dyDescent="0.25">
      <c r="J7541">
        <v>7538</v>
      </c>
      <c r="K7541" s="43">
        <v>0.97979037198889118</v>
      </c>
      <c r="L7541">
        <v>0.22949540505202159</v>
      </c>
      <c r="M7541">
        <v>0.22202651370185267</v>
      </c>
      <c r="N7541" s="44">
        <v>0.71695136174411811</v>
      </c>
      <c r="O7541" s="161"/>
      <c r="P7541" s="162"/>
      <c r="Q7541" s="162"/>
      <c r="R7541" s="163"/>
      <c r="S7541" s="161"/>
      <c r="V7541" s="163"/>
      <c r="W7541" s="164"/>
      <c r="X7541" s="164"/>
    </row>
    <row r="7542" spans="10:24" x14ac:dyDescent="0.25">
      <c r="J7542">
        <v>7539</v>
      </c>
      <c r="K7542" s="43">
        <v>0.30911400457142246</v>
      </c>
      <c r="L7542">
        <v>0.79048105594270435</v>
      </c>
      <c r="M7542">
        <v>0.80592304195357845</v>
      </c>
      <c r="N7542" s="44">
        <v>0.49544701038937411</v>
      </c>
      <c r="O7542" s="161"/>
      <c r="P7542" s="162"/>
      <c r="Q7542" s="162"/>
      <c r="R7542" s="163"/>
      <c r="S7542" s="161"/>
      <c r="V7542" s="163"/>
      <c r="W7542" s="164"/>
      <c r="X7542" s="164"/>
    </row>
    <row r="7543" spans="10:24" x14ac:dyDescent="0.25">
      <c r="J7543">
        <v>7540</v>
      </c>
      <c r="K7543" s="43">
        <v>0.34603844371275505</v>
      </c>
      <c r="L7543">
        <v>0.31942469580410449</v>
      </c>
      <c r="M7543">
        <v>0.16530495300801995</v>
      </c>
      <c r="N7543" s="44">
        <v>0.32373340413933571</v>
      </c>
      <c r="O7543" s="161"/>
      <c r="P7543" s="162"/>
      <c r="Q7543" s="162"/>
      <c r="R7543" s="163"/>
      <c r="S7543" s="161"/>
      <c r="V7543" s="163"/>
      <c r="W7543" s="164"/>
      <c r="X7543" s="164"/>
    </row>
    <row r="7544" spans="10:24" x14ac:dyDescent="0.25">
      <c r="J7544">
        <v>7541</v>
      </c>
      <c r="K7544" s="43">
        <v>0.71498739138980172</v>
      </c>
      <c r="L7544">
        <v>0.13774828006169515</v>
      </c>
      <c r="M7544">
        <v>0.56189943496469097</v>
      </c>
      <c r="N7544" s="44">
        <v>0.32486758265601146</v>
      </c>
      <c r="O7544" s="161"/>
      <c r="P7544" s="162"/>
      <c r="Q7544" s="162"/>
      <c r="R7544" s="163"/>
      <c r="S7544" s="161"/>
      <c r="V7544" s="163"/>
      <c r="W7544" s="164"/>
      <c r="X7544" s="164"/>
    </row>
    <row r="7545" spans="10:24" x14ac:dyDescent="0.25">
      <c r="J7545">
        <v>7542</v>
      </c>
      <c r="K7545" s="43">
        <v>0.48260942128539785</v>
      </c>
      <c r="L7545">
        <v>0.14761732387932214</v>
      </c>
      <c r="M7545">
        <v>9.9831380241710788E-2</v>
      </c>
      <c r="N7545" s="44">
        <v>0.48605304853852194</v>
      </c>
      <c r="O7545" s="161"/>
      <c r="P7545" s="162"/>
      <c r="Q7545" s="162"/>
      <c r="R7545" s="163"/>
      <c r="S7545" s="161"/>
      <c r="V7545" s="163"/>
      <c r="W7545" s="164"/>
      <c r="X7545" s="164"/>
    </row>
    <row r="7546" spans="10:24" x14ac:dyDescent="0.25">
      <c r="J7546">
        <v>7543</v>
      </c>
      <c r="K7546" s="43">
        <v>0.76960678959834228</v>
      </c>
      <c r="L7546">
        <v>0.26323061582570462</v>
      </c>
      <c r="M7546">
        <v>0.37367746022325521</v>
      </c>
      <c r="N7546" s="44">
        <v>0.47733009884906763</v>
      </c>
      <c r="O7546" s="161"/>
      <c r="P7546" s="162"/>
      <c r="Q7546" s="162"/>
      <c r="R7546" s="163"/>
      <c r="S7546" s="161"/>
      <c r="V7546" s="163"/>
      <c r="W7546" s="164"/>
      <c r="X7546" s="164"/>
    </row>
    <row r="7547" spans="10:24" x14ac:dyDescent="0.25">
      <c r="J7547">
        <v>7544</v>
      </c>
      <c r="K7547" s="43">
        <v>0.63319552347966368</v>
      </c>
      <c r="L7547">
        <v>0.63362518112348498</v>
      </c>
      <c r="M7547">
        <v>0.53853701730988934</v>
      </c>
      <c r="N7547" s="44">
        <v>0.5902688919781105</v>
      </c>
      <c r="O7547" s="161"/>
      <c r="P7547" s="162"/>
      <c r="Q7547" s="162"/>
      <c r="R7547" s="163"/>
      <c r="S7547" s="161"/>
      <c r="V7547" s="163"/>
      <c r="W7547" s="164"/>
      <c r="X7547" s="164"/>
    </row>
    <row r="7548" spans="10:24" x14ac:dyDescent="0.25">
      <c r="J7548">
        <v>7545</v>
      </c>
      <c r="K7548" s="43">
        <v>0.86435659583668978</v>
      </c>
      <c r="L7548">
        <v>0.96013089549660047</v>
      </c>
      <c r="M7548">
        <v>0.15939889221805625</v>
      </c>
      <c r="N7548" s="44">
        <v>0.54657259438131722</v>
      </c>
      <c r="O7548" s="161"/>
      <c r="P7548" s="162"/>
      <c r="Q7548" s="162"/>
      <c r="R7548" s="163"/>
      <c r="S7548" s="161"/>
      <c r="V7548" s="163"/>
      <c r="W7548" s="164"/>
      <c r="X7548" s="164"/>
    </row>
    <row r="7549" spans="10:24" x14ac:dyDescent="0.25">
      <c r="J7549">
        <v>7546</v>
      </c>
      <c r="K7549" s="43">
        <v>1.3405947615498626E-2</v>
      </c>
      <c r="L7549">
        <v>0.55788518128130626</v>
      </c>
      <c r="M7549">
        <v>0.76880919622902411</v>
      </c>
      <c r="N7549" s="44">
        <v>0.36841662118641638</v>
      </c>
      <c r="O7549" s="161"/>
      <c r="P7549" s="162"/>
      <c r="Q7549" s="162"/>
      <c r="R7549" s="163"/>
      <c r="S7549" s="161"/>
      <c r="V7549" s="163"/>
      <c r="W7549" s="164"/>
      <c r="X7549" s="164"/>
    </row>
    <row r="7550" spans="10:24" x14ac:dyDescent="0.25">
      <c r="J7550">
        <v>7547</v>
      </c>
      <c r="K7550" s="43">
        <v>2.095546536085191E-2</v>
      </c>
      <c r="L7550">
        <v>0.46459378670464213</v>
      </c>
      <c r="M7550">
        <v>0.28554138312769195</v>
      </c>
      <c r="N7550" s="44">
        <v>0.52580515559646512</v>
      </c>
      <c r="O7550" s="161"/>
      <c r="P7550" s="162"/>
      <c r="Q7550" s="162"/>
      <c r="R7550" s="163"/>
      <c r="S7550" s="161"/>
      <c r="V7550" s="163"/>
      <c r="W7550" s="164"/>
      <c r="X7550" s="164"/>
    </row>
    <row r="7551" spans="10:24" x14ac:dyDescent="0.25">
      <c r="J7551">
        <v>7548</v>
      </c>
      <c r="K7551" s="43">
        <v>4.2134798336290746E-2</v>
      </c>
      <c r="L7551">
        <v>0.52553355947427516</v>
      </c>
      <c r="M7551">
        <v>0.21331523826313903</v>
      </c>
      <c r="N7551" s="44">
        <v>0.42868663375354155</v>
      </c>
      <c r="O7551" s="161"/>
      <c r="P7551" s="162"/>
      <c r="Q7551" s="162"/>
      <c r="R7551" s="163"/>
      <c r="S7551" s="161"/>
      <c r="V7551" s="163"/>
      <c r="W7551" s="164"/>
      <c r="X7551" s="164"/>
    </row>
    <row r="7552" spans="10:24" x14ac:dyDescent="0.25">
      <c r="J7552">
        <v>7549</v>
      </c>
      <c r="K7552" s="43">
        <v>0.89899613613530793</v>
      </c>
      <c r="L7552">
        <v>0.45812107614188979</v>
      </c>
      <c r="M7552">
        <v>4.3500267707029638E-2</v>
      </c>
      <c r="N7552" s="44">
        <v>0.58195076972955773</v>
      </c>
      <c r="O7552" s="161"/>
      <c r="P7552" s="162"/>
      <c r="Q7552" s="162"/>
      <c r="R7552" s="163"/>
      <c r="S7552" s="161"/>
      <c r="V7552" s="163"/>
      <c r="W7552" s="164"/>
      <c r="X7552" s="164"/>
    </row>
    <row r="7553" spans="10:24" x14ac:dyDescent="0.25">
      <c r="J7553">
        <v>7550</v>
      </c>
      <c r="K7553" s="43">
        <v>0.11047481498106326</v>
      </c>
      <c r="L7553">
        <v>5.259396475526823E-2</v>
      </c>
      <c r="M7553">
        <v>0.3556869762080016</v>
      </c>
      <c r="N7553" s="44">
        <v>0.78297034495012752</v>
      </c>
      <c r="O7553" s="161"/>
      <c r="P7553" s="162"/>
      <c r="Q7553" s="162"/>
      <c r="R7553" s="163"/>
      <c r="S7553" s="161"/>
      <c r="V7553" s="163"/>
      <c r="W7553" s="164"/>
      <c r="X7553" s="164"/>
    </row>
    <row r="7554" spans="10:24" x14ac:dyDescent="0.25">
      <c r="J7554">
        <v>7551</v>
      </c>
      <c r="K7554" s="43">
        <v>0.65853167648587485</v>
      </c>
      <c r="L7554">
        <v>0.62000703909230748</v>
      </c>
      <c r="M7554">
        <v>0.8391385252702015</v>
      </c>
      <c r="N7554" s="44">
        <v>0.86719658974364278</v>
      </c>
      <c r="O7554" s="161"/>
      <c r="P7554" s="162"/>
      <c r="Q7554" s="162"/>
      <c r="R7554" s="163"/>
      <c r="S7554" s="161"/>
      <c r="V7554" s="163"/>
      <c r="W7554" s="164"/>
      <c r="X7554" s="164"/>
    </row>
    <row r="7555" spans="10:24" x14ac:dyDescent="0.25">
      <c r="J7555">
        <v>7552</v>
      </c>
      <c r="K7555" s="43">
        <v>0.33362866242257649</v>
      </c>
      <c r="L7555">
        <v>0.8496007505331189</v>
      </c>
      <c r="M7555">
        <v>0.98861088275026865</v>
      </c>
      <c r="N7555" s="44">
        <v>0.60379041645452536</v>
      </c>
      <c r="O7555" s="161"/>
      <c r="P7555" s="162"/>
      <c r="Q7555" s="162"/>
      <c r="R7555" s="163"/>
      <c r="S7555" s="161"/>
      <c r="V7555" s="163"/>
      <c r="W7555" s="164"/>
      <c r="X7555" s="164"/>
    </row>
    <row r="7556" spans="10:24" x14ac:dyDescent="0.25">
      <c r="J7556">
        <v>7553</v>
      </c>
      <c r="K7556" s="43">
        <v>9.6609316888607633E-2</v>
      </c>
      <c r="L7556">
        <v>0.69099751920667174</v>
      </c>
      <c r="M7556">
        <v>3.7002114268592456E-2</v>
      </c>
      <c r="N7556" s="44">
        <v>0.43628761273413008</v>
      </c>
      <c r="O7556" s="161"/>
      <c r="P7556" s="162"/>
      <c r="Q7556" s="162"/>
      <c r="R7556" s="163"/>
      <c r="S7556" s="161"/>
      <c r="V7556" s="163"/>
      <c r="W7556" s="164"/>
      <c r="X7556" s="164"/>
    </row>
    <row r="7557" spans="10:24" x14ac:dyDescent="0.25">
      <c r="J7557">
        <v>7554</v>
      </c>
      <c r="K7557" s="43">
        <v>0.38160555256010753</v>
      </c>
      <c r="L7557">
        <v>0.36521081851747417</v>
      </c>
      <c r="M7557">
        <v>0.17623586533969304</v>
      </c>
      <c r="N7557" s="44">
        <v>0.90581698503206631</v>
      </c>
      <c r="O7557" s="161"/>
      <c r="P7557" s="162"/>
      <c r="Q7557" s="162"/>
      <c r="R7557" s="163"/>
      <c r="S7557" s="161"/>
      <c r="V7557" s="163"/>
      <c r="W7557" s="164"/>
      <c r="X7557" s="164"/>
    </row>
    <row r="7558" spans="10:24" x14ac:dyDescent="0.25">
      <c r="J7558">
        <v>7555</v>
      </c>
      <c r="K7558" s="43">
        <v>0.28737246939726702</v>
      </c>
      <c r="L7558">
        <v>0.14890714510373537</v>
      </c>
      <c r="M7558">
        <v>0.91449462730775566</v>
      </c>
      <c r="N7558" s="44">
        <v>2.5694465549932155E-2</v>
      </c>
      <c r="O7558" s="161"/>
      <c r="P7558" s="162"/>
      <c r="Q7558" s="162"/>
      <c r="R7558" s="163"/>
      <c r="S7558" s="161"/>
      <c r="V7558" s="163"/>
      <c r="W7558" s="164"/>
      <c r="X7558" s="164"/>
    </row>
    <row r="7559" spans="10:24" x14ac:dyDescent="0.25">
      <c r="J7559">
        <v>7556</v>
      </c>
      <c r="K7559" s="43">
        <v>9.7309453026947934E-2</v>
      </c>
      <c r="L7559">
        <v>0.32965760281156298</v>
      </c>
      <c r="M7559">
        <v>4.9843029864316213E-2</v>
      </c>
      <c r="N7559" s="44">
        <v>0.27166546083755294</v>
      </c>
      <c r="O7559" s="161"/>
      <c r="P7559" s="162"/>
      <c r="Q7559" s="162"/>
      <c r="R7559" s="163"/>
      <c r="S7559" s="161"/>
      <c r="V7559" s="163"/>
      <c r="W7559" s="164"/>
      <c r="X7559" s="164"/>
    </row>
    <row r="7560" spans="10:24" x14ac:dyDescent="0.25">
      <c r="J7560">
        <v>7557</v>
      </c>
      <c r="K7560" s="43">
        <v>0.9857009243922602</v>
      </c>
      <c r="L7560">
        <v>0.16154160643897653</v>
      </c>
      <c r="M7560">
        <v>0.53035349981436986</v>
      </c>
      <c r="N7560" s="44">
        <v>0.89374958872657817</v>
      </c>
      <c r="O7560" s="161"/>
      <c r="P7560" s="162"/>
      <c r="Q7560" s="162"/>
      <c r="R7560" s="163"/>
      <c r="S7560" s="161"/>
      <c r="V7560" s="163"/>
      <c r="W7560" s="164"/>
      <c r="X7560" s="164"/>
    </row>
    <row r="7561" spans="10:24" x14ac:dyDescent="0.25">
      <c r="J7561">
        <v>7558</v>
      </c>
      <c r="K7561" s="43">
        <v>0.81990277176355508</v>
      </c>
      <c r="L7561">
        <v>0.45558263260612386</v>
      </c>
      <c r="M7561">
        <v>0.6451566791875557</v>
      </c>
      <c r="N7561" s="44">
        <v>0.96147032949459033</v>
      </c>
      <c r="O7561" s="161"/>
      <c r="P7561" s="162"/>
      <c r="Q7561" s="162"/>
      <c r="R7561" s="163"/>
      <c r="S7561" s="161"/>
      <c r="V7561" s="163"/>
      <c r="W7561" s="164"/>
      <c r="X7561" s="164"/>
    </row>
    <row r="7562" spans="10:24" x14ac:dyDescent="0.25">
      <c r="J7562">
        <v>7559</v>
      </c>
      <c r="K7562" s="43">
        <v>0.50646952680375856</v>
      </c>
      <c r="L7562">
        <v>0.91203084088782815</v>
      </c>
      <c r="M7562">
        <v>0.33017733416384087</v>
      </c>
      <c r="N7562" s="44">
        <v>0.84603663292107023</v>
      </c>
      <c r="O7562" s="161"/>
      <c r="P7562" s="162"/>
      <c r="Q7562" s="162"/>
      <c r="R7562" s="163"/>
      <c r="S7562" s="161"/>
      <c r="V7562" s="163"/>
      <c r="W7562" s="164"/>
      <c r="X7562" s="164"/>
    </row>
    <row r="7563" spans="10:24" x14ac:dyDescent="0.25">
      <c r="J7563">
        <v>7560</v>
      </c>
      <c r="K7563" s="43">
        <v>0.81721327194608495</v>
      </c>
      <c r="L7563">
        <v>0.87716027118800477</v>
      </c>
      <c r="M7563">
        <v>0.11276743272358303</v>
      </c>
      <c r="N7563" s="44">
        <v>0.82464126249619762</v>
      </c>
      <c r="O7563" s="161"/>
      <c r="P7563" s="162"/>
      <c r="Q7563" s="162"/>
      <c r="R7563" s="163"/>
      <c r="S7563" s="161"/>
      <c r="V7563" s="163"/>
      <c r="W7563" s="164"/>
      <c r="X7563" s="164"/>
    </row>
    <row r="7564" spans="10:24" x14ac:dyDescent="0.25">
      <c r="J7564">
        <v>7561</v>
      </c>
      <c r="K7564" s="43">
        <v>0.72111782252736245</v>
      </c>
      <c r="L7564">
        <v>0.38637695037399422</v>
      </c>
      <c r="M7564">
        <v>0.68652141143460943</v>
      </c>
      <c r="N7564" s="44">
        <v>0.44541795437102849</v>
      </c>
      <c r="O7564" s="161"/>
      <c r="P7564" s="162"/>
      <c r="Q7564" s="162"/>
      <c r="R7564" s="163"/>
      <c r="S7564" s="161"/>
      <c r="V7564" s="163"/>
      <c r="W7564" s="164"/>
      <c r="X7564" s="164"/>
    </row>
    <row r="7565" spans="10:24" x14ac:dyDescent="0.25">
      <c r="J7565">
        <v>7562</v>
      </c>
      <c r="K7565" s="43">
        <v>0.75457435895684954</v>
      </c>
      <c r="L7565">
        <v>0.27011620789959923</v>
      </c>
      <c r="M7565">
        <v>0.39294594964758256</v>
      </c>
      <c r="N7565" s="44">
        <v>0.22229918495403311</v>
      </c>
      <c r="O7565" s="161"/>
      <c r="P7565" s="162"/>
      <c r="Q7565" s="162"/>
      <c r="R7565" s="163"/>
      <c r="S7565" s="161"/>
      <c r="V7565" s="163"/>
      <c r="W7565" s="164"/>
      <c r="X7565" s="164"/>
    </row>
    <row r="7566" spans="10:24" x14ac:dyDescent="0.25">
      <c r="J7566">
        <v>7563</v>
      </c>
      <c r="K7566" s="43">
        <v>0.30318110933507603</v>
      </c>
      <c r="L7566">
        <v>0.50729332176606989</v>
      </c>
      <c r="M7566">
        <v>0.40685999706357989</v>
      </c>
      <c r="N7566" s="44">
        <v>0.68926386924841476</v>
      </c>
      <c r="O7566" s="161"/>
      <c r="P7566" s="162"/>
      <c r="Q7566" s="162"/>
      <c r="R7566" s="163"/>
      <c r="S7566" s="161"/>
      <c r="V7566" s="163"/>
      <c r="W7566" s="164"/>
      <c r="X7566" s="164"/>
    </row>
    <row r="7567" spans="10:24" x14ac:dyDescent="0.25">
      <c r="J7567">
        <v>7564</v>
      </c>
      <c r="K7567" s="43">
        <v>0.77231212025168516</v>
      </c>
      <c r="L7567">
        <v>7.0168597565518076E-2</v>
      </c>
      <c r="M7567">
        <v>0.47071774631537999</v>
      </c>
      <c r="N7567" s="44">
        <v>0.97106104600780041</v>
      </c>
      <c r="O7567" s="161"/>
      <c r="P7567" s="162"/>
      <c r="Q7567" s="162"/>
      <c r="R7567" s="163"/>
      <c r="S7567" s="161"/>
      <c r="V7567" s="163"/>
      <c r="W7567" s="164"/>
      <c r="X7567" s="164"/>
    </row>
    <row r="7568" spans="10:24" x14ac:dyDescent="0.25">
      <c r="J7568">
        <v>7565</v>
      </c>
      <c r="K7568" s="43">
        <v>0.91470886092184489</v>
      </c>
      <c r="L7568">
        <v>0.77423860346851214</v>
      </c>
      <c r="M7568">
        <v>0.20640767713836583</v>
      </c>
      <c r="N7568" s="44">
        <v>0.16920317439623789</v>
      </c>
      <c r="O7568" s="161"/>
      <c r="P7568" s="162"/>
      <c r="Q7568" s="162"/>
      <c r="R7568" s="163"/>
      <c r="S7568" s="161"/>
      <c r="V7568" s="163"/>
      <c r="W7568" s="164"/>
      <c r="X7568" s="164"/>
    </row>
    <row r="7569" spans="10:24" x14ac:dyDescent="0.25">
      <c r="J7569">
        <v>7566</v>
      </c>
      <c r="K7569" s="43">
        <v>0.33831615804771842</v>
      </c>
      <c r="L7569">
        <v>0.47176023602705597</v>
      </c>
      <c r="M7569">
        <v>0.73453077022444213</v>
      </c>
      <c r="N7569" s="44">
        <v>0.62998068711778143</v>
      </c>
      <c r="O7569" s="161"/>
      <c r="P7569" s="162"/>
      <c r="Q7569" s="162"/>
      <c r="R7569" s="163"/>
      <c r="S7569" s="161"/>
      <c r="V7569" s="163"/>
      <c r="W7569" s="164"/>
      <c r="X7569" s="164"/>
    </row>
    <row r="7570" spans="10:24" x14ac:dyDescent="0.25">
      <c r="J7570">
        <v>7567</v>
      </c>
      <c r="K7570" s="43">
        <v>0.50956316597033147</v>
      </c>
      <c r="L7570">
        <v>0.45951242544740911</v>
      </c>
      <c r="M7570">
        <v>0.48027256631317095</v>
      </c>
      <c r="N7570" s="44">
        <v>0.46912617288318392</v>
      </c>
      <c r="O7570" s="161"/>
      <c r="P7570" s="162"/>
      <c r="Q7570" s="162"/>
      <c r="R7570" s="163"/>
      <c r="S7570" s="161"/>
      <c r="V7570" s="163"/>
      <c r="W7570" s="164"/>
      <c r="X7570" s="164"/>
    </row>
    <row r="7571" spans="10:24" x14ac:dyDescent="0.25">
      <c r="J7571">
        <v>7568</v>
      </c>
      <c r="K7571" s="43">
        <v>0.51325851801421252</v>
      </c>
      <c r="L7571">
        <v>0.70502294423714518</v>
      </c>
      <c r="M7571">
        <v>0.92189634027248557</v>
      </c>
      <c r="N7571" s="44">
        <v>0.31702887176837513</v>
      </c>
      <c r="O7571" s="161"/>
      <c r="P7571" s="162"/>
      <c r="Q7571" s="162"/>
      <c r="R7571" s="163"/>
      <c r="S7571" s="161"/>
      <c r="V7571" s="163"/>
      <c r="W7571" s="164"/>
      <c r="X7571" s="164"/>
    </row>
    <row r="7572" spans="10:24" x14ac:dyDescent="0.25">
      <c r="J7572">
        <v>7569</v>
      </c>
      <c r="K7572" s="43">
        <v>0.2281720507038647</v>
      </c>
      <c r="L7572">
        <v>0.98220800281097131</v>
      </c>
      <c r="M7572">
        <v>0.2179135438405283</v>
      </c>
      <c r="N7572" s="44">
        <v>0.12505996887125281</v>
      </c>
      <c r="O7572" s="161"/>
      <c r="P7572" s="162"/>
      <c r="Q7572" s="162"/>
      <c r="R7572" s="163"/>
      <c r="S7572" s="161"/>
      <c r="V7572" s="163"/>
      <c r="W7572" s="164"/>
      <c r="X7572" s="164"/>
    </row>
    <row r="7573" spans="10:24" x14ac:dyDescent="0.25">
      <c r="J7573">
        <v>7570</v>
      </c>
      <c r="K7573" s="43">
        <v>0.91168231882058071</v>
      </c>
      <c r="L7573">
        <v>3.2384536575029488E-2</v>
      </c>
      <c r="M7573">
        <v>0.25485781864606782</v>
      </c>
      <c r="N7573" s="44">
        <v>0.41594516983381202</v>
      </c>
      <c r="O7573" s="161"/>
      <c r="P7573" s="162"/>
      <c r="Q7573" s="162"/>
      <c r="R7573" s="163"/>
      <c r="S7573" s="161"/>
      <c r="V7573" s="163"/>
      <c r="W7573" s="164"/>
      <c r="X7573" s="164"/>
    </row>
    <row r="7574" spans="10:24" x14ac:dyDescent="0.25">
      <c r="J7574">
        <v>7571</v>
      </c>
      <c r="K7574" s="43">
        <v>0.57940146868685105</v>
      </c>
      <c r="L7574">
        <v>0.88186639234694553</v>
      </c>
      <c r="M7574">
        <v>0.3923200366355668</v>
      </c>
      <c r="N7574" s="44">
        <v>0.24109563647360943</v>
      </c>
      <c r="O7574" s="161"/>
      <c r="P7574" s="162"/>
      <c r="Q7574" s="162"/>
      <c r="R7574" s="163"/>
      <c r="S7574" s="161"/>
      <c r="V7574" s="163"/>
      <c r="W7574" s="164"/>
      <c r="X7574" s="164"/>
    </row>
    <row r="7575" spans="10:24" x14ac:dyDescent="0.25">
      <c r="J7575">
        <v>7572</v>
      </c>
      <c r="K7575" s="43">
        <v>0.18742077453987849</v>
      </c>
      <c r="L7575">
        <v>0.33451275896708443</v>
      </c>
      <c r="M7575">
        <v>0.70579675796668717</v>
      </c>
      <c r="N7575" s="44">
        <v>0.19149141859720276</v>
      </c>
      <c r="O7575" s="161"/>
      <c r="P7575" s="162"/>
      <c r="Q7575" s="162"/>
      <c r="R7575" s="163"/>
      <c r="S7575" s="161"/>
      <c r="V7575" s="163"/>
      <c r="W7575" s="164"/>
      <c r="X7575" s="164"/>
    </row>
    <row r="7576" spans="10:24" x14ac:dyDescent="0.25">
      <c r="J7576">
        <v>7573</v>
      </c>
      <c r="K7576" s="43">
        <v>0.56627760751974165</v>
      </c>
      <c r="L7576">
        <v>0.19405152434739203</v>
      </c>
      <c r="M7576">
        <v>0.29610067667412709</v>
      </c>
      <c r="N7576" s="44">
        <v>0.69616738773198972</v>
      </c>
      <c r="O7576" s="161"/>
      <c r="P7576" s="162"/>
      <c r="Q7576" s="162"/>
      <c r="R7576" s="163"/>
      <c r="S7576" s="161"/>
      <c r="V7576" s="163"/>
      <c r="W7576" s="164"/>
      <c r="X7576" s="164"/>
    </row>
    <row r="7577" spans="10:24" x14ac:dyDescent="0.25">
      <c r="J7577">
        <v>7574</v>
      </c>
      <c r="K7577" s="43">
        <v>0.78676300306753488</v>
      </c>
      <c r="L7577">
        <v>0.56489424626021434</v>
      </c>
      <c r="M7577">
        <v>0.73975687024760683</v>
      </c>
      <c r="N7577" s="44">
        <v>0.61155419115399268</v>
      </c>
      <c r="O7577" s="161"/>
      <c r="P7577" s="162"/>
      <c r="Q7577" s="162"/>
      <c r="R7577" s="163"/>
      <c r="S7577" s="161"/>
      <c r="V7577" s="163"/>
      <c r="W7577" s="164"/>
      <c r="X7577" s="164"/>
    </row>
    <row r="7578" spans="10:24" x14ac:dyDescent="0.25">
      <c r="J7578">
        <v>7575</v>
      </c>
      <c r="K7578" s="43">
        <v>0.62694002610770427</v>
      </c>
      <c r="L7578">
        <v>0.79756923225631393</v>
      </c>
      <c r="M7578">
        <v>0.19540354776521007</v>
      </c>
      <c r="N7578" s="44">
        <v>0.78616546764957496</v>
      </c>
      <c r="O7578" s="161"/>
      <c r="P7578" s="162"/>
      <c r="Q7578" s="162"/>
      <c r="R7578" s="163"/>
      <c r="S7578" s="161"/>
      <c r="V7578" s="163"/>
      <c r="W7578" s="164"/>
      <c r="X7578" s="164"/>
    </row>
    <row r="7579" spans="10:24" x14ac:dyDescent="0.25">
      <c r="J7579">
        <v>7576</v>
      </c>
      <c r="K7579" s="43">
        <v>0.88646089061151279</v>
      </c>
      <c r="L7579">
        <v>0.53903609091172056</v>
      </c>
      <c r="M7579">
        <v>0.94816007552094594</v>
      </c>
      <c r="N7579" s="44">
        <v>0.33695068630505676</v>
      </c>
      <c r="O7579" s="161"/>
      <c r="P7579" s="162"/>
      <c r="Q7579" s="162"/>
      <c r="R7579" s="163"/>
      <c r="S7579" s="161"/>
      <c r="V7579" s="163"/>
      <c r="W7579" s="164"/>
      <c r="X7579" s="164"/>
    </row>
    <row r="7580" spans="10:24" x14ac:dyDescent="0.25">
      <c r="J7580">
        <v>7577</v>
      </c>
      <c r="K7580" s="43">
        <v>0.11033355422713553</v>
      </c>
      <c r="L7580">
        <v>0.47416412771926775</v>
      </c>
      <c r="M7580">
        <v>0.75980713544614564</v>
      </c>
      <c r="N7580" s="44">
        <v>0.23852364974850571</v>
      </c>
      <c r="O7580" s="161"/>
      <c r="P7580" s="162"/>
      <c r="Q7580" s="162"/>
      <c r="R7580" s="163"/>
      <c r="S7580" s="161"/>
      <c r="V7580" s="163"/>
      <c r="W7580" s="164"/>
      <c r="X7580" s="164"/>
    </row>
    <row r="7581" spans="10:24" x14ac:dyDescent="0.25">
      <c r="J7581">
        <v>7578</v>
      </c>
      <c r="K7581" s="43">
        <v>0.96143820644640254</v>
      </c>
      <c r="L7581">
        <v>0.54863996212594213</v>
      </c>
      <c r="M7581">
        <v>0.15086721804233183</v>
      </c>
      <c r="N7581" s="44">
        <v>0.99235051359520265</v>
      </c>
      <c r="O7581" s="161"/>
      <c r="P7581" s="162"/>
      <c r="Q7581" s="162"/>
      <c r="R7581" s="163"/>
      <c r="S7581" s="161"/>
      <c r="V7581" s="163"/>
      <c r="W7581" s="164"/>
      <c r="X7581" s="164"/>
    </row>
    <row r="7582" spans="10:24" x14ac:dyDescent="0.25">
      <c r="J7582">
        <v>7579</v>
      </c>
      <c r="K7582" s="43">
        <v>0.72175300699004497</v>
      </c>
      <c r="L7582">
        <v>0.84103620203991325</v>
      </c>
      <c r="M7582">
        <v>0.87602719777370552</v>
      </c>
      <c r="N7582" s="44">
        <v>0.11829664652187766</v>
      </c>
      <c r="O7582" s="161"/>
      <c r="P7582" s="162"/>
      <c r="Q7582" s="162"/>
      <c r="R7582" s="163"/>
      <c r="S7582" s="161"/>
      <c r="V7582" s="163"/>
      <c r="W7582" s="164"/>
      <c r="X7582" s="164"/>
    </row>
    <row r="7583" spans="10:24" x14ac:dyDescent="0.25">
      <c r="J7583">
        <v>7580</v>
      </c>
      <c r="K7583" s="43">
        <v>0.45334269065980926</v>
      </c>
      <c r="L7583">
        <v>0.494008514181703</v>
      </c>
      <c r="M7583">
        <v>0.95458930361166416</v>
      </c>
      <c r="N7583" s="44">
        <v>0.7841775538140684</v>
      </c>
      <c r="O7583" s="161"/>
      <c r="P7583" s="162"/>
      <c r="Q7583" s="162"/>
      <c r="R7583" s="163"/>
      <c r="S7583" s="161"/>
      <c r="V7583" s="163"/>
      <c r="W7583" s="164"/>
      <c r="X7583" s="164"/>
    </row>
    <row r="7584" spans="10:24" x14ac:dyDescent="0.25">
      <c r="J7584">
        <v>7581</v>
      </c>
      <c r="K7584" s="43">
        <v>0.52642839337375236</v>
      </c>
      <c r="L7584">
        <v>0.24385131496253454</v>
      </c>
      <c r="M7584">
        <v>0.23494364489215758</v>
      </c>
      <c r="N7584" s="44">
        <v>0.62557994147182783</v>
      </c>
      <c r="O7584" s="161"/>
      <c r="P7584" s="162"/>
      <c r="Q7584" s="162"/>
      <c r="R7584" s="163"/>
      <c r="S7584" s="161"/>
      <c r="V7584" s="163"/>
      <c r="W7584" s="164"/>
      <c r="X7584" s="164"/>
    </row>
    <row r="7585" spans="10:24" x14ac:dyDescent="0.25">
      <c r="J7585">
        <v>7582</v>
      </c>
      <c r="K7585" s="43">
        <v>0.94296060098569889</v>
      </c>
      <c r="L7585">
        <v>0.7525802682323296</v>
      </c>
      <c r="M7585">
        <v>0.52634998914020503</v>
      </c>
      <c r="N7585" s="44">
        <v>0.73748433873279062</v>
      </c>
      <c r="O7585" s="161"/>
      <c r="P7585" s="162"/>
      <c r="Q7585" s="162"/>
      <c r="R7585" s="163"/>
      <c r="S7585" s="161"/>
      <c r="V7585" s="163"/>
      <c r="W7585" s="164"/>
      <c r="X7585" s="164"/>
    </row>
    <row r="7586" spans="10:24" x14ac:dyDescent="0.25">
      <c r="J7586">
        <v>7583</v>
      </c>
      <c r="K7586" s="43">
        <v>0.56905134047468053</v>
      </c>
      <c r="L7586">
        <v>0.10363628386082135</v>
      </c>
      <c r="M7586">
        <v>0.30486523402028398</v>
      </c>
      <c r="N7586" s="44">
        <v>0.8315040979010575</v>
      </c>
      <c r="O7586" s="161"/>
      <c r="P7586" s="162"/>
      <c r="Q7586" s="162"/>
      <c r="R7586" s="163"/>
      <c r="S7586" s="161"/>
      <c r="V7586" s="163"/>
      <c r="W7586" s="164"/>
      <c r="X7586" s="164"/>
    </row>
    <row r="7587" spans="10:24" x14ac:dyDescent="0.25">
      <c r="J7587">
        <v>7584</v>
      </c>
      <c r="K7587" s="43">
        <v>0.85404097945373958</v>
      </c>
      <c r="L7587">
        <v>0.23348618202165528</v>
      </c>
      <c r="M7587">
        <v>0.1659834277611415</v>
      </c>
      <c r="N7587" s="44">
        <v>0.78459477542708123</v>
      </c>
      <c r="O7587" s="161"/>
      <c r="P7587" s="162"/>
      <c r="Q7587" s="162"/>
      <c r="R7587" s="163"/>
      <c r="S7587" s="161"/>
      <c r="V7587" s="163"/>
      <c r="W7587" s="164"/>
      <c r="X7587" s="164"/>
    </row>
    <row r="7588" spans="10:24" x14ac:dyDescent="0.25">
      <c r="J7588">
        <v>7585</v>
      </c>
      <c r="K7588" s="43">
        <v>6.2278627672108788E-2</v>
      </c>
      <c r="L7588">
        <v>1.7657605069608118E-2</v>
      </c>
      <c r="M7588">
        <v>0.77620249046519008</v>
      </c>
      <c r="N7588" s="44">
        <v>0.74257756074590386</v>
      </c>
      <c r="O7588" s="161"/>
      <c r="P7588" s="162"/>
      <c r="Q7588" s="162"/>
      <c r="R7588" s="163"/>
      <c r="S7588" s="161"/>
      <c r="V7588" s="163"/>
      <c r="W7588" s="164"/>
      <c r="X7588" s="164"/>
    </row>
    <row r="7589" spans="10:24" x14ac:dyDescent="0.25">
      <c r="J7589">
        <v>7586</v>
      </c>
      <c r="K7589" s="43">
        <v>0.66787458243720732</v>
      </c>
      <c r="L7589">
        <v>0.80449074079917227</v>
      </c>
      <c r="M7589">
        <v>0.51421638880949694</v>
      </c>
      <c r="N7589" s="44">
        <v>0.34884118254307817</v>
      </c>
      <c r="O7589" s="161"/>
      <c r="P7589" s="162"/>
      <c r="Q7589" s="162"/>
      <c r="R7589" s="163"/>
      <c r="S7589" s="161"/>
      <c r="V7589" s="163"/>
      <c r="W7589" s="164"/>
      <c r="X7589" s="164"/>
    </row>
    <row r="7590" spans="10:24" x14ac:dyDescent="0.25">
      <c r="J7590">
        <v>7587</v>
      </c>
      <c r="K7590" s="43">
        <v>0.44602386701503405</v>
      </c>
      <c r="L7590">
        <v>0.6197258544844475</v>
      </c>
      <c r="M7590">
        <v>0.10348222621184711</v>
      </c>
      <c r="N7590" s="44">
        <v>0.76969325113821452</v>
      </c>
      <c r="O7590" s="161"/>
      <c r="P7590" s="162"/>
      <c r="Q7590" s="162"/>
      <c r="R7590" s="163"/>
      <c r="S7590" s="161"/>
      <c r="V7590" s="163"/>
      <c r="W7590" s="164"/>
      <c r="X7590" s="164"/>
    </row>
    <row r="7591" spans="10:24" x14ac:dyDescent="0.25">
      <c r="J7591">
        <v>7588</v>
      </c>
      <c r="K7591" s="43">
        <v>0.41022019926447795</v>
      </c>
      <c r="L7591">
        <v>0.55097241799912622</v>
      </c>
      <c r="M7591">
        <v>3.2535015781872123E-2</v>
      </c>
      <c r="N7591" s="44">
        <v>0.12867962447281744</v>
      </c>
      <c r="O7591" s="161"/>
      <c r="P7591" s="162"/>
      <c r="Q7591" s="162"/>
      <c r="R7591" s="163"/>
      <c r="S7591" s="161"/>
      <c r="V7591" s="163"/>
      <c r="W7591" s="164"/>
      <c r="X7591" s="164"/>
    </row>
    <row r="7592" spans="10:24" x14ac:dyDescent="0.25">
      <c r="J7592">
        <v>7589</v>
      </c>
      <c r="K7592" s="43">
        <v>0.80566942126086327</v>
      </c>
      <c r="L7592">
        <v>0.10935832104713461</v>
      </c>
      <c r="M7592">
        <v>0.20363655148422066</v>
      </c>
      <c r="N7592" s="44">
        <v>0.93449005669007223</v>
      </c>
      <c r="O7592" s="161"/>
      <c r="P7592" s="162"/>
      <c r="Q7592" s="162"/>
      <c r="R7592" s="163"/>
      <c r="S7592" s="161"/>
      <c r="V7592" s="163"/>
      <c r="W7592" s="164"/>
      <c r="X7592" s="164"/>
    </row>
    <row r="7593" spans="10:24" x14ac:dyDescent="0.25">
      <c r="J7593">
        <v>7590</v>
      </c>
      <c r="K7593" s="43">
        <v>0.9912700948794112</v>
      </c>
      <c r="L7593">
        <v>0.20102762757527859</v>
      </c>
      <c r="M7593">
        <v>0.77549235711383735</v>
      </c>
      <c r="N7593" s="44">
        <v>0.52977858998168947</v>
      </c>
      <c r="O7593" s="161"/>
      <c r="P7593" s="162"/>
      <c r="Q7593" s="162"/>
      <c r="R7593" s="163"/>
      <c r="S7593" s="161"/>
      <c r="V7593" s="163"/>
      <c r="W7593" s="164"/>
      <c r="X7593" s="164"/>
    </row>
    <row r="7594" spans="10:24" x14ac:dyDescent="0.25">
      <c r="J7594">
        <v>7591</v>
      </c>
      <c r="K7594" s="43">
        <v>0.46876181074768863</v>
      </c>
      <c r="L7594">
        <v>8.8508206423675184E-2</v>
      </c>
      <c r="M7594">
        <v>0.25118248568476875</v>
      </c>
      <c r="N7594" s="44">
        <v>0.59005256060084865</v>
      </c>
      <c r="O7594" s="161"/>
      <c r="P7594" s="162"/>
      <c r="Q7594" s="162"/>
      <c r="R7594" s="163"/>
      <c r="S7594" s="161"/>
      <c r="V7594" s="163"/>
      <c r="W7594" s="164"/>
      <c r="X7594" s="164"/>
    </row>
    <row r="7595" spans="10:24" x14ac:dyDescent="0.25">
      <c r="J7595">
        <v>7592</v>
      </c>
      <c r="K7595" s="43">
        <v>0.14713489911787891</v>
      </c>
      <c r="L7595">
        <v>0.62642816780059163</v>
      </c>
      <c r="M7595">
        <v>0.53018095058061443</v>
      </c>
      <c r="N7595" s="44">
        <v>0.33174980668109877</v>
      </c>
      <c r="O7595" s="161"/>
      <c r="P7595" s="162"/>
      <c r="Q7595" s="162"/>
      <c r="R7595" s="163"/>
      <c r="S7595" s="161"/>
      <c r="V7595" s="163"/>
      <c r="W7595" s="164"/>
      <c r="X7595" s="164"/>
    </row>
    <row r="7596" spans="10:24" x14ac:dyDescent="0.25">
      <c r="J7596">
        <v>7593</v>
      </c>
      <c r="K7596" s="43">
        <v>0.90610162918983128</v>
      </c>
      <c r="L7596">
        <v>0.61516971143151589</v>
      </c>
      <c r="M7596">
        <v>5.6618611732862534E-2</v>
      </c>
      <c r="N7596" s="44">
        <v>0.21968719470233955</v>
      </c>
      <c r="O7596" s="161"/>
      <c r="P7596" s="162"/>
      <c r="Q7596" s="162"/>
      <c r="R7596" s="163"/>
      <c r="S7596" s="161"/>
      <c r="V7596" s="163"/>
      <c r="W7596" s="164"/>
      <c r="X7596" s="164"/>
    </row>
    <row r="7597" spans="10:24" x14ac:dyDescent="0.25">
      <c r="J7597">
        <v>7594</v>
      </c>
      <c r="K7597" s="43">
        <v>3.3173887735648777E-2</v>
      </c>
      <c r="L7597">
        <v>0.53345180282934568</v>
      </c>
      <c r="M7597">
        <v>0.46748139640056319</v>
      </c>
      <c r="N7597" s="44">
        <v>0.72566102644375652</v>
      </c>
      <c r="O7597" s="161"/>
      <c r="P7597" s="162"/>
      <c r="Q7597" s="162"/>
      <c r="R7597" s="163"/>
      <c r="S7597" s="161"/>
      <c r="V7597" s="163"/>
      <c r="W7597" s="164"/>
      <c r="X7597" s="164"/>
    </row>
    <row r="7598" spans="10:24" x14ac:dyDescent="0.25">
      <c r="J7598">
        <v>7595</v>
      </c>
      <c r="K7598" s="43">
        <v>0.31232730579016521</v>
      </c>
      <c r="L7598">
        <v>0.33125351379476264</v>
      </c>
      <c r="M7598">
        <v>0.31865659885430275</v>
      </c>
      <c r="N7598" s="44">
        <v>0.62924625494887532</v>
      </c>
      <c r="O7598" s="161"/>
      <c r="P7598" s="162"/>
      <c r="Q7598" s="162"/>
      <c r="R7598" s="163"/>
      <c r="S7598" s="161"/>
      <c r="V7598" s="163"/>
      <c r="W7598" s="164"/>
      <c r="X7598" s="164"/>
    </row>
    <row r="7599" spans="10:24" x14ac:dyDescent="0.25">
      <c r="J7599">
        <v>7596</v>
      </c>
      <c r="K7599" s="43">
        <v>0.69524621223646776</v>
      </c>
      <c r="L7599">
        <v>0.86781482364979079</v>
      </c>
      <c r="M7599">
        <v>0.89001861868871124</v>
      </c>
      <c r="N7599" s="44">
        <v>0.68670547177908858</v>
      </c>
      <c r="O7599" s="161"/>
      <c r="P7599" s="162"/>
      <c r="Q7599" s="162"/>
      <c r="R7599" s="163"/>
      <c r="S7599" s="161"/>
      <c r="V7599" s="163"/>
      <c r="W7599" s="164"/>
      <c r="X7599" s="164"/>
    </row>
    <row r="7600" spans="10:24" x14ac:dyDescent="0.25">
      <c r="J7600">
        <v>7597</v>
      </c>
      <c r="K7600" s="43">
        <v>0.9186738646841498</v>
      </c>
      <c r="L7600">
        <v>0.34349325105686246</v>
      </c>
      <c r="M7600">
        <v>0.74568927882972103</v>
      </c>
      <c r="N7600" s="44">
        <v>0.47264552569879181</v>
      </c>
      <c r="O7600" s="161"/>
      <c r="P7600" s="162"/>
      <c r="Q7600" s="162"/>
      <c r="R7600" s="163"/>
      <c r="S7600" s="161"/>
      <c r="V7600" s="163"/>
      <c r="W7600" s="164"/>
      <c r="X7600" s="164"/>
    </row>
    <row r="7601" spans="10:24" x14ac:dyDescent="0.25">
      <c r="J7601">
        <v>7598</v>
      </c>
      <c r="K7601" s="43">
        <v>0.22415014038846803</v>
      </c>
      <c r="L7601">
        <v>0.8070972653950983</v>
      </c>
      <c r="M7601">
        <v>0.43924972214949276</v>
      </c>
      <c r="N7601" s="44">
        <v>0.33701257271133434</v>
      </c>
      <c r="O7601" s="161"/>
      <c r="P7601" s="162"/>
      <c r="Q7601" s="162"/>
      <c r="R7601" s="163"/>
      <c r="S7601" s="161"/>
      <c r="V7601" s="163"/>
      <c r="W7601" s="164"/>
      <c r="X7601" s="164"/>
    </row>
    <row r="7602" spans="10:24" x14ac:dyDescent="0.25">
      <c r="J7602">
        <v>7599</v>
      </c>
      <c r="K7602" s="43">
        <v>4.7962573204778258E-2</v>
      </c>
      <c r="L7602">
        <v>0.36876999067341321</v>
      </c>
      <c r="M7602">
        <v>0.20909892171698607</v>
      </c>
      <c r="N7602" s="44">
        <v>3.9388477088256213E-2</v>
      </c>
      <c r="O7602" s="161"/>
      <c r="P7602" s="162"/>
      <c r="Q7602" s="162"/>
      <c r="R7602" s="163"/>
      <c r="S7602" s="161"/>
      <c r="V7602" s="163"/>
      <c r="W7602" s="164"/>
      <c r="X7602" s="164"/>
    </row>
    <row r="7603" spans="10:24" x14ac:dyDescent="0.25">
      <c r="J7603">
        <v>7600</v>
      </c>
      <c r="K7603" s="43">
        <v>0.39949956189245894</v>
      </c>
      <c r="L7603">
        <v>0.84146205100339133</v>
      </c>
      <c r="M7603">
        <v>0.24599713349986696</v>
      </c>
      <c r="N7603" s="44">
        <v>7.4295939335194738E-2</v>
      </c>
      <c r="O7603" s="161"/>
      <c r="P7603" s="162"/>
      <c r="Q7603" s="162"/>
      <c r="R7603" s="163"/>
      <c r="S7603" s="161"/>
      <c r="V7603" s="163"/>
      <c r="W7603" s="164"/>
      <c r="X7603" s="164"/>
    </row>
    <row r="7604" spans="10:24" x14ac:dyDescent="0.25">
      <c r="J7604">
        <v>7601</v>
      </c>
      <c r="K7604" s="43">
        <v>0.54096402326738391</v>
      </c>
      <c r="L7604">
        <v>0.99518437196749909</v>
      </c>
      <c r="M7604">
        <v>0.76945340342548718</v>
      </c>
      <c r="N7604" s="44">
        <v>0.31610031118753013</v>
      </c>
      <c r="O7604" s="161"/>
      <c r="P7604" s="162"/>
      <c r="Q7604" s="162"/>
      <c r="R7604" s="163"/>
      <c r="S7604" s="161"/>
      <c r="V7604" s="163"/>
      <c r="W7604" s="164"/>
      <c r="X7604" s="164"/>
    </row>
    <row r="7605" spans="10:24" x14ac:dyDescent="0.25">
      <c r="J7605">
        <v>7602</v>
      </c>
      <c r="K7605" s="43">
        <v>0.76660061503305987</v>
      </c>
      <c r="L7605">
        <v>9.1850801105887614E-2</v>
      </c>
      <c r="M7605">
        <v>0.98028925974689562</v>
      </c>
      <c r="N7605" s="44">
        <v>0.27858939385390746</v>
      </c>
      <c r="O7605" s="161"/>
      <c r="P7605" s="162"/>
      <c r="Q7605" s="162"/>
      <c r="R7605" s="163"/>
      <c r="S7605" s="161"/>
      <c r="V7605" s="163"/>
      <c r="W7605" s="164"/>
      <c r="X7605" s="164"/>
    </row>
    <row r="7606" spans="10:24" x14ac:dyDescent="0.25">
      <c r="J7606">
        <v>7603</v>
      </c>
      <c r="K7606" s="43">
        <v>0.58740474013013755</v>
      </c>
      <c r="L7606">
        <v>0.97122926198972814</v>
      </c>
      <c r="M7606">
        <v>0.39345301496458396</v>
      </c>
      <c r="N7606" s="44">
        <v>1.8436243267675456E-2</v>
      </c>
      <c r="O7606" s="161"/>
      <c r="P7606" s="162"/>
      <c r="Q7606" s="162"/>
      <c r="R7606" s="163"/>
      <c r="S7606" s="161"/>
      <c r="V7606" s="163"/>
      <c r="W7606" s="164"/>
      <c r="X7606" s="164"/>
    </row>
    <row r="7607" spans="10:24" x14ac:dyDescent="0.25">
      <c r="J7607">
        <v>7604</v>
      </c>
      <c r="K7607" s="43">
        <v>0.35681094657422552</v>
      </c>
      <c r="L7607">
        <v>3.447711335169501E-2</v>
      </c>
      <c r="M7607">
        <v>0.74207292029019745</v>
      </c>
      <c r="N7607" s="44">
        <v>0.93041214883707757</v>
      </c>
      <c r="O7607" s="161"/>
      <c r="P7607" s="162"/>
      <c r="Q7607" s="162"/>
      <c r="R7607" s="163"/>
      <c r="S7607" s="161"/>
      <c r="V7607" s="163"/>
      <c r="W7607" s="164"/>
      <c r="X7607" s="164"/>
    </row>
    <row r="7608" spans="10:24" x14ac:dyDescent="0.25">
      <c r="J7608">
        <v>7605</v>
      </c>
      <c r="K7608" s="43">
        <v>0.85294715464628656</v>
      </c>
      <c r="L7608">
        <v>0.17634394716670299</v>
      </c>
      <c r="M7608">
        <v>0.28133891827978585</v>
      </c>
      <c r="N7608" s="44">
        <v>0.93239334314912592</v>
      </c>
      <c r="O7608" s="161"/>
      <c r="P7608" s="162"/>
      <c r="Q7608" s="162"/>
      <c r="R7608" s="163"/>
      <c r="S7608" s="161"/>
      <c r="V7608" s="163"/>
      <c r="W7608" s="164"/>
      <c r="X7608" s="164"/>
    </row>
    <row r="7609" spans="10:24" x14ac:dyDescent="0.25">
      <c r="J7609">
        <v>7606</v>
      </c>
      <c r="K7609" s="43">
        <v>0.91332898148638586</v>
      </c>
      <c r="L7609">
        <v>0.70754225320850772</v>
      </c>
      <c r="M7609">
        <v>0.24208067282683465</v>
      </c>
      <c r="N7609" s="44">
        <v>0.47370566042216555</v>
      </c>
      <c r="O7609" s="161"/>
      <c r="P7609" s="162"/>
      <c r="Q7609" s="162"/>
      <c r="R7609" s="163"/>
      <c r="S7609" s="161"/>
      <c r="V7609" s="163"/>
      <c r="W7609" s="164"/>
      <c r="X7609" s="164"/>
    </row>
    <row r="7610" spans="10:24" x14ac:dyDescent="0.25">
      <c r="J7610">
        <v>7607</v>
      </c>
      <c r="K7610" s="43">
        <v>0.46328270913047087</v>
      </c>
      <c r="L7610">
        <v>0.71740887176559187</v>
      </c>
      <c r="M7610">
        <v>0.6208902646363208</v>
      </c>
      <c r="N7610" s="44">
        <v>6.9589810186724277E-3</v>
      </c>
      <c r="O7610" s="161"/>
      <c r="P7610" s="162"/>
      <c r="Q7610" s="162"/>
      <c r="R7610" s="163"/>
      <c r="S7610" s="161"/>
      <c r="V7610" s="163"/>
      <c r="W7610" s="164"/>
      <c r="X7610" s="164"/>
    </row>
    <row r="7611" spans="10:24" x14ac:dyDescent="0.25">
      <c r="J7611">
        <v>7608</v>
      </c>
      <c r="K7611" s="43">
        <v>1.7594215416454673E-2</v>
      </c>
      <c r="L7611">
        <v>0.9879897367434467</v>
      </c>
      <c r="M7611">
        <v>0.5993163448072607</v>
      </c>
      <c r="N7611" s="44">
        <v>0.37397003804481854</v>
      </c>
      <c r="O7611" s="161"/>
      <c r="P7611" s="162"/>
      <c r="Q7611" s="162"/>
      <c r="R7611" s="163"/>
      <c r="S7611" s="161"/>
      <c r="V7611" s="163"/>
      <c r="W7611" s="164"/>
      <c r="X7611" s="164"/>
    </row>
    <row r="7612" spans="10:24" x14ac:dyDescent="0.25">
      <c r="J7612">
        <v>7609</v>
      </c>
      <c r="K7612" s="43">
        <v>0.66146940935330267</v>
      </c>
      <c r="L7612">
        <v>2.1644342242907566E-2</v>
      </c>
      <c r="M7612">
        <v>0.31267936949770803</v>
      </c>
      <c r="N7612" s="44">
        <v>0.79433994277781939</v>
      </c>
      <c r="O7612" s="161"/>
      <c r="P7612" s="162"/>
      <c r="Q7612" s="162"/>
      <c r="R7612" s="163"/>
      <c r="S7612" s="161"/>
      <c r="V7612" s="163"/>
      <c r="W7612" s="164"/>
      <c r="X7612" s="164"/>
    </row>
    <row r="7613" spans="10:24" x14ac:dyDescent="0.25">
      <c r="J7613">
        <v>7610</v>
      </c>
      <c r="K7613" s="43">
        <v>2.479362779843497E-2</v>
      </c>
      <c r="L7613">
        <v>0.20050405090528889</v>
      </c>
      <c r="M7613">
        <v>0.56508671133263078</v>
      </c>
      <c r="N7613" s="44">
        <v>0.75998179981672143</v>
      </c>
      <c r="O7613" s="161"/>
      <c r="P7613" s="162"/>
      <c r="Q7613" s="162"/>
      <c r="R7613" s="163"/>
      <c r="S7613" s="161"/>
      <c r="V7613" s="163"/>
      <c r="W7613" s="164"/>
      <c r="X7613" s="164"/>
    </row>
    <row r="7614" spans="10:24" x14ac:dyDescent="0.25">
      <c r="J7614">
        <v>7611</v>
      </c>
      <c r="K7614" s="43">
        <v>0.15401693036402497</v>
      </c>
      <c r="L7614">
        <v>0.38158340039599903</v>
      </c>
      <c r="M7614">
        <v>0.79051286437970869</v>
      </c>
      <c r="N7614" s="44">
        <v>5.2214546596652811E-2</v>
      </c>
      <c r="O7614" s="161"/>
      <c r="P7614" s="162"/>
      <c r="Q7614" s="162"/>
      <c r="R7614" s="163"/>
      <c r="S7614" s="161"/>
      <c r="V7614" s="163"/>
      <c r="W7614" s="164"/>
      <c r="X7614" s="164"/>
    </row>
    <row r="7615" spans="10:24" x14ac:dyDescent="0.25">
      <c r="J7615">
        <v>7612</v>
      </c>
      <c r="K7615" s="43">
        <v>0.30114398592173264</v>
      </c>
      <c r="L7615">
        <v>0.75138823590995696</v>
      </c>
      <c r="M7615">
        <v>0.40385567487330676</v>
      </c>
      <c r="N7615" s="44">
        <v>0.83908720640440793</v>
      </c>
      <c r="O7615" s="161"/>
      <c r="P7615" s="162"/>
      <c r="Q7615" s="162"/>
      <c r="R7615" s="163"/>
      <c r="S7615" s="161"/>
      <c r="V7615" s="163"/>
      <c r="W7615" s="164"/>
      <c r="X7615" s="164"/>
    </row>
    <row r="7616" spans="10:24" x14ac:dyDescent="0.25">
      <c r="J7616">
        <v>7613</v>
      </c>
      <c r="K7616" s="43">
        <v>0.58280518284312832</v>
      </c>
      <c r="L7616">
        <v>0.4368383904082771</v>
      </c>
      <c r="M7616">
        <v>0.93170085769310362</v>
      </c>
      <c r="N7616" s="44">
        <v>0.43724657945175716</v>
      </c>
      <c r="O7616" s="161"/>
      <c r="P7616" s="162"/>
      <c r="Q7616" s="162"/>
      <c r="R7616" s="163"/>
      <c r="S7616" s="161"/>
      <c r="V7616" s="163"/>
      <c r="W7616" s="164"/>
      <c r="X7616" s="164"/>
    </row>
    <row r="7617" spans="10:24" x14ac:dyDescent="0.25">
      <c r="J7617">
        <v>7614</v>
      </c>
      <c r="K7617" s="43">
        <v>0.3421091186161892</v>
      </c>
      <c r="L7617">
        <v>0.89120015845005074</v>
      </c>
      <c r="M7617">
        <v>0.66676736727757668</v>
      </c>
      <c r="N7617" s="44">
        <v>0.15514148718933729</v>
      </c>
      <c r="O7617" s="161"/>
      <c r="P7617" s="162"/>
      <c r="Q7617" s="162"/>
      <c r="R7617" s="163"/>
      <c r="S7617" s="161"/>
      <c r="V7617" s="163"/>
      <c r="W7617" s="164"/>
      <c r="X7617" s="164"/>
    </row>
    <row r="7618" spans="10:24" x14ac:dyDescent="0.25">
      <c r="J7618">
        <v>7615</v>
      </c>
      <c r="K7618" s="43">
        <v>9.7374825003202603E-2</v>
      </c>
      <c r="L7618">
        <v>0.46774292637920745</v>
      </c>
      <c r="M7618">
        <v>0.57446967171349639</v>
      </c>
      <c r="N7618" s="44">
        <v>0.31631233026266747</v>
      </c>
      <c r="O7618" s="161"/>
      <c r="P7618" s="162"/>
      <c r="Q7618" s="162"/>
      <c r="R7618" s="163"/>
      <c r="S7618" s="161"/>
      <c r="V7618" s="163"/>
      <c r="W7618" s="164"/>
      <c r="X7618" s="164"/>
    </row>
    <row r="7619" spans="10:24" x14ac:dyDescent="0.25">
      <c r="J7619">
        <v>7616</v>
      </c>
      <c r="K7619" s="43">
        <v>0.8163894442770665</v>
      </c>
      <c r="L7619">
        <v>4.6027736903497152E-2</v>
      </c>
      <c r="M7619">
        <v>0.61388465681517412</v>
      </c>
      <c r="N7619" s="44">
        <v>0.7350574969987228</v>
      </c>
      <c r="O7619" s="161"/>
      <c r="P7619" s="162"/>
      <c r="Q7619" s="162"/>
      <c r="R7619" s="163"/>
      <c r="S7619" s="161"/>
      <c r="V7619" s="163"/>
      <c r="W7619" s="164"/>
      <c r="X7619" s="164"/>
    </row>
    <row r="7620" spans="10:24" x14ac:dyDescent="0.25">
      <c r="J7620">
        <v>7617</v>
      </c>
      <c r="K7620" s="43">
        <v>0.69965721562423622</v>
      </c>
      <c r="L7620">
        <v>0.82735784332754647</v>
      </c>
      <c r="M7620">
        <v>9.5477748956152242E-2</v>
      </c>
      <c r="N7620" s="44">
        <v>0.23376171477852792</v>
      </c>
      <c r="O7620" s="161"/>
      <c r="P7620" s="162"/>
      <c r="Q7620" s="162"/>
      <c r="R7620" s="163"/>
      <c r="S7620" s="161"/>
      <c r="V7620" s="163"/>
      <c r="W7620" s="164"/>
      <c r="X7620" s="164"/>
    </row>
    <row r="7621" spans="10:24" x14ac:dyDescent="0.25">
      <c r="J7621">
        <v>7618</v>
      </c>
      <c r="K7621" s="43">
        <v>0.44195025289398782</v>
      </c>
      <c r="L7621">
        <v>0.29404004194268119</v>
      </c>
      <c r="M7621">
        <v>0.31333110658906893</v>
      </c>
      <c r="N7621" s="44">
        <v>0.57602880452474159</v>
      </c>
      <c r="O7621" s="161"/>
      <c r="P7621" s="162"/>
      <c r="Q7621" s="162"/>
      <c r="R7621" s="163"/>
      <c r="S7621" s="161"/>
      <c r="V7621" s="163"/>
      <c r="W7621" s="164"/>
      <c r="X7621" s="164"/>
    </row>
    <row r="7622" spans="10:24" x14ac:dyDescent="0.25">
      <c r="J7622">
        <v>7619</v>
      </c>
      <c r="K7622" s="43">
        <v>0.87271780622879402</v>
      </c>
      <c r="L7622">
        <v>0.4243506815227206</v>
      </c>
      <c r="M7622">
        <v>0.90388021441936994</v>
      </c>
      <c r="N7622" s="44">
        <v>5.9854826931355465E-2</v>
      </c>
      <c r="O7622" s="161"/>
      <c r="P7622" s="162"/>
      <c r="Q7622" s="162"/>
      <c r="R7622" s="163"/>
      <c r="S7622" s="161"/>
      <c r="V7622" s="163"/>
      <c r="W7622" s="164"/>
      <c r="X7622" s="164"/>
    </row>
    <row r="7623" spans="10:24" x14ac:dyDescent="0.25">
      <c r="J7623">
        <v>7620</v>
      </c>
      <c r="K7623" s="43">
        <v>0.73863952229472285</v>
      </c>
      <c r="L7623">
        <v>0.54731991080943077</v>
      </c>
      <c r="M7623">
        <v>0.18049552868457019</v>
      </c>
      <c r="N7623" s="44">
        <v>0.57522663025894472</v>
      </c>
      <c r="O7623" s="161"/>
      <c r="P7623" s="162"/>
      <c r="Q7623" s="162"/>
      <c r="R7623" s="163"/>
      <c r="S7623" s="161"/>
      <c r="V7623" s="163"/>
      <c r="W7623" s="164"/>
      <c r="X7623" s="164"/>
    </row>
    <row r="7624" spans="10:24" x14ac:dyDescent="0.25">
      <c r="J7624">
        <v>7621</v>
      </c>
      <c r="K7624" s="43">
        <v>0.51139875047112515</v>
      </c>
      <c r="L7624">
        <v>5.1593352787093316E-2</v>
      </c>
      <c r="M7624">
        <v>0.68019073331395696</v>
      </c>
      <c r="N7624" s="44">
        <v>0.90537428502075235</v>
      </c>
      <c r="O7624" s="161"/>
      <c r="P7624" s="162"/>
      <c r="Q7624" s="162"/>
      <c r="R7624" s="163"/>
      <c r="S7624" s="161"/>
      <c r="V7624" s="163"/>
      <c r="W7624" s="164"/>
      <c r="X7624" s="164"/>
    </row>
    <row r="7625" spans="10:24" x14ac:dyDescent="0.25">
      <c r="J7625">
        <v>7622</v>
      </c>
      <c r="K7625" s="43">
        <v>0.43902840330551307</v>
      </c>
      <c r="L7625">
        <v>1.2105764417184472E-2</v>
      </c>
      <c r="M7625">
        <v>0.35333772610806735</v>
      </c>
      <c r="N7625" s="44">
        <v>0.25763449677800265</v>
      </c>
      <c r="O7625" s="161"/>
      <c r="P7625" s="162"/>
      <c r="Q7625" s="162"/>
      <c r="R7625" s="163"/>
      <c r="S7625" s="161"/>
      <c r="V7625" s="163"/>
      <c r="W7625" s="164"/>
      <c r="X7625" s="164"/>
    </row>
    <row r="7626" spans="10:24" x14ac:dyDescent="0.25">
      <c r="J7626">
        <v>7623</v>
      </c>
      <c r="K7626" s="43">
        <v>0.946569211944432</v>
      </c>
      <c r="L7626">
        <v>0.73330947711711492</v>
      </c>
      <c r="M7626">
        <v>0.97575786684599775</v>
      </c>
      <c r="N7626" s="44">
        <v>0.65092228485667192</v>
      </c>
      <c r="O7626" s="161"/>
      <c r="P7626" s="162"/>
      <c r="Q7626" s="162"/>
      <c r="R7626" s="163"/>
      <c r="S7626" s="161"/>
      <c r="V7626" s="163"/>
      <c r="W7626" s="164"/>
      <c r="X7626" s="164"/>
    </row>
    <row r="7627" spans="10:24" x14ac:dyDescent="0.25">
      <c r="J7627">
        <v>7624</v>
      </c>
      <c r="K7627" s="43">
        <v>0.86516946548766704</v>
      </c>
      <c r="L7627">
        <v>0.4575850722545669</v>
      </c>
      <c r="M7627">
        <v>7.1740654406231674E-2</v>
      </c>
      <c r="N7627" s="44">
        <v>0.61406471572996391</v>
      </c>
      <c r="O7627" s="161"/>
      <c r="P7627" s="162"/>
      <c r="Q7627" s="162"/>
      <c r="R7627" s="163"/>
      <c r="S7627" s="161"/>
      <c r="V7627" s="163"/>
      <c r="W7627" s="164"/>
      <c r="X7627" s="164"/>
    </row>
    <row r="7628" spans="10:24" x14ac:dyDescent="0.25">
      <c r="J7628">
        <v>7625</v>
      </c>
      <c r="K7628" s="43">
        <v>0.21953457530598985</v>
      </c>
      <c r="L7628">
        <v>0.50436032985751034</v>
      </c>
      <c r="M7628">
        <v>0.22092285185841121</v>
      </c>
      <c r="N7628" s="44">
        <v>0.35940532390049407</v>
      </c>
      <c r="O7628" s="161"/>
      <c r="P7628" s="162"/>
      <c r="Q7628" s="162"/>
      <c r="R7628" s="163"/>
      <c r="S7628" s="161"/>
      <c r="V7628" s="163"/>
      <c r="W7628" s="164"/>
      <c r="X7628" s="164"/>
    </row>
    <row r="7629" spans="10:24" x14ac:dyDescent="0.25">
      <c r="J7629">
        <v>7626</v>
      </c>
      <c r="K7629" s="43">
        <v>0.11292998271514731</v>
      </c>
      <c r="L7629">
        <v>0.51543685973995002</v>
      </c>
      <c r="M7629">
        <v>0.12144249792571515</v>
      </c>
      <c r="N7629" s="44">
        <v>0.87556160173077591</v>
      </c>
      <c r="O7629" s="161"/>
      <c r="P7629" s="162"/>
      <c r="Q7629" s="162"/>
      <c r="R7629" s="163"/>
      <c r="S7629" s="161"/>
      <c r="V7629" s="163"/>
      <c r="W7629" s="164"/>
      <c r="X7629" s="164"/>
    </row>
    <row r="7630" spans="10:24" x14ac:dyDescent="0.25">
      <c r="J7630">
        <v>7627</v>
      </c>
      <c r="K7630" s="43">
        <v>4.3472022942320221E-2</v>
      </c>
      <c r="L7630">
        <v>0.83948309858311199</v>
      </c>
      <c r="M7630">
        <v>1.5171974305563385E-2</v>
      </c>
      <c r="N7630" s="44">
        <v>0.34734305611379868</v>
      </c>
      <c r="O7630" s="161"/>
      <c r="P7630" s="162"/>
      <c r="Q7630" s="162"/>
      <c r="R7630" s="163"/>
      <c r="S7630" s="161"/>
      <c r="V7630" s="163"/>
      <c r="W7630" s="164"/>
      <c r="X7630" s="164"/>
    </row>
    <row r="7631" spans="10:24" x14ac:dyDescent="0.25">
      <c r="J7631">
        <v>7628</v>
      </c>
      <c r="K7631" s="43">
        <v>0.81877332160498084</v>
      </c>
      <c r="L7631">
        <v>0.52065248902512529</v>
      </c>
      <c r="M7631">
        <v>0.99190888621006845</v>
      </c>
      <c r="N7631" s="44">
        <v>0.14097440789660454</v>
      </c>
      <c r="O7631" s="161"/>
      <c r="P7631" s="162"/>
      <c r="Q7631" s="162"/>
      <c r="R7631" s="163"/>
      <c r="S7631" s="161"/>
      <c r="V7631" s="163"/>
      <c r="W7631" s="164"/>
      <c r="X7631" s="164"/>
    </row>
    <row r="7632" spans="10:24" x14ac:dyDescent="0.25">
      <c r="J7632">
        <v>7629</v>
      </c>
      <c r="K7632" s="43">
        <v>0.91825065524001215</v>
      </c>
      <c r="L7632">
        <v>0.35157299878608261</v>
      </c>
      <c r="M7632">
        <v>0.81004414131097113</v>
      </c>
      <c r="N7632" s="44">
        <v>0.52291147681461436</v>
      </c>
      <c r="O7632" s="161"/>
      <c r="P7632" s="162"/>
      <c r="Q7632" s="162"/>
      <c r="R7632" s="163"/>
      <c r="S7632" s="161"/>
      <c r="V7632" s="163"/>
      <c r="W7632" s="164"/>
      <c r="X7632" s="164"/>
    </row>
    <row r="7633" spans="10:24" x14ac:dyDescent="0.25">
      <c r="J7633">
        <v>7630</v>
      </c>
      <c r="K7633" s="43">
        <v>0.47442773177006303</v>
      </c>
      <c r="L7633">
        <v>0.46310736828089594</v>
      </c>
      <c r="M7633">
        <v>0.73195717735347987</v>
      </c>
      <c r="N7633" s="44">
        <v>0.57233505730415501</v>
      </c>
      <c r="O7633" s="161"/>
      <c r="P7633" s="162"/>
      <c r="Q7633" s="162"/>
      <c r="R7633" s="163"/>
      <c r="S7633" s="161"/>
      <c r="V7633" s="163"/>
      <c r="W7633" s="164"/>
      <c r="X7633" s="164"/>
    </row>
    <row r="7634" spans="10:24" x14ac:dyDescent="0.25">
      <c r="J7634">
        <v>7631</v>
      </c>
      <c r="K7634" s="43">
        <v>0.53623149829350913</v>
      </c>
      <c r="L7634">
        <v>0.64918788935841809</v>
      </c>
      <c r="M7634">
        <v>0.89830660788555416</v>
      </c>
      <c r="N7634" s="44">
        <v>0.92459822704060335</v>
      </c>
      <c r="O7634" s="161"/>
      <c r="P7634" s="162"/>
      <c r="Q7634" s="162"/>
      <c r="R7634" s="163"/>
      <c r="S7634" s="161"/>
      <c r="V7634" s="163"/>
      <c r="W7634" s="164"/>
      <c r="X7634" s="164"/>
    </row>
    <row r="7635" spans="10:24" x14ac:dyDescent="0.25">
      <c r="J7635">
        <v>7632</v>
      </c>
      <c r="K7635" s="43">
        <v>0.7804523786718699</v>
      </c>
      <c r="L7635">
        <v>0.53162638546916374</v>
      </c>
      <c r="M7635">
        <v>0.40985684016474244</v>
      </c>
      <c r="N7635" s="44">
        <v>0.44536271380805315</v>
      </c>
      <c r="O7635" s="161"/>
      <c r="P7635" s="162"/>
      <c r="Q7635" s="162"/>
      <c r="R7635" s="163"/>
      <c r="S7635" s="161"/>
      <c r="V7635" s="163"/>
      <c r="W7635" s="164"/>
      <c r="X7635" s="164"/>
    </row>
    <row r="7636" spans="10:24" x14ac:dyDescent="0.25">
      <c r="J7636">
        <v>7633</v>
      </c>
      <c r="K7636" s="43">
        <v>0.25783795155650646</v>
      </c>
      <c r="L7636">
        <v>0.25198111722029581</v>
      </c>
      <c r="M7636">
        <v>0.35693402357056181</v>
      </c>
      <c r="N7636" s="44">
        <v>0.74394400199956368</v>
      </c>
      <c r="O7636" s="161"/>
      <c r="P7636" s="162"/>
      <c r="Q7636" s="162"/>
      <c r="R7636" s="163"/>
      <c r="S7636" s="161"/>
      <c r="V7636" s="163"/>
      <c r="W7636" s="164"/>
      <c r="X7636" s="164"/>
    </row>
    <row r="7637" spans="10:24" x14ac:dyDescent="0.25">
      <c r="J7637">
        <v>7634</v>
      </c>
      <c r="K7637" s="43">
        <v>0.15255326289421767</v>
      </c>
      <c r="L7637">
        <v>0.9760118462609253</v>
      </c>
      <c r="M7637">
        <v>0.87680496584604217</v>
      </c>
      <c r="N7637" s="44">
        <v>0.28362840525556332</v>
      </c>
      <c r="O7637" s="161"/>
      <c r="P7637" s="162"/>
      <c r="Q7637" s="162"/>
      <c r="R7637" s="163"/>
      <c r="S7637" s="161"/>
      <c r="V7637" s="163"/>
      <c r="W7637" s="164"/>
      <c r="X7637" s="164"/>
    </row>
    <row r="7638" spans="10:24" x14ac:dyDescent="0.25">
      <c r="J7638">
        <v>7635</v>
      </c>
      <c r="K7638" s="43">
        <v>0.90862352173616689</v>
      </c>
      <c r="L7638">
        <v>0.8554752424810923</v>
      </c>
      <c r="M7638">
        <v>0.82420801410900324</v>
      </c>
      <c r="N7638" s="44">
        <v>0.67763422808257978</v>
      </c>
      <c r="O7638" s="161"/>
      <c r="P7638" s="162"/>
      <c r="Q7638" s="162"/>
      <c r="R7638" s="163"/>
      <c r="S7638" s="161"/>
      <c r="V7638" s="163"/>
      <c r="W7638" s="164"/>
      <c r="X7638" s="164"/>
    </row>
    <row r="7639" spans="10:24" x14ac:dyDescent="0.25">
      <c r="J7639">
        <v>7636</v>
      </c>
      <c r="K7639" s="43">
        <v>0.60385016044868756</v>
      </c>
      <c r="L7639">
        <v>0.23363900495458656</v>
      </c>
      <c r="M7639">
        <v>0.64327539012985258</v>
      </c>
      <c r="N7639" s="44">
        <v>0.45622472712775708</v>
      </c>
      <c r="O7639" s="161"/>
      <c r="P7639" s="162"/>
      <c r="Q7639" s="162"/>
      <c r="R7639" s="163"/>
      <c r="S7639" s="161"/>
      <c r="V7639" s="163"/>
      <c r="W7639" s="164"/>
      <c r="X7639" s="164"/>
    </row>
    <row r="7640" spans="10:24" x14ac:dyDescent="0.25">
      <c r="J7640">
        <v>7637</v>
      </c>
      <c r="K7640" s="43">
        <v>0.1702547081281971</v>
      </c>
      <c r="L7640">
        <v>0.94547373472959284</v>
      </c>
      <c r="M7640">
        <v>0.52798234171538605</v>
      </c>
      <c r="N7640" s="44">
        <v>0.39779539127805907</v>
      </c>
      <c r="O7640" s="161"/>
      <c r="P7640" s="162"/>
      <c r="Q7640" s="162"/>
      <c r="R7640" s="163"/>
      <c r="S7640" s="161"/>
      <c r="V7640" s="163"/>
      <c r="W7640" s="164"/>
      <c r="X7640" s="164"/>
    </row>
    <row r="7641" spans="10:24" x14ac:dyDescent="0.25">
      <c r="J7641">
        <v>7638</v>
      </c>
      <c r="K7641" s="43">
        <v>0.53531805218253892</v>
      </c>
      <c r="L7641">
        <v>0.3737818683915205</v>
      </c>
      <c r="M7641">
        <v>0.42099231431784023</v>
      </c>
      <c r="N7641" s="44">
        <v>0.86120917182596657</v>
      </c>
      <c r="O7641" s="161"/>
      <c r="P7641" s="162"/>
      <c r="Q7641" s="162"/>
      <c r="R7641" s="163"/>
      <c r="S7641" s="161"/>
      <c r="V7641" s="163"/>
      <c r="W7641" s="164"/>
      <c r="X7641" s="164"/>
    </row>
    <row r="7642" spans="10:24" x14ac:dyDescent="0.25">
      <c r="J7642">
        <v>7639</v>
      </c>
      <c r="K7642" s="43">
        <v>0.93085183737437049</v>
      </c>
      <c r="L7642">
        <v>0.19850646447815767</v>
      </c>
      <c r="M7642">
        <v>0.81953663950591926</v>
      </c>
      <c r="N7642" s="44">
        <v>0.34280972526238729</v>
      </c>
      <c r="O7642" s="161"/>
      <c r="P7642" s="162"/>
      <c r="Q7642" s="162"/>
      <c r="R7642" s="163"/>
      <c r="S7642" s="161"/>
      <c r="V7642" s="163"/>
      <c r="W7642" s="164"/>
      <c r="X7642" s="164"/>
    </row>
    <row r="7643" spans="10:24" x14ac:dyDescent="0.25">
      <c r="J7643">
        <v>7640</v>
      </c>
      <c r="K7643" s="43">
        <v>0.61135301424189359</v>
      </c>
      <c r="L7643">
        <v>0.40660466524501959</v>
      </c>
      <c r="M7643">
        <v>0.28682756842284629</v>
      </c>
      <c r="N7643" s="44">
        <v>0.14049318623363549</v>
      </c>
      <c r="O7643" s="161"/>
      <c r="P7643" s="162"/>
      <c r="Q7643" s="162"/>
      <c r="R7643" s="163"/>
      <c r="S7643" s="161"/>
      <c r="V7643" s="163"/>
      <c r="W7643" s="164"/>
      <c r="X7643" s="164"/>
    </row>
    <row r="7644" spans="10:24" x14ac:dyDescent="0.25">
      <c r="J7644">
        <v>7641</v>
      </c>
      <c r="K7644" s="43">
        <v>0.18759017538931366</v>
      </c>
      <c r="L7644">
        <v>0.27100904151275429</v>
      </c>
      <c r="M7644">
        <v>0.4172261599429089</v>
      </c>
      <c r="N7644" s="44">
        <v>8.6804294848533914E-2</v>
      </c>
      <c r="O7644" s="161"/>
      <c r="P7644" s="162"/>
      <c r="Q7644" s="162"/>
      <c r="R7644" s="163"/>
      <c r="S7644" s="161"/>
      <c r="V7644" s="163"/>
      <c r="W7644" s="164"/>
      <c r="X7644" s="164"/>
    </row>
    <row r="7645" spans="10:24" x14ac:dyDescent="0.25">
      <c r="J7645">
        <v>7642</v>
      </c>
      <c r="K7645" s="43">
        <v>0.4818502553971391</v>
      </c>
      <c r="L7645">
        <v>0.43436741755740127</v>
      </c>
      <c r="M7645">
        <v>0.81512539482687429</v>
      </c>
      <c r="N7645" s="44">
        <v>0.36203084246253292</v>
      </c>
      <c r="O7645" s="161"/>
      <c r="P7645" s="162"/>
      <c r="Q7645" s="162"/>
      <c r="R7645" s="163"/>
      <c r="S7645" s="161"/>
      <c r="V7645" s="163"/>
      <c r="W7645" s="164"/>
      <c r="X7645" s="164"/>
    </row>
    <row r="7646" spans="10:24" x14ac:dyDescent="0.25">
      <c r="J7646">
        <v>7643</v>
      </c>
      <c r="K7646" s="43">
        <v>0.87847587404703376</v>
      </c>
      <c r="L7646">
        <v>0.67301307705681157</v>
      </c>
      <c r="M7646">
        <v>0.42205293517881814</v>
      </c>
      <c r="N7646" s="44">
        <v>0.29183550649861012</v>
      </c>
      <c r="O7646" s="161"/>
      <c r="P7646" s="162"/>
      <c r="Q7646" s="162"/>
      <c r="R7646" s="163"/>
      <c r="S7646" s="161"/>
      <c r="V7646" s="163"/>
      <c r="W7646" s="164"/>
      <c r="X7646" s="164"/>
    </row>
    <row r="7647" spans="10:24" x14ac:dyDescent="0.25">
      <c r="J7647">
        <v>7644</v>
      </c>
      <c r="K7647" s="43">
        <v>0.95217139424542863</v>
      </c>
      <c r="L7647">
        <v>0.87132299015917924</v>
      </c>
      <c r="M7647">
        <v>0.63765858176262835</v>
      </c>
      <c r="N7647" s="44">
        <v>0.66518543743208391</v>
      </c>
      <c r="O7647" s="161"/>
      <c r="P7647" s="162"/>
      <c r="Q7647" s="162"/>
      <c r="R7647" s="163"/>
      <c r="S7647" s="161"/>
      <c r="V7647" s="163"/>
      <c r="W7647" s="164"/>
      <c r="X7647" s="164"/>
    </row>
    <row r="7648" spans="10:24" x14ac:dyDescent="0.25">
      <c r="J7648">
        <v>7645</v>
      </c>
      <c r="K7648" s="43">
        <v>0.83807169280695248</v>
      </c>
      <c r="L7648">
        <v>2.056977977584562E-2</v>
      </c>
      <c r="M7648">
        <v>0.94369266967494092</v>
      </c>
      <c r="N7648" s="44">
        <v>0.22457866714517838</v>
      </c>
      <c r="O7648" s="161"/>
      <c r="P7648" s="162"/>
      <c r="Q7648" s="162"/>
      <c r="R7648" s="163"/>
      <c r="S7648" s="161"/>
      <c r="V7648" s="163"/>
      <c r="W7648" s="164"/>
      <c r="X7648" s="164"/>
    </row>
    <row r="7649" spans="10:24" x14ac:dyDescent="0.25">
      <c r="J7649">
        <v>7646</v>
      </c>
      <c r="K7649" s="43">
        <v>0.25436125678863064</v>
      </c>
      <c r="L7649">
        <v>0.61013486866452904</v>
      </c>
      <c r="M7649">
        <v>2.9414613307079396E-3</v>
      </c>
      <c r="N7649" s="44">
        <v>5.6560214101601947E-3</v>
      </c>
      <c r="O7649" s="161"/>
      <c r="P7649" s="162"/>
      <c r="Q7649" s="162"/>
      <c r="R7649" s="163"/>
      <c r="S7649" s="161"/>
      <c r="V7649" s="163"/>
      <c r="W7649" s="164"/>
      <c r="X7649" s="164"/>
    </row>
    <row r="7650" spans="10:24" x14ac:dyDescent="0.25">
      <c r="J7650">
        <v>7647</v>
      </c>
      <c r="K7650" s="43">
        <v>0.9918617827442634</v>
      </c>
      <c r="L7650">
        <v>0.78023288872204277</v>
      </c>
      <c r="M7650">
        <v>0.5149932161745947</v>
      </c>
      <c r="N7650" s="44">
        <v>0.21430230550377205</v>
      </c>
      <c r="O7650" s="161"/>
      <c r="P7650" s="162"/>
      <c r="Q7650" s="162"/>
      <c r="R7650" s="163"/>
      <c r="S7650" s="161"/>
      <c r="V7650" s="163"/>
      <c r="W7650" s="164"/>
      <c r="X7650" s="164"/>
    </row>
    <row r="7651" spans="10:24" x14ac:dyDescent="0.25">
      <c r="J7651">
        <v>7648</v>
      </c>
      <c r="K7651" s="43">
        <v>0.80076421736331238</v>
      </c>
      <c r="L7651">
        <v>0.663940452751277</v>
      </c>
      <c r="M7651">
        <v>0.30626310818056346</v>
      </c>
      <c r="N7651" s="44">
        <v>0.66664527332255075</v>
      </c>
      <c r="O7651" s="161"/>
      <c r="P7651" s="162"/>
      <c r="Q7651" s="162"/>
      <c r="R7651" s="163"/>
      <c r="S7651" s="161"/>
      <c r="V7651" s="163"/>
      <c r="W7651" s="164"/>
      <c r="X7651" s="164"/>
    </row>
    <row r="7652" spans="10:24" x14ac:dyDescent="0.25">
      <c r="J7652">
        <v>7649</v>
      </c>
      <c r="K7652" s="43">
        <v>0.93433003982954088</v>
      </c>
      <c r="L7652">
        <v>0.97322615460606532</v>
      </c>
      <c r="M7652">
        <v>0.83162942162255615</v>
      </c>
      <c r="N7652" s="44">
        <v>0.6705103693767327</v>
      </c>
      <c r="O7652" s="161"/>
      <c r="P7652" s="162"/>
      <c r="Q7652" s="162"/>
      <c r="R7652" s="163"/>
      <c r="S7652" s="161"/>
      <c r="V7652" s="163"/>
      <c r="W7652" s="164"/>
      <c r="X7652" s="164"/>
    </row>
    <row r="7653" spans="10:24" x14ac:dyDescent="0.25">
      <c r="J7653">
        <v>7650</v>
      </c>
      <c r="K7653" s="43">
        <v>1.4017861338105453E-2</v>
      </c>
      <c r="L7653">
        <v>0.59011123615570449</v>
      </c>
      <c r="M7653">
        <v>0.27498119778782859</v>
      </c>
      <c r="N7653" s="44">
        <v>0.81845682310592605</v>
      </c>
      <c r="O7653" s="161"/>
      <c r="P7653" s="162"/>
      <c r="Q7653" s="162"/>
      <c r="R7653" s="163"/>
      <c r="S7653" s="161"/>
      <c r="V7653" s="163"/>
      <c r="W7653" s="164"/>
      <c r="X7653" s="164"/>
    </row>
    <row r="7654" spans="10:24" x14ac:dyDescent="0.25">
      <c r="J7654">
        <v>7651</v>
      </c>
      <c r="K7654" s="43">
        <v>5.7144595511882779E-2</v>
      </c>
      <c r="L7654">
        <v>0.10381110656759795</v>
      </c>
      <c r="M7654">
        <v>0.67880715553802495</v>
      </c>
      <c r="N7654" s="44">
        <v>0.58238763751539135</v>
      </c>
      <c r="O7654" s="161"/>
      <c r="P7654" s="162"/>
      <c r="Q7654" s="162"/>
      <c r="R7654" s="163"/>
      <c r="S7654" s="161"/>
      <c r="V7654" s="163"/>
      <c r="W7654" s="164"/>
      <c r="X7654" s="164"/>
    </row>
    <row r="7655" spans="10:24" x14ac:dyDescent="0.25">
      <c r="J7655">
        <v>7652</v>
      </c>
      <c r="K7655" s="43">
        <v>0.85517544818880198</v>
      </c>
      <c r="L7655">
        <v>0.63560248544717657</v>
      </c>
      <c r="M7655">
        <v>0.1266438586868136</v>
      </c>
      <c r="N7655" s="44">
        <v>0.8973079868508006</v>
      </c>
      <c r="O7655" s="161"/>
      <c r="P7655" s="162"/>
      <c r="Q7655" s="162"/>
      <c r="R7655" s="163"/>
      <c r="S7655" s="161"/>
      <c r="V7655" s="163"/>
      <c r="W7655" s="164"/>
      <c r="X7655" s="164"/>
    </row>
    <row r="7656" spans="10:24" x14ac:dyDescent="0.25">
      <c r="J7656">
        <v>7653</v>
      </c>
      <c r="K7656" s="43">
        <v>0.80898020909443502</v>
      </c>
      <c r="L7656">
        <v>0.5599427860657924</v>
      </c>
      <c r="M7656">
        <v>0.44216760291099078</v>
      </c>
      <c r="N7656" s="44">
        <v>0.51794252445031252</v>
      </c>
      <c r="O7656" s="161"/>
      <c r="P7656" s="162"/>
      <c r="Q7656" s="162"/>
      <c r="R7656" s="163"/>
      <c r="S7656" s="161"/>
      <c r="V7656" s="163"/>
      <c r="W7656" s="164"/>
      <c r="X7656" s="164"/>
    </row>
    <row r="7657" spans="10:24" x14ac:dyDescent="0.25">
      <c r="J7657">
        <v>7654</v>
      </c>
      <c r="K7657" s="43">
        <v>0.66088965009975542</v>
      </c>
      <c r="L7657">
        <v>0.40939706250707297</v>
      </c>
      <c r="M7657">
        <v>0.79513792592135157</v>
      </c>
      <c r="N7657" s="44">
        <v>0.3663852080929314</v>
      </c>
      <c r="O7657" s="161"/>
      <c r="P7657" s="162"/>
      <c r="Q7657" s="162"/>
      <c r="R7657" s="163"/>
      <c r="S7657" s="161"/>
      <c r="V7657" s="163"/>
      <c r="W7657" s="164"/>
      <c r="X7657" s="164"/>
    </row>
    <row r="7658" spans="10:24" x14ac:dyDescent="0.25">
      <c r="J7658">
        <v>7655</v>
      </c>
      <c r="K7658" s="43">
        <v>0.31302819614205668</v>
      </c>
      <c r="L7658">
        <v>0.5984516681338794</v>
      </c>
      <c r="M7658">
        <v>0.55908159301795657</v>
      </c>
      <c r="N7658" s="44">
        <v>0.8318564368821002</v>
      </c>
      <c r="O7658" s="161"/>
      <c r="P7658" s="162"/>
      <c r="Q7658" s="162"/>
      <c r="R7658" s="163"/>
      <c r="S7658" s="161"/>
      <c r="V7658" s="163"/>
      <c r="W7658" s="164"/>
      <c r="X7658" s="164"/>
    </row>
    <row r="7659" spans="10:24" x14ac:dyDescent="0.25">
      <c r="J7659">
        <v>7656</v>
      </c>
      <c r="K7659" s="43">
        <v>0.21638434987464727</v>
      </c>
      <c r="L7659">
        <v>0.9530340682666375</v>
      </c>
      <c r="M7659">
        <v>0.45472195663772774</v>
      </c>
      <c r="N7659" s="44">
        <v>0.21643833856815442</v>
      </c>
      <c r="O7659" s="161"/>
      <c r="P7659" s="162"/>
      <c r="Q7659" s="162"/>
      <c r="R7659" s="163"/>
      <c r="S7659" s="161"/>
      <c r="V7659" s="163"/>
      <c r="W7659" s="164"/>
      <c r="X7659" s="164"/>
    </row>
    <row r="7660" spans="10:24" x14ac:dyDescent="0.25">
      <c r="J7660">
        <v>7657</v>
      </c>
      <c r="K7660" s="43">
        <v>0.75592352240168892</v>
      </c>
      <c r="L7660">
        <v>0.34620986641677298</v>
      </c>
      <c r="M7660">
        <v>0.21666304643494083</v>
      </c>
      <c r="N7660" s="44">
        <v>0.76850022595797485</v>
      </c>
      <c r="O7660" s="161"/>
      <c r="P7660" s="162"/>
      <c r="Q7660" s="162"/>
      <c r="R7660" s="163"/>
      <c r="S7660" s="161"/>
      <c r="V7660" s="163"/>
      <c r="W7660" s="164"/>
      <c r="X7660" s="164"/>
    </row>
    <row r="7661" spans="10:24" x14ac:dyDescent="0.25">
      <c r="J7661">
        <v>7658</v>
      </c>
      <c r="K7661" s="43">
        <v>0.85463568891380637</v>
      </c>
      <c r="L7661">
        <v>0.89590893802696758</v>
      </c>
      <c r="M7661">
        <v>0.35171851621909256</v>
      </c>
      <c r="N7661" s="44">
        <v>0.34356682583207709</v>
      </c>
      <c r="O7661" s="161"/>
      <c r="P7661" s="162"/>
      <c r="Q7661" s="162"/>
      <c r="R7661" s="163"/>
      <c r="S7661" s="161"/>
      <c r="V7661" s="163"/>
      <c r="W7661" s="164"/>
      <c r="X7661" s="164"/>
    </row>
    <row r="7662" spans="10:24" x14ac:dyDescent="0.25">
      <c r="J7662">
        <v>7659</v>
      </c>
      <c r="K7662" s="43">
        <v>3.8304749705647678E-2</v>
      </c>
      <c r="L7662">
        <v>0.10300350921920964</v>
      </c>
      <c r="M7662">
        <v>0.20978012654848632</v>
      </c>
      <c r="N7662" s="44">
        <v>0.48970925309021285</v>
      </c>
      <c r="O7662" s="161"/>
      <c r="P7662" s="162"/>
      <c r="Q7662" s="162"/>
      <c r="R7662" s="163"/>
      <c r="S7662" s="161"/>
      <c r="V7662" s="163"/>
      <c r="W7662" s="164"/>
      <c r="X7662" s="164"/>
    </row>
    <row r="7663" spans="10:24" x14ac:dyDescent="0.25">
      <c r="J7663">
        <v>7660</v>
      </c>
      <c r="K7663" s="43">
        <v>0.98673845227462975</v>
      </c>
      <c r="L7663">
        <v>0.3851833097238524</v>
      </c>
      <c r="M7663">
        <v>1.4036741572631906E-2</v>
      </c>
      <c r="N7663" s="44">
        <v>0.35059013175448661</v>
      </c>
      <c r="O7663" s="161"/>
      <c r="P7663" s="162"/>
      <c r="Q7663" s="162"/>
      <c r="R7663" s="163"/>
      <c r="S7663" s="161"/>
      <c r="V7663" s="163"/>
      <c r="W7663" s="164"/>
      <c r="X7663" s="164"/>
    </row>
    <row r="7664" spans="10:24" x14ac:dyDescent="0.25">
      <c r="J7664">
        <v>7661</v>
      </c>
      <c r="K7664" s="43">
        <v>0.68006044000865307</v>
      </c>
      <c r="L7664">
        <v>0.10472634412683302</v>
      </c>
      <c r="M7664">
        <v>0.23539330313932416</v>
      </c>
      <c r="N7664" s="44">
        <v>0.56481416509547855</v>
      </c>
      <c r="O7664" s="161"/>
      <c r="P7664" s="162"/>
      <c r="Q7664" s="162"/>
      <c r="R7664" s="163"/>
      <c r="S7664" s="161"/>
      <c r="V7664" s="163"/>
      <c r="W7664" s="164"/>
      <c r="X7664" s="164"/>
    </row>
    <row r="7665" spans="10:24" x14ac:dyDescent="0.25">
      <c r="J7665">
        <v>7662</v>
      </c>
      <c r="K7665" s="43">
        <v>0.76909829268625163</v>
      </c>
      <c r="L7665">
        <v>5.4563690392072206E-2</v>
      </c>
      <c r="M7665">
        <v>0.55196489770640611</v>
      </c>
      <c r="N7665" s="44">
        <v>0.74164104293324562</v>
      </c>
      <c r="O7665" s="161"/>
      <c r="P7665" s="162"/>
      <c r="Q7665" s="162"/>
      <c r="R7665" s="163"/>
      <c r="S7665" s="161"/>
      <c r="V7665" s="163"/>
      <c r="W7665" s="164"/>
      <c r="X7665" s="164"/>
    </row>
    <row r="7666" spans="10:24" x14ac:dyDescent="0.25">
      <c r="J7666">
        <v>7663</v>
      </c>
      <c r="K7666" s="43">
        <v>0.82959245634398349</v>
      </c>
      <c r="L7666">
        <v>3.8292106118811176E-2</v>
      </c>
      <c r="M7666">
        <v>9.2480898716115645E-2</v>
      </c>
      <c r="N7666" s="44">
        <v>0.36182917595316588</v>
      </c>
      <c r="O7666" s="161"/>
      <c r="P7666" s="162"/>
      <c r="Q7666" s="162"/>
      <c r="R7666" s="163"/>
      <c r="S7666" s="161"/>
      <c r="V7666" s="163"/>
      <c r="W7666" s="164"/>
      <c r="X7666" s="164"/>
    </row>
    <row r="7667" spans="10:24" x14ac:dyDescent="0.25">
      <c r="J7667">
        <v>7664</v>
      </c>
      <c r="K7667" s="43">
        <v>0.23434177223678798</v>
      </c>
      <c r="L7667">
        <v>0.90754395171019486</v>
      </c>
      <c r="M7667">
        <v>0.47244071421197353</v>
      </c>
      <c r="N7667" s="44">
        <v>0.80444202521386166</v>
      </c>
      <c r="O7667" s="161"/>
      <c r="P7667" s="162"/>
      <c r="Q7667" s="162"/>
      <c r="R7667" s="163"/>
      <c r="S7667" s="161"/>
      <c r="V7667" s="163"/>
      <c r="W7667" s="164"/>
      <c r="X7667" s="164"/>
    </row>
    <row r="7668" spans="10:24" x14ac:dyDescent="0.25">
      <c r="J7668">
        <v>7665</v>
      </c>
      <c r="K7668" s="43">
        <v>0.34859372320930648</v>
      </c>
      <c r="L7668">
        <v>9.2856785301098754E-2</v>
      </c>
      <c r="M7668">
        <v>0.4836690697345909</v>
      </c>
      <c r="N7668" s="44">
        <v>0.74413863574216965</v>
      </c>
      <c r="O7668" s="161"/>
      <c r="P7668" s="162"/>
      <c r="Q7668" s="162"/>
      <c r="R7668" s="163"/>
      <c r="S7668" s="161"/>
      <c r="V7668" s="163"/>
      <c r="W7668" s="164"/>
      <c r="X7668" s="164"/>
    </row>
    <row r="7669" spans="10:24" x14ac:dyDescent="0.25">
      <c r="J7669">
        <v>7666</v>
      </c>
      <c r="K7669" s="43">
        <v>8.451094391251357E-2</v>
      </c>
      <c r="L7669">
        <v>0.26723073941534548</v>
      </c>
      <c r="M7669">
        <v>0.42476916265990661</v>
      </c>
      <c r="N7669" s="44">
        <v>0.20032034857769443</v>
      </c>
      <c r="O7669" s="161"/>
      <c r="P7669" s="162"/>
      <c r="Q7669" s="162"/>
      <c r="R7669" s="163"/>
      <c r="S7669" s="161"/>
      <c r="V7669" s="163"/>
      <c r="W7669" s="164"/>
      <c r="X7669" s="164"/>
    </row>
    <row r="7670" spans="10:24" x14ac:dyDescent="0.25">
      <c r="J7670">
        <v>7667</v>
      </c>
      <c r="K7670" s="43">
        <v>0.98658493556044924</v>
      </c>
      <c r="L7670">
        <v>0.57197546110479525</v>
      </c>
      <c r="M7670">
        <v>0.94249725470247614</v>
      </c>
      <c r="N7670" s="44">
        <v>0.88556471007422166</v>
      </c>
      <c r="O7670" s="161"/>
      <c r="P7670" s="162"/>
      <c r="Q7670" s="162"/>
      <c r="R7670" s="163"/>
      <c r="S7670" s="161"/>
      <c r="V7670" s="163"/>
      <c r="W7670" s="164"/>
      <c r="X7670" s="164"/>
    </row>
    <row r="7671" spans="10:24" x14ac:dyDescent="0.25">
      <c r="J7671">
        <v>7668</v>
      </c>
      <c r="K7671" s="43">
        <v>0.46589953631999714</v>
      </c>
      <c r="L7671">
        <v>0.10001379036226621</v>
      </c>
      <c r="M7671">
        <v>0.38531016291899312</v>
      </c>
      <c r="N7671" s="44">
        <v>0.76679605790179362</v>
      </c>
      <c r="O7671" s="161"/>
      <c r="P7671" s="162"/>
      <c r="Q7671" s="162"/>
      <c r="R7671" s="163"/>
      <c r="S7671" s="161"/>
      <c r="V7671" s="163"/>
      <c r="W7671" s="164"/>
      <c r="X7671" s="164"/>
    </row>
    <row r="7672" spans="10:24" x14ac:dyDescent="0.25">
      <c r="J7672">
        <v>7669</v>
      </c>
      <c r="K7672" s="43">
        <v>0.75641039239291907</v>
      </c>
      <c r="L7672">
        <v>0.14618797853357079</v>
      </c>
      <c r="M7672">
        <v>0.32066829345469117</v>
      </c>
      <c r="N7672" s="44">
        <v>0.58801661943530403</v>
      </c>
      <c r="O7672" s="161"/>
      <c r="P7672" s="162"/>
      <c r="Q7672" s="162"/>
      <c r="R7672" s="163"/>
      <c r="S7672" s="161"/>
      <c r="V7672" s="163"/>
      <c r="W7672" s="164"/>
      <c r="X7672" s="164"/>
    </row>
    <row r="7673" spans="10:24" x14ac:dyDescent="0.25">
      <c r="J7673">
        <v>7670</v>
      </c>
      <c r="K7673" s="43">
        <v>0.44893772197678705</v>
      </c>
      <c r="L7673">
        <v>0.10945424358816469</v>
      </c>
      <c r="M7673">
        <v>0.3381401117970686</v>
      </c>
      <c r="N7673" s="44">
        <v>0.35465098076688073</v>
      </c>
      <c r="O7673" s="161"/>
      <c r="P7673" s="162"/>
      <c r="Q7673" s="162"/>
      <c r="R7673" s="163"/>
      <c r="S7673" s="161"/>
      <c r="V7673" s="163"/>
      <c r="W7673" s="164"/>
      <c r="X7673" s="164"/>
    </row>
    <row r="7674" spans="10:24" x14ac:dyDescent="0.25">
      <c r="J7674">
        <v>7671</v>
      </c>
      <c r="K7674" s="43">
        <v>0.48789102400749695</v>
      </c>
      <c r="L7674">
        <v>0.89082522346527404</v>
      </c>
      <c r="M7674">
        <v>9.7279153966300047E-2</v>
      </c>
      <c r="N7674" s="44">
        <v>0.83793617946045973</v>
      </c>
      <c r="O7674" s="161"/>
      <c r="P7674" s="162"/>
      <c r="Q7674" s="162"/>
      <c r="R7674" s="163"/>
      <c r="S7674" s="161"/>
      <c r="V7674" s="163"/>
      <c r="W7674" s="164"/>
      <c r="X7674" s="164"/>
    </row>
    <row r="7675" spans="10:24" x14ac:dyDescent="0.25">
      <c r="J7675">
        <v>7672</v>
      </c>
      <c r="K7675" s="43">
        <v>0.96466457297135555</v>
      </c>
      <c r="L7675">
        <v>0.90663647914349987</v>
      </c>
      <c r="M7675">
        <v>0.74554951745233333</v>
      </c>
      <c r="N7675" s="44">
        <v>0.6906181560647402</v>
      </c>
      <c r="O7675" s="161"/>
      <c r="P7675" s="162"/>
      <c r="Q7675" s="162"/>
      <c r="R7675" s="163"/>
      <c r="S7675" s="161"/>
      <c r="V7675" s="163"/>
      <c r="W7675" s="164"/>
      <c r="X7675" s="164"/>
    </row>
    <row r="7676" spans="10:24" x14ac:dyDescent="0.25">
      <c r="J7676">
        <v>7673</v>
      </c>
      <c r="K7676" s="43">
        <v>0.37188156359160951</v>
      </c>
      <c r="L7676">
        <v>0.79664866113173693</v>
      </c>
      <c r="M7676">
        <v>0.73592769155679527</v>
      </c>
      <c r="N7676" s="44">
        <v>0.23115000485130455</v>
      </c>
      <c r="O7676" s="161"/>
      <c r="P7676" s="162"/>
      <c r="Q7676" s="162"/>
      <c r="R7676" s="163"/>
      <c r="S7676" s="161"/>
      <c r="V7676" s="163"/>
      <c r="W7676" s="164"/>
      <c r="X7676" s="164"/>
    </row>
    <row r="7677" spans="10:24" x14ac:dyDescent="0.25">
      <c r="J7677">
        <v>7674</v>
      </c>
      <c r="K7677" s="43">
        <v>0.90303874450731192</v>
      </c>
      <c r="L7677">
        <v>0.46827860974352264</v>
      </c>
      <c r="M7677">
        <v>0.29261442038287178</v>
      </c>
      <c r="N7677" s="44">
        <v>0.11897018679317128</v>
      </c>
      <c r="O7677" s="161"/>
      <c r="P7677" s="162"/>
      <c r="Q7677" s="162"/>
      <c r="R7677" s="163"/>
      <c r="S7677" s="161"/>
      <c r="V7677" s="163"/>
      <c r="W7677" s="164"/>
      <c r="X7677" s="164"/>
    </row>
    <row r="7678" spans="10:24" x14ac:dyDescent="0.25">
      <c r="J7678">
        <v>7675</v>
      </c>
      <c r="K7678" s="43">
        <v>0.59614947824564724</v>
      </c>
      <c r="L7678">
        <v>0.1848846831744152</v>
      </c>
      <c r="M7678">
        <v>0.92331523859738052</v>
      </c>
      <c r="N7678" s="44">
        <v>0.5333270943088253</v>
      </c>
      <c r="O7678" s="161"/>
      <c r="P7678" s="162"/>
      <c r="Q7678" s="162"/>
      <c r="R7678" s="163"/>
      <c r="S7678" s="161"/>
      <c r="V7678" s="163"/>
      <c r="W7678" s="164"/>
      <c r="X7678" s="164"/>
    </row>
    <row r="7679" spans="10:24" x14ac:dyDescent="0.25">
      <c r="J7679">
        <v>7676</v>
      </c>
      <c r="K7679" s="43">
        <v>0.92891705042181516</v>
      </c>
      <c r="L7679">
        <v>0.95649881956207117</v>
      </c>
      <c r="M7679">
        <v>0.95461035868213939</v>
      </c>
      <c r="N7679" s="44">
        <v>0.68508007584840125</v>
      </c>
      <c r="O7679" s="161"/>
      <c r="P7679" s="162"/>
      <c r="Q7679" s="162"/>
      <c r="R7679" s="163"/>
      <c r="S7679" s="161"/>
      <c r="V7679" s="163"/>
      <c r="W7679" s="164"/>
      <c r="X7679" s="164"/>
    </row>
    <row r="7680" spans="10:24" x14ac:dyDescent="0.25">
      <c r="J7680">
        <v>7677</v>
      </c>
      <c r="K7680" s="43">
        <v>6.8355563409560727E-2</v>
      </c>
      <c r="L7680">
        <v>5.2612307145644022E-2</v>
      </c>
      <c r="M7680">
        <v>0.26585046807881818</v>
      </c>
      <c r="N7680" s="44">
        <v>0.49592779382461294</v>
      </c>
      <c r="O7680" s="161"/>
      <c r="P7680" s="162"/>
      <c r="Q7680" s="162"/>
      <c r="R7680" s="163"/>
      <c r="S7680" s="161"/>
      <c r="V7680" s="163"/>
      <c r="W7680" s="164"/>
      <c r="X7680" s="164"/>
    </row>
    <row r="7681" spans="10:24" x14ac:dyDescent="0.25">
      <c r="J7681">
        <v>7678</v>
      </c>
      <c r="K7681" s="43">
        <v>0.48629165032464516</v>
      </c>
      <c r="L7681">
        <v>4.1736912714611774E-2</v>
      </c>
      <c r="M7681">
        <v>0.24683542919433243</v>
      </c>
      <c r="N7681" s="44">
        <v>0.28540620469674538</v>
      </c>
      <c r="O7681" s="161"/>
      <c r="P7681" s="162"/>
      <c r="Q7681" s="162"/>
      <c r="R7681" s="163"/>
      <c r="S7681" s="161"/>
      <c r="V7681" s="163"/>
      <c r="W7681" s="164"/>
      <c r="X7681" s="164"/>
    </row>
    <row r="7682" spans="10:24" x14ac:dyDescent="0.25">
      <c r="J7682">
        <v>7679</v>
      </c>
      <c r="K7682" s="43">
        <v>0.8340712349063728</v>
      </c>
      <c r="L7682">
        <v>0.14615658957036659</v>
      </c>
      <c r="M7682">
        <v>0.18414685872434589</v>
      </c>
      <c r="N7682" s="44">
        <v>0.16961894051930737</v>
      </c>
      <c r="O7682" s="161"/>
      <c r="P7682" s="162"/>
      <c r="Q7682" s="162"/>
      <c r="R7682" s="163"/>
      <c r="S7682" s="161"/>
      <c r="V7682" s="163"/>
      <c r="W7682" s="164"/>
      <c r="X7682" s="164"/>
    </row>
    <row r="7683" spans="10:24" x14ac:dyDescent="0.25">
      <c r="J7683">
        <v>7680</v>
      </c>
      <c r="K7683" s="43">
        <v>0.39247679323882634</v>
      </c>
      <c r="L7683">
        <v>0.71270700996285674</v>
      </c>
      <c r="M7683">
        <v>0.47979295896908825</v>
      </c>
      <c r="N7683" s="44">
        <v>0.35672008034875613</v>
      </c>
      <c r="O7683" s="161"/>
      <c r="P7683" s="162"/>
      <c r="Q7683" s="162"/>
      <c r="R7683" s="163"/>
      <c r="S7683" s="161"/>
      <c r="V7683" s="163"/>
      <c r="W7683" s="164"/>
      <c r="X7683" s="164"/>
    </row>
    <row r="7684" spans="10:24" x14ac:dyDescent="0.25">
      <c r="J7684">
        <v>7681</v>
      </c>
      <c r="K7684" s="43">
        <v>0.15094852823058269</v>
      </c>
      <c r="L7684">
        <v>0.64498082978300642</v>
      </c>
      <c r="M7684">
        <v>0.75030526973491063</v>
      </c>
      <c r="N7684" s="44">
        <v>0.52879898305305306</v>
      </c>
      <c r="O7684" s="161"/>
      <c r="P7684" s="162"/>
      <c r="Q7684" s="162"/>
      <c r="R7684" s="163"/>
      <c r="S7684" s="161"/>
      <c r="V7684" s="163"/>
      <c r="W7684" s="164"/>
      <c r="X7684" s="164"/>
    </row>
    <row r="7685" spans="10:24" x14ac:dyDescent="0.25">
      <c r="J7685">
        <v>7682</v>
      </c>
      <c r="K7685" s="43">
        <v>0.3653978159535598</v>
      </c>
      <c r="L7685">
        <v>0.67660469056348838</v>
      </c>
      <c r="M7685">
        <v>0.80776669020184733</v>
      </c>
      <c r="N7685" s="44">
        <v>0.99042351227052217</v>
      </c>
      <c r="O7685" s="161"/>
      <c r="P7685" s="162"/>
      <c r="Q7685" s="162"/>
      <c r="R7685" s="163"/>
      <c r="S7685" s="161"/>
      <c r="V7685" s="163"/>
      <c r="W7685" s="164"/>
      <c r="X7685" s="164"/>
    </row>
    <row r="7686" spans="10:24" x14ac:dyDescent="0.25">
      <c r="J7686">
        <v>7683</v>
      </c>
      <c r="K7686" s="43">
        <v>0.20228367124767366</v>
      </c>
      <c r="L7686">
        <v>0.28636299830302059</v>
      </c>
      <c r="M7686">
        <v>0.68833092303066146</v>
      </c>
      <c r="N7686" s="44">
        <v>0.23482416157676844</v>
      </c>
      <c r="O7686" s="161"/>
      <c r="P7686" s="162"/>
      <c r="Q7686" s="162"/>
      <c r="R7686" s="163"/>
      <c r="S7686" s="161"/>
      <c r="V7686" s="163"/>
      <c r="W7686" s="164"/>
      <c r="X7686" s="164"/>
    </row>
    <row r="7687" spans="10:24" x14ac:dyDescent="0.25">
      <c r="J7687">
        <v>7684</v>
      </c>
      <c r="K7687" s="43">
        <v>3.8048889397153784E-2</v>
      </c>
      <c r="L7687">
        <v>0.21616021468303515</v>
      </c>
      <c r="M7687">
        <v>0.4209491560159524</v>
      </c>
      <c r="N7687" s="44">
        <v>0.46069052140904321</v>
      </c>
      <c r="O7687" s="161"/>
      <c r="P7687" s="162"/>
      <c r="Q7687" s="162"/>
      <c r="R7687" s="163"/>
      <c r="S7687" s="161"/>
      <c r="V7687" s="163"/>
      <c r="W7687" s="164"/>
      <c r="X7687" s="164"/>
    </row>
    <row r="7688" spans="10:24" x14ac:dyDescent="0.25">
      <c r="J7688">
        <v>7685</v>
      </c>
      <c r="K7688" s="43">
        <v>0.11641466039801429</v>
      </c>
      <c r="L7688">
        <v>0.52049050480450343</v>
      </c>
      <c r="M7688">
        <v>0.82757612599490782</v>
      </c>
      <c r="N7688" s="44">
        <v>0.53626633998082562</v>
      </c>
      <c r="O7688" s="161"/>
      <c r="P7688" s="162"/>
      <c r="Q7688" s="162"/>
      <c r="R7688" s="163"/>
      <c r="S7688" s="161"/>
      <c r="V7688" s="163"/>
      <c r="W7688" s="164"/>
      <c r="X7688" s="164"/>
    </row>
    <row r="7689" spans="10:24" x14ac:dyDescent="0.25">
      <c r="J7689">
        <v>7686</v>
      </c>
      <c r="K7689" s="43">
        <v>0.61296642765559717</v>
      </c>
      <c r="L7689">
        <v>0.27844482198277287</v>
      </c>
      <c r="M7689">
        <v>0.58760760569414061</v>
      </c>
      <c r="N7689" s="44">
        <v>0.44513288096973036</v>
      </c>
      <c r="O7689" s="161"/>
      <c r="P7689" s="162"/>
      <c r="Q7689" s="162"/>
      <c r="R7689" s="163"/>
      <c r="S7689" s="161"/>
      <c r="V7689" s="163"/>
      <c r="W7689" s="164"/>
      <c r="X7689" s="164"/>
    </row>
    <row r="7690" spans="10:24" x14ac:dyDescent="0.25">
      <c r="J7690">
        <v>7687</v>
      </c>
      <c r="K7690" s="43">
        <v>0.85650381732213487</v>
      </c>
      <c r="L7690">
        <v>0.49529151721360609</v>
      </c>
      <c r="M7690">
        <v>0.74361251488777314</v>
      </c>
      <c r="N7690" s="44">
        <v>0.6779652378373483</v>
      </c>
      <c r="O7690" s="161"/>
      <c r="P7690" s="162"/>
      <c r="Q7690" s="162"/>
      <c r="R7690" s="163"/>
      <c r="S7690" s="161"/>
      <c r="V7690" s="163"/>
      <c r="W7690" s="164"/>
      <c r="X7690" s="164"/>
    </row>
    <row r="7691" spans="10:24" x14ac:dyDescent="0.25">
      <c r="J7691">
        <v>7688</v>
      </c>
      <c r="K7691" s="43">
        <v>0.3525715825270509</v>
      </c>
      <c r="L7691">
        <v>0.45014854331903054</v>
      </c>
      <c r="M7691">
        <v>0.42014847872700412</v>
      </c>
      <c r="N7691" s="44">
        <v>6.1486607171069019E-2</v>
      </c>
      <c r="O7691" s="161"/>
      <c r="P7691" s="162"/>
      <c r="Q7691" s="162"/>
      <c r="R7691" s="163"/>
      <c r="S7691" s="161"/>
      <c r="V7691" s="163"/>
      <c r="W7691" s="164"/>
      <c r="X7691" s="164"/>
    </row>
    <row r="7692" spans="10:24" x14ac:dyDescent="0.25">
      <c r="J7692">
        <v>7689</v>
      </c>
      <c r="K7692" s="43">
        <v>0.38037962385070834</v>
      </c>
      <c r="L7692">
        <v>0.44900466465988309</v>
      </c>
      <c r="M7692">
        <v>0.16542951251954097</v>
      </c>
      <c r="N7692" s="44">
        <v>0.48285932631611905</v>
      </c>
      <c r="O7692" s="161"/>
      <c r="P7692" s="162"/>
      <c r="Q7692" s="162"/>
      <c r="R7692" s="163"/>
      <c r="S7692" s="161"/>
      <c r="V7692" s="163"/>
      <c r="W7692" s="164"/>
      <c r="X7692" s="164"/>
    </row>
    <row r="7693" spans="10:24" x14ac:dyDescent="0.25">
      <c r="J7693">
        <v>7690</v>
      </c>
      <c r="K7693" s="43">
        <v>0.78129005101757765</v>
      </c>
      <c r="L7693">
        <v>0.11360291153125912</v>
      </c>
      <c r="M7693">
        <v>6.9448166762867025E-2</v>
      </c>
      <c r="N7693" s="44">
        <v>0.138679479463931</v>
      </c>
      <c r="O7693" s="161"/>
      <c r="P7693" s="162"/>
      <c r="Q7693" s="162"/>
      <c r="R7693" s="163"/>
      <c r="S7693" s="161"/>
      <c r="V7693" s="163"/>
      <c r="W7693" s="164"/>
      <c r="X7693" s="164"/>
    </row>
    <row r="7694" spans="10:24" x14ac:dyDescent="0.25">
      <c r="J7694">
        <v>7691</v>
      </c>
      <c r="K7694" s="43">
        <v>0.44931178981042219</v>
      </c>
      <c r="L7694">
        <v>0.91489375910421256</v>
      </c>
      <c r="M7694">
        <v>0.64506357934047631</v>
      </c>
      <c r="N7694" s="44">
        <v>0.95994271279524623</v>
      </c>
      <c r="O7694" s="161"/>
      <c r="P7694" s="162"/>
      <c r="Q7694" s="162"/>
      <c r="R7694" s="163"/>
      <c r="S7694" s="161"/>
      <c r="V7694" s="163"/>
      <c r="W7694" s="164"/>
      <c r="X7694" s="164"/>
    </row>
    <row r="7695" spans="10:24" x14ac:dyDescent="0.25">
      <c r="J7695">
        <v>7692</v>
      </c>
      <c r="K7695" s="43">
        <v>0.75315385436944327</v>
      </c>
      <c r="L7695">
        <v>0.21495991657011115</v>
      </c>
      <c r="M7695">
        <v>0.99568315948147357</v>
      </c>
      <c r="N7695" s="44">
        <v>0.78683216993128069</v>
      </c>
      <c r="O7695" s="161"/>
      <c r="P7695" s="162"/>
      <c r="Q7695" s="162"/>
      <c r="R7695" s="163"/>
      <c r="S7695" s="161"/>
      <c r="V7695" s="163"/>
      <c r="W7695" s="164"/>
      <c r="X7695" s="164"/>
    </row>
    <row r="7696" spans="10:24" x14ac:dyDescent="0.25">
      <c r="J7696">
        <v>7693</v>
      </c>
      <c r="K7696" s="43">
        <v>1.7256692581488209E-2</v>
      </c>
      <c r="L7696">
        <v>0.40242999557308323</v>
      </c>
      <c r="M7696">
        <v>1.8448784090021597E-2</v>
      </c>
      <c r="N7696" s="44">
        <v>0.585212388445843</v>
      </c>
      <c r="O7696" s="161"/>
      <c r="P7696" s="162"/>
      <c r="Q7696" s="162"/>
      <c r="R7696" s="163"/>
      <c r="S7696" s="161"/>
      <c r="V7696" s="163"/>
      <c r="W7696" s="164"/>
      <c r="X7696" s="164"/>
    </row>
    <row r="7697" spans="10:24" x14ac:dyDescent="0.25">
      <c r="J7697">
        <v>7694</v>
      </c>
      <c r="K7697" s="43">
        <v>2.0852143190410732E-2</v>
      </c>
      <c r="L7697">
        <v>0.14778493935099357</v>
      </c>
      <c r="M7697">
        <v>0.96837876214352359</v>
      </c>
      <c r="N7697" s="44">
        <v>0.32483211876839846</v>
      </c>
      <c r="O7697" s="161"/>
      <c r="P7697" s="162"/>
      <c r="Q7697" s="162"/>
      <c r="R7697" s="163"/>
      <c r="S7697" s="161"/>
      <c r="V7697" s="163"/>
      <c r="W7697" s="164"/>
      <c r="X7697" s="164"/>
    </row>
    <row r="7698" spans="10:24" x14ac:dyDescent="0.25">
      <c r="J7698">
        <v>7695</v>
      </c>
      <c r="K7698" s="43">
        <v>0.8632087816702434</v>
      </c>
      <c r="L7698">
        <v>0.22342751607811939</v>
      </c>
      <c r="M7698">
        <v>5.0356022732569006E-2</v>
      </c>
      <c r="N7698" s="44">
        <v>0.92247408393606734</v>
      </c>
      <c r="O7698" s="161"/>
      <c r="P7698" s="162"/>
      <c r="Q7698" s="162"/>
      <c r="R7698" s="163"/>
      <c r="S7698" s="161"/>
      <c r="V7698" s="163"/>
      <c r="W7698" s="164"/>
      <c r="X7698" s="164"/>
    </row>
    <row r="7699" spans="10:24" x14ac:dyDescent="0.25">
      <c r="J7699">
        <v>7696</v>
      </c>
      <c r="K7699" s="43">
        <v>5.5202247074376043E-2</v>
      </c>
      <c r="L7699">
        <v>0.6974431188955833</v>
      </c>
      <c r="M7699">
        <v>0.18360353415007913</v>
      </c>
      <c r="N7699" s="44">
        <v>0.58092664915398862</v>
      </c>
      <c r="O7699" s="161"/>
      <c r="P7699" s="162"/>
      <c r="Q7699" s="162"/>
      <c r="R7699" s="163"/>
      <c r="S7699" s="161"/>
      <c r="V7699" s="163"/>
      <c r="W7699" s="164"/>
      <c r="X7699" s="164"/>
    </row>
    <row r="7700" spans="10:24" x14ac:dyDescent="0.25">
      <c r="J7700">
        <v>7697</v>
      </c>
      <c r="K7700" s="43">
        <v>0.7347590930772403</v>
      </c>
      <c r="L7700">
        <v>0.30029857033778784</v>
      </c>
      <c r="M7700">
        <v>0.7303784059175753</v>
      </c>
      <c r="N7700" s="44">
        <v>0.57157927861999736</v>
      </c>
      <c r="O7700" s="161"/>
      <c r="P7700" s="162"/>
      <c r="Q7700" s="162"/>
      <c r="R7700" s="163"/>
      <c r="S7700" s="161"/>
      <c r="V7700" s="163"/>
      <c r="W7700" s="164"/>
      <c r="X7700" s="164"/>
    </row>
    <row r="7701" spans="10:24" x14ac:dyDescent="0.25">
      <c r="J7701">
        <v>7698</v>
      </c>
      <c r="K7701" s="43">
        <v>0.17364918036045773</v>
      </c>
      <c r="L7701">
        <v>0.76746809485387768</v>
      </c>
      <c r="M7701">
        <v>0.10785249590334989</v>
      </c>
      <c r="N7701" s="44">
        <v>0.49133167550741552</v>
      </c>
      <c r="O7701" s="161"/>
      <c r="P7701" s="162"/>
      <c r="Q7701" s="162"/>
      <c r="R7701" s="163"/>
      <c r="S7701" s="161"/>
      <c r="V7701" s="163"/>
      <c r="W7701" s="164"/>
      <c r="X7701" s="164"/>
    </row>
    <row r="7702" spans="10:24" x14ac:dyDescent="0.25">
      <c r="J7702">
        <v>7699</v>
      </c>
      <c r="K7702" s="43">
        <v>0.43370485127395575</v>
      </c>
      <c r="L7702">
        <v>0.23872150388734825</v>
      </c>
      <c r="M7702">
        <v>0.81477187306023635</v>
      </c>
      <c r="N7702" s="44">
        <v>0.3021899389629179</v>
      </c>
      <c r="O7702" s="161"/>
      <c r="P7702" s="162"/>
      <c r="Q7702" s="162"/>
      <c r="R7702" s="163"/>
      <c r="S7702" s="161"/>
      <c r="V7702" s="163"/>
      <c r="W7702" s="164"/>
      <c r="X7702" s="164"/>
    </row>
    <row r="7703" spans="10:24" x14ac:dyDescent="0.25">
      <c r="J7703">
        <v>7700</v>
      </c>
      <c r="K7703" s="43">
        <v>0.15223908007998599</v>
      </c>
      <c r="L7703">
        <v>0.50461388643250271</v>
      </c>
      <c r="M7703">
        <v>0.77100871820926065</v>
      </c>
      <c r="N7703" s="44">
        <v>0.25406019976324457</v>
      </c>
      <c r="O7703" s="161"/>
      <c r="P7703" s="162"/>
      <c r="Q7703" s="162"/>
      <c r="R7703" s="163"/>
      <c r="S7703" s="161"/>
      <c r="V7703" s="163"/>
      <c r="W7703" s="164"/>
      <c r="X7703" s="164"/>
    </row>
    <row r="7704" spans="10:24" x14ac:dyDescent="0.25">
      <c r="J7704">
        <v>7701</v>
      </c>
      <c r="K7704" s="43">
        <v>0.53414235757003581</v>
      </c>
      <c r="L7704">
        <v>0.2133535334587211</v>
      </c>
      <c r="M7704">
        <v>0.83114679552120097</v>
      </c>
      <c r="N7704" s="44">
        <v>3.8301706335437169E-2</v>
      </c>
      <c r="O7704" s="161"/>
      <c r="P7704" s="162"/>
      <c r="Q7704" s="162"/>
      <c r="R7704" s="163"/>
      <c r="S7704" s="161"/>
      <c r="V7704" s="163"/>
      <c r="W7704" s="164"/>
      <c r="X7704" s="164"/>
    </row>
    <row r="7705" spans="10:24" x14ac:dyDescent="0.25">
      <c r="J7705">
        <v>7702</v>
      </c>
      <c r="K7705" s="43">
        <v>0.20363318579476453</v>
      </c>
      <c r="L7705">
        <v>0.49936307491823528</v>
      </c>
      <c r="M7705">
        <v>0.79270058058319925</v>
      </c>
      <c r="N7705" s="44">
        <v>6.5811929827049753E-2</v>
      </c>
      <c r="O7705" s="161"/>
      <c r="P7705" s="162"/>
      <c r="Q7705" s="162"/>
      <c r="R7705" s="163"/>
      <c r="S7705" s="161"/>
      <c r="V7705" s="163"/>
      <c r="W7705" s="164"/>
      <c r="X7705" s="164"/>
    </row>
    <row r="7706" spans="10:24" x14ac:dyDescent="0.25">
      <c r="J7706">
        <v>7703</v>
      </c>
      <c r="K7706" s="43">
        <v>0.76276546237282805</v>
      </c>
      <c r="L7706">
        <v>0.11515434546636383</v>
      </c>
      <c r="M7706">
        <v>0.34169639348951752</v>
      </c>
      <c r="N7706" s="44">
        <v>0.27945744906985248</v>
      </c>
      <c r="O7706" s="161"/>
      <c r="P7706" s="162"/>
      <c r="Q7706" s="162"/>
      <c r="R7706" s="163"/>
      <c r="S7706" s="161"/>
      <c r="V7706" s="163"/>
      <c r="W7706" s="164"/>
      <c r="X7706" s="164"/>
    </row>
    <row r="7707" spans="10:24" x14ac:dyDescent="0.25">
      <c r="J7707">
        <v>7704</v>
      </c>
      <c r="K7707" s="43">
        <v>0.12314351726576878</v>
      </c>
      <c r="L7707">
        <v>0.65912710706670907</v>
      </c>
      <c r="M7707">
        <v>0.11364611738338548</v>
      </c>
      <c r="N7707" s="44">
        <v>0.48895071950848112</v>
      </c>
      <c r="O7707" s="161"/>
      <c r="P7707" s="162"/>
      <c r="Q7707" s="162"/>
      <c r="R7707" s="163"/>
      <c r="S7707" s="161"/>
      <c r="V7707" s="163"/>
      <c r="W7707" s="164"/>
      <c r="X7707" s="164"/>
    </row>
    <row r="7708" spans="10:24" x14ac:dyDescent="0.25">
      <c r="J7708">
        <v>7705</v>
      </c>
      <c r="K7708" s="43">
        <v>0.4121839836918193</v>
      </c>
      <c r="L7708">
        <v>0.81732919081570043</v>
      </c>
      <c r="M7708">
        <v>0.62513819405586357</v>
      </c>
      <c r="N7708" s="44">
        <v>0.39468717031644074</v>
      </c>
      <c r="O7708" s="161"/>
      <c r="P7708" s="162"/>
      <c r="Q7708" s="162"/>
      <c r="R7708" s="163"/>
      <c r="S7708" s="161"/>
      <c r="V7708" s="163"/>
      <c r="W7708" s="164"/>
      <c r="X7708" s="164"/>
    </row>
    <row r="7709" spans="10:24" x14ac:dyDescent="0.25">
      <c r="J7709">
        <v>7706</v>
      </c>
      <c r="K7709" s="43">
        <v>0.81288545908339704</v>
      </c>
      <c r="L7709">
        <v>0.15909287643891179</v>
      </c>
      <c r="M7709">
        <v>0.41309587941938353</v>
      </c>
      <c r="N7709" s="44">
        <v>0.86800963256668973</v>
      </c>
      <c r="O7709" s="161"/>
      <c r="P7709" s="162"/>
      <c r="Q7709" s="162"/>
      <c r="R7709" s="163"/>
      <c r="S7709" s="161"/>
      <c r="V7709" s="163"/>
      <c r="W7709" s="164"/>
      <c r="X7709" s="164"/>
    </row>
    <row r="7710" spans="10:24" x14ac:dyDescent="0.25">
      <c r="J7710">
        <v>7707</v>
      </c>
      <c r="K7710" s="43">
        <v>0.40344997984292008</v>
      </c>
      <c r="L7710">
        <v>0.33045738493471855</v>
      </c>
      <c r="M7710">
        <v>0.92729747885891545</v>
      </c>
      <c r="N7710" s="44">
        <v>0.14530046956747955</v>
      </c>
      <c r="O7710" s="161"/>
      <c r="P7710" s="162"/>
      <c r="Q7710" s="162"/>
      <c r="R7710" s="163"/>
      <c r="S7710" s="161"/>
      <c r="V7710" s="163"/>
      <c r="W7710" s="164"/>
      <c r="X7710" s="164"/>
    </row>
    <row r="7711" spans="10:24" x14ac:dyDescent="0.25">
      <c r="J7711">
        <v>7708</v>
      </c>
      <c r="K7711" s="43">
        <v>0.60196444487661915</v>
      </c>
      <c r="L7711">
        <v>0.38295225084841666</v>
      </c>
      <c r="M7711">
        <v>0.74766424556786237</v>
      </c>
      <c r="N7711" s="44">
        <v>0.41532020241400047</v>
      </c>
      <c r="O7711" s="161"/>
      <c r="P7711" s="162"/>
      <c r="Q7711" s="162"/>
      <c r="R7711" s="163"/>
      <c r="S7711" s="161"/>
      <c r="V7711" s="163"/>
      <c r="W7711" s="164"/>
      <c r="X7711" s="164"/>
    </row>
    <row r="7712" spans="10:24" x14ac:dyDescent="0.25">
      <c r="J7712">
        <v>7709</v>
      </c>
      <c r="K7712" s="43">
        <v>0.78552548400315758</v>
      </c>
      <c r="L7712">
        <v>0.25840081174836527</v>
      </c>
      <c r="M7712">
        <v>0.96672007440766405</v>
      </c>
      <c r="N7712" s="44">
        <v>0.32282450097089233</v>
      </c>
      <c r="O7712" s="161"/>
      <c r="P7712" s="162"/>
      <c r="Q7712" s="162"/>
      <c r="R7712" s="163"/>
      <c r="S7712" s="161"/>
      <c r="V7712" s="163"/>
      <c r="W7712" s="164"/>
      <c r="X7712" s="164"/>
    </row>
    <row r="7713" spans="10:24" x14ac:dyDescent="0.25">
      <c r="J7713">
        <v>7710</v>
      </c>
      <c r="K7713" s="43">
        <v>0.86242691278985695</v>
      </c>
      <c r="L7713">
        <v>0.88837780699229141</v>
      </c>
      <c r="M7713">
        <v>0.44976354219063719</v>
      </c>
      <c r="N7713" s="44">
        <v>0.32878624219519248</v>
      </c>
      <c r="O7713" s="161"/>
      <c r="P7713" s="162"/>
      <c r="Q7713" s="162"/>
      <c r="R7713" s="163"/>
      <c r="S7713" s="161"/>
      <c r="V7713" s="163"/>
      <c r="W7713" s="164"/>
      <c r="X7713" s="164"/>
    </row>
    <row r="7714" spans="10:24" x14ac:dyDescent="0.25">
      <c r="J7714">
        <v>7711</v>
      </c>
      <c r="K7714" s="43">
        <v>0.25269195783162246</v>
      </c>
      <c r="L7714">
        <v>0.2373440807096171</v>
      </c>
      <c r="M7714">
        <v>0.48788630498172947</v>
      </c>
      <c r="N7714" s="44">
        <v>0.19122739623812168</v>
      </c>
      <c r="O7714" s="161"/>
      <c r="P7714" s="162"/>
      <c r="Q7714" s="162"/>
      <c r="R7714" s="163"/>
      <c r="S7714" s="161"/>
      <c r="V7714" s="163"/>
      <c r="W7714" s="164"/>
      <c r="X7714" s="164"/>
    </row>
    <row r="7715" spans="10:24" x14ac:dyDescent="0.25">
      <c r="J7715">
        <v>7712</v>
      </c>
      <c r="K7715" s="43">
        <v>0.35833770875647897</v>
      </c>
      <c r="L7715">
        <v>0.11553129495892922</v>
      </c>
      <c r="M7715">
        <v>0.86117598759866232</v>
      </c>
      <c r="N7715" s="44">
        <v>0.34854159217769454</v>
      </c>
      <c r="O7715" s="161"/>
      <c r="P7715" s="162"/>
      <c r="Q7715" s="162"/>
      <c r="R7715" s="163"/>
      <c r="S7715" s="161"/>
      <c r="V7715" s="163"/>
      <c r="W7715" s="164"/>
      <c r="X7715" s="164"/>
    </row>
    <row r="7716" spans="10:24" x14ac:dyDescent="0.25">
      <c r="J7716">
        <v>7713</v>
      </c>
      <c r="K7716" s="43">
        <v>0.60938325873346277</v>
      </c>
      <c r="L7716">
        <v>0.98198682545615379</v>
      </c>
      <c r="M7716">
        <v>0.98369199120915252</v>
      </c>
      <c r="N7716" s="44">
        <v>0.56306079163613443</v>
      </c>
      <c r="O7716" s="161"/>
      <c r="P7716" s="162"/>
      <c r="Q7716" s="162"/>
      <c r="R7716" s="163"/>
      <c r="S7716" s="161"/>
      <c r="V7716" s="163"/>
      <c r="W7716" s="164"/>
      <c r="X7716" s="164"/>
    </row>
    <row r="7717" spans="10:24" x14ac:dyDescent="0.25">
      <c r="J7717">
        <v>7714</v>
      </c>
      <c r="K7717" s="43">
        <v>0.74814071997292919</v>
      </c>
      <c r="L7717">
        <v>0.72692996726001435</v>
      </c>
      <c r="M7717">
        <v>0.61139384967730814</v>
      </c>
      <c r="N7717" s="44">
        <v>0.95118091946614414</v>
      </c>
      <c r="O7717" s="161"/>
      <c r="P7717" s="162"/>
      <c r="Q7717" s="162"/>
      <c r="R7717" s="163"/>
      <c r="S7717" s="161"/>
      <c r="V7717" s="163"/>
      <c r="W7717" s="164"/>
      <c r="X7717" s="164"/>
    </row>
    <row r="7718" spans="10:24" x14ac:dyDescent="0.25">
      <c r="J7718">
        <v>7715</v>
      </c>
      <c r="K7718" s="43">
        <v>0.16573104793609794</v>
      </c>
      <c r="L7718">
        <v>0.75859185327200307</v>
      </c>
      <c r="M7718">
        <v>0.53583407546310802</v>
      </c>
      <c r="N7718" s="44">
        <v>0.46697797317591616</v>
      </c>
      <c r="O7718" s="161"/>
      <c r="P7718" s="162"/>
      <c r="Q7718" s="162"/>
      <c r="R7718" s="163"/>
      <c r="S7718" s="161"/>
      <c r="V7718" s="163"/>
      <c r="W7718" s="164"/>
      <c r="X7718" s="164"/>
    </row>
    <row r="7719" spans="10:24" x14ac:dyDescent="0.25">
      <c r="J7719">
        <v>7716</v>
      </c>
      <c r="K7719" s="43">
        <v>0.77934640308948</v>
      </c>
      <c r="L7719">
        <v>0.66957046702075496</v>
      </c>
      <c r="M7719">
        <v>0.62292421947188326</v>
      </c>
      <c r="N7719" s="44">
        <v>0.35774611417004587</v>
      </c>
      <c r="O7719" s="161"/>
      <c r="P7719" s="162"/>
      <c r="Q7719" s="162"/>
      <c r="R7719" s="163"/>
      <c r="S7719" s="161"/>
      <c r="V7719" s="163"/>
      <c r="W7719" s="164"/>
      <c r="X7719" s="164"/>
    </row>
    <row r="7720" spans="10:24" x14ac:dyDescent="0.25">
      <c r="J7720">
        <v>7717</v>
      </c>
      <c r="K7720" s="43">
        <v>0.67835876524677041</v>
      </c>
      <c r="L7720">
        <v>0.89833107073431184</v>
      </c>
      <c r="M7720">
        <v>0.91361433608352238</v>
      </c>
      <c r="N7720" s="44">
        <v>0.5702219411922117</v>
      </c>
      <c r="O7720" s="161"/>
      <c r="P7720" s="162"/>
      <c r="Q7720" s="162"/>
      <c r="R7720" s="163"/>
      <c r="S7720" s="161"/>
      <c r="V7720" s="163"/>
      <c r="W7720" s="164"/>
      <c r="X7720" s="164"/>
    </row>
    <row r="7721" spans="10:24" x14ac:dyDescent="0.25">
      <c r="J7721">
        <v>7718</v>
      </c>
      <c r="K7721" s="43">
        <v>0.47585435290444977</v>
      </c>
      <c r="L7721">
        <v>8.6217895229727226E-2</v>
      </c>
      <c r="M7721">
        <v>0.81240603934880462</v>
      </c>
      <c r="N7721" s="44">
        <v>0.1594292013824784</v>
      </c>
      <c r="O7721" s="161"/>
      <c r="P7721" s="162"/>
      <c r="Q7721" s="162"/>
      <c r="R7721" s="163"/>
      <c r="S7721" s="161"/>
      <c r="V7721" s="163"/>
      <c r="W7721" s="164"/>
      <c r="X7721" s="164"/>
    </row>
    <row r="7722" spans="10:24" x14ac:dyDescent="0.25">
      <c r="J7722">
        <v>7719</v>
      </c>
      <c r="K7722" s="43">
        <v>0.35486952901516355</v>
      </c>
      <c r="L7722">
        <v>0.19435382723467864</v>
      </c>
      <c r="M7722">
        <v>9.7863538071389922E-3</v>
      </c>
      <c r="N7722" s="44">
        <v>0.30222297300513778</v>
      </c>
      <c r="O7722" s="161"/>
      <c r="P7722" s="162"/>
      <c r="Q7722" s="162"/>
      <c r="R7722" s="163"/>
      <c r="S7722" s="161"/>
      <c r="V7722" s="163"/>
      <c r="W7722" s="164"/>
      <c r="X7722" s="164"/>
    </row>
    <row r="7723" spans="10:24" x14ac:dyDescent="0.25">
      <c r="J7723">
        <v>7720</v>
      </c>
      <c r="K7723" s="43">
        <v>4.3998605503554944E-2</v>
      </c>
      <c r="L7723">
        <v>0.48278120000890168</v>
      </c>
      <c r="M7723">
        <v>0.74730594938277606</v>
      </c>
      <c r="N7723" s="44">
        <v>0.12956304535732588</v>
      </c>
      <c r="O7723" s="161"/>
      <c r="P7723" s="162"/>
      <c r="Q7723" s="162"/>
      <c r="R7723" s="163"/>
      <c r="S7723" s="161"/>
      <c r="V7723" s="163"/>
      <c r="W7723" s="164"/>
      <c r="X7723" s="164"/>
    </row>
    <row r="7724" spans="10:24" x14ac:dyDescent="0.25">
      <c r="J7724">
        <v>7721</v>
      </c>
      <c r="K7724" s="43">
        <v>0.38418032918011225</v>
      </c>
      <c r="L7724">
        <v>0.46331264769125691</v>
      </c>
      <c r="M7724">
        <v>0.37937636435101696</v>
      </c>
      <c r="N7724" s="44">
        <v>0.43394937284279689</v>
      </c>
      <c r="O7724" s="161"/>
      <c r="P7724" s="162"/>
      <c r="Q7724" s="162"/>
      <c r="R7724" s="163"/>
      <c r="S7724" s="161"/>
      <c r="V7724" s="163"/>
      <c r="W7724" s="164"/>
      <c r="X7724" s="164"/>
    </row>
    <row r="7725" spans="10:24" x14ac:dyDescent="0.25">
      <c r="J7725">
        <v>7722</v>
      </c>
      <c r="K7725" s="43">
        <v>0.33619579431541247</v>
      </c>
      <c r="L7725">
        <v>0.1945265827658692</v>
      </c>
      <c r="M7725">
        <v>0.7290646439410472</v>
      </c>
      <c r="N7725" s="44">
        <v>0.44370257227719889</v>
      </c>
      <c r="O7725" s="161"/>
      <c r="P7725" s="162"/>
      <c r="Q7725" s="162"/>
      <c r="R7725" s="163"/>
      <c r="S7725" s="161"/>
      <c r="V7725" s="163"/>
      <c r="W7725" s="164"/>
      <c r="X7725" s="164"/>
    </row>
    <row r="7726" spans="10:24" x14ac:dyDescent="0.25">
      <c r="J7726">
        <v>7723</v>
      </c>
      <c r="K7726" s="43">
        <v>0.37332062216582984</v>
      </c>
      <c r="L7726">
        <v>0.17237053818615133</v>
      </c>
      <c r="M7726">
        <v>0.38646995733265266</v>
      </c>
      <c r="N7726" s="44">
        <v>0.74602486092408471</v>
      </c>
      <c r="O7726" s="161"/>
      <c r="P7726" s="162"/>
      <c r="Q7726" s="162"/>
      <c r="R7726" s="163"/>
      <c r="S7726" s="161"/>
      <c r="V7726" s="163"/>
      <c r="W7726" s="164"/>
      <c r="X7726" s="164"/>
    </row>
    <row r="7727" spans="10:24" x14ac:dyDescent="0.25">
      <c r="J7727">
        <v>7724</v>
      </c>
      <c r="K7727" s="43">
        <v>0.82152321795372507</v>
      </c>
      <c r="L7727">
        <v>0.83177980936162654</v>
      </c>
      <c r="M7727">
        <v>0.51036534751189144</v>
      </c>
      <c r="N7727" s="44">
        <v>0.42136977480342941</v>
      </c>
      <c r="O7727" s="161"/>
      <c r="P7727" s="162"/>
      <c r="Q7727" s="162"/>
      <c r="R7727" s="163"/>
      <c r="S7727" s="161"/>
      <c r="V7727" s="163"/>
      <c r="W7727" s="164"/>
      <c r="X7727" s="164"/>
    </row>
    <row r="7728" spans="10:24" x14ac:dyDescent="0.25">
      <c r="J7728">
        <v>7725</v>
      </c>
      <c r="K7728" s="43">
        <v>0.51217899712662707</v>
      </c>
      <c r="L7728">
        <v>0.25582119735397368</v>
      </c>
      <c r="M7728">
        <v>0.76370549636824125</v>
      </c>
      <c r="N7728" s="44">
        <v>0.73872710707439448</v>
      </c>
      <c r="O7728" s="161"/>
      <c r="P7728" s="162"/>
      <c r="Q7728" s="162"/>
      <c r="R7728" s="163"/>
      <c r="S7728" s="161"/>
      <c r="V7728" s="163"/>
      <c r="W7728" s="164"/>
      <c r="X7728" s="164"/>
    </row>
    <row r="7729" spans="10:24" x14ac:dyDescent="0.25">
      <c r="J7729">
        <v>7726</v>
      </c>
      <c r="K7729" s="43">
        <v>0.37151361194341637</v>
      </c>
      <c r="L7729">
        <v>5.4948751473531177E-2</v>
      </c>
      <c r="M7729">
        <v>0.1029994376122837</v>
      </c>
      <c r="N7729" s="44">
        <v>0.56286861754183604</v>
      </c>
      <c r="O7729" s="161"/>
      <c r="P7729" s="162"/>
      <c r="Q7729" s="162"/>
      <c r="R7729" s="163"/>
      <c r="S7729" s="161"/>
      <c r="V7729" s="163"/>
      <c r="W7729" s="164"/>
      <c r="X7729" s="164"/>
    </row>
    <row r="7730" spans="10:24" x14ac:dyDescent="0.25">
      <c r="J7730">
        <v>7727</v>
      </c>
      <c r="K7730" s="43">
        <v>0.95866604729951521</v>
      </c>
      <c r="L7730">
        <v>0.92077847924603895</v>
      </c>
      <c r="M7730">
        <v>6.176697359168537E-2</v>
      </c>
      <c r="N7730" s="44">
        <v>0.35809508785066191</v>
      </c>
      <c r="O7730" s="161"/>
      <c r="P7730" s="162"/>
      <c r="Q7730" s="162"/>
      <c r="R7730" s="163"/>
      <c r="S7730" s="161"/>
      <c r="V7730" s="163"/>
      <c r="W7730" s="164"/>
      <c r="X7730" s="164"/>
    </row>
    <row r="7731" spans="10:24" x14ac:dyDescent="0.25">
      <c r="J7731">
        <v>7728</v>
      </c>
      <c r="K7731" s="43">
        <v>0.59590816000650793</v>
      </c>
      <c r="L7731">
        <v>0.41437221497076282</v>
      </c>
      <c r="M7731">
        <v>0.1457138460009354</v>
      </c>
      <c r="N7731" s="44">
        <v>0.13708464880137927</v>
      </c>
      <c r="O7731" s="161"/>
      <c r="P7731" s="162"/>
      <c r="Q7731" s="162"/>
      <c r="R7731" s="163"/>
      <c r="S7731" s="161"/>
      <c r="V7731" s="163"/>
      <c r="W7731" s="164"/>
      <c r="X7731" s="164"/>
    </row>
    <row r="7732" spans="10:24" x14ac:dyDescent="0.25">
      <c r="J7732">
        <v>7729</v>
      </c>
      <c r="K7732" s="43">
        <v>0.54738002859418655</v>
      </c>
      <c r="L7732">
        <v>2.2232258894611334E-2</v>
      </c>
      <c r="M7732">
        <v>0.42004157465227798</v>
      </c>
      <c r="N7732" s="44">
        <v>5.5701281554822013E-2</v>
      </c>
      <c r="O7732" s="161"/>
      <c r="P7732" s="162"/>
      <c r="Q7732" s="162"/>
      <c r="R7732" s="163"/>
      <c r="S7732" s="161"/>
      <c r="V7732" s="163"/>
      <c r="W7732" s="164"/>
      <c r="X7732" s="164"/>
    </row>
    <row r="7733" spans="10:24" x14ac:dyDescent="0.25">
      <c r="J7733">
        <v>7730</v>
      </c>
      <c r="K7733" s="43">
        <v>0.72542270847962498</v>
      </c>
      <c r="L7733">
        <v>0.64974055455915347</v>
      </c>
      <c r="M7733">
        <v>4.1574383968736028E-2</v>
      </c>
      <c r="N7733" s="44">
        <v>0.5277284438470361</v>
      </c>
      <c r="O7733" s="161"/>
      <c r="P7733" s="162"/>
      <c r="Q7733" s="162"/>
      <c r="R7733" s="163"/>
      <c r="S7733" s="161"/>
      <c r="V7733" s="163"/>
      <c r="W7733" s="164"/>
      <c r="X7733" s="164"/>
    </row>
    <row r="7734" spans="10:24" x14ac:dyDescent="0.25">
      <c r="J7734">
        <v>7731</v>
      </c>
      <c r="K7734" s="43">
        <v>0.47893580679656622</v>
      </c>
      <c r="L7734">
        <v>0.90485342408939495</v>
      </c>
      <c r="M7734">
        <v>0.24532478994539375</v>
      </c>
      <c r="N7734" s="44">
        <v>0.25199578048011395</v>
      </c>
      <c r="O7734" s="161"/>
      <c r="P7734" s="162"/>
      <c r="Q7734" s="162"/>
      <c r="R7734" s="163"/>
      <c r="S7734" s="161"/>
      <c r="V7734" s="163"/>
      <c r="W7734" s="164"/>
      <c r="X7734" s="164"/>
    </row>
    <row r="7735" spans="10:24" x14ac:dyDescent="0.25">
      <c r="J7735">
        <v>7732</v>
      </c>
      <c r="K7735" s="43">
        <v>0.31087669523593831</v>
      </c>
      <c r="L7735">
        <v>5.8249195724760616E-2</v>
      </c>
      <c r="M7735">
        <v>0.97833088556945269</v>
      </c>
      <c r="N7735" s="44">
        <v>0.64017584264559013</v>
      </c>
      <c r="O7735" s="161"/>
      <c r="P7735" s="162"/>
      <c r="Q7735" s="162"/>
      <c r="R7735" s="163"/>
      <c r="S7735" s="161"/>
      <c r="V7735" s="163"/>
      <c r="W7735" s="164"/>
      <c r="X7735" s="164"/>
    </row>
    <row r="7736" spans="10:24" x14ac:dyDescent="0.25">
      <c r="J7736">
        <v>7733</v>
      </c>
      <c r="K7736" s="43">
        <v>0.68466888003514714</v>
      </c>
      <c r="L7736">
        <v>0.35843076521047934</v>
      </c>
      <c r="M7736">
        <v>0.29793067757012293</v>
      </c>
      <c r="N7736" s="44">
        <v>6.8330071142640447E-3</v>
      </c>
      <c r="O7736" s="161"/>
      <c r="P7736" s="162"/>
      <c r="Q7736" s="162"/>
      <c r="R7736" s="163"/>
      <c r="S7736" s="161"/>
      <c r="V7736" s="163"/>
      <c r="W7736" s="164"/>
      <c r="X7736" s="164"/>
    </row>
    <row r="7737" spans="10:24" x14ac:dyDescent="0.25">
      <c r="J7737">
        <v>7734</v>
      </c>
      <c r="K7737" s="43">
        <v>0.49364068495740809</v>
      </c>
      <c r="L7737">
        <v>0.95822637470695915</v>
      </c>
      <c r="M7737">
        <v>0.49735796447598601</v>
      </c>
      <c r="N7737" s="44">
        <v>0.14991885941707817</v>
      </c>
      <c r="O7737" s="161"/>
      <c r="P7737" s="162"/>
      <c r="Q7737" s="162"/>
      <c r="R7737" s="163"/>
      <c r="S7737" s="161"/>
      <c r="V7737" s="163"/>
      <c r="W7737" s="164"/>
      <c r="X7737" s="164"/>
    </row>
    <row r="7738" spans="10:24" x14ac:dyDescent="0.25">
      <c r="J7738">
        <v>7735</v>
      </c>
      <c r="K7738" s="43">
        <v>0.26132759014152607</v>
      </c>
      <c r="L7738">
        <v>0.73012819396361339</v>
      </c>
      <c r="M7738">
        <v>0.93414234974606736</v>
      </c>
      <c r="N7738" s="44">
        <v>0.79075306961391711</v>
      </c>
      <c r="O7738" s="161"/>
      <c r="P7738" s="162"/>
      <c r="Q7738" s="162"/>
      <c r="R7738" s="163"/>
      <c r="S7738" s="161"/>
      <c r="V7738" s="163"/>
      <c r="W7738" s="164"/>
      <c r="X7738" s="164"/>
    </row>
    <row r="7739" spans="10:24" x14ac:dyDescent="0.25">
      <c r="J7739">
        <v>7736</v>
      </c>
      <c r="K7739" s="43">
        <v>0.58810338085924041</v>
      </c>
      <c r="L7739">
        <v>0.72909302290857669</v>
      </c>
      <c r="M7739">
        <v>0.56738944476339026</v>
      </c>
      <c r="N7739" s="44">
        <v>0.22806742549348347</v>
      </c>
      <c r="O7739" s="161"/>
      <c r="P7739" s="162"/>
      <c r="Q7739" s="162"/>
      <c r="R7739" s="163"/>
      <c r="S7739" s="161"/>
      <c r="V7739" s="163"/>
      <c r="W7739" s="164"/>
      <c r="X7739" s="164"/>
    </row>
    <row r="7740" spans="10:24" x14ac:dyDescent="0.25">
      <c r="J7740">
        <v>7737</v>
      </c>
      <c r="K7740" s="43">
        <v>0.73834006926576567</v>
      </c>
      <c r="L7740">
        <v>0.57993602268378719</v>
      </c>
      <c r="M7740">
        <v>0.73528198300716807</v>
      </c>
      <c r="N7740" s="44">
        <v>0.51846409919231529</v>
      </c>
      <c r="O7740" s="161"/>
      <c r="P7740" s="162"/>
      <c r="Q7740" s="162"/>
      <c r="R7740" s="163"/>
      <c r="S7740" s="161"/>
      <c r="V7740" s="163"/>
      <c r="W7740" s="164"/>
      <c r="X7740" s="164"/>
    </row>
    <row r="7741" spans="10:24" x14ac:dyDescent="0.25">
      <c r="J7741">
        <v>7738</v>
      </c>
      <c r="K7741" s="43">
        <v>0.86265656150502501</v>
      </c>
      <c r="L7741">
        <v>0.47270031723806349</v>
      </c>
      <c r="M7741">
        <v>0.24303650887472539</v>
      </c>
      <c r="N7741" s="44">
        <v>0.97707607076257386</v>
      </c>
      <c r="O7741" s="161"/>
      <c r="P7741" s="162"/>
      <c r="Q7741" s="162"/>
      <c r="R7741" s="163"/>
      <c r="S7741" s="161"/>
      <c r="V7741" s="163"/>
      <c r="W7741" s="164"/>
      <c r="X7741" s="164"/>
    </row>
    <row r="7742" spans="10:24" x14ac:dyDescent="0.25">
      <c r="J7742">
        <v>7739</v>
      </c>
      <c r="K7742" s="43">
        <v>0.42583499276796299</v>
      </c>
      <c r="L7742">
        <v>0.47308699934771536</v>
      </c>
      <c r="M7742">
        <v>0.68574300660307264</v>
      </c>
      <c r="N7742" s="44">
        <v>0.19227109359016625</v>
      </c>
      <c r="O7742" s="161"/>
      <c r="P7742" s="162"/>
      <c r="Q7742" s="162"/>
      <c r="R7742" s="163"/>
      <c r="S7742" s="161"/>
      <c r="V7742" s="163"/>
      <c r="W7742" s="164"/>
      <c r="X7742" s="164"/>
    </row>
    <row r="7743" spans="10:24" x14ac:dyDescent="0.25">
      <c r="J7743">
        <v>7740</v>
      </c>
      <c r="K7743" s="43">
        <v>0.45830546895271052</v>
      </c>
      <c r="L7743">
        <v>0.22011058161961783</v>
      </c>
      <c r="M7743">
        <v>0.73400319629511424</v>
      </c>
      <c r="N7743" s="44">
        <v>0.25274848107332604</v>
      </c>
      <c r="O7743" s="161"/>
      <c r="P7743" s="162"/>
      <c r="Q7743" s="162"/>
      <c r="R7743" s="163"/>
      <c r="S7743" s="161"/>
      <c r="V7743" s="163"/>
      <c r="W7743" s="164"/>
      <c r="X7743" s="164"/>
    </row>
    <row r="7744" spans="10:24" x14ac:dyDescent="0.25">
      <c r="J7744">
        <v>7741</v>
      </c>
      <c r="K7744" s="43">
        <v>0.93972348723676469</v>
      </c>
      <c r="L7744">
        <v>0.94047707284285187</v>
      </c>
      <c r="M7744">
        <v>0.76343667964016548</v>
      </c>
      <c r="N7744" s="44">
        <v>0.56802992334360358</v>
      </c>
      <c r="O7744" s="161"/>
      <c r="P7744" s="162"/>
      <c r="Q7744" s="162"/>
      <c r="R7744" s="163"/>
      <c r="S7744" s="161"/>
      <c r="V7744" s="163"/>
      <c r="W7744" s="164"/>
      <c r="X7744" s="164"/>
    </row>
    <row r="7745" spans="10:24" x14ac:dyDescent="0.25">
      <c r="J7745">
        <v>7742</v>
      </c>
      <c r="K7745" s="43">
        <v>0.94456516477811436</v>
      </c>
      <c r="L7745">
        <v>0.5749656431317518</v>
      </c>
      <c r="M7745">
        <v>0.84658034406107041</v>
      </c>
      <c r="N7745" s="44">
        <v>0.24150844575617791</v>
      </c>
      <c r="O7745" s="161"/>
      <c r="P7745" s="162"/>
      <c r="Q7745" s="162"/>
      <c r="R7745" s="163"/>
      <c r="S7745" s="161"/>
      <c r="V7745" s="163"/>
      <c r="W7745" s="164"/>
      <c r="X7745" s="164"/>
    </row>
    <row r="7746" spans="10:24" x14ac:dyDescent="0.25">
      <c r="J7746">
        <v>7743</v>
      </c>
      <c r="K7746" s="43">
        <v>3.4988588349166849E-2</v>
      </c>
      <c r="L7746">
        <v>0.69351691902112245</v>
      </c>
      <c r="M7746">
        <v>0.31535625889512053</v>
      </c>
      <c r="N7746" s="44">
        <v>0.51665500838762579</v>
      </c>
      <c r="O7746" s="161"/>
      <c r="P7746" s="162"/>
      <c r="Q7746" s="162"/>
      <c r="R7746" s="163"/>
      <c r="S7746" s="161"/>
      <c r="V7746" s="163"/>
      <c r="W7746" s="164"/>
      <c r="X7746" s="164"/>
    </row>
    <row r="7747" spans="10:24" x14ac:dyDescent="0.25">
      <c r="J7747">
        <v>7744</v>
      </c>
      <c r="K7747" s="43">
        <v>0.24072106948468641</v>
      </c>
      <c r="L7747">
        <v>0.77690557665565463</v>
      </c>
      <c r="M7747">
        <v>0.57075415459733259</v>
      </c>
      <c r="N7747" s="44">
        <v>0.72045104514709168</v>
      </c>
      <c r="O7747" s="161"/>
      <c r="P7747" s="162"/>
      <c r="Q7747" s="162"/>
      <c r="R7747" s="163"/>
      <c r="S7747" s="161"/>
      <c r="V7747" s="163"/>
      <c r="W7747" s="164"/>
      <c r="X7747" s="164"/>
    </row>
    <row r="7748" spans="10:24" x14ac:dyDescent="0.25">
      <c r="J7748">
        <v>7745</v>
      </c>
      <c r="K7748" s="43">
        <v>0.34445495431322493</v>
      </c>
      <c r="L7748">
        <v>0.92045273626576041</v>
      </c>
      <c r="M7748">
        <v>0.38458542965129394</v>
      </c>
      <c r="N7748" s="44">
        <v>0.74630369391993967</v>
      </c>
      <c r="O7748" s="161"/>
      <c r="P7748" s="162"/>
      <c r="Q7748" s="162"/>
      <c r="R7748" s="163"/>
      <c r="S7748" s="161"/>
      <c r="V7748" s="163"/>
      <c r="W7748" s="164"/>
      <c r="X7748" s="164"/>
    </row>
    <row r="7749" spans="10:24" x14ac:dyDescent="0.25">
      <c r="J7749">
        <v>7746</v>
      </c>
      <c r="K7749" s="43">
        <v>8.1570015213230818E-2</v>
      </c>
      <c r="L7749">
        <v>0.8334669155269443</v>
      </c>
      <c r="M7749">
        <v>0.80910779139711708</v>
      </c>
      <c r="N7749" s="44">
        <v>0.26979211055112307</v>
      </c>
      <c r="O7749" s="161"/>
      <c r="P7749" s="162"/>
      <c r="Q7749" s="162"/>
      <c r="R7749" s="163"/>
      <c r="S7749" s="161"/>
      <c r="V7749" s="163"/>
      <c r="W7749" s="164"/>
      <c r="X7749" s="164"/>
    </row>
    <row r="7750" spans="10:24" x14ac:dyDescent="0.25">
      <c r="J7750">
        <v>7747</v>
      </c>
      <c r="K7750" s="43">
        <v>0.82342901981153105</v>
      </c>
      <c r="L7750">
        <v>0.70049866285023921</v>
      </c>
      <c r="M7750">
        <v>0.70003413653300739</v>
      </c>
      <c r="N7750" s="44">
        <v>0.17412187750896868</v>
      </c>
      <c r="O7750" s="161"/>
      <c r="P7750" s="162"/>
      <c r="Q7750" s="162"/>
      <c r="R7750" s="163"/>
      <c r="S7750" s="161"/>
      <c r="V7750" s="163"/>
      <c r="W7750" s="164"/>
      <c r="X7750" s="164"/>
    </row>
    <row r="7751" spans="10:24" x14ac:dyDescent="0.25">
      <c r="J7751">
        <v>7748</v>
      </c>
      <c r="K7751" s="43">
        <v>0.49610389034815483</v>
      </c>
      <c r="L7751">
        <v>0.36059691213210976</v>
      </c>
      <c r="M7751">
        <v>0.65713652007177781</v>
      </c>
      <c r="N7751" s="44">
        <v>0.21991121166898286</v>
      </c>
      <c r="O7751" s="161"/>
      <c r="P7751" s="162"/>
      <c r="Q7751" s="162"/>
      <c r="R7751" s="163"/>
      <c r="S7751" s="161"/>
      <c r="V7751" s="163"/>
      <c r="W7751" s="164"/>
      <c r="X7751" s="164"/>
    </row>
    <row r="7752" spans="10:24" x14ac:dyDescent="0.25">
      <c r="J7752">
        <v>7749</v>
      </c>
      <c r="K7752" s="43">
        <v>9.4610549111863951E-2</v>
      </c>
      <c r="L7752">
        <v>0.91556364277691826</v>
      </c>
      <c r="M7752">
        <v>0.70792538229165647</v>
      </c>
      <c r="N7752" s="44">
        <v>0.97191795333734199</v>
      </c>
      <c r="O7752" s="161"/>
      <c r="P7752" s="162"/>
      <c r="Q7752" s="162"/>
      <c r="R7752" s="163"/>
      <c r="S7752" s="161"/>
      <c r="V7752" s="163"/>
      <c r="W7752" s="164"/>
      <c r="X7752" s="164"/>
    </row>
    <row r="7753" spans="10:24" x14ac:dyDescent="0.25">
      <c r="J7753">
        <v>7750</v>
      </c>
      <c r="K7753" s="43">
        <v>0.20140574849304738</v>
      </c>
      <c r="L7753">
        <v>0.49040268958696343</v>
      </c>
      <c r="M7753">
        <v>0.31530799787685793</v>
      </c>
      <c r="N7753" s="44">
        <v>0.72216738940450254</v>
      </c>
      <c r="O7753" s="161"/>
      <c r="P7753" s="162"/>
      <c r="Q7753" s="162"/>
      <c r="R7753" s="163"/>
      <c r="S7753" s="161"/>
      <c r="V7753" s="163"/>
      <c r="W7753" s="164"/>
      <c r="X7753" s="164"/>
    </row>
    <row r="7754" spans="10:24" x14ac:dyDescent="0.25">
      <c r="J7754">
        <v>7751</v>
      </c>
      <c r="K7754" s="43">
        <v>0.14332592293719992</v>
      </c>
      <c r="L7754">
        <v>7.4445442900638703E-2</v>
      </c>
      <c r="M7754">
        <v>0.23164194662349347</v>
      </c>
      <c r="N7754" s="44">
        <v>0.14301989968722573</v>
      </c>
      <c r="O7754" s="161"/>
      <c r="P7754" s="162"/>
      <c r="Q7754" s="162"/>
      <c r="R7754" s="163"/>
      <c r="S7754" s="161"/>
      <c r="V7754" s="163"/>
      <c r="W7754" s="164"/>
      <c r="X7754" s="164"/>
    </row>
    <row r="7755" spans="10:24" x14ac:dyDescent="0.25">
      <c r="J7755">
        <v>7752</v>
      </c>
      <c r="K7755" s="43">
        <v>0.69436674433816914</v>
      </c>
      <c r="L7755">
        <v>0.94860772682454064</v>
      </c>
      <c r="M7755">
        <v>0.38732136333691281</v>
      </c>
      <c r="N7755" s="44">
        <v>0.5717251316827765</v>
      </c>
      <c r="O7755" s="161"/>
      <c r="P7755" s="162"/>
      <c r="Q7755" s="162"/>
      <c r="R7755" s="163"/>
      <c r="S7755" s="161"/>
      <c r="V7755" s="163"/>
      <c r="W7755" s="164"/>
      <c r="X7755" s="164"/>
    </row>
    <row r="7756" spans="10:24" x14ac:dyDescent="0.25">
      <c r="J7756">
        <v>7753</v>
      </c>
      <c r="K7756" s="43">
        <v>0.87745819035224726</v>
      </c>
      <c r="L7756">
        <v>0.9454164542000304</v>
      </c>
      <c r="M7756">
        <v>0.4616213407209635</v>
      </c>
      <c r="N7756" s="44">
        <v>0.6126816926058285</v>
      </c>
      <c r="O7756" s="161"/>
      <c r="P7756" s="162"/>
      <c r="Q7756" s="162"/>
      <c r="R7756" s="163"/>
      <c r="S7756" s="161"/>
      <c r="V7756" s="163"/>
      <c r="W7756" s="164"/>
      <c r="X7756" s="164"/>
    </row>
    <row r="7757" spans="10:24" x14ac:dyDescent="0.25">
      <c r="J7757">
        <v>7754</v>
      </c>
      <c r="K7757" s="43">
        <v>0.20013928354815613</v>
      </c>
      <c r="L7757">
        <v>0.80054506840000617</v>
      </c>
      <c r="M7757">
        <v>0.40483108108261157</v>
      </c>
      <c r="N7757" s="44">
        <v>0.42959762207489538</v>
      </c>
      <c r="O7757" s="161"/>
      <c r="P7757" s="162"/>
      <c r="Q7757" s="162"/>
      <c r="R7757" s="163"/>
      <c r="S7757" s="161"/>
      <c r="V7757" s="163"/>
      <c r="W7757" s="164"/>
      <c r="X7757" s="164"/>
    </row>
    <row r="7758" spans="10:24" x14ac:dyDescent="0.25">
      <c r="J7758">
        <v>7755</v>
      </c>
      <c r="K7758" s="43">
        <v>0.11457523506417699</v>
      </c>
      <c r="L7758">
        <v>1.6910991705278766E-2</v>
      </c>
      <c r="M7758">
        <v>0.93146700354238332</v>
      </c>
      <c r="N7758" s="44">
        <v>0.61553575412037587</v>
      </c>
      <c r="O7758" s="161"/>
      <c r="P7758" s="162"/>
      <c r="Q7758" s="162"/>
      <c r="R7758" s="163"/>
      <c r="S7758" s="161"/>
      <c r="V7758" s="163"/>
      <c r="W7758" s="164"/>
      <c r="X7758" s="164"/>
    </row>
    <row r="7759" spans="10:24" x14ac:dyDescent="0.25">
      <c r="J7759">
        <v>7756</v>
      </c>
      <c r="K7759" s="43">
        <v>0.61082744770835384</v>
      </c>
      <c r="L7759">
        <v>0.57269751671797364</v>
      </c>
      <c r="M7759">
        <v>0.42412536524117406</v>
      </c>
      <c r="N7759" s="44">
        <v>0.95781425105542051</v>
      </c>
      <c r="O7759" s="161"/>
      <c r="P7759" s="162"/>
      <c r="Q7759" s="162"/>
      <c r="R7759" s="163"/>
      <c r="S7759" s="161"/>
      <c r="V7759" s="163"/>
      <c r="W7759" s="164"/>
      <c r="X7759" s="164"/>
    </row>
    <row r="7760" spans="10:24" x14ac:dyDescent="0.25">
      <c r="J7760">
        <v>7757</v>
      </c>
      <c r="K7760" s="43">
        <v>0.23358168617474229</v>
      </c>
      <c r="L7760">
        <v>0.50009390585512326</v>
      </c>
      <c r="M7760">
        <v>0.20673936740156296</v>
      </c>
      <c r="N7760" s="44">
        <v>0.34408369564573238</v>
      </c>
      <c r="O7760" s="161"/>
      <c r="P7760" s="162"/>
      <c r="Q7760" s="162"/>
      <c r="R7760" s="163"/>
      <c r="S7760" s="161"/>
      <c r="V7760" s="163"/>
      <c r="W7760" s="164"/>
      <c r="X7760" s="164"/>
    </row>
    <row r="7761" spans="10:24" x14ac:dyDescent="0.25">
      <c r="J7761">
        <v>7758</v>
      </c>
      <c r="K7761" s="43">
        <v>0.10829641628825737</v>
      </c>
      <c r="L7761">
        <v>2.2704108443542648E-2</v>
      </c>
      <c r="M7761">
        <v>0.55863923346713995</v>
      </c>
      <c r="N7761" s="44">
        <v>0.95534335223503264</v>
      </c>
      <c r="O7761" s="161"/>
      <c r="P7761" s="162"/>
      <c r="Q7761" s="162"/>
      <c r="R7761" s="163"/>
      <c r="S7761" s="161"/>
      <c r="V7761" s="163"/>
      <c r="W7761" s="164"/>
      <c r="X7761" s="164"/>
    </row>
    <row r="7762" spans="10:24" x14ac:dyDescent="0.25">
      <c r="J7762">
        <v>7759</v>
      </c>
      <c r="K7762" s="43">
        <v>0.15447715285596997</v>
      </c>
      <c r="L7762">
        <v>0.53221988891417848</v>
      </c>
      <c r="M7762">
        <v>0.38605716921009903</v>
      </c>
      <c r="N7762" s="44">
        <v>0.54484284984262366</v>
      </c>
      <c r="O7762" s="161"/>
      <c r="P7762" s="162"/>
      <c r="Q7762" s="162"/>
      <c r="R7762" s="163"/>
      <c r="S7762" s="161"/>
      <c r="V7762" s="163"/>
      <c r="W7762" s="164"/>
      <c r="X7762" s="164"/>
    </row>
    <row r="7763" spans="10:24" x14ac:dyDescent="0.25">
      <c r="J7763">
        <v>7760</v>
      </c>
      <c r="K7763" s="43">
        <v>0.36238853173335006</v>
      </c>
      <c r="L7763">
        <v>0.65529249264995237</v>
      </c>
      <c r="M7763">
        <v>0.64015626963154137</v>
      </c>
      <c r="N7763" s="44">
        <v>3.7198382757576143E-2</v>
      </c>
      <c r="O7763" s="161"/>
      <c r="P7763" s="162"/>
      <c r="Q7763" s="162"/>
      <c r="R7763" s="163"/>
      <c r="S7763" s="161"/>
      <c r="V7763" s="163"/>
      <c r="W7763" s="164"/>
      <c r="X7763" s="164"/>
    </row>
    <row r="7764" spans="10:24" x14ac:dyDescent="0.25">
      <c r="J7764">
        <v>7761</v>
      </c>
      <c r="K7764" s="43">
        <v>0.81254124803281291</v>
      </c>
      <c r="L7764">
        <v>0.47964892919319946</v>
      </c>
      <c r="M7764">
        <v>0.21265394548302952</v>
      </c>
      <c r="N7764" s="44">
        <v>0.81690739990602979</v>
      </c>
      <c r="O7764" s="161"/>
      <c r="P7764" s="162"/>
      <c r="Q7764" s="162"/>
      <c r="R7764" s="163"/>
      <c r="S7764" s="161"/>
      <c r="V7764" s="163"/>
      <c r="W7764" s="164"/>
      <c r="X7764" s="164"/>
    </row>
    <row r="7765" spans="10:24" x14ac:dyDescent="0.25">
      <c r="J7765">
        <v>7762</v>
      </c>
      <c r="K7765" s="43">
        <v>0.60628355124874433</v>
      </c>
      <c r="L7765">
        <v>6.0101015924456491E-2</v>
      </c>
      <c r="M7765">
        <v>0.92704245082978642</v>
      </c>
      <c r="N7765" s="44">
        <v>0.67094171359927657</v>
      </c>
      <c r="O7765" s="161"/>
      <c r="P7765" s="162"/>
      <c r="Q7765" s="162"/>
      <c r="R7765" s="163"/>
      <c r="S7765" s="161"/>
      <c r="V7765" s="163"/>
      <c r="W7765" s="164"/>
      <c r="X7765" s="164"/>
    </row>
    <row r="7766" spans="10:24" x14ac:dyDescent="0.25">
      <c r="J7766">
        <v>7763</v>
      </c>
      <c r="K7766" s="43">
        <v>0.5575595994323842</v>
      </c>
      <c r="L7766">
        <v>7.7517099312419124E-2</v>
      </c>
      <c r="M7766">
        <v>0.1571987665705602</v>
      </c>
      <c r="N7766" s="44">
        <v>0.87187267382042022</v>
      </c>
      <c r="O7766" s="161"/>
      <c r="P7766" s="162"/>
      <c r="Q7766" s="162"/>
      <c r="R7766" s="163"/>
      <c r="S7766" s="161"/>
      <c r="V7766" s="163"/>
      <c r="W7766" s="164"/>
      <c r="X7766" s="164"/>
    </row>
    <row r="7767" spans="10:24" x14ac:dyDescent="0.25">
      <c r="J7767">
        <v>7764</v>
      </c>
      <c r="K7767" s="43">
        <v>0.83775012162403339</v>
      </c>
      <c r="L7767">
        <v>0.11309729921492473</v>
      </c>
      <c r="M7767">
        <v>0.72831787193044695</v>
      </c>
      <c r="N7767" s="44">
        <v>8.6493658127672846E-2</v>
      </c>
      <c r="O7767" s="161"/>
      <c r="P7767" s="162"/>
      <c r="Q7767" s="162"/>
      <c r="R7767" s="163"/>
      <c r="S7767" s="161"/>
      <c r="V7767" s="163"/>
      <c r="W7767" s="164"/>
      <c r="X7767" s="164"/>
    </row>
    <row r="7768" spans="10:24" x14ac:dyDescent="0.25">
      <c r="J7768">
        <v>7765</v>
      </c>
      <c r="K7768" s="43">
        <v>0.88369094360272749</v>
      </c>
      <c r="L7768">
        <v>0.34224607490609726</v>
      </c>
      <c r="M7768">
        <v>0.64177299548164668</v>
      </c>
      <c r="N7768" s="44">
        <v>5.055308949765791E-2</v>
      </c>
      <c r="O7768" s="161"/>
      <c r="P7768" s="162"/>
      <c r="Q7768" s="162"/>
      <c r="R7768" s="163"/>
      <c r="S7768" s="161"/>
      <c r="V7768" s="163"/>
      <c r="W7768" s="164"/>
      <c r="X7768" s="164"/>
    </row>
    <row r="7769" spans="10:24" x14ac:dyDescent="0.25">
      <c r="J7769">
        <v>7766</v>
      </c>
      <c r="K7769" s="43">
        <v>0.51845337801538938</v>
      </c>
      <c r="L7769">
        <v>0.80397589947251324</v>
      </c>
      <c r="M7769">
        <v>0.86418582896759344</v>
      </c>
      <c r="N7769" s="44">
        <v>0.55304720111400207</v>
      </c>
      <c r="O7769" s="161"/>
      <c r="P7769" s="162"/>
      <c r="Q7769" s="162"/>
      <c r="R7769" s="163"/>
      <c r="S7769" s="161"/>
      <c r="V7769" s="163"/>
      <c r="W7769" s="164"/>
      <c r="X7769" s="164"/>
    </row>
    <row r="7770" spans="10:24" x14ac:dyDescent="0.25">
      <c r="J7770">
        <v>7767</v>
      </c>
      <c r="K7770" s="43">
        <v>3.7996424499712855E-2</v>
      </c>
      <c r="L7770">
        <v>0.91612378408640527</v>
      </c>
      <c r="M7770">
        <v>0.79564990026476168</v>
      </c>
      <c r="N7770" s="44">
        <v>0.48471238358521862</v>
      </c>
      <c r="O7770" s="161"/>
      <c r="P7770" s="162"/>
      <c r="Q7770" s="162"/>
      <c r="R7770" s="163"/>
      <c r="S7770" s="161"/>
      <c r="V7770" s="163"/>
      <c r="W7770" s="164"/>
      <c r="X7770" s="164"/>
    </row>
    <row r="7771" spans="10:24" x14ac:dyDescent="0.25">
      <c r="J7771">
        <v>7768</v>
      </c>
      <c r="K7771" s="43">
        <v>0.4750128631675189</v>
      </c>
      <c r="L7771">
        <v>0.78614326208906826</v>
      </c>
      <c r="M7771">
        <v>0.72273909074321385</v>
      </c>
      <c r="N7771" s="44">
        <v>0.635552779125792</v>
      </c>
      <c r="O7771" s="161"/>
      <c r="P7771" s="162"/>
      <c r="Q7771" s="162"/>
      <c r="R7771" s="163"/>
      <c r="S7771" s="161"/>
      <c r="V7771" s="163"/>
      <c r="W7771" s="164"/>
      <c r="X7771" s="164"/>
    </row>
    <row r="7772" spans="10:24" x14ac:dyDescent="0.25">
      <c r="J7772">
        <v>7769</v>
      </c>
      <c r="K7772" s="43">
        <v>0.11409303957521078</v>
      </c>
      <c r="L7772">
        <v>0.56340115696273552</v>
      </c>
      <c r="M7772">
        <v>0.23493662741135646</v>
      </c>
      <c r="N7772" s="44">
        <v>0.4104853214572054</v>
      </c>
      <c r="O7772" s="161"/>
      <c r="P7772" s="162"/>
      <c r="Q7772" s="162"/>
      <c r="R7772" s="163"/>
      <c r="S7772" s="161"/>
      <c r="V7772" s="163"/>
      <c r="W7772" s="164"/>
      <c r="X7772" s="164"/>
    </row>
    <row r="7773" spans="10:24" x14ac:dyDescent="0.25">
      <c r="J7773">
        <v>7770</v>
      </c>
      <c r="K7773" s="43">
        <v>0.63159568970971358</v>
      </c>
      <c r="L7773">
        <v>0.99238426634141175</v>
      </c>
      <c r="M7773">
        <v>5.0504280360482379E-2</v>
      </c>
      <c r="N7773" s="44">
        <v>0.84531831527939871</v>
      </c>
      <c r="O7773" s="161"/>
      <c r="P7773" s="162"/>
      <c r="Q7773" s="162"/>
      <c r="R7773" s="163"/>
      <c r="S7773" s="161"/>
      <c r="V7773" s="163"/>
      <c r="W7773" s="164"/>
      <c r="X7773" s="164"/>
    </row>
    <row r="7774" spans="10:24" x14ac:dyDescent="0.25">
      <c r="J7774">
        <v>7771</v>
      </c>
      <c r="K7774" s="43">
        <v>0.32452624950477038</v>
      </c>
      <c r="L7774">
        <v>0.94047570384126289</v>
      </c>
      <c r="M7774">
        <v>0.44609568705376879</v>
      </c>
      <c r="N7774" s="44">
        <v>0.78838541284116104</v>
      </c>
      <c r="O7774" s="161"/>
      <c r="P7774" s="162"/>
      <c r="Q7774" s="162"/>
      <c r="R7774" s="163"/>
      <c r="S7774" s="161"/>
      <c r="V7774" s="163"/>
      <c r="W7774" s="164"/>
      <c r="X7774" s="164"/>
    </row>
    <row r="7775" spans="10:24" x14ac:dyDescent="0.25">
      <c r="J7775">
        <v>7772</v>
      </c>
      <c r="K7775" s="43">
        <v>1.5176127523376159E-2</v>
      </c>
      <c r="L7775">
        <v>0.49972440263716356</v>
      </c>
      <c r="M7775">
        <v>0.41624792765529361</v>
      </c>
      <c r="N7775" s="44">
        <v>0.10215991318628204</v>
      </c>
      <c r="O7775" s="161"/>
      <c r="P7775" s="162"/>
      <c r="Q7775" s="162"/>
      <c r="R7775" s="163"/>
      <c r="S7775" s="161"/>
      <c r="V7775" s="163"/>
      <c r="W7775" s="164"/>
      <c r="X7775" s="164"/>
    </row>
    <row r="7776" spans="10:24" x14ac:dyDescent="0.25">
      <c r="J7776">
        <v>7773</v>
      </c>
      <c r="K7776" s="43">
        <v>0.78895340391262847</v>
      </c>
      <c r="L7776">
        <v>0.34375368157316533</v>
      </c>
      <c r="M7776">
        <v>9.896467791017205E-2</v>
      </c>
      <c r="N7776" s="44">
        <v>0.36724640414116216</v>
      </c>
      <c r="O7776" s="161"/>
      <c r="P7776" s="162"/>
      <c r="Q7776" s="162"/>
      <c r="R7776" s="163"/>
      <c r="S7776" s="161"/>
      <c r="V7776" s="163"/>
      <c r="W7776" s="164"/>
      <c r="X7776" s="164"/>
    </row>
    <row r="7777" spans="10:24" x14ac:dyDescent="0.25">
      <c r="J7777">
        <v>7774</v>
      </c>
      <c r="K7777" s="43">
        <v>0.94073984040131042</v>
      </c>
      <c r="L7777">
        <v>0.53934527457661485</v>
      </c>
      <c r="M7777">
        <v>5.0489280427317595E-2</v>
      </c>
      <c r="N7777" s="44">
        <v>0.4697748333645777</v>
      </c>
      <c r="O7777" s="161"/>
      <c r="P7777" s="162"/>
      <c r="Q7777" s="162"/>
      <c r="R7777" s="163"/>
      <c r="S7777" s="161"/>
      <c r="V7777" s="163"/>
      <c r="W7777" s="164"/>
      <c r="X7777" s="164"/>
    </row>
    <row r="7778" spans="10:24" x14ac:dyDescent="0.25">
      <c r="J7778">
        <v>7775</v>
      </c>
      <c r="K7778" s="43">
        <v>0.52106683806758358</v>
      </c>
      <c r="L7778">
        <v>0.78618216649624473</v>
      </c>
      <c r="M7778">
        <v>0.80451214542856098</v>
      </c>
      <c r="N7778" s="44">
        <v>0.75342682551850937</v>
      </c>
      <c r="O7778" s="161"/>
      <c r="P7778" s="162"/>
      <c r="Q7778" s="162"/>
      <c r="R7778" s="163"/>
      <c r="S7778" s="161"/>
      <c r="V7778" s="163"/>
      <c r="W7778" s="164"/>
      <c r="X7778" s="164"/>
    </row>
    <row r="7779" spans="10:24" x14ac:dyDescent="0.25">
      <c r="J7779">
        <v>7776</v>
      </c>
      <c r="K7779" s="43">
        <v>0.40852692692445514</v>
      </c>
      <c r="L7779">
        <v>8.0582877400510733E-2</v>
      </c>
      <c r="M7779">
        <v>0.51096893320243708</v>
      </c>
      <c r="N7779" s="44">
        <v>0.53068860582101318</v>
      </c>
      <c r="O7779" s="161"/>
      <c r="P7779" s="162"/>
      <c r="Q7779" s="162"/>
      <c r="R7779" s="163"/>
      <c r="S7779" s="161"/>
      <c r="V7779" s="163"/>
      <c r="W7779" s="164"/>
      <c r="X7779" s="164"/>
    </row>
    <row r="7780" spans="10:24" x14ac:dyDescent="0.25">
      <c r="J7780">
        <v>7777</v>
      </c>
      <c r="K7780" s="43">
        <v>0.64671985738593429</v>
      </c>
      <c r="L7780">
        <v>0.56102476629550491</v>
      </c>
      <c r="M7780">
        <v>0.50697919963528448</v>
      </c>
      <c r="N7780" s="44">
        <v>0.84906164042067234</v>
      </c>
      <c r="O7780" s="161"/>
      <c r="P7780" s="162"/>
      <c r="Q7780" s="162"/>
      <c r="R7780" s="163"/>
      <c r="S7780" s="161"/>
      <c r="V7780" s="163"/>
      <c r="W7780" s="164"/>
      <c r="X7780" s="164"/>
    </row>
    <row r="7781" spans="10:24" x14ac:dyDescent="0.25">
      <c r="J7781">
        <v>7778</v>
      </c>
      <c r="K7781" s="43">
        <v>0.95074790562100331</v>
      </c>
      <c r="L7781">
        <v>0.49244154018421493</v>
      </c>
      <c r="M7781">
        <v>0.12289399317100091</v>
      </c>
      <c r="N7781" s="44">
        <v>0.49905836863072417</v>
      </c>
      <c r="O7781" s="161"/>
      <c r="P7781" s="162"/>
      <c r="Q7781" s="162"/>
      <c r="R7781" s="163"/>
      <c r="S7781" s="161"/>
      <c r="V7781" s="163"/>
      <c r="W7781" s="164"/>
      <c r="X7781" s="164"/>
    </row>
    <row r="7782" spans="10:24" x14ac:dyDescent="0.25">
      <c r="J7782">
        <v>7779</v>
      </c>
      <c r="K7782" s="43">
        <v>0.40386064008393097</v>
      </c>
      <c r="L7782">
        <v>0.9922330878569855</v>
      </c>
      <c r="M7782">
        <v>0.98535117691486851</v>
      </c>
      <c r="N7782" s="44">
        <v>0.12040568363794624</v>
      </c>
      <c r="O7782" s="161"/>
      <c r="P7782" s="162"/>
      <c r="Q7782" s="162"/>
      <c r="R7782" s="163"/>
      <c r="S7782" s="161"/>
      <c r="V7782" s="163"/>
      <c r="W7782" s="164"/>
      <c r="X7782" s="164"/>
    </row>
    <row r="7783" spans="10:24" x14ac:dyDescent="0.25">
      <c r="J7783">
        <v>7780</v>
      </c>
      <c r="K7783" s="43">
        <v>0.56725156534265342</v>
      </c>
      <c r="L7783">
        <v>0.57433054914618353</v>
      </c>
      <c r="M7783">
        <v>1.1563470448909374E-2</v>
      </c>
      <c r="N7783" s="44">
        <v>0.87090602512498094</v>
      </c>
      <c r="O7783" s="161"/>
      <c r="P7783" s="162"/>
      <c r="Q7783" s="162"/>
      <c r="R7783" s="163"/>
      <c r="S7783" s="161"/>
      <c r="V7783" s="163"/>
      <c r="W7783" s="164"/>
      <c r="X7783" s="164"/>
    </row>
    <row r="7784" spans="10:24" x14ac:dyDescent="0.25">
      <c r="J7784">
        <v>7781</v>
      </c>
      <c r="K7784" s="43">
        <v>0.40644044063743512</v>
      </c>
      <c r="L7784">
        <v>8.5360213651490935E-2</v>
      </c>
      <c r="M7784">
        <v>0.70416058745444288</v>
      </c>
      <c r="N7784" s="44">
        <v>0.36002912676203813</v>
      </c>
      <c r="O7784" s="161"/>
      <c r="P7784" s="162"/>
      <c r="Q7784" s="162"/>
      <c r="R7784" s="163"/>
      <c r="S7784" s="161"/>
      <c r="V7784" s="163"/>
      <c r="W7784" s="164"/>
      <c r="X7784" s="164"/>
    </row>
    <row r="7785" spans="10:24" x14ac:dyDescent="0.25">
      <c r="J7785">
        <v>7782</v>
      </c>
      <c r="K7785" s="43">
        <v>0.41482023807937751</v>
      </c>
      <c r="L7785">
        <v>0.46163229042458753</v>
      </c>
      <c r="M7785">
        <v>0.8979721663427368</v>
      </c>
      <c r="N7785" s="44">
        <v>0.56773585749687117</v>
      </c>
      <c r="O7785" s="161"/>
      <c r="P7785" s="162"/>
      <c r="Q7785" s="162"/>
      <c r="R7785" s="163"/>
      <c r="S7785" s="161"/>
      <c r="V7785" s="163"/>
      <c r="W7785" s="164"/>
      <c r="X7785" s="164"/>
    </row>
    <row r="7786" spans="10:24" x14ac:dyDescent="0.25">
      <c r="J7786">
        <v>7783</v>
      </c>
      <c r="K7786" s="43">
        <v>0.70960963942885069</v>
      </c>
      <c r="L7786">
        <v>0.37304891141587548</v>
      </c>
      <c r="M7786">
        <v>0.16319432960276492</v>
      </c>
      <c r="N7786" s="44">
        <v>0.28804177220533123</v>
      </c>
      <c r="O7786" s="161"/>
      <c r="P7786" s="162"/>
      <c r="Q7786" s="162"/>
      <c r="R7786" s="163"/>
      <c r="S7786" s="161"/>
      <c r="V7786" s="163"/>
      <c r="W7786" s="164"/>
      <c r="X7786" s="164"/>
    </row>
    <row r="7787" spans="10:24" x14ac:dyDescent="0.25">
      <c r="J7787">
        <v>7784</v>
      </c>
      <c r="K7787" s="43">
        <v>0.36079369634425795</v>
      </c>
      <c r="L7787">
        <v>0.40527527769598182</v>
      </c>
      <c r="M7787">
        <v>9.0158181687118089E-2</v>
      </c>
      <c r="N7787" s="44">
        <v>0.75597445765313265</v>
      </c>
      <c r="O7787" s="161"/>
      <c r="P7787" s="162"/>
      <c r="Q7787" s="162"/>
      <c r="R7787" s="163"/>
      <c r="S7787" s="161"/>
      <c r="V7787" s="163"/>
      <c r="W7787" s="164"/>
      <c r="X7787" s="164"/>
    </row>
    <row r="7788" spans="10:24" x14ac:dyDescent="0.25">
      <c r="J7788">
        <v>7785</v>
      </c>
      <c r="K7788" s="43">
        <v>0.33362014849668165</v>
      </c>
      <c r="L7788">
        <v>0.68157095744826945</v>
      </c>
      <c r="M7788">
        <v>0.32710989859704132</v>
      </c>
      <c r="N7788" s="44">
        <v>0.46796777581648241</v>
      </c>
      <c r="O7788" s="161"/>
      <c r="P7788" s="162"/>
      <c r="Q7788" s="162"/>
      <c r="R7788" s="163"/>
      <c r="S7788" s="161"/>
      <c r="V7788" s="163"/>
      <c r="W7788" s="164"/>
      <c r="X7788" s="164"/>
    </row>
    <row r="7789" spans="10:24" x14ac:dyDescent="0.25">
      <c r="J7789">
        <v>7786</v>
      </c>
      <c r="K7789" s="43">
        <v>0.6565316083273155</v>
      </c>
      <c r="L7789">
        <v>0.94391029531316895</v>
      </c>
      <c r="M7789">
        <v>0.46646440242591458</v>
      </c>
      <c r="N7789" s="44">
        <v>0.54723617108808686</v>
      </c>
      <c r="O7789" s="161"/>
      <c r="P7789" s="162"/>
      <c r="Q7789" s="162"/>
      <c r="R7789" s="163"/>
      <c r="S7789" s="161"/>
      <c r="V7789" s="163"/>
      <c r="W7789" s="164"/>
      <c r="X7789" s="164"/>
    </row>
    <row r="7790" spans="10:24" x14ac:dyDescent="0.25">
      <c r="J7790">
        <v>7787</v>
      </c>
      <c r="K7790" s="43">
        <v>9.9848212994624097E-2</v>
      </c>
      <c r="L7790">
        <v>0.79192097357115476</v>
      </c>
      <c r="M7790">
        <v>0.8398911881668234</v>
      </c>
      <c r="N7790" s="44">
        <v>0.11896284998485795</v>
      </c>
      <c r="O7790" s="161"/>
      <c r="P7790" s="162"/>
      <c r="Q7790" s="162"/>
      <c r="R7790" s="163"/>
      <c r="S7790" s="161"/>
      <c r="V7790" s="163"/>
      <c r="W7790" s="164"/>
      <c r="X7790" s="164"/>
    </row>
    <row r="7791" spans="10:24" x14ac:dyDescent="0.25">
      <c r="J7791">
        <v>7788</v>
      </c>
      <c r="K7791" s="43">
        <v>0.23517972088255534</v>
      </c>
      <c r="L7791">
        <v>0.65857898551342109</v>
      </c>
      <c r="M7791">
        <v>0.67165152794967842</v>
      </c>
      <c r="N7791" s="44">
        <v>0.60467660925461975</v>
      </c>
      <c r="O7791" s="161"/>
      <c r="P7791" s="162"/>
      <c r="Q7791" s="162"/>
      <c r="R7791" s="163"/>
      <c r="S7791" s="161"/>
      <c r="V7791" s="163"/>
      <c r="W7791" s="164"/>
      <c r="X7791" s="164"/>
    </row>
    <row r="7792" spans="10:24" x14ac:dyDescent="0.25">
      <c r="J7792">
        <v>7789</v>
      </c>
      <c r="K7792" s="43">
        <v>0.25440788035108031</v>
      </c>
      <c r="L7792">
        <v>7.8391198805028428E-2</v>
      </c>
      <c r="M7792">
        <v>3.4505999251497443E-2</v>
      </c>
      <c r="N7792" s="44">
        <v>0.14554357430435971</v>
      </c>
      <c r="O7792" s="161"/>
      <c r="P7792" s="162"/>
      <c r="Q7792" s="162"/>
      <c r="R7792" s="163"/>
      <c r="S7792" s="161"/>
      <c r="V7792" s="163"/>
      <c r="W7792" s="164"/>
      <c r="X7792" s="164"/>
    </row>
    <row r="7793" spans="10:24" x14ac:dyDescent="0.25">
      <c r="J7793">
        <v>7790</v>
      </c>
      <c r="K7793" s="43">
        <v>0.36097866877884854</v>
      </c>
      <c r="L7793">
        <v>0.56729664622522669</v>
      </c>
      <c r="M7793">
        <v>0.14919173134582353</v>
      </c>
      <c r="N7793" s="44">
        <v>0.8216009109174458</v>
      </c>
      <c r="O7793" s="161"/>
      <c r="P7793" s="162"/>
      <c r="Q7793" s="162"/>
      <c r="R7793" s="163"/>
      <c r="S7793" s="161"/>
      <c r="V7793" s="163"/>
      <c r="W7793" s="164"/>
      <c r="X7793" s="164"/>
    </row>
    <row r="7794" spans="10:24" x14ac:dyDescent="0.25">
      <c r="J7794">
        <v>7791</v>
      </c>
      <c r="K7794" s="43">
        <v>5.2811415963210151E-2</v>
      </c>
      <c r="L7794">
        <v>0.18651667334856781</v>
      </c>
      <c r="M7794">
        <v>7.2494719102809135E-3</v>
      </c>
      <c r="N7794" s="44">
        <v>0.41897736231394045</v>
      </c>
      <c r="O7794" s="161"/>
      <c r="P7794" s="162"/>
      <c r="Q7794" s="162"/>
      <c r="R7794" s="163"/>
      <c r="S7794" s="161"/>
      <c r="V7794" s="163"/>
      <c r="W7794" s="164"/>
      <c r="X7794" s="164"/>
    </row>
    <row r="7795" spans="10:24" x14ac:dyDescent="0.25">
      <c r="J7795">
        <v>7792</v>
      </c>
      <c r="K7795" s="43">
        <v>0.17601338401354971</v>
      </c>
      <c r="L7795">
        <v>0.79649839665400457</v>
      </c>
      <c r="M7795">
        <v>0.86811667373479207</v>
      </c>
      <c r="N7795" s="44">
        <v>0.59915809185611146</v>
      </c>
      <c r="O7795" s="161"/>
      <c r="P7795" s="162"/>
      <c r="Q7795" s="162"/>
      <c r="R7795" s="163"/>
      <c r="S7795" s="161"/>
      <c r="V7795" s="163"/>
      <c r="W7795" s="164"/>
      <c r="X7795" s="164"/>
    </row>
    <row r="7796" spans="10:24" x14ac:dyDescent="0.25">
      <c r="J7796">
        <v>7793</v>
      </c>
      <c r="K7796" s="43">
        <v>0.71015601120363947</v>
      </c>
      <c r="L7796">
        <v>0.2268058846599299</v>
      </c>
      <c r="M7796">
        <v>0.426779241669342</v>
      </c>
      <c r="N7796" s="44">
        <v>0.2839853640249661</v>
      </c>
      <c r="O7796" s="161"/>
      <c r="P7796" s="162"/>
      <c r="Q7796" s="162"/>
      <c r="R7796" s="163"/>
      <c r="S7796" s="161"/>
      <c r="V7796" s="163"/>
      <c r="W7796" s="164"/>
      <c r="X7796" s="164"/>
    </row>
    <row r="7797" spans="10:24" x14ac:dyDescent="0.25">
      <c r="J7797">
        <v>7794</v>
      </c>
      <c r="K7797" s="43">
        <v>0.43392243902901539</v>
      </c>
      <c r="L7797">
        <v>0.73233159446660279</v>
      </c>
      <c r="M7797">
        <v>0.14430013488265669</v>
      </c>
      <c r="N7797" s="44">
        <v>0.48494687491695387</v>
      </c>
      <c r="O7797" s="161"/>
      <c r="P7797" s="162"/>
      <c r="Q7797" s="162"/>
      <c r="R7797" s="163"/>
      <c r="S7797" s="161"/>
      <c r="V7797" s="163"/>
      <c r="W7797" s="164"/>
      <c r="X7797" s="164"/>
    </row>
    <row r="7798" spans="10:24" x14ac:dyDescent="0.25">
      <c r="J7798">
        <v>7795</v>
      </c>
      <c r="K7798" s="43">
        <v>0.9805474645546205</v>
      </c>
      <c r="L7798">
        <v>0.5831282489188514</v>
      </c>
      <c r="M7798">
        <v>0.16958852253202727</v>
      </c>
      <c r="N7798" s="44">
        <v>0.91087830098608391</v>
      </c>
      <c r="O7798" s="161"/>
      <c r="P7798" s="162"/>
      <c r="Q7798" s="162"/>
      <c r="R7798" s="163"/>
      <c r="S7798" s="161"/>
      <c r="V7798" s="163"/>
      <c r="W7798" s="164"/>
      <c r="X7798" s="164"/>
    </row>
    <row r="7799" spans="10:24" x14ac:dyDescent="0.25">
      <c r="J7799">
        <v>7796</v>
      </c>
      <c r="K7799" s="43">
        <v>0.36877064125583814</v>
      </c>
      <c r="L7799">
        <v>0.81629421033278449</v>
      </c>
      <c r="M7799">
        <v>0.41352824426722323</v>
      </c>
      <c r="N7799" s="44">
        <v>0.50783071105117605</v>
      </c>
      <c r="O7799" s="161"/>
      <c r="P7799" s="162"/>
      <c r="Q7799" s="162"/>
      <c r="R7799" s="163"/>
      <c r="S7799" s="161"/>
      <c r="V7799" s="163"/>
      <c r="W7799" s="164"/>
      <c r="X7799" s="164"/>
    </row>
    <row r="7800" spans="10:24" x14ac:dyDescent="0.25">
      <c r="J7800">
        <v>7797</v>
      </c>
      <c r="K7800" s="43">
        <v>0.48301892393691759</v>
      </c>
      <c r="L7800">
        <v>0.48614594581172166</v>
      </c>
      <c r="M7800">
        <v>0.87759249195464206</v>
      </c>
      <c r="N7800" s="44">
        <v>0.19735630383697111</v>
      </c>
      <c r="O7800" s="161"/>
      <c r="P7800" s="162"/>
      <c r="Q7800" s="162"/>
      <c r="R7800" s="163"/>
      <c r="S7800" s="161"/>
      <c r="V7800" s="163"/>
      <c r="W7800" s="164"/>
      <c r="X7800" s="164"/>
    </row>
    <row r="7801" spans="10:24" x14ac:dyDescent="0.25">
      <c r="J7801">
        <v>7798</v>
      </c>
      <c r="K7801" s="43">
        <v>0.79138162792626421</v>
      </c>
      <c r="L7801">
        <v>0.96064584754610505</v>
      </c>
      <c r="M7801">
        <v>0.21634778326421333</v>
      </c>
      <c r="N7801" s="44">
        <v>0.46536681111820788</v>
      </c>
      <c r="O7801" s="161"/>
      <c r="P7801" s="162"/>
      <c r="Q7801" s="162"/>
      <c r="R7801" s="163"/>
      <c r="S7801" s="161"/>
      <c r="V7801" s="163"/>
      <c r="W7801" s="164"/>
      <c r="X7801" s="164"/>
    </row>
    <row r="7802" spans="10:24" x14ac:dyDescent="0.25">
      <c r="J7802">
        <v>7799</v>
      </c>
      <c r="K7802" s="43">
        <v>0.22544745667673527</v>
      </c>
      <c r="L7802">
        <v>0.6321650868215446</v>
      </c>
      <c r="M7802">
        <v>0.66302387923710104</v>
      </c>
      <c r="N7802" s="44">
        <v>0.49970754793498928</v>
      </c>
      <c r="O7802" s="161"/>
      <c r="P7802" s="162"/>
      <c r="Q7802" s="162"/>
      <c r="R7802" s="163"/>
      <c r="S7802" s="161"/>
      <c r="V7802" s="163"/>
      <c r="W7802" s="164"/>
      <c r="X7802" s="164"/>
    </row>
    <row r="7803" spans="10:24" x14ac:dyDescent="0.25">
      <c r="J7803">
        <v>7800</v>
      </c>
      <c r="K7803" s="43">
        <v>0.32328106876252993</v>
      </c>
      <c r="L7803">
        <v>0.15977681703280033</v>
      </c>
      <c r="M7803">
        <v>0.34839561646582362</v>
      </c>
      <c r="N7803" s="44">
        <v>0.38390866956753777</v>
      </c>
      <c r="O7803" s="161"/>
      <c r="P7803" s="162"/>
      <c r="Q7803" s="162"/>
      <c r="R7803" s="163"/>
      <c r="S7803" s="161"/>
      <c r="V7803" s="163"/>
      <c r="W7803" s="164"/>
      <c r="X7803" s="164"/>
    </row>
    <row r="7804" spans="10:24" x14ac:dyDescent="0.25">
      <c r="J7804">
        <v>7801</v>
      </c>
      <c r="K7804" s="43">
        <v>0.40949022641240962</v>
      </c>
      <c r="L7804">
        <v>0.95993429317839318</v>
      </c>
      <c r="M7804">
        <v>0.65272295544737502</v>
      </c>
      <c r="N7804" s="44">
        <v>0.35324597173555572</v>
      </c>
      <c r="O7804" s="161"/>
      <c r="P7804" s="162"/>
      <c r="Q7804" s="162"/>
      <c r="R7804" s="163"/>
      <c r="S7804" s="161"/>
      <c r="V7804" s="163"/>
      <c r="W7804" s="164"/>
      <c r="X7804" s="164"/>
    </row>
    <row r="7805" spans="10:24" x14ac:dyDescent="0.25">
      <c r="J7805">
        <v>7802</v>
      </c>
      <c r="K7805" s="43">
        <v>0.99340102071746272</v>
      </c>
      <c r="L7805">
        <v>0.6310162898483489</v>
      </c>
      <c r="M7805">
        <v>0.52776768211602298</v>
      </c>
      <c r="N7805" s="44">
        <v>0.20829523785056547</v>
      </c>
      <c r="O7805" s="161"/>
      <c r="P7805" s="162"/>
      <c r="Q7805" s="162"/>
      <c r="R7805" s="163"/>
      <c r="S7805" s="161"/>
      <c r="V7805" s="163"/>
      <c r="W7805" s="164"/>
      <c r="X7805" s="164"/>
    </row>
    <row r="7806" spans="10:24" x14ac:dyDescent="0.25">
      <c r="J7806">
        <v>7803</v>
      </c>
      <c r="K7806" s="43">
        <v>0.19417309729293386</v>
      </c>
      <c r="L7806">
        <v>0.41718499031498302</v>
      </c>
      <c r="M7806">
        <v>7.7963341309092993E-2</v>
      </c>
      <c r="N7806" s="44">
        <v>0.35056872840821396</v>
      </c>
      <c r="O7806" s="161"/>
      <c r="P7806" s="162"/>
      <c r="Q7806" s="162"/>
      <c r="R7806" s="163"/>
      <c r="S7806" s="161"/>
      <c r="V7806" s="163"/>
      <c r="W7806" s="164"/>
      <c r="X7806" s="164"/>
    </row>
    <row r="7807" spans="10:24" x14ac:dyDescent="0.25">
      <c r="J7807">
        <v>7804</v>
      </c>
      <c r="K7807" s="43">
        <v>0.26791850519388483</v>
      </c>
      <c r="L7807">
        <v>5.8202904467507643E-2</v>
      </c>
      <c r="M7807">
        <v>0.60068064183683423</v>
      </c>
      <c r="N7807" s="44">
        <v>0.59771605141571682</v>
      </c>
      <c r="O7807" s="161"/>
      <c r="P7807" s="162"/>
      <c r="Q7807" s="162"/>
      <c r="R7807" s="163"/>
      <c r="S7807" s="161"/>
      <c r="V7807" s="163"/>
      <c r="W7807" s="164"/>
      <c r="X7807" s="164"/>
    </row>
    <row r="7808" spans="10:24" x14ac:dyDescent="0.25">
      <c r="J7808">
        <v>7805</v>
      </c>
      <c r="K7808" s="43">
        <v>0.48990589013687769</v>
      </c>
      <c r="L7808">
        <v>0.99787976151066493</v>
      </c>
      <c r="M7808">
        <v>0.80529246533468923</v>
      </c>
      <c r="N7808" s="44">
        <v>0.53003776673572844</v>
      </c>
      <c r="O7808" s="161"/>
      <c r="P7808" s="162"/>
      <c r="Q7808" s="162"/>
      <c r="R7808" s="163"/>
      <c r="S7808" s="161"/>
      <c r="V7808" s="163"/>
      <c r="W7808" s="164"/>
      <c r="X7808" s="164"/>
    </row>
    <row r="7809" spans="10:24" x14ac:dyDescent="0.25">
      <c r="J7809">
        <v>7806</v>
      </c>
      <c r="K7809" s="43">
        <v>0.453750453353298</v>
      </c>
      <c r="L7809">
        <v>0.65532390406199292</v>
      </c>
      <c r="M7809">
        <v>0.3656887681231058</v>
      </c>
      <c r="N7809" s="44">
        <v>0.97690090492280091</v>
      </c>
      <c r="O7809" s="161"/>
      <c r="P7809" s="162"/>
      <c r="Q7809" s="162"/>
      <c r="R7809" s="163"/>
      <c r="S7809" s="161"/>
      <c r="V7809" s="163"/>
      <c r="W7809" s="164"/>
      <c r="X7809" s="164"/>
    </row>
    <row r="7810" spans="10:24" x14ac:dyDescent="0.25">
      <c r="J7810">
        <v>7807</v>
      </c>
      <c r="K7810" s="43">
        <v>0.68212454921470589</v>
      </c>
      <c r="L7810">
        <v>0.88729233685356967</v>
      </c>
      <c r="M7810">
        <v>0.79035559020336954</v>
      </c>
      <c r="N7810" s="44">
        <v>0.39887435212990996</v>
      </c>
      <c r="O7810" s="161"/>
      <c r="P7810" s="162"/>
      <c r="Q7810" s="162"/>
      <c r="R7810" s="163"/>
      <c r="S7810" s="161"/>
      <c r="V7810" s="163"/>
      <c r="W7810" s="164"/>
      <c r="X7810" s="164"/>
    </row>
    <row r="7811" spans="10:24" x14ac:dyDescent="0.25">
      <c r="J7811">
        <v>7808</v>
      </c>
      <c r="K7811" s="43">
        <v>3.4264683046961064E-2</v>
      </c>
      <c r="L7811">
        <v>0.59445691877735307</v>
      </c>
      <c r="M7811">
        <v>4.4545950155459479E-2</v>
      </c>
      <c r="N7811" s="44">
        <v>0.73452480192818692</v>
      </c>
      <c r="O7811" s="161"/>
      <c r="P7811" s="162"/>
      <c r="Q7811" s="162"/>
      <c r="R7811" s="163"/>
      <c r="S7811" s="161"/>
      <c r="V7811" s="163"/>
      <c r="W7811" s="164"/>
      <c r="X7811" s="164"/>
    </row>
    <row r="7812" spans="10:24" x14ac:dyDescent="0.25">
      <c r="J7812">
        <v>7809</v>
      </c>
      <c r="K7812" s="43">
        <v>0.24234515009104174</v>
      </c>
      <c r="L7812">
        <v>0.36616925512972653</v>
      </c>
      <c r="M7812">
        <v>0.26649498115532033</v>
      </c>
      <c r="N7812" s="44">
        <v>0.72181731956316086</v>
      </c>
      <c r="O7812" s="161"/>
      <c r="P7812" s="162"/>
      <c r="Q7812" s="162"/>
      <c r="R7812" s="163"/>
      <c r="S7812" s="161"/>
      <c r="V7812" s="163"/>
      <c r="W7812" s="164"/>
      <c r="X7812" s="164"/>
    </row>
    <row r="7813" spans="10:24" x14ac:dyDescent="0.25">
      <c r="J7813">
        <v>7810</v>
      </c>
      <c r="K7813" s="43">
        <v>0.88050989334346397</v>
      </c>
      <c r="L7813">
        <v>0.13668603917627653</v>
      </c>
      <c r="M7813">
        <v>0.31835916860651947</v>
      </c>
      <c r="N7813" s="44">
        <v>0.45318279654743232</v>
      </c>
      <c r="O7813" s="161"/>
      <c r="P7813" s="162"/>
      <c r="Q7813" s="162"/>
      <c r="R7813" s="163"/>
      <c r="S7813" s="161"/>
      <c r="V7813" s="163"/>
      <c r="W7813" s="164"/>
      <c r="X7813" s="164"/>
    </row>
    <row r="7814" spans="10:24" x14ac:dyDescent="0.25">
      <c r="J7814">
        <v>7811</v>
      </c>
      <c r="K7814" s="43">
        <v>0.94257180096728732</v>
      </c>
      <c r="L7814">
        <v>0.79940641531661816</v>
      </c>
      <c r="M7814">
        <v>0.71330660944048052</v>
      </c>
      <c r="N7814" s="44">
        <v>0.75221727732507782</v>
      </c>
      <c r="O7814" s="161"/>
      <c r="P7814" s="162"/>
      <c r="Q7814" s="162"/>
      <c r="R7814" s="163"/>
      <c r="S7814" s="161"/>
      <c r="V7814" s="163"/>
      <c r="W7814" s="164"/>
      <c r="X7814" s="164"/>
    </row>
    <row r="7815" spans="10:24" x14ac:dyDescent="0.25">
      <c r="J7815">
        <v>7812</v>
      </c>
      <c r="K7815" s="43">
        <v>0.96694421431771738</v>
      </c>
      <c r="L7815">
        <v>0.92195434466366788</v>
      </c>
      <c r="M7815">
        <v>0.69823362616972406</v>
      </c>
      <c r="N7815" s="44">
        <v>0.51167526787682127</v>
      </c>
      <c r="O7815" s="161"/>
      <c r="P7815" s="162"/>
      <c r="Q7815" s="162"/>
      <c r="R7815" s="163"/>
      <c r="S7815" s="161"/>
      <c r="V7815" s="163"/>
      <c r="W7815" s="164"/>
      <c r="X7815" s="164"/>
    </row>
    <row r="7816" spans="10:24" x14ac:dyDescent="0.25">
      <c r="J7816">
        <v>7813</v>
      </c>
      <c r="K7816" s="43">
        <v>0.83904643115924971</v>
      </c>
      <c r="L7816">
        <v>0.9020332779688035</v>
      </c>
      <c r="M7816">
        <v>0.31227860646276151</v>
      </c>
      <c r="N7816" s="44">
        <v>0.14881431825087976</v>
      </c>
      <c r="O7816" s="161"/>
      <c r="P7816" s="162"/>
      <c r="Q7816" s="162"/>
      <c r="R7816" s="163"/>
      <c r="S7816" s="161"/>
      <c r="V7816" s="163"/>
      <c r="W7816" s="164"/>
      <c r="X7816" s="164"/>
    </row>
    <row r="7817" spans="10:24" x14ac:dyDescent="0.25">
      <c r="J7817">
        <v>7814</v>
      </c>
      <c r="K7817" s="43">
        <v>9.8663891188113251E-2</v>
      </c>
      <c r="L7817">
        <v>0.58227270388181707</v>
      </c>
      <c r="M7817">
        <v>0.69802878155371739</v>
      </c>
      <c r="N7817" s="44">
        <v>0.9269236589790284</v>
      </c>
      <c r="O7817" s="161"/>
      <c r="P7817" s="162"/>
      <c r="Q7817" s="162"/>
      <c r="R7817" s="163"/>
      <c r="S7817" s="161"/>
      <c r="V7817" s="163"/>
      <c r="W7817" s="164"/>
      <c r="X7817" s="164"/>
    </row>
    <row r="7818" spans="10:24" x14ac:dyDescent="0.25">
      <c r="J7818">
        <v>7815</v>
      </c>
      <c r="K7818" s="43">
        <v>0.92154251853455138</v>
      </c>
      <c r="L7818">
        <v>0.47187800633107768</v>
      </c>
      <c r="M7818">
        <v>0.5734971858444855</v>
      </c>
      <c r="N7818" s="44">
        <v>0.34990600355308454</v>
      </c>
      <c r="O7818" s="161"/>
      <c r="P7818" s="162"/>
      <c r="Q7818" s="162"/>
      <c r="R7818" s="163"/>
      <c r="S7818" s="161"/>
      <c r="V7818" s="163"/>
      <c r="W7818" s="164"/>
      <c r="X7818" s="164"/>
    </row>
    <row r="7819" spans="10:24" x14ac:dyDescent="0.25">
      <c r="J7819">
        <v>7816</v>
      </c>
      <c r="K7819" s="43">
        <v>0.30082632642984297</v>
      </c>
      <c r="L7819">
        <v>0.15769374588578977</v>
      </c>
      <c r="M7819">
        <v>0.59772587342423844</v>
      </c>
      <c r="N7819" s="44">
        <v>0.69109757761918611</v>
      </c>
      <c r="O7819" s="161"/>
      <c r="P7819" s="162"/>
      <c r="Q7819" s="162"/>
      <c r="R7819" s="163"/>
      <c r="S7819" s="161"/>
      <c r="V7819" s="163"/>
      <c r="W7819" s="164"/>
      <c r="X7819" s="164"/>
    </row>
    <row r="7820" spans="10:24" x14ac:dyDescent="0.25">
      <c r="J7820">
        <v>7817</v>
      </c>
      <c r="K7820" s="43">
        <v>0.35441400656484789</v>
      </c>
      <c r="L7820">
        <v>0.90046366513950593</v>
      </c>
      <c r="M7820">
        <v>0.57794209742361213</v>
      </c>
      <c r="N7820" s="44">
        <v>0.13031871185699517</v>
      </c>
      <c r="O7820" s="161"/>
      <c r="P7820" s="162"/>
      <c r="Q7820" s="162"/>
      <c r="R7820" s="163"/>
      <c r="S7820" s="161"/>
      <c r="V7820" s="163"/>
      <c r="W7820" s="164"/>
      <c r="X7820" s="164"/>
    </row>
    <row r="7821" spans="10:24" x14ac:dyDescent="0.25">
      <c r="J7821">
        <v>7818</v>
      </c>
      <c r="K7821" s="43">
        <v>0.63821686197725891</v>
      </c>
      <c r="L7821">
        <v>5.5155948372151875E-2</v>
      </c>
      <c r="M7821">
        <v>0.40254085156545005</v>
      </c>
      <c r="N7821" s="44">
        <v>0.3149327895575309</v>
      </c>
      <c r="O7821" s="161"/>
      <c r="P7821" s="162"/>
      <c r="Q7821" s="162"/>
      <c r="R7821" s="163"/>
      <c r="S7821" s="161"/>
      <c r="V7821" s="163"/>
      <c r="W7821" s="164"/>
      <c r="X7821" s="164"/>
    </row>
    <row r="7822" spans="10:24" x14ac:dyDescent="0.25">
      <c r="J7822">
        <v>7819</v>
      </c>
      <c r="K7822" s="43">
        <v>0.2632029243563303</v>
      </c>
      <c r="L7822">
        <v>0.17764867343494939</v>
      </c>
      <c r="M7822">
        <v>0.96479538583928737</v>
      </c>
      <c r="N7822" s="44">
        <v>0.86274797206502019</v>
      </c>
      <c r="O7822" s="161"/>
      <c r="P7822" s="162"/>
      <c r="Q7822" s="162"/>
      <c r="R7822" s="163"/>
      <c r="S7822" s="161"/>
      <c r="V7822" s="163"/>
      <c r="W7822" s="164"/>
      <c r="X7822" s="164"/>
    </row>
    <row r="7823" spans="10:24" x14ac:dyDescent="0.25">
      <c r="J7823">
        <v>7820</v>
      </c>
      <c r="K7823" s="43">
        <v>0.6154196223575894</v>
      </c>
      <c r="L7823">
        <v>0.88463279213843948</v>
      </c>
      <c r="M7823">
        <v>0.68798328579008206</v>
      </c>
      <c r="N7823" s="44">
        <v>0.32208143935394762</v>
      </c>
      <c r="O7823" s="161"/>
      <c r="P7823" s="162"/>
      <c r="Q7823" s="162"/>
      <c r="R7823" s="163"/>
      <c r="S7823" s="161"/>
      <c r="V7823" s="163"/>
      <c r="W7823" s="164"/>
      <c r="X7823" s="164"/>
    </row>
    <row r="7824" spans="10:24" x14ac:dyDescent="0.25">
      <c r="J7824">
        <v>7821</v>
      </c>
      <c r="K7824" s="43">
        <v>0.88818566260017018</v>
      </c>
      <c r="L7824">
        <v>0.61902387776281431</v>
      </c>
      <c r="M7824">
        <v>0.75875650048881238</v>
      </c>
      <c r="N7824" s="44">
        <v>0.80906635869974919</v>
      </c>
      <c r="O7824" s="161"/>
      <c r="P7824" s="162"/>
      <c r="Q7824" s="162"/>
      <c r="R7824" s="163"/>
      <c r="S7824" s="161"/>
      <c r="V7824" s="163"/>
      <c r="W7824" s="164"/>
      <c r="X7824" s="164"/>
    </row>
    <row r="7825" spans="10:24" x14ac:dyDescent="0.25">
      <c r="J7825">
        <v>7822</v>
      </c>
      <c r="K7825" s="43">
        <v>0.58424082348774986</v>
      </c>
      <c r="L7825">
        <v>0.9267715684094302</v>
      </c>
      <c r="M7825">
        <v>0.28912825914433482</v>
      </c>
      <c r="N7825" s="44">
        <v>0.99926720053353701</v>
      </c>
      <c r="O7825" s="161"/>
      <c r="P7825" s="162"/>
      <c r="Q7825" s="162"/>
      <c r="R7825" s="163"/>
      <c r="S7825" s="161"/>
      <c r="V7825" s="163"/>
      <c r="W7825" s="164"/>
      <c r="X7825" s="164"/>
    </row>
    <row r="7826" spans="10:24" x14ac:dyDescent="0.25">
      <c r="J7826">
        <v>7823</v>
      </c>
      <c r="K7826" s="43">
        <v>0.85906600093908947</v>
      </c>
      <c r="L7826">
        <v>0.57766151591825887</v>
      </c>
      <c r="M7826">
        <v>0.71965105053918488</v>
      </c>
      <c r="N7826" s="44">
        <v>0.54807352747306892</v>
      </c>
      <c r="O7826" s="161"/>
      <c r="P7826" s="162"/>
      <c r="Q7826" s="162"/>
      <c r="R7826" s="163"/>
      <c r="S7826" s="161"/>
      <c r="V7826" s="163"/>
      <c r="W7826" s="164"/>
      <c r="X7826" s="164"/>
    </row>
    <row r="7827" spans="10:24" x14ac:dyDescent="0.25">
      <c r="J7827">
        <v>7824</v>
      </c>
      <c r="K7827" s="43">
        <v>0.67068860654384055</v>
      </c>
      <c r="L7827">
        <v>0.88891985080835167</v>
      </c>
      <c r="M7827">
        <v>0.15443530674934358</v>
      </c>
      <c r="N7827" s="44">
        <v>0.48861712344314623</v>
      </c>
      <c r="O7827" s="161"/>
      <c r="P7827" s="162"/>
      <c r="Q7827" s="162"/>
      <c r="R7827" s="163"/>
      <c r="S7827" s="161"/>
      <c r="V7827" s="163"/>
      <c r="W7827" s="164"/>
      <c r="X7827" s="164"/>
    </row>
    <row r="7828" spans="10:24" x14ac:dyDescent="0.25">
      <c r="J7828">
        <v>7825</v>
      </c>
      <c r="K7828" s="43">
        <v>0.24119109401844829</v>
      </c>
      <c r="L7828">
        <v>0.22750972553594107</v>
      </c>
      <c r="M7828">
        <v>0.58206328483051817</v>
      </c>
      <c r="N7828" s="44">
        <v>0.56530991113443463</v>
      </c>
      <c r="O7828" s="161"/>
      <c r="P7828" s="162"/>
      <c r="Q7828" s="162"/>
      <c r="R7828" s="163"/>
      <c r="S7828" s="161"/>
      <c r="V7828" s="163"/>
      <c r="W7828" s="164"/>
      <c r="X7828" s="164"/>
    </row>
    <row r="7829" spans="10:24" x14ac:dyDescent="0.25">
      <c r="J7829">
        <v>7826</v>
      </c>
      <c r="K7829" s="43">
        <v>9.367686673516129E-2</v>
      </c>
      <c r="L7829">
        <v>0.41932784904494036</v>
      </c>
      <c r="M7829">
        <v>0.54965884377845764</v>
      </c>
      <c r="N7829" s="44">
        <v>0.17713773371908759</v>
      </c>
      <c r="O7829" s="161"/>
      <c r="P7829" s="162"/>
      <c r="Q7829" s="162"/>
      <c r="R7829" s="163"/>
      <c r="S7829" s="161"/>
      <c r="V7829" s="163"/>
      <c r="W7829" s="164"/>
      <c r="X7829" s="164"/>
    </row>
    <row r="7830" spans="10:24" x14ac:dyDescent="0.25">
      <c r="J7830">
        <v>7827</v>
      </c>
      <c r="K7830" s="43">
        <v>0.26343477567502727</v>
      </c>
      <c r="L7830">
        <v>0.54025359936620798</v>
      </c>
      <c r="M7830">
        <v>0.98001493664728412</v>
      </c>
      <c r="N7830" s="44">
        <v>0.87493164151085057</v>
      </c>
      <c r="O7830" s="161"/>
      <c r="P7830" s="162"/>
      <c r="Q7830" s="162"/>
      <c r="R7830" s="163"/>
      <c r="S7830" s="161"/>
      <c r="V7830" s="163"/>
      <c r="W7830" s="164"/>
      <c r="X7830" s="164"/>
    </row>
    <row r="7831" spans="10:24" x14ac:dyDescent="0.25">
      <c r="J7831">
        <v>7828</v>
      </c>
      <c r="K7831" s="43">
        <v>0.51048386914661914</v>
      </c>
      <c r="L7831">
        <v>0.35825850778893931</v>
      </c>
      <c r="M7831">
        <v>0.3121408364778413</v>
      </c>
      <c r="N7831" s="44">
        <v>0.63168936862510838</v>
      </c>
      <c r="O7831" s="161"/>
      <c r="P7831" s="162"/>
      <c r="Q7831" s="162"/>
      <c r="R7831" s="163"/>
      <c r="S7831" s="161"/>
      <c r="V7831" s="163"/>
      <c r="W7831" s="164"/>
      <c r="X7831" s="164"/>
    </row>
    <row r="7832" spans="10:24" x14ac:dyDescent="0.25">
      <c r="J7832">
        <v>7829</v>
      </c>
      <c r="K7832" s="43">
        <v>0.52545068230902925</v>
      </c>
      <c r="L7832">
        <v>0.47118500902624205</v>
      </c>
      <c r="M7832">
        <v>0.17684076862996201</v>
      </c>
      <c r="N7832" s="44">
        <v>4.2003159627007736E-2</v>
      </c>
      <c r="O7832" s="161"/>
      <c r="P7832" s="162"/>
      <c r="Q7832" s="162"/>
      <c r="R7832" s="163"/>
      <c r="S7832" s="161"/>
      <c r="V7832" s="163"/>
      <c r="W7832" s="164"/>
      <c r="X7832" s="164"/>
    </row>
    <row r="7833" spans="10:24" x14ac:dyDescent="0.25">
      <c r="J7833">
        <v>7830</v>
      </c>
      <c r="K7833" s="43">
        <v>0.50661201451057858</v>
      </c>
      <c r="L7833">
        <v>0.86546348952021046</v>
      </c>
      <c r="M7833">
        <v>0.30355912854562217</v>
      </c>
      <c r="N7833" s="44">
        <v>0.72177796407746342</v>
      </c>
      <c r="O7833" s="161"/>
      <c r="P7833" s="162"/>
      <c r="Q7833" s="162"/>
      <c r="R7833" s="163"/>
      <c r="S7833" s="161"/>
      <c r="V7833" s="163"/>
      <c r="W7833" s="164"/>
      <c r="X7833" s="164"/>
    </row>
    <row r="7834" spans="10:24" x14ac:dyDescent="0.25">
      <c r="J7834">
        <v>7831</v>
      </c>
      <c r="K7834" s="43">
        <v>0.29405920355864257</v>
      </c>
      <c r="L7834">
        <v>0.21658752206339471</v>
      </c>
      <c r="M7834">
        <v>0.34123781181947699</v>
      </c>
      <c r="N7834" s="44">
        <v>0.27802518788457031</v>
      </c>
      <c r="O7834" s="161"/>
      <c r="P7834" s="162"/>
      <c r="Q7834" s="162"/>
      <c r="R7834" s="163"/>
      <c r="S7834" s="161"/>
      <c r="V7834" s="163"/>
      <c r="W7834" s="164"/>
      <c r="X7834" s="164"/>
    </row>
    <row r="7835" spans="10:24" x14ac:dyDescent="0.25">
      <c r="J7835">
        <v>7832</v>
      </c>
      <c r="K7835" s="43">
        <v>0.71965540399078298</v>
      </c>
      <c r="L7835">
        <v>0.91629717677596512</v>
      </c>
      <c r="M7835">
        <v>0.40872678029765486</v>
      </c>
      <c r="N7835" s="44">
        <v>0.34289290024385399</v>
      </c>
      <c r="O7835" s="161"/>
      <c r="P7835" s="162"/>
      <c r="Q7835" s="162"/>
      <c r="R7835" s="163"/>
      <c r="S7835" s="161"/>
      <c r="V7835" s="163"/>
      <c r="W7835" s="164"/>
      <c r="X7835" s="164"/>
    </row>
    <row r="7836" spans="10:24" x14ac:dyDescent="0.25">
      <c r="J7836">
        <v>7833</v>
      </c>
      <c r="K7836" s="43">
        <v>0.58084547593416425</v>
      </c>
      <c r="L7836">
        <v>0.66866494803634613</v>
      </c>
      <c r="M7836">
        <v>0.33830145618909691</v>
      </c>
      <c r="N7836" s="44">
        <v>0.78663722112975876</v>
      </c>
      <c r="O7836" s="161"/>
      <c r="P7836" s="162"/>
      <c r="Q7836" s="162"/>
      <c r="R7836" s="163"/>
      <c r="S7836" s="161"/>
      <c r="V7836" s="163"/>
      <c r="W7836" s="164"/>
      <c r="X7836" s="164"/>
    </row>
    <row r="7837" spans="10:24" x14ac:dyDescent="0.25">
      <c r="J7837">
        <v>7834</v>
      </c>
      <c r="K7837" s="43">
        <v>0.29140841003103946</v>
      </c>
      <c r="L7837">
        <v>0.1040963610825939</v>
      </c>
      <c r="M7837">
        <v>0.94167312328731267</v>
      </c>
      <c r="N7837" s="44">
        <v>0.86174696084404256</v>
      </c>
      <c r="O7837" s="161"/>
      <c r="P7837" s="162"/>
      <c r="Q7837" s="162"/>
      <c r="R7837" s="163"/>
      <c r="S7837" s="161"/>
      <c r="V7837" s="163"/>
      <c r="W7837" s="164"/>
      <c r="X7837" s="164"/>
    </row>
    <row r="7838" spans="10:24" x14ac:dyDescent="0.25">
      <c r="J7838">
        <v>7835</v>
      </c>
      <c r="K7838" s="43">
        <v>0.77468121349702945</v>
      </c>
      <c r="L7838">
        <v>0.83608523351048536</v>
      </c>
      <c r="M7838">
        <v>0.77030892414067909</v>
      </c>
      <c r="N7838" s="44">
        <v>0.33040321831820874</v>
      </c>
      <c r="O7838" s="161"/>
      <c r="P7838" s="162"/>
      <c r="Q7838" s="162"/>
      <c r="R7838" s="163"/>
      <c r="S7838" s="161"/>
      <c r="V7838" s="163"/>
      <c r="W7838" s="164"/>
      <c r="X7838" s="164"/>
    </row>
    <row r="7839" spans="10:24" x14ac:dyDescent="0.25">
      <c r="J7839">
        <v>7836</v>
      </c>
      <c r="K7839" s="43">
        <v>0.8024614443604412</v>
      </c>
      <c r="L7839">
        <v>0.87972904703584687</v>
      </c>
      <c r="M7839">
        <v>0.75480361839801824</v>
      </c>
      <c r="N7839" s="44">
        <v>0.75155491739039837</v>
      </c>
      <c r="O7839" s="161"/>
      <c r="P7839" s="162"/>
      <c r="Q7839" s="162"/>
      <c r="R7839" s="163"/>
      <c r="S7839" s="161"/>
      <c r="V7839" s="163"/>
      <c r="W7839" s="164"/>
      <c r="X7839" s="164"/>
    </row>
    <row r="7840" spans="10:24" x14ac:dyDescent="0.25">
      <c r="J7840">
        <v>7837</v>
      </c>
      <c r="K7840" s="43">
        <v>0.59775193696798967</v>
      </c>
      <c r="L7840">
        <v>0.2167600814125068</v>
      </c>
      <c r="M7840">
        <v>0.91740339875924337</v>
      </c>
      <c r="N7840" s="44">
        <v>0.18777004066433078</v>
      </c>
      <c r="O7840" s="161"/>
      <c r="P7840" s="162"/>
      <c r="Q7840" s="162"/>
      <c r="R7840" s="163"/>
      <c r="S7840" s="161"/>
      <c r="V7840" s="163"/>
      <c r="W7840" s="164"/>
      <c r="X7840" s="164"/>
    </row>
    <row r="7841" spans="10:24" x14ac:dyDescent="0.25">
      <c r="J7841">
        <v>7838</v>
      </c>
      <c r="K7841" s="43">
        <v>0.78975119371744706</v>
      </c>
      <c r="L7841">
        <v>0.3560924376832032</v>
      </c>
      <c r="M7841">
        <v>0.92554582664928775</v>
      </c>
      <c r="N7841" s="44">
        <v>0.33587781512105908</v>
      </c>
      <c r="O7841" s="161"/>
      <c r="P7841" s="162"/>
      <c r="Q7841" s="162"/>
      <c r="R7841" s="163"/>
      <c r="S7841" s="161"/>
      <c r="V7841" s="163"/>
      <c r="W7841" s="164"/>
      <c r="X7841" s="164"/>
    </row>
    <row r="7842" spans="10:24" x14ac:dyDescent="0.25">
      <c r="J7842">
        <v>7839</v>
      </c>
      <c r="K7842" s="43">
        <v>0.41078179005631488</v>
      </c>
      <c r="L7842">
        <v>0.32211016036921303</v>
      </c>
      <c r="M7842">
        <v>0.78131712797184494</v>
      </c>
      <c r="N7842" s="44">
        <v>2.0094506452233429E-2</v>
      </c>
      <c r="O7842" s="161"/>
      <c r="P7842" s="162"/>
      <c r="Q7842" s="162"/>
      <c r="R7842" s="163"/>
      <c r="S7842" s="161"/>
      <c r="V7842" s="163"/>
      <c r="W7842" s="164"/>
      <c r="X7842" s="164"/>
    </row>
    <row r="7843" spans="10:24" x14ac:dyDescent="0.25">
      <c r="J7843">
        <v>7840</v>
      </c>
      <c r="K7843" s="43">
        <v>0.70439137193107948</v>
      </c>
      <c r="L7843">
        <v>0.32438144431622395</v>
      </c>
      <c r="M7843">
        <v>0.26597878888459048</v>
      </c>
      <c r="N7843" s="44">
        <v>0.41178035017592929</v>
      </c>
      <c r="O7843" s="161"/>
      <c r="P7843" s="162"/>
      <c r="Q7843" s="162"/>
      <c r="R7843" s="163"/>
      <c r="S7843" s="161"/>
      <c r="V7843" s="163"/>
      <c r="W7843" s="164"/>
      <c r="X7843" s="164"/>
    </row>
    <row r="7844" spans="10:24" x14ac:dyDescent="0.25">
      <c r="J7844">
        <v>7841</v>
      </c>
      <c r="K7844" s="43">
        <v>0.96275132141293251</v>
      </c>
      <c r="L7844">
        <v>0.43480426080344858</v>
      </c>
      <c r="M7844">
        <v>0.64129540333853829</v>
      </c>
      <c r="N7844" s="44">
        <v>1.9685606672375955E-2</v>
      </c>
      <c r="O7844" s="161"/>
      <c r="P7844" s="162"/>
      <c r="Q7844" s="162"/>
      <c r="R7844" s="163"/>
      <c r="S7844" s="161"/>
      <c r="V7844" s="163"/>
      <c r="W7844" s="164"/>
      <c r="X7844" s="164"/>
    </row>
    <row r="7845" spans="10:24" x14ac:dyDescent="0.25">
      <c r="J7845">
        <v>7842</v>
      </c>
      <c r="K7845" s="43">
        <v>6.4032415242326612E-3</v>
      </c>
      <c r="L7845">
        <v>0.32256065733472539</v>
      </c>
      <c r="M7845">
        <v>6.3745886943761043E-2</v>
      </c>
      <c r="N7845" s="44">
        <v>0.30834756812246966</v>
      </c>
      <c r="O7845" s="161"/>
      <c r="P7845" s="162"/>
      <c r="Q7845" s="162"/>
      <c r="R7845" s="163"/>
      <c r="S7845" s="161"/>
      <c r="V7845" s="163"/>
      <c r="W7845" s="164"/>
      <c r="X7845" s="164"/>
    </row>
    <row r="7846" spans="10:24" x14ac:dyDescent="0.25">
      <c r="J7846">
        <v>7843</v>
      </c>
      <c r="K7846" s="43">
        <v>0.50063433473020003</v>
      </c>
      <c r="L7846">
        <v>0.20463465305403239</v>
      </c>
      <c r="M7846">
        <v>0.43004918610243026</v>
      </c>
      <c r="N7846" s="44">
        <v>0.43624694005845865</v>
      </c>
      <c r="O7846" s="161"/>
      <c r="P7846" s="162"/>
      <c r="Q7846" s="162"/>
      <c r="R7846" s="163"/>
      <c r="S7846" s="161"/>
      <c r="V7846" s="163"/>
      <c r="W7846" s="164"/>
      <c r="X7846" s="164"/>
    </row>
    <row r="7847" spans="10:24" x14ac:dyDescent="0.25">
      <c r="J7847">
        <v>7844</v>
      </c>
      <c r="K7847" s="43">
        <v>0.22176171548571677</v>
      </c>
      <c r="L7847">
        <v>0.43066577934286387</v>
      </c>
      <c r="M7847">
        <v>6.1807212056311012E-2</v>
      </c>
      <c r="N7847" s="44">
        <v>0.94227983680719662</v>
      </c>
      <c r="O7847" s="161"/>
      <c r="P7847" s="162"/>
      <c r="Q7847" s="162"/>
      <c r="R7847" s="163"/>
      <c r="S7847" s="161"/>
      <c r="V7847" s="163"/>
      <c r="W7847" s="164"/>
      <c r="X7847" s="164"/>
    </row>
    <row r="7848" spans="10:24" x14ac:dyDescent="0.25">
      <c r="J7848">
        <v>7845</v>
      </c>
      <c r="K7848" s="43">
        <v>0.15117346178080426</v>
      </c>
      <c r="L7848">
        <v>0.19329303841686452</v>
      </c>
      <c r="M7848">
        <v>0.570616351713645</v>
      </c>
      <c r="N7848" s="44">
        <v>0.66237195508825497</v>
      </c>
      <c r="O7848" s="161"/>
      <c r="P7848" s="162"/>
      <c r="Q7848" s="162"/>
      <c r="R7848" s="163"/>
      <c r="S7848" s="161"/>
      <c r="V7848" s="163"/>
      <c r="W7848" s="164"/>
      <c r="X7848" s="164"/>
    </row>
    <row r="7849" spans="10:24" x14ac:dyDescent="0.25">
      <c r="J7849">
        <v>7846</v>
      </c>
      <c r="K7849" s="43">
        <v>0.81974852162483547</v>
      </c>
      <c r="L7849">
        <v>0.56950792691667973</v>
      </c>
      <c r="M7849">
        <v>0.87714852031089652</v>
      </c>
      <c r="N7849" s="44">
        <v>0.14048072227480901</v>
      </c>
      <c r="O7849" s="161"/>
      <c r="P7849" s="162"/>
      <c r="Q7849" s="162"/>
      <c r="R7849" s="163"/>
      <c r="S7849" s="161"/>
      <c r="V7849" s="163"/>
      <c r="W7849" s="164"/>
      <c r="X7849" s="164"/>
    </row>
    <row r="7850" spans="10:24" x14ac:dyDescent="0.25">
      <c r="J7850">
        <v>7847</v>
      </c>
      <c r="K7850" s="43">
        <v>0.70524382615280612</v>
      </c>
      <c r="L7850">
        <v>0.54947384804760302</v>
      </c>
      <c r="M7850">
        <v>6.1402554959525735E-2</v>
      </c>
      <c r="N7850" s="44">
        <v>0.17815170321528362</v>
      </c>
      <c r="O7850" s="161"/>
      <c r="P7850" s="162"/>
      <c r="Q7850" s="162"/>
      <c r="R7850" s="163"/>
      <c r="S7850" s="161"/>
      <c r="V7850" s="163"/>
      <c r="W7850" s="164"/>
      <c r="X7850" s="164"/>
    </row>
    <row r="7851" spans="10:24" x14ac:dyDescent="0.25">
      <c r="J7851">
        <v>7848</v>
      </c>
      <c r="K7851" s="43">
        <v>0.55310521520280742</v>
      </c>
      <c r="L7851">
        <v>0.90071597799145886</v>
      </c>
      <c r="M7851">
        <v>0.65461996667931843</v>
      </c>
      <c r="N7851" s="44">
        <v>0.73270352444972842</v>
      </c>
      <c r="O7851" s="161"/>
      <c r="P7851" s="162"/>
      <c r="Q7851" s="162"/>
      <c r="R7851" s="163"/>
      <c r="S7851" s="161"/>
      <c r="V7851" s="163"/>
      <c r="W7851" s="164"/>
      <c r="X7851" s="164"/>
    </row>
    <row r="7852" spans="10:24" x14ac:dyDescent="0.25">
      <c r="J7852">
        <v>7849</v>
      </c>
      <c r="K7852" s="43">
        <v>0.13174752667581113</v>
      </c>
      <c r="L7852">
        <v>0.6769280194081998</v>
      </c>
      <c r="M7852">
        <v>0.19135636832184155</v>
      </c>
      <c r="N7852" s="44">
        <v>0.65043478999940141</v>
      </c>
      <c r="O7852" s="161"/>
      <c r="P7852" s="162"/>
      <c r="Q7852" s="162"/>
      <c r="R7852" s="163"/>
      <c r="S7852" s="161"/>
      <c r="V7852" s="163"/>
      <c r="W7852" s="164"/>
      <c r="X7852" s="164"/>
    </row>
    <row r="7853" spans="10:24" x14ac:dyDescent="0.25">
      <c r="J7853">
        <v>7850</v>
      </c>
      <c r="K7853" s="43">
        <v>9.3005678049736806E-2</v>
      </c>
      <c r="L7853">
        <v>0.86821585910177601</v>
      </c>
      <c r="M7853">
        <v>0.84480990541296808</v>
      </c>
      <c r="N7853" s="44">
        <v>0.34917649743737444</v>
      </c>
      <c r="O7853" s="161"/>
      <c r="P7853" s="162"/>
      <c r="Q7853" s="162"/>
      <c r="R7853" s="163"/>
      <c r="S7853" s="161"/>
      <c r="V7853" s="163"/>
      <c r="W7853" s="164"/>
      <c r="X7853" s="164"/>
    </row>
    <row r="7854" spans="10:24" x14ac:dyDescent="0.25">
      <c r="J7854">
        <v>7851</v>
      </c>
      <c r="K7854" s="43">
        <v>0.87374773007925943</v>
      </c>
      <c r="L7854">
        <v>0.7378166082497557</v>
      </c>
      <c r="M7854">
        <v>0.34635255409267363</v>
      </c>
      <c r="N7854" s="44">
        <v>0.88580213388022744</v>
      </c>
      <c r="O7854" s="161"/>
      <c r="P7854" s="162"/>
      <c r="Q7854" s="162"/>
      <c r="R7854" s="163"/>
      <c r="S7854" s="161"/>
      <c r="V7854" s="163"/>
      <c r="W7854" s="164"/>
      <c r="X7854" s="164"/>
    </row>
    <row r="7855" spans="10:24" x14ac:dyDescent="0.25">
      <c r="J7855">
        <v>7852</v>
      </c>
      <c r="K7855" s="43">
        <v>0.66032089778800196</v>
      </c>
      <c r="L7855">
        <v>0.69649019722924055</v>
      </c>
      <c r="M7855">
        <v>0.71580923222522341</v>
      </c>
      <c r="N7855" s="44">
        <v>0.76404597158206811</v>
      </c>
      <c r="O7855" s="161"/>
      <c r="P7855" s="162"/>
      <c r="Q7855" s="162"/>
      <c r="R7855" s="163"/>
      <c r="S7855" s="161"/>
      <c r="V7855" s="163"/>
      <c r="W7855" s="164"/>
      <c r="X7855" s="164"/>
    </row>
    <row r="7856" spans="10:24" x14ac:dyDescent="0.25">
      <c r="J7856">
        <v>7853</v>
      </c>
      <c r="K7856" s="43">
        <v>0.92458064950574337</v>
      </c>
      <c r="L7856">
        <v>0.83112080665455468</v>
      </c>
      <c r="M7856">
        <v>0.89742248458069451</v>
      </c>
      <c r="N7856" s="44">
        <v>0.26314642677185573</v>
      </c>
      <c r="O7856" s="161"/>
      <c r="P7856" s="162"/>
      <c r="Q7856" s="162"/>
      <c r="R7856" s="163"/>
      <c r="S7856" s="161"/>
      <c r="V7856" s="163"/>
      <c r="W7856" s="164"/>
      <c r="X7856" s="164"/>
    </row>
    <row r="7857" spans="10:24" x14ac:dyDescent="0.25">
      <c r="J7857">
        <v>7854</v>
      </c>
      <c r="K7857" s="43">
        <v>0.25937271245422311</v>
      </c>
      <c r="L7857">
        <v>0.67455139172488865</v>
      </c>
      <c r="M7857">
        <v>0.41405760673955305</v>
      </c>
      <c r="N7857" s="44">
        <v>0.51106694782604811</v>
      </c>
      <c r="O7857" s="161"/>
      <c r="P7857" s="162"/>
      <c r="Q7857" s="162"/>
      <c r="R7857" s="163"/>
      <c r="S7857" s="161"/>
      <c r="V7857" s="163"/>
      <c r="W7857" s="164"/>
      <c r="X7857" s="164"/>
    </row>
    <row r="7858" spans="10:24" x14ac:dyDescent="0.25">
      <c r="J7858">
        <v>7855</v>
      </c>
      <c r="K7858" s="43">
        <v>0.18870319493021614</v>
      </c>
      <c r="L7858">
        <v>0.370995744584526</v>
      </c>
      <c r="M7858">
        <v>0.2581315499240836</v>
      </c>
      <c r="N7858" s="44">
        <v>0.70531087338649501</v>
      </c>
      <c r="O7858" s="161"/>
      <c r="P7858" s="162"/>
      <c r="Q7858" s="162"/>
      <c r="R7858" s="163"/>
      <c r="S7858" s="161"/>
      <c r="V7858" s="163"/>
      <c r="W7858" s="164"/>
      <c r="X7858" s="164"/>
    </row>
    <row r="7859" spans="10:24" x14ac:dyDescent="0.25">
      <c r="J7859">
        <v>7856</v>
      </c>
      <c r="K7859" s="43">
        <v>0.84288436746417394</v>
      </c>
      <c r="L7859">
        <v>2.8854243651826428E-2</v>
      </c>
      <c r="M7859">
        <v>0.43966071589816391</v>
      </c>
      <c r="N7859" s="44">
        <v>3.9116493977680244E-2</v>
      </c>
      <c r="O7859" s="161"/>
      <c r="P7859" s="162"/>
      <c r="Q7859" s="162"/>
      <c r="R7859" s="163"/>
      <c r="S7859" s="161"/>
      <c r="V7859" s="163"/>
      <c r="W7859" s="164"/>
      <c r="X7859" s="164"/>
    </row>
    <row r="7860" spans="10:24" x14ac:dyDescent="0.25">
      <c r="J7860">
        <v>7857</v>
      </c>
      <c r="K7860" s="43">
        <v>5.8149802244132021E-2</v>
      </c>
      <c r="L7860">
        <v>0.68863496808540869</v>
      </c>
      <c r="M7860">
        <v>0.5795614028847843</v>
      </c>
      <c r="N7860" s="44">
        <v>0.51305683359191112</v>
      </c>
      <c r="O7860" s="161"/>
      <c r="P7860" s="162"/>
      <c r="Q7860" s="162"/>
      <c r="R7860" s="163"/>
      <c r="S7860" s="161"/>
      <c r="V7860" s="163"/>
      <c r="W7860" s="164"/>
      <c r="X7860" s="164"/>
    </row>
    <row r="7861" spans="10:24" x14ac:dyDescent="0.25">
      <c r="J7861">
        <v>7858</v>
      </c>
      <c r="K7861" s="43">
        <v>0.30468724559796123</v>
      </c>
      <c r="L7861">
        <v>0.13458501640296305</v>
      </c>
      <c r="M7861">
        <v>0.27830936285568564</v>
      </c>
      <c r="N7861" s="44">
        <v>0.19390392029570036</v>
      </c>
      <c r="O7861" s="161"/>
      <c r="P7861" s="162"/>
      <c r="Q7861" s="162"/>
      <c r="R7861" s="163"/>
      <c r="S7861" s="161"/>
      <c r="V7861" s="163"/>
      <c r="W7861" s="164"/>
      <c r="X7861" s="164"/>
    </row>
    <row r="7862" spans="10:24" x14ac:dyDescent="0.25">
      <c r="J7862">
        <v>7859</v>
      </c>
      <c r="K7862" s="43">
        <v>0.17504140848080718</v>
      </c>
      <c r="L7862">
        <v>0.33572401714579048</v>
      </c>
      <c r="M7862">
        <v>0.41910044448080597</v>
      </c>
      <c r="N7862" s="44">
        <v>0.61581210864870772</v>
      </c>
      <c r="O7862" s="161"/>
      <c r="P7862" s="162"/>
      <c r="Q7862" s="162"/>
      <c r="R7862" s="163"/>
      <c r="S7862" s="161"/>
      <c r="V7862" s="163"/>
      <c r="W7862" s="164"/>
      <c r="X7862" s="164"/>
    </row>
    <row r="7863" spans="10:24" x14ac:dyDescent="0.25">
      <c r="J7863">
        <v>7860</v>
      </c>
      <c r="K7863" s="43">
        <v>0.80736410512339152</v>
      </c>
      <c r="L7863">
        <v>0.66659367485328302</v>
      </c>
      <c r="M7863">
        <v>0.25886243789476138</v>
      </c>
      <c r="N7863" s="44">
        <v>0.85965788442601565</v>
      </c>
      <c r="O7863" s="161"/>
      <c r="P7863" s="162"/>
      <c r="Q7863" s="162"/>
      <c r="R7863" s="163"/>
      <c r="S7863" s="161"/>
      <c r="V7863" s="163"/>
      <c r="W7863" s="164"/>
      <c r="X7863" s="164"/>
    </row>
    <row r="7864" spans="10:24" x14ac:dyDescent="0.25">
      <c r="J7864">
        <v>7861</v>
      </c>
      <c r="K7864" s="43">
        <v>0.48918181710586495</v>
      </c>
      <c r="L7864">
        <v>0.63813516462695541</v>
      </c>
      <c r="M7864">
        <v>0.62025230323238534</v>
      </c>
      <c r="N7864" s="44">
        <v>0.39117750963012377</v>
      </c>
      <c r="O7864" s="161"/>
      <c r="P7864" s="162"/>
      <c r="Q7864" s="162"/>
      <c r="R7864" s="163"/>
      <c r="S7864" s="161"/>
      <c r="V7864" s="163"/>
      <c r="W7864" s="164"/>
      <c r="X7864" s="164"/>
    </row>
    <row r="7865" spans="10:24" x14ac:dyDescent="0.25">
      <c r="J7865">
        <v>7862</v>
      </c>
      <c r="K7865" s="43">
        <v>0.34613239726119938</v>
      </c>
      <c r="L7865">
        <v>0.77860632304891375</v>
      </c>
      <c r="M7865">
        <v>6.4693751135103783E-2</v>
      </c>
      <c r="N7865" s="44">
        <v>0.21992013811959465</v>
      </c>
      <c r="O7865" s="161"/>
      <c r="P7865" s="162"/>
      <c r="Q7865" s="162"/>
      <c r="R7865" s="163"/>
      <c r="S7865" s="161"/>
      <c r="V7865" s="163"/>
      <c r="W7865" s="164"/>
      <c r="X7865" s="164"/>
    </row>
    <row r="7866" spans="10:24" x14ac:dyDescent="0.25">
      <c r="J7866">
        <v>7863</v>
      </c>
      <c r="K7866" s="43">
        <v>0.23782036742688673</v>
      </c>
      <c r="L7866">
        <v>0.6684760940161032</v>
      </c>
      <c r="M7866">
        <v>0.27345545454858511</v>
      </c>
      <c r="N7866" s="44">
        <v>0.36308501999584974</v>
      </c>
      <c r="O7866" s="161"/>
      <c r="P7866" s="162"/>
      <c r="Q7866" s="162"/>
      <c r="R7866" s="163"/>
      <c r="S7866" s="161"/>
      <c r="V7866" s="163"/>
      <c r="W7866" s="164"/>
      <c r="X7866" s="164"/>
    </row>
    <row r="7867" spans="10:24" x14ac:dyDescent="0.25">
      <c r="J7867">
        <v>7864</v>
      </c>
      <c r="K7867" s="43">
        <v>0.64264354948224356</v>
      </c>
      <c r="L7867">
        <v>3.2960992535167377E-2</v>
      </c>
      <c r="M7867">
        <v>2.5217535503829436E-2</v>
      </c>
      <c r="N7867" s="44">
        <v>0.55761980710177705</v>
      </c>
      <c r="O7867" s="161"/>
      <c r="P7867" s="162"/>
      <c r="Q7867" s="162"/>
      <c r="R7867" s="163"/>
      <c r="S7867" s="161"/>
      <c r="V7867" s="163"/>
      <c r="W7867" s="164"/>
      <c r="X7867" s="164"/>
    </row>
    <row r="7868" spans="10:24" x14ac:dyDescent="0.25">
      <c r="J7868">
        <v>7865</v>
      </c>
      <c r="K7868" s="43">
        <v>0.40844629953619349</v>
      </c>
      <c r="L7868">
        <v>0.37491680054016607</v>
      </c>
      <c r="M7868">
        <v>0.89913463732372489</v>
      </c>
      <c r="N7868" s="44">
        <v>0.52706505775394774</v>
      </c>
      <c r="O7868" s="161"/>
      <c r="P7868" s="162"/>
      <c r="Q7868" s="162"/>
      <c r="R7868" s="163"/>
      <c r="S7868" s="161"/>
      <c r="V7868" s="163"/>
      <c r="W7868" s="164"/>
      <c r="X7868" s="164"/>
    </row>
    <row r="7869" spans="10:24" x14ac:dyDescent="0.25">
      <c r="J7869">
        <v>7866</v>
      </c>
      <c r="K7869" s="43">
        <v>7.0705721509787822E-2</v>
      </c>
      <c r="L7869">
        <v>0.60807862046640149</v>
      </c>
      <c r="M7869">
        <v>0.63118005709391223</v>
      </c>
      <c r="N7869" s="44">
        <v>0.58112288911617471</v>
      </c>
      <c r="O7869" s="161"/>
      <c r="P7869" s="162"/>
      <c r="Q7869" s="162"/>
      <c r="R7869" s="163"/>
      <c r="S7869" s="161"/>
      <c r="V7869" s="163"/>
      <c r="W7869" s="164"/>
      <c r="X7869" s="164"/>
    </row>
    <row r="7870" spans="10:24" x14ac:dyDescent="0.25">
      <c r="J7870">
        <v>7867</v>
      </c>
      <c r="K7870" s="43">
        <v>0.26467548911872885</v>
      </c>
      <c r="L7870">
        <v>0.93346335653638079</v>
      </c>
      <c r="M7870">
        <v>0.1658457293271175</v>
      </c>
      <c r="N7870" s="44">
        <v>0.69201111758467126</v>
      </c>
      <c r="O7870" s="161"/>
      <c r="P7870" s="162"/>
      <c r="Q7870" s="162"/>
      <c r="R7870" s="163"/>
      <c r="S7870" s="161"/>
      <c r="V7870" s="163"/>
      <c r="W7870" s="164"/>
      <c r="X7870" s="164"/>
    </row>
    <row r="7871" spans="10:24" x14ac:dyDescent="0.25">
      <c r="J7871">
        <v>7868</v>
      </c>
      <c r="K7871" s="43">
        <v>0.97115181495718983</v>
      </c>
      <c r="L7871">
        <v>0.28460353846637465</v>
      </c>
      <c r="M7871">
        <v>0.62024944375675173</v>
      </c>
      <c r="N7871" s="44">
        <v>0.838274307502613</v>
      </c>
      <c r="O7871" s="161"/>
      <c r="P7871" s="162"/>
      <c r="Q7871" s="162"/>
      <c r="R7871" s="163"/>
      <c r="S7871" s="161"/>
      <c r="V7871" s="163"/>
      <c r="W7871" s="164"/>
      <c r="X7871" s="164"/>
    </row>
    <row r="7872" spans="10:24" x14ac:dyDescent="0.25">
      <c r="J7872">
        <v>7869</v>
      </c>
      <c r="K7872" s="43">
        <v>0.86813682494879774</v>
      </c>
      <c r="L7872">
        <v>0.29184869452736217</v>
      </c>
      <c r="M7872">
        <v>0.47417315276004024</v>
      </c>
      <c r="N7872" s="44">
        <v>0.43235668863813026</v>
      </c>
      <c r="O7872" s="161"/>
      <c r="P7872" s="162"/>
      <c r="Q7872" s="162"/>
      <c r="R7872" s="163"/>
      <c r="S7872" s="161"/>
      <c r="V7872" s="163"/>
      <c r="W7872" s="164"/>
      <c r="X7872" s="164"/>
    </row>
    <row r="7873" spans="10:24" x14ac:dyDescent="0.25">
      <c r="J7873">
        <v>7870</v>
      </c>
      <c r="K7873" s="43">
        <v>0.17998501620014751</v>
      </c>
      <c r="L7873">
        <v>0.3529172566830181</v>
      </c>
      <c r="M7873">
        <v>5.2599756398312714E-2</v>
      </c>
      <c r="N7873" s="44">
        <v>0.34722362608736179</v>
      </c>
      <c r="O7873" s="161"/>
      <c r="P7873" s="162"/>
      <c r="Q7873" s="162"/>
      <c r="R7873" s="163"/>
      <c r="S7873" s="161"/>
      <c r="V7873" s="163"/>
      <c r="W7873" s="164"/>
      <c r="X7873" s="164"/>
    </row>
    <row r="7874" spans="10:24" x14ac:dyDescent="0.25">
      <c r="J7874">
        <v>7871</v>
      </c>
      <c r="K7874" s="43">
        <v>0.22741074942355088</v>
      </c>
      <c r="L7874">
        <v>0.98039537593041381</v>
      </c>
      <c r="M7874">
        <v>0.43740821243486327</v>
      </c>
      <c r="N7874" s="44">
        <v>0.20724677220866672</v>
      </c>
      <c r="O7874" s="161"/>
      <c r="P7874" s="162"/>
      <c r="Q7874" s="162"/>
      <c r="R7874" s="163"/>
      <c r="S7874" s="161"/>
      <c r="V7874" s="163"/>
      <c r="W7874" s="164"/>
      <c r="X7874" s="164"/>
    </row>
    <row r="7875" spans="10:24" x14ac:dyDescent="0.25">
      <c r="J7875">
        <v>7872</v>
      </c>
      <c r="K7875" s="43">
        <v>0.29989574934151575</v>
      </c>
      <c r="L7875">
        <v>0.81238334368461662</v>
      </c>
      <c r="M7875">
        <v>0.49369679303036729</v>
      </c>
      <c r="N7875" s="44">
        <v>0.82221373757675631</v>
      </c>
      <c r="O7875" s="161"/>
      <c r="P7875" s="162"/>
      <c r="Q7875" s="162"/>
      <c r="R7875" s="163"/>
      <c r="S7875" s="161"/>
      <c r="V7875" s="163"/>
      <c r="W7875" s="164"/>
      <c r="X7875" s="164"/>
    </row>
    <row r="7876" spans="10:24" x14ac:dyDescent="0.25">
      <c r="J7876">
        <v>7873</v>
      </c>
      <c r="K7876" s="43">
        <v>0.95522931632083186</v>
      </c>
      <c r="L7876">
        <v>0.7615037149669881</v>
      </c>
      <c r="M7876">
        <v>0.76292453338270594</v>
      </c>
      <c r="N7876" s="44">
        <v>0.30150636573097822</v>
      </c>
      <c r="O7876" s="161"/>
      <c r="P7876" s="162"/>
      <c r="Q7876" s="162"/>
      <c r="R7876" s="163"/>
      <c r="S7876" s="161"/>
      <c r="V7876" s="163"/>
      <c r="W7876" s="164"/>
      <c r="X7876" s="164"/>
    </row>
    <row r="7877" spans="10:24" x14ac:dyDescent="0.25">
      <c r="J7877">
        <v>7874</v>
      </c>
      <c r="K7877" s="43">
        <v>0.19398292699010866</v>
      </c>
      <c r="L7877">
        <v>0.4727658521794339</v>
      </c>
      <c r="M7877">
        <v>0.54886311949085831</v>
      </c>
      <c r="N7877" s="44">
        <v>0.69361590148256813</v>
      </c>
      <c r="O7877" s="161"/>
      <c r="P7877" s="162"/>
      <c r="Q7877" s="162"/>
      <c r="R7877" s="163"/>
      <c r="S7877" s="161"/>
      <c r="V7877" s="163"/>
      <c r="W7877" s="164"/>
      <c r="X7877" s="164"/>
    </row>
    <row r="7878" spans="10:24" x14ac:dyDescent="0.25">
      <c r="J7878">
        <v>7875</v>
      </c>
      <c r="K7878" s="43">
        <v>0.5722621661535402</v>
      </c>
      <c r="L7878">
        <v>0.71609617016128668</v>
      </c>
      <c r="M7878">
        <v>0.39661391272110025</v>
      </c>
      <c r="N7878" s="44">
        <v>0.96761077529760586</v>
      </c>
      <c r="O7878" s="161"/>
      <c r="P7878" s="162"/>
      <c r="Q7878" s="162"/>
      <c r="R7878" s="163"/>
      <c r="S7878" s="161"/>
      <c r="V7878" s="163"/>
      <c r="W7878" s="164"/>
      <c r="X7878" s="164"/>
    </row>
    <row r="7879" spans="10:24" x14ac:dyDescent="0.25">
      <c r="J7879">
        <v>7876</v>
      </c>
      <c r="K7879" s="43">
        <v>0.7021264834774571</v>
      </c>
      <c r="L7879">
        <v>9.4096123780729291E-2</v>
      </c>
      <c r="M7879">
        <v>0.54105813814162207</v>
      </c>
      <c r="N7879" s="44">
        <v>0.16743050314194674</v>
      </c>
      <c r="O7879" s="161"/>
      <c r="P7879" s="162"/>
      <c r="Q7879" s="162"/>
      <c r="R7879" s="163"/>
      <c r="S7879" s="161"/>
      <c r="V7879" s="163"/>
      <c r="W7879" s="164"/>
      <c r="X7879" s="164"/>
    </row>
    <row r="7880" spans="10:24" x14ac:dyDescent="0.25">
      <c r="J7880">
        <v>7877</v>
      </c>
      <c r="K7880" s="43">
        <v>4.1153852696031112E-2</v>
      </c>
      <c r="L7880">
        <v>0.78447519366312535</v>
      </c>
      <c r="M7880">
        <v>0.72989778624934254</v>
      </c>
      <c r="N7880" s="44">
        <v>0.57835081484760864</v>
      </c>
      <c r="O7880" s="161"/>
      <c r="P7880" s="162"/>
      <c r="Q7880" s="162"/>
      <c r="R7880" s="163"/>
      <c r="S7880" s="161"/>
      <c r="V7880" s="163"/>
      <c r="W7880" s="164"/>
      <c r="X7880" s="164"/>
    </row>
    <row r="7881" spans="10:24" x14ac:dyDescent="0.25">
      <c r="J7881">
        <v>7878</v>
      </c>
      <c r="K7881" s="43">
        <v>0.7768419931181485</v>
      </c>
      <c r="L7881">
        <v>0.17431000631467042</v>
      </c>
      <c r="M7881">
        <v>0.71719391054030501</v>
      </c>
      <c r="N7881" s="44">
        <v>0.59986010799523337</v>
      </c>
      <c r="O7881" s="161"/>
      <c r="P7881" s="162"/>
      <c r="Q7881" s="162"/>
      <c r="R7881" s="163"/>
      <c r="S7881" s="161"/>
      <c r="V7881" s="163"/>
      <c r="W7881" s="164"/>
      <c r="X7881" s="164"/>
    </row>
    <row r="7882" spans="10:24" x14ac:dyDescent="0.25">
      <c r="J7882">
        <v>7879</v>
      </c>
      <c r="K7882" s="43">
        <v>9.8870979268857795E-2</v>
      </c>
      <c r="L7882">
        <v>0.48152863113771227</v>
      </c>
      <c r="M7882">
        <v>0.82432078540743869</v>
      </c>
      <c r="N7882" s="44">
        <v>0.23614860030235851</v>
      </c>
      <c r="O7882" s="161"/>
      <c r="P7882" s="162"/>
      <c r="Q7882" s="162"/>
      <c r="R7882" s="163"/>
      <c r="S7882" s="161"/>
      <c r="V7882" s="163"/>
      <c r="W7882" s="164"/>
      <c r="X7882" s="164"/>
    </row>
    <row r="7883" spans="10:24" x14ac:dyDescent="0.25">
      <c r="J7883">
        <v>7880</v>
      </c>
      <c r="K7883" s="43">
        <v>0.82916084710537108</v>
      </c>
      <c r="L7883">
        <v>0.69663554453838794</v>
      </c>
      <c r="M7883">
        <v>0.97695316363222329</v>
      </c>
      <c r="N7883" s="44">
        <v>0.20726130780080465</v>
      </c>
      <c r="O7883" s="161"/>
      <c r="P7883" s="162"/>
      <c r="Q7883" s="162"/>
      <c r="R7883" s="163"/>
      <c r="S7883" s="161"/>
      <c r="V7883" s="163"/>
      <c r="W7883" s="164"/>
      <c r="X7883" s="164"/>
    </row>
    <row r="7884" spans="10:24" x14ac:dyDescent="0.25">
      <c r="J7884">
        <v>7881</v>
      </c>
      <c r="K7884" s="43">
        <v>0.17575207084402222</v>
      </c>
      <c r="L7884">
        <v>0.38268963863222927</v>
      </c>
      <c r="M7884">
        <v>0.1112755890002628</v>
      </c>
      <c r="N7884" s="44">
        <v>0.92237318820177217</v>
      </c>
      <c r="O7884" s="161"/>
      <c r="P7884" s="162"/>
      <c r="Q7884" s="162"/>
      <c r="R7884" s="163"/>
      <c r="S7884" s="161"/>
      <c r="V7884" s="163"/>
      <c r="W7884" s="164"/>
      <c r="X7884" s="164"/>
    </row>
    <row r="7885" spans="10:24" x14ac:dyDescent="0.25">
      <c r="J7885">
        <v>7882</v>
      </c>
      <c r="K7885" s="43">
        <v>0.20809429549535441</v>
      </c>
      <c r="L7885">
        <v>0.46274230459268928</v>
      </c>
      <c r="M7885">
        <v>0.40221336022340259</v>
      </c>
      <c r="N7885" s="44">
        <v>0.80817239253128947</v>
      </c>
      <c r="O7885" s="161"/>
      <c r="P7885" s="162"/>
      <c r="Q7885" s="162"/>
      <c r="R7885" s="163"/>
      <c r="S7885" s="161"/>
      <c r="V7885" s="163"/>
      <c r="W7885" s="164"/>
      <c r="X7885" s="164"/>
    </row>
    <row r="7886" spans="10:24" x14ac:dyDescent="0.25">
      <c r="J7886">
        <v>7883</v>
      </c>
      <c r="K7886" s="43">
        <v>0.97849683482086836</v>
      </c>
      <c r="L7886">
        <v>0.14509973960750544</v>
      </c>
      <c r="M7886">
        <v>0.62056857484720274</v>
      </c>
      <c r="N7886" s="44">
        <v>0.81385113665194198</v>
      </c>
      <c r="O7886" s="161"/>
      <c r="P7886" s="162"/>
      <c r="Q7886" s="162"/>
      <c r="R7886" s="163"/>
      <c r="S7886" s="161"/>
      <c r="V7886" s="163"/>
      <c r="W7886" s="164"/>
      <c r="X7886" s="164"/>
    </row>
    <row r="7887" spans="10:24" x14ac:dyDescent="0.25">
      <c r="J7887">
        <v>7884</v>
      </c>
      <c r="K7887" s="43">
        <v>0.11964166842426183</v>
      </c>
      <c r="L7887">
        <v>0.47265688063801636</v>
      </c>
      <c r="M7887">
        <v>0.27543990984464939</v>
      </c>
      <c r="N7887" s="44">
        <v>0.64749995571631447</v>
      </c>
      <c r="O7887" s="161"/>
      <c r="P7887" s="162"/>
      <c r="Q7887" s="162"/>
      <c r="R7887" s="163"/>
      <c r="S7887" s="161"/>
      <c r="V7887" s="163"/>
      <c r="W7887" s="164"/>
      <c r="X7887" s="164"/>
    </row>
    <row r="7888" spans="10:24" x14ac:dyDescent="0.25">
      <c r="J7888">
        <v>7885</v>
      </c>
      <c r="K7888" s="43">
        <v>0.85057543123108326</v>
      </c>
      <c r="L7888">
        <v>0.45154020266755523</v>
      </c>
      <c r="M7888">
        <v>0.26193725116688726</v>
      </c>
      <c r="N7888" s="44">
        <v>0.38562405969722657</v>
      </c>
      <c r="O7888" s="161"/>
      <c r="P7888" s="162"/>
      <c r="Q7888" s="162"/>
      <c r="R7888" s="163"/>
      <c r="S7888" s="161"/>
      <c r="V7888" s="163"/>
      <c r="W7888" s="164"/>
      <c r="X7888" s="164"/>
    </row>
    <row r="7889" spans="10:24" x14ac:dyDescent="0.25">
      <c r="J7889">
        <v>7886</v>
      </c>
      <c r="K7889" s="43">
        <v>0.94064981552413929</v>
      </c>
      <c r="L7889">
        <v>0.32116679717229013</v>
      </c>
      <c r="M7889">
        <v>0.56283609444488147</v>
      </c>
      <c r="N7889" s="44">
        <v>0.20838648456496955</v>
      </c>
      <c r="O7889" s="161"/>
      <c r="P7889" s="162"/>
      <c r="Q7889" s="162"/>
      <c r="R7889" s="163"/>
      <c r="S7889" s="161"/>
      <c r="V7889" s="163"/>
      <c r="W7889" s="164"/>
      <c r="X7889" s="164"/>
    </row>
    <row r="7890" spans="10:24" x14ac:dyDescent="0.25">
      <c r="J7890">
        <v>7887</v>
      </c>
      <c r="K7890" s="43">
        <v>0.28836602882753393</v>
      </c>
      <c r="L7890">
        <v>0.64490835283693027</v>
      </c>
      <c r="M7890">
        <v>0.71070902485152299</v>
      </c>
      <c r="N7890" s="44">
        <v>0.36910862265178734</v>
      </c>
      <c r="O7890" s="161"/>
      <c r="P7890" s="162"/>
      <c r="Q7890" s="162"/>
      <c r="R7890" s="163"/>
      <c r="S7890" s="161"/>
      <c r="V7890" s="163"/>
      <c r="W7890" s="164"/>
      <c r="X7890" s="164"/>
    </row>
    <row r="7891" spans="10:24" x14ac:dyDescent="0.25">
      <c r="J7891">
        <v>7888</v>
      </c>
      <c r="K7891" s="43">
        <v>0.15826325169294397</v>
      </c>
      <c r="L7891">
        <v>0.77388584850801645</v>
      </c>
      <c r="M7891">
        <v>2.985270019562658E-2</v>
      </c>
      <c r="N7891" s="44">
        <v>0.32670705608456785</v>
      </c>
      <c r="O7891" s="161"/>
      <c r="P7891" s="162"/>
      <c r="Q7891" s="162"/>
      <c r="R7891" s="163"/>
      <c r="S7891" s="161"/>
      <c r="V7891" s="163"/>
      <c r="W7891" s="164"/>
      <c r="X7891" s="164"/>
    </row>
    <row r="7892" spans="10:24" x14ac:dyDescent="0.25">
      <c r="J7892">
        <v>7889</v>
      </c>
      <c r="K7892" s="43">
        <v>0.55595885395067712</v>
      </c>
      <c r="L7892">
        <v>0.62118837503629398</v>
      </c>
      <c r="M7892">
        <v>0.56585148571396648</v>
      </c>
      <c r="N7892" s="44">
        <v>7.5766462353747399E-2</v>
      </c>
      <c r="O7892" s="161"/>
      <c r="P7892" s="162"/>
      <c r="Q7892" s="162"/>
      <c r="R7892" s="163"/>
      <c r="S7892" s="161"/>
      <c r="V7892" s="163"/>
      <c r="W7892" s="164"/>
      <c r="X7892" s="164"/>
    </row>
    <row r="7893" spans="10:24" x14ac:dyDescent="0.25">
      <c r="J7893">
        <v>7890</v>
      </c>
      <c r="K7893" s="43">
        <v>0.4311627019647799</v>
      </c>
      <c r="L7893">
        <v>0.91855141948371599</v>
      </c>
      <c r="M7893">
        <v>0.37840809645222973</v>
      </c>
      <c r="N7893" s="44">
        <v>0.90802377146753788</v>
      </c>
      <c r="O7893" s="161"/>
      <c r="P7893" s="162"/>
      <c r="Q7893" s="162"/>
      <c r="R7893" s="163"/>
      <c r="S7893" s="161"/>
      <c r="V7893" s="163"/>
      <c r="W7893" s="164"/>
      <c r="X7893" s="164"/>
    </row>
    <row r="7894" spans="10:24" x14ac:dyDescent="0.25">
      <c r="J7894">
        <v>7891</v>
      </c>
      <c r="K7894" s="43">
        <v>0.49260022979059304</v>
      </c>
      <c r="L7894">
        <v>0.90344151614690971</v>
      </c>
      <c r="M7894">
        <v>0.72322488914541372</v>
      </c>
      <c r="N7894" s="44">
        <v>0.31307444777414328</v>
      </c>
      <c r="O7894" s="161"/>
      <c r="P7894" s="162"/>
      <c r="Q7894" s="162"/>
      <c r="R7894" s="163"/>
      <c r="S7894" s="161"/>
      <c r="V7894" s="163"/>
      <c r="W7894" s="164"/>
      <c r="X7894" s="164"/>
    </row>
    <row r="7895" spans="10:24" x14ac:dyDescent="0.25">
      <c r="J7895">
        <v>7892</v>
      </c>
      <c r="K7895" s="43">
        <v>0.38599491020027732</v>
      </c>
      <c r="L7895">
        <v>0.88750329748852985</v>
      </c>
      <c r="M7895">
        <v>0.64317350341083268</v>
      </c>
      <c r="N7895" s="44">
        <v>0.24777215162584043</v>
      </c>
      <c r="O7895" s="161"/>
      <c r="P7895" s="162"/>
      <c r="Q7895" s="162"/>
      <c r="R7895" s="163"/>
      <c r="S7895" s="161"/>
      <c r="V7895" s="163"/>
      <c r="W7895" s="164"/>
      <c r="X7895" s="164"/>
    </row>
    <row r="7896" spans="10:24" x14ac:dyDescent="0.25">
      <c r="J7896">
        <v>7893</v>
      </c>
      <c r="K7896" s="43">
        <v>0.40664487459596499</v>
      </c>
      <c r="L7896">
        <v>0.44705130921392111</v>
      </c>
      <c r="M7896">
        <v>0.95104386893586867</v>
      </c>
      <c r="N7896" s="44">
        <v>0.35523298089835198</v>
      </c>
      <c r="O7896" s="161"/>
      <c r="P7896" s="162"/>
      <c r="Q7896" s="162"/>
      <c r="R7896" s="163"/>
      <c r="S7896" s="161"/>
      <c r="V7896" s="163"/>
      <c r="W7896" s="164"/>
      <c r="X7896" s="164"/>
    </row>
    <row r="7897" spans="10:24" x14ac:dyDescent="0.25">
      <c r="J7897">
        <v>7894</v>
      </c>
      <c r="K7897" s="43">
        <v>0.27123451875360993</v>
      </c>
      <c r="L7897">
        <v>0.91616294471260451</v>
      </c>
      <c r="M7897">
        <v>0.6397611610354238</v>
      </c>
      <c r="N7897" s="44">
        <v>3.955867282984693E-2</v>
      </c>
      <c r="O7897" s="161"/>
      <c r="P7897" s="162"/>
      <c r="Q7897" s="162"/>
      <c r="R7897" s="163"/>
      <c r="S7897" s="161"/>
      <c r="V7897" s="163"/>
      <c r="W7897" s="164"/>
      <c r="X7897" s="164"/>
    </row>
    <row r="7898" spans="10:24" x14ac:dyDescent="0.25">
      <c r="J7898">
        <v>7895</v>
      </c>
      <c r="K7898" s="43">
        <v>0.38248665591957676</v>
      </c>
      <c r="L7898">
        <v>0.16882268390156907</v>
      </c>
      <c r="M7898">
        <v>0.96083487164645986</v>
      </c>
      <c r="N7898" s="44">
        <v>0.21915846270545214</v>
      </c>
      <c r="O7898" s="161"/>
      <c r="P7898" s="162"/>
      <c r="Q7898" s="162"/>
      <c r="R7898" s="163"/>
      <c r="S7898" s="161"/>
      <c r="V7898" s="163"/>
      <c r="W7898" s="164"/>
      <c r="X7898" s="164"/>
    </row>
    <row r="7899" spans="10:24" x14ac:dyDescent="0.25">
      <c r="J7899">
        <v>7896</v>
      </c>
      <c r="K7899" s="43">
        <v>0.6628938736621528</v>
      </c>
      <c r="L7899">
        <v>0.42715430163084245</v>
      </c>
      <c r="M7899">
        <v>0.60734544318898931</v>
      </c>
      <c r="N7899" s="44">
        <v>0.73323523995656315</v>
      </c>
      <c r="O7899" s="161"/>
      <c r="P7899" s="162"/>
      <c r="Q7899" s="162"/>
      <c r="R7899" s="163"/>
      <c r="S7899" s="161"/>
      <c r="V7899" s="163"/>
      <c r="W7899" s="164"/>
      <c r="X7899" s="164"/>
    </row>
    <row r="7900" spans="10:24" x14ac:dyDescent="0.25">
      <c r="J7900">
        <v>7897</v>
      </c>
      <c r="K7900" s="43">
        <v>0.96291979070403011</v>
      </c>
      <c r="L7900">
        <v>0.80659931981754696</v>
      </c>
      <c r="M7900">
        <v>0.84940230282115414</v>
      </c>
      <c r="N7900" s="44">
        <v>0.14221865290596181</v>
      </c>
      <c r="O7900" s="161"/>
      <c r="P7900" s="162"/>
      <c r="Q7900" s="162"/>
      <c r="R7900" s="163"/>
      <c r="S7900" s="161"/>
      <c r="V7900" s="163"/>
      <c r="W7900" s="164"/>
      <c r="X7900" s="164"/>
    </row>
    <row r="7901" spans="10:24" x14ac:dyDescent="0.25">
      <c r="J7901">
        <v>7898</v>
      </c>
      <c r="K7901" s="43">
        <v>0.76444634063984362</v>
      </c>
      <c r="L7901">
        <v>0.78635404990962865</v>
      </c>
      <c r="M7901">
        <v>0.84521717178848443</v>
      </c>
      <c r="N7901" s="44">
        <v>8.60225231030326E-2</v>
      </c>
      <c r="O7901" s="161"/>
      <c r="P7901" s="162"/>
      <c r="Q7901" s="162"/>
      <c r="R7901" s="163"/>
      <c r="S7901" s="161"/>
      <c r="V7901" s="163"/>
      <c r="W7901" s="164"/>
      <c r="X7901" s="164"/>
    </row>
    <row r="7902" spans="10:24" x14ac:dyDescent="0.25">
      <c r="J7902">
        <v>7899</v>
      </c>
      <c r="K7902" s="43">
        <v>0.32789913903739221</v>
      </c>
      <c r="L7902">
        <v>0.88994723540567711</v>
      </c>
      <c r="M7902">
        <v>0.36296821403553592</v>
      </c>
      <c r="N7902" s="44">
        <v>0.27924606462986723</v>
      </c>
      <c r="O7902" s="161"/>
      <c r="P7902" s="162"/>
      <c r="Q7902" s="162"/>
      <c r="R7902" s="163"/>
      <c r="S7902" s="161"/>
      <c r="V7902" s="163"/>
      <c r="W7902" s="164"/>
      <c r="X7902" s="164"/>
    </row>
    <row r="7903" spans="10:24" x14ac:dyDescent="0.25">
      <c r="J7903">
        <v>7900</v>
      </c>
      <c r="K7903" s="43">
        <v>0.23021051379844726</v>
      </c>
      <c r="L7903">
        <v>0.2692624771452814</v>
      </c>
      <c r="M7903">
        <v>2.1882599871780428E-2</v>
      </c>
      <c r="N7903" s="44">
        <v>0.98846990778653598</v>
      </c>
      <c r="O7903" s="161"/>
      <c r="P7903" s="162"/>
      <c r="Q7903" s="162"/>
      <c r="R7903" s="163"/>
      <c r="S7903" s="161"/>
      <c r="V7903" s="163"/>
      <c r="W7903" s="164"/>
      <c r="X7903" s="164"/>
    </row>
    <row r="7904" spans="10:24" x14ac:dyDescent="0.25">
      <c r="J7904">
        <v>7901</v>
      </c>
      <c r="K7904" s="43">
        <v>0.86619403460482447</v>
      </c>
      <c r="L7904">
        <v>0.5949967278380982</v>
      </c>
      <c r="M7904">
        <v>0.8599836186707811</v>
      </c>
      <c r="N7904" s="44">
        <v>0.42437977288804518</v>
      </c>
      <c r="O7904" s="161"/>
      <c r="P7904" s="162"/>
      <c r="Q7904" s="162"/>
      <c r="R7904" s="163"/>
      <c r="S7904" s="161"/>
      <c r="V7904" s="163"/>
      <c r="W7904" s="164"/>
      <c r="X7904" s="164"/>
    </row>
    <row r="7905" spans="10:24" x14ac:dyDescent="0.25">
      <c r="J7905">
        <v>7902</v>
      </c>
      <c r="K7905" s="43">
        <v>0.19684147187568279</v>
      </c>
      <c r="L7905">
        <v>0.99485644468309264</v>
      </c>
      <c r="M7905">
        <v>0.50117362494190254</v>
      </c>
      <c r="N7905" s="44">
        <v>0.7293590489168037</v>
      </c>
      <c r="O7905" s="161"/>
      <c r="P7905" s="162"/>
      <c r="Q7905" s="162"/>
      <c r="R7905" s="163"/>
      <c r="S7905" s="161"/>
      <c r="V7905" s="163"/>
      <c r="W7905" s="164"/>
      <c r="X7905" s="164"/>
    </row>
    <row r="7906" spans="10:24" x14ac:dyDescent="0.25">
      <c r="J7906">
        <v>7903</v>
      </c>
      <c r="K7906" s="43">
        <v>0.89324683552463169</v>
      </c>
      <c r="L7906">
        <v>5.8337765577268219E-2</v>
      </c>
      <c r="M7906">
        <v>9.2984716657986688E-3</v>
      </c>
      <c r="N7906" s="44">
        <v>0.40430482031150683</v>
      </c>
      <c r="O7906" s="161"/>
      <c r="P7906" s="162"/>
      <c r="Q7906" s="162"/>
      <c r="R7906" s="163"/>
      <c r="S7906" s="161"/>
      <c r="V7906" s="163"/>
      <c r="W7906" s="164"/>
      <c r="X7906" s="164"/>
    </row>
    <row r="7907" spans="10:24" x14ac:dyDescent="0.25">
      <c r="J7907">
        <v>7904</v>
      </c>
      <c r="K7907" s="43">
        <v>0.80655985657316587</v>
      </c>
      <c r="L7907">
        <v>0.57425551763284277</v>
      </c>
      <c r="M7907">
        <v>2.9759357380615414E-3</v>
      </c>
      <c r="N7907" s="44">
        <v>8.6057914105597044E-2</v>
      </c>
      <c r="O7907" s="161"/>
      <c r="P7907" s="162"/>
      <c r="Q7907" s="162"/>
      <c r="R7907" s="163"/>
      <c r="S7907" s="161"/>
      <c r="V7907" s="163"/>
      <c r="W7907" s="164"/>
      <c r="X7907" s="164"/>
    </row>
    <row r="7908" spans="10:24" x14ac:dyDescent="0.25">
      <c r="J7908">
        <v>7905</v>
      </c>
      <c r="K7908" s="43">
        <v>0.69702750382637013</v>
      </c>
      <c r="L7908">
        <v>0.34985262442882092</v>
      </c>
      <c r="M7908">
        <v>0.8627974816718883</v>
      </c>
      <c r="N7908" s="44">
        <v>0.92579218298795618</v>
      </c>
      <c r="O7908" s="161"/>
      <c r="P7908" s="162"/>
      <c r="Q7908" s="162"/>
      <c r="R7908" s="163"/>
      <c r="S7908" s="161"/>
      <c r="V7908" s="163"/>
      <c r="W7908" s="164"/>
      <c r="X7908" s="164"/>
    </row>
    <row r="7909" spans="10:24" x14ac:dyDescent="0.25">
      <c r="J7909">
        <v>7906</v>
      </c>
      <c r="K7909" s="43">
        <v>0.93644396151505149</v>
      </c>
      <c r="L7909">
        <v>0.18838143158050946</v>
      </c>
      <c r="M7909">
        <v>0.45001062993232521</v>
      </c>
      <c r="N7909" s="44">
        <v>0.12160393133496228</v>
      </c>
      <c r="O7909" s="161"/>
      <c r="P7909" s="162"/>
      <c r="Q7909" s="162"/>
      <c r="R7909" s="163"/>
      <c r="S7909" s="161"/>
      <c r="V7909" s="163"/>
      <c r="W7909" s="164"/>
      <c r="X7909" s="164"/>
    </row>
    <row r="7910" spans="10:24" x14ac:dyDescent="0.25">
      <c r="J7910">
        <v>7907</v>
      </c>
      <c r="K7910" s="43">
        <v>0.86290269480782966</v>
      </c>
      <c r="L7910">
        <v>0.24943235253113794</v>
      </c>
      <c r="M7910">
        <v>4.7503938441148197E-2</v>
      </c>
      <c r="N7910" s="44">
        <v>5.1599581539354511E-2</v>
      </c>
      <c r="O7910" s="161"/>
      <c r="P7910" s="162"/>
      <c r="Q7910" s="162"/>
      <c r="R7910" s="163"/>
      <c r="S7910" s="161"/>
      <c r="V7910" s="163"/>
      <c r="W7910" s="164"/>
      <c r="X7910" s="164"/>
    </row>
    <row r="7911" spans="10:24" x14ac:dyDescent="0.25">
      <c r="J7911">
        <v>7908</v>
      </c>
      <c r="K7911" s="43">
        <v>0.90112800236404134</v>
      </c>
      <c r="L7911">
        <v>5.3151069702141229E-2</v>
      </c>
      <c r="M7911">
        <v>0.98287200213655368</v>
      </c>
      <c r="N7911" s="44">
        <v>5.4759038021212181E-2</v>
      </c>
      <c r="O7911" s="161"/>
      <c r="P7911" s="162"/>
      <c r="Q7911" s="162"/>
      <c r="R7911" s="163"/>
      <c r="S7911" s="161"/>
      <c r="V7911" s="163"/>
      <c r="W7911" s="164"/>
      <c r="X7911" s="164"/>
    </row>
    <row r="7912" spans="10:24" x14ac:dyDescent="0.25">
      <c r="J7912">
        <v>7909</v>
      </c>
      <c r="K7912" s="43">
        <v>0.65292977687202092</v>
      </c>
      <c r="L7912">
        <v>1.1540623994159005E-2</v>
      </c>
      <c r="M7912">
        <v>0.96382117289384694</v>
      </c>
      <c r="N7912" s="44">
        <v>0.1460427563688167</v>
      </c>
      <c r="O7912" s="161"/>
      <c r="P7912" s="162"/>
      <c r="Q7912" s="162"/>
      <c r="R7912" s="163"/>
      <c r="S7912" s="161"/>
      <c r="V7912" s="163"/>
      <c r="W7912" s="164"/>
      <c r="X7912" s="164"/>
    </row>
    <row r="7913" spans="10:24" x14ac:dyDescent="0.25">
      <c r="J7913">
        <v>7910</v>
      </c>
      <c r="K7913" s="43">
        <v>0.27824680325791795</v>
      </c>
      <c r="L7913">
        <v>0.82404999428336134</v>
      </c>
      <c r="M7913">
        <v>0.37333701101169992</v>
      </c>
      <c r="N7913" s="44">
        <v>0.97669915242044081</v>
      </c>
      <c r="O7913" s="161"/>
      <c r="P7913" s="162"/>
      <c r="Q7913" s="162"/>
      <c r="R7913" s="163"/>
      <c r="S7913" s="161"/>
      <c r="V7913" s="163"/>
      <c r="W7913" s="164"/>
      <c r="X7913" s="164"/>
    </row>
    <row r="7914" spans="10:24" x14ac:dyDescent="0.25">
      <c r="J7914">
        <v>7911</v>
      </c>
      <c r="K7914" s="43">
        <v>0.26474438873114248</v>
      </c>
      <c r="L7914">
        <v>8.5021160745880731E-2</v>
      </c>
      <c r="M7914">
        <v>0.6447148163335753</v>
      </c>
      <c r="N7914" s="44">
        <v>0.36329385386048274</v>
      </c>
      <c r="O7914" s="161"/>
      <c r="P7914" s="162"/>
      <c r="Q7914" s="162"/>
      <c r="R7914" s="163"/>
      <c r="S7914" s="161"/>
      <c r="V7914" s="163"/>
      <c r="W7914" s="164"/>
      <c r="X7914" s="164"/>
    </row>
    <row r="7915" spans="10:24" x14ac:dyDescent="0.25">
      <c r="J7915">
        <v>7912</v>
      </c>
      <c r="K7915" s="43">
        <v>0.53498612968467907</v>
      </c>
      <c r="L7915">
        <v>0.10449172070005952</v>
      </c>
      <c r="M7915">
        <v>0.33747388297448333</v>
      </c>
      <c r="N7915" s="44">
        <v>9.7809987989163516E-2</v>
      </c>
      <c r="O7915" s="161"/>
      <c r="P7915" s="162"/>
      <c r="Q7915" s="162"/>
      <c r="R7915" s="163"/>
      <c r="S7915" s="161"/>
      <c r="V7915" s="163"/>
      <c r="W7915" s="164"/>
      <c r="X7915" s="164"/>
    </row>
    <row r="7916" spans="10:24" x14ac:dyDescent="0.25">
      <c r="J7916">
        <v>7913</v>
      </c>
      <c r="K7916" s="43">
        <v>0.71231994100406992</v>
      </c>
      <c r="L7916">
        <v>0.35541102201321695</v>
      </c>
      <c r="M7916">
        <v>0.46472772224385239</v>
      </c>
      <c r="N7916" s="44">
        <v>0.44784409887794874</v>
      </c>
      <c r="O7916" s="161"/>
      <c r="P7916" s="162"/>
      <c r="Q7916" s="162"/>
      <c r="R7916" s="163"/>
      <c r="S7916" s="161"/>
      <c r="V7916" s="163"/>
      <c r="W7916" s="164"/>
      <c r="X7916" s="164"/>
    </row>
    <row r="7917" spans="10:24" x14ac:dyDescent="0.25">
      <c r="J7917">
        <v>7914</v>
      </c>
      <c r="K7917" s="43">
        <v>0.5078062441985467</v>
      </c>
      <c r="L7917">
        <v>0.77072890110529513</v>
      </c>
      <c r="M7917">
        <v>1.0032561027051967E-2</v>
      </c>
      <c r="N7917" s="44">
        <v>0.39197339257056973</v>
      </c>
      <c r="O7917" s="161"/>
      <c r="P7917" s="162"/>
      <c r="Q7917" s="162"/>
      <c r="R7917" s="163"/>
      <c r="S7917" s="161"/>
      <c r="V7917" s="163"/>
      <c r="W7917" s="164"/>
      <c r="X7917" s="164"/>
    </row>
    <row r="7918" spans="10:24" x14ac:dyDescent="0.25">
      <c r="J7918">
        <v>7915</v>
      </c>
      <c r="K7918" s="43">
        <v>0.81080837575226494</v>
      </c>
      <c r="L7918">
        <v>9.9337578620907863E-2</v>
      </c>
      <c r="M7918">
        <v>0.52636785893338711</v>
      </c>
      <c r="N7918" s="44">
        <v>0.66276445606152767</v>
      </c>
      <c r="O7918" s="161"/>
      <c r="P7918" s="162"/>
      <c r="Q7918" s="162"/>
      <c r="R7918" s="163"/>
      <c r="S7918" s="161"/>
      <c r="V7918" s="163"/>
      <c r="W7918" s="164"/>
      <c r="X7918" s="164"/>
    </row>
    <row r="7919" spans="10:24" x14ac:dyDescent="0.25">
      <c r="J7919">
        <v>7916</v>
      </c>
      <c r="K7919" s="43">
        <v>0.84860191465192703</v>
      </c>
      <c r="L7919">
        <v>0.75500103664145179</v>
      </c>
      <c r="M7919">
        <v>0.14459624088802636</v>
      </c>
      <c r="N7919" s="44">
        <v>1.6181742227128093E-2</v>
      </c>
      <c r="O7919" s="161"/>
      <c r="P7919" s="162"/>
      <c r="Q7919" s="162"/>
      <c r="R7919" s="163"/>
      <c r="S7919" s="161"/>
      <c r="V7919" s="163"/>
      <c r="W7919" s="164"/>
      <c r="X7919" s="164"/>
    </row>
    <row r="7920" spans="10:24" x14ac:dyDescent="0.25">
      <c r="J7920">
        <v>7917</v>
      </c>
      <c r="K7920" s="43">
        <v>0.34173295537573956</v>
      </c>
      <c r="L7920">
        <v>0.74085766841938938</v>
      </c>
      <c r="M7920">
        <v>0.93885765360918771</v>
      </c>
      <c r="N7920" s="44">
        <v>0.75156886608135898</v>
      </c>
      <c r="O7920" s="161"/>
      <c r="P7920" s="162"/>
      <c r="Q7920" s="162"/>
      <c r="R7920" s="163"/>
      <c r="S7920" s="161"/>
      <c r="V7920" s="163"/>
      <c r="W7920" s="164"/>
      <c r="X7920" s="164"/>
    </row>
    <row r="7921" spans="10:24" x14ac:dyDescent="0.25">
      <c r="J7921">
        <v>7918</v>
      </c>
      <c r="K7921" s="43">
        <v>0.97610139491351222</v>
      </c>
      <c r="L7921">
        <v>0.36842358628709593</v>
      </c>
      <c r="M7921">
        <v>0.77350956868007104</v>
      </c>
      <c r="N7921" s="44">
        <v>6.5806758310367308E-2</v>
      </c>
      <c r="O7921" s="161"/>
      <c r="P7921" s="162"/>
      <c r="Q7921" s="162"/>
      <c r="R7921" s="163"/>
      <c r="S7921" s="161"/>
      <c r="V7921" s="163"/>
      <c r="W7921" s="164"/>
      <c r="X7921" s="164"/>
    </row>
    <row r="7922" spans="10:24" x14ac:dyDescent="0.25">
      <c r="J7922">
        <v>7919</v>
      </c>
      <c r="K7922" s="43">
        <v>0.82648385714046124</v>
      </c>
      <c r="L7922">
        <v>0.66496469365319544</v>
      </c>
      <c r="M7922">
        <v>0.56477659478230069</v>
      </c>
      <c r="N7922" s="44">
        <v>0.39552265530798392</v>
      </c>
      <c r="O7922" s="161"/>
      <c r="P7922" s="162"/>
      <c r="Q7922" s="162"/>
      <c r="R7922" s="163"/>
      <c r="S7922" s="161"/>
      <c r="V7922" s="163"/>
      <c r="W7922" s="164"/>
      <c r="X7922" s="164"/>
    </row>
    <row r="7923" spans="10:24" x14ac:dyDescent="0.25">
      <c r="J7923">
        <v>7920</v>
      </c>
      <c r="K7923" s="43">
        <v>1.6266679244398397E-2</v>
      </c>
      <c r="L7923">
        <v>0.39325132343475888</v>
      </c>
      <c r="M7923">
        <v>0.85955590644767677</v>
      </c>
      <c r="N7923" s="44">
        <v>0.55496499998038495</v>
      </c>
      <c r="O7923" s="161"/>
      <c r="P7923" s="162"/>
      <c r="Q7923" s="162"/>
      <c r="R7923" s="163"/>
      <c r="S7923" s="161"/>
      <c r="V7923" s="163"/>
      <c r="W7923" s="164"/>
      <c r="X7923" s="164"/>
    </row>
    <row r="7924" spans="10:24" x14ac:dyDescent="0.25">
      <c r="J7924">
        <v>7921</v>
      </c>
      <c r="K7924" s="43">
        <v>0.93351476820492785</v>
      </c>
      <c r="L7924">
        <v>0.18581879321161265</v>
      </c>
      <c r="M7924">
        <v>0.87795174575214541</v>
      </c>
      <c r="N7924" s="44">
        <v>0.72202707216657269</v>
      </c>
      <c r="O7924" s="161"/>
      <c r="P7924" s="162"/>
      <c r="Q7924" s="162"/>
      <c r="R7924" s="163"/>
      <c r="S7924" s="161"/>
      <c r="V7924" s="163"/>
      <c r="W7924" s="164"/>
      <c r="X7924" s="164"/>
    </row>
    <row r="7925" spans="10:24" x14ac:dyDescent="0.25">
      <c r="J7925">
        <v>7922</v>
      </c>
      <c r="K7925" s="43">
        <v>1.8981004050613315E-3</v>
      </c>
      <c r="L7925">
        <v>0.33378969935796499</v>
      </c>
      <c r="M7925">
        <v>0.32594138942032758</v>
      </c>
      <c r="N7925" s="44">
        <v>0.44189288017046369</v>
      </c>
      <c r="O7925" s="161"/>
      <c r="P7925" s="162"/>
      <c r="Q7925" s="162"/>
      <c r="R7925" s="163"/>
      <c r="S7925" s="161"/>
      <c r="V7925" s="163"/>
      <c r="W7925" s="164"/>
      <c r="X7925" s="164"/>
    </row>
    <row r="7926" spans="10:24" x14ac:dyDescent="0.25">
      <c r="J7926">
        <v>7923</v>
      </c>
      <c r="K7926" s="43">
        <v>0.91153454528930067</v>
      </c>
      <c r="L7926">
        <v>0.47211151614134383</v>
      </c>
      <c r="M7926">
        <v>0.30718849676423532</v>
      </c>
      <c r="N7926" s="44">
        <v>0.83667426895811003</v>
      </c>
      <c r="O7926" s="161"/>
      <c r="P7926" s="162"/>
      <c r="Q7926" s="162"/>
      <c r="R7926" s="163"/>
      <c r="S7926" s="161"/>
      <c r="V7926" s="163"/>
      <c r="W7926" s="164"/>
      <c r="X7926" s="164"/>
    </row>
    <row r="7927" spans="10:24" x14ac:dyDescent="0.25">
      <c r="J7927">
        <v>7924</v>
      </c>
      <c r="K7927" s="43">
        <v>0.51789502754142847</v>
      </c>
      <c r="L7927">
        <v>0.81187824903320716</v>
      </c>
      <c r="M7927">
        <v>0.88090062963569693</v>
      </c>
      <c r="N7927" s="44">
        <v>0.22579800227466529</v>
      </c>
      <c r="O7927" s="161"/>
      <c r="P7927" s="162"/>
      <c r="Q7927" s="162"/>
      <c r="R7927" s="163"/>
      <c r="S7927" s="161"/>
      <c r="V7927" s="163"/>
      <c r="W7927" s="164"/>
      <c r="X7927" s="164"/>
    </row>
    <row r="7928" spans="10:24" x14ac:dyDescent="0.25">
      <c r="J7928">
        <v>7925</v>
      </c>
      <c r="K7928" s="43">
        <v>0.49639064903729069</v>
      </c>
      <c r="L7928">
        <v>0.89368951761253979</v>
      </c>
      <c r="M7928">
        <v>0.87438285727611975</v>
      </c>
      <c r="N7928" s="44">
        <v>0.66229784290656013</v>
      </c>
      <c r="O7928" s="161"/>
      <c r="P7928" s="162"/>
      <c r="Q7928" s="162"/>
      <c r="R7928" s="163"/>
      <c r="S7928" s="161"/>
      <c r="V7928" s="163"/>
      <c r="W7928" s="164"/>
      <c r="X7928" s="164"/>
    </row>
    <row r="7929" spans="10:24" x14ac:dyDescent="0.25">
      <c r="J7929">
        <v>7926</v>
      </c>
      <c r="K7929" s="43">
        <v>0.92319378890846915</v>
      </c>
      <c r="L7929">
        <v>0.8302242825643914</v>
      </c>
      <c r="M7929">
        <v>0.93355461915907245</v>
      </c>
      <c r="N7929" s="44">
        <v>0.52735519359647365</v>
      </c>
      <c r="O7929" s="161"/>
      <c r="P7929" s="162"/>
      <c r="Q7929" s="162"/>
      <c r="R7929" s="163"/>
      <c r="S7929" s="161"/>
      <c r="V7929" s="163"/>
      <c r="W7929" s="164"/>
      <c r="X7929" s="164"/>
    </row>
    <row r="7930" spans="10:24" x14ac:dyDescent="0.25">
      <c r="J7930">
        <v>7927</v>
      </c>
      <c r="K7930" s="43">
        <v>0.97917866565019784</v>
      </c>
      <c r="L7930">
        <v>0.9467109853422625</v>
      </c>
      <c r="M7930">
        <v>0.33249026349045163</v>
      </c>
      <c r="N7930" s="44">
        <v>0.59046284810815686</v>
      </c>
      <c r="O7930" s="161"/>
      <c r="P7930" s="162"/>
      <c r="Q7930" s="162"/>
      <c r="R7930" s="163"/>
      <c r="S7930" s="161"/>
      <c r="V7930" s="163"/>
      <c r="W7930" s="164"/>
      <c r="X7930" s="164"/>
    </row>
    <row r="7931" spans="10:24" x14ac:dyDescent="0.25">
      <c r="J7931">
        <v>7928</v>
      </c>
      <c r="K7931" s="43">
        <v>0.34509500677835214</v>
      </c>
      <c r="L7931">
        <v>0.46888643577881672</v>
      </c>
      <c r="M7931">
        <v>0.19179866078845798</v>
      </c>
      <c r="N7931" s="44">
        <v>0.83016188057140838</v>
      </c>
      <c r="O7931" s="161"/>
      <c r="P7931" s="162"/>
      <c r="Q7931" s="162"/>
      <c r="R7931" s="163"/>
      <c r="S7931" s="161"/>
      <c r="V7931" s="163"/>
      <c r="W7931" s="164"/>
      <c r="X7931" s="164"/>
    </row>
    <row r="7932" spans="10:24" x14ac:dyDescent="0.25">
      <c r="J7932">
        <v>7929</v>
      </c>
      <c r="K7932" s="43">
        <v>0.13441894902981655</v>
      </c>
      <c r="L7932">
        <v>8.0046733670616432E-2</v>
      </c>
      <c r="M7932">
        <v>0.50203176249410608</v>
      </c>
      <c r="N7932" s="44">
        <v>0.83288508556437046</v>
      </c>
      <c r="O7932" s="161"/>
      <c r="P7932" s="162"/>
      <c r="Q7932" s="162"/>
      <c r="R7932" s="163"/>
      <c r="S7932" s="161"/>
      <c r="V7932" s="163"/>
      <c r="W7932" s="164"/>
      <c r="X7932" s="164"/>
    </row>
    <row r="7933" spans="10:24" x14ac:dyDescent="0.25">
      <c r="J7933">
        <v>7930</v>
      </c>
      <c r="K7933" s="43">
        <v>0.61300062871843131</v>
      </c>
      <c r="L7933">
        <v>1.3346774052897747E-2</v>
      </c>
      <c r="M7933">
        <v>0.22236798982159367</v>
      </c>
      <c r="N7933" s="44">
        <v>0.62809520513416606</v>
      </c>
      <c r="O7933" s="161"/>
      <c r="P7933" s="162"/>
      <c r="Q7933" s="162"/>
      <c r="R7933" s="163"/>
      <c r="S7933" s="161"/>
      <c r="V7933" s="163"/>
      <c r="W7933" s="164"/>
      <c r="X7933" s="164"/>
    </row>
    <row r="7934" spans="10:24" x14ac:dyDescent="0.25">
      <c r="J7934">
        <v>7931</v>
      </c>
      <c r="K7934" s="43">
        <v>0.15017513087712253</v>
      </c>
      <c r="L7934">
        <v>8.9454372943043481E-2</v>
      </c>
      <c r="M7934">
        <v>0.72490236223732818</v>
      </c>
      <c r="N7934" s="44">
        <v>0.8921295937960817</v>
      </c>
      <c r="O7934" s="161"/>
      <c r="P7934" s="162"/>
      <c r="Q7934" s="162"/>
      <c r="R7934" s="163"/>
      <c r="S7934" s="161"/>
      <c r="V7934" s="163"/>
      <c r="W7934" s="164"/>
      <c r="X7934" s="164"/>
    </row>
    <row r="7935" spans="10:24" x14ac:dyDescent="0.25">
      <c r="J7935">
        <v>7932</v>
      </c>
      <c r="K7935" s="43">
        <v>0.88590010401936647</v>
      </c>
      <c r="L7935">
        <v>0.62927593297790385</v>
      </c>
      <c r="M7935">
        <v>9.3971107066324611E-2</v>
      </c>
      <c r="N7935" s="44">
        <v>0.18096175072027054</v>
      </c>
      <c r="O7935" s="161"/>
      <c r="P7935" s="162"/>
      <c r="Q7935" s="162"/>
      <c r="R7935" s="163"/>
      <c r="S7935" s="161"/>
      <c r="V7935" s="163"/>
      <c r="W7935" s="164"/>
      <c r="X7935" s="164"/>
    </row>
    <row r="7936" spans="10:24" x14ac:dyDescent="0.25">
      <c r="J7936">
        <v>7933</v>
      </c>
      <c r="K7936" s="43">
        <v>0.15876223191332606</v>
      </c>
      <c r="L7936">
        <v>0.32695414383836419</v>
      </c>
      <c r="M7936">
        <v>9.2132676195055829E-3</v>
      </c>
      <c r="N7936" s="44">
        <v>0.14080039056055005</v>
      </c>
      <c r="O7936" s="161"/>
      <c r="P7936" s="162"/>
      <c r="Q7936" s="162"/>
      <c r="R7936" s="163"/>
      <c r="S7936" s="161"/>
      <c r="V7936" s="163"/>
      <c r="W7936" s="164"/>
      <c r="X7936" s="164"/>
    </row>
    <row r="7937" spans="10:24" x14ac:dyDescent="0.25">
      <c r="J7937">
        <v>7934</v>
      </c>
      <c r="K7937" s="43">
        <v>0.82740172503216547</v>
      </c>
      <c r="L7937">
        <v>0.67990381180408344</v>
      </c>
      <c r="M7937">
        <v>0.34972577404998506</v>
      </c>
      <c r="N7937" s="44">
        <v>0.79115474462382274</v>
      </c>
      <c r="O7937" s="161"/>
      <c r="P7937" s="162"/>
      <c r="Q7937" s="162"/>
      <c r="R7937" s="163"/>
      <c r="S7937" s="161"/>
      <c r="V7937" s="163"/>
      <c r="W7937" s="164"/>
      <c r="X7937" s="164"/>
    </row>
    <row r="7938" spans="10:24" x14ac:dyDescent="0.25">
      <c r="J7938">
        <v>7935</v>
      </c>
      <c r="K7938" s="43">
        <v>0.47314426764383433</v>
      </c>
      <c r="L7938">
        <v>0.46438016043627806</v>
      </c>
      <c r="M7938">
        <v>0.85631214810711775</v>
      </c>
      <c r="N7938" s="44">
        <v>0.81156194268454707</v>
      </c>
      <c r="O7938" s="161"/>
      <c r="P7938" s="162"/>
      <c r="Q7938" s="162"/>
      <c r="R7938" s="163"/>
      <c r="S7938" s="161"/>
      <c r="V7938" s="163"/>
      <c r="W7938" s="164"/>
      <c r="X7938" s="164"/>
    </row>
    <row r="7939" spans="10:24" x14ac:dyDescent="0.25">
      <c r="J7939">
        <v>7936</v>
      </c>
      <c r="K7939" s="43">
        <v>0.5323258509774329</v>
      </c>
      <c r="L7939">
        <v>0.62084584256658792</v>
      </c>
      <c r="M7939">
        <v>0.59676307658088212</v>
      </c>
      <c r="N7939" s="44">
        <v>0.62951548466558371</v>
      </c>
      <c r="O7939" s="161"/>
      <c r="P7939" s="162"/>
      <c r="Q7939" s="162"/>
      <c r="R7939" s="163"/>
      <c r="S7939" s="161"/>
      <c r="V7939" s="163"/>
      <c r="W7939" s="164"/>
      <c r="X7939" s="164"/>
    </row>
    <row r="7940" spans="10:24" x14ac:dyDescent="0.25">
      <c r="J7940">
        <v>7937</v>
      </c>
      <c r="K7940" s="43">
        <v>0.2927994870710473</v>
      </c>
      <c r="L7940">
        <v>9.0759577131441671E-2</v>
      </c>
      <c r="M7940">
        <v>0.78993759719037415</v>
      </c>
      <c r="N7940" s="44">
        <v>0.78841973320743441</v>
      </c>
      <c r="O7940" s="161"/>
      <c r="P7940" s="162"/>
      <c r="Q7940" s="162"/>
      <c r="R7940" s="163"/>
      <c r="S7940" s="161"/>
      <c r="V7940" s="163"/>
      <c r="W7940" s="164"/>
      <c r="X7940" s="164"/>
    </row>
    <row r="7941" spans="10:24" x14ac:dyDescent="0.25">
      <c r="J7941">
        <v>7938</v>
      </c>
      <c r="K7941" s="43">
        <v>0.33806186958887385</v>
      </c>
      <c r="L7941">
        <v>0.28226115810286401</v>
      </c>
      <c r="M7941">
        <v>0.4253042781298727</v>
      </c>
      <c r="N7941" s="44">
        <v>7.3970203488671338E-4</v>
      </c>
      <c r="O7941" s="161"/>
      <c r="P7941" s="162"/>
      <c r="Q7941" s="162"/>
      <c r="R7941" s="163"/>
      <c r="S7941" s="161"/>
      <c r="V7941" s="163"/>
      <c r="W7941" s="164"/>
      <c r="X7941" s="164"/>
    </row>
    <row r="7942" spans="10:24" x14ac:dyDescent="0.25">
      <c r="J7942">
        <v>7939</v>
      </c>
      <c r="K7942" s="43">
        <v>0.45683807918666663</v>
      </c>
      <c r="L7942">
        <v>0.73790614161880919</v>
      </c>
      <c r="M7942">
        <v>0.6630249938178443</v>
      </c>
      <c r="N7942" s="44">
        <v>0.80859183930022827</v>
      </c>
      <c r="O7942" s="161"/>
      <c r="P7942" s="162"/>
      <c r="Q7942" s="162"/>
      <c r="R7942" s="163"/>
      <c r="S7942" s="161"/>
      <c r="V7942" s="163"/>
      <c r="W7942" s="164"/>
      <c r="X7942" s="164"/>
    </row>
    <row r="7943" spans="10:24" x14ac:dyDescent="0.25">
      <c r="J7943">
        <v>7940</v>
      </c>
      <c r="K7943" s="43">
        <v>0.58807923684665242</v>
      </c>
      <c r="L7943">
        <v>0.57400924750885407</v>
      </c>
      <c r="M7943">
        <v>0.28444771482967834</v>
      </c>
      <c r="N7943" s="44">
        <v>0.54151591836100399</v>
      </c>
      <c r="O7943" s="161"/>
      <c r="P7943" s="162"/>
      <c r="Q7943" s="162"/>
      <c r="R7943" s="163"/>
      <c r="S7943" s="161"/>
      <c r="V7943" s="163"/>
      <c r="W7943" s="164"/>
      <c r="X7943" s="164"/>
    </row>
    <row r="7944" spans="10:24" x14ac:dyDescent="0.25">
      <c r="J7944">
        <v>7941</v>
      </c>
      <c r="K7944" s="43">
        <v>0.90401185150817309</v>
      </c>
      <c r="L7944">
        <v>0.64938366469743247</v>
      </c>
      <c r="M7944">
        <v>8.6826283825516382E-2</v>
      </c>
      <c r="N7944" s="44">
        <v>5.8387511858357333E-2</v>
      </c>
      <c r="O7944" s="161"/>
      <c r="P7944" s="162"/>
      <c r="Q7944" s="162"/>
      <c r="R7944" s="163"/>
      <c r="S7944" s="161"/>
      <c r="V7944" s="163"/>
      <c r="W7944" s="164"/>
      <c r="X7944" s="164"/>
    </row>
    <row r="7945" spans="10:24" x14ac:dyDescent="0.25">
      <c r="J7945">
        <v>7942</v>
      </c>
      <c r="K7945" s="43">
        <v>0.94905624948580469</v>
      </c>
      <c r="L7945">
        <v>0.95663669531585771</v>
      </c>
      <c r="M7945">
        <v>0.52570596068382824</v>
      </c>
      <c r="N7945" s="44">
        <v>0.57973928253701856</v>
      </c>
      <c r="O7945" s="161"/>
      <c r="P7945" s="162"/>
      <c r="Q7945" s="162"/>
      <c r="R7945" s="163"/>
      <c r="S7945" s="161"/>
      <c r="V7945" s="163"/>
      <c r="W7945" s="164"/>
      <c r="X7945" s="164"/>
    </row>
    <row r="7946" spans="10:24" x14ac:dyDescent="0.25">
      <c r="J7946">
        <v>7943</v>
      </c>
      <c r="K7946" s="43">
        <v>0.72301611666293297</v>
      </c>
      <c r="L7946">
        <v>0.29411064603053527</v>
      </c>
      <c r="M7946">
        <v>0.32215864764556501</v>
      </c>
      <c r="N7946" s="44">
        <v>0.98888038217199914</v>
      </c>
      <c r="O7946" s="161"/>
      <c r="P7946" s="162"/>
      <c r="Q7946" s="162"/>
      <c r="R7946" s="163"/>
      <c r="S7946" s="161"/>
      <c r="V7946" s="163"/>
      <c r="W7946" s="164"/>
      <c r="X7946" s="164"/>
    </row>
    <row r="7947" spans="10:24" x14ac:dyDescent="0.25">
      <c r="J7947">
        <v>7944</v>
      </c>
      <c r="K7947" s="43">
        <v>0.29645751673113829</v>
      </c>
      <c r="L7947">
        <v>0.11789556928895784</v>
      </c>
      <c r="M7947">
        <v>1.2438327557677931E-2</v>
      </c>
      <c r="N7947" s="44">
        <v>0.51213931518726341</v>
      </c>
      <c r="O7947" s="161"/>
      <c r="P7947" s="162"/>
      <c r="Q7947" s="162"/>
      <c r="R7947" s="163"/>
      <c r="S7947" s="161"/>
      <c r="V7947" s="163"/>
      <c r="W7947" s="164"/>
      <c r="X7947" s="164"/>
    </row>
    <row r="7948" spans="10:24" x14ac:dyDescent="0.25">
      <c r="J7948">
        <v>7945</v>
      </c>
      <c r="K7948" s="43">
        <v>0.35227237065386596</v>
      </c>
      <c r="L7948">
        <v>0.21904568016444648</v>
      </c>
      <c r="M7948">
        <v>0.77649617504284296</v>
      </c>
      <c r="N7948" s="44">
        <v>0.35416402431970362</v>
      </c>
      <c r="O7948" s="161"/>
      <c r="P7948" s="162"/>
      <c r="Q7948" s="162"/>
      <c r="R7948" s="163"/>
      <c r="S7948" s="161"/>
      <c r="V7948" s="163"/>
      <c r="W7948" s="164"/>
      <c r="X7948" s="164"/>
    </row>
    <row r="7949" spans="10:24" x14ac:dyDescent="0.25">
      <c r="J7949">
        <v>7946</v>
      </c>
      <c r="K7949" s="43">
        <v>0.15418388700349572</v>
      </c>
      <c r="L7949">
        <v>0.54024846751550593</v>
      </c>
      <c r="M7949">
        <v>8.170186419943215E-2</v>
      </c>
      <c r="N7949" s="44">
        <v>0.80082895829849243</v>
      </c>
      <c r="O7949" s="161"/>
      <c r="P7949" s="162"/>
      <c r="Q7949" s="162"/>
      <c r="R7949" s="163"/>
      <c r="S7949" s="161"/>
      <c r="V7949" s="163"/>
      <c r="W7949" s="164"/>
      <c r="X7949" s="164"/>
    </row>
    <row r="7950" spans="10:24" x14ac:dyDescent="0.25">
      <c r="J7950">
        <v>7947</v>
      </c>
      <c r="K7950" s="43">
        <v>0.86332355576128805</v>
      </c>
      <c r="L7950">
        <v>0.54206051434141311</v>
      </c>
      <c r="M7950">
        <v>0.3773923615249084</v>
      </c>
      <c r="N7950" s="44">
        <v>0.43466850653112077</v>
      </c>
      <c r="O7950" s="161"/>
      <c r="P7950" s="162"/>
      <c r="Q7950" s="162"/>
      <c r="R7950" s="163"/>
      <c r="S7950" s="161"/>
      <c r="V7950" s="163"/>
      <c r="W7950" s="164"/>
      <c r="X7950" s="164"/>
    </row>
    <row r="7951" spans="10:24" x14ac:dyDescent="0.25">
      <c r="J7951">
        <v>7948</v>
      </c>
      <c r="K7951" s="43">
        <v>0.56493996331237062</v>
      </c>
      <c r="L7951">
        <v>3.6917991763594782E-2</v>
      </c>
      <c r="M7951">
        <v>0.98358226900288859</v>
      </c>
      <c r="N7951" s="44">
        <v>2.8340792159770922E-2</v>
      </c>
      <c r="O7951" s="161"/>
      <c r="P7951" s="162"/>
      <c r="Q7951" s="162"/>
      <c r="R7951" s="163"/>
      <c r="S7951" s="161"/>
      <c r="V7951" s="163"/>
      <c r="W7951" s="164"/>
      <c r="X7951" s="164"/>
    </row>
    <row r="7952" spans="10:24" x14ac:dyDescent="0.25">
      <c r="J7952">
        <v>7949</v>
      </c>
      <c r="K7952" s="43">
        <v>6.6335902102361177E-2</v>
      </c>
      <c r="L7952">
        <v>0.36462615318358715</v>
      </c>
      <c r="M7952">
        <v>0.72745857078706089</v>
      </c>
      <c r="N7952" s="44">
        <v>0.9801882173850397</v>
      </c>
      <c r="O7952" s="161"/>
      <c r="P7952" s="162"/>
      <c r="Q7952" s="162"/>
      <c r="R7952" s="163"/>
      <c r="S7952" s="161"/>
      <c r="V7952" s="163"/>
      <c r="W7952" s="164"/>
      <c r="X7952" s="164"/>
    </row>
    <row r="7953" spans="10:24" x14ac:dyDescent="0.25">
      <c r="J7953">
        <v>7950</v>
      </c>
      <c r="K7953" s="43">
        <v>0.6532367188893109</v>
      </c>
      <c r="L7953">
        <v>0.87909821127693522</v>
      </c>
      <c r="M7953">
        <v>0.91442905637568139</v>
      </c>
      <c r="N7953" s="44">
        <v>3.1288738679392192E-2</v>
      </c>
      <c r="O7953" s="161"/>
      <c r="P7953" s="162"/>
      <c r="Q7953" s="162"/>
      <c r="R7953" s="163"/>
      <c r="S7953" s="161"/>
      <c r="V7953" s="163"/>
      <c r="W7953" s="164"/>
      <c r="X7953" s="164"/>
    </row>
    <row r="7954" spans="10:24" x14ac:dyDescent="0.25">
      <c r="J7954">
        <v>7951</v>
      </c>
      <c r="K7954" s="43">
        <v>0.81959640294473979</v>
      </c>
      <c r="L7954">
        <v>0.85262724089860675</v>
      </c>
      <c r="M7954">
        <v>0.12094171361166628</v>
      </c>
      <c r="N7954" s="44">
        <v>0.87132714253947685</v>
      </c>
      <c r="O7954" s="161"/>
      <c r="P7954" s="162"/>
      <c r="Q7954" s="162"/>
      <c r="R7954" s="163"/>
      <c r="S7954" s="161"/>
      <c r="V7954" s="163"/>
      <c r="W7954" s="164"/>
      <c r="X7954" s="164"/>
    </row>
    <row r="7955" spans="10:24" x14ac:dyDescent="0.25">
      <c r="J7955">
        <v>7952</v>
      </c>
      <c r="K7955" s="43">
        <v>0.55961399407314072</v>
      </c>
      <c r="L7955">
        <v>0.6653005189068516</v>
      </c>
      <c r="M7955">
        <v>4.1834664464911797E-2</v>
      </c>
      <c r="N7955" s="44">
        <v>0.36246464456480998</v>
      </c>
      <c r="O7955" s="161"/>
      <c r="P7955" s="162"/>
      <c r="Q7955" s="162"/>
      <c r="R7955" s="163"/>
      <c r="S7955" s="161"/>
      <c r="V7955" s="163"/>
      <c r="W7955" s="164"/>
      <c r="X7955" s="164"/>
    </row>
    <row r="7956" spans="10:24" x14ac:dyDescent="0.25">
      <c r="J7956">
        <v>7953</v>
      </c>
      <c r="K7956" s="43">
        <v>4.1311457881634928E-2</v>
      </c>
      <c r="L7956">
        <v>0.61066610639314245</v>
      </c>
      <c r="M7956">
        <v>0.78333703935874599</v>
      </c>
      <c r="N7956" s="44">
        <v>0.54224888023481521</v>
      </c>
      <c r="O7956" s="161"/>
      <c r="P7956" s="162"/>
      <c r="Q7956" s="162"/>
      <c r="R7956" s="163"/>
      <c r="S7956" s="161"/>
      <c r="V7956" s="163"/>
      <c r="W7956" s="164"/>
      <c r="X7956" s="164"/>
    </row>
    <row r="7957" spans="10:24" x14ac:dyDescent="0.25">
      <c r="J7957">
        <v>7954</v>
      </c>
      <c r="K7957" s="43">
        <v>0.85758311499669715</v>
      </c>
      <c r="L7957">
        <v>0.98649858869198359</v>
      </c>
      <c r="M7957">
        <v>0.31486046046731964</v>
      </c>
      <c r="N7957" s="44">
        <v>0.39296072161420703</v>
      </c>
      <c r="O7957" s="161"/>
      <c r="P7957" s="162"/>
      <c r="Q7957" s="162"/>
      <c r="R7957" s="163"/>
      <c r="S7957" s="161"/>
      <c r="V7957" s="163"/>
      <c r="W7957" s="164"/>
      <c r="X7957" s="164"/>
    </row>
    <row r="7958" spans="10:24" x14ac:dyDescent="0.25">
      <c r="J7958">
        <v>7955</v>
      </c>
      <c r="K7958" s="43">
        <v>0.20181635130118203</v>
      </c>
      <c r="L7958">
        <v>0.63144010091517755</v>
      </c>
      <c r="M7958">
        <v>0.68010736079743828</v>
      </c>
      <c r="N7958" s="44">
        <v>0.3883388733748141</v>
      </c>
      <c r="O7958" s="161"/>
      <c r="P7958" s="162"/>
      <c r="Q7958" s="162"/>
      <c r="R7958" s="163"/>
      <c r="S7958" s="161"/>
      <c r="V7958" s="163"/>
      <c r="W7958" s="164"/>
      <c r="X7958" s="164"/>
    </row>
    <row r="7959" spans="10:24" x14ac:dyDescent="0.25">
      <c r="J7959">
        <v>7956</v>
      </c>
      <c r="K7959" s="43">
        <v>0.3774681534943396</v>
      </c>
      <c r="L7959">
        <v>0.48339470533068951</v>
      </c>
      <c r="M7959">
        <v>0.57977011773649434</v>
      </c>
      <c r="N7959" s="44">
        <v>0.25867679402326715</v>
      </c>
      <c r="O7959" s="161"/>
      <c r="P7959" s="162"/>
      <c r="Q7959" s="162"/>
      <c r="R7959" s="163"/>
      <c r="S7959" s="161"/>
      <c r="V7959" s="163"/>
      <c r="W7959" s="164"/>
      <c r="X7959" s="164"/>
    </row>
    <row r="7960" spans="10:24" x14ac:dyDescent="0.25">
      <c r="J7960">
        <v>7957</v>
      </c>
      <c r="K7960" s="43">
        <v>0.2672375724935061</v>
      </c>
      <c r="L7960">
        <v>4.8534109647011991E-2</v>
      </c>
      <c r="M7960">
        <v>0.18558818464719129</v>
      </c>
      <c r="N7960" s="44">
        <v>5.2273720531469725E-2</v>
      </c>
      <c r="O7960" s="161"/>
      <c r="P7960" s="162"/>
      <c r="Q7960" s="162"/>
      <c r="R7960" s="163"/>
      <c r="S7960" s="161"/>
      <c r="V7960" s="163"/>
      <c r="W7960" s="164"/>
      <c r="X7960" s="164"/>
    </row>
    <row r="7961" spans="10:24" x14ac:dyDescent="0.25">
      <c r="J7961">
        <v>7958</v>
      </c>
      <c r="K7961" s="43">
        <v>0.75515735589706934</v>
      </c>
      <c r="L7961">
        <v>0.43868064081690306</v>
      </c>
      <c r="M7961">
        <v>0.83766712427288037</v>
      </c>
      <c r="N7961" s="44">
        <v>0.53478022730693775</v>
      </c>
      <c r="O7961" s="161"/>
      <c r="P7961" s="162"/>
      <c r="Q7961" s="162"/>
      <c r="R7961" s="163"/>
      <c r="S7961" s="161"/>
      <c r="V7961" s="163"/>
      <c r="W7961" s="164"/>
      <c r="X7961" s="164"/>
    </row>
    <row r="7962" spans="10:24" x14ac:dyDescent="0.25">
      <c r="J7962">
        <v>7959</v>
      </c>
      <c r="K7962" s="43">
        <v>0.68367757302874832</v>
      </c>
      <c r="L7962">
        <v>0.39795732093790936</v>
      </c>
      <c r="M7962">
        <v>0.49010478313707473</v>
      </c>
      <c r="N7962" s="44">
        <v>0.43122898460885073</v>
      </c>
      <c r="O7962" s="161"/>
      <c r="P7962" s="162"/>
      <c r="Q7962" s="162"/>
      <c r="R7962" s="163"/>
      <c r="S7962" s="161"/>
      <c r="V7962" s="163"/>
      <c r="W7962" s="164"/>
      <c r="X7962" s="164"/>
    </row>
    <row r="7963" spans="10:24" x14ac:dyDescent="0.25">
      <c r="J7963">
        <v>7960</v>
      </c>
      <c r="K7963" s="43">
        <v>0.97242454556492131</v>
      </c>
      <c r="L7963">
        <v>0.11957313068426723</v>
      </c>
      <c r="M7963">
        <v>7.7524665677397797E-2</v>
      </c>
      <c r="N7963" s="44">
        <v>0.94782867208550436</v>
      </c>
      <c r="O7963" s="161"/>
      <c r="P7963" s="162"/>
      <c r="Q7963" s="162"/>
      <c r="R7963" s="163"/>
      <c r="S7963" s="161"/>
      <c r="V7963" s="163"/>
      <c r="W7963" s="164"/>
      <c r="X7963" s="164"/>
    </row>
    <row r="7964" spans="10:24" x14ac:dyDescent="0.25">
      <c r="J7964">
        <v>7961</v>
      </c>
      <c r="K7964" s="43">
        <v>0.64874965526308781</v>
      </c>
      <c r="L7964">
        <v>1.1164267431181263E-2</v>
      </c>
      <c r="M7964">
        <v>0.94696686910763928</v>
      </c>
      <c r="N7964" s="44">
        <v>0.82332004025947225</v>
      </c>
      <c r="O7964" s="161"/>
      <c r="P7964" s="162"/>
      <c r="Q7964" s="162"/>
      <c r="R7964" s="163"/>
      <c r="S7964" s="161"/>
      <c r="V7964" s="163"/>
      <c r="W7964" s="164"/>
      <c r="X7964" s="164"/>
    </row>
    <row r="7965" spans="10:24" x14ac:dyDescent="0.25">
      <c r="J7965">
        <v>7962</v>
      </c>
      <c r="K7965" s="43">
        <v>0.89931387513969174</v>
      </c>
      <c r="L7965">
        <v>0.14510060357826382</v>
      </c>
      <c r="M7965">
        <v>5.7907928456145119E-2</v>
      </c>
      <c r="N7965" s="44">
        <v>0.25504861815626445</v>
      </c>
      <c r="O7965" s="161"/>
      <c r="P7965" s="162"/>
      <c r="Q7965" s="162"/>
      <c r="R7965" s="163"/>
      <c r="S7965" s="161"/>
      <c r="V7965" s="163"/>
      <c r="W7965" s="164"/>
      <c r="X7965" s="164"/>
    </row>
    <row r="7966" spans="10:24" x14ac:dyDescent="0.25">
      <c r="J7966">
        <v>7963</v>
      </c>
      <c r="K7966" s="43">
        <v>0.6820435032403519</v>
      </c>
      <c r="L7966">
        <v>0.97639708361864641</v>
      </c>
      <c r="M7966">
        <v>0.6048842059939894</v>
      </c>
      <c r="N7966" s="44">
        <v>0.80461744938019897</v>
      </c>
      <c r="O7966" s="161"/>
      <c r="P7966" s="162"/>
      <c r="Q7966" s="162"/>
      <c r="R7966" s="163"/>
      <c r="S7966" s="161"/>
      <c r="V7966" s="163"/>
      <c r="W7966" s="164"/>
      <c r="X7966" s="164"/>
    </row>
    <row r="7967" spans="10:24" x14ac:dyDescent="0.25">
      <c r="J7967">
        <v>7964</v>
      </c>
      <c r="K7967" s="43">
        <v>0.4792939136120663</v>
      </c>
      <c r="L7967">
        <v>0.20143347504095455</v>
      </c>
      <c r="M7967">
        <v>0.8109080764864377</v>
      </c>
      <c r="N7967" s="44">
        <v>0.54145378322110949</v>
      </c>
      <c r="O7967" s="161"/>
      <c r="P7967" s="162"/>
      <c r="Q7967" s="162"/>
      <c r="R7967" s="163"/>
      <c r="S7967" s="161"/>
      <c r="V7967" s="163"/>
      <c r="W7967" s="164"/>
      <c r="X7967" s="164"/>
    </row>
    <row r="7968" spans="10:24" x14ac:dyDescent="0.25">
      <c r="J7968">
        <v>7965</v>
      </c>
      <c r="K7968" s="43">
        <v>0.38498883303909603</v>
      </c>
      <c r="L7968">
        <v>0.84554431177965006</v>
      </c>
      <c r="M7968">
        <v>0.4871840371600894</v>
      </c>
      <c r="N7968" s="44">
        <v>2.8058112482655218E-2</v>
      </c>
      <c r="O7968" s="161"/>
      <c r="P7968" s="162"/>
      <c r="Q7968" s="162"/>
      <c r="R7968" s="163"/>
      <c r="S7968" s="161"/>
      <c r="V7968" s="163"/>
      <c r="W7968" s="164"/>
      <c r="X7968" s="164"/>
    </row>
    <row r="7969" spans="10:24" x14ac:dyDescent="0.25">
      <c r="J7969">
        <v>7966</v>
      </c>
      <c r="K7969" s="43">
        <v>0.87147007229824136</v>
      </c>
      <c r="L7969">
        <v>0.79453834172576221</v>
      </c>
      <c r="M7969">
        <v>0.85326930485800812</v>
      </c>
      <c r="N7969" s="44">
        <v>0.30761322254288581</v>
      </c>
      <c r="O7969" s="161"/>
      <c r="P7969" s="162"/>
      <c r="Q7969" s="162"/>
      <c r="R7969" s="163"/>
      <c r="S7969" s="161"/>
      <c r="V7969" s="163"/>
      <c r="W7969" s="164"/>
      <c r="X7969" s="164"/>
    </row>
    <row r="7970" spans="10:24" x14ac:dyDescent="0.25">
      <c r="J7970">
        <v>7967</v>
      </c>
      <c r="K7970" s="43">
        <v>0.26253900106935879</v>
      </c>
      <c r="L7970">
        <v>0.93807748512455691</v>
      </c>
      <c r="M7970">
        <v>0.11152234517700776</v>
      </c>
      <c r="N7970" s="44">
        <v>0.78403174530521103</v>
      </c>
      <c r="O7970" s="161"/>
      <c r="P7970" s="162"/>
      <c r="Q7970" s="162"/>
      <c r="R7970" s="163"/>
      <c r="S7970" s="161"/>
      <c r="V7970" s="163"/>
      <c r="W7970" s="164"/>
      <c r="X7970" s="164"/>
    </row>
    <row r="7971" spans="10:24" x14ac:dyDescent="0.25">
      <c r="J7971">
        <v>7968</v>
      </c>
      <c r="K7971" s="43">
        <v>0.47510689267317063</v>
      </c>
      <c r="L7971">
        <v>2.378693786063546E-2</v>
      </c>
      <c r="M7971">
        <v>0.82267077563082913</v>
      </c>
      <c r="N7971" s="44">
        <v>0.29948615534827872</v>
      </c>
      <c r="O7971" s="161"/>
      <c r="P7971" s="162"/>
      <c r="Q7971" s="162"/>
      <c r="R7971" s="163"/>
      <c r="S7971" s="161"/>
      <c r="V7971" s="163"/>
      <c r="W7971" s="164"/>
      <c r="X7971" s="164"/>
    </row>
    <row r="7972" spans="10:24" x14ac:dyDescent="0.25">
      <c r="J7972">
        <v>7969</v>
      </c>
      <c r="K7972" s="43">
        <v>0.71393450647333445</v>
      </c>
      <c r="L7972">
        <v>0.94032534355932174</v>
      </c>
      <c r="M7972">
        <v>0.26805858767216972</v>
      </c>
      <c r="N7972" s="44">
        <v>0.77210647396111964</v>
      </c>
      <c r="O7972" s="161"/>
      <c r="P7972" s="162"/>
      <c r="Q7972" s="162"/>
      <c r="R7972" s="163"/>
      <c r="S7972" s="161"/>
      <c r="V7972" s="163"/>
      <c r="W7972" s="164"/>
      <c r="X7972" s="164"/>
    </row>
    <row r="7973" spans="10:24" x14ac:dyDescent="0.25">
      <c r="J7973">
        <v>7970</v>
      </c>
      <c r="K7973" s="43">
        <v>0.56241493559673006</v>
      </c>
      <c r="L7973">
        <v>0.40345070245614612</v>
      </c>
      <c r="M7973">
        <v>0.1966269778735289</v>
      </c>
      <c r="N7973" s="44">
        <v>0.94381870453091998</v>
      </c>
      <c r="O7973" s="161"/>
      <c r="P7973" s="162"/>
      <c r="Q7973" s="162"/>
      <c r="R7973" s="163"/>
      <c r="S7973" s="161"/>
      <c r="V7973" s="163"/>
      <c r="W7973" s="164"/>
      <c r="X7973" s="164"/>
    </row>
    <row r="7974" spans="10:24" x14ac:dyDescent="0.25">
      <c r="J7974">
        <v>7971</v>
      </c>
      <c r="K7974" s="43">
        <v>0.14402708552902199</v>
      </c>
      <c r="L7974">
        <v>0.65052556048849519</v>
      </c>
      <c r="M7974">
        <v>5.7565422710920577E-2</v>
      </c>
      <c r="N7974" s="44">
        <v>0.67298444758515719</v>
      </c>
      <c r="O7974" s="161"/>
      <c r="P7974" s="162"/>
      <c r="Q7974" s="162"/>
      <c r="R7974" s="163"/>
      <c r="S7974" s="161"/>
      <c r="V7974" s="163"/>
      <c r="W7974" s="164"/>
      <c r="X7974" s="164"/>
    </row>
    <row r="7975" spans="10:24" x14ac:dyDescent="0.25">
      <c r="J7975">
        <v>7972</v>
      </c>
      <c r="K7975" s="43">
        <v>0.72334992094302375</v>
      </c>
      <c r="L7975">
        <v>0.6565183977948319</v>
      </c>
      <c r="M7975">
        <v>0.81234095162197795</v>
      </c>
      <c r="N7975" s="44">
        <v>0.44184969498140492</v>
      </c>
      <c r="O7975" s="161"/>
      <c r="P7975" s="162"/>
      <c r="Q7975" s="162"/>
      <c r="R7975" s="163"/>
      <c r="S7975" s="161"/>
      <c r="V7975" s="163"/>
      <c r="W7975" s="164"/>
      <c r="X7975" s="164"/>
    </row>
    <row r="7976" spans="10:24" x14ac:dyDescent="0.25">
      <c r="J7976">
        <v>7973</v>
      </c>
      <c r="K7976" s="43">
        <v>0.42639786210007335</v>
      </c>
      <c r="L7976">
        <v>0.3734347021438581</v>
      </c>
      <c r="M7976">
        <v>0.12864960868597497</v>
      </c>
      <c r="N7976" s="44">
        <v>0.95195060750477012</v>
      </c>
      <c r="O7976" s="161"/>
      <c r="P7976" s="162"/>
      <c r="Q7976" s="162"/>
      <c r="R7976" s="163"/>
      <c r="S7976" s="161"/>
      <c r="V7976" s="163"/>
      <c r="W7976" s="164"/>
      <c r="X7976" s="164"/>
    </row>
    <row r="7977" spans="10:24" x14ac:dyDescent="0.25">
      <c r="J7977">
        <v>7974</v>
      </c>
      <c r="K7977" s="43">
        <v>5.4451078214197257E-2</v>
      </c>
      <c r="L7977">
        <v>0.85372730411850795</v>
      </c>
      <c r="M7977">
        <v>0.93510829087934233</v>
      </c>
      <c r="N7977" s="44">
        <v>0.3532222121285965</v>
      </c>
      <c r="O7977" s="161"/>
      <c r="P7977" s="162"/>
      <c r="Q7977" s="162"/>
      <c r="R7977" s="163"/>
      <c r="S7977" s="161"/>
      <c r="V7977" s="163"/>
      <c r="W7977" s="164"/>
      <c r="X7977" s="164"/>
    </row>
    <row r="7978" spans="10:24" x14ac:dyDescent="0.25">
      <c r="J7978">
        <v>7975</v>
      </c>
      <c r="K7978" s="43">
        <v>3.0516710730696839E-2</v>
      </c>
      <c r="L7978">
        <v>0.68159960849206203</v>
      </c>
      <c r="M7978">
        <v>0.38479298587125665</v>
      </c>
      <c r="N7978" s="44">
        <v>0.81846537326453395</v>
      </c>
      <c r="O7978" s="161"/>
      <c r="P7978" s="162"/>
      <c r="Q7978" s="162"/>
      <c r="R7978" s="163"/>
      <c r="S7978" s="161"/>
      <c r="V7978" s="163"/>
      <c r="W7978" s="164"/>
      <c r="X7978" s="164"/>
    </row>
    <row r="7979" spans="10:24" x14ac:dyDescent="0.25">
      <c r="J7979">
        <v>7976</v>
      </c>
      <c r="K7979" s="43">
        <v>0.13445111043652003</v>
      </c>
      <c r="L7979">
        <v>0.40358238919234102</v>
      </c>
      <c r="M7979">
        <v>0.96818809368788306</v>
      </c>
      <c r="N7979" s="44">
        <v>7.2628730277621623E-2</v>
      </c>
      <c r="O7979" s="161"/>
      <c r="P7979" s="162"/>
      <c r="Q7979" s="162"/>
      <c r="R7979" s="163"/>
      <c r="S7979" s="161"/>
      <c r="V7979" s="163"/>
      <c r="W7979" s="164"/>
      <c r="X7979" s="164"/>
    </row>
    <row r="7980" spans="10:24" x14ac:dyDescent="0.25">
      <c r="J7980">
        <v>7977</v>
      </c>
      <c r="K7980" s="43">
        <v>0.29786634588360306</v>
      </c>
      <c r="L7980">
        <v>0.63770999323528199</v>
      </c>
      <c r="M7980">
        <v>0.29781622602501812</v>
      </c>
      <c r="N7980" s="44">
        <v>0.11376779970527706</v>
      </c>
      <c r="O7980" s="161"/>
      <c r="P7980" s="162"/>
      <c r="Q7980" s="162"/>
      <c r="R7980" s="163"/>
      <c r="S7980" s="161"/>
      <c r="V7980" s="163"/>
      <c r="W7980" s="164"/>
      <c r="X7980" s="164"/>
    </row>
    <row r="7981" spans="10:24" x14ac:dyDescent="0.25">
      <c r="J7981">
        <v>7978</v>
      </c>
      <c r="K7981" s="43">
        <v>8.555799619188964E-2</v>
      </c>
      <c r="L7981">
        <v>0.18575080912980879</v>
      </c>
      <c r="M7981">
        <v>0.13539604261464033</v>
      </c>
      <c r="N7981" s="44">
        <v>5.3846850888625286E-2</v>
      </c>
      <c r="O7981" s="161"/>
      <c r="P7981" s="162"/>
      <c r="Q7981" s="162"/>
      <c r="R7981" s="163"/>
      <c r="S7981" s="161"/>
      <c r="V7981" s="163"/>
      <c r="W7981" s="164"/>
      <c r="X7981" s="164"/>
    </row>
    <row r="7982" spans="10:24" x14ac:dyDescent="0.25">
      <c r="J7982">
        <v>7979</v>
      </c>
      <c r="K7982" s="43">
        <v>0.82495588795696251</v>
      </c>
      <c r="L7982">
        <v>0.53007484483681999</v>
      </c>
      <c r="M7982">
        <v>0.37404295425782774</v>
      </c>
      <c r="N7982" s="44">
        <v>0.3331931752525672</v>
      </c>
      <c r="O7982" s="161"/>
      <c r="P7982" s="162"/>
      <c r="Q7982" s="162"/>
      <c r="R7982" s="163"/>
      <c r="S7982" s="161"/>
      <c r="V7982" s="163"/>
      <c r="W7982" s="164"/>
      <c r="X7982" s="164"/>
    </row>
    <row r="7983" spans="10:24" x14ac:dyDescent="0.25">
      <c r="J7983">
        <v>7980</v>
      </c>
      <c r="K7983" s="43">
        <v>0.53556564167871124</v>
      </c>
      <c r="L7983">
        <v>0.75180565825390866</v>
      </c>
      <c r="M7983">
        <v>0.76238461019705461</v>
      </c>
      <c r="N7983" s="44">
        <v>0.72680785080845201</v>
      </c>
      <c r="O7983" s="161"/>
      <c r="P7983" s="162"/>
      <c r="Q7983" s="162"/>
      <c r="R7983" s="163"/>
      <c r="S7983" s="161"/>
      <c r="V7983" s="163"/>
      <c r="W7983" s="164"/>
      <c r="X7983" s="164"/>
    </row>
    <row r="7984" spans="10:24" x14ac:dyDescent="0.25">
      <c r="J7984">
        <v>7981</v>
      </c>
      <c r="K7984" s="43">
        <v>0.23034989787106563</v>
      </c>
      <c r="L7984">
        <v>0.39808280957044695</v>
      </c>
      <c r="M7984">
        <v>0.64398819466896073</v>
      </c>
      <c r="N7984" s="44">
        <v>0.30701520497284807</v>
      </c>
      <c r="O7984" s="161"/>
      <c r="P7984" s="162"/>
      <c r="Q7984" s="162"/>
      <c r="R7984" s="163"/>
      <c r="S7984" s="161"/>
      <c r="V7984" s="163"/>
      <c r="W7984" s="164"/>
      <c r="X7984" s="164"/>
    </row>
    <row r="7985" spans="10:24" x14ac:dyDescent="0.25">
      <c r="J7985">
        <v>7982</v>
      </c>
      <c r="K7985" s="43">
        <v>0.25592895135434723</v>
      </c>
      <c r="L7985">
        <v>0.63187881303041116</v>
      </c>
      <c r="M7985">
        <v>0.29869531195094701</v>
      </c>
      <c r="N7985" s="44">
        <v>0.945455805910839</v>
      </c>
      <c r="O7985" s="161"/>
      <c r="P7985" s="162"/>
      <c r="Q7985" s="162"/>
      <c r="R7985" s="163"/>
      <c r="S7985" s="161"/>
      <c r="V7985" s="163"/>
      <c r="W7985" s="164"/>
      <c r="X7985" s="164"/>
    </row>
    <row r="7986" spans="10:24" x14ac:dyDescent="0.25">
      <c r="J7986">
        <v>7983</v>
      </c>
      <c r="K7986" s="43">
        <v>0.71910707195590717</v>
      </c>
      <c r="L7986">
        <v>0.14674980850954389</v>
      </c>
      <c r="M7986">
        <v>0.85262596858773243</v>
      </c>
      <c r="N7986" s="44">
        <v>0.59648664910915572</v>
      </c>
      <c r="O7986" s="161"/>
      <c r="P7986" s="162"/>
      <c r="Q7986" s="162"/>
      <c r="R7986" s="163"/>
      <c r="S7986" s="161"/>
      <c r="V7986" s="163"/>
      <c r="W7986" s="164"/>
      <c r="X7986" s="164"/>
    </row>
    <row r="7987" spans="10:24" x14ac:dyDescent="0.25">
      <c r="J7987">
        <v>7984</v>
      </c>
      <c r="K7987" s="43">
        <v>0.20066271988287632</v>
      </c>
      <c r="L7987">
        <v>0.37257424804841144</v>
      </c>
      <c r="M7987">
        <v>0.62918606175552449</v>
      </c>
      <c r="N7987" s="44">
        <v>0.82218143526314813</v>
      </c>
      <c r="O7987" s="161"/>
      <c r="P7987" s="162"/>
      <c r="Q7987" s="162"/>
      <c r="R7987" s="163"/>
      <c r="S7987" s="161"/>
      <c r="V7987" s="163"/>
      <c r="W7987" s="164"/>
      <c r="X7987" s="164"/>
    </row>
    <row r="7988" spans="10:24" x14ac:dyDescent="0.25">
      <c r="J7988">
        <v>7985</v>
      </c>
      <c r="K7988" s="43">
        <v>0.47441307371829988</v>
      </c>
      <c r="L7988">
        <v>0.13283185469351189</v>
      </c>
      <c r="M7988">
        <v>0.34732599161871669</v>
      </c>
      <c r="N7988" s="44">
        <v>0.24265971936891284</v>
      </c>
      <c r="O7988" s="161"/>
      <c r="P7988" s="162"/>
      <c r="Q7988" s="162"/>
      <c r="R7988" s="163"/>
      <c r="S7988" s="161"/>
      <c r="V7988" s="163"/>
      <c r="W7988" s="164"/>
      <c r="X7988" s="164"/>
    </row>
    <row r="7989" spans="10:24" x14ac:dyDescent="0.25">
      <c r="J7989">
        <v>7986</v>
      </c>
      <c r="K7989" s="43">
        <v>0.71221345360226584</v>
      </c>
      <c r="L7989">
        <v>0.48432400129627884</v>
      </c>
      <c r="M7989">
        <v>0.15684576136101491</v>
      </c>
      <c r="N7989" s="44">
        <v>0.11849052057317433</v>
      </c>
      <c r="O7989" s="161"/>
      <c r="P7989" s="162"/>
      <c r="Q7989" s="162"/>
      <c r="R7989" s="163"/>
      <c r="S7989" s="161"/>
      <c r="V7989" s="163"/>
      <c r="W7989" s="164"/>
      <c r="X7989" s="164"/>
    </row>
    <row r="7990" spans="10:24" x14ac:dyDescent="0.25">
      <c r="J7990">
        <v>7987</v>
      </c>
      <c r="K7990" s="43">
        <v>0.30038555887874696</v>
      </c>
      <c r="L7990">
        <v>3.9059931433802819E-2</v>
      </c>
      <c r="M7990">
        <v>0.40572177286631794</v>
      </c>
      <c r="N7990" s="44">
        <v>0.59791932811705173</v>
      </c>
      <c r="O7990" s="161"/>
      <c r="P7990" s="162"/>
      <c r="Q7990" s="162"/>
      <c r="R7990" s="163"/>
      <c r="S7990" s="161"/>
      <c r="V7990" s="163"/>
      <c r="W7990" s="164"/>
      <c r="X7990" s="164"/>
    </row>
    <row r="7991" spans="10:24" x14ac:dyDescent="0.25">
      <c r="J7991">
        <v>7988</v>
      </c>
      <c r="K7991" s="43">
        <v>0.64056235144482876</v>
      </c>
      <c r="L7991">
        <v>2.6753007706159626E-2</v>
      </c>
      <c r="M7991">
        <v>0.11428551858500291</v>
      </c>
      <c r="N7991" s="44">
        <v>0.76302050167971003</v>
      </c>
      <c r="O7991" s="161"/>
      <c r="P7991" s="162"/>
      <c r="Q7991" s="162"/>
      <c r="R7991" s="163"/>
      <c r="S7991" s="161"/>
      <c r="V7991" s="163"/>
      <c r="W7991" s="164"/>
      <c r="X7991" s="164"/>
    </row>
    <row r="7992" spans="10:24" x14ac:dyDescent="0.25">
      <c r="J7992">
        <v>7989</v>
      </c>
      <c r="K7992" s="43">
        <v>0.98411217324920042</v>
      </c>
      <c r="L7992">
        <v>0.91970356197165204</v>
      </c>
      <c r="M7992">
        <v>0.63510830538506369</v>
      </c>
      <c r="N7992" s="44">
        <v>0.51906128497225035</v>
      </c>
      <c r="O7992" s="161"/>
      <c r="P7992" s="162"/>
      <c r="Q7992" s="162"/>
      <c r="R7992" s="163"/>
      <c r="S7992" s="161"/>
      <c r="V7992" s="163"/>
      <c r="W7992" s="164"/>
      <c r="X7992" s="164"/>
    </row>
    <row r="7993" spans="10:24" x14ac:dyDescent="0.25">
      <c r="J7993">
        <v>7990</v>
      </c>
      <c r="K7993" s="43">
        <v>0.44372521146388566</v>
      </c>
      <c r="L7993">
        <v>0.99580317897596393</v>
      </c>
      <c r="M7993">
        <v>0.38726953805990039</v>
      </c>
      <c r="N7993" s="44">
        <v>0.34905330226586329</v>
      </c>
      <c r="O7993" s="161"/>
      <c r="P7993" s="162"/>
      <c r="Q7993" s="162"/>
      <c r="R7993" s="163"/>
      <c r="S7993" s="161"/>
      <c r="V7993" s="163"/>
      <c r="W7993" s="164"/>
      <c r="X7993" s="164"/>
    </row>
    <row r="7994" spans="10:24" x14ac:dyDescent="0.25">
      <c r="J7994">
        <v>7991</v>
      </c>
      <c r="K7994" s="43">
        <v>8.5198726650050571E-2</v>
      </c>
      <c r="L7994">
        <v>0.75185329752261587</v>
      </c>
      <c r="M7994">
        <v>0.53398926569498784</v>
      </c>
      <c r="N7994" s="44">
        <v>0.78293292590451236</v>
      </c>
      <c r="O7994" s="161"/>
      <c r="P7994" s="162"/>
      <c r="Q7994" s="162"/>
      <c r="R7994" s="163"/>
      <c r="S7994" s="161"/>
      <c r="V7994" s="163"/>
      <c r="W7994" s="164"/>
      <c r="X7994" s="164"/>
    </row>
    <row r="7995" spans="10:24" x14ac:dyDescent="0.25">
      <c r="J7995">
        <v>7992</v>
      </c>
      <c r="K7995" s="43">
        <v>7.7777251373733147E-2</v>
      </c>
      <c r="L7995">
        <v>0.581026692278517</v>
      </c>
      <c r="M7995">
        <v>0.55649156825556301</v>
      </c>
      <c r="N7995" s="44">
        <v>0.77222945232471685</v>
      </c>
      <c r="O7995" s="161"/>
      <c r="P7995" s="162"/>
      <c r="Q7995" s="162"/>
      <c r="R7995" s="163"/>
      <c r="S7995" s="161"/>
      <c r="V7995" s="163"/>
      <c r="W7995" s="164"/>
      <c r="X7995" s="164"/>
    </row>
    <row r="7996" spans="10:24" x14ac:dyDescent="0.25">
      <c r="J7996">
        <v>7993</v>
      </c>
      <c r="K7996" s="43">
        <v>0.78117487785462614</v>
      </c>
      <c r="L7996">
        <v>0.51585152250070587</v>
      </c>
      <c r="M7996">
        <v>0.99851719406535144</v>
      </c>
      <c r="N7996" s="44">
        <v>0.65877605095576863</v>
      </c>
      <c r="O7996" s="161"/>
      <c r="P7996" s="162"/>
      <c r="Q7996" s="162"/>
      <c r="R7996" s="163"/>
      <c r="S7996" s="161"/>
      <c r="V7996" s="163"/>
      <c r="W7996" s="164"/>
      <c r="X7996" s="164"/>
    </row>
    <row r="7997" spans="10:24" x14ac:dyDescent="0.25">
      <c r="J7997">
        <v>7994</v>
      </c>
      <c r="K7997" s="43">
        <v>2.4374539887616065E-2</v>
      </c>
      <c r="L7997">
        <v>0.34303900543185006</v>
      </c>
      <c r="M7997">
        <v>0.79163527686642488</v>
      </c>
      <c r="N7997" s="44">
        <v>0.64566940073187773</v>
      </c>
      <c r="O7997" s="161"/>
      <c r="P7997" s="162"/>
      <c r="Q7997" s="162"/>
      <c r="R7997" s="163"/>
      <c r="S7997" s="161"/>
      <c r="V7997" s="163"/>
      <c r="W7997" s="164"/>
      <c r="X7997" s="164"/>
    </row>
    <row r="7998" spans="10:24" x14ac:dyDescent="0.25">
      <c r="J7998">
        <v>7995</v>
      </c>
      <c r="K7998" s="43">
        <v>0.17654374137565743</v>
      </c>
      <c r="L7998">
        <v>3.9292949583104586E-2</v>
      </c>
      <c r="M7998">
        <v>1.9127870199712516E-2</v>
      </c>
      <c r="N7998" s="44">
        <v>0.41027442680427273</v>
      </c>
      <c r="O7998" s="161"/>
      <c r="P7998" s="162"/>
      <c r="Q7998" s="162"/>
      <c r="R7998" s="163"/>
      <c r="S7998" s="161"/>
      <c r="V7998" s="163"/>
      <c r="W7998" s="164"/>
      <c r="X7998" s="164"/>
    </row>
    <row r="7999" spans="10:24" x14ac:dyDescent="0.25">
      <c r="J7999">
        <v>7996</v>
      </c>
      <c r="K7999" s="43">
        <v>0.84063968257680766</v>
      </c>
      <c r="L7999">
        <v>0.19336304003818006</v>
      </c>
      <c r="M7999">
        <v>0.43265653585283448</v>
      </c>
      <c r="N7999" s="44">
        <v>0.81428800453119321</v>
      </c>
      <c r="O7999" s="161"/>
      <c r="P7999" s="162"/>
      <c r="Q7999" s="162"/>
      <c r="R7999" s="163"/>
      <c r="S7999" s="161"/>
      <c r="V7999" s="163"/>
      <c r="W7999" s="164"/>
      <c r="X7999" s="164"/>
    </row>
    <row r="8000" spans="10:24" x14ac:dyDescent="0.25">
      <c r="J8000">
        <v>7997</v>
      </c>
      <c r="K8000" s="43">
        <v>0.20717941203285128</v>
      </c>
      <c r="L8000">
        <v>0.49792099643296428</v>
      </c>
      <c r="M8000">
        <v>0.11425419891719735</v>
      </c>
      <c r="N8000" s="44">
        <v>0.5374615333905296</v>
      </c>
      <c r="O8000" s="161"/>
      <c r="P8000" s="162"/>
      <c r="Q8000" s="162"/>
      <c r="R8000" s="163"/>
      <c r="S8000" s="161"/>
      <c r="V8000" s="163"/>
      <c r="W8000" s="164"/>
      <c r="X8000" s="164"/>
    </row>
    <row r="8001" spans="10:24" x14ac:dyDescent="0.25">
      <c r="J8001">
        <v>7998</v>
      </c>
      <c r="K8001" s="43">
        <v>0.78034628276782503</v>
      </c>
      <c r="L8001">
        <v>0.91558445703752533</v>
      </c>
      <c r="M8001">
        <v>0.77217324369690843</v>
      </c>
      <c r="N8001" s="44">
        <v>0.68204111358034458</v>
      </c>
      <c r="O8001" s="161"/>
      <c r="P8001" s="162"/>
      <c r="Q8001" s="162"/>
      <c r="R8001" s="163"/>
      <c r="S8001" s="161"/>
      <c r="V8001" s="163"/>
      <c r="W8001" s="164"/>
      <c r="X8001" s="164"/>
    </row>
    <row r="8002" spans="10:24" x14ac:dyDescent="0.25">
      <c r="J8002">
        <v>7999</v>
      </c>
      <c r="K8002" s="43">
        <v>0.50715217889999764</v>
      </c>
      <c r="L8002">
        <v>0.73792874431379052</v>
      </c>
      <c r="M8002">
        <v>0.75785966217786283</v>
      </c>
      <c r="N8002" s="44">
        <v>6.9018627917304398E-2</v>
      </c>
      <c r="O8002" s="161"/>
      <c r="P8002" s="162"/>
      <c r="Q8002" s="162"/>
      <c r="R8002" s="163"/>
      <c r="S8002" s="161"/>
      <c r="V8002" s="163"/>
      <c r="W8002" s="164"/>
      <c r="X8002" s="164"/>
    </row>
    <row r="8003" spans="10:24" x14ac:dyDescent="0.25">
      <c r="J8003">
        <v>8000</v>
      </c>
      <c r="K8003" s="43">
        <v>0.74045838005353271</v>
      </c>
      <c r="L8003">
        <v>0.53366880090872537</v>
      </c>
      <c r="M8003">
        <v>0.76235285005679509</v>
      </c>
      <c r="N8003" s="44">
        <v>0.42014471039322665</v>
      </c>
      <c r="O8003" s="161"/>
      <c r="P8003" s="162"/>
      <c r="Q8003" s="162"/>
      <c r="R8003" s="163"/>
      <c r="S8003" s="161"/>
      <c r="V8003" s="163"/>
      <c r="W8003" s="164"/>
      <c r="X8003" s="164"/>
    </row>
    <row r="8004" spans="10:24" x14ac:dyDescent="0.25">
      <c r="J8004">
        <v>8001</v>
      </c>
      <c r="K8004" s="43">
        <v>0.63246592345119523</v>
      </c>
      <c r="L8004">
        <v>5.4336475348892299E-2</v>
      </c>
      <c r="M8004">
        <v>0.42836594056591548</v>
      </c>
      <c r="N8004" s="44">
        <v>0.1915344641270722</v>
      </c>
      <c r="O8004" s="161"/>
      <c r="P8004" s="162"/>
      <c r="Q8004" s="162"/>
      <c r="R8004" s="163"/>
      <c r="S8004" s="161"/>
      <c r="V8004" s="163"/>
      <c r="W8004" s="164"/>
      <c r="X8004" s="164"/>
    </row>
    <row r="8005" spans="10:24" x14ac:dyDescent="0.25">
      <c r="J8005">
        <v>8002</v>
      </c>
      <c r="K8005" s="43">
        <v>0.46681526404353024</v>
      </c>
      <c r="L8005">
        <v>0.58637656209192313</v>
      </c>
      <c r="M8005">
        <v>0.74306302029276106</v>
      </c>
      <c r="N8005" s="44">
        <v>0.98162316064395883</v>
      </c>
      <c r="O8005" s="161"/>
      <c r="P8005" s="162"/>
      <c r="Q8005" s="162"/>
      <c r="R8005" s="163"/>
      <c r="S8005" s="161"/>
      <c r="V8005" s="163"/>
      <c r="W8005" s="164"/>
      <c r="X8005" s="164"/>
    </row>
    <row r="8006" spans="10:24" x14ac:dyDescent="0.25">
      <c r="J8006">
        <v>8003</v>
      </c>
      <c r="K8006" s="43">
        <v>0.33808773776018031</v>
      </c>
      <c r="L8006">
        <v>0.43689795144202126</v>
      </c>
      <c r="M8006">
        <v>0.1995191497121015</v>
      </c>
      <c r="N8006" s="44">
        <v>0.39815940391396654</v>
      </c>
      <c r="O8006" s="161"/>
      <c r="P8006" s="162"/>
      <c r="Q8006" s="162"/>
      <c r="R8006" s="163"/>
      <c r="S8006" s="161"/>
      <c r="V8006" s="163"/>
      <c r="W8006" s="164"/>
      <c r="X8006" s="164"/>
    </row>
    <row r="8007" spans="10:24" x14ac:dyDescent="0.25">
      <c r="J8007">
        <v>8004</v>
      </c>
      <c r="K8007" s="43">
        <v>0.11667376817754282</v>
      </c>
      <c r="L8007">
        <v>0.76257848482631996</v>
      </c>
      <c r="M8007">
        <v>7.8588745079208766E-2</v>
      </c>
      <c r="N8007" s="44">
        <v>0.2302947343751679</v>
      </c>
      <c r="O8007" s="161"/>
      <c r="P8007" s="162"/>
      <c r="Q8007" s="162"/>
      <c r="R8007" s="163"/>
      <c r="S8007" s="161"/>
      <c r="V8007" s="163"/>
      <c r="W8007" s="164"/>
      <c r="X8007" s="164"/>
    </row>
    <row r="8008" spans="10:24" x14ac:dyDescent="0.25">
      <c r="J8008">
        <v>8005</v>
      </c>
      <c r="K8008" s="43">
        <v>0.36418864683642649</v>
      </c>
      <c r="L8008">
        <v>0.17500674918730508</v>
      </c>
      <c r="M8008">
        <v>0.37910379606644384</v>
      </c>
      <c r="N8008" s="44">
        <v>0.85335848655914837</v>
      </c>
      <c r="O8008" s="161"/>
      <c r="P8008" s="162"/>
      <c r="Q8008" s="162"/>
      <c r="R8008" s="163"/>
      <c r="S8008" s="161"/>
      <c r="V8008" s="163"/>
      <c r="W8008" s="164"/>
      <c r="X8008" s="164"/>
    </row>
    <row r="8009" spans="10:24" x14ac:dyDescent="0.25">
      <c r="J8009">
        <v>8006</v>
      </c>
      <c r="K8009" s="43">
        <v>0.9285901731223708</v>
      </c>
      <c r="L8009">
        <v>0.22410604742632279</v>
      </c>
      <c r="M8009">
        <v>0.92966705859239307</v>
      </c>
      <c r="N8009" s="44">
        <v>0.6582012345484064</v>
      </c>
      <c r="O8009" s="161"/>
      <c r="P8009" s="162"/>
      <c r="Q8009" s="162"/>
      <c r="R8009" s="163"/>
      <c r="S8009" s="161"/>
      <c r="V8009" s="163"/>
      <c r="W8009" s="164"/>
      <c r="X8009" s="164"/>
    </row>
    <row r="8010" spans="10:24" x14ac:dyDescent="0.25">
      <c r="J8010">
        <v>8007</v>
      </c>
      <c r="K8010" s="43">
        <v>0.34422708636887156</v>
      </c>
      <c r="L8010">
        <v>0.67358898010377433</v>
      </c>
      <c r="M8010">
        <v>0.92387099855989252</v>
      </c>
      <c r="N8010" s="44">
        <v>0.70078892015274064</v>
      </c>
      <c r="O8010" s="161"/>
      <c r="P8010" s="162"/>
      <c r="Q8010" s="162"/>
      <c r="R8010" s="163"/>
      <c r="S8010" s="161"/>
      <c r="V8010" s="163"/>
      <c r="W8010" s="164"/>
      <c r="X8010" s="164"/>
    </row>
    <row r="8011" spans="10:24" x14ac:dyDescent="0.25">
      <c r="J8011">
        <v>8008</v>
      </c>
      <c r="K8011" s="43">
        <v>0.18021200665651615</v>
      </c>
      <c r="L8011">
        <v>1.7575145189767327E-2</v>
      </c>
      <c r="M8011">
        <v>0.89997848198633212</v>
      </c>
      <c r="N8011" s="44">
        <v>0.303292103073453</v>
      </c>
      <c r="O8011" s="161"/>
      <c r="P8011" s="162"/>
      <c r="Q8011" s="162"/>
      <c r="R8011" s="163"/>
      <c r="S8011" s="161"/>
      <c r="V8011" s="163"/>
      <c r="W8011" s="164"/>
      <c r="X8011" s="164"/>
    </row>
    <row r="8012" spans="10:24" x14ac:dyDescent="0.25">
      <c r="J8012">
        <v>8009</v>
      </c>
      <c r="K8012" s="43">
        <v>0.4030099812494865</v>
      </c>
      <c r="L8012">
        <v>0.12660095904017676</v>
      </c>
      <c r="M8012">
        <v>5.1544926843810623E-2</v>
      </c>
      <c r="N8012" s="44">
        <v>0.88041528334285624</v>
      </c>
      <c r="O8012" s="161"/>
      <c r="P8012" s="162"/>
      <c r="Q8012" s="162"/>
      <c r="R8012" s="163"/>
      <c r="S8012" s="161"/>
      <c r="V8012" s="163"/>
      <c r="W8012" s="164"/>
      <c r="X8012" s="164"/>
    </row>
    <row r="8013" spans="10:24" x14ac:dyDescent="0.25">
      <c r="J8013">
        <v>8010</v>
      </c>
      <c r="K8013" s="43">
        <v>0.77706427535077638</v>
      </c>
      <c r="L8013">
        <v>0.40296866436099177</v>
      </c>
      <c r="M8013">
        <v>0.7168153155001038</v>
      </c>
      <c r="N8013" s="44">
        <v>0.40283625164126569</v>
      </c>
      <c r="O8013" s="161"/>
      <c r="P8013" s="162"/>
      <c r="Q8013" s="162"/>
      <c r="R8013" s="163"/>
      <c r="S8013" s="161"/>
      <c r="V8013" s="163"/>
      <c r="W8013" s="164"/>
      <c r="X8013" s="164"/>
    </row>
    <row r="8014" spans="10:24" x14ac:dyDescent="0.25">
      <c r="J8014">
        <v>8011</v>
      </c>
      <c r="K8014" s="43">
        <v>0.16930489373290936</v>
      </c>
      <c r="L8014">
        <v>0.49133018417988206</v>
      </c>
      <c r="M8014">
        <v>0.23106611485763895</v>
      </c>
      <c r="N8014" s="44">
        <v>4.5488739939167133E-2</v>
      </c>
      <c r="O8014" s="161"/>
      <c r="P8014" s="162"/>
      <c r="Q8014" s="162"/>
      <c r="R8014" s="163"/>
      <c r="S8014" s="161"/>
      <c r="V8014" s="163"/>
      <c r="W8014" s="164"/>
      <c r="X8014" s="164"/>
    </row>
    <row r="8015" spans="10:24" x14ac:dyDescent="0.25">
      <c r="J8015">
        <v>8012</v>
      </c>
      <c r="K8015" s="43">
        <v>0.8476662772104212</v>
      </c>
      <c r="L8015">
        <v>0.31744047836328582</v>
      </c>
      <c r="M8015">
        <v>0.92798498416857345</v>
      </c>
      <c r="N8015" s="44">
        <v>0.36975937263228453</v>
      </c>
      <c r="O8015" s="161"/>
      <c r="P8015" s="162"/>
      <c r="Q8015" s="162"/>
      <c r="R8015" s="163"/>
      <c r="S8015" s="161"/>
      <c r="V8015" s="163"/>
      <c r="W8015" s="164"/>
      <c r="X8015" s="164"/>
    </row>
    <row r="8016" spans="10:24" x14ac:dyDescent="0.25">
      <c r="J8016">
        <v>8013</v>
      </c>
      <c r="K8016" s="43">
        <v>0.79504138273909508</v>
      </c>
      <c r="L8016">
        <v>0.87800357316794586</v>
      </c>
      <c r="M8016">
        <v>0.77954210611559305</v>
      </c>
      <c r="N8016" s="44">
        <v>0.25122605368615136</v>
      </c>
      <c r="O8016" s="161"/>
      <c r="P8016" s="162"/>
      <c r="Q8016" s="162"/>
      <c r="R8016" s="163"/>
      <c r="S8016" s="161"/>
      <c r="V8016" s="163"/>
      <c r="W8016" s="164"/>
      <c r="X8016" s="164"/>
    </row>
    <row r="8017" spans="10:24" x14ac:dyDescent="0.25">
      <c r="J8017">
        <v>8014</v>
      </c>
      <c r="K8017" s="43">
        <v>0.19684341462831068</v>
      </c>
      <c r="L8017">
        <v>0.87956762596665294</v>
      </c>
      <c r="M8017">
        <v>0.64229337916386531</v>
      </c>
      <c r="N8017" s="44">
        <v>3.6757953273022892E-2</v>
      </c>
      <c r="O8017" s="161"/>
      <c r="P8017" s="162"/>
      <c r="Q8017" s="162"/>
      <c r="R8017" s="163"/>
      <c r="S8017" s="161"/>
      <c r="V8017" s="163"/>
      <c r="W8017" s="164"/>
      <c r="X8017" s="164"/>
    </row>
    <row r="8018" spans="10:24" x14ac:dyDescent="0.25">
      <c r="J8018">
        <v>8015</v>
      </c>
      <c r="K8018" s="43">
        <v>0.71179334385087711</v>
      </c>
      <c r="L8018">
        <v>0.7346350423240362</v>
      </c>
      <c r="M8018">
        <v>0.53876196568724466</v>
      </c>
      <c r="N8018" s="44">
        <v>0.57855233416005503</v>
      </c>
      <c r="O8018" s="161"/>
      <c r="P8018" s="162"/>
      <c r="Q8018" s="162"/>
      <c r="R8018" s="163"/>
      <c r="S8018" s="161"/>
      <c r="V8018" s="163"/>
      <c r="W8018" s="164"/>
      <c r="X8018" s="164"/>
    </row>
    <row r="8019" spans="10:24" x14ac:dyDescent="0.25">
      <c r="J8019">
        <v>8016</v>
      </c>
      <c r="K8019" s="43">
        <v>0.53687692460781977</v>
      </c>
      <c r="L8019">
        <v>0.98133294918719771</v>
      </c>
      <c r="M8019">
        <v>0.44384979153415038</v>
      </c>
      <c r="N8019" s="44">
        <v>0.7268082138044869</v>
      </c>
      <c r="O8019" s="161"/>
      <c r="P8019" s="162"/>
      <c r="Q8019" s="162"/>
      <c r="R8019" s="163"/>
      <c r="S8019" s="161"/>
      <c r="V8019" s="163"/>
      <c r="W8019" s="164"/>
      <c r="X8019" s="164"/>
    </row>
    <row r="8020" spans="10:24" x14ac:dyDescent="0.25">
      <c r="J8020">
        <v>8017</v>
      </c>
      <c r="K8020" s="43">
        <v>0.42602643440289378</v>
      </c>
      <c r="L8020">
        <v>0.83140005341168521</v>
      </c>
      <c r="M8020">
        <v>8.5383106358116412E-2</v>
      </c>
      <c r="N8020" s="44">
        <v>0.13641880783030003</v>
      </c>
      <c r="O8020" s="161"/>
      <c r="P8020" s="162"/>
      <c r="Q8020" s="162"/>
      <c r="R8020" s="163"/>
      <c r="S8020" s="161"/>
      <c r="V8020" s="163"/>
      <c r="W8020" s="164"/>
      <c r="X8020" s="164"/>
    </row>
    <row r="8021" spans="10:24" x14ac:dyDescent="0.25">
      <c r="J8021">
        <v>8018</v>
      </c>
      <c r="K8021" s="43">
        <v>0.18272148841976155</v>
      </c>
      <c r="L8021">
        <v>0.29301483459504118</v>
      </c>
      <c r="M8021">
        <v>0.31038686301315288</v>
      </c>
      <c r="N8021" s="44">
        <v>0.62883826825885791</v>
      </c>
      <c r="O8021" s="161"/>
      <c r="P8021" s="162"/>
      <c r="Q8021" s="162"/>
      <c r="R8021" s="163"/>
      <c r="S8021" s="161"/>
      <c r="V8021" s="163"/>
      <c r="W8021" s="164"/>
      <c r="X8021" s="164"/>
    </row>
    <row r="8022" spans="10:24" x14ac:dyDescent="0.25">
      <c r="J8022">
        <v>8019</v>
      </c>
      <c r="K8022" s="43">
        <v>7.3403785074791617E-2</v>
      </c>
      <c r="L8022">
        <v>9.9451680782360663E-2</v>
      </c>
      <c r="M8022">
        <v>0.80891983270833245</v>
      </c>
      <c r="N8022" s="44">
        <v>0.29024228070329883</v>
      </c>
      <c r="O8022" s="161"/>
      <c r="P8022" s="162"/>
      <c r="Q8022" s="162"/>
      <c r="R8022" s="163"/>
      <c r="S8022" s="161"/>
      <c r="V8022" s="163"/>
      <c r="W8022" s="164"/>
      <c r="X8022" s="164"/>
    </row>
    <row r="8023" spans="10:24" x14ac:dyDescent="0.25">
      <c r="J8023">
        <v>8020</v>
      </c>
      <c r="K8023" s="43">
        <v>0.96425570148597295</v>
      </c>
      <c r="L8023">
        <v>0.57395229713948781</v>
      </c>
      <c r="M8023">
        <v>5.1797567330350014E-2</v>
      </c>
      <c r="N8023" s="44">
        <v>0.39153222471953852</v>
      </c>
      <c r="O8023" s="161"/>
      <c r="P8023" s="162"/>
      <c r="Q8023" s="162"/>
      <c r="R8023" s="163"/>
      <c r="S8023" s="161"/>
      <c r="V8023" s="163"/>
      <c r="W8023" s="164"/>
      <c r="X8023" s="164"/>
    </row>
    <row r="8024" spans="10:24" x14ac:dyDescent="0.25">
      <c r="J8024">
        <v>8021</v>
      </c>
      <c r="K8024" s="43">
        <v>0.95708976533972234</v>
      </c>
      <c r="L8024">
        <v>0.68908407251682824</v>
      </c>
      <c r="M8024">
        <v>0.15679546384637699</v>
      </c>
      <c r="N8024" s="44">
        <v>0.82080523759805279</v>
      </c>
      <c r="O8024" s="161"/>
      <c r="P8024" s="162"/>
      <c r="Q8024" s="162"/>
      <c r="R8024" s="163"/>
      <c r="S8024" s="161"/>
      <c r="V8024" s="163"/>
      <c r="W8024" s="164"/>
      <c r="X8024" s="164"/>
    </row>
    <row r="8025" spans="10:24" x14ac:dyDescent="0.25">
      <c r="J8025">
        <v>8022</v>
      </c>
      <c r="K8025" s="43">
        <v>0.38525493927473886</v>
      </c>
      <c r="L8025">
        <v>0.47353926539827462</v>
      </c>
      <c r="M8025">
        <v>0.64117937445125495</v>
      </c>
      <c r="N8025" s="44">
        <v>0.79497959997536138</v>
      </c>
      <c r="O8025" s="161"/>
      <c r="P8025" s="162"/>
      <c r="Q8025" s="162"/>
      <c r="R8025" s="163"/>
      <c r="S8025" s="161"/>
      <c r="V8025" s="163"/>
      <c r="W8025" s="164"/>
      <c r="X8025" s="164"/>
    </row>
    <row r="8026" spans="10:24" x14ac:dyDescent="0.25">
      <c r="J8026">
        <v>8023</v>
      </c>
      <c r="K8026" s="43">
        <v>0.98219252402292079</v>
      </c>
      <c r="L8026">
        <v>0.78702965859903495</v>
      </c>
      <c r="M8026">
        <v>4.8809245741541107E-2</v>
      </c>
      <c r="N8026" s="44">
        <v>0.4501457349355491</v>
      </c>
      <c r="O8026" s="161"/>
      <c r="P8026" s="162"/>
      <c r="Q8026" s="162"/>
      <c r="R8026" s="163"/>
      <c r="S8026" s="161"/>
      <c r="V8026" s="163"/>
      <c r="W8026" s="164"/>
      <c r="X8026" s="164"/>
    </row>
    <row r="8027" spans="10:24" x14ac:dyDescent="0.25">
      <c r="J8027">
        <v>8024</v>
      </c>
      <c r="K8027" s="43">
        <v>0.97553072543745023</v>
      </c>
      <c r="L8027">
        <v>8.6523307008132821E-2</v>
      </c>
      <c r="M8027">
        <v>0.91389875060266279</v>
      </c>
      <c r="N8027" s="44">
        <v>3.6814155623255518E-2</v>
      </c>
      <c r="O8027" s="161"/>
      <c r="P8027" s="162"/>
      <c r="Q8027" s="162"/>
      <c r="R8027" s="163"/>
      <c r="S8027" s="161"/>
      <c r="V8027" s="163"/>
      <c r="W8027" s="164"/>
      <c r="X8027" s="164"/>
    </row>
    <row r="8028" spans="10:24" x14ac:dyDescent="0.25">
      <c r="J8028">
        <v>8025</v>
      </c>
      <c r="K8028" s="43">
        <v>0.69333560738206412</v>
      </c>
      <c r="L8028">
        <v>0.68422521498783839</v>
      </c>
      <c r="M8028">
        <v>0.94226950988283464</v>
      </c>
      <c r="N8028" s="44">
        <v>0.61918651964714799</v>
      </c>
      <c r="O8028" s="161"/>
      <c r="P8028" s="162"/>
      <c r="Q8028" s="162"/>
      <c r="R8028" s="163"/>
      <c r="S8028" s="161"/>
      <c r="V8028" s="163"/>
      <c r="W8028" s="164"/>
      <c r="X8028" s="164"/>
    </row>
    <row r="8029" spans="10:24" x14ac:dyDescent="0.25">
      <c r="J8029">
        <v>8026</v>
      </c>
      <c r="K8029" s="43">
        <v>0.7072822472986906</v>
      </c>
      <c r="L8029">
        <v>0.64906585045498699</v>
      </c>
      <c r="M8029">
        <v>8.4641452965050212E-2</v>
      </c>
      <c r="N8029" s="44">
        <v>0.83119487464231534</v>
      </c>
      <c r="O8029" s="161"/>
      <c r="P8029" s="162"/>
      <c r="Q8029" s="162"/>
      <c r="R8029" s="163"/>
      <c r="S8029" s="161"/>
      <c r="V8029" s="163"/>
      <c r="W8029" s="164"/>
      <c r="X8029" s="164"/>
    </row>
    <row r="8030" spans="10:24" x14ac:dyDescent="0.25">
      <c r="J8030">
        <v>8027</v>
      </c>
      <c r="K8030" s="43">
        <v>0.4205606108366915</v>
      </c>
      <c r="L8030">
        <v>0.12299128859160036</v>
      </c>
      <c r="M8030">
        <v>0.11205388768164004</v>
      </c>
      <c r="N8030" s="44">
        <v>0.15618390350023736</v>
      </c>
      <c r="O8030" s="161"/>
      <c r="P8030" s="162"/>
      <c r="Q8030" s="162"/>
      <c r="R8030" s="163"/>
      <c r="S8030" s="161"/>
      <c r="V8030" s="163"/>
      <c r="W8030" s="164"/>
      <c r="X8030" s="164"/>
    </row>
    <row r="8031" spans="10:24" x14ac:dyDescent="0.25">
      <c r="J8031">
        <v>8028</v>
      </c>
      <c r="K8031" s="43">
        <v>0.4952479118482559</v>
      </c>
      <c r="L8031">
        <v>0.66933122845963122</v>
      </c>
      <c r="M8031">
        <v>0.3986898403410456</v>
      </c>
      <c r="N8031" s="44">
        <v>0.29399753003521378</v>
      </c>
      <c r="O8031" s="161"/>
      <c r="P8031" s="162"/>
      <c r="Q8031" s="162"/>
      <c r="R8031" s="163"/>
      <c r="S8031" s="161"/>
      <c r="V8031" s="163"/>
      <c r="W8031" s="164"/>
      <c r="X8031" s="164"/>
    </row>
    <row r="8032" spans="10:24" x14ac:dyDescent="0.25">
      <c r="J8032">
        <v>8029</v>
      </c>
      <c r="K8032" s="43">
        <v>0.3483285544531215</v>
      </c>
      <c r="L8032">
        <v>4.1796295859507504E-2</v>
      </c>
      <c r="M8032">
        <v>0.70342072606258865</v>
      </c>
      <c r="N8032" s="44">
        <v>0.52367741710404758</v>
      </c>
      <c r="O8032" s="161"/>
      <c r="P8032" s="162"/>
      <c r="Q8032" s="162"/>
      <c r="R8032" s="163"/>
      <c r="S8032" s="161"/>
      <c r="V8032" s="163"/>
      <c r="W8032" s="164"/>
      <c r="X8032" s="164"/>
    </row>
    <row r="8033" spans="10:24" x14ac:dyDescent="0.25">
      <c r="J8033">
        <v>8030</v>
      </c>
      <c r="K8033" s="43">
        <v>0.2829524941627567</v>
      </c>
      <c r="L8033">
        <v>0.90892666252807108</v>
      </c>
      <c r="M8033">
        <v>0.25012980739888468</v>
      </c>
      <c r="N8033" s="44">
        <v>0.26405402369743225</v>
      </c>
      <c r="O8033" s="161"/>
      <c r="P8033" s="162"/>
      <c r="Q8033" s="162"/>
      <c r="R8033" s="163"/>
      <c r="S8033" s="161"/>
      <c r="V8033" s="163"/>
      <c r="W8033" s="164"/>
      <c r="X8033" s="164"/>
    </row>
    <row r="8034" spans="10:24" x14ac:dyDescent="0.25">
      <c r="J8034">
        <v>8031</v>
      </c>
      <c r="K8034" s="43">
        <v>0.28331021331977113</v>
      </c>
      <c r="L8034">
        <v>0.72640563414400228</v>
      </c>
      <c r="M8034">
        <v>0.40150897762698279</v>
      </c>
      <c r="N8034" s="44">
        <v>0.39465994757821787</v>
      </c>
      <c r="O8034" s="161"/>
      <c r="P8034" s="162"/>
      <c r="Q8034" s="162"/>
      <c r="R8034" s="163"/>
      <c r="S8034" s="161"/>
      <c r="V8034" s="163"/>
      <c r="W8034" s="164"/>
      <c r="X8034" s="164"/>
    </row>
    <row r="8035" spans="10:24" x14ac:dyDescent="0.25">
      <c r="J8035">
        <v>8032</v>
      </c>
      <c r="K8035" s="43">
        <v>0.30894450588461531</v>
      </c>
      <c r="L8035">
        <v>0.35246143311214673</v>
      </c>
      <c r="M8035">
        <v>0.96513877823505889</v>
      </c>
      <c r="N8035" s="44">
        <v>0.27784044052842438</v>
      </c>
      <c r="O8035" s="161"/>
      <c r="P8035" s="162"/>
      <c r="Q8035" s="162"/>
      <c r="R8035" s="163"/>
      <c r="S8035" s="161"/>
      <c r="V8035" s="163"/>
      <c r="W8035" s="164"/>
      <c r="X8035" s="164"/>
    </row>
    <row r="8036" spans="10:24" x14ac:dyDescent="0.25">
      <c r="J8036">
        <v>8033</v>
      </c>
      <c r="K8036" s="43">
        <v>0.66355706931889025</v>
      </c>
      <c r="L8036">
        <v>0.81147136436541112</v>
      </c>
      <c r="M8036">
        <v>0.62533400449039211</v>
      </c>
      <c r="N8036" s="44">
        <v>0.34899547257721919</v>
      </c>
      <c r="O8036" s="161"/>
      <c r="P8036" s="162"/>
      <c r="Q8036" s="162"/>
      <c r="R8036" s="163"/>
      <c r="S8036" s="161"/>
      <c r="V8036" s="163"/>
      <c r="W8036" s="164"/>
      <c r="X8036" s="164"/>
    </row>
    <row r="8037" spans="10:24" x14ac:dyDescent="0.25">
      <c r="J8037">
        <v>8034</v>
      </c>
      <c r="K8037" s="43">
        <v>0.76170131298712218</v>
      </c>
      <c r="L8037">
        <v>0.40523720710456335</v>
      </c>
      <c r="M8037">
        <v>0.59466456870459572</v>
      </c>
      <c r="N8037" s="44">
        <v>0.73597305964029724</v>
      </c>
      <c r="O8037" s="161"/>
      <c r="P8037" s="162"/>
      <c r="Q8037" s="162"/>
      <c r="R8037" s="163"/>
      <c r="S8037" s="161"/>
      <c r="V8037" s="163"/>
      <c r="W8037" s="164"/>
      <c r="X8037" s="164"/>
    </row>
    <row r="8038" spans="10:24" x14ac:dyDescent="0.25">
      <c r="J8038">
        <v>8035</v>
      </c>
      <c r="K8038" s="43">
        <v>0.21824387255163591</v>
      </c>
      <c r="L8038">
        <v>0.18428408682445052</v>
      </c>
      <c r="M8038">
        <v>0.91099427018640466</v>
      </c>
      <c r="N8038" s="44">
        <v>0.50657711858669519</v>
      </c>
      <c r="O8038" s="161"/>
      <c r="P8038" s="162"/>
      <c r="Q8038" s="162"/>
      <c r="R8038" s="163"/>
      <c r="S8038" s="161"/>
      <c r="V8038" s="163"/>
      <c r="W8038" s="164"/>
      <c r="X8038" s="164"/>
    </row>
    <row r="8039" spans="10:24" x14ac:dyDescent="0.25">
      <c r="J8039">
        <v>8036</v>
      </c>
      <c r="K8039" s="43">
        <v>0.9917099917129395</v>
      </c>
      <c r="L8039">
        <v>0.61477613331623104</v>
      </c>
      <c r="M8039">
        <v>0.59891268816003118</v>
      </c>
      <c r="N8039" s="44">
        <v>0.5851618916442316</v>
      </c>
      <c r="O8039" s="161"/>
      <c r="P8039" s="162"/>
      <c r="Q8039" s="162"/>
      <c r="R8039" s="163"/>
      <c r="S8039" s="161"/>
      <c r="V8039" s="163"/>
      <c r="W8039" s="164"/>
      <c r="X8039" s="164"/>
    </row>
    <row r="8040" spans="10:24" x14ac:dyDescent="0.25">
      <c r="J8040">
        <v>8037</v>
      </c>
      <c r="K8040" s="43">
        <v>0.20258770825794015</v>
      </c>
      <c r="L8040">
        <v>0.73034897965802625</v>
      </c>
      <c r="M8040">
        <v>0.11660470370421772</v>
      </c>
      <c r="N8040" s="44">
        <v>0.30862960474953349</v>
      </c>
      <c r="O8040" s="161"/>
      <c r="P8040" s="162"/>
      <c r="Q8040" s="162"/>
      <c r="R8040" s="163"/>
      <c r="S8040" s="161"/>
      <c r="V8040" s="163"/>
      <c r="W8040" s="164"/>
      <c r="X8040" s="164"/>
    </row>
    <row r="8041" spans="10:24" x14ac:dyDescent="0.25">
      <c r="J8041">
        <v>8038</v>
      </c>
      <c r="K8041" s="43">
        <v>0.24813040803755149</v>
      </c>
      <c r="L8041">
        <v>0.53709319426229241</v>
      </c>
      <c r="M8041">
        <v>0.20767159042734906</v>
      </c>
      <c r="N8041" s="44">
        <v>0.61890506608229723</v>
      </c>
      <c r="O8041" s="161"/>
      <c r="P8041" s="162"/>
      <c r="Q8041" s="162"/>
      <c r="R8041" s="163"/>
      <c r="S8041" s="161"/>
      <c r="V8041" s="163"/>
      <c r="W8041" s="164"/>
      <c r="X8041" s="164"/>
    </row>
    <row r="8042" spans="10:24" x14ac:dyDescent="0.25">
      <c r="J8042">
        <v>8039</v>
      </c>
      <c r="K8042" s="43">
        <v>0.63723985993330923</v>
      </c>
      <c r="L8042">
        <v>0.66411887809674397</v>
      </c>
      <c r="M8042">
        <v>0.65201552666435203</v>
      </c>
      <c r="N8042" s="44">
        <v>0.81329694554933529</v>
      </c>
      <c r="O8042" s="161"/>
      <c r="P8042" s="162"/>
      <c r="Q8042" s="162"/>
      <c r="R8042" s="163"/>
      <c r="S8042" s="161"/>
      <c r="V8042" s="163"/>
      <c r="W8042" s="164"/>
      <c r="X8042" s="164"/>
    </row>
    <row r="8043" spans="10:24" x14ac:dyDescent="0.25">
      <c r="J8043">
        <v>8040</v>
      </c>
      <c r="K8043" s="43">
        <v>0.25688157754507468</v>
      </c>
      <c r="L8043">
        <v>0.90738364827095674</v>
      </c>
      <c r="M8043">
        <v>0.2835848349318314</v>
      </c>
      <c r="N8043" s="44">
        <v>0.55013759495839099</v>
      </c>
      <c r="O8043" s="161"/>
      <c r="P8043" s="162"/>
      <c r="Q8043" s="162"/>
      <c r="R8043" s="163"/>
      <c r="S8043" s="161"/>
      <c r="V8043" s="163"/>
      <c r="W8043" s="164"/>
      <c r="X8043" s="164"/>
    </row>
    <row r="8044" spans="10:24" x14ac:dyDescent="0.25">
      <c r="J8044">
        <v>8041</v>
      </c>
      <c r="K8044" s="43">
        <v>0.74403901171772246</v>
      </c>
      <c r="L8044">
        <v>0.40399190896794646</v>
      </c>
      <c r="M8044">
        <v>0.12103210894099892</v>
      </c>
      <c r="N8044" s="44">
        <v>0.5825609738709091</v>
      </c>
      <c r="O8044" s="161"/>
      <c r="P8044" s="162"/>
      <c r="Q8044" s="162"/>
      <c r="R8044" s="163"/>
      <c r="S8044" s="161"/>
      <c r="V8044" s="163"/>
      <c r="W8044" s="164"/>
      <c r="X8044" s="164"/>
    </row>
    <row r="8045" spans="10:24" x14ac:dyDescent="0.25">
      <c r="J8045">
        <v>8042</v>
      </c>
      <c r="K8045" s="43">
        <v>0.11133711675086089</v>
      </c>
      <c r="L8045">
        <v>0.61218815035719287</v>
      </c>
      <c r="M8045">
        <v>0.72028321144356855</v>
      </c>
      <c r="N8045" s="44">
        <v>0.78021355764129041</v>
      </c>
      <c r="O8045" s="161"/>
      <c r="P8045" s="162"/>
      <c r="Q8045" s="162"/>
      <c r="R8045" s="163"/>
      <c r="S8045" s="161"/>
      <c r="V8045" s="163"/>
      <c r="W8045" s="164"/>
      <c r="X8045" s="164"/>
    </row>
    <row r="8046" spans="10:24" x14ac:dyDescent="0.25">
      <c r="J8046">
        <v>8043</v>
      </c>
      <c r="K8046" s="43">
        <v>0.2873837482236653</v>
      </c>
      <c r="L8046">
        <v>0.12857333092495671</v>
      </c>
      <c r="M8046">
        <v>0.9244866872979578</v>
      </c>
      <c r="N8046" s="44">
        <v>0.32793318380929637</v>
      </c>
      <c r="O8046" s="161"/>
      <c r="P8046" s="162"/>
      <c r="Q8046" s="162"/>
      <c r="R8046" s="163"/>
      <c r="S8046" s="161"/>
      <c r="V8046" s="163"/>
      <c r="W8046" s="164"/>
      <c r="X8046" s="164"/>
    </row>
    <row r="8047" spans="10:24" x14ac:dyDescent="0.25">
      <c r="J8047">
        <v>8044</v>
      </c>
      <c r="K8047" s="43">
        <v>0.96205873822204291</v>
      </c>
      <c r="L8047">
        <v>0.95153681831997583</v>
      </c>
      <c r="M8047">
        <v>0.18406478028458606</v>
      </c>
      <c r="N8047" s="44">
        <v>0.21573384390625439</v>
      </c>
      <c r="O8047" s="161"/>
      <c r="P8047" s="162"/>
      <c r="Q8047" s="162"/>
      <c r="R8047" s="163"/>
      <c r="S8047" s="161"/>
      <c r="V8047" s="163"/>
      <c r="W8047" s="164"/>
      <c r="X8047" s="164"/>
    </row>
    <row r="8048" spans="10:24" x14ac:dyDescent="0.25">
      <c r="J8048">
        <v>8045</v>
      </c>
      <c r="K8048" s="43">
        <v>0.14573524553539841</v>
      </c>
      <c r="L8048">
        <v>0.80251286290793078</v>
      </c>
      <c r="M8048">
        <v>0.43466664268393662</v>
      </c>
      <c r="N8048" s="44">
        <v>0.56011825462001197</v>
      </c>
      <c r="O8048" s="161"/>
      <c r="P8048" s="162"/>
      <c r="Q8048" s="162"/>
      <c r="R8048" s="163"/>
      <c r="S8048" s="161"/>
      <c r="V8048" s="163"/>
      <c r="W8048" s="164"/>
      <c r="X8048" s="164"/>
    </row>
    <row r="8049" spans="10:24" x14ac:dyDescent="0.25">
      <c r="J8049">
        <v>8046</v>
      </c>
      <c r="K8049" s="43">
        <v>0.21349324156316229</v>
      </c>
      <c r="L8049">
        <v>1.7305319400428121E-2</v>
      </c>
      <c r="M8049">
        <v>0.15582301797631015</v>
      </c>
      <c r="N8049" s="44">
        <v>0.70295890177112241</v>
      </c>
      <c r="O8049" s="161"/>
      <c r="P8049" s="162"/>
      <c r="Q8049" s="162"/>
      <c r="R8049" s="163"/>
      <c r="S8049" s="161"/>
      <c r="V8049" s="163"/>
      <c r="W8049" s="164"/>
      <c r="X8049" s="164"/>
    </row>
    <row r="8050" spans="10:24" x14ac:dyDescent="0.25">
      <c r="J8050">
        <v>8047</v>
      </c>
      <c r="K8050" s="43">
        <v>0.9088924113229645</v>
      </c>
      <c r="L8050">
        <v>0.81272831727692973</v>
      </c>
      <c r="M8050">
        <v>0.98758370802797046</v>
      </c>
      <c r="N8050" s="44">
        <v>0.76917545281334909</v>
      </c>
      <c r="O8050" s="161"/>
      <c r="P8050" s="162"/>
      <c r="Q8050" s="162"/>
      <c r="R8050" s="163"/>
      <c r="S8050" s="161"/>
      <c r="V8050" s="163"/>
      <c r="W8050" s="164"/>
      <c r="X8050" s="164"/>
    </row>
    <row r="8051" spans="10:24" x14ac:dyDescent="0.25">
      <c r="J8051">
        <v>8048</v>
      </c>
      <c r="K8051" s="43">
        <v>0.21801493920598847</v>
      </c>
      <c r="L8051">
        <v>0.69677989796289208</v>
      </c>
      <c r="M8051">
        <v>0.46952235548800669</v>
      </c>
      <c r="N8051" s="44">
        <v>0.43268369839658305</v>
      </c>
      <c r="O8051" s="161"/>
      <c r="P8051" s="162"/>
      <c r="Q8051" s="162"/>
      <c r="R8051" s="163"/>
      <c r="S8051" s="161"/>
      <c r="V8051" s="163"/>
      <c r="W8051" s="164"/>
      <c r="X8051" s="164"/>
    </row>
    <row r="8052" spans="10:24" x14ac:dyDescent="0.25">
      <c r="J8052">
        <v>8049</v>
      </c>
      <c r="K8052" s="43">
        <v>0.67622678431064043</v>
      </c>
      <c r="L8052">
        <v>0.87500008438100596</v>
      </c>
      <c r="M8052">
        <v>0.21944601851285417</v>
      </c>
      <c r="N8052" s="44">
        <v>1.1889739725440829E-2</v>
      </c>
      <c r="O8052" s="161"/>
      <c r="P8052" s="162"/>
      <c r="Q8052" s="162"/>
      <c r="R8052" s="163"/>
      <c r="S8052" s="161"/>
      <c r="V8052" s="163"/>
      <c r="W8052" s="164"/>
      <c r="X8052" s="164"/>
    </row>
    <row r="8053" spans="10:24" x14ac:dyDescent="0.25">
      <c r="J8053">
        <v>8050</v>
      </c>
      <c r="K8053" s="43">
        <v>0.15875610439479659</v>
      </c>
      <c r="L8053">
        <v>0.74357370740673734</v>
      </c>
      <c r="M8053">
        <v>0.44899999504612109</v>
      </c>
      <c r="N8053" s="44">
        <v>0.5260889885765293</v>
      </c>
      <c r="O8053" s="161"/>
      <c r="P8053" s="162"/>
      <c r="Q8053" s="162"/>
      <c r="R8053" s="163"/>
      <c r="S8053" s="161"/>
      <c r="V8053" s="163"/>
      <c r="W8053" s="164"/>
      <c r="X8053" s="164"/>
    </row>
    <row r="8054" spans="10:24" x14ac:dyDescent="0.25">
      <c r="J8054">
        <v>8051</v>
      </c>
      <c r="K8054" s="43">
        <v>0.81382372651792101</v>
      </c>
      <c r="L8054">
        <v>0.45060285094120478</v>
      </c>
      <c r="M8054">
        <v>0.89276247986670088</v>
      </c>
      <c r="N8054" s="44">
        <v>0.92061351489119292</v>
      </c>
      <c r="O8054" s="161"/>
      <c r="P8054" s="162"/>
      <c r="Q8054" s="162"/>
      <c r="R8054" s="163"/>
      <c r="S8054" s="161"/>
      <c r="V8054" s="163"/>
      <c r="W8054" s="164"/>
      <c r="X8054" s="164"/>
    </row>
    <row r="8055" spans="10:24" x14ac:dyDescent="0.25">
      <c r="J8055">
        <v>8052</v>
      </c>
      <c r="K8055" s="43">
        <v>0.38308222959089322</v>
      </c>
      <c r="L8055">
        <v>0.73011314584913467</v>
      </c>
      <c r="M8055">
        <v>0.60070740828282809</v>
      </c>
      <c r="N8055" s="44">
        <v>0.25738132728456298</v>
      </c>
      <c r="O8055" s="161"/>
      <c r="P8055" s="162"/>
      <c r="Q8055" s="162"/>
      <c r="R8055" s="163"/>
      <c r="S8055" s="161"/>
      <c r="V8055" s="163"/>
      <c r="W8055" s="164"/>
      <c r="X8055" s="164"/>
    </row>
    <row r="8056" spans="10:24" x14ac:dyDescent="0.25">
      <c r="J8056">
        <v>8053</v>
      </c>
      <c r="K8056" s="43">
        <v>0.9772188909088485</v>
      </c>
      <c r="L8056">
        <v>0.73482427078796453</v>
      </c>
      <c r="M8056">
        <v>0.35612293488579805</v>
      </c>
      <c r="N8056" s="44">
        <v>0.9842810656991513</v>
      </c>
      <c r="O8056" s="161"/>
      <c r="P8056" s="162"/>
      <c r="Q8056" s="162"/>
      <c r="R8056" s="163"/>
      <c r="S8056" s="161"/>
      <c r="V8056" s="163"/>
      <c r="W8056" s="164"/>
      <c r="X8056" s="164"/>
    </row>
    <row r="8057" spans="10:24" x14ac:dyDescent="0.25">
      <c r="J8057">
        <v>8054</v>
      </c>
      <c r="K8057" s="43">
        <v>0.92940359412293494</v>
      </c>
      <c r="L8057">
        <v>0.38519520629385429</v>
      </c>
      <c r="M8057">
        <v>0.44081999971519836</v>
      </c>
      <c r="N8057" s="44">
        <v>0.99837699464926055</v>
      </c>
      <c r="O8057" s="161"/>
      <c r="P8057" s="162"/>
      <c r="Q8057" s="162"/>
      <c r="R8057" s="163"/>
      <c r="S8057" s="161"/>
      <c r="V8057" s="163"/>
      <c r="W8057" s="164"/>
      <c r="X8057" s="164"/>
    </row>
    <row r="8058" spans="10:24" x14ac:dyDescent="0.25">
      <c r="J8058">
        <v>8055</v>
      </c>
      <c r="K8058" s="43">
        <v>0.80867840919032952</v>
      </c>
      <c r="L8058">
        <v>0.49415131662297773</v>
      </c>
      <c r="M8058">
        <v>0.41466430233692508</v>
      </c>
      <c r="N8058" s="44">
        <v>0.62595354157303251</v>
      </c>
      <c r="O8058" s="161"/>
      <c r="P8058" s="162"/>
      <c r="Q8058" s="162"/>
      <c r="R8058" s="163"/>
      <c r="S8058" s="161"/>
      <c r="V8058" s="163"/>
      <c r="W8058" s="164"/>
      <c r="X8058" s="164"/>
    </row>
    <row r="8059" spans="10:24" x14ac:dyDescent="0.25">
      <c r="J8059">
        <v>8056</v>
      </c>
      <c r="K8059" s="43">
        <v>0.30802851957245925</v>
      </c>
      <c r="L8059">
        <v>3.7189851520764705E-2</v>
      </c>
      <c r="M8059">
        <v>0.19181163244510535</v>
      </c>
      <c r="N8059" s="44">
        <v>0.589890464224196</v>
      </c>
      <c r="O8059" s="161"/>
      <c r="P8059" s="162"/>
      <c r="Q8059" s="162"/>
      <c r="R8059" s="163"/>
      <c r="S8059" s="161"/>
      <c r="V8059" s="163"/>
      <c r="W8059" s="164"/>
      <c r="X8059" s="164"/>
    </row>
    <row r="8060" spans="10:24" x14ac:dyDescent="0.25">
      <c r="J8060">
        <v>8057</v>
      </c>
      <c r="K8060" s="43">
        <v>0.3866630721493598</v>
      </c>
      <c r="L8060">
        <v>0.85986635051425042</v>
      </c>
      <c r="M8060">
        <v>0.76262259044783098</v>
      </c>
      <c r="N8060" s="44">
        <v>0.35189072333683635</v>
      </c>
      <c r="O8060" s="161"/>
      <c r="P8060" s="162"/>
      <c r="Q8060" s="162"/>
      <c r="R8060" s="163"/>
      <c r="S8060" s="161"/>
      <c r="V8060" s="163"/>
      <c r="W8060" s="164"/>
      <c r="X8060" s="164"/>
    </row>
    <row r="8061" spans="10:24" x14ac:dyDescent="0.25">
      <c r="J8061">
        <v>8058</v>
      </c>
      <c r="K8061" s="43">
        <v>0.90519777068263751</v>
      </c>
      <c r="L8061">
        <v>0.48304810626890526</v>
      </c>
      <c r="M8061">
        <v>6.390415500515545E-2</v>
      </c>
      <c r="N8061" s="44">
        <v>0.44527986407884057</v>
      </c>
      <c r="O8061" s="161"/>
      <c r="P8061" s="162"/>
      <c r="Q8061" s="162"/>
      <c r="R8061" s="163"/>
      <c r="S8061" s="161"/>
      <c r="V8061" s="163"/>
      <c r="W8061" s="164"/>
      <c r="X8061" s="164"/>
    </row>
    <row r="8062" spans="10:24" x14ac:dyDescent="0.25">
      <c r="J8062">
        <v>8059</v>
      </c>
      <c r="K8062" s="43">
        <v>0.13715479946283948</v>
      </c>
      <c r="L8062">
        <v>0.79686181623302499</v>
      </c>
      <c r="M8062">
        <v>0.6112911135660829</v>
      </c>
      <c r="N8062" s="44">
        <v>0.38244214272067034</v>
      </c>
      <c r="O8062" s="161"/>
      <c r="P8062" s="162"/>
      <c r="Q8062" s="162"/>
      <c r="R8062" s="163"/>
      <c r="S8062" s="161"/>
      <c r="V8062" s="163"/>
      <c r="W8062" s="164"/>
      <c r="X8062" s="164"/>
    </row>
    <row r="8063" spans="10:24" x14ac:dyDescent="0.25">
      <c r="J8063">
        <v>8060</v>
      </c>
      <c r="K8063" s="43">
        <v>9.6866430397492542E-2</v>
      </c>
      <c r="L8063">
        <v>0.24627859500239768</v>
      </c>
      <c r="M8063">
        <v>0.8163729669652896</v>
      </c>
      <c r="N8063" s="44">
        <v>0.52953929000489219</v>
      </c>
      <c r="O8063" s="161"/>
      <c r="P8063" s="162"/>
      <c r="Q8063" s="162"/>
      <c r="R8063" s="163"/>
      <c r="S8063" s="161"/>
      <c r="V8063" s="163"/>
      <c r="W8063" s="164"/>
      <c r="X8063" s="164"/>
    </row>
    <row r="8064" spans="10:24" x14ac:dyDescent="0.25">
      <c r="J8064">
        <v>8061</v>
      </c>
      <c r="K8064" s="43">
        <v>0.93011310291087901</v>
      </c>
      <c r="L8064">
        <v>0.31134945561838945</v>
      </c>
      <c r="M8064">
        <v>0.83322516225844589</v>
      </c>
      <c r="N8064" s="44">
        <v>0.19805779005596602</v>
      </c>
      <c r="O8064" s="161"/>
      <c r="P8064" s="162"/>
      <c r="Q8064" s="162"/>
      <c r="R8064" s="163"/>
      <c r="S8064" s="161"/>
      <c r="V8064" s="163"/>
      <c r="W8064" s="164"/>
      <c r="X8064" s="164"/>
    </row>
    <row r="8065" spans="10:24" x14ac:dyDescent="0.25">
      <c r="J8065">
        <v>8062</v>
      </c>
      <c r="K8065" s="43">
        <v>0.30218494783080807</v>
      </c>
      <c r="L8065">
        <v>0.60488816239834797</v>
      </c>
      <c r="M8065">
        <v>0.41545787594933858</v>
      </c>
      <c r="N8065" s="44">
        <v>0.30751285585480082</v>
      </c>
      <c r="O8065" s="161"/>
      <c r="P8065" s="162"/>
      <c r="Q8065" s="162"/>
      <c r="R8065" s="163"/>
      <c r="S8065" s="161"/>
      <c r="V8065" s="163"/>
      <c r="W8065" s="164"/>
      <c r="X8065" s="164"/>
    </row>
    <row r="8066" spans="10:24" x14ac:dyDescent="0.25">
      <c r="J8066">
        <v>8063</v>
      </c>
      <c r="K8066" s="43">
        <v>0.17966208247926874</v>
      </c>
      <c r="L8066">
        <v>0.35863482258915946</v>
      </c>
      <c r="M8066">
        <v>0.71352582775409801</v>
      </c>
      <c r="N8066" s="44">
        <v>0.4298845173103879</v>
      </c>
      <c r="O8066" s="161"/>
      <c r="P8066" s="162"/>
      <c r="Q8066" s="162"/>
      <c r="R8066" s="163"/>
      <c r="S8066" s="161"/>
      <c r="V8066" s="163"/>
      <c r="W8066" s="164"/>
      <c r="X8066" s="164"/>
    </row>
    <row r="8067" spans="10:24" x14ac:dyDescent="0.25">
      <c r="J8067">
        <v>8064</v>
      </c>
      <c r="K8067" s="43">
        <v>0.39246120722498956</v>
      </c>
      <c r="L8067">
        <v>0.74675444287604842</v>
      </c>
      <c r="M8067">
        <v>0.60279358098272162</v>
      </c>
      <c r="N8067" s="44">
        <v>0.20614792574067564</v>
      </c>
      <c r="O8067" s="161"/>
      <c r="P8067" s="162"/>
      <c r="Q8067" s="162"/>
      <c r="R8067" s="163"/>
      <c r="S8067" s="161"/>
      <c r="V8067" s="163"/>
      <c r="W8067" s="164"/>
      <c r="X8067" s="164"/>
    </row>
    <row r="8068" spans="10:24" x14ac:dyDescent="0.25">
      <c r="J8068">
        <v>8065</v>
      </c>
      <c r="K8068" s="43">
        <v>0.42196489311802143</v>
      </c>
      <c r="L8068">
        <v>0.34190173799461587</v>
      </c>
      <c r="M8068">
        <v>0.98809571975917032</v>
      </c>
      <c r="N8068" s="44">
        <v>0.49717219882175501</v>
      </c>
      <c r="O8068" s="161"/>
      <c r="P8068" s="162"/>
      <c r="Q8068" s="162"/>
      <c r="R8068" s="163"/>
      <c r="S8068" s="161"/>
      <c r="V8068" s="163"/>
      <c r="W8068" s="164"/>
      <c r="X8068" s="164"/>
    </row>
    <row r="8069" spans="10:24" x14ac:dyDescent="0.25">
      <c r="J8069">
        <v>8066</v>
      </c>
      <c r="K8069" s="43">
        <v>0.28121201465266499</v>
      </c>
      <c r="L8069">
        <v>7.9624036398031728E-2</v>
      </c>
      <c r="M8069">
        <v>0.83358193828656191</v>
      </c>
      <c r="N8069" s="44">
        <v>0.65653094183514804</v>
      </c>
      <c r="O8069" s="161"/>
      <c r="P8069" s="162"/>
      <c r="Q8069" s="162"/>
      <c r="R8069" s="163"/>
      <c r="S8069" s="161"/>
      <c r="V8069" s="163"/>
      <c r="W8069" s="164"/>
      <c r="X8069" s="164"/>
    </row>
    <row r="8070" spans="10:24" x14ac:dyDescent="0.25">
      <c r="J8070">
        <v>8067</v>
      </c>
      <c r="K8070" s="43">
        <v>0.90819147653182009</v>
      </c>
      <c r="L8070">
        <v>0.26404608047478539</v>
      </c>
      <c r="M8070">
        <v>0.29285209329777362</v>
      </c>
      <c r="N8070" s="44">
        <v>0.60725892124509229</v>
      </c>
      <c r="O8070" s="161"/>
      <c r="P8070" s="162"/>
      <c r="Q8070" s="162"/>
      <c r="R8070" s="163"/>
      <c r="S8070" s="161"/>
      <c r="V8070" s="163"/>
      <c r="W8070" s="164"/>
      <c r="X8070" s="164"/>
    </row>
    <row r="8071" spans="10:24" x14ac:dyDescent="0.25">
      <c r="J8071">
        <v>8068</v>
      </c>
      <c r="K8071" s="43">
        <v>0.94441928019446475</v>
      </c>
      <c r="L8071">
        <v>0.48406836870790126</v>
      </c>
      <c r="M8071">
        <v>0.82518932372061793</v>
      </c>
      <c r="N8071" s="44">
        <v>0.51883372138124617</v>
      </c>
      <c r="O8071" s="161"/>
      <c r="P8071" s="162"/>
      <c r="Q8071" s="162"/>
      <c r="R8071" s="163"/>
      <c r="S8071" s="161"/>
      <c r="V8071" s="163"/>
      <c r="W8071" s="164"/>
      <c r="X8071" s="164"/>
    </row>
    <row r="8072" spans="10:24" x14ac:dyDescent="0.25">
      <c r="J8072">
        <v>8069</v>
      </c>
      <c r="K8072" s="43">
        <v>0.28903566516325663</v>
      </c>
      <c r="L8072">
        <v>0.23304309411087731</v>
      </c>
      <c r="M8072">
        <v>0.469254308794681</v>
      </c>
      <c r="N8072" s="44">
        <v>0.54820508926194089</v>
      </c>
      <c r="O8072" s="161"/>
      <c r="P8072" s="162"/>
      <c r="Q8072" s="162"/>
      <c r="R8072" s="163"/>
      <c r="S8072" s="161"/>
      <c r="V8072" s="163"/>
      <c r="W8072" s="164"/>
      <c r="X8072" s="164"/>
    </row>
    <row r="8073" spans="10:24" x14ac:dyDescent="0.25">
      <c r="J8073">
        <v>8070</v>
      </c>
      <c r="K8073" s="43">
        <v>0.57043270610692243</v>
      </c>
      <c r="L8073">
        <v>0.33420153132851349</v>
      </c>
      <c r="M8073">
        <v>0.1157479956603269</v>
      </c>
      <c r="N8073" s="44">
        <v>0.96853959736878725</v>
      </c>
      <c r="O8073" s="161"/>
      <c r="P8073" s="162"/>
      <c r="Q8073" s="162"/>
      <c r="R8073" s="163"/>
      <c r="S8073" s="161"/>
      <c r="V8073" s="163"/>
      <c r="W8073" s="164"/>
      <c r="X8073" s="164"/>
    </row>
    <row r="8074" spans="10:24" x14ac:dyDescent="0.25">
      <c r="J8074">
        <v>8071</v>
      </c>
      <c r="K8074" s="43">
        <v>0.24175526824164306</v>
      </c>
      <c r="L8074">
        <v>0.5026747873515125</v>
      </c>
      <c r="M8074">
        <v>0.52555968885885562</v>
      </c>
      <c r="N8074" s="44">
        <v>8.8550736375213934E-2</v>
      </c>
      <c r="O8074" s="161"/>
      <c r="P8074" s="162"/>
      <c r="Q8074" s="162"/>
      <c r="R8074" s="163"/>
      <c r="S8074" s="161"/>
      <c r="V8074" s="163"/>
      <c r="W8074" s="164"/>
      <c r="X8074" s="164"/>
    </row>
    <row r="8075" spans="10:24" x14ac:dyDescent="0.25">
      <c r="J8075">
        <v>8072</v>
      </c>
      <c r="K8075" s="43">
        <v>0.19487669058109025</v>
      </c>
      <c r="L8075">
        <v>0.46635736693451213</v>
      </c>
      <c r="M8075">
        <v>0.59675128597390059</v>
      </c>
      <c r="N8075" s="44">
        <v>0.7877208487888504</v>
      </c>
      <c r="O8075" s="161"/>
      <c r="P8075" s="162"/>
      <c r="Q8075" s="162"/>
      <c r="R8075" s="163"/>
      <c r="S8075" s="161"/>
      <c r="V8075" s="163"/>
      <c r="W8075" s="164"/>
      <c r="X8075" s="164"/>
    </row>
    <row r="8076" spans="10:24" x14ac:dyDescent="0.25">
      <c r="J8076">
        <v>8073</v>
      </c>
      <c r="K8076" s="43">
        <v>0.68203527814929243</v>
      </c>
      <c r="L8076">
        <v>0.77726561963898788</v>
      </c>
      <c r="M8076">
        <v>0.56387641160251933</v>
      </c>
      <c r="N8076" s="44">
        <v>0.41102769292507813</v>
      </c>
      <c r="O8076" s="161"/>
      <c r="P8076" s="162"/>
      <c r="Q8076" s="162"/>
      <c r="R8076" s="163"/>
      <c r="S8076" s="161"/>
      <c r="V8076" s="163"/>
      <c r="W8076" s="164"/>
      <c r="X8076" s="164"/>
    </row>
    <row r="8077" spans="10:24" x14ac:dyDescent="0.25">
      <c r="J8077">
        <v>8074</v>
      </c>
      <c r="K8077" s="43">
        <v>0.36601579668436668</v>
      </c>
      <c r="L8077">
        <v>0.53004603043456777</v>
      </c>
      <c r="M8077">
        <v>3.3948012831971575E-2</v>
      </c>
      <c r="N8077" s="44">
        <v>0.52211752668390676</v>
      </c>
      <c r="O8077" s="161"/>
      <c r="P8077" s="162"/>
      <c r="Q8077" s="162"/>
      <c r="R8077" s="163"/>
      <c r="S8077" s="161"/>
      <c r="V8077" s="163"/>
      <c r="W8077" s="164"/>
      <c r="X8077" s="164"/>
    </row>
    <row r="8078" spans="10:24" x14ac:dyDescent="0.25">
      <c r="J8078">
        <v>8075</v>
      </c>
      <c r="K8078" s="43">
        <v>0.37681700223285364</v>
      </c>
      <c r="L8078">
        <v>0.84892410509641802</v>
      </c>
      <c r="M8078">
        <v>0.55202850967419181</v>
      </c>
      <c r="N8078" s="44">
        <v>0.929346333902627</v>
      </c>
      <c r="O8078" s="161"/>
      <c r="P8078" s="162"/>
      <c r="Q8078" s="162"/>
      <c r="R8078" s="163"/>
      <c r="S8078" s="161"/>
      <c r="V8078" s="163"/>
      <c r="W8078" s="164"/>
      <c r="X8078" s="164"/>
    </row>
    <row r="8079" spans="10:24" x14ac:dyDescent="0.25">
      <c r="J8079">
        <v>8076</v>
      </c>
      <c r="K8079" s="43">
        <v>0.481314303253917</v>
      </c>
      <c r="L8079">
        <v>4.3037214618634301E-2</v>
      </c>
      <c r="M8079">
        <v>0.67491167776412797</v>
      </c>
      <c r="N8079" s="44">
        <v>0.99209466119964251</v>
      </c>
      <c r="O8079" s="161"/>
      <c r="P8079" s="162"/>
      <c r="Q8079" s="162"/>
      <c r="R8079" s="163"/>
      <c r="S8079" s="161"/>
      <c r="V8079" s="163"/>
      <c r="W8079" s="164"/>
      <c r="X8079" s="164"/>
    </row>
    <row r="8080" spans="10:24" x14ac:dyDescent="0.25">
      <c r="J8080">
        <v>8077</v>
      </c>
      <c r="K8080" s="43">
        <v>6.6341714896528292E-2</v>
      </c>
      <c r="L8080">
        <v>0.95635581503831069</v>
      </c>
      <c r="M8080">
        <v>0.19682620497292003</v>
      </c>
      <c r="N8080" s="44">
        <v>0.49410117044708213</v>
      </c>
      <c r="O8080" s="161"/>
      <c r="P8080" s="162"/>
      <c r="Q8080" s="162"/>
      <c r="R8080" s="163"/>
      <c r="S8080" s="161"/>
      <c r="V8080" s="163"/>
      <c r="W8080" s="164"/>
      <c r="X8080" s="164"/>
    </row>
    <row r="8081" spans="10:24" x14ac:dyDescent="0.25">
      <c r="J8081">
        <v>8078</v>
      </c>
      <c r="K8081" s="43">
        <v>0.3295963157170505</v>
      </c>
      <c r="L8081">
        <v>0.23032455294715737</v>
      </c>
      <c r="M8081">
        <v>0.1407581473151821</v>
      </c>
      <c r="N8081" s="44">
        <v>0.56178668510015395</v>
      </c>
      <c r="O8081" s="161"/>
      <c r="P8081" s="162"/>
      <c r="Q8081" s="162"/>
      <c r="R8081" s="163"/>
      <c r="S8081" s="161"/>
      <c r="V8081" s="163"/>
      <c r="W8081" s="164"/>
      <c r="X8081" s="164"/>
    </row>
    <row r="8082" spans="10:24" x14ac:dyDescent="0.25">
      <c r="J8082">
        <v>8079</v>
      </c>
      <c r="K8082" s="43">
        <v>9.4801524449319441E-2</v>
      </c>
      <c r="L8082">
        <v>0.79075368062948681</v>
      </c>
      <c r="M8082">
        <v>0.86742185310567843</v>
      </c>
      <c r="N8082" s="44">
        <v>0.60721981784212764</v>
      </c>
      <c r="O8082" s="161"/>
      <c r="P8082" s="162"/>
      <c r="Q8082" s="162"/>
      <c r="R8082" s="163"/>
      <c r="S8082" s="161"/>
      <c r="V8082" s="163"/>
      <c r="W8082" s="164"/>
      <c r="X8082" s="164"/>
    </row>
    <row r="8083" spans="10:24" x14ac:dyDescent="0.25">
      <c r="J8083">
        <v>8080</v>
      </c>
      <c r="K8083" s="43">
        <v>0.15080277552543742</v>
      </c>
      <c r="L8083">
        <v>0.31638665934151489</v>
      </c>
      <c r="M8083">
        <v>0.2455675299222172</v>
      </c>
      <c r="N8083" s="44">
        <v>0.99078704619827451</v>
      </c>
      <c r="O8083" s="161"/>
      <c r="P8083" s="162"/>
      <c r="Q8083" s="162"/>
      <c r="R8083" s="163"/>
      <c r="S8083" s="161"/>
      <c r="V8083" s="163"/>
      <c r="W8083" s="164"/>
      <c r="X8083" s="164"/>
    </row>
    <row r="8084" spans="10:24" x14ac:dyDescent="0.25">
      <c r="J8084">
        <v>8081</v>
      </c>
      <c r="K8084" s="43">
        <v>0.61637001975622974</v>
      </c>
      <c r="L8084">
        <v>0.40664022429413971</v>
      </c>
      <c r="M8084">
        <v>0.25293255262582925</v>
      </c>
      <c r="N8084" s="44">
        <v>0.23494794283318421</v>
      </c>
      <c r="O8084" s="161"/>
      <c r="P8084" s="162"/>
      <c r="Q8084" s="162"/>
      <c r="R8084" s="163"/>
      <c r="S8084" s="161"/>
      <c r="V8084" s="163"/>
      <c r="W8084" s="164"/>
      <c r="X8084" s="164"/>
    </row>
    <row r="8085" spans="10:24" x14ac:dyDescent="0.25">
      <c r="J8085">
        <v>8082</v>
      </c>
      <c r="K8085" s="43">
        <v>0.7255895704753188</v>
      </c>
      <c r="L8085">
        <v>0.40930231895051705</v>
      </c>
      <c r="M8085">
        <v>0.53539947957184364</v>
      </c>
      <c r="N8085" s="44">
        <v>0.22847966304847833</v>
      </c>
      <c r="O8085" s="161"/>
      <c r="P8085" s="162"/>
      <c r="Q8085" s="162"/>
      <c r="R8085" s="163"/>
      <c r="S8085" s="161"/>
      <c r="V8085" s="163"/>
      <c r="W8085" s="164"/>
      <c r="X8085" s="164"/>
    </row>
    <row r="8086" spans="10:24" x14ac:dyDescent="0.25">
      <c r="J8086">
        <v>8083</v>
      </c>
      <c r="K8086" s="43">
        <v>0.67256123200891405</v>
      </c>
      <c r="L8086">
        <v>0.2193809776055774</v>
      </c>
      <c r="M8086">
        <v>0.85745783046102331</v>
      </c>
      <c r="N8086" s="44">
        <v>0.8813793459736371</v>
      </c>
      <c r="O8086" s="161"/>
      <c r="P8086" s="162"/>
      <c r="Q8086" s="162"/>
      <c r="R8086" s="163"/>
      <c r="S8086" s="161"/>
      <c r="V8086" s="163"/>
      <c r="W8086" s="164"/>
      <c r="X8086" s="164"/>
    </row>
    <row r="8087" spans="10:24" x14ac:dyDescent="0.25">
      <c r="J8087">
        <v>8084</v>
      </c>
      <c r="K8087" s="43">
        <v>0.93108249336511206</v>
      </c>
      <c r="L8087">
        <v>0.3237116153993943</v>
      </c>
      <c r="M8087">
        <v>0.22084331421993231</v>
      </c>
      <c r="N8087" s="44">
        <v>0.66072420261835307</v>
      </c>
      <c r="O8087" s="161"/>
      <c r="P8087" s="162"/>
      <c r="Q8087" s="162"/>
      <c r="R8087" s="163"/>
      <c r="S8087" s="161"/>
      <c r="V8087" s="163"/>
      <c r="W8087" s="164"/>
      <c r="X8087" s="164"/>
    </row>
    <row r="8088" spans="10:24" x14ac:dyDescent="0.25">
      <c r="J8088">
        <v>8085</v>
      </c>
      <c r="K8088" s="43">
        <v>0.97696072605378648</v>
      </c>
      <c r="L8088">
        <v>0.24324492859912017</v>
      </c>
      <c r="M8088">
        <v>0.18921438536904189</v>
      </c>
      <c r="N8088" s="44">
        <v>0.5510039183962695</v>
      </c>
      <c r="O8088" s="161"/>
      <c r="P8088" s="162"/>
      <c r="Q8088" s="162"/>
      <c r="R8088" s="163"/>
      <c r="S8088" s="161"/>
      <c r="V8088" s="163"/>
      <c r="W8088" s="164"/>
      <c r="X8088" s="164"/>
    </row>
    <row r="8089" spans="10:24" x14ac:dyDescent="0.25">
      <c r="J8089">
        <v>8086</v>
      </c>
      <c r="K8089" s="43">
        <v>5.4168378159716979E-2</v>
      </c>
      <c r="L8089">
        <v>0.83101598057850656</v>
      </c>
      <c r="M8089">
        <v>0.15399427017082201</v>
      </c>
      <c r="N8089" s="44">
        <v>0.34714723533889358</v>
      </c>
      <c r="O8089" s="161"/>
      <c r="P8089" s="162"/>
      <c r="Q8089" s="162"/>
      <c r="R8089" s="163"/>
      <c r="S8089" s="161"/>
      <c r="V8089" s="163"/>
      <c r="W8089" s="164"/>
      <c r="X8089" s="164"/>
    </row>
    <row r="8090" spans="10:24" x14ac:dyDescent="0.25">
      <c r="J8090">
        <v>8087</v>
      </c>
      <c r="K8090" s="43">
        <v>0.40487635945490186</v>
      </c>
      <c r="L8090">
        <v>0.99708496804566327</v>
      </c>
      <c r="M8090">
        <v>0.7689390822485892</v>
      </c>
      <c r="N8090" s="44">
        <v>0.59636750427302132</v>
      </c>
      <c r="O8090" s="161"/>
      <c r="P8090" s="162"/>
      <c r="Q8090" s="162"/>
      <c r="R8090" s="163"/>
      <c r="S8090" s="161"/>
      <c r="V8090" s="163"/>
      <c r="W8090" s="164"/>
      <c r="X8090" s="164"/>
    </row>
    <row r="8091" spans="10:24" x14ac:dyDescent="0.25">
      <c r="J8091">
        <v>8088</v>
      </c>
      <c r="K8091" s="43">
        <v>0.99241689461786264</v>
      </c>
      <c r="L8091">
        <v>0.39805968048596185</v>
      </c>
      <c r="M8091">
        <v>0.19322647089941813</v>
      </c>
      <c r="N8091" s="44">
        <v>3.8458284928270636E-2</v>
      </c>
      <c r="O8091" s="161"/>
      <c r="P8091" s="162"/>
      <c r="Q8091" s="162"/>
      <c r="R8091" s="163"/>
      <c r="S8091" s="161"/>
      <c r="V8091" s="163"/>
      <c r="W8091" s="164"/>
      <c r="X8091" s="164"/>
    </row>
    <row r="8092" spans="10:24" x14ac:dyDescent="0.25">
      <c r="J8092">
        <v>8089</v>
      </c>
      <c r="K8092" s="43">
        <v>0.94111145229638782</v>
      </c>
      <c r="L8092">
        <v>0.74071911764885157</v>
      </c>
      <c r="M8092">
        <v>0.36516405789571449</v>
      </c>
      <c r="N8092" s="44">
        <v>0.29991789327315665</v>
      </c>
      <c r="O8092" s="161"/>
      <c r="P8092" s="162"/>
      <c r="Q8092" s="162"/>
      <c r="R8092" s="163"/>
      <c r="S8092" s="161"/>
      <c r="V8092" s="163"/>
      <c r="W8092" s="164"/>
      <c r="X8092" s="164"/>
    </row>
    <row r="8093" spans="10:24" x14ac:dyDescent="0.25">
      <c r="J8093">
        <v>8090</v>
      </c>
      <c r="K8093" s="43">
        <v>0.33043456020336004</v>
      </c>
      <c r="L8093">
        <v>0.36412934664365593</v>
      </c>
      <c r="M8093">
        <v>3.9912987119551158E-2</v>
      </c>
      <c r="N8093" s="44">
        <v>0.43827859835856153</v>
      </c>
      <c r="O8093" s="161"/>
      <c r="P8093" s="162"/>
      <c r="Q8093" s="162"/>
      <c r="R8093" s="163"/>
      <c r="S8093" s="161"/>
      <c r="V8093" s="163"/>
      <c r="W8093" s="164"/>
      <c r="X8093" s="164"/>
    </row>
    <row r="8094" spans="10:24" x14ac:dyDescent="0.25">
      <c r="J8094">
        <v>8091</v>
      </c>
      <c r="K8094" s="43">
        <v>7.0639624378331933E-2</v>
      </c>
      <c r="L8094">
        <v>0.52755914437726381</v>
      </c>
      <c r="M8094">
        <v>0.63263001589887091</v>
      </c>
      <c r="N8094" s="44">
        <v>0.22934465713287855</v>
      </c>
      <c r="O8094" s="161"/>
      <c r="P8094" s="162"/>
      <c r="Q8094" s="162"/>
      <c r="R8094" s="163"/>
      <c r="S8094" s="161"/>
      <c r="V8094" s="163"/>
      <c r="W8094" s="164"/>
      <c r="X8094" s="164"/>
    </row>
    <row r="8095" spans="10:24" x14ac:dyDescent="0.25">
      <c r="J8095">
        <v>8092</v>
      </c>
      <c r="K8095" s="43">
        <v>0.49839189116892879</v>
      </c>
      <c r="L8095">
        <v>0.99708957660898978</v>
      </c>
      <c r="M8095">
        <v>1.1709126467422393E-2</v>
      </c>
      <c r="N8095" s="44">
        <v>0.92456149138508614</v>
      </c>
      <c r="O8095" s="161"/>
      <c r="P8095" s="162"/>
      <c r="Q8095" s="162"/>
      <c r="R8095" s="163"/>
      <c r="S8095" s="161"/>
      <c r="V8095" s="163"/>
      <c r="W8095" s="164"/>
      <c r="X8095" s="164"/>
    </row>
    <row r="8096" spans="10:24" x14ac:dyDescent="0.25">
      <c r="J8096">
        <v>8093</v>
      </c>
      <c r="K8096" s="43">
        <v>0.29879846228726292</v>
      </c>
      <c r="L8096">
        <v>9.0321285824455644E-2</v>
      </c>
      <c r="M8096">
        <v>0.61733066285665394</v>
      </c>
      <c r="N8096" s="44">
        <v>0.6973537343936177</v>
      </c>
      <c r="O8096" s="161"/>
      <c r="P8096" s="162"/>
      <c r="Q8096" s="162"/>
      <c r="R8096" s="163"/>
      <c r="S8096" s="161"/>
      <c r="V8096" s="163"/>
      <c r="W8096" s="164"/>
      <c r="X8096" s="164"/>
    </row>
    <row r="8097" spans="10:24" x14ac:dyDescent="0.25">
      <c r="J8097">
        <v>8094</v>
      </c>
      <c r="K8097" s="43">
        <v>0.49998249639428105</v>
      </c>
      <c r="L8097">
        <v>0.19671507854870829</v>
      </c>
      <c r="M8097">
        <v>0.61821972678647796</v>
      </c>
      <c r="N8097" s="44">
        <v>0.80392650369048979</v>
      </c>
      <c r="O8097" s="161"/>
      <c r="P8097" s="162"/>
      <c r="Q8097" s="162"/>
      <c r="R8097" s="163"/>
      <c r="S8097" s="161"/>
      <c r="V8097" s="163"/>
      <c r="W8097" s="164"/>
      <c r="X8097" s="164"/>
    </row>
    <row r="8098" spans="10:24" x14ac:dyDescent="0.25">
      <c r="J8098">
        <v>8095</v>
      </c>
      <c r="K8098" s="43">
        <v>0.72950464969378159</v>
      </c>
      <c r="L8098">
        <v>0.70406378679084813</v>
      </c>
      <c r="M8098">
        <v>0.54217481561760816</v>
      </c>
      <c r="N8098" s="44">
        <v>0.67261369558921047</v>
      </c>
      <c r="O8098" s="161"/>
      <c r="P8098" s="162"/>
      <c r="Q8098" s="162"/>
      <c r="R8098" s="163"/>
      <c r="S8098" s="161"/>
      <c r="V8098" s="163"/>
      <c r="W8098" s="164"/>
      <c r="X8098" s="164"/>
    </row>
    <row r="8099" spans="10:24" x14ac:dyDescent="0.25">
      <c r="J8099">
        <v>8096</v>
      </c>
      <c r="K8099" s="43">
        <v>0.74022494316130272</v>
      </c>
      <c r="L8099">
        <v>0.44610054445113767</v>
      </c>
      <c r="M8099">
        <v>0.46673174118039695</v>
      </c>
      <c r="N8099" s="44">
        <v>0.85077087166175613</v>
      </c>
      <c r="O8099" s="161"/>
      <c r="P8099" s="162"/>
      <c r="Q8099" s="162"/>
      <c r="R8099" s="163"/>
      <c r="S8099" s="161"/>
      <c r="V8099" s="163"/>
      <c r="W8099" s="164"/>
      <c r="X8099" s="164"/>
    </row>
    <row r="8100" spans="10:24" x14ac:dyDescent="0.25">
      <c r="J8100">
        <v>8097</v>
      </c>
      <c r="K8100" s="43">
        <v>0.64024387487773815</v>
      </c>
      <c r="L8100">
        <v>0.67373660229459997</v>
      </c>
      <c r="M8100">
        <v>0.42862495193806904</v>
      </c>
      <c r="N8100" s="44">
        <v>0.4545317997959567</v>
      </c>
      <c r="O8100" s="161"/>
      <c r="P8100" s="162"/>
      <c r="Q8100" s="162"/>
      <c r="R8100" s="163"/>
      <c r="S8100" s="161"/>
      <c r="V8100" s="163"/>
      <c r="W8100" s="164"/>
      <c r="X8100" s="164"/>
    </row>
    <row r="8101" spans="10:24" x14ac:dyDescent="0.25">
      <c r="J8101">
        <v>8098</v>
      </c>
      <c r="K8101" s="43">
        <v>0.36143751519562883</v>
      </c>
      <c r="L8101">
        <v>0.49674440719546009</v>
      </c>
      <c r="M8101">
        <v>0.79017010174798386</v>
      </c>
      <c r="N8101" s="44">
        <v>0.54334166861003774</v>
      </c>
      <c r="O8101" s="161"/>
      <c r="P8101" s="162"/>
      <c r="Q8101" s="162"/>
      <c r="R8101" s="163"/>
      <c r="S8101" s="161"/>
      <c r="V8101" s="163"/>
      <c r="W8101" s="164"/>
      <c r="X8101" s="164"/>
    </row>
    <row r="8102" spans="10:24" x14ac:dyDescent="0.25">
      <c r="J8102">
        <v>8099</v>
      </c>
      <c r="K8102" s="43">
        <v>0.28473825287110477</v>
      </c>
      <c r="L8102">
        <v>0.3396111597346636</v>
      </c>
      <c r="M8102">
        <v>0.69392222553509297</v>
      </c>
      <c r="N8102" s="44">
        <v>0.97808626123066389</v>
      </c>
      <c r="O8102" s="161"/>
      <c r="P8102" s="162"/>
      <c r="Q8102" s="162"/>
      <c r="R8102" s="163"/>
      <c r="S8102" s="161"/>
      <c r="V8102" s="163"/>
      <c r="W8102" s="164"/>
      <c r="X8102" s="164"/>
    </row>
    <row r="8103" spans="10:24" x14ac:dyDescent="0.25">
      <c r="J8103">
        <v>8100</v>
      </c>
      <c r="K8103" s="43">
        <v>0.24114562674691453</v>
      </c>
      <c r="L8103">
        <v>0.94086069172227849</v>
      </c>
      <c r="M8103">
        <v>0.2634298748431021</v>
      </c>
      <c r="N8103" s="44">
        <v>0.66003973591837695</v>
      </c>
      <c r="O8103" s="161"/>
      <c r="P8103" s="162"/>
      <c r="Q8103" s="162"/>
      <c r="R8103" s="163"/>
      <c r="S8103" s="161"/>
      <c r="V8103" s="163"/>
      <c r="W8103" s="164"/>
      <c r="X8103" s="164"/>
    </row>
    <row r="8104" spans="10:24" x14ac:dyDescent="0.25">
      <c r="J8104">
        <v>8101</v>
      </c>
      <c r="K8104" s="43">
        <v>0.18947180690467635</v>
      </c>
      <c r="L8104">
        <v>0.16760163463223776</v>
      </c>
      <c r="M8104">
        <v>0.65236010692807966</v>
      </c>
      <c r="N8104" s="44">
        <v>0.53836517236694792</v>
      </c>
      <c r="O8104" s="161"/>
      <c r="P8104" s="162"/>
      <c r="Q8104" s="162"/>
      <c r="R8104" s="163"/>
      <c r="S8104" s="161"/>
      <c r="V8104" s="163"/>
      <c r="W8104" s="164"/>
      <c r="X8104" s="164"/>
    </row>
    <row r="8105" spans="10:24" x14ac:dyDescent="0.25">
      <c r="J8105">
        <v>8102</v>
      </c>
      <c r="K8105" s="43">
        <v>0.10843611141541121</v>
      </c>
      <c r="L8105">
        <v>0.46495076534958824</v>
      </c>
      <c r="M8105">
        <v>0.62707604917877713</v>
      </c>
      <c r="N8105" s="44">
        <v>0.23100574919952543</v>
      </c>
      <c r="O8105" s="161"/>
      <c r="P8105" s="162"/>
      <c r="Q8105" s="162"/>
      <c r="R8105" s="163"/>
      <c r="S8105" s="161"/>
      <c r="V8105" s="163"/>
      <c r="W8105" s="164"/>
      <c r="X8105" s="164"/>
    </row>
    <row r="8106" spans="10:24" x14ac:dyDescent="0.25">
      <c r="J8106">
        <v>8103</v>
      </c>
      <c r="K8106" s="43">
        <v>0.18577250597315786</v>
      </c>
      <c r="L8106">
        <v>0.6417366820558762</v>
      </c>
      <c r="M8106">
        <v>0.60604151471841028</v>
      </c>
      <c r="N8106" s="44">
        <v>0.33515294056642575</v>
      </c>
      <c r="O8106" s="161"/>
      <c r="P8106" s="162"/>
      <c r="Q8106" s="162"/>
      <c r="R8106" s="163"/>
      <c r="S8106" s="161"/>
      <c r="V8106" s="163"/>
      <c r="W8106" s="164"/>
      <c r="X8106" s="164"/>
    </row>
    <row r="8107" spans="10:24" x14ac:dyDescent="0.25">
      <c r="J8107">
        <v>8104</v>
      </c>
      <c r="K8107" s="43">
        <v>0.17901890807791732</v>
      </c>
      <c r="L8107">
        <v>4.4287939489947026E-2</v>
      </c>
      <c r="M8107">
        <v>0.48713847397090349</v>
      </c>
      <c r="N8107" s="44">
        <v>2.3176132277222927E-2</v>
      </c>
      <c r="O8107" s="161"/>
      <c r="P8107" s="162"/>
      <c r="Q8107" s="162"/>
      <c r="R8107" s="163"/>
      <c r="S8107" s="161"/>
      <c r="V8107" s="163"/>
      <c r="W8107" s="164"/>
      <c r="X8107" s="164"/>
    </row>
    <row r="8108" spans="10:24" x14ac:dyDescent="0.25">
      <c r="J8108">
        <v>8105</v>
      </c>
      <c r="K8108" s="43">
        <v>0.5567175836517011</v>
      </c>
      <c r="L8108">
        <v>0.40334489479843039</v>
      </c>
      <c r="M8108">
        <v>0.37489821650491384</v>
      </c>
      <c r="N8108" s="44">
        <v>0.24782702372306031</v>
      </c>
      <c r="O8108" s="161"/>
      <c r="P8108" s="162"/>
      <c r="Q8108" s="162"/>
      <c r="R8108" s="163"/>
      <c r="S8108" s="161"/>
      <c r="V8108" s="163"/>
      <c r="W8108" s="164"/>
      <c r="X8108" s="164"/>
    </row>
    <row r="8109" spans="10:24" x14ac:dyDescent="0.25">
      <c r="J8109">
        <v>8106</v>
      </c>
      <c r="K8109" s="43">
        <v>0.7757097544813405</v>
      </c>
      <c r="L8109">
        <v>0.89526357949423097</v>
      </c>
      <c r="M8109">
        <v>0.59496236254619683</v>
      </c>
      <c r="N8109" s="44">
        <v>0.10996930438727992</v>
      </c>
      <c r="O8109" s="161"/>
      <c r="P8109" s="162"/>
      <c r="Q8109" s="162"/>
      <c r="R8109" s="163"/>
      <c r="S8109" s="161"/>
      <c r="V8109" s="163"/>
      <c r="W8109" s="164"/>
      <c r="X8109" s="164"/>
    </row>
    <row r="8110" spans="10:24" x14ac:dyDescent="0.25">
      <c r="J8110">
        <v>8107</v>
      </c>
      <c r="K8110" s="43">
        <v>0.85530173174247781</v>
      </c>
      <c r="L8110">
        <v>0.63760382907779989</v>
      </c>
      <c r="M8110">
        <v>0.15839632609214849</v>
      </c>
      <c r="N8110" s="44">
        <v>0.10952919298187047</v>
      </c>
      <c r="O8110" s="161"/>
      <c r="P8110" s="162"/>
      <c r="Q8110" s="162"/>
      <c r="R8110" s="163"/>
      <c r="S8110" s="161"/>
      <c r="V8110" s="163"/>
      <c r="W8110" s="164"/>
      <c r="X8110" s="164"/>
    </row>
    <row r="8111" spans="10:24" x14ac:dyDescent="0.25">
      <c r="J8111">
        <v>8108</v>
      </c>
      <c r="K8111" s="43">
        <v>0.81962003611365408</v>
      </c>
      <c r="L8111">
        <v>0.12668708265182604</v>
      </c>
      <c r="M8111">
        <v>0.5225490312920994</v>
      </c>
      <c r="N8111" s="44">
        <v>0.52317059925474219</v>
      </c>
      <c r="O8111" s="161"/>
      <c r="P8111" s="162"/>
      <c r="Q8111" s="162"/>
      <c r="R8111" s="163"/>
      <c r="S8111" s="161"/>
      <c r="V8111" s="163"/>
      <c r="W8111" s="164"/>
      <c r="X8111" s="164"/>
    </row>
    <row r="8112" spans="10:24" x14ac:dyDescent="0.25">
      <c r="J8112">
        <v>8109</v>
      </c>
      <c r="K8112" s="43">
        <v>0.81970028579699072</v>
      </c>
      <c r="L8112">
        <v>0.35601757908671661</v>
      </c>
      <c r="M8112">
        <v>0.27158437198794672</v>
      </c>
      <c r="N8112" s="44">
        <v>0.75057128977886989</v>
      </c>
      <c r="O8112" s="161"/>
      <c r="P8112" s="162"/>
      <c r="Q8112" s="162"/>
      <c r="R8112" s="163"/>
      <c r="S8112" s="161"/>
      <c r="V8112" s="163"/>
      <c r="W8112" s="164"/>
      <c r="X8112" s="164"/>
    </row>
    <row r="8113" spans="10:24" x14ac:dyDescent="0.25">
      <c r="J8113">
        <v>8110</v>
      </c>
      <c r="K8113" s="43">
        <v>0.75907154092422657</v>
      </c>
      <c r="L8113">
        <v>3.1623736888206633E-2</v>
      </c>
      <c r="M8113">
        <v>0.73107077701526557</v>
      </c>
      <c r="N8113" s="44">
        <v>0.30121179321964575</v>
      </c>
      <c r="O8113" s="161"/>
      <c r="P8113" s="162"/>
      <c r="Q8113" s="162"/>
      <c r="R8113" s="163"/>
      <c r="S8113" s="161"/>
      <c r="V8113" s="163"/>
      <c r="W8113" s="164"/>
      <c r="X8113" s="164"/>
    </row>
    <row r="8114" spans="10:24" x14ac:dyDescent="0.25">
      <c r="J8114">
        <v>8111</v>
      </c>
      <c r="K8114" s="43">
        <v>0.34884161171222761</v>
      </c>
      <c r="L8114">
        <v>0.66565597878844263</v>
      </c>
      <c r="M8114">
        <v>0.61833566168599752</v>
      </c>
      <c r="N8114" s="44">
        <v>0.14121484691544628</v>
      </c>
      <c r="O8114" s="161"/>
      <c r="P8114" s="162"/>
      <c r="Q8114" s="162"/>
      <c r="R8114" s="163"/>
      <c r="S8114" s="161"/>
      <c r="V8114" s="163"/>
      <c r="W8114" s="164"/>
      <c r="X8114" s="164"/>
    </row>
    <row r="8115" spans="10:24" x14ac:dyDescent="0.25">
      <c r="J8115">
        <v>8112</v>
      </c>
      <c r="K8115" s="43">
        <v>0.70713825365690797</v>
      </c>
      <c r="L8115">
        <v>0.68546591665144707</v>
      </c>
      <c r="M8115">
        <v>0.15725988903083998</v>
      </c>
      <c r="N8115" s="44">
        <v>0.55155749337623194</v>
      </c>
      <c r="O8115" s="161"/>
      <c r="P8115" s="162"/>
      <c r="Q8115" s="162"/>
      <c r="R8115" s="163"/>
      <c r="S8115" s="161"/>
      <c r="V8115" s="163"/>
      <c r="W8115" s="164"/>
      <c r="X8115" s="164"/>
    </row>
    <row r="8116" spans="10:24" x14ac:dyDescent="0.25">
      <c r="J8116">
        <v>8113</v>
      </c>
      <c r="K8116" s="43">
        <v>0.2779097282089521</v>
      </c>
      <c r="L8116">
        <v>0.80959318419222559</v>
      </c>
      <c r="M8116">
        <v>0.13240550639370086</v>
      </c>
      <c r="N8116" s="44">
        <v>0.46014973140219995</v>
      </c>
      <c r="O8116" s="161"/>
      <c r="P8116" s="162"/>
      <c r="Q8116" s="162"/>
      <c r="R8116" s="163"/>
      <c r="S8116" s="161"/>
      <c r="V8116" s="163"/>
      <c r="W8116" s="164"/>
      <c r="X8116" s="164"/>
    </row>
    <row r="8117" spans="10:24" x14ac:dyDescent="0.25">
      <c r="J8117">
        <v>8114</v>
      </c>
      <c r="K8117" s="43">
        <v>0.87938258044866102</v>
      </c>
      <c r="L8117">
        <v>0.19026007224324748</v>
      </c>
      <c r="M8117">
        <v>0.61012786631433924</v>
      </c>
      <c r="N8117" s="44">
        <v>1.4166351107531838E-3</v>
      </c>
      <c r="O8117" s="161"/>
      <c r="P8117" s="162"/>
      <c r="Q8117" s="162"/>
      <c r="R8117" s="163"/>
      <c r="S8117" s="161"/>
      <c r="V8117" s="163"/>
      <c r="W8117" s="164"/>
      <c r="X8117" s="164"/>
    </row>
    <row r="8118" spans="10:24" x14ac:dyDescent="0.25">
      <c r="J8118">
        <v>8115</v>
      </c>
      <c r="K8118" s="43">
        <v>0.62437344701522624</v>
      </c>
      <c r="L8118">
        <v>0.12722458378093648</v>
      </c>
      <c r="M8118">
        <v>0.62458949320642754</v>
      </c>
      <c r="N8118" s="44">
        <v>0.71244228656591557</v>
      </c>
      <c r="O8118" s="161"/>
      <c r="P8118" s="162"/>
      <c r="Q8118" s="162"/>
      <c r="R8118" s="163"/>
      <c r="S8118" s="161"/>
      <c r="V8118" s="163"/>
      <c r="W8118" s="164"/>
      <c r="X8118" s="164"/>
    </row>
    <row r="8119" spans="10:24" x14ac:dyDescent="0.25">
      <c r="J8119">
        <v>8116</v>
      </c>
      <c r="K8119" s="43">
        <v>0.7704423218631189</v>
      </c>
      <c r="L8119">
        <v>0.49915608997026417</v>
      </c>
      <c r="M8119">
        <v>0.79449520297267817</v>
      </c>
      <c r="N8119" s="44">
        <v>0.75102675009844411</v>
      </c>
      <c r="O8119" s="161"/>
      <c r="P8119" s="162"/>
      <c r="Q8119" s="162"/>
      <c r="R8119" s="163"/>
      <c r="S8119" s="161"/>
      <c r="V8119" s="163"/>
      <c r="W8119" s="164"/>
      <c r="X8119" s="164"/>
    </row>
    <row r="8120" spans="10:24" x14ac:dyDescent="0.25">
      <c r="J8120">
        <v>8117</v>
      </c>
      <c r="K8120" s="43">
        <v>0.80119072713032258</v>
      </c>
      <c r="L8120">
        <v>0.63682521358935595</v>
      </c>
      <c r="M8120">
        <v>7.8932642917154738E-2</v>
      </c>
      <c r="N8120" s="44">
        <v>0.5276857634424289</v>
      </c>
      <c r="O8120" s="161"/>
      <c r="P8120" s="162"/>
      <c r="Q8120" s="162"/>
      <c r="R8120" s="163"/>
      <c r="S8120" s="161"/>
      <c r="V8120" s="163"/>
      <c r="W8120" s="164"/>
      <c r="X8120" s="164"/>
    </row>
    <row r="8121" spans="10:24" x14ac:dyDescent="0.25">
      <c r="J8121">
        <v>8118</v>
      </c>
      <c r="K8121" s="43">
        <v>4.7403440458368751E-2</v>
      </c>
      <c r="L8121">
        <v>0.37791485259002922</v>
      </c>
      <c r="M8121">
        <v>0.5329020817445409</v>
      </c>
      <c r="N8121" s="44">
        <v>0.89204357257794653</v>
      </c>
      <c r="O8121" s="161"/>
      <c r="P8121" s="162"/>
      <c r="Q8121" s="162"/>
      <c r="R8121" s="163"/>
      <c r="S8121" s="161"/>
      <c r="V8121" s="163"/>
      <c r="W8121" s="164"/>
      <c r="X8121" s="164"/>
    </row>
    <row r="8122" spans="10:24" x14ac:dyDescent="0.25">
      <c r="J8122">
        <v>8119</v>
      </c>
      <c r="K8122" s="43">
        <v>0.64349555891856602</v>
      </c>
      <c r="L8122">
        <v>0.42930722686287537</v>
      </c>
      <c r="M8122">
        <v>0.42589739439885255</v>
      </c>
      <c r="N8122" s="44">
        <v>1.24401798502356E-2</v>
      </c>
      <c r="O8122" s="161"/>
      <c r="P8122" s="162"/>
      <c r="Q8122" s="162"/>
      <c r="R8122" s="163"/>
      <c r="S8122" s="161"/>
      <c r="V8122" s="163"/>
      <c r="W8122" s="164"/>
      <c r="X8122" s="164"/>
    </row>
    <row r="8123" spans="10:24" x14ac:dyDescent="0.25">
      <c r="J8123">
        <v>8120</v>
      </c>
      <c r="K8123" s="43">
        <v>0.92853771718700628</v>
      </c>
      <c r="L8123">
        <v>4.3051405067783266E-3</v>
      </c>
      <c r="M8123">
        <v>0.69517560979024218</v>
      </c>
      <c r="N8123" s="44">
        <v>0.67592205965927343</v>
      </c>
      <c r="O8123" s="161"/>
      <c r="P8123" s="162"/>
      <c r="Q8123" s="162"/>
      <c r="R8123" s="163"/>
      <c r="S8123" s="161"/>
      <c r="V8123" s="163"/>
      <c r="W8123" s="164"/>
      <c r="X8123" s="164"/>
    </row>
    <row r="8124" spans="10:24" x14ac:dyDescent="0.25">
      <c r="J8124">
        <v>8121</v>
      </c>
      <c r="K8124" s="43">
        <v>0.63658852619423878</v>
      </c>
      <c r="L8124">
        <v>0.5963216027343029</v>
      </c>
      <c r="M8124">
        <v>0.59420976553268823</v>
      </c>
      <c r="N8124" s="44">
        <v>0.62826418873679191</v>
      </c>
      <c r="O8124" s="161"/>
      <c r="P8124" s="162"/>
      <c r="Q8124" s="162"/>
      <c r="R8124" s="163"/>
      <c r="S8124" s="161"/>
      <c r="V8124" s="163"/>
      <c r="W8124" s="164"/>
      <c r="X8124" s="164"/>
    </row>
    <row r="8125" spans="10:24" x14ac:dyDescent="0.25">
      <c r="J8125">
        <v>8122</v>
      </c>
      <c r="K8125" s="43">
        <v>0.9325605873503976</v>
      </c>
      <c r="L8125">
        <v>4.9151877338919236E-2</v>
      </c>
      <c r="M8125">
        <v>7.1878205835227749E-2</v>
      </c>
      <c r="N8125" s="44">
        <v>0.47733983622803045</v>
      </c>
      <c r="O8125" s="161"/>
      <c r="P8125" s="162"/>
      <c r="Q8125" s="162"/>
      <c r="R8125" s="163"/>
      <c r="S8125" s="161"/>
      <c r="V8125" s="163"/>
      <c r="W8125" s="164"/>
      <c r="X8125" s="164"/>
    </row>
    <row r="8126" spans="10:24" x14ac:dyDescent="0.25">
      <c r="J8126">
        <v>8123</v>
      </c>
      <c r="K8126" s="43">
        <v>0.23268078312735485</v>
      </c>
      <c r="L8126">
        <v>0.63115891371132837</v>
      </c>
      <c r="M8126">
        <v>0.31033723865689788</v>
      </c>
      <c r="N8126" s="44">
        <v>0.53759100342916299</v>
      </c>
      <c r="O8126" s="161"/>
      <c r="P8126" s="162"/>
      <c r="Q8126" s="162"/>
      <c r="R8126" s="163"/>
      <c r="S8126" s="161"/>
      <c r="V8126" s="163"/>
      <c r="W8126" s="164"/>
      <c r="X8126" s="164"/>
    </row>
    <row r="8127" spans="10:24" x14ac:dyDescent="0.25">
      <c r="J8127">
        <v>8124</v>
      </c>
      <c r="K8127" s="43">
        <v>0.85767127869831039</v>
      </c>
      <c r="L8127">
        <v>0.95865308912473945</v>
      </c>
      <c r="M8127">
        <v>0.31954414681398968</v>
      </c>
      <c r="N8127" s="44">
        <v>0.79593435765025233</v>
      </c>
      <c r="O8127" s="161"/>
      <c r="P8127" s="162"/>
      <c r="Q8127" s="162"/>
      <c r="R8127" s="163"/>
      <c r="S8127" s="161"/>
      <c r="V8127" s="163"/>
      <c r="W8127" s="164"/>
      <c r="X8127" s="164"/>
    </row>
    <row r="8128" spans="10:24" x14ac:dyDescent="0.25">
      <c r="J8128">
        <v>8125</v>
      </c>
      <c r="K8128" s="43">
        <v>0.84653088074331706</v>
      </c>
      <c r="L8128">
        <v>0.57321273674821815</v>
      </c>
      <c r="M8128">
        <v>0.15132549312458965</v>
      </c>
      <c r="N8128" s="44">
        <v>0.72924510333628301</v>
      </c>
      <c r="O8128" s="161"/>
      <c r="P8128" s="162"/>
      <c r="Q8128" s="162"/>
      <c r="R8128" s="163"/>
      <c r="S8128" s="161"/>
      <c r="V8128" s="163"/>
      <c r="W8128" s="164"/>
      <c r="X8128" s="164"/>
    </row>
    <row r="8129" spans="10:24" x14ac:dyDescent="0.25">
      <c r="J8129">
        <v>8126</v>
      </c>
      <c r="K8129" s="43">
        <v>0.24909049193295951</v>
      </c>
      <c r="L8129">
        <v>0.50963919003878677</v>
      </c>
      <c r="M8129">
        <v>0.49839503571467014</v>
      </c>
      <c r="N8129" s="44">
        <v>0.49329488208769112</v>
      </c>
      <c r="O8129" s="161"/>
      <c r="P8129" s="162"/>
      <c r="Q8129" s="162"/>
      <c r="R8129" s="163"/>
      <c r="S8129" s="161"/>
      <c r="V8129" s="163"/>
      <c r="W8129" s="164"/>
      <c r="X8129" s="164"/>
    </row>
    <row r="8130" spans="10:24" x14ac:dyDescent="0.25">
      <c r="J8130">
        <v>8127</v>
      </c>
      <c r="K8130" s="43">
        <v>0.48148411149597314</v>
      </c>
      <c r="L8130">
        <v>0.44601011285401448</v>
      </c>
      <c r="M8130">
        <v>0.54767816863005914</v>
      </c>
      <c r="N8130" s="44">
        <v>0.2457881962330587</v>
      </c>
      <c r="O8130" s="161"/>
      <c r="P8130" s="162"/>
      <c r="Q8130" s="162"/>
      <c r="R8130" s="163"/>
      <c r="S8130" s="161"/>
      <c r="V8130" s="163"/>
      <c r="W8130" s="164"/>
      <c r="X8130" s="164"/>
    </row>
    <row r="8131" spans="10:24" x14ac:dyDescent="0.25">
      <c r="J8131">
        <v>8128</v>
      </c>
      <c r="K8131" s="43">
        <v>0.28475623592559052</v>
      </c>
      <c r="L8131">
        <v>5.4617220792828491E-2</v>
      </c>
      <c r="M8131">
        <v>0.97093021335695451</v>
      </c>
      <c r="N8131" s="44">
        <v>0.62163160918481353</v>
      </c>
      <c r="O8131" s="161"/>
      <c r="P8131" s="162"/>
      <c r="Q8131" s="162"/>
      <c r="R8131" s="163"/>
      <c r="S8131" s="161"/>
      <c r="V8131" s="163"/>
      <c r="W8131" s="164"/>
      <c r="X8131" s="164"/>
    </row>
    <row r="8132" spans="10:24" x14ac:dyDescent="0.25">
      <c r="J8132">
        <v>8129</v>
      </c>
      <c r="K8132" s="43">
        <v>0.89536148858495979</v>
      </c>
      <c r="L8132">
        <v>0.43224806911438396</v>
      </c>
      <c r="M8132">
        <v>0.42807365418176757</v>
      </c>
      <c r="N8132" s="44">
        <v>3.9240056407587209E-2</v>
      </c>
      <c r="O8132" s="161"/>
      <c r="P8132" s="162"/>
      <c r="Q8132" s="162"/>
      <c r="R8132" s="163"/>
      <c r="S8132" s="161"/>
      <c r="V8132" s="163"/>
      <c r="W8132" s="164"/>
      <c r="X8132" s="164"/>
    </row>
    <row r="8133" spans="10:24" x14ac:dyDescent="0.25">
      <c r="J8133">
        <v>8130</v>
      </c>
      <c r="K8133" s="43">
        <v>0.94264347294232642</v>
      </c>
      <c r="L8133">
        <v>0.19624686276875214</v>
      </c>
      <c r="M8133">
        <v>0.8383169407190314</v>
      </c>
      <c r="N8133" s="44">
        <v>0.3539215909054656</v>
      </c>
      <c r="O8133" s="161"/>
      <c r="P8133" s="162"/>
      <c r="Q8133" s="162"/>
      <c r="R8133" s="163"/>
      <c r="S8133" s="161"/>
      <c r="V8133" s="163"/>
      <c r="W8133" s="164"/>
      <c r="X8133" s="164"/>
    </row>
    <row r="8134" spans="10:24" x14ac:dyDescent="0.25">
      <c r="J8134">
        <v>8131</v>
      </c>
      <c r="K8134" s="43">
        <v>0.15413626861323626</v>
      </c>
      <c r="L8134">
        <v>0.11652407759964967</v>
      </c>
      <c r="M8134">
        <v>0.54157795824104515</v>
      </c>
      <c r="N8134" s="44">
        <v>5.4602696941480344E-3</v>
      </c>
      <c r="O8134" s="161"/>
      <c r="P8134" s="162"/>
      <c r="Q8134" s="162"/>
      <c r="R8134" s="163"/>
      <c r="S8134" s="161"/>
      <c r="V8134" s="163"/>
      <c r="W8134" s="164"/>
      <c r="X8134" s="164"/>
    </row>
    <row r="8135" spans="10:24" x14ac:dyDescent="0.25">
      <c r="J8135">
        <v>8132</v>
      </c>
      <c r="K8135" s="43">
        <v>9.0840458447503214E-2</v>
      </c>
      <c r="L8135">
        <v>0.74923529474904171</v>
      </c>
      <c r="M8135">
        <v>0.70008456041258171</v>
      </c>
      <c r="N8135" s="44">
        <v>0.64747760644909891</v>
      </c>
      <c r="O8135" s="161"/>
      <c r="P8135" s="162"/>
      <c r="Q8135" s="162"/>
      <c r="R8135" s="163"/>
      <c r="S8135" s="161"/>
      <c r="V8135" s="163"/>
      <c r="W8135" s="164"/>
      <c r="X8135" s="164"/>
    </row>
    <row r="8136" spans="10:24" x14ac:dyDescent="0.25">
      <c r="J8136">
        <v>8133</v>
      </c>
      <c r="K8136" s="43">
        <v>7.5092472251460873E-2</v>
      </c>
      <c r="L8136">
        <v>0.81518093619500054</v>
      </c>
      <c r="M8136">
        <v>0.11672264675139954</v>
      </c>
      <c r="N8136" s="44">
        <v>0.62518788884332088</v>
      </c>
      <c r="O8136" s="161"/>
      <c r="P8136" s="162"/>
      <c r="Q8136" s="162"/>
      <c r="R8136" s="163"/>
      <c r="S8136" s="161"/>
      <c r="V8136" s="163"/>
      <c r="W8136" s="164"/>
      <c r="X8136" s="164"/>
    </row>
    <row r="8137" spans="10:24" x14ac:dyDescent="0.25">
      <c r="J8137">
        <v>8134</v>
      </c>
      <c r="K8137" s="43">
        <v>0.73473249929717643</v>
      </c>
      <c r="L8137">
        <v>0.99427110261975227</v>
      </c>
      <c r="M8137">
        <v>0.57386241334493382</v>
      </c>
      <c r="N8137" s="44">
        <v>0.22365492486485805</v>
      </c>
      <c r="O8137" s="161"/>
      <c r="P8137" s="162"/>
      <c r="Q8137" s="162"/>
      <c r="R8137" s="163"/>
      <c r="S8137" s="161"/>
      <c r="V8137" s="163"/>
      <c r="W8137" s="164"/>
      <c r="X8137" s="164"/>
    </row>
    <row r="8138" spans="10:24" x14ac:dyDescent="0.25">
      <c r="J8138">
        <v>8135</v>
      </c>
      <c r="K8138" s="43">
        <v>0.7833383202980384</v>
      </c>
      <c r="L8138">
        <v>0.65834840437754405</v>
      </c>
      <c r="M8138">
        <v>0.31164933856331056</v>
      </c>
      <c r="N8138" s="44">
        <v>0.61894187783503751</v>
      </c>
      <c r="O8138" s="161"/>
      <c r="P8138" s="162"/>
      <c r="Q8138" s="162"/>
      <c r="R8138" s="163"/>
      <c r="S8138" s="161"/>
      <c r="V8138" s="163"/>
      <c r="W8138" s="164"/>
      <c r="X8138" s="164"/>
    </row>
    <row r="8139" spans="10:24" x14ac:dyDescent="0.25">
      <c r="J8139">
        <v>8136</v>
      </c>
      <c r="K8139" s="43">
        <v>1.1413222147080959E-2</v>
      </c>
      <c r="L8139">
        <v>0.40298171307789066</v>
      </c>
      <c r="M8139">
        <v>9.3696727964977522E-2</v>
      </c>
      <c r="N8139" s="44">
        <v>0.289089659859321</v>
      </c>
      <c r="O8139" s="161"/>
      <c r="P8139" s="162"/>
      <c r="Q8139" s="162"/>
      <c r="R8139" s="163"/>
      <c r="S8139" s="161"/>
      <c r="V8139" s="163"/>
      <c r="W8139" s="164"/>
      <c r="X8139" s="164"/>
    </row>
    <row r="8140" spans="10:24" x14ac:dyDescent="0.25">
      <c r="J8140">
        <v>8137</v>
      </c>
      <c r="K8140" s="43">
        <v>0.40078071421565753</v>
      </c>
      <c r="L8140">
        <v>0.40789831211242289</v>
      </c>
      <c r="M8140">
        <v>0.33443206223372801</v>
      </c>
      <c r="N8140" s="44">
        <v>0.38130761436589222</v>
      </c>
      <c r="O8140" s="161"/>
      <c r="P8140" s="162"/>
      <c r="Q8140" s="162"/>
      <c r="R8140" s="163"/>
      <c r="S8140" s="161"/>
      <c r="V8140" s="163"/>
      <c r="W8140" s="164"/>
      <c r="X8140" s="164"/>
    </row>
    <row r="8141" spans="10:24" x14ac:dyDescent="0.25">
      <c r="J8141">
        <v>8138</v>
      </c>
      <c r="K8141" s="43">
        <v>0.98645810393636968</v>
      </c>
      <c r="L8141">
        <v>5.9653719922714399E-2</v>
      </c>
      <c r="M8141">
        <v>0.27570261631849746</v>
      </c>
      <c r="N8141" s="44">
        <v>0.29821360220297199</v>
      </c>
      <c r="O8141" s="161"/>
      <c r="P8141" s="162"/>
      <c r="Q8141" s="162"/>
      <c r="R8141" s="163"/>
      <c r="S8141" s="161"/>
      <c r="V8141" s="163"/>
      <c r="W8141" s="164"/>
      <c r="X8141" s="164"/>
    </row>
    <row r="8142" spans="10:24" x14ac:dyDescent="0.25">
      <c r="J8142">
        <v>8139</v>
      </c>
      <c r="K8142" s="43">
        <v>0.23414834220553971</v>
      </c>
      <c r="L8142">
        <v>0.45014470537915308</v>
      </c>
      <c r="M8142">
        <v>0.77790632070540899</v>
      </c>
      <c r="N8142" s="44">
        <v>0.32696649330947003</v>
      </c>
      <c r="O8142" s="161"/>
      <c r="P8142" s="162"/>
      <c r="Q8142" s="162"/>
      <c r="R8142" s="163"/>
      <c r="S8142" s="161"/>
      <c r="V8142" s="163"/>
      <c r="W8142" s="164"/>
      <c r="X8142" s="164"/>
    </row>
    <row r="8143" spans="10:24" x14ac:dyDescent="0.25">
      <c r="J8143">
        <v>8140</v>
      </c>
      <c r="K8143" s="43">
        <v>0.5024147156792057</v>
      </c>
      <c r="L8143">
        <v>0.31499444955193334</v>
      </c>
      <c r="M8143">
        <v>0.63411481626892252</v>
      </c>
      <c r="N8143" s="44">
        <v>0.16978796554560038</v>
      </c>
      <c r="O8143" s="161"/>
      <c r="P8143" s="162"/>
      <c r="Q8143" s="162"/>
      <c r="R8143" s="163"/>
      <c r="S8143" s="161"/>
      <c r="V8143" s="163"/>
      <c r="W8143" s="164"/>
      <c r="X8143" s="164"/>
    </row>
    <row r="8144" spans="10:24" x14ac:dyDescent="0.25">
      <c r="J8144">
        <v>8141</v>
      </c>
      <c r="K8144" s="43">
        <v>0.63351113613375298</v>
      </c>
      <c r="L8144">
        <v>0.87668456938692318</v>
      </c>
      <c r="M8144">
        <v>0.24751970261548129</v>
      </c>
      <c r="N8144" s="44">
        <v>0.91452639865125518</v>
      </c>
      <c r="O8144" s="161"/>
      <c r="P8144" s="162"/>
      <c r="Q8144" s="162"/>
      <c r="R8144" s="163"/>
      <c r="S8144" s="161"/>
      <c r="V8144" s="163"/>
      <c r="W8144" s="164"/>
      <c r="X8144" s="164"/>
    </row>
    <row r="8145" spans="10:24" x14ac:dyDescent="0.25">
      <c r="J8145">
        <v>8142</v>
      </c>
      <c r="K8145" s="43">
        <v>5.9906255354012949E-2</v>
      </c>
      <c r="L8145">
        <v>9.4838203732716897E-2</v>
      </c>
      <c r="M8145">
        <v>0.80004081890160994</v>
      </c>
      <c r="N8145" s="44">
        <v>0.61338129718714429</v>
      </c>
      <c r="O8145" s="161"/>
      <c r="P8145" s="162"/>
      <c r="Q8145" s="162"/>
      <c r="R8145" s="163"/>
      <c r="S8145" s="161"/>
      <c r="V8145" s="163"/>
      <c r="W8145" s="164"/>
      <c r="X8145" s="164"/>
    </row>
    <row r="8146" spans="10:24" x14ac:dyDescent="0.25">
      <c r="J8146">
        <v>8143</v>
      </c>
      <c r="K8146" s="43">
        <v>0.61655114434800229</v>
      </c>
      <c r="L8146">
        <v>0.61412274031076108</v>
      </c>
      <c r="M8146">
        <v>0.19232182199611658</v>
      </c>
      <c r="N8146" s="44">
        <v>1.3164632370570306E-2</v>
      </c>
      <c r="O8146" s="161"/>
      <c r="P8146" s="162"/>
      <c r="Q8146" s="162"/>
      <c r="R8146" s="163"/>
      <c r="S8146" s="161"/>
      <c r="V8146" s="163"/>
      <c r="W8146" s="164"/>
      <c r="X8146" s="164"/>
    </row>
    <row r="8147" spans="10:24" x14ac:dyDescent="0.25">
      <c r="J8147">
        <v>8144</v>
      </c>
      <c r="K8147" s="43">
        <v>0.30100739065166826</v>
      </c>
      <c r="L8147">
        <v>4.0898237165084339E-2</v>
      </c>
      <c r="M8147">
        <v>0.20503261835159292</v>
      </c>
      <c r="N8147" s="44">
        <v>0.34935652167262488</v>
      </c>
      <c r="O8147" s="161"/>
      <c r="P8147" s="162"/>
      <c r="Q8147" s="162"/>
      <c r="R8147" s="163"/>
      <c r="S8147" s="161"/>
      <c r="V8147" s="163"/>
      <c r="W8147" s="164"/>
      <c r="X8147" s="164"/>
    </row>
    <row r="8148" spans="10:24" x14ac:dyDescent="0.25">
      <c r="J8148">
        <v>8145</v>
      </c>
      <c r="K8148" s="43">
        <v>0.55427665390973091</v>
      </c>
      <c r="L8148">
        <v>0.88584385543050315</v>
      </c>
      <c r="M8148">
        <v>0.36381596295628804</v>
      </c>
      <c r="N8148" s="44">
        <v>5.2040380072907677E-2</v>
      </c>
      <c r="O8148" s="161"/>
      <c r="P8148" s="162"/>
      <c r="Q8148" s="162"/>
      <c r="R8148" s="163"/>
      <c r="S8148" s="161"/>
      <c r="V8148" s="163"/>
      <c r="W8148" s="164"/>
      <c r="X8148" s="164"/>
    </row>
    <row r="8149" spans="10:24" x14ac:dyDescent="0.25">
      <c r="J8149">
        <v>8146</v>
      </c>
      <c r="K8149" s="43">
        <v>0.93990459857540454</v>
      </c>
      <c r="L8149">
        <v>0.33346413855776236</v>
      </c>
      <c r="M8149">
        <v>0.55349012277424436</v>
      </c>
      <c r="N8149" s="44">
        <v>0.7591480071324247</v>
      </c>
      <c r="O8149" s="161"/>
      <c r="P8149" s="162"/>
      <c r="Q8149" s="162"/>
      <c r="R8149" s="163"/>
      <c r="S8149" s="161"/>
      <c r="V8149" s="163"/>
      <c r="W8149" s="164"/>
      <c r="X8149" s="164"/>
    </row>
    <row r="8150" spans="10:24" x14ac:dyDescent="0.25">
      <c r="J8150">
        <v>8147</v>
      </c>
      <c r="K8150" s="43">
        <v>9.6100012688201564E-2</v>
      </c>
      <c r="L8150">
        <v>1.29597639444059E-2</v>
      </c>
      <c r="M8150">
        <v>9.8791226579271862E-2</v>
      </c>
      <c r="N8150" s="44">
        <v>0.45221992621257379</v>
      </c>
      <c r="O8150" s="161"/>
      <c r="P8150" s="162"/>
      <c r="Q8150" s="162"/>
      <c r="R8150" s="163"/>
      <c r="S8150" s="161"/>
      <c r="V8150" s="163"/>
      <c r="W8150" s="164"/>
      <c r="X8150" s="164"/>
    </row>
    <row r="8151" spans="10:24" x14ac:dyDescent="0.25">
      <c r="J8151">
        <v>8148</v>
      </c>
      <c r="K8151" s="43">
        <v>0.57922096479240981</v>
      </c>
      <c r="L8151">
        <v>0.28884692588679284</v>
      </c>
      <c r="M8151">
        <v>0.66142545837388311</v>
      </c>
      <c r="N8151" s="44">
        <v>0.17518543364008876</v>
      </c>
      <c r="O8151" s="161"/>
      <c r="P8151" s="162"/>
      <c r="Q8151" s="162"/>
      <c r="R8151" s="163"/>
      <c r="S8151" s="161"/>
      <c r="V8151" s="163"/>
      <c r="W8151" s="164"/>
      <c r="X8151" s="164"/>
    </row>
    <row r="8152" spans="10:24" x14ac:dyDescent="0.25">
      <c r="J8152">
        <v>8149</v>
      </c>
      <c r="K8152" s="43">
        <v>2.7469868838378431E-2</v>
      </c>
      <c r="L8152">
        <v>0.30121631743713106</v>
      </c>
      <c r="M8152">
        <v>0.50459386036119802</v>
      </c>
      <c r="N8152" s="44">
        <v>0.92992776330985338</v>
      </c>
      <c r="O8152" s="161"/>
      <c r="P8152" s="162"/>
      <c r="Q8152" s="162"/>
      <c r="R8152" s="163"/>
      <c r="S8152" s="161"/>
      <c r="V8152" s="163"/>
      <c r="W8152" s="164"/>
      <c r="X8152" s="164"/>
    </row>
    <row r="8153" spans="10:24" x14ac:dyDescent="0.25">
      <c r="J8153">
        <v>8150</v>
      </c>
      <c r="K8153" s="43">
        <v>0.9780405952792508</v>
      </c>
      <c r="L8153">
        <v>0.21795389921976838</v>
      </c>
      <c r="M8153">
        <v>0.54723150830420297</v>
      </c>
      <c r="N8153" s="44">
        <v>0.39437380830012747</v>
      </c>
      <c r="O8153" s="161"/>
      <c r="P8153" s="162"/>
      <c r="Q8153" s="162"/>
      <c r="R8153" s="163"/>
      <c r="S8153" s="161"/>
      <c r="V8153" s="163"/>
      <c r="W8153" s="164"/>
      <c r="X8153" s="164"/>
    </row>
    <row r="8154" spans="10:24" x14ac:dyDescent="0.25">
      <c r="J8154">
        <v>8151</v>
      </c>
      <c r="K8154" s="43">
        <v>3.265525153239579E-2</v>
      </c>
      <c r="L8154">
        <v>0.86312773462501691</v>
      </c>
      <c r="M8154">
        <v>0.65630308594783937</v>
      </c>
      <c r="N8154" s="44">
        <v>0.74539067039178031</v>
      </c>
      <c r="O8154" s="161"/>
      <c r="P8154" s="162"/>
      <c r="Q8154" s="162"/>
      <c r="R8154" s="163"/>
      <c r="S8154" s="161"/>
      <c r="V8154" s="163"/>
      <c r="W8154" s="164"/>
      <c r="X8154" s="164"/>
    </row>
    <row r="8155" spans="10:24" x14ac:dyDescent="0.25">
      <c r="J8155">
        <v>8152</v>
      </c>
      <c r="K8155" s="43">
        <v>0.44489233504307413</v>
      </c>
      <c r="L8155">
        <v>0.31010960189389314</v>
      </c>
      <c r="M8155">
        <v>0.3507660580097961</v>
      </c>
      <c r="N8155" s="44">
        <v>0.37399428338967566</v>
      </c>
      <c r="O8155" s="161"/>
      <c r="P8155" s="162"/>
      <c r="Q8155" s="162"/>
      <c r="R8155" s="163"/>
      <c r="S8155" s="161"/>
      <c r="V8155" s="163"/>
      <c r="W8155" s="164"/>
      <c r="X8155" s="164"/>
    </row>
    <row r="8156" spans="10:24" x14ac:dyDescent="0.25">
      <c r="J8156">
        <v>8153</v>
      </c>
      <c r="K8156" s="43">
        <v>0.69105588140429031</v>
      </c>
      <c r="L8156">
        <v>0.93209811342280502</v>
      </c>
      <c r="M8156">
        <v>0.28651706856274239</v>
      </c>
      <c r="N8156" s="44">
        <v>0.30566246788013551</v>
      </c>
      <c r="O8156" s="161"/>
      <c r="P8156" s="162"/>
      <c r="Q8156" s="162"/>
      <c r="R8156" s="163"/>
      <c r="S8156" s="161"/>
      <c r="V8156" s="163"/>
      <c r="W8156" s="164"/>
      <c r="X8156" s="164"/>
    </row>
    <row r="8157" spans="10:24" x14ac:dyDescent="0.25">
      <c r="J8157">
        <v>8154</v>
      </c>
      <c r="K8157" s="43">
        <v>0.53537759794924755</v>
      </c>
      <c r="L8157">
        <v>0.97070439341295767</v>
      </c>
      <c r="M8157">
        <v>0.63786104322692316</v>
      </c>
      <c r="N8157" s="44">
        <v>0.36755841323671623</v>
      </c>
      <c r="O8157" s="161"/>
      <c r="P8157" s="162"/>
      <c r="Q8157" s="162"/>
      <c r="R8157" s="163"/>
      <c r="S8157" s="161"/>
      <c r="V8157" s="163"/>
      <c r="W8157" s="164"/>
      <c r="X8157" s="164"/>
    </row>
    <row r="8158" spans="10:24" x14ac:dyDescent="0.25">
      <c r="J8158">
        <v>8155</v>
      </c>
      <c r="K8158" s="43">
        <v>3.158510154887062E-2</v>
      </c>
      <c r="L8158">
        <v>0.99117229664080864</v>
      </c>
      <c r="M8158">
        <v>0.9031449257230808</v>
      </c>
      <c r="N8158" s="44">
        <v>0.51062965157111118</v>
      </c>
      <c r="O8158" s="161"/>
      <c r="P8158" s="162"/>
      <c r="Q8158" s="162"/>
      <c r="R8158" s="163"/>
      <c r="S8158" s="161"/>
      <c r="V8158" s="163"/>
      <c r="W8158" s="164"/>
      <c r="X8158" s="164"/>
    </row>
    <row r="8159" spans="10:24" x14ac:dyDescent="0.25">
      <c r="J8159">
        <v>8156</v>
      </c>
      <c r="K8159" s="43">
        <v>8.8123020047519152E-3</v>
      </c>
      <c r="L8159">
        <v>0.13591587933259441</v>
      </c>
      <c r="M8159">
        <v>0.36684448892721833</v>
      </c>
      <c r="N8159" s="44">
        <v>0.2317741174700888</v>
      </c>
      <c r="O8159" s="161"/>
      <c r="P8159" s="162"/>
      <c r="Q8159" s="162"/>
      <c r="R8159" s="163"/>
      <c r="S8159" s="161"/>
      <c r="V8159" s="163"/>
      <c r="W8159" s="164"/>
      <c r="X8159" s="164"/>
    </row>
    <row r="8160" spans="10:24" x14ac:dyDescent="0.25">
      <c r="J8160">
        <v>8157</v>
      </c>
      <c r="K8160" s="43">
        <v>0.9438263350177617</v>
      </c>
      <c r="L8160">
        <v>0.78827188702831896</v>
      </c>
      <c r="M8160">
        <v>0.59533593108477323</v>
      </c>
      <c r="N8160" s="44">
        <v>5.6983643373345605E-2</v>
      </c>
      <c r="O8160" s="161"/>
      <c r="P8160" s="162"/>
      <c r="Q8160" s="162"/>
      <c r="R8160" s="163"/>
      <c r="S8160" s="161"/>
      <c r="V8160" s="163"/>
      <c r="W8160" s="164"/>
      <c r="X8160" s="164"/>
    </row>
    <row r="8161" spans="10:24" x14ac:dyDescent="0.25">
      <c r="J8161">
        <v>8158</v>
      </c>
      <c r="K8161" s="43">
        <v>0.28759219240028044</v>
      </c>
      <c r="L8161">
        <v>0.89875800839970543</v>
      </c>
      <c r="M8161">
        <v>1.9349863143136581E-3</v>
      </c>
      <c r="N8161" s="44">
        <v>0.69818512440927116</v>
      </c>
      <c r="O8161" s="161"/>
      <c r="P8161" s="162"/>
      <c r="Q8161" s="162"/>
      <c r="R8161" s="163"/>
      <c r="S8161" s="161"/>
      <c r="V8161" s="163"/>
      <c r="W8161" s="164"/>
      <c r="X8161" s="164"/>
    </row>
    <row r="8162" spans="10:24" x14ac:dyDescent="0.25">
      <c r="J8162">
        <v>8159</v>
      </c>
      <c r="K8162" s="43">
        <v>5.6712887349562591E-2</v>
      </c>
      <c r="L8162">
        <v>4.182751689991715E-4</v>
      </c>
      <c r="M8162">
        <v>0.68230512396850729</v>
      </c>
      <c r="N8162" s="44">
        <v>0.70929881504157088</v>
      </c>
      <c r="O8162" s="161"/>
      <c r="P8162" s="162"/>
      <c r="Q8162" s="162"/>
      <c r="R8162" s="163"/>
      <c r="S8162" s="161"/>
      <c r="V8162" s="163"/>
      <c r="W8162" s="164"/>
      <c r="X8162" s="164"/>
    </row>
    <row r="8163" spans="10:24" x14ac:dyDescent="0.25">
      <c r="J8163">
        <v>8160</v>
      </c>
      <c r="K8163" s="43">
        <v>0.55840535231251986</v>
      </c>
      <c r="L8163">
        <v>0.66878589172605241</v>
      </c>
      <c r="M8163">
        <v>0.73206874002916311</v>
      </c>
      <c r="N8163" s="44">
        <v>0.66648970214960002</v>
      </c>
      <c r="O8163" s="161"/>
      <c r="P8163" s="162"/>
      <c r="Q8163" s="162"/>
      <c r="R8163" s="163"/>
      <c r="S8163" s="161"/>
      <c r="V8163" s="163"/>
      <c r="W8163" s="164"/>
      <c r="X8163" s="164"/>
    </row>
    <row r="8164" spans="10:24" x14ac:dyDescent="0.25">
      <c r="J8164">
        <v>8161</v>
      </c>
      <c r="K8164" s="43">
        <v>0.10427878259308898</v>
      </c>
      <c r="L8164">
        <v>0.15798142967137629</v>
      </c>
      <c r="M8164">
        <v>0.20015140123762909</v>
      </c>
      <c r="N8164" s="44">
        <v>0.2258447049315323</v>
      </c>
      <c r="O8164" s="161"/>
      <c r="P8164" s="162"/>
      <c r="Q8164" s="162"/>
      <c r="R8164" s="163"/>
      <c r="S8164" s="161"/>
      <c r="V8164" s="163"/>
      <c r="W8164" s="164"/>
      <c r="X8164" s="164"/>
    </row>
    <row r="8165" spans="10:24" x14ac:dyDescent="0.25">
      <c r="J8165">
        <v>8162</v>
      </c>
      <c r="K8165" s="43">
        <v>0.12006652982781041</v>
      </c>
      <c r="L8165">
        <v>0.78859612121081124</v>
      </c>
      <c r="M8165">
        <v>0.33211364392535259</v>
      </c>
      <c r="N8165" s="44">
        <v>0.72495128982217405</v>
      </c>
      <c r="O8165" s="161"/>
      <c r="P8165" s="162"/>
      <c r="Q8165" s="162"/>
      <c r="R8165" s="163"/>
      <c r="S8165" s="161"/>
      <c r="V8165" s="163"/>
      <c r="W8165" s="164"/>
      <c r="X8165" s="164"/>
    </row>
    <row r="8166" spans="10:24" x14ac:dyDescent="0.25">
      <c r="J8166">
        <v>8163</v>
      </c>
      <c r="K8166" s="43">
        <v>0.76663598523502552</v>
      </c>
      <c r="L8166">
        <v>0.9418850587715214</v>
      </c>
      <c r="M8166">
        <v>4.2432788863603466E-2</v>
      </c>
      <c r="N8166" s="44">
        <v>0.48960411789784419</v>
      </c>
      <c r="O8166" s="161"/>
      <c r="P8166" s="162"/>
      <c r="Q8166" s="162"/>
      <c r="R8166" s="163"/>
      <c r="S8166" s="161"/>
      <c r="V8166" s="163"/>
      <c r="W8166" s="164"/>
      <c r="X8166" s="164"/>
    </row>
    <row r="8167" spans="10:24" x14ac:dyDescent="0.25">
      <c r="J8167">
        <v>8164</v>
      </c>
      <c r="K8167" s="43">
        <v>0.68491381054887401</v>
      </c>
      <c r="L8167">
        <v>0.80870007666949584</v>
      </c>
      <c r="M8167">
        <v>1.9886358489091704E-2</v>
      </c>
      <c r="N8167" s="44">
        <v>0.41631736188228119</v>
      </c>
      <c r="O8167" s="161"/>
      <c r="P8167" s="162"/>
      <c r="Q8167" s="162"/>
      <c r="R8167" s="163"/>
      <c r="S8167" s="161"/>
      <c r="V8167" s="163"/>
      <c r="W8167" s="164"/>
      <c r="X8167" s="164"/>
    </row>
    <row r="8168" spans="10:24" x14ac:dyDescent="0.25">
      <c r="J8168">
        <v>8165</v>
      </c>
      <c r="K8168" s="43">
        <v>0.96090323552888623</v>
      </c>
      <c r="L8168">
        <v>0.98441595768136902</v>
      </c>
      <c r="M8168">
        <v>0.43804930355145988</v>
      </c>
      <c r="N8168" s="44">
        <v>0.55064088282201873</v>
      </c>
      <c r="O8168" s="161"/>
      <c r="P8168" s="162"/>
      <c r="Q8168" s="162"/>
      <c r="R8168" s="163"/>
      <c r="S8168" s="161"/>
      <c r="V8168" s="163"/>
      <c r="W8168" s="164"/>
      <c r="X8168" s="164"/>
    </row>
    <row r="8169" spans="10:24" x14ac:dyDescent="0.25">
      <c r="J8169">
        <v>8166</v>
      </c>
      <c r="K8169" s="43">
        <v>0.53673041811889877</v>
      </c>
      <c r="L8169">
        <v>0.44531112206930257</v>
      </c>
      <c r="M8169">
        <v>0.66000512568794367</v>
      </c>
      <c r="N8169" s="44">
        <v>3.0857621617098596E-2</v>
      </c>
      <c r="O8169" s="161"/>
      <c r="P8169" s="162"/>
      <c r="Q8169" s="162"/>
      <c r="R8169" s="163"/>
      <c r="S8169" s="161"/>
      <c r="V8169" s="163"/>
      <c r="W8169" s="164"/>
      <c r="X8169" s="164"/>
    </row>
    <row r="8170" spans="10:24" x14ac:dyDescent="0.25">
      <c r="J8170">
        <v>8167</v>
      </c>
      <c r="K8170" s="43">
        <v>0.86977797343115348</v>
      </c>
      <c r="L8170">
        <v>0.85917762975606726</v>
      </c>
      <c r="M8170">
        <v>0.21781264650236054</v>
      </c>
      <c r="N8170" s="44">
        <v>0.42026345172411139</v>
      </c>
      <c r="O8170" s="161"/>
      <c r="P8170" s="162"/>
      <c r="Q8170" s="162"/>
      <c r="R8170" s="163"/>
      <c r="S8170" s="161"/>
      <c r="V8170" s="163"/>
      <c r="W8170" s="164"/>
      <c r="X8170" s="164"/>
    </row>
    <row r="8171" spans="10:24" x14ac:dyDescent="0.25">
      <c r="J8171">
        <v>8168</v>
      </c>
      <c r="K8171" s="43">
        <v>0.83871104098891691</v>
      </c>
      <c r="L8171">
        <v>0.10621581736084273</v>
      </c>
      <c r="M8171">
        <v>0.64728435405838636</v>
      </c>
      <c r="N8171" s="44">
        <v>0.30160040850949044</v>
      </c>
      <c r="O8171" s="161"/>
      <c r="P8171" s="162"/>
      <c r="Q8171" s="162"/>
      <c r="R8171" s="163"/>
      <c r="S8171" s="161"/>
      <c r="V8171" s="163"/>
      <c r="W8171" s="164"/>
      <c r="X8171" s="164"/>
    </row>
    <row r="8172" spans="10:24" x14ac:dyDescent="0.25">
      <c r="J8172">
        <v>8169</v>
      </c>
      <c r="K8172" s="43">
        <v>0.784350515673645</v>
      </c>
      <c r="L8172">
        <v>0.6009592954122609</v>
      </c>
      <c r="M8172">
        <v>0.55929571329486572</v>
      </c>
      <c r="N8172" s="44">
        <v>0.22817230967304636</v>
      </c>
      <c r="O8172" s="161"/>
      <c r="P8172" s="162"/>
      <c r="Q8172" s="162"/>
      <c r="R8172" s="163"/>
      <c r="S8172" s="161"/>
      <c r="V8172" s="163"/>
      <c r="W8172" s="164"/>
      <c r="X8172" s="164"/>
    </row>
    <row r="8173" spans="10:24" x14ac:dyDescent="0.25">
      <c r="J8173">
        <v>8170</v>
      </c>
      <c r="K8173" s="43">
        <v>7.1000095971139321E-2</v>
      </c>
      <c r="L8173">
        <v>0.65193479031363477</v>
      </c>
      <c r="M8173">
        <v>0.81507476653073374</v>
      </c>
      <c r="N8173" s="44">
        <v>0.78302724495750575</v>
      </c>
      <c r="O8173" s="161"/>
      <c r="P8173" s="162"/>
      <c r="Q8173" s="162"/>
      <c r="R8173" s="163"/>
      <c r="S8173" s="161"/>
      <c r="V8173" s="163"/>
      <c r="W8173" s="164"/>
      <c r="X8173" s="164"/>
    </row>
    <row r="8174" spans="10:24" x14ac:dyDescent="0.25">
      <c r="J8174">
        <v>8171</v>
      </c>
      <c r="K8174" s="43">
        <v>0.66067909154905735</v>
      </c>
      <c r="L8174">
        <v>0.62870597262881112</v>
      </c>
      <c r="M8174">
        <v>0.74275100281586282</v>
      </c>
      <c r="N8174" s="44">
        <v>0.48168440458577777</v>
      </c>
      <c r="O8174" s="161"/>
      <c r="P8174" s="162"/>
      <c r="Q8174" s="162"/>
      <c r="R8174" s="163"/>
      <c r="S8174" s="161"/>
      <c r="V8174" s="163"/>
      <c r="W8174" s="164"/>
      <c r="X8174" s="164"/>
    </row>
    <row r="8175" spans="10:24" x14ac:dyDescent="0.25">
      <c r="J8175">
        <v>8172</v>
      </c>
      <c r="K8175" s="43">
        <v>0.74636544934737736</v>
      </c>
      <c r="L8175">
        <v>0.4901405020453653</v>
      </c>
      <c r="M8175">
        <v>0.81546271956234795</v>
      </c>
      <c r="N8175" s="44">
        <v>0.34134131440865489</v>
      </c>
      <c r="O8175" s="161"/>
      <c r="P8175" s="162"/>
      <c r="Q8175" s="162"/>
      <c r="R8175" s="163"/>
      <c r="S8175" s="161"/>
      <c r="V8175" s="163"/>
      <c r="W8175" s="164"/>
      <c r="X8175" s="164"/>
    </row>
    <row r="8176" spans="10:24" x14ac:dyDescent="0.25">
      <c r="J8176">
        <v>8173</v>
      </c>
      <c r="K8176" s="43">
        <v>0.4829238702020634</v>
      </c>
      <c r="L8176">
        <v>0.38164604598063112</v>
      </c>
      <c r="M8176">
        <v>0.38263992344525832</v>
      </c>
      <c r="N8176" s="44">
        <v>0.81091250968559925</v>
      </c>
      <c r="O8176" s="161"/>
      <c r="P8176" s="162"/>
      <c r="Q8176" s="162"/>
      <c r="R8176" s="163"/>
      <c r="S8176" s="161"/>
      <c r="V8176" s="163"/>
      <c r="W8176" s="164"/>
      <c r="X8176" s="164"/>
    </row>
    <row r="8177" spans="10:24" x14ac:dyDescent="0.25">
      <c r="J8177">
        <v>8174</v>
      </c>
      <c r="K8177" s="43">
        <v>0.27340077923407435</v>
      </c>
      <c r="L8177">
        <v>0.79724075285281459</v>
      </c>
      <c r="M8177">
        <v>0.40477407943324306</v>
      </c>
      <c r="N8177" s="44">
        <v>0.15632953715390541</v>
      </c>
      <c r="O8177" s="161"/>
      <c r="P8177" s="162"/>
      <c r="Q8177" s="162"/>
      <c r="R8177" s="163"/>
      <c r="S8177" s="161"/>
      <c r="V8177" s="163"/>
      <c r="W8177" s="164"/>
      <c r="X8177" s="164"/>
    </row>
    <row r="8178" spans="10:24" x14ac:dyDescent="0.25">
      <c r="J8178">
        <v>8175</v>
      </c>
      <c r="K8178" s="43">
        <v>0.69341495465265945</v>
      </c>
      <c r="L8178">
        <v>0.63321646670740739</v>
      </c>
      <c r="M8178">
        <v>0.53502878188590797</v>
      </c>
      <c r="N8178" s="44">
        <v>7.0775579819220003E-2</v>
      </c>
      <c r="O8178" s="161"/>
      <c r="P8178" s="162"/>
      <c r="Q8178" s="162"/>
      <c r="R8178" s="163"/>
      <c r="S8178" s="161"/>
      <c r="V8178" s="163"/>
      <c r="W8178" s="164"/>
      <c r="X8178" s="164"/>
    </row>
    <row r="8179" spans="10:24" x14ac:dyDescent="0.25">
      <c r="J8179">
        <v>8176</v>
      </c>
      <c r="K8179" s="43">
        <v>0.8920973780599083</v>
      </c>
      <c r="L8179">
        <v>0.29137411139858671</v>
      </c>
      <c r="M8179">
        <v>0.80219414574622627</v>
      </c>
      <c r="N8179" s="44">
        <v>0.77207115376428292</v>
      </c>
      <c r="O8179" s="161"/>
      <c r="P8179" s="162"/>
      <c r="Q8179" s="162"/>
      <c r="R8179" s="163"/>
      <c r="S8179" s="161"/>
      <c r="V8179" s="163"/>
      <c r="W8179" s="164"/>
      <c r="X8179" s="164"/>
    </row>
    <row r="8180" spans="10:24" x14ac:dyDescent="0.25">
      <c r="J8180">
        <v>8177</v>
      </c>
      <c r="K8180" s="43">
        <v>0.54357634933828791</v>
      </c>
      <c r="L8180">
        <v>0.19698463041538894</v>
      </c>
      <c r="M8180">
        <v>0.10160857298510861</v>
      </c>
      <c r="N8180" s="44">
        <v>0.67381646753484048</v>
      </c>
      <c r="O8180" s="161"/>
      <c r="P8180" s="162"/>
      <c r="Q8180" s="162"/>
      <c r="R8180" s="163"/>
      <c r="S8180" s="161"/>
      <c r="V8180" s="163"/>
      <c r="W8180" s="164"/>
      <c r="X8180" s="164"/>
    </row>
    <row r="8181" spans="10:24" x14ac:dyDescent="0.25">
      <c r="J8181">
        <v>8178</v>
      </c>
      <c r="K8181" s="43">
        <v>8.576918315409443E-2</v>
      </c>
      <c r="L8181">
        <v>0.65613979970405067</v>
      </c>
      <c r="M8181">
        <v>0.58479364849311466</v>
      </c>
      <c r="N8181" s="44">
        <v>0.69439801274292023</v>
      </c>
      <c r="O8181" s="161"/>
      <c r="P8181" s="162"/>
      <c r="Q8181" s="162"/>
      <c r="R8181" s="163"/>
      <c r="S8181" s="161"/>
      <c r="V8181" s="163"/>
      <c r="W8181" s="164"/>
      <c r="X8181" s="164"/>
    </row>
    <row r="8182" spans="10:24" x14ac:dyDescent="0.25">
      <c r="J8182">
        <v>8179</v>
      </c>
      <c r="K8182" s="43">
        <v>0.78828057680086805</v>
      </c>
      <c r="L8182">
        <v>0.69516387289912329</v>
      </c>
      <c r="M8182">
        <v>0.23822571696765116</v>
      </c>
      <c r="N8182" s="44">
        <v>0.1211705150049166</v>
      </c>
      <c r="O8182" s="161"/>
      <c r="P8182" s="162"/>
      <c r="Q8182" s="162"/>
      <c r="R8182" s="163"/>
      <c r="S8182" s="161"/>
      <c r="V8182" s="163"/>
      <c r="W8182" s="164"/>
      <c r="X8182" s="164"/>
    </row>
    <row r="8183" spans="10:24" x14ac:dyDescent="0.25">
      <c r="J8183">
        <v>8180</v>
      </c>
      <c r="K8183" s="43">
        <v>0.32126414990058993</v>
      </c>
      <c r="L8183">
        <v>6.434952575156716E-2</v>
      </c>
      <c r="M8183">
        <v>0.15705119184902516</v>
      </c>
      <c r="N8183" s="44">
        <v>0.8155871449331441</v>
      </c>
      <c r="O8183" s="161"/>
      <c r="P8183" s="162"/>
      <c r="Q8183" s="162"/>
      <c r="R8183" s="163"/>
      <c r="S8183" s="161"/>
      <c r="V8183" s="163"/>
      <c r="W8183" s="164"/>
      <c r="X8183" s="164"/>
    </row>
    <row r="8184" spans="10:24" x14ac:dyDescent="0.25">
      <c r="J8184">
        <v>8181</v>
      </c>
      <c r="K8184" s="43">
        <v>0.88554749360171137</v>
      </c>
      <c r="L8184">
        <v>6.2489047732177005E-2</v>
      </c>
      <c r="M8184">
        <v>0.44797967772798275</v>
      </c>
      <c r="N8184" s="44">
        <v>0.26132752176177021</v>
      </c>
      <c r="O8184" s="161"/>
      <c r="P8184" s="162"/>
      <c r="Q8184" s="162"/>
      <c r="R8184" s="163"/>
      <c r="S8184" s="161"/>
      <c r="V8184" s="163"/>
      <c r="W8184" s="164"/>
      <c r="X8184" s="164"/>
    </row>
    <row r="8185" spans="10:24" x14ac:dyDescent="0.25">
      <c r="J8185">
        <v>8182</v>
      </c>
      <c r="K8185" s="43">
        <v>0.96430397299325465</v>
      </c>
      <c r="L8185">
        <v>0.76107045640336435</v>
      </c>
      <c r="M8185">
        <v>0.69449999384219951</v>
      </c>
      <c r="N8185" s="44">
        <v>0.87909672582770237</v>
      </c>
      <c r="O8185" s="161"/>
      <c r="P8185" s="162"/>
      <c r="Q8185" s="162"/>
      <c r="R8185" s="163"/>
      <c r="S8185" s="161"/>
      <c r="V8185" s="163"/>
      <c r="W8185" s="164"/>
      <c r="X8185" s="164"/>
    </row>
    <row r="8186" spans="10:24" x14ac:dyDescent="0.25">
      <c r="J8186">
        <v>8183</v>
      </c>
      <c r="K8186" s="43">
        <v>0.6099613047161857</v>
      </c>
      <c r="L8186">
        <v>0.62840410136558034</v>
      </c>
      <c r="M8186">
        <v>0.90218099638173688</v>
      </c>
      <c r="N8186" s="44">
        <v>0.11077918424909106</v>
      </c>
      <c r="O8186" s="161"/>
      <c r="P8186" s="162"/>
      <c r="Q8186" s="162"/>
      <c r="R8186" s="163"/>
      <c r="S8186" s="161"/>
      <c r="V8186" s="163"/>
      <c r="W8186" s="164"/>
      <c r="X8186" s="164"/>
    </row>
    <row r="8187" spans="10:24" x14ac:dyDescent="0.25">
      <c r="J8187">
        <v>8184</v>
      </c>
      <c r="K8187" s="43">
        <v>0.10226948318809648</v>
      </c>
      <c r="L8187">
        <v>0.16941070476224818</v>
      </c>
      <c r="M8187">
        <v>0.59024463525729665</v>
      </c>
      <c r="N8187" s="44">
        <v>0.32832284035714199</v>
      </c>
      <c r="O8187" s="161"/>
      <c r="P8187" s="162"/>
      <c r="Q8187" s="162"/>
      <c r="R8187" s="163"/>
      <c r="S8187" s="161"/>
      <c r="V8187" s="163"/>
      <c r="W8187" s="164"/>
      <c r="X8187" s="164"/>
    </row>
    <row r="8188" spans="10:24" x14ac:dyDescent="0.25">
      <c r="J8188">
        <v>8185</v>
      </c>
      <c r="K8188" s="43">
        <v>0.98158592819780677</v>
      </c>
      <c r="L8188">
        <v>0.54428957370621056</v>
      </c>
      <c r="M8188">
        <v>0.30707718460768862</v>
      </c>
      <c r="N8188" s="44">
        <v>0.39607462043588604</v>
      </c>
      <c r="O8188" s="161"/>
      <c r="P8188" s="162"/>
      <c r="Q8188" s="162"/>
      <c r="R8188" s="163"/>
      <c r="S8188" s="161"/>
      <c r="V8188" s="163"/>
      <c r="W8188" s="164"/>
      <c r="X8188" s="164"/>
    </row>
    <row r="8189" spans="10:24" x14ac:dyDescent="0.25">
      <c r="J8189">
        <v>8186</v>
      </c>
      <c r="K8189" s="43">
        <v>0.97976506228958682</v>
      </c>
      <c r="L8189">
        <v>0.53687759632846088</v>
      </c>
      <c r="M8189">
        <v>0.91466706378540508</v>
      </c>
      <c r="N8189" s="44">
        <v>0.65368589008856481</v>
      </c>
      <c r="O8189" s="161"/>
      <c r="P8189" s="162"/>
      <c r="Q8189" s="162"/>
      <c r="R8189" s="163"/>
      <c r="S8189" s="161"/>
      <c r="V8189" s="163"/>
      <c r="W8189" s="164"/>
      <c r="X8189" s="164"/>
    </row>
    <row r="8190" spans="10:24" x14ac:dyDescent="0.25">
      <c r="J8190">
        <v>8187</v>
      </c>
      <c r="K8190" s="43">
        <v>0.72276805219098061</v>
      </c>
      <c r="L8190">
        <v>0.53380518578734515</v>
      </c>
      <c r="M8190">
        <v>0.91659344780060048</v>
      </c>
      <c r="N8190" s="44">
        <v>0.50187394826482778</v>
      </c>
      <c r="O8190" s="161"/>
      <c r="P8190" s="162"/>
      <c r="Q8190" s="162"/>
      <c r="R8190" s="163"/>
      <c r="S8190" s="161"/>
      <c r="V8190" s="163"/>
      <c r="W8190" s="164"/>
      <c r="X8190" s="164"/>
    </row>
    <row r="8191" spans="10:24" x14ac:dyDescent="0.25">
      <c r="J8191">
        <v>8188</v>
      </c>
      <c r="K8191" s="43">
        <v>0.15320835447723868</v>
      </c>
      <c r="L8191">
        <v>3.9727066836153235E-2</v>
      </c>
      <c r="M8191">
        <v>0.13730781956646054</v>
      </c>
      <c r="N8191" s="44">
        <v>0.85489507863733549</v>
      </c>
      <c r="O8191" s="161"/>
      <c r="P8191" s="162"/>
      <c r="Q8191" s="162"/>
      <c r="R8191" s="163"/>
      <c r="S8191" s="161"/>
      <c r="V8191" s="163"/>
      <c r="W8191" s="164"/>
      <c r="X8191" s="164"/>
    </row>
    <row r="8192" spans="10:24" x14ac:dyDescent="0.25">
      <c r="J8192">
        <v>8189</v>
      </c>
      <c r="K8192" s="43">
        <v>0.59239386372650482</v>
      </c>
      <c r="L8192">
        <v>0.11064802840877253</v>
      </c>
      <c r="M8192">
        <v>1.0941668181926767E-2</v>
      </c>
      <c r="N8192" s="44">
        <v>0.99979693898552757</v>
      </c>
      <c r="O8192" s="161"/>
      <c r="P8192" s="162"/>
      <c r="Q8192" s="162"/>
      <c r="R8192" s="163"/>
      <c r="S8192" s="161"/>
      <c r="V8192" s="163"/>
      <c r="W8192" s="164"/>
      <c r="X8192" s="164"/>
    </row>
    <row r="8193" spans="10:24" x14ac:dyDescent="0.25">
      <c r="J8193">
        <v>8190</v>
      </c>
      <c r="K8193" s="43">
        <v>0.62637895860840609</v>
      </c>
      <c r="L8193">
        <v>0.12826581454050157</v>
      </c>
      <c r="M8193">
        <v>0.50895925940662712</v>
      </c>
      <c r="N8193" s="44">
        <v>5.0576652677635781E-2</v>
      </c>
      <c r="O8193" s="161"/>
      <c r="P8193" s="162"/>
      <c r="Q8193" s="162"/>
      <c r="R8193" s="163"/>
      <c r="S8193" s="161"/>
      <c r="V8193" s="163"/>
      <c r="W8193" s="164"/>
      <c r="X8193" s="164"/>
    </row>
    <row r="8194" spans="10:24" x14ac:dyDescent="0.25">
      <c r="J8194">
        <v>8191</v>
      </c>
      <c r="K8194" s="43">
        <v>0.23911670243237737</v>
      </c>
      <c r="L8194">
        <v>0.45673323396830823</v>
      </c>
      <c r="M8194">
        <v>0.92956278304163953</v>
      </c>
      <c r="N8194" s="44">
        <v>0.15400340784310851</v>
      </c>
      <c r="O8194" s="161"/>
      <c r="P8194" s="162"/>
      <c r="Q8194" s="162"/>
      <c r="R8194" s="163"/>
      <c r="S8194" s="161"/>
      <c r="V8194" s="163"/>
      <c r="W8194" s="164"/>
      <c r="X8194" s="164"/>
    </row>
    <row r="8195" spans="10:24" x14ac:dyDescent="0.25">
      <c r="J8195">
        <v>8192</v>
      </c>
      <c r="K8195" s="43">
        <v>0.24200577942739609</v>
      </c>
      <c r="L8195">
        <v>0.43262026564818457</v>
      </c>
      <c r="M8195">
        <v>0.53223496982743179</v>
      </c>
      <c r="N8195" s="44">
        <v>0.84819397011678266</v>
      </c>
      <c r="O8195" s="161"/>
      <c r="P8195" s="162"/>
      <c r="Q8195" s="162"/>
      <c r="R8195" s="163"/>
      <c r="S8195" s="161"/>
      <c r="V8195" s="163"/>
      <c r="W8195" s="164"/>
      <c r="X8195" s="164"/>
    </row>
    <row r="8196" spans="10:24" x14ac:dyDescent="0.25">
      <c r="J8196">
        <v>8193</v>
      </c>
      <c r="K8196" s="43">
        <v>8.4374212456012621E-2</v>
      </c>
      <c r="L8196">
        <v>0.1579077472999082</v>
      </c>
      <c r="M8196">
        <v>5.8907540554075433E-2</v>
      </c>
      <c r="N8196" s="44">
        <v>0.20858042865202508</v>
      </c>
      <c r="O8196" s="161"/>
      <c r="P8196" s="162"/>
      <c r="Q8196" s="162"/>
      <c r="R8196" s="163"/>
      <c r="S8196" s="161"/>
      <c r="V8196" s="163"/>
      <c r="W8196" s="164"/>
      <c r="X8196" s="164"/>
    </row>
    <row r="8197" spans="10:24" x14ac:dyDescent="0.25">
      <c r="J8197">
        <v>8194</v>
      </c>
      <c r="K8197" s="43">
        <v>0.26231614571263517</v>
      </c>
      <c r="L8197">
        <v>0.99340474601121964</v>
      </c>
      <c r="M8197">
        <v>0.84208692517840045</v>
      </c>
      <c r="N8197" s="44">
        <v>0.22920938356878007</v>
      </c>
      <c r="O8197" s="161"/>
      <c r="P8197" s="162"/>
      <c r="Q8197" s="162"/>
      <c r="R8197" s="163"/>
      <c r="S8197" s="161"/>
      <c r="V8197" s="163"/>
      <c r="W8197" s="164"/>
      <c r="X8197" s="164"/>
    </row>
    <row r="8198" spans="10:24" x14ac:dyDescent="0.25">
      <c r="J8198">
        <v>8195</v>
      </c>
      <c r="K8198" s="43">
        <v>0.8656591429569046</v>
      </c>
      <c r="L8198">
        <v>0.72893818380769659</v>
      </c>
      <c r="M8198">
        <v>0.93222570193367071</v>
      </c>
      <c r="N8198" s="44">
        <v>0.41167444894156713</v>
      </c>
      <c r="O8198" s="161"/>
      <c r="P8198" s="162"/>
      <c r="Q8198" s="162"/>
      <c r="R8198" s="163"/>
      <c r="S8198" s="161"/>
      <c r="V8198" s="163"/>
      <c r="W8198" s="164"/>
      <c r="X8198" s="164"/>
    </row>
    <row r="8199" spans="10:24" x14ac:dyDescent="0.25">
      <c r="J8199">
        <v>8196</v>
      </c>
      <c r="K8199" s="43">
        <v>0.31811105102552517</v>
      </c>
      <c r="L8199">
        <v>0.6585470427497625</v>
      </c>
      <c r="M8199">
        <v>0.36628359455013482</v>
      </c>
      <c r="N8199" s="44">
        <v>0.60284583125337921</v>
      </c>
      <c r="O8199" s="161"/>
      <c r="P8199" s="162"/>
      <c r="Q8199" s="162"/>
      <c r="R8199" s="163"/>
      <c r="S8199" s="161"/>
      <c r="V8199" s="163"/>
      <c r="W8199" s="164"/>
      <c r="X8199" s="164"/>
    </row>
    <row r="8200" spans="10:24" x14ac:dyDescent="0.25">
      <c r="J8200">
        <v>8197</v>
      </c>
      <c r="K8200" s="43">
        <v>0.880786912714978</v>
      </c>
      <c r="L8200">
        <v>0.50851447613212353</v>
      </c>
      <c r="M8200">
        <v>0.8801355340211634</v>
      </c>
      <c r="N8200" s="44">
        <v>0.31222883866067319</v>
      </c>
      <c r="O8200" s="161"/>
      <c r="P8200" s="162"/>
      <c r="Q8200" s="162"/>
      <c r="R8200" s="163"/>
      <c r="S8200" s="161"/>
      <c r="V8200" s="163"/>
      <c r="W8200" s="164"/>
      <c r="X8200" s="164"/>
    </row>
    <row r="8201" spans="10:24" x14ac:dyDescent="0.25">
      <c r="J8201">
        <v>8198</v>
      </c>
      <c r="K8201" s="43">
        <v>0.72406767056952148</v>
      </c>
      <c r="L8201">
        <v>8.36244446877773E-2</v>
      </c>
      <c r="M8201">
        <v>0.63250675345406238</v>
      </c>
      <c r="N8201" s="44">
        <v>0.62417255826834683</v>
      </c>
      <c r="O8201" s="161"/>
      <c r="P8201" s="162"/>
      <c r="Q8201" s="162"/>
      <c r="R8201" s="163"/>
      <c r="S8201" s="161"/>
      <c r="V8201" s="163"/>
      <c r="W8201" s="164"/>
      <c r="X8201" s="164"/>
    </row>
    <row r="8202" spans="10:24" x14ac:dyDescent="0.25">
      <c r="J8202">
        <v>8199</v>
      </c>
      <c r="K8202" s="43">
        <v>0.8226897294400316</v>
      </c>
      <c r="L8202">
        <v>0.88343732302954781</v>
      </c>
      <c r="M8202">
        <v>0.45139999343400583</v>
      </c>
      <c r="N8202" s="44">
        <v>0.94373604292824398</v>
      </c>
      <c r="O8202" s="161"/>
      <c r="P8202" s="162"/>
      <c r="Q8202" s="162"/>
      <c r="R8202" s="163"/>
      <c r="S8202" s="161"/>
      <c r="V8202" s="163"/>
      <c r="W8202" s="164"/>
      <c r="X8202" s="164"/>
    </row>
    <row r="8203" spans="10:24" x14ac:dyDescent="0.25">
      <c r="J8203">
        <v>8200</v>
      </c>
      <c r="K8203" s="43">
        <v>0.23292808322302161</v>
      </c>
      <c r="L8203">
        <v>0.30770635431025417</v>
      </c>
      <c r="M8203">
        <v>0.83761494310338791</v>
      </c>
      <c r="N8203" s="44">
        <v>0.6154892974734576</v>
      </c>
      <c r="O8203" s="161"/>
      <c r="P8203" s="162"/>
      <c r="Q8203" s="162"/>
      <c r="R8203" s="163"/>
      <c r="S8203" s="161"/>
      <c r="V8203" s="163"/>
      <c r="W8203" s="164"/>
      <c r="X8203" s="164"/>
    </row>
    <row r="8204" spans="10:24" x14ac:dyDescent="0.25">
      <c r="J8204">
        <v>8201</v>
      </c>
      <c r="K8204" s="43">
        <v>0.14132007521083723</v>
      </c>
      <c r="L8204">
        <v>0.88141572279346481</v>
      </c>
      <c r="M8204">
        <v>0.25167649267413916</v>
      </c>
      <c r="N8204" s="44">
        <v>0.6988210578744144</v>
      </c>
      <c r="O8204" s="161"/>
      <c r="P8204" s="162"/>
      <c r="Q8204" s="162"/>
      <c r="R8204" s="163"/>
      <c r="S8204" s="161"/>
      <c r="V8204" s="163"/>
      <c r="W8204" s="164"/>
      <c r="X8204" s="164"/>
    </row>
    <row r="8205" spans="10:24" x14ac:dyDescent="0.25">
      <c r="J8205">
        <v>8202</v>
      </c>
      <c r="K8205" s="43">
        <v>0.10475414196481048</v>
      </c>
      <c r="L8205">
        <v>0.82955495337157326</v>
      </c>
      <c r="M8205">
        <v>0.57191357565369838</v>
      </c>
      <c r="N8205" s="44">
        <v>0.92666955278811525</v>
      </c>
      <c r="O8205" s="161"/>
      <c r="P8205" s="162"/>
      <c r="Q8205" s="162"/>
      <c r="R8205" s="163"/>
      <c r="S8205" s="161"/>
      <c r="V8205" s="163"/>
      <c r="W8205" s="164"/>
      <c r="X8205" s="164"/>
    </row>
    <row r="8206" spans="10:24" x14ac:dyDescent="0.25">
      <c r="J8206">
        <v>8203</v>
      </c>
      <c r="K8206" s="43">
        <v>0.69573985417844197</v>
      </c>
      <c r="L8206">
        <v>2.4311378260314487E-2</v>
      </c>
      <c r="M8206">
        <v>0.41725839277090149</v>
      </c>
      <c r="N8206" s="44">
        <v>0.25900693170981659</v>
      </c>
      <c r="O8206" s="161"/>
      <c r="P8206" s="162"/>
      <c r="Q8206" s="162"/>
      <c r="R8206" s="163"/>
      <c r="S8206" s="161"/>
      <c r="V8206" s="163"/>
      <c r="W8206" s="164"/>
      <c r="X8206" s="164"/>
    </row>
    <row r="8207" spans="10:24" x14ac:dyDescent="0.25">
      <c r="J8207">
        <v>8204</v>
      </c>
      <c r="K8207" s="43">
        <v>0.49074800022672682</v>
      </c>
      <c r="L8207">
        <v>0.11042133486772976</v>
      </c>
      <c r="M8207">
        <v>0.59980133020502058</v>
      </c>
      <c r="N8207" s="44">
        <v>0.19224757304077944</v>
      </c>
      <c r="O8207" s="161"/>
      <c r="P8207" s="162"/>
      <c r="Q8207" s="162"/>
      <c r="R8207" s="163"/>
      <c r="S8207" s="161"/>
      <c r="V8207" s="163"/>
      <c r="W8207" s="164"/>
      <c r="X8207" s="164"/>
    </row>
    <row r="8208" spans="10:24" x14ac:dyDescent="0.25">
      <c r="J8208">
        <v>8205</v>
      </c>
      <c r="K8208" s="43">
        <v>0.10499077935940171</v>
      </c>
      <c r="L8208">
        <v>0.92674199584910111</v>
      </c>
      <c r="M8208">
        <v>0.13230613175442074</v>
      </c>
      <c r="N8208" s="44">
        <v>0.25697127134213871</v>
      </c>
      <c r="O8208" s="161"/>
      <c r="P8208" s="162"/>
      <c r="Q8208" s="162"/>
      <c r="R8208" s="163"/>
      <c r="S8208" s="161"/>
      <c r="V8208" s="163"/>
      <c r="W8208" s="164"/>
      <c r="X8208" s="164"/>
    </row>
    <row r="8209" spans="10:24" x14ac:dyDescent="0.25">
      <c r="J8209">
        <v>8206</v>
      </c>
      <c r="K8209" s="43">
        <v>0.8405786948547721</v>
      </c>
      <c r="L8209">
        <v>0.87490456876662526</v>
      </c>
      <c r="M8209">
        <v>0.3105402511713623</v>
      </c>
      <c r="N8209" s="44">
        <v>0.82399403501046375</v>
      </c>
      <c r="O8209" s="161"/>
      <c r="P8209" s="162"/>
      <c r="Q8209" s="162"/>
      <c r="R8209" s="163"/>
      <c r="S8209" s="161"/>
      <c r="V8209" s="163"/>
      <c r="W8209" s="164"/>
      <c r="X8209" s="164"/>
    </row>
    <row r="8210" spans="10:24" x14ac:dyDescent="0.25">
      <c r="J8210">
        <v>8207</v>
      </c>
      <c r="K8210" s="43">
        <v>0.85800271514087922</v>
      </c>
      <c r="L8210">
        <v>0.49459493274311961</v>
      </c>
      <c r="M8210">
        <v>0.61581826079999169</v>
      </c>
      <c r="N8210" s="44">
        <v>0.37659776261917188</v>
      </c>
      <c r="O8210" s="161"/>
      <c r="P8210" s="162"/>
      <c r="Q8210" s="162"/>
      <c r="R8210" s="163"/>
      <c r="S8210" s="161"/>
      <c r="V8210" s="163"/>
      <c r="W8210" s="164"/>
      <c r="X8210" s="164"/>
    </row>
    <row r="8211" spans="10:24" x14ac:dyDescent="0.25">
      <c r="J8211">
        <v>8208</v>
      </c>
      <c r="K8211" s="43">
        <v>0.84167680882132556</v>
      </c>
      <c r="L8211">
        <v>0.35226728935499363</v>
      </c>
      <c r="M8211">
        <v>0.79285766824479986</v>
      </c>
      <c r="N8211" s="44">
        <v>0.95649498309124859</v>
      </c>
      <c r="O8211" s="161"/>
      <c r="P8211" s="162"/>
      <c r="Q8211" s="162"/>
      <c r="R8211" s="163"/>
      <c r="S8211" s="161"/>
      <c r="V8211" s="163"/>
      <c r="W8211" s="164"/>
      <c r="X8211" s="164"/>
    </row>
    <row r="8212" spans="10:24" x14ac:dyDescent="0.25">
      <c r="J8212">
        <v>8209</v>
      </c>
      <c r="K8212" s="43">
        <v>3.5063709770180584E-2</v>
      </c>
      <c r="L8212">
        <v>6.1021494749199157E-2</v>
      </c>
      <c r="M8212">
        <v>0.71436853139885681</v>
      </c>
      <c r="N8212" s="44">
        <v>7.0387999632918086E-2</v>
      </c>
      <c r="O8212" s="161"/>
      <c r="P8212" s="162"/>
      <c r="Q8212" s="162"/>
      <c r="R8212" s="163"/>
      <c r="S8212" s="161"/>
      <c r="V8212" s="163"/>
      <c r="W8212" s="164"/>
      <c r="X8212" s="164"/>
    </row>
    <row r="8213" spans="10:24" x14ac:dyDescent="0.25">
      <c r="J8213">
        <v>8210</v>
      </c>
      <c r="K8213" s="43">
        <v>0.69440125007517617</v>
      </c>
      <c r="L8213">
        <v>0.46607809396015087</v>
      </c>
      <c r="M8213">
        <v>0.395902176066672</v>
      </c>
      <c r="N8213" s="44">
        <v>0.19668599224403283</v>
      </c>
      <c r="O8213" s="161"/>
      <c r="P8213" s="162"/>
      <c r="Q8213" s="162"/>
      <c r="R8213" s="163"/>
      <c r="S8213" s="161"/>
      <c r="V8213" s="163"/>
      <c r="W8213" s="164"/>
      <c r="X8213" s="164"/>
    </row>
    <row r="8214" spans="10:24" x14ac:dyDescent="0.25">
      <c r="J8214">
        <v>8211</v>
      </c>
      <c r="K8214" s="43">
        <v>0.74137132754413704</v>
      </c>
      <c r="L8214">
        <v>0.27498924657780432</v>
      </c>
      <c r="M8214">
        <v>0.63872139196867295</v>
      </c>
      <c r="N8214" s="44">
        <v>0.86458100189240361</v>
      </c>
      <c r="O8214" s="161"/>
      <c r="P8214" s="162"/>
      <c r="Q8214" s="162"/>
      <c r="R8214" s="163"/>
      <c r="S8214" s="161"/>
      <c r="V8214" s="163"/>
      <c r="W8214" s="164"/>
      <c r="X8214" s="164"/>
    </row>
    <row r="8215" spans="10:24" x14ac:dyDescent="0.25">
      <c r="J8215">
        <v>8212</v>
      </c>
      <c r="K8215" s="43">
        <v>4.3722659653122609E-3</v>
      </c>
      <c r="L8215">
        <v>0.41079860766367182</v>
      </c>
      <c r="M8215">
        <v>0.41054312347077981</v>
      </c>
      <c r="N8215" s="44">
        <v>0.62831530054027707</v>
      </c>
      <c r="O8215" s="161"/>
      <c r="P8215" s="162"/>
      <c r="Q8215" s="162"/>
      <c r="R8215" s="163"/>
      <c r="S8215" s="161"/>
      <c r="V8215" s="163"/>
      <c r="W8215" s="164"/>
      <c r="X8215" s="164"/>
    </row>
    <row r="8216" spans="10:24" x14ac:dyDescent="0.25">
      <c r="J8216">
        <v>8213</v>
      </c>
      <c r="K8216" s="43">
        <v>0.96783657602285356</v>
      </c>
      <c r="L8216">
        <v>0.67920953477365842</v>
      </c>
      <c r="M8216">
        <v>7.8289413937482233E-2</v>
      </c>
      <c r="N8216" s="44">
        <v>0.98448610184402263</v>
      </c>
      <c r="O8216" s="161"/>
      <c r="P8216" s="162"/>
      <c r="Q8216" s="162"/>
      <c r="R8216" s="163"/>
      <c r="S8216" s="161"/>
      <c r="V8216" s="163"/>
      <c r="W8216" s="164"/>
      <c r="X8216" s="164"/>
    </row>
    <row r="8217" spans="10:24" x14ac:dyDescent="0.25">
      <c r="J8217">
        <v>8214</v>
      </c>
      <c r="K8217" s="43">
        <v>0.11700444366491836</v>
      </c>
      <c r="L8217">
        <v>0.29584994456967784</v>
      </c>
      <c r="M8217">
        <v>0.59540544786581573</v>
      </c>
      <c r="N8217" s="44">
        <v>0.44242860335474188</v>
      </c>
      <c r="O8217" s="161"/>
      <c r="P8217" s="162"/>
      <c r="Q8217" s="162"/>
      <c r="R8217" s="163"/>
      <c r="S8217" s="161"/>
      <c r="V8217" s="163"/>
      <c r="W8217" s="164"/>
      <c r="X8217" s="164"/>
    </row>
    <row r="8218" spans="10:24" x14ac:dyDescent="0.25">
      <c r="J8218">
        <v>8215</v>
      </c>
      <c r="K8218" s="43">
        <v>0.36029707585921134</v>
      </c>
      <c r="L8218">
        <v>0.32186228405956563</v>
      </c>
      <c r="M8218">
        <v>0.90264032181196108</v>
      </c>
      <c r="N8218" s="44">
        <v>0.50312368598363399</v>
      </c>
      <c r="O8218" s="161"/>
      <c r="P8218" s="162"/>
      <c r="Q8218" s="162"/>
      <c r="R8218" s="163"/>
      <c r="S8218" s="161"/>
      <c r="V8218" s="163"/>
      <c r="W8218" s="164"/>
      <c r="X8218" s="164"/>
    </row>
    <row r="8219" spans="10:24" x14ac:dyDescent="0.25">
      <c r="J8219">
        <v>8216</v>
      </c>
      <c r="K8219" s="43">
        <v>0.61423408566835358</v>
      </c>
      <c r="L8219">
        <v>0.91746902846263345</v>
      </c>
      <c r="M8219">
        <v>0.43359928466063002</v>
      </c>
      <c r="N8219" s="44">
        <v>0.62477643924671344</v>
      </c>
      <c r="O8219" s="161"/>
      <c r="P8219" s="162"/>
      <c r="Q8219" s="162"/>
      <c r="R8219" s="163"/>
      <c r="S8219" s="161"/>
      <c r="V8219" s="163"/>
      <c r="W8219" s="164"/>
      <c r="X8219" s="164"/>
    </row>
    <row r="8220" spans="10:24" x14ac:dyDescent="0.25">
      <c r="J8220">
        <v>8217</v>
      </c>
      <c r="K8220" s="43">
        <v>0.7069390858130622</v>
      </c>
      <c r="L8220">
        <v>0.38888545579846179</v>
      </c>
      <c r="M8220">
        <v>0.71902820983096805</v>
      </c>
      <c r="N8220" s="44">
        <v>0.71340020300892637</v>
      </c>
      <c r="O8220" s="161"/>
      <c r="P8220" s="162"/>
      <c r="Q8220" s="162"/>
      <c r="R8220" s="163"/>
      <c r="S8220" s="161"/>
      <c r="V8220" s="163"/>
      <c r="W8220" s="164"/>
      <c r="X8220" s="164"/>
    </row>
    <row r="8221" spans="10:24" x14ac:dyDescent="0.25">
      <c r="J8221">
        <v>8218</v>
      </c>
      <c r="K8221" s="43">
        <v>0.81642188974431251</v>
      </c>
      <c r="L8221">
        <v>0.52624260971672587</v>
      </c>
      <c r="M8221">
        <v>0.52126310250155838</v>
      </c>
      <c r="N8221" s="44">
        <v>0.17883156776444908</v>
      </c>
      <c r="O8221" s="161"/>
      <c r="P8221" s="162"/>
      <c r="Q8221" s="162"/>
      <c r="R8221" s="163"/>
      <c r="S8221" s="161"/>
      <c r="V8221" s="163"/>
      <c r="W8221" s="164"/>
      <c r="X8221" s="164"/>
    </row>
    <row r="8222" spans="10:24" x14ac:dyDescent="0.25">
      <c r="J8222">
        <v>8219</v>
      </c>
      <c r="K8222" s="43">
        <v>4.0210685165624871E-2</v>
      </c>
      <c r="L8222">
        <v>0.41828859671200813</v>
      </c>
      <c r="M8222">
        <v>0.58428265865867302</v>
      </c>
      <c r="N8222" s="44">
        <v>0.79628122544180313</v>
      </c>
      <c r="O8222" s="161"/>
      <c r="P8222" s="162"/>
      <c r="Q8222" s="162"/>
      <c r="R8222" s="163"/>
      <c r="S8222" s="161"/>
      <c r="V8222" s="163"/>
      <c r="W8222" s="164"/>
      <c r="X8222" s="164"/>
    </row>
    <row r="8223" spans="10:24" x14ac:dyDescent="0.25">
      <c r="J8223">
        <v>8220</v>
      </c>
      <c r="K8223" s="43">
        <v>0.25449004411832243</v>
      </c>
      <c r="L8223">
        <v>0.93927031477295619</v>
      </c>
      <c r="M8223">
        <v>0.2340434187638335</v>
      </c>
      <c r="N8223" s="44">
        <v>0.54340219424757297</v>
      </c>
      <c r="O8223" s="161"/>
      <c r="P8223" s="162"/>
      <c r="Q8223" s="162"/>
      <c r="R8223" s="163"/>
      <c r="S8223" s="161"/>
      <c r="V8223" s="163"/>
      <c r="W8223" s="164"/>
      <c r="X8223" s="164"/>
    </row>
    <row r="8224" spans="10:24" x14ac:dyDescent="0.25">
      <c r="J8224">
        <v>8221</v>
      </c>
      <c r="K8224" s="43">
        <v>0.53698422332243412</v>
      </c>
      <c r="L8224">
        <v>1.570089777910344E-2</v>
      </c>
      <c r="M8224">
        <v>6.7829905766437326E-2</v>
      </c>
      <c r="N8224" s="44">
        <v>0.95973828783342841</v>
      </c>
      <c r="O8224" s="161"/>
      <c r="P8224" s="162"/>
      <c r="Q8224" s="162"/>
      <c r="R8224" s="163"/>
      <c r="S8224" s="161"/>
      <c r="V8224" s="163"/>
      <c r="W8224" s="164"/>
      <c r="X8224" s="164"/>
    </row>
    <row r="8225" spans="10:24" x14ac:dyDescent="0.25">
      <c r="J8225">
        <v>8222</v>
      </c>
      <c r="K8225" s="43">
        <v>0.98369998085786081</v>
      </c>
      <c r="L8225">
        <v>0.97113540332226433</v>
      </c>
      <c r="M8225">
        <v>0.86028049488053238</v>
      </c>
      <c r="N8225" s="44">
        <v>4.917446456925445E-2</v>
      </c>
      <c r="O8225" s="161"/>
      <c r="P8225" s="162"/>
      <c r="Q8225" s="162"/>
      <c r="R8225" s="163"/>
      <c r="S8225" s="161"/>
      <c r="V8225" s="163"/>
      <c r="W8225" s="164"/>
      <c r="X8225" s="164"/>
    </row>
    <row r="8226" spans="10:24" x14ac:dyDescent="0.25">
      <c r="J8226">
        <v>8223</v>
      </c>
      <c r="K8226" s="43">
        <v>0.20568240541086047</v>
      </c>
      <c r="L8226">
        <v>1.1896744117487978E-2</v>
      </c>
      <c r="M8226">
        <v>0.9277323229462382</v>
      </c>
      <c r="N8226" s="44">
        <v>0.74069100667766785</v>
      </c>
      <c r="O8226" s="161"/>
      <c r="P8226" s="162"/>
      <c r="Q8226" s="162"/>
      <c r="R8226" s="163"/>
      <c r="S8226" s="161"/>
      <c r="V8226" s="163"/>
      <c r="W8226" s="164"/>
      <c r="X8226" s="164"/>
    </row>
    <row r="8227" spans="10:24" x14ac:dyDescent="0.25">
      <c r="J8227">
        <v>8224</v>
      </c>
      <c r="K8227" s="43">
        <v>0.13795816002507533</v>
      </c>
      <c r="L8227">
        <v>0.40059225221065586</v>
      </c>
      <c r="M8227">
        <v>0.31322104439990284</v>
      </c>
      <c r="N8227" s="44">
        <v>0.66509557031896205</v>
      </c>
      <c r="O8227" s="161"/>
      <c r="P8227" s="162"/>
      <c r="Q8227" s="162"/>
      <c r="R8227" s="163"/>
      <c r="S8227" s="161"/>
      <c r="V8227" s="163"/>
      <c r="W8227" s="164"/>
      <c r="X8227" s="164"/>
    </row>
    <row r="8228" spans="10:24" x14ac:dyDescent="0.25">
      <c r="J8228">
        <v>8225</v>
      </c>
      <c r="K8228" s="43">
        <v>0.42020553947520778</v>
      </c>
      <c r="L8228">
        <v>0.62209632622635147</v>
      </c>
      <c r="M8228">
        <v>0.87109703877813016</v>
      </c>
      <c r="N8228" s="44">
        <v>0.21433811439857942</v>
      </c>
      <c r="O8228" s="161"/>
      <c r="P8228" s="162"/>
      <c r="Q8228" s="162"/>
      <c r="R8228" s="163"/>
      <c r="S8228" s="161"/>
      <c r="V8228" s="163"/>
      <c r="W8228" s="164"/>
      <c r="X8228" s="164"/>
    </row>
    <row r="8229" spans="10:24" x14ac:dyDescent="0.25">
      <c r="J8229">
        <v>8226</v>
      </c>
      <c r="K8229" s="43">
        <v>0.3362169443338382</v>
      </c>
      <c r="L8229">
        <v>4.1328000860948566E-2</v>
      </c>
      <c r="M8229">
        <v>0.26070760463204756</v>
      </c>
      <c r="N8229" s="44">
        <v>0.85838738765994693</v>
      </c>
      <c r="O8229" s="161"/>
      <c r="P8229" s="162"/>
      <c r="Q8229" s="162"/>
      <c r="R8229" s="163"/>
      <c r="S8229" s="161"/>
      <c r="V8229" s="163"/>
      <c r="W8229" s="164"/>
      <c r="X8229" s="164"/>
    </row>
    <row r="8230" spans="10:24" x14ac:dyDescent="0.25">
      <c r="J8230">
        <v>8227</v>
      </c>
      <c r="K8230" s="43">
        <v>0.52706935427509027</v>
      </c>
      <c r="L8230">
        <v>0.58662075818215598</v>
      </c>
      <c r="M8230">
        <v>0.18666319866058811</v>
      </c>
      <c r="N8230" s="44">
        <v>0.79978977513798266</v>
      </c>
      <c r="O8230" s="161"/>
      <c r="P8230" s="162"/>
      <c r="Q8230" s="162"/>
      <c r="R8230" s="163"/>
      <c r="S8230" s="161"/>
      <c r="V8230" s="163"/>
      <c r="W8230" s="164"/>
      <c r="X8230" s="164"/>
    </row>
    <row r="8231" spans="10:24" x14ac:dyDescent="0.25">
      <c r="J8231">
        <v>8228</v>
      </c>
      <c r="K8231" s="43">
        <v>0.76153006042233506</v>
      </c>
      <c r="L8231">
        <v>0.39752484548479228</v>
      </c>
      <c r="M8231">
        <v>0.50079677231968733</v>
      </c>
      <c r="N8231" s="44">
        <v>0.22481140207619432</v>
      </c>
      <c r="O8231" s="161"/>
      <c r="P8231" s="162"/>
      <c r="Q8231" s="162"/>
      <c r="R8231" s="163"/>
      <c r="S8231" s="161"/>
      <c r="V8231" s="163"/>
      <c r="W8231" s="164"/>
      <c r="X8231" s="164"/>
    </row>
    <row r="8232" spans="10:24" x14ac:dyDescent="0.25">
      <c r="J8232">
        <v>8229</v>
      </c>
      <c r="K8232" s="43">
        <v>0.45942808330436302</v>
      </c>
      <c r="L8232">
        <v>0.38399321005967957</v>
      </c>
      <c r="M8232">
        <v>0.33488017485964561</v>
      </c>
      <c r="N8232" s="44">
        <v>0.7629418661421784</v>
      </c>
      <c r="O8232" s="161"/>
      <c r="P8232" s="162"/>
      <c r="Q8232" s="162"/>
      <c r="R8232" s="163"/>
      <c r="S8232" s="161"/>
      <c r="V8232" s="163"/>
      <c r="W8232" s="164"/>
      <c r="X8232" s="164"/>
    </row>
    <row r="8233" spans="10:24" x14ac:dyDescent="0.25">
      <c r="J8233">
        <v>8230</v>
      </c>
      <c r="K8233" s="43">
        <v>0.95840586311582543</v>
      </c>
      <c r="L8233">
        <v>0.30810603865019159</v>
      </c>
      <c r="M8233">
        <v>0.21525678585771724</v>
      </c>
      <c r="N8233" s="44">
        <v>0.75642233707450757</v>
      </c>
      <c r="O8233" s="161"/>
      <c r="P8233" s="162"/>
      <c r="Q8233" s="162"/>
      <c r="R8233" s="163"/>
      <c r="S8233" s="161"/>
      <c r="V8233" s="163"/>
      <c r="W8233" s="164"/>
      <c r="X8233" s="164"/>
    </row>
    <row r="8234" spans="10:24" x14ac:dyDescent="0.25">
      <c r="J8234">
        <v>8231</v>
      </c>
      <c r="K8234" s="43">
        <v>0.79205826580009242</v>
      </c>
      <c r="L8234">
        <v>0.87940885233147459</v>
      </c>
      <c r="M8234">
        <v>0.28193158949175245</v>
      </c>
      <c r="N8234" s="44">
        <v>0.49737825830798299</v>
      </c>
      <c r="O8234" s="161"/>
      <c r="P8234" s="162"/>
      <c r="Q8234" s="162"/>
      <c r="R8234" s="163"/>
      <c r="S8234" s="161"/>
      <c r="V8234" s="163"/>
      <c r="W8234" s="164"/>
      <c r="X8234" s="164"/>
    </row>
    <row r="8235" spans="10:24" x14ac:dyDescent="0.25">
      <c r="J8235">
        <v>8232</v>
      </c>
      <c r="K8235" s="43">
        <v>0.22284848287090475</v>
      </c>
      <c r="L8235">
        <v>0.55862420007631597</v>
      </c>
      <c r="M8235">
        <v>0.1335479065591384</v>
      </c>
      <c r="N8235" s="44">
        <v>0.28471513678777816</v>
      </c>
      <c r="O8235" s="161"/>
      <c r="P8235" s="162"/>
      <c r="Q8235" s="162"/>
      <c r="R8235" s="163"/>
      <c r="S8235" s="161"/>
      <c r="V8235" s="163"/>
      <c r="W8235" s="164"/>
      <c r="X8235" s="164"/>
    </row>
    <row r="8236" spans="10:24" x14ac:dyDescent="0.25">
      <c r="J8236">
        <v>8233</v>
      </c>
      <c r="K8236" s="43">
        <v>0.80856890131194648</v>
      </c>
      <c r="L8236">
        <v>0.50077474056035542</v>
      </c>
      <c r="M8236">
        <v>0.35044461208128141</v>
      </c>
      <c r="N8236" s="44">
        <v>0.92536725667980002</v>
      </c>
      <c r="O8236" s="161"/>
      <c r="P8236" s="162"/>
      <c r="Q8236" s="162"/>
      <c r="R8236" s="163"/>
      <c r="S8236" s="161"/>
      <c r="V8236" s="163"/>
      <c r="W8236" s="164"/>
      <c r="X8236" s="164"/>
    </row>
    <row r="8237" spans="10:24" x14ac:dyDescent="0.25">
      <c r="J8237">
        <v>8234</v>
      </c>
      <c r="K8237" s="43">
        <v>0.42477746818599316</v>
      </c>
      <c r="L8237">
        <v>0.54228242324496767</v>
      </c>
      <c r="M8237">
        <v>0.56663983726812728</v>
      </c>
      <c r="N8237" s="44">
        <v>0.86450530271818893</v>
      </c>
      <c r="O8237" s="161"/>
      <c r="P8237" s="162"/>
      <c r="Q8237" s="162"/>
      <c r="R8237" s="163"/>
      <c r="S8237" s="161"/>
      <c r="V8237" s="163"/>
      <c r="W8237" s="164"/>
      <c r="X8237" s="164"/>
    </row>
    <row r="8238" spans="10:24" x14ac:dyDescent="0.25">
      <c r="J8238">
        <v>8235</v>
      </c>
      <c r="K8238" s="43">
        <v>0.73275132186608249</v>
      </c>
      <c r="L8238">
        <v>0.32860184209884391</v>
      </c>
      <c r="M8238">
        <v>0.38371028506709481</v>
      </c>
      <c r="N8238" s="44">
        <v>0.87271904729751271</v>
      </c>
      <c r="O8238" s="161"/>
      <c r="P8238" s="162"/>
      <c r="Q8238" s="162"/>
      <c r="R8238" s="163"/>
      <c r="S8238" s="161"/>
      <c r="V8238" s="163"/>
      <c r="W8238" s="164"/>
      <c r="X8238" s="164"/>
    </row>
    <row r="8239" spans="10:24" x14ac:dyDescent="0.25">
      <c r="J8239">
        <v>8236</v>
      </c>
      <c r="K8239" s="43">
        <v>0.80400524922701189</v>
      </c>
      <c r="L8239">
        <v>7.6856116788883155E-2</v>
      </c>
      <c r="M8239">
        <v>0.33390166525364584</v>
      </c>
      <c r="N8239" s="44">
        <v>0.44178171985084247</v>
      </c>
      <c r="O8239" s="161"/>
      <c r="P8239" s="162"/>
      <c r="Q8239" s="162"/>
      <c r="R8239" s="163"/>
      <c r="S8239" s="161"/>
      <c r="V8239" s="163"/>
      <c r="W8239" s="164"/>
      <c r="X8239" s="164"/>
    </row>
    <row r="8240" spans="10:24" x14ac:dyDescent="0.25">
      <c r="J8240">
        <v>8237</v>
      </c>
      <c r="K8240" s="43">
        <v>0.50612709879408002</v>
      </c>
      <c r="L8240">
        <v>0.17112220253185195</v>
      </c>
      <c r="M8240">
        <v>0.18820602819020604</v>
      </c>
      <c r="N8240" s="44">
        <v>0.72784669677696423</v>
      </c>
      <c r="O8240" s="161"/>
      <c r="P8240" s="162"/>
      <c r="Q8240" s="162"/>
      <c r="R8240" s="163"/>
      <c r="S8240" s="161"/>
      <c r="V8240" s="163"/>
      <c r="W8240" s="164"/>
      <c r="X8240" s="164"/>
    </row>
    <row r="8241" spans="10:24" x14ac:dyDescent="0.25">
      <c r="J8241">
        <v>8238</v>
      </c>
      <c r="K8241" s="43">
        <v>0.77302496908120666</v>
      </c>
      <c r="L8241">
        <v>0.84653515133595081</v>
      </c>
      <c r="M8241">
        <v>0.10581313064250597</v>
      </c>
      <c r="N8241" s="44">
        <v>0.33472066159326219</v>
      </c>
      <c r="O8241" s="161"/>
      <c r="P8241" s="162"/>
      <c r="Q8241" s="162"/>
      <c r="R8241" s="163"/>
      <c r="S8241" s="161"/>
      <c r="V8241" s="163"/>
      <c r="W8241" s="164"/>
      <c r="X8241" s="164"/>
    </row>
    <row r="8242" spans="10:24" x14ac:dyDescent="0.25">
      <c r="J8242">
        <v>8239</v>
      </c>
      <c r="K8242" s="43">
        <v>0.92558541014785478</v>
      </c>
      <c r="L8242">
        <v>0.24782303251612603</v>
      </c>
      <c r="M8242">
        <v>0.29640412022655116</v>
      </c>
      <c r="N8242" s="44">
        <v>0.28119376066760893</v>
      </c>
      <c r="O8242" s="161"/>
      <c r="P8242" s="162"/>
      <c r="Q8242" s="162"/>
      <c r="R8242" s="163"/>
      <c r="S8242" s="161"/>
      <c r="V8242" s="163"/>
      <c r="W8242" s="164"/>
      <c r="X8242" s="164"/>
    </row>
    <row r="8243" spans="10:24" x14ac:dyDescent="0.25">
      <c r="J8243">
        <v>8240</v>
      </c>
      <c r="K8243" s="43">
        <v>0.76304939989230947</v>
      </c>
      <c r="L8243">
        <v>0.87581637945752044</v>
      </c>
      <c r="M8243">
        <v>0.8175353385115065</v>
      </c>
      <c r="N8243" s="44">
        <v>0.51171188861754213</v>
      </c>
      <c r="O8243" s="161"/>
      <c r="P8243" s="162"/>
      <c r="Q8243" s="162"/>
      <c r="R8243" s="163"/>
      <c r="S8243" s="161"/>
      <c r="V8243" s="163"/>
      <c r="W8243" s="164"/>
      <c r="X8243" s="164"/>
    </row>
    <row r="8244" spans="10:24" x14ac:dyDescent="0.25">
      <c r="J8244">
        <v>8241</v>
      </c>
      <c r="K8244" s="43">
        <v>0.81927610523997629</v>
      </c>
      <c r="L8244">
        <v>6.446339001583723E-2</v>
      </c>
      <c r="M8244">
        <v>0.65373548131520376</v>
      </c>
      <c r="N8244" s="44">
        <v>0.44094284379053028</v>
      </c>
      <c r="O8244" s="161"/>
      <c r="P8244" s="162"/>
      <c r="Q8244" s="162"/>
      <c r="R8244" s="163"/>
      <c r="S8244" s="161"/>
      <c r="V8244" s="163"/>
      <c r="W8244" s="164"/>
      <c r="X8244" s="164"/>
    </row>
    <row r="8245" spans="10:24" x14ac:dyDescent="0.25">
      <c r="J8245">
        <v>8242</v>
      </c>
      <c r="K8245" s="43">
        <v>0.91470735875669817</v>
      </c>
      <c r="L8245">
        <v>0.5230675457632562</v>
      </c>
      <c r="M8245">
        <v>0.55880036696205149</v>
      </c>
      <c r="N8245" s="44">
        <v>0.33382275552902496</v>
      </c>
      <c r="O8245" s="161"/>
      <c r="P8245" s="162"/>
      <c r="Q8245" s="162"/>
      <c r="R8245" s="163"/>
      <c r="S8245" s="161"/>
      <c r="V8245" s="163"/>
      <c r="W8245" s="164"/>
      <c r="X8245" s="164"/>
    </row>
    <row r="8246" spans="10:24" x14ac:dyDescent="0.25">
      <c r="J8246">
        <v>8243</v>
      </c>
      <c r="K8246" s="43">
        <v>0.50389601265215922</v>
      </c>
      <c r="L8246">
        <v>0.68509396544849599</v>
      </c>
      <c r="M8246">
        <v>0.75069411035045253</v>
      </c>
      <c r="N8246" s="44">
        <v>0.78184609330065002</v>
      </c>
      <c r="O8246" s="161"/>
      <c r="P8246" s="162"/>
      <c r="Q8246" s="162"/>
      <c r="R8246" s="163"/>
      <c r="S8246" s="161"/>
      <c r="V8246" s="163"/>
      <c r="W8246" s="164"/>
      <c r="X8246" s="164"/>
    </row>
    <row r="8247" spans="10:24" x14ac:dyDescent="0.25">
      <c r="J8247">
        <v>8244</v>
      </c>
      <c r="K8247" s="43">
        <v>0.44278438600491232</v>
      </c>
      <c r="L8247">
        <v>0.44463882367260799</v>
      </c>
      <c r="M8247">
        <v>0.87865804817448057</v>
      </c>
      <c r="N8247" s="44">
        <v>0.13000367172098259</v>
      </c>
      <c r="O8247" s="161"/>
      <c r="P8247" s="162"/>
      <c r="Q8247" s="162"/>
      <c r="R8247" s="163"/>
      <c r="S8247" s="161"/>
      <c r="V8247" s="163"/>
      <c r="W8247" s="164"/>
      <c r="X8247" s="164"/>
    </row>
    <row r="8248" spans="10:24" x14ac:dyDescent="0.25">
      <c r="J8248">
        <v>8245</v>
      </c>
      <c r="K8248" s="43">
        <v>0.27636506061117605</v>
      </c>
      <c r="L8248">
        <v>0.59697807711563289</v>
      </c>
      <c r="M8248">
        <v>0.24520497440373135</v>
      </c>
      <c r="N8248" s="44">
        <v>0.42603704973125045</v>
      </c>
      <c r="O8248" s="161"/>
      <c r="P8248" s="162"/>
      <c r="Q8248" s="162"/>
      <c r="R8248" s="163"/>
      <c r="S8248" s="161"/>
      <c r="V8248" s="163"/>
      <c r="W8248" s="164"/>
      <c r="X8248" s="164"/>
    </row>
    <row r="8249" spans="10:24" x14ac:dyDescent="0.25">
      <c r="J8249">
        <v>8246</v>
      </c>
      <c r="K8249" s="43">
        <v>0.67345514124420303</v>
      </c>
      <c r="L8249">
        <v>0.67776162590353084</v>
      </c>
      <c r="M8249">
        <v>0.21554370467279416</v>
      </c>
      <c r="N8249" s="44">
        <v>0.49627821083663881</v>
      </c>
      <c r="O8249" s="161"/>
      <c r="P8249" s="162"/>
      <c r="Q8249" s="162"/>
      <c r="R8249" s="163"/>
      <c r="S8249" s="161"/>
      <c r="V8249" s="163"/>
      <c r="W8249" s="164"/>
      <c r="X8249" s="164"/>
    </row>
    <row r="8250" spans="10:24" x14ac:dyDescent="0.25">
      <c r="J8250">
        <v>8247</v>
      </c>
      <c r="K8250" s="43">
        <v>0.53249757895064709</v>
      </c>
      <c r="L8250">
        <v>0.15408859023251031</v>
      </c>
      <c r="M8250">
        <v>0.81621257581793205</v>
      </c>
      <c r="N8250" s="44">
        <v>0.48662586074151915</v>
      </c>
      <c r="O8250" s="161"/>
      <c r="P8250" s="162"/>
      <c r="Q8250" s="162"/>
      <c r="R8250" s="163"/>
      <c r="S8250" s="161"/>
      <c r="V8250" s="163"/>
      <c r="W8250" s="164"/>
      <c r="X8250" s="164"/>
    </row>
    <row r="8251" spans="10:24" x14ac:dyDescent="0.25">
      <c r="J8251">
        <v>8248</v>
      </c>
      <c r="K8251" s="43">
        <v>0.92387827481224538</v>
      </c>
      <c r="L8251">
        <v>6.3069717208266041E-2</v>
      </c>
      <c r="M8251">
        <v>0.56487771805652576</v>
      </c>
      <c r="N8251" s="44">
        <v>0.11406791733596178</v>
      </c>
      <c r="O8251" s="161"/>
      <c r="P8251" s="162"/>
      <c r="Q8251" s="162"/>
      <c r="R8251" s="163"/>
      <c r="S8251" s="161"/>
      <c r="V8251" s="163"/>
      <c r="W8251" s="164"/>
      <c r="X8251" s="164"/>
    </row>
    <row r="8252" spans="10:24" x14ac:dyDescent="0.25">
      <c r="J8252">
        <v>8249</v>
      </c>
      <c r="K8252" s="43">
        <v>0.64296080466160699</v>
      </c>
      <c r="L8252">
        <v>8.3553599919051647E-2</v>
      </c>
      <c r="M8252">
        <v>0.71876887540413792</v>
      </c>
      <c r="N8252" s="44">
        <v>0.90486244960210693</v>
      </c>
      <c r="O8252" s="161"/>
      <c r="P8252" s="162"/>
      <c r="Q8252" s="162"/>
      <c r="R8252" s="163"/>
      <c r="S8252" s="161"/>
      <c r="V8252" s="163"/>
      <c r="W8252" s="164"/>
      <c r="X8252" s="164"/>
    </row>
    <row r="8253" spans="10:24" x14ac:dyDescent="0.25">
      <c r="J8253">
        <v>8250</v>
      </c>
      <c r="K8253" s="43">
        <v>0.13603608021129299</v>
      </c>
      <c r="L8253">
        <v>0.4091220821905327</v>
      </c>
      <c r="M8253">
        <v>0.2464214909517527</v>
      </c>
      <c r="N8253" s="44">
        <v>0.82038131840016393</v>
      </c>
      <c r="O8253" s="161"/>
      <c r="P8253" s="162"/>
      <c r="Q8253" s="162"/>
      <c r="R8253" s="163"/>
      <c r="S8253" s="161"/>
      <c r="V8253" s="163"/>
      <c r="W8253" s="164"/>
      <c r="X8253" s="164"/>
    </row>
    <row r="8254" spans="10:24" x14ac:dyDescent="0.25">
      <c r="J8254">
        <v>8251</v>
      </c>
      <c r="K8254" s="43">
        <v>0.59708791308998765</v>
      </c>
      <c r="L8254">
        <v>0.51731162005157616</v>
      </c>
      <c r="M8254">
        <v>0.53422791256571389</v>
      </c>
      <c r="N8254" s="44">
        <v>0.14824895796083037</v>
      </c>
      <c r="O8254" s="161"/>
      <c r="P8254" s="162"/>
      <c r="Q8254" s="162"/>
      <c r="R8254" s="163"/>
      <c r="S8254" s="161"/>
      <c r="V8254" s="163"/>
      <c r="W8254" s="164"/>
      <c r="X8254" s="164"/>
    </row>
    <row r="8255" spans="10:24" x14ac:dyDescent="0.25">
      <c r="J8255">
        <v>8252</v>
      </c>
      <c r="K8255" s="43">
        <v>0.46568050911755887</v>
      </c>
      <c r="L8255">
        <v>0.39758256051100627</v>
      </c>
      <c r="M8255">
        <v>0.80490608447471812</v>
      </c>
      <c r="N8255" s="44">
        <v>0.99496904199229064</v>
      </c>
      <c r="O8255" s="161"/>
      <c r="P8255" s="162"/>
      <c r="Q8255" s="162"/>
      <c r="R8255" s="163"/>
      <c r="S8255" s="161"/>
      <c r="V8255" s="163"/>
      <c r="W8255" s="164"/>
      <c r="X8255" s="164"/>
    </row>
    <row r="8256" spans="10:24" x14ac:dyDescent="0.25">
      <c r="J8256">
        <v>8253</v>
      </c>
      <c r="K8256" s="43">
        <v>0.75991179216017679</v>
      </c>
      <c r="L8256">
        <v>0.12759188178201031</v>
      </c>
      <c r="M8256">
        <v>0.74330997453067038</v>
      </c>
      <c r="N8256" s="44">
        <v>0.22842061550651938</v>
      </c>
      <c r="O8256" s="161"/>
      <c r="P8256" s="162"/>
      <c r="Q8256" s="162"/>
      <c r="R8256" s="163"/>
      <c r="S8256" s="161"/>
      <c r="V8256" s="163"/>
      <c r="W8256" s="164"/>
      <c r="X8256" s="164"/>
    </row>
    <row r="8257" spans="10:24" x14ac:dyDescent="0.25">
      <c r="J8257">
        <v>8254</v>
      </c>
      <c r="K8257" s="43">
        <v>0.21836145305907795</v>
      </c>
      <c r="L8257">
        <v>0.30902804490393065</v>
      </c>
      <c r="M8257">
        <v>0.21278540812864666</v>
      </c>
      <c r="N8257" s="44">
        <v>0.74873783563217389</v>
      </c>
      <c r="O8257" s="161"/>
      <c r="P8257" s="162"/>
      <c r="Q8257" s="162"/>
      <c r="R8257" s="163"/>
      <c r="S8257" s="161"/>
      <c r="V8257" s="163"/>
      <c r="W8257" s="164"/>
      <c r="X8257" s="164"/>
    </row>
    <row r="8258" spans="10:24" x14ac:dyDescent="0.25">
      <c r="J8258">
        <v>8255</v>
      </c>
      <c r="K8258" s="43">
        <v>0.28613966976983707</v>
      </c>
      <c r="L8258">
        <v>8.9500556732654224E-2</v>
      </c>
      <c r="M8258">
        <v>0.71248263000580203</v>
      </c>
      <c r="N8258" s="44">
        <v>0.98354730915393651</v>
      </c>
      <c r="O8258" s="161"/>
      <c r="P8258" s="162"/>
      <c r="Q8258" s="162"/>
      <c r="R8258" s="163"/>
      <c r="S8258" s="161"/>
      <c r="V8258" s="163"/>
      <c r="W8258" s="164"/>
      <c r="X8258" s="164"/>
    </row>
    <row r="8259" spans="10:24" x14ac:dyDescent="0.25">
      <c r="J8259">
        <v>8256</v>
      </c>
      <c r="K8259" s="43">
        <v>0.56003485748667592</v>
      </c>
      <c r="L8259">
        <v>0.24424824066429529</v>
      </c>
      <c r="M8259">
        <v>0.74538784000404146</v>
      </c>
      <c r="N8259" s="44">
        <v>0.20106305749246922</v>
      </c>
      <c r="O8259" s="161"/>
      <c r="P8259" s="162"/>
      <c r="Q8259" s="162"/>
      <c r="R8259" s="163"/>
      <c r="S8259" s="161"/>
      <c r="V8259" s="163"/>
      <c r="W8259" s="164"/>
      <c r="X8259" s="164"/>
    </row>
    <row r="8260" spans="10:24" x14ac:dyDescent="0.25">
      <c r="J8260">
        <v>8257</v>
      </c>
      <c r="K8260" s="43">
        <v>0.15393419043743195</v>
      </c>
      <c r="L8260">
        <v>4.0592598403705771E-2</v>
      </c>
      <c r="M8260">
        <v>0.66579595636439293</v>
      </c>
      <c r="N8260" s="44">
        <v>0.62137419153993945</v>
      </c>
      <c r="O8260" s="161"/>
      <c r="P8260" s="162"/>
      <c r="Q8260" s="162"/>
      <c r="R8260" s="163"/>
      <c r="S8260" s="161"/>
      <c r="V8260" s="163"/>
      <c r="W8260" s="164"/>
      <c r="X8260" s="164"/>
    </row>
    <row r="8261" spans="10:24" x14ac:dyDescent="0.25">
      <c r="J8261">
        <v>8258</v>
      </c>
      <c r="K8261" s="43">
        <v>0.79591470141416321</v>
      </c>
      <c r="L8261">
        <v>0.88419733090949981</v>
      </c>
      <c r="M8261">
        <v>0.63141039805827937</v>
      </c>
      <c r="N8261" s="44">
        <v>0.40077725954754018</v>
      </c>
      <c r="O8261" s="161"/>
      <c r="P8261" s="162"/>
      <c r="Q8261" s="162"/>
      <c r="R8261" s="163"/>
      <c r="S8261" s="161"/>
      <c r="V8261" s="163"/>
      <c r="W8261" s="164"/>
      <c r="X8261" s="164"/>
    </row>
    <row r="8262" spans="10:24" x14ac:dyDescent="0.25">
      <c r="J8262">
        <v>8259</v>
      </c>
      <c r="K8262" s="43">
        <v>0.37613275361196163</v>
      </c>
      <c r="L8262">
        <v>0.17619893823098409</v>
      </c>
      <c r="M8262">
        <v>0.46584416185079591</v>
      </c>
      <c r="N8262" s="44">
        <v>0.7333360224085127</v>
      </c>
      <c r="O8262" s="161"/>
      <c r="P8262" s="162"/>
      <c r="Q8262" s="162"/>
      <c r="R8262" s="163"/>
      <c r="S8262" s="161"/>
      <c r="V8262" s="163"/>
      <c r="W8262" s="164"/>
      <c r="X8262" s="164"/>
    </row>
    <row r="8263" spans="10:24" x14ac:dyDescent="0.25">
      <c r="J8263">
        <v>8260</v>
      </c>
      <c r="K8263" s="43">
        <v>0.1902399325836438</v>
      </c>
      <c r="L8263">
        <v>0.98386303644232587</v>
      </c>
      <c r="M8263">
        <v>0.73951792152237461</v>
      </c>
      <c r="N8263" s="44">
        <v>0.46869497473095612</v>
      </c>
      <c r="O8263" s="161"/>
      <c r="P8263" s="162"/>
      <c r="Q8263" s="162"/>
      <c r="R8263" s="163"/>
      <c r="S8263" s="161"/>
      <c r="V8263" s="163"/>
      <c r="W8263" s="164"/>
      <c r="X8263" s="164"/>
    </row>
    <row r="8264" spans="10:24" x14ac:dyDescent="0.25">
      <c r="J8264">
        <v>8261</v>
      </c>
      <c r="K8264" s="43">
        <v>0.81800644021748226</v>
      </c>
      <c r="L8264">
        <v>0.30027215139420838</v>
      </c>
      <c r="M8264">
        <v>0.87485456399180983</v>
      </c>
      <c r="N8264" s="44">
        <v>0.63658498736787339</v>
      </c>
      <c r="O8264" s="161"/>
      <c r="P8264" s="162"/>
      <c r="Q8264" s="162"/>
      <c r="R8264" s="163"/>
      <c r="S8264" s="161"/>
      <c r="V8264" s="163"/>
      <c r="W8264" s="164"/>
      <c r="X8264" s="164"/>
    </row>
    <row r="8265" spans="10:24" x14ac:dyDescent="0.25">
      <c r="J8265">
        <v>8262</v>
      </c>
      <c r="K8265" s="43">
        <v>0.80670864759293692</v>
      </c>
      <c r="L8265">
        <v>5.175299245973819E-2</v>
      </c>
      <c r="M8265">
        <v>0.29891477583217618</v>
      </c>
      <c r="N8265" s="44">
        <v>0.37904585996335582</v>
      </c>
      <c r="O8265" s="161"/>
      <c r="P8265" s="162"/>
      <c r="Q8265" s="162"/>
      <c r="R8265" s="163"/>
      <c r="S8265" s="161"/>
      <c r="V8265" s="163"/>
      <c r="W8265" s="164"/>
      <c r="X8265" s="164"/>
    </row>
    <row r="8266" spans="10:24" x14ac:dyDescent="0.25">
      <c r="J8266">
        <v>8263</v>
      </c>
      <c r="K8266" s="43">
        <v>0.51146518127611518</v>
      </c>
      <c r="L8266">
        <v>0.31265818181940441</v>
      </c>
      <c r="M8266">
        <v>0.40186278554459542</v>
      </c>
      <c r="N8266" s="44">
        <v>0.90036390288664314</v>
      </c>
      <c r="O8266" s="161"/>
      <c r="P8266" s="162"/>
      <c r="Q8266" s="162"/>
      <c r="R8266" s="163"/>
      <c r="S8266" s="161"/>
      <c r="V8266" s="163"/>
      <c r="W8266" s="164"/>
      <c r="X8266" s="164"/>
    </row>
    <row r="8267" spans="10:24" x14ac:dyDescent="0.25">
      <c r="J8267">
        <v>8264</v>
      </c>
      <c r="K8267" s="43">
        <v>5.5666846405470372E-2</v>
      </c>
      <c r="L8267">
        <v>4.3756433644580706E-2</v>
      </c>
      <c r="M8267">
        <v>0.37756708462231658</v>
      </c>
      <c r="N8267" s="44">
        <v>0.63778745955848115</v>
      </c>
      <c r="O8267" s="161"/>
      <c r="P8267" s="162"/>
      <c r="Q8267" s="162"/>
      <c r="R8267" s="163"/>
      <c r="S8267" s="161"/>
      <c r="V8267" s="163"/>
      <c r="W8267" s="164"/>
      <c r="X8267" s="164"/>
    </row>
    <row r="8268" spans="10:24" x14ac:dyDescent="0.25">
      <c r="J8268">
        <v>8265</v>
      </c>
      <c r="K8268" s="43">
        <v>0.5701938673907081</v>
      </c>
      <c r="L8268">
        <v>0.55735968018280624</v>
      </c>
      <c r="M8268">
        <v>0.74671981616613436</v>
      </c>
      <c r="N8268" s="44">
        <v>0.72241690367480615</v>
      </c>
      <c r="O8268" s="161"/>
      <c r="P8268" s="162"/>
      <c r="Q8268" s="162"/>
      <c r="R8268" s="163"/>
      <c r="S8268" s="161"/>
      <c r="V8268" s="163"/>
      <c r="W8268" s="164"/>
      <c r="X8268" s="164"/>
    </row>
    <row r="8269" spans="10:24" x14ac:dyDescent="0.25">
      <c r="J8269">
        <v>8266</v>
      </c>
      <c r="K8269" s="43">
        <v>0.10345532933608725</v>
      </c>
      <c r="L8269">
        <v>0.69324614180513744</v>
      </c>
      <c r="M8269">
        <v>0.17569111880276855</v>
      </c>
      <c r="N8269" s="44">
        <v>0.79514445723096283</v>
      </c>
      <c r="O8269" s="161"/>
      <c r="P8269" s="162"/>
      <c r="Q8269" s="162"/>
      <c r="R8269" s="163"/>
      <c r="S8269" s="161"/>
      <c r="V8269" s="163"/>
      <c r="W8269" s="164"/>
      <c r="X8269" s="164"/>
    </row>
    <row r="8270" spans="10:24" x14ac:dyDescent="0.25">
      <c r="J8270">
        <v>8267</v>
      </c>
      <c r="K8270" s="43">
        <v>0.14005430265701613</v>
      </c>
      <c r="L8270">
        <v>0.9964071919094174</v>
      </c>
      <c r="M8270">
        <v>3.7213215996351634E-2</v>
      </c>
      <c r="N8270" s="44">
        <v>0.5838633424808265</v>
      </c>
      <c r="O8270" s="161"/>
      <c r="P8270" s="162"/>
      <c r="Q8270" s="162"/>
      <c r="R8270" s="163"/>
      <c r="S8270" s="161"/>
      <c r="V8270" s="163"/>
      <c r="W8270" s="164"/>
      <c r="X8270" s="164"/>
    </row>
    <row r="8271" spans="10:24" x14ac:dyDescent="0.25">
      <c r="J8271">
        <v>8268</v>
      </c>
      <c r="K8271" s="43">
        <v>0.89465460469370228</v>
      </c>
      <c r="L8271">
        <v>0.58322572388124172</v>
      </c>
      <c r="M8271">
        <v>0.90960810392002067</v>
      </c>
      <c r="N8271" s="44">
        <v>0.97171456621897867</v>
      </c>
      <c r="O8271" s="161"/>
      <c r="P8271" s="162"/>
      <c r="Q8271" s="162"/>
      <c r="R8271" s="163"/>
      <c r="S8271" s="161"/>
      <c r="V8271" s="163"/>
      <c r="W8271" s="164"/>
      <c r="X8271" s="164"/>
    </row>
    <row r="8272" spans="10:24" x14ac:dyDescent="0.25">
      <c r="J8272">
        <v>8269</v>
      </c>
      <c r="K8272" s="43">
        <v>0.5686557217125402</v>
      </c>
      <c r="L8272">
        <v>0.17444163990625405</v>
      </c>
      <c r="M8272">
        <v>0.13914744898375364</v>
      </c>
      <c r="N8272" s="44">
        <v>4.5201794144540952E-2</v>
      </c>
      <c r="O8272" s="161"/>
      <c r="P8272" s="162"/>
      <c r="Q8272" s="162"/>
      <c r="R8272" s="163"/>
      <c r="S8272" s="161"/>
      <c r="V8272" s="163"/>
      <c r="W8272" s="164"/>
      <c r="X8272" s="164"/>
    </row>
    <row r="8273" spans="10:24" x14ac:dyDescent="0.25">
      <c r="J8273">
        <v>8270</v>
      </c>
      <c r="K8273" s="43">
        <v>0.41276669068476091</v>
      </c>
      <c r="L8273">
        <v>0.90995390264882881</v>
      </c>
      <c r="M8273">
        <v>0.85945926442971021</v>
      </c>
      <c r="N8273" s="44">
        <v>0.53596326366357827</v>
      </c>
      <c r="O8273" s="161"/>
      <c r="P8273" s="162"/>
      <c r="Q8273" s="162"/>
      <c r="R8273" s="163"/>
      <c r="S8273" s="161"/>
      <c r="V8273" s="163"/>
      <c r="W8273" s="164"/>
      <c r="X8273" s="164"/>
    </row>
    <row r="8274" spans="10:24" x14ac:dyDescent="0.25">
      <c r="J8274">
        <v>8271</v>
      </c>
      <c r="K8274" s="43">
        <v>0.2975936772657769</v>
      </c>
      <c r="L8274">
        <v>0.13254099200932601</v>
      </c>
      <c r="M8274">
        <v>0.70696160452354939</v>
      </c>
      <c r="N8274" s="44">
        <v>0.10000324519025416</v>
      </c>
      <c r="O8274" s="161"/>
      <c r="P8274" s="162"/>
      <c r="Q8274" s="162"/>
      <c r="R8274" s="163"/>
      <c r="S8274" s="161"/>
      <c r="V8274" s="163"/>
      <c r="W8274" s="164"/>
      <c r="X8274" s="164"/>
    </row>
    <row r="8275" spans="10:24" x14ac:dyDescent="0.25">
      <c r="J8275">
        <v>8272</v>
      </c>
      <c r="K8275" s="43">
        <v>0.58321040816089875</v>
      </c>
      <c r="L8275">
        <v>0.39181789935920919</v>
      </c>
      <c r="M8275">
        <v>0.56979014374185499</v>
      </c>
      <c r="N8275" s="44">
        <v>0.62069679698957225</v>
      </c>
      <c r="O8275" s="161"/>
      <c r="P8275" s="162"/>
      <c r="Q8275" s="162"/>
      <c r="R8275" s="163"/>
      <c r="S8275" s="161"/>
      <c r="V8275" s="163"/>
      <c r="W8275" s="164"/>
      <c r="X8275" s="164"/>
    </row>
    <row r="8276" spans="10:24" x14ac:dyDescent="0.25">
      <c r="J8276">
        <v>8273</v>
      </c>
      <c r="K8276" s="43">
        <v>0.23792092096395601</v>
      </c>
      <c r="L8276">
        <v>0.63976115247537058</v>
      </c>
      <c r="M8276">
        <v>4.1957074375881254E-3</v>
      </c>
      <c r="N8276" s="44">
        <v>0.82152661702012175</v>
      </c>
      <c r="O8276" s="161"/>
      <c r="P8276" s="162"/>
      <c r="Q8276" s="162"/>
      <c r="R8276" s="163"/>
      <c r="S8276" s="161"/>
      <c r="V8276" s="163"/>
      <c r="W8276" s="164"/>
      <c r="X8276" s="164"/>
    </row>
    <row r="8277" spans="10:24" x14ac:dyDescent="0.25">
      <c r="J8277">
        <v>8274</v>
      </c>
      <c r="K8277" s="43">
        <v>0.99789116385709309</v>
      </c>
      <c r="L8277">
        <v>0.84387004611178729</v>
      </c>
      <c r="M8277">
        <v>0.10321699779034987</v>
      </c>
      <c r="N8277" s="44">
        <v>0.87790820662266655</v>
      </c>
      <c r="O8277" s="161"/>
      <c r="P8277" s="162"/>
      <c r="Q8277" s="162"/>
      <c r="R8277" s="163"/>
      <c r="S8277" s="161"/>
      <c r="V8277" s="163"/>
      <c r="W8277" s="164"/>
      <c r="X8277" s="164"/>
    </row>
    <row r="8278" spans="10:24" x14ac:dyDescent="0.25">
      <c r="J8278">
        <v>8275</v>
      </c>
      <c r="K8278" s="43">
        <v>0.65550283415076005</v>
      </c>
      <c r="L8278">
        <v>0.66024121411355152</v>
      </c>
      <c r="M8278">
        <v>0.54313010419630947</v>
      </c>
      <c r="N8278" s="44">
        <v>0.26727252038729399</v>
      </c>
      <c r="O8278" s="161"/>
      <c r="P8278" s="162"/>
      <c r="Q8278" s="162"/>
      <c r="R8278" s="163"/>
      <c r="S8278" s="161"/>
      <c r="V8278" s="163"/>
      <c r="W8278" s="164"/>
      <c r="X8278" s="164"/>
    </row>
    <row r="8279" spans="10:24" x14ac:dyDescent="0.25">
      <c r="J8279">
        <v>8276</v>
      </c>
      <c r="K8279" s="43">
        <v>0.26084517806125351</v>
      </c>
      <c r="L8279">
        <v>0.92322579587710363</v>
      </c>
      <c r="M8279">
        <v>0.57592643815679434</v>
      </c>
      <c r="N8279" s="44">
        <v>0.91713124195199602</v>
      </c>
      <c r="O8279" s="161"/>
      <c r="P8279" s="162"/>
      <c r="Q8279" s="162"/>
      <c r="R8279" s="163"/>
      <c r="S8279" s="161"/>
      <c r="V8279" s="163"/>
      <c r="W8279" s="164"/>
      <c r="X8279" s="164"/>
    </row>
    <row r="8280" spans="10:24" x14ac:dyDescent="0.25">
      <c r="J8280">
        <v>8277</v>
      </c>
      <c r="K8280" s="43">
        <v>0.20782150597470384</v>
      </c>
      <c r="L8280">
        <v>0.26171687743874283</v>
      </c>
      <c r="M8280">
        <v>0.45787435377811703</v>
      </c>
      <c r="N8280" s="44">
        <v>0.32565046055246794</v>
      </c>
      <c r="O8280" s="161"/>
      <c r="P8280" s="162"/>
      <c r="Q8280" s="162"/>
      <c r="R8280" s="163"/>
      <c r="S8280" s="161"/>
      <c r="V8280" s="163"/>
      <c r="W8280" s="164"/>
      <c r="X8280" s="164"/>
    </row>
    <row r="8281" spans="10:24" x14ac:dyDescent="0.25">
      <c r="J8281">
        <v>8278</v>
      </c>
      <c r="K8281" s="43">
        <v>0.63246229849730662</v>
      </c>
      <c r="L8281">
        <v>0.25246110615225237</v>
      </c>
      <c r="M8281">
        <v>0.51321226701014566</v>
      </c>
      <c r="N8281" s="44">
        <v>0.41386241804801105</v>
      </c>
      <c r="O8281" s="161"/>
      <c r="P8281" s="162"/>
      <c r="Q8281" s="162"/>
      <c r="R8281" s="163"/>
      <c r="S8281" s="161"/>
      <c r="V8281" s="163"/>
      <c r="W8281" s="164"/>
      <c r="X8281" s="164"/>
    </row>
    <row r="8282" spans="10:24" x14ac:dyDescent="0.25">
      <c r="J8282">
        <v>8279</v>
      </c>
      <c r="K8282" s="43">
        <v>0.49723929890979379</v>
      </c>
      <c r="L8282">
        <v>7.1973205200398405E-2</v>
      </c>
      <c r="M8282">
        <v>0.34583835519858575</v>
      </c>
      <c r="N8282" s="44">
        <v>0.46185290057723116</v>
      </c>
      <c r="O8282" s="161"/>
      <c r="P8282" s="162"/>
      <c r="Q8282" s="162"/>
      <c r="R8282" s="163"/>
      <c r="S8282" s="161"/>
      <c r="V8282" s="163"/>
      <c r="W8282" s="164"/>
      <c r="X8282" s="164"/>
    </row>
    <row r="8283" spans="10:24" x14ac:dyDescent="0.25">
      <c r="J8283">
        <v>8280</v>
      </c>
      <c r="K8283" s="43">
        <v>0.55380043020071812</v>
      </c>
      <c r="L8283">
        <v>0.13898439959600106</v>
      </c>
      <c r="M8283">
        <v>5.5269371233240938E-2</v>
      </c>
      <c r="N8283" s="44">
        <v>0.81789008368653937</v>
      </c>
      <c r="O8283" s="161"/>
      <c r="P8283" s="162"/>
      <c r="Q8283" s="162"/>
      <c r="R8283" s="163"/>
      <c r="S8283" s="161"/>
      <c r="V8283" s="163"/>
      <c r="W8283" s="164"/>
      <c r="X8283" s="164"/>
    </row>
    <row r="8284" spans="10:24" x14ac:dyDescent="0.25">
      <c r="J8284">
        <v>8281</v>
      </c>
      <c r="K8284" s="43">
        <v>0.48090673769643233</v>
      </c>
      <c r="L8284">
        <v>0.85586476066721451</v>
      </c>
      <c r="M8284">
        <v>0.72444755980549069</v>
      </c>
      <c r="N8284" s="44">
        <v>0.97605153421133339</v>
      </c>
      <c r="O8284" s="161"/>
      <c r="P8284" s="162"/>
      <c r="Q8284" s="162"/>
      <c r="R8284" s="163"/>
      <c r="S8284" s="161"/>
      <c r="V8284" s="163"/>
      <c r="W8284" s="164"/>
      <c r="X8284" s="164"/>
    </row>
    <row r="8285" spans="10:24" x14ac:dyDescent="0.25">
      <c r="J8285">
        <v>8282</v>
      </c>
      <c r="K8285" s="43">
        <v>0.40841545669983814</v>
      </c>
      <c r="L8285">
        <v>0.81856843332869722</v>
      </c>
      <c r="M8285">
        <v>0.92095667359289457</v>
      </c>
      <c r="N8285" s="44">
        <v>0.66613333189024349</v>
      </c>
      <c r="O8285" s="161"/>
      <c r="P8285" s="162"/>
      <c r="Q8285" s="162"/>
      <c r="R8285" s="163"/>
      <c r="S8285" s="161"/>
      <c r="V8285" s="163"/>
      <c r="W8285" s="164"/>
      <c r="X8285" s="164"/>
    </row>
    <row r="8286" spans="10:24" x14ac:dyDescent="0.25">
      <c r="J8286">
        <v>8283</v>
      </c>
      <c r="K8286" s="43">
        <v>0.13481613215398047</v>
      </c>
      <c r="L8286">
        <v>0.52062604796075052</v>
      </c>
      <c r="M8286">
        <v>0.51451565559971524</v>
      </c>
      <c r="N8286" s="44">
        <v>0.29868154454869189</v>
      </c>
      <c r="O8286" s="161"/>
      <c r="P8286" s="162"/>
      <c r="Q8286" s="162"/>
      <c r="R8286" s="163"/>
      <c r="S8286" s="161"/>
      <c r="V8286" s="163"/>
      <c r="W8286" s="164"/>
      <c r="X8286" s="164"/>
    </row>
    <row r="8287" spans="10:24" x14ac:dyDescent="0.25">
      <c r="J8287">
        <v>8284</v>
      </c>
      <c r="K8287" s="43">
        <v>0.67817780045124076</v>
      </c>
      <c r="L8287">
        <v>8.4097700527600017E-2</v>
      </c>
      <c r="M8287">
        <v>0.42937172363496723</v>
      </c>
      <c r="N8287" s="44">
        <v>8.4741786756475923E-2</v>
      </c>
      <c r="O8287" s="161"/>
      <c r="P8287" s="162"/>
      <c r="Q8287" s="162"/>
      <c r="R8287" s="163"/>
      <c r="S8287" s="161"/>
      <c r="V8287" s="163"/>
      <c r="W8287" s="164"/>
      <c r="X8287" s="164"/>
    </row>
    <row r="8288" spans="10:24" x14ac:dyDescent="0.25">
      <c r="J8288">
        <v>8285</v>
      </c>
      <c r="K8288" s="43">
        <v>0.23627935633507069</v>
      </c>
      <c r="L8288">
        <v>0.22180199754847474</v>
      </c>
      <c r="M8288">
        <v>0.49460742046563944</v>
      </c>
      <c r="N8288" s="44">
        <v>0.83610768654164225</v>
      </c>
      <c r="O8288" s="161"/>
      <c r="P8288" s="162"/>
      <c r="Q8288" s="162"/>
      <c r="R8288" s="163"/>
      <c r="S8288" s="161"/>
      <c r="V8288" s="163"/>
      <c r="W8288" s="164"/>
      <c r="X8288" s="164"/>
    </row>
    <row r="8289" spans="10:24" x14ac:dyDescent="0.25">
      <c r="J8289">
        <v>8286</v>
      </c>
      <c r="K8289" s="43">
        <v>0.71814789007294066</v>
      </c>
      <c r="L8289">
        <v>0.34119259298975646</v>
      </c>
      <c r="M8289">
        <v>0.90147359529307647</v>
      </c>
      <c r="N8289" s="44">
        <v>0.51813873039894343</v>
      </c>
      <c r="O8289" s="161"/>
      <c r="P8289" s="162"/>
      <c r="Q8289" s="162"/>
      <c r="R8289" s="163"/>
      <c r="S8289" s="161"/>
      <c r="V8289" s="163"/>
      <c r="W8289" s="164"/>
      <c r="X8289" s="164"/>
    </row>
    <row r="8290" spans="10:24" x14ac:dyDescent="0.25">
      <c r="J8290">
        <v>8287</v>
      </c>
      <c r="K8290" s="43">
        <v>0.90921866901597548</v>
      </c>
      <c r="L8290">
        <v>1.6678010640928442E-2</v>
      </c>
      <c r="M8290">
        <v>7.8938540603449847E-2</v>
      </c>
      <c r="N8290" s="44">
        <v>0.13419680512683008</v>
      </c>
      <c r="O8290" s="161"/>
      <c r="P8290" s="162"/>
      <c r="Q8290" s="162"/>
      <c r="R8290" s="163"/>
      <c r="S8290" s="161"/>
      <c r="V8290" s="163"/>
      <c r="W8290" s="164"/>
      <c r="X8290" s="164"/>
    </row>
    <row r="8291" spans="10:24" x14ac:dyDescent="0.25">
      <c r="J8291">
        <v>8288</v>
      </c>
      <c r="K8291" s="43">
        <v>9.1790560032610657E-2</v>
      </c>
      <c r="L8291">
        <v>0.71941465906785396</v>
      </c>
      <c r="M8291">
        <v>1.9505665401146177E-2</v>
      </c>
      <c r="N8291" s="44">
        <v>0.60018095119506054</v>
      </c>
      <c r="O8291" s="161"/>
      <c r="P8291" s="162"/>
      <c r="Q8291" s="162"/>
      <c r="R8291" s="163"/>
      <c r="S8291" s="161"/>
      <c r="V8291" s="163"/>
      <c r="W8291" s="164"/>
      <c r="X8291" s="164"/>
    </row>
    <row r="8292" spans="10:24" x14ac:dyDescent="0.25">
      <c r="J8292">
        <v>8289</v>
      </c>
      <c r="K8292" s="43">
        <v>0.85701691285999926</v>
      </c>
      <c r="L8292">
        <v>0.21167907263220975</v>
      </c>
      <c r="M8292">
        <v>0.70722435986321985</v>
      </c>
      <c r="N8292" s="44">
        <v>0.5064944799553418</v>
      </c>
      <c r="O8292" s="161"/>
      <c r="P8292" s="162"/>
      <c r="Q8292" s="162"/>
      <c r="R8292" s="163"/>
      <c r="S8292" s="161"/>
      <c r="V8292" s="163"/>
      <c r="W8292" s="164"/>
      <c r="X8292" s="164"/>
    </row>
    <row r="8293" spans="10:24" x14ac:dyDescent="0.25">
      <c r="J8293">
        <v>8290</v>
      </c>
      <c r="K8293" s="43">
        <v>0.88795135395445379</v>
      </c>
      <c r="L8293">
        <v>0.37515441580376074</v>
      </c>
      <c r="M8293">
        <v>0.31239361390891707</v>
      </c>
      <c r="N8293" s="44">
        <v>2.430951445500773E-2</v>
      </c>
      <c r="O8293" s="161"/>
      <c r="P8293" s="162"/>
      <c r="Q8293" s="162"/>
      <c r="R8293" s="163"/>
      <c r="S8293" s="161"/>
      <c r="V8293" s="163"/>
      <c r="W8293" s="164"/>
      <c r="X8293" s="164"/>
    </row>
    <row r="8294" spans="10:24" x14ac:dyDescent="0.25">
      <c r="J8294">
        <v>8291</v>
      </c>
      <c r="K8294" s="43">
        <v>0.96184438363516267</v>
      </c>
      <c r="L8294">
        <v>0.93828807181791574</v>
      </c>
      <c r="M8294">
        <v>0.62698716841165392</v>
      </c>
      <c r="N8294" s="44">
        <v>0.89331452050916915</v>
      </c>
      <c r="O8294" s="161"/>
      <c r="P8294" s="162"/>
      <c r="Q8294" s="162"/>
      <c r="R8294" s="163"/>
      <c r="S8294" s="161"/>
      <c r="V8294" s="163"/>
      <c r="W8294" s="164"/>
      <c r="X8294" s="164"/>
    </row>
    <row r="8295" spans="10:24" x14ac:dyDescent="0.25">
      <c r="J8295">
        <v>8292</v>
      </c>
      <c r="K8295" s="43">
        <v>0.62396604219305829</v>
      </c>
      <c r="L8295">
        <v>0.74419987299392354</v>
      </c>
      <c r="M8295">
        <v>0.97568319136225501</v>
      </c>
      <c r="N8295" s="44">
        <v>6.53356985565966E-2</v>
      </c>
      <c r="O8295" s="161"/>
      <c r="P8295" s="162"/>
      <c r="Q8295" s="162"/>
      <c r="R8295" s="163"/>
      <c r="S8295" s="161"/>
      <c r="V8295" s="163"/>
      <c r="W8295" s="164"/>
      <c r="X8295" s="164"/>
    </row>
    <row r="8296" spans="10:24" x14ac:dyDescent="0.25">
      <c r="J8296">
        <v>8293</v>
      </c>
      <c r="K8296" s="43">
        <v>0.55718111492866329</v>
      </c>
      <c r="L8296">
        <v>0.92969517716091155</v>
      </c>
      <c r="M8296">
        <v>0.15937053797443801</v>
      </c>
      <c r="N8296" s="44">
        <v>0.48040514707380133</v>
      </c>
      <c r="O8296" s="161"/>
      <c r="P8296" s="162"/>
      <c r="Q8296" s="162"/>
      <c r="R8296" s="163"/>
      <c r="S8296" s="161"/>
      <c r="V8296" s="163"/>
      <c r="W8296" s="164"/>
      <c r="X8296" s="164"/>
    </row>
    <row r="8297" spans="10:24" x14ac:dyDescent="0.25">
      <c r="J8297">
        <v>8294</v>
      </c>
      <c r="K8297" s="43">
        <v>0.2204618557822895</v>
      </c>
      <c r="L8297">
        <v>4.735335134998031E-2</v>
      </c>
      <c r="M8297">
        <v>0.24008071672683451</v>
      </c>
      <c r="N8297" s="44">
        <v>0.60929242400364292</v>
      </c>
      <c r="O8297" s="161"/>
      <c r="P8297" s="162"/>
      <c r="Q8297" s="162"/>
      <c r="R8297" s="163"/>
      <c r="S8297" s="161"/>
      <c r="V8297" s="163"/>
      <c r="W8297" s="164"/>
      <c r="X8297" s="164"/>
    </row>
    <row r="8298" spans="10:24" x14ac:dyDescent="0.25">
      <c r="J8298">
        <v>8295</v>
      </c>
      <c r="K8298" s="43">
        <v>5.0268198703213751E-2</v>
      </c>
      <c r="L8298">
        <v>0.31957115133099767</v>
      </c>
      <c r="M8298">
        <v>0.92933831355592778</v>
      </c>
      <c r="N8298" s="44">
        <v>0.71161700807972417</v>
      </c>
      <c r="O8298" s="161"/>
      <c r="P8298" s="162"/>
      <c r="Q8298" s="162"/>
      <c r="R8298" s="163"/>
      <c r="S8298" s="161"/>
      <c r="V8298" s="163"/>
      <c r="W8298" s="164"/>
      <c r="X8298" s="164"/>
    </row>
    <row r="8299" spans="10:24" x14ac:dyDescent="0.25">
      <c r="J8299">
        <v>8296</v>
      </c>
      <c r="K8299" s="43">
        <v>0.88780460240923631</v>
      </c>
      <c r="L8299">
        <v>0.73933391831560169</v>
      </c>
      <c r="M8299">
        <v>0.78412926783636505</v>
      </c>
      <c r="N8299" s="44">
        <v>0.98333300169190319</v>
      </c>
      <c r="O8299" s="161"/>
      <c r="P8299" s="162"/>
      <c r="Q8299" s="162"/>
      <c r="R8299" s="163"/>
      <c r="S8299" s="161"/>
      <c r="V8299" s="163"/>
      <c r="W8299" s="164"/>
      <c r="X8299" s="164"/>
    </row>
    <row r="8300" spans="10:24" x14ac:dyDescent="0.25">
      <c r="J8300">
        <v>8297</v>
      </c>
      <c r="K8300" s="43">
        <v>0.65678935333992927</v>
      </c>
      <c r="L8300">
        <v>0.93339561741463806</v>
      </c>
      <c r="M8300">
        <v>0.95340317876557712</v>
      </c>
      <c r="N8300" s="44">
        <v>0.81445115770392817</v>
      </c>
      <c r="O8300" s="161"/>
      <c r="P8300" s="162"/>
      <c r="Q8300" s="162"/>
      <c r="R8300" s="163"/>
      <c r="S8300" s="161"/>
      <c r="V8300" s="163"/>
      <c r="W8300" s="164"/>
      <c r="X8300" s="164"/>
    </row>
    <row r="8301" spans="10:24" x14ac:dyDescent="0.25">
      <c r="J8301">
        <v>8298</v>
      </c>
      <c r="K8301" s="43">
        <v>0.55772158535502425</v>
      </c>
      <c r="L8301">
        <v>0.8796268245656792</v>
      </c>
      <c r="M8301">
        <v>0.39496417140298024</v>
      </c>
      <c r="N8301" s="44">
        <v>0.53547290784909685</v>
      </c>
      <c r="O8301" s="161"/>
      <c r="P8301" s="162"/>
      <c r="Q8301" s="162"/>
      <c r="R8301" s="163"/>
      <c r="S8301" s="161"/>
      <c r="V8301" s="163"/>
      <c r="W8301" s="164"/>
      <c r="X8301" s="164"/>
    </row>
    <row r="8302" spans="10:24" x14ac:dyDescent="0.25">
      <c r="J8302">
        <v>8299</v>
      </c>
      <c r="K8302" s="43">
        <v>0.10113664078642159</v>
      </c>
      <c r="L8302">
        <v>0.25338828842458416</v>
      </c>
      <c r="M8302">
        <v>0.70625421077024642</v>
      </c>
      <c r="N8302" s="44">
        <v>0.81458877305274846</v>
      </c>
      <c r="O8302" s="161"/>
      <c r="P8302" s="162"/>
      <c r="Q8302" s="162"/>
      <c r="R8302" s="163"/>
      <c r="S8302" s="161"/>
      <c r="V8302" s="163"/>
      <c r="W8302" s="164"/>
      <c r="X8302" s="164"/>
    </row>
    <row r="8303" spans="10:24" x14ac:dyDescent="0.25">
      <c r="J8303">
        <v>8300</v>
      </c>
      <c r="K8303" s="43">
        <v>0.23193359799525604</v>
      </c>
      <c r="L8303">
        <v>0.95139396209401139</v>
      </c>
      <c r="M8303">
        <v>0.46979480083149427</v>
      </c>
      <c r="N8303" s="44">
        <v>0.49490789678508773</v>
      </c>
      <c r="O8303" s="161"/>
      <c r="P8303" s="162"/>
      <c r="Q8303" s="162"/>
      <c r="R8303" s="163"/>
      <c r="S8303" s="161"/>
      <c r="V8303" s="163"/>
      <c r="W8303" s="164"/>
      <c r="X8303" s="164"/>
    </row>
    <row r="8304" spans="10:24" x14ac:dyDescent="0.25">
      <c r="J8304">
        <v>8301</v>
      </c>
      <c r="K8304" s="43">
        <v>0.99420230966026746</v>
      </c>
      <c r="L8304">
        <v>0.43761983053047504</v>
      </c>
      <c r="M8304">
        <v>0.42504175157470425</v>
      </c>
      <c r="N8304" s="44">
        <v>0.75943121602915475</v>
      </c>
      <c r="O8304" s="161"/>
      <c r="P8304" s="162"/>
      <c r="Q8304" s="162"/>
      <c r="R8304" s="163"/>
      <c r="S8304" s="161"/>
      <c r="V8304" s="163"/>
      <c r="W8304" s="164"/>
      <c r="X8304" s="164"/>
    </row>
    <row r="8305" spans="10:24" x14ac:dyDescent="0.25">
      <c r="J8305">
        <v>8302</v>
      </c>
      <c r="K8305" s="43">
        <v>0.48028024512421208</v>
      </c>
      <c r="L8305">
        <v>0.66311975952570168</v>
      </c>
      <c r="M8305">
        <v>0.90198807306194861</v>
      </c>
      <c r="N8305" s="44">
        <v>0.88307178925642804</v>
      </c>
      <c r="O8305" s="161"/>
      <c r="P8305" s="162"/>
      <c r="Q8305" s="162"/>
      <c r="R8305" s="163"/>
      <c r="S8305" s="161"/>
      <c r="V8305" s="163"/>
      <c r="W8305" s="164"/>
      <c r="X8305" s="164"/>
    </row>
    <row r="8306" spans="10:24" x14ac:dyDescent="0.25">
      <c r="J8306">
        <v>8303</v>
      </c>
      <c r="K8306" s="43">
        <v>0.28011536543345239</v>
      </c>
      <c r="L8306">
        <v>0.75493890039222389</v>
      </c>
      <c r="M8306">
        <v>0.53951707572356877</v>
      </c>
      <c r="N8306" s="44">
        <v>0.25013368660510804</v>
      </c>
      <c r="O8306" s="161"/>
      <c r="P8306" s="162"/>
      <c r="Q8306" s="162"/>
      <c r="R8306" s="163"/>
      <c r="S8306" s="161"/>
      <c r="V8306" s="163"/>
      <c r="W8306" s="164"/>
      <c r="X8306" s="164"/>
    </row>
    <row r="8307" spans="10:24" x14ac:dyDescent="0.25">
      <c r="J8307">
        <v>8304</v>
      </c>
      <c r="K8307" s="43">
        <v>0.89358778484997559</v>
      </c>
      <c r="L8307">
        <v>0.73060295063261804</v>
      </c>
      <c r="M8307">
        <v>0.34772305439381213</v>
      </c>
      <c r="N8307" s="44">
        <v>0.32192201360614903</v>
      </c>
      <c r="O8307" s="161"/>
      <c r="P8307" s="162"/>
      <c r="Q8307" s="162"/>
      <c r="R8307" s="163"/>
      <c r="S8307" s="161"/>
      <c r="V8307" s="163"/>
      <c r="W8307" s="164"/>
      <c r="X8307" s="164"/>
    </row>
    <row r="8308" spans="10:24" x14ac:dyDescent="0.25">
      <c r="J8308">
        <v>8305</v>
      </c>
      <c r="K8308" s="43">
        <v>0.96991833099647173</v>
      </c>
      <c r="L8308">
        <v>0.9910432076717921</v>
      </c>
      <c r="M8308">
        <v>0.71543932424065648</v>
      </c>
      <c r="N8308" s="44">
        <v>0.41132034610174173</v>
      </c>
      <c r="O8308" s="161"/>
      <c r="P8308" s="162"/>
      <c r="Q8308" s="162"/>
      <c r="R8308" s="163"/>
      <c r="S8308" s="161"/>
      <c r="V8308" s="163"/>
      <c r="W8308" s="164"/>
      <c r="X8308" s="164"/>
    </row>
    <row r="8309" spans="10:24" x14ac:dyDescent="0.25">
      <c r="J8309">
        <v>8306</v>
      </c>
      <c r="K8309" s="43">
        <v>0.79268961320794762</v>
      </c>
      <c r="L8309">
        <v>0.89899561372277825</v>
      </c>
      <c r="M8309">
        <v>2.9592620695460425E-2</v>
      </c>
      <c r="N8309" s="44">
        <v>0.72571522022521884</v>
      </c>
      <c r="O8309" s="161"/>
      <c r="P8309" s="162"/>
      <c r="Q8309" s="162"/>
      <c r="R8309" s="163"/>
      <c r="S8309" s="161"/>
      <c r="V8309" s="163"/>
      <c r="W8309" s="164"/>
      <c r="X8309" s="164"/>
    </row>
    <row r="8310" spans="10:24" x14ac:dyDescent="0.25">
      <c r="J8310">
        <v>8307</v>
      </c>
      <c r="K8310" s="43">
        <v>6.7833044862340652E-2</v>
      </c>
      <c r="L8310">
        <v>0.38353647338626795</v>
      </c>
      <c r="M8310">
        <v>0.4414716509603579</v>
      </c>
      <c r="N8310" s="44">
        <v>5.3785000453729359E-2</v>
      </c>
      <c r="O8310" s="161"/>
      <c r="P8310" s="162"/>
      <c r="Q8310" s="162"/>
      <c r="R8310" s="163"/>
      <c r="S8310" s="161"/>
      <c r="V8310" s="163"/>
      <c r="W8310" s="164"/>
      <c r="X8310" s="164"/>
    </row>
    <row r="8311" spans="10:24" x14ac:dyDescent="0.25">
      <c r="J8311">
        <v>8308</v>
      </c>
      <c r="K8311" s="43">
        <v>0.80365972585169099</v>
      </c>
      <c r="L8311">
        <v>0.75268745226763401</v>
      </c>
      <c r="M8311">
        <v>0.25329944545817273</v>
      </c>
      <c r="N8311" s="44">
        <v>4.6774934323325024E-2</v>
      </c>
      <c r="O8311" s="161"/>
      <c r="P8311" s="162"/>
      <c r="Q8311" s="162"/>
      <c r="R8311" s="163"/>
      <c r="S8311" s="161"/>
      <c r="V8311" s="163"/>
      <c r="W8311" s="164"/>
      <c r="X8311" s="164"/>
    </row>
    <row r="8312" spans="10:24" x14ac:dyDescent="0.25">
      <c r="J8312">
        <v>8309</v>
      </c>
      <c r="K8312" s="43">
        <v>0.27912009463160925</v>
      </c>
      <c r="L8312">
        <v>0.47759845366239251</v>
      </c>
      <c r="M8312">
        <v>0.52095000931723168</v>
      </c>
      <c r="N8312" s="44">
        <v>0.50233952480619637</v>
      </c>
      <c r="O8312" s="161"/>
      <c r="P8312" s="162"/>
      <c r="Q8312" s="162"/>
      <c r="R8312" s="163"/>
      <c r="S8312" s="161"/>
      <c r="V8312" s="163"/>
      <c r="W8312" s="164"/>
      <c r="X8312" s="164"/>
    </row>
    <row r="8313" spans="10:24" x14ac:dyDescent="0.25">
      <c r="J8313">
        <v>8310</v>
      </c>
      <c r="K8313" s="43">
        <v>0.5581552017117335</v>
      </c>
      <c r="L8313">
        <v>0.25488695284365759</v>
      </c>
      <c r="M8313">
        <v>0.60797622142366536</v>
      </c>
      <c r="N8313" s="44">
        <v>0.26194691924123414</v>
      </c>
      <c r="O8313" s="161"/>
      <c r="P8313" s="162"/>
      <c r="Q8313" s="162"/>
      <c r="R8313" s="163"/>
      <c r="S8313" s="161"/>
      <c r="V8313" s="163"/>
      <c r="W8313" s="164"/>
      <c r="X8313" s="164"/>
    </row>
    <row r="8314" spans="10:24" x14ac:dyDescent="0.25">
      <c r="J8314">
        <v>8311</v>
      </c>
      <c r="K8314" s="43">
        <v>0.77095764258938704</v>
      </c>
      <c r="L8314">
        <v>0.23978821803318318</v>
      </c>
      <c r="M8314">
        <v>8.4086396524545748E-2</v>
      </c>
      <c r="N8314" s="44">
        <v>0.73123114961613511</v>
      </c>
      <c r="O8314" s="161"/>
      <c r="P8314" s="162"/>
      <c r="Q8314" s="162"/>
      <c r="R8314" s="163"/>
      <c r="S8314" s="161"/>
      <c r="V8314" s="163"/>
      <c r="W8314" s="164"/>
      <c r="X8314" s="164"/>
    </row>
    <row r="8315" spans="10:24" x14ac:dyDescent="0.25">
      <c r="J8315">
        <v>8312</v>
      </c>
      <c r="K8315" s="43">
        <v>0.23062398543278351</v>
      </c>
      <c r="L8315">
        <v>0.80049726476959815</v>
      </c>
      <c r="M8315">
        <v>2.4682280860845895E-2</v>
      </c>
      <c r="N8315" s="44">
        <v>0.93271851124243577</v>
      </c>
      <c r="O8315" s="161"/>
      <c r="P8315" s="162"/>
      <c r="Q8315" s="162"/>
      <c r="R8315" s="163"/>
      <c r="S8315" s="161"/>
      <c r="V8315" s="163"/>
      <c r="W8315" s="164"/>
      <c r="X8315" s="164"/>
    </row>
    <row r="8316" spans="10:24" x14ac:dyDescent="0.25">
      <c r="J8316">
        <v>8313</v>
      </c>
      <c r="K8316" s="43">
        <v>8.5847606539903643E-2</v>
      </c>
      <c r="L8316">
        <v>6.6098806260392773E-2</v>
      </c>
      <c r="M8316">
        <v>0.34209690652222591</v>
      </c>
      <c r="N8316" s="44">
        <v>0.43198496732372371</v>
      </c>
      <c r="O8316" s="161"/>
      <c r="P8316" s="162"/>
      <c r="Q8316" s="162"/>
      <c r="R8316" s="163"/>
      <c r="S8316" s="161"/>
      <c r="V8316" s="163"/>
      <c r="W8316" s="164"/>
      <c r="X8316" s="164"/>
    </row>
    <row r="8317" spans="10:24" x14ac:dyDescent="0.25">
      <c r="J8317">
        <v>8314</v>
      </c>
      <c r="K8317" s="43">
        <v>0.42444730354751947</v>
      </c>
      <c r="L8317">
        <v>0.35967357992944937</v>
      </c>
      <c r="M8317">
        <v>0.65832515332429076</v>
      </c>
      <c r="N8317" s="44">
        <v>0.77796911415851189</v>
      </c>
      <c r="O8317" s="161"/>
      <c r="P8317" s="162"/>
      <c r="Q8317" s="162"/>
      <c r="R8317" s="163"/>
      <c r="S8317" s="161"/>
      <c r="V8317" s="163"/>
      <c r="W8317" s="164"/>
      <c r="X8317" s="164"/>
    </row>
    <row r="8318" spans="10:24" x14ac:dyDescent="0.25">
      <c r="J8318">
        <v>8315</v>
      </c>
      <c r="K8318" s="43">
        <v>0.93374019125848706</v>
      </c>
      <c r="L8318">
        <v>0.72886244960626312</v>
      </c>
      <c r="M8318">
        <v>0.15731098701001522</v>
      </c>
      <c r="N8318" s="44">
        <v>0.264638997845701</v>
      </c>
      <c r="O8318" s="161"/>
      <c r="P8318" s="162"/>
      <c r="Q8318" s="162"/>
      <c r="R8318" s="163"/>
      <c r="S8318" s="161"/>
      <c r="V8318" s="163"/>
      <c r="W8318" s="164"/>
      <c r="X8318" s="164"/>
    </row>
    <row r="8319" spans="10:24" x14ac:dyDescent="0.25">
      <c r="J8319">
        <v>8316</v>
      </c>
      <c r="K8319" s="43">
        <v>0.69631421631423374</v>
      </c>
      <c r="L8319">
        <v>0.63202807713600195</v>
      </c>
      <c r="M8319">
        <v>0.21564216294660632</v>
      </c>
      <c r="N8319" s="44">
        <v>0.40117876352744575</v>
      </c>
      <c r="O8319" s="161"/>
      <c r="P8319" s="162"/>
      <c r="Q8319" s="162"/>
      <c r="R8319" s="163"/>
      <c r="S8319" s="161"/>
      <c r="V8319" s="163"/>
      <c r="W8319" s="164"/>
      <c r="X8319" s="164"/>
    </row>
    <row r="8320" spans="10:24" x14ac:dyDescent="0.25">
      <c r="J8320">
        <v>8317</v>
      </c>
      <c r="K8320" s="43">
        <v>0.71858791604084482</v>
      </c>
      <c r="L8320">
        <v>0.54061395340179297</v>
      </c>
      <c r="M8320">
        <v>0.82721761724772058</v>
      </c>
      <c r="N8320" s="44">
        <v>0.27436092871470796</v>
      </c>
      <c r="O8320" s="161"/>
      <c r="P8320" s="162"/>
      <c r="Q8320" s="162"/>
      <c r="R8320" s="163"/>
      <c r="S8320" s="161"/>
      <c r="V8320" s="163"/>
      <c r="W8320" s="164"/>
      <c r="X8320" s="164"/>
    </row>
    <row r="8321" spans="10:24" x14ac:dyDescent="0.25">
      <c r="J8321">
        <v>8318</v>
      </c>
      <c r="K8321" s="43">
        <v>0.97630233559393576</v>
      </c>
      <c r="L8321">
        <v>0.56535342069216454</v>
      </c>
      <c r="M8321">
        <v>0.63846900917424043</v>
      </c>
      <c r="N8321" s="44">
        <v>0.7378687084663057</v>
      </c>
      <c r="O8321" s="161"/>
      <c r="P8321" s="162"/>
      <c r="Q8321" s="162"/>
      <c r="R8321" s="163"/>
      <c r="S8321" s="161"/>
      <c r="V8321" s="163"/>
      <c r="W8321" s="164"/>
      <c r="X8321" s="164"/>
    </row>
    <row r="8322" spans="10:24" x14ac:dyDescent="0.25">
      <c r="J8322">
        <v>8319</v>
      </c>
      <c r="K8322" s="43">
        <v>0.44376957695079555</v>
      </c>
      <c r="L8322">
        <v>0.53156732849932808</v>
      </c>
      <c r="M8322">
        <v>0.68927724272016144</v>
      </c>
      <c r="N8322" s="44">
        <v>0.98613198187857221</v>
      </c>
      <c r="O8322" s="161"/>
      <c r="P8322" s="162"/>
      <c r="Q8322" s="162"/>
      <c r="R8322" s="163"/>
      <c r="S8322" s="161"/>
      <c r="V8322" s="163"/>
      <c r="W8322" s="164"/>
      <c r="X8322" s="164"/>
    </row>
    <row r="8323" spans="10:24" x14ac:dyDescent="0.25">
      <c r="J8323">
        <v>8320</v>
      </c>
      <c r="K8323" s="43">
        <v>0.79356124860467969</v>
      </c>
      <c r="L8323">
        <v>0.65506107891978216</v>
      </c>
      <c r="M8323">
        <v>4.1219048333974606E-2</v>
      </c>
      <c r="N8323" s="44">
        <v>0.65399359053149608</v>
      </c>
      <c r="O8323" s="161"/>
      <c r="P8323" s="162"/>
      <c r="Q8323" s="162"/>
      <c r="R8323" s="163"/>
      <c r="S8323" s="161"/>
      <c r="V8323" s="163"/>
      <c r="W8323" s="164"/>
      <c r="X8323" s="164"/>
    </row>
    <row r="8324" spans="10:24" x14ac:dyDescent="0.25">
      <c r="J8324">
        <v>8321</v>
      </c>
      <c r="K8324" s="43">
        <v>0.47647341787527431</v>
      </c>
      <c r="L8324">
        <v>0.17873789262261575</v>
      </c>
      <c r="M8324">
        <v>0.34913034095368001</v>
      </c>
      <c r="N8324" s="44">
        <v>0.5917683076382414</v>
      </c>
      <c r="O8324" s="161"/>
      <c r="P8324" s="162"/>
      <c r="Q8324" s="162"/>
      <c r="R8324" s="163"/>
      <c r="S8324" s="161"/>
      <c r="V8324" s="163"/>
      <c r="W8324" s="164"/>
      <c r="X8324" s="164"/>
    </row>
    <row r="8325" spans="10:24" x14ac:dyDescent="0.25">
      <c r="J8325">
        <v>8322</v>
      </c>
      <c r="K8325" s="43">
        <v>0.75194048715832951</v>
      </c>
      <c r="L8325">
        <v>0.16311058702114245</v>
      </c>
      <c r="M8325">
        <v>0.33839227017186968</v>
      </c>
      <c r="N8325" s="44">
        <v>0.52126892442288975</v>
      </c>
      <c r="O8325" s="161"/>
      <c r="P8325" s="162"/>
      <c r="Q8325" s="162"/>
      <c r="R8325" s="163"/>
      <c r="S8325" s="161"/>
      <c r="V8325" s="163"/>
      <c r="W8325" s="164"/>
      <c r="X8325" s="164"/>
    </row>
    <row r="8326" spans="10:24" x14ac:dyDescent="0.25">
      <c r="J8326">
        <v>8323</v>
      </c>
      <c r="K8326" s="43">
        <v>0.39348626263415953</v>
      </c>
      <c r="L8326">
        <v>0.33434206092285412</v>
      </c>
      <c r="M8326">
        <v>0.78992272927140883</v>
      </c>
      <c r="N8326" s="44">
        <v>0.53133891545834488</v>
      </c>
      <c r="O8326" s="161"/>
      <c r="P8326" s="162"/>
      <c r="Q8326" s="162"/>
      <c r="R8326" s="163"/>
      <c r="S8326" s="161"/>
      <c r="V8326" s="163"/>
      <c r="W8326" s="164"/>
      <c r="X8326" s="164"/>
    </row>
    <row r="8327" spans="10:24" x14ac:dyDescent="0.25">
      <c r="J8327">
        <v>8324</v>
      </c>
      <c r="K8327" s="43">
        <v>0.73487888122695255</v>
      </c>
      <c r="L8327">
        <v>5.1122112018000543E-3</v>
      </c>
      <c r="M8327">
        <v>0.46224899282762399</v>
      </c>
      <c r="N8327" s="44">
        <v>0.71479323369696968</v>
      </c>
      <c r="O8327" s="161"/>
      <c r="P8327" s="162"/>
      <c r="Q8327" s="162"/>
      <c r="R8327" s="163"/>
      <c r="S8327" s="161"/>
      <c r="V8327" s="163"/>
      <c r="W8327" s="164"/>
      <c r="X8327" s="164"/>
    </row>
    <row r="8328" spans="10:24" x14ac:dyDescent="0.25">
      <c r="J8328">
        <v>8325</v>
      </c>
      <c r="K8328" s="43">
        <v>0.28080260573493976</v>
      </c>
      <c r="L8328">
        <v>0.91891358785425714</v>
      </c>
      <c r="M8328">
        <v>0.41256545048254878</v>
      </c>
      <c r="N8328" s="44">
        <v>0.18254762656169832</v>
      </c>
      <c r="O8328" s="161"/>
      <c r="P8328" s="162"/>
      <c r="Q8328" s="162"/>
      <c r="R8328" s="163"/>
      <c r="S8328" s="161"/>
      <c r="V8328" s="163"/>
      <c r="W8328" s="164"/>
      <c r="X8328" s="164"/>
    </row>
    <row r="8329" spans="10:24" x14ac:dyDescent="0.25">
      <c r="J8329">
        <v>8326</v>
      </c>
      <c r="K8329" s="43">
        <v>0.72679043541039301</v>
      </c>
      <c r="L8329">
        <v>0.28308651452443145</v>
      </c>
      <c r="M8329">
        <v>0.2696065279796197</v>
      </c>
      <c r="N8329" s="44">
        <v>0.46133817563700308</v>
      </c>
      <c r="O8329" s="161"/>
      <c r="P8329" s="162"/>
      <c r="Q8329" s="162"/>
      <c r="R8329" s="163"/>
      <c r="S8329" s="161"/>
      <c r="V8329" s="163"/>
      <c r="W8329" s="164"/>
      <c r="X8329" s="164"/>
    </row>
    <row r="8330" spans="10:24" x14ac:dyDescent="0.25">
      <c r="J8330">
        <v>8327</v>
      </c>
      <c r="K8330" s="43">
        <v>0.59348706877991575</v>
      </c>
      <c r="L8330">
        <v>0.57899532667325126</v>
      </c>
      <c r="M8330">
        <v>0.43070712670811495</v>
      </c>
      <c r="N8330" s="44">
        <v>0.96419823389042925</v>
      </c>
      <c r="O8330" s="161"/>
      <c r="P8330" s="162"/>
      <c r="Q8330" s="162"/>
      <c r="R8330" s="163"/>
      <c r="S8330" s="161"/>
      <c r="V8330" s="163"/>
      <c r="W8330" s="164"/>
      <c r="X8330" s="164"/>
    </row>
    <row r="8331" spans="10:24" x14ac:dyDescent="0.25">
      <c r="J8331">
        <v>8328</v>
      </c>
      <c r="K8331" s="43">
        <v>0.33101633588075341</v>
      </c>
      <c r="L8331">
        <v>0.76612062075846454</v>
      </c>
      <c r="M8331">
        <v>0.37793366631099123</v>
      </c>
      <c r="N8331" s="44">
        <v>0.73125083236009425</v>
      </c>
      <c r="O8331" s="161"/>
      <c r="P8331" s="162"/>
      <c r="Q8331" s="162"/>
      <c r="R8331" s="163"/>
      <c r="S8331" s="161"/>
      <c r="V8331" s="163"/>
      <c r="W8331" s="164"/>
      <c r="X8331" s="164"/>
    </row>
    <row r="8332" spans="10:24" x14ac:dyDescent="0.25">
      <c r="J8332">
        <v>8329</v>
      </c>
      <c r="K8332" s="43">
        <v>0.78908659450880803</v>
      </c>
      <c r="L8332">
        <v>0.77681342711950918</v>
      </c>
      <c r="M8332">
        <v>0.29357801703199693</v>
      </c>
      <c r="N8332" s="44">
        <v>0.19365541096365957</v>
      </c>
      <c r="O8332" s="161"/>
      <c r="P8332" s="162"/>
      <c r="Q8332" s="162"/>
      <c r="R8332" s="163"/>
      <c r="S8332" s="161"/>
      <c r="V8332" s="163"/>
      <c r="W8332" s="164"/>
      <c r="X8332" s="164"/>
    </row>
    <row r="8333" spans="10:24" x14ac:dyDescent="0.25">
      <c r="J8333">
        <v>8330</v>
      </c>
      <c r="K8333" s="43">
        <v>0.62793867919754354</v>
      </c>
      <c r="L8333">
        <v>0.90981976546636401</v>
      </c>
      <c r="M8333">
        <v>0.10853682655226904</v>
      </c>
      <c r="N8333" s="44">
        <v>0.6663039184290237</v>
      </c>
      <c r="O8333" s="161"/>
      <c r="P8333" s="162"/>
      <c r="Q8333" s="162"/>
      <c r="R8333" s="163"/>
      <c r="S8333" s="161"/>
      <c r="V8333" s="163"/>
      <c r="W8333" s="164"/>
      <c r="X8333" s="164"/>
    </row>
    <row r="8334" spans="10:24" x14ac:dyDescent="0.25">
      <c r="J8334">
        <v>8331</v>
      </c>
      <c r="K8334" s="43">
        <v>0.90971972950163504</v>
      </c>
      <c r="L8334">
        <v>0.199056795028697</v>
      </c>
      <c r="M8334">
        <v>0.20332874649629851</v>
      </c>
      <c r="N8334" s="44">
        <v>0.80674829262026027</v>
      </c>
      <c r="O8334" s="161"/>
      <c r="P8334" s="162"/>
      <c r="Q8334" s="162"/>
      <c r="R8334" s="163"/>
      <c r="S8334" s="161"/>
      <c r="V8334" s="163"/>
      <c r="W8334" s="164"/>
      <c r="X8334" s="164"/>
    </row>
    <row r="8335" spans="10:24" x14ac:dyDescent="0.25">
      <c r="J8335">
        <v>8332</v>
      </c>
      <c r="K8335" s="43">
        <v>0.7017874360170645</v>
      </c>
      <c r="L8335">
        <v>0.80592857550785624</v>
      </c>
      <c r="M8335">
        <v>0.46650609479010618</v>
      </c>
      <c r="N8335" s="44">
        <v>0.17035497834554592</v>
      </c>
      <c r="O8335" s="161"/>
      <c r="P8335" s="162"/>
      <c r="Q8335" s="162"/>
      <c r="R8335" s="163"/>
      <c r="S8335" s="161"/>
      <c r="V8335" s="163"/>
      <c r="W8335" s="164"/>
      <c r="X8335" s="164"/>
    </row>
    <row r="8336" spans="10:24" x14ac:dyDescent="0.25">
      <c r="J8336">
        <v>8333</v>
      </c>
      <c r="K8336" s="43">
        <v>0.42984354497978017</v>
      </c>
      <c r="L8336">
        <v>0.59024532005920693</v>
      </c>
      <c r="M8336">
        <v>0.58262035231479237</v>
      </c>
      <c r="N8336" s="44">
        <v>0.39962827495652453</v>
      </c>
      <c r="O8336" s="161"/>
      <c r="P8336" s="162"/>
      <c r="Q8336" s="162"/>
      <c r="R8336" s="163"/>
      <c r="S8336" s="161"/>
      <c r="V8336" s="163"/>
      <c r="W8336" s="164"/>
      <c r="X8336" s="164"/>
    </row>
    <row r="8337" spans="10:24" x14ac:dyDescent="0.25">
      <c r="J8337">
        <v>8334</v>
      </c>
      <c r="K8337" s="43">
        <v>0.84517393106136818</v>
      </c>
      <c r="L8337">
        <v>0.70423670823131312</v>
      </c>
      <c r="M8337">
        <v>0.80994391996458559</v>
      </c>
      <c r="N8337" s="44">
        <v>0.87467270625772842</v>
      </c>
      <c r="O8337" s="161"/>
      <c r="P8337" s="162"/>
      <c r="Q8337" s="162"/>
      <c r="R8337" s="163"/>
      <c r="S8337" s="161"/>
      <c r="V8337" s="163"/>
      <c r="W8337" s="164"/>
      <c r="X8337" s="164"/>
    </row>
    <row r="8338" spans="10:24" x14ac:dyDescent="0.25">
      <c r="J8338">
        <v>8335</v>
      </c>
      <c r="K8338" s="43">
        <v>0.65630854335935962</v>
      </c>
      <c r="L8338">
        <v>0.77936835229243817</v>
      </c>
      <c r="M8338">
        <v>0.39236335932318678</v>
      </c>
      <c r="N8338" s="44">
        <v>0.13387476159821865</v>
      </c>
      <c r="O8338" s="161"/>
      <c r="P8338" s="162"/>
      <c r="Q8338" s="162"/>
      <c r="R8338" s="163"/>
      <c r="S8338" s="161"/>
      <c r="V8338" s="163"/>
      <c r="W8338" s="164"/>
      <c r="X8338" s="164"/>
    </row>
    <row r="8339" spans="10:24" x14ac:dyDescent="0.25">
      <c r="J8339">
        <v>8336</v>
      </c>
      <c r="K8339" s="43">
        <v>4.4845254652356115E-2</v>
      </c>
      <c r="L8339">
        <v>0.6293364865892207</v>
      </c>
      <c r="M8339">
        <v>0.81008624253824246</v>
      </c>
      <c r="N8339" s="44">
        <v>5.0659389429904889E-2</v>
      </c>
      <c r="O8339" s="161"/>
      <c r="P8339" s="162"/>
      <c r="Q8339" s="162"/>
      <c r="R8339" s="163"/>
      <c r="S8339" s="161"/>
      <c r="V8339" s="163"/>
      <c r="W8339" s="164"/>
      <c r="X8339" s="164"/>
    </row>
    <row r="8340" spans="10:24" x14ac:dyDescent="0.25">
      <c r="J8340">
        <v>8337</v>
      </c>
      <c r="K8340" s="43">
        <v>4.0985415818206139E-2</v>
      </c>
      <c r="L8340">
        <v>0.8646830366163808</v>
      </c>
      <c r="M8340">
        <v>0.42891886992168815</v>
      </c>
      <c r="N8340" s="44">
        <v>0.59503372947345301</v>
      </c>
      <c r="O8340" s="161"/>
      <c r="P8340" s="162"/>
      <c r="Q8340" s="162"/>
      <c r="R8340" s="163"/>
      <c r="S8340" s="161"/>
      <c r="V8340" s="163"/>
      <c r="W8340" s="164"/>
      <c r="X8340" s="164"/>
    </row>
    <row r="8341" spans="10:24" x14ac:dyDescent="0.25">
      <c r="J8341">
        <v>8338</v>
      </c>
      <c r="K8341" s="43">
        <v>0.41992628938480236</v>
      </c>
      <c r="L8341">
        <v>0.9879991332956839</v>
      </c>
      <c r="M8341">
        <v>0.16074998940668683</v>
      </c>
      <c r="N8341" s="44">
        <v>0.66362975980834515</v>
      </c>
      <c r="O8341" s="161"/>
      <c r="P8341" s="162"/>
      <c r="Q8341" s="162"/>
      <c r="R8341" s="163"/>
      <c r="S8341" s="161"/>
      <c r="V8341" s="163"/>
      <c r="W8341" s="164"/>
      <c r="X8341" s="164"/>
    </row>
    <row r="8342" spans="10:24" x14ac:dyDescent="0.25">
      <c r="J8342">
        <v>8339</v>
      </c>
      <c r="K8342" s="43">
        <v>0.42002929050865423</v>
      </c>
      <c r="L8342">
        <v>0.93454608030880337</v>
      </c>
      <c r="M8342">
        <v>0.95475023027511996</v>
      </c>
      <c r="N8342" s="44">
        <v>0.74925111974450054</v>
      </c>
      <c r="O8342" s="161"/>
      <c r="P8342" s="162"/>
      <c r="Q8342" s="162"/>
      <c r="R8342" s="163"/>
      <c r="S8342" s="161"/>
      <c r="V8342" s="163"/>
      <c r="W8342" s="164"/>
      <c r="X8342" s="164"/>
    </row>
    <row r="8343" spans="10:24" x14ac:dyDescent="0.25">
      <c r="J8343">
        <v>8340</v>
      </c>
      <c r="K8343" s="43">
        <v>6.4345304624788602E-2</v>
      </c>
      <c r="L8343">
        <v>0.3791349049800522</v>
      </c>
      <c r="M8343">
        <v>0.20349986403279341</v>
      </c>
      <c r="N8343" s="44">
        <v>0.9397969836525405</v>
      </c>
      <c r="O8343" s="161"/>
      <c r="P8343" s="162"/>
      <c r="Q8343" s="162"/>
      <c r="R8343" s="163"/>
      <c r="S8343" s="161"/>
      <c r="V8343" s="163"/>
      <c r="W8343" s="164"/>
      <c r="X8343" s="164"/>
    </row>
    <row r="8344" spans="10:24" x14ac:dyDescent="0.25">
      <c r="J8344">
        <v>8341</v>
      </c>
      <c r="K8344" s="43">
        <v>0.5745578693925707</v>
      </c>
      <c r="L8344">
        <v>0.85860650378211878</v>
      </c>
      <c r="M8344">
        <v>5.6362206007005256E-2</v>
      </c>
      <c r="N8344" s="44">
        <v>0.80418710657228409</v>
      </c>
      <c r="O8344" s="161"/>
      <c r="P8344" s="162"/>
      <c r="Q8344" s="162"/>
      <c r="R8344" s="163"/>
      <c r="S8344" s="161"/>
      <c r="V8344" s="163"/>
      <c r="W8344" s="164"/>
      <c r="X8344" s="164"/>
    </row>
    <row r="8345" spans="10:24" x14ac:dyDescent="0.25">
      <c r="J8345">
        <v>8342</v>
      </c>
      <c r="K8345" s="43">
        <v>0.81800295524595745</v>
      </c>
      <c r="L8345">
        <v>0.13896219016804323</v>
      </c>
      <c r="M8345">
        <v>0.37044404171805534</v>
      </c>
      <c r="N8345" s="44">
        <v>0.72613665982741582</v>
      </c>
      <c r="O8345" s="161"/>
      <c r="P8345" s="162"/>
      <c r="Q8345" s="162"/>
      <c r="R8345" s="163"/>
      <c r="S8345" s="161"/>
      <c r="V8345" s="163"/>
      <c r="W8345" s="164"/>
      <c r="X8345" s="164"/>
    </row>
    <row r="8346" spans="10:24" x14ac:dyDescent="0.25">
      <c r="J8346">
        <v>8343</v>
      </c>
      <c r="K8346" s="43">
        <v>0.43253425295904324</v>
      </c>
      <c r="L8346">
        <v>0.83268304531942117</v>
      </c>
      <c r="M8346">
        <v>0.97104246911570058</v>
      </c>
      <c r="N8346" s="44">
        <v>0.26676501733811919</v>
      </c>
      <c r="O8346" s="161"/>
      <c r="P8346" s="162"/>
      <c r="Q8346" s="162"/>
      <c r="R8346" s="163"/>
      <c r="S8346" s="161"/>
      <c r="V8346" s="163"/>
      <c r="W8346" s="164"/>
      <c r="X8346" s="164"/>
    </row>
    <row r="8347" spans="10:24" x14ac:dyDescent="0.25">
      <c r="J8347">
        <v>8344</v>
      </c>
      <c r="K8347" s="43">
        <v>0.8996704968149889</v>
      </c>
      <c r="L8347">
        <v>0.95386646749363091</v>
      </c>
      <c r="M8347">
        <v>0.2395686936538336</v>
      </c>
      <c r="N8347" s="44">
        <v>0.74168974051576897</v>
      </c>
      <c r="O8347" s="161"/>
      <c r="P8347" s="162"/>
      <c r="Q8347" s="162"/>
      <c r="R8347" s="163"/>
      <c r="S8347" s="161"/>
      <c r="V8347" s="163"/>
      <c r="W8347" s="164"/>
      <c r="X8347" s="164"/>
    </row>
    <row r="8348" spans="10:24" x14ac:dyDescent="0.25">
      <c r="J8348">
        <v>8345</v>
      </c>
      <c r="K8348" s="43">
        <v>3.74346284369802E-2</v>
      </c>
      <c r="L8348">
        <v>0.52163798733697864</v>
      </c>
      <c r="M8348">
        <v>0.35948149082473457</v>
      </c>
      <c r="N8348" s="44">
        <v>0.96480701696806348</v>
      </c>
      <c r="O8348" s="161"/>
      <c r="P8348" s="162"/>
      <c r="Q8348" s="162"/>
      <c r="R8348" s="163"/>
      <c r="S8348" s="161"/>
      <c r="V8348" s="163"/>
      <c r="W8348" s="164"/>
      <c r="X8348" s="164"/>
    </row>
    <row r="8349" spans="10:24" x14ac:dyDescent="0.25">
      <c r="J8349">
        <v>8346</v>
      </c>
      <c r="K8349" s="43">
        <v>0.62648055687538162</v>
      </c>
      <c r="L8349">
        <v>0.61937700885600222</v>
      </c>
      <c r="M8349">
        <v>0.7029043872363494</v>
      </c>
      <c r="N8349" s="44">
        <v>0.53693828874850769</v>
      </c>
      <c r="O8349" s="161"/>
      <c r="P8349" s="162"/>
      <c r="Q8349" s="162"/>
      <c r="R8349" s="163"/>
      <c r="S8349" s="161"/>
      <c r="V8349" s="163"/>
      <c r="W8349" s="164"/>
      <c r="X8349" s="164"/>
    </row>
    <row r="8350" spans="10:24" x14ac:dyDescent="0.25">
      <c r="J8350">
        <v>8347</v>
      </c>
      <c r="K8350" s="43">
        <v>0.41631297797645395</v>
      </c>
      <c r="L8350">
        <v>0.90375148861424148</v>
      </c>
      <c r="M8350">
        <v>0.88846104899769851</v>
      </c>
      <c r="N8350" s="44">
        <v>0.41765066549523289</v>
      </c>
      <c r="O8350" s="161"/>
      <c r="P8350" s="162"/>
      <c r="Q8350" s="162"/>
      <c r="R8350" s="163"/>
      <c r="S8350" s="161"/>
      <c r="V8350" s="163"/>
      <c r="W8350" s="164"/>
      <c r="X8350" s="164"/>
    </row>
    <row r="8351" spans="10:24" x14ac:dyDescent="0.25">
      <c r="J8351">
        <v>8348</v>
      </c>
      <c r="K8351" s="43">
        <v>3.6869447840407799E-2</v>
      </c>
      <c r="L8351">
        <v>0.2457616827710063</v>
      </c>
      <c r="M8351">
        <v>0.84117390261485925</v>
      </c>
      <c r="N8351" s="44">
        <v>0.78424166829303077</v>
      </c>
      <c r="O8351" s="161"/>
      <c r="P8351" s="162"/>
      <c r="Q8351" s="162"/>
      <c r="R8351" s="163"/>
      <c r="S8351" s="161"/>
      <c r="V8351" s="163"/>
      <c r="W8351" s="164"/>
      <c r="X8351" s="164"/>
    </row>
    <row r="8352" spans="10:24" x14ac:dyDescent="0.25">
      <c r="J8352">
        <v>8349</v>
      </c>
      <c r="K8352" s="43">
        <v>0.18744240832902082</v>
      </c>
      <c r="L8352">
        <v>0.51532970599661365</v>
      </c>
      <c r="M8352">
        <v>0.31525200493666827</v>
      </c>
      <c r="N8352" s="44">
        <v>0.43441811246213935</v>
      </c>
      <c r="O8352" s="161"/>
      <c r="P8352" s="162"/>
      <c r="Q8352" s="162"/>
      <c r="R8352" s="163"/>
      <c r="S8352" s="161"/>
      <c r="V8352" s="163"/>
      <c r="W8352" s="164"/>
      <c r="X8352" s="164"/>
    </row>
    <row r="8353" spans="10:24" x14ac:dyDescent="0.25">
      <c r="J8353">
        <v>8350</v>
      </c>
      <c r="K8353" s="43">
        <v>0.30199502549600898</v>
      </c>
      <c r="L8353">
        <v>0.21393698013285745</v>
      </c>
      <c r="M8353">
        <v>0.78797543040029172</v>
      </c>
      <c r="N8353" s="44">
        <v>0.77690056455951628</v>
      </c>
      <c r="O8353" s="161"/>
      <c r="P8353" s="162"/>
      <c r="Q8353" s="162"/>
      <c r="R8353" s="163"/>
      <c r="S8353" s="161"/>
      <c r="V8353" s="163"/>
      <c r="W8353" s="164"/>
      <c r="X8353" s="164"/>
    </row>
    <row r="8354" spans="10:24" x14ac:dyDescent="0.25">
      <c r="J8354">
        <v>8351</v>
      </c>
      <c r="K8354" s="43">
        <v>0.71348961528112054</v>
      </c>
      <c r="L8354">
        <v>0.37575352040302312</v>
      </c>
      <c r="M8354">
        <v>4.2636021921630851E-2</v>
      </c>
      <c r="N8354" s="44">
        <v>0.71609529809606054</v>
      </c>
      <c r="O8354" s="161"/>
      <c r="P8354" s="162"/>
      <c r="Q8354" s="162"/>
      <c r="R8354" s="163"/>
      <c r="S8354" s="161"/>
      <c r="V8354" s="163"/>
      <c r="W8354" s="164"/>
      <c r="X8354" s="164"/>
    </row>
    <row r="8355" spans="10:24" x14ac:dyDescent="0.25">
      <c r="J8355">
        <v>8352</v>
      </c>
      <c r="K8355" s="43">
        <v>0.78748996743728006</v>
      </c>
      <c r="L8355">
        <v>0.29501277998463593</v>
      </c>
      <c r="M8355">
        <v>0.69041475334996516</v>
      </c>
      <c r="N8355" s="44">
        <v>0.58513746639954978</v>
      </c>
      <c r="O8355" s="161"/>
      <c r="P8355" s="162"/>
      <c r="Q8355" s="162"/>
      <c r="R8355" s="163"/>
      <c r="S8355" s="161"/>
      <c r="V8355" s="163"/>
      <c r="W8355" s="164"/>
      <c r="X8355" s="164"/>
    </row>
    <row r="8356" spans="10:24" x14ac:dyDescent="0.25">
      <c r="J8356">
        <v>8353</v>
      </c>
      <c r="K8356" s="43">
        <v>2.9610000284971405E-2</v>
      </c>
      <c r="L8356">
        <v>7.1425988755080549E-3</v>
      </c>
      <c r="M8356">
        <v>0.43948169901499867</v>
      </c>
      <c r="N8356" s="44">
        <v>0.41379066962750732</v>
      </c>
      <c r="O8356" s="161"/>
      <c r="P8356" s="162"/>
      <c r="Q8356" s="162"/>
      <c r="R8356" s="163"/>
      <c r="S8356" s="161"/>
      <c r="V8356" s="163"/>
      <c r="W8356" s="164"/>
      <c r="X8356" s="164"/>
    </row>
    <row r="8357" spans="10:24" x14ac:dyDescent="0.25">
      <c r="J8357">
        <v>8354</v>
      </c>
      <c r="K8357" s="43">
        <v>0.91861793066545105</v>
      </c>
      <c r="L8357">
        <v>0.88849066531235155</v>
      </c>
      <c r="M8357">
        <v>8.1460171566752448E-2</v>
      </c>
      <c r="N8357" s="44">
        <v>0.22740896795265486</v>
      </c>
      <c r="O8357" s="161"/>
      <c r="P8357" s="162"/>
      <c r="Q8357" s="162"/>
      <c r="R8357" s="163"/>
      <c r="S8357" s="161"/>
      <c r="V8357" s="163"/>
      <c r="W8357" s="164"/>
      <c r="X8357" s="164"/>
    </row>
    <row r="8358" spans="10:24" x14ac:dyDescent="0.25">
      <c r="J8358">
        <v>8355</v>
      </c>
      <c r="K8358" s="43">
        <v>0.7615655470313053</v>
      </c>
      <c r="L8358">
        <v>0.59512117798569708</v>
      </c>
      <c r="M8358">
        <v>0.10894273864205994</v>
      </c>
      <c r="N8358" s="44">
        <v>0.7986936756525731</v>
      </c>
      <c r="O8358" s="161"/>
      <c r="P8358" s="162"/>
      <c r="Q8358" s="162"/>
      <c r="R8358" s="163"/>
      <c r="S8358" s="161"/>
      <c r="V8358" s="163"/>
      <c r="W8358" s="164"/>
      <c r="X8358" s="164"/>
    </row>
    <row r="8359" spans="10:24" x14ac:dyDescent="0.25">
      <c r="J8359">
        <v>8356</v>
      </c>
      <c r="K8359" s="43">
        <v>0.24563884918196643</v>
      </c>
      <c r="L8359">
        <v>0.81409061557788387</v>
      </c>
      <c r="M8359">
        <v>1.5485456158519928E-2</v>
      </c>
      <c r="N8359" s="44">
        <v>0.40601164695707648</v>
      </c>
      <c r="O8359" s="161"/>
      <c r="P8359" s="162"/>
      <c r="Q8359" s="162"/>
      <c r="R8359" s="163"/>
      <c r="S8359" s="161"/>
      <c r="V8359" s="163"/>
      <c r="W8359" s="164"/>
      <c r="X8359" s="164"/>
    </row>
    <row r="8360" spans="10:24" x14ac:dyDescent="0.25">
      <c r="J8360">
        <v>8357</v>
      </c>
      <c r="K8360" s="43">
        <v>0.16797201548922491</v>
      </c>
      <c r="L8360">
        <v>0.50630640338745481</v>
      </c>
      <c r="M8360">
        <v>0.76235790035245654</v>
      </c>
      <c r="N8360" s="44">
        <v>0.72477351161998105</v>
      </c>
      <c r="O8360" s="161"/>
      <c r="P8360" s="162"/>
      <c r="Q8360" s="162"/>
      <c r="R8360" s="163"/>
      <c r="S8360" s="161"/>
      <c r="V8360" s="163"/>
      <c r="W8360" s="164"/>
      <c r="X8360" s="164"/>
    </row>
    <row r="8361" spans="10:24" x14ac:dyDescent="0.25">
      <c r="J8361">
        <v>8358</v>
      </c>
      <c r="K8361" s="43">
        <v>0.36815229494863222</v>
      </c>
      <c r="L8361">
        <v>0.16074314446032578</v>
      </c>
      <c r="M8361">
        <v>0.66720818746153232</v>
      </c>
      <c r="N8361" s="44">
        <v>0.44732898203725446</v>
      </c>
      <c r="O8361" s="161"/>
      <c r="P8361" s="162"/>
      <c r="Q8361" s="162"/>
      <c r="R8361" s="163"/>
      <c r="S8361" s="161"/>
      <c r="V8361" s="163"/>
      <c r="W8361" s="164"/>
      <c r="X8361" s="164"/>
    </row>
    <row r="8362" spans="10:24" x14ac:dyDescent="0.25">
      <c r="J8362">
        <v>8359</v>
      </c>
      <c r="K8362" s="43">
        <v>0.38234835336728523</v>
      </c>
      <c r="L8362">
        <v>7.9248928521310491E-3</v>
      </c>
      <c r="M8362">
        <v>0.52623727559964439</v>
      </c>
      <c r="N8362" s="44">
        <v>0.433163550252743</v>
      </c>
      <c r="O8362" s="161"/>
      <c r="P8362" s="162"/>
      <c r="Q8362" s="162"/>
      <c r="R8362" s="163"/>
      <c r="S8362" s="161"/>
      <c r="V8362" s="163"/>
      <c r="W8362" s="164"/>
      <c r="X8362" s="164"/>
    </row>
    <row r="8363" spans="10:24" x14ac:dyDescent="0.25">
      <c r="J8363">
        <v>8360</v>
      </c>
      <c r="K8363" s="43">
        <v>0.39703427843981898</v>
      </c>
      <c r="L8363">
        <v>0.76198475122203913</v>
      </c>
      <c r="M8363">
        <v>0.49466517835434476</v>
      </c>
      <c r="N8363" s="44">
        <v>0.84988279156552227</v>
      </c>
      <c r="O8363" s="161"/>
      <c r="P8363" s="162"/>
      <c r="Q8363" s="162"/>
      <c r="R8363" s="163"/>
      <c r="S8363" s="161"/>
      <c r="V8363" s="163"/>
      <c r="W8363" s="164"/>
      <c r="X8363" s="164"/>
    </row>
    <row r="8364" spans="10:24" x14ac:dyDescent="0.25">
      <c r="J8364">
        <v>8361</v>
      </c>
      <c r="K8364" s="43">
        <v>0.4986421252083888</v>
      </c>
      <c r="L8364">
        <v>0.34662500923948192</v>
      </c>
      <c r="M8364">
        <v>0.83584838976378328</v>
      </c>
      <c r="N8364" s="44">
        <v>0.2867334532567003</v>
      </c>
      <c r="O8364" s="161"/>
      <c r="P8364" s="162"/>
      <c r="Q8364" s="162"/>
      <c r="R8364" s="163"/>
      <c r="S8364" s="161"/>
      <c r="V8364" s="163"/>
      <c r="W8364" s="164"/>
      <c r="X8364" s="164"/>
    </row>
    <row r="8365" spans="10:24" x14ac:dyDescent="0.25">
      <c r="J8365">
        <v>8362</v>
      </c>
      <c r="K8365" s="43">
        <v>0.17303237440050401</v>
      </c>
      <c r="L8365">
        <v>0.84370456224120549</v>
      </c>
      <c r="M8365">
        <v>0.23739809489007535</v>
      </c>
      <c r="N8365" s="44">
        <v>0.98858969382204098</v>
      </c>
      <c r="O8365" s="161"/>
      <c r="P8365" s="162"/>
      <c r="Q8365" s="162"/>
      <c r="R8365" s="163"/>
      <c r="S8365" s="161"/>
      <c r="V8365" s="163"/>
      <c r="W8365" s="164"/>
      <c r="X8365" s="164"/>
    </row>
    <row r="8366" spans="10:24" x14ac:dyDescent="0.25">
      <c r="J8366">
        <v>8363</v>
      </c>
      <c r="K8366" s="43">
        <v>0.85597811062251539</v>
      </c>
      <c r="L8366">
        <v>1.4705016031486551E-3</v>
      </c>
      <c r="M8366">
        <v>0.68285061834355076</v>
      </c>
      <c r="N8366" s="44">
        <v>0.93976144481529078</v>
      </c>
      <c r="O8366" s="161"/>
      <c r="P8366" s="162"/>
      <c r="Q8366" s="162"/>
      <c r="R8366" s="163"/>
      <c r="S8366" s="161"/>
      <c r="V8366" s="163"/>
      <c r="W8366" s="164"/>
      <c r="X8366" s="164"/>
    </row>
    <row r="8367" spans="10:24" x14ac:dyDescent="0.25">
      <c r="J8367">
        <v>8364</v>
      </c>
      <c r="K8367" s="43">
        <v>0.78500385294263408</v>
      </c>
      <c r="L8367">
        <v>8.5491859813707993E-2</v>
      </c>
      <c r="M8367">
        <v>0.74631456420597186</v>
      </c>
      <c r="N8367" s="44">
        <v>0.95615931268058563</v>
      </c>
      <c r="O8367" s="161"/>
      <c r="P8367" s="162"/>
      <c r="Q8367" s="162"/>
      <c r="R8367" s="163"/>
      <c r="S8367" s="161"/>
      <c r="V8367" s="163"/>
      <c r="W8367" s="164"/>
      <c r="X8367" s="164"/>
    </row>
    <row r="8368" spans="10:24" x14ac:dyDescent="0.25">
      <c r="J8368">
        <v>8365</v>
      </c>
      <c r="K8368" s="43">
        <v>0.43785816022453428</v>
      </c>
      <c r="L8368">
        <v>0.22472035101835197</v>
      </c>
      <c r="M8368">
        <v>0.94819896568297912</v>
      </c>
      <c r="N8368" s="44">
        <v>9.6592350026793561E-2</v>
      </c>
      <c r="O8368" s="161"/>
      <c r="P8368" s="162"/>
      <c r="Q8368" s="162"/>
      <c r="R8368" s="163"/>
      <c r="S8368" s="161"/>
      <c r="V8368" s="163"/>
      <c r="W8368" s="164"/>
      <c r="X8368" s="164"/>
    </row>
    <row r="8369" spans="10:24" x14ac:dyDescent="0.25">
      <c r="J8369">
        <v>8366</v>
      </c>
      <c r="K8369" s="43">
        <v>0.75004290355045444</v>
      </c>
      <c r="L8369">
        <v>0.55242040710665785</v>
      </c>
      <c r="M8369">
        <v>0.41665636414083995</v>
      </c>
      <c r="N8369" s="44">
        <v>0.2034875045659531</v>
      </c>
      <c r="O8369" s="161"/>
      <c r="P8369" s="162"/>
      <c r="Q8369" s="162"/>
      <c r="R8369" s="163"/>
      <c r="S8369" s="161"/>
      <c r="V8369" s="163"/>
      <c r="W8369" s="164"/>
      <c r="X8369" s="164"/>
    </row>
    <row r="8370" spans="10:24" x14ac:dyDescent="0.25">
      <c r="J8370">
        <v>8367</v>
      </c>
      <c r="K8370" s="43">
        <v>0.55963435195430233</v>
      </c>
      <c r="L8370">
        <v>0.80035784802052279</v>
      </c>
      <c r="M8370">
        <v>0.26332742007153542</v>
      </c>
      <c r="N8370" s="44">
        <v>0.18088165760768338</v>
      </c>
      <c r="O8370" s="161"/>
      <c r="P8370" s="162"/>
      <c r="Q8370" s="162"/>
      <c r="R8370" s="163"/>
      <c r="S8370" s="161"/>
      <c r="V8370" s="163"/>
      <c r="W8370" s="164"/>
      <c r="X8370" s="164"/>
    </row>
    <row r="8371" spans="10:24" x14ac:dyDescent="0.25">
      <c r="J8371">
        <v>8368</v>
      </c>
      <c r="K8371" s="43">
        <v>0.83623963460438566</v>
      </c>
      <c r="L8371">
        <v>0.57476627314092998</v>
      </c>
      <c r="M8371">
        <v>0.31934569063552121</v>
      </c>
      <c r="N8371" s="44">
        <v>0.46716469128758453</v>
      </c>
      <c r="O8371" s="161"/>
      <c r="P8371" s="162"/>
      <c r="Q8371" s="162"/>
      <c r="R8371" s="163"/>
      <c r="S8371" s="161"/>
      <c r="V8371" s="163"/>
      <c r="W8371" s="164"/>
      <c r="X8371" s="164"/>
    </row>
    <row r="8372" spans="10:24" x14ac:dyDescent="0.25">
      <c r="J8372">
        <v>8369</v>
      </c>
      <c r="K8372" s="43">
        <v>0.17650398604943385</v>
      </c>
      <c r="L8372">
        <v>0.43092833347083415</v>
      </c>
      <c r="M8372">
        <v>0.26494771215764223</v>
      </c>
      <c r="N8372" s="44">
        <v>0.23980227054103609</v>
      </c>
      <c r="O8372" s="161"/>
      <c r="P8372" s="162"/>
      <c r="Q8372" s="162"/>
      <c r="R8372" s="163"/>
      <c r="S8372" s="161"/>
      <c r="V8372" s="163"/>
      <c r="W8372" s="164"/>
      <c r="X8372" s="164"/>
    </row>
    <row r="8373" spans="10:24" x14ac:dyDescent="0.25">
      <c r="J8373">
        <v>8370</v>
      </c>
      <c r="K8373" s="43">
        <v>0.1518604309813486</v>
      </c>
      <c r="L8373">
        <v>7.1523360994083962E-2</v>
      </c>
      <c r="M8373">
        <v>0.92937273453808433</v>
      </c>
      <c r="N8373" s="44">
        <v>0.88709885740778915</v>
      </c>
      <c r="O8373" s="161"/>
      <c r="P8373" s="162"/>
      <c r="Q8373" s="162"/>
      <c r="R8373" s="163"/>
      <c r="S8373" s="161"/>
      <c r="V8373" s="163"/>
      <c r="W8373" s="164"/>
      <c r="X8373" s="164"/>
    </row>
    <row r="8374" spans="10:24" x14ac:dyDescent="0.25">
      <c r="J8374">
        <v>8371</v>
      </c>
      <c r="K8374" s="43">
        <v>5.2139218864147074E-2</v>
      </c>
      <c r="L8374">
        <v>0.86179357765935949</v>
      </c>
      <c r="M8374">
        <v>0.80770958881040877</v>
      </c>
      <c r="N8374" s="44">
        <v>0.40009661974266086</v>
      </c>
      <c r="O8374" s="161"/>
      <c r="P8374" s="162"/>
      <c r="Q8374" s="162"/>
      <c r="R8374" s="163"/>
      <c r="S8374" s="161"/>
      <c r="V8374" s="163"/>
      <c r="W8374" s="164"/>
      <c r="X8374" s="164"/>
    </row>
    <row r="8375" spans="10:24" x14ac:dyDescent="0.25">
      <c r="J8375">
        <v>8372</v>
      </c>
      <c r="K8375" s="43">
        <v>0.3281154137493385</v>
      </c>
      <c r="L8375">
        <v>0.40600214757477282</v>
      </c>
      <c r="M8375">
        <v>0.34766168816330012</v>
      </c>
      <c r="N8375" s="44">
        <v>0.10612097712415525</v>
      </c>
      <c r="O8375" s="161"/>
      <c r="P8375" s="162"/>
      <c r="Q8375" s="162"/>
      <c r="R8375" s="163"/>
      <c r="S8375" s="161"/>
      <c r="V8375" s="163"/>
      <c r="W8375" s="164"/>
      <c r="X8375" s="164"/>
    </row>
    <row r="8376" spans="10:24" x14ac:dyDescent="0.25">
      <c r="J8376">
        <v>8373</v>
      </c>
      <c r="K8376" s="43">
        <v>9.471733117365555E-2</v>
      </c>
      <c r="L8376">
        <v>0.52834591324075653</v>
      </c>
      <c r="M8376">
        <v>0.12452712040186042</v>
      </c>
      <c r="N8376" s="44">
        <v>2.3886807395396392E-2</v>
      </c>
      <c r="O8376" s="161"/>
      <c r="P8376" s="162"/>
      <c r="Q8376" s="162"/>
      <c r="R8376" s="163"/>
      <c r="S8376" s="161"/>
      <c r="V8376" s="163"/>
      <c r="W8376" s="164"/>
      <c r="X8376" s="164"/>
    </row>
    <row r="8377" spans="10:24" x14ac:dyDescent="0.25">
      <c r="J8377">
        <v>8374</v>
      </c>
      <c r="K8377" s="43">
        <v>0.65862101295981035</v>
      </c>
      <c r="L8377">
        <v>0.34074550484854749</v>
      </c>
      <c r="M8377">
        <v>0.17612707592637677</v>
      </c>
      <c r="N8377" s="44">
        <v>0.13038505914200171</v>
      </c>
      <c r="O8377" s="161"/>
      <c r="P8377" s="162"/>
      <c r="Q8377" s="162"/>
      <c r="R8377" s="163"/>
      <c r="S8377" s="161"/>
      <c r="V8377" s="163"/>
      <c r="W8377" s="164"/>
      <c r="X8377" s="164"/>
    </row>
    <row r="8378" spans="10:24" x14ac:dyDescent="0.25">
      <c r="J8378">
        <v>8375</v>
      </c>
      <c r="K8378" s="43">
        <v>0.92644683269647643</v>
      </c>
      <c r="L8378">
        <v>0.30394623573657775</v>
      </c>
      <c r="M8378">
        <v>0.27539099742476691</v>
      </c>
      <c r="N8378" s="44">
        <v>0.21648021241675564</v>
      </c>
      <c r="O8378" s="161"/>
      <c r="P8378" s="162"/>
      <c r="Q8378" s="162"/>
      <c r="R8378" s="163"/>
      <c r="S8378" s="161"/>
      <c r="V8378" s="163"/>
      <c r="W8378" s="164"/>
      <c r="X8378" s="164"/>
    </row>
    <row r="8379" spans="10:24" x14ac:dyDescent="0.25">
      <c r="J8379">
        <v>8376</v>
      </c>
      <c r="K8379" s="43">
        <v>0.89926945830909111</v>
      </c>
      <c r="L8379">
        <v>0.17591837091206908</v>
      </c>
      <c r="M8379">
        <v>0.12042758904809092</v>
      </c>
      <c r="N8379" s="44">
        <v>0.58688633397934031</v>
      </c>
      <c r="O8379" s="161"/>
      <c r="P8379" s="162"/>
      <c r="Q8379" s="162"/>
      <c r="R8379" s="163"/>
      <c r="S8379" s="161"/>
      <c r="V8379" s="163"/>
      <c r="W8379" s="164"/>
      <c r="X8379" s="164"/>
    </row>
    <row r="8380" spans="10:24" x14ac:dyDescent="0.25">
      <c r="J8380">
        <v>8377</v>
      </c>
      <c r="K8380" s="43">
        <v>0.20338767575199046</v>
      </c>
      <c r="L8380">
        <v>0.17062151436546358</v>
      </c>
      <c r="M8380">
        <v>9.4127825894854578E-2</v>
      </c>
      <c r="N8380" s="44">
        <v>0.62741887257585671</v>
      </c>
      <c r="O8380" s="161"/>
      <c r="P8380" s="162"/>
      <c r="Q8380" s="162"/>
      <c r="R8380" s="163"/>
      <c r="S8380" s="161"/>
      <c r="V8380" s="163"/>
      <c r="W8380" s="164"/>
      <c r="X8380" s="164"/>
    </row>
    <row r="8381" spans="10:24" x14ac:dyDescent="0.25">
      <c r="J8381">
        <v>8378</v>
      </c>
      <c r="K8381" s="43">
        <v>0.44083557685170538</v>
      </c>
      <c r="L8381">
        <v>0.28872911552157665</v>
      </c>
      <c r="M8381">
        <v>0.77375118399782805</v>
      </c>
      <c r="N8381" s="44">
        <v>0.5989095953491016</v>
      </c>
      <c r="O8381" s="161"/>
      <c r="P8381" s="162"/>
      <c r="Q8381" s="162"/>
      <c r="R8381" s="163"/>
      <c r="S8381" s="161"/>
      <c r="V8381" s="163"/>
      <c r="W8381" s="164"/>
      <c r="X8381" s="164"/>
    </row>
    <row r="8382" spans="10:24" x14ac:dyDescent="0.25">
      <c r="J8382">
        <v>8379</v>
      </c>
      <c r="K8382" s="43">
        <v>0.97024372056916175</v>
      </c>
      <c r="L8382">
        <v>0.33112093048091729</v>
      </c>
      <c r="M8382">
        <v>0.13844800971392468</v>
      </c>
      <c r="N8382" s="44">
        <v>0.21956331471020729</v>
      </c>
      <c r="O8382" s="161"/>
      <c r="P8382" s="162"/>
      <c r="Q8382" s="162"/>
      <c r="R8382" s="163"/>
      <c r="S8382" s="161"/>
      <c r="V8382" s="163"/>
      <c r="W8382" s="164"/>
      <c r="X8382" s="164"/>
    </row>
    <row r="8383" spans="10:24" x14ac:dyDescent="0.25">
      <c r="J8383">
        <v>8380</v>
      </c>
      <c r="K8383" s="43">
        <v>0.30254123070743999</v>
      </c>
      <c r="L8383">
        <v>0.74204108061731211</v>
      </c>
      <c r="M8383">
        <v>0.99786597509659414</v>
      </c>
      <c r="N8383" s="44">
        <v>0.83430980604642013</v>
      </c>
      <c r="O8383" s="161"/>
      <c r="P8383" s="162"/>
      <c r="Q8383" s="162"/>
      <c r="R8383" s="163"/>
      <c r="S8383" s="161"/>
      <c r="V8383" s="163"/>
      <c r="W8383" s="164"/>
      <c r="X8383" s="164"/>
    </row>
    <row r="8384" spans="10:24" x14ac:dyDescent="0.25">
      <c r="J8384">
        <v>8381</v>
      </c>
      <c r="K8384" s="43">
        <v>0.20395719020440795</v>
      </c>
      <c r="L8384">
        <v>0.42413240615317127</v>
      </c>
      <c r="M8384">
        <v>0.99990407294644934</v>
      </c>
      <c r="N8384" s="44">
        <v>0.94440187453771163</v>
      </c>
      <c r="O8384" s="161"/>
      <c r="P8384" s="162"/>
      <c r="Q8384" s="162"/>
      <c r="R8384" s="163"/>
      <c r="S8384" s="161"/>
      <c r="V8384" s="163"/>
      <c r="W8384" s="164"/>
      <c r="X8384" s="164"/>
    </row>
    <row r="8385" spans="10:24" x14ac:dyDescent="0.25">
      <c r="J8385">
        <v>8382</v>
      </c>
      <c r="K8385" s="43">
        <v>3.1494125651541305E-2</v>
      </c>
      <c r="L8385">
        <v>0.37272510801467285</v>
      </c>
      <c r="M8385">
        <v>0.2207748406557698</v>
      </c>
      <c r="N8385" s="44">
        <v>0.27502498985797585</v>
      </c>
      <c r="O8385" s="161"/>
      <c r="P8385" s="162"/>
      <c r="Q8385" s="162"/>
      <c r="R8385" s="163"/>
      <c r="S8385" s="161"/>
      <c r="V8385" s="163"/>
      <c r="W8385" s="164"/>
      <c r="X8385" s="164"/>
    </row>
    <row r="8386" spans="10:24" x14ac:dyDescent="0.25">
      <c r="J8386">
        <v>8383</v>
      </c>
      <c r="K8386" s="43">
        <v>0.89089882514632002</v>
      </c>
      <c r="L8386">
        <v>0.96972182504239124</v>
      </c>
      <c r="M8386">
        <v>5.969905582300461E-2</v>
      </c>
      <c r="N8386" s="44">
        <v>0.89277086378933168</v>
      </c>
      <c r="O8386" s="161"/>
      <c r="P8386" s="162"/>
      <c r="Q8386" s="162"/>
      <c r="R8386" s="163"/>
      <c r="S8386" s="161"/>
      <c r="V8386" s="163"/>
      <c r="W8386" s="164"/>
      <c r="X8386" s="164"/>
    </row>
    <row r="8387" spans="10:24" x14ac:dyDescent="0.25">
      <c r="J8387">
        <v>8384</v>
      </c>
      <c r="K8387" s="43">
        <v>0.60148914434949774</v>
      </c>
      <c r="L8387">
        <v>0.47218545374091569</v>
      </c>
      <c r="M8387">
        <v>0.56130519277287938</v>
      </c>
      <c r="N8387" s="44">
        <v>0.6213808213821268</v>
      </c>
      <c r="O8387" s="161"/>
      <c r="P8387" s="162"/>
      <c r="Q8387" s="162"/>
      <c r="R8387" s="163"/>
      <c r="S8387" s="161"/>
      <c r="V8387" s="163"/>
      <c r="W8387" s="164"/>
      <c r="X8387" s="164"/>
    </row>
    <row r="8388" spans="10:24" x14ac:dyDescent="0.25">
      <c r="J8388">
        <v>8385</v>
      </c>
      <c r="K8388" s="43">
        <v>0.15918094512083281</v>
      </c>
      <c r="L8388">
        <v>0.49222134850858723</v>
      </c>
      <c r="M8388">
        <v>0.3326049156334322</v>
      </c>
      <c r="N8388" s="44">
        <v>0.2723826444716021</v>
      </c>
      <c r="O8388" s="161"/>
      <c r="P8388" s="162"/>
      <c r="Q8388" s="162"/>
      <c r="R8388" s="163"/>
      <c r="S8388" s="161"/>
      <c r="V8388" s="163"/>
      <c r="W8388" s="164"/>
      <c r="X8388" s="164"/>
    </row>
    <row r="8389" spans="10:24" x14ac:dyDescent="0.25">
      <c r="J8389">
        <v>8386</v>
      </c>
      <c r="K8389" s="43">
        <v>6.2912919189082483E-2</v>
      </c>
      <c r="L8389">
        <v>0.86105096563254568</v>
      </c>
      <c r="M8389">
        <v>0.76388816246566926</v>
      </c>
      <c r="N8389" s="44">
        <v>0.65648885410513225</v>
      </c>
      <c r="O8389" s="161"/>
      <c r="P8389" s="162"/>
      <c r="Q8389" s="162"/>
      <c r="R8389" s="163"/>
      <c r="S8389" s="161"/>
      <c r="V8389" s="163"/>
      <c r="W8389" s="164"/>
      <c r="X8389" s="164"/>
    </row>
    <row r="8390" spans="10:24" x14ac:dyDescent="0.25">
      <c r="J8390">
        <v>8387</v>
      </c>
      <c r="K8390" s="43">
        <v>0.48631577531225134</v>
      </c>
      <c r="L8390">
        <v>4.0522410075276682E-2</v>
      </c>
      <c r="M8390">
        <v>0.44668827354342755</v>
      </c>
      <c r="N8390" s="44">
        <v>0.98923020718855192</v>
      </c>
      <c r="O8390" s="161"/>
      <c r="P8390" s="162"/>
      <c r="Q8390" s="162"/>
      <c r="R8390" s="163"/>
      <c r="S8390" s="161"/>
      <c r="V8390" s="163"/>
      <c r="W8390" s="164"/>
      <c r="X8390" s="164"/>
    </row>
    <row r="8391" spans="10:24" x14ac:dyDescent="0.25">
      <c r="J8391">
        <v>8388</v>
      </c>
      <c r="K8391" s="43">
        <v>0.12442259939489364</v>
      </c>
      <c r="L8391">
        <v>0.80415092548120348</v>
      </c>
      <c r="M8391">
        <v>0.33116163490687378</v>
      </c>
      <c r="N8391" s="44">
        <v>0.57252291533152988</v>
      </c>
      <c r="O8391" s="161"/>
      <c r="P8391" s="162"/>
      <c r="Q8391" s="162"/>
      <c r="R8391" s="163"/>
      <c r="S8391" s="161"/>
      <c r="V8391" s="163"/>
      <c r="W8391" s="164"/>
      <c r="X8391" s="164"/>
    </row>
    <row r="8392" spans="10:24" x14ac:dyDescent="0.25">
      <c r="J8392">
        <v>8389</v>
      </c>
      <c r="K8392" s="43">
        <v>0.78529772741617665</v>
      </c>
      <c r="L8392">
        <v>0.99578405043252893</v>
      </c>
      <c r="M8392">
        <v>0.33413911510962757</v>
      </c>
      <c r="N8392" s="44">
        <v>6.4357449963043489E-2</v>
      </c>
      <c r="O8392" s="161"/>
      <c r="P8392" s="162"/>
      <c r="Q8392" s="162"/>
      <c r="R8392" s="163"/>
      <c r="S8392" s="161"/>
      <c r="V8392" s="163"/>
      <c r="W8392" s="164"/>
      <c r="X8392" s="164"/>
    </row>
    <row r="8393" spans="10:24" x14ac:dyDescent="0.25">
      <c r="J8393">
        <v>8390</v>
      </c>
      <c r="K8393" s="43">
        <v>0.56510485944300337</v>
      </c>
      <c r="L8393">
        <v>0.24408547931980185</v>
      </c>
      <c r="M8393">
        <v>0.69783784319296094</v>
      </c>
      <c r="N8393" s="44">
        <v>0.14011298335568767</v>
      </c>
      <c r="O8393" s="161"/>
      <c r="P8393" s="162"/>
      <c r="Q8393" s="162"/>
      <c r="R8393" s="163"/>
      <c r="S8393" s="161"/>
      <c r="V8393" s="163"/>
      <c r="W8393" s="164"/>
      <c r="X8393" s="164"/>
    </row>
    <row r="8394" spans="10:24" x14ac:dyDescent="0.25">
      <c r="J8394">
        <v>8391</v>
      </c>
      <c r="K8394" s="43">
        <v>0.2665168730539087</v>
      </c>
      <c r="L8394">
        <v>0.20354868325837461</v>
      </c>
      <c r="M8394">
        <v>0.80403743917921455</v>
      </c>
      <c r="N8394" s="44">
        <v>0.50365363158873355</v>
      </c>
      <c r="O8394" s="161"/>
      <c r="P8394" s="162"/>
      <c r="Q8394" s="162"/>
      <c r="R8394" s="163"/>
      <c r="S8394" s="161"/>
      <c r="V8394" s="163"/>
      <c r="W8394" s="164"/>
      <c r="X8394" s="164"/>
    </row>
    <row r="8395" spans="10:24" x14ac:dyDescent="0.25">
      <c r="J8395">
        <v>8392</v>
      </c>
      <c r="K8395" s="43">
        <v>0.75569135285535105</v>
      </c>
      <c r="L8395">
        <v>0.89938145206620368</v>
      </c>
      <c r="M8395">
        <v>0.3287479911092005</v>
      </c>
      <c r="N8395" s="44">
        <v>0.97676851773995566</v>
      </c>
      <c r="O8395" s="161"/>
      <c r="P8395" s="162"/>
      <c r="Q8395" s="162"/>
      <c r="R8395" s="163"/>
      <c r="S8395" s="161"/>
      <c r="V8395" s="163"/>
      <c r="W8395" s="164"/>
      <c r="X8395" s="164"/>
    </row>
    <row r="8396" spans="10:24" x14ac:dyDescent="0.25">
      <c r="J8396">
        <v>8393</v>
      </c>
      <c r="K8396" s="43">
        <v>0.51041907748795534</v>
      </c>
      <c r="L8396">
        <v>0.19996498009593211</v>
      </c>
      <c r="M8396">
        <v>0.44340053200999008</v>
      </c>
      <c r="N8396" s="44">
        <v>0.40705031573384154</v>
      </c>
      <c r="O8396" s="161"/>
      <c r="P8396" s="162"/>
      <c r="Q8396" s="162"/>
      <c r="R8396" s="163"/>
      <c r="S8396" s="161"/>
      <c r="V8396" s="163"/>
      <c r="W8396" s="164"/>
      <c r="X8396" s="164"/>
    </row>
    <row r="8397" spans="10:24" x14ac:dyDescent="0.25">
      <c r="J8397">
        <v>8394</v>
      </c>
      <c r="K8397" s="43">
        <v>0.23990006567162037</v>
      </c>
      <c r="L8397">
        <v>0.6191193925210231</v>
      </c>
      <c r="M8397">
        <v>0.31949584502583728</v>
      </c>
      <c r="N8397" s="44">
        <v>0.11076594092851366</v>
      </c>
      <c r="O8397" s="161"/>
      <c r="P8397" s="162"/>
      <c r="Q8397" s="162"/>
      <c r="R8397" s="163"/>
      <c r="S8397" s="161"/>
      <c r="V8397" s="163"/>
      <c r="W8397" s="164"/>
      <c r="X8397" s="164"/>
    </row>
    <row r="8398" spans="10:24" x14ac:dyDescent="0.25">
      <c r="J8398">
        <v>8395</v>
      </c>
      <c r="K8398" s="43">
        <v>0.85716500442924004</v>
      </c>
      <c r="L8398">
        <v>0.49675908273003744</v>
      </c>
      <c r="M8398">
        <v>0.27326815577543795</v>
      </c>
      <c r="N8398" s="44">
        <v>0.87133173548703724</v>
      </c>
      <c r="O8398" s="161"/>
      <c r="P8398" s="162"/>
      <c r="Q8398" s="162"/>
      <c r="R8398" s="163"/>
      <c r="S8398" s="161"/>
      <c r="V8398" s="163"/>
      <c r="W8398" s="164"/>
      <c r="X8398" s="164"/>
    </row>
    <row r="8399" spans="10:24" x14ac:dyDescent="0.25">
      <c r="J8399">
        <v>8396</v>
      </c>
      <c r="K8399" s="43">
        <v>0.49458981063228413</v>
      </c>
      <c r="L8399">
        <v>0.39872903953841965</v>
      </c>
      <c r="M8399">
        <v>6.1198231051961871E-2</v>
      </c>
      <c r="N8399" s="44">
        <v>0.86826574059158601</v>
      </c>
      <c r="O8399" s="161"/>
      <c r="P8399" s="162"/>
      <c r="Q8399" s="162"/>
      <c r="R8399" s="163"/>
      <c r="S8399" s="161"/>
      <c r="V8399" s="163"/>
      <c r="W8399" s="164"/>
      <c r="X8399" s="164"/>
    </row>
    <row r="8400" spans="10:24" x14ac:dyDescent="0.25">
      <c r="J8400">
        <v>8397</v>
      </c>
      <c r="K8400" s="43">
        <v>0.80378845787631092</v>
      </c>
      <c r="L8400">
        <v>0.84998282975076145</v>
      </c>
      <c r="M8400">
        <v>0.50154627162491194</v>
      </c>
      <c r="N8400" s="44">
        <v>0.92033879199699187</v>
      </c>
      <c r="O8400" s="161"/>
      <c r="P8400" s="162"/>
      <c r="Q8400" s="162"/>
      <c r="R8400" s="163"/>
      <c r="S8400" s="161"/>
      <c r="V8400" s="163"/>
      <c r="W8400" s="164"/>
      <c r="X8400" s="164"/>
    </row>
    <row r="8401" spans="10:24" x14ac:dyDescent="0.25">
      <c r="J8401">
        <v>8398</v>
      </c>
      <c r="K8401" s="43">
        <v>2.7644266388114458E-2</v>
      </c>
      <c r="L8401">
        <v>0.92928242491148028</v>
      </c>
      <c r="M8401">
        <v>9.0482003871664607E-2</v>
      </c>
      <c r="N8401" s="44">
        <v>0.66638626515383848</v>
      </c>
      <c r="O8401" s="161"/>
      <c r="P8401" s="162"/>
      <c r="Q8401" s="162"/>
      <c r="R8401" s="163"/>
      <c r="S8401" s="161"/>
      <c r="V8401" s="163"/>
      <c r="W8401" s="164"/>
      <c r="X8401" s="164"/>
    </row>
    <row r="8402" spans="10:24" x14ac:dyDescent="0.25">
      <c r="J8402">
        <v>8399</v>
      </c>
      <c r="K8402" s="43">
        <v>9.0556273897181794E-2</v>
      </c>
      <c r="L8402">
        <v>6.1064740800588213E-2</v>
      </c>
      <c r="M8402">
        <v>0.20728413255177047</v>
      </c>
      <c r="N8402" s="44">
        <v>0.28691692197400287</v>
      </c>
      <c r="O8402" s="161"/>
      <c r="P8402" s="162"/>
      <c r="Q8402" s="162"/>
      <c r="R8402" s="163"/>
      <c r="S8402" s="161"/>
      <c r="V8402" s="163"/>
      <c r="W8402" s="164"/>
      <c r="X8402" s="164"/>
    </row>
    <row r="8403" spans="10:24" x14ac:dyDescent="0.25">
      <c r="J8403">
        <v>8400</v>
      </c>
      <c r="K8403" s="43">
        <v>0.29113382888255068</v>
      </c>
      <c r="L8403">
        <v>0.22563290292109239</v>
      </c>
      <c r="M8403">
        <v>0.31372868483430838</v>
      </c>
      <c r="N8403" s="44">
        <v>0.99510747338033234</v>
      </c>
      <c r="O8403" s="161"/>
      <c r="P8403" s="162"/>
      <c r="Q8403" s="162"/>
      <c r="R8403" s="163"/>
      <c r="S8403" s="161"/>
      <c r="V8403" s="163"/>
      <c r="W8403" s="164"/>
      <c r="X8403" s="164"/>
    </row>
    <row r="8404" spans="10:24" x14ac:dyDescent="0.25">
      <c r="J8404">
        <v>8401</v>
      </c>
      <c r="K8404" s="43">
        <v>6.1420481081390532E-2</v>
      </c>
      <c r="L8404">
        <v>0.93964539282854564</v>
      </c>
      <c r="M8404">
        <v>5.14099637604577E-2</v>
      </c>
      <c r="N8404" s="44">
        <v>0.83361161485369151</v>
      </c>
      <c r="O8404" s="161"/>
      <c r="P8404" s="162"/>
      <c r="Q8404" s="162"/>
      <c r="R8404" s="163"/>
      <c r="S8404" s="161"/>
      <c r="V8404" s="163"/>
      <c r="W8404" s="164"/>
      <c r="X8404" s="164"/>
    </row>
    <row r="8405" spans="10:24" x14ac:dyDescent="0.25">
      <c r="J8405">
        <v>8402</v>
      </c>
      <c r="K8405" s="43">
        <v>0.9169477477916973</v>
      </c>
      <c r="L8405">
        <v>0.76319049339878331</v>
      </c>
      <c r="M8405">
        <v>0.60817413299153888</v>
      </c>
      <c r="N8405" s="44">
        <v>0.73574457008346894</v>
      </c>
      <c r="O8405" s="161"/>
      <c r="P8405" s="162"/>
      <c r="Q8405" s="162"/>
      <c r="R8405" s="163"/>
      <c r="S8405" s="161"/>
      <c r="V8405" s="163"/>
      <c r="W8405" s="164"/>
      <c r="X8405" s="164"/>
    </row>
    <row r="8406" spans="10:24" x14ac:dyDescent="0.25">
      <c r="J8406">
        <v>8403</v>
      </c>
      <c r="K8406" s="43">
        <v>0.61565169729505753</v>
      </c>
      <c r="L8406">
        <v>0.69854679531991348</v>
      </c>
      <c r="M8406">
        <v>0.70885502354174024</v>
      </c>
      <c r="N8406" s="44">
        <v>0.98959893886686023</v>
      </c>
      <c r="O8406" s="161"/>
      <c r="P8406" s="162"/>
      <c r="Q8406" s="162"/>
      <c r="R8406" s="163"/>
      <c r="S8406" s="161"/>
      <c r="V8406" s="163"/>
      <c r="W8406" s="164"/>
      <c r="X8406" s="164"/>
    </row>
    <row r="8407" spans="10:24" x14ac:dyDescent="0.25">
      <c r="J8407">
        <v>8404</v>
      </c>
      <c r="K8407" s="43">
        <v>0.23331195060883159</v>
      </c>
      <c r="L8407">
        <v>0.84039938518106772</v>
      </c>
      <c r="M8407">
        <v>0.82104243634672469</v>
      </c>
      <c r="N8407" s="44">
        <v>0.59663583988884616</v>
      </c>
      <c r="O8407" s="161"/>
      <c r="P8407" s="162"/>
      <c r="Q8407" s="162"/>
      <c r="R8407" s="163"/>
      <c r="S8407" s="161"/>
      <c r="V8407" s="163"/>
      <c r="W8407" s="164"/>
      <c r="X8407" s="164"/>
    </row>
    <row r="8408" spans="10:24" x14ac:dyDescent="0.25">
      <c r="J8408">
        <v>8405</v>
      </c>
      <c r="K8408" s="43">
        <v>0.84868297828926598</v>
      </c>
      <c r="L8408">
        <v>0.50232254889792272</v>
      </c>
      <c r="M8408">
        <v>0.11014262417050935</v>
      </c>
      <c r="N8408" s="44">
        <v>6.3124078853360466E-2</v>
      </c>
      <c r="O8408" s="161"/>
      <c r="P8408" s="162"/>
      <c r="Q8408" s="162"/>
      <c r="R8408" s="163"/>
      <c r="S8408" s="161"/>
      <c r="V8408" s="163"/>
      <c r="W8408" s="164"/>
      <c r="X8408" s="164"/>
    </row>
    <row r="8409" spans="10:24" x14ac:dyDescent="0.25">
      <c r="J8409">
        <v>8406</v>
      </c>
      <c r="K8409" s="43">
        <v>0.16965720695570985</v>
      </c>
      <c r="L8409">
        <v>5.8978319312248506E-2</v>
      </c>
      <c r="M8409">
        <v>0.82874829703752473</v>
      </c>
      <c r="N8409" s="44">
        <v>3.39347289608386E-2</v>
      </c>
      <c r="O8409" s="161"/>
      <c r="P8409" s="162"/>
      <c r="Q8409" s="162"/>
      <c r="R8409" s="163"/>
      <c r="S8409" s="161"/>
      <c r="V8409" s="163"/>
      <c r="W8409" s="164"/>
      <c r="X8409" s="164"/>
    </row>
    <row r="8410" spans="10:24" x14ac:dyDescent="0.25">
      <c r="J8410">
        <v>8407</v>
      </c>
      <c r="K8410" s="43">
        <v>0.48598103740591958</v>
      </c>
      <c r="L8410">
        <v>0.13661109373035873</v>
      </c>
      <c r="M8410">
        <v>0.8519930625604476</v>
      </c>
      <c r="N8410" s="44">
        <v>0.49786985768095404</v>
      </c>
      <c r="O8410" s="161"/>
      <c r="P8410" s="162"/>
      <c r="Q8410" s="162"/>
      <c r="R8410" s="163"/>
      <c r="S8410" s="161"/>
      <c r="V8410" s="163"/>
      <c r="W8410" s="164"/>
      <c r="X8410" s="164"/>
    </row>
    <row r="8411" spans="10:24" x14ac:dyDescent="0.25">
      <c r="J8411">
        <v>8408</v>
      </c>
      <c r="K8411" s="43">
        <v>0.47156292777666231</v>
      </c>
      <c r="L8411">
        <v>0.59636776182058648</v>
      </c>
      <c r="M8411">
        <v>0.1220486573247056</v>
      </c>
      <c r="N8411" s="44">
        <v>0.2096573933264706</v>
      </c>
      <c r="O8411" s="161"/>
      <c r="P8411" s="162"/>
      <c r="Q8411" s="162"/>
      <c r="R8411" s="163"/>
      <c r="S8411" s="161"/>
      <c r="V8411" s="163"/>
      <c r="W8411" s="164"/>
      <c r="X8411" s="164"/>
    </row>
    <row r="8412" spans="10:24" x14ac:dyDescent="0.25">
      <c r="J8412">
        <v>8409</v>
      </c>
      <c r="K8412" s="43">
        <v>0.43165881619528801</v>
      </c>
      <c r="L8412">
        <v>0.41690080951473796</v>
      </c>
      <c r="M8412">
        <v>0.91743423913758027</v>
      </c>
      <c r="N8412" s="44">
        <v>0.71372178623831639</v>
      </c>
      <c r="O8412" s="161"/>
      <c r="P8412" s="162"/>
      <c r="Q8412" s="162"/>
      <c r="R8412" s="163"/>
      <c r="S8412" s="161"/>
      <c r="V8412" s="163"/>
      <c r="W8412" s="164"/>
      <c r="X8412" s="164"/>
    </row>
    <row r="8413" spans="10:24" x14ac:dyDescent="0.25">
      <c r="J8413">
        <v>8410</v>
      </c>
      <c r="K8413" s="43">
        <v>0.18569024108648136</v>
      </c>
      <c r="L8413">
        <v>4.1268744627814047E-2</v>
      </c>
      <c r="M8413">
        <v>0.20915571936683042</v>
      </c>
      <c r="N8413" s="44">
        <v>0.42230744219894478</v>
      </c>
      <c r="O8413" s="161"/>
      <c r="P8413" s="162"/>
      <c r="Q8413" s="162"/>
      <c r="R8413" s="163"/>
      <c r="S8413" s="161"/>
      <c r="V8413" s="163"/>
      <c r="W8413" s="164"/>
      <c r="X8413" s="164"/>
    </row>
    <row r="8414" spans="10:24" x14ac:dyDescent="0.25">
      <c r="J8414">
        <v>8411</v>
      </c>
      <c r="K8414" s="43">
        <v>0.36612623901880303</v>
      </c>
      <c r="L8414">
        <v>0.81833687032273073</v>
      </c>
      <c r="M8414">
        <v>0.83754708792730748</v>
      </c>
      <c r="N8414" s="44">
        <v>0.66974852874956381</v>
      </c>
      <c r="O8414" s="161"/>
      <c r="P8414" s="162"/>
      <c r="Q8414" s="162"/>
      <c r="R8414" s="163"/>
      <c r="S8414" s="161"/>
      <c r="V8414" s="163"/>
      <c r="W8414" s="164"/>
      <c r="X8414" s="164"/>
    </row>
    <row r="8415" spans="10:24" x14ac:dyDescent="0.25">
      <c r="J8415">
        <v>8412</v>
      </c>
      <c r="K8415" s="43">
        <v>0.94956883171818196</v>
      </c>
      <c r="L8415">
        <v>0.75770616502923882</v>
      </c>
      <c r="M8415">
        <v>0.71844478797615063</v>
      </c>
      <c r="N8415" s="44">
        <v>0.23229281835469473</v>
      </c>
      <c r="O8415" s="161"/>
      <c r="P8415" s="162"/>
      <c r="Q8415" s="162"/>
      <c r="R8415" s="163"/>
      <c r="S8415" s="161"/>
      <c r="V8415" s="163"/>
      <c r="W8415" s="164"/>
      <c r="X8415" s="164"/>
    </row>
    <row r="8416" spans="10:24" x14ac:dyDescent="0.25">
      <c r="J8416">
        <v>8413</v>
      </c>
      <c r="K8416" s="43">
        <v>0.1005524466152754</v>
      </c>
      <c r="L8416">
        <v>0.79044473267433157</v>
      </c>
      <c r="M8416">
        <v>0.50288829815579028</v>
      </c>
      <c r="N8416" s="44">
        <v>0.41763402545900019</v>
      </c>
      <c r="O8416" s="161"/>
      <c r="P8416" s="162"/>
      <c r="Q8416" s="162"/>
      <c r="R8416" s="163"/>
      <c r="S8416" s="161"/>
      <c r="V8416" s="163"/>
      <c r="W8416" s="164"/>
      <c r="X8416" s="164"/>
    </row>
    <row r="8417" spans="10:24" x14ac:dyDescent="0.25">
      <c r="J8417">
        <v>8414</v>
      </c>
      <c r="K8417" s="43">
        <v>0.67422840916408733</v>
      </c>
      <c r="L8417">
        <v>1.9513894890990868E-2</v>
      </c>
      <c r="M8417">
        <v>0.53182443319675698</v>
      </c>
      <c r="N8417" s="44">
        <v>0.84707523715984723</v>
      </c>
      <c r="O8417" s="161"/>
      <c r="P8417" s="162"/>
      <c r="Q8417" s="162"/>
      <c r="R8417" s="163"/>
      <c r="S8417" s="161"/>
      <c r="V8417" s="163"/>
      <c r="W8417" s="164"/>
      <c r="X8417" s="164"/>
    </row>
    <row r="8418" spans="10:24" x14ac:dyDescent="0.25">
      <c r="J8418">
        <v>8415</v>
      </c>
      <c r="K8418" s="43">
        <v>0.27489055365748316</v>
      </c>
      <c r="L8418">
        <v>0.28776676477761687</v>
      </c>
      <c r="M8418">
        <v>0.97575925542409903</v>
      </c>
      <c r="N8418" s="44">
        <v>0.37605332102630429</v>
      </c>
      <c r="O8418" s="161"/>
      <c r="P8418" s="162"/>
      <c r="Q8418" s="162"/>
      <c r="R8418" s="163"/>
      <c r="S8418" s="161"/>
      <c r="V8418" s="163"/>
      <c r="W8418" s="164"/>
      <c r="X8418" s="164"/>
    </row>
    <row r="8419" spans="10:24" x14ac:dyDescent="0.25">
      <c r="J8419">
        <v>8416</v>
      </c>
      <c r="K8419" s="43">
        <v>0.99183830834093489</v>
      </c>
      <c r="L8419">
        <v>8.3915485088331576E-2</v>
      </c>
      <c r="M8419">
        <v>0.73109339817465879</v>
      </c>
      <c r="N8419" s="44">
        <v>0.84339308839404448</v>
      </c>
      <c r="O8419" s="161"/>
      <c r="P8419" s="162"/>
      <c r="Q8419" s="162"/>
      <c r="R8419" s="163"/>
      <c r="S8419" s="161"/>
      <c r="V8419" s="163"/>
      <c r="W8419" s="164"/>
      <c r="X8419" s="164"/>
    </row>
    <row r="8420" spans="10:24" x14ac:dyDescent="0.25">
      <c r="J8420">
        <v>8417</v>
      </c>
      <c r="K8420" s="43">
        <v>0.79596615313363084</v>
      </c>
      <c r="L8420">
        <v>0.39665813948609419</v>
      </c>
      <c r="M8420">
        <v>0.72288090940409755</v>
      </c>
      <c r="N8420" s="44">
        <v>2.984482952108658E-2</v>
      </c>
      <c r="O8420" s="161"/>
      <c r="P8420" s="162"/>
      <c r="Q8420" s="162"/>
      <c r="R8420" s="163"/>
      <c r="S8420" s="161"/>
      <c r="V8420" s="163"/>
      <c r="W8420" s="164"/>
      <c r="X8420" s="164"/>
    </row>
    <row r="8421" spans="10:24" x14ac:dyDescent="0.25">
      <c r="J8421">
        <v>8418</v>
      </c>
      <c r="K8421" s="43">
        <v>0.37131250031137653</v>
      </c>
      <c r="L8421">
        <v>1.233541979596231E-2</v>
      </c>
      <c r="M8421">
        <v>0.40656809384062786</v>
      </c>
      <c r="N8421" s="44">
        <v>0.51428328557493197</v>
      </c>
      <c r="O8421" s="161"/>
      <c r="P8421" s="162"/>
      <c r="Q8421" s="162"/>
      <c r="R8421" s="163"/>
      <c r="S8421" s="161"/>
      <c r="V8421" s="163"/>
      <c r="W8421" s="164"/>
      <c r="X8421" s="164"/>
    </row>
    <row r="8422" spans="10:24" x14ac:dyDescent="0.25">
      <c r="J8422">
        <v>8419</v>
      </c>
      <c r="K8422" s="43">
        <v>0.78483814282336894</v>
      </c>
      <c r="L8422">
        <v>0.67458010493741727</v>
      </c>
      <c r="M8422">
        <v>0.16918472326282885</v>
      </c>
      <c r="N8422" s="44">
        <v>0.47407560786578296</v>
      </c>
      <c r="O8422" s="161"/>
      <c r="P8422" s="162"/>
      <c r="Q8422" s="162"/>
      <c r="R8422" s="163"/>
      <c r="S8422" s="161"/>
      <c r="V8422" s="163"/>
      <c r="W8422" s="164"/>
      <c r="X8422" s="164"/>
    </row>
    <row r="8423" spans="10:24" x14ac:dyDescent="0.25">
      <c r="J8423">
        <v>8420</v>
      </c>
      <c r="K8423" s="43">
        <v>0.31376534409781254</v>
      </c>
      <c r="L8423">
        <v>2.2842736810445796E-2</v>
      </c>
      <c r="M8423">
        <v>3.6963370189424638E-2</v>
      </c>
      <c r="N8423" s="44">
        <v>0.9008918389411541</v>
      </c>
      <c r="O8423" s="161"/>
      <c r="P8423" s="162"/>
      <c r="Q8423" s="162"/>
      <c r="R8423" s="163"/>
      <c r="S8423" s="161"/>
      <c r="V8423" s="163"/>
      <c r="W8423" s="164"/>
      <c r="X8423" s="164"/>
    </row>
    <row r="8424" spans="10:24" x14ac:dyDescent="0.25">
      <c r="J8424">
        <v>8421</v>
      </c>
      <c r="K8424" s="43">
        <v>0.26264931280170445</v>
      </c>
      <c r="L8424">
        <v>0.95480715842590702</v>
      </c>
      <c r="M8424">
        <v>0.76109471766569325</v>
      </c>
      <c r="N8424" s="44">
        <v>8.8115406745559399E-2</v>
      </c>
      <c r="O8424" s="161"/>
      <c r="P8424" s="162"/>
      <c r="Q8424" s="162"/>
      <c r="R8424" s="163"/>
      <c r="S8424" s="161"/>
      <c r="V8424" s="163"/>
      <c r="W8424" s="164"/>
      <c r="X8424" s="164"/>
    </row>
    <row r="8425" spans="10:24" x14ac:dyDescent="0.25">
      <c r="J8425">
        <v>8422</v>
      </c>
      <c r="K8425" s="43">
        <v>0.46766264243638689</v>
      </c>
      <c r="L8425">
        <v>0.36973501251535479</v>
      </c>
      <c r="M8425">
        <v>0.15710967010051025</v>
      </c>
      <c r="N8425" s="44">
        <v>9.3736819210535671E-2</v>
      </c>
      <c r="O8425" s="161"/>
      <c r="P8425" s="162"/>
      <c r="Q8425" s="162"/>
      <c r="R8425" s="163"/>
      <c r="S8425" s="161"/>
      <c r="V8425" s="163"/>
      <c r="W8425" s="164"/>
      <c r="X8425" s="164"/>
    </row>
    <row r="8426" spans="10:24" x14ac:dyDescent="0.25">
      <c r="J8426">
        <v>8423</v>
      </c>
      <c r="K8426" s="43">
        <v>0.97146067581707274</v>
      </c>
      <c r="L8426">
        <v>0.65411315753324262</v>
      </c>
      <c r="M8426">
        <v>0.62142994910536631</v>
      </c>
      <c r="N8426" s="44">
        <v>1.2591242540800796E-2</v>
      </c>
      <c r="O8426" s="161"/>
      <c r="P8426" s="162"/>
      <c r="Q8426" s="162"/>
      <c r="R8426" s="163"/>
      <c r="S8426" s="161"/>
      <c r="V8426" s="163"/>
      <c r="W8426" s="164"/>
      <c r="X8426" s="164"/>
    </row>
    <row r="8427" spans="10:24" x14ac:dyDescent="0.25">
      <c r="J8427">
        <v>8424</v>
      </c>
      <c r="K8427" s="43">
        <v>0.50097989380269625</v>
      </c>
      <c r="L8427">
        <v>4.4445566335116871E-2</v>
      </c>
      <c r="M8427">
        <v>0.33675696659418319</v>
      </c>
      <c r="N8427" s="44">
        <v>0.28604534742688514</v>
      </c>
      <c r="O8427" s="161"/>
      <c r="P8427" s="162"/>
      <c r="Q8427" s="162"/>
      <c r="R8427" s="163"/>
      <c r="S8427" s="161"/>
      <c r="V8427" s="163"/>
      <c r="W8427" s="164"/>
      <c r="X8427" s="164"/>
    </row>
    <row r="8428" spans="10:24" x14ac:dyDescent="0.25">
      <c r="J8428">
        <v>8425</v>
      </c>
      <c r="K8428" s="43">
        <v>0.59883790878772625</v>
      </c>
      <c r="L8428">
        <v>0.71340498851630096</v>
      </c>
      <c r="M8428">
        <v>0.29067695426348328</v>
      </c>
      <c r="N8428" s="44">
        <v>0.45080745081789619</v>
      </c>
      <c r="O8428" s="161"/>
      <c r="P8428" s="162"/>
      <c r="Q8428" s="162"/>
      <c r="R8428" s="163"/>
      <c r="S8428" s="161"/>
      <c r="V8428" s="163"/>
      <c r="W8428" s="164"/>
      <c r="X8428" s="164"/>
    </row>
    <row r="8429" spans="10:24" x14ac:dyDescent="0.25">
      <c r="J8429">
        <v>8426</v>
      </c>
      <c r="K8429" s="43">
        <v>2.5263851812740157E-3</v>
      </c>
      <c r="L8429">
        <v>0.27834125904741835</v>
      </c>
      <c r="M8429">
        <v>0.74117162405118908</v>
      </c>
      <c r="N8429" s="44">
        <v>0.23629955921214474</v>
      </c>
      <c r="O8429" s="161"/>
      <c r="P8429" s="162"/>
      <c r="Q8429" s="162"/>
      <c r="R8429" s="163"/>
      <c r="S8429" s="161"/>
      <c r="V8429" s="163"/>
      <c r="W8429" s="164"/>
      <c r="X8429" s="164"/>
    </row>
    <row r="8430" spans="10:24" x14ac:dyDescent="0.25">
      <c r="J8430">
        <v>8427</v>
      </c>
      <c r="K8430" s="43">
        <v>0.59874816706294176</v>
      </c>
      <c r="L8430">
        <v>7.1456003763954556E-2</v>
      </c>
      <c r="M8430">
        <v>0.79191714247493572</v>
      </c>
      <c r="N8430" s="44">
        <v>0.18819604504731524</v>
      </c>
      <c r="O8430" s="161"/>
      <c r="P8430" s="162"/>
      <c r="Q8430" s="162"/>
      <c r="R8430" s="163"/>
      <c r="S8430" s="161"/>
      <c r="V8430" s="163"/>
      <c r="W8430" s="164"/>
      <c r="X8430" s="164"/>
    </row>
    <row r="8431" spans="10:24" x14ac:dyDescent="0.25">
      <c r="J8431">
        <v>8428</v>
      </c>
      <c r="K8431" s="43">
        <v>0.79867702029541343</v>
      </c>
      <c r="L8431">
        <v>0.66031808564340266</v>
      </c>
      <c r="M8431">
        <v>5.6540298213016871E-2</v>
      </c>
      <c r="N8431" s="44">
        <v>0.97393808309818253</v>
      </c>
      <c r="O8431" s="161"/>
      <c r="P8431" s="162"/>
      <c r="Q8431" s="162"/>
      <c r="R8431" s="163"/>
      <c r="S8431" s="161"/>
      <c r="V8431" s="163"/>
      <c r="W8431" s="164"/>
      <c r="X8431" s="164"/>
    </row>
    <row r="8432" spans="10:24" x14ac:dyDescent="0.25">
      <c r="J8432">
        <v>8429</v>
      </c>
      <c r="K8432" s="43">
        <v>0.5379522858114385</v>
      </c>
      <c r="L8432">
        <v>0.19667903034754253</v>
      </c>
      <c r="M8432">
        <v>0.28607835923703695</v>
      </c>
      <c r="N8432" s="44">
        <v>0.74485338917415189</v>
      </c>
      <c r="O8432" s="161"/>
      <c r="P8432" s="162"/>
      <c r="Q8432" s="162"/>
      <c r="R8432" s="163"/>
      <c r="S8432" s="161"/>
      <c r="V8432" s="163"/>
      <c r="W8432" s="164"/>
      <c r="X8432" s="164"/>
    </row>
    <row r="8433" spans="10:24" x14ac:dyDescent="0.25">
      <c r="J8433">
        <v>8430</v>
      </c>
      <c r="K8433" s="43">
        <v>0.9724647772413969</v>
      </c>
      <c r="L8433">
        <v>0.17541718771119419</v>
      </c>
      <c r="M8433">
        <v>0.9276560739628944</v>
      </c>
      <c r="N8433" s="44">
        <v>0.80078211201154958</v>
      </c>
      <c r="O8433" s="161"/>
      <c r="P8433" s="162"/>
      <c r="Q8433" s="162"/>
      <c r="R8433" s="163"/>
      <c r="S8433" s="161"/>
      <c r="V8433" s="163"/>
      <c r="W8433" s="164"/>
      <c r="X8433" s="164"/>
    </row>
    <row r="8434" spans="10:24" x14ac:dyDescent="0.25">
      <c r="J8434">
        <v>8431</v>
      </c>
      <c r="K8434" s="43">
        <v>5.6684475316615024E-2</v>
      </c>
      <c r="L8434">
        <v>0.87832742142606723</v>
      </c>
      <c r="M8434">
        <v>0.96337090402716208</v>
      </c>
      <c r="N8434" s="44">
        <v>0.77278719664189044</v>
      </c>
      <c r="O8434" s="161"/>
      <c r="P8434" s="162"/>
      <c r="Q8434" s="162"/>
      <c r="R8434" s="163"/>
      <c r="S8434" s="161"/>
      <c r="V8434" s="163"/>
      <c r="W8434" s="164"/>
      <c r="X8434" s="164"/>
    </row>
    <row r="8435" spans="10:24" x14ac:dyDescent="0.25">
      <c r="J8435">
        <v>8432</v>
      </c>
      <c r="K8435" s="43">
        <v>0.6644662311786862</v>
      </c>
      <c r="L8435">
        <v>0.97126509616723378</v>
      </c>
      <c r="M8435">
        <v>0.53637774706568575</v>
      </c>
      <c r="N8435" s="44">
        <v>0.75479565115290248</v>
      </c>
      <c r="O8435" s="161"/>
      <c r="P8435" s="162"/>
      <c r="Q8435" s="162"/>
      <c r="R8435" s="163"/>
      <c r="S8435" s="161"/>
      <c r="V8435" s="163"/>
      <c r="W8435" s="164"/>
      <c r="X8435" s="164"/>
    </row>
    <row r="8436" spans="10:24" x14ac:dyDescent="0.25">
      <c r="J8436">
        <v>8433</v>
      </c>
      <c r="K8436" s="43">
        <v>3.5058991483374213E-2</v>
      </c>
      <c r="L8436">
        <v>0.35720948559890497</v>
      </c>
      <c r="M8436">
        <v>0.61192155316400143</v>
      </c>
      <c r="N8436" s="44">
        <v>0.39014694235820824</v>
      </c>
      <c r="O8436" s="161"/>
      <c r="P8436" s="162"/>
      <c r="Q8436" s="162"/>
      <c r="R8436" s="163"/>
      <c r="S8436" s="161"/>
      <c r="V8436" s="163"/>
      <c r="W8436" s="164"/>
      <c r="X8436" s="164"/>
    </row>
    <row r="8437" spans="10:24" x14ac:dyDescent="0.25">
      <c r="J8437">
        <v>8434</v>
      </c>
      <c r="K8437" s="43">
        <v>0.53860808453153797</v>
      </c>
      <c r="L8437">
        <v>0.21473607292427332</v>
      </c>
      <c r="M8437">
        <v>0.95173048440711505</v>
      </c>
      <c r="N8437" s="44">
        <v>0.57451459729179999</v>
      </c>
      <c r="O8437" s="161"/>
      <c r="P8437" s="162"/>
      <c r="Q8437" s="162"/>
      <c r="R8437" s="163"/>
      <c r="S8437" s="161"/>
      <c r="V8437" s="163"/>
      <c r="W8437" s="164"/>
      <c r="X8437" s="164"/>
    </row>
    <row r="8438" spans="10:24" x14ac:dyDescent="0.25">
      <c r="J8438">
        <v>8435</v>
      </c>
      <c r="K8438" s="43">
        <v>0.88813199855019065</v>
      </c>
      <c r="L8438">
        <v>0.52004654668664763</v>
      </c>
      <c r="M8438">
        <v>0.77306765226691243</v>
      </c>
      <c r="N8438" s="44">
        <v>0.74186835433616827</v>
      </c>
      <c r="O8438" s="161"/>
      <c r="P8438" s="162"/>
      <c r="Q8438" s="162"/>
      <c r="R8438" s="163"/>
      <c r="S8438" s="161"/>
      <c r="V8438" s="163"/>
      <c r="W8438" s="164"/>
      <c r="X8438" s="164"/>
    </row>
    <row r="8439" spans="10:24" x14ac:dyDescent="0.25">
      <c r="J8439">
        <v>8436</v>
      </c>
      <c r="K8439" s="43">
        <v>0.82390316001919184</v>
      </c>
      <c r="L8439">
        <v>0.84951961503680362</v>
      </c>
      <c r="M8439">
        <v>0.23484012578597002</v>
      </c>
      <c r="N8439" s="44">
        <v>0.97212840760808827</v>
      </c>
      <c r="O8439" s="161"/>
      <c r="P8439" s="162"/>
      <c r="Q8439" s="162"/>
      <c r="R8439" s="163"/>
      <c r="S8439" s="161"/>
      <c r="V8439" s="163"/>
      <c r="W8439" s="164"/>
      <c r="X8439" s="164"/>
    </row>
    <row r="8440" spans="10:24" x14ac:dyDescent="0.25">
      <c r="J8440">
        <v>8437</v>
      </c>
      <c r="K8440" s="43">
        <v>0.30507816531004095</v>
      </c>
      <c r="L8440">
        <v>0.11747097853592336</v>
      </c>
      <c r="M8440">
        <v>0.89636963600059794</v>
      </c>
      <c r="N8440" s="44">
        <v>0.2720175935871525</v>
      </c>
      <c r="O8440" s="161"/>
      <c r="P8440" s="162"/>
      <c r="Q8440" s="162"/>
      <c r="R8440" s="163"/>
      <c r="S8440" s="161"/>
      <c r="V8440" s="163"/>
      <c r="W8440" s="164"/>
      <c r="X8440" s="164"/>
    </row>
    <row r="8441" spans="10:24" x14ac:dyDescent="0.25">
      <c r="J8441">
        <v>8438</v>
      </c>
      <c r="K8441" s="43">
        <v>0.1557927707648914</v>
      </c>
      <c r="L8441">
        <v>0.3799167993517566</v>
      </c>
      <c r="M8441">
        <v>0.90023105919533319</v>
      </c>
      <c r="N8441" s="44">
        <v>0.30185647672066129</v>
      </c>
      <c r="O8441" s="161"/>
      <c r="P8441" s="162"/>
      <c r="Q8441" s="162"/>
      <c r="R8441" s="163"/>
      <c r="S8441" s="161"/>
      <c r="V8441" s="163"/>
      <c r="W8441" s="164"/>
      <c r="X8441" s="164"/>
    </row>
    <row r="8442" spans="10:24" x14ac:dyDescent="0.25">
      <c r="J8442">
        <v>8439</v>
      </c>
      <c r="K8442" s="43">
        <v>0.33517030637460909</v>
      </c>
      <c r="L8442">
        <v>0.10929089991207919</v>
      </c>
      <c r="M8442">
        <v>0.22938637606846746</v>
      </c>
      <c r="N8442" s="44">
        <v>0.54145111287702563</v>
      </c>
      <c r="O8442" s="161"/>
      <c r="P8442" s="162"/>
      <c r="Q8442" s="162"/>
      <c r="R8442" s="163"/>
      <c r="S8442" s="161"/>
      <c r="V8442" s="163"/>
      <c r="W8442" s="164"/>
      <c r="X8442" s="164"/>
    </row>
    <row r="8443" spans="10:24" x14ac:dyDescent="0.25">
      <c r="J8443">
        <v>8440</v>
      </c>
      <c r="K8443" s="43">
        <v>0.78134330369974758</v>
      </c>
      <c r="L8443">
        <v>0.26935730724856577</v>
      </c>
      <c r="M8443">
        <v>4.66199855922802E-2</v>
      </c>
      <c r="N8443" s="44">
        <v>0.90352125824248886</v>
      </c>
      <c r="O8443" s="161"/>
      <c r="P8443" s="162"/>
      <c r="Q8443" s="162"/>
      <c r="R8443" s="163"/>
      <c r="S8443" s="161"/>
      <c r="V8443" s="163"/>
      <c r="W8443" s="164"/>
      <c r="X8443" s="164"/>
    </row>
    <row r="8444" spans="10:24" x14ac:dyDescent="0.25">
      <c r="J8444">
        <v>8441</v>
      </c>
      <c r="K8444" s="43">
        <v>0.18957976598016379</v>
      </c>
      <c r="L8444">
        <v>0.51800781433025789</v>
      </c>
      <c r="M8444">
        <v>0.59604366310870038</v>
      </c>
      <c r="N8444" s="44">
        <v>4.1793467486158642E-3</v>
      </c>
      <c r="O8444" s="161"/>
      <c r="P8444" s="162"/>
      <c r="Q8444" s="162"/>
      <c r="R8444" s="163"/>
      <c r="S8444" s="161"/>
      <c r="V8444" s="163"/>
      <c r="W8444" s="164"/>
      <c r="X8444" s="164"/>
    </row>
    <row r="8445" spans="10:24" x14ac:dyDescent="0.25">
      <c r="J8445">
        <v>8442</v>
      </c>
      <c r="K8445" s="43">
        <v>0.55456410781508092</v>
      </c>
      <c r="L8445">
        <v>0.11994137042360598</v>
      </c>
      <c r="M8445">
        <v>0.11769904370770712</v>
      </c>
      <c r="N8445" s="44">
        <v>0.53920562830831065</v>
      </c>
      <c r="O8445" s="161"/>
      <c r="P8445" s="162"/>
      <c r="Q8445" s="162"/>
      <c r="R8445" s="163"/>
      <c r="S8445" s="161"/>
      <c r="V8445" s="163"/>
      <c r="W8445" s="164"/>
      <c r="X8445" s="164"/>
    </row>
    <row r="8446" spans="10:24" x14ac:dyDescent="0.25">
      <c r="J8446">
        <v>8443</v>
      </c>
      <c r="K8446" s="43">
        <v>0.44001930695508584</v>
      </c>
      <c r="L8446">
        <v>0.86867651538797508</v>
      </c>
      <c r="M8446">
        <v>0.21563615412788451</v>
      </c>
      <c r="N8446" s="44">
        <v>7.4736404817672519E-2</v>
      </c>
      <c r="O8446" s="161"/>
      <c r="P8446" s="162"/>
      <c r="Q8446" s="162"/>
      <c r="R8446" s="163"/>
      <c r="S8446" s="161"/>
      <c r="V8446" s="163"/>
      <c r="W8446" s="164"/>
      <c r="X8446" s="164"/>
    </row>
    <row r="8447" spans="10:24" x14ac:dyDescent="0.25">
      <c r="J8447">
        <v>8444</v>
      </c>
      <c r="K8447" s="43">
        <v>0.9326680428846652</v>
      </c>
      <c r="L8447">
        <v>0.14826910344077016</v>
      </c>
      <c r="M8447">
        <v>0.95570408724866818</v>
      </c>
      <c r="N8447" s="44">
        <v>0.53598536002277419</v>
      </c>
      <c r="O8447" s="161"/>
      <c r="P8447" s="162"/>
      <c r="Q8447" s="162"/>
      <c r="R8447" s="163"/>
      <c r="S8447" s="161"/>
      <c r="V8447" s="163"/>
      <c r="W8447" s="164"/>
      <c r="X8447" s="164"/>
    </row>
    <row r="8448" spans="10:24" x14ac:dyDescent="0.25">
      <c r="J8448">
        <v>8445</v>
      </c>
      <c r="K8448" s="43">
        <v>8.0979466112485188E-2</v>
      </c>
      <c r="L8448">
        <v>1.1643593129801344E-2</v>
      </c>
      <c r="M8448">
        <v>0.11581068013188445</v>
      </c>
      <c r="N8448" s="44">
        <v>0.57339718898722614</v>
      </c>
      <c r="O8448" s="161"/>
      <c r="P8448" s="162"/>
      <c r="Q8448" s="162"/>
      <c r="R8448" s="163"/>
      <c r="S8448" s="161"/>
      <c r="V8448" s="163"/>
      <c r="W8448" s="164"/>
      <c r="X8448" s="164"/>
    </row>
    <row r="8449" spans="10:24" x14ac:dyDescent="0.25">
      <c r="J8449">
        <v>8446</v>
      </c>
      <c r="K8449" s="43">
        <v>0.69874542929463401</v>
      </c>
      <c r="L8449">
        <v>0.69823594381311938</v>
      </c>
      <c r="M8449">
        <v>0.10371177196759929</v>
      </c>
      <c r="N8449" s="44">
        <v>0.36894135727032251</v>
      </c>
      <c r="O8449" s="161"/>
      <c r="P8449" s="162"/>
      <c r="Q8449" s="162"/>
      <c r="R8449" s="163"/>
      <c r="S8449" s="161"/>
      <c r="V8449" s="163"/>
      <c r="W8449" s="164"/>
      <c r="X8449" s="164"/>
    </row>
    <row r="8450" spans="10:24" x14ac:dyDescent="0.25">
      <c r="J8450">
        <v>8447</v>
      </c>
      <c r="K8450" s="43">
        <v>0.85305606837487602</v>
      </c>
      <c r="L8450">
        <v>0.8108818920357872</v>
      </c>
      <c r="M8450">
        <v>0.43196305406074176</v>
      </c>
      <c r="N8450" s="44">
        <v>0.47269037680641635</v>
      </c>
      <c r="O8450" s="161"/>
      <c r="P8450" s="162"/>
      <c r="Q8450" s="162"/>
      <c r="R8450" s="163"/>
      <c r="S8450" s="161"/>
      <c r="V8450" s="163"/>
      <c r="W8450" s="164"/>
      <c r="X8450" s="164"/>
    </row>
    <row r="8451" spans="10:24" x14ac:dyDescent="0.25">
      <c r="J8451">
        <v>8448</v>
      </c>
      <c r="K8451" s="43">
        <v>0.86899733396863732</v>
      </c>
      <c r="L8451">
        <v>0.22100757279539629</v>
      </c>
      <c r="M8451">
        <v>0.9759590417766747</v>
      </c>
      <c r="N8451" s="44">
        <v>7.3548935829980344E-2</v>
      </c>
      <c r="O8451" s="161"/>
      <c r="P8451" s="162"/>
      <c r="Q8451" s="162"/>
      <c r="R8451" s="163"/>
      <c r="S8451" s="161"/>
      <c r="V8451" s="163"/>
      <c r="W8451" s="164"/>
      <c r="X8451" s="164"/>
    </row>
    <row r="8452" spans="10:24" x14ac:dyDescent="0.25">
      <c r="J8452">
        <v>8449</v>
      </c>
      <c r="K8452" s="43">
        <v>0.63734738965942894</v>
      </c>
      <c r="L8452">
        <v>0.54588324940147226</v>
      </c>
      <c r="M8452">
        <v>0.31178798211142311</v>
      </c>
      <c r="N8452" s="44">
        <v>0.88345115391045703</v>
      </c>
      <c r="O8452" s="161"/>
      <c r="P8452" s="162"/>
      <c r="Q8452" s="162"/>
      <c r="R8452" s="163"/>
      <c r="S8452" s="161"/>
      <c r="V8452" s="163"/>
      <c r="W8452" s="164"/>
      <c r="X8452" s="164"/>
    </row>
    <row r="8453" spans="10:24" x14ac:dyDescent="0.25">
      <c r="J8453">
        <v>8450</v>
      </c>
      <c r="K8453" s="43">
        <v>0.26280058936613382</v>
      </c>
      <c r="L8453">
        <v>0.83017516315685158</v>
      </c>
      <c r="M8453">
        <v>0.10624476978071795</v>
      </c>
      <c r="N8453" s="44">
        <v>0.83820671424900972</v>
      </c>
      <c r="O8453" s="161"/>
      <c r="P8453" s="162"/>
      <c r="Q8453" s="162"/>
      <c r="R8453" s="163"/>
      <c r="S8453" s="161"/>
      <c r="V8453" s="163"/>
      <c r="W8453" s="164"/>
      <c r="X8453" s="164"/>
    </row>
    <row r="8454" spans="10:24" x14ac:dyDescent="0.25">
      <c r="J8454">
        <v>8451</v>
      </c>
      <c r="K8454" s="43">
        <v>0.65775275116402465</v>
      </c>
      <c r="L8454">
        <v>0.28076973793765991</v>
      </c>
      <c r="M8454">
        <v>0.20112795441572662</v>
      </c>
      <c r="N8454" s="44">
        <v>0.4292844679756247</v>
      </c>
      <c r="O8454" s="161"/>
      <c r="P8454" s="162"/>
      <c r="Q8454" s="162"/>
      <c r="R8454" s="163"/>
      <c r="S8454" s="161"/>
      <c r="V8454" s="163"/>
      <c r="W8454" s="164"/>
      <c r="X8454" s="164"/>
    </row>
    <row r="8455" spans="10:24" x14ac:dyDescent="0.25">
      <c r="J8455">
        <v>8452</v>
      </c>
      <c r="K8455" s="43">
        <v>7.8669176600970281E-2</v>
      </c>
      <c r="L8455">
        <v>0.25586424019995324</v>
      </c>
      <c r="M8455">
        <v>0.72428678558790571</v>
      </c>
      <c r="N8455" s="44">
        <v>0.66113704846990984</v>
      </c>
      <c r="O8455" s="161"/>
      <c r="P8455" s="162"/>
      <c r="Q8455" s="162"/>
      <c r="R8455" s="163"/>
      <c r="S8455" s="161"/>
      <c r="V8455" s="163"/>
      <c r="W8455" s="164"/>
      <c r="X8455" s="164"/>
    </row>
    <row r="8456" spans="10:24" x14ac:dyDescent="0.25">
      <c r="J8456">
        <v>8453</v>
      </c>
      <c r="K8456" s="43">
        <v>0.79714232744148383</v>
      </c>
      <c r="L8456">
        <v>0.44212238229168699</v>
      </c>
      <c r="M8456">
        <v>0.5163289076899511</v>
      </c>
      <c r="N8456" s="44">
        <v>0.61056913087169662</v>
      </c>
      <c r="O8456" s="161"/>
      <c r="P8456" s="162"/>
      <c r="Q8456" s="162"/>
      <c r="R8456" s="163"/>
      <c r="S8456" s="161"/>
      <c r="V8456" s="163"/>
      <c r="W8456" s="164"/>
      <c r="X8456" s="164"/>
    </row>
    <row r="8457" spans="10:24" x14ac:dyDescent="0.25">
      <c r="J8457">
        <v>8454</v>
      </c>
      <c r="K8457" s="43">
        <v>0.46086814843667712</v>
      </c>
      <c r="L8457">
        <v>0.48144908468392522</v>
      </c>
      <c r="M8457">
        <v>0.61701432144075097</v>
      </c>
      <c r="N8457" s="44">
        <v>0.95464749701496998</v>
      </c>
      <c r="O8457" s="161"/>
      <c r="P8457" s="162"/>
      <c r="Q8457" s="162"/>
      <c r="R8457" s="163"/>
      <c r="S8457" s="161"/>
      <c r="V8457" s="163"/>
      <c r="W8457" s="164"/>
      <c r="X8457" s="164"/>
    </row>
    <row r="8458" spans="10:24" x14ac:dyDescent="0.25">
      <c r="J8458">
        <v>8455</v>
      </c>
      <c r="K8458" s="43">
        <v>0.70039923972239426</v>
      </c>
      <c r="L8458">
        <v>0.69405371651404313</v>
      </c>
      <c r="M8458">
        <v>0.11666924719981386</v>
      </c>
      <c r="N8458" s="44">
        <v>0.96957666778413298</v>
      </c>
      <c r="O8458" s="161"/>
      <c r="P8458" s="162"/>
      <c r="Q8458" s="162"/>
      <c r="R8458" s="163"/>
      <c r="S8458" s="161"/>
      <c r="V8458" s="163"/>
      <c r="W8458" s="164"/>
      <c r="X8458" s="164"/>
    </row>
    <row r="8459" spans="10:24" x14ac:dyDescent="0.25">
      <c r="J8459">
        <v>8456</v>
      </c>
      <c r="K8459" s="43">
        <v>0.93389511321429075</v>
      </c>
      <c r="L8459">
        <v>0.27624471659747007</v>
      </c>
      <c r="M8459">
        <v>0.14254183538246468</v>
      </c>
      <c r="N8459" s="44">
        <v>0.48756257174380802</v>
      </c>
      <c r="O8459" s="161"/>
      <c r="P8459" s="162"/>
      <c r="Q8459" s="162"/>
      <c r="R8459" s="163"/>
      <c r="S8459" s="161"/>
      <c r="V8459" s="163"/>
      <c r="W8459" s="164"/>
      <c r="X8459" s="164"/>
    </row>
    <row r="8460" spans="10:24" x14ac:dyDescent="0.25">
      <c r="J8460">
        <v>8457</v>
      </c>
      <c r="K8460" s="43">
        <v>0.15259805489102873</v>
      </c>
      <c r="L8460">
        <v>0.41155872515212244</v>
      </c>
      <c r="M8460">
        <v>0.69460465907820812</v>
      </c>
      <c r="N8460" s="44">
        <v>0.88787458758326221</v>
      </c>
      <c r="O8460" s="161"/>
      <c r="P8460" s="162"/>
      <c r="Q8460" s="162"/>
      <c r="R8460" s="163"/>
      <c r="S8460" s="161"/>
      <c r="V8460" s="163"/>
      <c r="W8460" s="164"/>
      <c r="X8460" s="164"/>
    </row>
    <row r="8461" spans="10:24" x14ac:dyDescent="0.25">
      <c r="J8461">
        <v>8458</v>
      </c>
      <c r="K8461" s="43">
        <v>0.82020280580619953</v>
      </c>
      <c r="L8461">
        <v>0.12408619311919167</v>
      </c>
      <c r="M8461">
        <v>0.38898234622485506</v>
      </c>
      <c r="N8461" s="44">
        <v>0.81294662423602659</v>
      </c>
      <c r="O8461" s="161"/>
      <c r="P8461" s="162"/>
      <c r="Q8461" s="162"/>
      <c r="R8461" s="163"/>
      <c r="S8461" s="161"/>
      <c r="V8461" s="163"/>
      <c r="W8461" s="164"/>
      <c r="X8461" s="164"/>
    </row>
    <row r="8462" spans="10:24" x14ac:dyDescent="0.25">
      <c r="J8462">
        <v>8459</v>
      </c>
      <c r="K8462" s="43">
        <v>1.0577350592621104E-2</v>
      </c>
      <c r="L8462">
        <v>0.64022397143179832</v>
      </c>
      <c r="M8462">
        <v>0.15964247482077476</v>
      </c>
      <c r="N8462" s="44">
        <v>0.57866986792336972</v>
      </c>
      <c r="O8462" s="161"/>
      <c r="P8462" s="162"/>
      <c r="Q8462" s="162"/>
      <c r="R8462" s="163"/>
      <c r="S8462" s="161"/>
      <c r="V8462" s="163"/>
      <c r="W8462" s="164"/>
      <c r="X8462" s="164"/>
    </row>
    <row r="8463" spans="10:24" x14ac:dyDescent="0.25">
      <c r="J8463">
        <v>8460</v>
      </c>
      <c r="K8463" s="43">
        <v>0.38281642520033776</v>
      </c>
      <c r="L8463">
        <v>0.65561660546024614</v>
      </c>
      <c r="M8463">
        <v>0.30267063783973991</v>
      </c>
      <c r="N8463" s="44">
        <v>0.25644841883683422</v>
      </c>
      <c r="O8463" s="161"/>
      <c r="P8463" s="162"/>
      <c r="Q8463" s="162"/>
      <c r="R8463" s="163"/>
      <c r="S8463" s="161"/>
      <c r="V8463" s="163"/>
      <c r="W8463" s="164"/>
      <c r="X8463" s="164"/>
    </row>
    <row r="8464" spans="10:24" x14ac:dyDescent="0.25">
      <c r="J8464">
        <v>8461</v>
      </c>
      <c r="K8464" s="43">
        <v>0.44134577467639691</v>
      </c>
      <c r="L8464">
        <v>0.33712160188491724</v>
      </c>
      <c r="M8464">
        <v>0.41105446305704052</v>
      </c>
      <c r="N8464" s="44">
        <v>0.32011309541417987</v>
      </c>
      <c r="O8464" s="161"/>
      <c r="P8464" s="162"/>
      <c r="Q8464" s="162"/>
      <c r="R8464" s="163"/>
      <c r="S8464" s="161"/>
      <c r="V8464" s="163"/>
      <c r="W8464" s="164"/>
      <c r="X8464" s="164"/>
    </row>
    <row r="8465" spans="10:24" x14ac:dyDescent="0.25">
      <c r="J8465">
        <v>8462</v>
      </c>
      <c r="K8465" s="43">
        <v>7.5790522452702236E-3</v>
      </c>
      <c r="L8465">
        <v>0.66586222909317661</v>
      </c>
      <c r="M8465">
        <v>0.13915667461909798</v>
      </c>
      <c r="N8465" s="44">
        <v>4.3727405309783585E-2</v>
      </c>
      <c r="O8465" s="161"/>
      <c r="P8465" s="162"/>
      <c r="Q8465" s="162"/>
      <c r="R8465" s="163"/>
      <c r="S8465" s="161"/>
      <c r="V8465" s="163"/>
      <c r="W8465" s="164"/>
      <c r="X8465" s="164"/>
    </row>
    <row r="8466" spans="10:24" x14ac:dyDescent="0.25">
      <c r="J8466">
        <v>8463</v>
      </c>
      <c r="K8466" s="43">
        <v>8.2744035882097111E-2</v>
      </c>
      <c r="L8466">
        <v>0.61634287416472122</v>
      </c>
      <c r="M8466">
        <v>0.96687694647032807</v>
      </c>
      <c r="N8466" s="44">
        <v>0.57874452695962186</v>
      </c>
      <c r="O8466" s="161"/>
      <c r="P8466" s="162"/>
      <c r="Q8466" s="162"/>
      <c r="R8466" s="163"/>
      <c r="S8466" s="161"/>
      <c r="V8466" s="163"/>
      <c r="W8466" s="164"/>
      <c r="X8466" s="164"/>
    </row>
    <row r="8467" spans="10:24" x14ac:dyDescent="0.25">
      <c r="J8467">
        <v>8464</v>
      </c>
      <c r="K8467" s="43">
        <v>0.43463585631081292</v>
      </c>
      <c r="L8467">
        <v>5.6028588620892439E-2</v>
      </c>
      <c r="M8467">
        <v>0.19203530780438893</v>
      </c>
      <c r="N8467" s="44">
        <v>0.45997875772312635</v>
      </c>
      <c r="O8467" s="161"/>
      <c r="P8467" s="162"/>
      <c r="Q8467" s="162"/>
      <c r="R8467" s="163"/>
      <c r="S8467" s="161"/>
      <c r="V8467" s="163"/>
      <c r="W8467" s="164"/>
      <c r="X8467" s="164"/>
    </row>
    <row r="8468" spans="10:24" x14ac:dyDescent="0.25">
      <c r="J8468">
        <v>8465</v>
      </c>
      <c r="K8468" s="43">
        <v>0.42061119590446772</v>
      </c>
      <c r="L8468">
        <v>0.75101619879599046</v>
      </c>
      <c r="M8468">
        <v>0.34042977831370191</v>
      </c>
      <c r="N8468" s="44">
        <v>0.66634516389553844</v>
      </c>
      <c r="O8468" s="161"/>
      <c r="P8468" s="162"/>
      <c r="Q8468" s="162"/>
      <c r="R8468" s="163"/>
      <c r="S8468" s="161"/>
      <c r="V8468" s="163"/>
      <c r="W8468" s="164"/>
      <c r="X8468" s="164"/>
    </row>
    <row r="8469" spans="10:24" x14ac:dyDescent="0.25">
      <c r="J8469">
        <v>8466</v>
      </c>
      <c r="K8469" s="43">
        <v>0.72695445637419787</v>
      </c>
      <c r="L8469">
        <v>0.29208973206586741</v>
      </c>
      <c r="M8469">
        <v>2.2728234243193146E-2</v>
      </c>
      <c r="N8469" s="44">
        <v>0.18334583740148935</v>
      </c>
      <c r="O8469" s="161"/>
      <c r="P8469" s="162"/>
      <c r="Q8469" s="162"/>
      <c r="R8469" s="163"/>
      <c r="S8469" s="161"/>
      <c r="V8469" s="163"/>
      <c r="W8469" s="164"/>
      <c r="X8469" s="164"/>
    </row>
    <row r="8470" spans="10:24" x14ac:dyDescent="0.25">
      <c r="J8470">
        <v>8467</v>
      </c>
      <c r="K8470" s="43">
        <v>0.59332920838027348</v>
      </c>
      <c r="L8470">
        <v>0.27576066976526625</v>
      </c>
      <c r="M8470">
        <v>0.35104065158847964</v>
      </c>
      <c r="N8470" s="44">
        <v>4.0514338555826979E-2</v>
      </c>
      <c r="O8470" s="161"/>
      <c r="P8470" s="162"/>
      <c r="Q8470" s="162"/>
      <c r="R8470" s="163"/>
      <c r="S8470" s="161"/>
      <c r="V8470" s="163"/>
      <c r="W8470" s="164"/>
      <c r="X8470" s="164"/>
    </row>
    <row r="8471" spans="10:24" x14ac:dyDescent="0.25">
      <c r="J8471">
        <v>8468</v>
      </c>
      <c r="K8471" s="43">
        <v>0.7221539079805247</v>
      </c>
      <c r="L8471">
        <v>7.0379732020135477E-2</v>
      </c>
      <c r="M8471">
        <v>0.9993445577167116</v>
      </c>
      <c r="N8471" s="44">
        <v>0.67043479585078736</v>
      </c>
      <c r="O8471" s="161"/>
      <c r="P8471" s="162"/>
      <c r="Q8471" s="162"/>
      <c r="R8471" s="163"/>
      <c r="S8471" s="161"/>
      <c r="V8471" s="163"/>
      <c r="W8471" s="164"/>
      <c r="X8471" s="164"/>
    </row>
    <row r="8472" spans="10:24" x14ac:dyDescent="0.25">
      <c r="J8472">
        <v>8469</v>
      </c>
      <c r="K8472" s="43">
        <v>0.23718357125156841</v>
      </c>
      <c r="L8472">
        <v>0.94582057536080055</v>
      </c>
      <c r="M8472">
        <v>9.7733008580781933E-2</v>
      </c>
      <c r="N8472" s="44">
        <v>0.20334842918145157</v>
      </c>
      <c r="O8472" s="161"/>
      <c r="P8472" s="162"/>
      <c r="Q8472" s="162"/>
      <c r="R8472" s="163"/>
      <c r="S8472" s="161"/>
      <c r="V8472" s="163"/>
      <c r="W8472" s="164"/>
      <c r="X8472" s="164"/>
    </row>
    <row r="8473" spans="10:24" x14ac:dyDescent="0.25">
      <c r="J8473">
        <v>8470</v>
      </c>
      <c r="K8473" s="43">
        <v>0.32790580525882884</v>
      </c>
      <c r="L8473">
        <v>0.3881889971057495</v>
      </c>
      <c r="M8473">
        <v>0.91231594819175121</v>
      </c>
      <c r="N8473" s="44">
        <v>0.81566512891810716</v>
      </c>
      <c r="O8473" s="161"/>
      <c r="P8473" s="162"/>
      <c r="Q8473" s="162"/>
      <c r="R8473" s="163"/>
      <c r="S8473" s="161"/>
      <c r="V8473" s="163"/>
      <c r="W8473" s="164"/>
      <c r="X8473" s="164"/>
    </row>
    <row r="8474" spans="10:24" x14ac:dyDescent="0.25">
      <c r="J8474">
        <v>8471</v>
      </c>
      <c r="K8474" s="43">
        <v>0.92425020005874226</v>
      </c>
      <c r="L8474">
        <v>0.41822142412366625</v>
      </c>
      <c r="M8474">
        <v>0.40007174816387159</v>
      </c>
      <c r="N8474" s="44">
        <v>0.74552194931225801</v>
      </c>
      <c r="O8474" s="161"/>
      <c r="P8474" s="162"/>
      <c r="Q8474" s="162"/>
      <c r="R8474" s="163"/>
      <c r="S8474" s="161"/>
      <c r="V8474" s="163"/>
      <c r="W8474" s="164"/>
      <c r="X8474" s="164"/>
    </row>
    <row r="8475" spans="10:24" x14ac:dyDescent="0.25">
      <c r="J8475">
        <v>8472</v>
      </c>
      <c r="K8475" s="43">
        <v>0.87900380336740658</v>
      </c>
      <c r="L8475">
        <v>1.6064973540729888E-2</v>
      </c>
      <c r="M8475">
        <v>0.58387103161794518</v>
      </c>
      <c r="N8475" s="44">
        <v>0.34206289945015145</v>
      </c>
      <c r="O8475" s="161"/>
      <c r="P8475" s="162"/>
      <c r="Q8475" s="162"/>
      <c r="R8475" s="163"/>
      <c r="S8475" s="161"/>
      <c r="V8475" s="163"/>
      <c r="W8475" s="164"/>
      <c r="X8475" s="164"/>
    </row>
    <row r="8476" spans="10:24" x14ac:dyDescent="0.25">
      <c r="J8476">
        <v>8473</v>
      </c>
      <c r="K8476" s="43">
        <v>0.92065387241639463</v>
      </c>
      <c r="L8476">
        <v>0.98852425356748974</v>
      </c>
      <c r="M8476">
        <v>0.54047076789351267</v>
      </c>
      <c r="N8476" s="44">
        <v>0.92695447620307347</v>
      </c>
      <c r="O8476" s="161"/>
      <c r="P8476" s="162"/>
      <c r="Q8476" s="162"/>
      <c r="R8476" s="163"/>
      <c r="S8476" s="161"/>
      <c r="V8476" s="163"/>
      <c r="W8476" s="164"/>
      <c r="X8476" s="164"/>
    </row>
    <row r="8477" spans="10:24" x14ac:dyDescent="0.25">
      <c r="J8477">
        <v>8474</v>
      </c>
      <c r="K8477" s="43">
        <v>0.53352662325836431</v>
      </c>
      <c r="L8477">
        <v>0.40716897639217298</v>
      </c>
      <c r="M8477">
        <v>0.74806586307851686</v>
      </c>
      <c r="N8477" s="44">
        <v>0.80887532933279049</v>
      </c>
      <c r="O8477" s="161"/>
      <c r="P8477" s="162"/>
      <c r="Q8477" s="162"/>
      <c r="R8477" s="163"/>
      <c r="S8477" s="161"/>
      <c r="V8477" s="163"/>
      <c r="W8477" s="164"/>
      <c r="X8477" s="164"/>
    </row>
    <row r="8478" spans="10:24" x14ac:dyDescent="0.25">
      <c r="J8478">
        <v>8475</v>
      </c>
      <c r="K8478" s="43">
        <v>3.9920627398456365E-2</v>
      </c>
      <c r="L8478">
        <v>8.3509249400986585E-2</v>
      </c>
      <c r="M8478">
        <v>0.67875915466264258</v>
      </c>
      <c r="N8478" s="44">
        <v>0.67189626780017486</v>
      </c>
      <c r="O8478" s="161"/>
      <c r="P8478" s="162"/>
      <c r="Q8478" s="162"/>
      <c r="R8478" s="163"/>
      <c r="S8478" s="161"/>
      <c r="V8478" s="163"/>
      <c r="W8478" s="164"/>
      <c r="X8478" s="164"/>
    </row>
    <row r="8479" spans="10:24" x14ac:dyDescent="0.25">
      <c r="J8479">
        <v>8476</v>
      </c>
      <c r="K8479" s="43">
        <v>0.18497895545942689</v>
      </c>
      <c r="L8479">
        <v>0.10764543510219016</v>
      </c>
      <c r="M8479">
        <v>0.36257851764135873</v>
      </c>
      <c r="N8479" s="44">
        <v>0.54583980149161848</v>
      </c>
      <c r="O8479" s="161"/>
      <c r="P8479" s="162"/>
      <c r="Q8479" s="162"/>
      <c r="R8479" s="163"/>
      <c r="S8479" s="161"/>
      <c r="V8479" s="163"/>
      <c r="W8479" s="164"/>
      <c r="X8479" s="164"/>
    </row>
    <row r="8480" spans="10:24" x14ac:dyDescent="0.25">
      <c r="J8480">
        <v>8477</v>
      </c>
      <c r="K8480" s="43">
        <v>0.75214934968043545</v>
      </c>
      <c r="L8480">
        <v>0.35458791411450408</v>
      </c>
      <c r="M8480">
        <v>0.97890933148659987</v>
      </c>
      <c r="N8480" s="44">
        <v>0.49160381110893236</v>
      </c>
      <c r="O8480" s="161"/>
      <c r="P8480" s="162"/>
      <c r="Q8480" s="162"/>
      <c r="R8480" s="163"/>
      <c r="S8480" s="161"/>
      <c r="V8480" s="163"/>
      <c r="W8480" s="164"/>
      <c r="X8480" s="164"/>
    </row>
    <row r="8481" spans="10:24" x14ac:dyDescent="0.25">
      <c r="J8481">
        <v>8478</v>
      </c>
      <c r="K8481" s="43">
        <v>0.14255611365889542</v>
      </c>
      <c r="L8481">
        <v>0.29324801088132779</v>
      </c>
      <c r="M8481">
        <v>0.96129998346548584</v>
      </c>
      <c r="N8481" s="44">
        <v>0.60534260068360268</v>
      </c>
      <c r="O8481" s="161"/>
      <c r="P8481" s="162"/>
      <c r="Q8481" s="162"/>
      <c r="R8481" s="163"/>
      <c r="S8481" s="161"/>
      <c r="V8481" s="163"/>
      <c r="W8481" s="164"/>
      <c r="X8481" s="164"/>
    </row>
    <row r="8482" spans="10:24" x14ac:dyDescent="0.25">
      <c r="J8482">
        <v>8479</v>
      </c>
      <c r="K8482" s="43">
        <v>0.2830312857626508</v>
      </c>
      <c r="L8482">
        <v>0.75117185972837808</v>
      </c>
      <c r="M8482">
        <v>0.65827557029061823</v>
      </c>
      <c r="N8482" s="44">
        <v>0.78449536002230558</v>
      </c>
      <c r="O8482" s="161"/>
      <c r="P8482" s="162"/>
      <c r="Q8482" s="162"/>
      <c r="R8482" s="163"/>
      <c r="S8482" s="161"/>
      <c r="V8482" s="163"/>
      <c r="W8482" s="164"/>
      <c r="X8482" s="164"/>
    </row>
    <row r="8483" spans="10:24" x14ac:dyDescent="0.25">
      <c r="J8483">
        <v>8480</v>
      </c>
      <c r="K8483" s="43">
        <v>0.68295353089948263</v>
      </c>
      <c r="L8483">
        <v>0.97359271686676463</v>
      </c>
      <c r="M8483">
        <v>0.33773980819903593</v>
      </c>
      <c r="N8483" s="44">
        <v>0.89802938564295065</v>
      </c>
      <c r="O8483" s="161"/>
      <c r="P8483" s="162"/>
      <c r="Q8483" s="162"/>
      <c r="R8483" s="163"/>
      <c r="S8483" s="161"/>
      <c r="V8483" s="163"/>
      <c r="W8483" s="164"/>
      <c r="X8483" s="164"/>
    </row>
    <row r="8484" spans="10:24" x14ac:dyDescent="0.25">
      <c r="J8484">
        <v>8481</v>
      </c>
      <c r="K8484" s="43">
        <v>0.39497765664329809</v>
      </c>
      <c r="L8484">
        <v>0.28311780829992517</v>
      </c>
      <c r="M8484">
        <v>0.82723565293696477</v>
      </c>
      <c r="N8484" s="44">
        <v>0.2805807982108881</v>
      </c>
      <c r="O8484" s="161"/>
      <c r="P8484" s="162"/>
      <c r="Q8484" s="162"/>
      <c r="R8484" s="163"/>
      <c r="S8484" s="161"/>
      <c r="V8484" s="163"/>
      <c r="W8484" s="164"/>
      <c r="X8484" s="164"/>
    </row>
    <row r="8485" spans="10:24" x14ac:dyDescent="0.25">
      <c r="J8485">
        <v>8482</v>
      </c>
      <c r="K8485" s="43">
        <v>0.87771397080938918</v>
      </c>
      <c r="L8485">
        <v>0.93592228697616764</v>
      </c>
      <c r="M8485">
        <v>0.67453735498461109</v>
      </c>
      <c r="N8485" s="44">
        <v>0.64196903374806835</v>
      </c>
      <c r="O8485" s="161"/>
      <c r="P8485" s="162"/>
      <c r="Q8485" s="162"/>
      <c r="R8485" s="163"/>
      <c r="S8485" s="161"/>
      <c r="V8485" s="163"/>
      <c r="W8485" s="164"/>
      <c r="X8485" s="164"/>
    </row>
    <row r="8486" spans="10:24" x14ac:dyDescent="0.25">
      <c r="J8486">
        <v>8483</v>
      </c>
      <c r="K8486" s="43">
        <v>0.14295432821634435</v>
      </c>
      <c r="L8486">
        <v>0.60454455897411052</v>
      </c>
      <c r="M8486">
        <v>1.0095381138932824E-2</v>
      </c>
      <c r="N8486" s="44">
        <v>0.14190583856532601</v>
      </c>
      <c r="O8486" s="161"/>
      <c r="P8486" s="162"/>
      <c r="Q8486" s="162"/>
      <c r="R8486" s="163"/>
      <c r="S8486" s="161"/>
      <c r="V8486" s="163"/>
      <c r="W8486" s="164"/>
      <c r="X8486" s="164"/>
    </row>
    <row r="8487" spans="10:24" x14ac:dyDescent="0.25">
      <c r="J8487">
        <v>8484</v>
      </c>
      <c r="K8487" s="43">
        <v>0.92119435272646177</v>
      </c>
      <c r="L8487">
        <v>0.3146046505470822</v>
      </c>
      <c r="M8487">
        <v>0.70330670296344677</v>
      </c>
      <c r="N8487" s="44">
        <v>0.99067540667881626</v>
      </c>
      <c r="O8487" s="161"/>
      <c r="P8487" s="162"/>
      <c r="Q8487" s="162"/>
      <c r="R8487" s="163"/>
      <c r="S8487" s="161"/>
      <c r="V8487" s="163"/>
      <c r="W8487" s="164"/>
      <c r="X8487" s="164"/>
    </row>
    <row r="8488" spans="10:24" x14ac:dyDescent="0.25">
      <c r="J8488">
        <v>8485</v>
      </c>
      <c r="K8488" s="43">
        <v>0.75336603628897847</v>
      </c>
      <c r="L8488">
        <v>0.14504782559838358</v>
      </c>
      <c r="M8488">
        <v>0.64481403376182844</v>
      </c>
      <c r="N8488" s="44">
        <v>0.84212828602692924</v>
      </c>
      <c r="O8488" s="161"/>
      <c r="P8488" s="162"/>
      <c r="Q8488" s="162"/>
      <c r="R8488" s="163"/>
      <c r="S8488" s="161"/>
      <c r="V8488" s="163"/>
      <c r="W8488" s="164"/>
      <c r="X8488" s="164"/>
    </row>
    <row r="8489" spans="10:24" x14ac:dyDescent="0.25">
      <c r="J8489">
        <v>8486</v>
      </c>
      <c r="K8489" s="43">
        <v>0.51573599080270749</v>
      </c>
      <c r="L8489">
        <v>0.63988655552575668</v>
      </c>
      <c r="M8489">
        <v>0.75799325871774847</v>
      </c>
      <c r="N8489" s="44">
        <v>0.28297486729182419</v>
      </c>
      <c r="O8489" s="161"/>
      <c r="P8489" s="162"/>
      <c r="Q8489" s="162"/>
      <c r="R8489" s="163"/>
      <c r="S8489" s="161"/>
      <c r="V8489" s="163"/>
      <c r="W8489" s="164"/>
      <c r="X8489" s="164"/>
    </row>
    <row r="8490" spans="10:24" x14ac:dyDescent="0.25">
      <c r="J8490">
        <v>8487</v>
      </c>
      <c r="K8490" s="43">
        <v>0.88762014983132587</v>
      </c>
      <c r="L8490">
        <v>3.9108155943213041E-2</v>
      </c>
      <c r="M8490">
        <v>0.17509437797118277</v>
      </c>
      <c r="N8490" s="44">
        <v>0.64534060901683832</v>
      </c>
      <c r="O8490" s="161"/>
      <c r="P8490" s="162"/>
      <c r="Q8490" s="162"/>
      <c r="R8490" s="163"/>
      <c r="S8490" s="161"/>
      <c r="V8490" s="163"/>
      <c r="W8490" s="164"/>
      <c r="X8490" s="164"/>
    </row>
    <row r="8491" spans="10:24" x14ac:dyDescent="0.25">
      <c r="J8491">
        <v>8488</v>
      </c>
      <c r="K8491" s="43">
        <v>0.19054383197669766</v>
      </c>
      <c r="L8491">
        <v>0.3597662581608152</v>
      </c>
      <c r="M8491">
        <v>0.78771533620009593</v>
      </c>
      <c r="N8491" s="44">
        <v>0.20305365160743116</v>
      </c>
      <c r="O8491" s="161"/>
      <c r="P8491" s="162"/>
      <c r="Q8491" s="162"/>
      <c r="R8491" s="163"/>
      <c r="S8491" s="161"/>
      <c r="V8491" s="163"/>
      <c r="W8491" s="164"/>
      <c r="X8491" s="164"/>
    </row>
    <row r="8492" spans="10:24" x14ac:dyDescent="0.25">
      <c r="J8492">
        <v>8489</v>
      </c>
      <c r="K8492" s="43">
        <v>0.9020308353720764</v>
      </c>
      <c r="L8492">
        <v>0.78004319450241322</v>
      </c>
      <c r="M8492">
        <v>0.21304197248385659</v>
      </c>
      <c r="N8492" s="44">
        <v>0.75966806220479999</v>
      </c>
      <c r="O8492" s="161"/>
      <c r="P8492" s="162"/>
      <c r="Q8492" s="162"/>
      <c r="R8492" s="163"/>
      <c r="S8492" s="161"/>
      <c r="V8492" s="163"/>
      <c r="W8492" s="164"/>
      <c r="X8492" s="164"/>
    </row>
    <row r="8493" spans="10:24" x14ac:dyDescent="0.25">
      <c r="J8493">
        <v>8490</v>
      </c>
      <c r="K8493" s="43">
        <v>7.7226231414627922E-2</v>
      </c>
      <c r="L8493">
        <v>0.8797017850818013</v>
      </c>
      <c r="M8493">
        <v>0.39366506511570587</v>
      </c>
      <c r="N8493" s="44">
        <v>0.63233272779562466</v>
      </c>
      <c r="O8493" s="161"/>
      <c r="P8493" s="162"/>
      <c r="Q8493" s="162"/>
      <c r="R8493" s="163"/>
      <c r="S8493" s="161"/>
      <c r="V8493" s="163"/>
      <c r="W8493" s="164"/>
      <c r="X8493" s="164"/>
    </row>
    <row r="8494" spans="10:24" x14ac:dyDescent="0.25">
      <c r="J8494">
        <v>8491</v>
      </c>
      <c r="K8494" s="43">
        <v>0.37834429202768061</v>
      </c>
      <c r="L8494">
        <v>0.11801152072750232</v>
      </c>
      <c r="M8494">
        <v>0.5487600238208632</v>
      </c>
      <c r="N8494" s="44">
        <v>0.19438549053332443</v>
      </c>
      <c r="O8494" s="161"/>
      <c r="P8494" s="162"/>
      <c r="Q8494" s="162"/>
      <c r="R8494" s="163"/>
      <c r="S8494" s="161"/>
      <c r="V8494" s="163"/>
      <c r="W8494" s="164"/>
      <c r="X8494" s="164"/>
    </row>
    <row r="8495" spans="10:24" x14ac:dyDescent="0.25">
      <c r="J8495">
        <v>8492</v>
      </c>
      <c r="K8495" s="43">
        <v>0.17154918284800746</v>
      </c>
      <c r="L8495">
        <v>0.67057365158550664</v>
      </c>
      <c r="M8495">
        <v>0.12549147334566446</v>
      </c>
      <c r="N8495" s="44">
        <v>0.8833168713146079</v>
      </c>
      <c r="O8495" s="161"/>
      <c r="P8495" s="162"/>
      <c r="Q8495" s="162"/>
      <c r="R8495" s="163"/>
      <c r="S8495" s="161"/>
      <c r="V8495" s="163"/>
      <c r="W8495" s="164"/>
      <c r="X8495" s="164"/>
    </row>
    <row r="8496" spans="10:24" x14ac:dyDescent="0.25">
      <c r="J8496">
        <v>8493</v>
      </c>
      <c r="K8496" s="43">
        <v>0.12549131198101193</v>
      </c>
      <c r="L8496">
        <v>0.31872815448600633</v>
      </c>
      <c r="M8496">
        <v>0.63429497280295921</v>
      </c>
      <c r="N8496" s="44">
        <v>0.25749987446927913</v>
      </c>
      <c r="O8496" s="161"/>
      <c r="P8496" s="162"/>
      <c r="Q8496" s="162"/>
      <c r="R8496" s="163"/>
      <c r="S8496" s="161"/>
      <c r="V8496" s="163"/>
      <c r="W8496" s="164"/>
      <c r="X8496" s="164"/>
    </row>
    <row r="8497" spans="10:24" x14ac:dyDescent="0.25">
      <c r="J8497">
        <v>8494</v>
      </c>
      <c r="K8497" s="43">
        <v>0.98587436998477485</v>
      </c>
      <c r="L8497">
        <v>0.27020216352807236</v>
      </c>
      <c r="M8497">
        <v>0.43689787813411174</v>
      </c>
      <c r="N8497" s="44">
        <v>0.14329052903046224</v>
      </c>
      <c r="O8497" s="161"/>
      <c r="P8497" s="162"/>
      <c r="Q8497" s="162"/>
      <c r="R8497" s="163"/>
      <c r="S8497" s="161"/>
      <c r="V8497" s="163"/>
      <c r="W8497" s="164"/>
      <c r="X8497" s="164"/>
    </row>
    <row r="8498" spans="10:24" x14ac:dyDescent="0.25">
      <c r="J8498">
        <v>8495</v>
      </c>
      <c r="K8498" s="43">
        <v>0.42112296287965323</v>
      </c>
      <c r="L8498">
        <v>0.6830232990854066</v>
      </c>
      <c r="M8498">
        <v>0.28197103968682313</v>
      </c>
      <c r="N8498" s="44">
        <v>0.48685097544378464</v>
      </c>
      <c r="O8498" s="161"/>
      <c r="P8498" s="162"/>
      <c r="Q8498" s="162"/>
      <c r="R8498" s="163"/>
      <c r="S8498" s="161"/>
      <c r="V8498" s="163"/>
      <c r="W8498" s="164"/>
      <c r="X8498" s="164"/>
    </row>
    <row r="8499" spans="10:24" x14ac:dyDescent="0.25">
      <c r="J8499">
        <v>8496</v>
      </c>
      <c r="K8499" s="43">
        <v>3.1764167371774565E-2</v>
      </c>
      <c r="L8499">
        <v>0.23041222423983176</v>
      </c>
      <c r="M8499">
        <v>0.42025082138306524</v>
      </c>
      <c r="N8499" s="44">
        <v>0.68672212432333912</v>
      </c>
      <c r="O8499" s="161"/>
      <c r="P8499" s="162"/>
      <c r="Q8499" s="162"/>
      <c r="R8499" s="163"/>
      <c r="S8499" s="161"/>
      <c r="V8499" s="163"/>
      <c r="W8499" s="164"/>
      <c r="X8499" s="164"/>
    </row>
    <row r="8500" spans="10:24" x14ac:dyDescent="0.25">
      <c r="J8500">
        <v>8497</v>
      </c>
      <c r="K8500" s="43">
        <v>0.58922187090966038</v>
      </c>
      <c r="L8500">
        <v>0.14430150960588162</v>
      </c>
      <c r="M8500">
        <v>0.11887982427835453</v>
      </c>
      <c r="N8500" s="44">
        <v>0.33668329965529031</v>
      </c>
      <c r="O8500" s="161"/>
      <c r="P8500" s="162"/>
      <c r="Q8500" s="162"/>
      <c r="R8500" s="163"/>
      <c r="S8500" s="161"/>
      <c r="V8500" s="163"/>
      <c r="W8500" s="164"/>
      <c r="X8500" s="164"/>
    </row>
    <row r="8501" spans="10:24" x14ac:dyDescent="0.25">
      <c r="J8501">
        <v>8498</v>
      </c>
      <c r="K8501" s="43">
        <v>0.33959946677696273</v>
      </c>
      <c r="L8501">
        <v>0.92576251426419898</v>
      </c>
      <c r="M8501">
        <v>0.16921543523905169</v>
      </c>
      <c r="N8501" s="44">
        <v>0.86216238038592097</v>
      </c>
      <c r="O8501" s="161"/>
      <c r="P8501" s="162"/>
      <c r="Q8501" s="162"/>
      <c r="R8501" s="163"/>
      <c r="S8501" s="161"/>
      <c r="V8501" s="163"/>
      <c r="W8501" s="164"/>
      <c r="X8501" s="164"/>
    </row>
    <row r="8502" spans="10:24" x14ac:dyDescent="0.25">
      <c r="J8502">
        <v>8499</v>
      </c>
      <c r="K8502" s="43">
        <v>3.3098597291382759E-2</v>
      </c>
      <c r="L8502">
        <v>0.62614498167204935</v>
      </c>
      <c r="M8502">
        <v>0.74869780276878506</v>
      </c>
      <c r="N8502" s="44">
        <v>0.27594432286473702</v>
      </c>
      <c r="O8502" s="161"/>
      <c r="P8502" s="162"/>
      <c r="Q8502" s="162"/>
      <c r="R8502" s="163"/>
      <c r="S8502" s="161"/>
      <c r="V8502" s="163"/>
      <c r="W8502" s="164"/>
      <c r="X8502" s="164"/>
    </row>
    <row r="8503" spans="10:24" x14ac:dyDescent="0.25">
      <c r="J8503">
        <v>8500</v>
      </c>
      <c r="K8503" s="43">
        <v>0.35770915044143525</v>
      </c>
      <c r="L8503">
        <v>0.5457408460506824</v>
      </c>
      <c r="M8503">
        <v>0.53685814412958244</v>
      </c>
      <c r="N8503" s="44">
        <v>0.61644273531452787</v>
      </c>
      <c r="O8503" s="161"/>
      <c r="P8503" s="162"/>
      <c r="Q8503" s="162"/>
      <c r="R8503" s="163"/>
      <c r="S8503" s="161"/>
      <c r="V8503" s="163"/>
      <c r="W8503" s="164"/>
      <c r="X8503" s="164"/>
    </row>
    <row r="8504" spans="10:24" x14ac:dyDescent="0.25">
      <c r="J8504">
        <v>8501</v>
      </c>
      <c r="K8504" s="43">
        <v>0.83884958381352659</v>
      </c>
      <c r="L8504">
        <v>0.43053881286907725</v>
      </c>
      <c r="M8504">
        <v>0.85072936648435393</v>
      </c>
      <c r="N8504" s="44">
        <v>0.80487629000228045</v>
      </c>
      <c r="O8504" s="161"/>
      <c r="P8504" s="162"/>
      <c r="Q8504" s="162"/>
      <c r="R8504" s="163"/>
      <c r="S8504" s="161"/>
      <c r="V8504" s="163"/>
      <c r="W8504" s="164"/>
      <c r="X8504" s="164"/>
    </row>
    <row r="8505" spans="10:24" x14ac:dyDescent="0.25">
      <c r="J8505">
        <v>8502</v>
      </c>
      <c r="K8505" s="43">
        <v>0.76793274243042797</v>
      </c>
      <c r="L8505">
        <v>0.47288028704658081</v>
      </c>
      <c r="M8505">
        <v>0.59035147121881748</v>
      </c>
      <c r="N8505" s="44">
        <v>0.58243585899564321</v>
      </c>
      <c r="O8505" s="161"/>
      <c r="P8505" s="162"/>
      <c r="Q8505" s="162"/>
      <c r="R8505" s="163"/>
      <c r="S8505" s="161"/>
      <c r="V8505" s="163"/>
      <c r="W8505" s="164"/>
      <c r="X8505" s="164"/>
    </row>
    <row r="8506" spans="10:24" x14ac:dyDescent="0.25">
      <c r="J8506">
        <v>8503</v>
      </c>
      <c r="K8506" s="43">
        <v>0.89913935319824734</v>
      </c>
      <c r="L8506">
        <v>0.28482049451385894</v>
      </c>
      <c r="M8506">
        <v>0.89950595385398124</v>
      </c>
      <c r="N8506" s="44">
        <v>0.56069181413286839</v>
      </c>
      <c r="O8506" s="161"/>
      <c r="P8506" s="162"/>
      <c r="Q8506" s="162"/>
      <c r="R8506" s="163"/>
      <c r="S8506" s="161"/>
      <c r="V8506" s="163"/>
      <c r="W8506" s="164"/>
      <c r="X8506" s="164"/>
    </row>
    <row r="8507" spans="10:24" x14ac:dyDescent="0.25">
      <c r="J8507">
        <v>8504</v>
      </c>
      <c r="K8507" s="43">
        <v>0.17184783721304142</v>
      </c>
      <c r="L8507">
        <v>0.24817147155555697</v>
      </c>
      <c r="M8507">
        <v>0.9823215069116249</v>
      </c>
      <c r="N8507" s="44">
        <v>0.54184349396263154</v>
      </c>
      <c r="O8507" s="161"/>
      <c r="P8507" s="162"/>
      <c r="Q8507" s="162"/>
      <c r="R8507" s="163"/>
      <c r="S8507" s="161"/>
      <c r="V8507" s="163"/>
      <c r="W8507" s="164"/>
      <c r="X8507" s="164"/>
    </row>
    <row r="8508" spans="10:24" x14ac:dyDescent="0.25">
      <c r="J8508">
        <v>8505</v>
      </c>
      <c r="K8508" s="43">
        <v>0.85552288203567217</v>
      </c>
      <c r="L8508">
        <v>0.420780730584421</v>
      </c>
      <c r="M8508">
        <v>7.5240134935650183E-2</v>
      </c>
      <c r="N8508" s="44">
        <v>0.61597109321166166</v>
      </c>
      <c r="O8508" s="161"/>
      <c r="P8508" s="162"/>
      <c r="Q8508" s="162"/>
      <c r="R8508" s="163"/>
      <c r="S8508" s="161"/>
      <c r="V8508" s="163"/>
      <c r="W8508" s="164"/>
      <c r="X8508" s="164"/>
    </row>
    <row r="8509" spans="10:24" x14ac:dyDescent="0.25">
      <c r="J8509">
        <v>8506</v>
      </c>
      <c r="K8509" s="43">
        <v>0.94654532683097592</v>
      </c>
      <c r="L8509">
        <v>0.15193782404119416</v>
      </c>
      <c r="M8509">
        <v>0.6768170305053226</v>
      </c>
      <c r="N8509" s="44">
        <v>0.61324126064154949</v>
      </c>
      <c r="O8509" s="161"/>
      <c r="P8509" s="162"/>
      <c r="Q8509" s="162"/>
      <c r="R8509" s="163"/>
      <c r="S8509" s="161"/>
      <c r="V8509" s="163"/>
      <c r="W8509" s="164"/>
      <c r="X8509" s="164"/>
    </row>
    <row r="8510" spans="10:24" x14ac:dyDescent="0.25">
      <c r="J8510">
        <v>8507</v>
      </c>
      <c r="K8510" s="43">
        <v>0.12942942065108498</v>
      </c>
      <c r="L8510">
        <v>0.39727559522892875</v>
      </c>
      <c r="M8510">
        <v>0.46488333791292369</v>
      </c>
      <c r="N8510" s="44">
        <v>0.88695901190776749</v>
      </c>
      <c r="O8510" s="161"/>
      <c r="P8510" s="162"/>
      <c r="Q8510" s="162"/>
      <c r="R8510" s="163"/>
      <c r="S8510" s="161"/>
      <c r="V8510" s="163"/>
      <c r="W8510" s="164"/>
      <c r="X8510" s="164"/>
    </row>
    <row r="8511" spans="10:24" x14ac:dyDescent="0.25">
      <c r="J8511">
        <v>8508</v>
      </c>
      <c r="K8511" s="43">
        <v>0.96477406361416729</v>
      </c>
      <c r="L8511">
        <v>0.23209839519492703</v>
      </c>
      <c r="M8511">
        <v>6.8197306120213907E-2</v>
      </c>
      <c r="N8511" s="44">
        <v>0.55535755249764596</v>
      </c>
      <c r="O8511" s="161"/>
      <c r="P8511" s="162"/>
      <c r="Q8511" s="162"/>
      <c r="R8511" s="163"/>
      <c r="S8511" s="161"/>
      <c r="V8511" s="163"/>
      <c r="W8511" s="164"/>
      <c r="X8511" s="164"/>
    </row>
    <row r="8512" spans="10:24" x14ac:dyDescent="0.25">
      <c r="J8512">
        <v>8509</v>
      </c>
      <c r="K8512" s="43">
        <v>0.87706651095380939</v>
      </c>
      <c r="L8512">
        <v>0.11424952752201156</v>
      </c>
      <c r="M8512">
        <v>0.7985737772214675</v>
      </c>
      <c r="N8512" s="44">
        <v>0.65647737844132592</v>
      </c>
      <c r="O8512" s="161"/>
      <c r="P8512" s="162"/>
      <c r="Q8512" s="162"/>
      <c r="R8512" s="163"/>
      <c r="S8512" s="161"/>
      <c r="V8512" s="163"/>
      <c r="W8512" s="164"/>
      <c r="X8512" s="164"/>
    </row>
    <row r="8513" spans="10:24" x14ac:dyDescent="0.25">
      <c r="J8513">
        <v>8510</v>
      </c>
      <c r="K8513" s="43">
        <v>0.77057701839845205</v>
      </c>
      <c r="L8513">
        <v>0.56437655654359331</v>
      </c>
      <c r="M8513">
        <v>0.5568611595861932</v>
      </c>
      <c r="N8513" s="44">
        <v>0.82353697597649167</v>
      </c>
      <c r="O8513" s="161"/>
      <c r="P8513" s="162"/>
      <c r="Q8513" s="162"/>
      <c r="R8513" s="163"/>
      <c r="S8513" s="161"/>
      <c r="V8513" s="163"/>
      <c r="W8513" s="164"/>
      <c r="X8513" s="164"/>
    </row>
    <row r="8514" spans="10:24" x14ac:dyDescent="0.25">
      <c r="J8514">
        <v>8511</v>
      </c>
      <c r="K8514" s="43">
        <v>0.96476207705743522</v>
      </c>
      <c r="L8514">
        <v>0.53426191239795784</v>
      </c>
      <c r="M8514">
        <v>0.94218720120402977</v>
      </c>
      <c r="N8514" s="44">
        <v>0.72974327567041253</v>
      </c>
      <c r="O8514" s="161"/>
      <c r="P8514" s="162"/>
      <c r="Q8514" s="162"/>
      <c r="R8514" s="163"/>
      <c r="S8514" s="161"/>
      <c r="V8514" s="163"/>
      <c r="W8514" s="164"/>
      <c r="X8514" s="164"/>
    </row>
    <row r="8515" spans="10:24" x14ac:dyDescent="0.25">
      <c r="J8515">
        <v>8512</v>
      </c>
      <c r="K8515" s="43">
        <v>0.21885252858740301</v>
      </c>
      <c r="L8515">
        <v>0.28867933637334509</v>
      </c>
      <c r="M8515">
        <v>0.86749982149075811</v>
      </c>
      <c r="N8515" s="44">
        <v>0.93261778713792931</v>
      </c>
      <c r="O8515" s="161"/>
      <c r="P8515" s="162"/>
      <c r="Q8515" s="162"/>
      <c r="R8515" s="163"/>
      <c r="S8515" s="161"/>
      <c r="V8515" s="163"/>
      <c r="W8515" s="164"/>
      <c r="X8515" s="164"/>
    </row>
    <row r="8516" spans="10:24" x14ac:dyDescent="0.25">
      <c r="J8516">
        <v>8513</v>
      </c>
      <c r="K8516" s="43">
        <v>4.6064960146385392E-2</v>
      </c>
      <c r="L8516">
        <v>0.31078698368553104</v>
      </c>
      <c r="M8516">
        <v>0.55318932736799376</v>
      </c>
      <c r="N8516" s="44">
        <v>0.33825063342629458</v>
      </c>
      <c r="O8516" s="161"/>
      <c r="P8516" s="162"/>
      <c r="Q8516" s="162"/>
      <c r="R8516" s="163"/>
      <c r="S8516" s="161"/>
      <c r="V8516" s="163"/>
      <c r="W8516" s="164"/>
      <c r="X8516" s="164"/>
    </row>
    <row r="8517" spans="10:24" x14ac:dyDescent="0.25">
      <c r="J8517">
        <v>8514</v>
      </c>
      <c r="K8517" s="43">
        <v>0.30900836565395229</v>
      </c>
      <c r="L8517">
        <v>0.57423162569148944</v>
      </c>
      <c r="M8517">
        <v>0.1193456899874068</v>
      </c>
      <c r="N8517" s="44">
        <v>0.36738947363637864</v>
      </c>
      <c r="O8517" s="161"/>
      <c r="P8517" s="162"/>
      <c r="Q8517" s="162"/>
      <c r="R8517" s="163"/>
      <c r="S8517" s="161"/>
      <c r="V8517" s="163"/>
      <c r="W8517" s="164"/>
      <c r="X8517" s="164"/>
    </row>
    <row r="8518" spans="10:24" x14ac:dyDescent="0.25">
      <c r="J8518">
        <v>8515</v>
      </c>
      <c r="K8518" s="43">
        <v>0.64878620666344922</v>
      </c>
      <c r="L8518">
        <v>0.37722881355511173</v>
      </c>
      <c r="M8518">
        <v>0.77351941094652832</v>
      </c>
      <c r="N8518" s="44">
        <v>0.28360464291116483</v>
      </c>
      <c r="O8518" s="161"/>
      <c r="P8518" s="162"/>
      <c r="Q8518" s="162"/>
      <c r="R8518" s="163"/>
      <c r="S8518" s="161"/>
      <c r="V8518" s="163"/>
      <c r="W8518" s="164"/>
      <c r="X8518" s="164"/>
    </row>
    <row r="8519" spans="10:24" x14ac:dyDescent="0.25">
      <c r="J8519">
        <v>8516</v>
      </c>
      <c r="K8519" s="43">
        <v>0.43042867018849629</v>
      </c>
      <c r="L8519">
        <v>0.87863839840252356</v>
      </c>
      <c r="M8519">
        <v>0.28742964139265925</v>
      </c>
      <c r="N8519" s="44">
        <v>0.33785376921473287</v>
      </c>
      <c r="O8519" s="161"/>
      <c r="P8519" s="162"/>
      <c r="Q8519" s="162"/>
      <c r="R8519" s="163"/>
      <c r="S8519" s="161"/>
      <c r="V8519" s="163"/>
      <c r="W8519" s="164"/>
      <c r="X8519" s="164"/>
    </row>
    <row r="8520" spans="10:24" x14ac:dyDescent="0.25">
      <c r="J8520">
        <v>8517</v>
      </c>
      <c r="K8520" s="43">
        <v>4.8711233632533824E-2</v>
      </c>
      <c r="L8520">
        <v>6.4089639723790892E-2</v>
      </c>
      <c r="M8520">
        <v>0.95245097672846435</v>
      </c>
      <c r="N8520" s="44">
        <v>0.97167232534738412</v>
      </c>
      <c r="O8520" s="161"/>
      <c r="P8520" s="162"/>
      <c r="Q8520" s="162"/>
      <c r="R8520" s="163"/>
      <c r="S8520" s="161"/>
      <c r="V8520" s="163"/>
      <c r="W8520" s="164"/>
      <c r="X8520" s="164"/>
    </row>
    <row r="8521" spans="10:24" x14ac:dyDescent="0.25">
      <c r="J8521">
        <v>8518</v>
      </c>
      <c r="K8521" s="43">
        <v>0.96239683245755492</v>
      </c>
      <c r="L8521">
        <v>0.18473146204424107</v>
      </c>
      <c r="M8521">
        <v>0.92706900413858062</v>
      </c>
      <c r="N8521" s="44">
        <v>0.17451167540671741</v>
      </c>
      <c r="O8521" s="161"/>
      <c r="P8521" s="162"/>
      <c r="Q8521" s="162"/>
      <c r="R8521" s="163"/>
      <c r="S8521" s="161"/>
      <c r="V8521" s="163"/>
      <c r="W8521" s="164"/>
      <c r="X8521" s="164"/>
    </row>
    <row r="8522" spans="10:24" x14ac:dyDescent="0.25">
      <c r="J8522">
        <v>8519</v>
      </c>
      <c r="K8522" s="43">
        <v>0.31430795051659288</v>
      </c>
      <c r="L8522">
        <v>0.2864367451382448</v>
      </c>
      <c r="M8522">
        <v>0.61805199605738037</v>
      </c>
      <c r="N8522" s="44">
        <v>0.70372789909840916</v>
      </c>
      <c r="O8522" s="161"/>
      <c r="P8522" s="162"/>
      <c r="Q8522" s="162"/>
      <c r="R8522" s="163"/>
      <c r="S8522" s="161"/>
      <c r="V8522" s="163"/>
      <c r="W8522" s="164"/>
      <c r="X8522" s="164"/>
    </row>
    <row r="8523" spans="10:24" x14ac:dyDescent="0.25">
      <c r="J8523">
        <v>8520</v>
      </c>
      <c r="K8523" s="43">
        <v>0.1540500865832034</v>
      </c>
      <c r="L8523">
        <v>0.90224803794423825</v>
      </c>
      <c r="M8523">
        <v>0.57192793367731509</v>
      </c>
      <c r="N8523" s="44">
        <v>0.87289517611518319</v>
      </c>
      <c r="O8523" s="161"/>
      <c r="P8523" s="162"/>
      <c r="Q8523" s="162"/>
      <c r="R8523" s="163"/>
      <c r="S8523" s="161"/>
      <c r="V8523" s="163"/>
      <c r="W8523" s="164"/>
      <c r="X8523" s="164"/>
    </row>
    <row r="8524" spans="10:24" x14ac:dyDescent="0.25">
      <c r="J8524">
        <v>8521</v>
      </c>
      <c r="K8524" s="43">
        <v>0.80892153770882114</v>
      </c>
      <c r="L8524">
        <v>0.26918993623789911</v>
      </c>
      <c r="M8524">
        <v>0.16467434111513191</v>
      </c>
      <c r="N8524" s="44">
        <v>0.76064806591086542</v>
      </c>
      <c r="O8524" s="161"/>
      <c r="P8524" s="162"/>
      <c r="Q8524" s="162"/>
      <c r="R8524" s="163"/>
      <c r="S8524" s="161"/>
      <c r="V8524" s="163"/>
      <c r="W8524" s="164"/>
      <c r="X8524" s="164"/>
    </row>
    <row r="8525" spans="10:24" x14ac:dyDescent="0.25">
      <c r="J8525">
        <v>8522</v>
      </c>
      <c r="K8525" s="43">
        <v>0.87028908853384612</v>
      </c>
      <c r="L8525">
        <v>0.73806959372262759</v>
      </c>
      <c r="M8525">
        <v>0.84097230664122335</v>
      </c>
      <c r="N8525" s="44">
        <v>0.12141552575961034</v>
      </c>
      <c r="O8525" s="161"/>
      <c r="P8525" s="162"/>
      <c r="Q8525" s="162"/>
      <c r="R8525" s="163"/>
      <c r="S8525" s="161"/>
      <c r="V8525" s="163"/>
      <c r="W8525" s="164"/>
      <c r="X8525" s="164"/>
    </row>
    <row r="8526" spans="10:24" x14ac:dyDescent="0.25">
      <c r="J8526">
        <v>8523</v>
      </c>
      <c r="K8526" s="43">
        <v>0.65170845701055924</v>
      </c>
      <c r="L8526">
        <v>0.66124670282997133</v>
      </c>
      <c r="M8526">
        <v>0.63734108695156066</v>
      </c>
      <c r="N8526" s="44">
        <v>0.88699613989537052</v>
      </c>
      <c r="O8526" s="161"/>
      <c r="P8526" s="162"/>
      <c r="Q8526" s="162"/>
      <c r="R8526" s="163"/>
      <c r="S8526" s="161"/>
      <c r="V8526" s="163"/>
      <c r="W8526" s="164"/>
      <c r="X8526" s="164"/>
    </row>
    <row r="8527" spans="10:24" x14ac:dyDescent="0.25">
      <c r="J8527">
        <v>8524</v>
      </c>
      <c r="K8527" s="43">
        <v>3.9344768311571188E-2</v>
      </c>
      <c r="L8527">
        <v>0.19265561117710095</v>
      </c>
      <c r="M8527">
        <v>0.8051211374962528</v>
      </c>
      <c r="N8527" s="44">
        <v>0.73488630720811765</v>
      </c>
      <c r="O8527" s="161"/>
      <c r="P8527" s="162"/>
      <c r="Q8527" s="162"/>
      <c r="R8527" s="163"/>
      <c r="S8527" s="161"/>
      <c r="V8527" s="163"/>
      <c r="W8527" s="164"/>
      <c r="X8527" s="164"/>
    </row>
    <row r="8528" spans="10:24" x14ac:dyDescent="0.25">
      <c r="J8528">
        <v>8525</v>
      </c>
      <c r="K8528" s="43">
        <v>0.59987043484340652</v>
      </c>
      <c r="L8528">
        <v>0.62730830008364036</v>
      </c>
      <c r="M8528">
        <v>9.6011324730768233E-2</v>
      </c>
      <c r="N8528" s="44">
        <v>0.29524373913947721</v>
      </c>
      <c r="O8528" s="161"/>
      <c r="P8528" s="162"/>
      <c r="Q8528" s="162"/>
      <c r="R8528" s="163"/>
      <c r="S8528" s="161"/>
      <c r="V8528" s="163"/>
      <c r="W8528" s="164"/>
      <c r="X8528" s="164"/>
    </row>
    <row r="8529" spans="10:24" x14ac:dyDescent="0.25">
      <c r="J8529">
        <v>8526</v>
      </c>
      <c r="K8529" s="43">
        <v>0.29381064361584952</v>
      </c>
      <c r="L8529">
        <v>0.91482951954476588</v>
      </c>
      <c r="M8529">
        <v>0.11983391147852707</v>
      </c>
      <c r="N8529" s="44">
        <v>0.6820705085919575</v>
      </c>
      <c r="O8529" s="161"/>
      <c r="P8529" s="162"/>
      <c r="Q8529" s="162"/>
      <c r="R8529" s="163"/>
      <c r="S8529" s="161"/>
      <c r="V8529" s="163"/>
      <c r="W8529" s="164"/>
      <c r="X8529" s="164"/>
    </row>
    <row r="8530" spans="10:24" x14ac:dyDescent="0.25">
      <c r="J8530">
        <v>8527</v>
      </c>
      <c r="K8530" s="43">
        <v>0.98252353951447524</v>
      </c>
      <c r="L8530">
        <v>0.23259938079125364</v>
      </c>
      <c r="M8530">
        <v>0.17454800945644489</v>
      </c>
      <c r="N8530" s="44">
        <v>0.37514811679177262</v>
      </c>
      <c r="O8530" s="161"/>
      <c r="P8530" s="162"/>
      <c r="Q8530" s="162"/>
      <c r="R8530" s="163"/>
      <c r="S8530" s="161"/>
      <c r="V8530" s="163"/>
      <c r="W8530" s="164"/>
      <c r="X8530" s="164"/>
    </row>
    <row r="8531" spans="10:24" x14ac:dyDescent="0.25">
      <c r="J8531">
        <v>8528</v>
      </c>
      <c r="K8531" s="43">
        <v>0.86524281253192736</v>
      </c>
      <c r="L8531">
        <v>9.5934599927805397E-2</v>
      </c>
      <c r="M8531">
        <v>0.9832502525719311</v>
      </c>
      <c r="N8531" s="44">
        <v>0.64886363751194931</v>
      </c>
      <c r="O8531" s="161"/>
      <c r="P8531" s="162"/>
      <c r="Q8531" s="162"/>
      <c r="R8531" s="163"/>
      <c r="S8531" s="161"/>
      <c r="V8531" s="163"/>
      <c r="W8531" s="164"/>
      <c r="X8531" s="164"/>
    </row>
    <row r="8532" spans="10:24" x14ac:dyDescent="0.25">
      <c r="J8532">
        <v>8529</v>
      </c>
      <c r="K8532" s="43">
        <v>0.46694613516681771</v>
      </c>
      <c r="L8532">
        <v>0.37513172300190278</v>
      </c>
      <c r="M8532">
        <v>0.59575708281582473</v>
      </c>
      <c r="N8532" s="44">
        <v>0.58236755474158364</v>
      </c>
      <c r="O8532" s="161"/>
      <c r="P8532" s="162"/>
      <c r="Q8532" s="162"/>
      <c r="R8532" s="163"/>
      <c r="S8532" s="161"/>
      <c r="V8532" s="163"/>
      <c r="W8532" s="164"/>
      <c r="X8532" s="164"/>
    </row>
    <row r="8533" spans="10:24" x14ac:dyDescent="0.25">
      <c r="J8533">
        <v>8530</v>
      </c>
      <c r="K8533" s="43">
        <v>0.33677159628461895</v>
      </c>
      <c r="L8533">
        <v>0.33460987132088282</v>
      </c>
      <c r="M8533">
        <v>0.11462620537038581</v>
      </c>
      <c r="N8533" s="44">
        <v>0.12025228248433995</v>
      </c>
      <c r="O8533" s="161"/>
      <c r="P8533" s="162"/>
      <c r="Q8533" s="162"/>
      <c r="R8533" s="163"/>
      <c r="S8533" s="161"/>
      <c r="V8533" s="163"/>
      <c r="W8533" s="164"/>
      <c r="X8533" s="164"/>
    </row>
    <row r="8534" spans="10:24" x14ac:dyDescent="0.25">
      <c r="J8534">
        <v>8531</v>
      </c>
      <c r="K8534" s="43">
        <v>0.70704038575387884</v>
      </c>
      <c r="L8534">
        <v>0.38476847227224753</v>
      </c>
      <c r="M8534">
        <v>0.77903077397506115</v>
      </c>
      <c r="N8534" s="44">
        <v>0.66056622392660735</v>
      </c>
      <c r="O8534" s="161"/>
      <c r="P8534" s="162"/>
      <c r="Q8534" s="162"/>
      <c r="R8534" s="163"/>
      <c r="S8534" s="161"/>
      <c r="V8534" s="163"/>
      <c r="W8534" s="164"/>
      <c r="X8534" s="164"/>
    </row>
    <row r="8535" spans="10:24" x14ac:dyDescent="0.25">
      <c r="J8535">
        <v>8532</v>
      </c>
      <c r="K8535" s="43">
        <v>0.60588582050077322</v>
      </c>
      <c r="L8535">
        <v>0.64269767116742915</v>
      </c>
      <c r="M8535">
        <v>0.94009427994598493</v>
      </c>
      <c r="N8535" s="44">
        <v>0.110554778614806</v>
      </c>
      <c r="O8535" s="161"/>
      <c r="P8535" s="162"/>
      <c r="Q8535" s="162"/>
      <c r="R8535" s="163"/>
      <c r="S8535" s="161"/>
      <c r="V8535" s="163"/>
      <c r="W8535" s="164"/>
      <c r="X8535" s="164"/>
    </row>
    <row r="8536" spans="10:24" x14ac:dyDescent="0.25">
      <c r="J8536">
        <v>8533</v>
      </c>
      <c r="K8536" s="43">
        <v>0.3057073268309487</v>
      </c>
      <c r="L8536">
        <v>0.1987895452132542</v>
      </c>
      <c r="M8536">
        <v>9.4845089012885575E-2</v>
      </c>
      <c r="N8536" s="44">
        <v>0.6504978844446998</v>
      </c>
      <c r="O8536" s="161"/>
      <c r="P8536" s="162"/>
      <c r="Q8536" s="162"/>
      <c r="R8536" s="163"/>
      <c r="S8536" s="161"/>
      <c r="V8536" s="163"/>
      <c r="W8536" s="164"/>
      <c r="X8536" s="164"/>
    </row>
    <row r="8537" spans="10:24" x14ac:dyDescent="0.25">
      <c r="J8537">
        <v>8534</v>
      </c>
      <c r="K8537" s="43">
        <v>0.34311864963990657</v>
      </c>
      <c r="L8537">
        <v>6.0117591912778989E-2</v>
      </c>
      <c r="M8537">
        <v>0.20157637782645943</v>
      </c>
      <c r="N8537" s="44">
        <v>0.25872806134071391</v>
      </c>
      <c r="O8537" s="161"/>
      <c r="P8537" s="162"/>
      <c r="Q8537" s="162"/>
      <c r="R8537" s="163"/>
      <c r="S8537" s="161"/>
      <c r="V8537" s="163"/>
      <c r="W8537" s="164"/>
      <c r="X8537" s="164"/>
    </row>
    <row r="8538" spans="10:24" x14ac:dyDescent="0.25">
      <c r="J8538">
        <v>8535</v>
      </c>
      <c r="K8538" s="43">
        <v>0.10385218140062336</v>
      </c>
      <c r="L8538">
        <v>0.83396714890297374</v>
      </c>
      <c r="M8538">
        <v>0.86014898428075126</v>
      </c>
      <c r="N8538" s="44">
        <v>1.8236365650353581E-2</v>
      </c>
      <c r="O8538" s="161"/>
      <c r="P8538" s="162"/>
      <c r="Q8538" s="162"/>
      <c r="R8538" s="163"/>
      <c r="S8538" s="161"/>
      <c r="V8538" s="163"/>
      <c r="W8538" s="164"/>
      <c r="X8538" s="164"/>
    </row>
    <row r="8539" spans="10:24" x14ac:dyDescent="0.25">
      <c r="J8539">
        <v>8536</v>
      </c>
      <c r="K8539" s="43">
        <v>0.4342599685718872</v>
      </c>
      <c r="L8539">
        <v>0.34470018327599172</v>
      </c>
      <c r="M8539">
        <v>0.60304957473015186</v>
      </c>
      <c r="N8539" s="44">
        <v>0.69523484002502312</v>
      </c>
      <c r="O8539" s="161"/>
      <c r="P8539" s="162"/>
      <c r="Q8539" s="162"/>
      <c r="R8539" s="163"/>
      <c r="S8539" s="161"/>
      <c r="V8539" s="163"/>
      <c r="W8539" s="164"/>
      <c r="X8539" s="164"/>
    </row>
    <row r="8540" spans="10:24" x14ac:dyDescent="0.25">
      <c r="J8540">
        <v>8537</v>
      </c>
      <c r="K8540" s="43">
        <v>0.32622709631097035</v>
      </c>
      <c r="L8540">
        <v>0.75736072516908537</v>
      </c>
      <c r="M8540">
        <v>0.59186926345093505</v>
      </c>
      <c r="N8540" s="44">
        <v>0.97501532431279381</v>
      </c>
      <c r="O8540" s="161"/>
      <c r="P8540" s="162"/>
      <c r="Q8540" s="162"/>
      <c r="R8540" s="163"/>
      <c r="S8540" s="161"/>
      <c r="V8540" s="163"/>
      <c r="W8540" s="164"/>
      <c r="X8540" s="164"/>
    </row>
    <row r="8541" spans="10:24" x14ac:dyDescent="0.25">
      <c r="J8541">
        <v>8538</v>
      </c>
      <c r="K8541" s="43">
        <v>0.29815414878379265</v>
      </c>
      <c r="L8541">
        <v>0.58403564402388131</v>
      </c>
      <c r="M8541">
        <v>5.9642096232360164E-2</v>
      </c>
      <c r="N8541" s="44">
        <v>0.3923047540028638</v>
      </c>
      <c r="O8541" s="161"/>
      <c r="P8541" s="162"/>
      <c r="Q8541" s="162"/>
      <c r="R8541" s="163"/>
      <c r="S8541" s="161"/>
      <c r="V8541" s="163"/>
      <c r="W8541" s="164"/>
      <c r="X8541" s="164"/>
    </row>
    <row r="8542" spans="10:24" x14ac:dyDescent="0.25">
      <c r="J8542">
        <v>8539</v>
      </c>
      <c r="K8542" s="43">
        <v>0.4596699727953254</v>
      </c>
      <c r="L8542">
        <v>3.8226752358203941E-2</v>
      </c>
      <c r="M8542">
        <v>0.27227233036793819</v>
      </c>
      <c r="N8542" s="44">
        <v>0.67473615337881709</v>
      </c>
      <c r="O8542" s="161"/>
      <c r="P8542" s="162"/>
      <c r="Q8542" s="162"/>
      <c r="R8542" s="163"/>
      <c r="S8542" s="161"/>
      <c r="V8542" s="163"/>
      <c r="W8542" s="164"/>
      <c r="X8542" s="164"/>
    </row>
    <row r="8543" spans="10:24" x14ac:dyDescent="0.25">
      <c r="J8543">
        <v>8540</v>
      </c>
      <c r="K8543" s="43">
        <v>0.3071891282846394</v>
      </c>
      <c r="L8543">
        <v>1.1717412556994988E-2</v>
      </c>
      <c r="M8543">
        <v>0.96641848624713755</v>
      </c>
      <c r="N8543" s="44">
        <v>0.2234429611186467</v>
      </c>
      <c r="O8543" s="161"/>
      <c r="P8543" s="162"/>
      <c r="Q8543" s="162"/>
      <c r="R8543" s="163"/>
      <c r="S8543" s="161"/>
      <c r="V8543" s="163"/>
      <c r="W8543" s="164"/>
      <c r="X8543" s="164"/>
    </row>
    <row r="8544" spans="10:24" x14ac:dyDescent="0.25">
      <c r="J8544">
        <v>8541</v>
      </c>
      <c r="K8544" s="43">
        <v>0.28153808140004888</v>
      </c>
      <c r="L8544">
        <v>7.8973562524106922E-2</v>
      </c>
      <c r="M8544">
        <v>0.21229189993721342</v>
      </c>
      <c r="N8544" s="44">
        <v>0.13431596025971992</v>
      </c>
      <c r="O8544" s="161"/>
      <c r="P8544" s="162"/>
      <c r="Q8544" s="162"/>
      <c r="R8544" s="163"/>
      <c r="S8544" s="161"/>
      <c r="V8544" s="163"/>
      <c r="W8544" s="164"/>
      <c r="X8544" s="164"/>
    </row>
    <row r="8545" spans="10:24" x14ac:dyDescent="0.25">
      <c r="J8545">
        <v>8542</v>
      </c>
      <c r="K8545" s="43">
        <v>0.88831869142831144</v>
      </c>
      <c r="L8545">
        <v>0.46870888138452849</v>
      </c>
      <c r="M8545">
        <v>0.6878056748611896</v>
      </c>
      <c r="N8545" s="44">
        <v>0.8911970815947986</v>
      </c>
      <c r="O8545" s="161"/>
      <c r="P8545" s="162"/>
      <c r="Q8545" s="162"/>
      <c r="R8545" s="163"/>
      <c r="S8545" s="161"/>
      <c r="V8545" s="163"/>
      <c r="W8545" s="164"/>
      <c r="X8545" s="164"/>
    </row>
    <row r="8546" spans="10:24" x14ac:dyDescent="0.25">
      <c r="J8546">
        <v>8543</v>
      </c>
      <c r="K8546" s="43">
        <v>0.93793614710019524</v>
      </c>
      <c r="L8546">
        <v>1.0738998033296143E-2</v>
      </c>
      <c r="M8546">
        <v>0.51583992700144521</v>
      </c>
      <c r="N8546" s="44">
        <v>0.16374951238417712</v>
      </c>
      <c r="O8546" s="161"/>
      <c r="P8546" s="162"/>
      <c r="Q8546" s="162"/>
      <c r="R8546" s="163"/>
      <c r="S8546" s="161"/>
      <c r="V8546" s="163"/>
      <c r="W8546" s="164"/>
      <c r="X8546" s="164"/>
    </row>
    <row r="8547" spans="10:24" x14ac:dyDescent="0.25">
      <c r="J8547">
        <v>8544</v>
      </c>
      <c r="K8547" s="43">
        <v>6.4575587409791968E-2</v>
      </c>
      <c r="L8547">
        <v>0.13063250870641696</v>
      </c>
      <c r="M8547">
        <v>0.46786766862814588</v>
      </c>
      <c r="N8547" s="44">
        <v>0.76514058684960939</v>
      </c>
      <c r="O8547" s="161"/>
      <c r="P8547" s="162"/>
      <c r="Q8547" s="162"/>
      <c r="R8547" s="163"/>
      <c r="S8547" s="161"/>
      <c r="V8547" s="163"/>
      <c r="W8547" s="164"/>
      <c r="X8547" s="164"/>
    </row>
    <row r="8548" spans="10:24" x14ac:dyDescent="0.25">
      <c r="J8548">
        <v>8545</v>
      </c>
      <c r="K8548" s="43">
        <v>0.90997338778752546</v>
      </c>
      <c r="L8548">
        <v>0.15001085645490042</v>
      </c>
      <c r="M8548">
        <v>0.16095142462368195</v>
      </c>
      <c r="N8548" s="44">
        <v>4.9278459778955064E-2</v>
      </c>
      <c r="O8548" s="161"/>
      <c r="P8548" s="162"/>
      <c r="Q8548" s="162"/>
      <c r="R8548" s="163"/>
      <c r="S8548" s="161"/>
      <c r="V8548" s="163"/>
      <c r="W8548" s="164"/>
      <c r="X8548" s="164"/>
    </row>
    <row r="8549" spans="10:24" x14ac:dyDescent="0.25">
      <c r="J8549">
        <v>8546</v>
      </c>
      <c r="K8549" s="43">
        <v>0.27096970155460975</v>
      </c>
      <c r="L8549">
        <v>0.69455482312948891</v>
      </c>
      <c r="M8549">
        <v>0.64804598222663323</v>
      </c>
      <c r="N8549" s="44">
        <v>0.9781905840207763</v>
      </c>
      <c r="O8549" s="161"/>
      <c r="P8549" s="162"/>
      <c r="Q8549" s="162"/>
      <c r="R8549" s="163"/>
      <c r="S8549" s="161"/>
      <c r="V8549" s="163"/>
      <c r="W8549" s="164"/>
      <c r="X8549" s="164"/>
    </row>
    <row r="8550" spans="10:24" x14ac:dyDescent="0.25">
      <c r="J8550">
        <v>8547</v>
      </c>
      <c r="K8550" s="43">
        <v>0.54082851772037277</v>
      </c>
      <c r="L8550">
        <v>0.6388598283517356</v>
      </c>
      <c r="M8550">
        <v>0.11531334328855469</v>
      </c>
      <c r="N8550" s="44">
        <v>8.5916137557653038E-2</v>
      </c>
      <c r="O8550" s="161"/>
      <c r="P8550" s="162"/>
      <c r="Q8550" s="162"/>
      <c r="R8550" s="163"/>
      <c r="S8550" s="161"/>
      <c r="V8550" s="163"/>
      <c r="W8550" s="164"/>
      <c r="X8550" s="164"/>
    </row>
    <row r="8551" spans="10:24" x14ac:dyDescent="0.25">
      <c r="J8551">
        <v>8548</v>
      </c>
      <c r="K8551" s="43">
        <v>0.40281073544785095</v>
      </c>
      <c r="L8551">
        <v>0.82502519529161289</v>
      </c>
      <c r="M8551">
        <v>0.92313215241016022</v>
      </c>
      <c r="N8551" s="44">
        <v>0.57883273983334504</v>
      </c>
      <c r="O8551" s="161"/>
      <c r="P8551" s="162"/>
      <c r="Q8551" s="162"/>
      <c r="R8551" s="163"/>
      <c r="S8551" s="161"/>
      <c r="V8551" s="163"/>
      <c r="W8551" s="164"/>
      <c r="X8551" s="164"/>
    </row>
    <row r="8552" spans="10:24" x14ac:dyDescent="0.25">
      <c r="J8552">
        <v>8549</v>
      </c>
      <c r="K8552" s="43">
        <v>0.22102306853103071</v>
      </c>
      <c r="L8552">
        <v>0.71788829482306993</v>
      </c>
      <c r="M8552">
        <v>0.27461998381956176</v>
      </c>
      <c r="N8552" s="44">
        <v>8.939561790248518E-2</v>
      </c>
      <c r="O8552" s="161"/>
      <c r="P8552" s="162"/>
      <c r="Q8552" s="162"/>
      <c r="R8552" s="163"/>
      <c r="S8552" s="161"/>
      <c r="V8552" s="163"/>
      <c r="W8552" s="164"/>
      <c r="X8552" s="164"/>
    </row>
    <row r="8553" spans="10:24" x14ac:dyDescent="0.25">
      <c r="J8553">
        <v>8550</v>
      </c>
      <c r="K8553" s="43">
        <v>0.25841605220267472</v>
      </c>
      <c r="L8553">
        <v>7.9020198759842564E-2</v>
      </c>
      <c r="M8553">
        <v>0.62688285213757311</v>
      </c>
      <c r="N8553" s="44">
        <v>0.8867984027326572</v>
      </c>
      <c r="O8553" s="161"/>
      <c r="P8553" s="162"/>
      <c r="Q8553" s="162"/>
      <c r="R8553" s="163"/>
      <c r="S8553" s="161"/>
      <c r="V8553" s="163"/>
      <c r="W8553" s="164"/>
      <c r="X8553" s="164"/>
    </row>
    <row r="8554" spans="10:24" x14ac:dyDescent="0.25">
      <c r="J8554">
        <v>8551</v>
      </c>
      <c r="K8554" s="43">
        <v>0.49187097233923438</v>
      </c>
      <c r="L8554">
        <v>0.54532050166759016</v>
      </c>
      <c r="M8554">
        <v>3.4604978460463731E-2</v>
      </c>
      <c r="N8554" s="44">
        <v>0.35355402090206478</v>
      </c>
      <c r="O8554" s="161"/>
      <c r="P8554" s="162"/>
      <c r="Q8554" s="162"/>
      <c r="R8554" s="163"/>
      <c r="S8554" s="161"/>
      <c r="V8554" s="163"/>
      <c r="W8554" s="164"/>
      <c r="X8554" s="164"/>
    </row>
    <row r="8555" spans="10:24" x14ac:dyDescent="0.25">
      <c r="J8555">
        <v>8552</v>
      </c>
      <c r="K8555" s="43">
        <v>0.21010077220360457</v>
      </c>
      <c r="L8555">
        <v>0.53028595490826347</v>
      </c>
      <c r="M8555">
        <v>0.84705563362355241</v>
      </c>
      <c r="N8555" s="44">
        <v>0.28373120129458762</v>
      </c>
      <c r="O8555" s="161"/>
      <c r="P8555" s="162"/>
      <c r="Q8555" s="162"/>
      <c r="R8555" s="163"/>
      <c r="S8555" s="161"/>
      <c r="V8555" s="163"/>
      <c r="W8555" s="164"/>
      <c r="X8555" s="164"/>
    </row>
    <row r="8556" spans="10:24" x14ac:dyDescent="0.25">
      <c r="J8556">
        <v>8553</v>
      </c>
      <c r="K8556" s="43">
        <v>0.48836863143740783</v>
      </c>
      <c r="L8556">
        <v>0.44025273845767965</v>
      </c>
      <c r="M8556">
        <v>0.97059530748463074</v>
      </c>
      <c r="N8556" s="44">
        <v>0.97579514644743159</v>
      </c>
      <c r="O8556" s="161"/>
      <c r="P8556" s="162"/>
      <c r="Q8556" s="162"/>
      <c r="R8556" s="163"/>
      <c r="S8556" s="161"/>
      <c r="V8556" s="163"/>
      <c r="W8556" s="164"/>
      <c r="X8556" s="164"/>
    </row>
    <row r="8557" spans="10:24" x14ac:dyDescent="0.25">
      <c r="J8557">
        <v>8554</v>
      </c>
      <c r="K8557" s="43">
        <v>0.41743031124292274</v>
      </c>
      <c r="L8557">
        <v>0.72490396950057712</v>
      </c>
      <c r="M8557">
        <v>0.19636931224874432</v>
      </c>
      <c r="N8557" s="44">
        <v>2.2835377382165567E-2</v>
      </c>
      <c r="O8557" s="161"/>
      <c r="P8557" s="162"/>
      <c r="Q8557" s="162"/>
      <c r="R8557" s="163"/>
      <c r="S8557" s="161"/>
      <c r="V8557" s="163"/>
      <c r="W8557" s="164"/>
      <c r="X8557" s="164"/>
    </row>
    <row r="8558" spans="10:24" x14ac:dyDescent="0.25">
      <c r="J8558">
        <v>8555</v>
      </c>
      <c r="K8558" s="43">
        <v>0.71849733426734075</v>
      </c>
      <c r="L8558">
        <v>0.12223760039353693</v>
      </c>
      <c r="M8558">
        <v>0.47641594948700405</v>
      </c>
      <c r="N8558" s="44">
        <v>0.10135456397229159</v>
      </c>
      <c r="O8558" s="161"/>
      <c r="P8558" s="162"/>
      <c r="Q8558" s="162"/>
      <c r="R8558" s="163"/>
      <c r="S8558" s="161"/>
      <c r="V8558" s="163"/>
      <c r="W8558" s="164"/>
      <c r="X8558" s="164"/>
    </row>
    <row r="8559" spans="10:24" x14ac:dyDescent="0.25">
      <c r="J8559">
        <v>8556</v>
      </c>
      <c r="K8559" s="43">
        <v>0.74172309971707151</v>
      </c>
      <c r="L8559">
        <v>0.19125105040257218</v>
      </c>
      <c r="M8559">
        <v>0.36936083605660985</v>
      </c>
      <c r="N8559" s="44">
        <v>0.46949062569211553</v>
      </c>
      <c r="O8559" s="161"/>
      <c r="P8559" s="162"/>
      <c r="Q8559" s="162"/>
      <c r="R8559" s="163"/>
      <c r="S8559" s="161"/>
      <c r="V8559" s="163"/>
      <c r="W8559" s="164"/>
      <c r="X8559" s="164"/>
    </row>
    <row r="8560" spans="10:24" x14ac:dyDescent="0.25">
      <c r="J8560">
        <v>8557</v>
      </c>
      <c r="K8560" s="43">
        <v>0.13895456576457943</v>
      </c>
      <c r="L8560">
        <v>0.60618270930641494</v>
      </c>
      <c r="M8560">
        <v>0.78663041670397293</v>
      </c>
      <c r="N8560" s="44">
        <v>0.62591897175447919</v>
      </c>
      <c r="O8560" s="161"/>
      <c r="P8560" s="162"/>
      <c r="Q8560" s="162"/>
      <c r="R8560" s="163"/>
      <c r="S8560" s="161"/>
      <c r="V8560" s="163"/>
      <c r="W8560" s="164"/>
      <c r="X8560" s="164"/>
    </row>
    <row r="8561" spans="10:24" x14ac:dyDescent="0.25">
      <c r="J8561">
        <v>8558</v>
      </c>
      <c r="K8561" s="43">
        <v>0.57492810421302243</v>
      </c>
      <c r="L8561">
        <v>0.35285466492951267</v>
      </c>
      <c r="M8561">
        <v>6.7318533895697863E-2</v>
      </c>
      <c r="N8561" s="44">
        <v>0.6882923775783385</v>
      </c>
      <c r="O8561" s="161"/>
      <c r="P8561" s="162"/>
      <c r="Q8561" s="162"/>
      <c r="R8561" s="163"/>
      <c r="S8561" s="161"/>
      <c r="V8561" s="163"/>
      <c r="W8561" s="164"/>
      <c r="X8561" s="164"/>
    </row>
    <row r="8562" spans="10:24" x14ac:dyDescent="0.25">
      <c r="J8562">
        <v>8559</v>
      </c>
      <c r="K8562" s="43">
        <v>0.19326042976661817</v>
      </c>
      <c r="L8562">
        <v>0.94127702512073474</v>
      </c>
      <c r="M8562">
        <v>0.17050744893814496</v>
      </c>
      <c r="N8562" s="44">
        <v>0.39593641799621726</v>
      </c>
      <c r="O8562" s="161"/>
      <c r="P8562" s="162"/>
      <c r="Q8562" s="162"/>
      <c r="R8562" s="163"/>
      <c r="S8562" s="161"/>
      <c r="V8562" s="163"/>
      <c r="W8562" s="164"/>
      <c r="X8562" s="164"/>
    </row>
    <row r="8563" spans="10:24" x14ac:dyDescent="0.25">
      <c r="J8563">
        <v>8560</v>
      </c>
      <c r="K8563" s="43">
        <v>0.74964455859921098</v>
      </c>
      <c r="L8563">
        <v>0.54321383389415523</v>
      </c>
      <c r="M8563">
        <v>0.70833583009322243</v>
      </c>
      <c r="N8563" s="44">
        <v>0.71991159360713108</v>
      </c>
      <c r="O8563" s="161"/>
      <c r="P8563" s="162"/>
      <c r="Q8563" s="162"/>
      <c r="R8563" s="163"/>
      <c r="S8563" s="161"/>
      <c r="V8563" s="163"/>
      <c r="W8563" s="164"/>
      <c r="X8563" s="164"/>
    </row>
    <row r="8564" spans="10:24" x14ac:dyDescent="0.25">
      <c r="J8564">
        <v>8561</v>
      </c>
      <c r="K8564" s="43">
        <v>0.2275122172412587</v>
      </c>
      <c r="L8564">
        <v>0.51689279244083786</v>
      </c>
      <c r="M8564">
        <v>0.20088793193985754</v>
      </c>
      <c r="N8564" s="44">
        <v>0.36513821823734605</v>
      </c>
      <c r="O8564" s="161"/>
      <c r="P8564" s="162"/>
      <c r="Q8564" s="162"/>
      <c r="R8564" s="163"/>
      <c r="S8564" s="161"/>
      <c r="V8564" s="163"/>
      <c r="W8564" s="164"/>
      <c r="X8564" s="164"/>
    </row>
    <row r="8565" spans="10:24" x14ac:dyDescent="0.25">
      <c r="J8565">
        <v>8562</v>
      </c>
      <c r="K8565" s="43">
        <v>0.49072427430179411</v>
      </c>
      <c r="L8565">
        <v>0.85051511498196619</v>
      </c>
      <c r="M8565">
        <v>0.35293224064231354</v>
      </c>
      <c r="N8565" s="44">
        <v>0.73762927512297649</v>
      </c>
      <c r="O8565" s="161"/>
      <c r="P8565" s="162"/>
      <c r="Q8565" s="162"/>
      <c r="R8565" s="163"/>
      <c r="S8565" s="161"/>
      <c r="V8565" s="163"/>
      <c r="W8565" s="164"/>
      <c r="X8565" s="164"/>
    </row>
    <row r="8566" spans="10:24" x14ac:dyDescent="0.25">
      <c r="J8566">
        <v>8563</v>
      </c>
      <c r="K8566" s="43">
        <v>0.25557422384636386</v>
      </c>
      <c r="L8566">
        <v>0.78004001639885778</v>
      </c>
      <c r="M8566">
        <v>0.9730616435234426</v>
      </c>
      <c r="N8566" s="44">
        <v>0.8290978774527864</v>
      </c>
      <c r="O8566" s="161"/>
      <c r="P8566" s="162"/>
      <c r="Q8566" s="162"/>
      <c r="R8566" s="163"/>
      <c r="S8566" s="161"/>
      <c r="V8566" s="163"/>
      <c r="W8566" s="164"/>
      <c r="X8566" s="164"/>
    </row>
    <row r="8567" spans="10:24" x14ac:dyDescent="0.25">
      <c r="J8567">
        <v>8564</v>
      </c>
      <c r="K8567" s="43">
        <v>0.60708599728710522</v>
      </c>
      <c r="L8567">
        <v>0.15862185738921286</v>
      </c>
      <c r="M8567">
        <v>0.67614956377112168</v>
      </c>
      <c r="N8567" s="44">
        <v>0.22712516343303424</v>
      </c>
      <c r="O8567" s="161"/>
      <c r="P8567" s="162"/>
      <c r="Q8567" s="162"/>
      <c r="R8567" s="163"/>
      <c r="S8567" s="161"/>
      <c r="V8567" s="163"/>
      <c r="W8567" s="164"/>
      <c r="X8567" s="164"/>
    </row>
    <row r="8568" spans="10:24" x14ac:dyDescent="0.25">
      <c r="J8568">
        <v>8565</v>
      </c>
      <c r="K8568" s="43">
        <v>0.59790093998308624</v>
      </c>
      <c r="L8568">
        <v>8.478633471666408E-2</v>
      </c>
      <c r="M8568">
        <v>0.90320333271747144</v>
      </c>
      <c r="N8568" s="44">
        <v>0.39437417927506735</v>
      </c>
      <c r="O8568" s="161"/>
      <c r="P8568" s="162"/>
      <c r="Q8568" s="162"/>
      <c r="R8568" s="163"/>
      <c r="S8568" s="161"/>
      <c r="V8568" s="163"/>
      <c r="W8568" s="164"/>
      <c r="X8568" s="164"/>
    </row>
    <row r="8569" spans="10:24" x14ac:dyDescent="0.25">
      <c r="J8569">
        <v>8566</v>
      </c>
      <c r="K8569" s="43">
        <v>0.68719011596115098</v>
      </c>
      <c r="L8569">
        <v>9.6977660909324692E-2</v>
      </c>
      <c r="M8569">
        <v>0.3999524592576178</v>
      </c>
      <c r="N8569" s="44">
        <v>0.49687952808661906</v>
      </c>
      <c r="O8569" s="161"/>
      <c r="P8569" s="162"/>
      <c r="Q8569" s="162"/>
      <c r="R8569" s="163"/>
      <c r="S8569" s="161"/>
      <c r="V8569" s="163"/>
      <c r="W8569" s="164"/>
      <c r="X8569" s="164"/>
    </row>
    <row r="8570" spans="10:24" x14ac:dyDescent="0.25">
      <c r="J8570">
        <v>8567</v>
      </c>
      <c r="K8570" s="43">
        <v>0.1822107820829777</v>
      </c>
      <c r="L8570">
        <v>0.10853424118752786</v>
      </c>
      <c r="M8570">
        <v>0.21962103352871187</v>
      </c>
      <c r="N8570" s="44">
        <v>0.13783058295997108</v>
      </c>
      <c r="O8570" s="161"/>
      <c r="P8570" s="162"/>
      <c r="Q8570" s="162"/>
      <c r="R8570" s="163"/>
      <c r="S8570" s="161"/>
      <c r="V8570" s="163"/>
      <c r="W8570" s="164"/>
      <c r="X8570" s="164"/>
    </row>
    <row r="8571" spans="10:24" x14ac:dyDescent="0.25">
      <c r="J8571">
        <v>8568</v>
      </c>
      <c r="K8571" s="43">
        <v>0.31558816617980512</v>
      </c>
      <c r="L8571">
        <v>2.5086000762665095E-2</v>
      </c>
      <c r="M8571">
        <v>0.58219942904433675</v>
      </c>
      <c r="N8571" s="44">
        <v>7.2047587151781611E-2</v>
      </c>
      <c r="O8571" s="161"/>
      <c r="P8571" s="162"/>
      <c r="Q8571" s="162"/>
      <c r="R8571" s="163"/>
      <c r="S8571" s="161"/>
      <c r="V8571" s="163"/>
      <c r="W8571" s="164"/>
      <c r="X8571" s="164"/>
    </row>
    <row r="8572" spans="10:24" x14ac:dyDescent="0.25">
      <c r="J8572">
        <v>8569</v>
      </c>
      <c r="K8572" s="43">
        <v>0.1342693863085388</v>
      </c>
      <c r="L8572">
        <v>0.32700164157464884</v>
      </c>
      <c r="M8572">
        <v>0.30943770628870015</v>
      </c>
      <c r="N8572" s="44">
        <v>5.8786438397302687E-2</v>
      </c>
      <c r="O8572" s="161"/>
      <c r="P8572" s="162"/>
      <c r="Q8572" s="162"/>
      <c r="R8572" s="163"/>
      <c r="S8572" s="161"/>
      <c r="V8572" s="163"/>
      <c r="W8572" s="164"/>
      <c r="X8572" s="164"/>
    </row>
    <row r="8573" spans="10:24" x14ac:dyDescent="0.25">
      <c r="J8573">
        <v>8570</v>
      </c>
      <c r="K8573" s="43">
        <v>0.26805015388241271</v>
      </c>
      <c r="L8573">
        <v>0.39718329632380822</v>
      </c>
      <c r="M8573">
        <v>1.4300399275477549E-3</v>
      </c>
      <c r="N8573" s="44">
        <v>0.4886364699948702</v>
      </c>
      <c r="O8573" s="161"/>
      <c r="P8573" s="162"/>
      <c r="Q8573" s="162"/>
      <c r="R8573" s="163"/>
      <c r="S8573" s="161"/>
      <c r="V8573" s="163"/>
      <c r="W8573" s="164"/>
      <c r="X8573" s="164"/>
    </row>
    <row r="8574" spans="10:24" x14ac:dyDescent="0.25">
      <c r="J8574">
        <v>8571</v>
      </c>
      <c r="K8574" s="43">
        <v>0.55036992890768921</v>
      </c>
      <c r="L8574">
        <v>0.38068518339946045</v>
      </c>
      <c r="M8574">
        <v>0.64253319877690307</v>
      </c>
      <c r="N8574" s="44">
        <v>0.57937498017341127</v>
      </c>
      <c r="O8574" s="161"/>
      <c r="P8574" s="162"/>
      <c r="Q8574" s="162"/>
      <c r="R8574" s="163"/>
      <c r="S8574" s="161"/>
      <c r="V8574" s="163"/>
      <c r="W8574" s="164"/>
      <c r="X8574" s="164"/>
    </row>
    <row r="8575" spans="10:24" x14ac:dyDescent="0.25">
      <c r="J8575">
        <v>8572</v>
      </c>
      <c r="K8575" s="43">
        <v>0.45820371437113361</v>
      </c>
      <c r="L8575">
        <v>0.10589579867768772</v>
      </c>
      <c r="M8575">
        <v>0.98563839863170266</v>
      </c>
      <c r="N8575" s="44">
        <v>0.52673531587091638</v>
      </c>
      <c r="O8575" s="161"/>
      <c r="P8575" s="162"/>
      <c r="Q8575" s="162"/>
      <c r="R8575" s="163"/>
      <c r="S8575" s="161"/>
      <c r="V8575" s="163"/>
      <c r="W8575" s="164"/>
      <c r="X8575" s="164"/>
    </row>
    <row r="8576" spans="10:24" x14ac:dyDescent="0.25">
      <c r="J8576">
        <v>8573</v>
      </c>
      <c r="K8576" s="43">
        <v>0.5243743070110285</v>
      </c>
      <c r="L8576">
        <v>9.0277892233744716E-2</v>
      </c>
      <c r="M8576">
        <v>0.92490170455524912</v>
      </c>
      <c r="N8576" s="44">
        <v>0.68197823391511569</v>
      </c>
      <c r="O8576" s="161"/>
      <c r="P8576" s="162"/>
      <c r="Q8576" s="162"/>
      <c r="R8576" s="163"/>
      <c r="S8576" s="161"/>
      <c r="V8576" s="163"/>
      <c r="W8576" s="164"/>
      <c r="X8576" s="164"/>
    </row>
    <row r="8577" spans="10:24" x14ac:dyDescent="0.25">
      <c r="J8577">
        <v>8574</v>
      </c>
      <c r="K8577" s="43">
        <v>0.1290537625497723</v>
      </c>
      <c r="L8577">
        <v>0.88030442980803081</v>
      </c>
      <c r="M8577">
        <v>0.57873615722734451</v>
      </c>
      <c r="N8577" s="44">
        <v>0.32139439219662758</v>
      </c>
      <c r="O8577" s="161"/>
      <c r="P8577" s="162"/>
      <c r="Q8577" s="162"/>
      <c r="R8577" s="163"/>
      <c r="S8577" s="161"/>
      <c r="V8577" s="163"/>
      <c r="W8577" s="164"/>
      <c r="X8577" s="164"/>
    </row>
    <row r="8578" spans="10:24" x14ac:dyDescent="0.25">
      <c r="J8578">
        <v>8575</v>
      </c>
      <c r="K8578" s="43">
        <v>3.8426452539738309E-2</v>
      </c>
      <c r="L8578">
        <v>3.3580806797085416E-2</v>
      </c>
      <c r="M8578">
        <v>0.36492948161519589</v>
      </c>
      <c r="N8578" s="44">
        <v>0.62541143536455146</v>
      </c>
      <c r="O8578" s="161"/>
      <c r="P8578" s="162"/>
      <c r="Q8578" s="162"/>
      <c r="R8578" s="163"/>
      <c r="S8578" s="161"/>
      <c r="V8578" s="163"/>
      <c r="W8578" s="164"/>
      <c r="X8578" s="164"/>
    </row>
    <row r="8579" spans="10:24" x14ac:dyDescent="0.25">
      <c r="J8579">
        <v>8576</v>
      </c>
      <c r="K8579" s="43">
        <v>0.47203523193204056</v>
      </c>
      <c r="L8579">
        <v>0.64427368920120465</v>
      </c>
      <c r="M8579">
        <v>0.50068940896773828</v>
      </c>
      <c r="N8579" s="44">
        <v>0.73558748770123916</v>
      </c>
      <c r="O8579" s="161"/>
      <c r="P8579" s="162"/>
      <c r="Q8579" s="162"/>
      <c r="R8579" s="163"/>
      <c r="S8579" s="161"/>
      <c r="V8579" s="163"/>
      <c r="W8579" s="164"/>
      <c r="X8579" s="164"/>
    </row>
    <row r="8580" spans="10:24" x14ac:dyDescent="0.25">
      <c r="J8580">
        <v>8577</v>
      </c>
      <c r="K8580" s="43">
        <v>0.5458683154909133</v>
      </c>
      <c r="L8580">
        <v>0.29253956207384557</v>
      </c>
      <c r="M8580">
        <v>0.82069772513364769</v>
      </c>
      <c r="N8580" s="44">
        <v>0.52193856288746954</v>
      </c>
      <c r="O8580" s="161"/>
      <c r="P8580" s="162"/>
      <c r="Q8580" s="162"/>
      <c r="R8580" s="163"/>
      <c r="S8580" s="161"/>
      <c r="V8580" s="163"/>
      <c r="W8580" s="164"/>
      <c r="X8580" s="164"/>
    </row>
    <row r="8581" spans="10:24" x14ac:dyDescent="0.25">
      <c r="J8581">
        <v>8578</v>
      </c>
      <c r="K8581" s="43">
        <v>0.897655901689841</v>
      </c>
      <c r="L8581">
        <v>0.15565757654349954</v>
      </c>
      <c r="M8581">
        <v>0.55963245745623935</v>
      </c>
      <c r="N8581" s="44">
        <v>0.30507220978338911</v>
      </c>
      <c r="O8581" s="161"/>
      <c r="P8581" s="162"/>
      <c r="Q8581" s="162"/>
      <c r="R8581" s="163"/>
      <c r="S8581" s="161"/>
      <c r="V8581" s="163"/>
      <c r="W8581" s="164"/>
      <c r="X8581" s="164"/>
    </row>
    <row r="8582" spans="10:24" x14ac:dyDescent="0.25">
      <c r="J8582">
        <v>8579</v>
      </c>
      <c r="K8582" s="43">
        <v>0.52675133652198813</v>
      </c>
      <c r="L8582">
        <v>0.49313155790073504</v>
      </c>
      <c r="M8582">
        <v>0.45423379612291648</v>
      </c>
      <c r="N8582" s="44">
        <v>0.7000180122153582</v>
      </c>
      <c r="O8582" s="161"/>
      <c r="P8582" s="162"/>
      <c r="Q8582" s="162"/>
      <c r="R8582" s="163"/>
      <c r="S8582" s="161"/>
      <c r="V8582" s="163"/>
      <c r="W8582" s="164"/>
      <c r="X8582" s="164"/>
    </row>
    <row r="8583" spans="10:24" x14ac:dyDescent="0.25">
      <c r="J8583">
        <v>8580</v>
      </c>
      <c r="K8583" s="43">
        <v>0.2380082310869972</v>
      </c>
      <c r="L8583">
        <v>0.97387514017536359</v>
      </c>
      <c r="M8583">
        <v>0.49985473550121029</v>
      </c>
      <c r="N8583" s="44">
        <v>0.83370905439512988</v>
      </c>
      <c r="O8583" s="161"/>
      <c r="P8583" s="162"/>
      <c r="Q8583" s="162"/>
      <c r="R8583" s="163"/>
      <c r="S8583" s="161"/>
      <c r="V8583" s="163"/>
      <c r="W8583" s="164"/>
      <c r="X8583" s="164"/>
    </row>
    <row r="8584" spans="10:24" x14ac:dyDescent="0.25">
      <c r="J8584">
        <v>8581</v>
      </c>
      <c r="K8584" s="43">
        <v>0.54231177065550784</v>
      </c>
      <c r="L8584">
        <v>0.19193039744131257</v>
      </c>
      <c r="M8584">
        <v>0.85648383470830725</v>
      </c>
      <c r="N8584" s="44">
        <v>0.51006755518688607</v>
      </c>
      <c r="O8584" s="161"/>
      <c r="P8584" s="162"/>
      <c r="Q8584" s="162"/>
      <c r="R8584" s="163"/>
      <c r="S8584" s="161"/>
      <c r="V8584" s="163"/>
      <c r="W8584" s="164"/>
      <c r="X8584" s="164"/>
    </row>
    <row r="8585" spans="10:24" x14ac:dyDescent="0.25">
      <c r="J8585">
        <v>8582</v>
      </c>
      <c r="K8585" s="43">
        <v>0.34930190353499924</v>
      </c>
      <c r="L8585">
        <v>0.48874517869684198</v>
      </c>
      <c r="M8585">
        <v>1.2693415140319519E-2</v>
      </c>
      <c r="N8585" s="44">
        <v>0.26699155614917469</v>
      </c>
      <c r="O8585" s="161"/>
      <c r="P8585" s="162"/>
      <c r="Q8585" s="162"/>
      <c r="R8585" s="163"/>
      <c r="S8585" s="161"/>
      <c r="V8585" s="163"/>
      <c r="W8585" s="164"/>
      <c r="X8585" s="164"/>
    </row>
    <row r="8586" spans="10:24" x14ac:dyDescent="0.25">
      <c r="J8586">
        <v>8583</v>
      </c>
      <c r="K8586" s="43">
        <v>0.8330247890218444</v>
      </c>
      <c r="L8586">
        <v>0.8145559860497581</v>
      </c>
      <c r="M8586">
        <v>0.59581466234344005</v>
      </c>
      <c r="N8586" s="44">
        <v>0.68652157586635221</v>
      </c>
      <c r="O8586" s="161"/>
      <c r="P8586" s="162"/>
      <c r="Q8586" s="162"/>
      <c r="R8586" s="163"/>
      <c r="S8586" s="161"/>
      <c r="V8586" s="163"/>
      <c r="W8586" s="164"/>
      <c r="X8586" s="164"/>
    </row>
    <row r="8587" spans="10:24" x14ac:dyDescent="0.25">
      <c r="J8587">
        <v>8584</v>
      </c>
      <c r="K8587" s="43">
        <v>6.6203485282974928E-2</v>
      </c>
      <c r="L8587">
        <v>0.72579465178856051</v>
      </c>
      <c r="M8587">
        <v>0.67598700823637448</v>
      </c>
      <c r="N8587" s="44">
        <v>0.13042020548009425</v>
      </c>
      <c r="O8587" s="161"/>
      <c r="P8587" s="162"/>
      <c r="Q8587" s="162"/>
      <c r="R8587" s="163"/>
      <c r="S8587" s="161"/>
      <c r="V8587" s="163"/>
      <c r="W8587" s="164"/>
      <c r="X8587" s="164"/>
    </row>
    <row r="8588" spans="10:24" x14ac:dyDescent="0.25">
      <c r="J8588">
        <v>8585</v>
      </c>
      <c r="K8588" s="43">
        <v>0.5742727396320646</v>
      </c>
      <c r="L8588">
        <v>0.97598558194270502</v>
      </c>
      <c r="M8588">
        <v>0.31203962086883996</v>
      </c>
      <c r="N8588" s="44">
        <v>0.71081661563479259</v>
      </c>
      <c r="O8588" s="161"/>
      <c r="P8588" s="162"/>
      <c r="Q8588" s="162"/>
      <c r="R8588" s="163"/>
      <c r="S8588" s="161"/>
      <c r="V8588" s="163"/>
      <c r="W8588" s="164"/>
      <c r="X8588" s="164"/>
    </row>
    <row r="8589" spans="10:24" x14ac:dyDescent="0.25">
      <c r="J8589">
        <v>8586</v>
      </c>
      <c r="K8589" s="43">
        <v>0.80962915646771139</v>
      </c>
      <c r="L8589">
        <v>0.76484550636778093</v>
      </c>
      <c r="M8589">
        <v>0.74218049483758097</v>
      </c>
      <c r="N8589" s="44">
        <v>0.53093249384085983</v>
      </c>
      <c r="O8589" s="161"/>
      <c r="P8589" s="162"/>
      <c r="Q8589" s="162"/>
      <c r="R8589" s="163"/>
      <c r="S8589" s="161"/>
      <c r="V8589" s="163"/>
      <c r="W8589" s="164"/>
      <c r="X8589" s="164"/>
    </row>
    <row r="8590" spans="10:24" x14ac:dyDescent="0.25">
      <c r="J8590">
        <v>8587</v>
      </c>
      <c r="K8590" s="43">
        <v>0.90707805301097599</v>
      </c>
      <c r="L8590">
        <v>0.61957694157012777</v>
      </c>
      <c r="M8590">
        <v>0.78622997762748414</v>
      </c>
      <c r="N8590" s="44">
        <v>0.79877006622508939</v>
      </c>
      <c r="O8590" s="161"/>
      <c r="P8590" s="162"/>
      <c r="Q8590" s="162"/>
      <c r="R8590" s="163"/>
      <c r="S8590" s="161"/>
      <c r="V8590" s="163"/>
      <c r="W8590" s="164"/>
      <c r="X8590" s="164"/>
    </row>
    <row r="8591" spans="10:24" x14ac:dyDescent="0.25">
      <c r="J8591">
        <v>8588</v>
      </c>
      <c r="K8591" s="43">
        <v>7.8665199822692267E-2</v>
      </c>
      <c r="L8591">
        <v>3.4975267372014618E-2</v>
      </c>
      <c r="M8591">
        <v>0.15898643413406688</v>
      </c>
      <c r="N8591" s="44">
        <v>0.63041529138762853</v>
      </c>
      <c r="O8591" s="161"/>
      <c r="P8591" s="162"/>
      <c r="Q8591" s="162"/>
      <c r="R8591" s="163"/>
      <c r="S8591" s="161"/>
      <c r="V8591" s="163"/>
      <c r="W8591" s="164"/>
      <c r="X8591" s="164"/>
    </row>
    <row r="8592" spans="10:24" x14ac:dyDescent="0.25">
      <c r="J8592">
        <v>8589</v>
      </c>
      <c r="K8592" s="43">
        <v>0.9224105638627027</v>
      </c>
      <c r="L8592">
        <v>0.33732838527602871</v>
      </c>
      <c r="M8592">
        <v>0.68762594291919255</v>
      </c>
      <c r="N8592" s="44">
        <v>0.14753290165475097</v>
      </c>
      <c r="O8592" s="161"/>
      <c r="P8592" s="162"/>
      <c r="Q8592" s="162"/>
      <c r="R8592" s="163"/>
      <c r="S8592" s="161"/>
      <c r="V8592" s="163"/>
      <c r="W8592" s="164"/>
      <c r="X8592" s="164"/>
    </row>
    <row r="8593" spans="10:24" x14ac:dyDescent="0.25">
      <c r="J8593">
        <v>8590</v>
      </c>
      <c r="K8593" s="43">
        <v>0.86950346167966497</v>
      </c>
      <c r="L8593">
        <v>0.91404436818125234</v>
      </c>
      <c r="M8593">
        <v>0.10723232860235221</v>
      </c>
      <c r="N8593" s="44">
        <v>9.4763807835429481E-2</v>
      </c>
      <c r="O8593" s="161"/>
      <c r="P8593" s="162"/>
      <c r="Q8593" s="162"/>
      <c r="R8593" s="163"/>
      <c r="S8593" s="161"/>
      <c r="V8593" s="163"/>
      <c r="W8593" s="164"/>
      <c r="X8593" s="164"/>
    </row>
    <row r="8594" spans="10:24" x14ac:dyDescent="0.25">
      <c r="J8594">
        <v>8591</v>
      </c>
      <c r="K8594" s="43">
        <v>0.58181755082527131</v>
      </c>
      <c r="L8594">
        <v>0.80522326478735806</v>
      </c>
      <c r="M8594">
        <v>0.56938694369669307</v>
      </c>
      <c r="N8594" s="44">
        <v>0.5330909516878598</v>
      </c>
      <c r="O8594" s="161"/>
      <c r="P8594" s="162"/>
      <c r="Q8594" s="162"/>
      <c r="R8594" s="163"/>
      <c r="S8594" s="161"/>
      <c r="V8594" s="163"/>
      <c r="W8594" s="164"/>
      <c r="X8594" s="164"/>
    </row>
    <row r="8595" spans="10:24" x14ac:dyDescent="0.25">
      <c r="J8595">
        <v>8592</v>
      </c>
      <c r="K8595" s="43">
        <v>0.45382170368912866</v>
      </c>
      <c r="L8595">
        <v>0.98673284345627965</v>
      </c>
      <c r="M8595">
        <v>0.46562625855291118</v>
      </c>
      <c r="N8595" s="44">
        <v>0.44384165076174709</v>
      </c>
      <c r="O8595" s="161"/>
      <c r="P8595" s="162"/>
      <c r="Q8595" s="162"/>
      <c r="R8595" s="163"/>
      <c r="S8595" s="161"/>
      <c r="V8595" s="163"/>
      <c r="W8595" s="164"/>
      <c r="X8595" s="164"/>
    </row>
    <row r="8596" spans="10:24" x14ac:dyDescent="0.25">
      <c r="J8596">
        <v>8593</v>
      </c>
      <c r="K8596" s="43">
        <v>0.55211883274249585</v>
      </c>
      <c r="L8596">
        <v>0.66911104043118808</v>
      </c>
      <c r="M8596">
        <v>0.48707040061673079</v>
      </c>
      <c r="N8596" s="44">
        <v>0.9024455819022621</v>
      </c>
      <c r="O8596" s="161"/>
      <c r="P8596" s="162"/>
      <c r="Q8596" s="162"/>
      <c r="R8596" s="163"/>
      <c r="S8596" s="161"/>
      <c r="V8596" s="163"/>
      <c r="W8596" s="164"/>
      <c r="X8596" s="164"/>
    </row>
    <row r="8597" spans="10:24" x14ac:dyDescent="0.25">
      <c r="J8597">
        <v>8594</v>
      </c>
      <c r="K8597" s="43">
        <v>0.14038958327479123</v>
      </c>
      <c r="L8597">
        <v>0.65314426483603283</v>
      </c>
      <c r="M8597">
        <v>0.50369785547842916</v>
      </c>
      <c r="N8597" s="44">
        <v>0.47070716664983769</v>
      </c>
      <c r="O8597" s="161"/>
      <c r="P8597" s="162"/>
      <c r="Q8597" s="162"/>
      <c r="R8597" s="163"/>
      <c r="S8597" s="161"/>
      <c r="V8597" s="163"/>
      <c r="W8597" s="164"/>
      <c r="X8597" s="164"/>
    </row>
    <row r="8598" spans="10:24" x14ac:dyDescent="0.25">
      <c r="J8598">
        <v>8595</v>
      </c>
      <c r="K8598" s="43">
        <v>0.12278660961182564</v>
      </c>
      <c r="L8598">
        <v>0.12278444182142256</v>
      </c>
      <c r="M8598">
        <v>0.26886069188925621</v>
      </c>
      <c r="N8598" s="44">
        <v>0.57495695545299019</v>
      </c>
      <c r="O8598" s="161"/>
      <c r="P8598" s="162"/>
      <c r="Q8598" s="162"/>
      <c r="R8598" s="163"/>
      <c r="S8598" s="161"/>
      <c r="V8598" s="163"/>
      <c r="W8598" s="164"/>
      <c r="X8598" s="164"/>
    </row>
    <row r="8599" spans="10:24" x14ac:dyDescent="0.25">
      <c r="J8599">
        <v>8596</v>
      </c>
      <c r="K8599" s="43">
        <v>0.88053941669749491</v>
      </c>
      <c r="L8599">
        <v>0.31929596409378525</v>
      </c>
      <c r="M8599">
        <v>0.49227265594585545</v>
      </c>
      <c r="N8599" s="44">
        <v>0.18844892904802613</v>
      </c>
      <c r="O8599" s="161"/>
      <c r="P8599" s="162"/>
      <c r="Q8599" s="162"/>
      <c r="R8599" s="163"/>
      <c r="S8599" s="161"/>
      <c r="V8599" s="163"/>
      <c r="W8599" s="164"/>
      <c r="X8599" s="164"/>
    </row>
    <row r="8600" spans="10:24" x14ac:dyDescent="0.25">
      <c r="J8600">
        <v>8597</v>
      </c>
      <c r="K8600" s="43">
        <v>0.77846957771819703</v>
      </c>
      <c r="L8600">
        <v>3.2590862403186205E-2</v>
      </c>
      <c r="M8600">
        <v>0.48360491116262094</v>
      </c>
      <c r="N8600" s="44">
        <v>0.61669820716651802</v>
      </c>
      <c r="O8600" s="161"/>
      <c r="P8600" s="162"/>
      <c r="Q8600" s="162"/>
      <c r="R8600" s="163"/>
      <c r="S8600" s="161"/>
      <c r="V8600" s="163"/>
      <c r="W8600" s="164"/>
      <c r="X8600" s="164"/>
    </row>
    <row r="8601" spans="10:24" x14ac:dyDescent="0.25">
      <c r="J8601">
        <v>8598</v>
      </c>
      <c r="K8601" s="43">
        <v>0.51516676008771101</v>
      </c>
      <c r="L8601">
        <v>0.9456383060304544</v>
      </c>
      <c r="M8601">
        <v>0.13418014618399554</v>
      </c>
      <c r="N8601" s="44">
        <v>0.89284344264052462</v>
      </c>
      <c r="O8601" s="161"/>
      <c r="P8601" s="162"/>
      <c r="Q8601" s="162"/>
      <c r="R8601" s="163"/>
      <c r="S8601" s="161"/>
      <c r="V8601" s="163"/>
      <c r="W8601" s="164"/>
      <c r="X8601" s="164"/>
    </row>
    <row r="8602" spans="10:24" x14ac:dyDescent="0.25">
      <c r="J8602">
        <v>8599</v>
      </c>
      <c r="K8602" s="43">
        <v>0.67313523546169129</v>
      </c>
      <c r="L8602">
        <v>0.12750186262535679</v>
      </c>
      <c r="M8602">
        <v>0.79406935608559082</v>
      </c>
      <c r="N8602" s="44">
        <v>0.33745604472859725</v>
      </c>
      <c r="O8602" s="161"/>
      <c r="P8602" s="162"/>
      <c r="Q8602" s="162"/>
      <c r="R8602" s="163"/>
      <c r="S8602" s="161"/>
      <c r="V8602" s="163"/>
      <c r="W8602" s="164"/>
      <c r="X8602" s="164"/>
    </row>
    <row r="8603" spans="10:24" x14ac:dyDescent="0.25">
      <c r="J8603">
        <v>8600</v>
      </c>
      <c r="K8603" s="43">
        <v>0.22053620096593218</v>
      </c>
      <c r="L8603">
        <v>6.7491536495963289E-2</v>
      </c>
      <c r="M8603">
        <v>0.94034250015928256</v>
      </c>
      <c r="N8603" s="44">
        <v>0.19783884448957456</v>
      </c>
      <c r="O8603" s="161"/>
      <c r="P8603" s="162"/>
      <c r="Q8603" s="162"/>
      <c r="R8603" s="163"/>
      <c r="S8603" s="161"/>
      <c r="V8603" s="163"/>
      <c r="W8603" s="164"/>
      <c r="X8603" s="164"/>
    </row>
    <row r="8604" spans="10:24" x14ac:dyDescent="0.25">
      <c r="J8604">
        <v>8601</v>
      </c>
      <c r="K8604" s="43">
        <v>0.63428071150751764</v>
      </c>
      <c r="L8604">
        <v>0.95173232189271262</v>
      </c>
      <c r="M8604">
        <v>0.70401889431198339</v>
      </c>
      <c r="N8604" s="44">
        <v>6.4040858453364491E-2</v>
      </c>
      <c r="O8604" s="161"/>
      <c r="P8604" s="162"/>
      <c r="Q8604" s="162"/>
      <c r="R8604" s="163"/>
      <c r="S8604" s="161"/>
      <c r="V8604" s="163"/>
      <c r="W8604" s="164"/>
      <c r="X8604" s="164"/>
    </row>
    <row r="8605" spans="10:24" x14ac:dyDescent="0.25">
      <c r="J8605">
        <v>8602</v>
      </c>
      <c r="K8605" s="43">
        <v>0.87953282574028735</v>
      </c>
      <c r="L8605">
        <v>0.17766573468561964</v>
      </c>
      <c r="M8605">
        <v>0.58190084898901606</v>
      </c>
      <c r="N8605" s="44">
        <v>0.52446979205413036</v>
      </c>
      <c r="O8605" s="161"/>
      <c r="P8605" s="162"/>
      <c r="Q8605" s="162"/>
      <c r="R8605" s="163"/>
      <c r="S8605" s="161"/>
      <c r="V8605" s="163"/>
      <c r="W8605" s="164"/>
      <c r="X8605" s="164"/>
    </row>
    <row r="8606" spans="10:24" x14ac:dyDescent="0.25">
      <c r="J8606">
        <v>8603</v>
      </c>
      <c r="K8606" s="43">
        <v>0.14899997938408394</v>
      </c>
      <c r="L8606">
        <v>5.5415428687943802E-2</v>
      </c>
      <c r="M8606">
        <v>3.1180506311584311E-2</v>
      </c>
      <c r="N8606" s="44">
        <v>0.50832854785320769</v>
      </c>
      <c r="O8606" s="161"/>
      <c r="P8606" s="162"/>
      <c r="Q8606" s="162"/>
      <c r="R8606" s="163"/>
      <c r="S8606" s="161"/>
      <c r="V8606" s="163"/>
      <c r="W8606" s="164"/>
      <c r="X8606" s="164"/>
    </row>
    <row r="8607" spans="10:24" x14ac:dyDescent="0.25">
      <c r="J8607">
        <v>8604</v>
      </c>
      <c r="K8607" s="43">
        <v>0.81041706089478216</v>
      </c>
      <c r="L8607">
        <v>0.29768351981537322</v>
      </c>
      <c r="M8607">
        <v>0.30006646765419343</v>
      </c>
      <c r="N8607" s="44">
        <v>1.3731984193114166E-2</v>
      </c>
      <c r="O8607" s="161"/>
      <c r="P8607" s="162"/>
      <c r="Q8607" s="162"/>
      <c r="R8607" s="163"/>
      <c r="S8607" s="161"/>
      <c r="V8607" s="163"/>
      <c r="W8607" s="164"/>
      <c r="X8607" s="164"/>
    </row>
    <row r="8608" spans="10:24" x14ac:dyDescent="0.25">
      <c r="J8608">
        <v>8605</v>
      </c>
      <c r="K8608" s="43">
        <v>0.8004069776985997</v>
      </c>
      <c r="L8608">
        <v>0.54427282954024148</v>
      </c>
      <c r="M8608">
        <v>0.12345115558060249</v>
      </c>
      <c r="N8608" s="44">
        <v>6.019271011040872E-2</v>
      </c>
      <c r="O8608" s="161"/>
      <c r="P8608" s="162"/>
      <c r="Q8608" s="162"/>
      <c r="R8608" s="163"/>
      <c r="S8608" s="161"/>
      <c r="V8608" s="163"/>
      <c r="W8608" s="164"/>
      <c r="X8608" s="164"/>
    </row>
    <row r="8609" spans="10:24" x14ac:dyDescent="0.25">
      <c r="J8609">
        <v>8606</v>
      </c>
      <c r="K8609" s="43">
        <v>0.18427433700995288</v>
      </c>
      <c r="L8609">
        <v>0.57193968668933659</v>
      </c>
      <c r="M8609">
        <v>0.79397405985926828</v>
      </c>
      <c r="N8609" s="44">
        <v>0.60894632839446916</v>
      </c>
      <c r="O8609" s="161"/>
      <c r="P8609" s="162"/>
      <c r="Q8609" s="162"/>
      <c r="R8609" s="163"/>
      <c r="S8609" s="161"/>
      <c r="V8609" s="163"/>
      <c r="W8609" s="164"/>
      <c r="X8609" s="164"/>
    </row>
    <row r="8610" spans="10:24" x14ac:dyDescent="0.25">
      <c r="J8610">
        <v>8607</v>
      </c>
      <c r="K8610" s="43">
        <v>0.17177445304148509</v>
      </c>
      <c r="L8610">
        <v>0.73462060367850845</v>
      </c>
      <c r="M8610">
        <v>0.76728315066910557</v>
      </c>
      <c r="N8610" s="44">
        <v>0.56665576845053622</v>
      </c>
      <c r="O8610" s="161"/>
      <c r="P8610" s="162"/>
      <c r="Q8610" s="162"/>
      <c r="R8610" s="163"/>
      <c r="S8610" s="161"/>
      <c r="V8610" s="163"/>
      <c r="W8610" s="164"/>
      <c r="X8610" s="164"/>
    </row>
    <row r="8611" spans="10:24" x14ac:dyDescent="0.25">
      <c r="J8611">
        <v>8608</v>
      </c>
      <c r="K8611" s="43">
        <v>0.56328733004665843</v>
      </c>
      <c r="L8611">
        <v>0.56615647205157205</v>
      </c>
      <c r="M8611">
        <v>0.32129483833501504</v>
      </c>
      <c r="N8611" s="44">
        <v>0.315236058979393</v>
      </c>
      <c r="O8611" s="161"/>
      <c r="P8611" s="162"/>
      <c r="Q8611" s="162"/>
      <c r="R8611" s="163"/>
      <c r="S8611" s="161"/>
      <c r="V8611" s="163"/>
      <c r="W8611" s="164"/>
      <c r="X8611" s="164"/>
    </row>
    <row r="8612" spans="10:24" x14ac:dyDescent="0.25">
      <c r="J8612">
        <v>8609</v>
      </c>
      <c r="K8612" s="43">
        <v>0.33666094234694954</v>
      </c>
      <c r="L8612">
        <v>0.64346733508938403</v>
      </c>
      <c r="M8612">
        <v>6.2206708354584861E-2</v>
      </c>
      <c r="N8612" s="44">
        <v>0.11390804618295136</v>
      </c>
      <c r="O8612" s="161"/>
      <c r="P8612" s="162"/>
      <c r="Q8612" s="162"/>
      <c r="R8612" s="163"/>
      <c r="S8612" s="161"/>
      <c r="V8612" s="163"/>
      <c r="W8612" s="164"/>
      <c r="X8612" s="164"/>
    </row>
    <row r="8613" spans="10:24" x14ac:dyDescent="0.25">
      <c r="J8613">
        <v>8610</v>
      </c>
      <c r="K8613" s="43">
        <v>0.32607951389300038</v>
      </c>
      <c r="L8613">
        <v>0.61195555827955805</v>
      </c>
      <c r="M8613">
        <v>0.893952339815554</v>
      </c>
      <c r="N8613" s="44">
        <v>0.95117986405365074</v>
      </c>
      <c r="O8613" s="161"/>
      <c r="P8613" s="162"/>
      <c r="Q8613" s="162"/>
      <c r="R8613" s="163"/>
      <c r="S8613" s="161"/>
      <c r="V8613" s="163"/>
      <c r="W8613" s="164"/>
      <c r="X8613" s="164"/>
    </row>
    <row r="8614" spans="10:24" x14ac:dyDescent="0.25">
      <c r="J8614">
        <v>8611</v>
      </c>
      <c r="K8614" s="43">
        <v>0.11558261697215189</v>
      </c>
      <c r="L8614">
        <v>0.35483384209205282</v>
      </c>
      <c r="M8614">
        <v>0.13311249274338244</v>
      </c>
      <c r="N8614" s="44">
        <v>0.74463761171848031</v>
      </c>
      <c r="O8614" s="161"/>
      <c r="P8614" s="162"/>
      <c r="Q8614" s="162"/>
      <c r="R8614" s="163"/>
      <c r="S8614" s="161"/>
      <c r="V8614" s="163"/>
      <c r="W8614" s="164"/>
      <c r="X8614" s="164"/>
    </row>
    <row r="8615" spans="10:24" x14ac:dyDescent="0.25">
      <c r="J8615">
        <v>8612</v>
      </c>
      <c r="K8615" s="43">
        <v>0.14810248958277528</v>
      </c>
      <c r="L8615">
        <v>0.84165970976566562</v>
      </c>
      <c r="M8615">
        <v>0.8737608174767324</v>
      </c>
      <c r="N8615" s="44">
        <v>9.389821202486337E-2</v>
      </c>
      <c r="O8615" s="161"/>
      <c r="P8615" s="162"/>
      <c r="Q8615" s="162"/>
      <c r="R8615" s="163"/>
      <c r="S8615" s="161"/>
      <c r="V8615" s="163"/>
      <c r="W8615" s="164"/>
      <c r="X8615" s="164"/>
    </row>
    <row r="8616" spans="10:24" x14ac:dyDescent="0.25">
      <c r="J8616">
        <v>8613</v>
      </c>
      <c r="K8616" s="43">
        <v>0.77458592562949369</v>
      </c>
      <c r="L8616">
        <v>0.22363847352474553</v>
      </c>
      <c r="M8616">
        <v>0.44728069197580589</v>
      </c>
      <c r="N8616" s="44">
        <v>0.49406019057279982</v>
      </c>
      <c r="O8616" s="161"/>
      <c r="P8616" s="162"/>
      <c r="Q8616" s="162"/>
      <c r="R8616" s="163"/>
      <c r="S8616" s="161"/>
      <c r="V8616" s="163"/>
      <c r="W8616" s="164"/>
      <c r="X8616" s="164"/>
    </row>
    <row r="8617" spans="10:24" x14ac:dyDescent="0.25">
      <c r="J8617">
        <v>8614</v>
      </c>
      <c r="K8617" s="43">
        <v>0.48702074198907708</v>
      </c>
      <c r="L8617">
        <v>0.47843948864943364</v>
      </c>
      <c r="M8617">
        <v>0.39738087463299743</v>
      </c>
      <c r="N8617" s="44">
        <v>0.551280142798387</v>
      </c>
      <c r="O8617" s="161"/>
      <c r="P8617" s="162"/>
      <c r="Q8617" s="162"/>
      <c r="R8617" s="163"/>
      <c r="S8617" s="161"/>
      <c r="V8617" s="163"/>
      <c r="W8617" s="164"/>
      <c r="X8617" s="164"/>
    </row>
    <row r="8618" spans="10:24" x14ac:dyDescent="0.25">
      <c r="J8618">
        <v>8615</v>
      </c>
      <c r="K8618" s="43">
        <v>0.99745707058299371</v>
      </c>
      <c r="L8618">
        <v>0.1530671842382002</v>
      </c>
      <c r="M8618">
        <v>0.29730628637562062</v>
      </c>
      <c r="N8618" s="44">
        <v>0.3542225222147275</v>
      </c>
      <c r="O8618" s="161"/>
      <c r="P8618" s="162"/>
      <c r="Q8618" s="162"/>
      <c r="R8618" s="163"/>
      <c r="S8618" s="161"/>
      <c r="V8618" s="163"/>
      <c r="W8618" s="164"/>
      <c r="X8618" s="164"/>
    </row>
    <row r="8619" spans="10:24" x14ac:dyDescent="0.25">
      <c r="J8619">
        <v>8616</v>
      </c>
      <c r="K8619" s="43">
        <v>0.23538453853900521</v>
      </c>
      <c r="L8619">
        <v>0.68074216655774811</v>
      </c>
      <c r="M8619">
        <v>0.87266101543400565</v>
      </c>
      <c r="N8619" s="44">
        <v>0.5997212683433053</v>
      </c>
      <c r="O8619" s="161"/>
      <c r="P8619" s="162"/>
      <c r="Q8619" s="162"/>
      <c r="R8619" s="163"/>
      <c r="S8619" s="161"/>
      <c r="V8619" s="163"/>
      <c r="W8619" s="164"/>
      <c r="X8619" s="164"/>
    </row>
    <row r="8620" spans="10:24" x14ac:dyDescent="0.25">
      <c r="J8620">
        <v>8617</v>
      </c>
      <c r="K8620" s="43">
        <v>0.22101392606345982</v>
      </c>
      <c r="L8620">
        <v>0.34083817307987951</v>
      </c>
      <c r="M8620">
        <v>0.62780362136831225</v>
      </c>
      <c r="N8620" s="44">
        <v>0.52385381730332503</v>
      </c>
      <c r="O8620" s="161"/>
      <c r="P8620" s="162"/>
      <c r="Q8620" s="162"/>
      <c r="R8620" s="163"/>
      <c r="S8620" s="161"/>
      <c r="V8620" s="163"/>
      <c r="W8620" s="164"/>
      <c r="X8620" s="164"/>
    </row>
    <row r="8621" spans="10:24" x14ac:dyDescent="0.25">
      <c r="J8621">
        <v>8618</v>
      </c>
      <c r="K8621" s="43">
        <v>0.20656382869739864</v>
      </c>
      <c r="L8621">
        <v>0.17800782215933963</v>
      </c>
      <c r="M8621">
        <v>0.723094204345063</v>
      </c>
      <c r="N8621" s="44">
        <v>0.13907117963038285</v>
      </c>
      <c r="O8621" s="161"/>
      <c r="P8621" s="162"/>
      <c r="Q8621" s="162"/>
      <c r="R8621" s="163"/>
      <c r="S8621" s="161"/>
      <c r="V8621" s="163"/>
      <c r="W8621" s="164"/>
      <c r="X8621" s="164"/>
    </row>
    <row r="8622" spans="10:24" x14ac:dyDescent="0.25">
      <c r="J8622">
        <v>8619</v>
      </c>
      <c r="K8622" s="43">
        <v>0.21136299586440987</v>
      </c>
      <c r="L8622">
        <v>0.89672789998594771</v>
      </c>
      <c r="M8622">
        <v>0.57219059787936277</v>
      </c>
      <c r="N8622" s="44">
        <v>0.60205789100067497</v>
      </c>
      <c r="O8622" s="161"/>
      <c r="P8622" s="162"/>
      <c r="Q8622" s="162"/>
      <c r="R8622" s="163"/>
      <c r="S8622" s="161"/>
      <c r="V8622" s="163"/>
      <c r="W8622" s="164"/>
      <c r="X8622" s="164"/>
    </row>
    <row r="8623" spans="10:24" x14ac:dyDescent="0.25">
      <c r="J8623">
        <v>8620</v>
      </c>
      <c r="K8623" s="43">
        <v>0.5825973603511474</v>
      </c>
      <c r="L8623">
        <v>0.15303598894244685</v>
      </c>
      <c r="M8623">
        <v>0.54430836444241393</v>
      </c>
      <c r="N8623" s="44">
        <v>0.80478532574206185</v>
      </c>
      <c r="O8623" s="161"/>
      <c r="P8623" s="162"/>
      <c r="Q8623" s="162"/>
      <c r="R8623" s="163"/>
      <c r="S8623" s="161"/>
      <c r="V8623" s="163"/>
      <c r="W8623" s="164"/>
      <c r="X8623" s="164"/>
    </row>
    <row r="8624" spans="10:24" x14ac:dyDescent="0.25">
      <c r="J8624">
        <v>8621</v>
      </c>
      <c r="K8624" s="43">
        <v>0.46380844281186095</v>
      </c>
      <c r="L8624">
        <v>0.23142608947376997</v>
      </c>
      <c r="M8624">
        <v>0.62555819907802246</v>
      </c>
      <c r="N8624" s="44">
        <v>0.76839264607212532</v>
      </c>
      <c r="O8624" s="161"/>
      <c r="P8624" s="162"/>
      <c r="Q8624" s="162"/>
      <c r="R8624" s="163"/>
      <c r="S8624" s="161"/>
      <c r="V8624" s="163"/>
      <c r="W8624" s="164"/>
      <c r="X8624" s="164"/>
    </row>
    <row r="8625" spans="10:24" x14ac:dyDescent="0.25">
      <c r="J8625">
        <v>8622</v>
      </c>
      <c r="K8625" s="43">
        <v>0.52795283734979981</v>
      </c>
      <c r="L8625">
        <v>0.53973359095145779</v>
      </c>
      <c r="M8625">
        <v>0.46327335647145407</v>
      </c>
      <c r="N8625" s="44">
        <v>0.73471045796885592</v>
      </c>
      <c r="O8625" s="161"/>
      <c r="P8625" s="162"/>
      <c r="Q8625" s="162"/>
      <c r="R8625" s="163"/>
      <c r="S8625" s="161"/>
      <c r="V8625" s="163"/>
      <c r="W8625" s="164"/>
      <c r="X8625" s="164"/>
    </row>
    <row r="8626" spans="10:24" x14ac:dyDescent="0.25">
      <c r="J8626">
        <v>8623</v>
      </c>
      <c r="K8626" s="43">
        <v>0.54763806856139663</v>
      </c>
      <c r="L8626">
        <v>4.6610335377420653E-2</v>
      </c>
      <c r="M8626">
        <v>0.41377544775368025</v>
      </c>
      <c r="N8626" s="44">
        <v>0.31390180369932741</v>
      </c>
      <c r="O8626" s="161"/>
      <c r="P8626" s="162"/>
      <c r="Q8626" s="162"/>
      <c r="R8626" s="163"/>
      <c r="S8626" s="161"/>
      <c r="V8626" s="163"/>
      <c r="W8626" s="164"/>
      <c r="X8626" s="164"/>
    </row>
    <row r="8627" spans="10:24" x14ac:dyDescent="0.25">
      <c r="J8627">
        <v>8624</v>
      </c>
      <c r="K8627" s="43">
        <v>0.54678018563775344</v>
      </c>
      <c r="L8627">
        <v>0.93249879588869056</v>
      </c>
      <c r="M8627">
        <v>0.17099296376535089</v>
      </c>
      <c r="N8627" s="44">
        <v>0.8128217206209597</v>
      </c>
      <c r="O8627" s="161"/>
      <c r="P8627" s="162"/>
      <c r="Q8627" s="162"/>
      <c r="R8627" s="163"/>
      <c r="S8627" s="161"/>
      <c r="V8627" s="163"/>
      <c r="W8627" s="164"/>
      <c r="X8627" s="164"/>
    </row>
    <row r="8628" spans="10:24" x14ac:dyDescent="0.25">
      <c r="J8628">
        <v>8625</v>
      </c>
      <c r="K8628" s="43">
        <v>0.89684433008890929</v>
      </c>
      <c r="L8628">
        <v>0.42042169183449885</v>
      </c>
      <c r="M8628">
        <v>0.91458784557834638</v>
      </c>
      <c r="N8628" s="44">
        <v>0.81533393777778473</v>
      </c>
      <c r="O8628" s="161"/>
      <c r="P8628" s="162"/>
      <c r="Q8628" s="162"/>
      <c r="R8628" s="163"/>
      <c r="S8628" s="161"/>
      <c r="V8628" s="163"/>
      <c r="W8628" s="164"/>
      <c r="X8628" s="164"/>
    </row>
    <row r="8629" spans="10:24" x14ac:dyDescent="0.25">
      <c r="J8629">
        <v>8626</v>
      </c>
      <c r="K8629" s="43">
        <v>0.42427255333019787</v>
      </c>
      <c r="L8629">
        <v>0.41781562395409422</v>
      </c>
      <c r="M8629">
        <v>6.6295115905825375E-2</v>
      </c>
      <c r="N8629" s="44">
        <v>0.12296946518530005</v>
      </c>
      <c r="O8629" s="161"/>
      <c r="P8629" s="162"/>
      <c r="Q8629" s="162"/>
      <c r="R8629" s="163"/>
      <c r="S8629" s="161"/>
      <c r="V8629" s="163"/>
      <c r="W8629" s="164"/>
      <c r="X8629" s="164"/>
    </row>
    <row r="8630" spans="10:24" x14ac:dyDescent="0.25">
      <c r="J8630">
        <v>8627</v>
      </c>
      <c r="K8630" s="43">
        <v>0.3389924857367107</v>
      </c>
      <c r="L8630">
        <v>0.85333895626670841</v>
      </c>
      <c r="M8630">
        <v>0.55957675075805113</v>
      </c>
      <c r="N8630" s="44">
        <v>0.28741165191426354</v>
      </c>
      <c r="O8630" s="161"/>
      <c r="P8630" s="162"/>
      <c r="Q8630" s="162"/>
      <c r="R8630" s="163"/>
      <c r="S8630" s="161"/>
      <c r="V8630" s="163"/>
      <c r="W8630" s="164"/>
      <c r="X8630" s="164"/>
    </row>
    <row r="8631" spans="10:24" x14ac:dyDescent="0.25">
      <c r="J8631">
        <v>8628</v>
      </c>
      <c r="K8631" s="43">
        <v>6.9603441467415816E-2</v>
      </c>
      <c r="L8631">
        <v>5.77983779037613E-2</v>
      </c>
      <c r="M8631">
        <v>0.94947525017365364</v>
      </c>
      <c r="N8631" s="44">
        <v>0.91835059519106499</v>
      </c>
      <c r="O8631" s="161"/>
      <c r="P8631" s="162"/>
      <c r="Q8631" s="162"/>
      <c r="R8631" s="163"/>
      <c r="S8631" s="161"/>
      <c r="V8631" s="163"/>
      <c r="W8631" s="164"/>
      <c r="X8631" s="164"/>
    </row>
    <row r="8632" spans="10:24" x14ac:dyDescent="0.25">
      <c r="J8632">
        <v>8629</v>
      </c>
      <c r="K8632" s="43">
        <v>8.1474248921897807E-2</v>
      </c>
      <c r="L8632">
        <v>0.54677093202377491</v>
      </c>
      <c r="M8632">
        <v>0.38094002242935021</v>
      </c>
      <c r="N8632" s="44">
        <v>0.59733291723485571</v>
      </c>
      <c r="O8632" s="161"/>
      <c r="P8632" s="162"/>
      <c r="Q8632" s="162"/>
      <c r="R8632" s="163"/>
      <c r="S8632" s="161"/>
      <c r="V8632" s="163"/>
      <c r="W8632" s="164"/>
      <c r="X8632" s="164"/>
    </row>
    <row r="8633" spans="10:24" x14ac:dyDescent="0.25">
      <c r="J8633">
        <v>8630</v>
      </c>
      <c r="K8633" s="43">
        <v>0.35536284816398345</v>
      </c>
      <c r="L8633">
        <v>0.23848082603207355</v>
      </c>
      <c r="M8633">
        <v>3.5926064666909729E-2</v>
      </c>
      <c r="N8633" s="44">
        <v>0.45035438024489427</v>
      </c>
      <c r="O8633" s="161"/>
      <c r="P8633" s="162"/>
      <c r="Q8633" s="162"/>
      <c r="R8633" s="163"/>
      <c r="S8633" s="161"/>
      <c r="V8633" s="163"/>
      <c r="W8633" s="164"/>
      <c r="X8633" s="164"/>
    </row>
    <row r="8634" spans="10:24" x14ac:dyDescent="0.25">
      <c r="J8634">
        <v>8631</v>
      </c>
      <c r="K8634" s="43">
        <v>0.5324494665652455</v>
      </c>
      <c r="L8634">
        <v>0.70954354943995213</v>
      </c>
      <c r="M8634">
        <v>0.70267845275619978</v>
      </c>
      <c r="N8634" s="44">
        <v>0.60829581737760396</v>
      </c>
      <c r="O8634" s="161"/>
      <c r="P8634" s="162"/>
      <c r="Q8634" s="162"/>
      <c r="R8634" s="163"/>
      <c r="S8634" s="161"/>
      <c r="V8634" s="163"/>
      <c r="W8634" s="164"/>
      <c r="X8634" s="164"/>
    </row>
    <row r="8635" spans="10:24" x14ac:dyDescent="0.25">
      <c r="J8635">
        <v>8632</v>
      </c>
      <c r="K8635" s="43">
        <v>0.29087774337732464</v>
      </c>
      <c r="L8635">
        <v>0.35231537876967445</v>
      </c>
      <c r="M8635">
        <v>0.46268097516982387</v>
      </c>
      <c r="N8635" s="44">
        <v>0.92836715208426712</v>
      </c>
      <c r="O8635" s="161"/>
      <c r="P8635" s="162"/>
      <c r="Q8635" s="162"/>
      <c r="R8635" s="163"/>
      <c r="S8635" s="161"/>
      <c r="V8635" s="163"/>
      <c r="W8635" s="164"/>
      <c r="X8635" s="164"/>
    </row>
    <row r="8636" spans="10:24" x14ac:dyDescent="0.25">
      <c r="J8636">
        <v>8633</v>
      </c>
      <c r="K8636" s="43">
        <v>0.68562322362881567</v>
      </c>
      <c r="L8636">
        <v>0.46441563917667061</v>
      </c>
      <c r="M8636">
        <v>0.57426568049106919</v>
      </c>
      <c r="N8636" s="44">
        <v>0.35017798893691177</v>
      </c>
      <c r="O8636" s="161"/>
      <c r="P8636" s="162"/>
      <c r="Q8636" s="162"/>
      <c r="R8636" s="163"/>
      <c r="S8636" s="161"/>
      <c r="V8636" s="163"/>
      <c r="W8636" s="164"/>
      <c r="X8636" s="164"/>
    </row>
    <row r="8637" spans="10:24" x14ac:dyDescent="0.25">
      <c r="J8637">
        <v>8634</v>
      </c>
      <c r="K8637" s="43">
        <v>0.83164764558311155</v>
      </c>
      <c r="L8637">
        <v>4.0528486986442402E-2</v>
      </c>
      <c r="M8637">
        <v>0.86722082640497955</v>
      </c>
      <c r="N8637" s="44">
        <v>0.51588594049021375</v>
      </c>
      <c r="O8637" s="161"/>
      <c r="P8637" s="162"/>
      <c r="Q8637" s="162"/>
      <c r="R8637" s="163"/>
      <c r="S8637" s="161"/>
      <c r="V8637" s="163"/>
      <c r="W8637" s="164"/>
      <c r="X8637" s="164"/>
    </row>
    <row r="8638" spans="10:24" x14ac:dyDescent="0.25">
      <c r="J8638">
        <v>8635</v>
      </c>
      <c r="K8638" s="43">
        <v>0.28233156576409069</v>
      </c>
      <c r="L8638">
        <v>0.36608043870415474</v>
      </c>
      <c r="M8638">
        <v>2.8909341457072135E-2</v>
      </c>
      <c r="N8638" s="44">
        <v>0.98383512772222992</v>
      </c>
      <c r="O8638" s="161"/>
      <c r="P8638" s="162"/>
      <c r="Q8638" s="162"/>
      <c r="R8638" s="163"/>
      <c r="S8638" s="161"/>
      <c r="V8638" s="163"/>
      <c r="W8638" s="164"/>
      <c r="X8638" s="164"/>
    </row>
    <row r="8639" spans="10:24" x14ac:dyDescent="0.25">
      <c r="J8639">
        <v>8636</v>
      </c>
      <c r="K8639" s="43">
        <v>0.54698770871210156</v>
      </c>
      <c r="L8639">
        <v>0.60613476802320998</v>
      </c>
      <c r="M8639">
        <v>0.81904994186564917</v>
      </c>
      <c r="N8639" s="44">
        <v>0.83939262593413277</v>
      </c>
      <c r="O8639" s="161"/>
      <c r="P8639" s="162"/>
      <c r="Q8639" s="162"/>
      <c r="R8639" s="163"/>
      <c r="S8639" s="161"/>
      <c r="V8639" s="163"/>
      <c r="W8639" s="164"/>
      <c r="X8639" s="164"/>
    </row>
    <row r="8640" spans="10:24" x14ac:dyDescent="0.25">
      <c r="J8640">
        <v>8637</v>
      </c>
      <c r="K8640" s="43">
        <v>0.12859555825887647</v>
      </c>
      <c r="L8640">
        <v>0.37045493641561722</v>
      </c>
      <c r="M8640">
        <v>0.7512640194378587</v>
      </c>
      <c r="N8640" s="44">
        <v>0.55792724557856066</v>
      </c>
      <c r="O8640" s="161"/>
      <c r="P8640" s="162"/>
      <c r="Q8640" s="162"/>
      <c r="R8640" s="163"/>
      <c r="S8640" s="161"/>
      <c r="V8640" s="163"/>
      <c r="W8640" s="164"/>
      <c r="X8640" s="164"/>
    </row>
    <row r="8641" spans="10:24" x14ac:dyDescent="0.25">
      <c r="J8641">
        <v>8638</v>
      </c>
      <c r="K8641" s="43">
        <v>8.3379053695860184E-2</v>
      </c>
      <c r="L8641">
        <v>0.84434109301863169</v>
      </c>
      <c r="M8641">
        <v>0.53706481480553681</v>
      </c>
      <c r="N8641" s="44">
        <v>0.60339518843590989</v>
      </c>
      <c r="O8641" s="161"/>
      <c r="P8641" s="162"/>
      <c r="Q8641" s="162"/>
      <c r="R8641" s="163"/>
      <c r="S8641" s="161"/>
      <c r="V8641" s="163"/>
      <c r="W8641" s="164"/>
      <c r="X8641" s="164"/>
    </row>
    <row r="8642" spans="10:24" x14ac:dyDescent="0.25">
      <c r="J8642">
        <v>8639</v>
      </c>
      <c r="K8642" s="43">
        <v>0.51685511186661892</v>
      </c>
      <c r="L8642">
        <v>0.53457507220134848</v>
      </c>
      <c r="M8642">
        <v>0.3408053487088023</v>
      </c>
      <c r="N8642" s="44">
        <v>4.4677763724894959E-2</v>
      </c>
      <c r="O8642" s="161"/>
      <c r="P8642" s="162"/>
      <c r="Q8642" s="162"/>
      <c r="R8642" s="163"/>
      <c r="S8642" s="161"/>
      <c r="V8642" s="163"/>
      <c r="W8642" s="164"/>
      <c r="X8642" s="164"/>
    </row>
    <row r="8643" spans="10:24" x14ac:dyDescent="0.25">
      <c r="J8643">
        <v>8640</v>
      </c>
      <c r="K8643" s="43">
        <v>0.11604273249163244</v>
      </c>
      <c r="L8643">
        <v>0.78540963566331989</v>
      </c>
      <c r="M8643">
        <v>0.2232426793594473</v>
      </c>
      <c r="N8643" s="44">
        <v>0.48156782267196618</v>
      </c>
      <c r="O8643" s="161"/>
      <c r="P8643" s="162"/>
      <c r="Q8643" s="162"/>
      <c r="R8643" s="163"/>
      <c r="S8643" s="161"/>
      <c r="V8643" s="163"/>
      <c r="W8643" s="164"/>
      <c r="X8643" s="164"/>
    </row>
    <row r="8644" spans="10:24" x14ac:dyDescent="0.25">
      <c r="J8644">
        <v>8641</v>
      </c>
      <c r="K8644" s="43">
        <v>0.29145962903572675</v>
      </c>
      <c r="L8644">
        <v>0.83355746056686164</v>
      </c>
      <c r="M8644">
        <v>6.6881466182269533E-2</v>
      </c>
      <c r="N8644" s="44">
        <v>0.96153736302971282</v>
      </c>
      <c r="O8644" s="161"/>
      <c r="P8644" s="162"/>
      <c r="Q8644" s="162"/>
      <c r="R8644" s="163"/>
      <c r="S8644" s="161"/>
      <c r="V8644" s="163"/>
      <c r="W8644" s="164"/>
      <c r="X8644" s="164"/>
    </row>
    <row r="8645" spans="10:24" x14ac:dyDescent="0.25">
      <c r="J8645">
        <v>8642</v>
      </c>
      <c r="K8645" s="43">
        <v>0.53398816537693028</v>
      </c>
      <c r="L8645">
        <v>9.1839749404843851E-2</v>
      </c>
      <c r="M8645">
        <v>0.77329353892069141</v>
      </c>
      <c r="N8645" s="44">
        <v>0.20034143812596783</v>
      </c>
      <c r="O8645" s="161"/>
      <c r="P8645" s="162"/>
      <c r="Q8645" s="162"/>
      <c r="R8645" s="163"/>
      <c r="S8645" s="161"/>
      <c r="V8645" s="163"/>
      <c r="W8645" s="164"/>
      <c r="X8645" s="164"/>
    </row>
    <row r="8646" spans="10:24" x14ac:dyDescent="0.25">
      <c r="J8646">
        <v>8643</v>
      </c>
      <c r="K8646" s="43">
        <v>9.1534364532451895E-2</v>
      </c>
      <c r="L8646">
        <v>0.99978356291670967</v>
      </c>
      <c r="M8646">
        <v>0.29095012878252013</v>
      </c>
      <c r="N8646" s="44">
        <v>0.66525888295829871</v>
      </c>
      <c r="O8646" s="161"/>
      <c r="P8646" s="162"/>
      <c r="Q8646" s="162"/>
      <c r="R8646" s="163"/>
      <c r="S8646" s="161"/>
      <c r="V8646" s="163"/>
      <c r="W8646" s="164"/>
      <c r="X8646" s="164"/>
    </row>
    <row r="8647" spans="10:24" x14ac:dyDescent="0.25">
      <c r="J8647">
        <v>8644</v>
      </c>
      <c r="K8647" s="43">
        <v>0.27986311194111491</v>
      </c>
      <c r="L8647">
        <v>0.39935717670066151</v>
      </c>
      <c r="M8647">
        <v>0.21400275598129759</v>
      </c>
      <c r="N8647" s="44">
        <v>0.5818145448838824</v>
      </c>
      <c r="O8647" s="161"/>
      <c r="P8647" s="162"/>
      <c r="Q8647" s="162"/>
      <c r="R8647" s="163"/>
      <c r="S8647" s="161"/>
      <c r="V8647" s="163"/>
      <c r="W8647" s="164"/>
      <c r="X8647" s="164"/>
    </row>
    <row r="8648" spans="10:24" x14ac:dyDescent="0.25">
      <c r="J8648">
        <v>8645</v>
      </c>
      <c r="K8648" s="43">
        <v>6.033145301617826E-2</v>
      </c>
      <c r="L8648">
        <v>0.80664907797648133</v>
      </c>
      <c r="M8648">
        <v>0.40223600186112674</v>
      </c>
      <c r="N8648" s="44">
        <v>0.77379284124092473</v>
      </c>
      <c r="O8648" s="161"/>
      <c r="P8648" s="162"/>
      <c r="Q8648" s="162"/>
      <c r="R8648" s="163"/>
      <c r="S8648" s="161"/>
      <c r="V8648" s="163"/>
      <c r="W8648" s="164"/>
      <c r="X8648" s="164"/>
    </row>
    <row r="8649" spans="10:24" x14ac:dyDescent="0.25">
      <c r="J8649">
        <v>8646</v>
      </c>
      <c r="K8649" s="43">
        <v>0.48281497567957921</v>
      </c>
      <c r="L8649">
        <v>0.51100597967157457</v>
      </c>
      <c r="M8649">
        <v>0.46923169845439727</v>
      </c>
      <c r="N8649" s="44">
        <v>0.82625315709674241</v>
      </c>
      <c r="O8649" s="161"/>
      <c r="P8649" s="162"/>
      <c r="Q8649" s="162"/>
      <c r="R8649" s="163"/>
      <c r="S8649" s="161"/>
      <c r="V8649" s="163"/>
      <c r="W8649" s="164"/>
      <c r="X8649" s="164"/>
    </row>
    <row r="8650" spans="10:24" x14ac:dyDescent="0.25">
      <c r="J8650">
        <v>8647</v>
      </c>
      <c r="K8650" s="43">
        <v>0.37292019726421888</v>
      </c>
      <c r="L8650">
        <v>0.40079621336500038</v>
      </c>
      <c r="M8650">
        <v>0.73241895090905873</v>
      </c>
      <c r="N8650" s="44">
        <v>0.50062874333970631</v>
      </c>
      <c r="O8650" s="161"/>
      <c r="P8650" s="162"/>
      <c r="Q8650" s="162"/>
      <c r="R8650" s="163"/>
      <c r="S8650" s="161"/>
      <c r="V8650" s="163"/>
      <c r="W8650" s="164"/>
      <c r="X8650" s="164"/>
    </row>
    <row r="8651" spans="10:24" x14ac:dyDescent="0.25">
      <c r="J8651">
        <v>8648</v>
      </c>
      <c r="K8651" s="43">
        <v>0.27697247167426098</v>
      </c>
      <c r="L8651">
        <v>0.59562060021179242</v>
      </c>
      <c r="M8651">
        <v>0.39175976317150518</v>
      </c>
      <c r="N8651" s="44">
        <v>0.94103247928833833</v>
      </c>
      <c r="O8651" s="161"/>
      <c r="P8651" s="162"/>
      <c r="Q8651" s="162"/>
      <c r="R8651" s="163"/>
      <c r="S8651" s="161"/>
      <c r="V8651" s="163"/>
      <c r="W8651" s="164"/>
      <c r="X8651" s="164"/>
    </row>
    <row r="8652" spans="10:24" x14ac:dyDescent="0.25">
      <c r="J8652">
        <v>8649</v>
      </c>
      <c r="K8652" s="43">
        <v>0.72549147446223949</v>
      </c>
      <c r="L8652">
        <v>0.43729103914681799</v>
      </c>
      <c r="M8652">
        <v>0.8564963796950894</v>
      </c>
      <c r="N8652" s="44">
        <v>0.19523419129543673</v>
      </c>
      <c r="O8652" s="161"/>
      <c r="P8652" s="162"/>
      <c r="Q8652" s="162"/>
      <c r="R8652" s="163"/>
      <c r="S8652" s="161"/>
      <c r="V8652" s="163"/>
      <c r="W8652" s="164"/>
      <c r="X8652" s="164"/>
    </row>
    <row r="8653" spans="10:24" x14ac:dyDescent="0.25">
      <c r="J8653">
        <v>8650</v>
      </c>
      <c r="K8653" s="43">
        <v>0.44341374625576802</v>
      </c>
      <c r="L8653">
        <v>0.39080735104271513</v>
      </c>
      <c r="M8653">
        <v>0.51081650008817991</v>
      </c>
      <c r="N8653" s="44">
        <v>0.92044977176047127</v>
      </c>
      <c r="O8653" s="161"/>
      <c r="P8653" s="162"/>
      <c r="Q8653" s="162"/>
      <c r="R8653" s="163"/>
      <c r="S8653" s="161"/>
      <c r="V8653" s="163"/>
      <c r="W8653" s="164"/>
      <c r="X8653" s="164"/>
    </row>
    <row r="8654" spans="10:24" x14ac:dyDescent="0.25">
      <c r="J8654">
        <v>8651</v>
      </c>
      <c r="K8654" s="43">
        <v>0.64388956608480263</v>
      </c>
      <c r="L8654">
        <v>0.68578214964423367</v>
      </c>
      <c r="M8654">
        <v>0.60201602272313093</v>
      </c>
      <c r="N8654" s="44">
        <v>0.77934736900010115</v>
      </c>
      <c r="O8654" s="161"/>
      <c r="P8654" s="162"/>
      <c r="Q8654" s="162"/>
      <c r="R8654" s="163"/>
      <c r="S8654" s="161"/>
      <c r="V8654" s="163"/>
      <c r="W8654" s="164"/>
      <c r="X8654" s="164"/>
    </row>
    <row r="8655" spans="10:24" x14ac:dyDescent="0.25">
      <c r="J8655">
        <v>8652</v>
      </c>
      <c r="K8655" s="43">
        <v>0.17998386051793491</v>
      </c>
      <c r="L8655">
        <v>0.77131207089201026</v>
      </c>
      <c r="M8655">
        <v>0.97323440961053309</v>
      </c>
      <c r="N8655" s="44">
        <v>0.45750545179232527</v>
      </c>
      <c r="O8655" s="161"/>
      <c r="P8655" s="162"/>
      <c r="Q8655" s="162"/>
      <c r="R8655" s="163"/>
      <c r="S8655" s="161"/>
      <c r="V8655" s="163"/>
      <c r="W8655" s="164"/>
      <c r="X8655" s="164"/>
    </row>
    <row r="8656" spans="10:24" x14ac:dyDescent="0.25">
      <c r="J8656">
        <v>8653</v>
      </c>
      <c r="K8656" s="43">
        <v>0.19983855439244524</v>
      </c>
      <c r="L8656">
        <v>0.32990317858310714</v>
      </c>
      <c r="M8656">
        <v>0.4805047022330502</v>
      </c>
      <c r="N8656" s="44">
        <v>0.14443744150922311</v>
      </c>
      <c r="O8656" s="161"/>
      <c r="P8656" s="162"/>
      <c r="Q8656" s="162"/>
      <c r="R8656" s="163"/>
      <c r="S8656" s="161"/>
      <c r="V8656" s="163"/>
      <c r="W8656" s="164"/>
      <c r="X8656" s="164"/>
    </row>
    <row r="8657" spans="10:24" x14ac:dyDescent="0.25">
      <c r="J8657">
        <v>8654</v>
      </c>
      <c r="K8657" s="43">
        <v>0.18688210558167884</v>
      </c>
      <c r="L8657">
        <v>0.94590625803581141</v>
      </c>
      <c r="M8657">
        <v>0.56104261123136123</v>
      </c>
      <c r="N8657" s="44">
        <v>0.11521965558842251</v>
      </c>
      <c r="O8657" s="161"/>
      <c r="P8657" s="162"/>
      <c r="Q8657" s="162"/>
      <c r="R8657" s="163"/>
      <c r="S8657" s="161"/>
      <c r="V8657" s="163"/>
      <c r="W8657" s="164"/>
      <c r="X8657" s="164"/>
    </row>
    <row r="8658" spans="10:24" x14ac:dyDescent="0.25">
      <c r="J8658">
        <v>8655</v>
      </c>
      <c r="K8658" s="43">
        <v>0.9337150184630898</v>
      </c>
      <c r="L8658">
        <v>0.34738454881946723</v>
      </c>
      <c r="M8658">
        <v>0.44745470786040364</v>
      </c>
      <c r="N8658" s="44">
        <v>0.54412010105345343</v>
      </c>
      <c r="O8658" s="161"/>
      <c r="P8658" s="162"/>
      <c r="Q8658" s="162"/>
      <c r="R8658" s="163"/>
      <c r="S8658" s="161"/>
      <c r="V8658" s="163"/>
      <c r="W8658" s="164"/>
      <c r="X8658" s="164"/>
    </row>
    <row r="8659" spans="10:24" x14ac:dyDescent="0.25">
      <c r="J8659">
        <v>8656</v>
      </c>
      <c r="K8659" s="43">
        <v>0.38511339891684326</v>
      </c>
      <c r="L8659">
        <v>0.92555971338794385</v>
      </c>
      <c r="M8659">
        <v>0.69794935796324153</v>
      </c>
      <c r="N8659" s="44">
        <v>0.34550820548514793</v>
      </c>
      <c r="O8659" s="161"/>
      <c r="P8659" s="162"/>
      <c r="Q8659" s="162"/>
      <c r="R8659" s="163"/>
      <c r="S8659" s="161"/>
      <c r="V8659" s="163"/>
      <c r="W8659" s="164"/>
      <c r="X8659" s="164"/>
    </row>
    <row r="8660" spans="10:24" x14ac:dyDescent="0.25">
      <c r="J8660">
        <v>8657</v>
      </c>
      <c r="K8660" s="43">
        <v>0.92378705180533727</v>
      </c>
      <c r="L8660">
        <v>0.81961710237681129</v>
      </c>
      <c r="M8660">
        <v>0.93657331137987587</v>
      </c>
      <c r="N8660" s="44">
        <v>0.73927838048876193</v>
      </c>
      <c r="O8660" s="161"/>
      <c r="P8660" s="162"/>
      <c r="Q8660" s="162"/>
      <c r="R8660" s="163"/>
      <c r="S8660" s="161"/>
      <c r="V8660" s="163"/>
      <c r="W8660" s="164"/>
      <c r="X8660" s="164"/>
    </row>
    <row r="8661" spans="10:24" x14ac:dyDescent="0.25">
      <c r="J8661">
        <v>8658</v>
      </c>
      <c r="K8661" s="43">
        <v>0.63683858749033662</v>
      </c>
      <c r="L8661">
        <v>0.11025684650725287</v>
      </c>
      <c r="M8661">
        <v>8.6992841425613587E-2</v>
      </c>
      <c r="N8661" s="44">
        <v>0.55069257558332774</v>
      </c>
      <c r="O8661" s="161"/>
      <c r="P8661" s="162"/>
      <c r="Q8661" s="162"/>
      <c r="R8661" s="163"/>
      <c r="S8661" s="161"/>
      <c r="V8661" s="163"/>
      <c r="W8661" s="164"/>
      <c r="X8661" s="164"/>
    </row>
    <row r="8662" spans="10:24" x14ac:dyDescent="0.25">
      <c r="J8662">
        <v>8659</v>
      </c>
      <c r="K8662" s="43">
        <v>0.48012406927605433</v>
      </c>
      <c r="L8662">
        <v>0.97386683635909743</v>
      </c>
      <c r="M8662">
        <v>0.7651657721572509</v>
      </c>
      <c r="N8662" s="44">
        <v>0.40143300303249652</v>
      </c>
      <c r="O8662" s="161"/>
      <c r="P8662" s="162"/>
      <c r="Q8662" s="162"/>
      <c r="R8662" s="163"/>
      <c r="S8662" s="161"/>
      <c r="V8662" s="163"/>
      <c r="W8662" s="164"/>
      <c r="X8662" s="164"/>
    </row>
    <row r="8663" spans="10:24" x14ac:dyDescent="0.25">
      <c r="J8663">
        <v>8660</v>
      </c>
      <c r="K8663" s="43">
        <v>0.92662758842618076</v>
      </c>
      <c r="L8663">
        <v>0.59599294405085135</v>
      </c>
      <c r="M8663">
        <v>5.9680125158278585E-2</v>
      </c>
      <c r="N8663" s="44">
        <v>0.24840765507815477</v>
      </c>
      <c r="O8663" s="161"/>
      <c r="P8663" s="162"/>
      <c r="Q8663" s="162"/>
      <c r="R8663" s="163"/>
      <c r="S8663" s="161"/>
      <c r="V8663" s="163"/>
      <c r="W8663" s="164"/>
      <c r="X8663" s="164"/>
    </row>
    <row r="8664" spans="10:24" x14ac:dyDescent="0.25">
      <c r="J8664">
        <v>8661</v>
      </c>
      <c r="K8664" s="43">
        <v>0.36555802245684088</v>
      </c>
      <c r="L8664">
        <v>8.8343904415282726E-2</v>
      </c>
      <c r="M8664">
        <v>0.36986473620024918</v>
      </c>
      <c r="N8664" s="44">
        <v>0.99858394141432605</v>
      </c>
      <c r="O8664" s="161"/>
      <c r="P8664" s="162"/>
      <c r="Q8664" s="162"/>
      <c r="R8664" s="163"/>
      <c r="S8664" s="161"/>
      <c r="V8664" s="163"/>
      <c r="W8664" s="164"/>
      <c r="X8664" s="164"/>
    </row>
    <row r="8665" spans="10:24" x14ac:dyDescent="0.25">
      <c r="J8665">
        <v>8662</v>
      </c>
      <c r="K8665" s="43">
        <v>0.39896947935002336</v>
      </c>
      <c r="L8665">
        <v>0.18078613213024164</v>
      </c>
      <c r="M8665">
        <v>0.75768625361347197</v>
      </c>
      <c r="N8665" s="44">
        <v>0.72676422386166251</v>
      </c>
      <c r="O8665" s="161"/>
      <c r="P8665" s="162"/>
      <c r="Q8665" s="162"/>
      <c r="R8665" s="163"/>
      <c r="S8665" s="161"/>
      <c r="V8665" s="163"/>
      <c r="W8665" s="164"/>
      <c r="X8665" s="164"/>
    </row>
    <row r="8666" spans="10:24" x14ac:dyDescent="0.25">
      <c r="J8666">
        <v>8663</v>
      </c>
      <c r="K8666" s="43">
        <v>8.5672768919179743E-2</v>
      </c>
      <c r="L8666">
        <v>0.85688019949459127</v>
      </c>
      <c r="M8666">
        <v>0.99800541583296642</v>
      </c>
      <c r="N8666" s="44">
        <v>0.15932524014457583</v>
      </c>
      <c r="O8666" s="161"/>
      <c r="P8666" s="162"/>
      <c r="Q8666" s="162"/>
      <c r="R8666" s="163"/>
      <c r="S8666" s="161"/>
      <c r="V8666" s="163"/>
      <c r="W8666" s="164"/>
      <c r="X8666" s="164"/>
    </row>
    <row r="8667" spans="10:24" x14ac:dyDescent="0.25">
      <c r="J8667">
        <v>8664</v>
      </c>
      <c r="K8667" s="43">
        <v>0.23520520835795711</v>
      </c>
      <c r="L8667">
        <v>8.6312871047607764E-2</v>
      </c>
      <c r="M8667">
        <v>0.61497990490846144</v>
      </c>
      <c r="N8667" s="44">
        <v>0.91007734742736368</v>
      </c>
      <c r="O8667" s="161"/>
      <c r="P8667" s="162"/>
      <c r="Q8667" s="162"/>
      <c r="R8667" s="163"/>
      <c r="S8667" s="161"/>
      <c r="V8667" s="163"/>
      <c r="W8667" s="164"/>
      <c r="X8667" s="164"/>
    </row>
    <row r="8668" spans="10:24" x14ac:dyDescent="0.25">
      <c r="J8668">
        <v>8665</v>
      </c>
      <c r="K8668" s="43">
        <v>0.82013259816788453</v>
      </c>
      <c r="L8668">
        <v>0.67636957898831818</v>
      </c>
      <c r="M8668">
        <v>0.18741242835516603</v>
      </c>
      <c r="N8668" s="44">
        <v>8.8956150912413046E-2</v>
      </c>
      <c r="O8668" s="161"/>
      <c r="P8668" s="162"/>
      <c r="Q8668" s="162"/>
      <c r="R8668" s="163"/>
      <c r="S8668" s="161"/>
      <c r="V8668" s="163"/>
      <c r="W8668" s="164"/>
      <c r="X8668" s="164"/>
    </row>
    <row r="8669" spans="10:24" x14ac:dyDescent="0.25">
      <c r="J8669">
        <v>8666</v>
      </c>
      <c r="K8669" s="43">
        <v>9.3318286490302826E-2</v>
      </c>
      <c r="L8669">
        <v>0.638758008376901</v>
      </c>
      <c r="M8669">
        <v>0.77809087055933612</v>
      </c>
      <c r="N8669" s="44">
        <v>0.82574935480962597</v>
      </c>
      <c r="O8669" s="161"/>
      <c r="P8669" s="162"/>
      <c r="Q8669" s="162"/>
      <c r="R8669" s="163"/>
      <c r="S8669" s="161"/>
      <c r="V8669" s="163"/>
      <c r="W8669" s="164"/>
      <c r="X8669" s="164"/>
    </row>
    <row r="8670" spans="10:24" x14ac:dyDescent="0.25">
      <c r="J8670">
        <v>8667</v>
      </c>
      <c r="K8670" s="43">
        <v>0.85860510439146875</v>
      </c>
      <c r="L8670">
        <v>0.17526363065880235</v>
      </c>
      <c r="M8670">
        <v>0.20470744279868658</v>
      </c>
      <c r="N8670" s="44">
        <v>0.65365795450831721</v>
      </c>
      <c r="O8670" s="161"/>
      <c r="P8670" s="162"/>
      <c r="Q8670" s="162"/>
      <c r="R8670" s="163"/>
      <c r="S8670" s="161"/>
      <c r="V8670" s="163"/>
      <c r="W8670" s="164"/>
      <c r="X8670" s="164"/>
    </row>
    <row r="8671" spans="10:24" x14ac:dyDescent="0.25">
      <c r="J8671">
        <v>8668</v>
      </c>
      <c r="K8671" s="43">
        <v>0.47258360038476954</v>
      </c>
      <c r="L8671">
        <v>2.8937530084992114E-2</v>
      </c>
      <c r="M8671">
        <v>0.15861158182892021</v>
      </c>
      <c r="N8671" s="44">
        <v>0.85108223172946951</v>
      </c>
      <c r="O8671" s="161"/>
      <c r="P8671" s="162"/>
      <c r="Q8671" s="162"/>
      <c r="R8671" s="163"/>
      <c r="S8671" s="161"/>
      <c r="V8671" s="163"/>
      <c r="W8671" s="164"/>
      <c r="X8671" s="164"/>
    </row>
    <row r="8672" spans="10:24" x14ac:dyDescent="0.25">
      <c r="J8672">
        <v>8669</v>
      </c>
      <c r="K8672" s="43">
        <v>8.7909101898283826E-2</v>
      </c>
      <c r="L8672">
        <v>0.87015346970310825</v>
      </c>
      <c r="M8672">
        <v>0.21578435426520814</v>
      </c>
      <c r="N8672" s="44">
        <v>0.16280607334782504</v>
      </c>
      <c r="O8672" s="161"/>
      <c r="P8672" s="162"/>
      <c r="Q8672" s="162"/>
      <c r="R8672" s="163"/>
      <c r="S8672" s="161"/>
      <c r="V8672" s="163"/>
      <c r="W8672" s="164"/>
      <c r="X8672" s="164"/>
    </row>
    <row r="8673" spans="10:24" x14ac:dyDescent="0.25">
      <c r="J8673">
        <v>8670</v>
      </c>
      <c r="K8673" s="43">
        <v>0.57994621951297809</v>
      </c>
      <c r="L8673">
        <v>0.9671193661563966</v>
      </c>
      <c r="M8673">
        <v>0.80446113028686572</v>
      </c>
      <c r="N8673" s="44">
        <v>7.5635651547969251E-2</v>
      </c>
      <c r="O8673" s="161"/>
      <c r="P8673" s="162"/>
      <c r="Q8673" s="162"/>
      <c r="R8673" s="163"/>
      <c r="S8673" s="161"/>
      <c r="V8673" s="163"/>
      <c r="W8673" s="164"/>
      <c r="X8673" s="164"/>
    </row>
    <row r="8674" spans="10:24" x14ac:dyDescent="0.25">
      <c r="J8674">
        <v>8671</v>
      </c>
      <c r="K8674" s="43">
        <v>0.52991366750542279</v>
      </c>
      <c r="L8674">
        <v>0.69920264865631732</v>
      </c>
      <c r="M8674">
        <v>0.6832124578858999</v>
      </c>
      <c r="N8674" s="44">
        <v>0.9226961070566384</v>
      </c>
      <c r="O8674" s="161"/>
      <c r="P8674" s="162"/>
      <c r="Q8674" s="162"/>
      <c r="R8674" s="163"/>
      <c r="S8674" s="161"/>
      <c r="V8674" s="163"/>
      <c r="W8674" s="164"/>
      <c r="X8674" s="164"/>
    </row>
    <row r="8675" spans="10:24" x14ac:dyDescent="0.25">
      <c r="J8675">
        <v>8672</v>
      </c>
      <c r="K8675" s="43">
        <v>0.52214740907851542</v>
      </c>
      <c r="L8675">
        <v>0.58333673263874186</v>
      </c>
      <c r="M8675">
        <v>0.40597953986117008</v>
      </c>
      <c r="N8675" s="44">
        <v>0.52239281665697856</v>
      </c>
      <c r="O8675" s="161"/>
      <c r="P8675" s="162"/>
      <c r="Q8675" s="162"/>
      <c r="R8675" s="163"/>
      <c r="S8675" s="161"/>
      <c r="V8675" s="163"/>
      <c r="W8675" s="164"/>
      <c r="X8675" s="164"/>
    </row>
    <row r="8676" spans="10:24" x14ac:dyDescent="0.25">
      <c r="J8676">
        <v>8673</v>
      </c>
      <c r="K8676" s="43">
        <v>0.10118111761607407</v>
      </c>
      <c r="L8676">
        <v>0.38191850536231597</v>
      </c>
      <c r="M8676">
        <v>9.757937057927446E-2</v>
      </c>
      <c r="N8676" s="44">
        <v>4.1970622639749045E-2</v>
      </c>
      <c r="O8676" s="161"/>
      <c r="P8676" s="162"/>
      <c r="Q8676" s="162"/>
      <c r="R8676" s="163"/>
      <c r="S8676" s="161"/>
      <c r="V8676" s="163"/>
      <c r="W8676" s="164"/>
      <c r="X8676" s="164"/>
    </row>
    <row r="8677" spans="10:24" x14ac:dyDescent="0.25">
      <c r="J8677">
        <v>8674</v>
      </c>
      <c r="K8677" s="43">
        <v>0.71678389400996578</v>
      </c>
      <c r="L8677">
        <v>0.33909283729042428</v>
      </c>
      <c r="M8677">
        <v>0.41839087358388372</v>
      </c>
      <c r="N8677" s="44">
        <v>0.95289298748606677</v>
      </c>
      <c r="O8677" s="161"/>
      <c r="P8677" s="162"/>
      <c r="Q8677" s="162"/>
      <c r="R8677" s="163"/>
      <c r="S8677" s="161"/>
      <c r="V8677" s="163"/>
      <c r="W8677" s="164"/>
      <c r="X8677" s="164"/>
    </row>
    <row r="8678" spans="10:24" x14ac:dyDescent="0.25">
      <c r="J8678">
        <v>8675</v>
      </c>
      <c r="K8678" s="43">
        <v>0.62430974790099059</v>
      </c>
      <c r="L8678">
        <v>0.49063834500844117</v>
      </c>
      <c r="M8678">
        <v>0.68780383029189607</v>
      </c>
      <c r="N8678" s="44">
        <v>0.57604373000743947</v>
      </c>
      <c r="O8678" s="161"/>
      <c r="P8678" s="162"/>
      <c r="Q8678" s="162"/>
      <c r="R8678" s="163"/>
      <c r="S8678" s="161"/>
      <c r="V8678" s="163"/>
      <c r="W8678" s="164"/>
      <c r="X8678" s="164"/>
    </row>
    <row r="8679" spans="10:24" x14ac:dyDescent="0.25">
      <c r="J8679">
        <v>8676</v>
      </c>
      <c r="K8679" s="43">
        <v>0.50595125147984765</v>
      </c>
      <c r="L8679">
        <v>0.31153369282753762</v>
      </c>
      <c r="M8679">
        <v>0.38946779920401065</v>
      </c>
      <c r="N8679" s="44">
        <v>0.31806309867399662</v>
      </c>
      <c r="O8679" s="161"/>
      <c r="P8679" s="162"/>
      <c r="Q8679" s="162"/>
      <c r="R8679" s="163"/>
      <c r="S8679" s="161"/>
      <c r="V8679" s="163"/>
      <c r="W8679" s="164"/>
      <c r="X8679" s="164"/>
    </row>
    <row r="8680" spans="10:24" x14ac:dyDescent="0.25">
      <c r="J8680">
        <v>8677</v>
      </c>
      <c r="K8680" s="43">
        <v>0.67050461925760907</v>
      </c>
      <c r="L8680">
        <v>0.48618383922357711</v>
      </c>
      <c r="M8680">
        <v>0.23715875506488704</v>
      </c>
      <c r="N8680" s="44">
        <v>0.64513028765316138</v>
      </c>
      <c r="O8680" s="161"/>
      <c r="P8680" s="162"/>
      <c r="Q8680" s="162"/>
      <c r="R8680" s="163"/>
      <c r="S8680" s="161"/>
      <c r="V8680" s="163"/>
      <c r="W8680" s="164"/>
      <c r="X8680" s="164"/>
    </row>
    <row r="8681" spans="10:24" x14ac:dyDescent="0.25">
      <c r="J8681">
        <v>8678</v>
      </c>
      <c r="K8681" s="43">
        <v>0.75019352106977122</v>
      </c>
      <c r="L8681">
        <v>0.26293766449540978</v>
      </c>
      <c r="M8681">
        <v>0.77587222558688185</v>
      </c>
      <c r="N8681" s="44">
        <v>0.9960354122380628</v>
      </c>
      <c r="O8681" s="161"/>
      <c r="P8681" s="162"/>
      <c r="Q8681" s="162"/>
      <c r="R8681" s="163"/>
      <c r="S8681" s="161"/>
      <c r="V8681" s="163"/>
      <c r="W8681" s="164"/>
      <c r="X8681" s="164"/>
    </row>
    <row r="8682" spans="10:24" x14ac:dyDescent="0.25">
      <c r="J8682">
        <v>8679</v>
      </c>
      <c r="K8682" s="43">
        <v>0.56731762835662314</v>
      </c>
      <c r="L8682">
        <v>0.17180997020595834</v>
      </c>
      <c r="M8682">
        <v>0.35021404077068541</v>
      </c>
      <c r="N8682" s="44">
        <v>0.94555698707810754</v>
      </c>
      <c r="O8682" s="161"/>
      <c r="P8682" s="162"/>
      <c r="Q8682" s="162"/>
      <c r="R8682" s="163"/>
      <c r="S8682" s="161"/>
      <c r="V8682" s="163"/>
      <c r="W8682" s="164"/>
      <c r="X8682" s="164"/>
    </row>
    <row r="8683" spans="10:24" x14ac:dyDescent="0.25">
      <c r="J8683">
        <v>8680</v>
      </c>
      <c r="K8683" s="43">
        <v>0.98767670228052584</v>
      </c>
      <c r="L8683">
        <v>0.50878453283642322</v>
      </c>
      <c r="M8683">
        <v>2.436809437099241E-2</v>
      </c>
      <c r="N8683" s="44">
        <v>0.44746851495983642</v>
      </c>
      <c r="O8683" s="161"/>
      <c r="P8683" s="162"/>
      <c r="Q8683" s="162"/>
      <c r="R8683" s="163"/>
      <c r="S8683" s="161"/>
      <c r="V8683" s="163"/>
      <c r="W8683" s="164"/>
      <c r="X8683" s="164"/>
    </row>
    <row r="8684" spans="10:24" x14ac:dyDescent="0.25">
      <c r="J8684">
        <v>8681</v>
      </c>
      <c r="K8684" s="43">
        <v>0.92076961842114546</v>
      </c>
      <c r="L8684">
        <v>0.12064263907748596</v>
      </c>
      <c r="M8684">
        <v>0.19236125164871587</v>
      </c>
      <c r="N8684" s="44">
        <v>0.53757794711587092</v>
      </c>
      <c r="O8684" s="161"/>
      <c r="P8684" s="162"/>
      <c r="Q8684" s="162"/>
      <c r="R8684" s="163"/>
      <c r="S8684" s="161"/>
      <c r="V8684" s="163"/>
      <c r="W8684" s="164"/>
      <c r="X8684" s="164"/>
    </row>
    <row r="8685" spans="10:24" x14ac:dyDescent="0.25">
      <c r="J8685">
        <v>8682</v>
      </c>
      <c r="K8685" s="43">
        <v>0.38725177371365427</v>
      </c>
      <c r="L8685">
        <v>0.15313179835077406</v>
      </c>
      <c r="M8685">
        <v>0.88005595900207312</v>
      </c>
      <c r="N8685" s="44">
        <v>0.80185818101089357</v>
      </c>
      <c r="O8685" s="161"/>
      <c r="P8685" s="162"/>
      <c r="Q8685" s="162"/>
      <c r="R8685" s="163"/>
      <c r="S8685" s="161"/>
      <c r="V8685" s="163"/>
      <c r="W8685" s="164"/>
      <c r="X8685" s="164"/>
    </row>
    <row r="8686" spans="10:24" x14ac:dyDescent="0.25">
      <c r="J8686">
        <v>8683</v>
      </c>
      <c r="K8686" s="43">
        <v>0.54807612163626074</v>
      </c>
      <c r="L8686">
        <v>0.61373002337431182</v>
      </c>
      <c r="M8686">
        <v>0.79466670611885115</v>
      </c>
      <c r="N8686" s="44">
        <v>5.7538850272121023E-2</v>
      </c>
      <c r="O8686" s="161"/>
      <c r="P8686" s="162"/>
      <c r="Q8686" s="162"/>
      <c r="R8686" s="163"/>
      <c r="S8686" s="161"/>
      <c r="V8686" s="163"/>
      <c r="W8686" s="164"/>
      <c r="X8686" s="164"/>
    </row>
    <row r="8687" spans="10:24" x14ac:dyDescent="0.25">
      <c r="J8687">
        <v>8684</v>
      </c>
      <c r="K8687" s="43">
        <v>0.54215094759130955</v>
      </c>
      <c r="L8687">
        <v>0.74963794385702121</v>
      </c>
      <c r="M8687">
        <v>0.72451377088316549</v>
      </c>
      <c r="N8687" s="44">
        <v>2.9916710726805018E-3</v>
      </c>
      <c r="O8687" s="161"/>
      <c r="P8687" s="162"/>
      <c r="Q8687" s="162"/>
      <c r="R8687" s="163"/>
      <c r="S8687" s="161"/>
      <c r="V8687" s="163"/>
      <c r="W8687" s="164"/>
      <c r="X8687" s="164"/>
    </row>
    <row r="8688" spans="10:24" x14ac:dyDescent="0.25">
      <c r="J8688">
        <v>8685</v>
      </c>
      <c r="K8688" s="43">
        <v>0.37846513907994495</v>
      </c>
      <c r="L8688">
        <v>0.55186833795166379</v>
      </c>
      <c r="M8688">
        <v>0.73674319581879422</v>
      </c>
      <c r="N8688" s="44">
        <v>0.28867231808844085</v>
      </c>
      <c r="O8688" s="161"/>
      <c r="P8688" s="162"/>
      <c r="Q8688" s="162"/>
      <c r="R8688" s="163"/>
      <c r="S8688" s="161"/>
      <c r="V8688" s="163"/>
      <c r="W8688" s="164"/>
      <c r="X8688" s="164"/>
    </row>
    <row r="8689" spans="10:24" x14ac:dyDescent="0.25">
      <c r="J8689">
        <v>8686</v>
      </c>
      <c r="K8689" s="43">
        <v>4.1196174799547403E-2</v>
      </c>
      <c r="L8689">
        <v>0.98343108093200216</v>
      </c>
      <c r="M8689">
        <v>0.88208240127133963</v>
      </c>
      <c r="N8689" s="44">
        <v>0.89540151011465985</v>
      </c>
      <c r="O8689" s="161"/>
      <c r="P8689" s="162"/>
      <c r="Q8689" s="162"/>
      <c r="R8689" s="163"/>
      <c r="S8689" s="161"/>
      <c r="V8689" s="163"/>
      <c r="W8689" s="164"/>
      <c r="X8689" s="164"/>
    </row>
    <row r="8690" spans="10:24" x14ac:dyDescent="0.25">
      <c r="J8690">
        <v>8687</v>
      </c>
      <c r="K8690" s="43">
        <v>0.9387908385838688</v>
      </c>
      <c r="L8690">
        <v>0.12649152817108233</v>
      </c>
      <c r="M8690">
        <v>0.55861450605307617</v>
      </c>
      <c r="N8690" s="44">
        <v>0.25554321743689867</v>
      </c>
      <c r="O8690" s="161"/>
      <c r="P8690" s="162"/>
      <c r="Q8690" s="162"/>
      <c r="R8690" s="163"/>
      <c r="S8690" s="161"/>
      <c r="V8690" s="163"/>
      <c r="W8690" s="164"/>
      <c r="X8690" s="164"/>
    </row>
    <row r="8691" spans="10:24" x14ac:dyDescent="0.25">
      <c r="J8691">
        <v>8688</v>
      </c>
      <c r="K8691" s="43">
        <v>0.43321330584235973</v>
      </c>
      <c r="L8691">
        <v>0.7653935001025669</v>
      </c>
      <c r="M8691">
        <v>0.41573467465513214</v>
      </c>
      <c r="N8691" s="44">
        <v>0.52134565880754613</v>
      </c>
      <c r="O8691" s="161"/>
      <c r="P8691" s="162"/>
      <c r="Q8691" s="162"/>
      <c r="R8691" s="163"/>
      <c r="S8691" s="161"/>
      <c r="V8691" s="163"/>
      <c r="W8691" s="164"/>
      <c r="X8691" s="164"/>
    </row>
    <row r="8692" spans="10:24" x14ac:dyDescent="0.25">
      <c r="J8692">
        <v>8689</v>
      </c>
      <c r="K8692" s="43">
        <v>0.39463137128337633</v>
      </c>
      <c r="L8692">
        <v>0.37836855996911467</v>
      </c>
      <c r="M8692">
        <v>0.73761489815047809</v>
      </c>
      <c r="N8692" s="44">
        <v>0.32507307442775224</v>
      </c>
      <c r="O8692" s="161"/>
      <c r="P8692" s="162"/>
      <c r="Q8692" s="162"/>
      <c r="R8692" s="163"/>
      <c r="S8692" s="161"/>
      <c r="V8692" s="163"/>
      <c r="W8692" s="164"/>
      <c r="X8692" s="164"/>
    </row>
    <row r="8693" spans="10:24" x14ac:dyDescent="0.25">
      <c r="J8693">
        <v>8690</v>
      </c>
      <c r="K8693" s="43">
        <v>0.53047943453128743</v>
      </c>
      <c r="L8693">
        <v>0.90306037549430929</v>
      </c>
      <c r="M8693">
        <v>0.72021273027909249</v>
      </c>
      <c r="N8693" s="44">
        <v>0.62405062969345981</v>
      </c>
      <c r="O8693" s="161"/>
      <c r="P8693" s="162"/>
      <c r="Q8693" s="162"/>
      <c r="R8693" s="163"/>
      <c r="S8693" s="161"/>
      <c r="V8693" s="163"/>
      <c r="W8693" s="164"/>
      <c r="X8693" s="164"/>
    </row>
    <row r="8694" spans="10:24" x14ac:dyDescent="0.25">
      <c r="J8694">
        <v>8691</v>
      </c>
      <c r="K8694" s="43">
        <v>0.4978811545810109</v>
      </c>
      <c r="L8694">
        <v>9.375605808247589E-2</v>
      </c>
      <c r="M8694">
        <v>0.83678019430885386</v>
      </c>
      <c r="N8694" s="44">
        <v>0.56533295412962126</v>
      </c>
      <c r="O8694" s="161"/>
      <c r="P8694" s="162"/>
      <c r="Q8694" s="162"/>
      <c r="R8694" s="163"/>
      <c r="S8694" s="161"/>
      <c r="V8694" s="163"/>
      <c r="W8694" s="164"/>
      <c r="X8694" s="164"/>
    </row>
    <row r="8695" spans="10:24" x14ac:dyDescent="0.25">
      <c r="J8695">
        <v>8692</v>
      </c>
      <c r="K8695" s="43">
        <v>0.30749701412503705</v>
      </c>
      <c r="L8695">
        <v>0.68102762732397593</v>
      </c>
      <c r="M8695">
        <v>0.73372776909139992</v>
      </c>
      <c r="N8695" s="44">
        <v>0.53237577304987815</v>
      </c>
      <c r="O8695" s="161"/>
      <c r="P8695" s="162"/>
      <c r="Q8695" s="162"/>
      <c r="R8695" s="163"/>
      <c r="S8695" s="161"/>
      <c r="V8695" s="163"/>
      <c r="W8695" s="164"/>
      <c r="X8695" s="164"/>
    </row>
    <row r="8696" spans="10:24" x14ac:dyDescent="0.25">
      <c r="J8696">
        <v>8693</v>
      </c>
      <c r="K8696" s="43">
        <v>0.16724887589197457</v>
      </c>
      <c r="L8696">
        <v>0.48370898484896374</v>
      </c>
      <c r="M8696">
        <v>0.37406253233952935</v>
      </c>
      <c r="N8696" s="44">
        <v>0.9204539351926897</v>
      </c>
      <c r="O8696" s="161"/>
      <c r="P8696" s="162"/>
      <c r="Q8696" s="162"/>
      <c r="R8696" s="163"/>
      <c r="S8696" s="161"/>
      <c r="V8696" s="163"/>
      <c r="W8696" s="164"/>
      <c r="X8696" s="164"/>
    </row>
    <row r="8697" spans="10:24" x14ac:dyDescent="0.25">
      <c r="J8697">
        <v>8694</v>
      </c>
      <c r="K8697" s="43">
        <v>0.95835129380214124</v>
      </c>
      <c r="L8697">
        <v>0.6420481742761277</v>
      </c>
      <c r="M8697">
        <v>0.85950135247175541</v>
      </c>
      <c r="N8697" s="44">
        <v>0.13752028773190206</v>
      </c>
      <c r="O8697" s="161"/>
      <c r="P8697" s="162"/>
      <c r="Q8697" s="162"/>
      <c r="R8697" s="163"/>
      <c r="S8697" s="161"/>
      <c r="V8697" s="163"/>
      <c r="W8697" s="164"/>
      <c r="X8697" s="164"/>
    </row>
    <row r="8698" spans="10:24" x14ac:dyDescent="0.25">
      <c r="J8698">
        <v>8695</v>
      </c>
      <c r="K8698" s="43">
        <v>0.19340061909308548</v>
      </c>
      <c r="L8698">
        <v>0.52657920537190461</v>
      </c>
      <c r="M8698">
        <v>1.0351559695743529E-2</v>
      </c>
      <c r="N8698" s="44">
        <v>4.1223439403353379E-2</v>
      </c>
      <c r="O8698" s="161"/>
      <c r="P8698" s="162"/>
      <c r="Q8698" s="162"/>
      <c r="R8698" s="163"/>
      <c r="S8698" s="161"/>
      <c r="V8698" s="163"/>
      <c r="W8698" s="164"/>
      <c r="X8698" s="164"/>
    </row>
    <row r="8699" spans="10:24" x14ac:dyDescent="0.25">
      <c r="J8699">
        <v>8696</v>
      </c>
      <c r="K8699" s="43">
        <v>0.69509414056170093</v>
      </c>
      <c r="L8699">
        <v>0.48775710323263533</v>
      </c>
      <c r="M8699">
        <v>9.1631592597941847E-2</v>
      </c>
      <c r="N8699" s="44">
        <v>0.41144780305189965</v>
      </c>
      <c r="O8699" s="161"/>
      <c r="P8699" s="162"/>
      <c r="Q8699" s="162"/>
      <c r="R8699" s="163"/>
      <c r="S8699" s="161"/>
      <c r="V8699" s="163"/>
      <c r="W8699" s="164"/>
      <c r="X8699" s="164"/>
    </row>
    <row r="8700" spans="10:24" x14ac:dyDescent="0.25">
      <c r="J8700">
        <v>8697</v>
      </c>
      <c r="K8700" s="43">
        <v>0.87688058446373063</v>
      </c>
      <c r="L8700">
        <v>1.360249387120116E-2</v>
      </c>
      <c r="M8700">
        <v>0.2762963735819125</v>
      </c>
      <c r="N8700" s="44">
        <v>0.58865399116201078</v>
      </c>
      <c r="O8700" s="161"/>
      <c r="P8700" s="162"/>
      <c r="Q8700" s="162"/>
      <c r="R8700" s="163"/>
      <c r="S8700" s="161"/>
      <c r="V8700" s="163"/>
      <c r="W8700" s="164"/>
      <c r="X8700" s="164"/>
    </row>
    <row r="8701" spans="10:24" x14ac:dyDescent="0.25">
      <c r="J8701">
        <v>8698</v>
      </c>
      <c r="K8701" s="43">
        <v>0.62464098377679433</v>
      </c>
      <c r="L8701">
        <v>0.94786620594190241</v>
      </c>
      <c r="M8701">
        <v>0.27115129776934532</v>
      </c>
      <c r="N8701" s="44">
        <v>0.7988268200356351</v>
      </c>
      <c r="O8701" s="161"/>
      <c r="P8701" s="162"/>
      <c r="Q8701" s="162"/>
      <c r="R8701" s="163"/>
      <c r="S8701" s="161"/>
      <c r="V8701" s="163"/>
      <c r="W8701" s="164"/>
      <c r="X8701" s="164"/>
    </row>
    <row r="8702" spans="10:24" x14ac:dyDescent="0.25">
      <c r="J8702">
        <v>8699</v>
      </c>
      <c r="K8702" s="43">
        <v>0.76438448811862258</v>
      </c>
      <c r="L8702">
        <v>0.6704523239316843</v>
      </c>
      <c r="M8702">
        <v>0.84307786961983444</v>
      </c>
      <c r="N8702" s="44">
        <v>0.3524235050897645</v>
      </c>
      <c r="O8702" s="161"/>
      <c r="P8702" s="162"/>
      <c r="Q8702" s="162"/>
      <c r="R8702" s="163"/>
      <c r="S8702" s="161"/>
      <c r="V8702" s="163"/>
      <c r="W8702" s="164"/>
      <c r="X8702" s="164"/>
    </row>
    <row r="8703" spans="10:24" x14ac:dyDescent="0.25">
      <c r="J8703">
        <v>8700</v>
      </c>
      <c r="K8703" s="43">
        <v>0.10986643499431659</v>
      </c>
      <c r="L8703">
        <v>0.31723541286638868</v>
      </c>
      <c r="M8703">
        <v>0.43902323615038519</v>
      </c>
      <c r="N8703" s="44">
        <v>0.55564888896496845</v>
      </c>
      <c r="O8703" s="161"/>
      <c r="P8703" s="162"/>
      <c r="Q8703" s="162"/>
      <c r="R8703" s="163"/>
      <c r="S8703" s="161"/>
      <c r="V8703" s="163"/>
      <c r="W8703" s="164"/>
      <c r="X8703" s="164"/>
    </row>
    <row r="8704" spans="10:24" x14ac:dyDescent="0.25">
      <c r="J8704">
        <v>8701</v>
      </c>
      <c r="K8704" s="43">
        <v>0.9396138747956746</v>
      </c>
      <c r="L8704">
        <v>0.43751862578285006</v>
      </c>
      <c r="M8704">
        <v>0.76737156045646282</v>
      </c>
      <c r="N8704" s="44">
        <v>0.77183304614265924</v>
      </c>
      <c r="O8704" s="161"/>
      <c r="P8704" s="162"/>
      <c r="Q8704" s="162"/>
      <c r="R8704" s="163"/>
      <c r="S8704" s="161"/>
      <c r="V8704" s="163"/>
      <c r="W8704" s="164"/>
      <c r="X8704" s="164"/>
    </row>
    <row r="8705" spans="10:24" x14ac:dyDescent="0.25">
      <c r="J8705">
        <v>8702</v>
      </c>
      <c r="K8705" s="43">
        <v>0.66876432815881914</v>
      </c>
      <c r="L8705">
        <v>2.6949942318621911E-2</v>
      </c>
      <c r="M8705">
        <v>0.33462579017366367</v>
      </c>
      <c r="N8705" s="44">
        <v>0.30507916475010055</v>
      </c>
      <c r="O8705" s="161"/>
      <c r="P8705" s="162"/>
      <c r="Q8705" s="162"/>
      <c r="R8705" s="163"/>
      <c r="S8705" s="161"/>
      <c r="V8705" s="163"/>
      <c r="W8705" s="164"/>
      <c r="X8705" s="164"/>
    </row>
    <row r="8706" spans="10:24" x14ac:dyDescent="0.25">
      <c r="J8706">
        <v>8703</v>
      </c>
      <c r="K8706" s="43">
        <v>0.11694743694627463</v>
      </c>
      <c r="L8706">
        <v>0.47858527200301682</v>
      </c>
      <c r="M8706">
        <v>0.51725687296134137</v>
      </c>
      <c r="N8706" s="44">
        <v>0.71033549749064984</v>
      </c>
      <c r="O8706" s="161"/>
      <c r="P8706" s="162"/>
      <c r="Q8706" s="162"/>
      <c r="R8706" s="163"/>
      <c r="S8706" s="161"/>
      <c r="V8706" s="163"/>
      <c r="W8706" s="164"/>
      <c r="X8706" s="164"/>
    </row>
    <row r="8707" spans="10:24" x14ac:dyDescent="0.25">
      <c r="J8707">
        <v>8704</v>
      </c>
      <c r="K8707" s="43">
        <v>0.39235574261183037</v>
      </c>
      <c r="L8707">
        <v>0.83985269900920334</v>
      </c>
      <c r="M8707">
        <v>0.647576553110775</v>
      </c>
      <c r="N8707" s="44">
        <v>0.90605862938185255</v>
      </c>
      <c r="O8707" s="161"/>
      <c r="P8707" s="162"/>
      <c r="Q8707" s="162"/>
      <c r="R8707" s="163"/>
      <c r="S8707" s="161"/>
      <c r="V8707" s="163"/>
      <c r="W8707" s="164"/>
      <c r="X8707" s="164"/>
    </row>
    <row r="8708" spans="10:24" x14ac:dyDescent="0.25">
      <c r="J8708">
        <v>8705</v>
      </c>
      <c r="K8708" s="43">
        <v>0.40268479567813209</v>
      </c>
      <c r="L8708">
        <v>0.55044963550445658</v>
      </c>
      <c r="M8708">
        <v>0.59220100669549869</v>
      </c>
      <c r="N8708" s="44">
        <v>0.42460401035328044</v>
      </c>
      <c r="O8708" s="161"/>
      <c r="P8708" s="162"/>
      <c r="Q8708" s="162"/>
      <c r="R8708" s="163"/>
      <c r="S8708" s="161"/>
      <c r="V8708" s="163"/>
      <c r="W8708" s="164"/>
      <c r="X8708" s="164"/>
    </row>
    <row r="8709" spans="10:24" x14ac:dyDescent="0.25">
      <c r="J8709">
        <v>8706</v>
      </c>
      <c r="K8709" s="43">
        <v>0.12241070028635337</v>
      </c>
      <c r="L8709">
        <v>0.92435239986197559</v>
      </c>
      <c r="M8709">
        <v>0.21990895316307746</v>
      </c>
      <c r="N8709" s="44">
        <v>0.35687942991713018</v>
      </c>
      <c r="O8709" s="161"/>
      <c r="P8709" s="162"/>
      <c r="Q8709" s="162"/>
      <c r="R8709" s="163"/>
      <c r="S8709" s="161"/>
      <c r="V8709" s="163"/>
      <c r="W8709" s="164"/>
      <c r="X8709" s="164"/>
    </row>
    <row r="8710" spans="10:24" x14ac:dyDescent="0.25">
      <c r="J8710">
        <v>8707</v>
      </c>
      <c r="K8710" s="43">
        <v>0.92922656047401564</v>
      </c>
      <c r="L8710">
        <v>0.54142469765888868</v>
      </c>
      <c r="M8710">
        <v>0.24701451147734299</v>
      </c>
      <c r="N8710" s="44">
        <v>0.725949663401113</v>
      </c>
      <c r="O8710" s="161"/>
      <c r="P8710" s="162"/>
      <c r="Q8710" s="162"/>
      <c r="R8710" s="163"/>
      <c r="S8710" s="161"/>
      <c r="V8710" s="163"/>
      <c r="W8710" s="164"/>
      <c r="X8710" s="164"/>
    </row>
    <row r="8711" spans="10:24" x14ac:dyDescent="0.25">
      <c r="J8711">
        <v>8708</v>
      </c>
      <c r="K8711" s="43">
        <v>0.92935855587104677</v>
      </c>
      <c r="L8711">
        <v>0.64428511321997761</v>
      </c>
      <c r="M8711">
        <v>0.3570664084198204</v>
      </c>
      <c r="N8711" s="44">
        <v>0.11396678443473762</v>
      </c>
      <c r="O8711" s="161"/>
      <c r="P8711" s="162"/>
      <c r="Q8711" s="162"/>
      <c r="R8711" s="163"/>
      <c r="S8711" s="161"/>
      <c r="V8711" s="163"/>
      <c r="W8711" s="164"/>
      <c r="X8711" s="164"/>
    </row>
    <row r="8712" spans="10:24" x14ac:dyDescent="0.25">
      <c r="J8712">
        <v>8709</v>
      </c>
      <c r="K8712" s="43">
        <v>0.55606363208959286</v>
      </c>
      <c r="L8712">
        <v>0.73333273500729868</v>
      </c>
      <c r="M8712">
        <v>0.71188022302421095</v>
      </c>
      <c r="N8712" s="44">
        <v>0.97983580134832082</v>
      </c>
      <c r="O8712" s="161"/>
      <c r="P8712" s="162"/>
      <c r="Q8712" s="162"/>
      <c r="R8712" s="163"/>
      <c r="S8712" s="161"/>
      <c r="V8712" s="163"/>
      <c r="W8712" s="164"/>
      <c r="X8712" s="164"/>
    </row>
    <row r="8713" spans="10:24" x14ac:dyDescent="0.25">
      <c r="J8713">
        <v>8710</v>
      </c>
      <c r="K8713" s="43">
        <v>0.2012668379060758</v>
      </c>
      <c r="L8713">
        <v>0.88404976981316197</v>
      </c>
      <c r="M8713">
        <v>0.24652502162681855</v>
      </c>
      <c r="N8713" s="44">
        <v>0.13200235071047528</v>
      </c>
      <c r="O8713" s="161"/>
      <c r="P8713" s="162"/>
      <c r="Q8713" s="162"/>
      <c r="R8713" s="163"/>
      <c r="S8713" s="161"/>
      <c r="V8713" s="163"/>
      <c r="W8713" s="164"/>
      <c r="X8713" s="164"/>
    </row>
    <row r="8714" spans="10:24" x14ac:dyDescent="0.25">
      <c r="J8714">
        <v>8711</v>
      </c>
      <c r="K8714" s="43">
        <v>0.2073566628592054</v>
      </c>
      <c r="L8714">
        <v>3.286563880311888E-2</v>
      </c>
      <c r="M8714">
        <v>0.82272631654055972</v>
      </c>
      <c r="N8714" s="44">
        <v>9.9453654607782105E-2</v>
      </c>
      <c r="O8714" s="161"/>
      <c r="P8714" s="162"/>
      <c r="Q8714" s="162"/>
      <c r="R8714" s="163"/>
      <c r="S8714" s="161"/>
      <c r="V8714" s="163"/>
      <c r="W8714" s="164"/>
      <c r="X8714" s="164"/>
    </row>
    <row r="8715" spans="10:24" x14ac:dyDescent="0.25">
      <c r="J8715">
        <v>8712</v>
      </c>
      <c r="K8715" s="43">
        <v>0.75256314178267547</v>
      </c>
      <c r="L8715">
        <v>0.23044879547861175</v>
      </c>
      <c r="M8715">
        <v>0.57239080629937156</v>
      </c>
      <c r="N8715" s="44">
        <v>0.44313326105573836</v>
      </c>
      <c r="O8715" s="161"/>
      <c r="P8715" s="162"/>
      <c r="Q8715" s="162"/>
      <c r="R8715" s="163"/>
      <c r="S8715" s="161"/>
      <c r="V8715" s="163"/>
      <c r="W8715" s="164"/>
      <c r="X8715" s="164"/>
    </row>
    <row r="8716" spans="10:24" x14ac:dyDescent="0.25">
      <c r="J8716">
        <v>8713</v>
      </c>
      <c r="K8716" s="43">
        <v>5.6038656146393695E-2</v>
      </c>
      <c r="L8716">
        <v>0.64372291330421871</v>
      </c>
      <c r="M8716">
        <v>0.45398488048759245</v>
      </c>
      <c r="N8716" s="44">
        <v>0.71795037627852476</v>
      </c>
      <c r="O8716" s="161"/>
      <c r="P8716" s="162"/>
      <c r="Q8716" s="162"/>
      <c r="R8716" s="163"/>
      <c r="S8716" s="161"/>
      <c r="V8716" s="163"/>
      <c r="W8716" s="164"/>
      <c r="X8716" s="164"/>
    </row>
    <row r="8717" spans="10:24" x14ac:dyDescent="0.25">
      <c r="J8717">
        <v>8714</v>
      </c>
      <c r="K8717" s="43">
        <v>0.50838838751602444</v>
      </c>
      <c r="L8717">
        <v>0.58041966365511577</v>
      </c>
      <c r="M8717">
        <v>0.28007674976225194</v>
      </c>
      <c r="N8717" s="44">
        <v>0.19893909320152581</v>
      </c>
      <c r="O8717" s="161"/>
      <c r="P8717" s="162"/>
      <c r="Q8717" s="162"/>
      <c r="R8717" s="163"/>
      <c r="S8717" s="161"/>
      <c r="V8717" s="163"/>
      <c r="W8717" s="164"/>
      <c r="X8717" s="164"/>
    </row>
    <row r="8718" spans="10:24" x14ac:dyDescent="0.25">
      <c r="J8718">
        <v>8715</v>
      </c>
      <c r="K8718" s="43">
        <v>2.1500174135057226E-2</v>
      </c>
      <c r="L8718">
        <v>0.16784014820716098</v>
      </c>
      <c r="M8718">
        <v>0.65162886453522939</v>
      </c>
      <c r="N8718" s="44">
        <v>0.58888111786141839</v>
      </c>
      <c r="O8718" s="161"/>
      <c r="P8718" s="162"/>
      <c r="Q8718" s="162"/>
      <c r="R8718" s="163"/>
      <c r="S8718" s="161"/>
      <c r="V8718" s="163"/>
      <c r="W8718" s="164"/>
      <c r="X8718" s="164"/>
    </row>
    <row r="8719" spans="10:24" x14ac:dyDescent="0.25">
      <c r="J8719">
        <v>8716</v>
      </c>
      <c r="K8719" s="43">
        <v>0.25405688291949946</v>
      </c>
      <c r="L8719">
        <v>0.18325025800802031</v>
      </c>
      <c r="M8719">
        <v>0.94947300935186962</v>
      </c>
      <c r="N8719" s="44">
        <v>0.72415676114240646</v>
      </c>
      <c r="O8719" s="161"/>
      <c r="P8719" s="162"/>
      <c r="Q8719" s="162"/>
      <c r="R8719" s="163"/>
      <c r="S8719" s="161"/>
      <c r="V8719" s="163"/>
      <c r="W8719" s="164"/>
      <c r="X8719" s="164"/>
    </row>
    <row r="8720" spans="10:24" x14ac:dyDescent="0.25">
      <c r="J8720">
        <v>8717</v>
      </c>
      <c r="K8720" s="43">
        <v>0.11629814555263029</v>
      </c>
      <c r="L8720">
        <v>0.84920492753142507</v>
      </c>
      <c r="M8720">
        <v>9.1429764410209335E-2</v>
      </c>
      <c r="N8720" s="44">
        <v>0.44518950545644986</v>
      </c>
      <c r="O8720" s="161"/>
      <c r="P8720" s="162"/>
      <c r="Q8720" s="162"/>
      <c r="R8720" s="163"/>
      <c r="S8720" s="161"/>
      <c r="V8720" s="163"/>
      <c r="W8720" s="164"/>
      <c r="X8720" s="164"/>
    </row>
    <row r="8721" spans="10:24" x14ac:dyDescent="0.25">
      <c r="J8721">
        <v>8718</v>
      </c>
      <c r="K8721" s="43">
        <v>0.71989449086164659</v>
      </c>
      <c r="L8721">
        <v>0.28909782936894679</v>
      </c>
      <c r="M8721">
        <v>0.86138088532106449</v>
      </c>
      <c r="N8721" s="44">
        <v>9.8113890372120593E-2</v>
      </c>
      <c r="O8721" s="161"/>
      <c r="P8721" s="162"/>
      <c r="Q8721" s="162"/>
      <c r="R8721" s="163"/>
      <c r="S8721" s="161"/>
      <c r="V8721" s="163"/>
      <c r="W8721" s="164"/>
      <c r="X8721" s="164"/>
    </row>
    <row r="8722" spans="10:24" x14ac:dyDescent="0.25">
      <c r="J8722">
        <v>8719</v>
      </c>
      <c r="K8722" s="43">
        <v>0.72117143177874132</v>
      </c>
      <c r="L8722">
        <v>0.21831666514424497</v>
      </c>
      <c r="M8722">
        <v>0.56395059394029257</v>
      </c>
      <c r="N8722" s="44">
        <v>0.7737187178354763</v>
      </c>
      <c r="O8722" s="161"/>
      <c r="P8722" s="162"/>
      <c r="Q8722" s="162"/>
      <c r="R8722" s="163"/>
      <c r="S8722" s="161"/>
      <c r="V8722" s="163"/>
      <c r="W8722" s="164"/>
      <c r="X8722" s="164"/>
    </row>
    <row r="8723" spans="10:24" x14ac:dyDescent="0.25">
      <c r="J8723">
        <v>8720</v>
      </c>
      <c r="K8723" s="43">
        <v>0.44611271172551648</v>
      </c>
      <c r="L8723">
        <v>0.13342578635891789</v>
      </c>
      <c r="M8723">
        <v>0.11021028049069403</v>
      </c>
      <c r="N8723" s="44">
        <v>0.15820829750296572</v>
      </c>
      <c r="O8723" s="161"/>
      <c r="P8723" s="162"/>
      <c r="Q8723" s="162"/>
      <c r="R8723" s="163"/>
      <c r="S8723" s="161"/>
      <c r="V8723" s="163"/>
      <c r="W8723" s="164"/>
      <c r="X8723" s="164"/>
    </row>
    <row r="8724" spans="10:24" x14ac:dyDescent="0.25">
      <c r="J8724">
        <v>8721</v>
      </c>
      <c r="K8724" s="43">
        <v>0.37861568944612389</v>
      </c>
      <c r="L8724">
        <v>0.48389526695585749</v>
      </c>
      <c r="M8724">
        <v>0.81147250496694057</v>
      </c>
      <c r="N8724" s="44">
        <v>0.84646111853227402</v>
      </c>
      <c r="O8724" s="161"/>
      <c r="P8724" s="162"/>
      <c r="Q8724" s="162"/>
      <c r="R8724" s="163"/>
      <c r="S8724" s="161"/>
      <c r="V8724" s="163"/>
      <c r="W8724" s="164"/>
      <c r="X8724" s="164"/>
    </row>
    <row r="8725" spans="10:24" x14ac:dyDescent="0.25">
      <c r="J8725">
        <v>8722</v>
      </c>
      <c r="K8725" s="43">
        <v>0.95794902804024851</v>
      </c>
      <c r="L8725">
        <v>0.4037662583375301</v>
      </c>
      <c r="M8725">
        <v>0.5644077029022484</v>
      </c>
      <c r="N8725" s="44">
        <v>0.61397143561373058</v>
      </c>
      <c r="O8725" s="161"/>
      <c r="P8725" s="162"/>
      <c r="Q8725" s="162"/>
      <c r="R8725" s="163"/>
      <c r="S8725" s="161"/>
      <c r="V8725" s="163"/>
      <c r="W8725" s="164"/>
      <c r="X8725" s="164"/>
    </row>
    <row r="8726" spans="10:24" x14ac:dyDescent="0.25">
      <c r="J8726">
        <v>8723</v>
      </c>
      <c r="K8726" s="43">
        <v>0.90449663246677425</v>
      </c>
      <c r="L8726">
        <v>2.2385750024376705E-2</v>
      </c>
      <c r="M8726">
        <v>0.96525496764827479</v>
      </c>
      <c r="N8726" s="44">
        <v>0.46080656102187167</v>
      </c>
      <c r="O8726" s="161"/>
      <c r="P8726" s="162"/>
      <c r="Q8726" s="162"/>
      <c r="R8726" s="163"/>
      <c r="S8726" s="161"/>
      <c r="V8726" s="163"/>
      <c r="W8726" s="164"/>
      <c r="X8726" s="164"/>
    </row>
    <row r="8727" spans="10:24" x14ac:dyDescent="0.25">
      <c r="J8727">
        <v>8724</v>
      </c>
      <c r="K8727" s="43">
        <v>0.32225080679001461</v>
      </c>
      <c r="L8727">
        <v>0.14134339636874926</v>
      </c>
      <c r="M8727">
        <v>0.34699424938554646</v>
      </c>
      <c r="N8727" s="44">
        <v>0.14918599576859204</v>
      </c>
      <c r="O8727" s="161"/>
      <c r="P8727" s="162"/>
      <c r="Q8727" s="162"/>
      <c r="R8727" s="163"/>
      <c r="S8727" s="161"/>
      <c r="V8727" s="163"/>
      <c r="W8727" s="164"/>
      <c r="X8727" s="164"/>
    </row>
    <row r="8728" spans="10:24" x14ac:dyDescent="0.25">
      <c r="J8728">
        <v>8725</v>
      </c>
      <c r="K8728" s="43">
        <v>0.45593137105797976</v>
      </c>
      <c r="L8728">
        <v>0.56342521707445326</v>
      </c>
      <c r="M8728">
        <v>0.40537648789775271</v>
      </c>
      <c r="N8728" s="44">
        <v>0.43028629722997769</v>
      </c>
      <c r="O8728" s="161"/>
      <c r="P8728" s="162"/>
      <c r="Q8728" s="162"/>
      <c r="R8728" s="163"/>
      <c r="S8728" s="161"/>
      <c r="V8728" s="163"/>
      <c r="W8728" s="164"/>
      <c r="X8728" s="164"/>
    </row>
    <row r="8729" spans="10:24" x14ac:dyDescent="0.25">
      <c r="J8729">
        <v>8726</v>
      </c>
      <c r="K8729" s="43">
        <v>0.12765912929197687</v>
      </c>
      <c r="L8729">
        <v>0.51084966867557624</v>
      </c>
      <c r="M8729">
        <v>0.60165475085779296</v>
      </c>
      <c r="N8729" s="44">
        <v>0.71442017512829159</v>
      </c>
      <c r="O8729" s="161"/>
      <c r="P8729" s="162"/>
      <c r="Q8729" s="162"/>
      <c r="R8729" s="163"/>
      <c r="S8729" s="161"/>
      <c r="V8729" s="163"/>
      <c r="W8729" s="164"/>
      <c r="X8729" s="164"/>
    </row>
    <row r="8730" spans="10:24" x14ac:dyDescent="0.25">
      <c r="J8730">
        <v>8727</v>
      </c>
      <c r="K8730" s="43">
        <v>0.51942019077241175</v>
      </c>
      <c r="L8730">
        <v>0.96926317590666178</v>
      </c>
      <c r="M8730">
        <v>0.12742789975726432</v>
      </c>
      <c r="N8730" s="44">
        <v>6.826878370732814E-3</v>
      </c>
      <c r="O8730" s="161"/>
      <c r="P8730" s="162"/>
      <c r="Q8730" s="162"/>
      <c r="R8730" s="163"/>
      <c r="S8730" s="161"/>
      <c r="V8730" s="163"/>
      <c r="W8730" s="164"/>
      <c r="X8730" s="164"/>
    </row>
    <row r="8731" spans="10:24" x14ac:dyDescent="0.25">
      <c r="J8731">
        <v>8728</v>
      </c>
      <c r="K8731" s="43">
        <v>0.23362753441986861</v>
      </c>
      <c r="L8731">
        <v>0.82879191925556039</v>
      </c>
      <c r="M8731">
        <v>0.85377501308015724</v>
      </c>
      <c r="N8731" s="44">
        <v>0.81222380541923578</v>
      </c>
      <c r="O8731" s="161"/>
      <c r="P8731" s="162"/>
      <c r="Q8731" s="162"/>
      <c r="R8731" s="163"/>
      <c r="S8731" s="161"/>
      <c r="V8731" s="163"/>
      <c r="W8731" s="164"/>
      <c r="X8731" s="164"/>
    </row>
    <row r="8732" spans="10:24" x14ac:dyDescent="0.25">
      <c r="J8732">
        <v>8729</v>
      </c>
      <c r="K8732" s="43">
        <v>0.90264581592164039</v>
      </c>
      <c r="L8732">
        <v>0.47087875269656665</v>
      </c>
      <c r="M8732">
        <v>0.37955487850517855</v>
      </c>
      <c r="N8732" s="44">
        <v>0.96180901557597642</v>
      </c>
      <c r="O8732" s="161"/>
      <c r="P8732" s="162"/>
      <c r="Q8732" s="162"/>
      <c r="R8732" s="163"/>
      <c r="S8732" s="161"/>
      <c r="V8732" s="163"/>
      <c r="W8732" s="164"/>
      <c r="X8732" s="164"/>
    </row>
    <row r="8733" spans="10:24" x14ac:dyDescent="0.25">
      <c r="J8733">
        <v>8730</v>
      </c>
      <c r="K8733" s="43">
        <v>0.18096669668997112</v>
      </c>
      <c r="L8733">
        <v>0.39845465089314447</v>
      </c>
      <c r="M8733">
        <v>4.6397977400072676E-2</v>
      </c>
      <c r="N8733" s="44">
        <v>0.33575581071408489</v>
      </c>
      <c r="O8733" s="161"/>
      <c r="P8733" s="162"/>
      <c r="Q8733" s="162"/>
      <c r="R8733" s="163"/>
      <c r="S8733" s="161"/>
      <c r="V8733" s="163"/>
      <c r="W8733" s="164"/>
      <c r="X8733" s="164"/>
    </row>
    <row r="8734" spans="10:24" x14ac:dyDescent="0.25">
      <c r="J8734">
        <v>8731</v>
      </c>
      <c r="K8734" s="43">
        <v>0.64510699085893797</v>
      </c>
      <c r="L8734">
        <v>0.56655097521782349</v>
      </c>
      <c r="M8734">
        <v>0.87375019292048706</v>
      </c>
      <c r="N8734" s="44">
        <v>0.59222447622389662</v>
      </c>
      <c r="O8734" s="161"/>
      <c r="P8734" s="162"/>
      <c r="Q8734" s="162"/>
      <c r="R8734" s="163"/>
      <c r="S8734" s="161"/>
      <c r="V8734" s="163"/>
      <c r="W8734" s="164"/>
      <c r="X8734" s="164"/>
    </row>
    <row r="8735" spans="10:24" x14ac:dyDescent="0.25">
      <c r="J8735">
        <v>8732</v>
      </c>
      <c r="K8735" s="43">
        <v>0.50090517463631157</v>
      </c>
      <c r="L8735">
        <v>0.31952568492933986</v>
      </c>
      <c r="M8735">
        <v>0.70183169302278969</v>
      </c>
      <c r="N8735" s="44">
        <v>7.5249071581316218E-2</v>
      </c>
      <c r="O8735" s="161"/>
      <c r="P8735" s="162"/>
      <c r="Q8735" s="162"/>
      <c r="R8735" s="163"/>
      <c r="S8735" s="161"/>
      <c r="V8735" s="163"/>
      <c r="W8735" s="164"/>
      <c r="X8735" s="164"/>
    </row>
    <row r="8736" spans="10:24" x14ac:dyDescent="0.25">
      <c r="J8736">
        <v>8733</v>
      </c>
      <c r="K8736" s="43">
        <v>0.10820505887223031</v>
      </c>
      <c r="L8736">
        <v>0.44215451102437642</v>
      </c>
      <c r="M8736">
        <v>0.35282385091215329</v>
      </c>
      <c r="N8736" s="44">
        <v>0.99341549059670831</v>
      </c>
      <c r="O8736" s="161"/>
      <c r="P8736" s="162"/>
      <c r="Q8736" s="162"/>
      <c r="R8736" s="163"/>
      <c r="S8736" s="161"/>
      <c r="V8736" s="163"/>
      <c r="W8736" s="164"/>
      <c r="X8736" s="164"/>
    </row>
    <row r="8737" spans="10:24" x14ac:dyDescent="0.25">
      <c r="J8737">
        <v>8734</v>
      </c>
      <c r="K8737" s="43">
        <v>0.77314684627526564</v>
      </c>
      <c r="L8737">
        <v>9.4746053271269615E-3</v>
      </c>
      <c r="M8737">
        <v>0.74245304435751669</v>
      </c>
      <c r="N8737" s="44">
        <v>0.14639233836750476</v>
      </c>
      <c r="O8737" s="161"/>
      <c r="P8737" s="162"/>
      <c r="Q8737" s="162"/>
      <c r="R8737" s="163"/>
      <c r="S8737" s="161"/>
      <c r="V8737" s="163"/>
      <c r="W8737" s="164"/>
      <c r="X8737" s="164"/>
    </row>
    <row r="8738" spans="10:24" x14ac:dyDescent="0.25">
      <c r="J8738">
        <v>8735</v>
      </c>
      <c r="K8738" s="43">
        <v>0.91628030768329038</v>
      </c>
      <c r="L8738">
        <v>0.86416038155887731</v>
      </c>
      <c r="M8738">
        <v>0.56084094936541928</v>
      </c>
      <c r="N8738" s="44">
        <v>0.76870512391843626</v>
      </c>
      <c r="O8738" s="161"/>
      <c r="P8738" s="162"/>
      <c r="Q8738" s="162"/>
      <c r="R8738" s="163"/>
      <c r="S8738" s="161"/>
      <c r="V8738" s="163"/>
      <c r="W8738" s="164"/>
      <c r="X8738" s="164"/>
    </row>
    <row r="8739" spans="10:24" x14ac:dyDescent="0.25">
      <c r="J8739">
        <v>8736</v>
      </c>
      <c r="K8739" s="43">
        <v>0.30605443003666744</v>
      </c>
      <c r="L8739">
        <v>7.9465412250916079E-2</v>
      </c>
      <c r="M8739">
        <v>0.17295562160280975</v>
      </c>
      <c r="N8739" s="44">
        <v>0.97541553782093959</v>
      </c>
      <c r="O8739" s="161"/>
      <c r="P8739" s="162"/>
      <c r="Q8739" s="162"/>
      <c r="R8739" s="163"/>
      <c r="S8739" s="161"/>
      <c r="V8739" s="163"/>
      <c r="W8739" s="164"/>
      <c r="X8739" s="164"/>
    </row>
    <row r="8740" spans="10:24" x14ac:dyDescent="0.25">
      <c r="J8740">
        <v>8737</v>
      </c>
      <c r="K8740" s="43">
        <v>0.9597122132000272</v>
      </c>
      <c r="L8740">
        <v>0.20808269405557256</v>
      </c>
      <c r="M8740">
        <v>0.31109330721956885</v>
      </c>
      <c r="N8740" s="44">
        <v>0.7985125125713799</v>
      </c>
      <c r="O8740" s="161"/>
      <c r="P8740" s="162"/>
      <c r="Q8740" s="162"/>
      <c r="R8740" s="163"/>
      <c r="S8740" s="161"/>
      <c r="V8740" s="163"/>
      <c r="W8740" s="164"/>
      <c r="X8740" s="164"/>
    </row>
    <row r="8741" spans="10:24" x14ac:dyDescent="0.25">
      <c r="J8741">
        <v>8738</v>
      </c>
      <c r="K8741" s="43">
        <v>0.99432317618562893</v>
      </c>
      <c r="L8741">
        <v>0.64739670368558089</v>
      </c>
      <c r="M8741">
        <v>0.30681581401884173</v>
      </c>
      <c r="N8741" s="44">
        <v>0.49108941160172215</v>
      </c>
      <c r="O8741" s="161"/>
      <c r="P8741" s="162"/>
      <c r="Q8741" s="162"/>
      <c r="R8741" s="163"/>
      <c r="S8741" s="161"/>
      <c r="V8741" s="163"/>
      <c r="W8741" s="164"/>
      <c r="X8741" s="164"/>
    </row>
    <row r="8742" spans="10:24" x14ac:dyDescent="0.25">
      <c r="J8742">
        <v>8739</v>
      </c>
      <c r="K8742" s="43">
        <v>0.66052910180951507</v>
      </c>
      <c r="L8742">
        <v>0.89076948143894175</v>
      </c>
      <c r="M8742">
        <v>4.7456680265704154E-2</v>
      </c>
      <c r="N8742" s="44">
        <v>0.96486714260396833</v>
      </c>
      <c r="O8742" s="161"/>
      <c r="P8742" s="162"/>
      <c r="Q8742" s="162"/>
      <c r="R8742" s="163"/>
      <c r="S8742" s="161"/>
      <c r="V8742" s="163"/>
      <c r="W8742" s="164"/>
      <c r="X8742" s="164"/>
    </row>
    <row r="8743" spans="10:24" x14ac:dyDescent="0.25">
      <c r="J8743">
        <v>8740</v>
      </c>
      <c r="K8743" s="43">
        <v>0.52906730628507992</v>
      </c>
      <c r="L8743">
        <v>0.95336289508869487</v>
      </c>
      <c r="M8743">
        <v>0.12607138439357568</v>
      </c>
      <c r="N8743" s="44">
        <v>0.99735756731268499</v>
      </c>
      <c r="O8743" s="161"/>
      <c r="P8743" s="162"/>
      <c r="Q8743" s="162"/>
      <c r="R8743" s="163"/>
      <c r="S8743" s="161"/>
      <c r="V8743" s="163"/>
      <c r="W8743" s="164"/>
      <c r="X8743" s="164"/>
    </row>
    <row r="8744" spans="10:24" x14ac:dyDescent="0.25">
      <c r="J8744">
        <v>8741</v>
      </c>
      <c r="K8744" s="43">
        <v>0.35463988029650229</v>
      </c>
      <c r="L8744">
        <v>0.37792123559807211</v>
      </c>
      <c r="M8744">
        <v>0.87016366501910669</v>
      </c>
      <c r="N8744" s="44">
        <v>0.32198063028006452</v>
      </c>
      <c r="O8744" s="161"/>
      <c r="P8744" s="162"/>
      <c r="Q8744" s="162"/>
      <c r="R8744" s="163"/>
      <c r="S8744" s="161"/>
      <c r="V8744" s="163"/>
      <c r="W8744" s="164"/>
      <c r="X8744" s="164"/>
    </row>
    <row r="8745" spans="10:24" x14ac:dyDescent="0.25">
      <c r="J8745">
        <v>8742</v>
      </c>
      <c r="K8745" s="43">
        <v>0.24305051519854604</v>
      </c>
      <c r="L8745">
        <v>0.67634421532626676</v>
      </c>
      <c r="M8745">
        <v>0.49432023442573592</v>
      </c>
      <c r="N8745" s="44">
        <v>0.683030168808067</v>
      </c>
      <c r="O8745" s="161"/>
      <c r="P8745" s="162"/>
      <c r="Q8745" s="162"/>
      <c r="R8745" s="163"/>
      <c r="S8745" s="161"/>
      <c r="V8745" s="163"/>
      <c r="W8745" s="164"/>
      <c r="X8745" s="164"/>
    </row>
    <row r="8746" spans="10:24" x14ac:dyDescent="0.25">
      <c r="J8746">
        <v>8743</v>
      </c>
      <c r="K8746" s="43">
        <v>0.1013635460326715</v>
      </c>
      <c r="L8746">
        <v>0.71486963875138643</v>
      </c>
      <c r="M8746">
        <v>0.64628746848318319</v>
      </c>
      <c r="N8746" s="44">
        <v>6.312240377952183E-2</v>
      </c>
      <c r="O8746" s="161"/>
      <c r="P8746" s="162"/>
      <c r="Q8746" s="162"/>
      <c r="R8746" s="163"/>
      <c r="S8746" s="161"/>
      <c r="V8746" s="163"/>
      <c r="W8746" s="164"/>
      <c r="X8746" s="164"/>
    </row>
    <row r="8747" spans="10:24" x14ac:dyDescent="0.25">
      <c r="J8747">
        <v>8744</v>
      </c>
      <c r="K8747" s="43">
        <v>0.21549043203395846</v>
      </c>
      <c r="L8747">
        <v>0.42616170160322719</v>
      </c>
      <c r="M8747">
        <v>0.32702874864630083</v>
      </c>
      <c r="N8747" s="44">
        <v>0.42564069846851682</v>
      </c>
      <c r="O8747" s="161"/>
      <c r="P8747" s="162"/>
      <c r="Q8747" s="162"/>
      <c r="R8747" s="163"/>
      <c r="S8747" s="161"/>
      <c r="V8747" s="163"/>
      <c r="W8747" s="164"/>
      <c r="X8747" s="164"/>
    </row>
    <row r="8748" spans="10:24" x14ac:dyDescent="0.25">
      <c r="J8748">
        <v>8745</v>
      </c>
      <c r="K8748" s="43">
        <v>0.26085298126123235</v>
      </c>
      <c r="L8748">
        <v>0.86032237359661423</v>
      </c>
      <c r="M8748">
        <v>8.9590810411848021E-2</v>
      </c>
      <c r="N8748" s="44">
        <v>0.33015294137954077</v>
      </c>
      <c r="O8748" s="161"/>
      <c r="P8748" s="162"/>
      <c r="Q8748" s="162"/>
      <c r="R8748" s="163"/>
      <c r="S8748" s="161"/>
      <c r="V8748" s="163"/>
      <c r="W8748" s="164"/>
      <c r="X8748" s="164"/>
    </row>
    <row r="8749" spans="10:24" x14ac:dyDescent="0.25">
      <c r="J8749">
        <v>8746</v>
      </c>
      <c r="K8749" s="43">
        <v>0.93457784774812003</v>
      </c>
      <c r="L8749">
        <v>0.2689757565023525</v>
      </c>
      <c r="M8749">
        <v>0.55242541239123122</v>
      </c>
      <c r="N8749" s="44">
        <v>0.86935847218790763</v>
      </c>
      <c r="O8749" s="161"/>
      <c r="P8749" s="162"/>
      <c r="Q8749" s="162"/>
      <c r="R8749" s="163"/>
      <c r="S8749" s="161"/>
      <c r="V8749" s="163"/>
      <c r="W8749" s="164"/>
      <c r="X8749" s="164"/>
    </row>
    <row r="8750" spans="10:24" x14ac:dyDescent="0.25">
      <c r="J8750">
        <v>8747</v>
      </c>
      <c r="K8750" s="43">
        <v>0.86564644974150295</v>
      </c>
      <c r="L8750">
        <v>0.85974981040653808</v>
      </c>
      <c r="M8750">
        <v>0.55628557311199323</v>
      </c>
      <c r="N8750" s="44">
        <v>2.1798808331884079E-2</v>
      </c>
      <c r="O8750" s="161"/>
      <c r="P8750" s="162"/>
      <c r="Q8750" s="162"/>
      <c r="R8750" s="163"/>
      <c r="S8750" s="161"/>
      <c r="V8750" s="163"/>
      <c r="W8750" s="164"/>
      <c r="X8750" s="164"/>
    </row>
    <row r="8751" spans="10:24" x14ac:dyDescent="0.25">
      <c r="J8751">
        <v>8748</v>
      </c>
      <c r="K8751" s="43">
        <v>0.69863546459807147</v>
      </c>
      <c r="L8751">
        <v>0.26920517688492018</v>
      </c>
      <c r="M8751">
        <v>0.18508529198188384</v>
      </c>
      <c r="N8751" s="44">
        <v>0.27999342305258834</v>
      </c>
      <c r="O8751" s="161"/>
      <c r="P8751" s="162"/>
      <c r="Q8751" s="162"/>
      <c r="R8751" s="163"/>
      <c r="S8751" s="161"/>
      <c r="V8751" s="163"/>
      <c r="W8751" s="164"/>
      <c r="X8751" s="164"/>
    </row>
    <row r="8752" spans="10:24" x14ac:dyDescent="0.25">
      <c r="J8752">
        <v>8749</v>
      </c>
      <c r="K8752" s="43">
        <v>0.55511647031279354</v>
      </c>
      <c r="L8752">
        <v>0.23407196573604772</v>
      </c>
      <c r="M8752">
        <v>0.1940880822931802</v>
      </c>
      <c r="N8752" s="44">
        <v>0.12952447432446712</v>
      </c>
      <c r="O8752" s="161"/>
      <c r="P8752" s="162"/>
      <c r="Q8752" s="162"/>
      <c r="R8752" s="163"/>
      <c r="S8752" s="161"/>
      <c r="V8752" s="163"/>
      <c r="W8752" s="164"/>
      <c r="X8752" s="164"/>
    </row>
    <row r="8753" spans="10:24" x14ac:dyDescent="0.25">
      <c r="J8753">
        <v>8750</v>
      </c>
      <c r="K8753" s="43">
        <v>0.28512449108168458</v>
      </c>
      <c r="L8753">
        <v>0.8056895542721374</v>
      </c>
      <c r="M8753">
        <v>0.97719324295748733</v>
      </c>
      <c r="N8753" s="44">
        <v>0.59898993600204298</v>
      </c>
      <c r="O8753" s="161"/>
      <c r="P8753" s="162"/>
      <c r="Q8753" s="162"/>
      <c r="R8753" s="163"/>
      <c r="S8753" s="161"/>
      <c r="V8753" s="163"/>
      <c r="W8753" s="164"/>
      <c r="X8753" s="164"/>
    </row>
    <row r="8754" spans="10:24" x14ac:dyDescent="0.25">
      <c r="J8754">
        <v>8751</v>
      </c>
      <c r="K8754" s="43">
        <v>0.94860683114741895</v>
      </c>
      <c r="L8754">
        <v>0.1257974275203454</v>
      </c>
      <c r="M8754">
        <v>0.14216913216758298</v>
      </c>
      <c r="N8754" s="44">
        <v>0.91924348446903292</v>
      </c>
      <c r="O8754" s="161"/>
      <c r="P8754" s="162"/>
      <c r="Q8754" s="162"/>
      <c r="R8754" s="163"/>
      <c r="S8754" s="161"/>
      <c r="V8754" s="163"/>
      <c r="W8754" s="164"/>
      <c r="X8754" s="164"/>
    </row>
    <row r="8755" spans="10:24" x14ac:dyDescent="0.25">
      <c r="J8755">
        <v>8752</v>
      </c>
      <c r="K8755" s="43">
        <v>0.69494304889842473</v>
      </c>
      <c r="L8755">
        <v>0.44291450474834748</v>
      </c>
      <c r="M8755">
        <v>0.79535344868181657</v>
      </c>
      <c r="N8755" s="44">
        <v>0.32242894472657269</v>
      </c>
      <c r="O8755" s="161"/>
      <c r="P8755" s="162"/>
      <c r="Q8755" s="162"/>
      <c r="R8755" s="163"/>
      <c r="S8755" s="161"/>
      <c r="V8755" s="163"/>
      <c r="W8755" s="164"/>
      <c r="X8755" s="164"/>
    </row>
    <row r="8756" spans="10:24" x14ac:dyDescent="0.25">
      <c r="J8756">
        <v>8753</v>
      </c>
      <c r="K8756" s="43">
        <v>0.65803497376831122</v>
      </c>
      <c r="L8756">
        <v>3.1776953666649121E-2</v>
      </c>
      <c r="M8756">
        <v>0.45726321588662466</v>
      </c>
      <c r="N8756" s="44">
        <v>0.87949243747648609</v>
      </c>
      <c r="O8756" s="161"/>
      <c r="P8756" s="162"/>
      <c r="Q8756" s="162"/>
      <c r="R8756" s="163"/>
      <c r="S8756" s="161"/>
      <c r="V8756" s="163"/>
      <c r="W8756" s="164"/>
      <c r="X8756" s="164"/>
    </row>
    <row r="8757" spans="10:24" x14ac:dyDescent="0.25">
      <c r="J8757">
        <v>8754</v>
      </c>
      <c r="K8757" s="43">
        <v>4.6575947671673168E-2</v>
      </c>
      <c r="L8757">
        <v>0.48149970710868439</v>
      </c>
      <c r="M8757">
        <v>0.69886384174200111</v>
      </c>
      <c r="N8757" s="44">
        <v>0.9274672696173144</v>
      </c>
      <c r="O8757" s="161"/>
      <c r="P8757" s="162"/>
      <c r="Q8757" s="162"/>
      <c r="R8757" s="163"/>
      <c r="S8757" s="161"/>
      <c r="V8757" s="163"/>
      <c r="W8757" s="164"/>
      <c r="X8757" s="164"/>
    </row>
    <row r="8758" spans="10:24" x14ac:dyDescent="0.25">
      <c r="J8758">
        <v>8755</v>
      </c>
      <c r="K8758" s="43">
        <v>0.13481172616575265</v>
      </c>
      <c r="L8758">
        <v>0.94139138931724864</v>
      </c>
      <c r="M8758">
        <v>0.39129887938206043</v>
      </c>
      <c r="N8758" s="44">
        <v>0.19054621885904666</v>
      </c>
      <c r="O8758" s="161"/>
      <c r="P8758" s="162"/>
      <c r="Q8758" s="162"/>
      <c r="R8758" s="163"/>
      <c r="S8758" s="161"/>
      <c r="V8758" s="163"/>
      <c r="W8758" s="164"/>
      <c r="X8758" s="164"/>
    </row>
    <row r="8759" spans="10:24" x14ac:dyDescent="0.25">
      <c r="J8759">
        <v>8756</v>
      </c>
      <c r="K8759" s="43">
        <v>0.39356961246234856</v>
      </c>
      <c r="L8759">
        <v>8.1105690916502993E-2</v>
      </c>
      <c r="M8759">
        <v>9.0187506001672801E-2</v>
      </c>
      <c r="N8759" s="44">
        <v>0.54256074907167506</v>
      </c>
      <c r="O8759" s="161"/>
      <c r="P8759" s="162"/>
      <c r="Q8759" s="162"/>
      <c r="R8759" s="163"/>
      <c r="S8759" s="161"/>
      <c r="V8759" s="163"/>
      <c r="W8759" s="164"/>
      <c r="X8759" s="164"/>
    </row>
    <row r="8760" spans="10:24" x14ac:dyDescent="0.25">
      <c r="J8760">
        <v>8757</v>
      </c>
      <c r="K8760" s="43">
        <v>0.1309862197273427</v>
      </c>
      <c r="L8760">
        <v>0.98906273370188569</v>
      </c>
      <c r="M8760">
        <v>0.60530595738590931</v>
      </c>
      <c r="N8760" s="44">
        <v>0.32226595946830128</v>
      </c>
      <c r="O8760" s="161"/>
      <c r="P8760" s="162"/>
      <c r="Q8760" s="162"/>
      <c r="R8760" s="163"/>
      <c r="S8760" s="161"/>
      <c r="V8760" s="163"/>
      <c r="W8760" s="164"/>
      <c r="X8760" s="164"/>
    </row>
    <row r="8761" spans="10:24" x14ac:dyDescent="0.25">
      <c r="J8761">
        <v>8758</v>
      </c>
      <c r="K8761" s="43">
        <v>0.98060330791190364</v>
      </c>
      <c r="L8761">
        <v>0.9853639962465004</v>
      </c>
      <c r="M8761">
        <v>0.94052010885626292</v>
      </c>
      <c r="N8761" s="44">
        <v>0.64199826935774607</v>
      </c>
      <c r="O8761" s="161"/>
      <c r="P8761" s="162"/>
      <c r="Q8761" s="162"/>
      <c r="R8761" s="163"/>
      <c r="S8761" s="161"/>
      <c r="V8761" s="163"/>
      <c r="W8761" s="164"/>
      <c r="X8761" s="164"/>
    </row>
    <row r="8762" spans="10:24" x14ac:dyDescent="0.25">
      <c r="J8762">
        <v>8759</v>
      </c>
      <c r="K8762" s="43">
        <v>0.30812951504792241</v>
      </c>
      <c r="L8762">
        <v>0.43637084189839348</v>
      </c>
      <c r="M8762">
        <v>0.15274112041389742</v>
      </c>
      <c r="N8762" s="44">
        <v>0.31629815343050105</v>
      </c>
      <c r="O8762" s="161"/>
      <c r="P8762" s="162"/>
      <c r="Q8762" s="162"/>
      <c r="R8762" s="163"/>
      <c r="S8762" s="161"/>
      <c r="V8762" s="163"/>
      <c r="W8762" s="164"/>
      <c r="X8762" s="164"/>
    </row>
    <row r="8763" spans="10:24" x14ac:dyDescent="0.25">
      <c r="J8763">
        <v>8760</v>
      </c>
      <c r="K8763" s="43">
        <v>0.79314995398327492</v>
      </c>
      <c r="L8763">
        <v>0.90676385313507435</v>
      </c>
      <c r="M8763">
        <v>2.4218435626255252E-2</v>
      </c>
      <c r="N8763" s="44">
        <v>0.6773280334889209</v>
      </c>
      <c r="O8763" s="161"/>
      <c r="P8763" s="162"/>
      <c r="Q8763" s="162"/>
      <c r="R8763" s="163"/>
      <c r="S8763" s="161"/>
      <c r="V8763" s="163"/>
      <c r="W8763" s="164"/>
      <c r="X8763" s="164"/>
    </row>
    <row r="8764" spans="10:24" x14ac:dyDescent="0.25">
      <c r="J8764">
        <v>8761</v>
      </c>
      <c r="K8764" s="43">
        <v>0.16440091984511451</v>
      </c>
      <c r="L8764">
        <v>0.65764549175276743</v>
      </c>
      <c r="M8764">
        <v>0.4016596506687784</v>
      </c>
      <c r="N8764" s="44">
        <v>0.25310213246126145</v>
      </c>
      <c r="O8764" s="161"/>
      <c r="P8764" s="162"/>
      <c r="Q8764" s="162"/>
      <c r="R8764" s="163"/>
      <c r="S8764" s="161"/>
      <c r="V8764" s="163"/>
      <c r="W8764" s="164"/>
      <c r="X8764" s="164"/>
    </row>
    <row r="8765" spans="10:24" x14ac:dyDescent="0.25">
      <c r="J8765">
        <v>8762</v>
      </c>
      <c r="K8765" s="43">
        <v>0.45787096693957774</v>
      </c>
      <c r="L8765">
        <v>0.9584526199413359</v>
      </c>
      <c r="M8765">
        <v>0.40650653144120308</v>
      </c>
      <c r="N8765" s="44">
        <v>0.9122338038151695</v>
      </c>
      <c r="O8765" s="161"/>
      <c r="P8765" s="162"/>
      <c r="Q8765" s="162"/>
      <c r="R8765" s="163"/>
      <c r="S8765" s="161"/>
      <c r="V8765" s="163"/>
      <c r="W8765" s="164"/>
      <c r="X8765" s="164"/>
    </row>
    <row r="8766" spans="10:24" x14ac:dyDescent="0.25">
      <c r="J8766">
        <v>8763</v>
      </c>
      <c r="K8766" s="43">
        <v>4.0289414791759182E-2</v>
      </c>
      <c r="L8766">
        <v>0.27395767193263543</v>
      </c>
      <c r="M8766">
        <v>0.61409874807458431</v>
      </c>
      <c r="N8766" s="44">
        <v>0.6561782848072617</v>
      </c>
      <c r="O8766" s="161"/>
      <c r="P8766" s="162"/>
      <c r="Q8766" s="162"/>
      <c r="R8766" s="163"/>
      <c r="S8766" s="161"/>
      <c r="V8766" s="163"/>
      <c r="W8766" s="164"/>
      <c r="X8766" s="164"/>
    </row>
    <row r="8767" spans="10:24" x14ac:dyDescent="0.25">
      <c r="J8767">
        <v>8764</v>
      </c>
      <c r="K8767" s="43">
        <v>5.8450233782550431E-2</v>
      </c>
      <c r="L8767">
        <v>0.71500889504673226</v>
      </c>
      <c r="M8767">
        <v>0.29742091680350302</v>
      </c>
      <c r="N8767" s="44">
        <v>0.78493663373867273</v>
      </c>
      <c r="O8767" s="161"/>
      <c r="P8767" s="162"/>
      <c r="Q8767" s="162"/>
      <c r="R8767" s="163"/>
      <c r="S8767" s="161"/>
      <c r="V8767" s="163"/>
      <c r="W8767" s="164"/>
      <c r="X8767" s="164"/>
    </row>
    <row r="8768" spans="10:24" x14ac:dyDescent="0.25">
      <c r="J8768">
        <v>8765</v>
      </c>
      <c r="K8768" s="43">
        <v>0.87846136144775011</v>
      </c>
      <c r="L8768">
        <v>0.15462524664036958</v>
      </c>
      <c r="M8768">
        <v>0.80192443576700712</v>
      </c>
      <c r="N8768" s="44">
        <v>0.3397684550331348</v>
      </c>
      <c r="O8768" s="161"/>
      <c r="P8768" s="162"/>
      <c r="Q8768" s="162"/>
      <c r="R8768" s="163"/>
      <c r="S8768" s="161"/>
      <c r="V8768" s="163"/>
      <c r="W8768" s="164"/>
      <c r="X8768" s="164"/>
    </row>
    <row r="8769" spans="10:24" x14ac:dyDescent="0.25">
      <c r="J8769">
        <v>8766</v>
      </c>
      <c r="K8769" s="43">
        <v>0.74921487015401833</v>
      </c>
      <c r="L8769">
        <v>0.28974754730173513</v>
      </c>
      <c r="M8769">
        <v>0.49016106556090533</v>
      </c>
      <c r="N8769" s="44">
        <v>0.28808014824050621</v>
      </c>
      <c r="O8769" s="161"/>
      <c r="P8769" s="162"/>
      <c r="Q8769" s="162"/>
      <c r="R8769" s="163"/>
      <c r="S8769" s="161"/>
      <c r="V8769" s="163"/>
      <c r="W8769" s="164"/>
      <c r="X8769" s="164"/>
    </row>
    <row r="8770" spans="10:24" x14ac:dyDescent="0.25">
      <c r="J8770">
        <v>8767</v>
      </c>
      <c r="K8770" s="43">
        <v>0.67384328871636712</v>
      </c>
      <c r="L8770">
        <v>0.44399145816570562</v>
      </c>
      <c r="M8770">
        <v>0.26433128314615162</v>
      </c>
      <c r="N8770" s="44">
        <v>0.14523259860769877</v>
      </c>
      <c r="O8770" s="161"/>
      <c r="P8770" s="162"/>
      <c r="Q8770" s="162"/>
      <c r="R8770" s="163"/>
      <c r="S8770" s="161"/>
      <c r="V8770" s="163"/>
      <c r="W8770" s="164"/>
      <c r="X8770" s="164"/>
    </row>
    <row r="8771" spans="10:24" x14ac:dyDescent="0.25">
      <c r="J8771">
        <v>8768</v>
      </c>
      <c r="K8771" s="43">
        <v>0.33052554999940831</v>
      </c>
      <c r="L8771">
        <v>6.51700497996619E-2</v>
      </c>
      <c r="M8771">
        <v>0.67660787074605111</v>
      </c>
      <c r="N8771" s="44">
        <v>0.31385781661862833</v>
      </c>
      <c r="O8771" s="161"/>
      <c r="P8771" s="162"/>
      <c r="Q8771" s="162"/>
      <c r="R8771" s="163"/>
      <c r="S8771" s="161"/>
      <c r="V8771" s="163"/>
      <c r="W8771" s="164"/>
      <c r="X8771" s="164"/>
    </row>
    <row r="8772" spans="10:24" x14ac:dyDescent="0.25">
      <c r="J8772">
        <v>8769</v>
      </c>
      <c r="K8772" s="43">
        <v>0.51180510214989094</v>
      </c>
      <c r="L8772">
        <v>0.69344691932135505</v>
      </c>
      <c r="M8772">
        <v>0.85537417237088831</v>
      </c>
      <c r="N8772" s="44">
        <v>0.18327019673637746</v>
      </c>
      <c r="O8772" s="161"/>
      <c r="P8772" s="162"/>
      <c r="Q8772" s="162"/>
      <c r="R8772" s="163"/>
      <c r="S8772" s="161"/>
      <c r="V8772" s="163"/>
      <c r="W8772" s="164"/>
      <c r="X8772" s="164"/>
    </row>
    <row r="8773" spans="10:24" x14ac:dyDescent="0.25">
      <c r="J8773">
        <v>8770</v>
      </c>
      <c r="K8773" s="43">
        <v>0.11501226180708501</v>
      </c>
      <c r="L8773">
        <v>0.47482133977025309</v>
      </c>
      <c r="M8773">
        <v>5.8553025722551166E-2</v>
      </c>
      <c r="N8773" s="44">
        <v>0.28074092388651317</v>
      </c>
      <c r="O8773" s="161"/>
      <c r="P8773" s="162"/>
      <c r="Q8773" s="162"/>
      <c r="R8773" s="163"/>
      <c r="S8773" s="161"/>
      <c r="V8773" s="163"/>
      <c r="W8773" s="164"/>
      <c r="X8773" s="164"/>
    </row>
    <row r="8774" spans="10:24" x14ac:dyDescent="0.25">
      <c r="J8774">
        <v>8771</v>
      </c>
      <c r="K8774" s="43">
        <v>0.29703616589045012</v>
      </c>
      <c r="L8774">
        <v>0.15108293765797021</v>
      </c>
      <c r="M8774">
        <v>0.93083327326967225</v>
      </c>
      <c r="N8774" s="44">
        <v>0.76793392581579567</v>
      </c>
      <c r="O8774" s="161"/>
      <c r="P8774" s="162"/>
      <c r="Q8774" s="162"/>
      <c r="R8774" s="163"/>
      <c r="S8774" s="161"/>
      <c r="V8774" s="163"/>
      <c r="W8774" s="164"/>
      <c r="X8774" s="164"/>
    </row>
    <row r="8775" spans="10:24" x14ac:dyDescent="0.25">
      <c r="J8775">
        <v>8772</v>
      </c>
      <c r="K8775" s="43">
        <v>0.81291088340221929</v>
      </c>
      <c r="L8775">
        <v>6.5965011259534467E-2</v>
      </c>
      <c r="M8775">
        <v>0.23069713208284726</v>
      </c>
      <c r="N8775" s="44">
        <v>0.49914217870025657</v>
      </c>
      <c r="O8775" s="161"/>
      <c r="P8775" s="162"/>
      <c r="Q8775" s="162"/>
      <c r="R8775" s="163"/>
      <c r="S8775" s="161"/>
      <c r="V8775" s="163"/>
      <c r="W8775" s="164"/>
      <c r="X8775" s="164"/>
    </row>
    <row r="8776" spans="10:24" x14ac:dyDescent="0.25">
      <c r="J8776">
        <v>8773</v>
      </c>
      <c r="K8776" s="43">
        <v>0.669987215051975</v>
      </c>
      <c r="L8776">
        <v>0.28069851316431715</v>
      </c>
      <c r="M8776">
        <v>0.84834816605201502</v>
      </c>
      <c r="N8776" s="44">
        <v>0.48806483504855913</v>
      </c>
      <c r="O8776" s="161"/>
      <c r="P8776" s="162"/>
      <c r="Q8776" s="162"/>
      <c r="R8776" s="163"/>
      <c r="S8776" s="161"/>
      <c r="V8776" s="163"/>
      <c r="W8776" s="164"/>
      <c r="X8776" s="164"/>
    </row>
    <row r="8777" spans="10:24" x14ac:dyDescent="0.25">
      <c r="J8777">
        <v>8774</v>
      </c>
      <c r="K8777" s="43">
        <v>5.306525867436751E-2</v>
      </c>
      <c r="L8777">
        <v>0.44061722756532251</v>
      </c>
      <c r="M8777">
        <v>0.16573063715467218</v>
      </c>
      <c r="N8777" s="44">
        <v>0.62337253844962515</v>
      </c>
      <c r="O8777" s="161"/>
      <c r="P8777" s="162"/>
      <c r="Q8777" s="162"/>
      <c r="R8777" s="163"/>
      <c r="S8777" s="161"/>
      <c r="V8777" s="163"/>
      <c r="W8777" s="164"/>
      <c r="X8777" s="164"/>
    </row>
    <row r="8778" spans="10:24" x14ac:dyDescent="0.25">
      <c r="J8778">
        <v>8775</v>
      </c>
      <c r="K8778" s="43">
        <v>0.61784052221999974</v>
      </c>
      <c r="L8778">
        <v>0.64067484930623331</v>
      </c>
      <c r="M8778">
        <v>0.92423829672336411</v>
      </c>
      <c r="N8778" s="44">
        <v>0.8007911799944416</v>
      </c>
      <c r="O8778" s="161"/>
      <c r="P8778" s="162"/>
      <c r="Q8778" s="162"/>
      <c r="R8778" s="163"/>
      <c r="S8778" s="161"/>
      <c r="V8778" s="163"/>
      <c r="W8778" s="164"/>
      <c r="X8778" s="164"/>
    </row>
    <row r="8779" spans="10:24" x14ac:dyDescent="0.25">
      <c r="J8779">
        <v>8776</v>
      </c>
      <c r="K8779" s="43">
        <v>0.6798490657856946</v>
      </c>
      <c r="L8779">
        <v>4.2394810858972343E-2</v>
      </c>
      <c r="M8779">
        <v>0.12935343410036315</v>
      </c>
      <c r="N8779" s="44">
        <v>0.26037896012965855</v>
      </c>
      <c r="O8779" s="161"/>
      <c r="P8779" s="162"/>
      <c r="Q8779" s="162"/>
      <c r="R8779" s="163"/>
      <c r="S8779" s="161"/>
      <c r="V8779" s="163"/>
      <c r="W8779" s="164"/>
      <c r="X8779" s="164"/>
    </row>
    <row r="8780" spans="10:24" x14ac:dyDescent="0.25">
      <c r="J8780">
        <v>8777</v>
      </c>
      <c r="K8780" s="43">
        <v>0.27435315167305918</v>
      </c>
      <c r="L8780">
        <v>0.73139877412701093</v>
      </c>
      <c r="M8780">
        <v>0.6049018386531877</v>
      </c>
      <c r="N8780" s="44">
        <v>0.43589966646916778</v>
      </c>
      <c r="O8780" s="161"/>
      <c r="P8780" s="162"/>
      <c r="Q8780" s="162"/>
      <c r="R8780" s="163"/>
      <c r="S8780" s="161"/>
      <c r="V8780" s="163"/>
      <c r="W8780" s="164"/>
      <c r="X8780" s="164"/>
    </row>
    <row r="8781" spans="10:24" x14ac:dyDescent="0.25">
      <c r="J8781">
        <v>8778</v>
      </c>
      <c r="K8781" s="43">
        <v>0.39076051991210858</v>
      </c>
      <c r="L8781">
        <v>0.86719269370492313</v>
      </c>
      <c r="M8781">
        <v>0.92842375845555458</v>
      </c>
      <c r="N8781" s="44">
        <v>0.82417722294262996</v>
      </c>
      <c r="O8781" s="161"/>
      <c r="P8781" s="162"/>
      <c r="Q8781" s="162"/>
      <c r="R8781" s="163"/>
      <c r="S8781" s="161"/>
      <c r="V8781" s="163"/>
      <c r="W8781" s="164"/>
      <c r="X8781" s="164"/>
    </row>
    <row r="8782" spans="10:24" x14ac:dyDescent="0.25">
      <c r="J8782">
        <v>8779</v>
      </c>
      <c r="K8782" s="43">
        <v>0.24824765419520789</v>
      </c>
      <c r="L8782">
        <v>0.91641011476312684</v>
      </c>
      <c r="M8782">
        <v>0.22282239657700476</v>
      </c>
      <c r="N8782" s="44">
        <v>0.93676277766164806</v>
      </c>
      <c r="O8782" s="161"/>
      <c r="P8782" s="162"/>
      <c r="Q8782" s="162"/>
      <c r="R8782" s="163"/>
      <c r="S8782" s="161"/>
      <c r="V8782" s="163"/>
      <c r="W8782" s="164"/>
      <c r="X8782" s="164"/>
    </row>
    <row r="8783" spans="10:24" x14ac:dyDescent="0.25">
      <c r="J8783">
        <v>8780</v>
      </c>
      <c r="K8783" s="43">
        <v>0.54438868160883647</v>
      </c>
      <c r="L8783">
        <v>0.4289442349085274</v>
      </c>
      <c r="M8783">
        <v>0.52689522619116569</v>
      </c>
      <c r="N8783" s="44">
        <v>0.78961114788108244</v>
      </c>
      <c r="O8783" s="161"/>
      <c r="P8783" s="162"/>
      <c r="Q8783" s="162"/>
      <c r="R8783" s="163"/>
      <c r="S8783" s="161"/>
      <c r="V8783" s="163"/>
      <c r="W8783" s="164"/>
      <c r="X8783" s="164"/>
    </row>
    <row r="8784" spans="10:24" x14ac:dyDescent="0.25">
      <c r="J8784">
        <v>8781</v>
      </c>
      <c r="K8784" s="43">
        <v>0.85396258382362855</v>
      </c>
      <c r="L8784">
        <v>0.37171406671484508</v>
      </c>
      <c r="M8784">
        <v>0.72596343703479549</v>
      </c>
      <c r="N8784" s="44">
        <v>5.2873445835769584E-2</v>
      </c>
      <c r="O8784" s="161"/>
      <c r="P8784" s="162"/>
      <c r="Q8784" s="162"/>
      <c r="R8784" s="163"/>
      <c r="S8784" s="161"/>
      <c r="V8784" s="163"/>
      <c r="W8784" s="164"/>
      <c r="X8784" s="164"/>
    </row>
    <row r="8785" spans="10:24" x14ac:dyDescent="0.25">
      <c r="J8785">
        <v>8782</v>
      </c>
      <c r="K8785" s="43">
        <v>0.99776663241651842</v>
      </c>
      <c r="L8785">
        <v>0.78367827183966288</v>
      </c>
      <c r="M8785">
        <v>0.60822290438830906</v>
      </c>
      <c r="N8785" s="44">
        <v>0.3744710265967911</v>
      </c>
      <c r="O8785" s="161"/>
      <c r="P8785" s="162"/>
      <c r="Q8785" s="162"/>
      <c r="R8785" s="163"/>
      <c r="S8785" s="161"/>
      <c r="V8785" s="163"/>
      <c r="W8785" s="164"/>
      <c r="X8785" s="164"/>
    </row>
    <row r="8786" spans="10:24" x14ac:dyDescent="0.25">
      <c r="J8786">
        <v>8783</v>
      </c>
      <c r="K8786" s="43">
        <v>3.8800695532524854E-3</v>
      </c>
      <c r="L8786">
        <v>0.92976435432930082</v>
      </c>
      <c r="M8786">
        <v>0.52062673349068933</v>
      </c>
      <c r="N8786" s="44">
        <v>0.93904966695526304</v>
      </c>
      <c r="O8786" s="161"/>
      <c r="P8786" s="162"/>
      <c r="Q8786" s="162"/>
      <c r="R8786" s="163"/>
      <c r="S8786" s="161"/>
      <c r="V8786" s="163"/>
      <c r="W8786" s="164"/>
      <c r="X8786" s="164"/>
    </row>
    <row r="8787" spans="10:24" x14ac:dyDescent="0.25">
      <c r="J8787">
        <v>8784</v>
      </c>
      <c r="K8787" s="43">
        <v>9.3946642891439391E-2</v>
      </c>
      <c r="L8787">
        <v>0.55819480097402696</v>
      </c>
      <c r="M8787">
        <v>0.43421824577623325</v>
      </c>
      <c r="N8787" s="44">
        <v>9.0967939288415511E-3</v>
      </c>
      <c r="O8787" s="161"/>
      <c r="P8787" s="162"/>
      <c r="Q8787" s="162"/>
      <c r="R8787" s="163"/>
      <c r="S8787" s="161"/>
      <c r="V8787" s="163"/>
      <c r="W8787" s="164"/>
      <c r="X8787" s="164"/>
    </row>
    <row r="8788" spans="10:24" x14ac:dyDescent="0.25">
      <c r="J8788">
        <v>8785</v>
      </c>
      <c r="K8788" s="43">
        <v>0.62211433549624762</v>
      </c>
      <c r="L8788">
        <v>7.2745437360927534E-2</v>
      </c>
      <c r="M8788">
        <v>0.91755970771099959</v>
      </c>
      <c r="N8788" s="44">
        <v>2.3096785885252324E-2</v>
      </c>
      <c r="O8788" s="161"/>
      <c r="P8788" s="162"/>
      <c r="Q8788" s="162"/>
      <c r="R8788" s="163"/>
      <c r="S8788" s="161"/>
      <c r="V8788" s="163"/>
      <c r="W8788" s="164"/>
      <c r="X8788" s="164"/>
    </row>
    <row r="8789" spans="10:24" x14ac:dyDescent="0.25">
      <c r="J8789">
        <v>8786</v>
      </c>
      <c r="K8789" s="43">
        <v>0.86784898941540278</v>
      </c>
      <c r="L8789">
        <v>0.10605956851789256</v>
      </c>
      <c r="M8789">
        <v>0.11920119099370008</v>
      </c>
      <c r="N8789" s="44">
        <v>0.52486937239276865</v>
      </c>
      <c r="O8789" s="161"/>
      <c r="P8789" s="162"/>
      <c r="Q8789" s="162"/>
      <c r="R8789" s="163"/>
      <c r="S8789" s="161"/>
      <c r="V8789" s="163"/>
      <c r="W8789" s="164"/>
      <c r="X8789" s="164"/>
    </row>
    <row r="8790" spans="10:24" x14ac:dyDescent="0.25">
      <c r="J8790">
        <v>8787</v>
      </c>
      <c r="K8790" s="43">
        <v>0.48764128607988677</v>
      </c>
      <c r="L8790">
        <v>0.14943281346471027</v>
      </c>
      <c r="M8790">
        <v>0.44175597107375242</v>
      </c>
      <c r="N8790" s="44">
        <v>0.26083969585770539</v>
      </c>
      <c r="O8790" s="161"/>
      <c r="P8790" s="162"/>
      <c r="Q8790" s="162"/>
      <c r="R8790" s="163"/>
      <c r="S8790" s="161"/>
      <c r="V8790" s="163"/>
      <c r="W8790" s="164"/>
      <c r="X8790" s="164"/>
    </row>
    <row r="8791" spans="10:24" x14ac:dyDescent="0.25">
      <c r="J8791">
        <v>8788</v>
      </c>
      <c r="K8791" s="43">
        <v>0.26070409133124894</v>
      </c>
      <c r="L8791">
        <v>0.85555754045379484</v>
      </c>
      <c r="M8791">
        <v>9.4529610810900722E-2</v>
      </c>
      <c r="N8791" s="44">
        <v>0.50352358357246851</v>
      </c>
      <c r="O8791" s="161"/>
      <c r="P8791" s="162"/>
      <c r="Q8791" s="162"/>
      <c r="R8791" s="163"/>
      <c r="S8791" s="161"/>
      <c r="V8791" s="163"/>
      <c r="W8791" s="164"/>
      <c r="X8791" s="164"/>
    </row>
    <row r="8792" spans="10:24" x14ac:dyDescent="0.25">
      <c r="J8792">
        <v>8789</v>
      </c>
      <c r="K8792" s="43">
        <v>0.62727758711879544</v>
      </c>
      <c r="L8792">
        <v>0.67918341020705597</v>
      </c>
      <c r="M8792">
        <v>0.379888900039973</v>
      </c>
      <c r="N8792" s="44">
        <v>0.57252100935707773</v>
      </c>
      <c r="O8792" s="161"/>
      <c r="P8792" s="162"/>
      <c r="Q8792" s="162"/>
      <c r="R8792" s="163"/>
      <c r="S8792" s="161"/>
      <c r="V8792" s="163"/>
      <c r="W8792" s="164"/>
      <c r="X8792" s="164"/>
    </row>
    <row r="8793" spans="10:24" x14ac:dyDescent="0.25">
      <c r="J8793">
        <v>8790</v>
      </c>
      <c r="K8793" s="43">
        <v>0.41908753879053495</v>
      </c>
      <c r="L8793">
        <v>0.29370203463794009</v>
      </c>
      <c r="M8793">
        <v>0.80523605612697091</v>
      </c>
      <c r="N8793" s="44">
        <v>0.18737025392472662</v>
      </c>
      <c r="O8793" s="161"/>
      <c r="P8793" s="162"/>
      <c r="Q8793" s="162"/>
      <c r="R8793" s="163"/>
      <c r="S8793" s="161"/>
      <c r="V8793" s="163"/>
      <c r="W8793" s="164"/>
      <c r="X8793" s="164"/>
    </row>
    <row r="8794" spans="10:24" x14ac:dyDescent="0.25">
      <c r="J8794">
        <v>8791</v>
      </c>
      <c r="K8794" s="43">
        <v>0.33184750470390378</v>
      </c>
      <c r="L8794">
        <v>0.840764125123455</v>
      </c>
      <c r="M8794">
        <v>0.18995092006225178</v>
      </c>
      <c r="N8794" s="44">
        <v>0.75628710735781168</v>
      </c>
      <c r="O8794" s="161"/>
      <c r="P8794" s="162"/>
      <c r="Q8794" s="162"/>
      <c r="R8794" s="163"/>
      <c r="S8794" s="161"/>
      <c r="V8794" s="163"/>
      <c r="W8794" s="164"/>
      <c r="X8794" s="164"/>
    </row>
    <row r="8795" spans="10:24" x14ac:dyDescent="0.25">
      <c r="J8795">
        <v>8792</v>
      </c>
      <c r="K8795" s="43">
        <v>0.83965565502154915</v>
      </c>
      <c r="L8795">
        <v>0.61402656303562708</v>
      </c>
      <c r="M8795">
        <v>7.0545380874949326E-2</v>
      </c>
      <c r="N8795" s="44">
        <v>3.8504438752042347E-2</v>
      </c>
      <c r="O8795" s="161"/>
      <c r="P8795" s="162"/>
      <c r="Q8795" s="162"/>
      <c r="R8795" s="163"/>
      <c r="S8795" s="161"/>
      <c r="V8795" s="163"/>
      <c r="W8795" s="164"/>
      <c r="X8795" s="164"/>
    </row>
    <row r="8796" spans="10:24" x14ac:dyDescent="0.25">
      <c r="J8796">
        <v>8793</v>
      </c>
      <c r="K8796" s="43">
        <v>0.72248950189588468</v>
      </c>
      <c r="L8796">
        <v>0.25521975704843947</v>
      </c>
      <c r="M8796">
        <v>0.88598805532968472</v>
      </c>
      <c r="N8796" s="44">
        <v>0.25334621613918351</v>
      </c>
      <c r="O8796" s="161"/>
      <c r="P8796" s="162"/>
      <c r="Q8796" s="162"/>
      <c r="R8796" s="163"/>
      <c r="S8796" s="161"/>
      <c r="V8796" s="163"/>
      <c r="W8796" s="164"/>
      <c r="X8796" s="164"/>
    </row>
    <row r="8797" spans="10:24" x14ac:dyDescent="0.25">
      <c r="J8797">
        <v>8794</v>
      </c>
      <c r="K8797" s="43">
        <v>5.7757813877652997E-2</v>
      </c>
      <c r="L8797">
        <v>0.46601196609509898</v>
      </c>
      <c r="M8797">
        <v>0.59369337883573292</v>
      </c>
      <c r="N8797" s="44">
        <v>0.38627695538781592</v>
      </c>
      <c r="O8797" s="161"/>
      <c r="P8797" s="162"/>
      <c r="Q8797" s="162"/>
      <c r="R8797" s="163"/>
      <c r="S8797" s="161"/>
      <c r="V8797" s="163"/>
      <c r="W8797" s="164"/>
      <c r="X8797" s="164"/>
    </row>
    <row r="8798" spans="10:24" x14ac:dyDescent="0.25">
      <c r="J8798">
        <v>8795</v>
      </c>
      <c r="K8798" s="43">
        <v>1.7143567561762163E-2</v>
      </c>
      <c r="L8798">
        <v>0.64464522604584773</v>
      </c>
      <c r="M8798">
        <v>0.4635411414187498</v>
      </c>
      <c r="N8798" s="44">
        <v>0.27012883243932506</v>
      </c>
      <c r="O8798" s="161"/>
      <c r="P8798" s="162"/>
      <c r="Q8798" s="162"/>
      <c r="R8798" s="163"/>
      <c r="S8798" s="161"/>
      <c r="V8798" s="163"/>
      <c r="W8798" s="164"/>
      <c r="X8798" s="164"/>
    </row>
    <row r="8799" spans="10:24" x14ac:dyDescent="0.25">
      <c r="J8799">
        <v>8796</v>
      </c>
      <c r="K8799" s="43">
        <v>0.21832756460506231</v>
      </c>
      <c r="L8799">
        <v>0.34458951710908781</v>
      </c>
      <c r="M8799">
        <v>0.59657197630188341</v>
      </c>
      <c r="N8799" s="44">
        <v>0.52876006907970174</v>
      </c>
      <c r="O8799" s="161"/>
      <c r="P8799" s="162"/>
      <c r="Q8799" s="162"/>
      <c r="R8799" s="163"/>
      <c r="S8799" s="161"/>
      <c r="V8799" s="163"/>
      <c r="W8799" s="164"/>
      <c r="X8799" s="164"/>
    </row>
    <row r="8800" spans="10:24" x14ac:dyDescent="0.25">
      <c r="J8800">
        <v>8797</v>
      </c>
      <c r="K8800" s="43">
        <v>0.48937564746491435</v>
      </c>
      <c r="L8800">
        <v>0.56095640252770718</v>
      </c>
      <c r="M8800">
        <v>0.66111186821400436</v>
      </c>
      <c r="N8800" s="44">
        <v>0.34460968996308339</v>
      </c>
      <c r="O8800" s="161"/>
      <c r="P8800" s="162"/>
      <c r="Q8800" s="162"/>
      <c r="R8800" s="163"/>
      <c r="S8800" s="161"/>
      <c r="V8800" s="163"/>
      <c r="W8800" s="164"/>
      <c r="X8800" s="164"/>
    </row>
    <row r="8801" spans="10:24" x14ac:dyDescent="0.25">
      <c r="J8801">
        <v>8798</v>
      </c>
      <c r="K8801" s="43">
        <v>0.83026421693466612</v>
      </c>
      <c r="L8801">
        <v>0.73180035874738025</v>
      </c>
      <c r="M8801">
        <v>0.58761186567925583</v>
      </c>
      <c r="N8801" s="44">
        <v>0.26085595972744058</v>
      </c>
      <c r="O8801" s="161"/>
      <c r="P8801" s="162"/>
      <c r="Q8801" s="162"/>
      <c r="R8801" s="163"/>
      <c r="S8801" s="161"/>
      <c r="V8801" s="163"/>
      <c r="W8801" s="164"/>
      <c r="X8801" s="164"/>
    </row>
    <row r="8802" spans="10:24" x14ac:dyDescent="0.25">
      <c r="J8802">
        <v>8799</v>
      </c>
      <c r="K8802" s="43">
        <v>0.802390868118812</v>
      </c>
      <c r="L8802">
        <v>0.11758976149051392</v>
      </c>
      <c r="M8802">
        <v>0.90078884033062867</v>
      </c>
      <c r="N8802" s="44">
        <v>1.8155741702420514E-2</v>
      </c>
      <c r="O8802" s="161"/>
      <c r="P8802" s="162"/>
      <c r="Q8802" s="162"/>
      <c r="R8802" s="163"/>
      <c r="S8802" s="161"/>
      <c r="V8802" s="163"/>
      <c r="W8802" s="164"/>
      <c r="X8802" s="164"/>
    </row>
    <row r="8803" spans="10:24" x14ac:dyDescent="0.25">
      <c r="J8803">
        <v>8800</v>
      </c>
      <c r="K8803" s="43">
        <v>0.19003843883698535</v>
      </c>
      <c r="L8803">
        <v>0.98341354672949799</v>
      </c>
      <c r="M8803">
        <v>0.20156594584497045</v>
      </c>
      <c r="N8803" s="44">
        <v>0.46509044704108904</v>
      </c>
      <c r="O8803" s="161"/>
      <c r="P8803" s="162"/>
      <c r="Q8803" s="162"/>
      <c r="R8803" s="163"/>
      <c r="S8803" s="161"/>
      <c r="V8803" s="163"/>
      <c r="W8803" s="164"/>
      <c r="X8803" s="164"/>
    </row>
    <row r="8804" spans="10:24" x14ac:dyDescent="0.25">
      <c r="J8804">
        <v>8801</v>
      </c>
      <c r="K8804" s="43">
        <v>0.13805116855025001</v>
      </c>
      <c r="L8804">
        <v>0.15492670066920566</v>
      </c>
      <c r="M8804">
        <v>0.53222653360413597</v>
      </c>
      <c r="N8804" s="44">
        <v>0.94631209912491088</v>
      </c>
      <c r="O8804" s="161"/>
      <c r="P8804" s="162"/>
      <c r="Q8804" s="162"/>
      <c r="R8804" s="163"/>
      <c r="S8804" s="161"/>
      <c r="V8804" s="163"/>
      <c r="W8804" s="164"/>
      <c r="X8804" s="164"/>
    </row>
    <row r="8805" spans="10:24" x14ac:dyDescent="0.25">
      <c r="J8805">
        <v>8802</v>
      </c>
      <c r="K8805" s="43">
        <v>5.7888025559395651E-2</v>
      </c>
      <c r="L8805">
        <v>0.58443360634923402</v>
      </c>
      <c r="M8805">
        <v>0.4293942840234598</v>
      </c>
      <c r="N8805" s="44">
        <v>0.98724437377662622</v>
      </c>
      <c r="O8805" s="161"/>
      <c r="P8805" s="162"/>
      <c r="Q8805" s="162"/>
      <c r="R8805" s="163"/>
      <c r="S8805" s="161"/>
      <c r="V8805" s="163"/>
      <c r="W8805" s="164"/>
      <c r="X8805" s="164"/>
    </row>
    <row r="8806" spans="10:24" x14ac:dyDescent="0.25">
      <c r="J8806">
        <v>8803</v>
      </c>
      <c r="K8806" s="43">
        <v>0.56953873218120565</v>
      </c>
      <c r="L8806">
        <v>0.20101184724662635</v>
      </c>
      <c r="M8806">
        <v>0.1786964923412877</v>
      </c>
      <c r="N8806" s="44">
        <v>0.14452541700879218</v>
      </c>
      <c r="O8806" s="161"/>
      <c r="P8806" s="162"/>
      <c r="Q8806" s="162"/>
      <c r="R8806" s="163"/>
      <c r="S8806" s="161"/>
      <c r="V8806" s="163"/>
      <c r="W8806" s="164"/>
      <c r="X8806" s="164"/>
    </row>
    <row r="8807" spans="10:24" x14ac:dyDescent="0.25">
      <c r="J8807">
        <v>8804</v>
      </c>
      <c r="K8807" s="43">
        <v>0.18628019363907156</v>
      </c>
      <c r="L8807">
        <v>5.698952988887851E-2</v>
      </c>
      <c r="M8807">
        <v>0.6983984979974921</v>
      </c>
      <c r="N8807" s="44">
        <v>0.34340879504976285</v>
      </c>
      <c r="O8807" s="161"/>
      <c r="P8807" s="162"/>
      <c r="Q8807" s="162"/>
      <c r="R8807" s="163"/>
      <c r="S8807" s="161"/>
      <c r="V8807" s="163"/>
      <c r="W8807" s="164"/>
      <c r="X8807" s="164"/>
    </row>
    <row r="8808" spans="10:24" x14ac:dyDescent="0.25">
      <c r="J8808">
        <v>8805</v>
      </c>
      <c r="K8808" s="43">
        <v>0.13597523203756434</v>
      </c>
      <c r="L8808">
        <v>0.85322746369963409</v>
      </c>
      <c r="M8808">
        <v>0.18681345127845228</v>
      </c>
      <c r="N8808" s="44">
        <v>8.6536740911582921E-2</v>
      </c>
      <c r="O8808" s="161"/>
      <c r="P8808" s="162"/>
      <c r="Q8808" s="162"/>
      <c r="R8808" s="163"/>
      <c r="S8808" s="161"/>
      <c r="V8808" s="163"/>
      <c r="W8808" s="164"/>
      <c r="X8808" s="164"/>
    </row>
    <row r="8809" spans="10:24" x14ac:dyDescent="0.25">
      <c r="J8809">
        <v>8806</v>
      </c>
      <c r="K8809" s="43">
        <v>0.65299681113812924</v>
      </c>
      <c r="L8809">
        <v>0.85822901188532041</v>
      </c>
      <c r="M8809">
        <v>0.16905223422309512</v>
      </c>
      <c r="N8809" s="44">
        <v>0.27494575570900182</v>
      </c>
      <c r="O8809" s="161"/>
      <c r="P8809" s="162"/>
      <c r="Q8809" s="162"/>
      <c r="R8809" s="163"/>
      <c r="S8809" s="161"/>
      <c r="V8809" s="163"/>
      <c r="W8809" s="164"/>
      <c r="X8809" s="164"/>
    </row>
    <row r="8810" spans="10:24" x14ac:dyDescent="0.25">
      <c r="J8810">
        <v>8807</v>
      </c>
      <c r="K8810" s="43">
        <v>0.96995647331243051</v>
      </c>
      <c r="L8810">
        <v>0.46017185097608448</v>
      </c>
      <c r="M8810">
        <v>0.57332684816288793</v>
      </c>
      <c r="N8810" s="44">
        <v>0.65475569327998751</v>
      </c>
      <c r="O8810" s="161"/>
      <c r="P8810" s="162"/>
      <c r="Q8810" s="162"/>
      <c r="R8810" s="163"/>
      <c r="S8810" s="161"/>
      <c r="V8810" s="163"/>
      <c r="W8810" s="164"/>
      <c r="X8810" s="164"/>
    </row>
    <row r="8811" spans="10:24" x14ac:dyDescent="0.25">
      <c r="J8811">
        <v>8808</v>
      </c>
      <c r="K8811" s="43">
        <v>0.2160960640726789</v>
      </c>
      <c r="L8811">
        <v>1.6504767790721631E-2</v>
      </c>
      <c r="M8811">
        <v>0.68604656999263536</v>
      </c>
      <c r="N8811" s="44">
        <v>0.59091814470292336</v>
      </c>
      <c r="O8811" s="161"/>
      <c r="P8811" s="162"/>
      <c r="Q8811" s="162"/>
      <c r="R8811" s="163"/>
      <c r="S8811" s="161"/>
      <c r="V8811" s="163"/>
      <c r="W8811" s="164"/>
      <c r="X8811" s="164"/>
    </row>
    <row r="8812" spans="10:24" x14ac:dyDescent="0.25">
      <c r="J8812">
        <v>8809</v>
      </c>
      <c r="K8812" s="43">
        <v>0.55522780693509421</v>
      </c>
      <c r="L8812">
        <v>0.54736922887091088</v>
      </c>
      <c r="M8812">
        <v>0.95110851631779847</v>
      </c>
      <c r="N8812" s="44">
        <v>2.0678476059069584E-2</v>
      </c>
      <c r="O8812" s="161"/>
      <c r="P8812" s="162"/>
      <c r="Q8812" s="162"/>
      <c r="R8812" s="163"/>
      <c r="S8812" s="161"/>
      <c r="V8812" s="163"/>
      <c r="W8812" s="164"/>
      <c r="X8812" s="164"/>
    </row>
    <row r="8813" spans="10:24" x14ac:dyDescent="0.25">
      <c r="J8813">
        <v>8810</v>
      </c>
      <c r="K8813" s="43">
        <v>0.96945833244289592</v>
      </c>
      <c r="L8813">
        <v>0.85115127820258563</v>
      </c>
      <c r="M8813">
        <v>0.56704591312173769</v>
      </c>
      <c r="N8813" s="44">
        <v>0.94645876757419567</v>
      </c>
      <c r="O8813" s="161"/>
      <c r="P8813" s="162"/>
      <c r="Q8813" s="162"/>
      <c r="R8813" s="163"/>
      <c r="S8813" s="161"/>
      <c r="V8813" s="163"/>
      <c r="W8813" s="164"/>
      <c r="X8813" s="164"/>
    </row>
    <row r="8814" spans="10:24" x14ac:dyDescent="0.25">
      <c r="J8814">
        <v>8811</v>
      </c>
      <c r="K8814" s="43">
        <v>0.9360160064659242</v>
      </c>
      <c r="L8814">
        <v>0.9216851371274376</v>
      </c>
      <c r="M8814">
        <v>0.89594466729371802</v>
      </c>
      <c r="N8814" s="44">
        <v>7.1284538307833212E-2</v>
      </c>
      <c r="O8814" s="161"/>
      <c r="P8814" s="162"/>
      <c r="Q8814" s="162"/>
      <c r="R8814" s="163"/>
      <c r="S8814" s="161"/>
      <c r="V8814" s="163"/>
      <c r="W8814" s="164"/>
      <c r="X8814" s="164"/>
    </row>
    <row r="8815" spans="10:24" x14ac:dyDescent="0.25">
      <c r="J8815">
        <v>8812</v>
      </c>
      <c r="K8815" s="43">
        <v>0.80105515554539886</v>
      </c>
      <c r="L8815">
        <v>0.81516160849509867</v>
      </c>
      <c r="M8815">
        <v>0.79408442562456738</v>
      </c>
      <c r="N8815" s="44">
        <v>0.94692214534433761</v>
      </c>
      <c r="O8815" s="161"/>
      <c r="P8815" s="162"/>
      <c r="Q8815" s="162"/>
      <c r="R8815" s="163"/>
      <c r="S8815" s="161"/>
      <c r="V8815" s="163"/>
      <c r="W8815" s="164"/>
      <c r="X8815" s="164"/>
    </row>
    <row r="8816" spans="10:24" x14ac:dyDescent="0.25">
      <c r="J8816">
        <v>8813</v>
      </c>
      <c r="K8816" s="43">
        <v>0.87788195290860216</v>
      </c>
      <c r="L8816">
        <v>0.92456761676784727</v>
      </c>
      <c r="M8816">
        <v>0.83125241511890624</v>
      </c>
      <c r="N8816" s="44">
        <v>0.59588530123525385</v>
      </c>
      <c r="O8816" s="161"/>
      <c r="P8816" s="162"/>
      <c r="Q8816" s="162"/>
      <c r="R8816" s="163"/>
      <c r="S8816" s="161"/>
      <c r="V8816" s="163"/>
      <c r="W8816" s="164"/>
      <c r="X8816" s="164"/>
    </row>
    <row r="8817" spans="10:24" x14ac:dyDescent="0.25">
      <c r="J8817">
        <v>8814</v>
      </c>
      <c r="K8817" s="43">
        <v>0.92965402591565882</v>
      </c>
      <c r="L8817">
        <v>0.43528083699204956</v>
      </c>
      <c r="M8817">
        <v>0.93535414378212056</v>
      </c>
      <c r="N8817" s="44">
        <v>0.11373240482847935</v>
      </c>
      <c r="O8817" s="161"/>
      <c r="P8817" s="162"/>
      <c r="Q8817" s="162"/>
      <c r="R8817" s="163"/>
      <c r="S8817" s="161"/>
      <c r="V8817" s="163"/>
      <c r="W8817" s="164"/>
      <c r="X8817" s="164"/>
    </row>
    <row r="8818" spans="10:24" x14ac:dyDescent="0.25">
      <c r="J8818">
        <v>8815</v>
      </c>
      <c r="K8818" s="43">
        <v>0.92723313312131816</v>
      </c>
      <c r="L8818">
        <v>0.32964953449186007</v>
      </c>
      <c r="M8818">
        <v>0.33072731782169895</v>
      </c>
      <c r="N8818" s="44">
        <v>0.43177303125255329</v>
      </c>
      <c r="O8818" s="161"/>
      <c r="P8818" s="162"/>
      <c r="Q8818" s="162"/>
      <c r="R8818" s="163"/>
      <c r="S8818" s="161"/>
      <c r="V8818" s="163"/>
      <c r="W8818" s="164"/>
      <c r="X8818" s="164"/>
    </row>
    <row r="8819" spans="10:24" x14ac:dyDescent="0.25">
      <c r="J8819">
        <v>8816</v>
      </c>
      <c r="K8819" s="43">
        <v>0.83985710490482468</v>
      </c>
      <c r="L8819">
        <v>0.83578889920461352</v>
      </c>
      <c r="M8819">
        <v>2.3563683543715852E-3</v>
      </c>
      <c r="N8819" s="44">
        <v>0.85522268190127049</v>
      </c>
      <c r="O8819" s="161"/>
      <c r="P8819" s="162"/>
      <c r="Q8819" s="162"/>
      <c r="R8819" s="163"/>
      <c r="S8819" s="161"/>
      <c r="V8819" s="163"/>
      <c r="W8819" s="164"/>
      <c r="X8819" s="164"/>
    </row>
    <row r="8820" spans="10:24" x14ac:dyDescent="0.25">
      <c r="J8820">
        <v>8817</v>
      </c>
      <c r="K8820" s="43">
        <v>0.55476826461954265</v>
      </c>
      <c r="L8820">
        <v>0.16501407555031311</v>
      </c>
      <c r="M8820">
        <v>5.627881558573733E-2</v>
      </c>
      <c r="N8820" s="44">
        <v>0.8192180517876485</v>
      </c>
      <c r="O8820" s="161"/>
      <c r="P8820" s="162"/>
      <c r="Q8820" s="162"/>
      <c r="R8820" s="163"/>
      <c r="S8820" s="161"/>
      <c r="V8820" s="163"/>
      <c r="W8820" s="164"/>
      <c r="X8820" s="164"/>
    </row>
    <row r="8821" spans="10:24" x14ac:dyDescent="0.25">
      <c r="J8821">
        <v>8818</v>
      </c>
      <c r="K8821" s="43">
        <v>0.78657873759993169</v>
      </c>
      <c r="L8821">
        <v>0.76983549549075658</v>
      </c>
      <c r="M8821">
        <v>0.13375898660106433</v>
      </c>
      <c r="N8821" s="44">
        <v>0.18276765734996747</v>
      </c>
      <c r="O8821" s="161"/>
      <c r="P8821" s="162"/>
      <c r="Q8821" s="162"/>
      <c r="R8821" s="163"/>
      <c r="S8821" s="161"/>
      <c r="V8821" s="163"/>
      <c r="W8821" s="164"/>
      <c r="X8821" s="164"/>
    </row>
    <row r="8822" spans="10:24" x14ac:dyDescent="0.25">
      <c r="J8822">
        <v>8819</v>
      </c>
      <c r="K8822" s="43">
        <v>0.84560352018534546</v>
      </c>
      <c r="L8822">
        <v>0.42373452564541059</v>
      </c>
      <c r="M8822">
        <v>0.59826324411691545</v>
      </c>
      <c r="N8822" s="44">
        <v>0.18881100304015663</v>
      </c>
      <c r="O8822" s="161"/>
      <c r="P8822" s="162"/>
      <c r="Q8822" s="162"/>
      <c r="R8822" s="163"/>
      <c r="S8822" s="161"/>
      <c r="V8822" s="163"/>
      <c r="W8822" s="164"/>
      <c r="X8822" s="164"/>
    </row>
    <row r="8823" spans="10:24" x14ac:dyDescent="0.25">
      <c r="J8823">
        <v>8820</v>
      </c>
      <c r="K8823" s="43">
        <v>0.52244193177914222</v>
      </c>
      <c r="L8823">
        <v>0.51736541795527136</v>
      </c>
      <c r="M8823">
        <v>0.92450830182818222</v>
      </c>
      <c r="N8823" s="44">
        <v>0.14387497516914449</v>
      </c>
      <c r="O8823" s="161"/>
      <c r="P8823" s="162"/>
      <c r="Q8823" s="162"/>
      <c r="R8823" s="163"/>
      <c r="S8823" s="161"/>
      <c r="V8823" s="163"/>
      <c r="W8823" s="164"/>
      <c r="X8823" s="164"/>
    </row>
    <row r="8824" spans="10:24" x14ac:dyDescent="0.25">
      <c r="J8824">
        <v>8821</v>
      </c>
      <c r="K8824" s="43">
        <v>0.59381741587356385</v>
      </c>
      <c r="L8824">
        <v>0.56579666296209674</v>
      </c>
      <c r="M8824">
        <v>0.71237946180738398</v>
      </c>
      <c r="N8824" s="44">
        <v>0.6250693821846719</v>
      </c>
      <c r="O8824" s="161"/>
      <c r="P8824" s="162"/>
      <c r="Q8824" s="162"/>
      <c r="R8824" s="163"/>
      <c r="S8824" s="161"/>
      <c r="V8824" s="163"/>
      <c r="W8824" s="164"/>
      <c r="X8824" s="164"/>
    </row>
    <row r="8825" spans="10:24" x14ac:dyDescent="0.25">
      <c r="J8825">
        <v>8822</v>
      </c>
      <c r="K8825" s="43">
        <v>0.71327977493695371</v>
      </c>
      <c r="L8825">
        <v>0.88368961883686259</v>
      </c>
      <c r="M8825">
        <v>0.24132754288397651</v>
      </c>
      <c r="N8825" s="44">
        <v>0.20354295942759992</v>
      </c>
      <c r="O8825" s="161"/>
      <c r="P8825" s="162"/>
      <c r="Q8825" s="162"/>
      <c r="R8825" s="163"/>
      <c r="S8825" s="161"/>
      <c r="V8825" s="163"/>
      <c r="W8825" s="164"/>
      <c r="X8825" s="164"/>
    </row>
    <row r="8826" spans="10:24" x14ac:dyDescent="0.25">
      <c r="J8826">
        <v>8823</v>
      </c>
      <c r="K8826" s="43">
        <v>0.83187692878411501</v>
      </c>
      <c r="L8826">
        <v>0.29002496055389937</v>
      </c>
      <c r="M8826">
        <v>0.96833163581287984</v>
      </c>
      <c r="N8826" s="44">
        <v>2.2415221561359888E-2</v>
      </c>
      <c r="O8826" s="161"/>
      <c r="P8826" s="162"/>
      <c r="Q8826" s="162"/>
      <c r="R8826" s="163"/>
      <c r="S8826" s="161"/>
      <c r="V8826" s="163"/>
      <c r="W8826" s="164"/>
      <c r="X8826" s="164"/>
    </row>
    <row r="8827" spans="10:24" x14ac:dyDescent="0.25">
      <c r="J8827">
        <v>8824</v>
      </c>
      <c r="K8827" s="43">
        <v>0.18362751729389026</v>
      </c>
      <c r="L8827">
        <v>0.55902883160142136</v>
      </c>
      <c r="M8827">
        <v>0.21066383447035386</v>
      </c>
      <c r="N8827" s="44">
        <v>0.62099851874038736</v>
      </c>
      <c r="O8827" s="161"/>
      <c r="P8827" s="162"/>
      <c r="Q8827" s="162"/>
      <c r="R8827" s="163"/>
      <c r="S8827" s="161"/>
      <c r="V8827" s="163"/>
      <c r="W8827" s="164"/>
      <c r="X8827" s="164"/>
    </row>
    <row r="8828" spans="10:24" x14ac:dyDescent="0.25">
      <c r="J8828">
        <v>8825</v>
      </c>
      <c r="K8828" s="43">
        <v>0.99836393871332274</v>
      </c>
      <c r="L8828">
        <v>0.55700599208940138</v>
      </c>
      <c r="M8828">
        <v>0.53949472004890608</v>
      </c>
      <c r="N8828" s="44">
        <v>0.12712603591043903</v>
      </c>
      <c r="O8828" s="161"/>
      <c r="P8828" s="162"/>
      <c r="Q8828" s="162"/>
      <c r="R8828" s="163"/>
      <c r="S8828" s="161"/>
      <c r="V8828" s="163"/>
      <c r="W8828" s="164"/>
      <c r="X8828" s="164"/>
    </row>
    <row r="8829" spans="10:24" x14ac:dyDescent="0.25">
      <c r="J8829">
        <v>8826</v>
      </c>
      <c r="K8829" s="43">
        <v>0.74767700694602113</v>
      </c>
      <c r="L8829">
        <v>0.27674324598064148</v>
      </c>
      <c r="M8829">
        <v>0.7626825254776991</v>
      </c>
      <c r="N8829" s="44">
        <v>1.7719825382645271E-2</v>
      </c>
      <c r="O8829" s="161"/>
      <c r="P8829" s="162"/>
      <c r="Q8829" s="162"/>
      <c r="R8829" s="163"/>
      <c r="S8829" s="161"/>
      <c r="V8829" s="163"/>
      <c r="W8829" s="164"/>
      <c r="X8829" s="164"/>
    </row>
    <row r="8830" spans="10:24" x14ac:dyDescent="0.25">
      <c r="J8830">
        <v>8827</v>
      </c>
      <c r="K8830" s="43">
        <v>0.73954497262824381</v>
      </c>
      <c r="L8830">
        <v>0.71426539719477167</v>
      </c>
      <c r="M8830">
        <v>2.2124393806132847E-2</v>
      </c>
      <c r="N8830" s="44">
        <v>0.42628218230097947</v>
      </c>
      <c r="O8830" s="161"/>
      <c r="P8830" s="162"/>
      <c r="Q8830" s="162"/>
      <c r="R8830" s="163"/>
      <c r="S8830" s="161"/>
      <c r="V8830" s="163"/>
      <c r="W8830" s="164"/>
      <c r="X8830" s="164"/>
    </row>
    <row r="8831" spans="10:24" x14ac:dyDescent="0.25">
      <c r="J8831">
        <v>8828</v>
      </c>
      <c r="K8831" s="43">
        <v>0.69252264749973125</v>
      </c>
      <c r="L8831">
        <v>0.23217532139588959</v>
      </c>
      <c r="M8831">
        <v>0.63723451518064722</v>
      </c>
      <c r="N8831" s="44">
        <v>0.63432309849347857</v>
      </c>
      <c r="O8831" s="161"/>
      <c r="P8831" s="162"/>
      <c r="Q8831" s="162"/>
      <c r="R8831" s="163"/>
      <c r="S8831" s="161"/>
      <c r="V8831" s="163"/>
      <c r="W8831" s="164"/>
      <c r="X8831" s="164"/>
    </row>
    <row r="8832" spans="10:24" x14ac:dyDescent="0.25">
      <c r="J8832">
        <v>8829</v>
      </c>
      <c r="K8832" s="43">
        <v>0.66172164393098631</v>
      </c>
      <c r="L8832">
        <v>0.89783172475189654</v>
      </c>
      <c r="M8832">
        <v>0.11815432895334577</v>
      </c>
      <c r="N8832" s="44">
        <v>0.50602646202584267</v>
      </c>
      <c r="O8832" s="161"/>
      <c r="P8832" s="162"/>
      <c r="Q8832" s="162"/>
      <c r="R8832" s="163"/>
      <c r="S8832" s="161"/>
      <c r="V8832" s="163"/>
      <c r="W8832" s="164"/>
      <c r="X8832" s="164"/>
    </row>
    <row r="8833" spans="10:24" x14ac:dyDescent="0.25">
      <c r="J8833">
        <v>8830</v>
      </c>
      <c r="K8833" s="43">
        <v>0.92275962711223813</v>
      </c>
      <c r="L8833">
        <v>0.50436707178489593</v>
      </c>
      <c r="M8833">
        <v>0.7675699585854181</v>
      </c>
      <c r="N8833" s="44">
        <v>0.64380369205448418</v>
      </c>
      <c r="O8833" s="161"/>
      <c r="P8833" s="162"/>
      <c r="Q8833" s="162"/>
      <c r="R8833" s="163"/>
      <c r="S8833" s="161"/>
      <c r="V8833" s="163"/>
      <c r="W8833" s="164"/>
      <c r="X8833" s="164"/>
    </row>
    <row r="8834" spans="10:24" x14ac:dyDescent="0.25">
      <c r="J8834">
        <v>8831</v>
      </c>
      <c r="K8834" s="43">
        <v>0.78686004484327365</v>
      </c>
      <c r="L8834">
        <v>0.59435500847414979</v>
      </c>
      <c r="M8834">
        <v>0.30181864319678875</v>
      </c>
      <c r="N8834" s="44">
        <v>0.90411951268458923</v>
      </c>
      <c r="O8834" s="161"/>
      <c r="P8834" s="162"/>
      <c r="Q8834" s="162"/>
      <c r="R8834" s="163"/>
      <c r="S8834" s="161"/>
      <c r="V8834" s="163"/>
      <c r="W8834" s="164"/>
      <c r="X8834" s="164"/>
    </row>
    <row r="8835" spans="10:24" x14ac:dyDescent="0.25">
      <c r="J8835">
        <v>8832</v>
      </c>
      <c r="K8835" s="43">
        <v>0.27802726695919244</v>
      </c>
      <c r="L8835">
        <v>0.2557543244881223</v>
      </c>
      <c r="M8835">
        <v>7.4889667439225982E-2</v>
      </c>
      <c r="N8835" s="44">
        <v>9.2170503229337619E-2</v>
      </c>
      <c r="O8835" s="161"/>
      <c r="P8835" s="162"/>
      <c r="Q8835" s="162"/>
      <c r="R8835" s="163"/>
      <c r="S8835" s="161"/>
      <c r="V8835" s="163"/>
      <c r="W8835" s="164"/>
      <c r="X8835" s="164"/>
    </row>
    <row r="8836" spans="10:24" x14ac:dyDescent="0.25">
      <c r="J8836">
        <v>8833</v>
      </c>
      <c r="K8836" s="43">
        <v>0.22787541572625225</v>
      </c>
      <c r="L8836">
        <v>0.26612994738712437</v>
      </c>
      <c r="M8836">
        <v>0.47975318772886655</v>
      </c>
      <c r="N8836" s="44">
        <v>0.59170224904138757</v>
      </c>
      <c r="O8836" s="161"/>
      <c r="P8836" s="162"/>
      <c r="Q8836" s="162"/>
      <c r="R8836" s="163"/>
      <c r="S8836" s="161"/>
      <c r="V8836" s="163"/>
      <c r="W8836" s="164"/>
      <c r="X8836" s="164"/>
    </row>
    <row r="8837" spans="10:24" x14ac:dyDescent="0.25">
      <c r="J8837">
        <v>8834</v>
      </c>
      <c r="K8837" s="43">
        <v>0.61694867254872332</v>
      </c>
      <c r="L8837">
        <v>5.4374657795718706E-2</v>
      </c>
      <c r="M8837">
        <v>2.3254285906439409E-2</v>
      </c>
      <c r="N8837" s="44">
        <v>0.61466651826652541</v>
      </c>
      <c r="O8837" s="161"/>
      <c r="P8837" s="162"/>
      <c r="Q8837" s="162"/>
      <c r="R8837" s="163"/>
      <c r="S8837" s="161"/>
      <c r="V8837" s="163"/>
      <c r="W8837" s="164"/>
      <c r="X8837" s="164"/>
    </row>
    <row r="8838" spans="10:24" x14ac:dyDescent="0.25">
      <c r="J8838">
        <v>8835</v>
      </c>
      <c r="K8838" s="43">
        <v>0.92843595214226482</v>
      </c>
      <c r="L8838">
        <v>0.22784381180568625</v>
      </c>
      <c r="M8838">
        <v>0.31624679439428549</v>
      </c>
      <c r="N8838" s="44">
        <v>0.41050774860293193</v>
      </c>
      <c r="O8838" s="161"/>
      <c r="P8838" s="162"/>
      <c r="Q8838" s="162"/>
      <c r="R8838" s="163"/>
      <c r="S8838" s="161"/>
      <c r="V8838" s="163"/>
      <c r="W8838" s="164"/>
      <c r="X8838" s="164"/>
    </row>
    <row r="8839" spans="10:24" x14ac:dyDescent="0.25">
      <c r="J8839">
        <v>8836</v>
      </c>
      <c r="K8839" s="43">
        <v>0.14080837783133471</v>
      </c>
      <c r="L8839">
        <v>0.81223800288924075</v>
      </c>
      <c r="M8839">
        <v>0.37008694942692655</v>
      </c>
      <c r="N8839" s="44">
        <v>0.43418877160566482</v>
      </c>
      <c r="O8839" s="161"/>
      <c r="P8839" s="162"/>
      <c r="Q8839" s="162"/>
      <c r="R8839" s="163"/>
      <c r="S8839" s="161"/>
      <c r="V8839" s="163"/>
      <c r="W8839" s="164"/>
      <c r="X8839" s="164"/>
    </row>
    <row r="8840" spans="10:24" x14ac:dyDescent="0.25">
      <c r="J8840">
        <v>8837</v>
      </c>
      <c r="K8840" s="43">
        <v>0.97846646220932465</v>
      </c>
      <c r="L8840">
        <v>0.68320159946583048</v>
      </c>
      <c r="M8840">
        <v>0.24355952542139547</v>
      </c>
      <c r="N8840" s="44">
        <v>0.14855562223371854</v>
      </c>
      <c r="O8840" s="161"/>
      <c r="P8840" s="162"/>
      <c r="Q8840" s="162"/>
      <c r="R8840" s="163"/>
      <c r="S8840" s="161"/>
      <c r="V8840" s="163"/>
      <c r="W8840" s="164"/>
      <c r="X8840" s="164"/>
    </row>
    <row r="8841" spans="10:24" x14ac:dyDescent="0.25">
      <c r="J8841">
        <v>8838</v>
      </c>
      <c r="K8841" s="43">
        <v>0.1901482695278548</v>
      </c>
      <c r="L8841">
        <v>0.16561404790825995</v>
      </c>
      <c r="M8841">
        <v>0.4732666844773219</v>
      </c>
      <c r="N8841" s="44">
        <v>0.64023856185627048</v>
      </c>
      <c r="O8841" s="161"/>
      <c r="P8841" s="162"/>
      <c r="Q8841" s="162"/>
      <c r="R8841" s="163"/>
      <c r="S8841" s="161"/>
      <c r="V8841" s="163"/>
      <c r="W8841" s="164"/>
      <c r="X8841" s="164"/>
    </row>
    <row r="8842" spans="10:24" x14ac:dyDescent="0.25">
      <c r="J8842">
        <v>8839</v>
      </c>
      <c r="K8842" s="43">
        <v>0.96945264251152685</v>
      </c>
      <c r="L8842">
        <v>0.89319016754465408</v>
      </c>
      <c r="M8842">
        <v>0.99836678404026846</v>
      </c>
      <c r="N8842" s="44">
        <v>0.56035185437883495</v>
      </c>
      <c r="O8842" s="161"/>
      <c r="P8842" s="162"/>
      <c r="Q8842" s="162"/>
      <c r="R8842" s="163"/>
      <c r="S8842" s="161"/>
      <c r="V8842" s="163"/>
      <c r="W8842" s="164"/>
      <c r="X8842" s="164"/>
    </row>
    <row r="8843" spans="10:24" x14ac:dyDescent="0.25">
      <c r="J8843">
        <v>8840</v>
      </c>
      <c r="K8843" s="43">
        <v>0.45803914111406252</v>
      </c>
      <c r="L8843">
        <v>0.68165265385055362</v>
      </c>
      <c r="M8843">
        <v>0.21429120488773246</v>
      </c>
      <c r="N8843" s="44">
        <v>0.32917851797068853</v>
      </c>
      <c r="O8843" s="161"/>
      <c r="P8843" s="162"/>
      <c r="Q8843" s="162"/>
      <c r="R8843" s="163"/>
      <c r="S8843" s="161"/>
      <c r="V8843" s="163"/>
      <c r="W8843" s="164"/>
      <c r="X8843" s="164"/>
    </row>
    <row r="8844" spans="10:24" x14ac:dyDescent="0.25">
      <c r="J8844">
        <v>8841</v>
      </c>
      <c r="K8844" s="43">
        <v>0.25992379161776524</v>
      </c>
      <c r="L8844">
        <v>0.8952576408356373</v>
      </c>
      <c r="M8844">
        <v>0.10561761075543519</v>
      </c>
      <c r="N8844" s="44">
        <v>0.88875138725499314</v>
      </c>
      <c r="O8844" s="161"/>
      <c r="P8844" s="162"/>
      <c r="Q8844" s="162"/>
      <c r="R8844" s="163"/>
      <c r="S8844" s="161"/>
      <c r="V8844" s="163"/>
      <c r="W8844" s="164"/>
      <c r="X8844" s="164"/>
    </row>
    <row r="8845" spans="10:24" x14ac:dyDescent="0.25">
      <c r="J8845">
        <v>8842</v>
      </c>
      <c r="K8845" s="43">
        <v>0.80468154283074733</v>
      </c>
      <c r="L8845">
        <v>0.72225052885938346</v>
      </c>
      <c r="M8845">
        <v>8.3049545964295923E-2</v>
      </c>
      <c r="N8845" s="44">
        <v>0.46400602050690309</v>
      </c>
      <c r="O8845" s="161"/>
      <c r="P8845" s="162"/>
      <c r="Q8845" s="162"/>
      <c r="R8845" s="163"/>
      <c r="S8845" s="161"/>
      <c r="V8845" s="163"/>
      <c r="W8845" s="164"/>
      <c r="X8845" s="164"/>
    </row>
    <row r="8846" spans="10:24" x14ac:dyDescent="0.25">
      <c r="J8846">
        <v>8843</v>
      </c>
      <c r="K8846" s="43">
        <v>0.64458582660661456</v>
      </c>
      <c r="L8846">
        <v>0.37029252561237391</v>
      </c>
      <c r="M8846">
        <v>0.18099513177791793</v>
      </c>
      <c r="N8846" s="44">
        <v>0.29838967351501344</v>
      </c>
      <c r="O8846" s="161"/>
      <c r="P8846" s="162"/>
      <c r="Q8846" s="162"/>
      <c r="R8846" s="163"/>
      <c r="S8846" s="161"/>
      <c r="V8846" s="163"/>
      <c r="W8846" s="164"/>
      <c r="X8846" s="164"/>
    </row>
    <row r="8847" spans="10:24" x14ac:dyDescent="0.25">
      <c r="J8847">
        <v>8844</v>
      </c>
      <c r="K8847" s="43">
        <v>0.80204995252775424</v>
      </c>
      <c r="L8847">
        <v>0.39827269941054144</v>
      </c>
      <c r="M8847">
        <v>0.44288364385683765</v>
      </c>
      <c r="N8847" s="44">
        <v>0.56112294423459841</v>
      </c>
      <c r="O8847" s="161"/>
      <c r="P8847" s="162"/>
      <c r="Q8847" s="162"/>
      <c r="R8847" s="163"/>
      <c r="S8847" s="161"/>
      <c r="V8847" s="163"/>
      <c r="W8847" s="164"/>
      <c r="X8847" s="164"/>
    </row>
    <row r="8848" spans="10:24" x14ac:dyDescent="0.25">
      <c r="J8848">
        <v>8845</v>
      </c>
      <c r="K8848" s="43">
        <v>0.87775651321963744</v>
      </c>
      <c r="L8848">
        <v>7.5307981288590176E-2</v>
      </c>
      <c r="M8848">
        <v>0.78410693627245664</v>
      </c>
      <c r="N8848" s="44">
        <v>0.48869169445433691</v>
      </c>
      <c r="O8848" s="161"/>
      <c r="P8848" s="162"/>
      <c r="Q8848" s="162"/>
      <c r="R8848" s="163"/>
      <c r="S8848" s="161"/>
      <c r="V8848" s="163"/>
      <c r="W8848" s="164"/>
      <c r="X8848" s="164"/>
    </row>
    <row r="8849" spans="10:24" x14ac:dyDescent="0.25">
      <c r="J8849">
        <v>8846</v>
      </c>
      <c r="K8849" s="43">
        <v>0.14941964834425492</v>
      </c>
      <c r="L8849">
        <v>0.13961650237423584</v>
      </c>
      <c r="M8849">
        <v>0.20880016321512596</v>
      </c>
      <c r="N8849" s="44">
        <v>0.53189052745019172</v>
      </c>
      <c r="O8849" s="161"/>
      <c r="P8849" s="162"/>
      <c r="Q8849" s="162"/>
      <c r="R8849" s="163"/>
      <c r="S8849" s="161"/>
      <c r="V8849" s="163"/>
      <c r="W8849" s="164"/>
      <c r="X8849" s="164"/>
    </row>
    <row r="8850" spans="10:24" x14ac:dyDescent="0.25">
      <c r="J8850">
        <v>8847</v>
      </c>
      <c r="K8850" s="43">
        <v>0.94501878696703867</v>
      </c>
      <c r="L8850">
        <v>0.59191904712951826</v>
      </c>
      <c r="M8850">
        <v>0.41347375551738075</v>
      </c>
      <c r="N8850" s="44">
        <v>0.156227337934434</v>
      </c>
      <c r="O8850" s="161"/>
      <c r="P8850" s="162"/>
      <c r="Q8850" s="162"/>
      <c r="R8850" s="163"/>
      <c r="S8850" s="161"/>
      <c r="V8850" s="163"/>
      <c r="W8850" s="164"/>
      <c r="X8850" s="164"/>
    </row>
    <row r="8851" spans="10:24" x14ac:dyDescent="0.25">
      <c r="J8851">
        <v>8848</v>
      </c>
      <c r="K8851" s="43">
        <v>0.35798290343876105</v>
      </c>
      <c r="L8851">
        <v>4.300494048651915E-2</v>
      </c>
      <c r="M8851">
        <v>0.25491610813594745</v>
      </c>
      <c r="N8851" s="44">
        <v>0.74698273308963592</v>
      </c>
      <c r="O8851" s="161"/>
      <c r="P8851" s="162"/>
      <c r="Q8851" s="162"/>
      <c r="R8851" s="163"/>
      <c r="S8851" s="161"/>
      <c r="V8851" s="163"/>
      <c r="W8851" s="164"/>
      <c r="X8851" s="164"/>
    </row>
    <row r="8852" spans="10:24" x14ac:dyDescent="0.25">
      <c r="J8852">
        <v>8849</v>
      </c>
      <c r="K8852" s="43">
        <v>0.85446722754629756</v>
      </c>
      <c r="L8852">
        <v>0.40904649952110173</v>
      </c>
      <c r="M8852">
        <v>0.47640197527721839</v>
      </c>
      <c r="N8852" s="44">
        <v>7.568993125336887E-2</v>
      </c>
      <c r="O8852" s="161"/>
      <c r="P8852" s="162"/>
      <c r="Q8852" s="162"/>
      <c r="R8852" s="163"/>
      <c r="S8852" s="161"/>
      <c r="V8852" s="163"/>
      <c r="W8852" s="164"/>
      <c r="X8852" s="164"/>
    </row>
    <row r="8853" spans="10:24" x14ac:dyDescent="0.25">
      <c r="J8853">
        <v>8850</v>
      </c>
      <c r="K8853" s="43">
        <v>0.93510532168627447</v>
      </c>
      <c r="L8853">
        <v>0.5313797688164793</v>
      </c>
      <c r="M8853">
        <v>0.46227318087747282</v>
      </c>
      <c r="N8853" s="44">
        <v>0.30298999047920083</v>
      </c>
      <c r="O8853" s="161"/>
      <c r="P8853" s="162"/>
      <c r="Q8853" s="162"/>
      <c r="R8853" s="163"/>
      <c r="S8853" s="161"/>
      <c r="V8853" s="163"/>
      <c r="W8853" s="164"/>
      <c r="X8853" s="164"/>
    </row>
    <row r="8854" spans="10:24" x14ac:dyDescent="0.25">
      <c r="J8854">
        <v>8851</v>
      </c>
      <c r="K8854" s="43">
        <v>0.32326655859635356</v>
      </c>
      <c r="L8854">
        <v>3.8095786880247728E-2</v>
      </c>
      <c r="M8854">
        <v>0.96785457721420287</v>
      </c>
      <c r="N8854" s="44">
        <v>0.19539565068692399</v>
      </c>
      <c r="O8854" s="161"/>
      <c r="P8854" s="162"/>
      <c r="Q8854" s="162"/>
      <c r="R8854" s="163"/>
      <c r="S8854" s="161"/>
      <c r="V8854" s="163"/>
      <c r="W8854" s="164"/>
      <c r="X8854" s="164"/>
    </row>
    <row r="8855" spans="10:24" x14ac:dyDescent="0.25">
      <c r="J8855">
        <v>8852</v>
      </c>
      <c r="K8855" s="43">
        <v>0.95932461957395343</v>
      </c>
      <c r="L8855">
        <v>0.37818186020816102</v>
      </c>
      <c r="M8855">
        <v>0.31029974118820924</v>
      </c>
      <c r="N8855" s="44">
        <v>0.12073964598230935</v>
      </c>
      <c r="O8855" s="161"/>
      <c r="P8855" s="162"/>
      <c r="Q8855" s="162"/>
      <c r="R8855" s="163"/>
      <c r="S8855" s="161"/>
      <c r="V8855" s="163"/>
      <c r="W8855" s="164"/>
      <c r="X8855" s="164"/>
    </row>
    <row r="8856" spans="10:24" x14ac:dyDescent="0.25">
      <c r="J8856">
        <v>8853</v>
      </c>
      <c r="K8856" s="43">
        <v>0.39850398709253843</v>
      </c>
      <c r="L8856">
        <v>0.64174149187353902</v>
      </c>
      <c r="M8856">
        <v>0.77136700354994403</v>
      </c>
      <c r="N8856" s="44">
        <v>0.17777823070848175</v>
      </c>
      <c r="O8856" s="161"/>
      <c r="P8856" s="162"/>
      <c r="Q8856" s="162"/>
      <c r="R8856" s="163"/>
      <c r="S8856" s="161"/>
      <c r="V8856" s="163"/>
      <c r="W8856" s="164"/>
      <c r="X8856" s="164"/>
    </row>
    <row r="8857" spans="10:24" x14ac:dyDescent="0.25">
      <c r="J8857">
        <v>8854</v>
      </c>
      <c r="K8857" s="43">
        <v>5.9744205846713472E-3</v>
      </c>
      <c r="L8857">
        <v>0.45280026056169931</v>
      </c>
      <c r="M8857">
        <v>0.25676530180563706</v>
      </c>
      <c r="N8857" s="44">
        <v>0.5345194165434477</v>
      </c>
      <c r="O8857" s="161"/>
      <c r="P8857" s="162"/>
      <c r="Q8857" s="162"/>
      <c r="R8857" s="163"/>
      <c r="S8857" s="161"/>
      <c r="V8857" s="163"/>
      <c r="W8857" s="164"/>
      <c r="X8857" s="164"/>
    </row>
    <row r="8858" spans="10:24" x14ac:dyDescent="0.25">
      <c r="J8858">
        <v>8855</v>
      </c>
      <c r="K8858" s="43">
        <v>0.74896533583029556</v>
      </c>
      <c r="L8858">
        <v>0.45521109906537627</v>
      </c>
      <c r="M8858">
        <v>0.86825697671505653</v>
      </c>
      <c r="N8858" s="44">
        <v>0.49680554035065838</v>
      </c>
      <c r="O8858" s="161"/>
      <c r="P8858" s="162"/>
      <c r="Q8858" s="162"/>
      <c r="R8858" s="163"/>
      <c r="S8858" s="161"/>
      <c r="V8858" s="163"/>
      <c r="W8858" s="164"/>
      <c r="X8858" s="164"/>
    </row>
    <row r="8859" spans="10:24" x14ac:dyDescent="0.25">
      <c r="J8859">
        <v>8856</v>
      </c>
      <c r="K8859" s="43">
        <v>0.77444850753194083</v>
      </c>
      <c r="L8859">
        <v>0.82057354458902032</v>
      </c>
      <c r="M8859">
        <v>0.29957957907866861</v>
      </c>
      <c r="N8859" s="44">
        <v>0.42728693391982087</v>
      </c>
      <c r="O8859" s="161"/>
      <c r="P8859" s="162"/>
      <c r="Q8859" s="162"/>
      <c r="R8859" s="163"/>
      <c r="S8859" s="161"/>
      <c r="V8859" s="163"/>
      <c r="W8859" s="164"/>
      <c r="X8859" s="164"/>
    </row>
    <row r="8860" spans="10:24" x14ac:dyDescent="0.25">
      <c r="J8860">
        <v>8857</v>
      </c>
      <c r="K8860" s="43">
        <v>0.14895288742912816</v>
      </c>
      <c r="L8860">
        <v>0.29427737840064183</v>
      </c>
      <c r="M8860">
        <v>5.1399931139179622E-2</v>
      </c>
      <c r="N8860" s="44">
        <v>0.29851686404148314</v>
      </c>
      <c r="O8860" s="161"/>
      <c r="P8860" s="162"/>
      <c r="Q8860" s="162"/>
      <c r="R8860" s="163"/>
      <c r="S8860" s="161"/>
      <c r="V8860" s="163"/>
      <c r="W8860" s="164"/>
      <c r="X8860" s="164"/>
    </row>
    <row r="8861" spans="10:24" x14ac:dyDescent="0.25">
      <c r="J8861">
        <v>8858</v>
      </c>
      <c r="K8861" s="43">
        <v>0.31316264948116868</v>
      </c>
      <c r="L8861">
        <v>0.18676218786356236</v>
      </c>
      <c r="M8861">
        <v>0.24128091772365501</v>
      </c>
      <c r="N8861" s="44">
        <v>0.93120233057318103</v>
      </c>
      <c r="O8861" s="161"/>
      <c r="P8861" s="162"/>
      <c r="Q8861" s="162"/>
      <c r="R8861" s="163"/>
      <c r="S8861" s="161"/>
      <c r="V8861" s="163"/>
      <c r="W8861" s="164"/>
      <c r="X8861" s="164"/>
    </row>
    <row r="8862" spans="10:24" x14ac:dyDescent="0.25">
      <c r="J8862">
        <v>8859</v>
      </c>
      <c r="K8862" s="43">
        <v>0.56259736114613013</v>
      </c>
      <c r="L8862">
        <v>8.192147740540523E-2</v>
      </c>
      <c r="M8862">
        <v>0.25802897080387543</v>
      </c>
      <c r="N8862" s="44">
        <v>0.47491063094773234</v>
      </c>
      <c r="O8862" s="161"/>
      <c r="P8862" s="162"/>
      <c r="Q8862" s="162"/>
      <c r="R8862" s="163"/>
      <c r="S8862" s="161"/>
      <c r="V8862" s="163"/>
      <c r="W8862" s="164"/>
      <c r="X8862" s="164"/>
    </row>
    <row r="8863" spans="10:24" x14ac:dyDescent="0.25">
      <c r="J8863">
        <v>8860</v>
      </c>
      <c r="K8863" s="43">
        <v>0.89356596956162959</v>
      </c>
      <c r="L8863">
        <v>0.76814821487001894</v>
      </c>
      <c r="M8863">
        <v>0.27346306308524615</v>
      </c>
      <c r="N8863" s="44">
        <v>0.38761236656677089</v>
      </c>
      <c r="O8863" s="161"/>
      <c r="P8863" s="162"/>
      <c r="Q8863" s="162"/>
      <c r="R8863" s="163"/>
      <c r="S8863" s="161"/>
      <c r="V8863" s="163"/>
      <c r="W8863" s="164"/>
      <c r="X8863" s="164"/>
    </row>
    <row r="8864" spans="10:24" x14ac:dyDescent="0.25">
      <c r="J8864">
        <v>8861</v>
      </c>
      <c r="K8864" s="43">
        <v>0.84401447707684196</v>
      </c>
      <c r="L8864">
        <v>0.61385615233029922</v>
      </c>
      <c r="M8864">
        <v>0.35403766330027331</v>
      </c>
      <c r="N8864" s="44">
        <v>0.17962558338202517</v>
      </c>
      <c r="O8864" s="161"/>
      <c r="P8864" s="162"/>
      <c r="Q8864" s="162"/>
      <c r="R8864" s="163"/>
      <c r="S8864" s="161"/>
      <c r="V8864" s="163"/>
      <c r="W8864" s="164"/>
      <c r="X8864" s="164"/>
    </row>
    <row r="8865" spans="10:24" x14ac:dyDescent="0.25">
      <c r="J8865">
        <v>8862</v>
      </c>
      <c r="K8865" s="43">
        <v>0.64965532461590725</v>
      </c>
      <c r="L8865">
        <v>0.25401348682489411</v>
      </c>
      <c r="M8865">
        <v>0.55644792924415454</v>
      </c>
      <c r="N8865" s="44">
        <v>0.82984463407526654</v>
      </c>
      <c r="O8865" s="161"/>
      <c r="P8865" s="162"/>
      <c r="Q8865" s="162"/>
      <c r="R8865" s="163"/>
      <c r="S8865" s="161"/>
      <c r="V8865" s="163"/>
      <c r="W8865" s="164"/>
      <c r="X8865" s="164"/>
    </row>
    <row r="8866" spans="10:24" x14ac:dyDescent="0.25">
      <c r="J8866">
        <v>8863</v>
      </c>
      <c r="K8866" s="43">
        <v>0.20244765083640281</v>
      </c>
      <c r="L8866">
        <v>0.96218251224020113</v>
      </c>
      <c r="M8866">
        <v>5.7287427438150296E-2</v>
      </c>
      <c r="N8866" s="44">
        <v>0.9545753896037239</v>
      </c>
      <c r="O8866" s="161"/>
      <c r="P8866" s="162"/>
      <c r="Q8866" s="162"/>
      <c r="R8866" s="163"/>
      <c r="S8866" s="161"/>
      <c r="V8866" s="163"/>
      <c r="W8866" s="164"/>
      <c r="X8866" s="164"/>
    </row>
    <row r="8867" spans="10:24" x14ac:dyDescent="0.25">
      <c r="J8867">
        <v>8864</v>
      </c>
      <c r="K8867" s="43">
        <v>0.41689592032519018</v>
      </c>
      <c r="L8867">
        <v>0.7265661895919846</v>
      </c>
      <c r="M8867">
        <v>0.94701371820423552</v>
      </c>
      <c r="N8867" s="44">
        <v>0.39009195910104733</v>
      </c>
      <c r="O8867" s="161"/>
      <c r="P8867" s="162"/>
      <c r="Q8867" s="162"/>
      <c r="R8867" s="163"/>
      <c r="S8867" s="161"/>
      <c r="V8867" s="163"/>
      <c r="W8867" s="164"/>
      <c r="X8867" s="164"/>
    </row>
    <row r="8868" spans="10:24" x14ac:dyDescent="0.25">
      <c r="J8868">
        <v>8865</v>
      </c>
      <c r="K8868" s="43">
        <v>0.30908681842157626</v>
      </c>
      <c r="L8868">
        <v>0.38405585228170869</v>
      </c>
      <c r="M8868">
        <v>0.25351899158112001</v>
      </c>
      <c r="N8868" s="44">
        <v>0.44091924409767302</v>
      </c>
      <c r="O8868" s="161"/>
      <c r="P8868" s="162"/>
      <c r="Q8868" s="162"/>
      <c r="R8868" s="163"/>
      <c r="S8868" s="161"/>
      <c r="V8868" s="163"/>
      <c r="W8868" s="164"/>
      <c r="X8868" s="164"/>
    </row>
    <row r="8869" spans="10:24" x14ac:dyDescent="0.25">
      <c r="J8869">
        <v>8866</v>
      </c>
      <c r="K8869" s="43">
        <v>0.81122063392884347</v>
      </c>
      <c r="L8869">
        <v>0.44873845222780839</v>
      </c>
      <c r="M8869">
        <v>0.15577051314745949</v>
      </c>
      <c r="N8869" s="44">
        <v>0.21195310372586484</v>
      </c>
      <c r="O8869" s="161"/>
      <c r="P8869" s="162"/>
      <c r="Q8869" s="162"/>
      <c r="R8869" s="163"/>
      <c r="S8869" s="161"/>
      <c r="V8869" s="163"/>
      <c r="W8869" s="164"/>
      <c r="X8869" s="164"/>
    </row>
    <row r="8870" spans="10:24" x14ac:dyDescent="0.25">
      <c r="J8870">
        <v>8867</v>
      </c>
      <c r="K8870" s="43">
        <v>0.83761298468586665</v>
      </c>
      <c r="L8870">
        <v>0.86096792980345116</v>
      </c>
      <c r="M8870">
        <v>0.90589948488615246</v>
      </c>
      <c r="N8870" s="44">
        <v>0.34499189950479436</v>
      </c>
      <c r="O8870" s="161"/>
      <c r="P8870" s="162"/>
      <c r="Q8870" s="162"/>
      <c r="R8870" s="163"/>
      <c r="S8870" s="161"/>
      <c r="V8870" s="163"/>
      <c r="W8870" s="164"/>
      <c r="X8870" s="164"/>
    </row>
    <row r="8871" spans="10:24" x14ac:dyDescent="0.25">
      <c r="J8871">
        <v>8868</v>
      </c>
      <c r="K8871" s="43">
        <v>0.34548751494176522</v>
      </c>
      <c r="L8871">
        <v>0.24859684141801452</v>
      </c>
      <c r="M8871">
        <v>0.973890971855779</v>
      </c>
      <c r="N8871" s="44">
        <v>0.45286811129128868</v>
      </c>
      <c r="O8871" s="161"/>
      <c r="P8871" s="162"/>
      <c r="Q8871" s="162"/>
      <c r="R8871" s="163"/>
      <c r="S8871" s="161"/>
      <c r="V8871" s="163"/>
      <c r="W8871" s="164"/>
      <c r="X8871" s="164"/>
    </row>
    <row r="8872" spans="10:24" x14ac:dyDescent="0.25">
      <c r="J8872">
        <v>8869</v>
      </c>
      <c r="K8872" s="43">
        <v>4.9139799197290945E-2</v>
      </c>
      <c r="L8872">
        <v>0.10792210538872116</v>
      </c>
      <c r="M8872">
        <v>0.8592273820426094</v>
      </c>
      <c r="N8872" s="44">
        <v>0.52768821103047392</v>
      </c>
      <c r="O8872" s="161"/>
      <c r="P8872" s="162"/>
      <c r="Q8872" s="162"/>
      <c r="R8872" s="163"/>
      <c r="S8872" s="161"/>
      <c r="V8872" s="163"/>
      <c r="W8872" s="164"/>
      <c r="X8872" s="164"/>
    </row>
    <row r="8873" spans="10:24" x14ac:dyDescent="0.25">
      <c r="J8873">
        <v>8870</v>
      </c>
      <c r="K8873" s="43">
        <v>9.1312147709785463E-2</v>
      </c>
      <c r="L8873">
        <v>0.14232085748097811</v>
      </c>
      <c r="M8873">
        <v>0.86536316306137939</v>
      </c>
      <c r="N8873" s="44">
        <v>0.14713465004734283</v>
      </c>
      <c r="O8873" s="161"/>
      <c r="P8873" s="162"/>
      <c r="Q8873" s="162"/>
      <c r="R8873" s="163"/>
      <c r="S8873" s="161"/>
      <c r="V8873" s="163"/>
      <c r="W8873" s="164"/>
      <c r="X8873" s="164"/>
    </row>
    <row r="8874" spans="10:24" x14ac:dyDescent="0.25">
      <c r="J8874">
        <v>8871</v>
      </c>
      <c r="K8874" s="43">
        <v>4.2102189302029469E-2</v>
      </c>
      <c r="L8874">
        <v>0.89018690113478194</v>
      </c>
      <c r="M8874">
        <v>0.51935364559277375</v>
      </c>
      <c r="N8874" s="44">
        <v>0.4735095072663561</v>
      </c>
      <c r="O8874" s="161"/>
      <c r="P8874" s="162"/>
      <c r="Q8874" s="162"/>
      <c r="R8874" s="163"/>
      <c r="S8874" s="161"/>
      <c r="V8874" s="163"/>
      <c r="W8874" s="164"/>
      <c r="X8874" s="164"/>
    </row>
    <row r="8875" spans="10:24" x14ac:dyDescent="0.25">
      <c r="J8875">
        <v>8872</v>
      </c>
      <c r="K8875" s="43">
        <v>1.8117241541660167E-2</v>
      </c>
      <c r="L8875">
        <v>0.47659739712407834</v>
      </c>
      <c r="M8875">
        <v>0.55512223384934967</v>
      </c>
      <c r="N8875" s="44">
        <v>0.1833223558742576</v>
      </c>
      <c r="O8875" s="161"/>
      <c r="P8875" s="162"/>
      <c r="Q8875" s="162"/>
      <c r="R8875" s="163"/>
      <c r="S8875" s="161"/>
      <c r="V8875" s="163"/>
      <c r="W8875" s="164"/>
      <c r="X8875" s="164"/>
    </row>
    <row r="8876" spans="10:24" x14ac:dyDescent="0.25">
      <c r="J8876">
        <v>8873</v>
      </c>
      <c r="K8876" s="43">
        <v>0.6858980866728126</v>
      </c>
      <c r="L8876">
        <v>0.47593534986175345</v>
      </c>
      <c r="M8876">
        <v>0.88839472512283857</v>
      </c>
      <c r="N8876" s="44">
        <v>0.91007460241309002</v>
      </c>
      <c r="O8876" s="161"/>
      <c r="P8876" s="162"/>
      <c r="Q8876" s="162"/>
      <c r="R8876" s="163"/>
      <c r="S8876" s="161"/>
      <c r="V8876" s="163"/>
      <c r="W8876" s="164"/>
      <c r="X8876" s="164"/>
    </row>
    <row r="8877" spans="10:24" x14ac:dyDescent="0.25">
      <c r="J8877">
        <v>8874</v>
      </c>
      <c r="K8877" s="43">
        <v>0.89007925632205609</v>
      </c>
      <c r="L8877">
        <v>0.70671187126070534</v>
      </c>
      <c r="M8877">
        <v>2.7626955907453676E-2</v>
      </c>
      <c r="N8877" s="44">
        <v>0.15073166726455078</v>
      </c>
      <c r="O8877" s="161"/>
      <c r="P8877" s="162"/>
      <c r="Q8877" s="162"/>
      <c r="R8877" s="163"/>
      <c r="S8877" s="161"/>
      <c r="V8877" s="163"/>
      <c r="W8877" s="164"/>
      <c r="X8877" s="164"/>
    </row>
    <row r="8878" spans="10:24" x14ac:dyDescent="0.25">
      <c r="J8878">
        <v>8875</v>
      </c>
      <c r="K8878" s="43">
        <v>0.51535958274619442</v>
      </c>
      <c r="L8878">
        <v>0.69633065897310387</v>
      </c>
      <c r="M8878">
        <v>0.38053986651317551</v>
      </c>
      <c r="N8878" s="44">
        <v>0.12802542886199875</v>
      </c>
      <c r="O8878" s="161"/>
      <c r="P8878" s="162"/>
      <c r="Q8878" s="162"/>
      <c r="R8878" s="163"/>
      <c r="S8878" s="161"/>
      <c r="V8878" s="163"/>
      <c r="W8878" s="164"/>
      <c r="X8878" s="164"/>
    </row>
    <row r="8879" spans="10:24" x14ac:dyDescent="0.25">
      <c r="J8879">
        <v>8876</v>
      </c>
      <c r="K8879" s="43">
        <v>0.48926455415700298</v>
      </c>
      <c r="L8879">
        <v>9.7870784087925267E-2</v>
      </c>
      <c r="M8879">
        <v>0.95247819581865167</v>
      </c>
      <c r="N8879" s="44">
        <v>0.84756485425104078</v>
      </c>
      <c r="O8879" s="161"/>
      <c r="P8879" s="162"/>
      <c r="Q8879" s="162"/>
      <c r="R8879" s="163"/>
      <c r="S8879" s="161"/>
      <c r="V8879" s="163"/>
      <c r="W8879" s="164"/>
      <c r="X8879" s="164"/>
    </row>
    <row r="8880" spans="10:24" x14ac:dyDescent="0.25">
      <c r="J8880">
        <v>8877</v>
      </c>
      <c r="K8880" s="43">
        <v>0.77770422018574858</v>
      </c>
      <c r="L8880">
        <v>0.4207201018434753</v>
      </c>
      <c r="M8880">
        <v>0.89563529535227715</v>
      </c>
      <c r="N8880" s="44">
        <v>0.35406192429766947</v>
      </c>
      <c r="O8880" s="161"/>
      <c r="P8880" s="162"/>
      <c r="Q8880" s="162"/>
      <c r="R8880" s="163"/>
      <c r="S8880" s="161"/>
      <c r="V8880" s="163"/>
      <c r="W8880" s="164"/>
      <c r="X8880" s="164"/>
    </row>
    <row r="8881" spans="10:24" x14ac:dyDescent="0.25">
      <c r="J8881">
        <v>8878</v>
      </c>
      <c r="K8881" s="43">
        <v>0.6124047670082281</v>
      </c>
      <c r="L8881">
        <v>0.66641988750663805</v>
      </c>
      <c r="M8881">
        <v>0.54751534466007867</v>
      </c>
      <c r="N8881" s="44">
        <v>4.9245711014679339E-2</v>
      </c>
      <c r="O8881" s="161"/>
      <c r="P8881" s="162"/>
      <c r="Q8881" s="162"/>
      <c r="R8881" s="163"/>
      <c r="S8881" s="161"/>
      <c r="V8881" s="163"/>
      <c r="W8881" s="164"/>
      <c r="X8881" s="164"/>
    </row>
    <row r="8882" spans="10:24" x14ac:dyDescent="0.25">
      <c r="J8882">
        <v>8879</v>
      </c>
      <c r="K8882" s="43">
        <v>0.59612446226252924</v>
      </c>
      <c r="L8882">
        <v>0.76108173546401947</v>
      </c>
      <c r="M8882">
        <v>0.59632271884925947</v>
      </c>
      <c r="N8882" s="44">
        <v>0.66375315276085678</v>
      </c>
      <c r="O8882" s="161"/>
      <c r="P8882" s="162"/>
      <c r="Q8882" s="162"/>
      <c r="R8882" s="163"/>
      <c r="S8882" s="161"/>
      <c r="V8882" s="163"/>
      <c r="W8882" s="164"/>
      <c r="X8882" s="164"/>
    </row>
    <row r="8883" spans="10:24" x14ac:dyDescent="0.25">
      <c r="J8883">
        <v>8880</v>
      </c>
      <c r="K8883" s="43">
        <v>0.96423376519701809</v>
      </c>
      <c r="L8883">
        <v>0.41153987234335598</v>
      </c>
      <c r="M8883">
        <v>0.98102866046901094</v>
      </c>
      <c r="N8883" s="44">
        <v>0.57553996160479848</v>
      </c>
      <c r="O8883" s="161"/>
      <c r="P8883" s="162"/>
      <c r="Q8883" s="162"/>
      <c r="R8883" s="163"/>
      <c r="S8883" s="161"/>
      <c r="V8883" s="163"/>
      <c r="W8883" s="164"/>
      <c r="X8883" s="164"/>
    </row>
    <row r="8884" spans="10:24" x14ac:dyDescent="0.25">
      <c r="J8884">
        <v>8881</v>
      </c>
      <c r="K8884" s="43">
        <v>2.5623157482664971E-2</v>
      </c>
      <c r="L8884">
        <v>1.2413815873248191E-2</v>
      </c>
      <c r="M8884">
        <v>0.51703557302501368</v>
      </c>
      <c r="N8884" s="44">
        <v>0.18151097009474337</v>
      </c>
      <c r="O8884" s="161"/>
      <c r="P8884" s="162"/>
      <c r="Q8884" s="162"/>
      <c r="R8884" s="163"/>
      <c r="S8884" s="161"/>
      <c r="V8884" s="163"/>
      <c r="W8884" s="164"/>
      <c r="X8884" s="164"/>
    </row>
    <row r="8885" spans="10:24" x14ac:dyDescent="0.25">
      <c r="J8885">
        <v>8882</v>
      </c>
      <c r="K8885" s="43">
        <v>0.37075432943976505</v>
      </c>
      <c r="L8885">
        <v>0.68470597324057558</v>
      </c>
      <c r="M8885">
        <v>0.81808225757955577</v>
      </c>
      <c r="N8885" s="44">
        <v>2.4122513719549432E-2</v>
      </c>
      <c r="O8885" s="161"/>
      <c r="P8885" s="162"/>
      <c r="Q8885" s="162"/>
      <c r="R8885" s="163"/>
      <c r="S8885" s="161"/>
      <c r="V8885" s="163"/>
      <c r="W8885" s="164"/>
      <c r="X8885" s="164"/>
    </row>
    <row r="8886" spans="10:24" x14ac:dyDescent="0.25">
      <c r="J8886">
        <v>8883</v>
      </c>
      <c r="K8886" s="43">
        <v>0.38212093107509593</v>
      </c>
      <c r="L8886">
        <v>0.16044512234140906</v>
      </c>
      <c r="M8886">
        <v>0.64450336201474689</v>
      </c>
      <c r="N8886" s="44">
        <v>0.8390052369061014</v>
      </c>
      <c r="O8886" s="161"/>
      <c r="P8886" s="162"/>
      <c r="Q8886" s="162"/>
      <c r="R8886" s="163"/>
      <c r="S8886" s="161"/>
      <c r="V8886" s="163"/>
      <c r="W8886" s="164"/>
      <c r="X8886" s="164"/>
    </row>
    <row r="8887" spans="10:24" x14ac:dyDescent="0.25">
      <c r="J8887">
        <v>8884</v>
      </c>
      <c r="K8887" s="43">
        <v>0.55200874031751657</v>
      </c>
      <c r="L8887">
        <v>0.55346077376130254</v>
      </c>
      <c r="M8887">
        <v>0.21175852401449646</v>
      </c>
      <c r="N8887" s="44">
        <v>0.68160247425133946</v>
      </c>
      <c r="O8887" s="161"/>
      <c r="P8887" s="162"/>
      <c r="Q8887" s="162"/>
      <c r="R8887" s="163"/>
      <c r="S8887" s="161"/>
      <c r="V8887" s="163"/>
      <c r="W8887" s="164"/>
      <c r="X8887" s="164"/>
    </row>
    <row r="8888" spans="10:24" x14ac:dyDescent="0.25">
      <c r="J8888">
        <v>8885</v>
      </c>
      <c r="K8888" s="43">
        <v>0.29437594026143143</v>
      </c>
      <c r="L8888">
        <v>0.89514631672182898</v>
      </c>
      <c r="M8888">
        <v>0.25461336783938149</v>
      </c>
      <c r="N8888" s="44">
        <v>0.16938980160145423</v>
      </c>
      <c r="O8888" s="161"/>
      <c r="P8888" s="162"/>
      <c r="Q8888" s="162"/>
      <c r="R8888" s="163"/>
      <c r="S8888" s="161"/>
      <c r="V8888" s="163"/>
      <c r="W8888" s="164"/>
      <c r="X8888" s="164"/>
    </row>
    <row r="8889" spans="10:24" x14ac:dyDescent="0.25">
      <c r="J8889">
        <v>8886</v>
      </c>
      <c r="K8889" s="43">
        <v>0.67022412260020947</v>
      </c>
      <c r="L8889">
        <v>0.41287661531551734</v>
      </c>
      <c r="M8889">
        <v>7.3081500452631953E-3</v>
      </c>
      <c r="N8889" s="44">
        <v>5.5154033609948083E-2</v>
      </c>
      <c r="O8889" s="161"/>
      <c r="P8889" s="162"/>
      <c r="Q8889" s="162"/>
      <c r="R8889" s="163"/>
      <c r="S8889" s="161"/>
      <c r="V8889" s="163"/>
      <c r="W8889" s="164"/>
      <c r="X8889" s="164"/>
    </row>
    <row r="8890" spans="10:24" x14ac:dyDescent="0.25">
      <c r="J8890">
        <v>8887</v>
      </c>
      <c r="K8890" s="43">
        <v>0.77642791733181571</v>
      </c>
      <c r="L8890">
        <v>0.65596264789939251</v>
      </c>
      <c r="M8890">
        <v>0.84363771929610998</v>
      </c>
      <c r="N8890" s="44">
        <v>0.74350367450974186</v>
      </c>
      <c r="O8890" s="161"/>
      <c r="P8890" s="162"/>
      <c r="Q8890" s="162"/>
      <c r="R8890" s="163"/>
      <c r="S8890" s="161"/>
      <c r="V8890" s="163"/>
      <c r="W8890" s="164"/>
      <c r="X8890" s="164"/>
    </row>
    <row r="8891" spans="10:24" x14ac:dyDescent="0.25">
      <c r="J8891">
        <v>8888</v>
      </c>
      <c r="K8891" s="43">
        <v>0.4000665614899005</v>
      </c>
      <c r="L8891">
        <v>0.14648629665726054</v>
      </c>
      <c r="M8891">
        <v>0.69026964017328396</v>
      </c>
      <c r="N8891" s="44">
        <v>0.7136749912992556</v>
      </c>
      <c r="O8891" s="161"/>
      <c r="P8891" s="162"/>
      <c r="Q8891" s="162"/>
      <c r="R8891" s="163"/>
      <c r="S8891" s="161"/>
      <c r="V8891" s="163"/>
      <c r="W8891" s="164"/>
      <c r="X8891" s="164"/>
    </row>
    <row r="8892" spans="10:24" x14ac:dyDescent="0.25">
      <c r="J8892">
        <v>8889</v>
      </c>
      <c r="K8892" s="43">
        <v>0.81094503507729043</v>
      </c>
      <c r="L8892">
        <v>0.42517430709229154</v>
      </c>
      <c r="M8892">
        <v>0.93009153136481293</v>
      </c>
      <c r="N8892" s="44">
        <v>0.52357739472916653</v>
      </c>
      <c r="O8892" s="161"/>
      <c r="P8892" s="162"/>
      <c r="Q8892" s="162"/>
      <c r="R8892" s="163"/>
      <c r="S8892" s="161"/>
      <c r="V8892" s="163"/>
      <c r="W8892" s="164"/>
      <c r="X8892" s="164"/>
    </row>
    <row r="8893" spans="10:24" x14ac:dyDescent="0.25">
      <c r="J8893">
        <v>8890</v>
      </c>
      <c r="K8893" s="43">
        <v>0.98416623313989271</v>
      </c>
      <c r="L8893">
        <v>0.35283620987624786</v>
      </c>
      <c r="M8893">
        <v>0.66949307646797507</v>
      </c>
      <c r="N8893" s="44">
        <v>0.41631606633481477</v>
      </c>
      <c r="O8893" s="161"/>
      <c r="P8893" s="162"/>
      <c r="Q8893" s="162"/>
      <c r="R8893" s="163"/>
      <c r="S8893" s="161"/>
      <c r="V8893" s="163"/>
      <c r="W8893" s="164"/>
      <c r="X8893" s="164"/>
    </row>
    <row r="8894" spans="10:24" x14ac:dyDescent="0.25">
      <c r="J8894">
        <v>8891</v>
      </c>
      <c r="K8894" s="43">
        <v>0.6761963053751231</v>
      </c>
      <c r="L8894">
        <v>0.25959952788208818</v>
      </c>
      <c r="M8894">
        <v>6.477387149486391E-2</v>
      </c>
      <c r="N8894" s="44">
        <v>0.84017388424957806</v>
      </c>
      <c r="O8894" s="161"/>
      <c r="P8894" s="162"/>
      <c r="Q8894" s="162"/>
      <c r="R8894" s="163"/>
      <c r="S8894" s="161"/>
      <c r="V8894" s="163"/>
      <c r="W8894" s="164"/>
      <c r="X8894" s="164"/>
    </row>
    <row r="8895" spans="10:24" x14ac:dyDescent="0.25">
      <c r="J8895">
        <v>8892</v>
      </c>
      <c r="K8895" s="43">
        <v>5.0533621073731605E-2</v>
      </c>
      <c r="L8895">
        <v>0.13812504043944296</v>
      </c>
      <c r="M8895">
        <v>0.6220101996186852</v>
      </c>
      <c r="N8895" s="44">
        <v>0.53460978521345115</v>
      </c>
      <c r="O8895" s="161"/>
      <c r="P8895" s="162"/>
      <c r="Q8895" s="162"/>
      <c r="R8895" s="163"/>
      <c r="S8895" s="161"/>
      <c r="V8895" s="163"/>
      <c r="W8895" s="164"/>
      <c r="X8895" s="164"/>
    </row>
    <row r="8896" spans="10:24" x14ac:dyDescent="0.25">
      <c r="J8896">
        <v>8893</v>
      </c>
      <c r="K8896" s="43">
        <v>0.55924525804320557</v>
      </c>
      <c r="L8896">
        <v>0.52157833999994285</v>
      </c>
      <c r="M8896">
        <v>0.91724623293509189</v>
      </c>
      <c r="N8896" s="44">
        <v>0.84422324499439794</v>
      </c>
      <c r="O8896" s="161"/>
      <c r="P8896" s="162"/>
      <c r="Q8896" s="162"/>
      <c r="R8896" s="163"/>
      <c r="S8896" s="161"/>
      <c r="V8896" s="163"/>
      <c r="W8896" s="164"/>
      <c r="X8896" s="164"/>
    </row>
    <row r="8897" spans="10:24" x14ac:dyDescent="0.25">
      <c r="J8897">
        <v>8894</v>
      </c>
      <c r="K8897" s="43">
        <v>0.99341765404761107</v>
      </c>
      <c r="L8897">
        <v>0.28689055906966154</v>
      </c>
      <c r="M8897">
        <v>0.92781980226466854</v>
      </c>
      <c r="N8897" s="44">
        <v>0.57525858279315267</v>
      </c>
      <c r="O8897" s="161"/>
      <c r="P8897" s="162"/>
      <c r="Q8897" s="162"/>
      <c r="R8897" s="163"/>
      <c r="S8897" s="161"/>
      <c r="V8897" s="163"/>
      <c r="W8897" s="164"/>
      <c r="X8897" s="164"/>
    </row>
    <row r="8898" spans="10:24" x14ac:dyDescent="0.25">
      <c r="J8898">
        <v>8895</v>
      </c>
      <c r="K8898" s="43">
        <v>0.79099789740814208</v>
      </c>
      <c r="L8898">
        <v>0.39277026405022297</v>
      </c>
      <c r="M8898">
        <v>0.29821512300951258</v>
      </c>
      <c r="N8898" s="44">
        <v>0.99635672261216557</v>
      </c>
      <c r="O8898" s="161"/>
      <c r="P8898" s="162"/>
      <c r="Q8898" s="162"/>
      <c r="R8898" s="163"/>
      <c r="S8898" s="161"/>
      <c r="V8898" s="163"/>
      <c r="W8898" s="164"/>
      <c r="X8898" s="164"/>
    </row>
    <row r="8899" spans="10:24" x14ac:dyDescent="0.25">
      <c r="J8899">
        <v>8896</v>
      </c>
      <c r="K8899" s="43">
        <v>0.91270780715498923</v>
      </c>
      <c r="L8899">
        <v>0.251879380372388</v>
      </c>
      <c r="M8899">
        <v>0.74621148285094119</v>
      </c>
      <c r="N8899" s="44">
        <v>0.22421434189542577</v>
      </c>
      <c r="O8899" s="161"/>
      <c r="P8899" s="162"/>
      <c r="Q8899" s="162"/>
      <c r="R8899" s="163"/>
      <c r="S8899" s="161"/>
      <c r="V8899" s="163"/>
      <c r="W8899" s="164"/>
      <c r="X8899" s="164"/>
    </row>
    <row r="8900" spans="10:24" x14ac:dyDescent="0.25">
      <c r="J8900">
        <v>8897</v>
      </c>
      <c r="K8900" s="43">
        <v>0.85812177617751173</v>
      </c>
      <c r="L8900">
        <v>3.6326831801793191E-2</v>
      </c>
      <c r="M8900">
        <v>9.7291487723070058E-2</v>
      </c>
      <c r="N8900" s="44">
        <v>0.10970502088545742</v>
      </c>
      <c r="O8900" s="161"/>
      <c r="P8900" s="162"/>
      <c r="Q8900" s="162"/>
      <c r="R8900" s="163"/>
      <c r="S8900" s="161"/>
      <c r="V8900" s="163"/>
      <c r="W8900" s="164"/>
      <c r="X8900" s="164"/>
    </row>
    <row r="8901" spans="10:24" x14ac:dyDescent="0.25">
      <c r="J8901">
        <v>8898</v>
      </c>
      <c r="K8901" s="43">
        <v>0.55565698502425032</v>
      </c>
      <c r="L8901">
        <v>0.59817286827188076</v>
      </c>
      <c r="M8901">
        <v>0.11578021925121396</v>
      </c>
      <c r="N8901" s="44">
        <v>0.77669018058109662</v>
      </c>
      <c r="O8901" s="161"/>
      <c r="P8901" s="162"/>
      <c r="Q8901" s="162"/>
      <c r="R8901" s="163"/>
      <c r="S8901" s="161"/>
      <c r="V8901" s="163"/>
      <c r="W8901" s="164"/>
      <c r="X8901" s="164"/>
    </row>
    <row r="8902" spans="10:24" x14ac:dyDescent="0.25">
      <c r="J8902">
        <v>8899</v>
      </c>
      <c r="K8902" s="43">
        <v>0.26641065381180118</v>
      </c>
      <c r="L8902">
        <v>0.85534265587114955</v>
      </c>
      <c r="M8902">
        <v>6.759665468422249E-2</v>
      </c>
      <c r="N8902" s="44">
        <v>0.92619870065489307</v>
      </c>
      <c r="O8902" s="161"/>
      <c r="P8902" s="162"/>
      <c r="Q8902" s="162"/>
      <c r="R8902" s="163"/>
      <c r="S8902" s="161"/>
      <c r="V8902" s="163"/>
      <c r="W8902" s="164"/>
      <c r="X8902" s="164"/>
    </row>
    <row r="8903" spans="10:24" x14ac:dyDescent="0.25">
      <c r="J8903">
        <v>8900</v>
      </c>
      <c r="K8903" s="43">
        <v>0.43965760924579433</v>
      </c>
      <c r="L8903">
        <v>0.17705759652269837</v>
      </c>
      <c r="M8903">
        <v>0.23343763526566319</v>
      </c>
      <c r="N8903" s="44">
        <v>0.70455917473224405</v>
      </c>
      <c r="O8903" s="161"/>
      <c r="P8903" s="162"/>
      <c r="Q8903" s="162"/>
      <c r="R8903" s="163"/>
      <c r="S8903" s="161"/>
      <c r="V8903" s="163"/>
      <c r="W8903" s="164"/>
      <c r="X8903" s="164"/>
    </row>
    <row r="8904" spans="10:24" x14ac:dyDescent="0.25">
      <c r="J8904">
        <v>8901</v>
      </c>
      <c r="K8904" s="43">
        <v>0.66605288882784841</v>
      </c>
      <c r="L8904">
        <v>0.75736120352864611</v>
      </c>
      <c r="M8904">
        <v>0.45009711922347762</v>
      </c>
      <c r="N8904" s="44">
        <v>0.96290370959598071</v>
      </c>
      <c r="O8904" s="161"/>
      <c r="P8904" s="162"/>
      <c r="Q8904" s="162"/>
      <c r="R8904" s="163"/>
      <c r="S8904" s="161"/>
      <c r="V8904" s="163"/>
      <c r="W8904" s="164"/>
      <c r="X8904" s="164"/>
    </row>
    <row r="8905" spans="10:24" x14ac:dyDescent="0.25">
      <c r="J8905">
        <v>8902</v>
      </c>
      <c r="K8905" s="43">
        <v>0.59214202367074431</v>
      </c>
      <c r="L8905">
        <v>0.68302865301769944</v>
      </c>
      <c r="M8905">
        <v>0.8984642826280772</v>
      </c>
      <c r="N8905" s="44">
        <v>0.81664821577228486</v>
      </c>
      <c r="O8905" s="161"/>
      <c r="P8905" s="162"/>
      <c r="Q8905" s="162"/>
      <c r="R8905" s="163"/>
      <c r="S8905" s="161"/>
      <c r="V8905" s="163"/>
      <c r="W8905" s="164"/>
      <c r="X8905" s="164"/>
    </row>
    <row r="8906" spans="10:24" x14ac:dyDescent="0.25">
      <c r="J8906">
        <v>8903</v>
      </c>
      <c r="K8906" s="43">
        <v>0.56250656128058574</v>
      </c>
      <c r="L8906">
        <v>2.5652283739482362E-3</v>
      </c>
      <c r="M8906">
        <v>3.2256207922726654E-2</v>
      </c>
      <c r="N8906" s="44">
        <v>0.11036588702615935</v>
      </c>
      <c r="O8906" s="161"/>
      <c r="P8906" s="162"/>
      <c r="Q8906" s="162"/>
      <c r="R8906" s="163"/>
      <c r="S8906" s="161"/>
      <c r="V8906" s="163"/>
      <c r="W8906" s="164"/>
      <c r="X8906" s="164"/>
    </row>
    <row r="8907" spans="10:24" x14ac:dyDescent="0.25">
      <c r="J8907">
        <v>8904</v>
      </c>
      <c r="K8907" s="43">
        <v>0.81162780825417091</v>
      </c>
      <c r="L8907">
        <v>0.8417681784756692</v>
      </c>
      <c r="M8907">
        <v>0.79332943141628809</v>
      </c>
      <c r="N8907" s="44">
        <v>0.92163368371616539</v>
      </c>
      <c r="O8907" s="161"/>
      <c r="P8907" s="162"/>
      <c r="Q8907" s="162"/>
      <c r="R8907" s="163"/>
      <c r="S8907" s="161"/>
      <c r="V8907" s="163"/>
      <c r="W8907" s="164"/>
      <c r="X8907" s="164"/>
    </row>
    <row r="8908" spans="10:24" x14ac:dyDescent="0.25">
      <c r="J8908">
        <v>8905</v>
      </c>
      <c r="K8908" s="43">
        <v>0.49634023212995415</v>
      </c>
      <c r="L8908">
        <v>0.86043372104347526</v>
      </c>
      <c r="M8908">
        <v>0.76650299347427275</v>
      </c>
      <c r="N8908" s="44">
        <v>0.23183907315463947</v>
      </c>
      <c r="O8908" s="161"/>
      <c r="P8908" s="162"/>
      <c r="Q8908" s="162"/>
      <c r="R8908" s="163"/>
      <c r="S8908" s="161"/>
      <c r="V8908" s="163"/>
      <c r="W8908" s="164"/>
      <c r="X8908" s="164"/>
    </row>
    <row r="8909" spans="10:24" x14ac:dyDescent="0.25">
      <c r="J8909">
        <v>8906</v>
      </c>
      <c r="K8909" s="43">
        <v>0.41826061093154732</v>
      </c>
      <c r="L8909">
        <v>0.65535181792032904</v>
      </c>
      <c r="M8909">
        <v>0.73991263237362204</v>
      </c>
      <c r="N8909" s="44">
        <v>0.93355709417517829</v>
      </c>
      <c r="O8909" s="161"/>
      <c r="P8909" s="162"/>
      <c r="Q8909" s="162"/>
      <c r="R8909" s="163"/>
      <c r="S8909" s="161"/>
      <c r="V8909" s="163"/>
      <c r="W8909" s="164"/>
      <c r="X8909" s="164"/>
    </row>
    <row r="8910" spans="10:24" x14ac:dyDescent="0.25">
      <c r="J8910">
        <v>8907</v>
      </c>
      <c r="K8910" s="43">
        <v>0.4970421733115471</v>
      </c>
      <c r="L8910">
        <v>0.39994738279823216</v>
      </c>
      <c r="M8910">
        <v>0.387793481001659</v>
      </c>
      <c r="N8910" s="44">
        <v>0.24272780598722166</v>
      </c>
      <c r="O8910" s="161"/>
      <c r="P8910" s="162"/>
      <c r="Q8910" s="162"/>
      <c r="R8910" s="163"/>
      <c r="S8910" s="161"/>
      <c r="V8910" s="163"/>
      <c r="W8910" s="164"/>
      <c r="X8910" s="164"/>
    </row>
    <row r="8911" spans="10:24" x14ac:dyDescent="0.25">
      <c r="J8911">
        <v>8908</v>
      </c>
      <c r="K8911" s="43">
        <v>0.84289894623927952</v>
      </c>
      <c r="L8911">
        <v>0.25934534004717447</v>
      </c>
      <c r="M8911">
        <v>0.51985174120252542</v>
      </c>
      <c r="N8911" s="44">
        <v>0.46704615751080947</v>
      </c>
      <c r="O8911" s="161"/>
      <c r="P8911" s="162"/>
      <c r="Q8911" s="162"/>
      <c r="R8911" s="163"/>
      <c r="S8911" s="161"/>
      <c r="V8911" s="163"/>
      <c r="W8911" s="164"/>
      <c r="X8911" s="164"/>
    </row>
    <row r="8912" spans="10:24" x14ac:dyDescent="0.25">
      <c r="J8912">
        <v>8909</v>
      </c>
      <c r="K8912" s="43">
        <v>0.7429507710725024</v>
      </c>
      <c r="L8912">
        <v>0.81745879334561677</v>
      </c>
      <c r="M8912">
        <v>0.36215749707215239</v>
      </c>
      <c r="N8912" s="44">
        <v>0.3990193293237474</v>
      </c>
      <c r="O8912" s="161"/>
      <c r="P8912" s="162"/>
      <c r="Q8912" s="162"/>
      <c r="R8912" s="163"/>
      <c r="S8912" s="161"/>
      <c r="V8912" s="163"/>
      <c r="W8912" s="164"/>
      <c r="X8912" s="164"/>
    </row>
    <row r="8913" spans="10:24" x14ac:dyDescent="0.25">
      <c r="J8913">
        <v>8910</v>
      </c>
      <c r="K8913" s="43">
        <v>0.97126641804492497</v>
      </c>
      <c r="L8913">
        <v>0.48833410524883603</v>
      </c>
      <c r="M8913">
        <v>0.74205753148425757</v>
      </c>
      <c r="N8913" s="44">
        <v>8.7182447079940051E-2</v>
      </c>
      <c r="O8913" s="161"/>
      <c r="P8913" s="162"/>
      <c r="Q8913" s="162"/>
      <c r="R8913" s="163"/>
      <c r="S8913" s="161"/>
      <c r="V8913" s="163"/>
      <c r="W8913" s="164"/>
      <c r="X8913" s="164"/>
    </row>
    <row r="8914" spans="10:24" x14ac:dyDescent="0.25">
      <c r="J8914">
        <v>8911</v>
      </c>
      <c r="K8914" s="43">
        <v>0.91340823024204132</v>
      </c>
      <c r="L8914">
        <v>6.9399322231023519E-2</v>
      </c>
      <c r="M8914">
        <v>0.76067556870641684</v>
      </c>
      <c r="N8914" s="44">
        <v>0.23954771813871478</v>
      </c>
      <c r="O8914" s="161"/>
      <c r="P8914" s="162"/>
      <c r="Q8914" s="162"/>
      <c r="R8914" s="163"/>
      <c r="S8914" s="161"/>
      <c r="V8914" s="163"/>
      <c r="W8914" s="164"/>
      <c r="X8914" s="164"/>
    </row>
    <row r="8915" spans="10:24" x14ac:dyDescent="0.25">
      <c r="J8915">
        <v>8912</v>
      </c>
      <c r="K8915" s="43">
        <v>0.5222366026657983</v>
      </c>
      <c r="L8915">
        <v>0.16584144089326502</v>
      </c>
      <c r="M8915">
        <v>0.41775950142926654</v>
      </c>
      <c r="N8915" s="44">
        <v>0.43194976001137853</v>
      </c>
      <c r="O8915" s="161"/>
      <c r="P8915" s="162"/>
      <c r="Q8915" s="162"/>
      <c r="R8915" s="163"/>
      <c r="S8915" s="161"/>
      <c r="V8915" s="163"/>
      <c r="W8915" s="164"/>
      <c r="X8915" s="164"/>
    </row>
    <row r="8916" spans="10:24" x14ac:dyDescent="0.25">
      <c r="J8916">
        <v>8913</v>
      </c>
      <c r="K8916" s="43">
        <v>0.27526424944603634</v>
      </c>
      <c r="L8916">
        <v>1.7044122225500558E-2</v>
      </c>
      <c r="M8916">
        <v>0.6390449222451674</v>
      </c>
      <c r="N8916" s="44">
        <v>0.23165436857526378</v>
      </c>
      <c r="O8916" s="161"/>
      <c r="P8916" s="162"/>
      <c r="Q8916" s="162"/>
      <c r="R8916" s="163"/>
      <c r="S8916" s="161"/>
      <c r="V8916" s="163"/>
      <c r="W8916" s="164"/>
      <c r="X8916" s="164"/>
    </row>
    <row r="8917" spans="10:24" x14ac:dyDescent="0.25">
      <c r="J8917">
        <v>8914</v>
      </c>
      <c r="K8917" s="43">
        <v>5.913222798268758E-2</v>
      </c>
      <c r="L8917">
        <v>0.63025649759905689</v>
      </c>
      <c r="M8917">
        <v>0.30021013596922252</v>
      </c>
      <c r="N8917" s="44">
        <v>0.61626345223874102</v>
      </c>
      <c r="O8917" s="161"/>
      <c r="P8917" s="162"/>
      <c r="Q8917" s="162"/>
      <c r="R8917" s="163"/>
      <c r="S8917" s="161"/>
      <c r="V8917" s="163"/>
      <c r="W8917" s="164"/>
      <c r="X8917" s="164"/>
    </row>
    <row r="8918" spans="10:24" x14ac:dyDescent="0.25">
      <c r="J8918">
        <v>8915</v>
      </c>
      <c r="K8918" s="43">
        <v>0.17250045388304203</v>
      </c>
      <c r="L8918">
        <v>0.89857619872128502</v>
      </c>
      <c r="M8918">
        <v>0.70910090100275369</v>
      </c>
      <c r="N8918" s="44">
        <v>0.53099473010194242</v>
      </c>
      <c r="O8918" s="161"/>
      <c r="P8918" s="162"/>
      <c r="Q8918" s="162"/>
      <c r="R8918" s="163"/>
      <c r="S8918" s="161"/>
      <c r="V8918" s="163"/>
      <c r="W8918" s="164"/>
      <c r="X8918" s="164"/>
    </row>
    <row r="8919" spans="10:24" x14ac:dyDescent="0.25">
      <c r="J8919">
        <v>8916</v>
      </c>
      <c r="K8919" s="43">
        <v>8.9736094841719849E-2</v>
      </c>
      <c r="L8919">
        <v>0.53486461143696473</v>
      </c>
      <c r="M8919">
        <v>0.14932115243007948</v>
      </c>
      <c r="N8919" s="44">
        <v>0.13964844470317572</v>
      </c>
      <c r="O8919" s="161"/>
      <c r="P8919" s="162"/>
      <c r="Q8919" s="162"/>
      <c r="R8919" s="163"/>
      <c r="S8919" s="161"/>
      <c r="V8919" s="163"/>
      <c r="W8919" s="164"/>
      <c r="X8919" s="164"/>
    </row>
    <row r="8920" spans="10:24" x14ac:dyDescent="0.25">
      <c r="J8920">
        <v>8917</v>
      </c>
      <c r="K8920" s="43">
        <v>0.29467693926369798</v>
      </c>
      <c r="L8920">
        <v>0.94099213769729895</v>
      </c>
      <c r="M8920">
        <v>0.79872697898108347</v>
      </c>
      <c r="N8920" s="44">
        <v>0.39161475815601621</v>
      </c>
      <c r="O8920" s="161"/>
      <c r="P8920" s="162"/>
      <c r="Q8920" s="162"/>
      <c r="R8920" s="163"/>
      <c r="S8920" s="161"/>
      <c r="V8920" s="163"/>
      <c r="W8920" s="164"/>
      <c r="X8920" s="164"/>
    </row>
    <row r="8921" spans="10:24" x14ac:dyDescent="0.25">
      <c r="J8921">
        <v>8918</v>
      </c>
      <c r="K8921" s="43">
        <v>8.6793592173814771E-2</v>
      </c>
      <c r="L8921">
        <v>0.91169277345033217</v>
      </c>
      <c r="M8921">
        <v>0.6413154839264763</v>
      </c>
      <c r="N8921" s="44">
        <v>0.30869386990899306</v>
      </c>
      <c r="O8921" s="161"/>
      <c r="P8921" s="162"/>
      <c r="Q8921" s="162"/>
      <c r="R8921" s="163"/>
      <c r="S8921" s="161"/>
      <c r="V8921" s="163"/>
      <c r="W8921" s="164"/>
      <c r="X8921" s="164"/>
    </row>
    <row r="8922" spans="10:24" x14ac:dyDescent="0.25">
      <c r="J8922">
        <v>8919</v>
      </c>
      <c r="K8922" s="43">
        <v>0.83254360731211763</v>
      </c>
      <c r="L8922">
        <v>0.48195705586962023</v>
      </c>
      <c r="M8922">
        <v>0.85836524731818931</v>
      </c>
      <c r="N8922" s="44">
        <v>0.60385594394700648</v>
      </c>
      <c r="O8922" s="161"/>
      <c r="P8922" s="162"/>
      <c r="Q8922" s="162"/>
      <c r="R8922" s="163"/>
      <c r="S8922" s="161"/>
      <c r="V8922" s="163"/>
      <c r="W8922" s="164"/>
      <c r="X8922" s="164"/>
    </row>
    <row r="8923" spans="10:24" x14ac:dyDescent="0.25">
      <c r="J8923">
        <v>8920</v>
      </c>
      <c r="K8923" s="43">
        <v>0.3362152053679387</v>
      </c>
      <c r="L8923">
        <v>0.83428732865489619</v>
      </c>
      <c r="M8923">
        <v>0.37064452012987636</v>
      </c>
      <c r="N8923" s="44">
        <v>0.88903108208215675</v>
      </c>
      <c r="O8923" s="161"/>
      <c r="P8923" s="162"/>
      <c r="Q8923" s="162"/>
      <c r="R8923" s="163"/>
      <c r="S8923" s="161"/>
      <c r="V8923" s="163"/>
      <c r="W8923" s="164"/>
      <c r="X8923" s="164"/>
    </row>
    <row r="8924" spans="10:24" x14ac:dyDescent="0.25">
      <c r="J8924">
        <v>8921</v>
      </c>
      <c r="K8924" s="43">
        <v>0.60723047266986796</v>
      </c>
      <c r="L8924">
        <v>0.8291847498868512</v>
      </c>
      <c r="M8924">
        <v>0.17259312441806351</v>
      </c>
      <c r="N8924" s="44">
        <v>1.1762148181320153E-3</v>
      </c>
      <c r="O8924" s="161"/>
      <c r="P8924" s="162"/>
      <c r="Q8924" s="162"/>
      <c r="R8924" s="163"/>
      <c r="S8924" s="161"/>
      <c r="V8924" s="163"/>
      <c r="W8924" s="164"/>
      <c r="X8924" s="164"/>
    </row>
    <row r="8925" spans="10:24" x14ac:dyDescent="0.25">
      <c r="J8925">
        <v>8922</v>
      </c>
      <c r="K8925" s="43">
        <v>1.7379087005320204E-2</v>
      </c>
      <c r="L8925">
        <v>0.68670100580397953</v>
      </c>
      <c r="M8925">
        <v>0.35750797037369386</v>
      </c>
      <c r="N8925" s="44">
        <v>0.46306032339546221</v>
      </c>
      <c r="O8925" s="161"/>
      <c r="P8925" s="162"/>
      <c r="Q8925" s="162"/>
      <c r="R8925" s="163"/>
      <c r="S8925" s="161"/>
      <c r="V8925" s="163"/>
      <c r="W8925" s="164"/>
      <c r="X8925" s="164"/>
    </row>
    <row r="8926" spans="10:24" x14ac:dyDescent="0.25">
      <c r="J8926">
        <v>8923</v>
      </c>
      <c r="K8926" s="43">
        <v>0.66972127881222221</v>
      </c>
      <c r="L8926">
        <v>2.1762960415318999E-2</v>
      </c>
      <c r="M8926">
        <v>0.31501412973014764</v>
      </c>
      <c r="N8926" s="44">
        <v>0.12408095342548953</v>
      </c>
      <c r="O8926" s="161"/>
      <c r="P8926" s="162"/>
      <c r="Q8926" s="162"/>
      <c r="R8926" s="163"/>
      <c r="S8926" s="161"/>
      <c r="V8926" s="163"/>
      <c r="W8926" s="164"/>
      <c r="X8926" s="164"/>
    </row>
    <row r="8927" spans="10:24" x14ac:dyDescent="0.25">
      <c r="J8927">
        <v>8924</v>
      </c>
      <c r="K8927" s="43">
        <v>0.3415464091336945</v>
      </c>
      <c r="L8927">
        <v>0.15807427485684689</v>
      </c>
      <c r="M8927">
        <v>0.64036403728476277</v>
      </c>
      <c r="N8927" s="44">
        <v>8.2506487107845139E-2</v>
      </c>
      <c r="O8927" s="161"/>
      <c r="P8927" s="162"/>
      <c r="Q8927" s="162"/>
      <c r="R8927" s="163"/>
      <c r="S8927" s="161"/>
      <c r="V8927" s="163"/>
      <c r="W8927" s="164"/>
      <c r="X8927" s="164"/>
    </row>
    <row r="8928" spans="10:24" x14ac:dyDescent="0.25">
      <c r="J8928">
        <v>8925</v>
      </c>
      <c r="K8928" s="43">
        <v>0.26240215820050639</v>
      </c>
      <c r="L8928">
        <v>0.16711869356389153</v>
      </c>
      <c r="M8928">
        <v>0.68720242801403075</v>
      </c>
      <c r="N8928" s="44">
        <v>0.41985308545865829</v>
      </c>
      <c r="O8928" s="161"/>
      <c r="P8928" s="162"/>
      <c r="Q8928" s="162"/>
      <c r="R8928" s="163"/>
      <c r="S8928" s="161"/>
      <c r="V8928" s="163"/>
      <c r="W8928" s="164"/>
      <c r="X8928" s="164"/>
    </row>
    <row r="8929" spans="10:24" x14ac:dyDescent="0.25">
      <c r="J8929">
        <v>8926</v>
      </c>
      <c r="K8929" s="43">
        <v>0.80601238240865669</v>
      </c>
      <c r="L8929">
        <v>0.55358480191128667</v>
      </c>
      <c r="M8929">
        <v>0.18350139273045252</v>
      </c>
      <c r="N8929" s="44">
        <v>0.50469057218382829</v>
      </c>
      <c r="O8929" s="161"/>
      <c r="P8929" s="162"/>
      <c r="Q8929" s="162"/>
      <c r="R8929" s="163"/>
      <c r="S8929" s="161"/>
      <c r="V8929" s="163"/>
      <c r="W8929" s="164"/>
      <c r="X8929" s="164"/>
    </row>
    <row r="8930" spans="10:24" x14ac:dyDescent="0.25">
      <c r="J8930">
        <v>8927</v>
      </c>
      <c r="K8930" s="43">
        <v>0.41250470463421696</v>
      </c>
      <c r="L8930">
        <v>0.78939658966524873</v>
      </c>
      <c r="M8930">
        <v>0.83366590802426821</v>
      </c>
      <c r="N8930" s="44">
        <v>0.74789809096715543</v>
      </c>
      <c r="O8930" s="161"/>
      <c r="P8930" s="162"/>
      <c r="Q8930" s="162"/>
      <c r="R8930" s="163"/>
      <c r="S8930" s="161"/>
      <c r="V8930" s="163"/>
      <c r="W8930" s="164"/>
      <c r="X8930" s="164"/>
    </row>
    <row r="8931" spans="10:24" x14ac:dyDescent="0.25">
      <c r="J8931">
        <v>8928</v>
      </c>
      <c r="K8931" s="43">
        <v>0.12928801392492861</v>
      </c>
      <c r="L8931">
        <v>0.82618080983336362</v>
      </c>
      <c r="M8931">
        <v>0.98179224869996762</v>
      </c>
      <c r="N8931" s="44">
        <v>0.1378724011926109</v>
      </c>
      <c r="O8931" s="161"/>
      <c r="P8931" s="162"/>
      <c r="Q8931" s="162"/>
      <c r="R8931" s="163"/>
      <c r="S8931" s="161"/>
      <c r="V8931" s="163"/>
      <c r="W8931" s="164"/>
      <c r="X8931" s="164"/>
    </row>
    <row r="8932" spans="10:24" x14ac:dyDescent="0.25">
      <c r="J8932">
        <v>8929</v>
      </c>
      <c r="K8932" s="43">
        <v>0.29434003119159313</v>
      </c>
      <c r="L8932">
        <v>0.38353053113612645</v>
      </c>
      <c r="M8932">
        <v>0.99327964328011065</v>
      </c>
      <c r="N8932" s="44">
        <v>0.59398286684754287</v>
      </c>
      <c r="O8932" s="161"/>
      <c r="P8932" s="162"/>
      <c r="Q8932" s="162"/>
      <c r="R8932" s="163"/>
      <c r="S8932" s="161"/>
      <c r="V8932" s="163"/>
      <c r="W8932" s="164"/>
      <c r="X8932" s="164"/>
    </row>
    <row r="8933" spans="10:24" x14ac:dyDescent="0.25">
      <c r="J8933">
        <v>8930</v>
      </c>
      <c r="K8933" s="43">
        <v>0.79995873946146889</v>
      </c>
      <c r="L8933">
        <v>0.55481376331417243</v>
      </c>
      <c r="M8933">
        <v>0.66101453838999513</v>
      </c>
      <c r="N8933" s="44">
        <v>0.49050224753611116</v>
      </c>
      <c r="O8933" s="161"/>
      <c r="P8933" s="162"/>
      <c r="Q8933" s="162"/>
      <c r="R8933" s="163"/>
      <c r="S8933" s="161"/>
      <c r="V8933" s="163"/>
      <c r="W8933" s="164"/>
      <c r="X8933" s="164"/>
    </row>
    <row r="8934" spans="10:24" x14ac:dyDescent="0.25">
      <c r="J8934">
        <v>8931</v>
      </c>
      <c r="K8934" s="43">
        <v>0.87174978955476634</v>
      </c>
      <c r="L8934">
        <v>0.60097120773498736</v>
      </c>
      <c r="M8934">
        <v>0.87045652820721808</v>
      </c>
      <c r="N8934" s="44">
        <v>0.23009627971588198</v>
      </c>
      <c r="O8934" s="161"/>
      <c r="P8934" s="162"/>
      <c r="Q8934" s="162"/>
      <c r="R8934" s="163"/>
      <c r="S8934" s="161"/>
      <c r="V8934" s="163"/>
      <c r="W8934" s="164"/>
      <c r="X8934" s="164"/>
    </row>
    <row r="8935" spans="10:24" x14ac:dyDescent="0.25">
      <c r="J8935">
        <v>8932</v>
      </c>
      <c r="K8935" s="43">
        <v>0.11297535593508046</v>
      </c>
      <c r="L8935">
        <v>0.55945660726717994</v>
      </c>
      <c r="M8935">
        <v>0.27177463718588479</v>
      </c>
      <c r="N8935" s="44">
        <v>0.10573199436060587</v>
      </c>
      <c r="O8935" s="161"/>
      <c r="P8935" s="162"/>
      <c r="Q8935" s="162"/>
      <c r="R8935" s="163"/>
      <c r="S8935" s="161"/>
      <c r="V8935" s="163"/>
      <c r="W8935" s="164"/>
      <c r="X8935" s="164"/>
    </row>
    <row r="8936" spans="10:24" x14ac:dyDescent="0.25">
      <c r="J8936">
        <v>8933</v>
      </c>
      <c r="K8936" s="43">
        <v>0.13145045635312769</v>
      </c>
      <c r="L8936">
        <v>0.35215991059984264</v>
      </c>
      <c r="M8936">
        <v>0.38561833226862252</v>
      </c>
      <c r="N8936" s="44">
        <v>0.47173492182152854</v>
      </c>
      <c r="O8936" s="161"/>
      <c r="P8936" s="162"/>
      <c r="Q8936" s="162"/>
      <c r="R8936" s="163"/>
      <c r="S8936" s="161"/>
      <c r="V8936" s="163"/>
      <c r="W8936" s="164"/>
      <c r="X8936" s="164"/>
    </row>
    <row r="8937" spans="10:24" x14ac:dyDescent="0.25">
      <c r="J8937">
        <v>8934</v>
      </c>
      <c r="K8937" s="43">
        <v>0.2255837333308417</v>
      </c>
      <c r="L8937">
        <v>0.57634629542645655</v>
      </c>
      <c r="M8937">
        <v>0.16707989599336792</v>
      </c>
      <c r="N8937" s="44">
        <v>0.82738729775893682</v>
      </c>
      <c r="O8937" s="161"/>
      <c r="P8937" s="162"/>
      <c r="Q8937" s="162"/>
      <c r="R8937" s="163"/>
      <c r="S8937" s="161"/>
      <c r="V8937" s="163"/>
      <c r="W8937" s="164"/>
      <c r="X8937" s="164"/>
    </row>
    <row r="8938" spans="10:24" x14ac:dyDescent="0.25">
      <c r="J8938">
        <v>8935</v>
      </c>
      <c r="K8938" s="43">
        <v>0.23758778295465666</v>
      </c>
      <c r="L8938">
        <v>6.8597863012988647E-2</v>
      </c>
      <c r="M8938">
        <v>0.74855144904030446</v>
      </c>
      <c r="N8938" s="44">
        <v>0.28230673621903846</v>
      </c>
      <c r="O8938" s="161"/>
      <c r="P8938" s="162"/>
      <c r="Q8938" s="162"/>
      <c r="R8938" s="163"/>
      <c r="S8938" s="161"/>
      <c r="V8938" s="163"/>
      <c r="W8938" s="164"/>
      <c r="X8938" s="164"/>
    </row>
    <row r="8939" spans="10:24" x14ac:dyDescent="0.25">
      <c r="J8939">
        <v>8936</v>
      </c>
      <c r="K8939" s="43">
        <v>0.3090867872826526</v>
      </c>
      <c r="L8939">
        <v>0.26206847559407187</v>
      </c>
      <c r="M8939">
        <v>0.40737052259922091</v>
      </c>
      <c r="N8939" s="44">
        <v>0.68634968516660644</v>
      </c>
      <c r="O8939" s="161"/>
      <c r="P8939" s="162"/>
      <c r="Q8939" s="162"/>
      <c r="R8939" s="163"/>
      <c r="S8939" s="161"/>
      <c r="V8939" s="163"/>
      <c r="W8939" s="164"/>
      <c r="X8939" s="164"/>
    </row>
    <row r="8940" spans="10:24" x14ac:dyDescent="0.25">
      <c r="J8940">
        <v>8937</v>
      </c>
      <c r="K8940" s="43">
        <v>0.8445853264993638</v>
      </c>
      <c r="L8940">
        <v>0.9172727613528816</v>
      </c>
      <c r="M8940">
        <v>0.79624059382195977</v>
      </c>
      <c r="N8940" s="44">
        <v>0.16890126325534771</v>
      </c>
      <c r="O8940" s="161"/>
      <c r="P8940" s="162"/>
      <c r="Q8940" s="162"/>
      <c r="R8940" s="163"/>
      <c r="S8940" s="161"/>
      <c r="V8940" s="163"/>
      <c r="W8940" s="164"/>
      <c r="X8940" s="164"/>
    </row>
    <row r="8941" spans="10:24" x14ac:dyDescent="0.25">
      <c r="J8941">
        <v>8938</v>
      </c>
      <c r="K8941" s="43">
        <v>0.10003413598312927</v>
      </c>
      <c r="L8941">
        <v>0.18597336440497114</v>
      </c>
      <c r="M8941">
        <v>0.1988719512720305</v>
      </c>
      <c r="N8941" s="44">
        <v>0.92492014556315827</v>
      </c>
      <c r="O8941" s="161"/>
      <c r="P8941" s="162"/>
      <c r="Q8941" s="162"/>
      <c r="R8941" s="163"/>
      <c r="S8941" s="161"/>
      <c r="V8941" s="163"/>
      <c r="W8941" s="164"/>
      <c r="X8941" s="164"/>
    </row>
    <row r="8942" spans="10:24" x14ac:dyDescent="0.25">
      <c r="J8942">
        <v>8939</v>
      </c>
      <c r="K8942" s="43">
        <v>0.49439491963017568</v>
      </c>
      <c r="L8942">
        <v>0.92850408895271219</v>
      </c>
      <c r="M8942">
        <v>0.9337413594206676</v>
      </c>
      <c r="N8942" s="44">
        <v>0.94310256010553506</v>
      </c>
      <c r="O8942" s="161"/>
      <c r="P8942" s="162"/>
      <c r="Q8942" s="162"/>
      <c r="R8942" s="163"/>
      <c r="S8942" s="161"/>
      <c r="V8942" s="163"/>
      <c r="W8942" s="164"/>
      <c r="X8942" s="164"/>
    </row>
    <row r="8943" spans="10:24" x14ac:dyDescent="0.25">
      <c r="J8943">
        <v>8940</v>
      </c>
      <c r="K8943" s="43">
        <v>0.95449877327104293</v>
      </c>
      <c r="L8943">
        <v>0.86296774475616655</v>
      </c>
      <c r="M8943">
        <v>0.66006293754910306</v>
      </c>
      <c r="N8943" s="44">
        <v>0.75113501316325282</v>
      </c>
      <c r="O8943" s="161"/>
      <c r="P8943" s="162"/>
      <c r="Q8943" s="162"/>
      <c r="R8943" s="163"/>
      <c r="S8943" s="161"/>
      <c r="V8943" s="163"/>
      <c r="W8943" s="164"/>
      <c r="X8943" s="164"/>
    </row>
    <row r="8944" spans="10:24" x14ac:dyDescent="0.25">
      <c r="J8944">
        <v>8941</v>
      </c>
      <c r="K8944" s="43">
        <v>0.76922013895652663</v>
      </c>
      <c r="L8944">
        <v>0.45946966915034959</v>
      </c>
      <c r="M8944">
        <v>0.42325654929304823</v>
      </c>
      <c r="N8944" s="44">
        <v>0.11505304806183614</v>
      </c>
      <c r="O8944" s="161"/>
      <c r="P8944" s="162"/>
      <c r="Q8944" s="162"/>
      <c r="R8944" s="163"/>
      <c r="S8944" s="161"/>
      <c r="V8944" s="163"/>
      <c r="W8944" s="164"/>
      <c r="X8944" s="164"/>
    </row>
    <row r="8945" spans="10:24" x14ac:dyDescent="0.25">
      <c r="J8945">
        <v>8942</v>
      </c>
      <c r="K8945" s="43">
        <v>0.29879020939479861</v>
      </c>
      <c r="L8945">
        <v>0.8533688339443678</v>
      </c>
      <c r="M8945">
        <v>0.69934969230036925</v>
      </c>
      <c r="N8945" s="44">
        <v>0.42945358660152277</v>
      </c>
      <c r="O8945" s="161"/>
      <c r="P8945" s="162"/>
      <c r="Q8945" s="162"/>
      <c r="R8945" s="163"/>
      <c r="S8945" s="161"/>
      <c r="V8945" s="163"/>
      <c r="W8945" s="164"/>
      <c r="X8945" s="164"/>
    </row>
    <row r="8946" spans="10:24" x14ac:dyDescent="0.25">
      <c r="J8946">
        <v>8943</v>
      </c>
      <c r="K8946" s="43">
        <v>0.78471401938727214</v>
      </c>
      <c r="L8946">
        <v>0.75285146315468221</v>
      </c>
      <c r="M8946">
        <v>0.45765501620684068</v>
      </c>
      <c r="N8946" s="44">
        <v>0.16906608075475715</v>
      </c>
      <c r="O8946" s="161"/>
      <c r="P8946" s="162"/>
      <c r="Q8946" s="162"/>
      <c r="R8946" s="163"/>
      <c r="S8946" s="161"/>
      <c r="V8946" s="163"/>
      <c r="W8946" s="164"/>
      <c r="X8946" s="164"/>
    </row>
    <row r="8947" spans="10:24" x14ac:dyDescent="0.25">
      <c r="J8947">
        <v>8944</v>
      </c>
      <c r="K8947" s="43">
        <v>0.90523682591059551</v>
      </c>
      <c r="L8947">
        <v>0.97197408646133565</v>
      </c>
      <c r="M8947">
        <v>0.53797956806307867</v>
      </c>
      <c r="N8947" s="44">
        <v>0.66104758617773152</v>
      </c>
      <c r="O8947" s="161"/>
      <c r="P8947" s="162"/>
      <c r="Q8947" s="162"/>
      <c r="R8947" s="163"/>
      <c r="S8947" s="161"/>
      <c r="V8947" s="163"/>
      <c r="W8947" s="164"/>
      <c r="X8947" s="164"/>
    </row>
    <row r="8948" spans="10:24" x14ac:dyDescent="0.25">
      <c r="J8948">
        <v>8945</v>
      </c>
      <c r="K8948" s="43">
        <v>0.77200474157223309</v>
      </c>
      <c r="L8948">
        <v>0.97976820324633707</v>
      </c>
      <c r="M8948">
        <v>0.20320227479813513</v>
      </c>
      <c r="N8948" s="44">
        <v>0.36817415754581029</v>
      </c>
      <c r="O8948" s="161"/>
      <c r="P8948" s="162"/>
      <c r="Q8948" s="162"/>
      <c r="R8948" s="163"/>
      <c r="S8948" s="161"/>
      <c r="V8948" s="163"/>
      <c r="W8948" s="164"/>
      <c r="X8948" s="164"/>
    </row>
    <row r="8949" spans="10:24" x14ac:dyDescent="0.25">
      <c r="J8949">
        <v>8946</v>
      </c>
      <c r="K8949" s="43">
        <v>0.35197078876390575</v>
      </c>
      <c r="L8949">
        <v>0.11848331427154291</v>
      </c>
      <c r="M8949">
        <v>0.45529735649313852</v>
      </c>
      <c r="N8949" s="44">
        <v>0.77100947223660665</v>
      </c>
      <c r="O8949" s="161"/>
      <c r="P8949" s="162"/>
      <c r="Q8949" s="162"/>
      <c r="R8949" s="163"/>
      <c r="S8949" s="161"/>
      <c r="V8949" s="163"/>
      <c r="W8949" s="164"/>
      <c r="X8949" s="164"/>
    </row>
    <row r="8950" spans="10:24" x14ac:dyDescent="0.25">
      <c r="J8950">
        <v>8947</v>
      </c>
      <c r="K8950" s="43">
        <v>0.64244407165987127</v>
      </c>
      <c r="L8950">
        <v>0.19456858658278087</v>
      </c>
      <c r="M8950">
        <v>0.57026307300033063</v>
      </c>
      <c r="N8950" s="44">
        <v>0.37560548555543471</v>
      </c>
      <c r="O8950" s="161"/>
      <c r="P8950" s="162"/>
      <c r="Q8950" s="162"/>
      <c r="R8950" s="163"/>
      <c r="S8950" s="161"/>
      <c r="V8950" s="163"/>
      <c r="W8950" s="164"/>
      <c r="X8950" s="164"/>
    </row>
    <row r="8951" spans="10:24" x14ac:dyDescent="0.25">
      <c r="J8951">
        <v>8948</v>
      </c>
      <c r="K8951" s="43">
        <v>7.1272084357071552E-2</v>
      </c>
      <c r="L8951">
        <v>0.1583024708435794</v>
      </c>
      <c r="M8951">
        <v>0.53649500916638759</v>
      </c>
      <c r="N8951" s="44">
        <v>0.84265792233198789</v>
      </c>
      <c r="O8951" s="161"/>
      <c r="P8951" s="162"/>
      <c r="Q8951" s="162"/>
      <c r="R8951" s="163"/>
      <c r="S8951" s="161"/>
      <c r="V8951" s="163"/>
      <c r="W8951" s="164"/>
      <c r="X8951" s="164"/>
    </row>
    <row r="8952" spans="10:24" x14ac:dyDescent="0.25">
      <c r="J8952">
        <v>8949</v>
      </c>
      <c r="K8952" s="43">
        <v>0.90569533698565952</v>
      </c>
      <c r="L8952">
        <v>0.21731127955885965</v>
      </c>
      <c r="M8952">
        <v>0.66897633844041782</v>
      </c>
      <c r="N8952" s="44">
        <v>0.18558380163828059</v>
      </c>
      <c r="O8952" s="161"/>
      <c r="P8952" s="162"/>
      <c r="Q8952" s="162"/>
      <c r="R8952" s="163"/>
      <c r="S8952" s="161"/>
      <c r="V8952" s="163"/>
      <c r="W8952" s="164"/>
      <c r="X8952" s="164"/>
    </row>
    <row r="8953" spans="10:24" x14ac:dyDescent="0.25">
      <c r="J8953">
        <v>8950</v>
      </c>
      <c r="K8953" s="43">
        <v>0.28546664711700209</v>
      </c>
      <c r="L8953">
        <v>0.49117876852476205</v>
      </c>
      <c r="M8953">
        <v>0.84725238885411569</v>
      </c>
      <c r="N8953" s="44">
        <v>0.82183311824620764</v>
      </c>
      <c r="O8953" s="161"/>
      <c r="P8953" s="162"/>
      <c r="Q8953" s="162"/>
      <c r="R8953" s="163"/>
      <c r="S8953" s="161"/>
      <c r="V8953" s="163"/>
      <c r="W8953" s="164"/>
      <c r="X8953" s="164"/>
    </row>
    <row r="8954" spans="10:24" x14ac:dyDescent="0.25">
      <c r="J8954">
        <v>8951</v>
      </c>
      <c r="K8954" s="43">
        <v>0.39504471746608705</v>
      </c>
      <c r="L8954">
        <v>0.95942182222194095</v>
      </c>
      <c r="M8954">
        <v>0.38744979404746882</v>
      </c>
      <c r="N8954" s="44">
        <v>0.42045500363858657</v>
      </c>
      <c r="O8954" s="161"/>
      <c r="P8954" s="162"/>
      <c r="Q8954" s="162"/>
      <c r="R8954" s="163"/>
      <c r="S8954" s="161"/>
      <c r="V8954" s="163"/>
      <c r="W8954" s="164"/>
      <c r="X8954" s="164"/>
    </row>
    <row r="8955" spans="10:24" x14ac:dyDescent="0.25">
      <c r="J8955">
        <v>8952</v>
      </c>
      <c r="K8955" s="43">
        <v>0.67905448597083329</v>
      </c>
      <c r="L8955">
        <v>0.89708662953427354</v>
      </c>
      <c r="M8955">
        <v>0.65737694896775822</v>
      </c>
      <c r="N8955" s="44">
        <v>0.39397534717203231</v>
      </c>
      <c r="O8955" s="161"/>
      <c r="P8955" s="162"/>
      <c r="Q8955" s="162"/>
      <c r="R8955" s="163"/>
      <c r="S8955" s="161"/>
      <c r="V8955" s="163"/>
      <c r="W8955" s="164"/>
      <c r="X8955" s="164"/>
    </row>
    <row r="8956" spans="10:24" x14ac:dyDescent="0.25">
      <c r="J8956">
        <v>8953</v>
      </c>
      <c r="K8956" s="43">
        <v>0.79516751561237808</v>
      </c>
      <c r="L8956">
        <v>0.97810377175771912</v>
      </c>
      <c r="M8956">
        <v>0.19838693461525736</v>
      </c>
      <c r="N8956" s="44">
        <v>0.38343243910924807</v>
      </c>
      <c r="O8956" s="161"/>
      <c r="P8956" s="162"/>
      <c r="Q8956" s="162"/>
      <c r="R8956" s="163"/>
      <c r="S8956" s="161"/>
      <c r="V8956" s="163"/>
      <c r="W8956" s="164"/>
      <c r="X8956" s="164"/>
    </row>
    <row r="8957" spans="10:24" x14ac:dyDescent="0.25">
      <c r="J8957">
        <v>8954</v>
      </c>
      <c r="K8957" s="43">
        <v>0.56574356060413467</v>
      </c>
      <c r="L8957">
        <v>0.51758713971167547</v>
      </c>
      <c r="M8957">
        <v>0.19961711969632012</v>
      </c>
      <c r="N8957" s="44">
        <v>0.73851415114650132</v>
      </c>
      <c r="O8957" s="161"/>
      <c r="P8957" s="162"/>
      <c r="Q8957" s="162"/>
      <c r="R8957" s="163"/>
      <c r="S8957" s="161"/>
      <c r="V8957" s="163"/>
      <c r="W8957" s="164"/>
      <c r="X8957" s="164"/>
    </row>
    <row r="8958" spans="10:24" x14ac:dyDescent="0.25">
      <c r="J8958">
        <v>8955</v>
      </c>
      <c r="K8958" s="43">
        <v>0.98710947595196474</v>
      </c>
      <c r="L8958">
        <v>8.3509355404320917E-3</v>
      </c>
      <c r="M8958">
        <v>0.10628510035462169</v>
      </c>
      <c r="N8958" s="44">
        <v>0.59093198358452215</v>
      </c>
      <c r="O8958" s="161"/>
      <c r="P8958" s="162"/>
      <c r="Q8958" s="162"/>
      <c r="R8958" s="163"/>
      <c r="S8958" s="161"/>
      <c r="V8958" s="163"/>
      <c r="W8958" s="164"/>
      <c r="X8958" s="164"/>
    </row>
    <row r="8959" spans="10:24" x14ac:dyDescent="0.25">
      <c r="J8959">
        <v>8956</v>
      </c>
      <c r="K8959" s="43">
        <v>0.16564066487469109</v>
      </c>
      <c r="L8959">
        <v>0.7618397593123859</v>
      </c>
      <c r="M8959">
        <v>0.67461333480811114</v>
      </c>
      <c r="N8959" s="44">
        <v>0.71596178994619564</v>
      </c>
      <c r="O8959" s="161"/>
      <c r="P8959" s="162"/>
      <c r="Q8959" s="162"/>
      <c r="R8959" s="163"/>
      <c r="S8959" s="161"/>
      <c r="V8959" s="163"/>
      <c r="W8959" s="164"/>
      <c r="X8959" s="164"/>
    </row>
    <row r="8960" spans="10:24" x14ac:dyDescent="0.25">
      <c r="J8960">
        <v>8957</v>
      </c>
      <c r="K8960" s="43">
        <v>0.2594190258387693</v>
      </c>
      <c r="L8960">
        <v>0.66323565574726506</v>
      </c>
      <c r="M8960">
        <v>0.4960459402285291</v>
      </c>
      <c r="N8960" s="44">
        <v>0.5651640374433774</v>
      </c>
      <c r="O8960" s="161"/>
      <c r="P8960" s="162"/>
      <c r="Q8960" s="162"/>
      <c r="R8960" s="163"/>
      <c r="S8960" s="161"/>
      <c r="V8960" s="163"/>
      <c r="W8960" s="164"/>
      <c r="X8960" s="164"/>
    </row>
    <row r="8961" spans="10:24" x14ac:dyDescent="0.25">
      <c r="J8961">
        <v>8958</v>
      </c>
      <c r="K8961" s="43">
        <v>0.79393228616983957</v>
      </c>
      <c r="L8961">
        <v>0.39879564541146084</v>
      </c>
      <c r="M8961">
        <v>2.5814164003999718E-2</v>
      </c>
      <c r="N8961" s="44">
        <v>0.49333510729341379</v>
      </c>
      <c r="O8961" s="161"/>
      <c r="P8961" s="162"/>
      <c r="Q8961" s="162"/>
      <c r="R8961" s="163"/>
      <c r="S8961" s="161"/>
      <c r="V8961" s="163"/>
      <c r="W8961" s="164"/>
      <c r="X8961" s="164"/>
    </row>
    <row r="8962" spans="10:24" x14ac:dyDescent="0.25">
      <c r="J8962">
        <v>8959</v>
      </c>
      <c r="K8962" s="43">
        <v>0.19973332237949704</v>
      </c>
      <c r="L8962">
        <v>0.18830877147891523</v>
      </c>
      <c r="M8962">
        <v>9.4684253538395602E-2</v>
      </c>
      <c r="N8962" s="44">
        <v>0.23313512118932911</v>
      </c>
      <c r="O8962" s="161"/>
      <c r="P8962" s="162"/>
      <c r="Q8962" s="162"/>
      <c r="R8962" s="163"/>
      <c r="S8962" s="161"/>
      <c r="V8962" s="163"/>
      <c r="W8962" s="164"/>
      <c r="X8962" s="164"/>
    </row>
    <row r="8963" spans="10:24" x14ac:dyDescent="0.25">
      <c r="J8963">
        <v>8960</v>
      </c>
      <c r="K8963" s="43">
        <v>0.36527487786885982</v>
      </c>
      <c r="L8963">
        <v>0.87677255118047515</v>
      </c>
      <c r="M8963">
        <v>0.78165690922684683</v>
      </c>
      <c r="N8963" s="44">
        <v>0.87980246482739877</v>
      </c>
      <c r="O8963" s="161"/>
      <c r="P8963" s="162"/>
      <c r="Q8963" s="162"/>
      <c r="R8963" s="163"/>
      <c r="S8963" s="161"/>
      <c r="V8963" s="163"/>
      <c r="W8963" s="164"/>
      <c r="X8963" s="164"/>
    </row>
    <row r="8964" spans="10:24" x14ac:dyDescent="0.25">
      <c r="J8964">
        <v>8961</v>
      </c>
      <c r="K8964" s="43">
        <v>5.4654434287324971E-2</v>
      </c>
      <c r="L8964">
        <v>0.60338600229548767</v>
      </c>
      <c r="M8964">
        <v>0.95680818030555714</v>
      </c>
      <c r="N8964" s="44">
        <v>0.92423782505540464</v>
      </c>
      <c r="O8964" s="161"/>
      <c r="P8964" s="162"/>
      <c r="Q8964" s="162"/>
      <c r="R8964" s="163"/>
      <c r="S8964" s="161"/>
      <c r="V8964" s="163"/>
      <c r="W8964" s="164"/>
      <c r="X8964" s="164"/>
    </row>
    <row r="8965" spans="10:24" x14ac:dyDescent="0.25">
      <c r="J8965">
        <v>8962</v>
      </c>
      <c r="K8965" s="43">
        <v>0.51352653150903527</v>
      </c>
      <c r="L8965">
        <v>0.35191140526545561</v>
      </c>
      <c r="M8965">
        <v>0.86055188680488537</v>
      </c>
      <c r="N8965" s="44">
        <v>9.9853242778009887E-2</v>
      </c>
      <c r="O8965" s="161"/>
      <c r="P8965" s="162"/>
      <c r="Q8965" s="162"/>
      <c r="R8965" s="163"/>
      <c r="S8965" s="161"/>
      <c r="V8965" s="163"/>
      <c r="W8965" s="164"/>
      <c r="X8965" s="164"/>
    </row>
    <row r="8966" spans="10:24" x14ac:dyDescent="0.25">
      <c r="J8966">
        <v>8963</v>
      </c>
      <c r="K8966" s="43">
        <v>0.57797925953072604</v>
      </c>
      <c r="L8966">
        <v>0.73485800269401813</v>
      </c>
      <c r="M8966">
        <v>0.74108564048718595</v>
      </c>
      <c r="N8966" s="44">
        <v>0.8716097689466018</v>
      </c>
      <c r="O8966" s="161"/>
      <c r="P8966" s="162"/>
      <c r="Q8966" s="162"/>
      <c r="R8966" s="163"/>
      <c r="S8966" s="161"/>
      <c r="V8966" s="163"/>
      <c r="W8966" s="164"/>
      <c r="X8966" s="164"/>
    </row>
    <row r="8967" spans="10:24" x14ac:dyDescent="0.25">
      <c r="J8967">
        <v>8964</v>
      </c>
      <c r="K8967" s="43">
        <v>0.76806980644139811</v>
      </c>
      <c r="L8967">
        <v>4.8770461454163083E-2</v>
      </c>
      <c r="M8967">
        <v>0.29342753457048742</v>
      </c>
      <c r="N8967" s="44">
        <v>5.5173408633275467E-2</v>
      </c>
      <c r="O8967" s="161"/>
      <c r="P8967" s="162"/>
      <c r="Q8967" s="162"/>
      <c r="R8967" s="163"/>
      <c r="S8967" s="161"/>
      <c r="V8967" s="163"/>
      <c r="W8967" s="164"/>
      <c r="X8967" s="164"/>
    </row>
    <row r="8968" spans="10:24" x14ac:dyDescent="0.25">
      <c r="J8968">
        <v>8965</v>
      </c>
      <c r="K8968" s="43">
        <v>1.1246294653108668E-2</v>
      </c>
      <c r="L8968">
        <v>0.72922130917665873</v>
      </c>
      <c r="M8968">
        <v>0.86145940567773027</v>
      </c>
      <c r="N8968" s="44">
        <v>0.29903086566708026</v>
      </c>
      <c r="O8968" s="161"/>
      <c r="P8968" s="162"/>
      <c r="Q8968" s="162"/>
      <c r="R8968" s="163"/>
      <c r="S8968" s="161"/>
      <c r="V8968" s="163"/>
      <c r="W8968" s="164"/>
      <c r="X8968" s="164"/>
    </row>
    <row r="8969" spans="10:24" x14ac:dyDescent="0.25">
      <c r="J8969">
        <v>8966</v>
      </c>
      <c r="K8969" s="43">
        <v>0.83647739636685692</v>
      </c>
      <c r="L8969">
        <v>0.1147663399403327</v>
      </c>
      <c r="M8969">
        <v>0.79711537116390574</v>
      </c>
      <c r="N8969" s="44">
        <v>0.97069001586436343</v>
      </c>
      <c r="O8969" s="161"/>
      <c r="P8969" s="162"/>
      <c r="Q8969" s="162"/>
      <c r="R8969" s="163"/>
      <c r="S8969" s="161"/>
      <c r="V8969" s="163"/>
      <c r="W8969" s="164"/>
      <c r="X8969" s="164"/>
    </row>
    <row r="8970" spans="10:24" x14ac:dyDescent="0.25">
      <c r="J8970">
        <v>8967</v>
      </c>
      <c r="K8970" s="43">
        <v>0.821990026018521</v>
      </c>
      <c r="L8970">
        <v>0.14080679607630275</v>
      </c>
      <c r="M8970">
        <v>0.70471556801198831</v>
      </c>
      <c r="N8970" s="44">
        <v>0.38928095705435939</v>
      </c>
      <c r="O8970" s="161"/>
      <c r="P8970" s="162"/>
      <c r="Q8970" s="162"/>
      <c r="R8970" s="163"/>
      <c r="S8970" s="161"/>
      <c r="V8970" s="163"/>
      <c r="W8970" s="164"/>
      <c r="X8970" s="164"/>
    </row>
    <row r="8971" spans="10:24" x14ac:dyDescent="0.25">
      <c r="J8971">
        <v>8968</v>
      </c>
      <c r="K8971" s="43">
        <v>0.93744863909880094</v>
      </c>
      <c r="L8971">
        <v>0.95805208107491013</v>
      </c>
      <c r="M8971">
        <v>0.82517334872063808</v>
      </c>
      <c r="N8971" s="44">
        <v>0.75546506444864026</v>
      </c>
      <c r="O8971" s="161"/>
      <c r="P8971" s="162"/>
      <c r="Q8971" s="162"/>
      <c r="R8971" s="163"/>
      <c r="S8971" s="161"/>
      <c r="V8971" s="163"/>
      <c r="W8971" s="164"/>
      <c r="X8971" s="164"/>
    </row>
    <row r="8972" spans="10:24" x14ac:dyDescent="0.25">
      <c r="J8972">
        <v>8969</v>
      </c>
      <c r="K8972" s="43">
        <v>0.20011565520988128</v>
      </c>
      <c r="L8972">
        <v>0.74576158111022872</v>
      </c>
      <c r="M8972">
        <v>0.1908364548023076</v>
      </c>
      <c r="N8972" s="44">
        <v>0.40494464888544024</v>
      </c>
      <c r="O8972" s="161"/>
      <c r="P8972" s="162"/>
      <c r="Q8972" s="162"/>
      <c r="R8972" s="163"/>
      <c r="S8972" s="161"/>
      <c r="V8972" s="163"/>
      <c r="W8972" s="164"/>
      <c r="X8972" s="164"/>
    </row>
    <row r="8973" spans="10:24" x14ac:dyDescent="0.25">
      <c r="J8973">
        <v>8970</v>
      </c>
      <c r="K8973" s="43">
        <v>0.48263205284755817</v>
      </c>
      <c r="L8973">
        <v>0.15036578337955442</v>
      </c>
      <c r="M8973">
        <v>0.41957324493606385</v>
      </c>
      <c r="N8973" s="44">
        <v>0.82231088058572865</v>
      </c>
      <c r="O8973" s="161"/>
      <c r="P8973" s="162"/>
      <c r="Q8973" s="162"/>
      <c r="R8973" s="163"/>
      <c r="S8973" s="161"/>
      <c r="V8973" s="163"/>
      <c r="W8973" s="164"/>
      <c r="X8973" s="164"/>
    </row>
    <row r="8974" spans="10:24" x14ac:dyDescent="0.25">
      <c r="J8974">
        <v>8971</v>
      </c>
      <c r="K8974" s="43">
        <v>0.26462485678855285</v>
      </c>
      <c r="L8974">
        <v>0.57960468099829554</v>
      </c>
      <c r="M8974">
        <v>0.31059050700521917</v>
      </c>
      <c r="N8974" s="44">
        <v>0.57685663855927916</v>
      </c>
      <c r="O8974" s="161"/>
      <c r="P8974" s="162"/>
      <c r="Q8974" s="162"/>
      <c r="R8974" s="163"/>
      <c r="S8974" s="161"/>
      <c r="V8974" s="163"/>
      <c r="W8974" s="164"/>
      <c r="X8974" s="164"/>
    </row>
    <row r="8975" spans="10:24" x14ac:dyDescent="0.25">
      <c r="J8975">
        <v>8972</v>
      </c>
      <c r="K8975" s="43">
        <v>0.14925957059930006</v>
      </c>
      <c r="L8975">
        <v>0.114604913191234</v>
      </c>
      <c r="M8975">
        <v>0.22952183795818082</v>
      </c>
      <c r="N8975" s="44">
        <v>0.86401408375073219</v>
      </c>
      <c r="O8975" s="161"/>
      <c r="P8975" s="162"/>
      <c r="Q8975" s="162"/>
      <c r="R8975" s="163"/>
      <c r="S8975" s="161"/>
      <c r="V8975" s="163"/>
      <c r="W8975" s="164"/>
      <c r="X8975" s="164"/>
    </row>
    <row r="8976" spans="10:24" x14ac:dyDescent="0.25">
      <c r="J8976">
        <v>8973</v>
      </c>
      <c r="K8976" s="43">
        <v>0.84944800418617361</v>
      </c>
      <c r="L8976">
        <v>0.92543524064333738</v>
      </c>
      <c r="M8976">
        <v>0.55269038203832466</v>
      </c>
      <c r="N8976" s="44">
        <v>0.57234529689999947</v>
      </c>
      <c r="O8976" s="161"/>
      <c r="P8976" s="162"/>
      <c r="Q8976" s="162"/>
      <c r="R8976" s="163"/>
      <c r="S8976" s="161"/>
      <c r="V8976" s="163"/>
      <c r="W8976" s="164"/>
      <c r="X8976" s="164"/>
    </row>
    <row r="8977" spans="10:24" x14ac:dyDescent="0.25">
      <c r="J8977">
        <v>8974</v>
      </c>
      <c r="K8977" s="43">
        <v>0.92743877633096572</v>
      </c>
      <c r="L8977">
        <v>0.53758065923048004</v>
      </c>
      <c r="M8977">
        <v>0.94373107489153585</v>
      </c>
      <c r="N8977" s="44">
        <v>0.85089239862253097</v>
      </c>
      <c r="O8977" s="161"/>
      <c r="P8977" s="162"/>
      <c r="Q8977" s="162"/>
      <c r="R8977" s="163"/>
      <c r="S8977" s="161"/>
      <c r="V8977" s="163"/>
      <c r="W8977" s="164"/>
      <c r="X8977" s="164"/>
    </row>
    <row r="8978" spans="10:24" x14ac:dyDescent="0.25">
      <c r="J8978">
        <v>8975</v>
      </c>
      <c r="K8978" s="43">
        <v>6.1682281551690199E-2</v>
      </c>
      <c r="L8978">
        <v>0.90083523796126774</v>
      </c>
      <c r="M8978">
        <v>0.20062927245796813</v>
      </c>
      <c r="N8978" s="44">
        <v>0.3034789088484281</v>
      </c>
      <c r="O8978" s="161"/>
      <c r="P8978" s="162"/>
      <c r="Q8978" s="162"/>
      <c r="R8978" s="163"/>
      <c r="S8978" s="161"/>
      <c r="V8978" s="163"/>
      <c r="W8978" s="164"/>
      <c r="X8978" s="164"/>
    </row>
    <row r="8979" spans="10:24" x14ac:dyDescent="0.25">
      <c r="J8979">
        <v>8976</v>
      </c>
      <c r="K8979" s="43">
        <v>0.17911452636142733</v>
      </c>
      <c r="L8979">
        <v>0.42280268404534893</v>
      </c>
      <c r="M8979">
        <v>0.67146359141320056</v>
      </c>
      <c r="N8979" s="44">
        <v>0.28671120856105869</v>
      </c>
      <c r="O8979" s="161"/>
      <c r="P8979" s="162"/>
      <c r="Q8979" s="162"/>
      <c r="R8979" s="163"/>
      <c r="S8979" s="161"/>
      <c r="V8979" s="163"/>
      <c r="W8979" s="164"/>
      <c r="X8979" s="164"/>
    </row>
    <row r="8980" spans="10:24" x14ac:dyDescent="0.25">
      <c r="J8980">
        <v>8977</v>
      </c>
      <c r="K8980" s="43">
        <v>5.1618841113110658E-2</v>
      </c>
      <c r="L8980">
        <v>0.71715146126196361</v>
      </c>
      <c r="M8980">
        <v>0.37607643792548451</v>
      </c>
      <c r="N8980" s="44">
        <v>0.16928811898031559</v>
      </c>
      <c r="O8980" s="161"/>
      <c r="P8980" s="162"/>
      <c r="Q8980" s="162"/>
      <c r="R8980" s="163"/>
      <c r="S8980" s="161"/>
      <c r="V8980" s="163"/>
      <c r="W8980" s="164"/>
      <c r="X8980" s="164"/>
    </row>
    <row r="8981" spans="10:24" x14ac:dyDescent="0.25">
      <c r="J8981">
        <v>8978</v>
      </c>
      <c r="K8981" s="43">
        <v>0.45234892048714814</v>
      </c>
      <c r="L8981">
        <v>0.9925075634881263</v>
      </c>
      <c r="M8981">
        <v>0.49661783092583378</v>
      </c>
      <c r="N8981" s="44">
        <v>6.5423267191077938E-2</v>
      </c>
      <c r="O8981" s="161"/>
      <c r="P8981" s="162"/>
      <c r="Q8981" s="162"/>
      <c r="R8981" s="163"/>
      <c r="S8981" s="161"/>
      <c r="V8981" s="163"/>
      <c r="W8981" s="164"/>
      <c r="X8981" s="164"/>
    </row>
    <row r="8982" spans="10:24" x14ac:dyDescent="0.25">
      <c r="J8982">
        <v>8979</v>
      </c>
      <c r="K8982" s="43">
        <v>0.75378822116999344</v>
      </c>
      <c r="L8982">
        <v>0.71232130281651407</v>
      </c>
      <c r="M8982">
        <v>0.10843011837863836</v>
      </c>
      <c r="N8982" s="44">
        <v>0.95914913044411976</v>
      </c>
      <c r="O8982" s="161"/>
      <c r="P8982" s="162"/>
      <c r="Q8982" s="162"/>
      <c r="R8982" s="163"/>
      <c r="S8982" s="161"/>
      <c r="V8982" s="163"/>
      <c r="W8982" s="164"/>
      <c r="X8982" s="164"/>
    </row>
    <row r="8983" spans="10:24" x14ac:dyDescent="0.25">
      <c r="J8983">
        <v>8980</v>
      </c>
      <c r="K8983" s="43">
        <v>0.53791222542422379</v>
      </c>
      <c r="L8983">
        <v>0.96353096697285612</v>
      </c>
      <c r="M8983">
        <v>0.96978570115278473</v>
      </c>
      <c r="N8983" s="44">
        <v>0.52194640303608431</v>
      </c>
      <c r="O8983" s="161"/>
      <c r="P8983" s="162"/>
      <c r="Q8983" s="162"/>
      <c r="R8983" s="163"/>
      <c r="S8983" s="161"/>
      <c r="V8983" s="163"/>
      <c r="W8983" s="164"/>
      <c r="X8983" s="164"/>
    </row>
    <row r="8984" spans="10:24" x14ac:dyDescent="0.25">
      <c r="J8984">
        <v>8981</v>
      </c>
      <c r="K8984" s="43">
        <v>0.19408159661443247</v>
      </c>
      <c r="L8984">
        <v>0.19247614503289234</v>
      </c>
      <c r="M8984">
        <v>0.64043669233207579</v>
      </c>
      <c r="N8984" s="44">
        <v>0.89342864584395287</v>
      </c>
      <c r="O8984" s="161"/>
      <c r="P8984" s="162"/>
      <c r="Q8984" s="162"/>
      <c r="R8984" s="163"/>
      <c r="S8984" s="161"/>
      <c r="V8984" s="163"/>
      <c r="W8984" s="164"/>
      <c r="X8984" s="164"/>
    </row>
    <row r="8985" spans="10:24" x14ac:dyDescent="0.25">
      <c r="J8985">
        <v>8982</v>
      </c>
      <c r="K8985" s="43">
        <v>0.98634538778683312</v>
      </c>
      <c r="L8985">
        <v>0.38188605314499668</v>
      </c>
      <c r="M8985">
        <v>0.41868989095079034</v>
      </c>
      <c r="N8985" s="44">
        <v>0.12965486276461868</v>
      </c>
      <c r="O8985" s="161"/>
      <c r="P8985" s="162"/>
      <c r="Q8985" s="162"/>
      <c r="R8985" s="163"/>
      <c r="S8985" s="161"/>
      <c r="V8985" s="163"/>
      <c r="W8985" s="164"/>
      <c r="X8985" s="164"/>
    </row>
    <row r="8986" spans="10:24" x14ac:dyDescent="0.25">
      <c r="J8986">
        <v>8983</v>
      </c>
      <c r="K8986" s="43">
        <v>0.37414187911585228</v>
      </c>
      <c r="L8986">
        <v>0.44683028339337538</v>
      </c>
      <c r="M8986">
        <v>0.60469907611761231</v>
      </c>
      <c r="N8986" s="44">
        <v>3.4921033255134959E-2</v>
      </c>
      <c r="O8986" s="161"/>
      <c r="P8986" s="162"/>
      <c r="Q8986" s="162"/>
      <c r="R8986" s="163"/>
      <c r="S8986" s="161"/>
      <c r="V8986" s="163"/>
      <c r="W8986" s="164"/>
      <c r="X8986" s="164"/>
    </row>
    <row r="8987" spans="10:24" x14ac:dyDescent="0.25">
      <c r="J8987">
        <v>8984</v>
      </c>
      <c r="K8987" s="43">
        <v>0.78978437235879617</v>
      </c>
      <c r="L8987">
        <v>4.6223554961185576E-3</v>
      </c>
      <c r="M8987">
        <v>0.40635839221769943</v>
      </c>
      <c r="N8987" s="44">
        <v>0.74851280820539956</v>
      </c>
      <c r="O8987" s="161"/>
      <c r="P8987" s="162"/>
      <c r="Q8987" s="162"/>
      <c r="R8987" s="163"/>
      <c r="S8987" s="161"/>
      <c r="V8987" s="163"/>
      <c r="W8987" s="164"/>
      <c r="X8987" s="164"/>
    </row>
    <row r="8988" spans="10:24" x14ac:dyDescent="0.25">
      <c r="J8988">
        <v>8985</v>
      </c>
      <c r="K8988" s="43">
        <v>0.6483376993777672</v>
      </c>
      <c r="L8988">
        <v>0.40382385779806695</v>
      </c>
      <c r="M8988">
        <v>0.39564988715933747</v>
      </c>
      <c r="N8988" s="44">
        <v>0.45561456040141635</v>
      </c>
      <c r="O8988" s="161"/>
      <c r="P8988" s="162"/>
      <c r="Q8988" s="162"/>
      <c r="R8988" s="163"/>
      <c r="S8988" s="161"/>
      <c r="V8988" s="163"/>
      <c r="W8988" s="164"/>
      <c r="X8988" s="164"/>
    </row>
    <row r="8989" spans="10:24" x14ac:dyDescent="0.25">
      <c r="J8989">
        <v>8986</v>
      </c>
      <c r="K8989" s="43">
        <v>8.4490101389934624E-2</v>
      </c>
      <c r="L8989">
        <v>0.31108477082979946</v>
      </c>
      <c r="M8989">
        <v>0.54520347302749028</v>
      </c>
      <c r="N8989" s="44">
        <v>0.14678793532682621</v>
      </c>
      <c r="O8989" s="161"/>
      <c r="P8989" s="162"/>
      <c r="Q8989" s="162"/>
      <c r="R8989" s="163"/>
      <c r="S8989" s="161"/>
      <c r="V8989" s="163"/>
      <c r="W8989" s="164"/>
      <c r="X8989" s="164"/>
    </row>
    <row r="8990" spans="10:24" x14ac:dyDescent="0.25">
      <c r="J8990">
        <v>8987</v>
      </c>
      <c r="K8990" s="43">
        <v>0.51284024804201356</v>
      </c>
      <c r="L8990">
        <v>0.47526769221828935</v>
      </c>
      <c r="M8990">
        <v>0.69653313664738814</v>
      </c>
      <c r="N8990" s="44">
        <v>0.87597585241577991</v>
      </c>
      <c r="O8990" s="161"/>
      <c r="P8990" s="162"/>
      <c r="Q8990" s="162"/>
      <c r="R8990" s="163"/>
      <c r="S8990" s="161"/>
      <c r="V8990" s="163"/>
      <c r="W8990" s="164"/>
      <c r="X8990" s="164"/>
    </row>
    <row r="8991" spans="10:24" x14ac:dyDescent="0.25">
      <c r="J8991">
        <v>8988</v>
      </c>
      <c r="K8991" s="43">
        <v>0.88641358988004093</v>
      </c>
      <c r="L8991">
        <v>0.9686300491788109</v>
      </c>
      <c r="M8991">
        <v>0.80274306507333737</v>
      </c>
      <c r="N8991" s="44">
        <v>0.1221034637634355</v>
      </c>
      <c r="O8991" s="161"/>
      <c r="P8991" s="162"/>
      <c r="Q8991" s="162"/>
      <c r="R8991" s="163"/>
      <c r="S8991" s="161"/>
      <c r="V8991" s="163"/>
      <c r="W8991" s="164"/>
      <c r="X8991" s="164"/>
    </row>
    <row r="8992" spans="10:24" x14ac:dyDescent="0.25">
      <c r="J8992">
        <v>8989</v>
      </c>
      <c r="K8992" s="43">
        <v>0.50792941232094491</v>
      </c>
      <c r="L8992">
        <v>0.9844528021506096</v>
      </c>
      <c r="M8992">
        <v>0.10468109957333516</v>
      </c>
      <c r="N8992" s="44">
        <v>0.24189492005910163</v>
      </c>
      <c r="O8992" s="161"/>
      <c r="P8992" s="162"/>
      <c r="Q8992" s="162"/>
      <c r="R8992" s="163"/>
      <c r="S8992" s="161"/>
      <c r="V8992" s="163"/>
      <c r="W8992" s="164"/>
      <c r="X8992" s="164"/>
    </row>
    <row r="8993" spans="10:24" x14ac:dyDescent="0.25">
      <c r="J8993">
        <v>8990</v>
      </c>
      <c r="K8993" s="43">
        <v>0.11025561310230425</v>
      </c>
      <c r="L8993">
        <v>0.67729962871877247</v>
      </c>
      <c r="M8993">
        <v>0.89624802704851758</v>
      </c>
      <c r="N8993" s="44">
        <v>0.20050893079980814</v>
      </c>
      <c r="O8993" s="161"/>
      <c r="P8993" s="162"/>
      <c r="Q8993" s="162"/>
      <c r="R8993" s="163"/>
      <c r="S8993" s="161"/>
      <c r="V8993" s="163"/>
      <c r="W8993" s="164"/>
      <c r="X8993" s="164"/>
    </row>
    <row r="8994" spans="10:24" x14ac:dyDescent="0.25">
      <c r="J8994">
        <v>8991</v>
      </c>
      <c r="K8994" s="43">
        <v>0.67277306696413453</v>
      </c>
      <c r="L8994">
        <v>0.87044273215117696</v>
      </c>
      <c r="M8994">
        <v>0.70498312750190928</v>
      </c>
      <c r="N8994" s="44">
        <v>0.41257706064910038</v>
      </c>
      <c r="O8994" s="161"/>
      <c r="P8994" s="162"/>
      <c r="Q8994" s="162"/>
      <c r="R8994" s="163"/>
      <c r="S8994" s="161"/>
      <c r="V8994" s="163"/>
      <c r="W8994" s="164"/>
      <c r="X8994" s="164"/>
    </row>
    <row r="8995" spans="10:24" x14ac:dyDescent="0.25">
      <c r="J8995">
        <v>8992</v>
      </c>
      <c r="K8995" s="43">
        <v>0.88428370954071345</v>
      </c>
      <c r="L8995">
        <v>0.62282581417182248</v>
      </c>
      <c r="M8995">
        <v>0.55474392163787711</v>
      </c>
      <c r="N8995" s="44">
        <v>0.22406168970944818</v>
      </c>
      <c r="O8995" s="161"/>
      <c r="P8995" s="162"/>
      <c r="Q8995" s="162"/>
      <c r="R8995" s="163"/>
      <c r="S8995" s="161"/>
      <c r="V8995" s="163"/>
      <c r="W8995" s="164"/>
      <c r="X8995" s="164"/>
    </row>
    <row r="8996" spans="10:24" x14ac:dyDescent="0.25">
      <c r="J8996">
        <v>8993</v>
      </c>
      <c r="K8996" s="43">
        <v>0.2826926735151819</v>
      </c>
      <c r="L8996">
        <v>0.9387579229597417</v>
      </c>
      <c r="M8996">
        <v>0.26220586604761131</v>
      </c>
      <c r="N8996" s="44">
        <v>0.80552583025375057</v>
      </c>
      <c r="O8996" s="161"/>
      <c r="P8996" s="162"/>
      <c r="Q8996" s="162"/>
      <c r="R8996" s="163"/>
      <c r="S8996" s="161"/>
      <c r="V8996" s="163"/>
      <c r="W8996" s="164"/>
      <c r="X8996" s="164"/>
    </row>
    <row r="8997" spans="10:24" x14ac:dyDescent="0.25">
      <c r="J8997">
        <v>8994</v>
      </c>
      <c r="K8997" s="43">
        <v>0.20056513710291435</v>
      </c>
      <c r="L8997">
        <v>0.33374984988877543</v>
      </c>
      <c r="M8997">
        <v>0.78196055657053953</v>
      </c>
      <c r="N8997" s="44">
        <v>0.70577951768590175</v>
      </c>
      <c r="O8997" s="161"/>
      <c r="P8997" s="162"/>
      <c r="Q8997" s="162"/>
      <c r="R8997" s="163"/>
      <c r="S8997" s="161"/>
      <c r="V8997" s="163"/>
      <c r="W8997" s="164"/>
      <c r="X8997" s="164"/>
    </row>
    <row r="8998" spans="10:24" x14ac:dyDescent="0.25">
      <c r="J8998">
        <v>8995</v>
      </c>
      <c r="K8998" s="43">
        <v>0.3352157974994977</v>
      </c>
      <c r="L8998">
        <v>1.8334176674581482E-2</v>
      </c>
      <c r="M8998">
        <v>0.64171590441996484</v>
      </c>
      <c r="N8998" s="44">
        <v>0.45917107131821888</v>
      </c>
      <c r="O8998" s="161"/>
      <c r="P8998" s="162"/>
      <c r="Q8998" s="162"/>
      <c r="R8998" s="163"/>
      <c r="S8998" s="161"/>
      <c r="V8998" s="163"/>
      <c r="W8998" s="164"/>
      <c r="X8998" s="164"/>
    </row>
    <row r="8999" spans="10:24" x14ac:dyDescent="0.25">
      <c r="J8999">
        <v>8996</v>
      </c>
      <c r="K8999" s="43">
        <v>0.56192263219694627</v>
      </c>
      <c r="L8999">
        <v>0.40631032640249465</v>
      </c>
      <c r="M8999">
        <v>0.36713331419568007</v>
      </c>
      <c r="N8999" s="44">
        <v>0.36591720387883864</v>
      </c>
      <c r="O8999" s="161"/>
      <c r="P8999" s="162"/>
      <c r="Q8999" s="162"/>
      <c r="R8999" s="163"/>
      <c r="S8999" s="161"/>
      <c r="V8999" s="163"/>
      <c r="W8999" s="164"/>
      <c r="X8999" s="164"/>
    </row>
    <row r="9000" spans="10:24" x14ac:dyDescent="0.25">
      <c r="J9000">
        <v>8997</v>
      </c>
      <c r="K9000" s="43">
        <v>0.19559363361868243</v>
      </c>
      <c r="L9000">
        <v>0.29972984792970914</v>
      </c>
      <c r="M9000">
        <v>2.1545452282087929E-2</v>
      </c>
      <c r="N9000" s="44">
        <v>0.80879360771922137</v>
      </c>
      <c r="O9000" s="161"/>
      <c r="P9000" s="162"/>
      <c r="Q9000" s="162"/>
      <c r="R9000" s="163"/>
      <c r="S9000" s="161"/>
      <c r="V9000" s="163"/>
      <c r="W9000" s="164"/>
      <c r="X9000" s="164"/>
    </row>
    <row r="9001" spans="10:24" x14ac:dyDescent="0.25">
      <c r="J9001">
        <v>8998</v>
      </c>
      <c r="K9001" s="43">
        <v>0.72740035469224951</v>
      </c>
      <c r="L9001">
        <v>0.41605917635235845</v>
      </c>
      <c r="M9001">
        <v>0.49671251629759738</v>
      </c>
      <c r="N9001" s="44">
        <v>0.27377702394798797</v>
      </c>
      <c r="O9001" s="161"/>
      <c r="P9001" s="162"/>
      <c r="Q9001" s="162"/>
      <c r="R9001" s="163"/>
      <c r="S9001" s="161"/>
      <c r="V9001" s="163"/>
      <c r="W9001" s="164"/>
      <c r="X9001" s="164"/>
    </row>
    <row r="9002" spans="10:24" x14ac:dyDescent="0.25">
      <c r="J9002">
        <v>8999</v>
      </c>
      <c r="K9002" s="43">
        <v>0.20207965181608056</v>
      </c>
      <c r="L9002">
        <v>0.73407440868676177</v>
      </c>
      <c r="M9002">
        <v>0.92068392565199286</v>
      </c>
      <c r="N9002" s="44">
        <v>0.80606519643955343</v>
      </c>
      <c r="O9002" s="161"/>
      <c r="P9002" s="162"/>
      <c r="Q9002" s="162"/>
      <c r="R9002" s="163"/>
      <c r="S9002" s="161"/>
      <c r="V9002" s="163"/>
      <c r="W9002" s="164"/>
      <c r="X9002" s="164"/>
    </row>
    <row r="9003" spans="10:24" x14ac:dyDescent="0.25">
      <c r="J9003">
        <v>9000</v>
      </c>
      <c r="K9003" s="43">
        <v>0.83547569505450803</v>
      </c>
      <c r="L9003">
        <v>0.53158021882559481</v>
      </c>
      <c r="M9003">
        <v>0.96544034314046501</v>
      </c>
      <c r="N9003" s="44">
        <v>0.13539322858332836</v>
      </c>
      <c r="O9003" s="161"/>
      <c r="P9003" s="162"/>
      <c r="Q9003" s="162"/>
      <c r="R9003" s="163"/>
      <c r="S9003" s="161"/>
      <c r="V9003" s="163"/>
      <c r="W9003" s="164"/>
      <c r="X9003" s="164"/>
    </row>
    <row r="9004" spans="10:24" x14ac:dyDescent="0.25">
      <c r="J9004">
        <v>9001</v>
      </c>
      <c r="K9004" s="43">
        <v>0.48771778093855644</v>
      </c>
      <c r="L9004">
        <v>0.45195905341086773</v>
      </c>
      <c r="M9004">
        <v>0.1066478655333849</v>
      </c>
      <c r="N9004" s="44">
        <v>0.12789781248057208</v>
      </c>
      <c r="O9004" s="161"/>
      <c r="P9004" s="162"/>
      <c r="Q9004" s="162"/>
      <c r="R9004" s="163"/>
      <c r="S9004" s="161"/>
      <c r="V9004" s="163"/>
      <c r="W9004" s="164"/>
      <c r="X9004" s="164"/>
    </row>
    <row r="9005" spans="10:24" x14ac:dyDescent="0.25">
      <c r="J9005">
        <v>9002</v>
      </c>
      <c r="K9005" s="43">
        <v>0.85970219474332576</v>
      </c>
      <c r="L9005">
        <v>0.57364012249178653</v>
      </c>
      <c r="M9005">
        <v>0.86110492822980511</v>
      </c>
      <c r="N9005" s="44">
        <v>0.80123190002833322</v>
      </c>
      <c r="O9005" s="161"/>
      <c r="P9005" s="162"/>
      <c r="Q9005" s="162"/>
      <c r="R9005" s="163"/>
      <c r="S9005" s="161"/>
      <c r="V9005" s="163"/>
      <c r="W9005" s="164"/>
      <c r="X9005" s="164"/>
    </row>
    <row r="9006" spans="10:24" x14ac:dyDescent="0.25">
      <c r="J9006">
        <v>9003</v>
      </c>
      <c r="K9006" s="43">
        <v>0.35172993691517529</v>
      </c>
      <c r="L9006">
        <v>0.78600459261844025</v>
      </c>
      <c r="M9006">
        <v>0.86439485449205034</v>
      </c>
      <c r="N9006" s="44">
        <v>0.5305684595026473</v>
      </c>
      <c r="O9006" s="161"/>
      <c r="P9006" s="162"/>
      <c r="Q9006" s="162"/>
      <c r="R9006" s="163"/>
      <c r="S9006" s="161"/>
      <c r="V9006" s="163"/>
      <c r="W9006" s="164"/>
      <c r="X9006" s="164"/>
    </row>
    <row r="9007" spans="10:24" x14ac:dyDescent="0.25">
      <c r="J9007">
        <v>9004</v>
      </c>
      <c r="K9007" s="43">
        <v>0.73509338197390883</v>
      </c>
      <c r="L9007">
        <v>0.85915086103412641</v>
      </c>
      <c r="M9007">
        <v>0.69180988244591757</v>
      </c>
      <c r="N9007" s="44">
        <v>0.18470262517935054</v>
      </c>
      <c r="O9007" s="161"/>
      <c r="P9007" s="162"/>
      <c r="Q9007" s="162"/>
      <c r="R9007" s="163"/>
      <c r="S9007" s="161"/>
      <c r="V9007" s="163"/>
      <c r="W9007" s="164"/>
      <c r="X9007" s="164"/>
    </row>
    <row r="9008" spans="10:24" x14ac:dyDescent="0.25">
      <c r="J9008">
        <v>9005</v>
      </c>
      <c r="K9008" s="43">
        <v>0.47421351910534304</v>
      </c>
      <c r="L9008">
        <v>0.11607915701666538</v>
      </c>
      <c r="M9008">
        <v>0.55717166675059893</v>
      </c>
      <c r="N9008" s="44">
        <v>0.45053587230395853</v>
      </c>
      <c r="O9008" s="161"/>
      <c r="P9008" s="162"/>
      <c r="Q9008" s="162"/>
      <c r="R9008" s="163"/>
      <c r="S9008" s="161"/>
      <c r="V9008" s="163"/>
      <c r="W9008" s="164"/>
      <c r="X9008" s="164"/>
    </row>
    <row r="9009" spans="10:24" x14ac:dyDescent="0.25">
      <c r="J9009">
        <v>9006</v>
      </c>
      <c r="K9009" s="43">
        <v>6.8557203620487228E-2</v>
      </c>
      <c r="L9009">
        <v>0.1082388947115609</v>
      </c>
      <c r="M9009">
        <v>0.30176395481669871</v>
      </c>
      <c r="N9009" s="44">
        <v>0.4730795233939733</v>
      </c>
      <c r="O9009" s="161"/>
      <c r="P9009" s="162"/>
      <c r="Q9009" s="162"/>
      <c r="R9009" s="163"/>
      <c r="S9009" s="161"/>
      <c r="V9009" s="163"/>
      <c r="W9009" s="164"/>
      <c r="X9009" s="164"/>
    </row>
    <row r="9010" spans="10:24" x14ac:dyDescent="0.25">
      <c r="J9010">
        <v>9007</v>
      </c>
      <c r="K9010" s="43">
        <v>0.85705554196404743</v>
      </c>
      <c r="L9010">
        <v>0.74879021405526736</v>
      </c>
      <c r="M9010">
        <v>0.57309880716754114</v>
      </c>
      <c r="N9010" s="44">
        <v>0.66181922551439076</v>
      </c>
      <c r="O9010" s="161"/>
      <c r="P9010" s="162"/>
      <c r="Q9010" s="162"/>
      <c r="R9010" s="163"/>
      <c r="S9010" s="161"/>
      <c r="V9010" s="163"/>
      <c r="W9010" s="164"/>
      <c r="X9010" s="164"/>
    </row>
    <row r="9011" spans="10:24" x14ac:dyDescent="0.25">
      <c r="J9011">
        <v>9008</v>
      </c>
      <c r="K9011" s="43">
        <v>7.9571106707809758E-3</v>
      </c>
      <c r="L9011">
        <v>9.5681653446045734E-2</v>
      </c>
      <c r="M9011">
        <v>0.51377487414949563</v>
      </c>
      <c r="N9011" s="44">
        <v>0.96082128727689198</v>
      </c>
      <c r="O9011" s="161"/>
      <c r="P9011" s="162"/>
      <c r="Q9011" s="162"/>
      <c r="R9011" s="163"/>
      <c r="S9011" s="161"/>
      <c r="V9011" s="163"/>
      <c r="W9011" s="164"/>
      <c r="X9011" s="164"/>
    </row>
    <row r="9012" spans="10:24" x14ac:dyDescent="0.25">
      <c r="J9012">
        <v>9009</v>
      </c>
      <c r="K9012" s="43">
        <v>0.30545485960902408</v>
      </c>
      <c r="L9012">
        <v>0.72952272089579062</v>
      </c>
      <c r="M9012">
        <v>0.77998641687424708</v>
      </c>
      <c r="N9012" s="44">
        <v>0.15671078100375468</v>
      </c>
      <c r="O9012" s="161"/>
      <c r="P9012" s="162"/>
      <c r="Q9012" s="162"/>
      <c r="R9012" s="163"/>
      <c r="S9012" s="161"/>
      <c r="V9012" s="163"/>
      <c r="W9012" s="164"/>
      <c r="X9012" s="164"/>
    </row>
    <row r="9013" spans="10:24" x14ac:dyDescent="0.25">
      <c r="J9013">
        <v>9010</v>
      </c>
      <c r="K9013" s="43">
        <v>0.17733767362101838</v>
      </c>
      <c r="L9013">
        <v>0.41521766600335808</v>
      </c>
      <c r="M9013">
        <v>2.478900531671635E-2</v>
      </c>
      <c r="N9013" s="44">
        <v>0.23266703494172702</v>
      </c>
      <c r="O9013" s="161"/>
      <c r="P9013" s="162"/>
      <c r="Q9013" s="162"/>
      <c r="R9013" s="163"/>
      <c r="S9013" s="161"/>
      <c r="V9013" s="163"/>
      <c r="W9013" s="164"/>
      <c r="X9013" s="164"/>
    </row>
    <row r="9014" spans="10:24" x14ac:dyDescent="0.25">
      <c r="J9014">
        <v>9011</v>
      </c>
      <c r="K9014" s="43">
        <v>0.7310665035624041</v>
      </c>
      <c r="L9014">
        <v>0.75610245712662816</v>
      </c>
      <c r="M9014">
        <v>0.60554018291087486</v>
      </c>
      <c r="N9014" s="44">
        <v>0.83214246928577407</v>
      </c>
      <c r="O9014" s="161"/>
      <c r="P9014" s="162"/>
      <c r="Q9014" s="162"/>
      <c r="R9014" s="163"/>
      <c r="S9014" s="161"/>
      <c r="V9014" s="163"/>
      <c r="W9014" s="164"/>
      <c r="X9014" s="164"/>
    </row>
    <row r="9015" spans="10:24" x14ac:dyDescent="0.25">
      <c r="J9015">
        <v>9012</v>
      </c>
      <c r="K9015" s="43">
        <v>0.6615104290667394</v>
      </c>
      <c r="L9015">
        <v>0.20911615235006453</v>
      </c>
      <c r="M9015">
        <v>0.95656336424681321</v>
      </c>
      <c r="N9015" s="44">
        <v>0.84873680908186988</v>
      </c>
      <c r="O9015" s="161"/>
      <c r="P9015" s="162"/>
      <c r="Q9015" s="162"/>
      <c r="R9015" s="163"/>
      <c r="S9015" s="161"/>
      <c r="V9015" s="163"/>
      <c r="W9015" s="164"/>
      <c r="X9015" s="164"/>
    </row>
    <row r="9016" spans="10:24" x14ac:dyDescent="0.25">
      <c r="J9016">
        <v>9013</v>
      </c>
      <c r="K9016" s="43">
        <v>0.68885297845195292</v>
      </c>
      <c r="L9016">
        <v>0.94714987866093325</v>
      </c>
      <c r="M9016">
        <v>0.60979577614703706</v>
      </c>
      <c r="N9016" s="44">
        <v>0.57585590427828448</v>
      </c>
      <c r="O9016" s="161"/>
      <c r="P9016" s="162"/>
      <c r="Q9016" s="162"/>
      <c r="R9016" s="163"/>
      <c r="S9016" s="161"/>
      <c r="V9016" s="163"/>
      <c r="W9016" s="164"/>
      <c r="X9016" s="164"/>
    </row>
    <row r="9017" spans="10:24" x14ac:dyDescent="0.25">
      <c r="J9017">
        <v>9014</v>
      </c>
      <c r="K9017" s="43">
        <v>0.87658732545885221</v>
      </c>
      <c r="L9017">
        <v>0.70151801994155294</v>
      </c>
      <c r="M9017">
        <v>0.46888558291717475</v>
      </c>
      <c r="N9017" s="44">
        <v>0.97957169149183221</v>
      </c>
      <c r="O9017" s="161"/>
      <c r="P9017" s="162"/>
      <c r="Q9017" s="162"/>
      <c r="R9017" s="163"/>
      <c r="S9017" s="161"/>
      <c r="V9017" s="163"/>
      <c r="W9017" s="164"/>
      <c r="X9017" s="164"/>
    </row>
    <row r="9018" spans="10:24" x14ac:dyDescent="0.25">
      <c r="J9018">
        <v>9015</v>
      </c>
      <c r="K9018" s="43">
        <v>3.6029607326381274E-2</v>
      </c>
      <c r="L9018">
        <v>0.14350780010348552</v>
      </c>
      <c r="M9018">
        <v>0.38419200039111379</v>
      </c>
      <c r="N9018" s="44">
        <v>0.31189535112612765</v>
      </c>
      <c r="O9018" s="161"/>
      <c r="P9018" s="162"/>
      <c r="Q9018" s="162"/>
      <c r="R9018" s="163"/>
      <c r="S9018" s="161"/>
      <c r="V9018" s="163"/>
      <c r="W9018" s="164"/>
      <c r="X9018" s="164"/>
    </row>
    <row r="9019" spans="10:24" x14ac:dyDescent="0.25">
      <c r="J9019">
        <v>9016</v>
      </c>
      <c r="K9019" s="43">
        <v>0.36231554058630411</v>
      </c>
      <c r="L9019">
        <v>0.1803416602813076</v>
      </c>
      <c r="M9019">
        <v>0.89148403087861128</v>
      </c>
      <c r="N9019" s="44">
        <v>5.2174724760016278E-2</v>
      </c>
      <c r="O9019" s="161"/>
      <c r="P9019" s="162"/>
      <c r="Q9019" s="162"/>
      <c r="R9019" s="163"/>
      <c r="S9019" s="161"/>
      <c r="V9019" s="163"/>
      <c r="W9019" s="164"/>
      <c r="X9019" s="164"/>
    </row>
    <row r="9020" spans="10:24" x14ac:dyDescent="0.25">
      <c r="J9020">
        <v>9017</v>
      </c>
      <c r="K9020" s="43">
        <v>0.14030685372398977</v>
      </c>
      <c r="L9020">
        <v>0.11236262998928526</v>
      </c>
      <c r="M9020">
        <v>0.98873838538023007</v>
      </c>
      <c r="N9020" s="44">
        <v>0.831433317595764</v>
      </c>
      <c r="O9020" s="161"/>
      <c r="P9020" s="162"/>
      <c r="Q9020" s="162"/>
      <c r="R9020" s="163"/>
      <c r="S9020" s="161"/>
      <c r="V9020" s="163"/>
      <c r="W9020" s="164"/>
      <c r="X9020" s="164"/>
    </row>
    <row r="9021" spans="10:24" x14ac:dyDescent="0.25">
      <c r="J9021">
        <v>9018</v>
      </c>
      <c r="K9021" s="43">
        <v>4.8237625069322831E-2</v>
      </c>
      <c r="L9021">
        <v>0.95093810162305648</v>
      </c>
      <c r="M9021">
        <v>0.97030610282261343</v>
      </c>
      <c r="N9021" s="44">
        <v>0.99819885198679936</v>
      </c>
      <c r="O9021" s="161"/>
      <c r="P9021" s="162"/>
      <c r="Q9021" s="162"/>
      <c r="R9021" s="163"/>
      <c r="S9021" s="161"/>
      <c r="V9021" s="163"/>
      <c r="W9021" s="164"/>
      <c r="X9021" s="164"/>
    </row>
    <row r="9022" spans="10:24" x14ac:dyDescent="0.25">
      <c r="J9022">
        <v>9019</v>
      </c>
      <c r="K9022" s="43">
        <v>0.11271065338056752</v>
      </c>
      <c r="L9022">
        <v>0.61121084397067038</v>
      </c>
      <c r="M9022">
        <v>0.43098733330301264</v>
      </c>
      <c r="N9022" s="44">
        <v>0.19327870172280115</v>
      </c>
      <c r="O9022" s="161"/>
      <c r="P9022" s="162"/>
      <c r="Q9022" s="162"/>
      <c r="R9022" s="163"/>
      <c r="S9022" s="161"/>
      <c r="V9022" s="163"/>
      <c r="W9022" s="164"/>
      <c r="X9022" s="164"/>
    </row>
    <row r="9023" spans="10:24" x14ac:dyDescent="0.25">
      <c r="J9023">
        <v>9020</v>
      </c>
      <c r="K9023" s="43">
        <v>0.83311893704479945</v>
      </c>
      <c r="L9023">
        <v>0.90055983715640309</v>
      </c>
      <c r="M9023">
        <v>0.60219681836995764</v>
      </c>
      <c r="N9023" s="44">
        <v>0.59595327316606184</v>
      </c>
      <c r="O9023" s="161"/>
      <c r="P9023" s="162"/>
      <c r="Q9023" s="162"/>
      <c r="R9023" s="163"/>
      <c r="S9023" s="161"/>
      <c r="V9023" s="163"/>
      <c r="W9023" s="164"/>
      <c r="X9023" s="164"/>
    </row>
    <row r="9024" spans="10:24" x14ac:dyDescent="0.25">
      <c r="J9024">
        <v>9021</v>
      </c>
      <c r="K9024" s="43">
        <v>0.72914489483447387</v>
      </c>
      <c r="L9024">
        <v>0.34458799094445125</v>
      </c>
      <c r="M9024">
        <v>0.33497699558661742</v>
      </c>
      <c r="N9024" s="44">
        <v>0.35237941747925672</v>
      </c>
      <c r="O9024" s="161"/>
      <c r="P9024" s="162"/>
      <c r="Q9024" s="162"/>
      <c r="R9024" s="163"/>
      <c r="S9024" s="161"/>
      <c r="V9024" s="163"/>
      <c r="W9024" s="164"/>
      <c r="X9024" s="164"/>
    </row>
    <row r="9025" spans="10:24" x14ac:dyDescent="0.25">
      <c r="J9025">
        <v>9022</v>
      </c>
      <c r="K9025" s="43">
        <v>0.85072651391387322</v>
      </c>
      <c r="L9025">
        <v>0.23103702809614912</v>
      </c>
      <c r="M9025">
        <v>0.94706045673769113</v>
      </c>
      <c r="N9025" s="44">
        <v>0.55990142204974647</v>
      </c>
      <c r="O9025" s="161"/>
      <c r="P9025" s="162"/>
      <c r="Q9025" s="162"/>
      <c r="R9025" s="163"/>
      <c r="S9025" s="161"/>
      <c r="V9025" s="163"/>
      <c r="W9025" s="164"/>
      <c r="X9025" s="164"/>
    </row>
    <row r="9026" spans="10:24" x14ac:dyDescent="0.25">
      <c r="J9026">
        <v>9023</v>
      </c>
      <c r="K9026" s="43">
        <v>0.78839267379327882</v>
      </c>
      <c r="L9026">
        <v>3.9779930001556218E-2</v>
      </c>
      <c r="M9026">
        <v>0.39651844548164139</v>
      </c>
      <c r="N9026" s="44">
        <v>0.55630054351796387</v>
      </c>
      <c r="O9026" s="161"/>
      <c r="P9026" s="162"/>
      <c r="Q9026" s="162"/>
      <c r="R9026" s="163"/>
      <c r="S9026" s="161"/>
      <c r="V9026" s="163"/>
      <c r="W9026" s="164"/>
      <c r="X9026" s="164"/>
    </row>
    <row r="9027" spans="10:24" x14ac:dyDescent="0.25">
      <c r="J9027">
        <v>9024</v>
      </c>
      <c r="K9027" s="43">
        <v>0.73354578069281273</v>
      </c>
      <c r="L9027">
        <v>7.5412481726008562E-2</v>
      </c>
      <c r="M9027">
        <v>0.61916720477553966</v>
      </c>
      <c r="N9027" s="44">
        <v>0.51393602971112473</v>
      </c>
      <c r="O9027" s="161"/>
      <c r="P9027" s="162"/>
      <c r="Q9027" s="162"/>
      <c r="R9027" s="163"/>
      <c r="S9027" s="161"/>
      <c r="V9027" s="163"/>
      <c r="W9027" s="164"/>
      <c r="X9027" s="164"/>
    </row>
    <row r="9028" spans="10:24" x14ac:dyDescent="0.25">
      <c r="J9028">
        <v>9025</v>
      </c>
      <c r="K9028" s="43">
        <v>0.70799215597931575</v>
      </c>
      <c r="L9028">
        <v>0.28920632206766939</v>
      </c>
      <c r="M9028">
        <v>0.23863190819058333</v>
      </c>
      <c r="N9028" s="44">
        <v>9.4199122145465441E-2</v>
      </c>
      <c r="O9028" s="161"/>
      <c r="P9028" s="162"/>
      <c r="Q9028" s="162"/>
      <c r="R9028" s="163"/>
      <c r="S9028" s="161"/>
      <c r="V9028" s="163"/>
      <c r="W9028" s="164"/>
      <c r="X9028" s="164"/>
    </row>
    <row r="9029" spans="10:24" x14ac:dyDescent="0.25">
      <c r="J9029">
        <v>9026</v>
      </c>
      <c r="K9029" s="43">
        <v>0.55174755614184123</v>
      </c>
      <c r="L9029">
        <v>0.99570086602864605</v>
      </c>
      <c r="M9029">
        <v>0.6691212524255612</v>
      </c>
      <c r="N9029" s="44">
        <v>0.15264049405047719</v>
      </c>
      <c r="O9029" s="161"/>
      <c r="P9029" s="162"/>
      <c r="Q9029" s="162"/>
      <c r="R9029" s="163"/>
      <c r="S9029" s="161"/>
      <c r="V9029" s="163"/>
      <c r="W9029" s="164"/>
      <c r="X9029" s="164"/>
    </row>
    <row r="9030" spans="10:24" x14ac:dyDescent="0.25">
      <c r="J9030">
        <v>9027</v>
      </c>
      <c r="K9030" s="43">
        <v>7.867259369190871E-2</v>
      </c>
      <c r="L9030">
        <v>0.66379513718824834</v>
      </c>
      <c r="M9030">
        <v>0.81783910867516274</v>
      </c>
      <c r="N9030" s="44">
        <v>0.76849185457857072</v>
      </c>
      <c r="O9030" s="161"/>
      <c r="P9030" s="162"/>
      <c r="Q9030" s="162"/>
      <c r="R9030" s="163"/>
      <c r="S9030" s="161"/>
      <c r="V9030" s="163"/>
      <c r="W9030" s="164"/>
      <c r="X9030" s="164"/>
    </row>
    <row r="9031" spans="10:24" x14ac:dyDescent="0.25">
      <c r="J9031">
        <v>9028</v>
      </c>
      <c r="K9031" s="43">
        <v>0.34505358425420618</v>
      </c>
      <c r="L9031">
        <v>0.35781041590253981</v>
      </c>
      <c r="M9031">
        <v>0.28673649420220904</v>
      </c>
      <c r="N9031" s="44">
        <v>0.20692439175662436</v>
      </c>
      <c r="O9031" s="161"/>
      <c r="P9031" s="162"/>
      <c r="Q9031" s="162"/>
      <c r="R9031" s="163"/>
      <c r="S9031" s="161"/>
      <c r="V9031" s="163"/>
      <c r="W9031" s="164"/>
      <c r="X9031" s="164"/>
    </row>
    <row r="9032" spans="10:24" x14ac:dyDescent="0.25">
      <c r="J9032">
        <v>9029</v>
      </c>
      <c r="K9032" s="43">
        <v>0.49873800893525422</v>
      </c>
      <c r="L9032">
        <v>0.30274284778328187</v>
      </c>
      <c r="M9032">
        <v>0.87763621592203034</v>
      </c>
      <c r="N9032" s="44">
        <v>0.57541165389117566</v>
      </c>
      <c r="O9032" s="161"/>
      <c r="P9032" s="162"/>
      <c r="Q9032" s="162"/>
      <c r="R9032" s="163"/>
      <c r="S9032" s="161"/>
      <c r="V9032" s="163"/>
      <c r="W9032" s="164"/>
      <c r="X9032" s="164"/>
    </row>
    <row r="9033" spans="10:24" x14ac:dyDescent="0.25">
      <c r="J9033">
        <v>9030</v>
      </c>
      <c r="K9033" s="43">
        <v>0.19454782589312547</v>
      </c>
      <c r="L9033">
        <v>0.9803778789594878</v>
      </c>
      <c r="M9033">
        <v>0.25024316231556709</v>
      </c>
      <c r="N9033" s="44">
        <v>0.85704326331709557</v>
      </c>
      <c r="O9033" s="161"/>
      <c r="P9033" s="162"/>
      <c r="Q9033" s="162"/>
      <c r="R9033" s="163"/>
      <c r="S9033" s="161"/>
      <c r="V9033" s="163"/>
      <c r="W9033" s="164"/>
      <c r="X9033" s="164"/>
    </row>
    <row r="9034" spans="10:24" x14ac:dyDescent="0.25">
      <c r="J9034">
        <v>9031</v>
      </c>
      <c r="K9034" s="43">
        <v>0.59941615050692465</v>
      </c>
      <c r="L9034">
        <v>7.2056886245668084E-2</v>
      </c>
      <c r="M9034">
        <v>6.9503815988874451E-2</v>
      </c>
      <c r="N9034" s="44">
        <v>0.93786637356825597</v>
      </c>
      <c r="O9034" s="161"/>
      <c r="P9034" s="162"/>
      <c r="Q9034" s="162"/>
      <c r="R9034" s="163"/>
      <c r="S9034" s="161"/>
      <c r="V9034" s="163"/>
      <c r="W9034" s="164"/>
      <c r="X9034" s="164"/>
    </row>
    <row r="9035" spans="10:24" x14ac:dyDescent="0.25">
      <c r="J9035">
        <v>9032</v>
      </c>
      <c r="K9035" s="43">
        <v>0.69390980464027707</v>
      </c>
      <c r="L9035">
        <v>0.82751131503145237</v>
      </c>
      <c r="M9035">
        <v>0.66817470001818557</v>
      </c>
      <c r="N9035" s="44">
        <v>0.74373799900590709</v>
      </c>
      <c r="O9035" s="161"/>
      <c r="P9035" s="162"/>
      <c r="Q9035" s="162"/>
      <c r="R9035" s="163"/>
      <c r="S9035" s="161"/>
      <c r="V9035" s="163"/>
      <c r="W9035" s="164"/>
      <c r="X9035" s="164"/>
    </row>
    <row r="9036" spans="10:24" x14ac:dyDescent="0.25">
      <c r="J9036">
        <v>9033</v>
      </c>
      <c r="K9036" s="43">
        <v>0.45926667472044758</v>
      </c>
      <c r="L9036">
        <v>0.11596528435600106</v>
      </c>
      <c r="M9036">
        <v>0.35964637754187223</v>
      </c>
      <c r="N9036" s="44">
        <v>0.4258591373985412</v>
      </c>
      <c r="O9036" s="161"/>
      <c r="P9036" s="162"/>
      <c r="Q9036" s="162"/>
      <c r="R9036" s="163"/>
      <c r="S9036" s="161"/>
      <c r="V9036" s="163"/>
      <c r="W9036" s="164"/>
      <c r="X9036" s="164"/>
    </row>
    <row r="9037" spans="10:24" x14ac:dyDescent="0.25">
      <c r="J9037">
        <v>9034</v>
      </c>
      <c r="K9037" s="43">
        <v>0.25201090975713225</v>
      </c>
      <c r="L9037">
        <v>0.93993448529603263</v>
      </c>
      <c r="M9037">
        <v>0.26294297519059484</v>
      </c>
      <c r="N9037" s="44">
        <v>1.2097499283574287E-2</v>
      </c>
      <c r="O9037" s="161"/>
      <c r="P9037" s="162"/>
      <c r="Q9037" s="162"/>
      <c r="R9037" s="163"/>
      <c r="S9037" s="161"/>
      <c r="V9037" s="163"/>
      <c r="W9037" s="164"/>
      <c r="X9037" s="164"/>
    </row>
    <row r="9038" spans="10:24" x14ac:dyDescent="0.25">
      <c r="J9038">
        <v>9035</v>
      </c>
      <c r="K9038" s="43">
        <v>0.49182999002595451</v>
      </c>
      <c r="L9038">
        <v>0.85794365380741933</v>
      </c>
      <c r="M9038">
        <v>0.38654522571543992</v>
      </c>
      <c r="N9038" s="44">
        <v>0.29342908995638983</v>
      </c>
      <c r="O9038" s="161"/>
      <c r="P9038" s="162"/>
      <c r="Q9038" s="162"/>
      <c r="R9038" s="163"/>
      <c r="S9038" s="161"/>
      <c r="V9038" s="163"/>
      <c r="W9038" s="164"/>
      <c r="X9038" s="164"/>
    </row>
    <row r="9039" spans="10:24" x14ac:dyDescent="0.25">
      <c r="J9039">
        <v>9036</v>
      </c>
      <c r="K9039" s="43">
        <v>5.6432390349807515E-2</v>
      </c>
      <c r="L9039">
        <v>0.4714598023217218</v>
      </c>
      <c r="M9039">
        <v>0.11066134628254598</v>
      </c>
      <c r="N9039" s="44">
        <v>0.49914385882200329</v>
      </c>
      <c r="O9039" s="161"/>
      <c r="P9039" s="162"/>
      <c r="Q9039" s="162"/>
      <c r="R9039" s="163"/>
      <c r="S9039" s="161"/>
      <c r="V9039" s="163"/>
      <c r="W9039" s="164"/>
      <c r="X9039" s="164"/>
    </row>
    <row r="9040" spans="10:24" x14ac:dyDescent="0.25">
      <c r="J9040">
        <v>9037</v>
      </c>
      <c r="K9040" s="43">
        <v>0.29465648264785127</v>
      </c>
      <c r="L9040">
        <v>0.58020683488450464</v>
      </c>
      <c r="M9040">
        <v>0.2342721507575829</v>
      </c>
      <c r="N9040" s="44">
        <v>0.29848823801028845</v>
      </c>
      <c r="O9040" s="161"/>
      <c r="P9040" s="162"/>
      <c r="Q9040" s="162"/>
      <c r="R9040" s="163"/>
      <c r="S9040" s="161"/>
      <c r="V9040" s="163"/>
      <c r="W9040" s="164"/>
      <c r="X9040" s="164"/>
    </row>
    <row r="9041" spans="10:24" x14ac:dyDescent="0.25">
      <c r="J9041">
        <v>9038</v>
      </c>
      <c r="K9041" s="43">
        <v>0.27832899402141087</v>
      </c>
      <c r="L9041">
        <v>0.69013432709449429</v>
      </c>
      <c r="M9041">
        <v>0.57059581973650519</v>
      </c>
      <c r="N9041" s="44">
        <v>0.79086553202596477</v>
      </c>
      <c r="O9041" s="161"/>
      <c r="P9041" s="162"/>
      <c r="Q9041" s="162"/>
      <c r="R9041" s="163"/>
      <c r="S9041" s="161"/>
      <c r="V9041" s="163"/>
      <c r="W9041" s="164"/>
      <c r="X9041" s="164"/>
    </row>
    <row r="9042" spans="10:24" x14ac:dyDescent="0.25">
      <c r="J9042">
        <v>9039</v>
      </c>
      <c r="K9042" s="43">
        <v>0.90334087822678721</v>
      </c>
      <c r="L9042">
        <v>0.54770916044776619</v>
      </c>
      <c r="M9042">
        <v>0.16830567436428334</v>
      </c>
      <c r="N9042" s="44">
        <v>0.92595993481765515</v>
      </c>
      <c r="O9042" s="161"/>
      <c r="P9042" s="162"/>
      <c r="Q9042" s="162"/>
      <c r="R9042" s="163"/>
      <c r="S9042" s="161"/>
      <c r="V9042" s="163"/>
      <c r="W9042" s="164"/>
      <c r="X9042" s="164"/>
    </row>
    <row r="9043" spans="10:24" x14ac:dyDescent="0.25">
      <c r="J9043">
        <v>9040</v>
      </c>
      <c r="K9043" s="43">
        <v>0.15158048078175301</v>
      </c>
      <c r="L9043">
        <v>0.56000632612462542</v>
      </c>
      <c r="M9043">
        <v>0.38718088288291064</v>
      </c>
      <c r="N9043" s="44">
        <v>0.99472147360474561</v>
      </c>
      <c r="O9043" s="161"/>
      <c r="P9043" s="162"/>
      <c r="Q9043" s="162"/>
      <c r="R9043" s="163"/>
      <c r="S9043" s="161"/>
      <c r="V9043" s="163"/>
      <c r="W9043" s="164"/>
      <c r="X9043" s="164"/>
    </row>
    <row r="9044" spans="10:24" x14ac:dyDescent="0.25">
      <c r="J9044">
        <v>9041</v>
      </c>
      <c r="K9044" s="43">
        <v>0.65314461690574532</v>
      </c>
      <c r="L9044">
        <v>8.5644702142631202E-2</v>
      </c>
      <c r="M9044">
        <v>1.1825783125929079E-2</v>
      </c>
      <c r="N9044" s="44">
        <v>0.94621904915408572</v>
      </c>
      <c r="O9044" s="161"/>
      <c r="P9044" s="162"/>
      <c r="Q9044" s="162"/>
      <c r="R9044" s="163"/>
      <c r="S9044" s="161"/>
      <c r="V9044" s="163"/>
      <c r="W9044" s="164"/>
      <c r="X9044" s="164"/>
    </row>
    <row r="9045" spans="10:24" x14ac:dyDescent="0.25">
      <c r="J9045">
        <v>9042</v>
      </c>
      <c r="K9045" s="43">
        <v>0.6713592007739847</v>
      </c>
      <c r="L9045">
        <v>0.7912014324232276</v>
      </c>
      <c r="M9045">
        <v>0.60629230830640646</v>
      </c>
      <c r="N9045" s="44">
        <v>0.67706435012868404</v>
      </c>
      <c r="O9045" s="161"/>
      <c r="P9045" s="162"/>
      <c r="Q9045" s="162"/>
      <c r="R9045" s="163"/>
      <c r="S9045" s="161"/>
      <c r="V9045" s="163"/>
      <c r="W9045" s="164"/>
      <c r="X9045" s="164"/>
    </row>
    <row r="9046" spans="10:24" x14ac:dyDescent="0.25">
      <c r="J9046">
        <v>9043</v>
      </c>
      <c r="K9046" s="43">
        <v>0.58051207656153847</v>
      </c>
      <c r="L9046">
        <v>0.79476907761132509</v>
      </c>
      <c r="M9046">
        <v>0.69771336877033263</v>
      </c>
      <c r="N9046" s="44">
        <v>0.11906968063472967</v>
      </c>
      <c r="O9046" s="161"/>
      <c r="P9046" s="162"/>
      <c r="Q9046" s="162"/>
      <c r="R9046" s="163"/>
      <c r="S9046" s="161"/>
      <c r="V9046" s="163"/>
      <c r="W9046" s="164"/>
      <c r="X9046" s="164"/>
    </row>
    <row r="9047" spans="10:24" x14ac:dyDescent="0.25">
      <c r="J9047">
        <v>9044</v>
      </c>
      <c r="K9047" s="43">
        <v>8.7786917436695422E-2</v>
      </c>
      <c r="L9047">
        <v>0.77211771332706336</v>
      </c>
      <c r="M9047">
        <v>0.15712025596992429</v>
      </c>
      <c r="N9047" s="44">
        <v>0.37834687976081682</v>
      </c>
      <c r="O9047" s="161"/>
      <c r="P9047" s="162"/>
      <c r="Q9047" s="162"/>
      <c r="R9047" s="163"/>
      <c r="S9047" s="161"/>
      <c r="V9047" s="163"/>
      <c r="W9047" s="164"/>
      <c r="X9047" s="164"/>
    </row>
    <row r="9048" spans="10:24" x14ac:dyDescent="0.25">
      <c r="J9048">
        <v>9045</v>
      </c>
      <c r="K9048" s="43">
        <v>0.3223535539366077</v>
      </c>
      <c r="L9048">
        <v>0.81366784209525256</v>
      </c>
      <c r="M9048">
        <v>0.44374678230831022</v>
      </c>
      <c r="N9048" s="44">
        <v>0.60508288546636868</v>
      </c>
      <c r="O9048" s="161"/>
      <c r="P9048" s="162"/>
      <c r="Q9048" s="162"/>
      <c r="R9048" s="163"/>
      <c r="S9048" s="161"/>
      <c r="V9048" s="163"/>
      <c r="W9048" s="164"/>
      <c r="X9048" s="164"/>
    </row>
    <row r="9049" spans="10:24" x14ac:dyDescent="0.25">
      <c r="J9049">
        <v>9046</v>
      </c>
      <c r="K9049" s="43">
        <v>0.4734083818892223</v>
      </c>
      <c r="L9049">
        <v>0.16195024837760075</v>
      </c>
      <c r="M9049">
        <v>0.73146567059246193</v>
      </c>
      <c r="N9049" s="44">
        <v>0.48286354520649089</v>
      </c>
      <c r="O9049" s="161"/>
      <c r="P9049" s="162"/>
      <c r="Q9049" s="162"/>
      <c r="R9049" s="163"/>
      <c r="S9049" s="161"/>
      <c r="V9049" s="163"/>
      <c r="W9049" s="164"/>
      <c r="X9049" s="164"/>
    </row>
    <row r="9050" spans="10:24" x14ac:dyDescent="0.25">
      <c r="J9050">
        <v>9047</v>
      </c>
      <c r="K9050" s="43">
        <v>0.76840305690809163</v>
      </c>
      <c r="L9050">
        <v>0.34111611541879827</v>
      </c>
      <c r="M9050">
        <v>0.91348357750139064</v>
      </c>
      <c r="N9050" s="44">
        <v>0.69958691236472514</v>
      </c>
      <c r="O9050" s="161"/>
      <c r="P9050" s="162"/>
      <c r="Q9050" s="162"/>
      <c r="R9050" s="163"/>
      <c r="S9050" s="161"/>
      <c r="V9050" s="163"/>
      <c r="W9050" s="164"/>
      <c r="X9050" s="164"/>
    </row>
    <row r="9051" spans="10:24" x14ac:dyDescent="0.25">
      <c r="J9051">
        <v>9048</v>
      </c>
      <c r="K9051" s="43">
        <v>0.19415391700145246</v>
      </c>
      <c r="L9051">
        <v>0.84055628227804724</v>
      </c>
      <c r="M9051">
        <v>0.9347154063099451</v>
      </c>
      <c r="N9051" s="44">
        <v>0.4832603828428288</v>
      </c>
      <c r="O9051" s="161"/>
      <c r="P9051" s="162"/>
      <c r="Q9051" s="162"/>
      <c r="R9051" s="163"/>
      <c r="S9051" s="161"/>
      <c r="V9051" s="163"/>
      <c r="W9051" s="164"/>
      <c r="X9051" s="164"/>
    </row>
    <row r="9052" spans="10:24" x14ac:dyDescent="0.25">
      <c r="J9052">
        <v>9049</v>
      </c>
      <c r="K9052" s="43">
        <v>2.977593849320348E-2</v>
      </c>
      <c r="L9052">
        <v>0.50924287062506834</v>
      </c>
      <c r="M9052">
        <v>0.25117464730325478</v>
      </c>
      <c r="N9052" s="44">
        <v>0.39039874362958493</v>
      </c>
      <c r="O9052" s="161"/>
      <c r="P9052" s="162"/>
      <c r="Q9052" s="162"/>
      <c r="R9052" s="163"/>
      <c r="S9052" s="161"/>
      <c r="V9052" s="163"/>
      <c r="W9052" s="164"/>
      <c r="X9052" s="164"/>
    </row>
    <row r="9053" spans="10:24" x14ac:dyDescent="0.25">
      <c r="J9053">
        <v>9050</v>
      </c>
      <c r="K9053" s="43">
        <v>0.2828651187614063</v>
      </c>
      <c r="L9053">
        <v>0.20576335891235686</v>
      </c>
      <c r="M9053">
        <v>0.49180110578928482</v>
      </c>
      <c r="N9053" s="44">
        <v>0.27419023415289889</v>
      </c>
      <c r="O9053" s="161"/>
      <c r="P9053" s="162"/>
      <c r="Q9053" s="162"/>
      <c r="R9053" s="163"/>
      <c r="S9053" s="161"/>
      <c r="V9053" s="163"/>
      <c r="W9053" s="164"/>
      <c r="X9053" s="164"/>
    </row>
    <row r="9054" spans="10:24" x14ac:dyDescent="0.25">
      <c r="J9054">
        <v>9051</v>
      </c>
      <c r="K9054" s="43">
        <v>0.86608774267777666</v>
      </c>
      <c r="L9054">
        <v>0.92624755321372521</v>
      </c>
      <c r="M9054">
        <v>0.8297328288916842</v>
      </c>
      <c r="N9054" s="44">
        <v>4.6428222501803562E-2</v>
      </c>
      <c r="O9054" s="161"/>
      <c r="P9054" s="162"/>
      <c r="Q9054" s="162"/>
      <c r="R9054" s="163"/>
      <c r="S9054" s="161"/>
      <c r="V9054" s="163"/>
      <c r="W9054" s="164"/>
      <c r="X9054" s="164"/>
    </row>
    <row r="9055" spans="10:24" x14ac:dyDescent="0.25">
      <c r="J9055">
        <v>9052</v>
      </c>
      <c r="K9055" s="43">
        <v>0.41655593373704314</v>
      </c>
      <c r="L9055">
        <v>0.17579440531567558</v>
      </c>
      <c r="M9055">
        <v>0.49066763306972561</v>
      </c>
      <c r="N9055" s="44">
        <v>0.16054953555869356</v>
      </c>
      <c r="O9055" s="161"/>
      <c r="P9055" s="162"/>
      <c r="Q9055" s="162"/>
      <c r="R9055" s="163"/>
      <c r="S9055" s="161"/>
      <c r="V9055" s="163"/>
      <c r="W9055" s="164"/>
      <c r="X9055" s="164"/>
    </row>
    <row r="9056" spans="10:24" x14ac:dyDescent="0.25">
      <c r="J9056">
        <v>9053</v>
      </c>
      <c r="K9056" s="43">
        <v>0.16285263285527851</v>
      </c>
      <c r="L9056">
        <v>0.41047832328712663</v>
      </c>
      <c r="M9056">
        <v>0.98884206225786198</v>
      </c>
      <c r="N9056" s="44">
        <v>0.67219352116855824</v>
      </c>
      <c r="O9056" s="161"/>
      <c r="P9056" s="162"/>
      <c r="Q9056" s="162"/>
      <c r="R9056" s="163"/>
      <c r="S9056" s="161"/>
      <c r="V9056" s="163"/>
      <c r="W9056" s="164"/>
      <c r="X9056" s="164"/>
    </row>
    <row r="9057" spans="10:24" x14ac:dyDescent="0.25">
      <c r="J9057">
        <v>9054</v>
      </c>
      <c r="K9057" s="43">
        <v>0.9114355133459765</v>
      </c>
      <c r="L9057">
        <v>0.91633237131760004</v>
      </c>
      <c r="M9057">
        <v>0.87862606854107916</v>
      </c>
      <c r="N9057" s="44">
        <v>0.17534101708078054</v>
      </c>
      <c r="O9057" s="161"/>
      <c r="P9057" s="162"/>
      <c r="Q9057" s="162"/>
      <c r="R9057" s="163"/>
      <c r="S9057" s="161"/>
      <c r="V9057" s="163"/>
      <c r="W9057" s="164"/>
      <c r="X9057" s="164"/>
    </row>
    <row r="9058" spans="10:24" x14ac:dyDescent="0.25">
      <c r="J9058">
        <v>9055</v>
      </c>
      <c r="K9058" s="43">
        <v>0.54092268065304627</v>
      </c>
      <c r="L9058">
        <v>0.57742808068118767</v>
      </c>
      <c r="M9058">
        <v>0.66883086064147368</v>
      </c>
      <c r="N9058" s="44">
        <v>0.59219801709090081</v>
      </c>
      <c r="O9058" s="161"/>
      <c r="P9058" s="162"/>
      <c r="Q9058" s="162"/>
      <c r="R9058" s="163"/>
      <c r="S9058" s="161"/>
      <c r="V9058" s="163"/>
      <c r="W9058" s="164"/>
      <c r="X9058" s="164"/>
    </row>
    <row r="9059" spans="10:24" x14ac:dyDescent="0.25">
      <c r="J9059">
        <v>9056</v>
      </c>
      <c r="K9059" s="43">
        <v>0.10546399120903382</v>
      </c>
      <c r="L9059">
        <v>0.68043952984489231</v>
      </c>
      <c r="M9059">
        <v>0.86645840538619978</v>
      </c>
      <c r="N9059" s="44">
        <v>4.9307866079684515E-2</v>
      </c>
      <c r="O9059" s="161"/>
      <c r="P9059" s="162"/>
      <c r="Q9059" s="162"/>
      <c r="R9059" s="163"/>
      <c r="S9059" s="161"/>
      <c r="V9059" s="163"/>
      <c r="W9059" s="164"/>
      <c r="X9059" s="164"/>
    </row>
    <row r="9060" spans="10:24" x14ac:dyDescent="0.25">
      <c r="J9060">
        <v>9057</v>
      </c>
      <c r="K9060" s="43">
        <v>0.18292745755697026</v>
      </c>
      <c r="L9060">
        <v>0.7181177843356773</v>
      </c>
      <c r="M9060">
        <v>3.1400140133539534E-3</v>
      </c>
      <c r="N9060" s="44">
        <v>0.82113808016278533</v>
      </c>
      <c r="O9060" s="161"/>
      <c r="P9060" s="162"/>
      <c r="Q9060" s="162"/>
      <c r="R9060" s="163"/>
      <c r="S9060" s="161"/>
      <c r="V9060" s="163"/>
      <c r="W9060" s="164"/>
      <c r="X9060" s="164"/>
    </row>
    <row r="9061" spans="10:24" x14ac:dyDescent="0.25">
      <c r="J9061">
        <v>9058</v>
      </c>
      <c r="K9061" s="43">
        <v>0.1882493194197532</v>
      </c>
      <c r="L9061">
        <v>0.86803854820983861</v>
      </c>
      <c r="M9061">
        <v>0.29467966384287303</v>
      </c>
      <c r="N9061" s="44">
        <v>0.98706614744391663</v>
      </c>
      <c r="O9061" s="161"/>
      <c r="P9061" s="162"/>
      <c r="Q9061" s="162"/>
      <c r="R9061" s="163"/>
      <c r="S9061" s="161"/>
      <c r="V9061" s="163"/>
      <c r="W9061" s="164"/>
      <c r="X9061" s="164"/>
    </row>
    <row r="9062" spans="10:24" x14ac:dyDescent="0.25">
      <c r="J9062">
        <v>9059</v>
      </c>
      <c r="K9062" s="43">
        <v>0.10637494338587483</v>
      </c>
      <c r="L9062">
        <v>0.20345940706000354</v>
      </c>
      <c r="M9062">
        <v>0.16077165273446647</v>
      </c>
      <c r="N9062" s="44">
        <v>0.49956382900479057</v>
      </c>
      <c r="O9062" s="161"/>
      <c r="P9062" s="162"/>
      <c r="Q9062" s="162"/>
      <c r="R9062" s="163"/>
      <c r="S9062" s="161"/>
      <c r="V9062" s="163"/>
      <c r="W9062" s="164"/>
      <c r="X9062" s="164"/>
    </row>
    <row r="9063" spans="10:24" x14ac:dyDescent="0.25">
      <c r="J9063">
        <v>9060</v>
      </c>
      <c r="K9063" s="43">
        <v>0.61785984755147216</v>
      </c>
      <c r="L9063">
        <v>0.76987452081126517</v>
      </c>
      <c r="M9063">
        <v>6.2577905915543686E-2</v>
      </c>
      <c r="N9063" s="44">
        <v>4.5316495511396271E-2</v>
      </c>
      <c r="O9063" s="161"/>
      <c r="P9063" s="162"/>
      <c r="Q9063" s="162"/>
      <c r="R9063" s="163"/>
      <c r="S9063" s="161"/>
      <c r="V9063" s="163"/>
      <c r="W9063" s="164"/>
      <c r="X9063" s="164"/>
    </row>
    <row r="9064" spans="10:24" x14ac:dyDescent="0.25">
      <c r="J9064">
        <v>9061</v>
      </c>
      <c r="K9064" s="43">
        <v>0.88005920619545086</v>
      </c>
      <c r="L9064">
        <v>0.45389258564413526</v>
      </c>
      <c r="M9064">
        <v>0.99705349333120386</v>
      </c>
      <c r="N9064" s="44">
        <v>0.2159498818646316</v>
      </c>
      <c r="O9064" s="161"/>
      <c r="P9064" s="162"/>
      <c r="Q9064" s="162"/>
      <c r="R9064" s="163"/>
      <c r="S9064" s="161"/>
      <c r="V9064" s="163"/>
      <c r="W9064" s="164"/>
      <c r="X9064" s="164"/>
    </row>
    <row r="9065" spans="10:24" x14ac:dyDescent="0.25">
      <c r="J9065">
        <v>9062</v>
      </c>
      <c r="K9065" s="43">
        <v>0.18100113531341966</v>
      </c>
      <c r="L9065">
        <v>0.22836539770061304</v>
      </c>
      <c r="M9065">
        <v>6.8755267926752572E-2</v>
      </c>
      <c r="N9065" s="44">
        <v>0.2855124972742118</v>
      </c>
      <c r="O9065" s="161"/>
      <c r="P9065" s="162"/>
      <c r="Q9065" s="162"/>
      <c r="R9065" s="163"/>
      <c r="S9065" s="161"/>
      <c r="V9065" s="163"/>
      <c r="W9065" s="164"/>
      <c r="X9065" s="164"/>
    </row>
    <row r="9066" spans="10:24" x14ac:dyDescent="0.25">
      <c r="J9066">
        <v>9063</v>
      </c>
      <c r="K9066" s="43">
        <v>0.72093095233285664</v>
      </c>
      <c r="L9066">
        <v>0.4797188429902336</v>
      </c>
      <c r="M9066">
        <v>7.9929739177761028E-2</v>
      </c>
      <c r="N9066" s="44">
        <v>0.13496384744926382</v>
      </c>
      <c r="O9066" s="161"/>
      <c r="P9066" s="162"/>
      <c r="Q9066" s="162"/>
      <c r="R9066" s="163"/>
      <c r="S9066" s="161"/>
      <c r="V9066" s="163"/>
      <c r="W9066" s="164"/>
      <c r="X9066" s="164"/>
    </row>
    <row r="9067" spans="10:24" x14ac:dyDescent="0.25">
      <c r="J9067">
        <v>9064</v>
      </c>
      <c r="K9067" s="43">
        <v>0.22832605197743572</v>
      </c>
      <c r="L9067">
        <v>0.70672219991331031</v>
      </c>
      <c r="M9067">
        <v>0.63498234825470146</v>
      </c>
      <c r="N9067" s="44">
        <v>1.8358875384058004E-3</v>
      </c>
      <c r="O9067" s="161"/>
      <c r="P9067" s="162"/>
      <c r="Q9067" s="162"/>
      <c r="R9067" s="163"/>
      <c r="S9067" s="161"/>
      <c r="V9067" s="163"/>
      <c r="W9067" s="164"/>
      <c r="X9067" s="164"/>
    </row>
    <row r="9068" spans="10:24" x14ac:dyDescent="0.25">
      <c r="J9068">
        <v>9065</v>
      </c>
      <c r="K9068" s="43">
        <v>0.40550845550330961</v>
      </c>
      <c r="L9068">
        <v>0.28650984896614307</v>
      </c>
      <c r="M9068">
        <v>0.39946012585090418</v>
      </c>
      <c r="N9068" s="44">
        <v>0.97412019123736704</v>
      </c>
      <c r="O9068" s="161"/>
      <c r="P9068" s="162"/>
      <c r="Q9068" s="162"/>
      <c r="R9068" s="163"/>
      <c r="S9068" s="161"/>
      <c r="V9068" s="163"/>
      <c r="W9068" s="164"/>
      <c r="X9068" s="164"/>
    </row>
    <row r="9069" spans="10:24" x14ac:dyDescent="0.25">
      <c r="J9069">
        <v>9066</v>
      </c>
      <c r="K9069" s="43">
        <v>0.46748699070644706</v>
      </c>
      <c r="L9069">
        <v>0.11854310894842701</v>
      </c>
      <c r="M9069">
        <v>0.17765661257712195</v>
      </c>
      <c r="N9069" s="44">
        <v>0.46844508872141322</v>
      </c>
      <c r="O9069" s="161"/>
      <c r="P9069" s="162"/>
      <c r="Q9069" s="162"/>
      <c r="R9069" s="163"/>
      <c r="S9069" s="161"/>
      <c r="V9069" s="163"/>
      <c r="W9069" s="164"/>
      <c r="X9069" s="164"/>
    </row>
    <row r="9070" spans="10:24" x14ac:dyDescent="0.25">
      <c r="J9070">
        <v>9067</v>
      </c>
      <c r="K9070" s="43">
        <v>0.20818967688073675</v>
      </c>
      <c r="L9070">
        <v>0.12877503913234145</v>
      </c>
      <c r="M9070">
        <v>0.99931654548316595</v>
      </c>
      <c r="N9070" s="44">
        <v>0.66003145056389134</v>
      </c>
      <c r="O9070" s="161"/>
      <c r="P9070" s="162"/>
      <c r="Q9070" s="162"/>
      <c r="R9070" s="163"/>
      <c r="S9070" s="161"/>
      <c r="V9070" s="163"/>
      <c r="W9070" s="164"/>
      <c r="X9070" s="164"/>
    </row>
    <row r="9071" spans="10:24" x14ac:dyDescent="0.25">
      <c r="J9071">
        <v>9068</v>
      </c>
      <c r="K9071" s="43">
        <v>0.7838150111985277</v>
      </c>
      <c r="L9071">
        <v>0.78722011221388677</v>
      </c>
      <c r="M9071">
        <v>0.19657285955021508</v>
      </c>
      <c r="N9071" s="44">
        <v>0.16573832752371509</v>
      </c>
      <c r="O9071" s="161"/>
      <c r="P9071" s="162"/>
      <c r="Q9071" s="162"/>
      <c r="R9071" s="163"/>
      <c r="S9071" s="161"/>
      <c r="V9071" s="163"/>
      <c r="W9071" s="164"/>
      <c r="X9071" s="164"/>
    </row>
    <row r="9072" spans="10:24" x14ac:dyDescent="0.25">
      <c r="J9072">
        <v>9069</v>
      </c>
      <c r="K9072" s="43">
        <v>0.59847208038694155</v>
      </c>
      <c r="L9072">
        <v>0.9057906057695404</v>
      </c>
      <c r="M9072">
        <v>2.3717245338535919E-3</v>
      </c>
      <c r="N9072" s="44">
        <v>0.9816141765328702</v>
      </c>
      <c r="O9072" s="161"/>
      <c r="P9072" s="162"/>
      <c r="Q9072" s="162"/>
      <c r="R9072" s="163"/>
      <c r="S9072" s="161"/>
      <c r="V9072" s="163"/>
      <c r="W9072" s="164"/>
      <c r="X9072" s="164"/>
    </row>
    <row r="9073" spans="10:24" x14ac:dyDescent="0.25">
      <c r="J9073">
        <v>9070</v>
      </c>
      <c r="K9073" s="43">
        <v>0.52611292748187688</v>
      </c>
      <c r="L9073">
        <v>0.80458324104892365</v>
      </c>
      <c r="M9073">
        <v>0.46788035122495097</v>
      </c>
      <c r="N9073" s="44">
        <v>0.23774833959495723</v>
      </c>
      <c r="O9073" s="161"/>
      <c r="P9073" s="162"/>
      <c r="Q9073" s="162"/>
      <c r="R9073" s="163"/>
      <c r="S9073" s="161"/>
      <c r="V9073" s="163"/>
      <c r="W9073" s="164"/>
      <c r="X9073" s="164"/>
    </row>
    <row r="9074" spans="10:24" x14ac:dyDescent="0.25">
      <c r="J9074">
        <v>9071</v>
      </c>
      <c r="K9074" s="43">
        <v>0.8010498928339157</v>
      </c>
      <c r="L9074">
        <v>5.629441644018951E-2</v>
      </c>
      <c r="M9074">
        <v>0.13481136202119137</v>
      </c>
      <c r="N9074" s="44">
        <v>0.47941478930416104</v>
      </c>
      <c r="O9074" s="161"/>
      <c r="P9074" s="162"/>
      <c r="Q9074" s="162"/>
      <c r="R9074" s="163"/>
      <c r="S9074" s="161"/>
      <c r="V9074" s="163"/>
      <c r="W9074" s="164"/>
      <c r="X9074" s="164"/>
    </row>
    <row r="9075" spans="10:24" x14ac:dyDescent="0.25">
      <c r="J9075">
        <v>9072</v>
      </c>
      <c r="K9075" s="43">
        <v>0.88122185390684316</v>
      </c>
      <c r="L9075">
        <v>0.89422445075206825</v>
      </c>
      <c r="M9075">
        <v>0.48752024924107751</v>
      </c>
      <c r="N9075" s="44">
        <v>0.33174241330866594</v>
      </c>
      <c r="O9075" s="161"/>
      <c r="P9075" s="162"/>
      <c r="Q9075" s="162"/>
      <c r="R9075" s="163"/>
      <c r="S9075" s="161"/>
      <c r="V9075" s="163"/>
      <c r="W9075" s="164"/>
      <c r="X9075" s="164"/>
    </row>
    <row r="9076" spans="10:24" x14ac:dyDescent="0.25">
      <c r="J9076">
        <v>9073</v>
      </c>
      <c r="K9076" s="43">
        <v>0.39534840553169337</v>
      </c>
      <c r="L9076">
        <v>5.7364827258105766E-2</v>
      </c>
      <c r="M9076">
        <v>0.26384613268712098</v>
      </c>
      <c r="N9076" s="44">
        <v>0.55137264565673239</v>
      </c>
      <c r="O9076" s="161"/>
      <c r="P9076" s="162"/>
      <c r="Q9076" s="162"/>
      <c r="R9076" s="163"/>
      <c r="S9076" s="161"/>
      <c r="V9076" s="163"/>
      <c r="W9076" s="164"/>
      <c r="X9076" s="164"/>
    </row>
    <row r="9077" spans="10:24" x14ac:dyDescent="0.25">
      <c r="J9077">
        <v>9074</v>
      </c>
      <c r="K9077" s="43">
        <v>0.99130468966915675</v>
      </c>
      <c r="L9077">
        <v>0.95558772021305083</v>
      </c>
      <c r="M9077">
        <v>0.63626719813792809</v>
      </c>
      <c r="N9077" s="44">
        <v>0.59881046489722434</v>
      </c>
      <c r="O9077" s="161"/>
      <c r="P9077" s="162"/>
      <c r="Q9077" s="162"/>
      <c r="R9077" s="163"/>
      <c r="S9077" s="161"/>
      <c r="V9077" s="163"/>
      <c r="W9077" s="164"/>
      <c r="X9077" s="164"/>
    </row>
    <row r="9078" spans="10:24" x14ac:dyDescent="0.25">
      <c r="J9078">
        <v>9075</v>
      </c>
      <c r="K9078" s="43">
        <v>0.10883954492905679</v>
      </c>
      <c r="L9078">
        <v>0.50845577416923982</v>
      </c>
      <c r="M9078">
        <v>5.730361075195689E-2</v>
      </c>
      <c r="N9078" s="44">
        <v>0.23430763403991961</v>
      </c>
      <c r="O9078" s="161"/>
      <c r="P9078" s="162"/>
      <c r="Q9078" s="162"/>
      <c r="R9078" s="163"/>
      <c r="S9078" s="161"/>
      <c r="V9078" s="163"/>
      <c r="W9078" s="164"/>
      <c r="X9078" s="164"/>
    </row>
    <row r="9079" spans="10:24" x14ac:dyDescent="0.25">
      <c r="J9079">
        <v>9076</v>
      </c>
      <c r="K9079" s="43">
        <v>0.20926035405675314</v>
      </c>
      <c r="L9079">
        <v>0.62870279594725687</v>
      </c>
      <c r="M9079">
        <v>0.58893245207521339</v>
      </c>
      <c r="N9079" s="44">
        <v>0.14234534982331626</v>
      </c>
      <c r="O9079" s="161"/>
      <c r="P9079" s="162"/>
      <c r="Q9079" s="162"/>
      <c r="R9079" s="163"/>
      <c r="S9079" s="161"/>
      <c r="V9079" s="163"/>
      <c r="W9079" s="164"/>
      <c r="X9079" s="164"/>
    </row>
    <row r="9080" spans="10:24" x14ac:dyDescent="0.25">
      <c r="J9080">
        <v>9077</v>
      </c>
      <c r="K9080" s="43">
        <v>0.14316764755000577</v>
      </c>
      <c r="L9080">
        <v>0.69914140059636476</v>
      </c>
      <c r="M9080">
        <v>0.86956012861984378</v>
      </c>
      <c r="N9080" s="44">
        <v>0.93406834622761925</v>
      </c>
      <c r="O9080" s="161"/>
      <c r="P9080" s="162"/>
      <c r="Q9080" s="162"/>
      <c r="R9080" s="163"/>
      <c r="S9080" s="161"/>
      <c r="V9080" s="163"/>
      <c r="W9080" s="164"/>
      <c r="X9080" s="164"/>
    </row>
    <row r="9081" spans="10:24" x14ac:dyDescent="0.25">
      <c r="J9081">
        <v>9078</v>
      </c>
      <c r="K9081" s="43">
        <v>0.78407687792578207</v>
      </c>
      <c r="L9081">
        <v>0.81852815534393641</v>
      </c>
      <c r="M9081">
        <v>0.39225035464773772</v>
      </c>
      <c r="N9081" s="44">
        <v>0.35092676881223106</v>
      </c>
      <c r="O9081" s="161"/>
      <c r="P9081" s="162"/>
      <c r="Q9081" s="162"/>
      <c r="R9081" s="163"/>
      <c r="S9081" s="161"/>
      <c r="V9081" s="163"/>
      <c r="W9081" s="164"/>
      <c r="X9081" s="164"/>
    </row>
    <row r="9082" spans="10:24" x14ac:dyDescent="0.25">
      <c r="J9082">
        <v>9079</v>
      </c>
      <c r="K9082" s="43">
        <v>0.69887177884775331</v>
      </c>
      <c r="L9082">
        <v>0.70487881047890677</v>
      </c>
      <c r="M9082">
        <v>0.11852193737883143</v>
      </c>
      <c r="N9082" s="44">
        <v>0.24675943844923653</v>
      </c>
      <c r="O9082" s="161"/>
      <c r="P9082" s="162"/>
      <c r="Q9082" s="162"/>
      <c r="R9082" s="163"/>
      <c r="S9082" s="161"/>
      <c r="V9082" s="163"/>
      <c r="W9082" s="164"/>
      <c r="X9082" s="164"/>
    </row>
    <row r="9083" spans="10:24" x14ac:dyDescent="0.25">
      <c r="J9083">
        <v>9080</v>
      </c>
      <c r="K9083" s="43">
        <v>5.4545765768483023E-2</v>
      </c>
      <c r="L9083">
        <v>0.36759431408763132</v>
      </c>
      <c r="M9083">
        <v>0.75517982936957362</v>
      </c>
      <c r="N9083" s="44">
        <v>0.35847354732636783</v>
      </c>
      <c r="O9083" s="161"/>
      <c r="P9083" s="162"/>
      <c r="Q9083" s="162"/>
      <c r="R9083" s="163"/>
      <c r="S9083" s="161"/>
      <c r="V9083" s="163"/>
      <c r="W9083" s="164"/>
      <c r="X9083" s="164"/>
    </row>
    <row r="9084" spans="10:24" x14ac:dyDescent="0.25">
      <c r="J9084">
        <v>9081</v>
      </c>
      <c r="K9084" s="43">
        <v>0.41698394879656941</v>
      </c>
      <c r="L9084">
        <v>0.34378038389306131</v>
      </c>
      <c r="M9084">
        <v>0.13664257784166578</v>
      </c>
      <c r="N9084" s="44">
        <v>0.35306143353414332</v>
      </c>
      <c r="O9084" s="161"/>
      <c r="P9084" s="162"/>
      <c r="Q9084" s="162"/>
      <c r="R9084" s="163"/>
      <c r="S9084" s="161"/>
      <c r="V9084" s="163"/>
      <c r="W9084" s="164"/>
      <c r="X9084" s="164"/>
    </row>
    <row r="9085" spans="10:24" x14ac:dyDescent="0.25">
      <c r="J9085">
        <v>9082</v>
      </c>
      <c r="K9085" s="43">
        <v>0.61690854018767194</v>
      </c>
      <c r="L9085">
        <v>0.33637569354869457</v>
      </c>
      <c r="M9085">
        <v>1.4068647132983725E-2</v>
      </c>
      <c r="N9085" s="44">
        <v>0.29205815158784176</v>
      </c>
      <c r="O9085" s="161"/>
      <c r="P9085" s="162"/>
      <c r="Q9085" s="162"/>
      <c r="R9085" s="163"/>
      <c r="S9085" s="161"/>
      <c r="V9085" s="163"/>
      <c r="W9085" s="164"/>
      <c r="X9085" s="164"/>
    </row>
    <row r="9086" spans="10:24" x14ac:dyDescent="0.25">
      <c r="J9086">
        <v>9083</v>
      </c>
      <c r="K9086" s="43">
        <v>0.51396783644443</v>
      </c>
      <c r="L9086">
        <v>5.577912765101245E-2</v>
      </c>
      <c r="M9086">
        <v>0.4037346153126895</v>
      </c>
      <c r="N9086" s="44">
        <v>0.96467069853309295</v>
      </c>
      <c r="O9086" s="161"/>
      <c r="P9086" s="162"/>
      <c r="Q9086" s="162"/>
      <c r="R9086" s="163"/>
      <c r="S9086" s="161"/>
      <c r="V9086" s="163"/>
      <c r="W9086" s="164"/>
      <c r="X9086" s="164"/>
    </row>
    <row r="9087" spans="10:24" x14ac:dyDescent="0.25">
      <c r="J9087">
        <v>9084</v>
      </c>
      <c r="K9087" s="43">
        <v>0.84351568984754965</v>
      </c>
      <c r="L9087">
        <v>0.32388382890599432</v>
      </c>
      <c r="M9087">
        <v>0.51939601760850185</v>
      </c>
      <c r="N9087" s="44">
        <v>0.1114985639069983</v>
      </c>
      <c r="O9087" s="161"/>
      <c r="P9087" s="162"/>
      <c r="Q9087" s="162"/>
      <c r="R9087" s="163"/>
      <c r="S9087" s="161"/>
      <c r="V9087" s="163"/>
      <c r="W9087" s="164"/>
      <c r="X9087" s="164"/>
    </row>
    <row r="9088" spans="10:24" x14ac:dyDescent="0.25">
      <c r="J9088">
        <v>9085</v>
      </c>
      <c r="K9088" s="43">
        <v>0.9753951932189594</v>
      </c>
      <c r="L9088">
        <v>0.65215145007459752</v>
      </c>
      <c r="M9088">
        <v>0.18317510890148792</v>
      </c>
      <c r="N9088" s="44">
        <v>0.82662006237022134</v>
      </c>
      <c r="O9088" s="161"/>
      <c r="P9088" s="162"/>
      <c r="Q9088" s="162"/>
      <c r="R9088" s="163"/>
      <c r="S9088" s="161"/>
      <c r="V9088" s="163"/>
      <c r="W9088" s="164"/>
      <c r="X9088" s="164"/>
    </row>
    <row r="9089" spans="10:24" x14ac:dyDescent="0.25">
      <c r="J9089">
        <v>9086</v>
      </c>
      <c r="K9089" s="43">
        <v>0.2509540175351338</v>
      </c>
      <c r="L9089">
        <v>0.73847569247161238</v>
      </c>
      <c r="M9089">
        <v>0.3366789155959814</v>
      </c>
      <c r="N9089" s="44">
        <v>0.90116876198348161</v>
      </c>
      <c r="O9089" s="161"/>
      <c r="P9089" s="162"/>
      <c r="Q9089" s="162"/>
      <c r="R9089" s="163"/>
      <c r="S9089" s="161"/>
      <c r="V9089" s="163"/>
      <c r="W9089" s="164"/>
      <c r="X9089" s="164"/>
    </row>
    <row r="9090" spans="10:24" x14ac:dyDescent="0.25">
      <c r="J9090">
        <v>9087</v>
      </c>
      <c r="K9090" s="43">
        <v>0.48044609519636983</v>
      </c>
      <c r="L9090">
        <v>0.55995952622057665</v>
      </c>
      <c r="M9090">
        <v>0.45612617284614287</v>
      </c>
      <c r="N9090" s="44">
        <v>0.47879265936014981</v>
      </c>
      <c r="O9090" s="161"/>
      <c r="P9090" s="162"/>
      <c r="Q9090" s="162"/>
      <c r="R9090" s="163"/>
      <c r="S9090" s="161"/>
      <c r="V9090" s="163"/>
      <c r="W9090" s="164"/>
      <c r="X9090" s="164"/>
    </row>
    <row r="9091" spans="10:24" x14ac:dyDescent="0.25">
      <c r="J9091">
        <v>9088</v>
      </c>
      <c r="K9091" s="43">
        <v>0.26954199926829137</v>
      </c>
      <c r="L9091">
        <v>0.32516190599320394</v>
      </c>
      <c r="M9091">
        <v>0.99290964555656591</v>
      </c>
      <c r="N9091" s="44">
        <v>0.5224561085109537</v>
      </c>
      <c r="O9091" s="161"/>
      <c r="P9091" s="162"/>
      <c r="Q9091" s="162"/>
      <c r="R9091" s="163"/>
      <c r="S9091" s="161"/>
      <c r="V9091" s="163"/>
      <c r="W9091" s="164"/>
      <c r="X9091" s="164"/>
    </row>
    <row r="9092" spans="10:24" x14ac:dyDescent="0.25">
      <c r="J9092">
        <v>9089</v>
      </c>
      <c r="K9092" s="43">
        <v>0.20781376649032102</v>
      </c>
      <c r="L9092">
        <v>0.30368304795803847</v>
      </c>
      <c r="M9092">
        <v>0.24616353650180234</v>
      </c>
      <c r="N9092" s="44">
        <v>0.89268755675329003</v>
      </c>
      <c r="O9092" s="161"/>
      <c r="P9092" s="162"/>
      <c r="Q9092" s="162"/>
      <c r="R9092" s="163"/>
      <c r="S9092" s="161"/>
      <c r="V9092" s="163"/>
      <c r="W9092" s="164"/>
      <c r="X9092" s="164"/>
    </row>
    <row r="9093" spans="10:24" x14ac:dyDescent="0.25">
      <c r="J9093">
        <v>9090</v>
      </c>
      <c r="K9093" s="43">
        <v>0.25697562852451483</v>
      </c>
      <c r="L9093">
        <v>0.64384668221803221</v>
      </c>
      <c r="M9093">
        <v>0.53921051839756318</v>
      </c>
      <c r="N9093" s="44">
        <v>1.2043994455447904E-2</v>
      </c>
      <c r="O9093" s="161"/>
      <c r="P9093" s="162"/>
      <c r="Q9093" s="162"/>
      <c r="R9093" s="163"/>
      <c r="S9093" s="161"/>
      <c r="V9093" s="163"/>
      <c r="W9093" s="164"/>
      <c r="X9093" s="164"/>
    </row>
    <row r="9094" spans="10:24" x14ac:dyDescent="0.25">
      <c r="J9094">
        <v>9091</v>
      </c>
      <c r="K9094" s="43">
        <v>0.45215805371019102</v>
      </c>
      <c r="L9094">
        <v>5.2271497712741199E-2</v>
      </c>
      <c r="M9094">
        <v>3.6009781432113641E-2</v>
      </c>
      <c r="N9094" s="44">
        <v>3.8256747824488846E-3</v>
      </c>
      <c r="O9094" s="161"/>
      <c r="P9094" s="162"/>
      <c r="Q9094" s="162"/>
      <c r="R9094" s="163"/>
      <c r="S9094" s="161"/>
      <c r="V9094" s="163"/>
      <c r="W9094" s="164"/>
      <c r="X9094" s="164"/>
    </row>
    <row r="9095" spans="10:24" x14ac:dyDescent="0.25">
      <c r="J9095">
        <v>9092</v>
      </c>
      <c r="K9095" s="43">
        <v>0.96010172926268289</v>
      </c>
      <c r="L9095">
        <v>0.90864327319223948</v>
      </c>
      <c r="M9095">
        <v>0.6463420206464856</v>
      </c>
      <c r="N9095" s="44">
        <v>0.9007779947295913</v>
      </c>
      <c r="O9095" s="161"/>
      <c r="P9095" s="162"/>
      <c r="Q9095" s="162"/>
      <c r="R9095" s="163"/>
      <c r="S9095" s="161"/>
      <c r="V9095" s="163"/>
      <c r="W9095" s="164"/>
      <c r="X9095" s="164"/>
    </row>
    <row r="9096" spans="10:24" x14ac:dyDescent="0.25">
      <c r="J9096">
        <v>9093</v>
      </c>
      <c r="K9096" s="43">
        <v>3.7128228529120122E-2</v>
      </c>
      <c r="L9096">
        <v>0.36370901172925318</v>
      </c>
      <c r="M9096">
        <v>5.811230183347027E-2</v>
      </c>
      <c r="N9096" s="44">
        <v>0.95857804453517137</v>
      </c>
      <c r="O9096" s="161"/>
      <c r="P9096" s="162"/>
      <c r="Q9096" s="162"/>
      <c r="R9096" s="163"/>
      <c r="S9096" s="161"/>
      <c r="V9096" s="163"/>
      <c r="W9096" s="164"/>
      <c r="X9096" s="164"/>
    </row>
    <row r="9097" spans="10:24" x14ac:dyDescent="0.25">
      <c r="J9097">
        <v>9094</v>
      </c>
      <c r="K9097" s="43">
        <v>1.7349309346362252E-2</v>
      </c>
      <c r="L9097">
        <v>0.3679507385334142</v>
      </c>
      <c r="M9097">
        <v>0.74799183550039128</v>
      </c>
      <c r="N9097" s="44">
        <v>0.27551295224859051</v>
      </c>
      <c r="O9097" s="161"/>
      <c r="P9097" s="162"/>
      <c r="Q9097" s="162"/>
      <c r="R9097" s="163"/>
      <c r="S9097" s="161"/>
      <c r="V9097" s="163"/>
      <c r="W9097" s="164"/>
      <c r="X9097" s="164"/>
    </row>
    <row r="9098" spans="10:24" x14ac:dyDescent="0.25">
      <c r="J9098">
        <v>9095</v>
      </c>
      <c r="K9098" s="43">
        <v>0.74046640813795761</v>
      </c>
      <c r="L9098">
        <v>0.8054508017049522</v>
      </c>
      <c r="M9098">
        <v>0.26909782874684929</v>
      </c>
      <c r="N9098" s="44">
        <v>0.42708348378525829</v>
      </c>
      <c r="O9098" s="161"/>
      <c r="P9098" s="162"/>
      <c r="Q9098" s="162"/>
      <c r="R9098" s="163"/>
      <c r="S9098" s="161"/>
      <c r="V9098" s="163"/>
      <c r="W9098" s="164"/>
      <c r="X9098" s="164"/>
    </row>
    <row r="9099" spans="10:24" x14ac:dyDescent="0.25">
      <c r="J9099">
        <v>9096</v>
      </c>
      <c r="K9099" s="43">
        <v>0.43998893056260013</v>
      </c>
      <c r="L9099">
        <v>0.72826153520236381</v>
      </c>
      <c r="M9099">
        <v>0.4773828609577615</v>
      </c>
      <c r="N9099" s="44">
        <v>0.7329781503777395</v>
      </c>
      <c r="O9099" s="161"/>
      <c r="P9099" s="162"/>
      <c r="Q9099" s="162"/>
      <c r="R9099" s="163"/>
      <c r="S9099" s="161"/>
      <c r="V9099" s="163"/>
      <c r="W9099" s="164"/>
      <c r="X9099" s="164"/>
    </row>
    <row r="9100" spans="10:24" x14ac:dyDescent="0.25">
      <c r="J9100">
        <v>9097</v>
      </c>
      <c r="K9100" s="43">
        <v>0.89838216060765574</v>
      </c>
      <c r="L9100">
        <v>0.17502564510612895</v>
      </c>
      <c r="M9100">
        <v>0.82650151692869789</v>
      </c>
      <c r="N9100" s="44">
        <v>0.34705208977642632</v>
      </c>
      <c r="O9100" s="161"/>
      <c r="P9100" s="162"/>
      <c r="Q9100" s="162"/>
      <c r="R9100" s="163"/>
      <c r="S9100" s="161"/>
      <c r="V9100" s="163"/>
      <c r="W9100" s="164"/>
      <c r="X9100" s="164"/>
    </row>
    <row r="9101" spans="10:24" x14ac:dyDescent="0.25">
      <c r="J9101">
        <v>9098</v>
      </c>
      <c r="K9101" s="43">
        <v>0.97030747492669411</v>
      </c>
      <c r="L9101">
        <v>0.48952420065262237</v>
      </c>
      <c r="M9101">
        <v>0.93468741584731463</v>
      </c>
      <c r="N9101" s="44">
        <v>0.99262326376303989</v>
      </c>
      <c r="O9101" s="161"/>
      <c r="P9101" s="162"/>
      <c r="Q9101" s="162"/>
      <c r="R9101" s="163"/>
      <c r="S9101" s="161"/>
      <c r="V9101" s="163"/>
      <c r="W9101" s="164"/>
      <c r="X9101" s="164"/>
    </row>
    <row r="9102" spans="10:24" x14ac:dyDescent="0.25">
      <c r="J9102">
        <v>9099</v>
      </c>
      <c r="K9102" s="43">
        <v>0.90312800833283913</v>
      </c>
      <c r="L9102">
        <v>0.4603193863977979</v>
      </c>
      <c r="M9102">
        <v>0.84394866374391697</v>
      </c>
      <c r="N9102" s="44">
        <v>0.94703606321525446</v>
      </c>
      <c r="O9102" s="161"/>
      <c r="P9102" s="162"/>
      <c r="Q9102" s="162"/>
      <c r="R9102" s="163"/>
      <c r="S9102" s="161"/>
      <c r="V9102" s="163"/>
      <c r="W9102" s="164"/>
      <c r="X9102" s="164"/>
    </row>
    <row r="9103" spans="10:24" x14ac:dyDescent="0.25">
      <c r="J9103">
        <v>9100</v>
      </c>
      <c r="K9103" s="43">
        <v>0.20928001820463793</v>
      </c>
      <c r="L9103">
        <v>0.36006022956590822</v>
      </c>
      <c r="M9103">
        <v>0.75614285608379339</v>
      </c>
      <c r="N9103" s="44">
        <v>0.90572816253840194</v>
      </c>
      <c r="O9103" s="161"/>
      <c r="P9103" s="162"/>
      <c r="Q9103" s="162"/>
      <c r="R9103" s="163"/>
      <c r="S9103" s="161"/>
      <c r="V9103" s="163"/>
      <c r="W9103" s="164"/>
      <c r="X9103" s="164"/>
    </row>
    <row r="9104" spans="10:24" x14ac:dyDescent="0.25">
      <c r="J9104">
        <v>9101</v>
      </c>
      <c r="K9104" s="43">
        <v>0.14544334382432245</v>
      </c>
      <c r="L9104">
        <v>0.14101581601705648</v>
      </c>
      <c r="M9104">
        <v>0.24430624483533037</v>
      </c>
      <c r="N9104" s="44">
        <v>0.27447588366354991</v>
      </c>
      <c r="O9104" s="161"/>
      <c r="P9104" s="162"/>
      <c r="Q9104" s="162"/>
      <c r="R9104" s="163"/>
      <c r="S9104" s="161"/>
      <c r="V9104" s="163"/>
      <c r="W9104" s="164"/>
      <c r="X9104" s="164"/>
    </row>
    <row r="9105" spans="10:24" x14ac:dyDescent="0.25">
      <c r="J9105">
        <v>9102</v>
      </c>
      <c r="K9105" s="43">
        <v>0.54386176223994986</v>
      </c>
      <c r="L9105">
        <v>0.56772912734223968</v>
      </c>
      <c r="M9105">
        <v>0.88141440031166196</v>
      </c>
      <c r="N9105" s="44">
        <v>0.47456343007072599</v>
      </c>
      <c r="O9105" s="161"/>
      <c r="P9105" s="162"/>
      <c r="Q9105" s="162"/>
      <c r="R9105" s="163"/>
      <c r="S9105" s="161"/>
      <c r="V9105" s="163"/>
      <c r="W9105" s="164"/>
      <c r="X9105" s="164"/>
    </row>
    <row r="9106" spans="10:24" x14ac:dyDescent="0.25">
      <c r="J9106">
        <v>9103</v>
      </c>
      <c r="K9106" s="43">
        <v>0.12242069891629104</v>
      </c>
      <c r="L9106">
        <v>0.8976538984304705</v>
      </c>
      <c r="M9106">
        <v>0.91546912828325866</v>
      </c>
      <c r="N9106" s="44">
        <v>0.68434231324967454</v>
      </c>
      <c r="O9106" s="161"/>
      <c r="P9106" s="162"/>
      <c r="Q9106" s="162"/>
      <c r="R9106" s="163"/>
      <c r="S9106" s="161"/>
      <c r="V9106" s="163"/>
      <c r="W9106" s="164"/>
      <c r="X9106" s="164"/>
    </row>
    <row r="9107" spans="10:24" x14ac:dyDescent="0.25">
      <c r="J9107">
        <v>9104</v>
      </c>
      <c r="K9107" s="43">
        <v>0.2398780394094171</v>
      </c>
      <c r="L9107">
        <v>0.64644034998492161</v>
      </c>
      <c r="M9107">
        <v>0.61751409596173557</v>
      </c>
      <c r="N9107" s="44">
        <v>0.15242435070602423</v>
      </c>
      <c r="O9107" s="161"/>
      <c r="P9107" s="162"/>
      <c r="Q9107" s="162"/>
      <c r="R9107" s="163"/>
      <c r="S9107" s="161"/>
      <c r="V9107" s="163"/>
      <c r="W9107" s="164"/>
      <c r="X9107" s="164"/>
    </row>
    <row r="9108" spans="10:24" x14ac:dyDescent="0.25">
      <c r="J9108">
        <v>9105</v>
      </c>
      <c r="K9108" s="43">
        <v>0.86466441299569563</v>
      </c>
      <c r="L9108">
        <v>0.77864553653095347</v>
      </c>
      <c r="M9108">
        <v>0.2080400150294911</v>
      </c>
      <c r="N9108" s="44">
        <v>0.39837583365333129</v>
      </c>
      <c r="O9108" s="161"/>
      <c r="P9108" s="162"/>
      <c r="Q9108" s="162"/>
      <c r="R9108" s="163"/>
      <c r="S9108" s="161"/>
      <c r="V9108" s="163"/>
      <c r="W9108" s="164"/>
      <c r="X9108" s="164"/>
    </row>
    <row r="9109" spans="10:24" x14ac:dyDescent="0.25">
      <c r="J9109">
        <v>9106</v>
      </c>
      <c r="K9109" s="43">
        <v>0.31391838523862714</v>
      </c>
      <c r="L9109">
        <v>0.11582548466562526</v>
      </c>
      <c r="M9109">
        <v>0.82719730014108861</v>
      </c>
      <c r="N9109" s="44">
        <v>0.95005838973378332</v>
      </c>
      <c r="O9109" s="161"/>
      <c r="P9109" s="162"/>
      <c r="Q9109" s="162"/>
      <c r="R9109" s="163"/>
      <c r="S9109" s="161"/>
      <c r="V9109" s="163"/>
      <c r="W9109" s="164"/>
      <c r="X9109" s="164"/>
    </row>
    <row r="9110" spans="10:24" x14ac:dyDescent="0.25">
      <c r="J9110">
        <v>9107</v>
      </c>
      <c r="K9110" s="43">
        <v>0.62487158776376184</v>
      </c>
      <c r="L9110">
        <v>0.3685661239774326</v>
      </c>
      <c r="M9110">
        <v>0.43983882157203691</v>
      </c>
      <c r="N9110" s="44">
        <v>0.8416849405396325</v>
      </c>
      <c r="O9110" s="161"/>
      <c r="P9110" s="162"/>
      <c r="Q9110" s="162"/>
      <c r="R9110" s="163"/>
      <c r="S9110" s="161"/>
      <c r="V9110" s="163"/>
      <c r="W9110" s="164"/>
      <c r="X9110" s="164"/>
    </row>
    <row r="9111" spans="10:24" x14ac:dyDescent="0.25">
      <c r="J9111">
        <v>9108</v>
      </c>
      <c r="K9111" s="43">
        <v>0.66132249322423675</v>
      </c>
      <c r="L9111">
        <v>0.24693733357497472</v>
      </c>
      <c r="M9111">
        <v>0.52533031316256396</v>
      </c>
      <c r="N9111" s="44">
        <v>0.13428526945682895</v>
      </c>
      <c r="O9111" s="161"/>
      <c r="P9111" s="162"/>
      <c r="Q9111" s="162"/>
      <c r="R9111" s="163"/>
      <c r="S9111" s="161"/>
      <c r="V9111" s="163"/>
      <c r="W9111" s="164"/>
      <c r="X9111" s="164"/>
    </row>
    <row r="9112" spans="10:24" x14ac:dyDescent="0.25">
      <c r="J9112">
        <v>9109</v>
      </c>
      <c r="K9112" s="43">
        <v>0.67579852387718198</v>
      </c>
      <c r="L9112">
        <v>0.78132605143025713</v>
      </c>
      <c r="M9112">
        <v>0.34496303451523069</v>
      </c>
      <c r="N9112" s="44">
        <v>0.61711490340719721</v>
      </c>
      <c r="O9112" s="161"/>
      <c r="P9112" s="162"/>
      <c r="Q9112" s="162"/>
      <c r="R9112" s="163"/>
      <c r="S9112" s="161"/>
      <c r="V9112" s="163"/>
      <c r="W9112" s="164"/>
      <c r="X9112" s="164"/>
    </row>
    <row r="9113" spans="10:24" x14ac:dyDescent="0.25">
      <c r="J9113">
        <v>9110</v>
      </c>
      <c r="K9113" s="43">
        <v>0.92359248187912679</v>
      </c>
      <c r="L9113">
        <v>0.33722444773955751</v>
      </c>
      <c r="M9113">
        <v>0.84021023548419704</v>
      </c>
      <c r="N9113" s="44">
        <v>0.36018266690905809</v>
      </c>
      <c r="O9113" s="161"/>
      <c r="P9113" s="162"/>
      <c r="Q9113" s="162"/>
      <c r="R9113" s="163"/>
      <c r="S9113" s="161"/>
      <c r="V9113" s="163"/>
      <c r="W9113" s="164"/>
      <c r="X9113" s="164"/>
    </row>
    <row r="9114" spans="10:24" x14ac:dyDescent="0.25">
      <c r="J9114">
        <v>9111</v>
      </c>
      <c r="K9114" s="43">
        <v>0.63431448513938493</v>
      </c>
      <c r="L9114">
        <v>0.67634678182345165</v>
      </c>
      <c r="M9114">
        <v>0.43702271767675327</v>
      </c>
      <c r="N9114" s="44">
        <v>6.1994369262112325E-2</v>
      </c>
      <c r="O9114" s="161"/>
      <c r="P9114" s="162"/>
      <c r="Q9114" s="162"/>
      <c r="R9114" s="163"/>
      <c r="S9114" s="161"/>
      <c r="V9114" s="163"/>
      <c r="W9114" s="164"/>
      <c r="X9114" s="164"/>
    </row>
    <row r="9115" spans="10:24" x14ac:dyDescent="0.25">
      <c r="J9115">
        <v>9112</v>
      </c>
      <c r="K9115" s="43">
        <v>0.85113267972973894</v>
      </c>
      <c r="L9115">
        <v>0.75895907310143051</v>
      </c>
      <c r="M9115">
        <v>0.17352084458541428</v>
      </c>
      <c r="N9115" s="44">
        <v>0.8651314811266374</v>
      </c>
      <c r="O9115" s="161"/>
      <c r="P9115" s="162"/>
      <c r="Q9115" s="162"/>
      <c r="R9115" s="163"/>
      <c r="S9115" s="161"/>
      <c r="V9115" s="163"/>
      <c r="W9115" s="164"/>
      <c r="X9115" s="164"/>
    </row>
    <row r="9116" spans="10:24" x14ac:dyDescent="0.25">
      <c r="J9116">
        <v>9113</v>
      </c>
      <c r="K9116" s="43">
        <v>0.54130419417219622</v>
      </c>
      <c r="L9116">
        <v>0.14883477056323291</v>
      </c>
      <c r="M9116">
        <v>0.42312808818203429</v>
      </c>
      <c r="N9116" s="44">
        <v>0.68908795594995809</v>
      </c>
      <c r="O9116" s="161"/>
      <c r="P9116" s="162"/>
      <c r="Q9116" s="162"/>
      <c r="R9116" s="163"/>
      <c r="S9116" s="161"/>
      <c r="V9116" s="163"/>
      <c r="W9116" s="164"/>
      <c r="X9116" s="164"/>
    </row>
    <row r="9117" spans="10:24" x14ac:dyDescent="0.25">
      <c r="J9117">
        <v>9114</v>
      </c>
      <c r="K9117" s="43">
        <v>0.87344539424800294</v>
      </c>
      <c r="L9117">
        <v>0.37231847475190238</v>
      </c>
      <c r="M9117">
        <v>0.59072674337700315</v>
      </c>
      <c r="N9117" s="44">
        <v>0.13320023872234366</v>
      </c>
      <c r="O9117" s="161"/>
      <c r="P9117" s="162"/>
      <c r="Q9117" s="162"/>
      <c r="R9117" s="163"/>
      <c r="S9117" s="161"/>
      <c r="V9117" s="163"/>
      <c r="W9117" s="164"/>
      <c r="X9117" s="164"/>
    </row>
    <row r="9118" spans="10:24" x14ac:dyDescent="0.25">
      <c r="J9118">
        <v>9115</v>
      </c>
      <c r="K9118" s="43">
        <v>7.5326898284772126E-2</v>
      </c>
      <c r="L9118">
        <v>0.68460736040070314</v>
      </c>
      <c r="M9118">
        <v>0.23931388562788747</v>
      </c>
      <c r="N9118" s="44">
        <v>0.90196116091756595</v>
      </c>
      <c r="O9118" s="161"/>
      <c r="P9118" s="162"/>
      <c r="Q9118" s="162"/>
      <c r="R9118" s="163"/>
      <c r="S9118" s="161"/>
      <c r="V9118" s="163"/>
      <c r="W9118" s="164"/>
      <c r="X9118" s="164"/>
    </row>
    <row r="9119" spans="10:24" x14ac:dyDescent="0.25">
      <c r="J9119">
        <v>9116</v>
      </c>
      <c r="K9119" s="43">
        <v>0.23277028809913736</v>
      </c>
      <c r="L9119">
        <v>0.84346393393132146</v>
      </c>
      <c r="M9119">
        <v>0.90826568178004274</v>
      </c>
      <c r="N9119" s="44">
        <v>0.70856027951838696</v>
      </c>
      <c r="O9119" s="161"/>
      <c r="P9119" s="162"/>
      <c r="Q9119" s="162"/>
      <c r="R9119" s="163"/>
      <c r="S9119" s="161"/>
      <c r="V9119" s="163"/>
      <c r="W9119" s="164"/>
      <c r="X9119" s="164"/>
    </row>
    <row r="9120" spans="10:24" x14ac:dyDescent="0.25">
      <c r="J9120">
        <v>9117</v>
      </c>
      <c r="K9120" s="43">
        <v>0.43054472985773395</v>
      </c>
      <c r="L9120">
        <v>0.89271044082439499</v>
      </c>
      <c r="M9120">
        <v>0.25078958170247012</v>
      </c>
      <c r="N9120" s="44">
        <v>0.4473008578598997</v>
      </c>
      <c r="O9120" s="161"/>
      <c r="P9120" s="162"/>
      <c r="Q9120" s="162"/>
      <c r="R9120" s="163"/>
      <c r="S9120" s="161"/>
      <c r="V9120" s="163"/>
      <c r="W9120" s="164"/>
      <c r="X9120" s="164"/>
    </row>
    <row r="9121" spans="10:24" x14ac:dyDescent="0.25">
      <c r="J9121">
        <v>9118</v>
      </c>
      <c r="K9121" s="43">
        <v>0.63755457177012753</v>
      </c>
      <c r="L9121">
        <v>0.84421151924748161</v>
      </c>
      <c r="M9121">
        <v>0.10590266021118389</v>
      </c>
      <c r="N9121" s="44">
        <v>0.48658004259492083</v>
      </c>
      <c r="O9121" s="161"/>
      <c r="P9121" s="162"/>
      <c r="Q9121" s="162"/>
      <c r="R9121" s="163"/>
      <c r="S9121" s="161"/>
      <c r="V9121" s="163"/>
      <c r="W9121" s="164"/>
      <c r="X9121" s="164"/>
    </row>
    <row r="9122" spans="10:24" x14ac:dyDescent="0.25">
      <c r="J9122">
        <v>9119</v>
      </c>
      <c r="K9122" s="43">
        <v>0.8389260224815549</v>
      </c>
      <c r="L9122">
        <v>7.580584457177908E-3</v>
      </c>
      <c r="M9122">
        <v>0.24415845375168133</v>
      </c>
      <c r="N9122" s="44">
        <v>0.32260319954332706</v>
      </c>
      <c r="O9122" s="161"/>
      <c r="P9122" s="162"/>
      <c r="Q9122" s="162"/>
      <c r="R9122" s="163"/>
      <c r="S9122" s="161"/>
      <c r="V9122" s="163"/>
      <c r="W9122" s="164"/>
      <c r="X9122" s="164"/>
    </row>
    <row r="9123" spans="10:24" x14ac:dyDescent="0.25">
      <c r="J9123">
        <v>9120</v>
      </c>
      <c r="K9123" s="43">
        <v>0.49023684714273219</v>
      </c>
      <c r="L9123">
        <v>0.40254278324361159</v>
      </c>
      <c r="M9123">
        <v>0.65111423161400162</v>
      </c>
      <c r="N9123" s="44">
        <v>0.23902216387581487</v>
      </c>
      <c r="O9123" s="161"/>
      <c r="P9123" s="162"/>
      <c r="Q9123" s="162"/>
      <c r="R9123" s="163"/>
      <c r="S9123" s="161"/>
      <c r="V9123" s="163"/>
      <c r="W9123" s="164"/>
      <c r="X9123" s="164"/>
    </row>
    <row r="9124" spans="10:24" x14ac:dyDescent="0.25">
      <c r="J9124">
        <v>9121</v>
      </c>
      <c r="K9124" s="43">
        <v>0.72975060364165911</v>
      </c>
      <c r="L9124">
        <v>0.80768087733558203</v>
      </c>
      <c r="M9124">
        <v>2.2361133076581496E-2</v>
      </c>
      <c r="N9124" s="44">
        <v>0.64969207979287946</v>
      </c>
      <c r="O9124" s="161"/>
      <c r="P9124" s="162"/>
      <c r="Q9124" s="162"/>
      <c r="R9124" s="163"/>
      <c r="S9124" s="161"/>
      <c r="V9124" s="163"/>
      <c r="W9124" s="164"/>
      <c r="X9124" s="164"/>
    </row>
    <row r="9125" spans="10:24" x14ac:dyDescent="0.25">
      <c r="J9125">
        <v>9122</v>
      </c>
      <c r="K9125" s="43">
        <v>0.34142098794219622</v>
      </c>
      <c r="L9125">
        <v>0.61902203819346779</v>
      </c>
      <c r="M9125">
        <v>0.39112502735862098</v>
      </c>
      <c r="N9125" s="44">
        <v>0.63682772930377907</v>
      </c>
      <c r="O9125" s="161"/>
      <c r="P9125" s="162"/>
      <c r="Q9125" s="162"/>
      <c r="R9125" s="163"/>
      <c r="S9125" s="161"/>
      <c r="V9125" s="163"/>
      <c r="W9125" s="164"/>
      <c r="X9125" s="164"/>
    </row>
    <row r="9126" spans="10:24" x14ac:dyDescent="0.25">
      <c r="J9126">
        <v>9123</v>
      </c>
      <c r="K9126" s="43">
        <v>0.33318630472443145</v>
      </c>
      <c r="L9126">
        <v>0.44912944919772235</v>
      </c>
      <c r="M9126">
        <v>0.4737763306528654</v>
      </c>
      <c r="N9126" s="44">
        <v>0.87757126786502282</v>
      </c>
      <c r="O9126" s="161"/>
      <c r="P9126" s="162"/>
      <c r="Q9126" s="162"/>
      <c r="R9126" s="163"/>
      <c r="S9126" s="161"/>
      <c r="V9126" s="163"/>
      <c r="W9126" s="164"/>
      <c r="X9126" s="164"/>
    </row>
    <row r="9127" spans="10:24" x14ac:dyDescent="0.25">
      <c r="J9127">
        <v>9124</v>
      </c>
      <c r="K9127" s="43">
        <v>0.54675170914251603</v>
      </c>
      <c r="L9127">
        <v>0.12712396020557903</v>
      </c>
      <c r="M9127">
        <v>0.40241481564883497</v>
      </c>
      <c r="N9127" s="44">
        <v>0.79511253249938108</v>
      </c>
      <c r="O9127" s="161"/>
      <c r="P9127" s="162"/>
      <c r="Q9127" s="162"/>
      <c r="R9127" s="163"/>
      <c r="S9127" s="161"/>
      <c r="V9127" s="163"/>
      <c r="W9127" s="164"/>
      <c r="X9127" s="164"/>
    </row>
    <row r="9128" spans="10:24" x14ac:dyDescent="0.25">
      <c r="J9128">
        <v>9125</v>
      </c>
      <c r="K9128" s="43">
        <v>0.37019343643788616</v>
      </c>
      <c r="L9128">
        <v>0.53982404970296693</v>
      </c>
      <c r="M9128">
        <v>0.62442597489590246</v>
      </c>
      <c r="N9128" s="44">
        <v>0.95522566779329443</v>
      </c>
      <c r="O9128" s="161"/>
      <c r="P9128" s="162"/>
      <c r="Q9128" s="162"/>
      <c r="R9128" s="163"/>
      <c r="S9128" s="161"/>
      <c r="V9128" s="163"/>
      <c r="W9128" s="164"/>
      <c r="X9128" s="164"/>
    </row>
    <row r="9129" spans="10:24" x14ac:dyDescent="0.25">
      <c r="J9129">
        <v>9126</v>
      </c>
      <c r="K9129" s="43">
        <v>0.70752945035820314</v>
      </c>
      <c r="L9129">
        <v>0.56107458211913075</v>
      </c>
      <c r="M9129">
        <v>0.30977154291836373</v>
      </c>
      <c r="N9129" s="44">
        <v>0.10605730954744907</v>
      </c>
      <c r="O9129" s="161"/>
      <c r="P9129" s="162"/>
      <c r="Q9129" s="162"/>
      <c r="R9129" s="163"/>
      <c r="S9129" s="161"/>
      <c r="V9129" s="163"/>
      <c r="W9129" s="164"/>
      <c r="X9129" s="164"/>
    </row>
    <row r="9130" spans="10:24" x14ac:dyDescent="0.25">
      <c r="J9130">
        <v>9127</v>
      </c>
      <c r="K9130" s="43">
        <v>0.14167463883532427</v>
      </c>
      <c r="L9130">
        <v>4.68064336553905E-2</v>
      </c>
      <c r="M9130">
        <v>0.43890572903538672</v>
      </c>
      <c r="N9130" s="44">
        <v>0.72762875122144155</v>
      </c>
      <c r="O9130" s="161"/>
      <c r="P9130" s="162"/>
      <c r="Q9130" s="162"/>
      <c r="R9130" s="163"/>
      <c r="S9130" s="161"/>
      <c r="V9130" s="163"/>
      <c r="W9130" s="164"/>
      <c r="X9130" s="164"/>
    </row>
    <row r="9131" spans="10:24" x14ac:dyDescent="0.25">
      <c r="J9131">
        <v>9128</v>
      </c>
      <c r="K9131" s="43">
        <v>0.92555849572435078</v>
      </c>
      <c r="L9131">
        <v>0.42303751592580241</v>
      </c>
      <c r="M9131">
        <v>0.33989794298619513</v>
      </c>
      <c r="N9131" s="44">
        <v>0.53947489639189605</v>
      </c>
      <c r="O9131" s="161"/>
      <c r="P9131" s="162"/>
      <c r="Q9131" s="162"/>
      <c r="R9131" s="163"/>
      <c r="S9131" s="161"/>
      <c r="V9131" s="163"/>
      <c r="W9131" s="164"/>
      <c r="X9131" s="164"/>
    </row>
    <row r="9132" spans="10:24" x14ac:dyDescent="0.25">
      <c r="J9132">
        <v>9129</v>
      </c>
      <c r="K9132" s="43">
        <v>0.45196634718249451</v>
      </c>
      <c r="L9132">
        <v>0.29033016373040221</v>
      </c>
      <c r="M9132">
        <v>0.39317787892120049</v>
      </c>
      <c r="N9132" s="44">
        <v>0.25574516052440655</v>
      </c>
      <c r="O9132" s="161"/>
      <c r="P9132" s="162"/>
      <c r="Q9132" s="162"/>
      <c r="R9132" s="163"/>
      <c r="S9132" s="161"/>
      <c r="V9132" s="163"/>
      <c r="W9132" s="164"/>
      <c r="X9132" s="164"/>
    </row>
    <row r="9133" spans="10:24" x14ac:dyDescent="0.25">
      <c r="J9133">
        <v>9130</v>
      </c>
      <c r="K9133" s="43">
        <v>0.27771794739503675</v>
      </c>
      <c r="L9133">
        <v>0.96906827295855913</v>
      </c>
      <c r="M9133">
        <v>0.2404275827022071</v>
      </c>
      <c r="N9133" s="44">
        <v>0.18910007402236839</v>
      </c>
      <c r="O9133" s="161"/>
      <c r="P9133" s="162"/>
      <c r="Q9133" s="162"/>
      <c r="R9133" s="163"/>
      <c r="S9133" s="161"/>
      <c r="V9133" s="163"/>
      <c r="W9133" s="164"/>
      <c r="X9133" s="164"/>
    </row>
    <row r="9134" spans="10:24" x14ac:dyDescent="0.25">
      <c r="J9134">
        <v>9131</v>
      </c>
      <c r="K9134" s="43">
        <v>0.14769810945521522</v>
      </c>
      <c r="L9134">
        <v>0.94237937784523296</v>
      </c>
      <c r="M9134">
        <v>0.4404079556276399</v>
      </c>
      <c r="N9134" s="44">
        <v>0.55530735386861785</v>
      </c>
      <c r="O9134" s="161"/>
      <c r="P9134" s="162"/>
      <c r="Q9134" s="162"/>
      <c r="R9134" s="163"/>
      <c r="S9134" s="161"/>
      <c r="V9134" s="163"/>
      <c r="W9134" s="164"/>
      <c r="X9134" s="164"/>
    </row>
    <row r="9135" spans="10:24" x14ac:dyDescent="0.25">
      <c r="J9135">
        <v>9132</v>
      </c>
      <c r="K9135" s="43">
        <v>0.89607855304750861</v>
      </c>
      <c r="L9135">
        <v>0.61652386085154243</v>
      </c>
      <c r="M9135">
        <v>0.900395775007656</v>
      </c>
      <c r="N9135" s="44">
        <v>0.50060060713579368</v>
      </c>
      <c r="O9135" s="161"/>
      <c r="P9135" s="162"/>
      <c r="Q9135" s="162"/>
      <c r="R9135" s="163"/>
      <c r="S9135" s="161"/>
      <c r="V9135" s="163"/>
      <c r="W9135" s="164"/>
      <c r="X9135" s="164"/>
    </row>
    <row r="9136" spans="10:24" x14ac:dyDescent="0.25">
      <c r="J9136">
        <v>9133</v>
      </c>
      <c r="K9136" s="43">
        <v>0.132153053909147</v>
      </c>
      <c r="L9136">
        <v>0.45822506232703641</v>
      </c>
      <c r="M9136">
        <v>0.95873740015321307</v>
      </c>
      <c r="N9136" s="44">
        <v>4.7478187127965588E-2</v>
      </c>
      <c r="O9136" s="161"/>
      <c r="P9136" s="162"/>
      <c r="Q9136" s="162"/>
      <c r="R9136" s="163"/>
      <c r="S9136" s="161"/>
      <c r="V9136" s="163"/>
      <c r="W9136" s="164"/>
      <c r="X9136" s="164"/>
    </row>
    <row r="9137" spans="10:24" x14ac:dyDescent="0.25">
      <c r="J9137">
        <v>9134</v>
      </c>
      <c r="K9137" s="43">
        <v>0.63120565399486739</v>
      </c>
      <c r="L9137">
        <v>4.0517822958646588E-2</v>
      </c>
      <c r="M9137">
        <v>0.13273540386991323</v>
      </c>
      <c r="N9137" s="44">
        <v>0.56891723924838666</v>
      </c>
      <c r="O9137" s="161"/>
      <c r="P9137" s="162"/>
      <c r="Q9137" s="162"/>
      <c r="R9137" s="163"/>
      <c r="S9137" s="161"/>
      <c r="V9137" s="163"/>
      <c r="W9137" s="164"/>
      <c r="X9137" s="164"/>
    </row>
    <row r="9138" spans="10:24" x14ac:dyDescent="0.25">
      <c r="J9138">
        <v>9135</v>
      </c>
      <c r="K9138" s="43">
        <v>0.31720742205252628</v>
      </c>
      <c r="L9138">
        <v>0.62934606326915754</v>
      </c>
      <c r="M9138">
        <v>0.32698337119526499</v>
      </c>
      <c r="N9138" s="44">
        <v>0.56868380557868103</v>
      </c>
      <c r="O9138" s="161"/>
      <c r="P9138" s="162"/>
      <c r="Q9138" s="162"/>
      <c r="R9138" s="163"/>
      <c r="S9138" s="161"/>
      <c r="V9138" s="163"/>
      <c r="W9138" s="164"/>
      <c r="X9138" s="164"/>
    </row>
    <row r="9139" spans="10:24" x14ac:dyDescent="0.25">
      <c r="J9139">
        <v>9136</v>
      </c>
      <c r="K9139" s="43">
        <v>0.84605513358269524</v>
      </c>
      <c r="L9139">
        <v>0.17992524141349486</v>
      </c>
      <c r="M9139">
        <v>0.34993594355117719</v>
      </c>
      <c r="N9139" s="44">
        <v>0.12532845073772791</v>
      </c>
      <c r="O9139" s="161"/>
      <c r="P9139" s="162"/>
      <c r="Q9139" s="162"/>
      <c r="R9139" s="163"/>
      <c r="S9139" s="161"/>
      <c r="V9139" s="163"/>
      <c r="W9139" s="164"/>
      <c r="X9139" s="164"/>
    </row>
    <row r="9140" spans="10:24" x14ac:dyDescent="0.25">
      <c r="J9140">
        <v>9137</v>
      </c>
      <c r="K9140" s="43">
        <v>7.4624214182580473E-2</v>
      </c>
      <c r="L9140">
        <v>0.83520312751004788</v>
      </c>
      <c r="M9140">
        <v>0.22392249311639767</v>
      </c>
      <c r="N9140" s="44">
        <v>0.36813958716699413</v>
      </c>
      <c r="O9140" s="161"/>
      <c r="P9140" s="162"/>
      <c r="Q9140" s="162"/>
      <c r="R9140" s="163"/>
      <c r="S9140" s="161"/>
      <c r="V9140" s="163"/>
      <c r="W9140" s="164"/>
      <c r="X9140" s="164"/>
    </row>
    <row r="9141" spans="10:24" x14ac:dyDescent="0.25">
      <c r="J9141">
        <v>9138</v>
      </c>
      <c r="K9141" s="43">
        <v>0.81976058428591747</v>
      </c>
      <c r="L9141">
        <v>0.63864011623496075</v>
      </c>
      <c r="M9141">
        <v>0.69842090584065564</v>
      </c>
      <c r="N9141" s="44">
        <v>0.7092537607674847</v>
      </c>
      <c r="O9141" s="161"/>
      <c r="P9141" s="162"/>
      <c r="Q9141" s="162"/>
      <c r="R9141" s="163"/>
      <c r="S9141" s="161"/>
      <c r="V9141" s="163"/>
      <c r="W9141" s="164"/>
      <c r="X9141" s="164"/>
    </row>
    <row r="9142" spans="10:24" x14ac:dyDescent="0.25">
      <c r="J9142">
        <v>9139</v>
      </c>
      <c r="K9142" s="43">
        <v>0.37708366645998137</v>
      </c>
      <c r="L9142">
        <v>0.39970242501019981</v>
      </c>
      <c r="M9142">
        <v>0.62811271739287489</v>
      </c>
      <c r="N9142" s="44">
        <v>0.82885782894157789</v>
      </c>
      <c r="O9142" s="161"/>
      <c r="P9142" s="162"/>
      <c r="Q9142" s="162"/>
      <c r="R9142" s="163"/>
      <c r="S9142" s="161"/>
      <c r="V9142" s="163"/>
      <c r="W9142" s="164"/>
      <c r="X9142" s="164"/>
    </row>
    <row r="9143" spans="10:24" x14ac:dyDescent="0.25">
      <c r="J9143">
        <v>9140</v>
      </c>
      <c r="K9143" s="43">
        <v>0.25012996574518043</v>
      </c>
      <c r="L9143">
        <v>0.35632582932040158</v>
      </c>
      <c r="M9143">
        <v>0.39841899143558057</v>
      </c>
      <c r="N9143" s="44">
        <v>0.13140301793906251</v>
      </c>
      <c r="O9143" s="161"/>
      <c r="P9143" s="162"/>
      <c r="Q9143" s="162"/>
      <c r="R9143" s="163"/>
      <c r="S9143" s="161"/>
      <c r="V9143" s="163"/>
      <c r="W9143" s="164"/>
      <c r="X9143" s="164"/>
    </row>
    <row r="9144" spans="10:24" x14ac:dyDescent="0.25">
      <c r="J9144">
        <v>9141</v>
      </c>
      <c r="K9144" s="43">
        <v>0.96653620811090302</v>
      </c>
      <c r="L9144">
        <v>0.22802138556080209</v>
      </c>
      <c r="M9144">
        <v>0.79511014161558291</v>
      </c>
      <c r="N9144" s="44">
        <v>0.59963222979506159</v>
      </c>
      <c r="O9144" s="161"/>
      <c r="P9144" s="162"/>
      <c r="Q9144" s="162"/>
      <c r="R9144" s="163"/>
      <c r="S9144" s="161"/>
      <c r="V9144" s="163"/>
      <c r="W9144" s="164"/>
      <c r="X9144" s="164"/>
    </row>
    <row r="9145" spans="10:24" x14ac:dyDescent="0.25">
      <c r="J9145">
        <v>9142</v>
      </c>
      <c r="K9145" s="43">
        <v>0.12914009967995066</v>
      </c>
      <c r="L9145">
        <v>0.95917136338849607</v>
      </c>
      <c r="M9145">
        <v>0.60671624631836663</v>
      </c>
      <c r="N9145" s="44">
        <v>0.17452004370454388</v>
      </c>
      <c r="O9145" s="161"/>
      <c r="P9145" s="162"/>
      <c r="Q9145" s="162"/>
      <c r="R9145" s="163"/>
      <c r="S9145" s="161"/>
      <c r="V9145" s="163"/>
      <c r="W9145" s="164"/>
      <c r="X9145" s="164"/>
    </row>
    <row r="9146" spans="10:24" x14ac:dyDescent="0.25">
      <c r="J9146">
        <v>9143</v>
      </c>
      <c r="K9146" s="43">
        <v>0.92140830899700943</v>
      </c>
      <c r="L9146">
        <v>0.95107689413053231</v>
      </c>
      <c r="M9146">
        <v>0.34686659526215824</v>
      </c>
      <c r="N9146" s="44">
        <v>0.90636454576144643</v>
      </c>
      <c r="O9146" s="161"/>
      <c r="P9146" s="162"/>
      <c r="Q9146" s="162"/>
      <c r="R9146" s="163"/>
      <c r="S9146" s="161"/>
      <c r="V9146" s="163"/>
      <c r="W9146" s="164"/>
      <c r="X9146" s="164"/>
    </row>
    <row r="9147" spans="10:24" x14ac:dyDescent="0.25">
      <c r="J9147">
        <v>9144</v>
      </c>
      <c r="K9147" s="43">
        <v>0.51301044898865344</v>
      </c>
      <c r="L9147">
        <v>0.36373207503966776</v>
      </c>
      <c r="M9147">
        <v>0.11740530496752177</v>
      </c>
      <c r="N9147" s="44">
        <v>0.3263834969021554</v>
      </c>
      <c r="O9147" s="161"/>
      <c r="P9147" s="162"/>
      <c r="Q9147" s="162"/>
      <c r="R9147" s="163"/>
      <c r="S9147" s="161"/>
      <c r="V9147" s="163"/>
      <c r="W9147" s="164"/>
      <c r="X9147" s="164"/>
    </row>
    <row r="9148" spans="10:24" x14ac:dyDescent="0.25">
      <c r="J9148">
        <v>9145</v>
      </c>
      <c r="K9148" s="43">
        <v>0.54996509186160414</v>
      </c>
      <c r="L9148">
        <v>0.56732010745603578</v>
      </c>
      <c r="M9148">
        <v>4.239416764236148E-2</v>
      </c>
      <c r="N9148" s="44">
        <v>0.27313482733770489</v>
      </c>
      <c r="O9148" s="161"/>
      <c r="P9148" s="162"/>
      <c r="Q9148" s="162"/>
      <c r="R9148" s="163"/>
      <c r="S9148" s="161"/>
      <c r="V9148" s="163"/>
      <c r="W9148" s="164"/>
      <c r="X9148" s="164"/>
    </row>
    <row r="9149" spans="10:24" x14ac:dyDescent="0.25">
      <c r="J9149">
        <v>9146</v>
      </c>
      <c r="K9149" s="43">
        <v>0.45947704009850354</v>
      </c>
      <c r="L9149">
        <v>0.81491765677163785</v>
      </c>
      <c r="M9149">
        <v>0.27823971473892362</v>
      </c>
      <c r="N9149" s="44">
        <v>0.63124603055089712</v>
      </c>
      <c r="O9149" s="161"/>
      <c r="P9149" s="162"/>
      <c r="Q9149" s="162"/>
      <c r="R9149" s="163"/>
      <c r="S9149" s="161"/>
      <c r="V9149" s="163"/>
      <c r="W9149" s="164"/>
      <c r="X9149" s="164"/>
    </row>
    <row r="9150" spans="10:24" x14ac:dyDescent="0.25">
      <c r="J9150">
        <v>9147</v>
      </c>
      <c r="K9150" s="43">
        <v>0.19948890071451097</v>
      </c>
      <c r="L9150">
        <v>0.38396841457085273</v>
      </c>
      <c r="M9150">
        <v>0.57651637850236725</v>
      </c>
      <c r="N9150" s="44">
        <v>2.0600562097517816E-2</v>
      </c>
      <c r="O9150" s="161"/>
      <c r="P9150" s="162"/>
      <c r="Q9150" s="162"/>
      <c r="R9150" s="163"/>
      <c r="S9150" s="161"/>
      <c r="V9150" s="163"/>
      <c r="W9150" s="164"/>
      <c r="X9150" s="164"/>
    </row>
    <row r="9151" spans="10:24" x14ac:dyDescent="0.25">
      <c r="J9151">
        <v>9148</v>
      </c>
      <c r="K9151" s="43">
        <v>0.18608249257029652</v>
      </c>
      <c r="L9151">
        <v>0.65856481878361717</v>
      </c>
      <c r="M9151">
        <v>0.1882516989983628</v>
      </c>
      <c r="N9151" s="44">
        <v>0.47842557084773862</v>
      </c>
      <c r="O9151" s="161"/>
      <c r="P9151" s="162"/>
      <c r="Q9151" s="162"/>
      <c r="R9151" s="163"/>
      <c r="S9151" s="161"/>
      <c r="V9151" s="163"/>
      <c r="W9151" s="164"/>
      <c r="X9151" s="164"/>
    </row>
    <row r="9152" spans="10:24" x14ac:dyDescent="0.25">
      <c r="J9152">
        <v>9149</v>
      </c>
      <c r="K9152" s="43">
        <v>0.137915523846459</v>
      </c>
      <c r="L9152">
        <v>0.74415760615328574</v>
      </c>
      <c r="M9152">
        <v>0.66691405030454043</v>
      </c>
      <c r="N9152" s="44">
        <v>0.79720007073544696</v>
      </c>
      <c r="O9152" s="161"/>
      <c r="P9152" s="162"/>
      <c r="Q9152" s="162"/>
      <c r="R9152" s="163"/>
      <c r="S9152" s="161"/>
      <c r="V9152" s="163"/>
      <c r="W9152" s="164"/>
      <c r="X9152" s="164"/>
    </row>
    <row r="9153" spans="10:24" x14ac:dyDescent="0.25">
      <c r="J9153">
        <v>9150</v>
      </c>
      <c r="K9153" s="43">
        <v>0.95922139221648917</v>
      </c>
      <c r="L9153">
        <v>6.8872333837764588E-2</v>
      </c>
      <c r="M9153">
        <v>0.80464654893884002</v>
      </c>
      <c r="N9153" s="44">
        <v>0.61969903596212161</v>
      </c>
      <c r="O9153" s="161"/>
      <c r="P9153" s="162"/>
      <c r="Q9153" s="162"/>
      <c r="R9153" s="163"/>
      <c r="S9153" s="161"/>
      <c r="V9153" s="163"/>
      <c r="W9153" s="164"/>
      <c r="X9153" s="164"/>
    </row>
    <row r="9154" spans="10:24" x14ac:dyDescent="0.25">
      <c r="J9154">
        <v>9151</v>
      </c>
      <c r="K9154" s="43">
        <v>0.98657112830829563</v>
      </c>
      <c r="L9154">
        <v>6.0400337809311533E-2</v>
      </c>
      <c r="M9154">
        <v>0.42415294757311883</v>
      </c>
      <c r="N9154" s="44">
        <v>0.86316786577226556</v>
      </c>
      <c r="O9154" s="161"/>
      <c r="P9154" s="162"/>
      <c r="Q9154" s="162"/>
      <c r="R9154" s="163"/>
      <c r="S9154" s="161"/>
      <c r="V9154" s="163"/>
      <c r="W9154" s="164"/>
      <c r="X9154" s="164"/>
    </row>
    <row r="9155" spans="10:24" x14ac:dyDescent="0.25">
      <c r="J9155">
        <v>9152</v>
      </c>
      <c r="K9155" s="43">
        <v>0.27901694079219097</v>
      </c>
      <c r="L9155">
        <v>0.89376475455626625</v>
      </c>
      <c r="M9155">
        <v>4.0649263133125224E-2</v>
      </c>
      <c r="N9155" s="44">
        <v>0.52727255554275176</v>
      </c>
      <c r="O9155" s="161"/>
      <c r="P9155" s="162"/>
      <c r="Q9155" s="162"/>
      <c r="R9155" s="163"/>
      <c r="S9155" s="161"/>
      <c r="V9155" s="163"/>
      <c r="W9155" s="164"/>
      <c r="X9155" s="164"/>
    </row>
    <row r="9156" spans="10:24" x14ac:dyDescent="0.25">
      <c r="J9156">
        <v>9153</v>
      </c>
      <c r="K9156" s="43">
        <v>0.79618266370261404</v>
      </c>
      <c r="L9156">
        <v>0.27707372055316526</v>
      </c>
      <c r="M9156">
        <v>0.8922234868344</v>
      </c>
      <c r="N9156" s="44">
        <v>0.94208151192044187</v>
      </c>
      <c r="O9156" s="161"/>
      <c r="P9156" s="162"/>
      <c r="Q9156" s="162"/>
      <c r="R9156" s="163"/>
      <c r="S9156" s="161"/>
      <c r="V9156" s="163"/>
      <c r="W9156" s="164"/>
      <c r="X9156" s="164"/>
    </row>
    <row r="9157" spans="10:24" x14ac:dyDescent="0.25">
      <c r="J9157">
        <v>9154</v>
      </c>
      <c r="K9157" s="43">
        <v>0.69454544868101475</v>
      </c>
      <c r="L9157">
        <v>0.96490953401819868</v>
      </c>
      <c r="M9157">
        <v>0.86187760928849078</v>
      </c>
      <c r="N9157" s="44">
        <v>0.24591111419265321</v>
      </c>
      <c r="O9157" s="161"/>
      <c r="P9157" s="162"/>
      <c r="Q9157" s="162"/>
      <c r="R9157" s="163"/>
      <c r="S9157" s="161"/>
      <c r="V9157" s="163"/>
      <c r="W9157" s="164"/>
      <c r="X9157" s="164"/>
    </row>
    <row r="9158" spans="10:24" x14ac:dyDescent="0.25">
      <c r="J9158">
        <v>9155</v>
      </c>
      <c r="K9158" s="43">
        <v>0.58036815638448824</v>
      </c>
      <c r="L9158">
        <v>9.7397936833292009E-2</v>
      </c>
      <c r="M9158">
        <v>0.7190138963324394</v>
      </c>
      <c r="N9158" s="44">
        <v>0.52944997830096807</v>
      </c>
      <c r="O9158" s="161"/>
      <c r="P9158" s="162"/>
      <c r="Q9158" s="162"/>
      <c r="R9158" s="163"/>
      <c r="S9158" s="161"/>
      <c r="V9158" s="163"/>
      <c r="W9158" s="164"/>
      <c r="X9158" s="164"/>
    </row>
    <row r="9159" spans="10:24" x14ac:dyDescent="0.25">
      <c r="J9159">
        <v>9156</v>
      </c>
      <c r="K9159" s="43">
        <v>0.85891564705417867</v>
      </c>
      <c r="L9159">
        <v>0.71953364314109403</v>
      </c>
      <c r="M9159">
        <v>0.52149463289196629</v>
      </c>
      <c r="N9159" s="44">
        <v>0.67679675951539042</v>
      </c>
      <c r="O9159" s="161"/>
      <c r="P9159" s="162"/>
      <c r="Q9159" s="162"/>
      <c r="R9159" s="163"/>
      <c r="S9159" s="161"/>
      <c r="V9159" s="163"/>
      <c r="W9159" s="164"/>
      <c r="X9159" s="164"/>
    </row>
    <row r="9160" spans="10:24" x14ac:dyDescent="0.25">
      <c r="J9160">
        <v>9157</v>
      </c>
      <c r="K9160" s="43">
        <v>0.40646546132991657</v>
      </c>
      <c r="L9160">
        <v>0.40196354218989783</v>
      </c>
      <c r="M9160">
        <v>0.40251807571035358</v>
      </c>
      <c r="N9160" s="44">
        <v>0.72016842147432802</v>
      </c>
      <c r="O9160" s="161"/>
      <c r="P9160" s="162"/>
      <c r="Q9160" s="162"/>
      <c r="R9160" s="163"/>
      <c r="S9160" s="161"/>
      <c r="V9160" s="163"/>
      <c r="W9160" s="164"/>
      <c r="X9160" s="164"/>
    </row>
    <row r="9161" spans="10:24" x14ac:dyDescent="0.25">
      <c r="J9161">
        <v>9158</v>
      </c>
      <c r="K9161" s="43">
        <v>0.78641316911274806</v>
      </c>
      <c r="L9161">
        <v>0.94055885106085757</v>
      </c>
      <c r="M9161">
        <v>6.2697969788845564E-2</v>
      </c>
      <c r="N9161" s="44">
        <v>0.79443747892719518</v>
      </c>
      <c r="O9161" s="161"/>
      <c r="P9161" s="162"/>
      <c r="Q9161" s="162"/>
      <c r="R9161" s="163"/>
      <c r="S9161" s="161"/>
      <c r="V9161" s="163"/>
      <c r="W9161" s="164"/>
      <c r="X9161" s="164"/>
    </row>
    <row r="9162" spans="10:24" x14ac:dyDescent="0.25">
      <c r="J9162">
        <v>9159</v>
      </c>
      <c r="K9162" s="43">
        <v>0.12130801844889239</v>
      </c>
      <c r="L9162">
        <v>0.90054527249088689</v>
      </c>
      <c r="M9162">
        <v>0.44136659289775027</v>
      </c>
      <c r="N9162" s="44">
        <v>0.6696047663377761</v>
      </c>
      <c r="O9162" s="161"/>
      <c r="P9162" s="162"/>
      <c r="Q9162" s="162"/>
      <c r="R9162" s="163"/>
      <c r="S9162" s="161"/>
      <c r="V9162" s="163"/>
      <c r="W9162" s="164"/>
      <c r="X9162" s="164"/>
    </row>
    <row r="9163" spans="10:24" x14ac:dyDescent="0.25">
      <c r="J9163">
        <v>9160</v>
      </c>
      <c r="K9163" s="43">
        <v>0.43616882765228571</v>
      </c>
      <c r="L9163">
        <v>0.45912085276445636</v>
      </c>
      <c r="M9163">
        <v>0.54274311160305522</v>
      </c>
      <c r="N9163" s="44">
        <v>0.49615006016427154</v>
      </c>
      <c r="O9163" s="161"/>
      <c r="P9163" s="162"/>
      <c r="Q9163" s="162"/>
      <c r="R9163" s="163"/>
      <c r="S9163" s="161"/>
      <c r="V9163" s="163"/>
      <c r="W9163" s="164"/>
      <c r="X9163" s="164"/>
    </row>
    <row r="9164" spans="10:24" x14ac:dyDescent="0.25">
      <c r="J9164">
        <v>9161</v>
      </c>
      <c r="K9164" s="43">
        <v>0.72288603202606327</v>
      </c>
      <c r="L9164">
        <v>0.30092685863150292</v>
      </c>
      <c r="M9164">
        <v>0.30215251739262039</v>
      </c>
      <c r="N9164" s="44">
        <v>0.9458166328577009</v>
      </c>
      <c r="O9164" s="161"/>
      <c r="P9164" s="162"/>
      <c r="Q9164" s="162"/>
      <c r="R9164" s="163"/>
      <c r="S9164" s="161"/>
      <c r="V9164" s="163"/>
      <c r="W9164" s="164"/>
      <c r="X9164" s="164"/>
    </row>
    <row r="9165" spans="10:24" x14ac:dyDescent="0.25">
      <c r="J9165">
        <v>9162</v>
      </c>
      <c r="K9165" s="43">
        <v>0.11165042114480728</v>
      </c>
      <c r="L9165">
        <v>0.6892778689557284</v>
      </c>
      <c r="M9165">
        <v>0.52632247279711564</v>
      </c>
      <c r="N9165" s="44">
        <v>0.89027191540424433</v>
      </c>
      <c r="O9165" s="161"/>
      <c r="P9165" s="162"/>
      <c r="Q9165" s="162"/>
      <c r="R9165" s="163"/>
      <c r="S9165" s="161"/>
      <c r="V9165" s="163"/>
      <c r="W9165" s="164"/>
      <c r="X9165" s="164"/>
    </row>
    <row r="9166" spans="10:24" x14ac:dyDescent="0.25">
      <c r="J9166">
        <v>9163</v>
      </c>
      <c r="K9166" s="43">
        <v>0.16559782736060147</v>
      </c>
      <c r="L9166">
        <v>0.69515557782078152</v>
      </c>
      <c r="M9166">
        <v>0.76031594972108296</v>
      </c>
      <c r="N9166" s="44">
        <v>0.65377095846091371</v>
      </c>
      <c r="O9166" s="161"/>
      <c r="P9166" s="162"/>
      <c r="Q9166" s="162"/>
      <c r="R9166" s="163"/>
      <c r="S9166" s="161"/>
      <c r="V9166" s="163"/>
      <c r="W9166" s="164"/>
      <c r="X9166" s="164"/>
    </row>
    <row r="9167" spans="10:24" x14ac:dyDescent="0.25">
      <c r="J9167">
        <v>9164</v>
      </c>
      <c r="K9167" s="43">
        <v>0.53511133049584081</v>
      </c>
      <c r="L9167">
        <v>0.42768548380026683</v>
      </c>
      <c r="M9167">
        <v>0.17363657484653439</v>
      </c>
      <c r="N9167" s="44">
        <v>0.73622595389371503</v>
      </c>
      <c r="O9167" s="161"/>
      <c r="P9167" s="162"/>
      <c r="Q9167" s="162"/>
      <c r="R9167" s="163"/>
      <c r="S9167" s="161"/>
      <c r="V9167" s="163"/>
      <c r="W9167" s="164"/>
      <c r="X9167" s="164"/>
    </row>
    <row r="9168" spans="10:24" x14ac:dyDescent="0.25">
      <c r="J9168">
        <v>9165</v>
      </c>
      <c r="K9168" s="43">
        <v>0.12745780159964393</v>
      </c>
      <c r="L9168">
        <v>0.94521210814701029</v>
      </c>
      <c r="M9168">
        <v>0.77985857697011152</v>
      </c>
      <c r="N9168" s="44">
        <v>0.22982686978558986</v>
      </c>
      <c r="O9168" s="161"/>
      <c r="P9168" s="162"/>
      <c r="Q9168" s="162"/>
      <c r="R9168" s="163"/>
      <c r="S9168" s="161"/>
      <c r="V9168" s="163"/>
      <c r="W9168" s="164"/>
      <c r="X9168" s="164"/>
    </row>
    <row r="9169" spans="10:24" x14ac:dyDescent="0.25">
      <c r="J9169">
        <v>9166</v>
      </c>
      <c r="K9169" s="43">
        <v>4.4943897067333594E-2</v>
      </c>
      <c r="L9169">
        <v>0.12065633321691061</v>
      </c>
      <c r="M9169">
        <v>0.24640905338877162</v>
      </c>
      <c r="N9169" s="44">
        <v>0.59877873185204578</v>
      </c>
      <c r="O9169" s="161"/>
      <c r="P9169" s="162"/>
      <c r="Q9169" s="162"/>
      <c r="R9169" s="163"/>
      <c r="S9169" s="161"/>
      <c r="V9169" s="163"/>
      <c r="W9169" s="164"/>
      <c r="X9169" s="164"/>
    </row>
    <row r="9170" spans="10:24" x14ac:dyDescent="0.25">
      <c r="J9170">
        <v>9167</v>
      </c>
      <c r="K9170" s="43">
        <v>0.74733872849974348</v>
      </c>
      <c r="L9170">
        <v>0.56843287070931237</v>
      </c>
      <c r="M9170">
        <v>0.69114323755074947</v>
      </c>
      <c r="N9170" s="44">
        <v>0.75789828263561132</v>
      </c>
      <c r="O9170" s="161"/>
      <c r="P9170" s="162"/>
      <c r="Q9170" s="162"/>
      <c r="R9170" s="163"/>
      <c r="S9170" s="161"/>
      <c r="V9170" s="163"/>
      <c r="W9170" s="164"/>
      <c r="X9170" s="164"/>
    </row>
    <row r="9171" spans="10:24" x14ac:dyDescent="0.25">
      <c r="J9171">
        <v>9168</v>
      </c>
      <c r="K9171" s="43">
        <v>0.60848652776041268</v>
      </c>
      <c r="L9171">
        <v>0.45823206048487219</v>
      </c>
      <c r="M9171">
        <v>0.22766003668299317</v>
      </c>
      <c r="N9171" s="44">
        <v>7.8463715653874444E-2</v>
      </c>
      <c r="O9171" s="161"/>
      <c r="P9171" s="162"/>
      <c r="Q9171" s="162"/>
      <c r="R9171" s="163"/>
      <c r="S9171" s="161"/>
      <c r="V9171" s="163"/>
      <c r="W9171" s="164"/>
      <c r="X9171" s="164"/>
    </row>
    <row r="9172" spans="10:24" x14ac:dyDescent="0.25">
      <c r="J9172">
        <v>9169</v>
      </c>
      <c r="K9172" s="43">
        <v>0.4040888291483693</v>
      </c>
      <c r="L9172">
        <v>0.15580000064164545</v>
      </c>
      <c r="M9172">
        <v>0.81125913328416699</v>
      </c>
      <c r="N9172" s="44">
        <v>0.19576720098483946</v>
      </c>
      <c r="O9172" s="161"/>
      <c r="P9172" s="162"/>
      <c r="Q9172" s="162"/>
      <c r="R9172" s="163"/>
      <c r="S9172" s="161"/>
      <c r="V9172" s="163"/>
      <c r="W9172" s="164"/>
      <c r="X9172" s="164"/>
    </row>
    <row r="9173" spans="10:24" x14ac:dyDescent="0.25">
      <c r="J9173">
        <v>9170</v>
      </c>
      <c r="K9173" s="43">
        <v>0.72319305872819306</v>
      </c>
      <c r="L9173">
        <v>0.75431305100276036</v>
      </c>
      <c r="M9173">
        <v>0.99276983679326725</v>
      </c>
      <c r="N9173" s="44">
        <v>0.30047113463169683</v>
      </c>
      <c r="O9173" s="161"/>
      <c r="P9173" s="162"/>
      <c r="Q9173" s="162"/>
      <c r="R9173" s="163"/>
      <c r="S9173" s="161"/>
      <c r="V9173" s="163"/>
      <c r="W9173" s="164"/>
      <c r="X9173" s="164"/>
    </row>
    <row r="9174" spans="10:24" x14ac:dyDescent="0.25">
      <c r="J9174">
        <v>9171</v>
      </c>
      <c r="K9174" s="43">
        <v>0.84683736969278189</v>
      </c>
      <c r="L9174">
        <v>0.95931905197255074</v>
      </c>
      <c r="M9174">
        <v>0.94587238591725731</v>
      </c>
      <c r="N9174" s="44">
        <v>0.31956011427115094</v>
      </c>
      <c r="O9174" s="161"/>
      <c r="P9174" s="162"/>
      <c r="Q9174" s="162"/>
      <c r="R9174" s="163"/>
      <c r="S9174" s="161"/>
      <c r="V9174" s="163"/>
      <c r="W9174" s="164"/>
      <c r="X9174" s="164"/>
    </row>
    <row r="9175" spans="10:24" x14ac:dyDescent="0.25">
      <c r="J9175">
        <v>9172</v>
      </c>
      <c r="K9175" s="43">
        <v>0.68465657586613049</v>
      </c>
      <c r="L9175">
        <v>0.23645102181025723</v>
      </c>
      <c r="M9175">
        <v>0.73265661165727336</v>
      </c>
      <c r="N9175" s="44">
        <v>0.71111441372090467</v>
      </c>
      <c r="O9175" s="161"/>
      <c r="P9175" s="162"/>
      <c r="Q9175" s="162"/>
      <c r="R9175" s="163"/>
      <c r="S9175" s="161"/>
      <c r="V9175" s="163"/>
      <c r="W9175" s="164"/>
      <c r="X9175" s="164"/>
    </row>
    <row r="9176" spans="10:24" x14ac:dyDescent="0.25">
      <c r="J9176">
        <v>9173</v>
      </c>
      <c r="K9176" s="43">
        <v>0.54141919390821613</v>
      </c>
      <c r="L9176">
        <v>0.8382900718571048</v>
      </c>
      <c r="M9176">
        <v>0.72786646667198696</v>
      </c>
      <c r="N9176" s="44">
        <v>0.90275052644415099</v>
      </c>
      <c r="O9176" s="161"/>
      <c r="P9176" s="162"/>
      <c r="Q9176" s="162"/>
      <c r="R9176" s="163"/>
      <c r="S9176" s="161"/>
      <c r="V9176" s="163"/>
      <c r="W9176" s="164"/>
      <c r="X9176" s="164"/>
    </row>
    <row r="9177" spans="10:24" x14ac:dyDescent="0.25">
      <c r="J9177">
        <v>9174</v>
      </c>
      <c r="K9177" s="43">
        <v>0.22371795343723477</v>
      </c>
      <c r="L9177">
        <v>0.33024013936642249</v>
      </c>
      <c r="M9177">
        <v>0.29664012054398858</v>
      </c>
      <c r="N9177" s="44">
        <v>0.85341957959747106</v>
      </c>
      <c r="O9177" s="161"/>
      <c r="P9177" s="162"/>
      <c r="Q9177" s="162"/>
      <c r="R9177" s="163"/>
      <c r="S9177" s="161"/>
      <c r="V9177" s="163"/>
      <c r="W9177" s="164"/>
      <c r="X9177" s="164"/>
    </row>
    <row r="9178" spans="10:24" x14ac:dyDescent="0.25">
      <c r="J9178">
        <v>9175</v>
      </c>
      <c r="K9178" s="43">
        <v>0.82681350407094945</v>
      </c>
      <c r="L9178">
        <v>0.1529415023110976</v>
      </c>
      <c r="M9178">
        <v>0.17081285642494581</v>
      </c>
      <c r="N9178" s="44">
        <v>6.3778733389947662E-2</v>
      </c>
      <c r="O9178" s="161"/>
      <c r="P9178" s="162"/>
      <c r="Q9178" s="162"/>
      <c r="R9178" s="163"/>
      <c r="S9178" s="161"/>
      <c r="V9178" s="163"/>
      <c r="W9178" s="164"/>
      <c r="X9178" s="164"/>
    </row>
    <row r="9179" spans="10:24" x14ac:dyDescent="0.25">
      <c r="J9179">
        <v>9176</v>
      </c>
      <c r="K9179" s="43">
        <v>0.12193422114200125</v>
      </c>
      <c r="L9179">
        <v>0.87511134105081745</v>
      </c>
      <c r="M9179">
        <v>0.16859876647651206</v>
      </c>
      <c r="N9179" s="44">
        <v>0.78833946161303503</v>
      </c>
      <c r="O9179" s="161"/>
      <c r="P9179" s="162"/>
      <c r="Q9179" s="162"/>
      <c r="R9179" s="163"/>
      <c r="S9179" s="161"/>
      <c r="V9179" s="163"/>
      <c r="W9179" s="164"/>
      <c r="X9179" s="164"/>
    </row>
    <row r="9180" spans="10:24" x14ac:dyDescent="0.25">
      <c r="J9180">
        <v>9177</v>
      </c>
      <c r="K9180" s="43">
        <v>0.1608191609335996</v>
      </c>
      <c r="L9180">
        <v>0.26188592835949209</v>
      </c>
      <c r="M9180">
        <v>0.49810380060083836</v>
      </c>
      <c r="N9180" s="44">
        <v>0.43931749646557283</v>
      </c>
      <c r="O9180" s="161"/>
      <c r="P9180" s="162"/>
      <c r="Q9180" s="162"/>
      <c r="R9180" s="163"/>
      <c r="S9180" s="161"/>
      <c r="V9180" s="163"/>
      <c r="W9180" s="164"/>
      <c r="X9180" s="164"/>
    </row>
    <row r="9181" spans="10:24" x14ac:dyDescent="0.25">
      <c r="J9181">
        <v>9178</v>
      </c>
      <c r="K9181" s="43">
        <v>0.9546355940168807</v>
      </c>
      <c r="L9181">
        <v>1.4636332100656624E-2</v>
      </c>
      <c r="M9181">
        <v>0.47492629210218018</v>
      </c>
      <c r="N9181" s="44">
        <v>0.57900392890260344</v>
      </c>
      <c r="O9181" s="161"/>
      <c r="P9181" s="162"/>
      <c r="Q9181" s="162"/>
      <c r="R9181" s="163"/>
      <c r="S9181" s="161"/>
      <c r="V9181" s="163"/>
      <c r="W9181" s="164"/>
      <c r="X9181" s="164"/>
    </row>
    <row r="9182" spans="10:24" x14ac:dyDescent="0.25">
      <c r="J9182">
        <v>9179</v>
      </c>
      <c r="K9182" s="43">
        <v>0.45300125643303824</v>
      </c>
      <c r="L9182">
        <v>0.60667550179098217</v>
      </c>
      <c r="M9182">
        <v>0.78478702859349259</v>
      </c>
      <c r="N9182" s="44">
        <v>9.2132278660315148E-3</v>
      </c>
      <c r="O9182" s="161"/>
      <c r="P9182" s="162"/>
      <c r="Q9182" s="162"/>
      <c r="R9182" s="163"/>
      <c r="S9182" s="161"/>
      <c r="V9182" s="163"/>
      <c r="W9182" s="164"/>
      <c r="X9182" s="164"/>
    </row>
    <row r="9183" spans="10:24" x14ac:dyDescent="0.25">
      <c r="J9183">
        <v>9180</v>
      </c>
      <c r="K9183" s="43">
        <v>0.42154536576909274</v>
      </c>
      <c r="L9183">
        <v>0.75225285151856258</v>
      </c>
      <c r="M9183">
        <v>0.24008437523928017</v>
      </c>
      <c r="N9183" s="44">
        <v>0.38583801390476624</v>
      </c>
      <c r="O9183" s="161"/>
      <c r="P9183" s="162"/>
      <c r="Q9183" s="162"/>
      <c r="R9183" s="163"/>
      <c r="S9183" s="161"/>
      <c r="V9183" s="163"/>
      <c r="W9183" s="164"/>
      <c r="X9183" s="164"/>
    </row>
    <row r="9184" spans="10:24" x14ac:dyDescent="0.25">
      <c r="J9184">
        <v>9181</v>
      </c>
      <c r="K9184" s="43">
        <v>0.2250509358648658</v>
      </c>
      <c r="L9184">
        <v>0.65225915968896553</v>
      </c>
      <c r="M9184">
        <v>0.92830670406232862</v>
      </c>
      <c r="N9184" s="44">
        <v>0.29958351407430328</v>
      </c>
      <c r="O9184" s="161"/>
      <c r="P9184" s="162"/>
      <c r="Q9184" s="162"/>
      <c r="R9184" s="163"/>
      <c r="S9184" s="161"/>
      <c r="V9184" s="163"/>
      <c r="W9184" s="164"/>
      <c r="X9184" s="164"/>
    </row>
    <row r="9185" spans="10:24" x14ac:dyDescent="0.25">
      <c r="J9185">
        <v>9182</v>
      </c>
      <c r="K9185" s="43">
        <v>3.0818184772884116E-2</v>
      </c>
      <c r="L9185">
        <v>0.59464703614295522</v>
      </c>
      <c r="M9185">
        <v>3.3053572010773968E-2</v>
      </c>
      <c r="N9185" s="44">
        <v>0.76704645003367733</v>
      </c>
      <c r="O9185" s="161"/>
      <c r="P9185" s="162"/>
      <c r="Q9185" s="162"/>
      <c r="R9185" s="163"/>
      <c r="S9185" s="161"/>
      <c r="V9185" s="163"/>
      <c r="W9185" s="164"/>
      <c r="X9185" s="164"/>
    </row>
    <row r="9186" spans="10:24" x14ac:dyDescent="0.25">
      <c r="J9186">
        <v>9183</v>
      </c>
      <c r="K9186" s="43">
        <v>0.71901065770659545</v>
      </c>
      <c r="L9186">
        <v>0.79311982518957036</v>
      </c>
      <c r="M9186">
        <v>0.47619106182284254</v>
      </c>
      <c r="N9186" s="44">
        <v>4.6135602602442649E-2</v>
      </c>
      <c r="O9186" s="161"/>
      <c r="P9186" s="162"/>
      <c r="Q9186" s="162"/>
      <c r="R9186" s="163"/>
      <c r="S9186" s="161"/>
      <c r="V9186" s="163"/>
      <c r="W9186" s="164"/>
      <c r="X9186" s="164"/>
    </row>
    <row r="9187" spans="10:24" x14ac:dyDescent="0.25">
      <c r="J9187">
        <v>9184</v>
      </c>
      <c r="K9187" s="43">
        <v>0.98592649408761646</v>
      </c>
      <c r="L9187">
        <v>0.47970958214064263</v>
      </c>
      <c r="M9187">
        <v>0.80374206105766233</v>
      </c>
      <c r="N9187" s="44">
        <v>0.69147240142242172</v>
      </c>
      <c r="O9187" s="161"/>
      <c r="P9187" s="162"/>
      <c r="Q9187" s="162"/>
      <c r="R9187" s="163"/>
      <c r="S9187" s="161"/>
      <c r="V9187" s="163"/>
      <c r="W9187" s="164"/>
      <c r="X9187" s="164"/>
    </row>
    <row r="9188" spans="10:24" x14ac:dyDescent="0.25">
      <c r="J9188">
        <v>9185</v>
      </c>
      <c r="K9188" s="43">
        <v>0.95418558060745806</v>
      </c>
      <c r="L9188">
        <v>0.66748445283612079</v>
      </c>
      <c r="M9188">
        <v>0.42869971467430501</v>
      </c>
      <c r="N9188" s="44">
        <v>0.56825518237607986</v>
      </c>
      <c r="O9188" s="161"/>
      <c r="P9188" s="162"/>
      <c r="Q9188" s="162"/>
      <c r="R9188" s="163"/>
      <c r="S9188" s="161"/>
      <c r="V9188" s="163"/>
      <c r="W9188" s="164"/>
      <c r="X9188" s="164"/>
    </row>
    <row r="9189" spans="10:24" x14ac:dyDescent="0.25">
      <c r="J9189">
        <v>9186</v>
      </c>
      <c r="K9189" s="43">
        <v>0.76563945242468578</v>
      </c>
      <c r="L9189">
        <v>0.13304534511451838</v>
      </c>
      <c r="M9189">
        <v>0.356407768672373</v>
      </c>
      <c r="N9189" s="44">
        <v>0.63518194807467721</v>
      </c>
      <c r="O9189" s="161"/>
      <c r="P9189" s="162"/>
      <c r="Q9189" s="162"/>
      <c r="R9189" s="163"/>
      <c r="S9189" s="161"/>
      <c r="V9189" s="163"/>
      <c r="W9189" s="164"/>
      <c r="X9189" s="164"/>
    </row>
    <row r="9190" spans="10:24" x14ac:dyDescent="0.25">
      <c r="J9190">
        <v>9187</v>
      </c>
      <c r="K9190" s="43">
        <v>0.43496715616638271</v>
      </c>
      <c r="L9190">
        <v>0.26914523867677909</v>
      </c>
      <c r="M9190">
        <v>0.14883141389559906</v>
      </c>
      <c r="N9190" s="44">
        <v>0.19797941298552713</v>
      </c>
      <c r="O9190" s="161"/>
      <c r="P9190" s="162"/>
      <c r="Q9190" s="162"/>
      <c r="R9190" s="163"/>
      <c r="S9190" s="161"/>
      <c r="V9190" s="163"/>
      <c r="W9190" s="164"/>
      <c r="X9190" s="164"/>
    </row>
    <row r="9191" spans="10:24" x14ac:dyDescent="0.25">
      <c r="J9191">
        <v>9188</v>
      </c>
      <c r="K9191" s="43">
        <v>0.49122265493600781</v>
      </c>
      <c r="L9191">
        <v>0.97516736855870612</v>
      </c>
      <c r="M9191">
        <v>0.38249881397858643</v>
      </c>
      <c r="N9191" s="44">
        <v>0.90585151824377941</v>
      </c>
      <c r="O9191" s="161"/>
      <c r="P9191" s="162"/>
      <c r="Q9191" s="162"/>
      <c r="R9191" s="163"/>
      <c r="S9191" s="161"/>
      <c r="V9191" s="163"/>
      <c r="W9191" s="164"/>
      <c r="X9191" s="164"/>
    </row>
    <row r="9192" spans="10:24" x14ac:dyDescent="0.25">
      <c r="J9192">
        <v>9189</v>
      </c>
      <c r="K9192" s="43">
        <v>3.1106659297201689E-2</v>
      </c>
      <c r="L9192">
        <v>0.16435863394457595</v>
      </c>
      <c r="M9192">
        <v>0.57318349599420848</v>
      </c>
      <c r="N9192" s="44">
        <v>0.74522642229286873</v>
      </c>
      <c r="O9192" s="161"/>
      <c r="P9192" s="162"/>
      <c r="Q9192" s="162"/>
      <c r="R9192" s="163"/>
      <c r="S9192" s="161"/>
      <c r="V9192" s="163"/>
      <c r="W9192" s="164"/>
      <c r="X9192" s="164"/>
    </row>
    <row r="9193" spans="10:24" x14ac:dyDescent="0.25">
      <c r="J9193">
        <v>9190</v>
      </c>
      <c r="K9193" s="43">
        <v>0.87468317757474778</v>
      </c>
      <c r="L9193">
        <v>0.55356215927123531</v>
      </c>
      <c r="M9193">
        <v>0.51903397984157784</v>
      </c>
      <c r="N9193" s="44">
        <v>1.1911127405339839E-2</v>
      </c>
      <c r="O9193" s="161"/>
      <c r="P9193" s="162"/>
      <c r="Q9193" s="162"/>
      <c r="R9193" s="163"/>
      <c r="S9193" s="161"/>
      <c r="V9193" s="163"/>
      <c r="W9193" s="164"/>
      <c r="X9193" s="164"/>
    </row>
    <row r="9194" spans="10:24" x14ac:dyDescent="0.25">
      <c r="J9194">
        <v>9191</v>
      </c>
      <c r="K9194" s="43">
        <v>0.78701088347278458</v>
      </c>
      <c r="L9194">
        <v>0.62798685293651424</v>
      </c>
      <c r="M9194">
        <v>0.31455078975236805</v>
      </c>
      <c r="N9194" s="44">
        <v>0.85724435134915677</v>
      </c>
      <c r="O9194" s="161"/>
      <c r="P9194" s="162"/>
      <c r="Q9194" s="162"/>
      <c r="R9194" s="163"/>
      <c r="S9194" s="161"/>
      <c r="V9194" s="163"/>
      <c r="W9194" s="164"/>
      <c r="X9194" s="164"/>
    </row>
    <row r="9195" spans="10:24" x14ac:dyDescent="0.25">
      <c r="J9195">
        <v>9192</v>
      </c>
      <c r="K9195" s="43">
        <v>0.90050129839904425</v>
      </c>
      <c r="L9195">
        <v>0.58972072295689459</v>
      </c>
      <c r="M9195">
        <v>3.9521214665119264E-2</v>
      </c>
      <c r="N9195" s="44">
        <v>0.31642607385296728</v>
      </c>
      <c r="O9195" s="161"/>
      <c r="P9195" s="162"/>
      <c r="Q9195" s="162"/>
      <c r="R9195" s="163"/>
      <c r="S9195" s="161"/>
      <c r="V9195" s="163"/>
      <c r="W9195" s="164"/>
      <c r="X9195" s="164"/>
    </row>
    <row r="9196" spans="10:24" x14ac:dyDescent="0.25">
      <c r="J9196">
        <v>9193</v>
      </c>
      <c r="K9196" s="43">
        <v>9.9540896245123411E-2</v>
      </c>
      <c r="L9196">
        <v>0.78819693363506571</v>
      </c>
      <c r="M9196">
        <v>0.3223722582769869</v>
      </c>
      <c r="N9196" s="44">
        <v>0.5447717741905872</v>
      </c>
      <c r="O9196" s="161"/>
      <c r="P9196" s="162"/>
      <c r="Q9196" s="162"/>
      <c r="R9196" s="163"/>
      <c r="S9196" s="161"/>
      <c r="V9196" s="163"/>
      <c r="W9196" s="164"/>
      <c r="X9196" s="164"/>
    </row>
    <row r="9197" spans="10:24" x14ac:dyDescent="0.25">
      <c r="J9197">
        <v>9194</v>
      </c>
      <c r="K9197" s="43">
        <v>0.46870971022944774</v>
      </c>
      <c r="L9197">
        <v>0.99573767348068065</v>
      </c>
      <c r="M9197">
        <v>0.25518102171408652</v>
      </c>
      <c r="N9197" s="44">
        <v>0.4528538830590183</v>
      </c>
      <c r="O9197" s="161"/>
      <c r="P9197" s="162"/>
      <c r="Q9197" s="162"/>
      <c r="R9197" s="163"/>
      <c r="S9197" s="161"/>
      <c r="V9197" s="163"/>
      <c r="W9197" s="164"/>
      <c r="X9197" s="164"/>
    </row>
    <row r="9198" spans="10:24" x14ac:dyDescent="0.25">
      <c r="J9198">
        <v>9195</v>
      </c>
      <c r="K9198" s="43">
        <v>0.14197973679256137</v>
      </c>
      <c r="L9198">
        <v>0.88501767431525336</v>
      </c>
      <c r="M9198">
        <v>0.63454002452491653</v>
      </c>
      <c r="N9198" s="44">
        <v>0.32012780601521384</v>
      </c>
      <c r="O9198" s="161"/>
      <c r="P9198" s="162"/>
      <c r="Q9198" s="162"/>
      <c r="R9198" s="163"/>
      <c r="S9198" s="161"/>
      <c r="V9198" s="163"/>
      <c r="W9198" s="164"/>
      <c r="X9198" s="164"/>
    </row>
    <row r="9199" spans="10:24" x14ac:dyDescent="0.25">
      <c r="J9199">
        <v>9196</v>
      </c>
      <c r="K9199" s="43">
        <v>0.80173175348660741</v>
      </c>
      <c r="L9199">
        <v>0.69291468821507585</v>
      </c>
      <c r="M9199">
        <v>0.36090962956776573</v>
      </c>
      <c r="N9199" s="44">
        <v>0.99485834714738075</v>
      </c>
      <c r="O9199" s="161"/>
      <c r="P9199" s="162"/>
      <c r="Q9199" s="162"/>
      <c r="R9199" s="163"/>
      <c r="S9199" s="161"/>
      <c r="V9199" s="163"/>
      <c r="W9199" s="164"/>
      <c r="X9199" s="164"/>
    </row>
    <row r="9200" spans="10:24" x14ac:dyDescent="0.25">
      <c r="J9200">
        <v>9197</v>
      </c>
      <c r="K9200" s="43">
        <v>6.3778176617636739E-2</v>
      </c>
      <c r="L9200">
        <v>0.84207494384102333</v>
      </c>
      <c r="M9200">
        <v>8.825227967984306E-2</v>
      </c>
      <c r="N9200" s="44">
        <v>0.5911460645876504</v>
      </c>
      <c r="O9200" s="161"/>
      <c r="P9200" s="162"/>
      <c r="Q9200" s="162"/>
      <c r="R9200" s="163"/>
      <c r="S9200" s="161"/>
      <c r="V9200" s="163"/>
      <c r="W9200" s="164"/>
      <c r="X9200" s="164"/>
    </row>
    <row r="9201" spans="10:24" x14ac:dyDescent="0.25">
      <c r="J9201">
        <v>9198</v>
      </c>
      <c r="K9201" s="43">
        <v>1.9260581978363445E-2</v>
      </c>
      <c r="L9201">
        <v>0.2604810100617615</v>
      </c>
      <c r="M9201">
        <v>0.91219077067542209</v>
      </c>
      <c r="N9201" s="44">
        <v>0.45397625388973339</v>
      </c>
      <c r="O9201" s="161"/>
      <c r="P9201" s="162"/>
      <c r="Q9201" s="162"/>
      <c r="R9201" s="163"/>
      <c r="S9201" s="161"/>
      <c r="V9201" s="163"/>
      <c r="W9201" s="164"/>
      <c r="X9201" s="164"/>
    </row>
    <row r="9202" spans="10:24" x14ac:dyDescent="0.25">
      <c r="J9202">
        <v>9199</v>
      </c>
      <c r="K9202" s="43">
        <v>0.19582819712120469</v>
      </c>
      <c r="L9202">
        <v>0.63183637402012882</v>
      </c>
      <c r="M9202">
        <v>0.95131384271212738</v>
      </c>
      <c r="N9202" s="44">
        <v>0.14185319611022329</v>
      </c>
      <c r="O9202" s="161"/>
      <c r="P9202" s="162"/>
      <c r="Q9202" s="162"/>
      <c r="R9202" s="163"/>
      <c r="S9202" s="161"/>
      <c r="V9202" s="163"/>
      <c r="W9202" s="164"/>
      <c r="X9202" s="164"/>
    </row>
    <row r="9203" spans="10:24" x14ac:dyDescent="0.25">
      <c r="J9203">
        <v>9200</v>
      </c>
      <c r="K9203" s="43">
        <v>0.49764145585382003</v>
      </c>
      <c r="L9203">
        <v>0.46061477770342441</v>
      </c>
      <c r="M9203">
        <v>0.93914264690637606</v>
      </c>
      <c r="N9203" s="44">
        <v>0.2107190212884319</v>
      </c>
      <c r="O9203" s="161"/>
      <c r="P9203" s="162"/>
      <c r="Q9203" s="162"/>
      <c r="R9203" s="163"/>
      <c r="S9203" s="161"/>
      <c r="V9203" s="163"/>
      <c r="W9203" s="164"/>
      <c r="X9203" s="164"/>
    </row>
    <row r="9204" spans="10:24" x14ac:dyDescent="0.25">
      <c r="J9204">
        <v>9201</v>
      </c>
      <c r="K9204" s="43">
        <v>0.55866924067146617</v>
      </c>
      <c r="L9204">
        <v>0.15373795432232029</v>
      </c>
      <c r="M9204">
        <v>0.57911630437077488</v>
      </c>
      <c r="N9204" s="44">
        <v>0.82396300210158391</v>
      </c>
      <c r="O9204" s="161"/>
      <c r="P9204" s="162"/>
      <c r="Q9204" s="162"/>
      <c r="R9204" s="163"/>
      <c r="S9204" s="161"/>
      <c r="V9204" s="163"/>
      <c r="W9204" s="164"/>
      <c r="X9204" s="164"/>
    </row>
    <row r="9205" spans="10:24" x14ac:dyDescent="0.25">
      <c r="J9205">
        <v>9202</v>
      </c>
      <c r="K9205" s="43">
        <v>0.62888765284257697</v>
      </c>
      <c r="L9205">
        <v>0.93785299883239837</v>
      </c>
      <c r="M9205">
        <v>0.3116164322758288</v>
      </c>
      <c r="N9205" s="44">
        <v>0.16513088331040826</v>
      </c>
      <c r="O9205" s="161"/>
      <c r="P9205" s="162"/>
      <c r="Q9205" s="162"/>
      <c r="R9205" s="163"/>
      <c r="S9205" s="161"/>
      <c r="V9205" s="163"/>
      <c r="W9205" s="164"/>
      <c r="X9205" s="164"/>
    </row>
    <row r="9206" spans="10:24" x14ac:dyDescent="0.25">
      <c r="J9206">
        <v>9203</v>
      </c>
      <c r="K9206" s="43">
        <v>0.63389610501789773</v>
      </c>
      <c r="L9206">
        <v>0.77237048793945529</v>
      </c>
      <c r="M9206">
        <v>0.83080562109344702</v>
      </c>
      <c r="N9206" s="44">
        <v>0.25666688719719055</v>
      </c>
      <c r="O9206" s="161"/>
      <c r="P9206" s="162"/>
      <c r="Q9206" s="162"/>
      <c r="R9206" s="163"/>
      <c r="S9206" s="161"/>
      <c r="V9206" s="163"/>
      <c r="W9206" s="164"/>
      <c r="X9206" s="164"/>
    </row>
    <row r="9207" spans="10:24" x14ac:dyDescent="0.25">
      <c r="J9207">
        <v>9204</v>
      </c>
      <c r="K9207" s="43">
        <v>0.21681986311076373</v>
      </c>
      <c r="L9207">
        <v>0.59161675119587998</v>
      </c>
      <c r="M9207">
        <v>0.25040708371095788</v>
      </c>
      <c r="N9207" s="44">
        <v>0.39189720221353253</v>
      </c>
      <c r="O9207" s="161"/>
      <c r="P9207" s="162"/>
      <c r="Q9207" s="162"/>
      <c r="R9207" s="163"/>
      <c r="S9207" s="161"/>
      <c r="V9207" s="163"/>
      <c r="W9207" s="164"/>
      <c r="X9207" s="164"/>
    </row>
    <row r="9208" spans="10:24" x14ac:dyDescent="0.25">
      <c r="J9208">
        <v>9205</v>
      </c>
      <c r="K9208" s="43">
        <v>0.4481261212068185</v>
      </c>
      <c r="L9208">
        <v>0.39785076584880719</v>
      </c>
      <c r="M9208">
        <v>0.65106565569752017</v>
      </c>
      <c r="N9208" s="44">
        <v>0.59060453948586877</v>
      </c>
      <c r="O9208" s="161"/>
      <c r="P9208" s="162"/>
      <c r="Q9208" s="162"/>
      <c r="R9208" s="163"/>
      <c r="S9208" s="161"/>
      <c r="V9208" s="163"/>
      <c r="W9208" s="164"/>
      <c r="X9208" s="164"/>
    </row>
    <row r="9209" spans="10:24" x14ac:dyDescent="0.25">
      <c r="J9209">
        <v>9206</v>
      </c>
      <c r="K9209" s="43">
        <v>5.4666195719557331E-2</v>
      </c>
      <c r="L9209">
        <v>7.8249460241652358E-2</v>
      </c>
      <c r="M9209">
        <v>0.24794230433911124</v>
      </c>
      <c r="N9209" s="44">
        <v>0.50144740458189463</v>
      </c>
      <c r="O9209" s="161"/>
      <c r="P9209" s="162"/>
      <c r="Q9209" s="162"/>
      <c r="R9209" s="163"/>
      <c r="S9209" s="161"/>
      <c r="V9209" s="163"/>
      <c r="W9209" s="164"/>
      <c r="X9209" s="164"/>
    </row>
    <row r="9210" spans="10:24" x14ac:dyDescent="0.25">
      <c r="J9210">
        <v>9207</v>
      </c>
      <c r="K9210" s="43">
        <v>0.70576288084091343</v>
      </c>
      <c r="L9210">
        <v>0.57908434482391058</v>
      </c>
      <c r="M9210">
        <v>0.38394356109634109</v>
      </c>
      <c r="N9210" s="44">
        <v>0.76175713147438284</v>
      </c>
      <c r="O9210" s="161"/>
      <c r="P9210" s="162"/>
      <c r="Q9210" s="162"/>
      <c r="R9210" s="163"/>
      <c r="S9210" s="161"/>
      <c r="V9210" s="163"/>
      <c r="W9210" s="164"/>
      <c r="X9210" s="164"/>
    </row>
    <row r="9211" spans="10:24" x14ac:dyDescent="0.25">
      <c r="J9211">
        <v>9208</v>
      </c>
      <c r="K9211" s="43">
        <v>0.19751783378253884</v>
      </c>
      <c r="L9211">
        <v>0.75436804393919821</v>
      </c>
      <c r="M9211">
        <v>0.96345670437637121</v>
      </c>
      <c r="N9211" s="44">
        <v>0.51441745778291148</v>
      </c>
      <c r="O9211" s="161"/>
      <c r="P9211" s="162"/>
      <c r="Q9211" s="162"/>
      <c r="R9211" s="163"/>
      <c r="S9211" s="161"/>
      <c r="V9211" s="163"/>
      <c r="W9211" s="164"/>
      <c r="X9211" s="164"/>
    </row>
    <row r="9212" spans="10:24" x14ac:dyDescent="0.25">
      <c r="J9212">
        <v>9209</v>
      </c>
      <c r="K9212" s="43">
        <v>0.66383285576969842</v>
      </c>
      <c r="L9212">
        <v>0.51948080618346382</v>
      </c>
      <c r="M9212">
        <v>0.95485898446930861</v>
      </c>
      <c r="N9212" s="44">
        <v>0.28043129075930606</v>
      </c>
      <c r="O9212" s="161"/>
      <c r="P9212" s="162"/>
      <c r="Q9212" s="162"/>
      <c r="R9212" s="163"/>
      <c r="S9212" s="161"/>
      <c r="V9212" s="163"/>
      <c r="W9212" s="164"/>
      <c r="X9212" s="164"/>
    </row>
    <row r="9213" spans="10:24" x14ac:dyDescent="0.25">
      <c r="J9213">
        <v>9210</v>
      </c>
      <c r="K9213" s="43">
        <v>0.53699852192807662</v>
      </c>
      <c r="L9213">
        <v>0.77459477792207687</v>
      </c>
      <c r="M9213">
        <v>0.76471656764683127</v>
      </c>
      <c r="N9213" s="44">
        <v>0.74492234124449352</v>
      </c>
      <c r="O9213" s="161"/>
      <c r="P9213" s="162"/>
      <c r="Q9213" s="162"/>
      <c r="R9213" s="163"/>
      <c r="S9213" s="161"/>
      <c r="V9213" s="163"/>
      <c r="W9213" s="164"/>
      <c r="X9213" s="164"/>
    </row>
    <row r="9214" spans="10:24" x14ac:dyDescent="0.25">
      <c r="J9214">
        <v>9211</v>
      </c>
      <c r="K9214" s="43">
        <v>0.12552566085310812</v>
      </c>
      <c r="L9214">
        <v>0.44939329559376773</v>
      </c>
      <c r="M9214">
        <v>0.2697200161300134</v>
      </c>
      <c r="N9214" s="44">
        <v>0.60499632074156751</v>
      </c>
      <c r="O9214" s="161"/>
      <c r="P9214" s="162"/>
      <c r="Q9214" s="162"/>
      <c r="R9214" s="163"/>
      <c r="S9214" s="161"/>
      <c r="V9214" s="163"/>
      <c r="W9214" s="164"/>
      <c r="X9214" s="164"/>
    </row>
    <row r="9215" spans="10:24" x14ac:dyDescent="0.25">
      <c r="J9215">
        <v>9212</v>
      </c>
      <c r="K9215" s="43">
        <v>0.49646613959807073</v>
      </c>
      <c r="L9215">
        <v>0.41138304474707366</v>
      </c>
      <c r="M9215">
        <v>0.67250126533715193</v>
      </c>
      <c r="N9215" s="44">
        <v>0.82098800697049656</v>
      </c>
      <c r="O9215" s="161"/>
      <c r="P9215" s="162"/>
      <c r="Q9215" s="162"/>
      <c r="R9215" s="163"/>
      <c r="S9215" s="161"/>
      <c r="V9215" s="163"/>
      <c r="W9215" s="164"/>
      <c r="X9215" s="164"/>
    </row>
    <row r="9216" spans="10:24" x14ac:dyDescent="0.25">
      <c r="J9216">
        <v>9213</v>
      </c>
      <c r="K9216" s="43">
        <v>0.81988043548870404</v>
      </c>
      <c r="L9216">
        <v>0.61115837844924503</v>
      </c>
      <c r="M9216">
        <v>0.26580009670870408</v>
      </c>
      <c r="N9216" s="44">
        <v>0.43412632014103891</v>
      </c>
      <c r="O9216" s="161"/>
      <c r="P9216" s="162"/>
      <c r="Q9216" s="162"/>
      <c r="R9216" s="163"/>
      <c r="S9216" s="161"/>
      <c r="V9216" s="163"/>
      <c r="W9216" s="164"/>
      <c r="X9216" s="164"/>
    </row>
    <row r="9217" spans="10:24" x14ac:dyDescent="0.25">
      <c r="J9217">
        <v>9214</v>
      </c>
      <c r="K9217" s="43">
        <v>0.24104656950859371</v>
      </c>
      <c r="L9217">
        <v>0.86502916208300296</v>
      </c>
      <c r="M9217">
        <v>0.86994555597030143</v>
      </c>
      <c r="N9217" s="44">
        <v>0.41604512840728169</v>
      </c>
      <c r="O9217" s="161"/>
      <c r="P9217" s="162"/>
      <c r="Q9217" s="162"/>
      <c r="R9217" s="163"/>
      <c r="S9217" s="161"/>
      <c r="V9217" s="163"/>
      <c r="W9217" s="164"/>
      <c r="X9217" s="164"/>
    </row>
    <row r="9218" spans="10:24" x14ac:dyDescent="0.25">
      <c r="J9218">
        <v>9215</v>
      </c>
      <c r="K9218" s="43">
        <v>1.1455595951741171E-2</v>
      </c>
      <c r="L9218">
        <v>0.72357005892016324</v>
      </c>
      <c r="M9218">
        <v>0.48155062342284138</v>
      </c>
      <c r="N9218" s="44">
        <v>0.49457116290026382</v>
      </c>
      <c r="O9218" s="161"/>
      <c r="P9218" s="162"/>
      <c r="Q9218" s="162"/>
      <c r="R9218" s="163"/>
      <c r="S9218" s="161"/>
      <c r="V9218" s="163"/>
      <c r="W9218" s="164"/>
      <c r="X9218" s="164"/>
    </row>
    <row r="9219" spans="10:24" x14ac:dyDescent="0.25">
      <c r="J9219">
        <v>9216</v>
      </c>
      <c r="K9219" s="43">
        <v>0.74515162408237734</v>
      </c>
      <c r="L9219">
        <v>0.65702553264046326</v>
      </c>
      <c r="M9219">
        <v>0.59579184510375227</v>
      </c>
      <c r="N9219" s="44">
        <v>2.793371123824584E-2</v>
      </c>
      <c r="O9219" s="161"/>
      <c r="P9219" s="162"/>
      <c r="Q9219" s="162"/>
      <c r="R9219" s="163"/>
      <c r="S9219" s="161"/>
      <c r="V9219" s="163"/>
      <c r="W9219" s="164"/>
      <c r="X9219" s="164"/>
    </row>
    <row r="9220" spans="10:24" x14ac:dyDescent="0.25">
      <c r="J9220">
        <v>9217</v>
      </c>
      <c r="K9220" s="43">
        <v>0.74721532518415956</v>
      </c>
      <c r="L9220">
        <v>0.89365877977211505</v>
      </c>
      <c r="M9220">
        <v>0.15786846118455633</v>
      </c>
      <c r="N9220" s="44">
        <v>0.22171455605833057</v>
      </c>
      <c r="O9220" s="161"/>
      <c r="P9220" s="162"/>
      <c r="Q9220" s="162"/>
      <c r="R9220" s="163"/>
      <c r="S9220" s="161"/>
      <c r="V9220" s="163"/>
      <c r="W9220" s="164"/>
      <c r="X9220" s="164"/>
    </row>
    <row r="9221" spans="10:24" x14ac:dyDescent="0.25">
      <c r="J9221">
        <v>9218</v>
      </c>
      <c r="K9221" s="43">
        <v>0.32368853292214961</v>
      </c>
      <c r="L9221">
        <v>7.3380258953247957E-2</v>
      </c>
      <c r="M9221">
        <v>0.67577945663759409</v>
      </c>
      <c r="N9221" s="44">
        <v>0.53876038835966966</v>
      </c>
      <c r="O9221" s="161"/>
      <c r="P9221" s="162"/>
      <c r="Q9221" s="162"/>
      <c r="R9221" s="163"/>
      <c r="S9221" s="161"/>
      <c r="V9221" s="163"/>
      <c r="W9221" s="164"/>
      <c r="X9221" s="164"/>
    </row>
    <row r="9222" spans="10:24" x14ac:dyDescent="0.25">
      <c r="J9222">
        <v>9219</v>
      </c>
      <c r="K9222" s="43">
        <v>0.45271152246155266</v>
      </c>
      <c r="L9222">
        <v>0.58497036977052619</v>
      </c>
      <c r="M9222">
        <v>0.96342570729465093</v>
      </c>
      <c r="N9222" s="44">
        <v>0.35910185831080588</v>
      </c>
      <c r="O9222" s="161"/>
      <c r="P9222" s="162"/>
      <c r="Q9222" s="162"/>
      <c r="R9222" s="163"/>
      <c r="S9222" s="161"/>
      <c r="V9222" s="163"/>
      <c r="W9222" s="164"/>
      <c r="X9222" s="164"/>
    </row>
    <row r="9223" spans="10:24" x14ac:dyDescent="0.25">
      <c r="J9223">
        <v>9220</v>
      </c>
      <c r="K9223" s="43">
        <v>0.19610581714066355</v>
      </c>
      <c r="L9223">
        <v>0.55289359988897679</v>
      </c>
      <c r="M9223">
        <v>0.4186059471215362</v>
      </c>
      <c r="N9223" s="44">
        <v>0.52305410817618714</v>
      </c>
      <c r="O9223" s="161"/>
      <c r="P9223" s="162"/>
      <c r="Q9223" s="162"/>
      <c r="R9223" s="163"/>
      <c r="S9223" s="161"/>
      <c r="V9223" s="163"/>
      <c r="W9223" s="164"/>
      <c r="X9223" s="164"/>
    </row>
    <row r="9224" spans="10:24" x14ac:dyDescent="0.25">
      <c r="J9224">
        <v>9221</v>
      </c>
      <c r="K9224" s="43">
        <v>0.40801254572822077</v>
      </c>
      <c r="L9224">
        <v>0.12784504150573461</v>
      </c>
      <c r="M9224">
        <v>4.9260968938897753E-2</v>
      </c>
      <c r="N9224" s="44">
        <v>0.46914890469940351</v>
      </c>
      <c r="O9224" s="161"/>
      <c r="P9224" s="162"/>
      <c r="Q9224" s="162"/>
      <c r="R9224" s="163"/>
      <c r="S9224" s="161"/>
      <c r="V9224" s="163"/>
      <c r="W9224" s="164"/>
      <c r="X9224" s="164"/>
    </row>
    <row r="9225" spans="10:24" x14ac:dyDescent="0.25">
      <c r="J9225">
        <v>9222</v>
      </c>
      <c r="K9225" s="43">
        <v>0.57810620660530454</v>
      </c>
      <c r="L9225">
        <v>0.28672423141850967</v>
      </c>
      <c r="M9225">
        <v>0.64599053867062739</v>
      </c>
      <c r="N9225" s="44">
        <v>0.42173640659268541</v>
      </c>
      <c r="O9225" s="161"/>
      <c r="P9225" s="162"/>
      <c r="Q9225" s="162"/>
      <c r="R9225" s="163"/>
      <c r="S9225" s="161"/>
      <c r="V9225" s="163"/>
      <c r="W9225" s="164"/>
      <c r="X9225" s="164"/>
    </row>
    <row r="9226" spans="10:24" x14ac:dyDescent="0.25">
      <c r="J9226">
        <v>9223</v>
      </c>
      <c r="K9226" s="43">
        <v>0.2417440034960131</v>
      </c>
      <c r="L9226">
        <v>0.37151100133122761</v>
      </c>
      <c r="M9226">
        <v>0.19005848609622245</v>
      </c>
      <c r="N9226" s="44">
        <v>0.31501661295872452</v>
      </c>
      <c r="O9226" s="161"/>
      <c r="P9226" s="162"/>
      <c r="Q9226" s="162"/>
      <c r="R9226" s="163"/>
      <c r="S9226" s="161"/>
      <c r="V9226" s="163"/>
      <c r="W9226" s="164"/>
      <c r="X9226" s="164"/>
    </row>
    <row r="9227" spans="10:24" x14ac:dyDescent="0.25">
      <c r="J9227">
        <v>9224</v>
      </c>
      <c r="K9227" s="43">
        <v>0.48539340323857305</v>
      </c>
      <c r="L9227">
        <v>2.3561896804876636E-2</v>
      </c>
      <c r="M9227">
        <v>0.76128559399280793</v>
      </c>
      <c r="N9227" s="44">
        <v>1.5842322239954632E-2</v>
      </c>
      <c r="O9227" s="161"/>
      <c r="P9227" s="162"/>
      <c r="Q9227" s="162"/>
      <c r="R9227" s="163"/>
      <c r="S9227" s="161"/>
      <c r="V9227" s="163"/>
      <c r="W9227" s="164"/>
      <c r="X9227" s="164"/>
    </row>
    <row r="9228" spans="10:24" x14ac:dyDescent="0.25">
      <c r="J9228">
        <v>9225</v>
      </c>
      <c r="K9228" s="43">
        <v>3.3175249561460451E-2</v>
      </c>
      <c r="L9228">
        <v>0.44047730154382125</v>
      </c>
      <c r="M9228">
        <v>0.23182521348044927</v>
      </c>
      <c r="N9228" s="44">
        <v>0.42451992519228698</v>
      </c>
      <c r="O9228" s="161"/>
      <c r="P9228" s="162"/>
      <c r="Q9228" s="162"/>
      <c r="R9228" s="163"/>
      <c r="S9228" s="161"/>
      <c r="V9228" s="163"/>
      <c r="W9228" s="164"/>
      <c r="X9228" s="164"/>
    </row>
    <row r="9229" spans="10:24" x14ac:dyDescent="0.25">
      <c r="J9229">
        <v>9226</v>
      </c>
      <c r="K9229" s="43">
        <v>0.72462753579074279</v>
      </c>
      <c r="L9229">
        <v>0.63635635803632096</v>
      </c>
      <c r="M9229">
        <v>1.140938719346718E-2</v>
      </c>
      <c r="N9229" s="44">
        <v>7.1759300033100493E-2</v>
      </c>
      <c r="O9229" s="161"/>
      <c r="P9229" s="162"/>
      <c r="Q9229" s="162"/>
      <c r="R9229" s="163"/>
      <c r="S9229" s="161"/>
      <c r="V9229" s="163"/>
      <c r="W9229" s="164"/>
      <c r="X9229" s="164"/>
    </row>
    <row r="9230" spans="10:24" x14ac:dyDescent="0.25">
      <c r="J9230">
        <v>9227</v>
      </c>
      <c r="K9230" s="43">
        <v>0.63670798666560913</v>
      </c>
      <c r="L9230">
        <v>3.2007425307970072E-2</v>
      </c>
      <c r="M9230">
        <v>0.21100493498691031</v>
      </c>
      <c r="N9230" s="44">
        <v>0.89636096845927016</v>
      </c>
      <c r="O9230" s="161"/>
      <c r="P9230" s="162"/>
      <c r="Q9230" s="162"/>
      <c r="R9230" s="163"/>
      <c r="S9230" s="161"/>
      <c r="V9230" s="163"/>
      <c r="W9230" s="164"/>
      <c r="X9230" s="164"/>
    </row>
    <row r="9231" spans="10:24" x14ac:dyDescent="0.25">
      <c r="J9231">
        <v>9228</v>
      </c>
      <c r="K9231" s="43">
        <v>9.7848209203095782E-2</v>
      </c>
      <c r="L9231">
        <v>0.78247416169433548</v>
      </c>
      <c r="M9231">
        <v>0.55817841621442088</v>
      </c>
      <c r="N9231" s="44">
        <v>0.536569415703676</v>
      </c>
      <c r="O9231" s="161"/>
      <c r="P9231" s="162"/>
      <c r="Q9231" s="162"/>
      <c r="R9231" s="163"/>
      <c r="S9231" s="161"/>
      <c r="V9231" s="163"/>
      <c r="W9231" s="164"/>
      <c r="X9231" s="164"/>
    </row>
    <row r="9232" spans="10:24" x14ac:dyDescent="0.25">
      <c r="J9232">
        <v>9229</v>
      </c>
      <c r="K9232" s="43">
        <v>6.9024997659165033E-3</v>
      </c>
      <c r="L9232">
        <v>0.64967164455444448</v>
      </c>
      <c r="M9232">
        <v>0.78087017122764946</v>
      </c>
      <c r="N9232" s="44">
        <v>0.84208918510017872</v>
      </c>
      <c r="O9232" s="161"/>
      <c r="P9232" s="162"/>
      <c r="Q9232" s="162"/>
      <c r="R9232" s="163"/>
      <c r="S9232" s="161"/>
      <c r="V9232" s="163"/>
      <c r="W9232" s="164"/>
      <c r="X9232" s="164"/>
    </row>
    <row r="9233" spans="10:24" x14ac:dyDescent="0.25">
      <c r="J9233">
        <v>9230</v>
      </c>
      <c r="K9233" s="43">
        <v>0.19345034869883648</v>
      </c>
      <c r="L9233">
        <v>0.90796694853679838</v>
      </c>
      <c r="M9233">
        <v>0.979232208133062</v>
      </c>
      <c r="N9233" s="44">
        <v>0.66773806159456184</v>
      </c>
      <c r="O9233" s="161"/>
      <c r="P9233" s="162"/>
      <c r="Q9233" s="162"/>
      <c r="R9233" s="163"/>
      <c r="S9233" s="161"/>
      <c r="V9233" s="163"/>
      <c r="W9233" s="164"/>
      <c r="X9233" s="164"/>
    </row>
    <row r="9234" spans="10:24" x14ac:dyDescent="0.25">
      <c r="J9234">
        <v>9231</v>
      </c>
      <c r="K9234" s="43">
        <v>0.26359764242218031</v>
      </c>
      <c r="L9234">
        <v>5.3694963926006589E-2</v>
      </c>
      <c r="M9234">
        <v>0.79879337797840699</v>
      </c>
      <c r="N9234" s="44">
        <v>0.99993447852053241</v>
      </c>
      <c r="O9234" s="161"/>
      <c r="P9234" s="162"/>
      <c r="Q9234" s="162"/>
      <c r="R9234" s="163"/>
      <c r="S9234" s="161"/>
      <c r="V9234" s="163"/>
      <c r="W9234" s="164"/>
      <c r="X9234" s="164"/>
    </row>
    <row r="9235" spans="10:24" x14ac:dyDescent="0.25">
      <c r="J9235">
        <v>9232</v>
      </c>
      <c r="K9235" s="43">
        <v>0.49970851495963597</v>
      </c>
      <c r="L9235">
        <v>0.55858256660193617</v>
      </c>
      <c r="M9235">
        <v>0.69011231479901869</v>
      </c>
      <c r="N9235" s="44">
        <v>0.72405413223472326</v>
      </c>
      <c r="O9235" s="161"/>
      <c r="P9235" s="162"/>
      <c r="Q9235" s="162"/>
      <c r="R9235" s="163"/>
      <c r="S9235" s="161"/>
      <c r="V9235" s="163"/>
      <c r="W9235" s="164"/>
      <c r="X9235" s="164"/>
    </row>
    <row r="9236" spans="10:24" x14ac:dyDescent="0.25">
      <c r="J9236">
        <v>9233</v>
      </c>
      <c r="K9236" s="43">
        <v>0.16058691970855965</v>
      </c>
      <c r="L9236">
        <v>0.80804988574135395</v>
      </c>
      <c r="M9236">
        <v>0.5658065914108511</v>
      </c>
      <c r="N9236" s="44">
        <v>2.607879953670289E-2</v>
      </c>
      <c r="O9236" s="161"/>
      <c r="P9236" s="162"/>
      <c r="Q9236" s="162"/>
      <c r="R9236" s="163"/>
      <c r="S9236" s="161"/>
      <c r="V9236" s="163"/>
      <c r="W9236" s="164"/>
      <c r="X9236" s="164"/>
    </row>
    <row r="9237" spans="10:24" x14ac:dyDescent="0.25">
      <c r="J9237">
        <v>9234</v>
      </c>
      <c r="K9237" s="43">
        <v>0.78760982698085091</v>
      </c>
      <c r="L9237">
        <v>0.99201430670960022</v>
      </c>
      <c r="M9237">
        <v>0.62192708888213843</v>
      </c>
      <c r="N9237" s="44">
        <v>0.93625493948673411</v>
      </c>
      <c r="O9237" s="161"/>
      <c r="P9237" s="162"/>
      <c r="Q9237" s="162"/>
      <c r="R9237" s="163"/>
      <c r="S9237" s="161"/>
      <c r="V9237" s="163"/>
      <c r="W9237" s="164"/>
      <c r="X9237" s="164"/>
    </row>
    <row r="9238" spans="10:24" x14ac:dyDescent="0.25">
      <c r="J9238">
        <v>9235</v>
      </c>
      <c r="K9238" s="43">
        <v>0.42634358379219961</v>
      </c>
      <c r="L9238">
        <v>2.4104504286382555E-2</v>
      </c>
      <c r="M9238">
        <v>0.7273677994650023</v>
      </c>
      <c r="N9238" s="44">
        <v>0.6864243945725822</v>
      </c>
      <c r="O9238" s="161"/>
      <c r="P9238" s="162"/>
      <c r="Q9238" s="162"/>
      <c r="R9238" s="163"/>
      <c r="S9238" s="161"/>
      <c r="V9238" s="163"/>
      <c r="W9238" s="164"/>
      <c r="X9238" s="164"/>
    </row>
    <row r="9239" spans="10:24" x14ac:dyDescent="0.25">
      <c r="J9239">
        <v>9236</v>
      </c>
      <c r="K9239" s="43">
        <v>1.6342222749230584E-2</v>
      </c>
      <c r="L9239">
        <v>0.24348510341837781</v>
      </c>
      <c r="M9239">
        <v>0.50032998486702807</v>
      </c>
      <c r="N9239" s="44">
        <v>0.93177278737166447</v>
      </c>
      <c r="O9239" s="161"/>
      <c r="P9239" s="162"/>
      <c r="Q9239" s="162"/>
      <c r="R9239" s="163"/>
      <c r="S9239" s="161"/>
      <c r="V9239" s="163"/>
      <c r="W9239" s="164"/>
      <c r="X9239" s="164"/>
    </row>
    <row r="9240" spans="10:24" x14ac:dyDescent="0.25">
      <c r="J9240">
        <v>9237</v>
      </c>
      <c r="K9240" s="43">
        <v>5.64540787496004E-2</v>
      </c>
      <c r="L9240">
        <v>5.0104218723254546E-2</v>
      </c>
      <c r="M9240">
        <v>0.66755725918595021</v>
      </c>
      <c r="N9240" s="44">
        <v>0.58724163850686928</v>
      </c>
      <c r="O9240" s="161"/>
      <c r="P9240" s="162"/>
      <c r="Q9240" s="162"/>
      <c r="R9240" s="163"/>
      <c r="S9240" s="161"/>
      <c r="V9240" s="163"/>
      <c r="W9240" s="164"/>
      <c r="X9240" s="164"/>
    </row>
    <row r="9241" spans="10:24" x14ac:dyDescent="0.25">
      <c r="J9241">
        <v>9238</v>
      </c>
      <c r="K9241" s="43">
        <v>0.78767844178460389</v>
      </c>
      <c r="L9241">
        <v>0.61089795309415984</v>
      </c>
      <c r="M9241">
        <v>1.6438133097210317E-2</v>
      </c>
      <c r="N9241" s="44">
        <v>0.96637645512233661</v>
      </c>
      <c r="O9241" s="161"/>
      <c r="P9241" s="162"/>
      <c r="Q9241" s="162"/>
      <c r="R9241" s="163"/>
      <c r="S9241" s="161"/>
      <c r="V9241" s="163"/>
      <c r="W9241" s="164"/>
      <c r="X9241" s="164"/>
    </row>
    <row r="9242" spans="10:24" x14ac:dyDescent="0.25">
      <c r="J9242">
        <v>9239</v>
      </c>
      <c r="K9242" s="43">
        <v>0.51592651259394184</v>
      </c>
      <c r="L9242">
        <v>0.70573724831249462</v>
      </c>
      <c r="M9242">
        <v>0.54792818509337649</v>
      </c>
      <c r="N9242" s="44">
        <v>0.96420651880526864</v>
      </c>
      <c r="O9242" s="161"/>
      <c r="P9242" s="162"/>
      <c r="Q9242" s="162"/>
      <c r="R9242" s="163"/>
      <c r="S9242" s="161"/>
      <c r="V9242" s="163"/>
      <c r="W9242" s="164"/>
      <c r="X9242" s="164"/>
    </row>
    <row r="9243" spans="10:24" x14ac:dyDescent="0.25">
      <c r="J9243">
        <v>9240</v>
      </c>
      <c r="K9243" s="43">
        <v>0.19503701878645352</v>
      </c>
      <c r="L9243">
        <v>0.88124258490683161</v>
      </c>
      <c r="M9243">
        <v>0.61420574687986418</v>
      </c>
      <c r="N9243" s="44">
        <v>0.34698640112407753</v>
      </c>
      <c r="O9243" s="161"/>
      <c r="P9243" s="162"/>
      <c r="Q9243" s="162"/>
      <c r="R9243" s="163"/>
      <c r="S9243" s="161"/>
      <c r="V9243" s="163"/>
      <c r="W9243" s="164"/>
      <c r="X9243" s="164"/>
    </row>
    <row r="9244" spans="10:24" x14ac:dyDescent="0.25">
      <c r="J9244">
        <v>9241</v>
      </c>
      <c r="K9244" s="43">
        <v>0.80040300412824716</v>
      </c>
      <c r="L9244">
        <v>0.7963087885718424</v>
      </c>
      <c r="M9244">
        <v>0.56190615956689205</v>
      </c>
      <c r="N9244" s="44">
        <v>0.56237136127839382</v>
      </c>
      <c r="O9244" s="161"/>
      <c r="P9244" s="162"/>
      <c r="Q9244" s="162"/>
      <c r="R9244" s="163"/>
      <c r="S9244" s="161"/>
      <c r="V9244" s="163"/>
      <c r="W9244" s="164"/>
      <c r="X9244" s="164"/>
    </row>
    <row r="9245" spans="10:24" x14ac:dyDescent="0.25">
      <c r="J9245">
        <v>9242</v>
      </c>
      <c r="K9245" s="43">
        <v>0.21424736198371419</v>
      </c>
      <c r="L9245">
        <v>0.34873498685793625</v>
      </c>
      <c r="M9245">
        <v>0.29793044731333407</v>
      </c>
      <c r="N9245" s="44">
        <v>0.16262715661420746</v>
      </c>
      <c r="O9245" s="161"/>
      <c r="P9245" s="162"/>
      <c r="Q9245" s="162"/>
      <c r="R9245" s="163"/>
      <c r="S9245" s="161"/>
      <c r="V9245" s="163"/>
      <c r="W9245" s="164"/>
      <c r="X9245" s="164"/>
    </row>
    <row r="9246" spans="10:24" x14ac:dyDescent="0.25">
      <c r="J9246">
        <v>9243</v>
      </c>
      <c r="K9246" s="43">
        <v>0.61601837874478282</v>
      </c>
      <c r="L9246">
        <v>0.64420185660132356</v>
      </c>
      <c r="M9246">
        <v>0.70910307092784064</v>
      </c>
      <c r="N9246" s="44">
        <v>0.28117776368853331</v>
      </c>
      <c r="O9246" s="161"/>
      <c r="P9246" s="162"/>
      <c r="Q9246" s="162"/>
      <c r="R9246" s="163"/>
      <c r="S9246" s="161"/>
      <c r="V9246" s="163"/>
      <c r="W9246" s="164"/>
      <c r="X9246" s="164"/>
    </row>
    <row r="9247" spans="10:24" x14ac:dyDescent="0.25">
      <c r="J9247">
        <v>9244</v>
      </c>
      <c r="K9247" s="43">
        <v>0.40763571365261975</v>
      </c>
      <c r="L9247">
        <v>0.20682542011341043</v>
      </c>
      <c r="M9247">
        <v>9.1073727940341853E-2</v>
      </c>
      <c r="N9247" s="44">
        <v>0.11970603984225081</v>
      </c>
      <c r="O9247" s="161"/>
      <c r="P9247" s="162"/>
      <c r="Q9247" s="162"/>
      <c r="R9247" s="163"/>
      <c r="S9247" s="161"/>
      <c r="V9247" s="163"/>
      <c r="W9247" s="164"/>
      <c r="X9247" s="164"/>
    </row>
    <row r="9248" spans="10:24" x14ac:dyDescent="0.25">
      <c r="J9248">
        <v>9245</v>
      </c>
      <c r="K9248" s="43">
        <v>0.17725442267650293</v>
      </c>
      <c r="L9248">
        <v>0.38488860042202888</v>
      </c>
      <c r="M9248">
        <v>0.69857148767405153</v>
      </c>
      <c r="N9248" s="44">
        <v>0.74515908484001181</v>
      </c>
      <c r="O9248" s="161"/>
      <c r="P9248" s="162"/>
      <c r="Q9248" s="162"/>
      <c r="R9248" s="163"/>
      <c r="S9248" s="161"/>
      <c r="V9248" s="163"/>
      <c r="W9248" s="164"/>
      <c r="X9248" s="164"/>
    </row>
    <row r="9249" spans="10:24" x14ac:dyDescent="0.25">
      <c r="J9249">
        <v>9246</v>
      </c>
      <c r="K9249" s="43">
        <v>0.3237181827750818</v>
      </c>
      <c r="L9249">
        <v>0.77417052276880161</v>
      </c>
      <c r="M9249">
        <v>0.3603137926245269</v>
      </c>
      <c r="N9249" s="44">
        <v>0.93229826384689718</v>
      </c>
      <c r="O9249" s="161"/>
      <c r="P9249" s="162"/>
      <c r="Q9249" s="162"/>
      <c r="R9249" s="163"/>
      <c r="S9249" s="161"/>
      <c r="V9249" s="163"/>
      <c r="W9249" s="164"/>
      <c r="X9249" s="164"/>
    </row>
    <row r="9250" spans="10:24" x14ac:dyDescent="0.25">
      <c r="J9250">
        <v>9247</v>
      </c>
      <c r="K9250" s="43">
        <v>9.0454934234180162E-2</v>
      </c>
      <c r="L9250">
        <v>0.59363723621183229</v>
      </c>
      <c r="M9250">
        <v>0.84622379938447667</v>
      </c>
      <c r="N9250" s="44">
        <v>0.16972902702325643</v>
      </c>
      <c r="O9250" s="161"/>
      <c r="P9250" s="162"/>
      <c r="Q9250" s="162"/>
      <c r="R9250" s="163"/>
      <c r="S9250" s="161"/>
      <c r="V9250" s="163"/>
      <c r="W9250" s="164"/>
      <c r="X9250" s="164"/>
    </row>
    <row r="9251" spans="10:24" x14ac:dyDescent="0.25">
      <c r="J9251">
        <v>9248</v>
      </c>
      <c r="K9251" s="43">
        <v>0.16822415574423166</v>
      </c>
      <c r="L9251">
        <v>0.73236521314598657</v>
      </c>
      <c r="M9251">
        <v>0.96475190078070472</v>
      </c>
      <c r="N9251" s="44">
        <v>0.99134602550830397</v>
      </c>
      <c r="O9251" s="161"/>
      <c r="P9251" s="162"/>
      <c r="Q9251" s="162"/>
      <c r="R9251" s="163"/>
      <c r="S9251" s="161"/>
      <c r="V9251" s="163"/>
      <c r="W9251" s="164"/>
      <c r="X9251" s="164"/>
    </row>
    <row r="9252" spans="10:24" x14ac:dyDescent="0.25">
      <c r="J9252">
        <v>9249</v>
      </c>
      <c r="K9252" s="43">
        <v>0.43672072368479808</v>
      </c>
      <c r="L9252">
        <v>0.91146124356274072</v>
      </c>
      <c r="M9252">
        <v>0.15734886750234722</v>
      </c>
      <c r="N9252" s="44">
        <v>0.83727004827148666</v>
      </c>
      <c r="O9252" s="161"/>
      <c r="P9252" s="162"/>
      <c r="Q9252" s="162"/>
      <c r="R9252" s="163"/>
      <c r="S9252" s="161"/>
      <c r="V9252" s="163"/>
      <c r="W9252" s="164"/>
      <c r="X9252" s="164"/>
    </row>
    <row r="9253" spans="10:24" x14ac:dyDescent="0.25">
      <c r="J9253">
        <v>9250</v>
      </c>
      <c r="K9253" s="43">
        <v>5.6869586368392344E-2</v>
      </c>
      <c r="L9253">
        <v>0.44326111438522986</v>
      </c>
      <c r="M9253">
        <v>3.6704431362307832E-2</v>
      </c>
      <c r="N9253" s="44">
        <v>0.62555322359575505</v>
      </c>
      <c r="O9253" s="161"/>
      <c r="P9253" s="162"/>
      <c r="Q9253" s="162"/>
      <c r="R9253" s="163"/>
      <c r="S9253" s="161"/>
      <c r="V9253" s="163"/>
      <c r="W9253" s="164"/>
      <c r="X9253" s="164"/>
    </row>
    <row r="9254" spans="10:24" x14ac:dyDescent="0.25">
      <c r="J9254">
        <v>9251</v>
      </c>
      <c r="K9254" s="43">
        <v>0.4418042859707737</v>
      </c>
      <c r="L9254">
        <v>0.20134004747050649</v>
      </c>
      <c r="M9254">
        <v>0.83031684219934476</v>
      </c>
      <c r="N9254" s="44">
        <v>0.56809053620072447</v>
      </c>
      <c r="O9254" s="161"/>
      <c r="P9254" s="162"/>
      <c r="Q9254" s="162"/>
      <c r="R9254" s="163"/>
      <c r="S9254" s="161"/>
      <c r="V9254" s="163"/>
      <c r="W9254" s="164"/>
      <c r="X9254" s="164"/>
    </row>
    <row r="9255" spans="10:24" x14ac:dyDescent="0.25">
      <c r="J9255">
        <v>9252</v>
      </c>
      <c r="K9255" s="43">
        <v>0.38659360572865953</v>
      </c>
      <c r="L9255">
        <v>0.23380258667500253</v>
      </c>
      <c r="M9255">
        <v>0.53811183615171587</v>
      </c>
      <c r="N9255" s="44">
        <v>0.80352997907731927</v>
      </c>
      <c r="O9255" s="161"/>
      <c r="P9255" s="162"/>
      <c r="Q9255" s="162"/>
      <c r="R9255" s="163"/>
      <c r="S9255" s="161"/>
      <c r="V9255" s="163"/>
      <c r="W9255" s="164"/>
      <c r="X9255" s="164"/>
    </row>
    <row r="9256" spans="10:24" x14ac:dyDescent="0.25">
      <c r="J9256">
        <v>9253</v>
      </c>
      <c r="K9256" s="43">
        <v>0.75623952685063189</v>
      </c>
      <c r="L9256">
        <v>0.6046424712693429</v>
      </c>
      <c r="M9256">
        <v>0.47037917949499763</v>
      </c>
      <c r="N9256" s="44">
        <v>0.32136187962028773</v>
      </c>
      <c r="O9256" s="161"/>
      <c r="P9256" s="162"/>
      <c r="Q9256" s="162"/>
      <c r="R9256" s="163"/>
      <c r="S9256" s="161"/>
      <c r="V9256" s="163"/>
      <c r="W9256" s="164"/>
      <c r="X9256" s="164"/>
    </row>
    <row r="9257" spans="10:24" x14ac:dyDescent="0.25">
      <c r="J9257">
        <v>9254</v>
      </c>
      <c r="K9257" s="43">
        <v>0.82828200825043108</v>
      </c>
      <c r="L9257">
        <v>0.9136873356962032</v>
      </c>
      <c r="M9257">
        <v>0.45151510497302183</v>
      </c>
      <c r="N9257" s="44">
        <v>0.13919583613803221</v>
      </c>
      <c r="O9257" s="161"/>
      <c r="P9257" s="162"/>
      <c r="Q9257" s="162"/>
      <c r="R9257" s="163"/>
      <c r="S9257" s="161"/>
      <c r="V9257" s="163"/>
      <c r="W9257" s="164"/>
      <c r="X9257" s="164"/>
    </row>
    <row r="9258" spans="10:24" x14ac:dyDescent="0.25">
      <c r="J9258">
        <v>9255</v>
      </c>
      <c r="K9258" s="43">
        <v>0.84624221052140136</v>
      </c>
      <c r="L9258">
        <v>0.5566730834237068</v>
      </c>
      <c r="M9258">
        <v>0.4652170372998442</v>
      </c>
      <c r="N9258" s="44">
        <v>0.26132018048433092</v>
      </c>
      <c r="O9258" s="161"/>
      <c r="P9258" s="162"/>
      <c r="Q9258" s="162"/>
      <c r="R9258" s="163"/>
      <c r="S9258" s="161"/>
      <c r="V9258" s="163"/>
      <c r="W9258" s="164"/>
      <c r="X9258" s="164"/>
    </row>
    <row r="9259" spans="10:24" x14ac:dyDescent="0.25">
      <c r="J9259">
        <v>9256</v>
      </c>
      <c r="K9259" s="43">
        <v>0.23785309494432605</v>
      </c>
      <c r="L9259">
        <v>0.36267824586350483</v>
      </c>
      <c r="M9259">
        <v>0.98335906711855647</v>
      </c>
      <c r="N9259" s="44">
        <v>0.33566202304114667</v>
      </c>
      <c r="O9259" s="161"/>
      <c r="P9259" s="162"/>
      <c r="Q9259" s="162"/>
      <c r="R9259" s="163"/>
      <c r="S9259" s="161"/>
      <c r="V9259" s="163"/>
      <c r="W9259" s="164"/>
      <c r="X9259" s="164"/>
    </row>
    <row r="9260" spans="10:24" x14ac:dyDescent="0.25">
      <c r="J9260">
        <v>9257</v>
      </c>
      <c r="K9260" s="43">
        <v>0.77555946797952546</v>
      </c>
      <c r="L9260">
        <v>0.76598190404088307</v>
      </c>
      <c r="M9260">
        <v>0.3281898849648327</v>
      </c>
      <c r="N9260" s="44">
        <v>0.45907428767458291</v>
      </c>
      <c r="O9260" s="161"/>
      <c r="P9260" s="162"/>
      <c r="Q9260" s="162"/>
      <c r="R9260" s="163"/>
      <c r="S9260" s="161"/>
      <c r="V9260" s="163"/>
      <c r="W9260" s="164"/>
      <c r="X9260" s="164"/>
    </row>
    <row r="9261" spans="10:24" x14ac:dyDescent="0.25">
      <c r="J9261">
        <v>9258</v>
      </c>
      <c r="K9261" s="43">
        <v>0.36627443126244774</v>
      </c>
      <c r="L9261">
        <v>0.59686752157366108</v>
      </c>
      <c r="M9261">
        <v>0.6579026471060645</v>
      </c>
      <c r="N9261" s="44">
        <v>0.59830559068497446</v>
      </c>
      <c r="O9261" s="161"/>
      <c r="P9261" s="162"/>
      <c r="Q9261" s="162"/>
      <c r="R9261" s="163"/>
      <c r="S9261" s="161"/>
      <c r="V9261" s="163"/>
      <c r="W9261" s="164"/>
      <c r="X9261" s="164"/>
    </row>
    <row r="9262" spans="10:24" x14ac:dyDescent="0.25">
      <c r="J9262">
        <v>9259</v>
      </c>
      <c r="K9262" s="43">
        <v>0.71026121355435212</v>
      </c>
      <c r="L9262">
        <v>0.34318937328598609</v>
      </c>
      <c r="M9262">
        <v>0.83416350300479991</v>
      </c>
      <c r="N9262" s="44">
        <v>0.89165477678267568</v>
      </c>
      <c r="O9262" s="161"/>
      <c r="P9262" s="162"/>
      <c r="Q9262" s="162"/>
      <c r="R9262" s="163"/>
      <c r="S9262" s="161"/>
      <c r="V9262" s="163"/>
      <c r="W9262" s="164"/>
      <c r="X9262" s="164"/>
    </row>
    <row r="9263" spans="10:24" x14ac:dyDescent="0.25">
      <c r="J9263">
        <v>9260</v>
      </c>
      <c r="K9263" s="43">
        <v>0.89234086661897982</v>
      </c>
      <c r="L9263">
        <v>0.65166159713133798</v>
      </c>
      <c r="M9263">
        <v>0.96606023329223467</v>
      </c>
      <c r="N9263" s="44">
        <v>1.1122698794604924E-2</v>
      </c>
      <c r="O9263" s="161"/>
      <c r="P9263" s="162"/>
      <c r="Q9263" s="162"/>
      <c r="R9263" s="163"/>
      <c r="S9263" s="161"/>
      <c r="V9263" s="163"/>
      <c r="W9263" s="164"/>
      <c r="X9263" s="164"/>
    </row>
    <row r="9264" spans="10:24" x14ac:dyDescent="0.25">
      <c r="J9264">
        <v>9261</v>
      </c>
      <c r="K9264" s="43">
        <v>0.19157238151192324</v>
      </c>
      <c r="L9264">
        <v>0.94512030952209269</v>
      </c>
      <c r="M9264">
        <v>0.22285449529609935</v>
      </c>
      <c r="N9264" s="44">
        <v>0.49104017030337976</v>
      </c>
      <c r="O9264" s="161"/>
      <c r="P9264" s="162"/>
      <c r="Q9264" s="162"/>
      <c r="R9264" s="163"/>
      <c r="S9264" s="161"/>
      <c r="V9264" s="163"/>
      <c r="W9264" s="164"/>
      <c r="X9264" s="164"/>
    </row>
    <row r="9265" spans="10:24" x14ac:dyDescent="0.25">
      <c r="J9265">
        <v>9262</v>
      </c>
      <c r="K9265" s="43">
        <v>0.68861674103666659</v>
      </c>
      <c r="L9265">
        <v>0.23281574217144996</v>
      </c>
      <c r="M9265">
        <v>6.2260889932549968E-2</v>
      </c>
      <c r="N9265" s="44">
        <v>0.83645333758832963</v>
      </c>
      <c r="O9265" s="161"/>
      <c r="P9265" s="162"/>
      <c r="Q9265" s="162"/>
      <c r="R9265" s="163"/>
      <c r="S9265" s="161"/>
      <c r="V9265" s="163"/>
      <c r="W9265" s="164"/>
      <c r="X9265" s="164"/>
    </row>
    <row r="9266" spans="10:24" x14ac:dyDescent="0.25">
      <c r="J9266">
        <v>9263</v>
      </c>
      <c r="K9266" s="43">
        <v>0.95461180858391315</v>
      </c>
      <c r="L9266">
        <v>0.66711947305156483</v>
      </c>
      <c r="M9266">
        <v>0.23656759885819523</v>
      </c>
      <c r="N9266" s="44">
        <v>0.97013658321269125</v>
      </c>
      <c r="O9266" s="161"/>
      <c r="P9266" s="162"/>
      <c r="Q9266" s="162"/>
      <c r="R9266" s="163"/>
      <c r="S9266" s="161"/>
      <c r="V9266" s="163"/>
      <c r="W9266" s="164"/>
      <c r="X9266" s="164"/>
    </row>
    <row r="9267" spans="10:24" x14ac:dyDescent="0.25">
      <c r="J9267">
        <v>9264</v>
      </c>
      <c r="K9267" s="43">
        <v>0.39555205806890303</v>
      </c>
      <c r="L9267">
        <v>0.12441684464965641</v>
      </c>
      <c r="M9267">
        <v>0.98121548648070023</v>
      </c>
      <c r="N9267" s="44">
        <v>0.5561151785759354</v>
      </c>
      <c r="O9267" s="161"/>
      <c r="P9267" s="162"/>
      <c r="Q9267" s="162"/>
      <c r="R9267" s="163"/>
      <c r="S9267" s="161"/>
      <c r="V9267" s="163"/>
      <c r="W9267" s="164"/>
      <c r="X9267" s="164"/>
    </row>
    <row r="9268" spans="10:24" x14ac:dyDescent="0.25">
      <c r="J9268">
        <v>9265</v>
      </c>
      <c r="K9268" s="43">
        <v>0.20445491959662809</v>
      </c>
      <c r="L9268">
        <v>2.3315438080648399E-2</v>
      </c>
      <c r="M9268">
        <v>0.48248032625043624</v>
      </c>
      <c r="N9268" s="44">
        <v>8.1916162772002532E-2</v>
      </c>
      <c r="O9268" s="161"/>
      <c r="P9268" s="162"/>
      <c r="Q9268" s="162"/>
      <c r="R9268" s="163"/>
      <c r="S9268" s="161"/>
      <c r="V9268" s="163"/>
      <c r="W9268" s="164"/>
      <c r="X9268" s="164"/>
    </row>
    <row r="9269" spans="10:24" x14ac:dyDescent="0.25">
      <c r="J9269">
        <v>9266</v>
      </c>
      <c r="K9269" s="43">
        <v>0.99505245724340075</v>
      </c>
      <c r="L9269">
        <v>0.61579821078252317</v>
      </c>
      <c r="M9269">
        <v>0.55571534937230316</v>
      </c>
      <c r="N9269" s="44">
        <v>0.65476915321193951</v>
      </c>
      <c r="O9269" s="161"/>
      <c r="P9269" s="162"/>
      <c r="Q9269" s="162"/>
      <c r="R9269" s="163"/>
      <c r="S9269" s="161"/>
      <c r="V9269" s="163"/>
      <c r="W9269" s="164"/>
      <c r="X9269" s="164"/>
    </row>
    <row r="9270" spans="10:24" x14ac:dyDescent="0.25">
      <c r="J9270">
        <v>9267</v>
      </c>
      <c r="K9270" s="43">
        <v>0.29718839349729587</v>
      </c>
      <c r="L9270">
        <v>0.61136581712737204</v>
      </c>
      <c r="M9270">
        <v>0.59965638400177257</v>
      </c>
      <c r="N9270" s="44">
        <v>0.49978557406014112</v>
      </c>
      <c r="O9270" s="161"/>
      <c r="P9270" s="162"/>
      <c r="Q9270" s="162"/>
      <c r="R9270" s="163"/>
      <c r="S9270" s="161"/>
      <c r="V9270" s="163"/>
      <c r="W9270" s="164"/>
      <c r="X9270" s="164"/>
    </row>
    <row r="9271" spans="10:24" x14ac:dyDescent="0.25">
      <c r="J9271">
        <v>9268</v>
      </c>
      <c r="K9271" s="43">
        <v>0.7831392144147582</v>
      </c>
      <c r="L9271">
        <v>0.63087786836889537</v>
      </c>
      <c r="M9271">
        <v>0.8848369665824003</v>
      </c>
      <c r="N9271" s="44">
        <v>0.12375819472624427</v>
      </c>
      <c r="O9271" s="161"/>
      <c r="P9271" s="162"/>
      <c r="Q9271" s="162"/>
      <c r="R9271" s="163"/>
      <c r="S9271" s="161"/>
      <c r="V9271" s="163"/>
      <c r="W9271" s="164"/>
      <c r="X9271" s="164"/>
    </row>
    <row r="9272" spans="10:24" x14ac:dyDescent="0.25">
      <c r="J9272">
        <v>9269</v>
      </c>
      <c r="K9272" s="43">
        <v>0.16848633915389388</v>
      </c>
      <c r="L9272">
        <v>0.63656294851274975</v>
      </c>
      <c r="M9272">
        <v>0.50202310144741358</v>
      </c>
      <c r="N9272" s="44">
        <v>1.7508634882068441E-2</v>
      </c>
      <c r="O9272" s="161"/>
      <c r="P9272" s="162"/>
      <c r="Q9272" s="162"/>
      <c r="R9272" s="163"/>
      <c r="S9272" s="161"/>
      <c r="V9272" s="163"/>
      <c r="W9272" s="164"/>
      <c r="X9272" s="164"/>
    </row>
    <row r="9273" spans="10:24" x14ac:dyDescent="0.25">
      <c r="J9273">
        <v>9270</v>
      </c>
      <c r="K9273" s="43">
        <v>0.47037574259942705</v>
      </c>
      <c r="L9273">
        <v>0.76390881017734424</v>
      </c>
      <c r="M9273">
        <v>4.2167842320040005E-3</v>
      </c>
      <c r="N9273" s="44">
        <v>0.86303733766592727</v>
      </c>
      <c r="O9273" s="161"/>
      <c r="P9273" s="162"/>
      <c r="Q9273" s="162"/>
      <c r="R9273" s="163"/>
      <c r="S9273" s="161"/>
      <c r="V9273" s="163"/>
      <c r="W9273" s="164"/>
      <c r="X9273" s="164"/>
    </row>
    <row r="9274" spans="10:24" x14ac:dyDescent="0.25">
      <c r="J9274">
        <v>9271</v>
      </c>
      <c r="K9274" s="43">
        <v>0.93247124269974457</v>
      </c>
      <c r="L9274">
        <v>0.54611210886222006</v>
      </c>
      <c r="M9274">
        <v>0.289633171968258</v>
      </c>
      <c r="N9274" s="44">
        <v>0.23312707593190474</v>
      </c>
      <c r="O9274" s="161"/>
      <c r="P9274" s="162"/>
      <c r="Q9274" s="162"/>
      <c r="R9274" s="163"/>
      <c r="S9274" s="161"/>
      <c r="V9274" s="163"/>
      <c r="W9274" s="164"/>
      <c r="X9274" s="164"/>
    </row>
    <row r="9275" spans="10:24" x14ac:dyDescent="0.25">
      <c r="J9275">
        <v>9272</v>
      </c>
      <c r="K9275" s="43">
        <v>0.49780968550604632</v>
      </c>
      <c r="L9275">
        <v>0.56863190055000568</v>
      </c>
      <c r="M9275">
        <v>4.0348200992974093E-2</v>
      </c>
      <c r="N9275" s="44">
        <v>0.93143478840179106</v>
      </c>
      <c r="O9275" s="161"/>
      <c r="P9275" s="162"/>
      <c r="Q9275" s="162"/>
      <c r="R9275" s="163"/>
      <c r="S9275" s="161"/>
      <c r="V9275" s="163"/>
      <c r="W9275" s="164"/>
      <c r="X9275" s="164"/>
    </row>
    <row r="9276" spans="10:24" x14ac:dyDescent="0.25">
      <c r="J9276">
        <v>9273</v>
      </c>
      <c r="K9276" s="43">
        <v>7.4999070548692481E-3</v>
      </c>
      <c r="L9276">
        <v>0.96425645790115577</v>
      </c>
      <c r="M9276">
        <v>7.9747133295757111E-2</v>
      </c>
      <c r="N9276" s="44">
        <v>0.91471083443204748</v>
      </c>
      <c r="O9276" s="161"/>
      <c r="P9276" s="162"/>
      <c r="Q9276" s="162"/>
      <c r="R9276" s="163"/>
      <c r="S9276" s="161"/>
      <c r="V9276" s="163"/>
      <c r="W9276" s="164"/>
      <c r="X9276" s="164"/>
    </row>
    <row r="9277" spans="10:24" x14ac:dyDescent="0.25">
      <c r="J9277">
        <v>9274</v>
      </c>
      <c r="K9277" s="43">
        <v>0.450971921527485</v>
      </c>
      <c r="L9277">
        <v>0.81674034914465665</v>
      </c>
      <c r="M9277">
        <v>0.81514881804921424</v>
      </c>
      <c r="N9277" s="44">
        <v>0.23648098634776837</v>
      </c>
      <c r="O9277" s="161"/>
      <c r="P9277" s="162"/>
      <c r="Q9277" s="162"/>
      <c r="R9277" s="163"/>
      <c r="S9277" s="161"/>
      <c r="V9277" s="163"/>
      <c r="W9277" s="164"/>
      <c r="X9277" s="164"/>
    </row>
    <row r="9278" spans="10:24" x14ac:dyDescent="0.25">
      <c r="J9278">
        <v>9275</v>
      </c>
      <c r="K9278" s="43">
        <v>0.95913266085379323</v>
      </c>
      <c r="L9278">
        <v>0.56990809272433463</v>
      </c>
      <c r="M9278">
        <v>0.17334117800854842</v>
      </c>
      <c r="N9278" s="44">
        <v>0.58709480716948959</v>
      </c>
      <c r="O9278" s="161"/>
      <c r="P9278" s="162"/>
      <c r="Q9278" s="162"/>
      <c r="R9278" s="163"/>
      <c r="S9278" s="161"/>
      <c r="V9278" s="163"/>
      <c r="W9278" s="164"/>
      <c r="X9278" s="164"/>
    </row>
    <row r="9279" spans="10:24" x14ac:dyDescent="0.25">
      <c r="J9279">
        <v>9276</v>
      </c>
      <c r="K9279" s="43">
        <v>0.22921011056131491</v>
      </c>
      <c r="L9279">
        <v>0.89940023260208068</v>
      </c>
      <c r="M9279">
        <v>0.37483166987310845</v>
      </c>
      <c r="N9279" s="44">
        <v>0.80034286872414528</v>
      </c>
      <c r="O9279" s="161"/>
      <c r="P9279" s="162"/>
      <c r="Q9279" s="162"/>
      <c r="R9279" s="163"/>
      <c r="S9279" s="161"/>
      <c r="V9279" s="163"/>
      <c r="W9279" s="164"/>
      <c r="X9279" s="164"/>
    </row>
    <row r="9280" spans="10:24" x14ac:dyDescent="0.25">
      <c r="J9280">
        <v>9277</v>
      </c>
      <c r="K9280" s="43">
        <v>0.86878066796243836</v>
      </c>
      <c r="L9280">
        <v>0.62741769379756251</v>
      </c>
      <c r="M9280">
        <v>0.6617519649924698</v>
      </c>
      <c r="N9280" s="44">
        <v>0.73606246367058381</v>
      </c>
      <c r="O9280" s="161"/>
      <c r="P9280" s="162"/>
      <c r="Q9280" s="162"/>
      <c r="R9280" s="163"/>
      <c r="S9280" s="161"/>
      <c r="V9280" s="163"/>
      <c r="W9280" s="164"/>
      <c r="X9280" s="164"/>
    </row>
    <row r="9281" spans="10:24" x14ac:dyDescent="0.25">
      <c r="J9281">
        <v>9278</v>
      </c>
      <c r="K9281" s="43">
        <v>0.30563973221398388</v>
      </c>
      <c r="L9281">
        <v>0.48902424294574787</v>
      </c>
      <c r="M9281">
        <v>0.84887061868625524</v>
      </c>
      <c r="N9281" s="44">
        <v>0.73566421331354293</v>
      </c>
      <c r="O9281" s="161"/>
      <c r="P9281" s="162"/>
      <c r="Q9281" s="162"/>
      <c r="R9281" s="163"/>
      <c r="S9281" s="161"/>
      <c r="V9281" s="163"/>
      <c r="W9281" s="164"/>
      <c r="X9281" s="164"/>
    </row>
    <row r="9282" spans="10:24" x14ac:dyDescent="0.25">
      <c r="J9282">
        <v>9279</v>
      </c>
      <c r="K9282" s="43">
        <v>4.4346473547142384E-2</v>
      </c>
      <c r="L9282">
        <v>0.86754703698256641</v>
      </c>
      <c r="M9282">
        <v>0.30530990189680463</v>
      </c>
      <c r="N9282" s="44">
        <v>0.44930446051963235</v>
      </c>
      <c r="O9282" s="161"/>
      <c r="P9282" s="162"/>
      <c r="Q9282" s="162"/>
      <c r="R9282" s="163"/>
      <c r="S9282" s="161"/>
      <c r="V9282" s="163"/>
      <c r="W9282" s="164"/>
      <c r="X9282" s="164"/>
    </row>
    <row r="9283" spans="10:24" x14ac:dyDescent="0.25">
      <c r="J9283">
        <v>9280</v>
      </c>
      <c r="K9283" s="43">
        <v>0.6388856870281836</v>
      </c>
      <c r="L9283">
        <v>0.79780632459996359</v>
      </c>
      <c r="M9283">
        <v>0.58741416253343715</v>
      </c>
      <c r="N9283" s="44">
        <v>0.87199237685225639</v>
      </c>
      <c r="O9283" s="161"/>
      <c r="P9283" s="162"/>
      <c r="Q9283" s="162"/>
      <c r="R9283" s="163"/>
      <c r="S9283" s="161"/>
      <c r="V9283" s="163"/>
      <c r="W9283" s="164"/>
      <c r="X9283" s="164"/>
    </row>
    <row r="9284" spans="10:24" x14ac:dyDescent="0.25">
      <c r="J9284">
        <v>9281</v>
      </c>
      <c r="K9284" s="43">
        <v>0.42063339076222139</v>
      </c>
      <c r="L9284">
        <v>0.48431218470219173</v>
      </c>
      <c r="M9284">
        <v>0.73588829052263882</v>
      </c>
      <c r="N9284" s="44">
        <v>0.32222661235359062</v>
      </c>
      <c r="O9284" s="161"/>
      <c r="P9284" s="162"/>
      <c r="Q9284" s="162"/>
      <c r="R9284" s="163"/>
      <c r="S9284" s="161"/>
      <c r="V9284" s="163"/>
      <c r="W9284" s="164"/>
      <c r="X9284" s="164"/>
    </row>
    <row r="9285" spans="10:24" x14ac:dyDescent="0.25">
      <c r="J9285">
        <v>9282</v>
      </c>
      <c r="K9285" s="43">
        <v>0.33952327370486945</v>
      </c>
      <c r="L9285">
        <v>1.8788882173340737E-2</v>
      </c>
      <c r="M9285">
        <v>0.80907774185037329</v>
      </c>
      <c r="N9285" s="44">
        <v>0.87855152912764312</v>
      </c>
      <c r="O9285" s="161"/>
      <c r="P9285" s="162"/>
      <c r="Q9285" s="162"/>
      <c r="R9285" s="163"/>
      <c r="S9285" s="161"/>
      <c r="V9285" s="163"/>
      <c r="W9285" s="164"/>
      <c r="X9285" s="164"/>
    </row>
    <row r="9286" spans="10:24" x14ac:dyDescent="0.25">
      <c r="J9286">
        <v>9283</v>
      </c>
      <c r="K9286" s="43">
        <v>0.82958124115110521</v>
      </c>
      <c r="L9286">
        <v>0.44868904847266822</v>
      </c>
      <c r="M9286">
        <v>0.72692172468122374</v>
      </c>
      <c r="N9286" s="44">
        <v>0.65139216851033055</v>
      </c>
      <c r="O9286" s="161"/>
      <c r="P9286" s="162"/>
      <c r="Q9286" s="162"/>
      <c r="R9286" s="163"/>
      <c r="S9286" s="161"/>
      <c r="V9286" s="163"/>
      <c r="W9286" s="164"/>
      <c r="X9286" s="164"/>
    </row>
    <row r="9287" spans="10:24" x14ac:dyDescent="0.25">
      <c r="J9287">
        <v>9284</v>
      </c>
      <c r="K9287" s="43">
        <v>0.48683128338346338</v>
      </c>
      <c r="L9287">
        <v>0.77647692467611906</v>
      </c>
      <c r="M9287">
        <v>0.87176151210406116</v>
      </c>
      <c r="N9287" s="44">
        <v>0.18743626837257166</v>
      </c>
      <c r="O9287" s="161"/>
      <c r="P9287" s="162"/>
      <c r="Q9287" s="162"/>
      <c r="R9287" s="163"/>
      <c r="S9287" s="161"/>
      <c r="V9287" s="163"/>
      <c r="W9287" s="164"/>
      <c r="X9287" s="164"/>
    </row>
    <row r="9288" spans="10:24" x14ac:dyDescent="0.25">
      <c r="J9288">
        <v>9285</v>
      </c>
      <c r="K9288" s="43">
        <v>0.62128375380200185</v>
      </c>
      <c r="L9288">
        <v>0.18696035559820379</v>
      </c>
      <c r="M9288">
        <v>0.22870692894362299</v>
      </c>
      <c r="N9288" s="44">
        <v>0.78144298516823951</v>
      </c>
      <c r="O9288" s="161"/>
      <c r="P9288" s="162"/>
      <c r="Q9288" s="162"/>
      <c r="R9288" s="163"/>
      <c r="S9288" s="161"/>
      <c r="V9288" s="163"/>
      <c r="W9288" s="164"/>
      <c r="X9288" s="164"/>
    </row>
    <row r="9289" spans="10:24" x14ac:dyDescent="0.25">
      <c r="J9289">
        <v>9286</v>
      </c>
      <c r="K9289" s="43">
        <v>4.4551501607933752E-2</v>
      </c>
      <c r="L9289">
        <v>0.14599887425802305</v>
      </c>
      <c r="M9289">
        <v>0.51631390603146521</v>
      </c>
      <c r="N9289" s="44">
        <v>0.67234361668830012</v>
      </c>
      <c r="O9289" s="161"/>
      <c r="P9289" s="162"/>
      <c r="Q9289" s="162"/>
      <c r="R9289" s="163"/>
      <c r="S9289" s="161"/>
      <c r="V9289" s="163"/>
      <c r="W9289" s="164"/>
      <c r="X9289" s="164"/>
    </row>
    <row r="9290" spans="10:24" x14ac:dyDescent="0.25">
      <c r="J9290">
        <v>9287</v>
      </c>
      <c r="K9290" s="43">
        <v>0.6315158378190211</v>
      </c>
      <c r="L9290">
        <v>0.53864521081512062</v>
      </c>
      <c r="M9290">
        <v>7.4600665417830947E-2</v>
      </c>
      <c r="N9290" s="44">
        <v>0.22595715699017627</v>
      </c>
      <c r="O9290" s="161"/>
      <c r="P9290" s="162"/>
      <c r="Q9290" s="162"/>
      <c r="R9290" s="163"/>
      <c r="S9290" s="161"/>
      <c r="V9290" s="163"/>
      <c r="W9290" s="164"/>
      <c r="X9290" s="164"/>
    </row>
    <row r="9291" spans="10:24" x14ac:dyDescent="0.25">
      <c r="J9291">
        <v>9288</v>
      </c>
      <c r="K9291" s="43">
        <v>0.19074826413505575</v>
      </c>
      <c r="L9291">
        <v>0.67202766130045299</v>
      </c>
      <c r="M9291">
        <v>0.60384062788410531</v>
      </c>
      <c r="N9291" s="44">
        <v>0.12797350258351459</v>
      </c>
      <c r="O9291" s="161"/>
      <c r="P9291" s="162"/>
      <c r="Q9291" s="162"/>
      <c r="R9291" s="163"/>
      <c r="S9291" s="161"/>
      <c r="V9291" s="163"/>
      <c r="W9291" s="164"/>
      <c r="X9291" s="164"/>
    </row>
    <row r="9292" spans="10:24" x14ac:dyDescent="0.25">
      <c r="J9292">
        <v>9289</v>
      </c>
      <c r="K9292" s="43">
        <v>0.88717610163945115</v>
      </c>
      <c r="L9292">
        <v>5.2602714622735691E-2</v>
      </c>
      <c r="M9292">
        <v>0.25873694023535099</v>
      </c>
      <c r="N9292" s="44">
        <v>0.34797594282500499</v>
      </c>
      <c r="O9292" s="161"/>
      <c r="P9292" s="162"/>
      <c r="Q9292" s="162"/>
      <c r="R9292" s="163"/>
      <c r="S9292" s="161"/>
      <c r="V9292" s="163"/>
      <c r="W9292" s="164"/>
      <c r="X9292" s="164"/>
    </row>
    <row r="9293" spans="10:24" x14ac:dyDescent="0.25">
      <c r="J9293">
        <v>9290</v>
      </c>
      <c r="K9293" s="43">
        <v>0.14712886223648391</v>
      </c>
      <c r="L9293">
        <v>0.38796012025823556</v>
      </c>
      <c r="M9293">
        <v>9.6928845687628939E-2</v>
      </c>
      <c r="N9293" s="44">
        <v>0.12611969734513229</v>
      </c>
      <c r="O9293" s="161"/>
      <c r="P9293" s="162"/>
      <c r="Q9293" s="162"/>
      <c r="R9293" s="163"/>
      <c r="S9293" s="161"/>
      <c r="V9293" s="163"/>
      <c r="W9293" s="164"/>
      <c r="X9293" s="164"/>
    </row>
    <row r="9294" spans="10:24" x14ac:dyDescent="0.25">
      <c r="J9294">
        <v>9291</v>
      </c>
      <c r="K9294" s="43">
        <v>0.12992253593351777</v>
      </c>
      <c r="L9294">
        <v>6.3453569971854917E-2</v>
      </c>
      <c r="M9294">
        <v>0.13458794025702014</v>
      </c>
      <c r="N9294" s="44">
        <v>0.53443320843090292</v>
      </c>
      <c r="O9294" s="161"/>
      <c r="P9294" s="162"/>
      <c r="Q9294" s="162"/>
      <c r="R9294" s="163"/>
      <c r="S9294" s="161"/>
      <c r="V9294" s="163"/>
      <c r="W9294" s="164"/>
      <c r="X9294" s="164"/>
    </row>
    <row r="9295" spans="10:24" x14ac:dyDescent="0.25">
      <c r="J9295">
        <v>9292</v>
      </c>
      <c r="K9295" s="43">
        <v>0.22163125461507494</v>
      </c>
      <c r="L9295">
        <v>0.22888152915718663</v>
      </c>
      <c r="M9295">
        <v>0.27154006560609367</v>
      </c>
      <c r="N9295" s="44">
        <v>0.87533362828589301</v>
      </c>
      <c r="O9295" s="161"/>
      <c r="P9295" s="162"/>
      <c r="Q9295" s="162"/>
      <c r="R9295" s="163"/>
      <c r="S9295" s="161"/>
      <c r="V9295" s="163"/>
      <c r="W9295" s="164"/>
      <c r="X9295" s="164"/>
    </row>
    <row r="9296" spans="10:24" x14ac:dyDescent="0.25">
      <c r="J9296">
        <v>9293</v>
      </c>
      <c r="K9296" s="43">
        <v>0.18596650392906677</v>
      </c>
      <c r="L9296">
        <v>0.91618595687714255</v>
      </c>
      <c r="M9296">
        <v>0.40047650076745778</v>
      </c>
      <c r="N9296" s="44">
        <v>0.47369130512613533</v>
      </c>
      <c r="O9296" s="161"/>
      <c r="P9296" s="162"/>
      <c r="Q9296" s="162"/>
      <c r="R9296" s="163"/>
      <c r="S9296" s="161"/>
      <c r="V9296" s="163"/>
      <c r="W9296" s="164"/>
      <c r="X9296" s="164"/>
    </row>
    <row r="9297" spans="10:24" x14ac:dyDescent="0.25">
      <c r="J9297">
        <v>9294</v>
      </c>
      <c r="K9297" s="43">
        <v>0.86985998997528113</v>
      </c>
      <c r="L9297">
        <v>0.6544176602144588</v>
      </c>
      <c r="M9297">
        <v>4.205252081965738E-2</v>
      </c>
      <c r="N9297" s="44">
        <v>0.76361114042890177</v>
      </c>
      <c r="O9297" s="161"/>
      <c r="P9297" s="162"/>
      <c r="Q9297" s="162"/>
      <c r="R9297" s="163"/>
      <c r="S9297" s="161"/>
      <c r="V9297" s="163"/>
      <c r="W9297" s="164"/>
      <c r="X9297" s="164"/>
    </row>
    <row r="9298" spans="10:24" x14ac:dyDescent="0.25">
      <c r="J9298">
        <v>9295</v>
      </c>
      <c r="K9298" s="43">
        <v>0.49955668286201482</v>
      </c>
      <c r="L9298">
        <v>0.15034000453400276</v>
      </c>
      <c r="M9298">
        <v>0.79704131224004915</v>
      </c>
      <c r="N9298" s="44">
        <v>0.38488601459013283</v>
      </c>
      <c r="O9298" s="161"/>
      <c r="P9298" s="162"/>
      <c r="Q9298" s="162"/>
      <c r="R9298" s="163"/>
      <c r="S9298" s="161"/>
      <c r="V9298" s="163"/>
      <c r="W9298" s="164"/>
      <c r="X9298" s="164"/>
    </row>
    <row r="9299" spans="10:24" x14ac:dyDescent="0.25">
      <c r="J9299">
        <v>9296</v>
      </c>
      <c r="K9299" s="43">
        <v>0.18864007014789175</v>
      </c>
      <c r="L9299">
        <v>0.14127475789272137</v>
      </c>
      <c r="M9299">
        <v>0.20004666975145724</v>
      </c>
      <c r="N9299" s="44">
        <v>6.8232186071753853E-2</v>
      </c>
      <c r="O9299" s="161"/>
      <c r="P9299" s="162"/>
      <c r="Q9299" s="162"/>
      <c r="R9299" s="163"/>
      <c r="S9299" s="161"/>
      <c r="V9299" s="163"/>
      <c r="W9299" s="164"/>
      <c r="X9299" s="164"/>
    </row>
    <row r="9300" spans="10:24" x14ac:dyDescent="0.25">
      <c r="J9300">
        <v>9297</v>
      </c>
      <c r="K9300" s="43">
        <v>7.7363839160172199E-2</v>
      </c>
      <c r="L9300">
        <v>0.27878110985516225</v>
      </c>
      <c r="M9300">
        <v>0.64623827870680162</v>
      </c>
      <c r="N9300" s="44">
        <v>0.50684470371420731</v>
      </c>
      <c r="O9300" s="161"/>
      <c r="P9300" s="162"/>
      <c r="Q9300" s="162"/>
      <c r="R9300" s="163"/>
      <c r="S9300" s="161"/>
      <c r="V9300" s="163"/>
      <c r="W9300" s="164"/>
      <c r="X9300" s="164"/>
    </row>
    <row r="9301" spans="10:24" x14ac:dyDescent="0.25">
      <c r="J9301">
        <v>9298</v>
      </c>
      <c r="K9301" s="43">
        <v>0.57582366903596649</v>
      </c>
      <c r="L9301">
        <v>0.90256966348558665</v>
      </c>
      <c r="M9301">
        <v>0.62199968715341802</v>
      </c>
      <c r="N9301" s="44">
        <v>0.81798844152115335</v>
      </c>
      <c r="O9301" s="161"/>
      <c r="P9301" s="162"/>
      <c r="Q9301" s="162"/>
      <c r="R9301" s="163"/>
      <c r="S9301" s="161"/>
      <c r="V9301" s="163"/>
      <c r="W9301" s="164"/>
      <c r="X9301" s="164"/>
    </row>
    <row r="9302" spans="10:24" x14ac:dyDescent="0.25">
      <c r="J9302">
        <v>9299</v>
      </c>
      <c r="K9302" s="43">
        <v>0.49694223707754093</v>
      </c>
      <c r="L9302">
        <v>0.45654389575977461</v>
      </c>
      <c r="M9302">
        <v>0.98519108733700334</v>
      </c>
      <c r="N9302" s="44">
        <v>4.3624465425920467E-2</v>
      </c>
      <c r="O9302" s="161"/>
      <c r="P9302" s="162"/>
      <c r="Q9302" s="162"/>
      <c r="R9302" s="163"/>
      <c r="S9302" s="161"/>
      <c r="V9302" s="163"/>
      <c r="W9302" s="164"/>
      <c r="X9302" s="164"/>
    </row>
    <row r="9303" spans="10:24" x14ac:dyDescent="0.25">
      <c r="J9303">
        <v>9300</v>
      </c>
      <c r="K9303" s="43">
        <v>0.3475980169489713</v>
      </c>
      <c r="L9303">
        <v>0.26589700919428449</v>
      </c>
      <c r="M9303">
        <v>0.13046937867578901</v>
      </c>
      <c r="N9303" s="44">
        <v>0.96809355399506614</v>
      </c>
      <c r="O9303" s="161"/>
      <c r="P9303" s="162"/>
      <c r="Q9303" s="162"/>
      <c r="R9303" s="163"/>
      <c r="S9303" s="161"/>
      <c r="V9303" s="163"/>
      <c r="W9303" s="164"/>
      <c r="X9303" s="164"/>
    </row>
    <row r="9304" spans="10:24" x14ac:dyDescent="0.25">
      <c r="J9304">
        <v>9301</v>
      </c>
      <c r="K9304" s="43">
        <v>3.0163030856630302E-3</v>
      </c>
      <c r="L9304">
        <v>0.58714364802498686</v>
      </c>
      <c r="M9304">
        <v>0.98567093464492728</v>
      </c>
      <c r="N9304" s="44">
        <v>0.71212590311714474</v>
      </c>
      <c r="O9304" s="161"/>
      <c r="P9304" s="162"/>
      <c r="Q9304" s="162"/>
      <c r="R9304" s="163"/>
      <c r="S9304" s="161"/>
      <c r="V9304" s="163"/>
      <c r="W9304" s="164"/>
      <c r="X9304" s="164"/>
    </row>
    <row r="9305" spans="10:24" x14ac:dyDescent="0.25">
      <c r="J9305">
        <v>9302</v>
      </c>
      <c r="K9305" s="43">
        <v>4.3468426211419109E-2</v>
      </c>
      <c r="L9305">
        <v>0.54330588566040683</v>
      </c>
      <c r="M9305">
        <v>0.98922471015704916</v>
      </c>
      <c r="N9305" s="44">
        <v>7.7232808573882927E-2</v>
      </c>
      <c r="O9305" s="161"/>
      <c r="P9305" s="162"/>
      <c r="Q9305" s="162"/>
      <c r="R9305" s="163"/>
      <c r="S9305" s="161"/>
      <c r="V9305" s="163"/>
      <c r="W9305" s="164"/>
      <c r="X9305" s="164"/>
    </row>
    <row r="9306" spans="10:24" x14ac:dyDescent="0.25">
      <c r="J9306">
        <v>9303</v>
      </c>
      <c r="K9306" s="43">
        <v>0.59488905223955635</v>
      </c>
      <c r="L9306">
        <v>0.64300107930812833</v>
      </c>
      <c r="M9306">
        <v>1.4068300751348906E-2</v>
      </c>
      <c r="N9306" s="44">
        <v>0.85882929636148797</v>
      </c>
      <c r="O9306" s="161"/>
      <c r="P9306" s="162"/>
      <c r="Q9306" s="162"/>
      <c r="R9306" s="163"/>
      <c r="S9306" s="161"/>
      <c r="V9306" s="163"/>
      <c r="W9306" s="164"/>
      <c r="X9306" s="164"/>
    </row>
    <row r="9307" spans="10:24" x14ac:dyDescent="0.25">
      <c r="J9307">
        <v>9304</v>
      </c>
      <c r="K9307" s="43">
        <v>0.6255923010847777</v>
      </c>
      <c r="L9307">
        <v>0.58107095958311028</v>
      </c>
      <c r="M9307">
        <v>0.84686757991394057</v>
      </c>
      <c r="N9307" s="44">
        <v>0.32025981231868961</v>
      </c>
      <c r="O9307" s="161"/>
      <c r="P9307" s="162"/>
      <c r="Q9307" s="162"/>
      <c r="R9307" s="163"/>
      <c r="S9307" s="161"/>
      <c r="V9307" s="163"/>
      <c r="W9307" s="164"/>
      <c r="X9307" s="164"/>
    </row>
    <row r="9308" spans="10:24" x14ac:dyDescent="0.25">
      <c r="J9308">
        <v>9305</v>
      </c>
      <c r="K9308" s="43">
        <v>0.5067711903375075</v>
      </c>
      <c r="L9308">
        <v>0.33904751700293967</v>
      </c>
      <c r="M9308">
        <v>0.54175116944697843</v>
      </c>
      <c r="N9308" s="44">
        <v>0.48900253554824824</v>
      </c>
      <c r="O9308" s="161"/>
      <c r="P9308" s="162"/>
      <c r="Q9308" s="162"/>
      <c r="R9308" s="163"/>
      <c r="S9308" s="161"/>
      <c r="V9308" s="163"/>
      <c r="W9308" s="164"/>
      <c r="X9308" s="164"/>
    </row>
    <row r="9309" spans="10:24" x14ac:dyDescent="0.25">
      <c r="J9309">
        <v>9306</v>
      </c>
      <c r="K9309" s="43">
        <v>0.53628185193392797</v>
      </c>
      <c r="L9309">
        <v>0.77600211012103015</v>
      </c>
      <c r="M9309">
        <v>0.46883958650207924</v>
      </c>
      <c r="N9309" s="44">
        <v>0.73255452294033874</v>
      </c>
      <c r="O9309" s="161"/>
      <c r="P9309" s="162"/>
      <c r="Q9309" s="162"/>
      <c r="R9309" s="163"/>
      <c r="S9309" s="161"/>
      <c r="V9309" s="163"/>
      <c r="W9309" s="164"/>
      <c r="X9309" s="164"/>
    </row>
    <row r="9310" spans="10:24" x14ac:dyDescent="0.25">
      <c r="J9310">
        <v>9307</v>
      </c>
      <c r="K9310" s="43">
        <v>0.47416083079484939</v>
      </c>
      <c r="L9310">
        <v>0.35601761310328528</v>
      </c>
      <c r="M9310">
        <v>0.97816796979464715</v>
      </c>
      <c r="N9310" s="44">
        <v>0.78507868243552537</v>
      </c>
      <c r="O9310" s="161"/>
      <c r="P9310" s="162"/>
      <c r="Q9310" s="162"/>
      <c r="R9310" s="163"/>
      <c r="S9310" s="161"/>
      <c r="V9310" s="163"/>
      <c r="W9310" s="164"/>
      <c r="X9310" s="164"/>
    </row>
    <row r="9311" spans="10:24" x14ac:dyDescent="0.25">
      <c r="J9311">
        <v>9308</v>
      </c>
      <c r="K9311" s="43">
        <v>0.12055304760406715</v>
      </c>
      <c r="L9311">
        <v>0.2392702728728161</v>
      </c>
      <c r="M9311">
        <v>0.72481926269740571</v>
      </c>
      <c r="N9311" s="44">
        <v>0.35936654687572467</v>
      </c>
      <c r="O9311" s="161"/>
      <c r="P9311" s="162"/>
      <c r="Q9311" s="162"/>
      <c r="R9311" s="163"/>
      <c r="S9311" s="161"/>
      <c r="V9311" s="163"/>
      <c r="W9311" s="164"/>
      <c r="X9311" s="164"/>
    </row>
    <row r="9312" spans="10:24" x14ac:dyDescent="0.25">
      <c r="J9312">
        <v>9309</v>
      </c>
      <c r="K9312" s="43">
        <v>0.6604856621729307</v>
      </c>
      <c r="L9312">
        <v>0.91279843685338413</v>
      </c>
      <c r="M9312">
        <v>1.4227055354719909E-2</v>
      </c>
      <c r="N9312" s="44">
        <v>0.51408923219119218</v>
      </c>
      <c r="O9312" s="161"/>
      <c r="P9312" s="162"/>
      <c r="Q9312" s="162"/>
      <c r="R9312" s="163"/>
      <c r="S9312" s="161"/>
      <c r="V9312" s="163"/>
      <c r="W9312" s="164"/>
      <c r="X9312" s="164"/>
    </row>
    <row r="9313" spans="10:24" x14ac:dyDescent="0.25">
      <c r="J9313">
        <v>9310</v>
      </c>
      <c r="K9313" s="43">
        <v>0.32133965895021288</v>
      </c>
      <c r="L9313">
        <v>0.26446776781183112</v>
      </c>
      <c r="M9313">
        <v>0.58839768338664455</v>
      </c>
      <c r="N9313" s="44">
        <v>0.46171988586602908</v>
      </c>
      <c r="O9313" s="161"/>
      <c r="P9313" s="162"/>
      <c r="Q9313" s="162"/>
      <c r="R9313" s="163"/>
      <c r="S9313" s="161"/>
      <c r="V9313" s="163"/>
      <c r="W9313" s="164"/>
      <c r="X9313" s="164"/>
    </row>
    <row r="9314" spans="10:24" x14ac:dyDescent="0.25">
      <c r="J9314">
        <v>9311</v>
      </c>
      <c r="K9314" s="43">
        <v>0.2785876948818119</v>
      </c>
      <c r="L9314">
        <v>0.44386604924392703</v>
      </c>
      <c r="M9314">
        <v>1.7035558038169807E-2</v>
      </c>
      <c r="N9314" s="44">
        <v>2.249213726367949E-2</v>
      </c>
      <c r="O9314" s="161"/>
      <c r="P9314" s="162"/>
      <c r="Q9314" s="162"/>
      <c r="R9314" s="163"/>
      <c r="S9314" s="161"/>
      <c r="V9314" s="163"/>
      <c r="W9314" s="164"/>
      <c r="X9314" s="164"/>
    </row>
    <row r="9315" spans="10:24" x14ac:dyDescent="0.25">
      <c r="J9315">
        <v>9312</v>
      </c>
      <c r="K9315" s="43">
        <v>9.5111788567110445E-3</v>
      </c>
      <c r="L9315">
        <v>0.94056267820373918</v>
      </c>
      <c r="M9315">
        <v>0.8845398625823071</v>
      </c>
      <c r="N9315" s="44">
        <v>0.45421180149825136</v>
      </c>
      <c r="O9315" s="161"/>
      <c r="P9315" s="162"/>
      <c r="Q9315" s="162"/>
      <c r="R9315" s="163"/>
      <c r="S9315" s="161"/>
      <c r="V9315" s="163"/>
      <c r="W9315" s="164"/>
      <c r="X9315" s="164"/>
    </row>
    <row r="9316" spans="10:24" x14ac:dyDescent="0.25">
      <c r="J9316">
        <v>9313</v>
      </c>
      <c r="K9316" s="43">
        <v>0.98692332723973442</v>
      </c>
      <c r="L9316">
        <v>0.77968725159151187</v>
      </c>
      <c r="M9316">
        <v>0.52649492461032044</v>
      </c>
      <c r="N9316" s="44">
        <v>9.0601998340970713E-2</v>
      </c>
      <c r="O9316" s="161"/>
      <c r="P9316" s="162"/>
      <c r="Q9316" s="162"/>
      <c r="R9316" s="163"/>
      <c r="S9316" s="161"/>
      <c r="V9316" s="163"/>
      <c r="W9316" s="164"/>
      <c r="X9316" s="164"/>
    </row>
    <row r="9317" spans="10:24" x14ac:dyDescent="0.25">
      <c r="J9317">
        <v>9314</v>
      </c>
      <c r="K9317" s="43">
        <v>0.44319926382888175</v>
      </c>
      <c r="L9317">
        <v>0.10484138926478903</v>
      </c>
      <c r="M9317">
        <v>0.86922764538602371</v>
      </c>
      <c r="N9317" s="44">
        <v>0.81292599514599362</v>
      </c>
      <c r="O9317" s="161"/>
      <c r="P9317" s="162"/>
      <c r="Q9317" s="162"/>
      <c r="R9317" s="163"/>
      <c r="S9317" s="161"/>
      <c r="V9317" s="163"/>
      <c r="W9317" s="164"/>
      <c r="X9317" s="164"/>
    </row>
    <row r="9318" spans="10:24" x14ac:dyDescent="0.25">
      <c r="J9318">
        <v>9315</v>
      </c>
      <c r="K9318" s="43">
        <v>0.45457071640400437</v>
      </c>
      <c r="L9318">
        <v>0.69777105814565432</v>
      </c>
      <c r="M9318">
        <v>0.57091114991011616</v>
      </c>
      <c r="N9318" s="44">
        <v>0.20336385239896115</v>
      </c>
      <c r="O9318" s="161"/>
      <c r="P9318" s="162"/>
      <c r="Q9318" s="162"/>
      <c r="R9318" s="163"/>
      <c r="S9318" s="161"/>
      <c r="V9318" s="163"/>
      <c r="W9318" s="164"/>
      <c r="X9318" s="164"/>
    </row>
    <row r="9319" spans="10:24" x14ac:dyDescent="0.25">
      <c r="J9319">
        <v>9316</v>
      </c>
      <c r="K9319" s="43">
        <v>0.37208343196639437</v>
      </c>
      <c r="L9319">
        <v>0.71275047351070608</v>
      </c>
      <c r="M9319">
        <v>7.9140938417661455E-2</v>
      </c>
      <c r="N9319" s="44">
        <v>0.33991201928250481</v>
      </c>
      <c r="O9319" s="161"/>
      <c r="P9319" s="162"/>
      <c r="Q9319" s="162"/>
      <c r="R9319" s="163"/>
      <c r="S9319" s="161"/>
      <c r="V9319" s="163"/>
      <c r="W9319" s="164"/>
      <c r="X9319" s="164"/>
    </row>
    <row r="9320" spans="10:24" x14ac:dyDescent="0.25">
      <c r="J9320">
        <v>9317</v>
      </c>
      <c r="K9320" s="43">
        <v>0.41244920743919844</v>
      </c>
      <c r="L9320">
        <v>0.4935925370506814</v>
      </c>
      <c r="M9320">
        <v>0.91865551135604229</v>
      </c>
      <c r="N9320" s="44">
        <v>0.83181470569526217</v>
      </c>
      <c r="O9320" s="161"/>
      <c r="P9320" s="162"/>
      <c r="Q9320" s="162"/>
      <c r="R9320" s="163"/>
      <c r="S9320" s="161"/>
      <c r="V9320" s="163"/>
      <c r="W9320" s="164"/>
      <c r="X9320" s="164"/>
    </row>
    <row r="9321" spans="10:24" x14ac:dyDescent="0.25">
      <c r="J9321">
        <v>9318</v>
      </c>
      <c r="K9321" s="43">
        <v>0.8857717258668919</v>
      </c>
      <c r="L9321">
        <v>2.0023066981955995E-2</v>
      </c>
      <c r="M9321">
        <v>0.51964515319542459</v>
      </c>
      <c r="N9321" s="44">
        <v>0.60807735503101767</v>
      </c>
      <c r="O9321" s="161"/>
      <c r="P9321" s="162"/>
      <c r="Q9321" s="162"/>
      <c r="R9321" s="163"/>
      <c r="S9321" s="161"/>
      <c r="V9321" s="163"/>
      <c r="W9321" s="164"/>
      <c r="X9321" s="164"/>
    </row>
    <row r="9322" spans="10:24" x14ac:dyDescent="0.25">
      <c r="J9322">
        <v>9319</v>
      </c>
      <c r="K9322" s="43">
        <v>0.22733708279826115</v>
      </c>
      <c r="L9322">
        <v>0.31557990581831208</v>
      </c>
      <c r="M9322">
        <v>0.93914012356111665</v>
      </c>
      <c r="N9322" s="44">
        <v>0.76797083643663966</v>
      </c>
      <c r="O9322" s="161"/>
      <c r="P9322" s="162"/>
      <c r="Q9322" s="162"/>
      <c r="R9322" s="163"/>
      <c r="S9322" s="161"/>
      <c r="V9322" s="163"/>
      <c r="W9322" s="164"/>
      <c r="X9322" s="164"/>
    </row>
    <row r="9323" spans="10:24" x14ac:dyDescent="0.25">
      <c r="J9323">
        <v>9320</v>
      </c>
      <c r="K9323" s="43">
        <v>4.1084843932127635E-3</v>
      </c>
      <c r="L9323">
        <v>0.98900952604703074</v>
      </c>
      <c r="M9323">
        <v>0.32251236325446464</v>
      </c>
      <c r="N9323" s="44">
        <v>0.55463679508548847</v>
      </c>
      <c r="O9323" s="161"/>
      <c r="P9323" s="162"/>
      <c r="Q9323" s="162"/>
      <c r="R9323" s="163"/>
      <c r="S9323" s="161"/>
      <c r="V9323" s="163"/>
      <c r="W9323" s="164"/>
      <c r="X9323" s="164"/>
    </row>
    <row r="9324" spans="10:24" x14ac:dyDescent="0.25">
      <c r="J9324">
        <v>9321</v>
      </c>
      <c r="K9324" s="43">
        <v>0.70231913509397093</v>
      </c>
      <c r="L9324">
        <v>0.46320885206436946</v>
      </c>
      <c r="M9324">
        <v>0.60955971333377268</v>
      </c>
      <c r="N9324" s="44">
        <v>0.76995892763397367</v>
      </c>
      <c r="O9324" s="161"/>
      <c r="P9324" s="162"/>
      <c r="Q9324" s="162"/>
      <c r="R9324" s="163"/>
      <c r="S9324" s="161"/>
      <c r="V9324" s="163"/>
      <c r="W9324" s="164"/>
      <c r="X9324" s="164"/>
    </row>
    <row r="9325" spans="10:24" x14ac:dyDescent="0.25">
      <c r="J9325">
        <v>9322</v>
      </c>
      <c r="K9325" s="43">
        <v>0.69550887042466625</v>
      </c>
      <c r="L9325">
        <v>0.64297394690893628</v>
      </c>
      <c r="M9325">
        <v>0.53737045746872825</v>
      </c>
      <c r="N9325" s="44">
        <v>0.41019109582643321</v>
      </c>
      <c r="O9325" s="161"/>
      <c r="P9325" s="162"/>
      <c r="Q9325" s="162"/>
      <c r="R9325" s="163"/>
      <c r="S9325" s="161"/>
      <c r="V9325" s="163"/>
      <c r="W9325" s="164"/>
      <c r="X9325" s="164"/>
    </row>
    <row r="9326" spans="10:24" x14ac:dyDescent="0.25">
      <c r="J9326">
        <v>9323</v>
      </c>
      <c r="K9326" s="43">
        <v>0.69301645921724164</v>
      </c>
      <c r="L9326">
        <v>0.92501757643184923</v>
      </c>
      <c r="M9326">
        <v>0.29212356760933456</v>
      </c>
      <c r="N9326" s="44">
        <v>0.52273550827114734</v>
      </c>
      <c r="O9326" s="161"/>
      <c r="P9326" s="162"/>
      <c r="Q9326" s="162"/>
      <c r="R9326" s="163"/>
      <c r="S9326" s="161"/>
      <c r="V9326" s="163"/>
      <c r="W9326" s="164"/>
      <c r="X9326" s="164"/>
    </row>
    <row r="9327" spans="10:24" x14ac:dyDescent="0.25">
      <c r="J9327">
        <v>9324</v>
      </c>
      <c r="K9327" s="43">
        <v>0.11412740384072284</v>
      </c>
      <c r="L9327">
        <v>0.70454007140124786</v>
      </c>
      <c r="M9327">
        <v>0.23608682393598968</v>
      </c>
      <c r="N9327" s="44">
        <v>0.88022239753643916</v>
      </c>
      <c r="O9327" s="161"/>
      <c r="P9327" s="162"/>
      <c r="Q9327" s="162"/>
      <c r="R9327" s="163"/>
      <c r="S9327" s="161"/>
      <c r="V9327" s="163"/>
      <c r="W9327" s="164"/>
      <c r="X9327" s="164"/>
    </row>
    <row r="9328" spans="10:24" x14ac:dyDescent="0.25">
      <c r="J9328">
        <v>9325</v>
      </c>
      <c r="K9328" s="43">
        <v>0.94239367937234109</v>
      </c>
      <c r="L9328">
        <v>0.40515192559794644</v>
      </c>
      <c r="M9328">
        <v>0.58878986897870988</v>
      </c>
      <c r="N9328" s="44">
        <v>0.83584388238728935</v>
      </c>
      <c r="O9328" s="161"/>
      <c r="P9328" s="162"/>
      <c r="Q9328" s="162"/>
      <c r="R9328" s="163"/>
      <c r="S9328" s="161"/>
      <c r="V9328" s="163"/>
      <c r="W9328" s="164"/>
      <c r="X9328" s="164"/>
    </row>
    <row r="9329" spans="10:24" x14ac:dyDescent="0.25">
      <c r="J9329">
        <v>9326</v>
      </c>
      <c r="K9329" s="43">
        <v>0.26205573896564127</v>
      </c>
      <c r="L9329">
        <v>0.57646975976296755</v>
      </c>
      <c r="M9329">
        <v>0.58416635144485429</v>
      </c>
      <c r="N9329" s="44">
        <v>0.77181697351158796</v>
      </c>
      <c r="O9329" s="161"/>
      <c r="P9329" s="162"/>
      <c r="Q9329" s="162"/>
      <c r="R9329" s="163"/>
      <c r="S9329" s="161"/>
      <c r="V9329" s="163"/>
      <c r="W9329" s="164"/>
      <c r="X9329" s="164"/>
    </row>
    <row r="9330" spans="10:24" x14ac:dyDescent="0.25">
      <c r="J9330">
        <v>9327</v>
      </c>
      <c r="K9330" s="43">
        <v>1.978943275699041E-2</v>
      </c>
      <c r="L9330">
        <v>0.82900271058760233</v>
      </c>
      <c r="M9330">
        <v>0.83313466149952031</v>
      </c>
      <c r="N9330" s="44">
        <v>0.88433348923105404</v>
      </c>
      <c r="O9330" s="161"/>
      <c r="P9330" s="162"/>
      <c r="Q9330" s="162"/>
      <c r="R9330" s="163"/>
      <c r="S9330" s="161"/>
      <c r="V9330" s="163"/>
      <c r="W9330" s="164"/>
      <c r="X9330" s="164"/>
    </row>
    <row r="9331" spans="10:24" x14ac:dyDescent="0.25">
      <c r="J9331">
        <v>9328</v>
      </c>
      <c r="K9331" s="43">
        <v>0.12699859287269555</v>
      </c>
      <c r="L9331">
        <v>0.42923190979093595</v>
      </c>
      <c r="M9331">
        <v>0.65307553098984927</v>
      </c>
      <c r="N9331" s="44">
        <v>0.65244579817902648</v>
      </c>
      <c r="O9331" s="161"/>
      <c r="P9331" s="162"/>
      <c r="Q9331" s="162"/>
      <c r="R9331" s="163"/>
      <c r="S9331" s="161"/>
      <c r="V9331" s="163"/>
      <c r="W9331" s="164"/>
      <c r="X9331" s="164"/>
    </row>
    <row r="9332" spans="10:24" x14ac:dyDescent="0.25">
      <c r="J9332">
        <v>9329</v>
      </c>
      <c r="K9332" s="43">
        <v>0.76731288662163666</v>
      </c>
      <c r="L9332">
        <v>0.19505622416126844</v>
      </c>
      <c r="M9332">
        <v>0.32405893838361455</v>
      </c>
      <c r="N9332" s="44">
        <v>1.5141015414339543E-2</v>
      </c>
      <c r="O9332" s="161"/>
      <c r="P9332" s="162"/>
      <c r="Q9332" s="162"/>
      <c r="R9332" s="163"/>
      <c r="S9332" s="161"/>
      <c r="V9332" s="163"/>
      <c r="W9332" s="164"/>
      <c r="X9332" s="164"/>
    </row>
    <row r="9333" spans="10:24" x14ac:dyDescent="0.25">
      <c r="J9333">
        <v>9330</v>
      </c>
      <c r="K9333" s="43">
        <v>0.6516593116257442</v>
      </c>
      <c r="L9333">
        <v>0.51500186894463185</v>
      </c>
      <c r="M9333">
        <v>0.10367450257508737</v>
      </c>
      <c r="N9333" s="44">
        <v>0.13589814655988031</v>
      </c>
      <c r="O9333" s="161"/>
      <c r="P9333" s="162"/>
      <c r="Q9333" s="162"/>
      <c r="R9333" s="163"/>
      <c r="S9333" s="161"/>
      <c r="V9333" s="163"/>
      <c r="W9333" s="164"/>
      <c r="X9333" s="164"/>
    </row>
    <row r="9334" spans="10:24" x14ac:dyDescent="0.25">
      <c r="J9334">
        <v>9331</v>
      </c>
      <c r="K9334" s="43">
        <v>0.28415634024246139</v>
      </c>
      <c r="L9334">
        <v>1.2768587076665172E-2</v>
      </c>
      <c r="M9334">
        <v>0.82389592313283988</v>
      </c>
      <c r="N9334" s="44">
        <v>0.65762028453737176</v>
      </c>
      <c r="O9334" s="161"/>
      <c r="P9334" s="162"/>
      <c r="Q9334" s="162"/>
      <c r="R9334" s="163"/>
      <c r="S9334" s="161"/>
      <c r="V9334" s="163"/>
      <c r="W9334" s="164"/>
      <c r="X9334" s="164"/>
    </row>
    <row r="9335" spans="10:24" x14ac:dyDescent="0.25">
      <c r="J9335">
        <v>9332</v>
      </c>
      <c r="K9335" s="43">
        <v>0.85071618435085239</v>
      </c>
      <c r="L9335">
        <v>0.78972147299510775</v>
      </c>
      <c r="M9335">
        <v>0.32815525181568606</v>
      </c>
      <c r="N9335" s="44">
        <v>0.30023644759506107</v>
      </c>
      <c r="O9335" s="161"/>
      <c r="P9335" s="162"/>
      <c r="Q9335" s="162"/>
      <c r="R9335" s="163"/>
      <c r="S9335" s="161"/>
      <c r="V9335" s="163"/>
      <c r="W9335" s="164"/>
      <c r="X9335" s="164"/>
    </row>
    <row r="9336" spans="10:24" x14ac:dyDescent="0.25">
      <c r="J9336">
        <v>9333</v>
      </c>
      <c r="K9336" s="43">
        <v>5.8140099082731878E-2</v>
      </c>
      <c r="L9336">
        <v>0.14072284805465562</v>
      </c>
      <c r="M9336">
        <v>0.5231140747303239</v>
      </c>
      <c r="N9336" s="44">
        <v>0.28535088495556948</v>
      </c>
      <c r="O9336" s="161"/>
      <c r="P9336" s="162"/>
      <c r="Q9336" s="162"/>
      <c r="R9336" s="163"/>
      <c r="S9336" s="161"/>
      <c r="V9336" s="163"/>
      <c r="W9336" s="164"/>
      <c r="X9336" s="164"/>
    </row>
    <row r="9337" spans="10:24" x14ac:dyDescent="0.25">
      <c r="J9337">
        <v>9334</v>
      </c>
      <c r="K9337" s="43">
        <v>0.54908698728749628</v>
      </c>
      <c r="L9337">
        <v>0.46489208750329825</v>
      </c>
      <c r="M9337">
        <v>0.51243680456119711</v>
      </c>
      <c r="N9337" s="44">
        <v>0.50696987403167859</v>
      </c>
      <c r="O9337" s="161"/>
      <c r="P9337" s="162"/>
      <c r="Q9337" s="162"/>
      <c r="R9337" s="163"/>
      <c r="S9337" s="161"/>
      <c r="V9337" s="163"/>
      <c r="W9337" s="164"/>
      <c r="X9337" s="164"/>
    </row>
    <row r="9338" spans="10:24" x14ac:dyDescent="0.25">
      <c r="J9338">
        <v>9335</v>
      </c>
      <c r="K9338" s="43">
        <v>0.16812678559643957</v>
      </c>
      <c r="L9338">
        <v>0.51565855077639255</v>
      </c>
      <c r="M9338">
        <v>0.82074644727924406</v>
      </c>
      <c r="N9338" s="44">
        <v>0.89101222628097165</v>
      </c>
      <c r="O9338" s="161"/>
      <c r="P9338" s="162"/>
      <c r="Q9338" s="162"/>
      <c r="R9338" s="163"/>
      <c r="S9338" s="161"/>
      <c r="V9338" s="163"/>
      <c r="W9338" s="164"/>
      <c r="X9338" s="164"/>
    </row>
    <row r="9339" spans="10:24" x14ac:dyDescent="0.25">
      <c r="J9339">
        <v>9336</v>
      </c>
      <c r="K9339" s="43">
        <v>0.55982521559384335</v>
      </c>
      <c r="L9339">
        <v>0.54435984867617448</v>
      </c>
      <c r="M9339">
        <v>0.93538840243381771</v>
      </c>
      <c r="N9339" s="44">
        <v>0.30214190154931853</v>
      </c>
      <c r="O9339" s="161"/>
      <c r="P9339" s="162"/>
      <c r="Q9339" s="162"/>
      <c r="R9339" s="163"/>
      <c r="S9339" s="161"/>
      <c r="V9339" s="163"/>
      <c r="W9339" s="164"/>
      <c r="X9339" s="164"/>
    </row>
    <row r="9340" spans="10:24" x14ac:dyDescent="0.25">
      <c r="J9340">
        <v>9337</v>
      </c>
      <c r="K9340" s="43">
        <v>0.30660479813748498</v>
      </c>
      <c r="L9340">
        <v>0.65290122757319569</v>
      </c>
      <c r="M9340">
        <v>0.58055182890452683</v>
      </c>
      <c r="N9340" s="44">
        <v>0.61922606411735237</v>
      </c>
      <c r="O9340" s="161"/>
      <c r="P9340" s="162"/>
      <c r="Q9340" s="162"/>
      <c r="R9340" s="163"/>
      <c r="S9340" s="161"/>
      <c r="V9340" s="163"/>
      <c r="W9340" s="164"/>
      <c r="X9340" s="164"/>
    </row>
    <row r="9341" spans="10:24" x14ac:dyDescent="0.25">
      <c r="J9341">
        <v>9338</v>
      </c>
      <c r="K9341" s="43">
        <v>1.5724632311305276E-2</v>
      </c>
      <c r="L9341">
        <v>7.9010160013608388E-3</v>
      </c>
      <c r="M9341">
        <v>0.57756293735289876</v>
      </c>
      <c r="N9341" s="44">
        <v>0.46771975965297863</v>
      </c>
      <c r="O9341" s="161"/>
      <c r="P9341" s="162"/>
      <c r="Q9341" s="162"/>
      <c r="R9341" s="163"/>
      <c r="S9341" s="161"/>
      <c r="V9341" s="163"/>
      <c r="W9341" s="164"/>
      <c r="X9341" s="164"/>
    </row>
    <row r="9342" spans="10:24" x14ac:dyDescent="0.25">
      <c r="J9342">
        <v>9339</v>
      </c>
      <c r="K9342" s="43">
        <v>0.63617190611271535</v>
      </c>
      <c r="L9342">
        <v>0.81758157968619349</v>
      </c>
      <c r="M9342">
        <v>4.7788359864930019E-2</v>
      </c>
      <c r="N9342" s="44">
        <v>0.78287430414476966</v>
      </c>
      <c r="O9342" s="161"/>
      <c r="P9342" s="162"/>
      <c r="Q9342" s="162"/>
      <c r="R9342" s="163"/>
      <c r="S9342" s="161"/>
      <c r="V9342" s="163"/>
      <c r="W9342" s="164"/>
      <c r="X9342" s="164"/>
    </row>
    <row r="9343" spans="10:24" x14ac:dyDescent="0.25">
      <c r="J9343">
        <v>9340</v>
      </c>
      <c r="K9343" s="43">
        <v>0.65112558093329509</v>
      </c>
      <c r="L9343">
        <v>5.2244172492462382E-2</v>
      </c>
      <c r="M9343">
        <v>8.5544213760867183E-2</v>
      </c>
      <c r="N9343" s="44">
        <v>0.35834136485526069</v>
      </c>
      <c r="O9343" s="161"/>
      <c r="P9343" s="162"/>
      <c r="Q9343" s="162"/>
      <c r="R9343" s="163"/>
      <c r="S9343" s="161"/>
      <c r="V9343" s="163"/>
      <c r="W9343" s="164"/>
      <c r="X9343" s="164"/>
    </row>
    <row r="9344" spans="10:24" x14ac:dyDescent="0.25">
      <c r="J9344">
        <v>9341</v>
      </c>
      <c r="K9344" s="43">
        <v>0.78215483533836838</v>
      </c>
      <c r="L9344">
        <v>0.8584129068356483</v>
      </c>
      <c r="M9344">
        <v>0.5977580346005188</v>
      </c>
      <c r="N9344" s="44">
        <v>0.53095661069904576</v>
      </c>
      <c r="O9344" s="161"/>
      <c r="P9344" s="162"/>
      <c r="Q9344" s="162"/>
      <c r="R9344" s="163"/>
      <c r="S9344" s="161"/>
      <c r="V9344" s="163"/>
      <c r="W9344" s="164"/>
      <c r="X9344" s="164"/>
    </row>
    <row r="9345" spans="10:24" x14ac:dyDescent="0.25">
      <c r="J9345">
        <v>9342</v>
      </c>
      <c r="K9345" s="43">
        <v>0.53186311762203098</v>
      </c>
      <c r="L9345">
        <v>0.88558268089345604</v>
      </c>
      <c r="M9345">
        <v>0.16470218048391083</v>
      </c>
      <c r="N9345" s="44">
        <v>5.247168931000612E-2</v>
      </c>
      <c r="O9345" s="161"/>
      <c r="P9345" s="162"/>
      <c r="Q9345" s="162"/>
      <c r="R9345" s="163"/>
      <c r="S9345" s="161"/>
      <c r="V9345" s="163"/>
      <c r="W9345" s="164"/>
      <c r="X9345" s="164"/>
    </row>
    <row r="9346" spans="10:24" x14ac:dyDescent="0.25">
      <c r="J9346">
        <v>9343</v>
      </c>
      <c r="K9346" s="43">
        <v>0.57487771966186907</v>
      </c>
      <c r="L9346">
        <v>9.8590570700303082E-2</v>
      </c>
      <c r="M9346">
        <v>0.22304784377195674</v>
      </c>
      <c r="N9346" s="44">
        <v>0.25617790485872038</v>
      </c>
      <c r="O9346" s="161"/>
      <c r="P9346" s="162"/>
      <c r="Q9346" s="162"/>
      <c r="R9346" s="163"/>
      <c r="S9346" s="161"/>
      <c r="V9346" s="163"/>
      <c r="W9346" s="164"/>
      <c r="X9346" s="164"/>
    </row>
    <row r="9347" spans="10:24" x14ac:dyDescent="0.25">
      <c r="J9347">
        <v>9344</v>
      </c>
      <c r="K9347" s="43">
        <v>0.91675587098984512</v>
      </c>
      <c r="L9347">
        <v>0.29030903406470243</v>
      </c>
      <c r="M9347">
        <v>2.7698332218169308E-2</v>
      </c>
      <c r="N9347" s="44">
        <v>0.34841253756832402</v>
      </c>
      <c r="O9347" s="161"/>
      <c r="P9347" s="162"/>
      <c r="Q9347" s="162"/>
      <c r="R9347" s="163"/>
      <c r="S9347" s="161"/>
      <c r="V9347" s="163"/>
      <c r="W9347" s="164"/>
      <c r="X9347" s="164"/>
    </row>
    <row r="9348" spans="10:24" x14ac:dyDescent="0.25">
      <c r="J9348">
        <v>9345</v>
      </c>
      <c r="K9348" s="43">
        <v>0.36314979177435869</v>
      </c>
      <c r="L9348">
        <v>0.56616157376648757</v>
      </c>
      <c r="M9348">
        <v>0.61237751271866014</v>
      </c>
      <c r="N9348" s="44">
        <v>0.92181817912039921</v>
      </c>
      <c r="O9348" s="161"/>
      <c r="P9348" s="162"/>
      <c r="Q9348" s="162"/>
      <c r="R9348" s="163"/>
      <c r="S9348" s="161"/>
      <c r="V9348" s="163"/>
      <c r="W9348" s="164"/>
      <c r="X9348" s="164"/>
    </row>
    <row r="9349" spans="10:24" x14ac:dyDescent="0.25">
      <c r="J9349">
        <v>9346</v>
      </c>
      <c r="K9349" s="43">
        <v>0.75464108210514735</v>
      </c>
      <c r="L9349">
        <v>0.69722631460472828</v>
      </c>
      <c r="M9349">
        <v>0.28604212204783597</v>
      </c>
      <c r="N9349" s="44">
        <v>0.6020506583434525</v>
      </c>
      <c r="O9349" s="161"/>
      <c r="P9349" s="162"/>
      <c r="Q9349" s="162"/>
      <c r="R9349" s="163"/>
      <c r="S9349" s="161"/>
      <c r="V9349" s="163"/>
      <c r="W9349" s="164"/>
      <c r="X9349" s="164"/>
    </row>
    <row r="9350" spans="10:24" x14ac:dyDescent="0.25">
      <c r="J9350">
        <v>9347</v>
      </c>
      <c r="K9350" s="43">
        <v>3.7460056076333625E-2</v>
      </c>
      <c r="L9350">
        <v>0.43428138968669483</v>
      </c>
      <c r="M9350">
        <v>0.43790842927908902</v>
      </c>
      <c r="N9350" s="44">
        <v>0.54341440166325716</v>
      </c>
      <c r="O9350" s="161"/>
      <c r="P9350" s="162"/>
      <c r="Q9350" s="162"/>
      <c r="R9350" s="163"/>
      <c r="S9350" s="161"/>
      <c r="V9350" s="163"/>
      <c r="W9350" s="164"/>
      <c r="X9350" s="164"/>
    </row>
    <row r="9351" spans="10:24" x14ac:dyDescent="0.25">
      <c r="J9351">
        <v>9348</v>
      </c>
      <c r="K9351" s="43">
        <v>0.94284032952614727</v>
      </c>
      <c r="L9351">
        <v>0.15363789801989236</v>
      </c>
      <c r="M9351">
        <v>0.49571103515609705</v>
      </c>
      <c r="N9351" s="44">
        <v>0.5163642326505371</v>
      </c>
      <c r="O9351" s="161"/>
      <c r="P9351" s="162"/>
      <c r="Q9351" s="162"/>
      <c r="R9351" s="163"/>
      <c r="S9351" s="161"/>
      <c r="V9351" s="163"/>
      <c r="W9351" s="164"/>
      <c r="X9351" s="164"/>
    </row>
    <row r="9352" spans="10:24" x14ac:dyDescent="0.25">
      <c r="J9352">
        <v>9349</v>
      </c>
      <c r="K9352" s="43">
        <v>0.37861017134058206</v>
      </c>
      <c r="L9352">
        <v>0.47124293548910978</v>
      </c>
      <c r="M9352">
        <v>0.40846639585240685</v>
      </c>
      <c r="N9352" s="44">
        <v>0.26762712997271509</v>
      </c>
      <c r="O9352" s="161"/>
      <c r="P9352" s="162"/>
      <c r="Q9352" s="162"/>
      <c r="R9352" s="163"/>
      <c r="S9352" s="161"/>
      <c r="V9352" s="163"/>
      <c r="W9352" s="164"/>
      <c r="X9352" s="164"/>
    </row>
    <row r="9353" spans="10:24" x14ac:dyDescent="0.25">
      <c r="J9353">
        <v>9350</v>
      </c>
      <c r="K9353" s="43">
        <v>0.36321531649683592</v>
      </c>
      <c r="L9353">
        <v>0.88681445781767931</v>
      </c>
      <c r="M9353">
        <v>1.6548028119323877E-2</v>
      </c>
      <c r="N9353" s="44">
        <v>0.4728796086121998</v>
      </c>
      <c r="O9353" s="161"/>
      <c r="P9353" s="162"/>
      <c r="Q9353" s="162"/>
      <c r="R9353" s="163"/>
      <c r="S9353" s="161"/>
      <c r="V9353" s="163"/>
      <c r="W9353" s="164"/>
      <c r="X9353" s="164"/>
    </row>
    <row r="9354" spans="10:24" x14ac:dyDescent="0.25">
      <c r="J9354">
        <v>9351</v>
      </c>
      <c r="K9354" s="43">
        <v>0.93082917627710859</v>
      </c>
      <c r="L9354">
        <v>8.517685066448677E-2</v>
      </c>
      <c r="M9354">
        <v>0.92427658265593415</v>
      </c>
      <c r="N9354" s="44">
        <v>0.74899620865617</v>
      </c>
      <c r="O9354" s="161"/>
      <c r="P9354" s="162"/>
      <c r="Q9354" s="162"/>
      <c r="R9354" s="163"/>
      <c r="S9354" s="161"/>
      <c r="V9354" s="163"/>
      <c r="W9354" s="164"/>
      <c r="X9354" s="164"/>
    </row>
    <row r="9355" spans="10:24" x14ac:dyDescent="0.25">
      <c r="J9355">
        <v>9352</v>
      </c>
      <c r="K9355" s="43">
        <v>0.31961704650909606</v>
      </c>
      <c r="L9355">
        <v>0.57042662291293378</v>
      </c>
      <c r="M9355">
        <v>0.75694535882585845</v>
      </c>
      <c r="N9355" s="44">
        <v>0.51204341584497914</v>
      </c>
      <c r="O9355" s="161"/>
      <c r="P9355" s="162"/>
      <c r="Q9355" s="162"/>
      <c r="R9355" s="163"/>
      <c r="S9355" s="161"/>
      <c r="V9355" s="163"/>
      <c r="W9355" s="164"/>
      <c r="X9355" s="164"/>
    </row>
    <row r="9356" spans="10:24" x14ac:dyDescent="0.25">
      <c r="J9356">
        <v>9353</v>
      </c>
      <c r="K9356" s="43">
        <v>0.58386381225282813</v>
      </c>
      <c r="L9356">
        <v>0.65896697461014542</v>
      </c>
      <c r="M9356">
        <v>0.54183473816315841</v>
      </c>
      <c r="N9356" s="44">
        <v>0.22124057376343598</v>
      </c>
      <c r="O9356" s="161"/>
      <c r="P9356" s="162"/>
      <c r="Q9356" s="162"/>
      <c r="R9356" s="163"/>
      <c r="S9356" s="161"/>
      <c r="V9356" s="163"/>
      <c r="W9356" s="164"/>
      <c r="X9356" s="164"/>
    </row>
    <row r="9357" spans="10:24" x14ac:dyDescent="0.25">
      <c r="J9357">
        <v>9354</v>
      </c>
      <c r="K9357" s="43">
        <v>0.12488469670791835</v>
      </c>
      <c r="L9357">
        <v>0.10899039934661037</v>
      </c>
      <c r="M9357">
        <v>0.90366613105879212</v>
      </c>
      <c r="N9357" s="44">
        <v>0.20240943201246642</v>
      </c>
      <c r="O9357" s="161"/>
      <c r="P9357" s="162"/>
      <c r="Q9357" s="162"/>
      <c r="R9357" s="163"/>
      <c r="S9357" s="161"/>
      <c r="V9357" s="163"/>
      <c r="W9357" s="164"/>
      <c r="X9357" s="164"/>
    </row>
    <row r="9358" spans="10:24" x14ac:dyDescent="0.25">
      <c r="J9358">
        <v>9355</v>
      </c>
      <c r="K9358" s="43">
        <v>0.18427360606552334</v>
      </c>
      <c r="L9358">
        <v>0.65948519239566605</v>
      </c>
      <c r="M9358">
        <v>0.23973650063044338</v>
      </c>
      <c r="N9358" s="44">
        <v>0.60182062883228915</v>
      </c>
      <c r="O9358" s="161"/>
      <c r="P9358" s="162"/>
      <c r="Q9358" s="162"/>
      <c r="R9358" s="163"/>
      <c r="S9358" s="161"/>
      <c r="V9358" s="163"/>
      <c r="W9358" s="164"/>
      <c r="X9358" s="164"/>
    </row>
    <row r="9359" spans="10:24" x14ac:dyDescent="0.25">
      <c r="J9359">
        <v>9356</v>
      </c>
      <c r="K9359" s="43">
        <v>8.1048515734759352E-2</v>
      </c>
      <c r="L9359">
        <v>0.87361097092778162</v>
      </c>
      <c r="M9359">
        <v>7.4433002958099737E-3</v>
      </c>
      <c r="N9359" s="44">
        <v>0.84463454031933527</v>
      </c>
      <c r="O9359" s="161"/>
      <c r="P9359" s="162"/>
      <c r="Q9359" s="162"/>
      <c r="R9359" s="163"/>
      <c r="S9359" s="161"/>
      <c r="V9359" s="163"/>
      <c r="W9359" s="164"/>
      <c r="X9359" s="164"/>
    </row>
    <row r="9360" spans="10:24" x14ac:dyDescent="0.25">
      <c r="J9360">
        <v>9357</v>
      </c>
      <c r="K9360" s="43">
        <v>0.22287485732276524</v>
      </c>
      <c r="L9360">
        <v>0.88678463240286953</v>
      </c>
      <c r="M9360">
        <v>0.93827846688547634</v>
      </c>
      <c r="N9360" s="44">
        <v>0.68124487493955044</v>
      </c>
      <c r="O9360" s="161"/>
      <c r="P9360" s="162"/>
      <c r="Q9360" s="162"/>
      <c r="R9360" s="163"/>
      <c r="S9360" s="161"/>
      <c r="V9360" s="163"/>
      <c r="W9360" s="164"/>
      <c r="X9360" s="164"/>
    </row>
    <row r="9361" spans="10:24" x14ac:dyDescent="0.25">
      <c r="J9361">
        <v>9358</v>
      </c>
      <c r="K9361" s="43">
        <v>0.37688582494897782</v>
      </c>
      <c r="L9361">
        <v>0.5325131244075092</v>
      </c>
      <c r="M9361">
        <v>0.46067437002419953</v>
      </c>
      <c r="N9361" s="44">
        <v>0.89379521697922626</v>
      </c>
      <c r="O9361" s="161"/>
      <c r="P9361" s="162"/>
      <c r="Q9361" s="162"/>
      <c r="R9361" s="163"/>
      <c r="S9361" s="161"/>
      <c r="V9361" s="163"/>
      <c r="W9361" s="164"/>
      <c r="X9361" s="164"/>
    </row>
    <row r="9362" spans="10:24" x14ac:dyDescent="0.25">
      <c r="J9362">
        <v>9359</v>
      </c>
      <c r="K9362" s="43">
        <v>0.4457065944654085</v>
      </c>
      <c r="L9362">
        <v>0.68167781099597446</v>
      </c>
      <c r="M9362">
        <v>0.80964931395156592</v>
      </c>
      <c r="N9362" s="44">
        <v>0.81065803802385261</v>
      </c>
      <c r="O9362" s="161"/>
      <c r="P9362" s="162"/>
      <c r="Q9362" s="162"/>
      <c r="R9362" s="163"/>
      <c r="S9362" s="161"/>
      <c r="V9362" s="163"/>
      <c r="W9362" s="164"/>
      <c r="X9362" s="164"/>
    </row>
    <row r="9363" spans="10:24" x14ac:dyDescent="0.25">
      <c r="J9363">
        <v>9360</v>
      </c>
      <c r="K9363" s="43">
        <v>0.83532524560255839</v>
      </c>
      <c r="L9363">
        <v>0.32239256893125168</v>
      </c>
      <c r="M9363">
        <v>0.85684991518992626</v>
      </c>
      <c r="N9363" s="44">
        <v>0.69308496271831288</v>
      </c>
      <c r="O9363" s="161"/>
      <c r="P9363" s="162"/>
      <c r="Q9363" s="162"/>
      <c r="R9363" s="163"/>
      <c r="S9363" s="161"/>
      <c r="V9363" s="163"/>
      <c r="W9363" s="164"/>
      <c r="X9363" s="164"/>
    </row>
    <row r="9364" spans="10:24" x14ac:dyDescent="0.25">
      <c r="J9364">
        <v>9361</v>
      </c>
      <c r="K9364" s="43">
        <v>0.88571570991736071</v>
      </c>
      <c r="L9364">
        <v>0.71395577688004885</v>
      </c>
      <c r="M9364">
        <v>0.95835179845350205</v>
      </c>
      <c r="N9364" s="44">
        <v>0.33347208532558859</v>
      </c>
      <c r="O9364" s="161"/>
      <c r="P9364" s="162"/>
      <c r="Q9364" s="162"/>
      <c r="R9364" s="163"/>
      <c r="S9364" s="161"/>
      <c r="V9364" s="163"/>
      <c r="W9364" s="164"/>
      <c r="X9364" s="164"/>
    </row>
    <row r="9365" spans="10:24" x14ac:dyDescent="0.25">
      <c r="J9365">
        <v>9362</v>
      </c>
      <c r="K9365" s="43">
        <v>0.31150564361136091</v>
      </c>
      <c r="L9365">
        <v>0.80982706087093592</v>
      </c>
      <c r="M9365">
        <v>5.9196830328272942E-2</v>
      </c>
      <c r="N9365" s="44">
        <v>0.26704217767779037</v>
      </c>
      <c r="O9365" s="161"/>
      <c r="P9365" s="162"/>
      <c r="Q9365" s="162"/>
      <c r="R9365" s="163"/>
      <c r="S9365" s="161"/>
      <c r="V9365" s="163"/>
      <c r="W9365" s="164"/>
      <c r="X9365" s="164"/>
    </row>
    <row r="9366" spans="10:24" x14ac:dyDescent="0.25">
      <c r="J9366">
        <v>9363</v>
      </c>
      <c r="K9366" s="43">
        <v>7.6171097090165674E-2</v>
      </c>
      <c r="L9366">
        <v>0.91501468218546056</v>
      </c>
      <c r="M9366">
        <v>0.58916267569165692</v>
      </c>
      <c r="N9366" s="44">
        <v>0.10195732327484197</v>
      </c>
      <c r="O9366" s="161"/>
      <c r="P9366" s="162"/>
      <c r="Q9366" s="162"/>
      <c r="R9366" s="163"/>
      <c r="S9366" s="161"/>
      <c r="V9366" s="163"/>
      <c r="W9366" s="164"/>
      <c r="X9366" s="164"/>
    </row>
    <row r="9367" spans="10:24" x14ac:dyDescent="0.25">
      <c r="J9367">
        <v>9364</v>
      </c>
      <c r="K9367" s="43">
        <v>0.49192985372908782</v>
      </c>
      <c r="L9367">
        <v>0.45853232197054583</v>
      </c>
      <c r="M9367">
        <v>0.98603016791493403</v>
      </c>
      <c r="N9367" s="44">
        <v>0.21959145601954644</v>
      </c>
      <c r="O9367" s="161"/>
      <c r="P9367" s="162"/>
      <c r="Q9367" s="162"/>
      <c r="R9367" s="163"/>
      <c r="S9367" s="161"/>
      <c r="V9367" s="163"/>
      <c r="W9367" s="164"/>
      <c r="X9367" s="164"/>
    </row>
    <row r="9368" spans="10:24" x14ac:dyDescent="0.25">
      <c r="J9368">
        <v>9365</v>
      </c>
      <c r="K9368" s="43">
        <v>0.25125873305959334</v>
      </c>
      <c r="L9368">
        <v>0.73910187019640494</v>
      </c>
      <c r="M9368">
        <v>0.79693652106860058</v>
      </c>
      <c r="N9368" s="44">
        <v>0.12700854459677369</v>
      </c>
      <c r="O9368" s="161"/>
      <c r="P9368" s="162"/>
      <c r="Q9368" s="162"/>
      <c r="R9368" s="163"/>
      <c r="S9368" s="161"/>
      <c r="V9368" s="163"/>
      <c r="W9368" s="164"/>
      <c r="X9368" s="164"/>
    </row>
    <row r="9369" spans="10:24" x14ac:dyDescent="0.25">
      <c r="J9369">
        <v>9366</v>
      </c>
      <c r="K9369" s="43">
        <v>0.16756617232457205</v>
      </c>
      <c r="L9369">
        <v>0.90515729943316003</v>
      </c>
      <c r="M9369">
        <v>0.89620217081338061</v>
      </c>
      <c r="N9369" s="44">
        <v>0.1022286158726079</v>
      </c>
      <c r="O9369" s="161"/>
      <c r="P9369" s="162"/>
      <c r="Q9369" s="162"/>
      <c r="R9369" s="163"/>
      <c r="S9369" s="161"/>
      <c r="V9369" s="163"/>
      <c r="W9369" s="164"/>
      <c r="X9369" s="164"/>
    </row>
    <row r="9370" spans="10:24" x14ac:dyDescent="0.25">
      <c r="J9370">
        <v>9367</v>
      </c>
      <c r="K9370" s="43">
        <v>0.4814673027208356</v>
      </c>
      <c r="L9370">
        <v>0.42700934628217913</v>
      </c>
      <c r="M9370">
        <v>0.77941705173222553</v>
      </c>
      <c r="N9370" s="44">
        <v>0.80111377141022222</v>
      </c>
      <c r="O9370" s="161"/>
      <c r="P9370" s="162"/>
      <c r="Q9370" s="162"/>
      <c r="R9370" s="163"/>
      <c r="S9370" s="161"/>
      <c r="V9370" s="163"/>
      <c r="W9370" s="164"/>
      <c r="X9370" s="164"/>
    </row>
    <row r="9371" spans="10:24" x14ac:dyDescent="0.25">
      <c r="J9371">
        <v>9368</v>
      </c>
      <c r="K9371" s="43">
        <v>0.42282264339529785</v>
      </c>
      <c r="L9371">
        <v>0.79748188520607044</v>
      </c>
      <c r="M9371">
        <v>0.97568822136877609</v>
      </c>
      <c r="N9371" s="44">
        <v>0.44086954357945307</v>
      </c>
      <c r="O9371" s="161"/>
      <c r="P9371" s="162"/>
      <c r="Q9371" s="162"/>
      <c r="R9371" s="163"/>
      <c r="S9371" s="161"/>
      <c r="V9371" s="163"/>
      <c r="W9371" s="164"/>
      <c r="X9371" s="164"/>
    </row>
    <row r="9372" spans="10:24" x14ac:dyDescent="0.25">
      <c r="J9372">
        <v>9369</v>
      </c>
      <c r="K9372" s="43">
        <v>0.61109458783477122</v>
      </c>
      <c r="L9372">
        <v>0.39655795426764417</v>
      </c>
      <c r="M9372">
        <v>0.34535362077196041</v>
      </c>
      <c r="N9372" s="44">
        <v>0.47932765000716659</v>
      </c>
      <c r="O9372" s="161"/>
      <c r="P9372" s="162"/>
      <c r="Q9372" s="162"/>
      <c r="R9372" s="163"/>
      <c r="S9372" s="161"/>
      <c r="V9372" s="163"/>
      <c r="W9372" s="164"/>
      <c r="X9372" s="164"/>
    </row>
    <row r="9373" spans="10:24" x14ac:dyDescent="0.25">
      <c r="J9373">
        <v>9370</v>
      </c>
      <c r="K9373" s="43">
        <v>0.65810982151177921</v>
      </c>
      <c r="L9373">
        <v>0.12379962355921392</v>
      </c>
      <c r="M9373">
        <v>3.4728524856459386E-2</v>
      </c>
      <c r="N9373" s="44">
        <v>0.58297239595247541</v>
      </c>
      <c r="O9373" s="161"/>
      <c r="P9373" s="162"/>
      <c r="Q9373" s="162"/>
      <c r="R9373" s="163"/>
      <c r="S9373" s="161"/>
      <c r="V9373" s="163"/>
      <c r="W9373" s="164"/>
      <c r="X9373" s="164"/>
    </row>
    <row r="9374" spans="10:24" x14ac:dyDescent="0.25">
      <c r="J9374">
        <v>9371</v>
      </c>
      <c r="K9374" s="43">
        <v>0.12976418769142384</v>
      </c>
      <c r="L9374">
        <v>0.36028956551921121</v>
      </c>
      <c r="M9374">
        <v>0.68961023006617683</v>
      </c>
      <c r="N9374" s="44">
        <v>0.52033974347065459</v>
      </c>
      <c r="O9374" s="161"/>
      <c r="P9374" s="162"/>
      <c r="Q9374" s="162"/>
      <c r="R9374" s="163"/>
      <c r="S9374" s="161"/>
      <c r="V9374" s="163"/>
      <c r="W9374" s="164"/>
      <c r="X9374" s="164"/>
    </row>
    <row r="9375" spans="10:24" x14ac:dyDescent="0.25">
      <c r="J9375">
        <v>9372</v>
      </c>
      <c r="K9375" s="43">
        <v>4.7970740572914616E-2</v>
      </c>
      <c r="L9375">
        <v>0.61443688988529366</v>
      </c>
      <c r="M9375">
        <v>0.20481440573452281</v>
      </c>
      <c r="N9375" s="44">
        <v>0.16909264229522103</v>
      </c>
      <c r="O9375" s="161"/>
      <c r="P9375" s="162"/>
      <c r="Q9375" s="162"/>
      <c r="R9375" s="163"/>
      <c r="S9375" s="161"/>
      <c r="V9375" s="163"/>
      <c r="W9375" s="164"/>
      <c r="X9375" s="164"/>
    </row>
    <row r="9376" spans="10:24" x14ac:dyDescent="0.25">
      <c r="J9376">
        <v>9373</v>
      </c>
      <c r="K9376" s="43">
        <v>0.39512510842313331</v>
      </c>
      <c r="L9376">
        <v>0.25306584435835733</v>
      </c>
      <c r="M9376">
        <v>0.75041463204947545</v>
      </c>
      <c r="N9376" s="44">
        <v>0.86003587457476349</v>
      </c>
      <c r="O9376" s="161"/>
      <c r="P9376" s="162"/>
      <c r="Q9376" s="162"/>
      <c r="R9376" s="163"/>
      <c r="S9376" s="161"/>
      <c r="V9376" s="163"/>
      <c r="W9376" s="164"/>
      <c r="X9376" s="164"/>
    </row>
    <row r="9377" spans="10:24" x14ac:dyDescent="0.25">
      <c r="J9377">
        <v>9374</v>
      </c>
      <c r="K9377" s="43">
        <v>0.69400199434313647</v>
      </c>
      <c r="L9377">
        <v>0.76372772747160811</v>
      </c>
      <c r="M9377">
        <v>0.55377281058206695</v>
      </c>
      <c r="N9377" s="44">
        <v>0.23081727872044244</v>
      </c>
      <c r="O9377" s="161"/>
      <c r="P9377" s="162"/>
      <c r="Q9377" s="162"/>
      <c r="R9377" s="163"/>
      <c r="S9377" s="161"/>
      <c r="V9377" s="163"/>
      <c r="W9377" s="164"/>
      <c r="X9377" s="164"/>
    </row>
    <row r="9378" spans="10:24" x14ac:dyDescent="0.25">
      <c r="J9378">
        <v>9375</v>
      </c>
      <c r="K9378" s="43">
        <v>0.28593117284524272</v>
      </c>
      <c r="L9378">
        <v>0.7752436461408887</v>
      </c>
      <c r="M9378">
        <v>0.25484254364684855</v>
      </c>
      <c r="N9378" s="44">
        <v>0.18852229943390997</v>
      </c>
      <c r="O9378" s="161"/>
      <c r="P9378" s="162"/>
      <c r="Q9378" s="162"/>
      <c r="R9378" s="163"/>
      <c r="S9378" s="161"/>
      <c r="V9378" s="163"/>
      <c r="W9378" s="164"/>
      <c r="X9378" s="164"/>
    </row>
    <row r="9379" spans="10:24" x14ac:dyDescent="0.25">
      <c r="J9379">
        <v>9376</v>
      </c>
      <c r="K9379" s="43">
        <v>4.0334867598537105E-2</v>
      </c>
      <c r="L9379">
        <v>0.16917093020725371</v>
      </c>
      <c r="M9379">
        <v>0.48393755129804594</v>
      </c>
      <c r="N9379" s="44">
        <v>4.9008428915493618E-2</v>
      </c>
      <c r="O9379" s="161"/>
      <c r="P9379" s="162"/>
      <c r="Q9379" s="162"/>
      <c r="R9379" s="163"/>
      <c r="S9379" s="161"/>
      <c r="V9379" s="163"/>
      <c r="W9379" s="164"/>
      <c r="X9379" s="164"/>
    </row>
    <row r="9380" spans="10:24" x14ac:dyDescent="0.25">
      <c r="J9380">
        <v>9377</v>
      </c>
      <c r="K9380" s="43">
        <v>5.4726633738799491E-2</v>
      </c>
      <c r="L9380">
        <v>0.84538640748495431</v>
      </c>
      <c r="M9380">
        <v>0.945925105124229</v>
      </c>
      <c r="N9380" s="44">
        <v>0.10292528901859965</v>
      </c>
      <c r="O9380" s="161"/>
      <c r="P9380" s="162"/>
      <c r="Q9380" s="162"/>
      <c r="R9380" s="163"/>
      <c r="S9380" s="161"/>
      <c r="V9380" s="163"/>
      <c r="W9380" s="164"/>
      <c r="X9380" s="164"/>
    </row>
    <row r="9381" spans="10:24" x14ac:dyDescent="0.25">
      <c r="J9381">
        <v>9378</v>
      </c>
      <c r="K9381" s="43">
        <v>0.54573717790900078</v>
      </c>
      <c r="L9381">
        <v>0.94155259963578086</v>
      </c>
      <c r="M9381">
        <v>0.92331222574013239</v>
      </c>
      <c r="N9381" s="44">
        <v>0.14212834278496211</v>
      </c>
      <c r="O9381" s="161"/>
      <c r="P9381" s="162"/>
      <c r="Q9381" s="162"/>
      <c r="R9381" s="163"/>
      <c r="S9381" s="161"/>
      <c r="V9381" s="163"/>
      <c r="W9381" s="164"/>
      <c r="X9381" s="164"/>
    </row>
    <row r="9382" spans="10:24" x14ac:dyDescent="0.25">
      <c r="J9382">
        <v>9379</v>
      </c>
      <c r="K9382" s="43">
        <v>0.68055036289631077</v>
      </c>
      <c r="L9382">
        <v>0.50662744166619367</v>
      </c>
      <c r="M9382">
        <v>0.15897338090098223</v>
      </c>
      <c r="N9382" s="44">
        <v>0.11998670797248023</v>
      </c>
      <c r="O9382" s="161"/>
      <c r="P9382" s="162"/>
      <c r="Q9382" s="162"/>
      <c r="R9382" s="163"/>
      <c r="S9382" s="161"/>
      <c r="V9382" s="163"/>
      <c r="W9382" s="164"/>
      <c r="X9382" s="164"/>
    </row>
    <row r="9383" spans="10:24" x14ac:dyDescent="0.25">
      <c r="J9383">
        <v>9380</v>
      </c>
      <c r="K9383" s="43">
        <v>0.63594745667128627</v>
      </c>
      <c r="L9383">
        <v>0.69627804412318717</v>
      </c>
      <c r="M9383">
        <v>0.45523807716291154</v>
      </c>
      <c r="N9383" s="44">
        <v>8.3001853379656487E-2</v>
      </c>
      <c r="O9383" s="161"/>
      <c r="P9383" s="162"/>
      <c r="Q9383" s="162"/>
      <c r="R9383" s="163"/>
      <c r="S9383" s="161"/>
      <c r="V9383" s="163"/>
      <c r="W9383" s="164"/>
      <c r="X9383" s="164"/>
    </row>
    <row r="9384" spans="10:24" x14ac:dyDescent="0.25">
      <c r="J9384">
        <v>9381</v>
      </c>
      <c r="K9384" s="43">
        <v>1.2482838476492675E-2</v>
      </c>
      <c r="L9384">
        <v>0.57469062016655481</v>
      </c>
      <c r="M9384">
        <v>5.5350904737818007E-2</v>
      </c>
      <c r="N9384" s="44">
        <v>2.2725148061230827E-2</v>
      </c>
      <c r="O9384" s="161"/>
      <c r="P9384" s="162"/>
      <c r="Q9384" s="162"/>
      <c r="R9384" s="163"/>
      <c r="S9384" s="161"/>
      <c r="V9384" s="163"/>
      <c r="W9384" s="164"/>
      <c r="X9384" s="164"/>
    </row>
    <row r="9385" spans="10:24" x14ac:dyDescent="0.25">
      <c r="J9385">
        <v>9382</v>
      </c>
      <c r="K9385" s="43">
        <v>0.74416278793883484</v>
      </c>
      <c r="L9385">
        <v>0.98237731947366713</v>
      </c>
      <c r="M9385">
        <v>1.2265625976814021E-2</v>
      </c>
      <c r="N9385" s="44">
        <v>0.46786026400255831</v>
      </c>
      <c r="O9385" s="161"/>
      <c r="P9385" s="162"/>
      <c r="Q9385" s="162"/>
      <c r="R9385" s="163"/>
      <c r="S9385" s="161"/>
      <c r="V9385" s="163"/>
      <c r="W9385" s="164"/>
      <c r="X9385" s="164"/>
    </row>
    <row r="9386" spans="10:24" x14ac:dyDescent="0.25">
      <c r="J9386">
        <v>9383</v>
      </c>
      <c r="K9386" s="43">
        <v>0.10152091912249828</v>
      </c>
      <c r="L9386">
        <v>0.9203981070625421</v>
      </c>
      <c r="M9386">
        <v>0.85704366978978497</v>
      </c>
      <c r="N9386" s="44">
        <v>0.59446388374414749</v>
      </c>
      <c r="O9386" s="161"/>
      <c r="P9386" s="162"/>
      <c r="Q9386" s="162"/>
      <c r="R9386" s="163"/>
      <c r="S9386" s="161"/>
      <c r="V9386" s="163"/>
      <c r="W9386" s="164"/>
      <c r="X9386" s="164"/>
    </row>
    <row r="9387" spans="10:24" x14ac:dyDescent="0.25">
      <c r="J9387">
        <v>9384</v>
      </c>
      <c r="K9387" s="43">
        <v>0.2223818912024933</v>
      </c>
      <c r="L9387">
        <v>0.2348831047312322</v>
      </c>
      <c r="M9387">
        <v>0.55231730138190616</v>
      </c>
      <c r="N9387" s="44">
        <v>0.62490800870317487</v>
      </c>
      <c r="O9387" s="161"/>
      <c r="P9387" s="162"/>
      <c r="Q9387" s="162"/>
      <c r="R9387" s="163"/>
      <c r="S9387" s="161"/>
      <c r="V9387" s="163"/>
      <c r="W9387" s="164"/>
      <c r="X9387" s="164"/>
    </row>
    <row r="9388" spans="10:24" x14ac:dyDescent="0.25">
      <c r="J9388">
        <v>9385</v>
      </c>
      <c r="K9388" s="43">
        <v>0.56256463742648544</v>
      </c>
      <c r="L9388">
        <v>6.9311516343208646E-2</v>
      </c>
      <c r="M9388">
        <v>0.81924409671701615</v>
      </c>
      <c r="N9388" s="44">
        <v>0.1291495636381027</v>
      </c>
      <c r="O9388" s="161"/>
      <c r="P9388" s="162"/>
      <c r="Q9388" s="162"/>
      <c r="R9388" s="163"/>
      <c r="S9388" s="161"/>
      <c r="V9388" s="163"/>
      <c r="W9388" s="164"/>
      <c r="X9388" s="164"/>
    </row>
    <row r="9389" spans="10:24" x14ac:dyDescent="0.25">
      <c r="J9389">
        <v>9386</v>
      </c>
      <c r="K9389" s="43">
        <v>0.857537472126504</v>
      </c>
      <c r="L9389">
        <v>0.75301375483958377</v>
      </c>
      <c r="M9389">
        <v>0.50215729542521004</v>
      </c>
      <c r="N9389" s="44">
        <v>0.8208666501288997</v>
      </c>
      <c r="O9389" s="161"/>
      <c r="P9389" s="162"/>
      <c r="Q9389" s="162"/>
      <c r="R9389" s="163"/>
      <c r="S9389" s="161"/>
      <c r="V9389" s="163"/>
      <c r="W9389" s="164"/>
      <c r="X9389" s="164"/>
    </row>
    <row r="9390" spans="10:24" x14ac:dyDescent="0.25">
      <c r="J9390">
        <v>9387</v>
      </c>
      <c r="K9390" s="43">
        <v>5.4066193637221649E-2</v>
      </c>
      <c r="L9390">
        <v>0.37691592110306771</v>
      </c>
      <c r="M9390">
        <v>0.27524906795595683</v>
      </c>
      <c r="N9390" s="44">
        <v>0.86551514769086357</v>
      </c>
      <c r="O9390" s="161"/>
      <c r="P9390" s="162"/>
      <c r="Q9390" s="162"/>
      <c r="R9390" s="163"/>
      <c r="S9390" s="161"/>
      <c r="V9390" s="163"/>
      <c r="W9390" s="164"/>
      <c r="X9390" s="164"/>
    </row>
    <row r="9391" spans="10:24" x14ac:dyDescent="0.25">
      <c r="J9391">
        <v>9388</v>
      </c>
      <c r="K9391" s="43">
        <v>0.1006955635148491</v>
      </c>
      <c r="L9391">
        <v>0.42431534933112947</v>
      </c>
      <c r="M9391">
        <v>0.21454894350781395</v>
      </c>
      <c r="N9391" s="44">
        <v>0.99446854253727601</v>
      </c>
      <c r="O9391" s="161"/>
      <c r="P9391" s="162"/>
      <c r="Q9391" s="162"/>
      <c r="R9391" s="163"/>
      <c r="S9391" s="161"/>
      <c r="V9391" s="163"/>
      <c r="W9391" s="164"/>
      <c r="X9391" s="164"/>
    </row>
    <row r="9392" spans="10:24" x14ac:dyDescent="0.25">
      <c r="J9392">
        <v>9389</v>
      </c>
      <c r="K9392" s="43">
        <v>0.93336247110259762</v>
      </c>
      <c r="L9392">
        <v>0.69126335053692101</v>
      </c>
      <c r="M9392">
        <v>0.9309266845064007</v>
      </c>
      <c r="N9392" s="44">
        <v>6.952739544521136E-3</v>
      </c>
      <c r="O9392" s="161"/>
      <c r="P9392" s="162"/>
      <c r="Q9392" s="162"/>
      <c r="R9392" s="163"/>
      <c r="S9392" s="161"/>
      <c r="V9392" s="163"/>
      <c r="W9392" s="164"/>
      <c r="X9392" s="164"/>
    </row>
    <row r="9393" spans="10:24" x14ac:dyDescent="0.25">
      <c r="J9393">
        <v>9390</v>
      </c>
      <c r="K9393" s="43">
        <v>0.65982895355536864</v>
      </c>
      <c r="L9393">
        <v>0.75226724304919435</v>
      </c>
      <c r="M9393">
        <v>0.79271036112478444</v>
      </c>
      <c r="N9393" s="44">
        <v>0.62056850758233495</v>
      </c>
      <c r="O9393" s="161"/>
      <c r="P9393" s="162"/>
      <c r="Q9393" s="162"/>
      <c r="R9393" s="163"/>
      <c r="S9393" s="161"/>
      <c r="V9393" s="163"/>
      <c r="W9393" s="164"/>
      <c r="X9393" s="164"/>
    </row>
    <row r="9394" spans="10:24" x14ac:dyDescent="0.25">
      <c r="J9394">
        <v>9391</v>
      </c>
      <c r="K9394" s="43">
        <v>0.37640766488247202</v>
      </c>
      <c r="L9394">
        <v>0.94208237115503102</v>
      </c>
      <c r="M9394">
        <v>0.73788597816768886</v>
      </c>
      <c r="N9394" s="44">
        <v>0.38580838530766837</v>
      </c>
      <c r="O9394" s="161"/>
      <c r="P9394" s="162"/>
      <c r="Q9394" s="162"/>
      <c r="R9394" s="163"/>
      <c r="S9394" s="161"/>
      <c r="V9394" s="163"/>
      <c r="W9394" s="164"/>
      <c r="X9394" s="164"/>
    </row>
    <row r="9395" spans="10:24" x14ac:dyDescent="0.25">
      <c r="J9395">
        <v>9392</v>
      </c>
      <c r="K9395" s="43">
        <v>0.70165761450656505</v>
      </c>
      <c r="L9395">
        <v>0.83142719022303568</v>
      </c>
      <c r="M9395">
        <v>2.5216401830596702E-4</v>
      </c>
      <c r="N9395" s="44">
        <v>0.61065742559060299</v>
      </c>
      <c r="O9395" s="161"/>
      <c r="P9395" s="162"/>
      <c r="Q9395" s="162"/>
      <c r="R9395" s="163"/>
      <c r="S9395" s="161"/>
      <c r="V9395" s="163"/>
      <c r="W9395" s="164"/>
      <c r="X9395" s="164"/>
    </row>
    <row r="9396" spans="10:24" x14ac:dyDescent="0.25">
      <c r="J9396">
        <v>9393</v>
      </c>
      <c r="K9396" s="43">
        <v>0.59423214639846034</v>
      </c>
      <c r="L9396">
        <v>0.87150428527981683</v>
      </c>
      <c r="M9396">
        <v>0.26418959107089623</v>
      </c>
      <c r="N9396" s="44">
        <v>0.53012658603835494</v>
      </c>
      <c r="O9396" s="161"/>
      <c r="P9396" s="162"/>
      <c r="Q9396" s="162"/>
      <c r="R9396" s="163"/>
      <c r="S9396" s="161"/>
      <c r="V9396" s="163"/>
      <c r="W9396" s="164"/>
      <c r="X9396" s="164"/>
    </row>
    <row r="9397" spans="10:24" x14ac:dyDescent="0.25">
      <c r="J9397">
        <v>9394</v>
      </c>
      <c r="K9397" s="43">
        <v>0.47110445040220661</v>
      </c>
      <c r="L9397">
        <v>0.31656266879876227</v>
      </c>
      <c r="M9397">
        <v>0.42854242046295143</v>
      </c>
      <c r="N9397" s="44">
        <v>0.68151843538923673</v>
      </c>
      <c r="O9397" s="161"/>
      <c r="P9397" s="162"/>
      <c r="Q9397" s="162"/>
      <c r="R9397" s="163"/>
      <c r="S9397" s="161"/>
      <c r="V9397" s="163"/>
      <c r="W9397" s="164"/>
      <c r="X9397" s="164"/>
    </row>
    <row r="9398" spans="10:24" x14ac:dyDescent="0.25">
      <c r="J9398">
        <v>9395</v>
      </c>
      <c r="K9398" s="43">
        <v>0.12514111666546712</v>
      </c>
      <c r="L9398">
        <v>0.88942287233722228</v>
      </c>
      <c r="M9398">
        <v>4.9220778644827656E-2</v>
      </c>
      <c r="N9398" s="44">
        <v>0.80615244839502342</v>
      </c>
      <c r="O9398" s="161"/>
      <c r="P9398" s="162"/>
      <c r="Q9398" s="162"/>
      <c r="R9398" s="163"/>
      <c r="S9398" s="161"/>
      <c r="V9398" s="163"/>
      <c r="W9398" s="164"/>
      <c r="X9398" s="164"/>
    </row>
    <row r="9399" spans="10:24" x14ac:dyDescent="0.25">
      <c r="J9399">
        <v>9396</v>
      </c>
      <c r="K9399" s="43">
        <v>0.3679584928532208</v>
      </c>
      <c r="L9399">
        <v>0.8700239738985186</v>
      </c>
      <c r="M9399">
        <v>0.9854983620316724</v>
      </c>
      <c r="N9399" s="44">
        <v>0.29683622246920716</v>
      </c>
      <c r="O9399" s="161"/>
      <c r="P9399" s="162"/>
      <c r="Q9399" s="162"/>
      <c r="R9399" s="163"/>
      <c r="S9399" s="161"/>
      <c r="V9399" s="163"/>
      <c r="W9399" s="164"/>
      <c r="X9399" s="164"/>
    </row>
    <row r="9400" spans="10:24" x14ac:dyDescent="0.25">
      <c r="J9400">
        <v>9397</v>
      </c>
      <c r="K9400" s="43">
        <v>0.22142830149545345</v>
      </c>
      <c r="L9400">
        <v>0.41458890563658612</v>
      </c>
      <c r="M9400">
        <v>0.37090681704585748</v>
      </c>
      <c r="N9400" s="44">
        <v>0.75817462681569547</v>
      </c>
      <c r="O9400" s="161"/>
      <c r="P9400" s="162"/>
      <c r="Q9400" s="162"/>
      <c r="R9400" s="163"/>
      <c r="S9400" s="161"/>
      <c r="V9400" s="163"/>
      <c r="W9400" s="164"/>
      <c r="X9400" s="164"/>
    </row>
    <row r="9401" spans="10:24" x14ac:dyDescent="0.25">
      <c r="J9401">
        <v>9398</v>
      </c>
      <c r="K9401" s="43">
        <v>0.27273961018616166</v>
      </c>
      <c r="L9401">
        <v>0.45654202063278548</v>
      </c>
      <c r="M9401">
        <v>0.18528152709985424</v>
      </c>
      <c r="N9401" s="44">
        <v>0.1219300832340432</v>
      </c>
      <c r="O9401" s="161"/>
      <c r="P9401" s="162"/>
      <c r="Q9401" s="162"/>
      <c r="R9401" s="163"/>
      <c r="S9401" s="161"/>
      <c r="V9401" s="163"/>
      <c r="W9401" s="164"/>
      <c r="X9401" s="164"/>
    </row>
    <row r="9402" spans="10:24" x14ac:dyDescent="0.25">
      <c r="J9402">
        <v>9399</v>
      </c>
      <c r="K9402" s="43">
        <v>0.53391667142795418</v>
      </c>
      <c r="L9402">
        <v>0.50515079365148274</v>
      </c>
      <c r="M9402">
        <v>0.63649603778749708</v>
      </c>
      <c r="N9402" s="44">
        <v>0.58562786330264871</v>
      </c>
      <c r="O9402" s="161"/>
      <c r="P9402" s="162"/>
      <c r="Q9402" s="162"/>
      <c r="R9402" s="163"/>
      <c r="S9402" s="161"/>
      <c r="V9402" s="163"/>
      <c r="W9402" s="164"/>
      <c r="X9402" s="164"/>
    </row>
    <row r="9403" spans="10:24" x14ac:dyDescent="0.25">
      <c r="J9403">
        <v>9400</v>
      </c>
      <c r="K9403" s="43">
        <v>0.33908493650988969</v>
      </c>
      <c r="L9403">
        <v>0.58694615698368136</v>
      </c>
      <c r="M9403">
        <v>0.78269191935128479</v>
      </c>
      <c r="N9403" s="44">
        <v>0.4850776178368218</v>
      </c>
      <c r="O9403" s="161"/>
      <c r="P9403" s="162"/>
      <c r="Q9403" s="162"/>
      <c r="R9403" s="163"/>
      <c r="S9403" s="161"/>
      <c r="V9403" s="163"/>
      <c r="W9403" s="164"/>
      <c r="X9403" s="164"/>
    </row>
    <row r="9404" spans="10:24" x14ac:dyDescent="0.25">
      <c r="J9404">
        <v>9401</v>
      </c>
      <c r="K9404" s="43">
        <v>0.56829447015777568</v>
      </c>
      <c r="L9404">
        <v>0.505852343362999</v>
      </c>
      <c r="M9404">
        <v>0.30593837603931862</v>
      </c>
      <c r="N9404" s="44">
        <v>0.12681980444765151</v>
      </c>
      <c r="O9404" s="161"/>
      <c r="P9404" s="162"/>
      <c r="Q9404" s="162"/>
      <c r="R9404" s="163"/>
      <c r="S9404" s="161"/>
      <c r="V9404" s="163"/>
      <c r="W9404" s="164"/>
      <c r="X9404" s="164"/>
    </row>
    <row r="9405" spans="10:24" x14ac:dyDescent="0.25">
      <c r="J9405">
        <v>9402</v>
      </c>
      <c r="K9405" s="43">
        <v>0.32642121478580088</v>
      </c>
      <c r="L9405">
        <v>8.9190199101222278E-2</v>
      </c>
      <c r="M9405">
        <v>3.0642959687683935E-2</v>
      </c>
      <c r="N9405" s="44">
        <v>0.88841520270325436</v>
      </c>
      <c r="O9405" s="161"/>
      <c r="P9405" s="162"/>
      <c r="Q9405" s="162"/>
      <c r="R9405" s="163"/>
      <c r="S9405" s="161"/>
      <c r="V9405" s="163"/>
      <c r="W9405" s="164"/>
      <c r="X9405" s="164"/>
    </row>
    <row r="9406" spans="10:24" x14ac:dyDescent="0.25">
      <c r="J9406">
        <v>9403</v>
      </c>
      <c r="K9406" s="43">
        <v>0.80474832216175218</v>
      </c>
      <c r="L9406">
        <v>0.27298133500501198</v>
      </c>
      <c r="M9406">
        <v>0.98172310540719165</v>
      </c>
      <c r="N9406" s="44">
        <v>0.11337728397388669</v>
      </c>
      <c r="O9406" s="161"/>
      <c r="P9406" s="162"/>
      <c r="Q9406" s="162"/>
      <c r="R9406" s="163"/>
      <c r="S9406" s="161"/>
      <c r="V9406" s="163"/>
      <c r="W9406" s="164"/>
      <c r="X9406" s="164"/>
    </row>
    <row r="9407" spans="10:24" x14ac:dyDescent="0.25">
      <c r="J9407">
        <v>9404</v>
      </c>
      <c r="K9407" s="43">
        <v>0.42080897134378192</v>
      </c>
      <c r="L9407">
        <v>0.77735934574230214</v>
      </c>
      <c r="M9407">
        <v>0.1732069899126788</v>
      </c>
      <c r="N9407" s="44">
        <v>0.68803552543976343</v>
      </c>
      <c r="O9407" s="161"/>
      <c r="P9407" s="162"/>
      <c r="Q9407" s="162"/>
      <c r="R9407" s="163"/>
      <c r="S9407" s="161"/>
      <c r="V9407" s="163"/>
      <c r="W9407" s="164"/>
      <c r="X9407" s="164"/>
    </row>
    <row r="9408" spans="10:24" x14ac:dyDescent="0.25">
      <c r="J9408">
        <v>9405</v>
      </c>
      <c r="K9408" s="43">
        <v>7.5683792286739271E-2</v>
      </c>
      <c r="L9408">
        <v>0.67215549874724279</v>
      </c>
      <c r="M9408">
        <v>0.30188957940605632</v>
      </c>
      <c r="N9408" s="44">
        <v>2.4519623467703089E-2</v>
      </c>
      <c r="O9408" s="161"/>
      <c r="P9408" s="162"/>
      <c r="Q9408" s="162"/>
      <c r="R9408" s="163"/>
      <c r="S9408" s="161"/>
      <c r="V9408" s="163"/>
      <c r="W9408" s="164"/>
      <c r="X9408" s="164"/>
    </row>
    <row r="9409" spans="10:24" x14ac:dyDescent="0.25">
      <c r="J9409">
        <v>9406</v>
      </c>
      <c r="K9409" s="43">
        <v>0.59170072985102617</v>
      </c>
      <c r="L9409">
        <v>0.95210570726114852</v>
      </c>
      <c r="M9409">
        <v>0.88832689658642361</v>
      </c>
      <c r="N9409" s="44">
        <v>0.51260575554246945</v>
      </c>
      <c r="O9409" s="161"/>
      <c r="P9409" s="162"/>
      <c r="Q9409" s="162"/>
      <c r="R9409" s="163"/>
      <c r="S9409" s="161"/>
      <c r="V9409" s="163"/>
      <c r="W9409" s="164"/>
      <c r="X9409" s="164"/>
    </row>
    <row r="9410" spans="10:24" x14ac:dyDescent="0.25">
      <c r="J9410">
        <v>9407</v>
      </c>
      <c r="K9410" s="43">
        <v>0.14938817891575118</v>
      </c>
      <c r="L9410">
        <v>0.12887009791369586</v>
      </c>
      <c r="M9410">
        <v>0.51382685860830135</v>
      </c>
      <c r="N9410" s="44">
        <v>5.7285288245126575E-2</v>
      </c>
      <c r="O9410" s="161"/>
      <c r="P9410" s="162"/>
      <c r="Q9410" s="162"/>
      <c r="R9410" s="163"/>
      <c r="S9410" s="161"/>
      <c r="V9410" s="163"/>
      <c r="W9410" s="164"/>
      <c r="X9410" s="164"/>
    </row>
    <row r="9411" spans="10:24" x14ac:dyDescent="0.25">
      <c r="J9411">
        <v>9408</v>
      </c>
      <c r="K9411" s="43">
        <v>0.94504207831008225</v>
      </c>
      <c r="L9411">
        <v>0.46594076304337873</v>
      </c>
      <c r="M9411">
        <v>0.96955655794952555</v>
      </c>
      <c r="N9411" s="44">
        <v>0.59187960253424055</v>
      </c>
      <c r="O9411" s="161"/>
      <c r="P9411" s="162"/>
      <c r="Q9411" s="162"/>
      <c r="R9411" s="163"/>
      <c r="S9411" s="161"/>
      <c r="V9411" s="163"/>
      <c r="W9411" s="164"/>
      <c r="X9411" s="164"/>
    </row>
    <row r="9412" spans="10:24" x14ac:dyDescent="0.25">
      <c r="J9412">
        <v>9409</v>
      </c>
      <c r="K9412" s="43">
        <v>0.23598778496633144</v>
      </c>
      <c r="L9412">
        <v>0.26539977624800548</v>
      </c>
      <c r="M9412">
        <v>0.15236077234848844</v>
      </c>
      <c r="N9412" s="44">
        <v>0.18142713047618286</v>
      </c>
      <c r="O9412" s="161"/>
      <c r="P9412" s="162"/>
      <c r="Q9412" s="162"/>
      <c r="R9412" s="163"/>
      <c r="S9412" s="161"/>
      <c r="V9412" s="163"/>
      <c r="W9412" s="164"/>
      <c r="X9412" s="164"/>
    </row>
    <row r="9413" spans="10:24" x14ac:dyDescent="0.25">
      <c r="J9413">
        <v>9410</v>
      </c>
      <c r="K9413" s="43">
        <v>0.9971054927133326</v>
      </c>
      <c r="L9413">
        <v>0.81825121928527345</v>
      </c>
      <c r="M9413">
        <v>0.20288441932380363</v>
      </c>
      <c r="N9413" s="44">
        <v>0.7070174148448567</v>
      </c>
      <c r="O9413" s="161"/>
      <c r="P9413" s="162"/>
      <c r="Q9413" s="162"/>
      <c r="R9413" s="163"/>
      <c r="S9413" s="161"/>
      <c r="V9413" s="163"/>
      <c r="W9413" s="164"/>
      <c r="X9413" s="164"/>
    </row>
    <row r="9414" spans="10:24" x14ac:dyDescent="0.25">
      <c r="J9414">
        <v>9411</v>
      </c>
      <c r="K9414" s="43">
        <v>0.45505448974029683</v>
      </c>
      <c r="L9414">
        <v>0.43573215998836246</v>
      </c>
      <c r="M9414">
        <v>0.34616485403290509</v>
      </c>
      <c r="N9414" s="44">
        <v>0.22137705691049603</v>
      </c>
      <c r="O9414" s="161"/>
      <c r="P9414" s="162"/>
      <c r="Q9414" s="162"/>
      <c r="R9414" s="163"/>
      <c r="S9414" s="161"/>
      <c r="V9414" s="163"/>
      <c r="W9414" s="164"/>
      <c r="X9414" s="164"/>
    </row>
    <row r="9415" spans="10:24" x14ac:dyDescent="0.25">
      <c r="J9415">
        <v>9412</v>
      </c>
      <c r="K9415" s="43">
        <v>0.14835076358434607</v>
      </c>
      <c r="L9415">
        <v>0.61007801938963013</v>
      </c>
      <c r="M9415">
        <v>7.7042345044697091E-2</v>
      </c>
      <c r="N9415" s="44">
        <v>0.36047318046399823</v>
      </c>
      <c r="O9415" s="161"/>
      <c r="P9415" s="162"/>
      <c r="Q9415" s="162"/>
      <c r="R9415" s="163"/>
      <c r="S9415" s="161"/>
      <c r="V9415" s="163"/>
      <c r="W9415" s="164"/>
      <c r="X9415" s="164"/>
    </row>
    <row r="9416" spans="10:24" x14ac:dyDescent="0.25">
      <c r="J9416">
        <v>9413</v>
      </c>
      <c r="K9416" s="43">
        <v>0.69583553443251611</v>
      </c>
      <c r="L9416">
        <v>0.67371468935427847</v>
      </c>
      <c r="M9416">
        <v>0.13314689196392338</v>
      </c>
      <c r="N9416" s="44">
        <v>0.72688593130575518</v>
      </c>
      <c r="O9416" s="161"/>
      <c r="P9416" s="162"/>
      <c r="Q9416" s="162"/>
      <c r="R9416" s="163"/>
      <c r="S9416" s="161"/>
      <c r="V9416" s="163"/>
      <c r="W9416" s="164"/>
      <c r="X9416" s="164"/>
    </row>
    <row r="9417" spans="10:24" x14ac:dyDescent="0.25">
      <c r="J9417">
        <v>9414</v>
      </c>
      <c r="K9417" s="43">
        <v>0.94793663427033992</v>
      </c>
      <c r="L9417">
        <v>0.69058983874334423</v>
      </c>
      <c r="M9417">
        <v>0.70891167812694378</v>
      </c>
      <c r="N9417" s="44">
        <v>0.73719554579708868</v>
      </c>
      <c r="O9417" s="161"/>
      <c r="P9417" s="162"/>
      <c r="Q9417" s="162"/>
      <c r="R9417" s="163"/>
      <c r="S9417" s="161"/>
      <c r="V9417" s="163"/>
      <c r="W9417" s="164"/>
      <c r="X9417" s="164"/>
    </row>
    <row r="9418" spans="10:24" x14ac:dyDescent="0.25">
      <c r="J9418">
        <v>9415</v>
      </c>
      <c r="K9418" s="43">
        <v>0.7054808946109089</v>
      </c>
      <c r="L9418">
        <v>0.78039106575275619</v>
      </c>
      <c r="M9418">
        <v>0.43137730946559205</v>
      </c>
      <c r="N9418" s="44">
        <v>3.4960532016292789E-2</v>
      </c>
      <c r="O9418" s="161"/>
      <c r="P9418" s="162"/>
      <c r="Q9418" s="162"/>
      <c r="R9418" s="163"/>
      <c r="S9418" s="161"/>
      <c r="V9418" s="163"/>
      <c r="W9418" s="164"/>
      <c r="X9418" s="164"/>
    </row>
    <row r="9419" spans="10:24" x14ac:dyDescent="0.25">
      <c r="J9419">
        <v>9416</v>
      </c>
      <c r="K9419" s="43">
        <v>0.5778277234714787</v>
      </c>
      <c r="L9419">
        <v>0.796018815230779</v>
      </c>
      <c r="M9419">
        <v>0.6587932188612271</v>
      </c>
      <c r="N9419" s="44">
        <v>0.17887166777186569</v>
      </c>
      <c r="O9419" s="161"/>
      <c r="P9419" s="162"/>
      <c r="Q9419" s="162"/>
      <c r="R9419" s="163"/>
      <c r="S9419" s="161"/>
      <c r="V9419" s="163"/>
      <c r="W9419" s="164"/>
      <c r="X9419" s="164"/>
    </row>
    <row r="9420" spans="10:24" x14ac:dyDescent="0.25">
      <c r="J9420">
        <v>9417</v>
      </c>
      <c r="K9420" s="43">
        <v>0.92339872039173787</v>
      </c>
      <c r="L9420">
        <v>0.3121262967824201</v>
      </c>
      <c r="M9420">
        <v>0.24652177881606585</v>
      </c>
      <c r="N9420" s="44">
        <v>8.9089178385188039E-2</v>
      </c>
      <c r="O9420" s="161"/>
      <c r="P9420" s="162"/>
      <c r="Q9420" s="162"/>
      <c r="R9420" s="163"/>
      <c r="S9420" s="161"/>
      <c r="V9420" s="163"/>
      <c r="W9420" s="164"/>
      <c r="X9420" s="164"/>
    </row>
    <row r="9421" spans="10:24" x14ac:dyDescent="0.25">
      <c r="J9421">
        <v>9418</v>
      </c>
      <c r="K9421" s="43">
        <v>0.83144699049476323</v>
      </c>
      <c r="L9421">
        <v>0.95032449826829057</v>
      </c>
      <c r="M9421">
        <v>0.79272169814089288</v>
      </c>
      <c r="N9421" s="44">
        <v>0.57974187743404182</v>
      </c>
      <c r="O9421" s="161"/>
      <c r="P9421" s="162"/>
      <c r="Q9421" s="162"/>
      <c r="R9421" s="163"/>
      <c r="S9421" s="161"/>
      <c r="V9421" s="163"/>
      <c r="W9421" s="164"/>
      <c r="X9421" s="164"/>
    </row>
    <row r="9422" spans="10:24" x14ac:dyDescent="0.25">
      <c r="J9422">
        <v>9419</v>
      </c>
      <c r="K9422" s="43">
        <v>9.8112136021056062E-2</v>
      </c>
      <c r="L9422">
        <v>0.41402164618967729</v>
      </c>
      <c r="M9422">
        <v>0.29006695904985569</v>
      </c>
      <c r="N9422" s="44">
        <v>0.57324791399884145</v>
      </c>
      <c r="O9422" s="161"/>
      <c r="P9422" s="162"/>
      <c r="Q9422" s="162"/>
      <c r="R9422" s="163"/>
      <c r="S9422" s="161"/>
      <c r="V9422" s="163"/>
      <c r="W9422" s="164"/>
      <c r="X9422" s="164"/>
    </row>
    <row r="9423" spans="10:24" x14ac:dyDescent="0.25">
      <c r="J9423">
        <v>9420</v>
      </c>
      <c r="K9423" s="43">
        <v>0.92433263117204945</v>
      </c>
      <c r="L9423">
        <v>0.17603816344525813</v>
      </c>
      <c r="M9423">
        <v>0.52001942917576793</v>
      </c>
      <c r="N9423" s="44">
        <v>0.27618490884971181</v>
      </c>
      <c r="O9423" s="161"/>
      <c r="P9423" s="162"/>
      <c r="Q9423" s="162"/>
      <c r="R9423" s="163"/>
      <c r="S9423" s="161"/>
      <c r="V9423" s="163"/>
      <c r="W9423" s="164"/>
      <c r="X9423" s="164"/>
    </row>
    <row r="9424" spans="10:24" x14ac:dyDescent="0.25">
      <c r="J9424">
        <v>9421</v>
      </c>
      <c r="K9424" s="43">
        <v>0.64450083092974775</v>
      </c>
      <c r="L9424">
        <v>0.6236372320891671</v>
      </c>
      <c r="M9424">
        <v>0.68955209795623318</v>
      </c>
      <c r="N9424" s="44">
        <v>0.93531194217080882</v>
      </c>
      <c r="O9424" s="161"/>
      <c r="P9424" s="162"/>
      <c r="Q9424" s="162"/>
      <c r="R9424" s="163"/>
      <c r="S9424" s="161"/>
      <c r="V9424" s="163"/>
      <c r="W9424" s="164"/>
      <c r="X9424" s="164"/>
    </row>
    <row r="9425" spans="10:24" x14ac:dyDescent="0.25">
      <c r="J9425">
        <v>9422</v>
      </c>
      <c r="K9425" s="43">
        <v>0.12748583852339845</v>
      </c>
      <c r="L9425">
        <v>3.8021774417717036E-2</v>
      </c>
      <c r="M9425">
        <v>0.33552785865367152</v>
      </c>
      <c r="N9425" s="44">
        <v>0.33641829239462362</v>
      </c>
      <c r="O9425" s="161"/>
      <c r="P9425" s="162"/>
      <c r="Q9425" s="162"/>
      <c r="R9425" s="163"/>
      <c r="S9425" s="161"/>
      <c r="V9425" s="163"/>
      <c r="W9425" s="164"/>
      <c r="X9425" s="164"/>
    </row>
    <row r="9426" spans="10:24" x14ac:dyDescent="0.25">
      <c r="J9426">
        <v>9423</v>
      </c>
      <c r="K9426" s="43">
        <v>0.32071019851288651</v>
      </c>
      <c r="L9426">
        <v>0.69078758616730596</v>
      </c>
      <c r="M9426">
        <v>9.5188867445055503E-2</v>
      </c>
      <c r="N9426" s="44">
        <v>0.35086599033491972</v>
      </c>
      <c r="O9426" s="161"/>
      <c r="P9426" s="162"/>
      <c r="Q9426" s="162"/>
      <c r="R9426" s="163"/>
      <c r="S9426" s="161"/>
      <c r="V9426" s="163"/>
      <c r="W9426" s="164"/>
      <c r="X9426" s="164"/>
    </row>
    <row r="9427" spans="10:24" x14ac:dyDescent="0.25">
      <c r="J9427">
        <v>9424</v>
      </c>
      <c r="K9427" s="43">
        <v>0.12319577438663343</v>
      </c>
      <c r="L9427">
        <v>0.17593309582511274</v>
      </c>
      <c r="M9427">
        <v>0.54198090195233728</v>
      </c>
      <c r="N9427" s="44">
        <v>0.78824239396879392</v>
      </c>
      <c r="O9427" s="161"/>
      <c r="P9427" s="162"/>
      <c r="Q9427" s="162"/>
      <c r="R9427" s="163"/>
      <c r="S9427" s="161"/>
      <c r="V9427" s="163"/>
      <c r="W9427" s="164"/>
      <c r="X9427" s="164"/>
    </row>
    <row r="9428" spans="10:24" x14ac:dyDescent="0.25">
      <c r="J9428">
        <v>9425</v>
      </c>
      <c r="K9428" s="43">
        <v>0.83865704263651741</v>
      </c>
      <c r="L9428">
        <v>0.90864456157475793</v>
      </c>
      <c r="M9428">
        <v>0.27664111006047087</v>
      </c>
      <c r="N9428" s="44">
        <v>0.11771063604731968</v>
      </c>
      <c r="O9428" s="161"/>
      <c r="P9428" s="162"/>
      <c r="Q9428" s="162"/>
      <c r="R9428" s="163"/>
      <c r="S9428" s="161"/>
      <c r="V9428" s="163"/>
      <c r="W9428" s="164"/>
      <c r="X9428" s="164"/>
    </row>
    <row r="9429" spans="10:24" x14ac:dyDescent="0.25">
      <c r="J9429">
        <v>9426</v>
      </c>
      <c r="K9429" s="43">
        <v>0.70059174975938454</v>
      </c>
      <c r="L9429">
        <v>0.33275845511304258</v>
      </c>
      <c r="M9429">
        <v>0.28524120002272468</v>
      </c>
      <c r="N9429" s="44">
        <v>0.16373704831319147</v>
      </c>
      <c r="O9429" s="161"/>
      <c r="P9429" s="162"/>
      <c r="Q9429" s="162"/>
      <c r="R9429" s="163"/>
      <c r="S9429" s="161"/>
      <c r="V9429" s="163"/>
      <c r="W9429" s="164"/>
      <c r="X9429" s="164"/>
    </row>
    <row r="9430" spans="10:24" x14ac:dyDescent="0.25">
      <c r="J9430">
        <v>9427</v>
      </c>
      <c r="K9430" s="43">
        <v>0.43661010203033501</v>
      </c>
      <c r="L9430">
        <v>0.96832085093808362</v>
      </c>
      <c r="M9430">
        <v>0.170803466115383</v>
      </c>
      <c r="N9430" s="44">
        <v>0.78107283942215977</v>
      </c>
      <c r="O9430" s="161"/>
      <c r="P9430" s="162"/>
      <c r="Q9430" s="162"/>
      <c r="R9430" s="163"/>
      <c r="S9430" s="161"/>
      <c r="V9430" s="163"/>
      <c r="W9430" s="164"/>
      <c r="X9430" s="164"/>
    </row>
    <row r="9431" spans="10:24" x14ac:dyDescent="0.25">
      <c r="J9431">
        <v>9428</v>
      </c>
      <c r="K9431" s="43">
        <v>0.9190560250567773</v>
      </c>
      <c r="L9431">
        <v>0.30889912980278345</v>
      </c>
      <c r="M9431">
        <v>5.5286135914068169E-2</v>
      </c>
      <c r="N9431" s="44">
        <v>0.64865268761869821</v>
      </c>
      <c r="O9431" s="161"/>
      <c r="P9431" s="162"/>
      <c r="Q9431" s="162"/>
      <c r="R9431" s="163"/>
      <c r="S9431" s="161"/>
      <c r="V9431" s="163"/>
      <c r="W9431" s="164"/>
      <c r="X9431" s="164"/>
    </row>
    <row r="9432" spans="10:24" x14ac:dyDescent="0.25">
      <c r="J9432">
        <v>9429</v>
      </c>
      <c r="K9432" s="43">
        <v>0.40041460899007786</v>
      </c>
      <c r="L9432">
        <v>0.29013750703966301</v>
      </c>
      <c r="M9432">
        <v>0.83869958208122086</v>
      </c>
      <c r="N9432" s="44">
        <v>0.11993543504875481</v>
      </c>
      <c r="O9432" s="161"/>
      <c r="P9432" s="162"/>
      <c r="Q9432" s="162"/>
      <c r="R9432" s="163"/>
      <c r="S9432" s="161"/>
      <c r="V9432" s="163"/>
      <c r="W9432" s="164"/>
      <c r="X9432" s="164"/>
    </row>
    <row r="9433" spans="10:24" x14ac:dyDescent="0.25">
      <c r="J9433">
        <v>9430</v>
      </c>
      <c r="K9433" s="43">
        <v>0.80016585094591341</v>
      </c>
      <c r="L9433">
        <v>0.61912165819649756</v>
      </c>
      <c r="M9433">
        <v>0.13535317974246708</v>
      </c>
      <c r="N9433" s="44">
        <v>0.86388384893297943</v>
      </c>
      <c r="O9433" s="161"/>
      <c r="P9433" s="162"/>
      <c r="Q9433" s="162"/>
      <c r="R9433" s="163"/>
      <c r="S9433" s="161"/>
      <c r="V9433" s="163"/>
      <c r="W9433" s="164"/>
      <c r="X9433" s="164"/>
    </row>
    <row r="9434" spans="10:24" x14ac:dyDescent="0.25">
      <c r="J9434">
        <v>9431</v>
      </c>
      <c r="K9434" s="43">
        <v>0.49881557129576504</v>
      </c>
      <c r="L9434">
        <v>0.50692558898594198</v>
      </c>
      <c r="M9434">
        <v>0.85197847042312524</v>
      </c>
      <c r="N9434" s="44">
        <v>0.97739050924305726</v>
      </c>
      <c r="O9434" s="161"/>
      <c r="P9434" s="162"/>
      <c r="Q9434" s="162"/>
      <c r="R9434" s="163"/>
      <c r="S9434" s="161"/>
      <c r="V9434" s="163"/>
      <c r="W9434" s="164"/>
      <c r="X9434" s="164"/>
    </row>
    <row r="9435" spans="10:24" x14ac:dyDescent="0.25">
      <c r="J9435">
        <v>9432</v>
      </c>
      <c r="K9435" s="43">
        <v>0.19337452991726367</v>
      </c>
      <c r="L9435">
        <v>3.0250050365756009E-2</v>
      </c>
      <c r="M9435">
        <v>0.98364443902498266</v>
      </c>
      <c r="N9435" s="44">
        <v>0.82109936968149577</v>
      </c>
      <c r="O9435" s="161"/>
      <c r="P9435" s="162"/>
      <c r="Q9435" s="162"/>
      <c r="R9435" s="163"/>
      <c r="S9435" s="161"/>
      <c r="V9435" s="163"/>
      <c r="W9435" s="164"/>
      <c r="X9435" s="164"/>
    </row>
    <row r="9436" spans="10:24" x14ac:dyDescent="0.25">
      <c r="J9436">
        <v>9433</v>
      </c>
      <c r="K9436" s="43">
        <v>0.93676954413597258</v>
      </c>
      <c r="L9436">
        <v>0.28229520309248168</v>
      </c>
      <c r="M9436">
        <v>0.4847145795961576</v>
      </c>
      <c r="N9436" s="44">
        <v>0.3372234827622238</v>
      </c>
      <c r="O9436" s="161"/>
      <c r="P9436" s="162"/>
      <c r="Q9436" s="162"/>
      <c r="R9436" s="163"/>
      <c r="S9436" s="161"/>
      <c r="V9436" s="163"/>
      <c r="W9436" s="164"/>
      <c r="X9436" s="164"/>
    </row>
    <row r="9437" spans="10:24" x14ac:dyDescent="0.25">
      <c r="J9437">
        <v>9434</v>
      </c>
      <c r="K9437" s="43">
        <v>0.1668907218057073</v>
      </c>
      <c r="L9437">
        <v>0.25006473951967745</v>
      </c>
      <c r="M9437">
        <v>0.53847631626127479</v>
      </c>
      <c r="N9437" s="44">
        <v>0.34787980483607395</v>
      </c>
      <c r="O9437" s="161"/>
      <c r="P9437" s="162"/>
      <c r="Q9437" s="162"/>
      <c r="R9437" s="163"/>
      <c r="S9437" s="161"/>
      <c r="V9437" s="163"/>
      <c r="W9437" s="164"/>
      <c r="X9437" s="164"/>
    </row>
    <row r="9438" spans="10:24" x14ac:dyDescent="0.25">
      <c r="J9438">
        <v>9435</v>
      </c>
      <c r="K9438" s="43">
        <v>0.12179506830408282</v>
      </c>
      <c r="L9438">
        <v>0.82335241954692773</v>
      </c>
      <c r="M9438">
        <v>0.6816884951980684</v>
      </c>
      <c r="N9438" s="44">
        <v>0.18535851106273371</v>
      </c>
      <c r="O9438" s="161"/>
      <c r="P9438" s="162"/>
      <c r="Q9438" s="162"/>
      <c r="R9438" s="163"/>
      <c r="S9438" s="161"/>
      <c r="V9438" s="163"/>
      <c r="W9438" s="164"/>
      <c r="X9438" s="164"/>
    </row>
    <row r="9439" spans="10:24" x14ac:dyDescent="0.25">
      <c r="J9439">
        <v>9436</v>
      </c>
      <c r="K9439" s="43">
        <v>0.2414393307912438</v>
      </c>
      <c r="L9439">
        <v>0.26836062991494847</v>
      </c>
      <c r="M9439">
        <v>0.11142112818804106</v>
      </c>
      <c r="N9439" s="44">
        <v>8.4067178491768813E-2</v>
      </c>
      <c r="O9439" s="161"/>
      <c r="P9439" s="162"/>
      <c r="Q9439" s="162"/>
      <c r="R9439" s="163"/>
      <c r="S9439" s="161"/>
      <c r="V9439" s="163"/>
      <c r="W9439" s="164"/>
      <c r="X9439" s="164"/>
    </row>
    <row r="9440" spans="10:24" x14ac:dyDescent="0.25">
      <c r="J9440">
        <v>9437</v>
      </c>
      <c r="K9440" s="43">
        <v>0.92538772653731716</v>
      </c>
      <c r="L9440">
        <v>0.41575615456184867</v>
      </c>
      <c r="M9440">
        <v>0.47459726789658974</v>
      </c>
      <c r="N9440" s="44">
        <v>0.37067326112170995</v>
      </c>
      <c r="O9440" s="161"/>
      <c r="P9440" s="162"/>
      <c r="Q9440" s="162"/>
      <c r="R9440" s="163"/>
      <c r="S9440" s="161"/>
      <c r="V9440" s="163"/>
      <c r="W9440" s="164"/>
      <c r="X9440" s="164"/>
    </row>
    <row r="9441" spans="10:24" x14ac:dyDescent="0.25">
      <c r="J9441">
        <v>9438</v>
      </c>
      <c r="K9441" s="43">
        <v>0.13685614972223092</v>
      </c>
      <c r="L9441">
        <v>0.99247674011201392</v>
      </c>
      <c r="M9441">
        <v>0.6014508508264611</v>
      </c>
      <c r="N9441" s="44">
        <v>0.36115232372482886</v>
      </c>
      <c r="O9441" s="161"/>
      <c r="P9441" s="162"/>
      <c r="Q9441" s="162"/>
      <c r="R9441" s="163"/>
      <c r="S9441" s="161"/>
      <c r="V9441" s="163"/>
      <c r="W9441" s="164"/>
      <c r="X9441" s="164"/>
    </row>
    <row r="9442" spans="10:24" x14ac:dyDescent="0.25">
      <c r="J9442">
        <v>9439</v>
      </c>
      <c r="K9442" s="43">
        <v>0.81550783155027096</v>
      </c>
      <c r="L9442">
        <v>0.44354587521598587</v>
      </c>
      <c r="M9442">
        <v>0.81087157957886513</v>
      </c>
      <c r="N9442" s="44">
        <v>0.65333950881618352</v>
      </c>
      <c r="O9442" s="161"/>
      <c r="P9442" s="162"/>
      <c r="Q9442" s="162"/>
      <c r="R9442" s="163"/>
      <c r="S9442" s="161"/>
      <c r="V9442" s="163"/>
      <c r="W9442" s="164"/>
      <c r="X9442" s="164"/>
    </row>
    <row r="9443" spans="10:24" x14ac:dyDescent="0.25">
      <c r="J9443">
        <v>9440</v>
      </c>
      <c r="K9443" s="43">
        <v>0.83433858335783451</v>
      </c>
      <c r="L9443">
        <v>0.9193910936094668</v>
      </c>
      <c r="M9443">
        <v>3.5033692299385244E-2</v>
      </c>
      <c r="N9443" s="44">
        <v>0.86284180830339963</v>
      </c>
      <c r="O9443" s="161"/>
      <c r="P9443" s="162"/>
      <c r="Q9443" s="162"/>
      <c r="R9443" s="163"/>
      <c r="S9443" s="161"/>
      <c r="V9443" s="163"/>
      <c r="W9443" s="164"/>
      <c r="X9443" s="164"/>
    </row>
    <row r="9444" spans="10:24" x14ac:dyDescent="0.25">
      <c r="J9444">
        <v>9441</v>
      </c>
      <c r="K9444" s="43">
        <v>0.3912386575484188</v>
      </c>
      <c r="L9444">
        <v>0.16317361541275144</v>
      </c>
      <c r="M9444">
        <v>0.51028070650809387</v>
      </c>
      <c r="N9444" s="44">
        <v>0.60550609363386987</v>
      </c>
      <c r="O9444" s="161"/>
      <c r="P9444" s="162"/>
      <c r="Q9444" s="162"/>
      <c r="R9444" s="163"/>
      <c r="S9444" s="161"/>
      <c r="V9444" s="163"/>
      <c r="W9444" s="164"/>
      <c r="X9444" s="164"/>
    </row>
    <row r="9445" spans="10:24" x14ac:dyDescent="0.25">
      <c r="J9445">
        <v>9442</v>
      </c>
      <c r="K9445" s="43">
        <v>0.4971428966522583</v>
      </c>
      <c r="L9445">
        <v>0.54578314675611383</v>
      </c>
      <c r="M9445">
        <v>0.91017002512255418</v>
      </c>
      <c r="N9445" s="44">
        <v>0.89419552296466165</v>
      </c>
      <c r="O9445" s="161"/>
      <c r="P9445" s="162"/>
      <c r="Q9445" s="162"/>
      <c r="R9445" s="163"/>
      <c r="S9445" s="161"/>
      <c r="V9445" s="163"/>
      <c r="W9445" s="164"/>
      <c r="X9445" s="164"/>
    </row>
    <row r="9446" spans="10:24" x14ac:dyDescent="0.25">
      <c r="J9446">
        <v>9443</v>
      </c>
      <c r="K9446" s="43">
        <v>0.80773294678675234</v>
      </c>
      <c r="L9446">
        <v>0.78509604860593962</v>
      </c>
      <c r="M9446">
        <v>0.96659082701660382</v>
      </c>
      <c r="N9446" s="44">
        <v>3.826402882781077E-2</v>
      </c>
      <c r="O9446" s="161"/>
      <c r="P9446" s="162"/>
      <c r="Q9446" s="162"/>
      <c r="R9446" s="163"/>
      <c r="S9446" s="161"/>
      <c r="V9446" s="163"/>
      <c r="W9446" s="164"/>
      <c r="X9446" s="164"/>
    </row>
    <row r="9447" spans="10:24" x14ac:dyDescent="0.25">
      <c r="J9447">
        <v>9444</v>
      </c>
      <c r="K9447" s="43">
        <v>0.13889334770185702</v>
      </c>
      <c r="L9447">
        <v>0.23967737734410599</v>
      </c>
      <c r="M9447">
        <v>0.69995382522762928</v>
      </c>
      <c r="N9447" s="44">
        <v>4.2798511785336224E-2</v>
      </c>
      <c r="O9447" s="161"/>
      <c r="P9447" s="162"/>
      <c r="Q9447" s="162"/>
      <c r="R9447" s="163"/>
      <c r="S9447" s="161"/>
      <c r="V9447" s="163"/>
      <c r="W9447" s="164"/>
      <c r="X9447" s="164"/>
    </row>
    <row r="9448" spans="10:24" x14ac:dyDescent="0.25">
      <c r="J9448">
        <v>9445</v>
      </c>
      <c r="K9448" s="43">
        <v>0.64578491782718173</v>
      </c>
      <c r="L9448">
        <v>0.68205462085046964</v>
      </c>
      <c r="M9448">
        <v>0.39253789303200703</v>
      </c>
      <c r="N9448" s="44">
        <v>0.50959544257114764</v>
      </c>
      <c r="O9448" s="161"/>
      <c r="P9448" s="162"/>
      <c r="Q9448" s="162"/>
      <c r="R9448" s="163"/>
      <c r="S9448" s="161"/>
      <c r="V9448" s="163"/>
      <c r="W9448" s="164"/>
      <c r="X9448" s="164"/>
    </row>
    <row r="9449" spans="10:24" x14ac:dyDescent="0.25">
      <c r="J9449">
        <v>9446</v>
      </c>
      <c r="K9449" s="43">
        <v>0.26049999813550739</v>
      </c>
      <c r="L9449">
        <v>0.74747063519239254</v>
      </c>
      <c r="M9449">
        <v>0.88341475771177103</v>
      </c>
      <c r="N9449" s="44">
        <v>0.12851626827260998</v>
      </c>
      <c r="O9449" s="161"/>
      <c r="P9449" s="162"/>
      <c r="Q9449" s="162"/>
      <c r="R9449" s="163"/>
      <c r="S9449" s="161"/>
      <c r="V9449" s="163"/>
      <c r="W9449" s="164"/>
      <c r="X9449" s="164"/>
    </row>
    <row r="9450" spans="10:24" x14ac:dyDescent="0.25">
      <c r="J9450">
        <v>9447</v>
      </c>
      <c r="K9450" s="43">
        <v>0.83582829919926183</v>
      </c>
      <c r="L9450">
        <v>0.61206069890330195</v>
      </c>
      <c r="M9450">
        <v>0.73189222314995062</v>
      </c>
      <c r="N9450" s="44">
        <v>0.62340846889090373</v>
      </c>
      <c r="O9450" s="161"/>
      <c r="P9450" s="162"/>
      <c r="Q9450" s="162"/>
      <c r="R9450" s="163"/>
      <c r="S9450" s="161"/>
      <c r="V9450" s="163"/>
      <c r="W9450" s="164"/>
      <c r="X9450" s="164"/>
    </row>
    <row r="9451" spans="10:24" x14ac:dyDescent="0.25">
      <c r="J9451">
        <v>9448</v>
      </c>
      <c r="K9451" s="43">
        <v>0.89598511643062217</v>
      </c>
      <c r="L9451">
        <v>0.73284047994775692</v>
      </c>
      <c r="M9451">
        <v>0.50316530419941252</v>
      </c>
      <c r="N9451" s="44">
        <v>0.18568034812447687</v>
      </c>
      <c r="O9451" s="161"/>
      <c r="P9451" s="162"/>
      <c r="Q9451" s="162"/>
      <c r="R9451" s="163"/>
      <c r="S9451" s="161"/>
      <c r="V9451" s="163"/>
      <c r="W9451" s="164"/>
      <c r="X9451" s="164"/>
    </row>
    <row r="9452" spans="10:24" x14ac:dyDescent="0.25">
      <c r="J9452">
        <v>9449</v>
      </c>
      <c r="K9452" s="43">
        <v>0.83025466937868897</v>
      </c>
      <c r="L9452">
        <v>0.11699582285566157</v>
      </c>
      <c r="M9452">
        <v>0.61769235836896053</v>
      </c>
      <c r="N9452" s="44">
        <v>0.44413122651279957</v>
      </c>
      <c r="O9452" s="161"/>
      <c r="P9452" s="162"/>
      <c r="Q9452" s="162"/>
      <c r="R9452" s="163"/>
      <c r="S9452" s="161"/>
      <c r="V9452" s="163"/>
      <c r="W9452" s="164"/>
      <c r="X9452" s="164"/>
    </row>
    <row r="9453" spans="10:24" x14ac:dyDescent="0.25">
      <c r="J9453">
        <v>9450</v>
      </c>
      <c r="K9453" s="43">
        <v>0.26557373864894662</v>
      </c>
      <c r="L9453">
        <v>0.21848095238192466</v>
      </c>
      <c r="M9453">
        <v>0.5286500478545888</v>
      </c>
      <c r="N9453" s="44">
        <v>0.71317080886339523</v>
      </c>
      <c r="O9453" s="161"/>
      <c r="P9453" s="162"/>
      <c r="Q9453" s="162"/>
      <c r="R9453" s="163"/>
      <c r="S9453" s="161"/>
      <c r="V9453" s="163"/>
      <c r="W9453" s="164"/>
      <c r="X9453" s="164"/>
    </row>
    <row r="9454" spans="10:24" x14ac:dyDescent="0.25">
      <c r="J9454">
        <v>9451</v>
      </c>
      <c r="K9454" s="43">
        <v>0.642759265508134</v>
      </c>
      <c r="L9454">
        <v>0.90039636238679521</v>
      </c>
      <c r="M9454">
        <v>0.89713943757895898</v>
      </c>
      <c r="N9454" s="44">
        <v>0.60352618854574391</v>
      </c>
      <c r="O9454" s="161"/>
      <c r="P9454" s="162"/>
      <c r="Q9454" s="162"/>
      <c r="R9454" s="163"/>
      <c r="S9454" s="161"/>
      <c r="V9454" s="163"/>
      <c r="W9454" s="164"/>
      <c r="X9454" s="164"/>
    </row>
    <row r="9455" spans="10:24" x14ac:dyDescent="0.25">
      <c r="J9455">
        <v>9452</v>
      </c>
      <c r="K9455" s="43">
        <v>0.14847378242448572</v>
      </c>
      <c r="L9455">
        <v>0.82860442862821038</v>
      </c>
      <c r="M9455">
        <v>0.77155745952478827</v>
      </c>
      <c r="N9455" s="44">
        <v>0.41938382479454062</v>
      </c>
      <c r="O9455" s="161"/>
      <c r="P9455" s="162"/>
      <c r="Q9455" s="162"/>
      <c r="R9455" s="163"/>
      <c r="S9455" s="161"/>
      <c r="V9455" s="163"/>
      <c r="W9455" s="164"/>
      <c r="X9455" s="164"/>
    </row>
    <row r="9456" spans="10:24" x14ac:dyDescent="0.25">
      <c r="J9456">
        <v>9453</v>
      </c>
      <c r="K9456" s="43">
        <v>0.70167247042118919</v>
      </c>
      <c r="L9456">
        <v>0.69248573780910672</v>
      </c>
      <c r="M9456">
        <v>0.31053893967083479</v>
      </c>
      <c r="N9456" s="44">
        <v>0.25677897249536163</v>
      </c>
      <c r="O9456" s="161"/>
      <c r="P9456" s="162"/>
      <c r="Q9456" s="162"/>
      <c r="R9456" s="163"/>
      <c r="S9456" s="161"/>
      <c r="V9456" s="163"/>
      <c r="W9456" s="164"/>
      <c r="X9456" s="164"/>
    </row>
    <row r="9457" spans="10:24" x14ac:dyDescent="0.25">
      <c r="J9457">
        <v>9454</v>
      </c>
      <c r="K9457" s="43">
        <v>0.29513567627387083</v>
      </c>
      <c r="L9457">
        <v>0.95726948414858448</v>
      </c>
      <c r="M9457">
        <v>0.69156045250144005</v>
      </c>
      <c r="N9457" s="44">
        <v>0.48074642773947451</v>
      </c>
      <c r="O9457" s="161"/>
      <c r="P9457" s="162"/>
      <c r="Q9457" s="162"/>
      <c r="R9457" s="163"/>
      <c r="S9457" s="161"/>
      <c r="V9457" s="163"/>
      <c r="W9457" s="164"/>
      <c r="X9457" s="164"/>
    </row>
    <row r="9458" spans="10:24" x14ac:dyDescent="0.25">
      <c r="J9458">
        <v>9455</v>
      </c>
      <c r="K9458" s="43">
        <v>0.99789971509630893</v>
      </c>
      <c r="L9458">
        <v>0.53005296792568568</v>
      </c>
      <c r="M9458">
        <v>0.76518989087940392</v>
      </c>
      <c r="N9458" s="44">
        <v>0.34764302804242853</v>
      </c>
      <c r="O9458" s="161"/>
      <c r="P9458" s="162"/>
      <c r="Q9458" s="162"/>
      <c r="R9458" s="163"/>
      <c r="S9458" s="161"/>
      <c r="V9458" s="163"/>
      <c r="W9458" s="164"/>
      <c r="X9458" s="164"/>
    </row>
    <row r="9459" spans="10:24" x14ac:dyDescent="0.25">
      <c r="J9459">
        <v>9456</v>
      </c>
      <c r="K9459" s="43">
        <v>0.25080622281423415</v>
      </c>
      <c r="L9459">
        <v>0.23162270040663691</v>
      </c>
      <c r="M9459">
        <v>0.1756380978193014</v>
      </c>
      <c r="N9459" s="44">
        <v>0.45765978332438084</v>
      </c>
      <c r="O9459" s="161"/>
      <c r="P9459" s="162"/>
      <c r="Q9459" s="162"/>
      <c r="R9459" s="163"/>
      <c r="S9459" s="161"/>
      <c r="V9459" s="163"/>
      <c r="W9459" s="164"/>
      <c r="X9459" s="164"/>
    </row>
    <row r="9460" spans="10:24" x14ac:dyDescent="0.25">
      <c r="J9460">
        <v>9457</v>
      </c>
      <c r="K9460" s="43">
        <v>0.22523391037510865</v>
      </c>
      <c r="L9460">
        <v>0.43129069501293393</v>
      </c>
      <c r="M9460">
        <v>0.17045474851933506</v>
      </c>
      <c r="N9460" s="44">
        <v>0.35591128522476201</v>
      </c>
      <c r="O9460" s="161"/>
      <c r="P9460" s="162"/>
      <c r="Q9460" s="162"/>
      <c r="R9460" s="163"/>
      <c r="S9460" s="161"/>
      <c r="V9460" s="163"/>
      <c r="W9460" s="164"/>
      <c r="X9460" s="164"/>
    </row>
    <row r="9461" spans="10:24" x14ac:dyDescent="0.25">
      <c r="J9461">
        <v>9458</v>
      </c>
      <c r="K9461" s="43">
        <v>0.94745983504662978</v>
      </c>
      <c r="L9461">
        <v>0.64227604189579135</v>
      </c>
      <c r="M9461">
        <v>0.75518427666269861</v>
      </c>
      <c r="N9461" s="44">
        <v>0.33380024917368278</v>
      </c>
      <c r="O9461" s="161"/>
      <c r="P9461" s="162"/>
      <c r="Q9461" s="162"/>
      <c r="R9461" s="163"/>
      <c r="S9461" s="161"/>
      <c r="V9461" s="163"/>
      <c r="W9461" s="164"/>
      <c r="X9461" s="164"/>
    </row>
    <row r="9462" spans="10:24" x14ac:dyDescent="0.25">
      <c r="J9462">
        <v>9459</v>
      </c>
      <c r="K9462" s="43">
        <v>0.32190852395504832</v>
      </c>
      <c r="L9462">
        <v>0.34422238480900735</v>
      </c>
      <c r="M9462">
        <v>0.63599076257852916</v>
      </c>
      <c r="N9462" s="44">
        <v>1.4287033055578213E-2</v>
      </c>
      <c r="O9462" s="161"/>
      <c r="P9462" s="162"/>
      <c r="Q9462" s="162"/>
      <c r="R9462" s="163"/>
      <c r="S9462" s="161"/>
      <c r="V9462" s="163"/>
      <c r="W9462" s="164"/>
      <c r="X9462" s="164"/>
    </row>
    <row r="9463" spans="10:24" x14ac:dyDescent="0.25">
      <c r="J9463">
        <v>9460</v>
      </c>
      <c r="K9463" s="43">
        <v>6.7511787961956005E-2</v>
      </c>
      <c r="L9463">
        <v>0.84833070761845453</v>
      </c>
      <c r="M9463">
        <v>0.16496676466000193</v>
      </c>
      <c r="N9463" s="44">
        <v>0.84409747216044484</v>
      </c>
      <c r="O9463" s="161"/>
      <c r="P9463" s="162"/>
      <c r="Q9463" s="162"/>
      <c r="R9463" s="163"/>
      <c r="S9463" s="161"/>
      <c r="V9463" s="163"/>
      <c r="W9463" s="164"/>
      <c r="X9463" s="164"/>
    </row>
    <row r="9464" spans="10:24" x14ac:dyDescent="0.25">
      <c r="J9464">
        <v>9461</v>
      </c>
      <c r="K9464" s="43">
        <v>0.50302459523169885</v>
      </c>
      <c r="L9464">
        <v>0.52865558038642624</v>
      </c>
      <c r="M9464">
        <v>0.10388011601459912</v>
      </c>
      <c r="N9464" s="44">
        <v>0.87200213626654466</v>
      </c>
      <c r="O9464" s="161"/>
      <c r="P9464" s="162"/>
      <c r="Q9464" s="162"/>
      <c r="R9464" s="163"/>
      <c r="S9464" s="161"/>
      <c r="V9464" s="163"/>
      <c r="W9464" s="164"/>
      <c r="X9464" s="164"/>
    </row>
    <row r="9465" spans="10:24" x14ac:dyDescent="0.25">
      <c r="J9465">
        <v>9462</v>
      </c>
      <c r="K9465" s="43">
        <v>0.72848286497686843</v>
      </c>
      <c r="L9465">
        <v>0.79809077984492449</v>
      </c>
      <c r="M9465">
        <v>0.93978126877612911</v>
      </c>
      <c r="N9465" s="44">
        <v>7.3193730086694497E-2</v>
      </c>
      <c r="O9465" s="161"/>
      <c r="P9465" s="162"/>
      <c r="Q9465" s="162"/>
      <c r="R9465" s="163"/>
      <c r="S9465" s="161"/>
      <c r="V9465" s="163"/>
      <c r="W9465" s="164"/>
      <c r="X9465" s="164"/>
    </row>
    <row r="9466" spans="10:24" x14ac:dyDescent="0.25">
      <c r="J9466">
        <v>9463</v>
      </c>
      <c r="K9466" s="43">
        <v>0.84304131907643454</v>
      </c>
      <c r="L9466">
        <v>0.97443493888210642</v>
      </c>
      <c r="M9466">
        <v>0.50610618589477985</v>
      </c>
      <c r="N9466" s="44">
        <v>2.5489236296721063E-2</v>
      </c>
      <c r="O9466" s="161"/>
      <c r="P9466" s="162"/>
      <c r="Q9466" s="162"/>
      <c r="R9466" s="163"/>
      <c r="S9466" s="161"/>
      <c r="V9466" s="163"/>
      <c r="W9466" s="164"/>
      <c r="X9466" s="164"/>
    </row>
    <row r="9467" spans="10:24" x14ac:dyDescent="0.25">
      <c r="J9467">
        <v>9464</v>
      </c>
      <c r="K9467" s="43">
        <v>0.35542149421722646</v>
      </c>
      <c r="L9467">
        <v>0.24491207826019401</v>
      </c>
      <c r="M9467">
        <v>0.48102735510855676</v>
      </c>
      <c r="N9467" s="44">
        <v>1.5876861852459068E-2</v>
      </c>
      <c r="O9467" s="161"/>
      <c r="P9467" s="162"/>
      <c r="Q9467" s="162"/>
      <c r="R9467" s="163"/>
      <c r="S9467" s="161"/>
      <c r="V9467" s="163"/>
      <c r="W9467" s="164"/>
      <c r="X9467" s="164"/>
    </row>
    <row r="9468" spans="10:24" x14ac:dyDescent="0.25">
      <c r="J9468">
        <v>9465</v>
      </c>
      <c r="K9468" s="43">
        <v>0.5446766535939439</v>
      </c>
      <c r="L9468">
        <v>1.5047539300300006E-2</v>
      </c>
      <c r="M9468">
        <v>0.22419023813469574</v>
      </c>
      <c r="N9468" s="44">
        <v>0.52982916604167041</v>
      </c>
      <c r="O9468" s="161"/>
      <c r="P9468" s="162"/>
      <c r="Q9468" s="162"/>
      <c r="R9468" s="163"/>
      <c r="S9468" s="161"/>
      <c r="V9468" s="163"/>
      <c r="W9468" s="164"/>
      <c r="X9468" s="164"/>
    </row>
    <row r="9469" spans="10:24" x14ac:dyDescent="0.25">
      <c r="J9469">
        <v>9466</v>
      </c>
      <c r="K9469" s="43">
        <v>0.85628740347647048</v>
      </c>
      <c r="L9469">
        <v>0.12656751973598745</v>
      </c>
      <c r="M9469">
        <v>0.18184711250125363</v>
      </c>
      <c r="N9469" s="44">
        <v>0.31003573226963266</v>
      </c>
      <c r="O9469" s="161"/>
      <c r="P9469" s="162"/>
      <c r="Q9469" s="162"/>
      <c r="R9469" s="163"/>
      <c r="S9469" s="161"/>
      <c r="V9469" s="163"/>
      <c r="W9469" s="164"/>
      <c r="X9469" s="164"/>
    </row>
    <row r="9470" spans="10:24" x14ac:dyDescent="0.25">
      <c r="J9470">
        <v>9467</v>
      </c>
      <c r="K9470" s="43">
        <v>0.75868444867872031</v>
      </c>
      <c r="L9470">
        <v>0.83962189789241093</v>
      </c>
      <c r="M9470">
        <v>0.1811035546198535</v>
      </c>
      <c r="N9470" s="44">
        <v>0.91510902488575074</v>
      </c>
      <c r="O9470" s="161"/>
      <c r="P9470" s="162"/>
      <c r="Q9470" s="162"/>
      <c r="R9470" s="163"/>
      <c r="S9470" s="161"/>
      <c r="V9470" s="163"/>
      <c r="W9470" s="164"/>
      <c r="X9470" s="164"/>
    </row>
    <row r="9471" spans="10:24" x14ac:dyDescent="0.25">
      <c r="J9471">
        <v>9468</v>
      </c>
      <c r="K9471" s="43">
        <v>0.26692321492044646</v>
      </c>
      <c r="L9471">
        <v>0.3946738239915546</v>
      </c>
      <c r="M9471">
        <v>0.80774739284369579</v>
      </c>
      <c r="N9471" s="44">
        <v>0.46380901908910954</v>
      </c>
      <c r="O9471" s="161"/>
      <c r="P9471" s="162"/>
      <c r="Q9471" s="162"/>
      <c r="R9471" s="163"/>
      <c r="S9471" s="161"/>
      <c r="V9471" s="163"/>
      <c r="W9471" s="164"/>
      <c r="X9471" s="164"/>
    </row>
    <row r="9472" spans="10:24" x14ac:dyDescent="0.25">
      <c r="J9472">
        <v>9469</v>
      </c>
      <c r="K9472" s="43">
        <v>0.66184563578897382</v>
      </c>
      <c r="L9472">
        <v>0.43601551908928393</v>
      </c>
      <c r="M9472">
        <v>0.12410602887953692</v>
      </c>
      <c r="N9472" s="44">
        <v>0.37000800409329193</v>
      </c>
      <c r="O9472" s="161"/>
      <c r="P9472" s="162"/>
      <c r="Q9472" s="162"/>
      <c r="R9472" s="163"/>
      <c r="S9472" s="161"/>
      <c r="V9472" s="163"/>
      <c r="W9472" s="164"/>
      <c r="X9472" s="164"/>
    </row>
    <row r="9473" spans="10:24" x14ac:dyDescent="0.25">
      <c r="J9473">
        <v>9470</v>
      </c>
      <c r="K9473" s="43">
        <v>0.59358201652451303</v>
      </c>
      <c r="L9473">
        <v>0.62788941834612433</v>
      </c>
      <c r="M9473">
        <v>0.48414960520840566</v>
      </c>
      <c r="N9473" s="44">
        <v>0.87093849836944137</v>
      </c>
      <c r="O9473" s="161"/>
      <c r="P9473" s="162"/>
      <c r="Q9473" s="162"/>
      <c r="R9473" s="163"/>
      <c r="S9473" s="161"/>
      <c r="V9473" s="163"/>
      <c r="W9473" s="164"/>
      <c r="X9473" s="164"/>
    </row>
    <row r="9474" spans="10:24" x14ac:dyDescent="0.25">
      <c r="J9474">
        <v>9471</v>
      </c>
      <c r="K9474" s="43">
        <v>0.77653936032949133</v>
      </c>
      <c r="L9474">
        <v>0.27293102135439329</v>
      </c>
      <c r="M9474">
        <v>0.14327366903989347</v>
      </c>
      <c r="N9474" s="44">
        <v>0.77434440306328778</v>
      </c>
      <c r="O9474" s="161"/>
      <c r="P9474" s="162"/>
      <c r="Q9474" s="162"/>
      <c r="R9474" s="163"/>
      <c r="S9474" s="161"/>
      <c r="V9474" s="163"/>
      <c r="W9474" s="164"/>
      <c r="X9474" s="164"/>
    </row>
    <row r="9475" spans="10:24" x14ac:dyDescent="0.25">
      <c r="J9475">
        <v>9472</v>
      </c>
      <c r="K9475" s="43">
        <v>0.36069263551636244</v>
      </c>
      <c r="L9475">
        <v>0.26268680112911169</v>
      </c>
      <c r="M9475">
        <v>0.75463854407573927</v>
      </c>
      <c r="N9475" s="44">
        <v>0.7004749046759684</v>
      </c>
      <c r="O9475" s="161"/>
      <c r="P9475" s="162"/>
      <c r="Q9475" s="162"/>
      <c r="R9475" s="163"/>
      <c r="S9475" s="161"/>
      <c r="V9475" s="163"/>
      <c r="W9475" s="164"/>
      <c r="X9475" s="164"/>
    </row>
    <row r="9476" spans="10:24" x14ac:dyDescent="0.25">
      <c r="J9476">
        <v>9473</v>
      </c>
      <c r="K9476" s="43">
        <v>0.97622789527576215</v>
      </c>
      <c r="L9476">
        <v>0.72439013174083866</v>
      </c>
      <c r="M9476">
        <v>0.29175797514421176</v>
      </c>
      <c r="N9476" s="44">
        <v>0.56938675304840602</v>
      </c>
      <c r="O9476" s="161"/>
      <c r="P9476" s="162"/>
      <c r="Q9476" s="162"/>
      <c r="R9476" s="163"/>
      <c r="S9476" s="161"/>
      <c r="V9476" s="163"/>
      <c r="W9476" s="164"/>
      <c r="X9476" s="164"/>
    </row>
    <row r="9477" spans="10:24" x14ac:dyDescent="0.25">
      <c r="J9477">
        <v>9474</v>
      </c>
      <c r="K9477" s="43">
        <v>0.19107813524809925</v>
      </c>
      <c r="L9477">
        <v>0.74345714395860452</v>
      </c>
      <c r="M9477">
        <v>0.88719999792076054</v>
      </c>
      <c r="N9477" s="44">
        <v>0.73394032451411551</v>
      </c>
      <c r="O9477" s="161"/>
      <c r="P9477" s="162"/>
      <c r="Q9477" s="162"/>
      <c r="R9477" s="163"/>
      <c r="S9477" s="161"/>
      <c r="V9477" s="163"/>
      <c r="W9477" s="164"/>
      <c r="X9477" s="164"/>
    </row>
    <row r="9478" spans="10:24" x14ac:dyDescent="0.25">
      <c r="J9478">
        <v>9475</v>
      </c>
      <c r="K9478" s="43">
        <v>0.26819290391733086</v>
      </c>
      <c r="L9478">
        <v>9.3581186091989621E-2</v>
      </c>
      <c r="M9478">
        <v>0.99265761793282636</v>
      </c>
      <c r="N9478" s="44">
        <v>0.52294576423013261</v>
      </c>
      <c r="O9478" s="161"/>
      <c r="P9478" s="162"/>
      <c r="Q9478" s="162"/>
      <c r="R9478" s="163"/>
      <c r="S9478" s="161"/>
      <c r="V9478" s="163"/>
      <c r="W9478" s="164"/>
      <c r="X9478" s="164"/>
    </row>
    <row r="9479" spans="10:24" x14ac:dyDescent="0.25">
      <c r="J9479">
        <v>9476</v>
      </c>
      <c r="K9479" s="43">
        <v>0.94537127419108924</v>
      </c>
      <c r="L9479">
        <v>0.28535464765702001</v>
      </c>
      <c r="M9479">
        <v>0.17890113810663821</v>
      </c>
      <c r="N9479" s="44">
        <v>0.1967176851858099</v>
      </c>
      <c r="O9479" s="161"/>
      <c r="P9479" s="162"/>
      <c r="Q9479" s="162"/>
      <c r="R9479" s="163"/>
      <c r="S9479" s="161"/>
      <c r="V9479" s="163"/>
      <c r="W9479" s="164"/>
      <c r="X9479" s="164"/>
    </row>
    <row r="9480" spans="10:24" x14ac:dyDescent="0.25">
      <c r="J9480">
        <v>9477</v>
      </c>
      <c r="K9480" s="43">
        <v>0.43442936905828233</v>
      </c>
      <c r="L9480">
        <v>0.11366700374480454</v>
      </c>
      <c r="M9480">
        <v>0.90531983398531235</v>
      </c>
      <c r="N9480" s="44">
        <v>6.8152557454115636E-2</v>
      </c>
      <c r="O9480" s="161"/>
      <c r="P9480" s="162"/>
      <c r="Q9480" s="162"/>
      <c r="R9480" s="163"/>
      <c r="S9480" s="161"/>
      <c r="V9480" s="163"/>
      <c r="W9480" s="164"/>
      <c r="X9480" s="164"/>
    </row>
    <row r="9481" spans="10:24" x14ac:dyDescent="0.25">
      <c r="J9481">
        <v>9478</v>
      </c>
      <c r="K9481" s="43">
        <v>0.12395686462010613</v>
      </c>
      <c r="L9481">
        <v>0.40503320986332281</v>
      </c>
      <c r="M9481">
        <v>0.77827418034273455</v>
      </c>
      <c r="N9481" s="44">
        <v>0.16208737544857887</v>
      </c>
      <c r="O9481" s="161"/>
      <c r="P9481" s="162"/>
      <c r="Q9481" s="162"/>
      <c r="R9481" s="163"/>
      <c r="S9481" s="161"/>
      <c r="V9481" s="163"/>
      <c r="W9481" s="164"/>
      <c r="X9481" s="164"/>
    </row>
    <row r="9482" spans="10:24" x14ac:dyDescent="0.25">
      <c r="J9482">
        <v>9479</v>
      </c>
      <c r="K9482" s="43">
        <v>0.27020622214722123</v>
      </c>
      <c r="L9482">
        <v>0.58885304308812303</v>
      </c>
      <c r="M9482">
        <v>0.88297758158016604</v>
      </c>
      <c r="N9482" s="44">
        <v>6.852991242086337E-2</v>
      </c>
      <c r="O9482" s="161"/>
      <c r="P9482" s="162"/>
      <c r="Q9482" s="162"/>
      <c r="R9482" s="163"/>
      <c r="S9482" s="161"/>
      <c r="V9482" s="163"/>
      <c r="W9482" s="164"/>
      <c r="X9482" s="164"/>
    </row>
    <row r="9483" spans="10:24" x14ac:dyDescent="0.25">
      <c r="J9483">
        <v>9480</v>
      </c>
      <c r="K9483" s="43">
        <v>0.46507965229194415</v>
      </c>
      <c r="L9483">
        <v>0.47279256137948589</v>
      </c>
      <c r="M9483">
        <v>0.17394001776803569</v>
      </c>
      <c r="N9483" s="44">
        <v>0.42976347081942667</v>
      </c>
      <c r="O9483" s="161"/>
      <c r="P9483" s="162"/>
      <c r="Q9483" s="162"/>
      <c r="R9483" s="163"/>
      <c r="S9483" s="161"/>
      <c r="V9483" s="163"/>
      <c r="W9483" s="164"/>
      <c r="X9483" s="164"/>
    </row>
    <row r="9484" spans="10:24" x14ac:dyDescent="0.25">
      <c r="J9484">
        <v>9481</v>
      </c>
      <c r="K9484" s="43">
        <v>0.81420277824693055</v>
      </c>
      <c r="L9484">
        <v>0.24683701001842995</v>
      </c>
      <c r="M9484">
        <v>0.23859479496479119</v>
      </c>
      <c r="N9484" s="44">
        <v>4.3814578430084294E-2</v>
      </c>
      <c r="O9484" s="161"/>
      <c r="P9484" s="162"/>
      <c r="Q9484" s="162"/>
      <c r="R9484" s="163"/>
      <c r="S9484" s="161"/>
      <c r="V9484" s="163"/>
      <c r="W9484" s="164"/>
      <c r="X9484" s="164"/>
    </row>
    <row r="9485" spans="10:24" x14ac:dyDescent="0.25">
      <c r="J9485">
        <v>9482</v>
      </c>
      <c r="K9485" s="43">
        <v>0.19440957510856505</v>
      </c>
      <c r="L9485">
        <v>0.41179227490257309</v>
      </c>
      <c r="M9485">
        <v>0.33252327615750632</v>
      </c>
      <c r="N9485" s="44">
        <v>9.0610976998529713E-3</v>
      </c>
      <c r="O9485" s="161"/>
      <c r="P9485" s="162"/>
      <c r="Q9485" s="162"/>
      <c r="R9485" s="163"/>
      <c r="S9485" s="161"/>
      <c r="V9485" s="163"/>
      <c r="W9485" s="164"/>
      <c r="X9485" s="164"/>
    </row>
    <row r="9486" spans="10:24" x14ac:dyDescent="0.25">
      <c r="J9486">
        <v>9483</v>
      </c>
      <c r="K9486" s="43">
        <v>0.21467265203698338</v>
      </c>
      <c r="L9486">
        <v>0.67846590167717402</v>
      </c>
      <c r="M9486">
        <v>0.80109471400916143</v>
      </c>
      <c r="N9486" s="44">
        <v>0.56732514924437982</v>
      </c>
      <c r="O9486" s="161"/>
      <c r="P9486" s="162"/>
      <c r="Q9486" s="162"/>
      <c r="R9486" s="163"/>
      <c r="S9486" s="161"/>
      <c r="V9486" s="163"/>
      <c r="W9486" s="164"/>
      <c r="X9486" s="164"/>
    </row>
    <row r="9487" spans="10:24" x14ac:dyDescent="0.25">
      <c r="J9487">
        <v>9484</v>
      </c>
      <c r="K9487" s="43">
        <v>0.54336668540438349</v>
      </c>
      <c r="L9487">
        <v>0.24650389632262837</v>
      </c>
      <c r="M9487">
        <v>0.16840236479479842</v>
      </c>
      <c r="N9487" s="44">
        <v>0.20033059024453959</v>
      </c>
      <c r="O9487" s="161"/>
      <c r="P9487" s="162"/>
      <c r="Q9487" s="162"/>
      <c r="R9487" s="163"/>
      <c r="S9487" s="161"/>
      <c r="V9487" s="163"/>
      <c r="W9487" s="164"/>
      <c r="X9487" s="164"/>
    </row>
    <row r="9488" spans="10:24" x14ac:dyDescent="0.25">
      <c r="J9488">
        <v>9485</v>
      </c>
      <c r="K9488" s="43">
        <v>1.6957011679345046E-2</v>
      </c>
      <c r="L9488">
        <v>0.37326328548253274</v>
      </c>
      <c r="M9488">
        <v>0.47423215288606801</v>
      </c>
      <c r="N9488" s="44">
        <v>0.30845077665332521</v>
      </c>
      <c r="O9488" s="161"/>
      <c r="P9488" s="162"/>
      <c r="Q9488" s="162"/>
      <c r="R9488" s="163"/>
      <c r="S9488" s="161"/>
      <c r="V9488" s="163"/>
      <c r="W9488" s="164"/>
      <c r="X9488" s="164"/>
    </row>
    <row r="9489" spans="10:24" x14ac:dyDescent="0.25">
      <c r="J9489">
        <v>9486</v>
      </c>
      <c r="K9489" s="43">
        <v>0.16977777183357501</v>
      </c>
      <c r="L9489">
        <v>0.70962684457980607</v>
      </c>
      <c r="M9489">
        <v>0.29798339544796526</v>
      </c>
      <c r="N9489" s="44">
        <v>0.94217385660183173</v>
      </c>
      <c r="O9489" s="161"/>
      <c r="P9489" s="162"/>
      <c r="Q9489" s="162"/>
      <c r="R9489" s="163"/>
      <c r="S9489" s="161"/>
      <c r="V9489" s="163"/>
      <c r="W9489" s="164"/>
      <c r="X9489" s="164"/>
    </row>
    <row r="9490" spans="10:24" x14ac:dyDescent="0.25">
      <c r="J9490">
        <v>9487</v>
      </c>
      <c r="K9490" s="43">
        <v>0.72492813097259479</v>
      </c>
      <c r="L9490">
        <v>0.42189183667254515</v>
      </c>
      <c r="M9490">
        <v>0.75114835694779714</v>
      </c>
      <c r="N9490" s="44">
        <v>0.10882149722310375</v>
      </c>
      <c r="O9490" s="161"/>
      <c r="P9490" s="162"/>
      <c r="Q9490" s="162"/>
      <c r="R9490" s="163"/>
      <c r="S9490" s="161"/>
      <c r="V9490" s="163"/>
      <c r="W9490" s="164"/>
      <c r="X9490" s="164"/>
    </row>
    <row r="9491" spans="10:24" x14ac:dyDescent="0.25">
      <c r="J9491">
        <v>9488</v>
      </c>
      <c r="K9491" s="43">
        <v>0.3270807090300647</v>
      </c>
      <c r="L9491">
        <v>0.11782822171940355</v>
      </c>
      <c r="M9491">
        <v>0.27046138896237837</v>
      </c>
      <c r="N9491" s="44">
        <v>0.4613491736872255</v>
      </c>
      <c r="O9491" s="161"/>
      <c r="P9491" s="162"/>
      <c r="Q9491" s="162"/>
      <c r="R9491" s="163"/>
      <c r="S9491" s="161"/>
      <c r="V9491" s="163"/>
      <c r="W9491" s="164"/>
      <c r="X9491" s="164"/>
    </row>
    <row r="9492" spans="10:24" x14ac:dyDescent="0.25">
      <c r="J9492">
        <v>9489</v>
      </c>
      <c r="K9492" s="43">
        <v>0.20222241565794685</v>
      </c>
      <c r="L9492">
        <v>0.42388751807961778</v>
      </c>
      <c r="M9492">
        <v>0.14652800852275216</v>
      </c>
      <c r="N9492" s="44">
        <v>0.97842194779234082</v>
      </c>
      <c r="O9492" s="161"/>
      <c r="P9492" s="162"/>
      <c r="Q9492" s="162"/>
      <c r="R9492" s="163"/>
      <c r="S9492" s="161"/>
      <c r="V9492" s="163"/>
      <c r="W9492" s="164"/>
      <c r="X9492" s="164"/>
    </row>
    <row r="9493" spans="10:24" x14ac:dyDescent="0.25">
      <c r="J9493">
        <v>9490</v>
      </c>
      <c r="K9493" s="43">
        <v>0.24685153606998678</v>
      </c>
      <c r="L9493">
        <v>0.49800738439326675</v>
      </c>
      <c r="M9493">
        <v>0.4888334719339158</v>
      </c>
      <c r="N9493" s="44">
        <v>0.32012439401441972</v>
      </c>
      <c r="O9493" s="161"/>
      <c r="P9493" s="162"/>
      <c r="Q9493" s="162"/>
      <c r="R9493" s="163"/>
      <c r="S9493" s="161"/>
      <c r="V9493" s="163"/>
      <c r="W9493" s="164"/>
      <c r="X9493" s="164"/>
    </row>
    <row r="9494" spans="10:24" x14ac:dyDescent="0.25">
      <c r="J9494">
        <v>9491</v>
      </c>
      <c r="K9494" s="43">
        <v>0.12312505680960717</v>
      </c>
      <c r="L9494">
        <v>0.31439694421805497</v>
      </c>
      <c r="M9494">
        <v>3.1720591863598435E-2</v>
      </c>
      <c r="N9494" s="44">
        <v>0.52881529881550693</v>
      </c>
      <c r="O9494" s="161"/>
      <c r="P9494" s="162"/>
      <c r="Q9494" s="162"/>
      <c r="R9494" s="163"/>
      <c r="S9494" s="161"/>
      <c r="V9494" s="163"/>
      <c r="W9494" s="164"/>
      <c r="X9494" s="164"/>
    </row>
    <row r="9495" spans="10:24" x14ac:dyDescent="0.25">
      <c r="J9495">
        <v>9492</v>
      </c>
      <c r="K9495" s="43">
        <v>0.77862951995308916</v>
      </c>
      <c r="L9495">
        <v>0.63025901667648598</v>
      </c>
      <c r="M9495">
        <v>0.17043860615951612</v>
      </c>
      <c r="N9495" s="44">
        <v>0.27647465613933175</v>
      </c>
      <c r="O9495" s="161"/>
      <c r="P9495" s="162"/>
      <c r="Q9495" s="162"/>
      <c r="R9495" s="163"/>
      <c r="S9495" s="161"/>
      <c r="V9495" s="163"/>
      <c r="W9495" s="164"/>
      <c r="X9495" s="164"/>
    </row>
    <row r="9496" spans="10:24" x14ac:dyDescent="0.25">
      <c r="J9496">
        <v>9493</v>
      </c>
      <c r="K9496" s="43">
        <v>0.67289764196595636</v>
      </c>
      <c r="L9496">
        <v>0.47897224023043561</v>
      </c>
      <c r="M9496">
        <v>0.64167393394214134</v>
      </c>
      <c r="N9496" s="44">
        <v>0.82699480466731701</v>
      </c>
      <c r="O9496" s="161"/>
      <c r="P9496" s="162"/>
      <c r="Q9496" s="162"/>
      <c r="R9496" s="163"/>
      <c r="S9496" s="161"/>
      <c r="V9496" s="163"/>
      <c r="W9496" s="164"/>
      <c r="X9496" s="164"/>
    </row>
    <row r="9497" spans="10:24" x14ac:dyDescent="0.25">
      <c r="J9497">
        <v>9494</v>
      </c>
      <c r="K9497" s="43">
        <v>0.41044121892461793</v>
      </c>
      <c r="L9497">
        <v>0.8885165002180061</v>
      </c>
      <c r="M9497">
        <v>0.5849666446664068</v>
      </c>
      <c r="N9497" s="44">
        <v>0.73213448382944579</v>
      </c>
      <c r="O9497" s="161"/>
      <c r="P9497" s="162"/>
      <c r="Q9497" s="162"/>
      <c r="R9497" s="163"/>
      <c r="S9497" s="161"/>
      <c r="V9497" s="163"/>
      <c r="W9497" s="164"/>
      <c r="X9497" s="164"/>
    </row>
    <row r="9498" spans="10:24" x14ac:dyDescent="0.25">
      <c r="J9498">
        <v>9495</v>
      </c>
      <c r="K9498" s="43">
        <v>0.81342083413645505</v>
      </c>
      <c r="L9498">
        <v>0.70375058460146278</v>
      </c>
      <c r="M9498">
        <v>0.32874095361105415</v>
      </c>
      <c r="N9498" s="44">
        <v>0.77102471570793885</v>
      </c>
      <c r="O9498" s="161"/>
      <c r="P9498" s="162"/>
      <c r="Q9498" s="162"/>
      <c r="R9498" s="163"/>
      <c r="S9498" s="161"/>
      <c r="V9498" s="163"/>
      <c r="W9498" s="164"/>
      <c r="X9498" s="164"/>
    </row>
    <row r="9499" spans="10:24" x14ac:dyDescent="0.25">
      <c r="J9499">
        <v>9496</v>
      </c>
      <c r="K9499" s="43">
        <v>0.82732442521357508</v>
      </c>
      <c r="L9499">
        <v>0.60598609376803103</v>
      </c>
      <c r="M9499">
        <v>0.91443108320179434</v>
      </c>
      <c r="N9499" s="44">
        <v>0.55916669196765056</v>
      </c>
      <c r="O9499" s="161"/>
      <c r="P9499" s="162"/>
      <c r="Q9499" s="162"/>
      <c r="R9499" s="163"/>
      <c r="S9499" s="161"/>
      <c r="V9499" s="163"/>
      <c r="W9499" s="164"/>
      <c r="X9499" s="164"/>
    </row>
    <row r="9500" spans="10:24" x14ac:dyDescent="0.25">
      <c r="J9500">
        <v>9497</v>
      </c>
      <c r="K9500" s="43">
        <v>0.32823486112594824</v>
      </c>
      <c r="L9500">
        <v>0.63338818670844799</v>
      </c>
      <c r="M9500">
        <v>0.46054173369312357</v>
      </c>
      <c r="N9500" s="44">
        <v>0.48172545235754038</v>
      </c>
      <c r="O9500" s="161"/>
      <c r="P9500" s="162"/>
      <c r="Q9500" s="162"/>
      <c r="R9500" s="163"/>
      <c r="S9500" s="161"/>
      <c r="V9500" s="163"/>
      <c r="W9500" s="164"/>
      <c r="X9500" s="164"/>
    </row>
    <row r="9501" spans="10:24" x14ac:dyDescent="0.25">
      <c r="J9501">
        <v>9498</v>
      </c>
      <c r="K9501" s="43">
        <v>6.2282410466918403E-3</v>
      </c>
      <c r="L9501">
        <v>2.7203639467429985E-2</v>
      </c>
      <c r="M9501">
        <v>0.45820927188736271</v>
      </c>
      <c r="N9501" s="44">
        <v>0.25354697551111127</v>
      </c>
      <c r="O9501" s="161"/>
      <c r="P9501" s="162"/>
      <c r="Q9501" s="162"/>
      <c r="R9501" s="163"/>
      <c r="S9501" s="161"/>
      <c r="V9501" s="163"/>
      <c r="W9501" s="164"/>
      <c r="X9501" s="164"/>
    </row>
    <row r="9502" spans="10:24" x14ac:dyDescent="0.25">
      <c r="J9502">
        <v>9499</v>
      </c>
      <c r="K9502" s="43">
        <v>0.62566212350318273</v>
      </c>
      <c r="L9502">
        <v>0.95676703561323084</v>
      </c>
      <c r="M9502">
        <v>0.37804617137860275</v>
      </c>
      <c r="N9502" s="44">
        <v>0.604061506464728</v>
      </c>
      <c r="O9502" s="161"/>
      <c r="P9502" s="162"/>
      <c r="Q9502" s="162"/>
      <c r="R9502" s="163"/>
      <c r="S9502" s="161"/>
      <c r="V9502" s="163"/>
      <c r="W9502" s="164"/>
      <c r="X9502" s="164"/>
    </row>
    <row r="9503" spans="10:24" x14ac:dyDescent="0.25">
      <c r="J9503">
        <v>9500</v>
      </c>
      <c r="K9503" s="43">
        <v>0.23745094248912035</v>
      </c>
      <c r="L9503">
        <v>0.59630935563657894</v>
      </c>
      <c r="M9503">
        <v>0.72358636761940376</v>
      </c>
      <c r="N9503" s="44">
        <v>0.20302390043109897</v>
      </c>
      <c r="O9503" s="161"/>
      <c r="P9503" s="162"/>
      <c r="Q9503" s="162"/>
      <c r="R9503" s="163"/>
      <c r="S9503" s="161"/>
      <c r="V9503" s="163"/>
      <c r="W9503" s="164"/>
      <c r="X9503" s="164"/>
    </row>
    <row r="9504" spans="10:24" x14ac:dyDescent="0.25">
      <c r="J9504">
        <v>9501</v>
      </c>
      <c r="K9504" s="43">
        <v>6.9337720741241005E-2</v>
      </c>
      <c r="L9504">
        <v>0.92579610749222829</v>
      </c>
      <c r="M9504">
        <v>0.58907545283712437</v>
      </c>
      <c r="N9504" s="44">
        <v>0.47410109657650823</v>
      </c>
      <c r="O9504" s="161"/>
      <c r="P9504" s="162"/>
      <c r="Q9504" s="162"/>
      <c r="R9504" s="163"/>
      <c r="S9504" s="161"/>
      <c r="V9504" s="163"/>
      <c r="W9504" s="164"/>
      <c r="X9504" s="164"/>
    </row>
    <row r="9505" spans="10:24" x14ac:dyDescent="0.25">
      <c r="J9505">
        <v>9502</v>
      </c>
      <c r="K9505" s="43">
        <v>0.23218760902040747</v>
      </c>
      <c r="L9505">
        <v>0.22780711345164317</v>
      </c>
      <c r="M9505">
        <v>0.52254017603339831</v>
      </c>
      <c r="N9505" s="44">
        <v>0.74885359771889914</v>
      </c>
      <c r="O9505" s="161"/>
      <c r="P9505" s="162"/>
      <c r="Q9505" s="162"/>
      <c r="R9505" s="163"/>
      <c r="S9505" s="161"/>
      <c r="V9505" s="163"/>
      <c r="W9505" s="164"/>
      <c r="X9505" s="164"/>
    </row>
    <row r="9506" spans="10:24" x14ac:dyDescent="0.25">
      <c r="J9506">
        <v>9503</v>
      </c>
      <c r="K9506" s="43">
        <v>0.89672283946185838</v>
      </c>
      <c r="L9506">
        <v>0.12441104015187809</v>
      </c>
      <c r="M9506">
        <v>0.12466839584965883</v>
      </c>
      <c r="N9506" s="44">
        <v>0.45856856886887853</v>
      </c>
      <c r="O9506" s="161"/>
      <c r="P9506" s="162"/>
      <c r="Q9506" s="162"/>
      <c r="R9506" s="163"/>
      <c r="S9506" s="161"/>
      <c r="V9506" s="163"/>
      <c r="W9506" s="164"/>
      <c r="X9506" s="164"/>
    </row>
    <row r="9507" spans="10:24" x14ac:dyDescent="0.25">
      <c r="J9507">
        <v>9504</v>
      </c>
      <c r="K9507" s="43">
        <v>0.9374328679809093</v>
      </c>
      <c r="L9507">
        <v>9.004697940457107E-3</v>
      </c>
      <c r="M9507">
        <v>0.50500808544609466</v>
      </c>
      <c r="N9507" s="44">
        <v>0.97402824832931079</v>
      </c>
      <c r="O9507" s="161"/>
      <c r="P9507" s="162"/>
      <c r="Q9507" s="162"/>
      <c r="R9507" s="163"/>
      <c r="S9507" s="161"/>
      <c r="V9507" s="163"/>
      <c r="W9507" s="164"/>
      <c r="X9507" s="164"/>
    </row>
    <row r="9508" spans="10:24" x14ac:dyDescent="0.25">
      <c r="J9508">
        <v>9505</v>
      </c>
      <c r="K9508" s="43">
        <v>0.95153800329287985</v>
      </c>
      <c r="L9508">
        <v>5.0507511163032093E-2</v>
      </c>
      <c r="M9508">
        <v>0.20502855912847651</v>
      </c>
      <c r="N9508" s="44">
        <v>8.6207455072048411E-2</v>
      </c>
      <c r="O9508" s="161"/>
      <c r="P9508" s="162"/>
      <c r="Q9508" s="162"/>
      <c r="R9508" s="163"/>
      <c r="S9508" s="161"/>
      <c r="V9508" s="163"/>
      <c r="W9508" s="164"/>
      <c r="X9508" s="164"/>
    </row>
    <row r="9509" spans="10:24" x14ac:dyDescent="0.25">
      <c r="J9509">
        <v>9506</v>
      </c>
      <c r="K9509" s="43">
        <v>0.82063956599550414</v>
      </c>
      <c r="L9509">
        <v>0.82495837629320845</v>
      </c>
      <c r="M9509">
        <v>0.17046088779903579</v>
      </c>
      <c r="N9509" s="44">
        <v>0.24550616519324076</v>
      </c>
      <c r="O9509" s="161"/>
      <c r="P9509" s="162"/>
      <c r="Q9509" s="162"/>
      <c r="R9509" s="163"/>
      <c r="S9509" s="161"/>
      <c r="V9509" s="163"/>
      <c r="W9509" s="164"/>
      <c r="X9509" s="164"/>
    </row>
    <row r="9510" spans="10:24" x14ac:dyDescent="0.25">
      <c r="J9510">
        <v>9507</v>
      </c>
      <c r="K9510" s="43">
        <v>0.24687827152832043</v>
      </c>
      <c r="L9510">
        <v>0.66984213712819152</v>
      </c>
      <c r="M9510">
        <v>0.85387395520202214</v>
      </c>
      <c r="N9510" s="44">
        <v>0.98557548289267582</v>
      </c>
      <c r="O9510" s="161"/>
      <c r="P9510" s="162"/>
      <c r="Q9510" s="162"/>
      <c r="R9510" s="163"/>
      <c r="S9510" s="161"/>
      <c r="V9510" s="163"/>
      <c r="W9510" s="164"/>
      <c r="X9510" s="164"/>
    </row>
    <row r="9511" spans="10:24" x14ac:dyDescent="0.25">
      <c r="J9511">
        <v>9508</v>
      </c>
      <c r="K9511" s="43">
        <v>0.66701266574563234</v>
      </c>
      <c r="L9511">
        <v>0.48389616956406023</v>
      </c>
      <c r="M9511">
        <v>5.9571567097031042E-2</v>
      </c>
      <c r="N9511" s="44">
        <v>0.71582630635020483</v>
      </c>
      <c r="O9511" s="161"/>
      <c r="P9511" s="162"/>
      <c r="Q9511" s="162"/>
      <c r="R9511" s="163"/>
      <c r="S9511" s="161"/>
      <c r="V9511" s="163"/>
      <c r="W9511" s="164"/>
      <c r="X9511" s="164"/>
    </row>
    <row r="9512" spans="10:24" x14ac:dyDescent="0.25">
      <c r="J9512">
        <v>9509</v>
      </c>
      <c r="K9512" s="43">
        <v>0.13131508418780657</v>
      </c>
      <c r="L9512">
        <v>0.63051148809113011</v>
      </c>
      <c r="M9512">
        <v>0.60777248510961324</v>
      </c>
      <c r="N9512" s="44">
        <v>0.78915661848929997</v>
      </c>
      <c r="O9512" s="161"/>
      <c r="P9512" s="162"/>
      <c r="Q9512" s="162"/>
      <c r="R9512" s="163"/>
      <c r="S9512" s="161"/>
      <c r="V9512" s="163"/>
      <c r="W9512" s="164"/>
      <c r="X9512" s="164"/>
    </row>
    <row r="9513" spans="10:24" x14ac:dyDescent="0.25">
      <c r="J9513">
        <v>9510</v>
      </c>
      <c r="K9513" s="43">
        <v>0.56245515341185981</v>
      </c>
      <c r="L9513">
        <v>0.60705927064850707</v>
      </c>
      <c r="M9513">
        <v>0.15240796416745939</v>
      </c>
      <c r="N9513" s="44">
        <v>0.94930237858945621</v>
      </c>
      <c r="O9513" s="161"/>
      <c r="P9513" s="162"/>
      <c r="Q9513" s="162"/>
      <c r="R9513" s="163"/>
      <c r="S9513" s="161"/>
      <c r="V9513" s="163"/>
      <c r="W9513" s="164"/>
      <c r="X9513" s="164"/>
    </row>
    <row r="9514" spans="10:24" x14ac:dyDescent="0.25">
      <c r="J9514">
        <v>9511</v>
      </c>
      <c r="K9514" s="43">
        <v>0.93426397887727475</v>
      </c>
      <c r="L9514">
        <v>0.36920966240251962</v>
      </c>
      <c r="M9514">
        <v>0.99141906496090249</v>
      </c>
      <c r="N9514" s="44">
        <v>0.27488479319906511</v>
      </c>
      <c r="O9514" s="161"/>
      <c r="P9514" s="162"/>
      <c r="Q9514" s="162"/>
      <c r="R9514" s="163"/>
      <c r="S9514" s="161"/>
      <c r="V9514" s="163"/>
      <c r="W9514" s="164"/>
      <c r="X9514" s="164"/>
    </row>
    <row r="9515" spans="10:24" x14ac:dyDescent="0.25">
      <c r="J9515">
        <v>9512</v>
      </c>
      <c r="K9515" s="43">
        <v>0.60101116279738354</v>
      </c>
      <c r="L9515">
        <v>0.87578165565567101</v>
      </c>
      <c r="M9515">
        <v>0.81806692969776706</v>
      </c>
      <c r="N9515" s="44">
        <v>2.026474403837597E-2</v>
      </c>
      <c r="O9515" s="161"/>
      <c r="P9515" s="162"/>
      <c r="Q9515" s="162"/>
      <c r="R9515" s="163"/>
      <c r="S9515" s="161"/>
      <c r="V9515" s="163"/>
      <c r="W9515" s="164"/>
      <c r="X9515" s="164"/>
    </row>
    <row r="9516" spans="10:24" x14ac:dyDescent="0.25">
      <c r="J9516">
        <v>9513</v>
      </c>
      <c r="K9516" s="43">
        <v>0.6548381794230459</v>
      </c>
      <c r="L9516">
        <v>0.53648365431014089</v>
      </c>
      <c r="M9516">
        <v>0.48453165777052731</v>
      </c>
      <c r="N9516" s="44">
        <v>0.51357456528416545</v>
      </c>
      <c r="O9516" s="161"/>
      <c r="P9516" s="162"/>
      <c r="Q9516" s="162"/>
      <c r="R9516" s="163"/>
      <c r="S9516" s="161"/>
      <c r="V9516" s="163"/>
      <c r="W9516" s="164"/>
      <c r="X9516" s="164"/>
    </row>
    <row r="9517" spans="10:24" x14ac:dyDescent="0.25">
      <c r="J9517">
        <v>9514</v>
      </c>
      <c r="K9517" s="43">
        <v>0.76060167165558756</v>
      </c>
      <c r="L9517">
        <v>0.50059664650820057</v>
      </c>
      <c r="M9517">
        <v>0.23136968388806955</v>
      </c>
      <c r="N9517" s="44">
        <v>0.97843665058532314</v>
      </c>
      <c r="O9517" s="161"/>
      <c r="P9517" s="162"/>
      <c r="Q9517" s="162"/>
      <c r="R9517" s="163"/>
      <c r="S9517" s="161"/>
      <c r="V9517" s="163"/>
      <c r="W9517" s="164"/>
      <c r="X9517" s="164"/>
    </row>
    <row r="9518" spans="10:24" x14ac:dyDescent="0.25">
      <c r="J9518">
        <v>9515</v>
      </c>
      <c r="K9518" s="43">
        <v>0.76374482652616738</v>
      </c>
      <c r="L9518">
        <v>0.87179831240957806</v>
      </c>
      <c r="M9518">
        <v>0.48493433944682318</v>
      </c>
      <c r="N9518" s="44">
        <v>0.31546774129411892</v>
      </c>
      <c r="O9518" s="161"/>
      <c r="P9518" s="162"/>
      <c r="Q9518" s="162"/>
      <c r="R9518" s="163"/>
      <c r="S9518" s="161"/>
      <c r="V9518" s="163"/>
      <c r="W9518" s="164"/>
      <c r="X9518" s="164"/>
    </row>
    <row r="9519" spans="10:24" x14ac:dyDescent="0.25">
      <c r="J9519">
        <v>9516</v>
      </c>
      <c r="K9519" s="43">
        <v>0.94483202658823129</v>
      </c>
      <c r="L9519">
        <v>0.1903007469461464</v>
      </c>
      <c r="M9519">
        <v>0.3629801275998128</v>
      </c>
      <c r="N9519" s="44">
        <v>0.33562672775286728</v>
      </c>
      <c r="O9519" s="161"/>
      <c r="P9519" s="162"/>
      <c r="Q9519" s="162"/>
      <c r="R9519" s="163"/>
      <c r="S9519" s="161"/>
      <c r="V9519" s="163"/>
      <c r="W9519" s="164"/>
      <c r="X9519" s="164"/>
    </row>
    <row r="9520" spans="10:24" x14ac:dyDescent="0.25">
      <c r="J9520">
        <v>9517</v>
      </c>
      <c r="K9520" s="43">
        <v>0.48309267661536781</v>
      </c>
      <c r="L9520">
        <v>0.85876214376110382</v>
      </c>
      <c r="M9520">
        <v>6.1190768767388493E-2</v>
      </c>
      <c r="N9520" s="44">
        <v>0.70010554913091949</v>
      </c>
      <c r="O9520" s="161"/>
      <c r="P9520" s="162"/>
      <c r="Q9520" s="162"/>
      <c r="R9520" s="163"/>
      <c r="S9520" s="161"/>
      <c r="V9520" s="163"/>
      <c r="W9520" s="164"/>
      <c r="X9520" s="164"/>
    </row>
    <row r="9521" spans="10:24" x14ac:dyDescent="0.25">
      <c r="J9521">
        <v>9518</v>
      </c>
      <c r="K9521" s="43">
        <v>2.2412854985107145E-2</v>
      </c>
      <c r="L9521">
        <v>0.358486630660939</v>
      </c>
      <c r="M9521">
        <v>0.82723191432780441</v>
      </c>
      <c r="N9521" s="44">
        <v>0.88353886989449937</v>
      </c>
      <c r="O9521" s="161"/>
      <c r="P9521" s="162"/>
      <c r="Q9521" s="162"/>
      <c r="R9521" s="163"/>
      <c r="S9521" s="161"/>
      <c r="V9521" s="163"/>
      <c r="W9521" s="164"/>
      <c r="X9521" s="164"/>
    </row>
    <row r="9522" spans="10:24" x14ac:dyDescent="0.25">
      <c r="J9522">
        <v>9519</v>
      </c>
      <c r="K9522" s="43">
        <v>0.31376047221623993</v>
      </c>
      <c r="L9522">
        <v>0.17633375729247003</v>
      </c>
      <c r="M9522">
        <v>0.90361528033736149</v>
      </c>
      <c r="N9522" s="44">
        <v>0.38566850965867949</v>
      </c>
      <c r="O9522" s="161"/>
      <c r="P9522" s="162"/>
      <c r="Q9522" s="162"/>
      <c r="R9522" s="163"/>
      <c r="S9522" s="161"/>
      <c r="V9522" s="163"/>
      <c r="W9522" s="164"/>
      <c r="X9522" s="164"/>
    </row>
    <row r="9523" spans="10:24" x14ac:dyDescent="0.25">
      <c r="J9523">
        <v>9520</v>
      </c>
      <c r="K9523" s="43">
        <v>0.26360359750232487</v>
      </c>
      <c r="L9523">
        <v>0.7961213616764562</v>
      </c>
      <c r="M9523">
        <v>0.38046140610112622</v>
      </c>
      <c r="N9523" s="44">
        <v>0.68618336668110391</v>
      </c>
      <c r="O9523" s="161"/>
      <c r="P9523" s="162"/>
      <c r="Q9523" s="162"/>
      <c r="R9523" s="163"/>
      <c r="S9523" s="161"/>
      <c r="V9523" s="163"/>
      <c r="W9523" s="164"/>
      <c r="X9523" s="164"/>
    </row>
    <row r="9524" spans="10:24" x14ac:dyDescent="0.25">
      <c r="J9524">
        <v>9521</v>
      </c>
      <c r="K9524" s="43">
        <v>0.40952873035359794</v>
      </c>
      <c r="L9524">
        <v>0.93360113208544837</v>
      </c>
      <c r="M9524">
        <v>8.0424365519097263E-3</v>
      </c>
      <c r="N9524" s="44">
        <v>0.23323906724690513</v>
      </c>
      <c r="O9524" s="161"/>
      <c r="P9524" s="162"/>
      <c r="Q9524" s="162"/>
      <c r="R9524" s="163"/>
      <c r="S9524" s="161"/>
      <c r="V9524" s="163"/>
      <c r="W9524" s="164"/>
      <c r="X9524" s="164"/>
    </row>
    <row r="9525" spans="10:24" x14ac:dyDescent="0.25">
      <c r="J9525">
        <v>9522</v>
      </c>
      <c r="K9525" s="43">
        <v>0.27590961562213312</v>
      </c>
      <c r="L9525">
        <v>0.78652091703882976</v>
      </c>
      <c r="M9525">
        <v>0.64304821245898569</v>
      </c>
      <c r="N9525" s="44">
        <v>0.57153811322207626</v>
      </c>
      <c r="O9525" s="161"/>
      <c r="P9525" s="162"/>
      <c r="Q9525" s="162"/>
      <c r="R9525" s="163"/>
      <c r="S9525" s="161"/>
      <c r="V9525" s="163"/>
      <c r="W9525" s="164"/>
      <c r="X9525" s="164"/>
    </row>
    <row r="9526" spans="10:24" x14ac:dyDescent="0.25">
      <c r="J9526">
        <v>9523</v>
      </c>
      <c r="K9526" s="43">
        <v>7.8573894629954122E-3</v>
      </c>
      <c r="L9526">
        <v>0.88631417394579792</v>
      </c>
      <c r="M9526">
        <v>0.96229251073189659</v>
      </c>
      <c r="N9526" s="44">
        <v>0.34262843307475954</v>
      </c>
      <c r="O9526" s="161"/>
      <c r="P9526" s="162"/>
      <c r="Q9526" s="162"/>
      <c r="R9526" s="163"/>
      <c r="S9526" s="161"/>
      <c r="V9526" s="163"/>
      <c r="W9526" s="164"/>
      <c r="X9526" s="164"/>
    </row>
    <row r="9527" spans="10:24" x14ac:dyDescent="0.25">
      <c r="J9527">
        <v>9524</v>
      </c>
      <c r="K9527" s="43">
        <v>7.6749874248410732E-3</v>
      </c>
      <c r="L9527">
        <v>5.5696923047084956E-2</v>
      </c>
      <c r="M9527">
        <v>0.74304754326103417</v>
      </c>
      <c r="N9527" s="44">
        <v>0.95317293620492105</v>
      </c>
      <c r="O9527" s="161"/>
      <c r="P9527" s="162"/>
      <c r="Q9527" s="162"/>
      <c r="R9527" s="163"/>
      <c r="S9527" s="161"/>
      <c r="V9527" s="163"/>
      <c r="W9527" s="164"/>
      <c r="X9527" s="164"/>
    </row>
    <row r="9528" spans="10:24" x14ac:dyDescent="0.25">
      <c r="J9528">
        <v>9525</v>
      </c>
      <c r="K9528" s="43">
        <v>5.3752554015571108E-2</v>
      </c>
      <c r="L9528">
        <v>0.87602818580377517</v>
      </c>
      <c r="M9528">
        <v>0.59438214105102649</v>
      </c>
      <c r="N9528" s="44">
        <v>0.72150465397281183</v>
      </c>
      <c r="O9528" s="161"/>
      <c r="P9528" s="162"/>
      <c r="Q9528" s="162"/>
      <c r="R9528" s="163"/>
      <c r="S9528" s="161"/>
      <c r="V9528" s="163"/>
      <c r="W9528" s="164"/>
      <c r="X9528" s="164"/>
    </row>
    <row r="9529" spans="10:24" x14ac:dyDescent="0.25">
      <c r="J9529">
        <v>9526</v>
      </c>
      <c r="K9529" s="43">
        <v>0.38801901199461841</v>
      </c>
      <c r="L9529">
        <v>3.2784003579954701E-2</v>
      </c>
      <c r="M9529">
        <v>0.60690650568465199</v>
      </c>
      <c r="N9529" s="44">
        <v>0.51505296436022252</v>
      </c>
      <c r="O9529" s="161"/>
      <c r="P9529" s="162"/>
      <c r="Q9529" s="162"/>
      <c r="R9529" s="163"/>
      <c r="S9529" s="161"/>
      <c r="V9529" s="163"/>
      <c r="W9529" s="164"/>
      <c r="X9529" s="164"/>
    </row>
    <row r="9530" spans="10:24" x14ac:dyDescent="0.25">
      <c r="J9530">
        <v>9527</v>
      </c>
      <c r="K9530" s="43">
        <v>3.2551605360829017E-2</v>
      </c>
      <c r="L9530">
        <v>0.75968951188262768</v>
      </c>
      <c r="M9530">
        <v>0.59317048263001126</v>
      </c>
      <c r="N9530" s="44">
        <v>0.55243812251886382</v>
      </c>
      <c r="O9530" s="161"/>
      <c r="P9530" s="162"/>
      <c r="Q9530" s="162"/>
      <c r="R9530" s="163"/>
      <c r="S9530" s="161"/>
      <c r="V9530" s="163"/>
      <c r="W9530" s="164"/>
      <c r="X9530" s="164"/>
    </row>
    <row r="9531" spans="10:24" x14ac:dyDescent="0.25">
      <c r="J9531">
        <v>9528</v>
      </c>
      <c r="K9531" s="43">
        <v>0.76055901738797338</v>
      </c>
      <c r="L9531">
        <v>0.52200164227711643</v>
      </c>
      <c r="M9531">
        <v>0.26070340882422449</v>
      </c>
      <c r="N9531" s="44">
        <v>0.1103034124311294</v>
      </c>
      <c r="O9531" s="161"/>
      <c r="P9531" s="162"/>
      <c r="Q9531" s="162"/>
      <c r="R9531" s="163"/>
      <c r="S9531" s="161"/>
      <c r="V9531" s="163"/>
      <c r="W9531" s="164"/>
      <c r="X9531" s="164"/>
    </row>
    <row r="9532" spans="10:24" x14ac:dyDescent="0.25">
      <c r="J9532">
        <v>9529</v>
      </c>
      <c r="K9532" s="43">
        <v>0.18482198436255293</v>
      </c>
      <c r="L9532">
        <v>0.73519635366879255</v>
      </c>
      <c r="M9532">
        <v>0.23394670714998744</v>
      </c>
      <c r="N9532" s="44">
        <v>0.91643255825545289</v>
      </c>
      <c r="O9532" s="161"/>
      <c r="P9532" s="162"/>
      <c r="Q9532" s="162"/>
      <c r="R9532" s="163"/>
      <c r="S9532" s="161"/>
      <c r="V9532" s="163"/>
      <c r="W9532" s="164"/>
      <c r="X9532" s="164"/>
    </row>
    <row r="9533" spans="10:24" x14ac:dyDescent="0.25">
      <c r="J9533">
        <v>9530</v>
      </c>
      <c r="K9533" s="43">
        <v>0.90478267814964275</v>
      </c>
      <c r="L9533">
        <v>0.65485365120600891</v>
      </c>
      <c r="M9533">
        <v>0.43147168042278317</v>
      </c>
      <c r="N9533" s="44">
        <v>0.1672534958297256</v>
      </c>
      <c r="O9533" s="161"/>
      <c r="P9533" s="162"/>
      <c r="Q9533" s="162"/>
      <c r="R9533" s="163"/>
      <c r="S9533" s="161"/>
      <c r="V9533" s="163"/>
      <c r="W9533" s="164"/>
      <c r="X9533" s="164"/>
    </row>
    <row r="9534" spans="10:24" x14ac:dyDescent="0.25">
      <c r="J9534">
        <v>9531</v>
      </c>
      <c r="K9534" s="43">
        <v>5.4399301759273322E-2</v>
      </c>
      <c r="L9534">
        <v>1.4497159371992252E-3</v>
      </c>
      <c r="M9534">
        <v>0.12853771043497764</v>
      </c>
      <c r="N9534" s="44">
        <v>0.26557372288597236</v>
      </c>
      <c r="O9534" s="161"/>
      <c r="P9534" s="162"/>
      <c r="Q9534" s="162"/>
      <c r="R9534" s="163"/>
      <c r="S9534" s="161"/>
      <c r="V9534" s="163"/>
      <c r="W9534" s="164"/>
      <c r="X9534" s="164"/>
    </row>
    <row r="9535" spans="10:24" x14ac:dyDescent="0.25">
      <c r="J9535">
        <v>9532</v>
      </c>
      <c r="K9535" s="43">
        <v>0.68695800793795414</v>
      </c>
      <c r="L9535">
        <v>0.80498931851999689</v>
      </c>
      <c r="M9535">
        <v>0.11540254294580987</v>
      </c>
      <c r="N9535" s="44">
        <v>0.27750975310957293</v>
      </c>
      <c r="O9535" s="161"/>
      <c r="P9535" s="162"/>
      <c r="Q9535" s="162"/>
      <c r="R9535" s="163"/>
      <c r="S9535" s="161"/>
      <c r="V9535" s="163"/>
      <c r="W9535" s="164"/>
      <c r="X9535" s="164"/>
    </row>
    <row r="9536" spans="10:24" x14ac:dyDescent="0.25">
      <c r="J9536">
        <v>9533</v>
      </c>
      <c r="K9536" s="43">
        <v>0.70025234002833192</v>
      </c>
      <c r="L9536">
        <v>2.2031834432089115E-2</v>
      </c>
      <c r="M9536">
        <v>0.76941397885092544</v>
      </c>
      <c r="N9536" s="44">
        <v>9.2507269728985597E-2</v>
      </c>
      <c r="O9536" s="161"/>
      <c r="P9536" s="162"/>
      <c r="Q9536" s="162"/>
      <c r="R9536" s="163"/>
      <c r="S9536" s="161"/>
      <c r="V9536" s="163"/>
      <c r="W9536" s="164"/>
      <c r="X9536" s="164"/>
    </row>
    <row r="9537" spans="10:24" x14ac:dyDescent="0.25">
      <c r="J9537">
        <v>9534</v>
      </c>
      <c r="K9537" s="43">
        <v>0.43011577896955266</v>
      </c>
      <c r="L9537">
        <v>0.65034424496722765</v>
      </c>
      <c r="M9537">
        <v>3.4504774694269713E-2</v>
      </c>
      <c r="N9537" s="44">
        <v>0.77983208882876964</v>
      </c>
      <c r="O9537" s="161"/>
      <c r="P9537" s="162"/>
      <c r="Q9537" s="162"/>
      <c r="R9537" s="163"/>
      <c r="S9537" s="161"/>
      <c r="V9537" s="163"/>
      <c r="W9537" s="164"/>
      <c r="X9537" s="164"/>
    </row>
    <row r="9538" spans="10:24" x14ac:dyDescent="0.25">
      <c r="J9538">
        <v>9535</v>
      </c>
      <c r="K9538" s="43">
        <v>0.15540235201421748</v>
      </c>
      <c r="L9538">
        <v>0.48673806240075823</v>
      </c>
      <c r="M9538">
        <v>0.97856200154852246</v>
      </c>
      <c r="N9538" s="44">
        <v>0.24087837239853771</v>
      </c>
      <c r="O9538" s="161"/>
      <c r="P9538" s="162"/>
      <c r="Q9538" s="162"/>
      <c r="R9538" s="163"/>
      <c r="S9538" s="161"/>
      <c r="V9538" s="163"/>
      <c r="W9538" s="164"/>
      <c r="X9538" s="164"/>
    </row>
    <row r="9539" spans="10:24" x14ac:dyDescent="0.25">
      <c r="J9539">
        <v>9536</v>
      </c>
      <c r="K9539" s="43">
        <v>0.2991344756246832</v>
      </c>
      <c r="L9539">
        <v>9.8229695506816372E-2</v>
      </c>
      <c r="M9539">
        <v>0.38854786812222086</v>
      </c>
      <c r="N9539" s="44">
        <v>0.11100117964511991</v>
      </c>
      <c r="O9539" s="161"/>
      <c r="P9539" s="162"/>
      <c r="Q9539" s="162"/>
      <c r="R9539" s="163"/>
      <c r="S9539" s="161"/>
      <c r="V9539" s="163"/>
      <c r="W9539" s="164"/>
      <c r="X9539" s="164"/>
    </row>
    <row r="9540" spans="10:24" x14ac:dyDescent="0.25">
      <c r="J9540">
        <v>9537</v>
      </c>
      <c r="K9540" s="43">
        <v>0.71919681981296824</v>
      </c>
      <c r="L9540">
        <v>0.6750862499642265</v>
      </c>
      <c r="M9540">
        <v>0.53775824431125707</v>
      </c>
      <c r="N9540" s="44">
        <v>8.4118757587604454E-2</v>
      </c>
      <c r="O9540" s="161"/>
      <c r="P9540" s="162"/>
      <c r="Q9540" s="162"/>
      <c r="R9540" s="163"/>
      <c r="S9540" s="161"/>
      <c r="V9540" s="163"/>
      <c r="W9540" s="164"/>
      <c r="X9540" s="164"/>
    </row>
    <row r="9541" spans="10:24" x14ac:dyDescent="0.25">
      <c r="J9541">
        <v>9538</v>
      </c>
      <c r="K9541" s="43">
        <v>0.30432503392109889</v>
      </c>
      <c r="L9541">
        <v>0.7624619486403621</v>
      </c>
      <c r="M9541">
        <v>0.92199341626380804</v>
      </c>
      <c r="N9541" s="44">
        <v>5.244109332819813E-2</v>
      </c>
      <c r="O9541" s="161"/>
      <c r="P9541" s="162"/>
      <c r="Q9541" s="162"/>
      <c r="R9541" s="163"/>
      <c r="S9541" s="161"/>
      <c r="V9541" s="163"/>
      <c r="W9541" s="164"/>
      <c r="X9541" s="164"/>
    </row>
    <row r="9542" spans="10:24" x14ac:dyDescent="0.25">
      <c r="J9542">
        <v>9539</v>
      </c>
      <c r="K9542" s="43">
        <v>0.83046891768304698</v>
      </c>
      <c r="L9542">
        <v>0.16313708494718959</v>
      </c>
      <c r="M9542">
        <v>2.9070961045502552E-2</v>
      </c>
      <c r="N9542" s="44">
        <v>6.107084884733982E-2</v>
      </c>
      <c r="O9542" s="161"/>
      <c r="P9542" s="162"/>
      <c r="Q9542" s="162"/>
      <c r="R9542" s="163"/>
      <c r="S9542" s="161"/>
      <c r="V9542" s="163"/>
      <c r="W9542" s="164"/>
      <c r="X9542" s="164"/>
    </row>
    <row r="9543" spans="10:24" x14ac:dyDescent="0.25">
      <c r="J9543">
        <v>9540</v>
      </c>
      <c r="K9543" s="43">
        <v>0.17330046634856355</v>
      </c>
      <c r="L9543">
        <v>0.64487918563788615</v>
      </c>
      <c r="M9543">
        <v>0.56970588109076703</v>
      </c>
      <c r="N9543" s="44">
        <v>0.84984061025454616</v>
      </c>
      <c r="O9543" s="161"/>
      <c r="P9543" s="162"/>
      <c r="Q9543" s="162"/>
      <c r="R9543" s="163"/>
      <c r="S9543" s="161"/>
      <c r="V9543" s="163"/>
      <c r="W9543" s="164"/>
      <c r="X9543" s="164"/>
    </row>
    <row r="9544" spans="10:24" x14ac:dyDescent="0.25">
      <c r="J9544">
        <v>9541</v>
      </c>
      <c r="K9544" s="43">
        <v>0.56046128478432922</v>
      </c>
      <c r="L9544">
        <v>0.87159270518893184</v>
      </c>
      <c r="M9544">
        <v>0.72122407128066401</v>
      </c>
      <c r="N9544" s="44">
        <v>0.21490360761041893</v>
      </c>
      <c r="O9544" s="161"/>
      <c r="P9544" s="162"/>
      <c r="Q9544" s="162"/>
      <c r="R9544" s="163"/>
      <c r="S9544" s="161"/>
      <c r="V9544" s="163"/>
      <c r="W9544" s="164"/>
      <c r="X9544" s="164"/>
    </row>
    <row r="9545" spans="10:24" x14ac:dyDescent="0.25">
      <c r="J9545">
        <v>9542</v>
      </c>
      <c r="K9545" s="43">
        <v>0.4918044228198255</v>
      </c>
      <c r="L9545">
        <v>0.27022093267907998</v>
      </c>
      <c r="M9545">
        <v>0.64531746341895369</v>
      </c>
      <c r="N9545" s="44">
        <v>0.23061476515328638</v>
      </c>
      <c r="O9545" s="161"/>
      <c r="P9545" s="162"/>
      <c r="Q9545" s="162"/>
      <c r="R9545" s="163"/>
      <c r="S9545" s="161"/>
      <c r="V9545" s="163"/>
      <c r="W9545" s="164"/>
      <c r="X9545" s="164"/>
    </row>
    <row r="9546" spans="10:24" x14ac:dyDescent="0.25">
      <c r="J9546">
        <v>9543</v>
      </c>
      <c r="K9546" s="43">
        <v>0.47111780634275757</v>
      </c>
      <c r="L9546">
        <v>0.20586548665649607</v>
      </c>
      <c r="M9546">
        <v>0.83496219915464742</v>
      </c>
      <c r="N9546" s="44">
        <v>0.44017138260047772</v>
      </c>
      <c r="O9546" s="161"/>
      <c r="P9546" s="162"/>
      <c r="Q9546" s="162"/>
      <c r="R9546" s="163"/>
      <c r="S9546" s="161"/>
      <c r="V9546" s="163"/>
      <c r="W9546" s="164"/>
      <c r="X9546" s="164"/>
    </row>
    <row r="9547" spans="10:24" x14ac:dyDescent="0.25">
      <c r="J9547">
        <v>9544</v>
      </c>
      <c r="K9547" s="43">
        <v>4.4588474192380767E-3</v>
      </c>
      <c r="L9547">
        <v>0.76469314596107973</v>
      </c>
      <c r="M9547">
        <v>0.32245024714407577</v>
      </c>
      <c r="N9547" s="44">
        <v>0.12593957533686484</v>
      </c>
      <c r="O9547" s="161"/>
      <c r="P9547" s="162"/>
      <c r="Q9547" s="162"/>
      <c r="R9547" s="163"/>
      <c r="S9547" s="161"/>
      <c r="V9547" s="163"/>
      <c r="W9547" s="164"/>
      <c r="X9547" s="164"/>
    </row>
    <row r="9548" spans="10:24" x14ac:dyDescent="0.25">
      <c r="J9548">
        <v>9545</v>
      </c>
      <c r="K9548" s="43">
        <v>0.35448232814414493</v>
      </c>
      <c r="L9548">
        <v>0.40752154990063305</v>
      </c>
      <c r="M9548">
        <v>3.2304524733958173E-3</v>
      </c>
      <c r="N9548" s="44">
        <v>0.35357310468649605</v>
      </c>
      <c r="O9548" s="161"/>
      <c r="P9548" s="162"/>
      <c r="Q9548" s="162"/>
      <c r="R9548" s="163"/>
      <c r="S9548" s="161"/>
      <c r="V9548" s="163"/>
      <c r="W9548" s="164"/>
      <c r="X9548" s="164"/>
    </row>
    <row r="9549" spans="10:24" x14ac:dyDescent="0.25">
      <c r="J9549">
        <v>9546</v>
      </c>
      <c r="K9549" s="43">
        <v>0.6085443678860053</v>
      </c>
      <c r="L9549">
        <v>0.49619361006441443</v>
      </c>
      <c r="M9549">
        <v>0.30525200045138601</v>
      </c>
      <c r="N9549" s="44">
        <v>0.14674487442786976</v>
      </c>
      <c r="O9549" s="161"/>
      <c r="P9549" s="162"/>
      <c r="Q9549" s="162"/>
      <c r="R9549" s="163"/>
      <c r="S9549" s="161"/>
      <c r="V9549" s="163"/>
      <c r="W9549" s="164"/>
      <c r="X9549" s="164"/>
    </row>
    <row r="9550" spans="10:24" x14ac:dyDescent="0.25">
      <c r="J9550">
        <v>9547</v>
      </c>
      <c r="K9550" s="43">
        <v>0.84767891082138502</v>
      </c>
      <c r="L9550">
        <v>0.53281119145171441</v>
      </c>
      <c r="M9550">
        <v>0.83953855331782246</v>
      </c>
      <c r="N9550" s="44">
        <v>0.57028189847607558</v>
      </c>
      <c r="O9550" s="161"/>
      <c r="P9550" s="162"/>
      <c r="Q9550" s="162"/>
      <c r="R9550" s="163"/>
      <c r="S9550" s="161"/>
      <c r="V9550" s="163"/>
      <c r="W9550" s="164"/>
      <c r="X9550" s="164"/>
    </row>
    <row r="9551" spans="10:24" x14ac:dyDescent="0.25">
      <c r="J9551">
        <v>9548</v>
      </c>
      <c r="K9551" s="43">
        <v>0.685536812871542</v>
      </c>
      <c r="L9551">
        <v>0.79869503531364661</v>
      </c>
      <c r="M9551">
        <v>0.89088131298072393</v>
      </c>
      <c r="N9551" s="44">
        <v>0.266038678320763</v>
      </c>
      <c r="O9551" s="161"/>
      <c r="P9551" s="162"/>
      <c r="Q9551" s="162"/>
      <c r="R9551" s="163"/>
      <c r="S9551" s="161"/>
      <c r="V9551" s="163"/>
      <c r="W9551" s="164"/>
      <c r="X9551" s="164"/>
    </row>
    <row r="9552" spans="10:24" x14ac:dyDescent="0.25">
      <c r="J9552">
        <v>9549</v>
      </c>
      <c r="K9552" s="43">
        <v>0.93246685496711901</v>
      </c>
      <c r="L9552">
        <v>0.76727876960824337</v>
      </c>
      <c r="M9552">
        <v>0.94203819317626158</v>
      </c>
      <c r="N9552" s="44">
        <v>0.61166033074150616</v>
      </c>
      <c r="O9552" s="161"/>
      <c r="P9552" s="162"/>
      <c r="Q9552" s="162"/>
      <c r="R9552" s="163"/>
      <c r="S9552" s="161"/>
      <c r="V9552" s="163"/>
      <c r="W9552" s="164"/>
      <c r="X9552" s="164"/>
    </row>
    <row r="9553" spans="10:24" x14ac:dyDescent="0.25">
      <c r="J9553">
        <v>9550</v>
      </c>
      <c r="K9553" s="43">
        <v>0.21864236133503245</v>
      </c>
      <c r="L9553">
        <v>0.3477415445234453</v>
      </c>
      <c r="M9553">
        <v>0.37955223341368105</v>
      </c>
      <c r="N9553" s="44">
        <v>0.40980349895845081</v>
      </c>
      <c r="O9553" s="161"/>
      <c r="P9553" s="162"/>
      <c r="Q9553" s="162"/>
      <c r="R9553" s="163"/>
      <c r="S9553" s="161"/>
      <c r="V9553" s="163"/>
      <c r="W9553" s="164"/>
      <c r="X9553" s="164"/>
    </row>
    <row r="9554" spans="10:24" x14ac:dyDescent="0.25">
      <c r="J9554">
        <v>9551</v>
      </c>
      <c r="K9554" s="43">
        <v>0.33013027163524011</v>
      </c>
      <c r="L9554">
        <v>0.78099442156623422</v>
      </c>
      <c r="M9554">
        <v>1.9149517752142242E-2</v>
      </c>
      <c r="N9554" s="44">
        <v>0.74480593477121226</v>
      </c>
      <c r="O9554" s="161"/>
      <c r="P9554" s="162"/>
      <c r="Q9554" s="162"/>
      <c r="R9554" s="163"/>
      <c r="S9554" s="161"/>
      <c r="V9554" s="163"/>
      <c r="W9554" s="164"/>
      <c r="X9554" s="164"/>
    </row>
    <row r="9555" spans="10:24" x14ac:dyDescent="0.25">
      <c r="J9555">
        <v>9552</v>
      </c>
      <c r="K9555" s="43">
        <v>2.0132937425299757E-2</v>
      </c>
      <c r="L9555">
        <v>0.64623272769984152</v>
      </c>
      <c r="M9555">
        <v>0.49666068260285834</v>
      </c>
      <c r="N9555" s="44">
        <v>0.28478730128569296</v>
      </c>
      <c r="O9555" s="161"/>
      <c r="P9555" s="162"/>
      <c r="Q9555" s="162"/>
      <c r="R9555" s="163"/>
      <c r="S9555" s="161"/>
      <c r="V9555" s="163"/>
      <c r="W9555" s="164"/>
      <c r="X9555" s="164"/>
    </row>
    <row r="9556" spans="10:24" x14ac:dyDescent="0.25">
      <c r="J9556">
        <v>9553</v>
      </c>
      <c r="K9556" s="43">
        <v>0.20116572658636989</v>
      </c>
      <c r="L9556">
        <v>0.28085567417027424</v>
      </c>
      <c r="M9556">
        <v>0.98491992166307996</v>
      </c>
      <c r="N9556" s="44">
        <v>0.1192350136958551</v>
      </c>
      <c r="O9556" s="161"/>
      <c r="P9556" s="162"/>
      <c r="Q9556" s="162"/>
      <c r="R9556" s="163"/>
      <c r="S9556" s="161"/>
      <c r="V9556" s="163"/>
      <c r="W9556" s="164"/>
      <c r="X9556" s="164"/>
    </row>
    <row r="9557" spans="10:24" x14ac:dyDescent="0.25">
      <c r="J9557">
        <v>9554</v>
      </c>
      <c r="K9557" s="43">
        <v>0.49970479891551289</v>
      </c>
      <c r="L9557">
        <v>9.7141874314746079E-2</v>
      </c>
      <c r="M9557">
        <v>0.81163067823118928</v>
      </c>
      <c r="N9557" s="44">
        <v>0.95307323685865897</v>
      </c>
      <c r="O9557" s="161"/>
      <c r="P9557" s="162"/>
      <c r="Q9557" s="162"/>
      <c r="R9557" s="163"/>
      <c r="S9557" s="161"/>
      <c r="V9557" s="163"/>
      <c r="W9557" s="164"/>
      <c r="X9557" s="164"/>
    </row>
    <row r="9558" spans="10:24" x14ac:dyDescent="0.25">
      <c r="J9558">
        <v>9555</v>
      </c>
      <c r="K9558" s="43">
        <v>0.8066636135340699</v>
      </c>
      <c r="L9558">
        <v>1.284738182377565E-2</v>
      </c>
      <c r="M9558">
        <v>0.90227385244656855</v>
      </c>
      <c r="N9558" s="44">
        <v>0.84821877236244536</v>
      </c>
      <c r="O9558" s="161"/>
      <c r="P9558" s="162"/>
      <c r="Q9558" s="162"/>
      <c r="R9558" s="163"/>
      <c r="S9558" s="161"/>
      <c r="V9558" s="163"/>
      <c r="W9558" s="164"/>
      <c r="X9558" s="164"/>
    </row>
    <row r="9559" spans="10:24" x14ac:dyDescent="0.25">
      <c r="J9559">
        <v>9556</v>
      </c>
      <c r="K9559" s="43">
        <v>0.29251805248866414</v>
      </c>
      <c r="L9559">
        <v>0.40040488196960067</v>
      </c>
      <c r="M9559">
        <v>0.95011604890126433</v>
      </c>
      <c r="N9559" s="44">
        <v>0.63503789325383053</v>
      </c>
      <c r="O9559" s="161"/>
      <c r="P9559" s="162"/>
      <c r="Q9559" s="162"/>
      <c r="R9559" s="163"/>
      <c r="S9559" s="161"/>
      <c r="V9559" s="163"/>
      <c r="W9559" s="164"/>
      <c r="X9559" s="164"/>
    </row>
    <row r="9560" spans="10:24" x14ac:dyDescent="0.25">
      <c r="J9560">
        <v>9557</v>
      </c>
      <c r="K9560" s="43">
        <v>0.5469373862823943</v>
      </c>
      <c r="L9560">
        <v>0.48787868175166904</v>
      </c>
      <c r="M9560">
        <v>0.37748309527046098</v>
      </c>
      <c r="N9560" s="44">
        <v>0.84668405431077109</v>
      </c>
      <c r="O9560" s="161"/>
      <c r="P9560" s="162"/>
      <c r="Q9560" s="162"/>
      <c r="R9560" s="163"/>
      <c r="S9560" s="161"/>
      <c r="V9560" s="163"/>
      <c r="W9560" s="164"/>
      <c r="X9560" s="164"/>
    </row>
    <row r="9561" spans="10:24" x14ac:dyDescent="0.25">
      <c r="J9561">
        <v>9558</v>
      </c>
      <c r="K9561" s="43">
        <v>0.76481335033589548</v>
      </c>
      <c r="L9561">
        <v>0.15300703384013992</v>
      </c>
      <c r="M9561">
        <v>0.91537331159271551</v>
      </c>
      <c r="N9561" s="44">
        <v>0.40822913441764386</v>
      </c>
      <c r="O9561" s="161"/>
      <c r="P9561" s="162"/>
      <c r="Q9561" s="162"/>
      <c r="R9561" s="163"/>
      <c r="S9561" s="161"/>
      <c r="V9561" s="163"/>
      <c r="W9561" s="164"/>
      <c r="X9561" s="164"/>
    </row>
    <row r="9562" spans="10:24" x14ac:dyDescent="0.25">
      <c r="J9562">
        <v>9559</v>
      </c>
      <c r="K9562" s="43">
        <v>0.66222029688828954</v>
      </c>
      <c r="L9562">
        <v>0.97787611489289883</v>
      </c>
      <c r="M9562">
        <v>0.74589525668875023</v>
      </c>
      <c r="N9562" s="44">
        <v>5.9091030212677254E-2</v>
      </c>
      <c r="O9562" s="161"/>
      <c r="P9562" s="162"/>
      <c r="Q9562" s="162"/>
      <c r="R9562" s="163"/>
      <c r="S9562" s="161"/>
      <c r="V9562" s="163"/>
      <c r="W9562" s="164"/>
      <c r="X9562" s="164"/>
    </row>
    <row r="9563" spans="10:24" x14ac:dyDescent="0.25">
      <c r="J9563">
        <v>9560</v>
      </c>
      <c r="K9563" s="43">
        <v>7.930542750666858E-2</v>
      </c>
      <c r="L9563">
        <v>0.99818352380783559</v>
      </c>
      <c r="M9563">
        <v>0.64438305960037301</v>
      </c>
      <c r="N9563" s="44">
        <v>0.48419812103733473</v>
      </c>
      <c r="O9563" s="161"/>
      <c r="P9563" s="162"/>
      <c r="Q9563" s="162"/>
      <c r="R9563" s="163"/>
      <c r="S9563" s="161"/>
      <c r="V9563" s="163"/>
      <c r="W9563" s="164"/>
      <c r="X9563" s="164"/>
    </row>
    <row r="9564" spans="10:24" x14ac:dyDescent="0.25">
      <c r="J9564">
        <v>9561</v>
      </c>
      <c r="K9564" s="43">
        <v>0.82944286520425792</v>
      </c>
      <c r="L9564">
        <v>0.93904079956659392</v>
      </c>
      <c r="M9564">
        <v>0.58515654490807134</v>
      </c>
      <c r="N9564" s="44">
        <v>0.26415557695372038</v>
      </c>
      <c r="O9564" s="161"/>
      <c r="P9564" s="162"/>
      <c r="Q9564" s="162"/>
      <c r="R9564" s="163"/>
      <c r="S9564" s="161"/>
      <c r="V9564" s="163"/>
      <c r="W9564" s="164"/>
      <c r="X9564" s="164"/>
    </row>
    <row r="9565" spans="10:24" x14ac:dyDescent="0.25">
      <c r="J9565">
        <v>9562</v>
      </c>
      <c r="K9565" s="43">
        <v>0.44662066401915412</v>
      </c>
      <c r="L9565">
        <v>0.16114553607934534</v>
      </c>
      <c r="M9565">
        <v>0.91817919777866241</v>
      </c>
      <c r="N9565" s="44">
        <v>0.16077270114033637</v>
      </c>
      <c r="O9565" s="161"/>
      <c r="P9565" s="162"/>
      <c r="Q9565" s="162"/>
      <c r="R9565" s="163"/>
      <c r="S9565" s="161"/>
      <c r="V9565" s="163"/>
      <c r="W9565" s="164"/>
      <c r="X9565" s="164"/>
    </row>
    <row r="9566" spans="10:24" x14ac:dyDescent="0.25">
      <c r="J9566">
        <v>9563</v>
      </c>
      <c r="K9566" s="43">
        <v>0.76000547861405754</v>
      </c>
      <c r="L9566">
        <v>0.73954640623860701</v>
      </c>
      <c r="M9566">
        <v>0.65886413454061488</v>
      </c>
      <c r="N9566" s="44">
        <v>5.9527636688738506E-2</v>
      </c>
      <c r="O9566" s="161"/>
      <c r="P9566" s="162"/>
      <c r="Q9566" s="162"/>
      <c r="R9566" s="163"/>
      <c r="S9566" s="161"/>
      <c r="V9566" s="163"/>
      <c r="W9566" s="164"/>
      <c r="X9566" s="164"/>
    </row>
    <row r="9567" spans="10:24" x14ac:dyDescent="0.25">
      <c r="J9567">
        <v>9564</v>
      </c>
      <c r="K9567" s="43">
        <v>4.0698436298147955E-2</v>
      </c>
      <c r="L9567">
        <v>0.82608796838864684</v>
      </c>
      <c r="M9567">
        <v>0.74185188040520655</v>
      </c>
      <c r="N9567" s="44">
        <v>0.90032569861457212</v>
      </c>
      <c r="O9567" s="161"/>
      <c r="P9567" s="162"/>
      <c r="Q9567" s="162"/>
      <c r="R9567" s="163"/>
      <c r="S9567" s="161"/>
      <c r="V9567" s="163"/>
      <c r="W9567" s="164"/>
      <c r="X9567" s="164"/>
    </row>
    <row r="9568" spans="10:24" x14ac:dyDescent="0.25">
      <c r="J9568">
        <v>9565</v>
      </c>
      <c r="K9568" s="43">
        <v>0.1703010384396898</v>
      </c>
      <c r="L9568">
        <v>0.60438922323126798</v>
      </c>
      <c r="M9568">
        <v>0.76027036529039349</v>
      </c>
      <c r="N9568" s="44">
        <v>0.5970613569180484</v>
      </c>
      <c r="O9568" s="161"/>
      <c r="P9568" s="162"/>
      <c r="Q9568" s="162"/>
      <c r="R9568" s="163"/>
      <c r="S9568" s="161"/>
      <c r="V9568" s="163"/>
      <c r="W9568" s="164"/>
      <c r="X9568" s="164"/>
    </row>
    <row r="9569" spans="10:24" x14ac:dyDescent="0.25">
      <c r="J9569">
        <v>9566</v>
      </c>
      <c r="K9569" s="43">
        <v>0.5453420873461311</v>
      </c>
      <c r="L9569">
        <v>8.1306945222379579E-2</v>
      </c>
      <c r="M9569">
        <v>0.16411611357853495</v>
      </c>
      <c r="N9569" s="44">
        <v>0.70479865805005903</v>
      </c>
      <c r="O9569" s="161"/>
      <c r="P9569" s="162"/>
      <c r="Q9569" s="162"/>
      <c r="R9569" s="163"/>
      <c r="S9569" s="161"/>
      <c r="V9569" s="163"/>
      <c r="W9569" s="164"/>
      <c r="X9569" s="164"/>
    </row>
    <row r="9570" spans="10:24" x14ac:dyDescent="0.25">
      <c r="J9570">
        <v>9567</v>
      </c>
      <c r="K9570" s="43">
        <v>0.27627601531559998</v>
      </c>
      <c r="L9570">
        <v>0.49463879748936013</v>
      </c>
      <c r="M9570">
        <v>0.6513071282027344</v>
      </c>
      <c r="N9570" s="44">
        <v>0.9210807668668034</v>
      </c>
      <c r="O9570" s="161"/>
      <c r="P9570" s="162"/>
      <c r="Q9570" s="162"/>
      <c r="R9570" s="163"/>
      <c r="S9570" s="161"/>
      <c r="V9570" s="163"/>
      <c r="W9570" s="164"/>
      <c r="X9570" s="164"/>
    </row>
    <row r="9571" spans="10:24" x14ac:dyDescent="0.25">
      <c r="J9571">
        <v>9568</v>
      </c>
      <c r="K9571" s="43">
        <v>0.97732609582285135</v>
      </c>
      <c r="L9571">
        <v>0.92412536595848238</v>
      </c>
      <c r="M9571">
        <v>0.34623583514860556</v>
      </c>
      <c r="N9571" s="44">
        <v>0.77638139701311915</v>
      </c>
      <c r="O9571" s="161"/>
      <c r="P9571" s="162"/>
      <c r="Q9571" s="162"/>
      <c r="R9571" s="163"/>
      <c r="S9571" s="161"/>
      <c r="V9571" s="163"/>
      <c r="W9571" s="164"/>
      <c r="X9571" s="164"/>
    </row>
    <row r="9572" spans="10:24" x14ac:dyDescent="0.25">
      <c r="J9572">
        <v>9569</v>
      </c>
      <c r="K9572" s="43">
        <v>0.32078751611260303</v>
      </c>
      <c r="L9572">
        <v>0.9498309628398669</v>
      </c>
      <c r="M9572">
        <v>0.82939922758951823</v>
      </c>
      <c r="N9572" s="44">
        <v>0.93919852730280973</v>
      </c>
      <c r="O9572" s="161"/>
      <c r="P9572" s="162"/>
      <c r="Q9572" s="162"/>
      <c r="R9572" s="163"/>
      <c r="S9572" s="161"/>
      <c r="V9572" s="163"/>
      <c r="W9572" s="164"/>
      <c r="X9572" s="164"/>
    </row>
    <row r="9573" spans="10:24" x14ac:dyDescent="0.25">
      <c r="J9573">
        <v>9570</v>
      </c>
      <c r="K9573" s="43">
        <v>0.23004791083248899</v>
      </c>
      <c r="L9573">
        <v>0.70940901545424384</v>
      </c>
      <c r="M9573">
        <v>0.84481014477700367</v>
      </c>
      <c r="N9573" s="44">
        <v>0.23410529282306747</v>
      </c>
      <c r="O9573" s="161"/>
      <c r="P9573" s="162"/>
      <c r="Q9573" s="162"/>
      <c r="R9573" s="163"/>
      <c r="S9573" s="161"/>
      <c r="V9573" s="163"/>
      <c r="W9573" s="164"/>
      <c r="X9573" s="164"/>
    </row>
    <row r="9574" spans="10:24" x14ac:dyDescent="0.25">
      <c r="J9574">
        <v>9571</v>
      </c>
      <c r="K9574" s="43">
        <v>0.69215209073957928</v>
      </c>
      <c r="L9574">
        <v>0.96810514705708672</v>
      </c>
      <c r="M9574">
        <v>3.8118913854427006E-2</v>
      </c>
      <c r="N9574" s="44">
        <v>0.16158843644661536</v>
      </c>
      <c r="O9574" s="161"/>
      <c r="P9574" s="162"/>
      <c r="Q9574" s="162"/>
      <c r="R9574" s="163"/>
      <c r="S9574" s="161"/>
      <c r="V9574" s="163"/>
      <c r="W9574" s="164"/>
      <c r="X9574" s="164"/>
    </row>
    <row r="9575" spans="10:24" x14ac:dyDescent="0.25">
      <c r="J9575">
        <v>9572</v>
      </c>
      <c r="K9575" s="43">
        <v>0.52768302963232727</v>
      </c>
      <c r="L9575">
        <v>0.68684342133043486</v>
      </c>
      <c r="M9575">
        <v>0.33146909376278277</v>
      </c>
      <c r="N9575" s="44">
        <v>0.27742762614211292</v>
      </c>
      <c r="O9575" s="161"/>
      <c r="P9575" s="162"/>
      <c r="Q9575" s="162"/>
      <c r="R9575" s="163"/>
      <c r="S9575" s="161"/>
      <c r="V9575" s="163"/>
      <c r="W9575" s="164"/>
      <c r="X9575" s="164"/>
    </row>
    <row r="9576" spans="10:24" x14ac:dyDescent="0.25">
      <c r="J9576">
        <v>9573</v>
      </c>
      <c r="K9576" s="43">
        <v>0.67728636339818227</v>
      </c>
      <c r="L9576">
        <v>4.9316376850886523E-2</v>
      </c>
      <c r="M9576">
        <v>0.23906627720849993</v>
      </c>
      <c r="N9576" s="44">
        <v>0.58294653401779195</v>
      </c>
      <c r="O9576" s="161"/>
      <c r="P9576" s="162"/>
      <c r="Q9576" s="162"/>
      <c r="R9576" s="163"/>
      <c r="S9576" s="161"/>
      <c r="V9576" s="163"/>
      <c r="W9576" s="164"/>
      <c r="X9576" s="164"/>
    </row>
    <row r="9577" spans="10:24" x14ac:dyDescent="0.25">
      <c r="J9577">
        <v>9574</v>
      </c>
      <c r="K9577" s="43">
        <v>0.8706385695825728</v>
      </c>
      <c r="L9577">
        <v>6.35166973188519E-2</v>
      </c>
      <c r="M9577">
        <v>0.94974627094579567</v>
      </c>
      <c r="N9577" s="44">
        <v>0.67621958443239449</v>
      </c>
      <c r="O9577" s="161"/>
      <c r="P9577" s="162"/>
      <c r="Q9577" s="162"/>
      <c r="R9577" s="163"/>
      <c r="S9577" s="161"/>
      <c r="V9577" s="163"/>
      <c r="W9577" s="164"/>
      <c r="X9577" s="164"/>
    </row>
    <row r="9578" spans="10:24" x14ac:dyDescent="0.25">
      <c r="J9578">
        <v>9575</v>
      </c>
      <c r="K9578" s="43">
        <v>0.44258502097868258</v>
      </c>
      <c r="L9578">
        <v>0.43382786898983239</v>
      </c>
      <c r="M9578">
        <v>0.64817305379702872</v>
      </c>
      <c r="N9578" s="44">
        <v>0.18607906331519397</v>
      </c>
      <c r="O9578" s="161"/>
      <c r="P9578" s="162"/>
      <c r="Q9578" s="162"/>
      <c r="R9578" s="163"/>
      <c r="S9578" s="161"/>
      <c r="V9578" s="163"/>
      <c r="W9578" s="164"/>
      <c r="X9578" s="164"/>
    </row>
    <row r="9579" spans="10:24" x14ac:dyDescent="0.25">
      <c r="J9579">
        <v>9576</v>
      </c>
      <c r="K9579" s="43">
        <v>3.3066657905734043E-2</v>
      </c>
      <c r="L9579">
        <v>0.48342766278558946</v>
      </c>
      <c r="M9579">
        <v>0.43910713423599634</v>
      </c>
      <c r="N9579" s="44">
        <v>0.14075669383176104</v>
      </c>
      <c r="O9579" s="161"/>
      <c r="P9579" s="162"/>
      <c r="Q9579" s="162"/>
      <c r="R9579" s="163"/>
      <c r="S9579" s="161"/>
      <c r="V9579" s="163"/>
      <c r="W9579" s="164"/>
      <c r="X9579" s="164"/>
    </row>
    <row r="9580" spans="10:24" x14ac:dyDescent="0.25">
      <c r="J9580">
        <v>9577</v>
      </c>
      <c r="K9580" s="43">
        <v>7.5145511960396205E-2</v>
      </c>
      <c r="L9580">
        <v>0.49883079146135501</v>
      </c>
      <c r="M9580">
        <v>5.766917043205122E-2</v>
      </c>
      <c r="N9580" s="44">
        <v>0.82000899133047611</v>
      </c>
      <c r="O9580" s="161"/>
      <c r="P9580" s="162"/>
      <c r="Q9580" s="162"/>
      <c r="R9580" s="163"/>
      <c r="S9580" s="161"/>
      <c r="V9580" s="163"/>
      <c r="W9580" s="164"/>
      <c r="X9580" s="164"/>
    </row>
    <row r="9581" spans="10:24" x14ac:dyDescent="0.25">
      <c r="J9581">
        <v>9578</v>
      </c>
      <c r="K9581" s="43">
        <v>0.41223352947291148</v>
      </c>
      <c r="L9581">
        <v>0.96369679039491174</v>
      </c>
      <c r="M9581">
        <v>0.50670628676217422</v>
      </c>
      <c r="N9581" s="44">
        <v>0.64040561649274363</v>
      </c>
      <c r="O9581" s="161"/>
      <c r="P9581" s="162"/>
      <c r="Q9581" s="162"/>
      <c r="R9581" s="163"/>
      <c r="S9581" s="161"/>
      <c r="V9581" s="163"/>
      <c r="W9581" s="164"/>
      <c r="X9581" s="164"/>
    </row>
    <row r="9582" spans="10:24" x14ac:dyDescent="0.25">
      <c r="J9582">
        <v>9579</v>
      </c>
      <c r="K9582" s="43">
        <v>0.23884295294163915</v>
      </c>
      <c r="L9582">
        <v>0.52773915787437375</v>
      </c>
      <c r="M9582">
        <v>0.88749466737727978</v>
      </c>
      <c r="N9582" s="44">
        <v>0.145848284603601</v>
      </c>
      <c r="O9582" s="161"/>
      <c r="P9582" s="162"/>
      <c r="Q9582" s="162"/>
      <c r="R9582" s="163"/>
      <c r="S9582" s="161"/>
      <c r="V9582" s="163"/>
      <c r="W9582" s="164"/>
      <c r="X9582" s="164"/>
    </row>
    <row r="9583" spans="10:24" x14ac:dyDescent="0.25">
      <c r="J9583">
        <v>9580</v>
      </c>
      <c r="K9583" s="43">
        <v>0.23303958735234143</v>
      </c>
      <c r="L9583">
        <v>0.46302640091510183</v>
      </c>
      <c r="M9583">
        <v>0.33770590118718069</v>
      </c>
      <c r="N9583" s="44">
        <v>0.18499972982237456</v>
      </c>
      <c r="O9583" s="161"/>
      <c r="P9583" s="162"/>
      <c r="Q9583" s="162"/>
      <c r="R9583" s="163"/>
      <c r="S9583" s="161"/>
      <c r="V9583" s="163"/>
      <c r="W9583" s="164"/>
      <c r="X9583" s="164"/>
    </row>
    <row r="9584" spans="10:24" x14ac:dyDescent="0.25">
      <c r="J9584">
        <v>9581</v>
      </c>
      <c r="K9584" s="43">
        <v>0.5466299721421426</v>
      </c>
      <c r="L9584">
        <v>0.24390120329566789</v>
      </c>
      <c r="M9584">
        <v>0.9446937352226068</v>
      </c>
      <c r="N9584" s="44">
        <v>0.79140262994067812</v>
      </c>
      <c r="O9584" s="161"/>
      <c r="P9584" s="162"/>
      <c r="Q9584" s="162"/>
      <c r="R9584" s="163"/>
      <c r="S9584" s="161"/>
      <c r="V9584" s="163"/>
      <c r="W9584" s="164"/>
      <c r="X9584" s="164"/>
    </row>
    <row r="9585" spans="10:24" x14ac:dyDescent="0.25">
      <c r="J9585">
        <v>9582</v>
      </c>
      <c r="K9585" s="43">
        <v>0.36181404986065957</v>
      </c>
      <c r="L9585">
        <v>0.92879406534094988</v>
      </c>
      <c r="M9585">
        <v>4.2388771660504476E-2</v>
      </c>
      <c r="N9585" s="44">
        <v>0.24789791028919861</v>
      </c>
      <c r="O9585" s="161"/>
      <c r="P9585" s="162"/>
      <c r="Q9585" s="162"/>
      <c r="R9585" s="163"/>
      <c r="S9585" s="161"/>
      <c r="V9585" s="163"/>
      <c r="W9585" s="164"/>
      <c r="X9585" s="164"/>
    </row>
    <row r="9586" spans="10:24" x14ac:dyDescent="0.25">
      <c r="J9586">
        <v>9583</v>
      </c>
      <c r="K9586" s="43">
        <v>0.62241156207104242</v>
      </c>
      <c r="L9586">
        <v>6.2589193132135068E-2</v>
      </c>
      <c r="M9586">
        <v>0.9742609795204078</v>
      </c>
      <c r="N9586" s="44">
        <v>0.63281077630385185</v>
      </c>
      <c r="O9586" s="161"/>
      <c r="P9586" s="162"/>
      <c r="Q9586" s="162"/>
      <c r="R9586" s="163"/>
      <c r="S9586" s="161"/>
      <c r="V9586" s="163"/>
      <c r="W9586" s="164"/>
      <c r="X9586" s="164"/>
    </row>
    <row r="9587" spans="10:24" x14ac:dyDescent="0.25">
      <c r="J9587">
        <v>9584</v>
      </c>
      <c r="K9587" s="43">
        <v>0.64512170139939229</v>
      </c>
      <c r="L9587">
        <v>0.35711776861092226</v>
      </c>
      <c r="M9587">
        <v>9.8912165574084776E-2</v>
      </c>
      <c r="N9587" s="44">
        <v>0.1187883919881999</v>
      </c>
      <c r="O9587" s="161"/>
      <c r="P9587" s="162"/>
      <c r="Q9587" s="162"/>
      <c r="R9587" s="163"/>
      <c r="S9587" s="161"/>
      <c r="V9587" s="163"/>
      <c r="W9587" s="164"/>
      <c r="X9587" s="164"/>
    </row>
    <row r="9588" spans="10:24" x14ac:dyDescent="0.25">
      <c r="J9588">
        <v>9585</v>
      </c>
      <c r="K9588" s="43">
        <v>0.4721535391015782</v>
      </c>
      <c r="L9588">
        <v>0.55599750143174376</v>
      </c>
      <c r="M9588">
        <v>0.32394466911172592</v>
      </c>
      <c r="N9588" s="44">
        <v>0.84858782866251348</v>
      </c>
      <c r="O9588" s="161"/>
      <c r="P9588" s="162"/>
      <c r="Q9588" s="162"/>
      <c r="R9588" s="163"/>
      <c r="S9588" s="161"/>
      <c r="V9588" s="163"/>
      <c r="W9588" s="164"/>
      <c r="X9588" s="164"/>
    </row>
    <row r="9589" spans="10:24" x14ac:dyDescent="0.25">
      <c r="J9589">
        <v>9586</v>
      </c>
      <c r="K9589" s="43">
        <v>0.84486513310141098</v>
      </c>
      <c r="L9589">
        <v>0.69860035632697159</v>
      </c>
      <c r="M9589">
        <v>0.36972944137623576</v>
      </c>
      <c r="N9589" s="44">
        <v>0.52848688473965322</v>
      </c>
      <c r="O9589" s="161"/>
      <c r="P9589" s="162"/>
      <c r="Q9589" s="162"/>
      <c r="R9589" s="163"/>
      <c r="S9589" s="161"/>
      <c r="V9589" s="163"/>
      <c r="W9589" s="164"/>
      <c r="X9589" s="164"/>
    </row>
    <row r="9590" spans="10:24" x14ac:dyDescent="0.25">
      <c r="J9590">
        <v>9587</v>
      </c>
      <c r="K9590" s="43">
        <v>0.26003980175009345</v>
      </c>
      <c r="L9590">
        <v>0.35623920190822411</v>
      </c>
      <c r="M9590">
        <v>0.14041939013850147</v>
      </c>
      <c r="N9590" s="44">
        <v>0.51857562218639053</v>
      </c>
      <c r="O9590" s="161"/>
      <c r="P9590" s="162"/>
      <c r="Q9590" s="162"/>
      <c r="R9590" s="163"/>
      <c r="S9590" s="161"/>
      <c r="V9590" s="163"/>
      <c r="W9590" s="164"/>
      <c r="X9590" s="164"/>
    </row>
    <row r="9591" spans="10:24" x14ac:dyDescent="0.25">
      <c r="J9591">
        <v>9588</v>
      </c>
      <c r="K9591" s="43">
        <v>0.51749776686668103</v>
      </c>
      <c r="L9591">
        <v>0.8364881770438205</v>
      </c>
      <c r="M9591">
        <v>0.24649517159847489</v>
      </c>
      <c r="N9591" s="44">
        <v>0.75162393203001232</v>
      </c>
      <c r="O9591" s="161"/>
      <c r="P9591" s="162"/>
      <c r="Q9591" s="162"/>
      <c r="R9591" s="163"/>
      <c r="S9591" s="161"/>
      <c r="V9591" s="163"/>
      <c r="W9591" s="164"/>
      <c r="X9591" s="164"/>
    </row>
    <row r="9592" spans="10:24" x14ac:dyDescent="0.25">
      <c r="J9592">
        <v>9589</v>
      </c>
      <c r="K9592" s="43">
        <v>0.10641006394648289</v>
      </c>
      <c r="L9592">
        <v>0.59075297816936001</v>
      </c>
      <c r="M9592">
        <v>0.367713138493444</v>
      </c>
      <c r="N9592" s="44">
        <v>0.41416441209456878</v>
      </c>
      <c r="O9592" s="161"/>
      <c r="P9592" s="162"/>
      <c r="Q9592" s="162"/>
      <c r="R9592" s="163"/>
      <c r="S9592" s="161"/>
      <c r="V9592" s="163"/>
      <c r="W9592" s="164"/>
      <c r="X9592" s="164"/>
    </row>
    <row r="9593" spans="10:24" x14ac:dyDescent="0.25">
      <c r="J9593">
        <v>9590</v>
      </c>
      <c r="K9593" s="43">
        <v>0.26570091029365484</v>
      </c>
      <c r="L9593">
        <v>0.12591043642730504</v>
      </c>
      <c r="M9593">
        <v>0.6765852648588937</v>
      </c>
      <c r="N9593" s="44">
        <v>0.49525197946394983</v>
      </c>
      <c r="O9593" s="161"/>
      <c r="P9593" s="162"/>
      <c r="Q9593" s="162"/>
      <c r="R9593" s="163"/>
      <c r="S9593" s="161"/>
      <c r="V9593" s="163"/>
      <c r="W9593" s="164"/>
      <c r="X9593" s="164"/>
    </row>
    <row r="9594" spans="10:24" x14ac:dyDescent="0.25">
      <c r="J9594">
        <v>9591</v>
      </c>
      <c r="K9594" s="43">
        <v>0.17646450216757581</v>
      </c>
      <c r="L9594">
        <v>0.33947992262107163</v>
      </c>
      <c r="M9594">
        <v>0.9962086486417242</v>
      </c>
      <c r="N9594" s="44">
        <v>0.27069234241002571</v>
      </c>
      <c r="O9594" s="161"/>
      <c r="P9594" s="162"/>
      <c r="Q9594" s="162"/>
      <c r="R9594" s="163"/>
      <c r="S9594" s="161"/>
      <c r="V9594" s="163"/>
      <c r="W9594" s="164"/>
      <c r="X9594" s="164"/>
    </row>
    <row r="9595" spans="10:24" x14ac:dyDescent="0.25">
      <c r="J9595">
        <v>9592</v>
      </c>
      <c r="K9595" s="43">
        <v>0.35962991767938179</v>
      </c>
      <c r="L9595">
        <v>0.79960898257929836</v>
      </c>
      <c r="M9595">
        <v>0.76375983896785971</v>
      </c>
      <c r="N9595" s="44">
        <v>0.44063819586278463</v>
      </c>
      <c r="O9595" s="161"/>
      <c r="P9595" s="162"/>
      <c r="Q9595" s="162"/>
      <c r="R9595" s="163"/>
      <c r="S9595" s="161"/>
      <c r="V9595" s="163"/>
      <c r="W9595" s="164"/>
      <c r="X9595" s="164"/>
    </row>
    <row r="9596" spans="10:24" x14ac:dyDescent="0.25">
      <c r="J9596">
        <v>9593</v>
      </c>
      <c r="K9596" s="43">
        <v>0.33940638905044074</v>
      </c>
      <c r="L9596">
        <v>0.71842304164620552</v>
      </c>
      <c r="M9596">
        <v>0.23081446614966383</v>
      </c>
      <c r="N9596" s="44">
        <v>0.47203110605781162</v>
      </c>
      <c r="O9596" s="161"/>
      <c r="P9596" s="162"/>
      <c r="Q9596" s="162"/>
      <c r="R9596" s="163"/>
      <c r="S9596" s="161"/>
      <c r="V9596" s="163"/>
      <c r="W9596" s="164"/>
      <c r="X9596" s="164"/>
    </row>
    <row r="9597" spans="10:24" x14ac:dyDescent="0.25">
      <c r="J9597">
        <v>9594</v>
      </c>
      <c r="K9597" s="43">
        <v>0.56744558890014274</v>
      </c>
      <c r="L9597">
        <v>0.2848273183843657</v>
      </c>
      <c r="M9597">
        <v>0.3518184321712976</v>
      </c>
      <c r="N9597" s="44">
        <v>0.41395692012686403</v>
      </c>
      <c r="O9597" s="161"/>
      <c r="P9597" s="162"/>
      <c r="Q9597" s="162"/>
      <c r="R9597" s="163"/>
      <c r="S9597" s="161"/>
      <c r="V9597" s="163"/>
      <c r="W9597" s="164"/>
      <c r="X9597" s="164"/>
    </row>
    <row r="9598" spans="10:24" x14ac:dyDescent="0.25">
      <c r="J9598">
        <v>9595</v>
      </c>
      <c r="K9598" s="43">
        <v>0.40630591583640763</v>
      </c>
      <c r="L9598">
        <v>0.5281943311444125</v>
      </c>
      <c r="M9598">
        <v>0.75674491491433549</v>
      </c>
      <c r="N9598" s="44">
        <v>0.82061440075748193</v>
      </c>
      <c r="O9598" s="161"/>
      <c r="P9598" s="162"/>
      <c r="Q9598" s="162"/>
      <c r="R9598" s="163"/>
      <c r="S9598" s="161"/>
      <c r="V9598" s="163"/>
      <c r="W9598" s="164"/>
      <c r="X9598" s="164"/>
    </row>
    <row r="9599" spans="10:24" x14ac:dyDescent="0.25">
      <c r="J9599">
        <v>9596</v>
      </c>
      <c r="K9599" s="43">
        <v>0.94661669372792756</v>
      </c>
      <c r="L9599">
        <v>0.27909368577825633</v>
      </c>
      <c r="M9599">
        <v>0.43404265530522823</v>
      </c>
      <c r="N9599" s="44">
        <v>0.27586183092469319</v>
      </c>
      <c r="O9599" s="161"/>
      <c r="P9599" s="162"/>
      <c r="Q9599" s="162"/>
      <c r="R9599" s="163"/>
      <c r="S9599" s="161"/>
      <c r="V9599" s="163"/>
      <c r="W9599" s="164"/>
      <c r="X9599" s="164"/>
    </row>
    <row r="9600" spans="10:24" x14ac:dyDescent="0.25">
      <c r="J9600">
        <v>9597</v>
      </c>
      <c r="K9600" s="43">
        <v>0.59812153690609926</v>
      </c>
      <c r="L9600">
        <v>0.56922503612442676</v>
      </c>
      <c r="M9600">
        <v>0.17056994086971466</v>
      </c>
      <c r="N9600" s="44">
        <v>0.14559048945439945</v>
      </c>
      <c r="O9600" s="161"/>
      <c r="P9600" s="162"/>
      <c r="Q9600" s="162"/>
      <c r="R9600" s="163"/>
      <c r="S9600" s="161"/>
      <c r="V9600" s="163"/>
      <c r="W9600" s="164"/>
      <c r="X9600" s="164"/>
    </row>
    <row r="9601" spans="10:24" x14ac:dyDescent="0.25">
      <c r="J9601">
        <v>9598</v>
      </c>
      <c r="K9601" s="43">
        <v>0.79518959873533146</v>
      </c>
      <c r="L9601">
        <v>0.51084531236673159</v>
      </c>
      <c r="M9601">
        <v>3.3069026972686766E-2</v>
      </c>
      <c r="N9601" s="44">
        <v>0.75441789182035668</v>
      </c>
      <c r="O9601" s="161"/>
      <c r="P9601" s="162"/>
      <c r="Q9601" s="162"/>
      <c r="R9601" s="163"/>
      <c r="S9601" s="161"/>
      <c r="V9601" s="163"/>
      <c r="W9601" s="164"/>
      <c r="X9601" s="164"/>
    </row>
    <row r="9602" spans="10:24" x14ac:dyDescent="0.25">
      <c r="J9602">
        <v>9599</v>
      </c>
      <c r="K9602" s="43">
        <v>0.14647800956940249</v>
      </c>
      <c r="L9602">
        <v>0.76934484095953704</v>
      </c>
      <c r="M9602">
        <v>0.49695858069753762</v>
      </c>
      <c r="N9602" s="44">
        <v>5.9021153567497153E-2</v>
      </c>
      <c r="O9602" s="161"/>
      <c r="P9602" s="162"/>
      <c r="Q9602" s="162"/>
      <c r="R9602" s="163"/>
      <c r="S9602" s="161"/>
      <c r="V9602" s="163"/>
      <c r="W9602" s="164"/>
      <c r="X9602" s="164"/>
    </row>
    <row r="9603" spans="10:24" x14ac:dyDescent="0.25">
      <c r="J9603">
        <v>9600</v>
      </c>
      <c r="K9603" s="43">
        <v>0.88821735623164766</v>
      </c>
      <c r="L9603">
        <v>0.30443264214389376</v>
      </c>
      <c r="M9603">
        <v>0.23469930260530547</v>
      </c>
      <c r="N9603" s="44">
        <v>0.93304123548625373</v>
      </c>
      <c r="O9603" s="161"/>
      <c r="P9603" s="162"/>
      <c r="Q9603" s="162"/>
      <c r="R9603" s="163"/>
      <c r="S9603" s="161"/>
      <c r="V9603" s="163"/>
      <c r="W9603" s="164"/>
      <c r="X9603" s="164"/>
    </row>
    <row r="9604" spans="10:24" x14ac:dyDescent="0.25">
      <c r="J9604">
        <v>9601</v>
      </c>
      <c r="K9604" s="43">
        <v>0.64782207053991459</v>
      </c>
      <c r="L9604">
        <v>0.25272808773353006</v>
      </c>
      <c r="M9604">
        <v>0.54332644609726599</v>
      </c>
      <c r="N9604" s="44">
        <v>0.9215491411431066</v>
      </c>
      <c r="O9604" s="161"/>
      <c r="P9604" s="162"/>
      <c r="Q9604" s="162"/>
      <c r="R9604" s="163"/>
      <c r="S9604" s="161"/>
      <c r="V9604" s="163"/>
      <c r="W9604" s="164"/>
      <c r="X9604" s="164"/>
    </row>
    <row r="9605" spans="10:24" x14ac:dyDescent="0.25">
      <c r="J9605">
        <v>9602</v>
      </c>
      <c r="K9605" s="43">
        <v>0.48090430538415285</v>
      </c>
      <c r="L9605">
        <v>0.60669946403168484</v>
      </c>
      <c r="M9605">
        <v>0.14107556266174925</v>
      </c>
      <c r="N9605" s="44">
        <v>0.8818106297142928</v>
      </c>
      <c r="O9605" s="161"/>
      <c r="P9605" s="162"/>
      <c r="Q9605" s="162"/>
      <c r="R9605" s="163"/>
      <c r="S9605" s="161"/>
      <c r="V9605" s="163"/>
      <c r="W9605" s="164"/>
      <c r="X9605" s="164"/>
    </row>
    <row r="9606" spans="10:24" x14ac:dyDescent="0.25">
      <c r="J9606">
        <v>9603</v>
      </c>
      <c r="K9606" s="43">
        <v>0.70839414420521296</v>
      </c>
      <c r="L9606">
        <v>0.19962221816674552</v>
      </c>
      <c r="M9606">
        <v>0.31811940170710917</v>
      </c>
      <c r="N9606" s="44">
        <v>0.97509635442647336</v>
      </c>
      <c r="O9606" s="161"/>
      <c r="P9606" s="162"/>
      <c r="Q9606" s="162"/>
      <c r="R9606" s="163"/>
      <c r="S9606" s="161"/>
      <c r="V9606" s="163"/>
      <c r="W9606" s="164"/>
      <c r="X9606" s="164"/>
    </row>
    <row r="9607" spans="10:24" x14ac:dyDescent="0.25">
      <c r="J9607">
        <v>9604</v>
      </c>
      <c r="K9607" s="43">
        <v>0.16668272108173898</v>
      </c>
      <c r="L9607">
        <v>0.80701265790845833</v>
      </c>
      <c r="M9607">
        <v>0.63038954437038908</v>
      </c>
      <c r="N9607" s="44">
        <v>0.84801306210983729</v>
      </c>
      <c r="O9607" s="161"/>
      <c r="P9607" s="162"/>
      <c r="Q9607" s="162"/>
      <c r="R9607" s="163"/>
      <c r="S9607" s="161"/>
      <c r="V9607" s="163"/>
      <c r="W9607" s="164"/>
      <c r="X9607" s="164"/>
    </row>
    <row r="9608" spans="10:24" x14ac:dyDescent="0.25">
      <c r="J9608">
        <v>9605</v>
      </c>
      <c r="K9608" s="43">
        <v>0.78050109130666401</v>
      </c>
      <c r="L9608">
        <v>0.42825771743416152</v>
      </c>
      <c r="M9608">
        <v>0.14617981577658778</v>
      </c>
      <c r="N9608" s="44">
        <v>0.80201050384628281</v>
      </c>
      <c r="O9608" s="161"/>
      <c r="P9608" s="162"/>
      <c r="Q9608" s="162"/>
      <c r="R9608" s="163"/>
      <c r="S9608" s="161"/>
      <c r="V9608" s="163"/>
      <c r="W9608" s="164"/>
      <c r="X9608" s="164"/>
    </row>
    <row r="9609" spans="10:24" x14ac:dyDescent="0.25">
      <c r="J9609">
        <v>9606</v>
      </c>
      <c r="K9609" s="43">
        <v>0.8682586858134389</v>
      </c>
      <c r="L9609">
        <v>0.5846591522246174</v>
      </c>
      <c r="M9609">
        <v>0.23332981110250117</v>
      </c>
      <c r="N9609" s="44">
        <v>0.47769905957129932</v>
      </c>
      <c r="O9609" s="161"/>
      <c r="P9609" s="162"/>
      <c r="Q9609" s="162"/>
      <c r="R9609" s="163"/>
      <c r="S9609" s="161"/>
      <c r="V9609" s="163"/>
      <c r="W9609" s="164"/>
      <c r="X9609" s="164"/>
    </row>
    <row r="9610" spans="10:24" x14ac:dyDescent="0.25">
      <c r="J9610">
        <v>9607</v>
      </c>
      <c r="K9610" s="43">
        <v>0.95737169046555581</v>
      </c>
      <c r="L9610">
        <v>0.9309949503667867</v>
      </c>
      <c r="M9610">
        <v>0.55922870424958926</v>
      </c>
      <c r="N9610" s="44">
        <v>0.30207055771529157</v>
      </c>
      <c r="O9610" s="161"/>
      <c r="P9610" s="162"/>
      <c r="Q9610" s="162"/>
      <c r="R9610" s="163"/>
      <c r="S9610" s="161"/>
      <c r="V9610" s="163"/>
      <c r="W9610" s="164"/>
      <c r="X9610" s="164"/>
    </row>
    <row r="9611" spans="10:24" x14ac:dyDescent="0.25">
      <c r="J9611">
        <v>9608</v>
      </c>
      <c r="K9611" s="43">
        <v>1.6680955608863179E-3</v>
      </c>
      <c r="L9611">
        <v>0.68995508931793792</v>
      </c>
      <c r="M9611">
        <v>0.11142674770647232</v>
      </c>
      <c r="N9611" s="44">
        <v>0.59049333126392767</v>
      </c>
      <c r="O9611" s="161"/>
      <c r="P9611" s="162"/>
      <c r="Q9611" s="162"/>
      <c r="R9611" s="163"/>
      <c r="S9611" s="161"/>
      <c r="V9611" s="163"/>
      <c r="W9611" s="164"/>
      <c r="X9611" s="164"/>
    </row>
    <row r="9612" spans="10:24" x14ac:dyDescent="0.25">
      <c r="J9612">
        <v>9609</v>
      </c>
      <c r="K9612" s="43">
        <v>0.43507054463282191</v>
      </c>
      <c r="L9612">
        <v>3.8498473496445307E-2</v>
      </c>
      <c r="M9612">
        <v>0.39715945499500149</v>
      </c>
      <c r="N9612" s="44">
        <v>0.62811173735480086</v>
      </c>
      <c r="O9612" s="161"/>
      <c r="P9612" s="162"/>
      <c r="Q9612" s="162"/>
      <c r="R9612" s="163"/>
      <c r="S9612" s="161"/>
      <c r="V9612" s="163"/>
      <c r="W9612" s="164"/>
      <c r="X9612" s="164"/>
    </row>
    <row r="9613" spans="10:24" x14ac:dyDescent="0.25">
      <c r="J9613">
        <v>9610</v>
      </c>
      <c r="K9613" s="43">
        <v>0.5677118005377858</v>
      </c>
      <c r="L9613">
        <v>0.84058162853556773</v>
      </c>
      <c r="M9613">
        <v>0.19772587539516728</v>
      </c>
      <c r="N9613" s="44">
        <v>0.79940304876807022</v>
      </c>
      <c r="O9613" s="161"/>
      <c r="P9613" s="162"/>
      <c r="Q9613" s="162"/>
      <c r="R9613" s="163"/>
      <c r="S9613" s="161"/>
      <c r="V9613" s="163"/>
      <c r="W9613" s="164"/>
      <c r="X9613" s="164"/>
    </row>
    <row r="9614" spans="10:24" x14ac:dyDescent="0.25">
      <c r="J9614">
        <v>9611</v>
      </c>
      <c r="K9614" s="43">
        <v>0.54697626838368896</v>
      </c>
      <c r="L9614">
        <v>4.258467135374433E-2</v>
      </c>
      <c r="M9614">
        <v>0.90115650806522141</v>
      </c>
      <c r="N9614" s="44">
        <v>0.25753400532771331</v>
      </c>
      <c r="O9614" s="161"/>
      <c r="P9614" s="162"/>
      <c r="Q9614" s="162"/>
      <c r="R9614" s="163"/>
      <c r="S9614" s="161"/>
      <c r="V9614" s="163"/>
      <c r="W9614" s="164"/>
      <c r="X9614" s="164"/>
    </row>
    <row r="9615" spans="10:24" x14ac:dyDescent="0.25">
      <c r="J9615">
        <v>9612</v>
      </c>
      <c r="K9615" s="43">
        <v>0.31034750863853999</v>
      </c>
      <c r="L9615">
        <v>0.2894248024226147</v>
      </c>
      <c r="M9615">
        <v>5.8405481770499201E-2</v>
      </c>
      <c r="N9615" s="44">
        <v>0.95094012783689441</v>
      </c>
      <c r="O9615" s="161"/>
      <c r="P9615" s="162"/>
      <c r="Q9615" s="162"/>
      <c r="R9615" s="163"/>
      <c r="S9615" s="161"/>
      <c r="V9615" s="163"/>
      <c r="W9615" s="164"/>
      <c r="X9615" s="164"/>
    </row>
    <row r="9616" spans="10:24" x14ac:dyDescent="0.25">
      <c r="J9616">
        <v>9613</v>
      </c>
      <c r="K9616" s="43">
        <v>0.33063580359940958</v>
      </c>
      <c r="L9616">
        <v>0.17939041131470812</v>
      </c>
      <c r="M9616">
        <v>2.2452791458051791E-2</v>
      </c>
      <c r="N9616" s="44">
        <v>0.48295709082225302</v>
      </c>
      <c r="O9616" s="161"/>
      <c r="P9616" s="162"/>
      <c r="Q9616" s="162"/>
      <c r="R9616" s="163"/>
      <c r="S9616" s="161"/>
      <c r="V9616" s="163"/>
      <c r="W9616" s="164"/>
      <c r="X9616" s="164"/>
    </row>
    <row r="9617" spans="10:24" x14ac:dyDescent="0.25">
      <c r="J9617">
        <v>9614</v>
      </c>
      <c r="K9617" s="43">
        <v>0.25866584304312268</v>
      </c>
      <c r="L9617">
        <v>0.99962432171665294</v>
      </c>
      <c r="M9617">
        <v>0.8752331360358212</v>
      </c>
      <c r="N9617" s="44">
        <v>0.3475688918124975</v>
      </c>
      <c r="O9617" s="161"/>
      <c r="P9617" s="162"/>
      <c r="Q9617" s="162"/>
      <c r="R9617" s="163"/>
      <c r="S9617" s="161"/>
      <c r="V9617" s="163"/>
      <c r="W9617" s="164"/>
      <c r="X9617" s="164"/>
    </row>
    <row r="9618" spans="10:24" x14ac:dyDescent="0.25">
      <c r="J9618">
        <v>9615</v>
      </c>
      <c r="K9618" s="43">
        <v>6.5127485333930424E-2</v>
      </c>
      <c r="L9618">
        <v>0.29305759833132816</v>
      </c>
      <c r="M9618">
        <v>0.64598433039727032</v>
      </c>
      <c r="N9618" s="44">
        <v>0.99078898992097142</v>
      </c>
      <c r="O9618" s="161"/>
      <c r="P9618" s="162"/>
      <c r="Q9618" s="162"/>
      <c r="R9618" s="163"/>
      <c r="S9618" s="161"/>
      <c r="V9618" s="163"/>
      <c r="W9618" s="164"/>
      <c r="X9618" s="164"/>
    </row>
    <row r="9619" spans="10:24" x14ac:dyDescent="0.25">
      <c r="J9619">
        <v>9616</v>
      </c>
      <c r="K9619" s="43">
        <v>0.18859055484198828</v>
      </c>
      <c r="L9619">
        <v>6.9863133866131744E-2</v>
      </c>
      <c r="M9619">
        <v>1.9951615450389371E-2</v>
      </c>
      <c r="N9619" s="44">
        <v>0.4680434221545805</v>
      </c>
      <c r="O9619" s="161"/>
      <c r="P9619" s="162"/>
      <c r="Q9619" s="162"/>
      <c r="R9619" s="163"/>
      <c r="S9619" s="161"/>
      <c r="V9619" s="163"/>
      <c r="W9619" s="164"/>
      <c r="X9619" s="164"/>
    </row>
    <row r="9620" spans="10:24" x14ac:dyDescent="0.25">
      <c r="J9620">
        <v>9617</v>
      </c>
      <c r="K9620" s="43">
        <v>0.76896459257074845</v>
      </c>
      <c r="L9620">
        <v>0.76860834914400233</v>
      </c>
      <c r="M9620">
        <v>0.40600975258445471</v>
      </c>
      <c r="N9620" s="44">
        <v>0.19302364781289472</v>
      </c>
      <c r="O9620" s="161"/>
      <c r="P9620" s="162"/>
      <c r="Q9620" s="162"/>
      <c r="R9620" s="163"/>
      <c r="S9620" s="161"/>
      <c r="V9620" s="163"/>
      <c r="W9620" s="164"/>
      <c r="X9620" s="164"/>
    </row>
    <row r="9621" spans="10:24" x14ac:dyDescent="0.25">
      <c r="J9621">
        <v>9618</v>
      </c>
      <c r="K9621" s="43">
        <v>0.45877285876324425</v>
      </c>
      <c r="L9621">
        <v>0.95409334039086824</v>
      </c>
      <c r="M9621">
        <v>7.7074901097842319E-2</v>
      </c>
      <c r="N9621" s="44">
        <v>0.25135055318817512</v>
      </c>
      <c r="O9621" s="161"/>
      <c r="P9621" s="162"/>
      <c r="Q9621" s="162"/>
      <c r="R9621" s="163"/>
      <c r="S9621" s="161"/>
      <c r="V9621" s="163"/>
      <c r="W9621" s="164"/>
      <c r="X9621" s="164"/>
    </row>
    <row r="9622" spans="10:24" x14ac:dyDescent="0.25">
      <c r="J9622">
        <v>9619</v>
      </c>
      <c r="K9622" s="43">
        <v>0.40396927100833102</v>
      </c>
      <c r="L9622">
        <v>0.20015028923907718</v>
      </c>
      <c r="M9622">
        <v>0.5385754980482822</v>
      </c>
      <c r="N9622" s="44">
        <v>0.85223044651952062</v>
      </c>
      <c r="O9622" s="161"/>
      <c r="P9622" s="162"/>
      <c r="Q9622" s="162"/>
      <c r="R9622" s="163"/>
      <c r="S9622" s="161"/>
      <c r="V9622" s="163"/>
      <c r="W9622" s="164"/>
      <c r="X9622" s="164"/>
    </row>
    <row r="9623" spans="10:24" x14ac:dyDescent="0.25">
      <c r="J9623">
        <v>9620</v>
      </c>
      <c r="K9623" s="43">
        <v>0.61859215956141123</v>
      </c>
      <c r="L9623">
        <v>0.32746220813524707</v>
      </c>
      <c r="M9623">
        <v>0.27598195969455075</v>
      </c>
      <c r="N9623" s="44">
        <v>0.619818028250542</v>
      </c>
      <c r="O9623" s="161"/>
      <c r="P9623" s="162"/>
      <c r="Q9623" s="162"/>
      <c r="R9623" s="163"/>
      <c r="S9623" s="161"/>
      <c r="V9623" s="163"/>
      <c r="W9623" s="164"/>
      <c r="X9623" s="164"/>
    </row>
    <row r="9624" spans="10:24" x14ac:dyDescent="0.25">
      <c r="J9624">
        <v>9621</v>
      </c>
      <c r="K9624" s="43">
        <v>0.47721095120202395</v>
      </c>
      <c r="L9624">
        <v>2.1897792482467815E-2</v>
      </c>
      <c r="M9624">
        <v>0.50123373210045341</v>
      </c>
      <c r="N9624" s="44">
        <v>0.55174406549411248</v>
      </c>
      <c r="O9624" s="161"/>
      <c r="P9624" s="162"/>
      <c r="Q9624" s="162"/>
      <c r="R9624" s="163"/>
      <c r="S9624" s="161"/>
      <c r="V9624" s="163"/>
      <c r="W9624" s="164"/>
      <c r="X9624" s="164"/>
    </row>
    <row r="9625" spans="10:24" x14ac:dyDescent="0.25">
      <c r="J9625">
        <v>9622</v>
      </c>
      <c r="K9625" s="43">
        <v>0.55185615770176533</v>
      </c>
      <c r="L9625">
        <v>0.42899931436385264</v>
      </c>
      <c r="M9625">
        <v>0.614329263370889</v>
      </c>
      <c r="N9625" s="44">
        <v>0.47042551381196263</v>
      </c>
      <c r="O9625" s="161"/>
      <c r="P9625" s="162"/>
      <c r="Q9625" s="162"/>
      <c r="R9625" s="163"/>
      <c r="S9625" s="161"/>
      <c r="V9625" s="163"/>
      <c r="W9625" s="164"/>
      <c r="X9625" s="164"/>
    </row>
    <row r="9626" spans="10:24" x14ac:dyDescent="0.25">
      <c r="J9626">
        <v>9623</v>
      </c>
      <c r="K9626" s="43">
        <v>0.88277371522148163</v>
      </c>
      <c r="L9626">
        <v>0.27713325320018112</v>
      </c>
      <c r="M9626">
        <v>0.33596467797621443</v>
      </c>
      <c r="N9626" s="44">
        <v>0.9542671781803771</v>
      </c>
      <c r="O9626" s="161"/>
      <c r="P9626" s="162"/>
      <c r="Q9626" s="162"/>
      <c r="R9626" s="163"/>
      <c r="S9626" s="161"/>
      <c r="V9626" s="163"/>
      <c r="W9626" s="164"/>
      <c r="X9626" s="164"/>
    </row>
    <row r="9627" spans="10:24" x14ac:dyDescent="0.25">
      <c r="J9627">
        <v>9624</v>
      </c>
      <c r="K9627" s="43">
        <v>0.56953294885615502</v>
      </c>
      <c r="L9627">
        <v>0.27966521522946874</v>
      </c>
      <c r="M9627">
        <v>0.19627844392362692</v>
      </c>
      <c r="N9627" s="44">
        <v>0.31842600363372742</v>
      </c>
      <c r="O9627" s="161"/>
      <c r="P9627" s="162"/>
      <c r="Q9627" s="162"/>
      <c r="R9627" s="163"/>
      <c r="S9627" s="161"/>
      <c r="V9627" s="163"/>
      <c r="W9627" s="164"/>
      <c r="X9627" s="164"/>
    </row>
    <row r="9628" spans="10:24" x14ac:dyDescent="0.25">
      <c r="J9628">
        <v>9625</v>
      </c>
      <c r="K9628" s="43">
        <v>0.15516284878736175</v>
      </c>
      <c r="L9628">
        <v>0.3654337331345302</v>
      </c>
      <c r="M9628">
        <v>0.4399713835067357</v>
      </c>
      <c r="N9628" s="44">
        <v>0.34666923093378521</v>
      </c>
      <c r="O9628" s="161"/>
      <c r="P9628" s="162"/>
      <c r="Q9628" s="162"/>
      <c r="R9628" s="163"/>
      <c r="S9628" s="161"/>
      <c r="V9628" s="163"/>
      <c r="W9628" s="164"/>
      <c r="X9628" s="164"/>
    </row>
    <row r="9629" spans="10:24" x14ac:dyDescent="0.25">
      <c r="J9629">
        <v>9626</v>
      </c>
      <c r="K9629" s="43">
        <v>0.92852729362314634</v>
      </c>
      <c r="L9629">
        <v>0.54088226167640063</v>
      </c>
      <c r="M9629">
        <v>0.76963360961815264</v>
      </c>
      <c r="N9629" s="44">
        <v>0.59259310445977731</v>
      </c>
      <c r="O9629" s="161"/>
      <c r="P9629" s="162"/>
      <c r="Q9629" s="162"/>
      <c r="R9629" s="163"/>
      <c r="S9629" s="161"/>
      <c r="V9629" s="163"/>
      <c r="W9629" s="164"/>
      <c r="X9629" s="164"/>
    </row>
    <row r="9630" spans="10:24" x14ac:dyDescent="0.25">
      <c r="J9630">
        <v>9627</v>
      </c>
      <c r="K9630" s="43">
        <v>0.13295468013231193</v>
      </c>
      <c r="L9630">
        <v>0.10358226227854095</v>
      </c>
      <c r="M9630">
        <v>0.1853167512051721</v>
      </c>
      <c r="N9630" s="44">
        <v>3.0711936818848762E-2</v>
      </c>
      <c r="O9630" s="161"/>
      <c r="P9630" s="162"/>
      <c r="Q9630" s="162"/>
      <c r="R9630" s="163"/>
      <c r="S9630" s="161"/>
      <c r="V9630" s="163"/>
      <c r="W9630" s="164"/>
      <c r="X9630" s="164"/>
    </row>
    <row r="9631" spans="10:24" x14ac:dyDescent="0.25">
      <c r="J9631">
        <v>9628</v>
      </c>
      <c r="K9631" s="43">
        <v>0.70882608050278795</v>
      </c>
      <c r="L9631">
        <v>0.26874365484835572</v>
      </c>
      <c r="M9631">
        <v>0.8363020669764939</v>
      </c>
      <c r="N9631" s="44">
        <v>0.31751393875526768</v>
      </c>
      <c r="O9631" s="161"/>
      <c r="P9631" s="162"/>
      <c r="Q9631" s="162"/>
      <c r="R9631" s="163"/>
      <c r="S9631" s="161"/>
      <c r="V9631" s="163"/>
      <c r="W9631" s="164"/>
      <c r="X9631" s="164"/>
    </row>
    <row r="9632" spans="10:24" x14ac:dyDescent="0.25">
      <c r="J9632">
        <v>9629</v>
      </c>
      <c r="K9632" s="43">
        <v>0.83904975107180202</v>
      </c>
      <c r="L9632">
        <v>0.57867471320840691</v>
      </c>
      <c r="M9632">
        <v>0.78635803237334323</v>
      </c>
      <c r="N9632" s="44">
        <v>2.0464731916896017E-3</v>
      </c>
      <c r="O9632" s="161"/>
      <c r="P9632" s="162"/>
      <c r="Q9632" s="162"/>
      <c r="R9632" s="163"/>
      <c r="S9632" s="161"/>
      <c r="V9632" s="163"/>
      <c r="W9632" s="164"/>
      <c r="X9632" s="164"/>
    </row>
    <row r="9633" spans="10:24" x14ac:dyDescent="0.25">
      <c r="J9633">
        <v>9630</v>
      </c>
      <c r="K9633" s="43">
        <v>0.93765057364189308</v>
      </c>
      <c r="L9633">
        <v>0.22864239906871842</v>
      </c>
      <c r="M9633">
        <v>0.1036314975683722</v>
      </c>
      <c r="N9633" s="44">
        <v>0.39260901340477306</v>
      </c>
      <c r="O9633" s="161"/>
      <c r="P9633" s="162"/>
      <c r="Q9633" s="162"/>
      <c r="R9633" s="163"/>
      <c r="S9633" s="161"/>
      <c r="V9633" s="163"/>
      <c r="W9633" s="164"/>
      <c r="X9633" s="164"/>
    </row>
    <row r="9634" spans="10:24" x14ac:dyDescent="0.25">
      <c r="J9634">
        <v>9631</v>
      </c>
      <c r="K9634" s="43">
        <v>0.68613316379614409</v>
      </c>
      <c r="L9634">
        <v>0.45097778455998172</v>
      </c>
      <c r="M9634">
        <v>0.61786587858878139</v>
      </c>
      <c r="N9634" s="44">
        <v>3.4572154161742641E-2</v>
      </c>
      <c r="O9634" s="161"/>
      <c r="P9634" s="162"/>
      <c r="Q9634" s="162"/>
      <c r="R9634" s="163"/>
      <c r="S9634" s="161"/>
      <c r="V9634" s="163"/>
      <c r="W9634" s="164"/>
      <c r="X9634" s="164"/>
    </row>
    <row r="9635" spans="10:24" x14ac:dyDescent="0.25">
      <c r="J9635">
        <v>9632</v>
      </c>
      <c r="K9635" s="43">
        <v>7.2257816430639554E-2</v>
      </c>
      <c r="L9635">
        <v>0.56644546089438419</v>
      </c>
      <c r="M9635">
        <v>0.77346074165323131</v>
      </c>
      <c r="N9635" s="44">
        <v>0.55029562863950554</v>
      </c>
      <c r="O9635" s="161"/>
      <c r="P9635" s="162"/>
      <c r="Q9635" s="162"/>
      <c r="R9635" s="163"/>
      <c r="S9635" s="161"/>
      <c r="V9635" s="163"/>
      <c r="W9635" s="164"/>
      <c r="X9635" s="164"/>
    </row>
    <row r="9636" spans="10:24" x14ac:dyDescent="0.25">
      <c r="J9636">
        <v>9633</v>
      </c>
      <c r="K9636" s="43">
        <v>0.69558142902248044</v>
      </c>
      <c r="L9636">
        <v>0.35018256113259938</v>
      </c>
      <c r="M9636">
        <v>4.885967335418695E-2</v>
      </c>
      <c r="N9636" s="44">
        <v>0.70070702242322802</v>
      </c>
      <c r="O9636" s="161"/>
      <c r="P9636" s="162"/>
      <c r="Q9636" s="162"/>
      <c r="R9636" s="163"/>
      <c r="S9636" s="161"/>
      <c r="V9636" s="163"/>
      <c r="W9636" s="164"/>
      <c r="X9636" s="164"/>
    </row>
    <row r="9637" spans="10:24" x14ac:dyDescent="0.25">
      <c r="J9637">
        <v>9634</v>
      </c>
      <c r="K9637" s="43">
        <v>0.66759079796108023</v>
      </c>
      <c r="L9637">
        <v>0.15700169644751494</v>
      </c>
      <c r="M9637">
        <v>0.6404352930832895</v>
      </c>
      <c r="N9637" s="44">
        <v>0.39375239878813084</v>
      </c>
      <c r="O9637" s="161"/>
      <c r="P9637" s="162"/>
      <c r="Q9637" s="162"/>
      <c r="R9637" s="163"/>
      <c r="S9637" s="161"/>
      <c r="V9637" s="163"/>
      <c r="W9637" s="164"/>
      <c r="X9637" s="164"/>
    </row>
    <row r="9638" spans="10:24" x14ac:dyDescent="0.25">
      <c r="J9638">
        <v>9635</v>
      </c>
      <c r="K9638" s="43">
        <v>0.2111707216397356</v>
      </c>
      <c r="L9638">
        <v>0.17024601267343709</v>
      </c>
      <c r="M9638">
        <v>0.56966290770671568</v>
      </c>
      <c r="N9638" s="44">
        <v>0.44396295943954411</v>
      </c>
      <c r="O9638" s="161"/>
      <c r="P9638" s="162"/>
      <c r="Q9638" s="162"/>
      <c r="R9638" s="163"/>
      <c r="S9638" s="161"/>
      <c r="V9638" s="163"/>
      <c r="W9638" s="164"/>
      <c r="X9638" s="164"/>
    </row>
    <row r="9639" spans="10:24" x14ac:dyDescent="0.25">
      <c r="J9639">
        <v>9636</v>
      </c>
      <c r="K9639" s="43">
        <v>0.39254055225769924</v>
      </c>
      <c r="L9639">
        <v>0.10803211660380563</v>
      </c>
      <c r="M9639">
        <v>0.10156300754465253</v>
      </c>
      <c r="N9639" s="44">
        <v>0.49826501264375178</v>
      </c>
      <c r="O9639" s="161"/>
      <c r="P9639" s="162"/>
      <c r="Q9639" s="162"/>
      <c r="R9639" s="163"/>
      <c r="S9639" s="161"/>
      <c r="V9639" s="163"/>
      <c r="W9639" s="164"/>
      <c r="X9639" s="164"/>
    </row>
    <row r="9640" spans="10:24" x14ac:dyDescent="0.25">
      <c r="J9640">
        <v>9637</v>
      </c>
      <c r="K9640" s="43">
        <v>0.52790112020582391</v>
      </c>
      <c r="L9640">
        <v>0.90303051029966186</v>
      </c>
      <c r="M9640">
        <v>6.0609668590120402E-2</v>
      </c>
      <c r="N9640" s="44">
        <v>0.40613845282617145</v>
      </c>
      <c r="O9640" s="161"/>
      <c r="P9640" s="162"/>
      <c r="Q9640" s="162"/>
      <c r="R9640" s="163"/>
      <c r="S9640" s="161"/>
      <c r="V9640" s="163"/>
      <c r="W9640" s="164"/>
      <c r="X9640" s="164"/>
    </row>
    <row r="9641" spans="10:24" x14ac:dyDescent="0.25">
      <c r="J9641">
        <v>9638</v>
      </c>
      <c r="K9641" s="43">
        <v>0.72499207460462423</v>
      </c>
      <c r="L9641">
        <v>0.49563658912260011</v>
      </c>
      <c r="M9641">
        <v>0.56866212895744972</v>
      </c>
      <c r="N9641" s="44">
        <v>0.74738221525271387</v>
      </c>
      <c r="O9641" s="161"/>
      <c r="P9641" s="162"/>
      <c r="Q9641" s="162"/>
      <c r="R9641" s="163"/>
      <c r="S9641" s="161"/>
      <c r="V9641" s="163"/>
      <c r="W9641" s="164"/>
      <c r="X9641" s="164"/>
    </row>
    <row r="9642" spans="10:24" x14ac:dyDescent="0.25">
      <c r="J9642">
        <v>9639</v>
      </c>
      <c r="K9642" s="43">
        <v>0.95342456959658051</v>
      </c>
      <c r="L9642">
        <v>0.65651102692271945</v>
      </c>
      <c r="M9642">
        <v>0.77249164432874584</v>
      </c>
      <c r="N9642" s="44">
        <v>0.94459393220571564</v>
      </c>
      <c r="O9642" s="161"/>
      <c r="P9642" s="162"/>
      <c r="Q9642" s="162"/>
      <c r="R9642" s="163"/>
      <c r="S9642" s="161"/>
      <c r="V9642" s="163"/>
      <c r="W9642" s="164"/>
      <c r="X9642" s="164"/>
    </row>
    <row r="9643" spans="10:24" x14ac:dyDescent="0.25">
      <c r="J9643">
        <v>9640</v>
      </c>
      <c r="K9643" s="43">
        <v>0.71321582795320415</v>
      </c>
      <c r="L9643">
        <v>0.15036371444750685</v>
      </c>
      <c r="M9643">
        <v>0.52369566373609899</v>
      </c>
      <c r="N9643" s="44">
        <v>0.64956733931872113</v>
      </c>
      <c r="O9643" s="161"/>
      <c r="P9643" s="162"/>
      <c r="Q9643" s="162"/>
      <c r="R9643" s="163"/>
      <c r="S9643" s="161"/>
      <c r="V9643" s="163"/>
      <c r="W9643" s="164"/>
      <c r="X9643" s="164"/>
    </row>
    <row r="9644" spans="10:24" x14ac:dyDescent="0.25">
      <c r="J9644">
        <v>9641</v>
      </c>
      <c r="K9644" s="43">
        <v>0.99706832893421826</v>
      </c>
      <c r="L9644">
        <v>0.75147816506250942</v>
      </c>
      <c r="M9644">
        <v>0.44767995161323493</v>
      </c>
      <c r="N9644" s="44">
        <v>0.64773381979710054</v>
      </c>
      <c r="O9644" s="161"/>
      <c r="P9644" s="162"/>
      <c r="Q9644" s="162"/>
      <c r="R9644" s="163"/>
      <c r="S9644" s="161"/>
      <c r="V9644" s="163"/>
      <c r="W9644" s="164"/>
      <c r="X9644" s="164"/>
    </row>
    <row r="9645" spans="10:24" x14ac:dyDescent="0.25">
      <c r="J9645">
        <v>9642</v>
      </c>
      <c r="K9645" s="43">
        <v>0.59793681875281934</v>
      </c>
      <c r="L9645">
        <v>0.68519919856379119</v>
      </c>
      <c r="M9645">
        <v>0.62367351807986882</v>
      </c>
      <c r="N9645" s="44">
        <v>0.23839658758611537</v>
      </c>
      <c r="O9645" s="161"/>
      <c r="P9645" s="162"/>
      <c r="Q9645" s="162"/>
      <c r="R9645" s="163"/>
      <c r="S9645" s="161"/>
      <c r="V9645" s="163"/>
      <c r="W9645" s="164"/>
      <c r="X9645" s="164"/>
    </row>
    <row r="9646" spans="10:24" x14ac:dyDescent="0.25">
      <c r="J9646">
        <v>9643</v>
      </c>
      <c r="K9646" s="43">
        <v>4.7743120728167554E-3</v>
      </c>
      <c r="L9646">
        <v>0.86081462621159521</v>
      </c>
      <c r="M9646">
        <v>0.19237479838103388</v>
      </c>
      <c r="N9646" s="44">
        <v>0.65252944591284034</v>
      </c>
      <c r="O9646" s="161"/>
      <c r="P9646" s="162"/>
      <c r="Q9646" s="162"/>
      <c r="R9646" s="163"/>
      <c r="S9646" s="161"/>
      <c r="V9646" s="163"/>
      <c r="W9646" s="164"/>
      <c r="X9646" s="164"/>
    </row>
    <row r="9647" spans="10:24" x14ac:dyDescent="0.25">
      <c r="J9647">
        <v>9644</v>
      </c>
      <c r="K9647" s="43">
        <v>0.76077907591043736</v>
      </c>
      <c r="L9647">
        <v>0.14487808370696631</v>
      </c>
      <c r="M9647">
        <v>0.56464066358338216</v>
      </c>
      <c r="N9647" s="44">
        <v>0.31769077431773085</v>
      </c>
      <c r="O9647" s="161"/>
      <c r="P9647" s="162"/>
      <c r="Q9647" s="162"/>
      <c r="R9647" s="163"/>
      <c r="S9647" s="161"/>
      <c r="V9647" s="163"/>
      <c r="W9647" s="164"/>
      <c r="X9647" s="164"/>
    </row>
    <row r="9648" spans="10:24" x14ac:dyDescent="0.25">
      <c r="J9648">
        <v>9645</v>
      </c>
      <c r="K9648" s="43">
        <v>0.61880850314337221</v>
      </c>
      <c r="L9648">
        <v>0.49477343661037165</v>
      </c>
      <c r="M9648">
        <v>0.79737156672579801</v>
      </c>
      <c r="N9648" s="44">
        <v>0.90236493431612652</v>
      </c>
      <c r="O9648" s="161"/>
      <c r="P9648" s="162"/>
      <c r="Q9648" s="162"/>
      <c r="R9648" s="163"/>
      <c r="S9648" s="161"/>
      <c r="V9648" s="163"/>
      <c r="W9648" s="164"/>
      <c r="X9648" s="164"/>
    </row>
    <row r="9649" spans="10:24" x14ac:dyDescent="0.25">
      <c r="J9649">
        <v>9646</v>
      </c>
      <c r="K9649" s="43">
        <v>0.45484313205966242</v>
      </c>
      <c r="L9649">
        <v>0.18932823726376158</v>
      </c>
      <c r="M9649">
        <v>0.5160167334428567</v>
      </c>
      <c r="N9649" s="44">
        <v>0.16413037348259973</v>
      </c>
      <c r="O9649" s="161"/>
      <c r="P9649" s="162"/>
      <c r="Q9649" s="162"/>
      <c r="R9649" s="163"/>
      <c r="S9649" s="161"/>
      <c r="V9649" s="163"/>
      <c r="W9649" s="164"/>
      <c r="X9649" s="164"/>
    </row>
    <row r="9650" spans="10:24" x14ac:dyDescent="0.25">
      <c r="J9650">
        <v>9647</v>
      </c>
      <c r="K9650" s="43">
        <v>0.30014427776934938</v>
      </c>
      <c r="L9650">
        <v>0.69245905903486082</v>
      </c>
      <c r="M9650">
        <v>0.70230485998452563</v>
      </c>
      <c r="N9650" s="44">
        <v>0.33341394813075098</v>
      </c>
      <c r="O9650" s="161"/>
      <c r="P9650" s="162"/>
      <c r="Q9650" s="162"/>
      <c r="R9650" s="163"/>
      <c r="S9650" s="161"/>
      <c r="V9650" s="163"/>
      <c r="W9650" s="164"/>
      <c r="X9650" s="164"/>
    </row>
    <row r="9651" spans="10:24" x14ac:dyDescent="0.25">
      <c r="J9651">
        <v>9648</v>
      </c>
      <c r="K9651" s="43">
        <v>0.53058571654878217</v>
      </c>
      <c r="L9651">
        <v>0.94178149600421757</v>
      </c>
      <c r="M9651">
        <v>0.11095482214937591</v>
      </c>
      <c r="N9651" s="44">
        <v>0.10803934864763187</v>
      </c>
      <c r="O9651" s="161"/>
      <c r="P9651" s="162"/>
      <c r="Q9651" s="162"/>
      <c r="R9651" s="163"/>
      <c r="S9651" s="161"/>
      <c r="V9651" s="163"/>
      <c r="W9651" s="164"/>
      <c r="X9651" s="164"/>
    </row>
    <row r="9652" spans="10:24" x14ac:dyDescent="0.25">
      <c r="J9652">
        <v>9649</v>
      </c>
      <c r="K9652" s="43">
        <v>0.49557556352831422</v>
      </c>
      <c r="L9652">
        <v>0.68523326575266608</v>
      </c>
      <c r="M9652">
        <v>0.33915616008765592</v>
      </c>
      <c r="N9652" s="44">
        <v>0.62660473138620276</v>
      </c>
      <c r="O9652" s="161"/>
      <c r="P9652" s="162"/>
      <c r="Q9652" s="162"/>
      <c r="R9652" s="163"/>
      <c r="S9652" s="161"/>
      <c r="V9652" s="163"/>
      <c r="W9652" s="164"/>
      <c r="X9652" s="164"/>
    </row>
    <row r="9653" spans="10:24" x14ac:dyDescent="0.25">
      <c r="J9653">
        <v>9650</v>
      </c>
      <c r="K9653" s="43">
        <v>0.7567393931123404</v>
      </c>
      <c r="L9653">
        <v>0.97298105978393867</v>
      </c>
      <c r="M9653">
        <v>0.9728294587083709</v>
      </c>
      <c r="N9653" s="44">
        <v>0.93796309519236398</v>
      </c>
      <c r="O9653" s="161"/>
      <c r="P9653" s="162"/>
      <c r="Q9653" s="162"/>
      <c r="R9653" s="163"/>
      <c r="S9653" s="161"/>
      <c r="V9653" s="163"/>
      <c r="W9653" s="164"/>
      <c r="X9653" s="164"/>
    </row>
    <row r="9654" spans="10:24" x14ac:dyDescent="0.25">
      <c r="J9654">
        <v>9651</v>
      </c>
      <c r="K9654" s="43">
        <v>0.24801447566495616</v>
      </c>
      <c r="L9654">
        <v>0.76498148621205042</v>
      </c>
      <c r="M9654">
        <v>0.45320336678587136</v>
      </c>
      <c r="N9654" s="44">
        <v>0.97403022508798109</v>
      </c>
      <c r="O9654" s="161"/>
      <c r="P9654" s="162"/>
      <c r="Q9654" s="162"/>
      <c r="R9654" s="163"/>
      <c r="S9654" s="161"/>
      <c r="V9654" s="163"/>
      <c r="W9654" s="164"/>
      <c r="X9654" s="164"/>
    </row>
    <row r="9655" spans="10:24" x14ac:dyDescent="0.25">
      <c r="J9655">
        <v>9652</v>
      </c>
      <c r="K9655" s="43">
        <v>0.38100574975616364</v>
      </c>
      <c r="L9655">
        <v>0.84570788847120515</v>
      </c>
      <c r="M9655">
        <v>2.8809711118852221E-2</v>
      </c>
      <c r="N9655" s="44">
        <v>0.94989141002943833</v>
      </c>
      <c r="O9655" s="161"/>
      <c r="P9655" s="162"/>
      <c r="Q9655" s="162"/>
      <c r="R9655" s="163"/>
      <c r="S9655" s="161"/>
      <c r="V9655" s="163"/>
      <c r="W9655" s="164"/>
      <c r="X9655" s="164"/>
    </row>
    <row r="9656" spans="10:24" x14ac:dyDescent="0.25">
      <c r="J9656">
        <v>9653</v>
      </c>
      <c r="K9656" s="43">
        <v>0.73629231059356393</v>
      </c>
      <c r="L9656">
        <v>0.99349761600945774</v>
      </c>
      <c r="M9656">
        <v>0.17307646847041713</v>
      </c>
      <c r="N9656" s="44">
        <v>0.68231106602803993</v>
      </c>
      <c r="O9656" s="161"/>
      <c r="P9656" s="162"/>
      <c r="Q9656" s="162"/>
      <c r="R9656" s="163"/>
      <c r="S9656" s="161"/>
      <c r="V9656" s="163"/>
      <c r="W9656" s="164"/>
      <c r="X9656" s="164"/>
    </row>
    <row r="9657" spans="10:24" x14ac:dyDescent="0.25">
      <c r="J9657">
        <v>9654</v>
      </c>
      <c r="K9657" s="43">
        <v>0.51128494772315281</v>
      </c>
      <c r="L9657">
        <v>0.93639843456148797</v>
      </c>
      <c r="M9657">
        <v>0.44776304259661426</v>
      </c>
      <c r="N9657" s="44">
        <v>0.32058252518878394</v>
      </c>
      <c r="O9657" s="161"/>
      <c r="P9657" s="162"/>
      <c r="Q9657" s="162"/>
      <c r="R9657" s="163"/>
      <c r="S9657" s="161"/>
      <c r="V9657" s="163"/>
      <c r="W9657" s="164"/>
      <c r="X9657" s="164"/>
    </row>
    <row r="9658" spans="10:24" x14ac:dyDescent="0.25">
      <c r="J9658">
        <v>9655</v>
      </c>
      <c r="K9658" s="43">
        <v>0.11617569023136654</v>
      </c>
      <c r="L9658">
        <v>0.24119163805778432</v>
      </c>
      <c r="M9658">
        <v>0.82382177788818522</v>
      </c>
      <c r="N9658" s="44">
        <v>0.47775949208868373</v>
      </c>
      <c r="O9658" s="161"/>
      <c r="P9658" s="162"/>
      <c r="Q9658" s="162"/>
      <c r="R9658" s="163"/>
      <c r="S9658" s="161"/>
      <c r="V9658" s="163"/>
      <c r="W9658" s="164"/>
      <c r="X9658" s="164"/>
    </row>
    <row r="9659" spans="10:24" x14ac:dyDescent="0.25">
      <c r="J9659">
        <v>9656</v>
      </c>
      <c r="K9659" s="43">
        <v>0.29431154837936913</v>
      </c>
      <c r="L9659">
        <v>0.70962796116720861</v>
      </c>
      <c r="M9659">
        <v>0.19342741320968881</v>
      </c>
      <c r="N9659" s="44">
        <v>0.50423582908385034</v>
      </c>
      <c r="O9659" s="161"/>
      <c r="P9659" s="162"/>
      <c r="Q9659" s="162"/>
      <c r="R9659" s="163"/>
      <c r="S9659" s="161"/>
      <c r="V9659" s="163"/>
      <c r="W9659" s="164"/>
      <c r="X9659" s="164"/>
    </row>
    <row r="9660" spans="10:24" x14ac:dyDescent="0.25">
      <c r="J9660">
        <v>9657</v>
      </c>
      <c r="K9660" s="43">
        <v>0.24847891860233751</v>
      </c>
      <c r="L9660">
        <v>0.4199068575027507</v>
      </c>
      <c r="M9660">
        <v>0.15958763150239486</v>
      </c>
      <c r="N9660" s="44">
        <v>0.84430727196045163</v>
      </c>
      <c r="O9660" s="161"/>
      <c r="P9660" s="162"/>
      <c r="Q9660" s="162"/>
      <c r="R9660" s="163"/>
      <c r="S9660" s="161"/>
      <c r="V9660" s="163"/>
      <c r="W9660" s="164"/>
      <c r="X9660" s="164"/>
    </row>
    <row r="9661" spans="10:24" x14ac:dyDescent="0.25">
      <c r="J9661">
        <v>9658</v>
      </c>
      <c r="K9661" s="43">
        <v>0.71092897290615675</v>
      </c>
      <c r="L9661">
        <v>0.93124443292285553</v>
      </c>
      <c r="M9661">
        <v>0.49580364796388099</v>
      </c>
      <c r="N9661" s="44">
        <v>0.59525285554256269</v>
      </c>
      <c r="O9661" s="161"/>
      <c r="P9661" s="162"/>
      <c r="Q9661" s="162"/>
      <c r="R9661" s="163"/>
      <c r="S9661" s="161"/>
      <c r="V9661" s="163"/>
      <c r="W9661" s="164"/>
      <c r="X9661" s="164"/>
    </row>
    <row r="9662" spans="10:24" x14ac:dyDescent="0.25">
      <c r="J9662">
        <v>9659</v>
      </c>
      <c r="K9662" s="43">
        <v>0.24779209001629521</v>
      </c>
      <c r="L9662">
        <v>0.78793489667798389</v>
      </c>
      <c r="M9662">
        <v>0.92287142331711158</v>
      </c>
      <c r="N9662" s="44">
        <v>0.117743023794462</v>
      </c>
      <c r="O9662" s="161"/>
      <c r="P9662" s="162"/>
      <c r="Q9662" s="162"/>
      <c r="R9662" s="163"/>
      <c r="S9662" s="161"/>
      <c r="V9662" s="163"/>
      <c r="W9662" s="164"/>
      <c r="X9662" s="164"/>
    </row>
    <row r="9663" spans="10:24" x14ac:dyDescent="0.25">
      <c r="J9663">
        <v>9660</v>
      </c>
      <c r="K9663" s="43">
        <v>0.12861966695581351</v>
      </c>
      <c r="L9663">
        <v>3.0637948115481817E-2</v>
      </c>
      <c r="M9663">
        <v>5.9733949272010145E-2</v>
      </c>
      <c r="N9663" s="44">
        <v>0.50935298778613203</v>
      </c>
      <c r="O9663" s="161"/>
      <c r="P9663" s="162"/>
      <c r="Q9663" s="162"/>
      <c r="R9663" s="163"/>
      <c r="S9663" s="161"/>
      <c r="V9663" s="163"/>
      <c r="W9663" s="164"/>
      <c r="X9663" s="164"/>
    </row>
    <row r="9664" spans="10:24" x14ac:dyDescent="0.25">
      <c r="J9664">
        <v>9661</v>
      </c>
      <c r="K9664" s="43">
        <v>0.48859082200456894</v>
      </c>
      <c r="L9664">
        <v>0.41668835154058426</v>
      </c>
      <c r="M9664">
        <v>0.94081060712602271</v>
      </c>
      <c r="N9664" s="44">
        <v>0.61293475989601531</v>
      </c>
      <c r="O9664" s="161"/>
      <c r="P9664" s="162"/>
      <c r="Q9664" s="162"/>
      <c r="R9664" s="163"/>
      <c r="S9664" s="161"/>
      <c r="V9664" s="163"/>
      <c r="W9664" s="164"/>
      <c r="X9664" s="164"/>
    </row>
    <row r="9665" spans="10:24" x14ac:dyDescent="0.25">
      <c r="J9665">
        <v>9662</v>
      </c>
      <c r="K9665" s="43">
        <v>0.90540100158691417</v>
      </c>
      <c r="L9665">
        <v>0.84921737562875821</v>
      </c>
      <c r="M9665">
        <v>0.22907261755357311</v>
      </c>
      <c r="N9665" s="44">
        <v>0.5828337135840197</v>
      </c>
      <c r="O9665" s="161"/>
      <c r="P9665" s="162"/>
      <c r="Q9665" s="162"/>
      <c r="R9665" s="163"/>
      <c r="S9665" s="161"/>
      <c r="V9665" s="163"/>
      <c r="W9665" s="164"/>
      <c r="X9665" s="164"/>
    </row>
    <row r="9666" spans="10:24" x14ac:dyDescent="0.25">
      <c r="J9666">
        <v>9663</v>
      </c>
      <c r="K9666" s="43">
        <v>0.48676697160925786</v>
      </c>
      <c r="L9666">
        <v>0.1557957443361917</v>
      </c>
      <c r="M9666">
        <v>0.131365729500309</v>
      </c>
      <c r="N9666" s="44">
        <v>0.55772151077031062</v>
      </c>
      <c r="O9666" s="161"/>
      <c r="P9666" s="162"/>
      <c r="Q9666" s="162"/>
      <c r="R9666" s="163"/>
      <c r="S9666" s="161"/>
      <c r="V9666" s="163"/>
      <c r="W9666" s="164"/>
      <c r="X9666" s="164"/>
    </row>
    <row r="9667" spans="10:24" x14ac:dyDescent="0.25">
      <c r="J9667">
        <v>9664</v>
      </c>
      <c r="K9667" s="43">
        <v>0.47723904691044983</v>
      </c>
      <c r="L9667">
        <v>0.69899393923287467</v>
      </c>
      <c r="M9667">
        <v>0.34126878088830204</v>
      </c>
      <c r="N9667" s="44">
        <v>0.21203464079738954</v>
      </c>
      <c r="O9667" s="161"/>
      <c r="P9667" s="162"/>
      <c r="Q9667" s="162"/>
      <c r="R9667" s="163"/>
      <c r="S9667" s="161"/>
      <c r="V9667" s="163"/>
      <c r="W9667" s="164"/>
      <c r="X9667" s="164"/>
    </row>
    <row r="9668" spans="10:24" x14ac:dyDescent="0.25">
      <c r="J9668">
        <v>9665</v>
      </c>
      <c r="K9668" s="43">
        <v>0.39698112412744702</v>
      </c>
      <c r="L9668">
        <v>0.33005151155858425</v>
      </c>
      <c r="M9668">
        <v>0.67962995987844854</v>
      </c>
      <c r="N9668" s="44">
        <v>0.94838039058029355</v>
      </c>
      <c r="O9668" s="161"/>
      <c r="P9668" s="162"/>
      <c r="Q9668" s="162"/>
      <c r="R9668" s="163"/>
      <c r="S9668" s="161"/>
      <c r="V9668" s="163"/>
      <c r="W9668" s="164"/>
      <c r="X9668" s="164"/>
    </row>
    <row r="9669" spans="10:24" x14ac:dyDescent="0.25">
      <c r="J9669">
        <v>9666</v>
      </c>
      <c r="K9669" s="43">
        <v>0.45135609890664063</v>
      </c>
      <c r="L9669">
        <v>0.77469923131266105</v>
      </c>
      <c r="M9669">
        <v>1.2769254091187565E-2</v>
      </c>
      <c r="N9669" s="44">
        <v>0.75964377589606324</v>
      </c>
      <c r="O9669" s="161"/>
      <c r="P9669" s="162"/>
      <c r="Q9669" s="162"/>
      <c r="R9669" s="163"/>
      <c r="S9669" s="161"/>
      <c r="V9669" s="163"/>
      <c r="W9669" s="164"/>
      <c r="X9669" s="164"/>
    </row>
    <row r="9670" spans="10:24" x14ac:dyDescent="0.25">
      <c r="J9670">
        <v>9667</v>
      </c>
      <c r="K9670" s="43">
        <v>0.33074113993949306</v>
      </c>
      <c r="L9670">
        <v>0.49445499176327445</v>
      </c>
      <c r="M9670">
        <v>0.80453209641588619</v>
      </c>
      <c r="N9670" s="44">
        <v>0.72065981034789861</v>
      </c>
      <c r="O9670" s="161"/>
      <c r="P9670" s="162"/>
      <c r="Q9670" s="162"/>
      <c r="R9670" s="163"/>
      <c r="S9670" s="161"/>
      <c r="V9670" s="163"/>
      <c r="W9670" s="164"/>
      <c r="X9670" s="164"/>
    </row>
    <row r="9671" spans="10:24" x14ac:dyDescent="0.25">
      <c r="J9671">
        <v>9668</v>
      </c>
      <c r="K9671" s="43">
        <v>0.7361267528112122</v>
      </c>
      <c r="L9671">
        <v>9.2988111117596417E-2</v>
      </c>
      <c r="M9671">
        <v>0.22355624834185017</v>
      </c>
      <c r="N9671" s="44">
        <v>0.32924988041253245</v>
      </c>
      <c r="O9671" s="161"/>
      <c r="P9671" s="162"/>
      <c r="Q9671" s="162"/>
      <c r="R9671" s="163"/>
      <c r="S9671" s="161"/>
      <c r="V9671" s="163"/>
      <c r="W9671" s="164"/>
      <c r="X9671" s="164"/>
    </row>
    <row r="9672" spans="10:24" x14ac:dyDescent="0.25">
      <c r="J9672">
        <v>9669</v>
      </c>
      <c r="K9672" s="43">
        <v>6.576957731512223E-2</v>
      </c>
      <c r="L9672">
        <v>0.35299389217977484</v>
      </c>
      <c r="M9672">
        <v>0.76529286169436728</v>
      </c>
      <c r="N9672" s="44">
        <v>0.39938275932849066</v>
      </c>
      <c r="O9672" s="161"/>
      <c r="P9672" s="162"/>
      <c r="Q9672" s="162"/>
      <c r="R9672" s="163"/>
      <c r="S9672" s="161"/>
      <c r="V9672" s="163"/>
      <c r="W9672" s="164"/>
      <c r="X9672" s="164"/>
    </row>
    <row r="9673" spans="10:24" x14ac:dyDescent="0.25">
      <c r="J9673">
        <v>9670</v>
      </c>
      <c r="K9673" s="43">
        <v>4.2300234056468211E-2</v>
      </c>
      <c r="L9673">
        <v>0.11745475513261439</v>
      </c>
      <c r="M9673">
        <v>0.41988045934483109</v>
      </c>
      <c r="N9673" s="44">
        <v>0.48919236149739587</v>
      </c>
      <c r="O9673" s="161"/>
      <c r="P9673" s="162"/>
      <c r="Q9673" s="162"/>
      <c r="R9673" s="163"/>
      <c r="S9673" s="161"/>
      <c r="V9673" s="163"/>
      <c r="W9673" s="164"/>
      <c r="X9673" s="164"/>
    </row>
    <row r="9674" spans="10:24" x14ac:dyDescent="0.25">
      <c r="J9674">
        <v>9671</v>
      </c>
      <c r="K9674" s="43">
        <v>0.10428084491652845</v>
      </c>
      <c r="L9674">
        <v>0.44399946116302746</v>
      </c>
      <c r="M9674">
        <v>0.12569512572276831</v>
      </c>
      <c r="N9674" s="44">
        <v>0.55858984278501345</v>
      </c>
      <c r="O9674" s="161"/>
      <c r="P9674" s="162"/>
      <c r="Q9674" s="162"/>
      <c r="R9674" s="163"/>
      <c r="S9674" s="161"/>
      <c r="V9674" s="163"/>
      <c r="W9674" s="164"/>
      <c r="X9674" s="164"/>
    </row>
    <row r="9675" spans="10:24" x14ac:dyDescent="0.25">
      <c r="J9675">
        <v>9672</v>
      </c>
      <c r="K9675" s="43">
        <v>0.88602733331470618</v>
      </c>
      <c r="L9675">
        <v>0.74492481609556549</v>
      </c>
      <c r="M9675">
        <v>0.40965412476747454</v>
      </c>
      <c r="N9675" s="44">
        <v>0.17293046656947086</v>
      </c>
      <c r="O9675" s="161"/>
      <c r="P9675" s="162"/>
      <c r="Q9675" s="162"/>
      <c r="R9675" s="163"/>
      <c r="S9675" s="161"/>
      <c r="V9675" s="163"/>
      <c r="W9675" s="164"/>
      <c r="X9675" s="164"/>
    </row>
    <row r="9676" spans="10:24" x14ac:dyDescent="0.25">
      <c r="J9676">
        <v>9673</v>
      </c>
      <c r="K9676" s="43">
        <v>0.2323532049891569</v>
      </c>
      <c r="L9676">
        <v>0.64219630760829072</v>
      </c>
      <c r="M9676">
        <v>0.56987302020523489</v>
      </c>
      <c r="N9676" s="44">
        <v>0.79053036249346054</v>
      </c>
      <c r="O9676" s="161"/>
      <c r="P9676" s="162"/>
      <c r="Q9676" s="162"/>
      <c r="R9676" s="163"/>
      <c r="S9676" s="161"/>
      <c r="V9676" s="163"/>
      <c r="W9676" s="164"/>
      <c r="X9676" s="164"/>
    </row>
    <row r="9677" spans="10:24" x14ac:dyDescent="0.25">
      <c r="J9677">
        <v>9674</v>
      </c>
      <c r="K9677" s="43">
        <v>0.40603381734091148</v>
      </c>
      <c r="L9677">
        <v>0.97437534428802319</v>
      </c>
      <c r="M9677">
        <v>2.6951572222919662E-3</v>
      </c>
      <c r="N9677" s="44">
        <v>0.32510338911615877</v>
      </c>
      <c r="O9677" s="161"/>
      <c r="P9677" s="162"/>
      <c r="Q9677" s="162"/>
      <c r="R9677" s="163"/>
      <c r="S9677" s="161"/>
      <c r="V9677" s="163"/>
      <c r="W9677" s="164"/>
      <c r="X9677" s="164"/>
    </row>
    <row r="9678" spans="10:24" x14ac:dyDescent="0.25">
      <c r="J9678">
        <v>9675</v>
      </c>
      <c r="K9678" s="43">
        <v>0.40474841356573488</v>
      </c>
      <c r="L9678">
        <v>0.97823674752235179</v>
      </c>
      <c r="M9678">
        <v>0.79911217659418909</v>
      </c>
      <c r="N9678" s="44">
        <v>0.51323943390221816</v>
      </c>
      <c r="O9678" s="161"/>
      <c r="P9678" s="162"/>
      <c r="Q9678" s="162"/>
      <c r="R9678" s="163"/>
      <c r="S9678" s="161"/>
      <c r="V9678" s="163"/>
      <c r="W9678" s="164"/>
      <c r="X9678" s="164"/>
    </row>
    <row r="9679" spans="10:24" x14ac:dyDescent="0.25">
      <c r="J9679">
        <v>9676</v>
      </c>
      <c r="K9679" s="43">
        <v>0.48466393032151311</v>
      </c>
      <c r="L9679">
        <v>0.87030128451895616</v>
      </c>
      <c r="M9679">
        <v>0.63718826315486154</v>
      </c>
      <c r="N9679" s="44">
        <v>0.33101495294133287</v>
      </c>
      <c r="O9679" s="161"/>
      <c r="P9679" s="162"/>
      <c r="Q9679" s="162"/>
      <c r="R9679" s="163"/>
      <c r="S9679" s="161"/>
      <c r="V9679" s="163"/>
      <c r="W9679" s="164"/>
      <c r="X9679" s="164"/>
    </row>
    <row r="9680" spans="10:24" x14ac:dyDescent="0.25">
      <c r="J9680">
        <v>9677</v>
      </c>
      <c r="K9680" s="43">
        <v>0.85448548037576344</v>
      </c>
      <c r="L9680">
        <v>0.57564053189420961</v>
      </c>
      <c r="M9680">
        <v>0.83614501054317625</v>
      </c>
      <c r="N9680" s="44">
        <v>0.89503359388306547</v>
      </c>
      <c r="O9680" s="161"/>
      <c r="P9680" s="162"/>
      <c r="Q9680" s="162"/>
      <c r="R9680" s="163"/>
      <c r="S9680" s="161"/>
      <c r="V9680" s="163"/>
      <c r="W9680" s="164"/>
      <c r="X9680" s="164"/>
    </row>
    <row r="9681" spans="10:24" x14ac:dyDescent="0.25">
      <c r="J9681">
        <v>9678</v>
      </c>
      <c r="K9681" s="43">
        <v>0.24934573455493547</v>
      </c>
      <c r="L9681">
        <v>0.49785914442201407</v>
      </c>
      <c r="M9681">
        <v>0.20848439022829446</v>
      </c>
      <c r="N9681" s="44">
        <v>0.61351209599477519</v>
      </c>
      <c r="O9681" s="161"/>
      <c r="P9681" s="162"/>
      <c r="Q9681" s="162"/>
      <c r="R9681" s="163"/>
      <c r="S9681" s="161"/>
      <c r="V9681" s="163"/>
      <c r="W9681" s="164"/>
      <c r="X9681" s="164"/>
    </row>
    <row r="9682" spans="10:24" x14ac:dyDescent="0.25">
      <c r="J9682">
        <v>9679</v>
      </c>
      <c r="K9682" s="43">
        <v>0.96804752689909024</v>
      </c>
      <c r="L9682">
        <v>0.43402402324232359</v>
      </c>
      <c r="M9682">
        <v>0.9758148827564298</v>
      </c>
      <c r="N9682" s="44">
        <v>6.8861614452515707E-2</v>
      </c>
      <c r="O9682" s="161"/>
      <c r="P9682" s="162"/>
      <c r="Q9682" s="162"/>
      <c r="R9682" s="163"/>
      <c r="S9682" s="161"/>
      <c r="V9682" s="163"/>
      <c r="W9682" s="164"/>
      <c r="X9682" s="164"/>
    </row>
    <row r="9683" spans="10:24" x14ac:dyDescent="0.25">
      <c r="J9683">
        <v>9680</v>
      </c>
      <c r="K9683" s="43">
        <v>0.54603392834126874</v>
      </c>
      <c r="L9683">
        <v>0.6419447156137541</v>
      </c>
      <c r="M9683">
        <v>0.26705370808957574</v>
      </c>
      <c r="N9683" s="44">
        <v>3.0213558057660905E-2</v>
      </c>
      <c r="O9683" s="161"/>
      <c r="P9683" s="162"/>
      <c r="Q9683" s="162"/>
      <c r="R9683" s="163"/>
      <c r="S9683" s="161"/>
      <c r="V9683" s="163"/>
      <c r="W9683" s="164"/>
      <c r="X9683" s="164"/>
    </row>
    <row r="9684" spans="10:24" x14ac:dyDescent="0.25">
      <c r="J9684">
        <v>9681</v>
      </c>
      <c r="K9684" s="43">
        <v>0.255918269878181</v>
      </c>
      <c r="L9684">
        <v>0.12935567623522204</v>
      </c>
      <c r="M9684">
        <v>0.29338498862894036</v>
      </c>
      <c r="N9684" s="44">
        <v>0.94446510451140631</v>
      </c>
      <c r="O9684" s="161"/>
      <c r="P9684" s="162"/>
      <c r="Q9684" s="162"/>
      <c r="R9684" s="163"/>
      <c r="S9684" s="161"/>
      <c r="V9684" s="163"/>
      <c r="W9684" s="164"/>
      <c r="X9684" s="164"/>
    </row>
    <row r="9685" spans="10:24" x14ac:dyDescent="0.25">
      <c r="J9685">
        <v>9682</v>
      </c>
      <c r="K9685" s="43">
        <v>0.85081439225112532</v>
      </c>
      <c r="L9685">
        <v>9.0927054335673163E-2</v>
      </c>
      <c r="M9685">
        <v>0.45693979118365036</v>
      </c>
      <c r="N9685" s="44">
        <v>0.2213757247063658</v>
      </c>
      <c r="O9685" s="161"/>
      <c r="P9685" s="162"/>
      <c r="Q9685" s="162"/>
      <c r="R9685" s="163"/>
      <c r="S9685" s="161"/>
      <c r="V9685" s="163"/>
      <c r="W9685" s="164"/>
      <c r="X9685" s="164"/>
    </row>
    <row r="9686" spans="10:24" x14ac:dyDescent="0.25">
      <c r="J9686">
        <v>9683</v>
      </c>
      <c r="K9686" s="43">
        <v>0.66790695842528014</v>
      </c>
      <c r="L9686">
        <v>0.99886814441100147</v>
      </c>
      <c r="M9686">
        <v>0.11699375675728407</v>
      </c>
      <c r="N9686" s="44">
        <v>0.65763593831098921</v>
      </c>
      <c r="O9686" s="161"/>
      <c r="P9686" s="162"/>
      <c r="Q9686" s="162"/>
      <c r="R9686" s="163"/>
      <c r="S9686" s="161"/>
      <c r="V9686" s="163"/>
      <c r="W9686" s="164"/>
      <c r="X9686" s="164"/>
    </row>
    <row r="9687" spans="10:24" x14ac:dyDescent="0.25">
      <c r="J9687">
        <v>9684</v>
      </c>
      <c r="K9687" s="43">
        <v>0.16614886358236169</v>
      </c>
      <c r="L9687">
        <v>0.17963054018082725</v>
      </c>
      <c r="M9687">
        <v>0.59597792812939143</v>
      </c>
      <c r="N9687" s="44">
        <v>0.87281370287568993</v>
      </c>
      <c r="O9687" s="161"/>
      <c r="P9687" s="162"/>
      <c r="Q9687" s="162"/>
      <c r="R9687" s="163"/>
      <c r="S9687" s="161"/>
      <c r="V9687" s="163"/>
      <c r="W9687" s="164"/>
      <c r="X9687" s="164"/>
    </row>
    <row r="9688" spans="10:24" x14ac:dyDescent="0.25">
      <c r="J9688">
        <v>9685</v>
      </c>
      <c r="K9688" s="43">
        <v>0.48269154812388437</v>
      </c>
      <c r="L9688">
        <v>0.21389373925961397</v>
      </c>
      <c r="M9688">
        <v>0.87091221188961943</v>
      </c>
      <c r="N9688" s="44">
        <v>0.90043308406187084</v>
      </c>
      <c r="O9688" s="161"/>
      <c r="P9688" s="162"/>
      <c r="Q9688" s="162"/>
      <c r="R9688" s="163"/>
      <c r="S9688" s="161"/>
      <c r="V9688" s="163"/>
      <c r="W9688" s="164"/>
      <c r="X9688" s="164"/>
    </row>
    <row r="9689" spans="10:24" x14ac:dyDescent="0.25">
      <c r="J9689">
        <v>9686</v>
      </c>
      <c r="K9689" s="43">
        <v>0.61108321304927982</v>
      </c>
      <c r="L9689">
        <v>0.81036315384869717</v>
      </c>
      <c r="M9689">
        <v>3.9970995878179316E-2</v>
      </c>
      <c r="N9689" s="44">
        <v>5.8820050276650049E-3</v>
      </c>
      <c r="O9689" s="161"/>
      <c r="P9689" s="162"/>
      <c r="Q9689" s="162"/>
      <c r="R9689" s="163"/>
      <c r="S9689" s="161"/>
      <c r="V9689" s="163"/>
      <c r="W9689" s="164"/>
      <c r="X9689" s="164"/>
    </row>
    <row r="9690" spans="10:24" x14ac:dyDescent="0.25">
      <c r="J9690">
        <v>9687</v>
      </c>
      <c r="K9690" s="43">
        <v>0.77496162847825356</v>
      </c>
      <c r="L9690">
        <v>0.97298236670824134</v>
      </c>
      <c r="M9690">
        <v>0.39094943590798592</v>
      </c>
      <c r="N9690" s="44">
        <v>0.52243936645326416</v>
      </c>
      <c r="O9690" s="161"/>
      <c r="P9690" s="162"/>
      <c r="Q9690" s="162"/>
      <c r="R9690" s="163"/>
      <c r="S9690" s="161"/>
      <c r="V9690" s="163"/>
      <c r="W9690" s="164"/>
      <c r="X9690" s="164"/>
    </row>
    <row r="9691" spans="10:24" x14ac:dyDescent="0.25">
      <c r="J9691">
        <v>9688</v>
      </c>
      <c r="K9691" s="43">
        <v>0.96991455325502685</v>
      </c>
      <c r="L9691">
        <v>0.12783791655323562</v>
      </c>
      <c r="M9691">
        <v>0.74350551078084159</v>
      </c>
      <c r="N9691" s="44">
        <v>0.21037220893075015</v>
      </c>
      <c r="O9691" s="161"/>
      <c r="P9691" s="162"/>
      <c r="Q9691" s="162"/>
      <c r="R9691" s="163"/>
      <c r="S9691" s="161"/>
      <c r="V9691" s="163"/>
      <c r="W9691" s="164"/>
      <c r="X9691" s="164"/>
    </row>
    <row r="9692" spans="10:24" x14ac:dyDescent="0.25">
      <c r="J9692">
        <v>9689</v>
      </c>
      <c r="K9692" s="43">
        <v>0.85944975203304386</v>
      </c>
      <c r="L9692">
        <v>0.91309020502846217</v>
      </c>
      <c r="M9692">
        <v>0.6525097431883462</v>
      </c>
      <c r="N9692" s="44">
        <v>0.53261905150746425</v>
      </c>
      <c r="O9692" s="161"/>
      <c r="P9692" s="162"/>
      <c r="Q9692" s="162"/>
      <c r="R9692" s="163"/>
      <c r="S9692" s="161"/>
      <c r="V9692" s="163"/>
      <c r="W9692" s="164"/>
      <c r="X9692" s="164"/>
    </row>
    <row r="9693" spans="10:24" x14ac:dyDescent="0.25">
      <c r="J9693">
        <v>9690</v>
      </c>
      <c r="K9693" s="43">
        <v>0.41127725805576743</v>
      </c>
      <c r="L9693">
        <v>0.39273474151261767</v>
      </c>
      <c r="M9693">
        <v>0.21884498472142333</v>
      </c>
      <c r="N9693" s="44">
        <v>0.92884329989933112</v>
      </c>
      <c r="O9693" s="161"/>
      <c r="P9693" s="162"/>
      <c r="Q9693" s="162"/>
      <c r="R9693" s="163"/>
      <c r="S9693" s="161"/>
      <c r="V9693" s="163"/>
      <c r="W9693" s="164"/>
      <c r="X9693" s="164"/>
    </row>
    <row r="9694" spans="10:24" x14ac:dyDescent="0.25">
      <c r="J9694">
        <v>9691</v>
      </c>
      <c r="K9694" s="43">
        <v>0.59727085149640202</v>
      </c>
      <c r="L9694">
        <v>0.41920923704282187</v>
      </c>
      <c r="M9694">
        <v>0.37970424009461057</v>
      </c>
      <c r="N9694" s="44">
        <v>6.6696777886298131E-3</v>
      </c>
      <c r="O9694" s="161"/>
      <c r="P9694" s="162"/>
      <c r="Q9694" s="162"/>
      <c r="R9694" s="163"/>
      <c r="S9694" s="161"/>
      <c r="V9694" s="163"/>
      <c r="W9694" s="164"/>
      <c r="X9694" s="164"/>
    </row>
    <row r="9695" spans="10:24" x14ac:dyDescent="0.25">
      <c r="J9695">
        <v>9692</v>
      </c>
      <c r="K9695" s="43">
        <v>0.25445148644520144</v>
      </c>
      <c r="L9695">
        <v>5.5971677326800751E-2</v>
      </c>
      <c r="M9695">
        <v>0.95767238834395085</v>
      </c>
      <c r="N9695" s="44">
        <v>0.10038233951859099</v>
      </c>
      <c r="O9695" s="161"/>
      <c r="P9695" s="162"/>
      <c r="Q9695" s="162"/>
      <c r="R9695" s="163"/>
      <c r="S9695" s="161"/>
      <c r="V9695" s="163"/>
      <c r="W9695" s="164"/>
      <c r="X9695" s="164"/>
    </row>
    <row r="9696" spans="10:24" x14ac:dyDescent="0.25">
      <c r="J9696">
        <v>9693</v>
      </c>
      <c r="K9696" s="43">
        <v>0.50060003948241394</v>
      </c>
      <c r="L9696">
        <v>0.64228084049290579</v>
      </c>
      <c r="M9696">
        <v>0.65796098335646369</v>
      </c>
      <c r="N9696" s="44">
        <v>0.25709191144691668</v>
      </c>
      <c r="O9696" s="161"/>
      <c r="P9696" s="162"/>
      <c r="Q9696" s="162"/>
      <c r="R9696" s="163"/>
      <c r="S9696" s="161"/>
      <c r="V9696" s="163"/>
      <c r="W9696" s="164"/>
      <c r="X9696" s="164"/>
    </row>
    <row r="9697" spans="10:24" x14ac:dyDescent="0.25">
      <c r="J9697">
        <v>9694</v>
      </c>
      <c r="K9697" s="43">
        <v>0.50601200347559616</v>
      </c>
      <c r="L9697">
        <v>0.93056573458238123</v>
      </c>
      <c r="M9697">
        <v>0.50781936835245844</v>
      </c>
      <c r="N9697" s="44">
        <v>0.70876798822299991</v>
      </c>
      <c r="O9697" s="161"/>
      <c r="P9697" s="162"/>
      <c r="Q9697" s="162"/>
      <c r="R9697" s="163"/>
      <c r="S9697" s="161"/>
      <c r="V9697" s="163"/>
      <c r="W9697" s="164"/>
      <c r="X9697" s="164"/>
    </row>
    <row r="9698" spans="10:24" x14ac:dyDescent="0.25">
      <c r="J9698">
        <v>9695</v>
      </c>
      <c r="K9698" s="43">
        <v>0.11177209033543456</v>
      </c>
      <c r="L9698">
        <v>0.53814692798100916</v>
      </c>
      <c r="M9698">
        <v>0.21894232530005453</v>
      </c>
      <c r="N9698" s="44">
        <v>0.11288924094367325</v>
      </c>
      <c r="O9698" s="161"/>
      <c r="P9698" s="162"/>
      <c r="Q9698" s="162"/>
      <c r="R9698" s="163"/>
      <c r="S9698" s="161"/>
      <c r="V9698" s="163"/>
      <c r="W9698" s="164"/>
      <c r="X9698" s="164"/>
    </row>
    <row r="9699" spans="10:24" x14ac:dyDescent="0.25">
      <c r="J9699">
        <v>9696</v>
      </c>
      <c r="K9699" s="43">
        <v>0.64380425540510411</v>
      </c>
      <c r="L9699">
        <v>0.55640649015867705</v>
      </c>
      <c r="M9699">
        <v>0.53260218322953712</v>
      </c>
      <c r="N9699" s="44">
        <v>0.27754249075924253</v>
      </c>
      <c r="O9699" s="161"/>
      <c r="P9699" s="162"/>
      <c r="Q9699" s="162"/>
      <c r="R9699" s="163"/>
      <c r="S9699" s="161"/>
      <c r="V9699" s="163"/>
      <c r="W9699" s="164"/>
      <c r="X9699" s="164"/>
    </row>
    <row r="9700" spans="10:24" x14ac:dyDescent="0.25">
      <c r="J9700">
        <v>9697</v>
      </c>
      <c r="K9700" s="43">
        <v>0.4033572406338628</v>
      </c>
      <c r="L9700">
        <v>0.2086566332874864</v>
      </c>
      <c r="M9700">
        <v>0.20363502489389851</v>
      </c>
      <c r="N9700" s="44">
        <v>0.42152164666300485</v>
      </c>
      <c r="O9700" s="161"/>
      <c r="P9700" s="162"/>
      <c r="Q9700" s="162"/>
      <c r="R9700" s="163"/>
      <c r="S9700" s="161"/>
      <c r="V9700" s="163"/>
      <c r="W9700" s="164"/>
      <c r="X9700" s="164"/>
    </row>
    <row r="9701" spans="10:24" x14ac:dyDescent="0.25">
      <c r="J9701">
        <v>9698</v>
      </c>
      <c r="K9701" s="43">
        <v>0.58527985922388082</v>
      </c>
      <c r="L9701">
        <v>0.18871303952154916</v>
      </c>
      <c r="M9701">
        <v>0.53813923207757652</v>
      </c>
      <c r="N9701" s="44">
        <v>0.96621443103955829</v>
      </c>
      <c r="O9701" s="161"/>
      <c r="P9701" s="162"/>
      <c r="Q9701" s="162"/>
      <c r="R9701" s="163"/>
      <c r="S9701" s="161"/>
      <c r="V9701" s="163"/>
      <c r="W9701" s="164"/>
      <c r="X9701" s="164"/>
    </row>
    <row r="9702" spans="10:24" x14ac:dyDescent="0.25">
      <c r="J9702">
        <v>9699</v>
      </c>
      <c r="K9702" s="43">
        <v>0.93541040612596493</v>
      </c>
      <c r="L9702">
        <v>0.47681111730831394</v>
      </c>
      <c r="M9702">
        <v>0.4006702322128719</v>
      </c>
      <c r="N9702" s="44">
        <v>0.43132259741702117</v>
      </c>
      <c r="O9702" s="161"/>
      <c r="P9702" s="162"/>
      <c r="Q9702" s="162"/>
      <c r="R9702" s="163"/>
      <c r="S9702" s="161"/>
      <c r="V9702" s="163"/>
      <c r="W9702" s="164"/>
      <c r="X9702" s="164"/>
    </row>
    <row r="9703" spans="10:24" x14ac:dyDescent="0.25">
      <c r="J9703">
        <v>9700</v>
      </c>
      <c r="K9703" s="43">
        <v>0.68343985420531872</v>
      </c>
      <c r="L9703">
        <v>0.47348401854601807</v>
      </c>
      <c r="M9703">
        <v>0.57955721130797311</v>
      </c>
      <c r="N9703" s="44">
        <v>0.65150474878465026</v>
      </c>
      <c r="O9703" s="161"/>
      <c r="P9703" s="162"/>
      <c r="Q9703" s="162"/>
      <c r="R9703" s="163"/>
      <c r="S9703" s="161"/>
      <c r="V9703" s="163"/>
      <c r="W9703" s="164"/>
      <c r="X9703" s="164"/>
    </row>
    <row r="9704" spans="10:24" x14ac:dyDescent="0.25">
      <c r="J9704">
        <v>9701</v>
      </c>
      <c r="K9704" s="43">
        <v>0.65211039271311921</v>
      </c>
      <c r="L9704">
        <v>0.25361746224319826</v>
      </c>
      <c r="M9704">
        <v>0.23441264546849039</v>
      </c>
      <c r="N9704" s="44">
        <v>0.24548244554651122</v>
      </c>
      <c r="O9704" s="161"/>
      <c r="P9704" s="162"/>
      <c r="Q9704" s="162"/>
      <c r="R9704" s="163"/>
      <c r="S9704" s="161"/>
      <c r="V9704" s="163"/>
      <c r="W9704" s="164"/>
      <c r="X9704" s="164"/>
    </row>
    <row r="9705" spans="10:24" x14ac:dyDescent="0.25">
      <c r="J9705">
        <v>9702</v>
      </c>
      <c r="K9705" s="43">
        <v>0.54333817331707002</v>
      </c>
      <c r="L9705">
        <v>0.14569469654719491</v>
      </c>
      <c r="M9705">
        <v>0.94443058950498726</v>
      </c>
      <c r="N9705" s="44">
        <v>0.72026822502167365</v>
      </c>
      <c r="O9705" s="161"/>
      <c r="P9705" s="162"/>
      <c r="Q9705" s="162"/>
      <c r="R9705" s="163"/>
      <c r="S9705" s="161"/>
      <c r="V9705" s="163"/>
      <c r="W9705" s="164"/>
      <c r="X9705" s="164"/>
    </row>
    <row r="9706" spans="10:24" x14ac:dyDescent="0.25">
      <c r="J9706">
        <v>9703</v>
      </c>
      <c r="K9706" s="43">
        <v>9.4896521391326982E-2</v>
      </c>
      <c r="L9706">
        <v>0.78255581897572135</v>
      </c>
      <c r="M9706">
        <v>0.46585372838306804</v>
      </c>
      <c r="N9706" s="44">
        <v>0.86085693044971034</v>
      </c>
      <c r="O9706" s="161"/>
      <c r="P9706" s="162"/>
      <c r="Q9706" s="162"/>
      <c r="R9706" s="163"/>
      <c r="S9706" s="161"/>
      <c r="V9706" s="163"/>
      <c r="W9706" s="164"/>
      <c r="X9706" s="164"/>
    </row>
    <row r="9707" spans="10:24" x14ac:dyDescent="0.25">
      <c r="J9707">
        <v>9704</v>
      </c>
      <c r="K9707" s="43">
        <v>0.682473027341996</v>
      </c>
      <c r="L9707">
        <v>0.52454608355920573</v>
      </c>
      <c r="M9707">
        <v>0.56281514503198982</v>
      </c>
      <c r="N9707" s="44">
        <v>0.54150688652607026</v>
      </c>
      <c r="O9707" s="161"/>
      <c r="P9707" s="162"/>
      <c r="Q9707" s="162"/>
      <c r="R9707" s="163"/>
      <c r="S9707" s="161"/>
      <c r="V9707" s="163"/>
      <c r="W9707" s="164"/>
      <c r="X9707" s="164"/>
    </row>
    <row r="9708" spans="10:24" x14ac:dyDescent="0.25">
      <c r="J9708">
        <v>9705</v>
      </c>
      <c r="K9708" s="43">
        <v>0.44951151221509988</v>
      </c>
      <c r="L9708">
        <v>0.34857379488327844</v>
      </c>
      <c r="M9708">
        <v>0.51919020130610438</v>
      </c>
      <c r="N9708" s="44">
        <v>0.90076290030078066</v>
      </c>
      <c r="O9708" s="161"/>
      <c r="P9708" s="162"/>
      <c r="Q9708" s="162"/>
      <c r="R9708" s="163"/>
      <c r="S9708" s="161"/>
      <c r="V9708" s="163"/>
      <c r="W9708" s="164"/>
      <c r="X9708" s="164"/>
    </row>
    <row r="9709" spans="10:24" x14ac:dyDescent="0.25">
      <c r="J9709">
        <v>9706</v>
      </c>
      <c r="K9709" s="43">
        <v>0.95211985494251361</v>
      </c>
      <c r="L9709">
        <v>0.36337222311595752</v>
      </c>
      <c r="M9709">
        <v>0.51446731111812449</v>
      </c>
      <c r="N9709" s="44">
        <v>0.41530113214868325</v>
      </c>
      <c r="O9709" s="161"/>
      <c r="P9709" s="162"/>
      <c r="Q9709" s="162"/>
      <c r="R9709" s="163"/>
      <c r="S9709" s="161"/>
      <c r="V9709" s="163"/>
      <c r="W9709" s="164"/>
      <c r="X9709" s="164"/>
    </row>
    <row r="9710" spans="10:24" x14ac:dyDescent="0.25">
      <c r="J9710">
        <v>9707</v>
      </c>
      <c r="K9710" s="43">
        <v>0.64528140555289337</v>
      </c>
      <c r="L9710">
        <v>0.1660957110344069</v>
      </c>
      <c r="M9710">
        <v>0.63326836936879305</v>
      </c>
      <c r="N9710" s="44">
        <v>8.6562214556441641E-2</v>
      </c>
      <c r="O9710" s="161"/>
      <c r="P9710" s="162"/>
      <c r="Q9710" s="162"/>
      <c r="R9710" s="163"/>
      <c r="S9710" s="161"/>
      <c r="V9710" s="163"/>
      <c r="W9710" s="164"/>
      <c r="X9710" s="164"/>
    </row>
    <row r="9711" spans="10:24" x14ac:dyDescent="0.25">
      <c r="J9711">
        <v>9708</v>
      </c>
      <c r="K9711" s="43">
        <v>0.62913728550654824</v>
      </c>
      <c r="L9711">
        <v>0.29644486110991464</v>
      </c>
      <c r="M9711">
        <v>0.18688807167418819</v>
      </c>
      <c r="N9711" s="44">
        <v>5.355648078498354E-2</v>
      </c>
      <c r="O9711" s="161"/>
      <c r="P9711" s="162"/>
      <c r="Q9711" s="162"/>
      <c r="R9711" s="163"/>
      <c r="S9711" s="161"/>
      <c r="V9711" s="163"/>
      <c r="W9711" s="164"/>
      <c r="X9711" s="164"/>
    </row>
    <row r="9712" spans="10:24" x14ac:dyDescent="0.25">
      <c r="J9712">
        <v>9709</v>
      </c>
      <c r="K9712" s="43">
        <v>0.78987908652709371</v>
      </c>
      <c r="L9712">
        <v>0.98404647938066014</v>
      </c>
      <c r="M9712">
        <v>0.6804082214533298</v>
      </c>
      <c r="N9712" s="44">
        <v>0.89744025953982176</v>
      </c>
      <c r="O9712" s="161"/>
      <c r="P9712" s="162"/>
      <c r="Q9712" s="162"/>
      <c r="R9712" s="163"/>
      <c r="S9712" s="161"/>
      <c r="V9712" s="163"/>
      <c r="W9712" s="164"/>
      <c r="X9712" s="164"/>
    </row>
    <row r="9713" spans="10:24" x14ac:dyDescent="0.25">
      <c r="J9713">
        <v>9710</v>
      </c>
      <c r="K9713" s="43">
        <v>0.2610250699277642</v>
      </c>
      <c r="L9713">
        <v>0.41590957132253736</v>
      </c>
      <c r="M9713">
        <v>0.40155889598646766</v>
      </c>
      <c r="N9713" s="44">
        <v>9.5518758351499478E-2</v>
      </c>
      <c r="O9713" s="161"/>
      <c r="P9713" s="162"/>
      <c r="Q9713" s="162"/>
      <c r="R9713" s="163"/>
      <c r="S9713" s="161"/>
      <c r="V9713" s="163"/>
      <c r="W9713" s="164"/>
      <c r="X9713" s="164"/>
    </row>
    <row r="9714" spans="10:24" x14ac:dyDescent="0.25">
      <c r="J9714">
        <v>9711</v>
      </c>
      <c r="K9714" s="43">
        <v>0.98200559638717255</v>
      </c>
      <c r="L9714">
        <v>0.83089246845926656</v>
      </c>
      <c r="M9714">
        <v>0.45569306668536613</v>
      </c>
      <c r="N9714" s="44">
        <v>0.28990060077065793</v>
      </c>
      <c r="O9714" s="161"/>
      <c r="P9714" s="162"/>
      <c r="Q9714" s="162"/>
      <c r="R9714" s="163"/>
      <c r="S9714" s="161"/>
      <c r="V9714" s="163"/>
      <c r="W9714" s="164"/>
      <c r="X9714" s="164"/>
    </row>
    <row r="9715" spans="10:24" x14ac:dyDescent="0.25">
      <c r="J9715">
        <v>9712</v>
      </c>
      <c r="K9715" s="43">
        <v>0.37929954592047055</v>
      </c>
      <c r="L9715">
        <v>0.15111695369611788</v>
      </c>
      <c r="M9715">
        <v>0.71634996762238901</v>
      </c>
      <c r="N9715" s="44">
        <v>0.13648752900230388</v>
      </c>
      <c r="O9715" s="161"/>
      <c r="P9715" s="162"/>
      <c r="Q9715" s="162"/>
      <c r="R9715" s="163"/>
      <c r="S9715" s="161"/>
      <c r="V9715" s="163"/>
      <c r="W9715" s="164"/>
      <c r="X9715" s="164"/>
    </row>
    <row r="9716" spans="10:24" x14ac:dyDescent="0.25">
      <c r="J9716">
        <v>9713</v>
      </c>
      <c r="K9716" s="43">
        <v>9.3690121290175177E-2</v>
      </c>
      <c r="L9716">
        <v>0.77245090707405395</v>
      </c>
      <c r="M9716">
        <v>0.11069811538396579</v>
      </c>
      <c r="N9716" s="44">
        <v>0.39743335323498352</v>
      </c>
      <c r="O9716" s="161"/>
      <c r="P9716" s="162"/>
      <c r="Q9716" s="162"/>
      <c r="R9716" s="163"/>
      <c r="S9716" s="161"/>
      <c r="V9716" s="163"/>
      <c r="W9716" s="164"/>
      <c r="X9716" s="164"/>
    </row>
    <row r="9717" spans="10:24" x14ac:dyDescent="0.25">
      <c r="J9717">
        <v>9714</v>
      </c>
      <c r="K9717" s="43">
        <v>0.11455563730417373</v>
      </c>
      <c r="L9717">
        <v>0.31718586758101641</v>
      </c>
      <c r="M9717">
        <v>0.43005831824551055</v>
      </c>
      <c r="N9717" s="44">
        <v>0.8678941295659478</v>
      </c>
      <c r="O9717" s="161"/>
      <c r="P9717" s="162"/>
      <c r="Q9717" s="162"/>
      <c r="R9717" s="163"/>
      <c r="S9717" s="161"/>
      <c r="V9717" s="163"/>
      <c r="W9717" s="164"/>
      <c r="X9717" s="164"/>
    </row>
    <row r="9718" spans="10:24" x14ac:dyDescent="0.25">
      <c r="J9718">
        <v>9715</v>
      </c>
      <c r="K9718" s="43">
        <v>0.5411944885026283</v>
      </c>
      <c r="L9718">
        <v>4.7930942988152925E-2</v>
      </c>
      <c r="M9718">
        <v>0.93247516781026962</v>
      </c>
      <c r="N9718" s="44">
        <v>0.85316620503808538</v>
      </c>
      <c r="O9718" s="161"/>
      <c r="P9718" s="162"/>
      <c r="Q9718" s="162"/>
      <c r="R9718" s="163"/>
      <c r="S9718" s="161"/>
      <c r="V9718" s="163"/>
      <c r="W9718" s="164"/>
      <c r="X9718" s="164"/>
    </row>
    <row r="9719" spans="10:24" x14ac:dyDescent="0.25">
      <c r="J9719">
        <v>9716</v>
      </c>
      <c r="K9719" s="43">
        <v>0.26643341765046824</v>
      </c>
      <c r="L9719">
        <v>0.97425643561581643</v>
      </c>
      <c r="M9719">
        <v>0.22419966410826975</v>
      </c>
      <c r="N9719" s="44">
        <v>0.94048030374243463</v>
      </c>
      <c r="O9719" s="161"/>
      <c r="P9719" s="162"/>
      <c r="Q9719" s="162"/>
      <c r="R9719" s="163"/>
      <c r="S9719" s="161"/>
      <c r="V9719" s="163"/>
      <c r="W9719" s="164"/>
      <c r="X9719" s="164"/>
    </row>
    <row r="9720" spans="10:24" x14ac:dyDescent="0.25">
      <c r="J9720">
        <v>9717</v>
      </c>
      <c r="K9720" s="43">
        <v>0.49418859891182598</v>
      </c>
      <c r="L9720">
        <v>0.53446195506852345</v>
      </c>
      <c r="M9720">
        <v>0.74194697908643648</v>
      </c>
      <c r="N9720" s="44">
        <v>0.91325744496183892</v>
      </c>
      <c r="O9720" s="161"/>
      <c r="P9720" s="162"/>
      <c r="Q9720" s="162"/>
      <c r="R9720" s="163"/>
      <c r="S9720" s="161"/>
      <c r="V9720" s="163"/>
      <c r="W9720" s="164"/>
      <c r="X9720" s="164"/>
    </row>
    <row r="9721" spans="10:24" x14ac:dyDescent="0.25">
      <c r="J9721">
        <v>9718</v>
      </c>
      <c r="K9721" s="43">
        <v>0.22338126354421806</v>
      </c>
      <c r="L9721">
        <v>0.87840983250480575</v>
      </c>
      <c r="M9721">
        <v>0.90366681712306662</v>
      </c>
      <c r="N9721" s="44">
        <v>8.7463990217895304E-4</v>
      </c>
      <c r="O9721" s="161"/>
      <c r="P9721" s="162"/>
      <c r="Q9721" s="162"/>
      <c r="R9721" s="163"/>
      <c r="S9721" s="161"/>
      <c r="V9721" s="163"/>
      <c r="W9721" s="164"/>
      <c r="X9721" s="164"/>
    </row>
    <row r="9722" spans="10:24" x14ac:dyDescent="0.25">
      <c r="J9722">
        <v>9719</v>
      </c>
      <c r="K9722" s="43">
        <v>0.33915242363448983</v>
      </c>
      <c r="L9722">
        <v>0.31624814564332238</v>
      </c>
      <c r="M9722">
        <v>9.0514264581660453E-2</v>
      </c>
      <c r="N9722" s="44">
        <v>6.8052452727860868E-2</v>
      </c>
      <c r="O9722" s="161"/>
      <c r="P9722" s="162"/>
      <c r="Q9722" s="162"/>
      <c r="R9722" s="163"/>
      <c r="S9722" s="161"/>
      <c r="V9722" s="163"/>
      <c r="W9722" s="164"/>
      <c r="X9722" s="164"/>
    </row>
    <row r="9723" spans="10:24" x14ac:dyDescent="0.25">
      <c r="J9723">
        <v>9720</v>
      </c>
      <c r="K9723" s="43">
        <v>0.55068002923929837</v>
      </c>
      <c r="L9723">
        <v>0.69821739588288556</v>
      </c>
      <c r="M9723">
        <v>0.53873514870915451</v>
      </c>
      <c r="N9723" s="44">
        <v>0.87384311090547917</v>
      </c>
      <c r="O9723" s="161"/>
      <c r="P9723" s="162"/>
      <c r="Q9723" s="162"/>
      <c r="R9723" s="163"/>
      <c r="S9723" s="161"/>
      <c r="V9723" s="163"/>
      <c r="W9723" s="164"/>
      <c r="X9723" s="164"/>
    </row>
    <row r="9724" spans="10:24" x14ac:dyDescent="0.25">
      <c r="J9724">
        <v>9721</v>
      </c>
      <c r="K9724" s="43">
        <v>0.19649476658146126</v>
      </c>
      <c r="L9724">
        <v>8.4869560133115862E-2</v>
      </c>
      <c r="M9724">
        <v>0.93469836652323768</v>
      </c>
      <c r="N9724" s="44">
        <v>0.45285652229428242</v>
      </c>
      <c r="O9724" s="161"/>
      <c r="P9724" s="162"/>
      <c r="Q9724" s="162"/>
      <c r="R9724" s="163"/>
      <c r="S9724" s="161"/>
      <c r="V9724" s="163"/>
      <c r="W9724" s="164"/>
      <c r="X9724" s="164"/>
    </row>
    <row r="9725" spans="10:24" x14ac:dyDescent="0.25">
      <c r="J9725">
        <v>9722</v>
      </c>
      <c r="K9725" s="43">
        <v>0.46211980766688188</v>
      </c>
      <c r="L9725">
        <v>0.39208559115645725</v>
      </c>
      <c r="M9725">
        <v>0.95746841490358747</v>
      </c>
      <c r="N9725" s="44">
        <v>0.72651674391799592</v>
      </c>
      <c r="O9725" s="161"/>
      <c r="P9725" s="162"/>
      <c r="Q9725" s="162"/>
      <c r="R9725" s="163"/>
      <c r="S9725" s="161"/>
      <c r="V9725" s="163"/>
      <c r="W9725" s="164"/>
      <c r="X9725" s="164"/>
    </row>
    <row r="9726" spans="10:24" x14ac:dyDescent="0.25">
      <c r="J9726">
        <v>9723</v>
      </c>
      <c r="K9726" s="43">
        <v>0.18685813406709773</v>
      </c>
      <c r="L9726">
        <v>0.12541752834168929</v>
      </c>
      <c r="M9726">
        <v>0.95886789276971252</v>
      </c>
      <c r="N9726" s="44">
        <v>0.90908402126883958</v>
      </c>
      <c r="O9726" s="161"/>
      <c r="P9726" s="162"/>
      <c r="Q9726" s="162"/>
      <c r="R9726" s="163"/>
      <c r="S9726" s="161"/>
      <c r="V9726" s="163"/>
      <c r="W9726" s="164"/>
      <c r="X9726" s="164"/>
    </row>
    <row r="9727" spans="10:24" x14ac:dyDescent="0.25">
      <c r="J9727">
        <v>9724</v>
      </c>
      <c r="K9727" s="43">
        <v>0.78577639874710437</v>
      </c>
      <c r="L9727">
        <v>2.6326443163877666E-2</v>
      </c>
      <c r="M9727">
        <v>0.97689701432805498</v>
      </c>
      <c r="N9727" s="44">
        <v>0.65353302990273798</v>
      </c>
      <c r="O9727" s="161"/>
      <c r="P9727" s="162"/>
      <c r="Q9727" s="162"/>
      <c r="R9727" s="163"/>
      <c r="S9727" s="161"/>
      <c r="V9727" s="163"/>
      <c r="W9727" s="164"/>
      <c r="X9727" s="164"/>
    </row>
    <row r="9728" spans="10:24" x14ac:dyDescent="0.25">
      <c r="J9728">
        <v>9725</v>
      </c>
      <c r="K9728" s="43">
        <v>0.28303839387427865</v>
      </c>
      <c r="L9728">
        <v>0.46404089147854799</v>
      </c>
      <c r="M9728">
        <v>0.77069867441830675</v>
      </c>
      <c r="N9728" s="44">
        <v>0.90058110135347891</v>
      </c>
      <c r="O9728" s="161"/>
      <c r="P9728" s="162"/>
      <c r="Q9728" s="162"/>
      <c r="R9728" s="163"/>
      <c r="S9728" s="161"/>
      <c r="V9728" s="163"/>
      <c r="W9728" s="164"/>
      <c r="X9728" s="164"/>
    </row>
    <row r="9729" spans="10:24" x14ac:dyDescent="0.25">
      <c r="J9729">
        <v>9726</v>
      </c>
      <c r="K9729" s="43">
        <v>0.6700012982627076</v>
      </c>
      <c r="L9729">
        <v>0.17662131646208601</v>
      </c>
      <c r="M9729">
        <v>0.2958759022920846</v>
      </c>
      <c r="N9729" s="44">
        <v>0.14608612817996791</v>
      </c>
      <c r="O9729" s="161"/>
      <c r="P9729" s="162"/>
      <c r="Q9729" s="162"/>
      <c r="R9729" s="163"/>
      <c r="S9729" s="161"/>
      <c r="V9729" s="163"/>
      <c r="W9729" s="164"/>
      <c r="X9729" s="164"/>
    </row>
    <row r="9730" spans="10:24" x14ac:dyDescent="0.25">
      <c r="J9730">
        <v>9727</v>
      </c>
      <c r="K9730" s="43">
        <v>0.4286081209442707</v>
      </c>
      <c r="L9730">
        <v>0.78457648210714803</v>
      </c>
      <c r="M9730">
        <v>0.51874171952853532</v>
      </c>
      <c r="N9730" s="44">
        <v>0.8934486938848677</v>
      </c>
      <c r="O9730" s="161"/>
      <c r="P9730" s="162"/>
      <c r="Q9730" s="162"/>
      <c r="R9730" s="163"/>
      <c r="S9730" s="161"/>
      <c r="V9730" s="163"/>
      <c r="W9730" s="164"/>
      <c r="X9730" s="164"/>
    </row>
    <row r="9731" spans="10:24" x14ac:dyDescent="0.25">
      <c r="J9731">
        <v>9728</v>
      </c>
      <c r="K9731" s="43">
        <v>0.99801988552601006</v>
      </c>
      <c r="L9731">
        <v>0.11429114925990758</v>
      </c>
      <c r="M9731">
        <v>7.9706865761780543E-3</v>
      </c>
      <c r="N9731" s="44">
        <v>0.31849742339967257</v>
      </c>
      <c r="O9731" s="161"/>
      <c r="P9731" s="162"/>
      <c r="Q9731" s="162"/>
      <c r="R9731" s="163"/>
      <c r="S9731" s="161"/>
      <c r="V9731" s="163"/>
      <c r="W9731" s="164"/>
      <c r="X9731" s="164"/>
    </row>
    <row r="9732" spans="10:24" x14ac:dyDescent="0.25">
      <c r="J9732">
        <v>9729</v>
      </c>
      <c r="K9732" s="43">
        <v>0.79533336793911757</v>
      </c>
      <c r="L9732">
        <v>0.82148994592350333</v>
      </c>
      <c r="M9732">
        <v>0.24580687881046737</v>
      </c>
      <c r="N9732" s="44">
        <v>0.80853169352888121</v>
      </c>
      <c r="O9732" s="161"/>
      <c r="P9732" s="162"/>
      <c r="Q9732" s="162"/>
      <c r="R9732" s="163"/>
      <c r="S9732" s="161"/>
      <c r="V9732" s="163"/>
      <c r="W9732" s="164"/>
      <c r="X9732" s="164"/>
    </row>
    <row r="9733" spans="10:24" x14ac:dyDescent="0.25">
      <c r="J9733">
        <v>9730</v>
      </c>
      <c r="K9733" s="43">
        <v>0.45307588683380717</v>
      </c>
      <c r="L9733">
        <v>6.2355848154363014E-2</v>
      </c>
      <c r="M9733">
        <v>0.99560431103224234</v>
      </c>
      <c r="N9733" s="44">
        <v>0.10786909321215554</v>
      </c>
      <c r="O9733" s="161"/>
      <c r="P9733" s="162"/>
      <c r="Q9733" s="162"/>
      <c r="R9733" s="163"/>
      <c r="S9733" s="161"/>
      <c r="V9733" s="163"/>
      <c r="W9733" s="164"/>
      <c r="X9733" s="164"/>
    </row>
    <row r="9734" spans="10:24" x14ac:dyDescent="0.25">
      <c r="J9734">
        <v>9731</v>
      </c>
      <c r="K9734" s="43">
        <v>7.5861851813111891E-2</v>
      </c>
      <c r="L9734">
        <v>0.34007635172065198</v>
      </c>
      <c r="M9734">
        <v>0.51438150836911312</v>
      </c>
      <c r="N9734" s="44">
        <v>0.521105290413584</v>
      </c>
      <c r="O9734" s="161"/>
      <c r="P9734" s="162"/>
      <c r="Q9734" s="162"/>
      <c r="R9734" s="163"/>
      <c r="S9734" s="161"/>
      <c r="V9734" s="163"/>
      <c r="W9734" s="164"/>
      <c r="X9734" s="164"/>
    </row>
    <row r="9735" spans="10:24" x14ac:dyDescent="0.25">
      <c r="J9735">
        <v>9732</v>
      </c>
      <c r="K9735" s="43">
        <v>4.8514214609541972E-2</v>
      </c>
      <c r="L9735">
        <v>0.76139928474258234</v>
      </c>
      <c r="M9735">
        <v>0.3384395984575469</v>
      </c>
      <c r="N9735" s="44">
        <v>0.29508721759790058</v>
      </c>
      <c r="O9735" s="161"/>
      <c r="P9735" s="162"/>
      <c r="Q9735" s="162"/>
      <c r="R9735" s="163"/>
      <c r="S9735" s="161"/>
      <c r="V9735" s="163"/>
      <c r="W9735" s="164"/>
      <c r="X9735" s="164"/>
    </row>
    <row r="9736" spans="10:24" x14ac:dyDescent="0.25">
      <c r="J9736">
        <v>9733</v>
      </c>
      <c r="K9736" s="43">
        <v>0.29989920267810699</v>
      </c>
      <c r="L9736">
        <v>0.89673868507486953</v>
      </c>
      <c r="M9736">
        <v>0.41914874031789295</v>
      </c>
      <c r="N9736" s="44">
        <v>0.76847830998344513</v>
      </c>
      <c r="O9736" s="161"/>
      <c r="P9736" s="162"/>
      <c r="Q9736" s="162"/>
      <c r="R9736" s="163"/>
      <c r="S9736" s="161"/>
      <c r="V9736" s="163"/>
      <c r="W9736" s="164"/>
      <c r="X9736" s="164"/>
    </row>
    <row r="9737" spans="10:24" x14ac:dyDescent="0.25">
      <c r="J9737">
        <v>9734</v>
      </c>
      <c r="K9737" s="43">
        <v>0.2617596997910604</v>
      </c>
      <c r="L9737">
        <v>0.18045301531668612</v>
      </c>
      <c r="M9737">
        <v>0.57225716803191229</v>
      </c>
      <c r="N9737" s="44">
        <v>0.7790334217513607</v>
      </c>
      <c r="O9737" s="161"/>
      <c r="P9737" s="162"/>
      <c r="Q9737" s="162"/>
      <c r="R9737" s="163"/>
      <c r="S9737" s="161"/>
      <c r="V9737" s="163"/>
      <c r="W9737" s="164"/>
      <c r="X9737" s="164"/>
    </row>
    <row r="9738" spans="10:24" x14ac:dyDescent="0.25">
      <c r="J9738">
        <v>9735</v>
      </c>
      <c r="K9738" s="43">
        <v>0.61521352715419153</v>
      </c>
      <c r="L9738">
        <v>0.11626589771797158</v>
      </c>
      <c r="M9738">
        <v>0.16613174227638583</v>
      </c>
      <c r="N9738" s="44">
        <v>0.50266950515922759</v>
      </c>
      <c r="O9738" s="161"/>
      <c r="P9738" s="162"/>
      <c r="Q9738" s="162"/>
      <c r="R9738" s="163"/>
      <c r="S9738" s="161"/>
      <c r="V9738" s="163"/>
      <c r="W9738" s="164"/>
      <c r="X9738" s="164"/>
    </row>
    <row r="9739" spans="10:24" x14ac:dyDescent="0.25">
      <c r="J9739">
        <v>9736</v>
      </c>
      <c r="K9739" s="43">
        <v>0.97169633909285202</v>
      </c>
      <c r="L9739">
        <v>0.51308872488717749</v>
      </c>
      <c r="M9739">
        <v>0.97874270305914746</v>
      </c>
      <c r="N9739" s="44">
        <v>0.7018279267142854</v>
      </c>
      <c r="O9739" s="161"/>
      <c r="P9739" s="162"/>
      <c r="Q9739" s="162"/>
      <c r="R9739" s="163"/>
      <c r="S9739" s="161"/>
      <c r="V9739" s="163"/>
      <c r="W9739" s="164"/>
      <c r="X9739" s="164"/>
    </row>
    <row r="9740" spans="10:24" x14ac:dyDescent="0.25">
      <c r="J9740">
        <v>9737</v>
      </c>
      <c r="K9740" s="43">
        <v>0.35358163626758754</v>
      </c>
      <c r="L9740">
        <v>0.2641409178477282</v>
      </c>
      <c r="M9740">
        <v>0.37286716421127153</v>
      </c>
      <c r="N9740" s="44">
        <v>0.52235868515633577</v>
      </c>
      <c r="O9740" s="161"/>
      <c r="P9740" s="162"/>
      <c r="Q9740" s="162"/>
      <c r="R9740" s="163"/>
      <c r="S9740" s="161"/>
      <c r="V9740" s="163"/>
      <c r="W9740" s="164"/>
      <c r="X9740" s="164"/>
    </row>
    <row r="9741" spans="10:24" x14ac:dyDescent="0.25">
      <c r="J9741">
        <v>9738</v>
      </c>
      <c r="K9741" s="43">
        <v>0.21512290507345144</v>
      </c>
      <c r="L9741">
        <v>8.7042145827105566E-2</v>
      </c>
      <c r="M9741">
        <v>0.42348951332677809</v>
      </c>
      <c r="N9741" s="44">
        <v>0.22962188820335572</v>
      </c>
      <c r="O9741" s="161"/>
      <c r="P9741" s="162"/>
      <c r="Q9741" s="162"/>
      <c r="R9741" s="163"/>
      <c r="S9741" s="161"/>
      <c r="V9741" s="163"/>
      <c r="W9741" s="164"/>
      <c r="X9741" s="164"/>
    </row>
    <row r="9742" spans="10:24" x14ac:dyDescent="0.25">
      <c r="J9742">
        <v>9739</v>
      </c>
      <c r="K9742" s="43">
        <v>0.73572606192359302</v>
      </c>
      <c r="L9742">
        <v>0.14450561779916993</v>
      </c>
      <c r="M9742">
        <v>0.19001112183045255</v>
      </c>
      <c r="N9742" s="44">
        <v>0.54455896753771915</v>
      </c>
      <c r="O9742" s="161"/>
      <c r="P9742" s="162"/>
      <c r="Q9742" s="162"/>
      <c r="R9742" s="163"/>
      <c r="S9742" s="161"/>
      <c r="V9742" s="163"/>
      <c r="W9742" s="164"/>
      <c r="X9742" s="164"/>
    </row>
    <row r="9743" spans="10:24" x14ac:dyDescent="0.25">
      <c r="J9743">
        <v>9740</v>
      </c>
      <c r="K9743" s="43">
        <v>0.3343485354797856</v>
      </c>
      <c r="L9743">
        <v>0.99389239886514036</v>
      </c>
      <c r="M9743">
        <v>0.54231236439248309</v>
      </c>
      <c r="N9743" s="44">
        <v>0.82325823571336265</v>
      </c>
      <c r="O9743" s="161"/>
      <c r="P9743" s="162"/>
      <c r="Q9743" s="162"/>
      <c r="R9743" s="163"/>
      <c r="S9743" s="161"/>
      <c r="V9743" s="163"/>
      <c r="W9743" s="164"/>
      <c r="X9743" s="164"/>
    </row>
    <row r="9744" spans="10:24" x14ac:dyDescent="0.25">
      <c r="J9744">
        <v>9741</v>
      </c>
      <c r="K9744" s="43">
        <v>0.19522908617162438</v>
      </c>
      <c r="L9744">
        <v>0.90869535550048164</v>
      </c>
      <c r="M9744">
        <v>0.2657311728667302</v>
      </c>
      <c r="N9744" s="44">
        <v>0.44501014441796283</v>
      </c>
      <c r="O9744" s="161"/>
      <c r="P9744" s="162"/>
      <c r="Q9744" s="162"/>
      <c r="R9744" s="163"/>
      <c r="S9744" s="161"/>
      <c r="V9744" s="163"/>
      <c r="W9744" s="164"/>
      <c r="X9744" s="164"/>
    </row>
    <row r="9745" spans="10:24" x14ac:dyDescent="0.25">
      <c r="J9745">
        <v>9742</v>
      </c>
      <c r="K9745" s="43">
        <v>2.3929209060876588E-2</v>
      </c>
      <c r="L9745">
        <v>0.62657535084604266</v>
      </c>
      <c r="M9745">
        <v>4.6695595674270951E-2</v>
      </c>
      <c r="N9745" s="44">
        <v>0.9292231132610892</v>
      </c>
      <c r="O9745" s="161"/>
      <c r="P9745" s="162"/>
      <c r="Q9745" s="162"/>
      <c r="R9745" s="163"/>
      <c r="S9745" s="161"/>
      <c r="V9745" s="163"/>
      <c r="W9745" s="164"/>
      <c r="X9745" s="164"/>
    </row>
    <row r="9746" spans="10:24" x14ac:dyDescent="0.25">
      <c r="J9746">
        <v>9743</v>
      </c>
      <c r="K9746" s="43">
        <v>0.87207556443330991</v>
      </c>
      <c r="L9746">
        <v>0.16500931097286597</v>
      </c>
      <c r="M9746">
        <v>0.18249993590295444</v>
      </c>
      <c r="N9746" s="44">
        <v>0.68319648328046989</v>
      </c>
      <c r="O9746" s="161"/>
      <c r="P9746" s="162"/>
      <c r="Q9746" s="162"/>
      <c r="R9746" s="163"/>
      <c r="S9746" s="161"/>
      <c r="V9746" s="163"/>
      <c r="W9746" s="164"/>
      <c r="X9746" s="164"/>
    </row>
    <row r="9747" spans="10:24" x14ac:dyDescent="0.25">
      <c r="J9747">
        <v>9744</v>
      </c>
      <c r="K9747" s="43">
        <v>0.96350767573515472</v>
      </c>
      <c r="L9747">
        <v>4.5691513304496834E-2</v>
      </c>
      <c r="M9747">
        <v>5.7575108189553359E-2</v>
      </c>
      <c r="N9747" s="44">
        <v>0.11065535169516083</v>
      </c>
      <c r="O9747" s="161"/>
      <c r="P9747" s="162"/>
      <c r="Q9747" s="162"/>
      <c r="R9747" s="163"/>
      <c r="S9747" s="161"/>
      <c r="V9747" s="163"/>
      <c r="W9747" s="164"/>
      <c r="X9747" s="164"/>
    </row>
    <row r="9748" spans="10:24" x14ac:dyDescent="0.25">
      <c r="J9748">
        <v>9745</v>
      </c>
      <c r="K9748" s="43">
        <v>0.55237377394368559</v>
      </c>
      <c r="L9748">
        <v>0.44004549933591774</v>
      </c>
      <c r="M9748">
        <v>0.58870581096928476</v>
      </c>
      <c r="N9748" s="44">
        <v>0.70282572523530096</v>
      </c>
      <c r="O9748" s="161"/>
      <c r="P9748" s="162"/>
      <c r="Q9748" s="162"/>
      <c r="R9748" s="163"/>
      <c r="S9748" s="161"/>
      <c r="V9748" s="163"/>
      <c r="W9748" s="164"/>
      <c r="X9748" s="164"/>
    </row>
    <row r="9749" spans="10:24" x14ac:dyDescent="0.25">
      <c r="J9749">
        <v>9746</v>
      </c>
      <c r="K9749" s="43">
        <v>0.68801948403836422</v>
      </c>
      <c r="L9749">
        <v>0.72301223521012248</v>
      </c>
      <c r="M9749">
        <v>0.21085346403267835</v>
      </c>
      <c r="N9749" s="44">
        <v>0.5912065466791816</v>
      </c>
      <c r="O9749" s="161"/>
      <c r="P9749" s="162"/>
      <c r="Q9749" s="162"/>
      <c r="R9749" s="163"/>
      <c r="S9749" s="161"/>
      <c r="V9749" s="163"/>
      <c r="W9749" s="164"/>
      <c r="X9749" s="164"/>
    </row>
    <row r="9750" spans="10:24" x14ac:dyDescent="0.25">
      <c r="J9750">
        <v>9747</v>
      </c>
      <c r="K9750" s="43">
        <v>5.4624807618136595E-3</v>
      </c>
      <c r="L9750">
        <v>0.41774301828240079</v>
      </c>
      <c r="M9750">
        <v>0.75428105777512811</v>
      </c>
      <c r="N9750" s="44">
        <v>0.24834545411529674</v>
      </c>
      <c r="O9750" s="161"/>
      <c r="P9750" s="162"/>
      <c r="Q9750" s="162"/>
      <c r="R9750" s="163"/>
      <c r="S9750" s="161"/>
      <c r="V9750" s="163"/>
      <c r="W9750" s="164"/>
      <c r="X9750" s="164"/>
    </row>
    <row r="9751" spans="10:24" x14ac:dyDescent="0.25">
      <c r="J9751">
        <v>9748</v>
      </c>
      <c r="K9751" s="43">
        <v>0.81193555178676968</v>
      </c>
      <c r="L9751">
        <v>0.35039241751382366</v>
      </c>
      <c r="M9751">
        <v>0.54316068797183381</v>
      </c>
      <c r="N9751" s="44">
        <v>0.450523431058381</v>
      </c>
      <c r="O9751" s="161"/>
      <c r="P9751" s="162"/>
      <c r="Q9751" s="162"/>
      <c r="R9751" s="163"/>
      <c r="S9751" s="161"/>
      <c r="V9751" s="163"/>
      <c r="W9751" s="164"/>
      <c r="X9751" s="164"/>
    </row>
    <row r="9752" spans="10:24" x14ac:dyDescent="0.25">
      <c r="J9752">
        <v>9749</v>
      </c>
      <c r="K9752" s="43">
        <v>0.94640295547877995</v>
      </c>
      <c r="L9752">
        <v>0.31828485269205431</v>
      </c>
      <c r="M9752">
        <v>7.0255904146931392E-2</v>
      </c>
      <c r="N9752" s="44">
        <v>0.27123332548551271</v>
      </c>
      <c r="O9752" s="161"/>
      <c r="P9752" s="162"/>
      <c r="Q9752" s="162"/>
      <c r="R9752" s="163"/>
      <c r="S9752" s="161"/>
      <c r="V9752" s="163"/>
      <c r="W9752" s="164"/>
      <c r="X9752" s="164"/>
    </row>
    <row r="9753" spans="10:24" x14ac:dyDescent="0.25">
      <c r="J9753">
        <v>9750</v>
      </c>
      <c r="K9753" s="43">
        <v>1.4294213944789025E-2</v>
      </c>
      <c r="L9753">
        <v>0.15189697120389656</v>
      </c>
      <c r="M9753">
        <v>0.87020965453785926</v>
      </c>
      <c r="N9753" s="44">
        <v>0.4787835460449269</v>
      </c>
      <c r="O9753" s="161"/>
      <c r="P9753" s="162"/>
      <c r="Q9753" s="162"/>
      <c r="R9753" s="163"/>
      <c r="S9753" s="161"/>
      <c r="V9753" s="163"/>
      <c r="W9753" s="164"/>
      <c r="X9753" s="164"/>
    </row>
    <row r="9754" spans="10:24" x14ac:dyDescent="0.25">
      <c r="J9754">
        <v>9751</v>
      </c>
      <c r="K9754" s="43">
        <v>0.15558477142299243</v>
      </c>
      <c r="L9754">
        <v>0.33473877944295072</v>
      </c>
      <c r="M9754">
        <v>0.70249084805315654</v>
      </c>
      <c r="N9754" s="44">
        <v>0.36188415539630769</v>
      </c>
      <c r="O9754" s="161"/>
      <c r="P9754" s="162"/>
      <c r="Q9754" s="162"/>
      <c r="R9754" s="163"/>
      <c r="S9754" s="161"/>
      <c r="V9754" s="163"/>
      <c r="W9754" s="164"/>
      <c r="X9754" s="164"/>
    </row>
    <row r="9755" spans="10:24" x14ac:dyDescent="0.25">
      <c r="J9755">
        <v>9752</v>
      </c>
      <c r="K9755" s="43">
        <v>0.97167531342592994</v>
      </c>
      <c r="L9755">
        <v>0.56242118204276925</v>
      </c>
      <c r="M9755">
        <v>0.55002178862728157</v>
      </c>
      <c r="N9755" s="44">
        <v>0.52564104365009734</v>
      </c>
      <c r="O9755" s="161"/>
      <c r="P9755" s="162"/>
      <c r="Q9755" s="162"/>
      <c r="R9755" s="163"/>
      <c r="S9755" s="161"/>
      <c r="V9755" s="163"/>
      <c r="W9755" s="164"/>
      <c r="X9755" s="164"/>
    </row>
    <row r="9756" spans="10:24" x14ac:dyDescent="0.25">
      <c r="J9756">
        <v>9753</v>
      </c>
      <c r="K9756" s="43">
        <v>0.3331175570477789</v>
      </c>
      <c r="L9756">
        <v>0.70974004199059393</v>
      </c>
      <c r="M9756">
        <v>0.69142832165118684</v>
      </c>
      <c r="N9756" s="44">
        <v>9.8558263200651086E-2</v>
      </c>
      <c r="O9756" s="161"/>
      <c r="P9756" s="162"/>
      <c r="Q9756" s="162"/>
      <c r="R9756" s="163"/>
      <c r="S9756" s="161"/>
      <c r="V9756" s="163"/>
      <c r="W9756" s="164"/>
      <c r="X9756" s="164"/>
    </row>
    <row r="9757" spans="10:24" x14ac:dyDescent="0.25">
      <c r="J9757">
        <v>9754</v>
      </c>
      <c r="K9757" s="43">
        <v>0.48663718223586361</v>
      </c>
      <c r="L9757">
        <v>0.28893025042179221</v>
      </c>
      <c r="M9757">
        <v>9.6988613362187337E-2</v>
      </c>
      <c r="N9757" s="44">
        <v>0.23284190462892507</v>
      </c>
      <c r="O9757" s="161"/>
      <c r="P9757" s="162"/>
      <c r="Q9757" s="162"/>
      <c r="R9757" s="163"/>
      <c r="S9757" s="161"/>
      <c r="V9757" s="163"/>
      <c r="W9757" s="164"/>
      <c r="X9757" s="164"/>
    </row>
    <row r="9758" spans="10:24" x14ac:dyDescent="0.25">
      <c r="J9758">
        <v>9755</v>
      </c>
      <c r="K9758" s="43">
        <v>0.35648665242765631</v>
      </c>
      <c r="L9758">
        <v>0.68600016572115929</v>
      </c>
      <c r="M9758">
        <v>0.20656800065915015</v>
      </c>
      <c r="N9758" s="44">
        <v>0.43671543805256907</v>
      </c>
      <c r="O9758" s="161"/>
      <c r="P9758" s="162"/>
      <c r="Q9758" s="162"/>
      <c r="R9758" s="163"/>
      <c r="S9758" s="161"/>
      <c r="V9758" s="163"/>
      <c r="W9758" s="164"/>
      <c r="X9758" s="164"/>
    </row>
    <row r="9759" spans="10:24" x14ac:dyDescent="0.25">
      <c r="J9759">
        <v>9756</v>
      </c>
      <c r="K9759" s="43">
        <v>0.13185869757259527</v>
      </c>
      <c r="L9759">
        <v>0.89935895590931614</v>
      </c>
      <c r="M9759">
        <v>0.59632594925269999</v>
      </c>
      <c r="N9759" s="44">
        <v>0.10202588296364801</v>
      </c>
      <c r="O9759" s="161"/>
      <c r="P9759" s="162"/>
      <c r="Q9759" s="162"/>
      <c r="R9759" s="163"/>
      <c r="S9759" s="161"/>
      <c r="V9759" s="163"/>
      <c r="W9759" s="164"/>
      <c r="X9759" s="164"/>
    </row>
    <row r="9760" spans="10:24" x14ac:dyDescent="0.25">
      <c r="J9760">
        <v>9757</v>
      </c>
      <c r="K9760" s="43">
        <v>0.28199792903031218</v>
      </c>
      <c r="L9760">
        <v>0.6331965819329235</v>
      </c>
      <c r="M9760">
        <v>0.1446222873833436</v>
      </c>
      <c r="N9760" s="44">
        <v>0.4534766937990331</v>
      </c>
      <c r="O9760" s="161"/>
      <c r="P9760" s="162"/>
      <c r="Q9760" s="162"/>
      <c r="R9760" s="163"/>
      <c r="S9760" s="161"/>
      <c r="V9760" s="163"/>
      <c r="W9760" s="164"/>
      <c r="X9760" s="164"/>
    </row>
    <row r="9761" spans="10:24" x14ac:dyDescent="0.25">
      <c r="J9761">
        <v>9758</v>
      </c>
      <c r="K9761" s="43">
        <v>0.55158079726795428</v>
      </c>
      <c r="L9761">
        <v>0.85652388350076458</v>
      </c>
      <c r="M9761">
        <v>0.65498802150366131</v>
      </c>
      <c r="N9761" s="44">
        <v>0.19806417771061202</v>
      </c>
      <c r="O9761" s="161"/>
      <c r="P9761" s="162"/>
      <c r="Q9761" s="162"/>
      <c r="R9761" s="163"/>
      <c r="S9761" s="161"/>
      <c r="V9761" s="163"/>
      <c r="W9761" s="164"/>
      <c r="X9761" s="164"/>
    </row>
    <row r="9762" spans="10:24" x14ac:dyDescent="0.25">
      <c r="J9762">
        <v>9759</v>
      </c>
      <c r="K9762" s="43">
        <v>0.29950531861275664</v>
      </c>
      <c r="L9762">
        <v>0.95703305034088371</v>
      </c>
      <c r="M9762">
        <v>0.86737217468447392</v>
      </c>
      <c r="N9762" s="44">
        <v>0.2014416901735594</v>
      </c>
      <c r="O9762" s="161"/>
      <c r="P9762" s="162"/>
      <c r="Q9762" s="162"/>
      <c r="R9762" s="163"/>
      <c r="S9762" s="161"/>
      <c r="V9762" s="163"/>
      <c r="W9762" s="164"/>
      <c r="X9762" s="164"/>
    </row>
    <row r="9763" spans="10:24" x14ac:dyDescent="0.25">
      <c r="J9763">
        <v>9760</v>
      </c>
      <c r="K9763" s="43">
        <v>0.66662213081212018</v>
      </c>
      <c r="L9763">
        <v>0.73376295481200116</v>
      </c>
      <c r="M9763">
        <v>0.52348147415931567</v>
      </c>
      <c r="N9763" s="44">
        <v>0.48678546638032483</v>
      </c>
      <c r="O9763" s="161"/>
      <c r="P9763" s="162"/>
      <c r="Q9763" s="162"/>
      <c r="R9763" s="163"/>
      <c r="S9763" s="161"/>
      <c r="V9763" s="163"/>
      <c r="W9763" s="164"/>
      <c r="X9763" s="164"/>
    </row>
    <row r="9764" spans="10:24" x14ac:dyDescent="0.25">
      <c r="J9764">
        <v>9761</v>
      </c>
      <c r="K9764" s="43">
        <v>0.17828878136776072</v>
      </c>
      <c r="L9764">
        <v>0.60772975941824514</v>
      </c>
      <c r="M9764">
        <v>0.11523715752867081</v>
      </c>
      <c r="N9764" s="44">
        <v>0.80516980784620773</v>
      </c>
      <c r="O9764" s="161"/>
      <c r="P9764" s="162"/>
      <c r="Q9764" s="162"/>
      <c r="R9764" s="163"/>
      <c r="S9764" s="161"/>
      <c r="V9764" s="163"/>
      <c r="W9764" s="164"/>
      <c r="X9764" s="164"/>
    </row>
    <row r="9765" spans="10:24" x14ac:dyDescent="0.25">
      <c r="J9765">
        <v>9762</v>
      </c>
      <c r="K9765" s="43">
        <v>0.85488684134541371</v>
      </c>
      <c r="L9765">
        <v>0.61352743965876477</v>
      </c>
      <c r="M9765">
        <v>0.73397589061681312</v>
      </c>
      <c r="N9765" s="44">
        <v>0.11383703637368281</v>
      </c>
      <c r="O9765" s="161"/>
      <c r="P9765" s="162"/>
      <c r="Q9765" s="162"/>
      <c r="R9765" s="163"/>
      <c r="S9765" s="161"/>
      <c r="V9765" s="163"/>
      <c r="W9765" s="164"/>
      <c r="X9765" s="164"/>
    </row>
    <row r="9766" spans="10:24" x14ac:dyDescent="0.25">
      <c r="J9766">
        <v>9763</v>
      </c>
      <c r="K9766" s="43">
        <v>2.4688107907284929E-2</v>
      </c>
      <c r="L9766">
        <v>0.16478552916133538</v>
      </c>
      <c r="M9766">
        <v>0.58740741808980323</v>
      </c>
      <c r="N9766" s="44">
        <v>0.30284128407635247</v>
      </c>
      <c r="O9766" s="161"/>
      <c r="P9766" s="162"/>
      <c r="Q9766" s="162"/>
      <c r="R9766" s="163"/>
      <c r="S9766" s="161"/>
      <c r="V9766" s="163"/>
      <c r="W9766" s="164"/>
      <c r="X9766" s="164"/>
    </row>
    <row r="9767" spans="10:24" x14ac:dyDescent="0.25">
      <c r="J9767">
        <v>9764</v>
      </c>
      <c r="K9767" s="43">
        <v>0.78142267300119639</v>
      </c>
      <c r="L9767">
        <v>8.0674138398700967E-2</v>
      </c>
      <c r="M9767">
        <v>0.54029039115725286</v>
      </c>
      <c r="N9767" s="44">
        <v>0.33163580597653419</v>
      </c>
      <c r="O9767" s="161"/>
      <c r="P9767" s="162"/>
      <c r="Q9767" s="162"/>
      <c r="R9767" s="163"/>
      <c r="S9767" s="161"/>
      <c r="V9767" s="163"/>
      <c r="W9767" s="164"/>
      <c r="X9767" s="164"/>
    </row>
    <row r="9768" spans="10:24" x14ac:dyDescent="0.25">
      <c r="J9768">
        <v>9765</v>
      </c>
      <c r="K9768" s="43">
        <v>0.10592321222283074</v>
      </c>
      <c r="L9768">
        <v>0.91110650806082183</v>
      </c>
      <c r="M9768">
        <v>0.10889978960894131</v>
      </c>
      <c r="N9768" s="44">
        <v>0.65997018192557666</v>
      </c>
      <c r="O9768" s="161"/>
      <c r="P9768" s="162"/>
      <c r="Q9768" s="162"/>
      <c r="R9768" s="163"/>
      <c r="S9768" s="161"/>
      <c r="V9768" s="163"/>
      <c r="W9768" s="164"/>
      <c r="X9768" s="164"/>
    </row>
    <row r="9769" spans="10:24" x14ac:dyDescent="0.25">
      <c r="J9769">
        <v>9766</v>
      </c>
      <c r="K9769" s="43">
        <v>0.23999030046294112</v>
      </c>
      <c r="L9769">
        <v>0.61541346386626405</v>
      </c>
      <c r="M9769">
        <v>0.43121516419374095</v>
      </c>
      <c r="N9769" s="44">
        <v>0.86812944247900503</v>
      </c>
      <c r="O9769" s="161"/>
      <c r="P9769" s="162"/>
      <c r="Q9769" s="162"/>
      <c r="R9769" s="163"/>
      <c r="S9769" s="161"/>
      <c r="V9769" s="163"/>
      <c r="W9769" s="164"/>
      <c r="X9769" s="164"/>
    </row>
    <row r="9770" spans="10:24" x14ac:dyDescent="0.25">
      <c r="J9770">
        <v>9767</v>
      </c>
      <c r="K9770" s="43">
        <v>0.43868697599950168</v>
      </c>
      <c r="L9770">
        <v>0.28698915030604855</v>
      </c>
      <c r="M9770">
        <v>0.30704951252100443</v>
      </c>
      <c r="N9770" s="44">
        <v>0.25999355171729721</v>
      </c>
      <c r="O9770" s="161"/>
      <c r="P9770" s="162"/>
      <c r="Q9770" s="162"/>
      <c r="R9770" s="163"/>
      <c r="S9770" s="161"/>
      <c r="V9770" s="163"/>
      <c r="W9770" s="164"/>
      <c r="X9770" s="164"/>
    </row>
    <row r="9771" spans="10:24" x14ac:dyDescent="0.25">
      <c r="J9771">
        <v>9768</v>
      </c>
      <c r="K9771" s="43">
        <v>0.3954654853713071</v>
      </c>
      <c r="L9771">
        <v>0.71841546109272947</v>
      </c>
      <c r="M9771">
        <v>0.788244062538625</v>
      </c>
      <c r="N9771" s="44">
        <v>0.49629635477042855</v>
      </c>
      <c r="O9771" s="161"/>
      <c r="P9771" s="162"/>
      <c r="Q9771" s="162"/>
      <c r="R9771" s="163"/>
      <c r="S9771" s="161"/>
      <c r="V9771" s="163"/>
      <c r="W9771" s="164"/>
      <c r="X9771" s="164"/>
    </row>
    <row r="9772" spans="10:24" x14ac:dyDescent="0.25">
      <c r="J9772">
        <v>9769</v>
      </c>
      <c r="K9772" s="43">
        <v>0.63832281362541055</v>
      </c>
      <c r="L9772">
        <v>0.38277879697292105</v>
      </c>
      <c r="M9772">
        <v>0.86031189635702543</v>
      </c>
      <c r="N9772" s="44">
        <v>0.47661334071053674</v>
      </c>
      <c r="O9772" s="161"/>
      <c r="P9772" s="162"/>
      <c r="Q9772" s="162"/>
      <c r="R9772" s="163"/>
      <c r="S9772" s="161"/>
      <c r="V9772" s="163"/>
      <c r="W9772" s="164"/>
      <c r="X9772" s="164"/>
    </row>
    <row r="9773" spans="10:24" x14ac:dyDescent="0.25">
      <c r="J9773">
        <v>9770</v>
      </c>
      <c r="K9773" s="43">
        <v>0.53307148084544242</v>
      </c>
      <c r="L9773">
        <v>0.42634202809505806</v>
      </c>
      <c r="M9773">
        <v>0.71958396068821062</v>
      </c>
      <c r="N9773" s="44">
        <v>0.47777414861273781</v>
      </c>
      <c r="O9773" s="161"/>
      <c r="P9773" s="162"/>
      <c r="Q9773" s="162"/>
      <c r="R9773" s="163"/>
      <c r="S9773" s="161"/>
      <c r="V9773" s="163"/>
      <c r="W9773" s="164"/>
      <c r="X9773" s="164"/>
    </row>
    <row r="9774" spans="10:24" x14ac:dyDescent="0.25">
      <c r="J9774">
        <v>9771</v>
      </c>
      <c r="K9774" s="43">
        <v>0.94953207739235268</v>
      </c>
      <c r="L9774">
        <v>0.79655535034624803</v>
      </c>
      <c r="M9774">
        <v>0.41632506705788574</v>
      </c>
      <c r="N9774" s="44">
        <v>0.76314918957772349</v>
      </c>
      <c r="O9774" s="161"/>
      <c r="P9774" s="162"/>
      <c r="Q9774" s="162"/>
      <c r="R9774" s="163"/>
      <c r="S9774" s="161"/>
      <c r="V9774" s="163"/>
      <c r="W9774" s="164"/>
      <c r="X9774" s="164"/>
    </row>
    <row r="9775" spans="10:24" x14ac:dyDescent="0.25">
      <c r="J9775">
        <v>9772</v>
      </c>
      <c r="K9775" s="43">
        <v>0.99013574653167891</v>
      </c>
      <c r="L9775">
        <v>0.95720778634301773</v>
      </c>
      <c r="M9775">
        <v>0.13315522290121917</v>
      </c>
      <c r="N9775" s="44">
        <v>0.76155733482298782</v>
      </c>
      <c r="O9775" s="161"/>
      <c r="P9775" s="162"/>
      <c r="Q9775" s="162"/>
      <c r="R9775" s="163"/>
      <c r="S9775" s="161"/>
      <c r="V9775" s="163"/>
      <c r="W9775" s="164"/>
      <c r="X9775" s="164"/>
    </row>
    <row r="9776" spans="10:24" x14ac:dyDescent="0.25">
      <c r="J9776">
        <v>9773</v>
      </c>
      <c r="K9776" s="43">
        <v>5.761721128051267E-2</v>
      </c>
      <c r="L9776">
        <v>0.64975863229923314</v>
      </c>
      <c r="M9776">
        <v>0.14996858314030215</v>
      </c>
      <c r="N9776" s="44">
        <v>0.68304712037875526</v>
      </c>
      <c r="O9776" s="161"/>
      <c r="P9776" s="162"/>
      <c r="Q9776" s="162"/>
      <c r="R9776" s="163"/>
      <c r="S9776" s="161"/>
      <c r="V9776" s="163"/>
      <c r="W9776" s="164"/>
      <c r="X9776" s="164"/>
    </row>
    <row r="9777" spans="10:24" x14ac:dyDescent="0.25">
      <c r="J9777">
        <v>9774</v>
      </c>
      <c r="K9777" s="43">
        <v>0.13264320057231782</v>
      </c>
      <c r="L9777">
        <v>0.77506095205382519</v>
      </c>
      <c r="M9777">
        <v>0.23214243172909055</v>
      </c>
      <c r="N9777" s="44">
        <v>0.25163129219733948</v>
      </c>
      <c r="O9777" s="161"/>
      <c r="P9777" s="162"/>
      <c r="Q9777" s="162"/>
      <c r="R9777" s="163"/>
      <c r="S9777" s="161"/>
      <c r="V9777" s="163"/>
      <c r="W9777" s="164"/>
      <c r="X9777" s="164"/>
    </row>
    <row r="9778" spans="10:24" x14ac:dyDescent="0.25">
      <c r="J9778">
        <v>9775</v>
      </c>
      <c r="K9778" s="43">
        <v>0.46140183646595501</v>
      </c>
      <c r="L9778">
        <v>0.72907235677781712</v>
      </c>
      <c r="M9778">
        <v>0.7820779503767723</v>
      </c>
      <c r="N9778" s="44">
        <v>5.1527845489686142E-2</v>
      </c>
      <c r="O9778" s="161"/>
      <c r="P9778" s="162"/>
      <c r="Q9778" s="162"/>
      <c r="R9778" s="163"/>
      <c r="S9778" s="161"/>
      <c r="V9778" s="163"/>
      <c r="W9778" s="164"/>
      <c r="X9778" s="164"/>
    </row>
    <row r="9779" spans="10:24" x14ac:dyDescent="0.25">
      <c r="J9779">
        <v>9776</v>
      </c>
      <c r="K9779" s="43">
        <v>5.1720926845745252E-2</v>
      </c>
      <c r="L9779">
        <v>3.2178887256786193E-2</v>
      </c>
      <c r="M9779">
        <v>0.50049710853712648</v>
      </c>
      <c r="N9779" s="44">
        <v>0.63220311397068718</v>
      </c>
      <c r="O9779" s="161"/>
      <c r="P9779" s="162"/>
      <c r="Q9779" s="162"/>
      <c r="R9779" s="163"/>
      <c r="S9779" s="161"/>
      <c r="V9779" s="163"/>
      <c r="W9779" s="164"/>
      <c r="X9779" s="164"/>
    </row>
    <row r="9780" spans="10:24" x14ac:dyDescent="0.25">
      <c r="J9780">
        <v>9777</v>
      </c>
      <c r="K9780" s="43">
        <v>0.11010788337849164</v>
      </c>
      <c r="L9780">
        <v>0.35290057939703834</v>
      </c>
      <c r="M9780">
        <v>0.58647711641103428</v>
      </c>
      <c r="N9780" s="44">
        <v>0.73842643492464921</v>
      </c>
      <c r="O9780" s="161"/>
      <c r="P9780" s="162"/>
      <c r="Q9780" s="162"/>
      <c r="R9780" s="163"/>
      <c r="S9780" s="161"/>
      <c r="V9780" s="163"/>
      <c r="W9780" s="164"/>
      <c r="X9780" s="164"/>
    </row>
    <row r="9781" spans="10:24" x14ac:dyDescent="0.25">
      <c r="J9781">
        <v>9778</v>
      </c>
      <c r="K9781" s="43">
        <v>0.22878927614393441</v>
      </c>
      <c r="L9781">
        <v>0.9807417093024543</v>
      </c>
      <c r="M9781">
        <v>0.88769050886658774</v>
      </c>
      <c r="N9781" s="44">
        <v>0.78565528974081111</v>
      </c>
      <c r="O9781" s="161"/>
      <c r="P9781" s="162"/>
      <c r="Q9781" s="162"/>
      <c r="R9781" s="163"/>
      <c r="S9781" s="161"/>
      <c r="V9781" s="163"/>
      <c r="W9781" s="164"/>
      <c r="X9781" s="164"/>
    </row>
    <row r="9782" spans="10:24" x14ac:dyDescent="0.25">
      <c r="J9782">
        <v>9779</v>
      </c>
      <c r="K9782" s="43">
        <v>8.514206337511232E-2</v>
      </c>
      <c r="L9782">
        <v>0.49593883808946604</v>
      </c>
      <c r="M9782">
        <v>6.579656437109016E-2</v>
      </c>
      <c r="N9782" s="44">
        <v>0.56700141634811296</v>
      </c>
      <c r="O9782" s="161"/>
      <c r="P9782" s="162"/>
      <c r="Q9782" s="162"/>
      <c r="R9782" s="163"/>
      <c r="S9782" s="161"/>
      <c r="V9782" s="163"/>
      <c r="W9782" s="164"/>
      <c r="X9782" s="164"/>
    </row>
    <row r="9783" spans="10:24" x14ac:dyDescent="0.25">
      <c r="J9783">
        <v>9780</v>
      </c>
      <c r="K9783" s="43">
        <v>0.63266873495501719</v>
      </c>
      <c r="L9783">
        <v>0.70706854101145811</v>
      </c>
      <c r="M9783">
        <v>0.47756683247932696</v>
      </c>
      <c r="N9783" s="44">
        <v>0.68805524898542592</v>
      </c>
      <c r="O9783" s="161"/>
      <c r="P9783" s="162"/>
      <c r="Q9783" s="162"/>
      <c r="R9783" s="163"/>
      <c r="S9783" s="161"/>
      <c r="V9783" s="163"/>
      <c r="W9783" s="164"/>
      <c r="X9783" s="164"/>
    </row>
    <row r="9784" spans="10:24" x14ac:dyDescent="0.25">
      <c r="J9784">
        <v>9781</v>
      </c>
      <c r="K9784" s="43">
        <v>0.71710996634865776</v>
      </c>
      <c r="L9784">
        <v>0.43870161251258111</v>
      </c>
      <c r="M9784">
        <v>0.63234499802417887</v>
      </c>
      <c r="N9784" s="44">
        <v>3.4512029212827811E-2</v>
      </c>
      <c r="O9784" s="161"/>
      <c r="P9784" s="162"/>
      <c r="Q9784" s="162"/>
      <c r="R9784" s="163"/>
      <c r="S9784" s="161"/>
      <c r="V9784" s="163"/>
      <c r="W9784" s="164"/>
      <c r="X9784" s="164"/>
    </row>
    <row r="9785" spans="10:24" x14ac:dyDescent="0.25">
      <c r="J9785">
        <v>9782</v>
      </c>
      <c r="K9785" s="43">
        <v>0.37232713106920912</v>
      </c>
      <c r="L9785">
        <v>0.44864691258351508</v>
      </c>
      <c r="M9785">
        <v>0.92826734280905154</v>
      </c>
      <c r="N9785" s="44">
        <v>0.79024870353202858</v>
      </c>
      <c r="O9785" s="161"/>
      <c r="P9785" s="162"/>
      <c r="Q9785" s="162"/>
      <c r="R9785" s="163"/>
      <c r="S9785" s="161"/>
      <c r="V9785" s="163"/>
      <c r="W9785" s="164"/>
      <c r="X9785" s="164"/>
    </row>
    <row r="9786" spans="10:24" x14ac:dyDescent="0.25">
      <c r="J9786">
        <v>9783</v>
      </c>
      <c r="K9786" s="43">
        <v>0.58777599063393171</v>
      </c>
      <c r="L9786">
        <v>0.28775522846014112</v>
      </c>
      <c r="M9786">
        <v>0.92270448808261551</v>
      </c>
      <c r="N9786" s="44">
        <v>0.99123111502311712</v>
      </c>
      <c r="O9786" s="161"/>
      <c r="P9786" s="162"/>
      <c r="Q9786" s="162"/>
      <c r="R9786" s="163"/>
      <c r="S9786" s="161"/>
      <c r="V9786" s="163"/>
      <c r="W9786" s="164"/>
      <c r="X9786" s="164"/>
    </row>
    <row r="9787" spans="10:24" x14ac:dyDescent="0.25">
      <c r="J9787">
        <v>9784</v>
      </c>
      <c r="K9787" s="43">
        <v>0.52627993540961326</v>
      </c>
      <c r="L9787">
        <v>0.88822976644878648</v>
      </c>
      <c r="M9787">
        <v>0.49286834236407961</v>
      </c>
      <c r="N9787" s="44">
        <v>0.82140096248787298</v>
      </c>
      <c r="O9787" s="161"/>
      <c r="P9787" s="162"/>
      <c r="Q9787" s="162"/>
      <c r="R9787" s="163"/>
      <c r="S9787" s="161"/>
      <c r="V9787" s="163"/>
      <c r="W9787" s="164"/>
      <c r="X9787" s="164"/>
    </row>
    <row r="9788" spans="10:24" x14ac:dyDescent="0.25">
      <c r="J9788">
        <v>9785</v>
      </c>
      <c r="K9788" s="43">
        <v>0.58423092009900557</v>
      </c>
      <c r="L9788">
        <v>5.4125649171290147E-2</v>
      </c>
      <c r="M9788">
        <v>0.8247818116506852</v>
      </c>
      <c r="N9788" s="44">
        <v>3.6214907250315287E-2</v>
      </c>
      <c r="O9788" s="161"/>
      <c r="P9788" s="162"/>
      <c r="Q9788" s="162"/>
      <c r="R9788" s="163"/>
      <c r="S9788" s="161"/>
      <c r="V9788" s="163"/>
      <c r="W9788" s="164"/>
      <c r="X9788" s="164"/>
    </row>
    <row r="9789" spans="10:24" x14ac:dyDescent="0.25">
      <c r="J9789">
        <v>9786</v>
      </c>
      <c r="K9789" s="43">
        <v>0.22237514971473227</v>
      </c>
      <c r="L9789">
        <v>0.1626784962802128</v>
      </c>
      <c r="M9789">
        <v>0.89594075232632775</v>
      </c>
      <c r="N9789" s="44">
        <v>0.75260715243844412</v>
      </c>
      <c r="O9789" s="161"/>
      <c r="P9789" s="162"/>
      <c r="Q9789" s="162"/>
      <c r="R9789" s="163"/>
      <c r="S9789" s="161"/>
      <c r="V9789" s="163"/>
      <c r="W9789" s="164"/>
      <c r="X9789" s="164"/>
    </row>
    <row r="9790" spans="10:24" x14ac:dyDescent="0.25">
      <c r="J9790">
        <v>9787</v>
      </c>
      <c r="K9790" s="43">
        <v>0.8970127724432434</v>
      </c>
      <c r="L9790">
        <v>0.41264974567268897</v>
      </c>
      <c r="M9790">
        <v>0.71360890388387666</v>
      </c>
      <c r="N9790" s="44">
        <v>0.89754233135863271</v>
      </c>
      <c r="O9790" s="161"/>
      <c r="P9790" s="162"/>
      <c r="Q9790" s="162"/>
      <c r="R9790" s="163"/>
      <c r="S9790" s="161"/>
      <c r="V9790" s="163"/>
      <c r="W9790" s="164"/>
      <c r="X9790" s="164"/>
    </row>
    <row r="9791" spans="10:24" x14ac:dyDescent="0.25">
      <c r="J9791">
        <v>9788</v>
      </c>
      <c r="K9791" s="43">
        <v>0.98326391405069347</v>
      </c>
      <c r="L9791">
        <v>0.13499859471400799</v>
      </c>
      <c r="M9791">
        <v>7.5715208042221205E-2</v>
      </c>
      <c r="N9791" s="44">
        <v>0.72665251820457044</v>
      </c>
      <c r="O9791" s="161"/>
      <c r="P9791" s="162"/>
      <c r="Q9791" s="162"/>
      <c r="R9791" s="163"/>
      <c r="S9791" s="161"/>
      <c r="V9791" s="163"/>
      <c r="W9791" s="164"/>
      <c r="X9791" s="164"/>
    </row>
    <row r="9792" spans="10:24" x14ac:dyDescent="0.25">
      <c r="J9792">
        <v>9789</v>
      </c>
      <c r="K9792" s="43">
        <v>0.4896848101134923</v>
      </c>
      <c r="L9792">
        <v>0.16662682279400487</v>
      </c>
      <c r="M9792">
        <v>0.40627425576407949</v>
      </c>
      <c r="N9792" s="44">
        <v>0.82994567789326257</v>
      </c>
      <c r="O9792" s="161"/>
      <c r="P9792" s="162"/>
      <c r="Q9792" s="162"/>
      <c r="R9792" s="163"/>
      <c r="S9792" s="161"/>
      <c r="V9792" s="163"/>
      <c r="W9792" s="164"/>
      <c r="X9792" s="164"/>
    </row>
    <row r="9793" spans="10:24" x14ac:dyDescent="0.25">
      <c r="J9793">
        <v>9790</v>
      </c>
      <c r="K9793" s="43">
        <v>0.30947881796099008</v>
      </c>
      <c r="L9793">
        <v>5.5249093852053899E-2</v>
      </c>
      <c r="M9793">
        <v>0.76865271553436421</v>
      </c>
      <c r="N9793" s="44">
        <v>0.63190536841526246</v>
      </c>
      <c r="O9793" s="161"/>
      <c r="P9793" s="162"/>
      <c r="Q9793" s="162"/>
      <c r="R9793" s="163"/>
      <c r="S9793" s="161"/>
      <c r="V9793" s="163"/>
      <c r="W9793" s="164"/>
      <c r="X9793" s="164"/>
    </row>
    <row r="9794" spans="10:24" x14ac:dyDescent="0.25">
      <c r="J9794">
        <v>9791</v>
      </c>
      <c r="K9794" s="43">
        <v>0.71057626090602344</v>
      </c>
      <c r="L9794">
        <v>0.3131074177653288</v>
      </c>
      <c r="M9794">
        <v>0.87989753211662969</v>
      </c>
      <c r="N9794" s="44">
        <v>0.96740057065346141</v>
      </c>
      <c r="O9794" s="161"/>
      <c r="P9794" s="162"/>
      <c r="Q9794" s="162"/>
      <c r="R9794" s="163"/>
      <c r="S9794" s="161"/>
      <c r="V9794" s="163"/>
      <c r="W9794" s="164"/>
      <c r="X9794" s="164"/>
    </row>
    <row r="9795" spans="10:24" x14ac:dyDescent="0.25">
      <c r="J9795">
        <v>9792</v>
      </c>
      <c r="K9795" s="43">
        <v>0.14904255358891516</v>
      </c>
      <c r="L9795">
        <v>0.31843020174432202</v>
      </c>
      <c r="M9795">
        <v>0.13906087029632408</v>
      </c>
      <c r="N9795" s="44">
        <v>0.58422970081637249</v>
      </c>
      <c r="O9795" s="161"/>
      <c r="P9795" s="162"/>
      <c r="Q9795" s="162"/>
      <c r="R9795" s="163"/>
      <c r="S9795" s="161"/>
      <c r="V9795" s="163"/>
      <c r="W9795" s="164"/>
      <c r="X9795" s="164"/>
    </row>
    <row r="9796" spans="10:24" x14ac:dyDescent="0.25">
      <c r="J9796">
        <v>9793</v>
      </c>
      <c r="K9796" s="43">
        <v>0.34515228551846866</v>
      </c>
      <c r="L9796">
        <v>0.47387350266114647</v>
      </c>
      <c r="M9796">
        <v>0.30599259661116862</v>
      </c>
      <c r="N9796" s="44">
        <v>0.99188003754257692</v>
      </c>
      <c r="O9796" s="161"/>
      <c r="P9796" s="162"/>
      <c r="Q9796" s="162"/>
      <c r="R9796" s="163"/>
      <c r="S9796" s="161"/>
      <c r="V9796" s="163"/>
      <c r="W9796" s="164"/>
      <c r="X9796" s="164"/>
    </row>
    <row r="9797" spans="10:24" x14ac:dyDescent="0.25">
      <c r="J9797">
        <v>9794</v>
      </c>
      <c r="K9797" s="43">
        <v>0.3629402326151957</v>
      </c>
      <c r="L9797">
        <v>0.47702361310342944</v>
      </c>
      <c r="M9797">
        <v>0.33981021458868987</v>
      </c>
      <c r="N9797" s="44">
        <v>0.50665592158619488</v>
      </c>
      <c r="O9797" s="161"/>
      <c r="P9797" s="162"/>
      <c r="Q9797" s="162"/>
      <c r="R9797" s="163"/>
      <c r="S9797" s="161"/>
      <c r="V9797" s="163"/>
      <c r="W9797" s="164"/>
      <c r="X9797" s="164"/>
    </row>
    <row r="9798" spans="10:24" x14ac:dyDescent="0.25">
      <c r="J9798">
        <v>9795</v>
      </c>
      <c r="K9798" s="43">
        <v>4.6777469981053033E-2</v>
      </c>
      <c r="L9798">
        <v>0.26514680747767616</v>
      </c>
      <c r="M9798">
        <v>0.32871664102263431</v>
      </c>
      <c r="N9798" s="44">
        <v>0.97875805478462929</v>
      </c>
      <c r="O9798" s="161"/>
      <c r="P9798" s="162"/>
      <c r="Q9798" s="162"/>
      <c r="R9798" s="163"/>
      <c r="S9798" s="161"/>
      <c r="V9798" s="163"/>
      <c r="W9798" s="164"/>
      <c r="X9798" s="164"/>
    </row>
    <row r="9799" spans="10:24" x14ac:dyDescent="0.25">
      <c r="J9799">
        <v>9796</v>
      </c>
      <c r="K9799" s="43">
        <v>0.91299459497975577</v>
      </c>
      <c r="L9799">
        <v>8.526510687117117E-2</v>
      </c>
      <c r="M9799">
        <v>0.70005976349116483</v>
      </c>
      <c r="N9799" s="44">
        <v>0.33297006524723693</v>
      </c>
      <c r="O9799" s="161"/>
      <c r="P9799" s="162"/>
      <c r="Q9799" s="162"/>
      <c r="R9799" s="163"/>
      <c r="S9799" s="161"/>
      <c r="V9799" s="163"/>
      <c r="W9799" s="164"/>
      <c r="X9799" s="164"/>
    </row>
    <row r="9800" spans="10:24" x14ac:dyDescent="0.25">
      <c r="J9800">
        <v>9797</v>
      </c>
      <c r="K9800" s="43">
        <v>0.71882175125145675</v>
      </c>
      <c r="L9800">
        <v>8.0165417786412063E-2</v>
      </c>
      <c r="M9800">
        <v>0.71825241688817332</v>
      </c>
      <c r="N9800" s="44">
        <v>0.75730518063735441</v>
      </c>
      <c r="O9800" s="161"/>
      <c r="P9800" s="162"/>
      <c r="Q9800" s="162"/>
      <c r="R9800" s="163"/>
      <c r="S9800" s="161"/>
      <c r="V9800" s="163"/>
      <c r="W9800" s="164"/>
      <c r="X9800" s="164"/>
    </row>
    <row r="9801" spans="10:24" x14ac:dyDescent="0.25">
      <c r="J9801">
        <v>9798</v>
      </c>
      <c r="K9801" s="43">
        <v>3.7785447564775532E-2</v>
      </c>
      <c r="L9801">
        <v>0.11512143224373905</v>
      </c>
      <c r="M9801">
        <v>0.61129339018698925</v>
      </c>
      <c r="N9801" s="44">
        <v>0.92627821944641398</v>
      </c>
      <c r="O9801" s="161"/>
      <c r="P9801" s="162"/>
      <c r="Q9801" s="162"/>
      <c r="R9801" s="163"/>
      <c r="S9801" s="161"/>
      <c r="V9801" s="163"/>
      <c r="W9801" s="164"/>
      <c r="X9801" s="164"/>
    </row>
    <row r="9802" spans="10:24" x14ac:dyDescent="0.25">
      <c r="J9802">
        <v>9799</v>
      </c>
      <c r="K9802" s="43">
        <v>0.54380846479335032</v>
      </c>
      <c r="L9802">
        <v>0.13957138160512672</v>
      </c>
      <c r="M9802">
        <v>0.24583612675147948</v>
      </c>
      <c r="N9802" s="44">
        <v>0.15684286617281507</v>
      </c>
      <c r="O9802" s="161"/>
      <c r="P9802" s="162"/>
      <c r="Q9802" s="162"/>
      <c r="R9802" s="163"/>
      <c r="S9802" s="161"/>
      <c r="V9802" s="163"/>
      <c r="W9802" s="164"/>
      <c r="X9802" s="164"/>
    </row>
    <row r="9803" spans="10:24" x14ac:dyDescent="0.25">
      <c r="J9803">
        <v>9800</v>
      </c>
      <c r="K9803" s="43">
        <v>0.85846745852498929</v>
      </c>
      <c r="L9803">
        <v>1.1797040701322703E-2</v>
      </c>
      <c r="M9803">
        <v>0.49033991493778017</v>
      </c>
      <c r="N9803" s="44">
        <v>0.34178943108924476</v>
      </c>
      <c r="O9803" s="161"/>
      <c r="P9803" s="162"/>
      <c r="Q9803" s="162"/>
      <c r="R9803" s="163"/>
      <c r="S9803" s="161"/>
      <c r="V9803" s="163"/>
      <c r="W9803" s="164"/>
      <c r="X9803" s="164"/>
    </row>
    <row r="9804" spans="10:24" x14ac:dyDescent="0.25">
      <c r="J9804">
        <v>9801</v>
      </c>
      <c r="K9804" s="43">
        <v>0.55866075078507826</v>
      </c>
      <c r="L9804">
        <v>0.3876972317338202</v>
      </c>
      <c r="M9804">
        <v>0.96810867731638106</v>
      </c>
      <c r="N9804" s="44">
        <v>9.1328762301963518E-2</v>
      </c>
      <c r="O9804" s="161"/>
      <c r="P9804" s="162"/>
      <c r="Q9804" s="162"/>
      <c r="R9804" s="163"/>
      <c r="S9804" s="161"/>
      <c r="V9804" s="163"/>
      <c r="W9804" s="164"/>
      <c r="X9804" s="164"/>
    </row>
    <row r="9805" spans="10:24" x14ac:dyDescent="0.25">
      <c r="J9805">
        <v>9802</v>
      </c>
      <c r="K9805" s="43">
        <v>0.62149268669596114</v>
      </c>
      <c r="L9805">
        <v>0.93787588529285248</v>
      </c>
      <c r="M9805">
        <v>0.64102620397494392</v>
      </c>
      <c r="N9805" s="44">
        <v>0.84646649803588725</v>
      </c>
      <c r="O9805" s="161"/>
      <c r="P9805" s="162"/>
      <c r="Q9805" s="162"/>
      <c r="R9805" s="163"/>
      <c r="S9805" s="161"/>
      <c r="V9805" s="163"/>
      <c r="W9805" s="164"/>
      <c r="X9805" s="164"/>
    </row>
    <row r="9806" spans="10:24" x14ac:dyDescent="0.25">
      <c r="J9806">
        <v>9803</v>
      </c>
      <c r="K9806" s="43">
        <v>0.69624139705469656</v>
      </c>
      <c r="L9806">
        <v>0.76915877731115401</v>
      </c>
      <c r="M9806">
        <v>0.12836097576999939</v>
      </c>
      <c r="N9806" s="44">
        <v>4.6976184700111001E-2</v>
      </c>
      <c r="O9806" s="161"/>
      <c r="P9806" s="162"/>
      <c r="Q9806" s="162"/>
      <c r="R9806" s="163"/>
      <c r="S9806" s="161"/>
      <c r="V9806" s="163"/>
      <c r="W9806" s="164"/>
      <c r="X9806" s="164"/>
    </row>
    <row r="9807" spans="10:24" x14ac:dyDescent="0.25">
      <c r="J9807">
        <v>9804</v>
      </c>
      <c r="K9807" s="43">
        <v>0.78453539001373218</v>
      </c>
      <c r="L9807">
        <v>0.47977953364946446</v>
      </c>
      <c r="M9807">
        <v>0.36319323579458285</v>
      </c>
      <c r="N9807" s="44">
        <v>0.35987155987427244</v>
      </c>
      <c r="O9807" s="161"/>
      <c r="P9807" s="162"/>
      <c r="Q9807" s="162"/>
      <c r="R9807" s="163"/>
      <c r="S9807" s="161"/>
      <c r="V9807" s="163"/>
      <c r="W9807" s="164"/>
      <c r="X9807" s="164"/>
    </row>
    <row r="9808" spans="10:24" x14ac:dyDescent="0.25">
      <c r="J9808">
        <v>9805</v>
      </c>
      <c r="K9808" s="43">
        <v>0.22958263748211472</v>
      </c>
      <c r="L9808">
        <v>0.68497224466249684</v>
      </c>
      <c r="M9808">
        <v>0.91071740761660547</v>
      </c>
      <c r="N9808" s="44">
        <v>0.20668763821648906</v>
      </c>
      <c r="O9808" s="161"/>
      <c r="P9808" s="162"/>
      <c r="Q9808" s="162"/>
      <c r="R9808" s="163"/>
      <c r="S9808" s="161"/>
      <c r="V9808" s="163"/>
      <c r="W9808" s="164"/>
      <c r="X9808" s="164"/>
    </row>
    <row r="9809" spans="10:24" x14ac:dyDescent="0.25">
      <c r="J9809">
        <v>9806</v>
      </c>
      <c r="K9809" s="43">
        <v>0.38401412680079727</v>
      </c>
      <c r="L9809">
        <v>0.65179217170806369</v>
      </c>
      <c r="M9809">
        <v>0.69265410416680451</v>
      </c>
      <c r="N9809" s="44">
        <v>0.17479562428745754</v>
      </c>
      <c r="O9809" s="161"/>
      <c r="P9809" s="162"/>
      <c r="Q9809" s="162"/>
      <c r="R9809" s="163"/>
      <c r="S9809" s="161"/>
      <c r="V9809" s="163"/>
      <c r="W9809" s="164"/>
      <c r="X9809" s="164"/>
    </row>
    <row r="9810" spans="10:24" x14ac:dyDescent="0.25">
      <c r="J9810">
        <v>9807</v>
      </c>
      <c r="K9810" s="43">
        <v>0.8522390689129955</v>
      </c>
      <c r="L9810">
        <v>0.73374506588464961</v>
      </c>
      <c r="M9810">
        <v>0.39992030865271444</v>
      </c>
      <c r="N9810" s="44">
        <v>0.59129364126614736</v>
      </c>
      <c r="O9810" s="161"/>
      <c r="P9810" s="162"/>
      <c r="Q9810" s="162"/>
      <c r="R9810" s="163"/>
      <c r="S9810" s="161"/>
      <c r="V9810" s="163"/>
      <c r="W9810" s="164"/>
      <c r="X9810" s="164"/>
    </row>
    <row r="9811" spans="10:24" x14ac:dyDescent="0.25">
      <c r="J9811">
        <v>9808</v>
      </c>
      <c r="K9811" s="43">
        <v>0.74795197236988209</v>
      </c>
      <c r="L9811">
        <v>0.8799191687121104</v>
      </c>
      <c r="M9811">
        <v>0.15649418820351313</v>
      </c>
      <c r="N9811" s="44">
        <v>0.13560125426723524</v>
      </c>
      <c r="O9811" s="161"/>
      <c r="P9811" s="162"/>
      <c r="Q9811" s="162"/>
      <c r="R9811" s="163"/>
      <c r="S9811" s="161"/>
      <c r="V9811" s="163"/>
      <c r="W9811" s="164"/>
      <c r="X9811" s="164"/>
    </row>
    <row r="9812" spans="10:24" x14ac:dyDescent="0.25">
      <c r="J9812">
        <v>9809</v>
      </c>
      <c r="K9812" s="43">
        <v>0.54200257095648663</v>
      </c>
      <c r="L9812">
        <v>0.40648388098989408</v>
      </c>
      <c r="M9812">
        <v>0.51516072137006486</v>
      </c>
      <c r="N9812" s="44">
        <v>0.8385362510202321</v>
      </c>
      <c r="O9812" s="161"/>
      <c r="P9812" s="162"/>
      <c r="Q9812" s="162"/>
      <c r="R9812" s="163"/>
      <c r="S9812" s="161"/>
      <c r="V9812" s="163"/>
      <c r="W9812" s="164"/>
      <c r="X9812" s="164"/>
    </row>
    <row r="9813" spans="10:24" x14ac:dyDescent="0.25">
      <c r="J9813">
        <v>9810</v>
      </c>
      <c r="K9813" s="43">
        <v>4.3517174305809814E-2</v>
      </c>
      <c r="L9813">
        <v>0.35412426146156262</v>
      </c>
      <c r="M9813">
        <v>0.72205741522990807</v>
      </c>
      <c r="N9813" s="44">
        <v>0.1266146007667831</v>
      </c>
      <c r="O9813" s="161"/>
      <c r="P9813" s="162"/>
      <c r="Q9813" s="162"/>
      <c r="R9813" s="163"/>
      <c r="S9813" s="161"/>
      <c r="V9813" s="163"/>
      <c r="W9813" s="164"/>
      <c r="X9813" s="164"/>
    </row>
    <row r="9814" spans="10:24" x14ac:dyDescent="0.25">
      <c r="J9814">
        <v>9811</v>
      </c>
      <c r="K9814" s="43">
        <v>0.12199996295920057</v>
      </c>
      <c r="L9814">
        <v>0.66663334001504515</v>
      </c>
      <c r="M9814">
        <v>0.78267762724340439</v>
      </c>
      <c r="N9814" s="44">
        <v>0.7386136177696575</v>
      </c>
      <c r="O9814" s="161"/>
      <c r="P9814" s="162"/>
      <c r="Q9814" s="162"/>
      <c r="R9814" s="163"/>
      <c r="S9814" s="161"/>
      <c r="V9814" s="163"/>
      <c r="W9814" s="164"/>
      <c r="X9814" s="164"/>
    </row>
    <row r="9815" spans="10:24" x14ac:dyDescent="0.25">
      <c r="J9815">
        <v>9812</v>
      </c>
      <c r="K9815" s="43">
        <v>0.2538841611599415</v>
      </c>
      <c r="L9815">
        <v>0.82912099648009663</v>
      </c>
      <c r="M9815">
        <v>9.0792795215735023E-2</v>
      </c>
      <c r="N9815" s="44">
        <v>0.25871822015375023</v>
      </c>
      <c r="O9815" s="161"/>
      <c r="P9815" s="162"/>
      <c r="Q9815" s="162"/>
      <c r="R9815" s="163"/>
      <c r="S9815" s="161"/>
      <c r="V9815" s="163"/>
      <c r="W9815" s="164"/>
      <c r="X9815" s="164"/>
    </row>
    <row r="9816" spans="10:24" x14ac:dyDescent="0.25">
      <c r="J9816">
        <v>9813</v>
      </c>
      <c r="K9816" s="43">
        <v>0.45429510381853888</v>
      </c>
      <c r="L9816">
        <v>1.7116313986849985E-2</v>
      </c>
      <c r="M9816">
        <v>0.69071074661022058</v>
      </c>
      <c r="N9816" s="44">
        <v>0.593733699960177</v>
      </c>
      <c r="O9816" s="161"/>
      <c r="P9816" s="162"/>
      <c r="Q9816" s="162"/>
      <c r="R9816" s="163"/>
      <c r="S9816" s="161"/>
      <c r="V9816" s="163"/>
      <c r="W9816" s="164"/>
      <c r="X9816" s="164"/>
    </row>
    <row r="9817" spans="10:24" x14ac:dyDescent="0.25">
      <c r="J9817">
        <v>9814</v>
      </c>
      <c r="K9817" s="43">
        <v>0.42284664679463868</v>
      </c>
      <c r="L9817">
        <v>0.1750202806848099</v>
      </c>
      <c r="M9817">
        <v>0.76542848565907529</v>
      </c>
      <c r="N9817" s="44">
        <v>0.24852117784550543</v>
      </c>
      <c r="O9817" s="161"/>
      <c r="P9817" s="162"/>
      <c r="Q9817" s="162"/>
      <c r="R9817" s="163"/>
      <c r="S9817" s="161"/>
      <c r="V9817" s="163"/>
      <c r="W9817" s="164"/>
      <c r="X9817" s="164"/>
    </row>
    <row r="9818" spans="10:24" x14ac:dyDescent="0.25">
      <c r="J9818">
        <v>9815</v>
      </c>
      <c r="K9818" s="43">
        <v>0.23941027391174097</v>
      </c>
      <c r="L9818">
        <v>0.44366485461428351</v>
      </c>
      <c r="M9818">
        <v>0.71161391840381827</v>
      </c>
      <c r="N9818" s="44">
        <v>0.51988344032134726</v>
      </c>
      <c r="O9818" s="161"/>
      <c r="P9818" s="162"/>
      <c r="Q9818" s="162"/>
      <c r="R9818" s="163"/>
      <c r="S9818" s="161"/>
      <c r="V9818" s="163"/>
      <c r="W9818" s="164"/>
      <c r="X9818" s="164"/>
    </row>
    <row r="9819" spans="10:24" x14ac:dyDescent="0.25">
      <c r="J9819">
        <v>9816</v>
      </c>
      <c r="K9819" s="43">
        <v>0.95694900956817286</v>
      </c>
      <c r="L9819">
        <v>0.24132926985833614</v>
      </c>
      <c r="M9819">
        <v>0.19137706058170312</v>
      </c>
      <c r="N9819" s="44">
        <v>0.9223621075017473</v>
      </c>
      <c r="O9819" s="161"/>
      <c r="P9819" s="162"/>
      <c r="Q9819" s="162"/>
      <c r="R9819" s="163"/>
      <c r="S9819" s="161"/>
      <c r="V9819" s="163"/>
      <c r="W9819" s="164"/>
      <c r="X9819" s="164"/>
    </row>
    <row r="9820" spans="10:24" x14ac:dyDescent="0.25">
      <c r="J9820">
        <v>9817</v>
      </c>
      <c r="K9820" s="43">
        <v>0.80109624152653824</v>
      </c>
      <c r="L9820">
        <v>0.25399248184206846</v>
      </c>
      <c r="M9820">
        <v>0.53614112787809631</v>
      </c>
      <c r="N9820" s="44">
        <v>0.94951373115050774</v>
      </c>
      <c r="O9820" s="161"/>
      <c r="P9820" s="162"/>
      <c r="Q9820" s="162"/>
      <c r="R9820" s="163"/>
      <c r="S9820" s="161"/>
      <c r="V9820" s="163"/>
      <c r="W9820" s="164"/>
      <c r="X9820" s="164"/>
    </row>
    <row r="9821" spans="10:24" x14ac:dyDescent="0.25">
      <c r="J9821">
        <v>9818</v>
      </c>
      <c r="K9821" s="43">
        <v>0.70829864986545232</v>
      </c>
      <c r="L9821">
        <v>0.25864665877763549</v>
      </c>
      <c r="M9821">
        <v>0.572047082704637</v>
      </c>
      <c r="N9821" s="44">
        <v>0.84789224580834421</v>
      </c>
      <c r="O9821" s="161"/>
      <c r="P9821" s="162"/>
      <c r="Q9821" s="162"/>
      <c r="R9821" s="163"/>
      <c r="S9821" s="161"/>
      <c r="V9821" s="163"/>
      <c r="W9821" s="164"/>
      <c r="X9821" s="164"/>
    </row>
    <row r="9822" spans="10:24" x14ac:dyDescent="0.25">
      <c r="J9822">
        <v>9819</v>
      </c>
      <c r="K9822" s="43">
        <v>5.014878669249978E-2</v>
      </c>
      <c r="L9822">
        <v>0.5545276992454824</v>
      </c>
      <c r="M9822">
        <v>0.98909711746802509</v>
      </c>
      <c r="N9822" s="44">
        <v>0.31513599710725615</v>
      </c>
      <c r="O9822" s="161"/>
      <c r="P9822" s="162"/>
      <c r="Q9822" s="162"/>
      <c r="R9822" s="163"/>
      <c r="S9822" s="161"/>
      <c r="V9822" s="163"/>
      <c r="W9822" s="164"/>
      <c r="X9822" s="164"/>
    </row>
    <row r="9823" spans="10:24" x14ac:dyDescent="0.25">
      <c r="J9823">
        <v>9820</v>
      </c>
      <c r="K9823" s="43">
        <v>0.88825820927380728</v>
      </c>
      <c r="L9823">
        <v>0.19395803738642203</v>
      </c>
      <c r="M9823">
        <v>0.30339446919071167</v>
      </c>
      <c r="N9823" s="44">
        <v>0.37443659050098121</v>
      </c>
      <c r="O9823" s="161"/>
      <c r="P9823" s="162"/>
      <c r="Q9823" s="162"/>
      <c r="R9823" s="163"/>
      <c r="S9823" s="161"/>
      <c r="V9823" s="163"/>
      <c r="W9823" s="164"/>
      <c r="X9823" s="164"/>
    </row>
    <row r="9824" spans="10:24" x14ac:dyDescent="0.25">
      <c r="J9824">
        <v>9821</v>
      </c>
      <c r="K9824" s="43">
        <v>0.56787504223697272</v>
      </c>
      <c r="L9824">
        <v>0.95481171991472014</v>
      </c>
      <c r="M9824">
        <v>0.7525552593404069</v>
      </c>
      <c r="N9824" s="44">
        <v>0.58698431681425123</v>
      </c>
      <c r="O9824" s="161"/>
      <c r="P9824" s="162"/>
      <c r="Q9824" s="162"/>
      <c r="R9824" s="163"/>
      <c r="S9824" s="161"/>
      <c r="V9824" s="163"/>
      <c r="W9824" s="164"/>
      <c r="X9824" s="164"/>
    </row>
    <row r="9825" spans="10:24" x14ac:dyDescent="0.25">
      <c r="J9825">
        <v>9822</v>
      </c>
      <c r="K9825" s="43">
        <v>0.29003341511552971</v>
      </c>
      <c r="L9825">
        <v>0.35078314746016326</v>
      </c>
      <c r="M9825">
        <v>0.97345094367126939</v>
      </c>
      <c r="N9825" s="44">
        <v>0.39260312172243694</v>
      </c>
      <c r="O9825" s="161"/>
      <c r="P9825" s="162"/>
      <c r="Q9825" s="162"/>
      <c r="R9825" s="163"/>
      <c r="S9825" s="161"/>
      <c r="V9825" s="163"/>
      <c r="W9825" s="164"/>
      <c r="X9825" s="164"/>
    </row>
    <row r="9826" spans="10:24" x14ac:dyDescent="0.25">
      <c r="J9826">
        <v>9823</v>
      </c>
      <c r="K9826" s="43">
        <v>0.98251886271239164</v>
      </c>
      <c r="L9826">
        <v>0.34282209692119281</v>
      </c>
      <c r="M9826">
        <v>9.6400805198967432E-2</v>
      </c>
      <c r="N9826" s="44">
        <v>0.41867249662205619</v>
      </c>
      <c r="O9826" s="161"/>
      <c r="P9826" s="162"/>
      <c r="Q9826" s="162"/>
      <c r="R9826" s="163"/>
      <c r="S9826" s="161"/>
      <c r="V9826" s="163"/>
      <c r="W9826" s="164"/>
      <c r="X9826" s="164"/>
    </row>
    <row r="9827" spans="10:24" x14ac:dyDescent="0.25">
      <c r="J9827">
        <v>9824</v>
      </c>
      <c r="K9827" s="43">
        <v>0.98126830064222659</v>
      </c>
      <c r="L9827">
        <v>0.55985856256259003</v>
      </c>
      <c r="M9827">
        <v>7.5469109404169066E-2</v>
      </c>
      <c r="N9827" s="44">
        <v>0.89700529522703454</v>
      </c>
      <c r="O9827" s="161"/>
      <c r="P9827" s="162"/>
      <c r="Q9827" s="162"/>
      <c r="R9827" s="163"/>
      <c r="S9827" s="161"/>
      <c r="V9827" s="163"/>
      <c r="W9827" s="164"/>
      <c r="X9827" s="164"/>
    </row>
    <row r="9828" spans="10:24" x14ac:dyDescent="0.25">
      <c r="J9828">
        <v>9825</v>
      </c>
      <c r="K9828" s="43">
        <v>0.50773094565612942</v>
      </c>
      <c r="L9828">
        <v>0.68230539104190113</v>
      </c>
      <c r="M9828">
        <v>0.98247791364452475</v>
      </c>
      <c r="N9828" s="44">
        <v>0.32907680134612372</v>
      </c>
      <c r="O9828" s="161"/>
      <c r="P9828" s="162"/>
      <c r="Q9828" s="162"/>
      <c r="R9828" s="163"/>
      <c r="S9828" s="161"/>
      <c r="V9828" s="163"/>
      <c r="W9828" s="164"/>
      <c r="X9828" s="164"/>
    </row>
    <row r="9829" spans="10:24" x14ac:dyDescent="0.25">
      <c r="J9829">
        <v>9826</v>
      </c>
      <c r="K9829" s="43">
        <v>8.4113955231225224E-2</v>
      </c>
      <c r="L9829">
        <v>0.24645662977210436</v>
      </c>
      <c r="M9829">
        <v>0.29884771215718875</v>
      </c>
      <c r="N9829" s="44">
        <v>0.85551653164084485</v>
      </c>
      <c r="O9829" s="161"/>
      <c r="P9829" s="162"/>
      <c r="Q9829" s="162"/>
      <c r="R9829" s="163"/>
      <c r="S9829" s="161"/>
      <c r="V9829" s="163"/>
      <c r="W9829" s="164"/>
      <c r="X9829" s="164"/>
    </row>
    <row r="9830" spans="10:24" x14ac:dyDescent="0.25">
      <c r="J9830">
        <v>9827</v>
      </c>
      <c r="K9830" s="43">
        <v>0.84815151785537068</v>
      </c>
      <c r="L9830">
        <v>0.52318634021161159</v>
      </c>
      <c r="M9830">
        <v>0.84973653284804174</v>
      </c>
      <c r="N9830" s="44">
        <v>1.6950137037442858E-2</v>
      </c>
      <c r="O9830" s="161"/>
      <c r="P9830" s="162"/>
      <c r="Q9830" s="162"/>
      <c r="R9830" s="163"/>
      <c r="S9830" s="161"/>
      <c r="V9830" s="163"/>
      <c r="W9830" s="164"/>
      <c r="X9830" s="164"/>
    </row>
    <row r="9831" spans="10:24" x14ac:dyDescent="0.25">
      <c r="J9831">
        <v>9828</v>
      </c>
      <c r="K9831" s="43">
        <v>0.10456178170506125</v>
      </c>
      <c r="L9831">
        <v>0.15807340948107795</v>
      </c>
      <c r="M9831">
        <v>0.87614026272145751</v>
      </c>
      <c r="N9831" s="44">
        <v>6.9046678078155677E-2</v>
      </c>
      <c r="O9831" s="161"/>
      <c r="P9831" s="162"/>
      <c r="Q9831" s="162"/>
      <c r="R9831" s="163"/>
      <c r="S9831" s="161"/>
      <c r="V9831" s="163"/>
      <c r="W9831" s="164"/>
      <c r="X9831" s="164"/>
    </row>
    <row r="9832" spans="10:24" x14ac:dyDescent="0.25">
      <c r="J9832">
        <v>9829</v>
      </c>
      <c r="K9832" s="43">
        <v>0.23855238039686999</v>
      </c>
      <c r="L9832">
        <v>0.68243700493142767</v>
      </c>
      <c r="M9832">
        <v>0.62017607389003537</v>
      </c>
      <c r="N9832" s="44">
        <v>0.74208724069672249</v>
      </c>
      <c r="O9832" s="161"/>
      <c r="P9832" s="162"/>
      <c r="Q9832" s="162"/>
      <c r="R9832" s="163"/>
      <c r="S9832" s="161"/>
      <c r="V9832" s="163"/>
      <c r="W9832" s="164"/>
      <c r="X9832" s="164"/>
    </row>
    <row r="9833" spans="10:24" x14ac:dyDescent="0.25">
      <c r="J9833">
        <v>9830</v>
      </c>
      <c r="K9833" s="43">
        <v>2.7419777310455085E-2</v>
      </c>
      <c r="L9833">
        <v>0.30674416464309506</v>
      </c>
      <c r="M9833">
        <v>0.73136585740156412</v>
      </c>
      <c r="N9833" s="44">
        <v>0.33196109767008264</v>
      </c>
      <c r="O9833" s="161"/>
      <c r="P9833" s="162"/>
      <c r="Q9833" s="162"/>
      <c r="R9833" s="163"/>
      <c r="S9833" s="161"/>
      <c r="V9833" s="163"/>
      <c r="W9833" s="164"/>
      <c r="X9833" s="164"/>
    </row>
    <row r="9834" spans="10:24" x14ac:dyDescent="0.25">
      <c r="J9834">
        <v>9831</v>
      </c>
      <c r="K9834" s="43">
        <v>0.93256106196936972</v>
      </c>
      <c r="L9834">
        <v>0.86179357282851565</v>
      </c>
      <c r="M9834">
        <v>0.66783424298341598</v>
      </c>
      <c r="N9834" s="44">
        <v>0.48485693216591508</v>
      </c>
      <c r="O9834" s="161"/>
      <c r="P9834" s="162"/>
      <c r="Q9834" s="162"/>
      <c r="R9834" s="163"/>
      <c r="S9834" s="161"/>
      <c r="V9834" s="163"/>
      <c r="W9834" s="164"/>
      <c r="X9834" s="164"/>
    </row>
    <row r="9835" spans="10:24" x14ac:dyDescent="0.25">
      <c r="J9835">
        <v>9832</v>
      </c>
      <c r="K9835" s="43">
        <v>2.8349721170246811E-2</v>
      </c>
      <c r="L9835">
        <v>0.49297295975437561</v>
      </c>
      <c r="M9835">
        <v>0.5047998407772466</v>
      </c>
      <c r="N9835" s="44">
        <v>0.5055878809589206</v>
      </c>
      <c r="O9835" s="161"/>
      <c r="P9835" s="162"/>
      <c r="Q9835" s="162"/>
      <c r="R9835" s="163"/>
      <c r="S9835" s="161"/>
      <c r="V9835" s="163"/>
      <c r="W9835" s="164"/>
      <c r="X9835" s="164"/>
    </row>
    <row r="9836" spans="10:24" x14ac:dyDescent="0.25">
      <c r="J9836">
        <v>9833</v>
      </c>
      <c r="K9836" s="43">
        <v>0.5328596635378956</v>
      </c>
      <c r="L9836">
        <v>0.96622536593370223</v>
      </c>
      <c r="M9836">
        <v>0.6040405649776357</v>
      </c>
      <c r="N9836" s="44">
        <v>3.3246370394430791E-2</v>
      </c>
      <c r="O9836" s="161"/>
      <c r="P9836" s="162"/>
      <c r="Q9836" s="162"/>
      <c r="R9836" s="163"/>
      <c r="S9836" s="161"/>
      <c r="V9836" s="163"/>
      <c r="W9836" s="164"/>
      <c r="X9836" s="164"/>
    </row>
    <row r="9837" spans="10:24" x14ac:dyDescent="0.25">
      <c r="J9837">
        <v>9834</v>
      </c>
      <c r="K9837" s="43">
        <v>0.90739240234955054</v>
      </c>
      <c r="L9837">
        <v>0.14817187916771613</v>
      </c>
      <c r="M9837">
        <v>0.22016809122642289</v>
      </c>
      <c r="N9837" s="44">
        <v>0.15882514741386333</v>
      </c>
      <c r="O9837" s="161"/>
      <c r="P9837" s="162"/>
      <c r="Q9837" s="162"/>
      <c r="R9837" s="163"/>
      <c r="S9837" s="161"/>
      <c r="V9837" s="163"/>
      <c r="W9837" s="164"/>
      <c r="X9837" s="164"/>
    </row>
    <row r="9838" spans="10:24" x14ac:dyDescent="0.25">
      <c r="J9838">
        <v>9835</v>
      </c>
      <c r="K9838" s="43">
        <v>4.7579115522661808E-2</v>
      </c>
      <c r="L9838">
        <v>0.68844273780244136</v>
      </c>
      <c r="M9838">
        <v>0.57757818984912845</v>
      </c>
      <c r="N9838" s="44">
        <v>0.57234379905627386</v>
      </c>
      <c r="O9838" s="161"/>
      <c r="P9838" s="162"/>
      <c r="Q9838" s="162"/>
      <c r="R9838" s="163"/>
      <c r="S9838" s="161"/>
      <c r="V9838" s="163"/>
      <c r="W9838" s="164"/>
      <c r="X9838" s="164"/>
    </row>
    <row r="9839" spans="10:24" x14ac:dyDescent="0.25">
      <c r="J9839">
        <v>9836</v>
      </c>
      <c r="K9839" s="43">
        <v>0.38622702228411321</v>
      </c>
      <c r="L9839">
        <v>0.33928771686406856</v>
      </c>
      <c r="M9839">
        <v>0.91064637912205637</v>
      </c>
      <c r="N9839" s="44">
        <v>0.35170176272117359</v>
      </c>
      <c r="O9839" s="161"/>
      <c r="P9839" s="162"/>
      <c r="Q9839" s="162"/>
      <c r="R9839" s="163"/>
      <c r="S9839" s="161"/>
      <c r="V9839" s="163"/>
      <c r="W9839" s="164"/>
      <c r="X9839" s="164"/>
    </row>
    <row r="9840" spans="10:24" x14ac:dyDescent="0.25">
      <c r="J9840">
        <v>9837</v>
      </c>
      <c r="K9840" s="43">
        <v>0.97307295761503243</v>
      </c>
      <c r="L9840">
        <v>0.90055570129753848</v>
      </c>
      <c r="M9840">
        <v>0.78376858727935828</v>
      </c>
      <c r="N9840" s="44">
        <v>4.4048267164941035E-2</v>
      </c>
      <c r="O9840" s="161"/>
      <c r="P9840" s="162"/>
      <c r="Q9840" s="162"/>
      <c r="R9840" s="163"/>
      <c r="S9840" s="161"/>
      <c r="V9840" s="163"/>
      <c r="W9840" s="164"/>
      <c r="X9840" s="164"/>
    </row>
    <row r="9841" spans="10:24" x14ac:dyDescent="0.25">
      <c r="J9841">
        <v>9838</v>
      </c>
      <c r="K9841" s="43">
        <v>0.60576392999364226</v>
      </c>
      <c r="L9841">
        <v>0.16627101463849858</v>
      </c>
      <c r="M9841">
        <v>0.87631240795066079</v>
      </c>
      <c r="N9841" s="44">
        <v>0.77866329930307521</v>
      </c>
      <c r="O9841" s="161"/>
      <c r="P9841" s="162"/>
      <c r="Q9841" s="162"/>
      <c r="R9841" s="163"/>
      <c r="S9841" s="161"/>
      <c r="V9841" s="163"/>
      <c r="W9841" s="164"/>
      <c r="X9841" s="164"/>
    </row>
    <row r="9842" spans="10:24" x14ac:dyDescent="0.25">
      <c r="J9842">
        <v>9839</v>
      </c>
      <c r="K9842" s="43">
        <v>0.1129632458964559</v>
      </c>
      <c r="L9842">
        <v>0.89730848463870161</v>
      </c>
      <c r="M9842">
        <v>3.2912229028229545E-2</v>
      </c>
      <c r="N9842" s="44">
        <v>0.27674464677331523</v>
      </c>
      <c r="O9842" s="161"/>
      <c r="P9842" s="162"/>
      <c r="Q9842" s="162"/>
      <c r="R9842" s="163"/>
      <c r="S9842" s="161"/>
      <c r="V9842" s="163"/>
      <c r="W9842" s="164"/>
      <c r="X9842" s="164"/>
    </row>
    <row r="9843" spans="10:24" x14ac:dyDescent="0.25">
      <c r="J9843">
        <v>9840</v>
      </c>
      <c r="K9843" s="43">
        <v>0.71290214951447473</v>
      </c>
      <c r="L9843">
        <v>0.27265247442759732</v>
      </c>
      <c r="M9843">
        <v>1.8175835146645447E-3</v>
      </c>
      <c r="N9843" s="44">
        <v>0.23851075124253129</v>
      </c>
      <c r="O9843" s="161"/>
      <c r="P9843" s="162"/>
      <c r="Q9843" s="162"/>
      <c r="R9843" s="163"/>
      <c r="S9843" s="161"/>
      <c r="V9843" s="163"/>
      <c r="W9843" s="164"/>
      <c r="X9843" s="164"/>
    </row>
    <row r="9844" spans="10:24" x14ac:dyDescent="0.25">
      <c r="J9844">
        <v>9841</v>
      </c>
      <c r="K9844" s="43">
        <v>0.15368959968205542</v>
      </c>
      <c r="L9844">
        <v>7.6902047756255087E-2</v>
      </c>
      <c r="M9844">
        <v>0.13703613162084027</v>
      </c>
      <c r="N9844" s="44">
        <v>0.3986371050311921</v>
      </c>
      <c r="O9844" s="161"/>
      <c r="P9844" s="162"/>
      <c r="Q9844" s="162"/>
      <c r="R9844" s="163"/>
      <c r="S9844" s="161"/>
      <c r="V9844" s="163"/>
      <c r="W9844" s="164"/>
      <c r="X9844" s="164"/>
    </row>
    <row r="9845" spans="10:24" x14ac:dyDescent="0.25">
      <c r="J9845">
        <v>9842</v>
      </c>
      <c r="K9845" s="43">
        <v>0.56918096615189084</v>
      </c>
      <c r="L9845">
        <v>0.51728316641320293</v>
      </c>
      <c r="M9845">
        <v>0.56380527712586292</v>
      </c>
      <c r="N9845" s="44">
        <v>0.89203997851381389</v>
      </c>
      <c r="O9845" s="161"/>
      <c r="P9845" s="162"/>
      <c r="Q9845" s="162"/>
      <c r="R9845" s="163"/>
      <c r="S9845" s="161"/>
      <c r="V9845" s="163"/>
      <c r="W9845" s="164"/>
      <c r="X9845" s="164"/>
    </row>
    <row r="9846" spans="10:24" x14ac:dyDescent="0.25">
      <c r="J9846">
        <v>9843</v>
      </c>
      <c r="K9846" s="43">
        <v>0.51994414405019751</v>
      </c>
      <c r="L9846">
        <v>0.92825298798145872</v>
      </c>
      <c r="M9846">
        <v>0.84059607504705458</v>
      </c>
      <c r="N9846" s="44">
        <v>0.52715538064148804</v>
      </c>
      <c r="O9846" s="161"/>
      <c r="P9846" s="162"/>
      <c r="Q9846" s="162"/>
      <c r="R9846" s="163"/>
      <c r="S9846" s="161"/>
      <c r="V9846" s="163"/>
      <c r="W9846" s="164"/>
      <c r="X9846" s="164"/>
    </row>
    <row r="9847" spans="10:24" x14ac:dyDescent="0.25">
      <c r="J9847">
        <v>9844</v>
      </c>
      <c r="K9847" s="43">
        <v>0.95521072982299571</v>
      </c>
      <c r="L9847">
        <v>0.34320913140105913</v>
      </c>
      <c r="M9847">
        <v>0.23909017752689121</v>
      </c>
      <c r="N9847" s="44">
        <v>0.58962150685422299</v>
      </c>
      <c r="O9847" s="161"/>
      <c r="P9847" s="162"/>
      <c r="Q9847" s="162"/>
      <c r="R9847" s="163"/>
      <c r="S9847" s="161"/>
      <c r="V9847" s="163"/>
      <c r="W9847" s="164"/>
      <c r="X9847" s="164"/>
    </row>
    <row r="9848" spans="10:24" x14ac:dyDescent="0.25">
      <c r="J9848">
        <v>9845</v>
      </c>
      <c r="K9848" s="43">
        <v>0.15597409041740173</v>
      </c>
      <c r="L9848">
        <v>1.0000259826922542E-2</v>
      </c>
      <c r="M9848">
        <v>0.97966320013327746</v>
      </c>
      <c r="N9848" s="44">
        <v>0.87055801745740991</v>
      </c>
      <c r="O9848" s="161"/>
      <c r="P9848" s="162"/>
      <c r="Q9848" s="162"/>
      <c r="R9848" s="163"/>
      <c r="S9848" s="161"/>
      <c r="V9848" s="163"/>
      <c r="W9848" s="164"/>
      <c r="X9848" s="164"/>
    </row>
    <row r="9849" spans="10:24" x14ac:dyDescent="0.25">
      <c r="J9849">
        <v>9846</v>
      </c>
      <c r="K9849" s="43">
        <v>0.72552739987060999</v>
      </c>
      <c r="L9849">
        <v>0.12911690427656386</v>
      </c>
      <c r="M9849">
        <v>0.9219532054455889</v>
      </c>
      <c r="N9849" s="44">
        <v>0.61238319966509325</v>
      </c>
      <c r="O9849" s="161"/>
      <c r="P9849" s="162"/>
      <c r="Q9849" s="162"/>
      <c r="R9849" s="163"/>
      <c r="S9849" s="161"/>
      <c r="V9849" s="163"/>
      <c r="W9849" s="164"/>
      <c r="X9849" s="164"/>
    </row>
    <row r="9850" spans="10:24" x14ac:dyDescent="0.25">
      <c r="J9850">
        <v>9847</v>
      </c>
      <c r="K9850" s="43">
        <v>0.80827845855356339</v>
      </c>
      <c r="L9850">
        <v>0.54937260854128522</v>
      </c>
      <c r="M9850">
        <v>0.1518658920425191</v>
      </c>
      <c r="N9850" s="44">
        <v>0.16062000724848635</v>
      </c>
      <c r="O9850" s="161"/>
      <c r="P9850" s="162"/>
      <c r="Q9850" s="162"/>
      <c r="R9850" s="163"/>
      <c r="S9850" s="161"/>
      <c r="V9850" s="163"/>
      <c r="W9850" s="164"/>
      <c r="X9850" s="164"/>
    </row>
    <row r="9851" spans="10:24" x14ac:dyDescent="0.25">
      <c r="J9851">
        <v>9848</v>
      </c>
      <c r="K9851" s="43">
        <v>0.96948601447203608</v>
      </c>
      <c r="L9851">
        <v>0.67790684053326777</v>
      </c>
      <c r="M9851">
        <v>0.50619916311033597</v>
      </c>
      <c r="N9851" s="44">
        <v>0.77899043818646863</v>
      </c>
      <c r="O9851" s="161"/>
      <c r="P9851" s="162"/>
      <c r="Q9851" s="162"/>
      <c r="R9851" s="163"/>
      <c r="S9851" s="161"/>
      <c r="V9851" s="163"/>
      <c r="W9851" s="164"/>
      <c r="X9851" s="164"/>
    </row>
    <row r="9852" spans="10:24" x14ac:dyDescent="0.25">
      <c r="J9852">
        <v>9849</v>
      </c>
      <c r="K9852" s="43">
        <v>0.105089825178177</v>
      </c>
      <c r="L9852">
        <v>0.4653429402182363</v>
      </c>
      <c r="M9852">
        <v>0.90666861657839337</v>
      </c>
      <c r="N9852" s="44">
        <v>0.81759788861295746</v>
      </c>
      <c r="O9852" s="161"/>
      <c r="P9852" s="162"/>
      <c r="Q9852" s="162"/>
      <c r="R9852" s="163"/>
      <c r="S9852" s="161"/>
      <c r="V9852" s="163"/>
      <c r="W9852" s="164"/>
      <c r="X9852" s="164"/>
    </row>
    <row r="9853" spans="10:24" x14ac:dyDescent="0.25">
      <c r="J9853">
        <v>9850</v>
      </c>
      <c r="K9853" s="43">
        <v>0.10504118562014741</v>
      </c>
      <c r="L9853">
        <v>0.80027585177170535</v>
      </c>
      <c r="M9853">
        <v>0.4712449405134711</v>
      </c>
      <c r="N9853" s="44">
        <v>0.91799919777643824</v>
      </c>
      <c r="O9853" s="161"/>
      <c r="P9853" s="162"/>
      <c r="Q9853" s="162"/>
      <c r="R9853" s="163"/>
      <c r="S9853" s="161"/>
      <c r="V9853" s="163"/>
      <c r="W9853" s="164"/>
      <c r="X9853" s="164"/>
    </row>
    <row r="9854" spans="10:24" x14ac:dyDescent="0.25">
      <c r="J9854">
        <v>9851</v>
      </c>
      <c r="K9854" s="43">
        <v>0.65592269894859934</v>
      </c>
      <c r="L9854">
        <v>0.67391165812966969</v>
      </c>
      <c r="M9854">
        <v>0.83223360362090404</v>
      </c>
      <c r="N9854" s="44">
        <v>0.66779594199358316</v>
      </c>
      <c r="O9854" s="161"/>
      <c r="P9854" s="162"/>
      <c r="Q9854" s="162"/>
      <c r="R9854" s="163"/>
      <c r="S9854" s="161"/>
      <c r="V9854" s="163"/>
      <c r="W9854" s="164"/>
      <c r="X9854" s="164"/>
    </row>
    <row r="9855" spans="10:24" x14ac:dyDescent="0.25">
      <c r="J9855">
        <v>9852</v>
      </c>
      <c r="K9855" s="43">
        <v>0.71383460467728277</v>
      </c>
      <c r="L9855">
        <v>0.10463905940921414</v>
      </c>
      <c r="M9855">
        <v>0.12865770996548487</v>
      </c>
      <c r="N9855" s="44">
        <v>7.4862607109335455E-2</v>
      </c>
      <c r="O9855" s="161"/>
      <c r="P9855" s="162"/>
      <c r="Q9855" s="162"/>
      <c r="R9855" s="163"/>
      <c r="S9855" s="161"/>
      <c r="V9855" s="163"/>
      <c r="W9855" s="164"/>
      <c r="X9855" s="164"/>
    </row>
    <row r="9856" spans="10:24" x14ac:dyDescent="0.25">
      <c r="J9856">
        <v>9853</v>
      </c>
      <c r="K9856" s="43">
        <v>0.35956545130123663</v>
      </c>
      <c r="L9856">
        <v>0.39313138257635405</v>
      </c>
      <c r="M9856">
        <v>0.4856013161846453</v>
      </c>
      <c r="N9856" s="44">
        <v>0.23527016332021189</v>
      </c>
      <c r="O9856" s="161"/>
      <c r="P9856" s="162"/>
      <c r="Q9856" s="162"/>
      <c r="R9856" s="163"/>
      <c r="S9856" s="161"/>
      <c r="V9856" s="163"/>
      <c r="W9856" s="164"/>
      <c r="X9856" s="164"/>
    </row>
    <row r="9857" spans="10:24" x14ac:dyDescent="0.25">
      <c r="J9857">
        <v>9854</v>
      </c>
      <c r="K9857" s="43">
        <v>0.74476160116797707</v>
      </c>
      <c r="L9857">
        <v>0.63969159001549114</v>
      </c>
      <c r="M9857">
        <v>0.67499163344280666</v>
      </c>
      <c r="N9857" s="44">
        <v>1.0091264229669439E-2</v>
      </c>
      <c r="O9857" s="161"/>
      <c r="P9857" s="162"/>
      <c r="Q9857" s="162"/>
      <c r="R9857" s="163"/>
      <c r="S9857" s="161"/>
      <c r="V9857" s="163"/>
      <c r="W9857" s="164"/>
      <c r="X9857" s="164"/>
    </row>
    <row r="9858" spans="10:24" x14ac:dyDescent="0.25">
      <c r="J9858">
        <v>9855</v>
      </c>
      <c r="K9858" s="43">
        <v>0.89073931448377175</v>
      </c>
      <c r="L9858">
        <v>0.42377663050949177</v>
      </c>
      <c r="M9858">
        <v>0.68073702839552797</v>
      </c>
      <c r="N9858" s="44">
        <v>0.53295222473143156</v>
      </c>
      <c r="O9858" s="161"/>
      <c r="P9858" s="162"/>
      <c r="Q9858" s="162"/>
      <c r="R9858" s="163"/>
      <c r="S9858" s="161"/>
      <c r="V9858" s="163"/>
      <c r="W9858" s="164"/>
      <c r="X9858" s="164"/>
    </row>
    <row r="9859" spans="10:24" x14ac:dyDescent="0.25">
      <c r="J9859">
        <v>9856</v>
      </c>
      <c r="K9859" s="43">
        <v>0.42685044994603716</v>
      </c>
      <c r="L9859">
        <v>0.65738344422787265</v>
      </c>
      <c r="M9859">
        <v>0.88305393564239154</v>
      </c>
      <c r="N9859" s="44">
        <v>0.53820590980178407</v>
      </c>
      <c r="O9859" s="161"/>
      <c r="P9859" s="162"/>
      <c r="Q9859" s="162"/>
      <c r="R9859" s="163"/>
      <c r="S9859" s="161"/>
      <c r="V9859" s="163"/>
      <c r="W9859" s="164"/>
      <c r="X9859" s="164"/>
    </row>
    <row r="9860" spans="10:24" x14ac:dyDescent="0.25">
      <c r="J9860">
        <v>9857</v>
      </c>
      <c r="K9860" s="43">
        <v>0.78130505045240317</v>
      </c>
      <c r="L9860">
        <v>0.67652560387192862</v>
      </c>
      <c r="M9860">
        <v>0.60448028391357822</v>
      </c>
      <c r="N9860" s="44">
        <v>0.59825396130776631</v>
      </c>
      <c r="O9860" s="161"/>
      <c r="P9860" s="162"/>
      <c r="Q9860" s="162"/>
      <c r="R9860" s="163"/>
      <c r="S9860" s="161"/>
      <c r="V9860" s="163"/>
      <c r="W9860" s="164"/>
      <c r="X9860" s="164"/>
    </row>
    <row r="9861" spans="10:24" x14ac:dyDescent="0.25">
      <c r="J9861">
        <v>9858</v>
      </c>
      <c r="K9861" s="43">
        <v>0.2823965484399692</v>
      </c>
      <c r="L9861">
        <v>8.6666393566490751E-2</v>
      </c>
      <c r="M9861">
        <v>0.19760431871818473</v>
      </c>
      <c r="N9861" s="44">
        <v>0.90411346796440961</v>
      </c>
      <c r="O9861" s="161"/>
      <c r="P9861" s="162"/>
      <c r="Q9861" s="162"/>
      <c r="R9861" s="163"/>
      <c r="S9861" s="161"/>
      <c r="V9861" s="163"/>
      <c r="W9861" s="164"/>
      <c r="X9861" s="164"/>
    </row>
    <row r="9862" spans="10:24" x14ac:dyDescent="0.25">
      <c r="J9862">
        <v>9859</v>
      </c>
      <c r="K9862" s="43">
        <v>0.75503265839665201</v>
      </c>
      <c r="L9862">
        <v>0.15645452873172994</v>
      </c>
      <c r="M9862">
        <v>0.79621146682204558</v>
      </c>
      <c r="N9862" s="44">
        <v>0.63437369097746166</v>
      </c>
      <c r="O9862" s="161"/>
      <c r="P9862" s="162"/>
      <c r="Q9862" s="162"/>
      <c r="R9862" s="163"/>
      <c r="S9862" s="161"/>
      <c r="V9862" s="163"/>
      <c r="W9862" s="164"/>
      <c r="X9862" s="164"/>
    </row>
    <row r="9863" spans="10:24" x14ac:dyDescent="0.25">
      <c r="J9863">
        <v>9860</v>
      </c>
      <c r="K9863" s="43">
        <v>4.0702866479853772E-2</v>
      </c>
      <c r="L9863">
        <v>0.41308959911522347</v>
      </c>
      <c r="M9863">
        <v>0.19237811155751772</v>
      </c>
      <c r="N9863" s="44">
        <v>0.21218195888662383</v>
      </c>
      <c r="O9863" s="161"/>
      <c r="P9863" s="162"/>
      <c r="Q9863" s="162"/>
      <c r="R9863" s="163"/>
      <c r="S9863" s="161"/>
      <c r="V9863" s="163"/>
      <c r="W9863" s="164"/>
      <c r="X9863" s="164"/>
    </row>
    <row r="9864" spans="10:24" x14ac:dyDescent="0.25">
      <c r="J9864">
        <v>9861</v>
      </c>
      <c r="K9864" s="43">
        <v>0.14364780581911452</v>
      </c>
      <c r="L9864">
        <v>0.26831446977362405</v>
      </c>
      <c r="M9864">
        <v>0.38637562820032201</v>
      </c>
      <c r="N9864" s="44">
        <v>4.5380427183499217E-2</v>
      </c>
      <c r="O9864" s="161"/>
      <c r="P9864" s="162"/>
      <c r="Q9864" s="162"/>
      <c r="R9864" s="163"/>
      <c r="S9864" s="161"/>
      <c r="V9864" s="163"/>
      <c r="W9864" s="164"/>
      <c r="X9864" s="164"/>
    </row>
    <row r="9865" spans="10:24" x14ac:dyDescent="0.25">
      <c r="J9865">
        <v>9862</v>
      </c>
      <c r="K9865" s="43">
        <v>0.49525617980637382</v>
      </c>
      <c r="L9865">
        <v>0.28222013667609014</v>
      </c>
      <c r="M9865">
        <v>0.79466326291919309</v>
      </c>
      <c r="N9865" s="44">
        <v>0.40182275928415367</v>
      </c>
      <c r="O9865" s="161"/>
      <c r="P9865" s="162"/>
      <c r="Q9865" s="162"/>
      <c r="R9865" s="163"/>
      <c r="S9865" s="161"/>
      <c r="V9865" s="163"/>
      <c r="W9865" s="164"/>
      <c r="X9865" s="164"/>
    </row>
    <row r="9866" spans="10:24" x14ac:dyDescent="0.25">
      <c r="J9866">
        <v>9863</v>
      </c>
      <c r="K9866" s="43">
        <v>0.14154381394336846</v>
      </c>
      <c r="L9866">
        <v>0.42543126450090496</v>
      </c>
      <c r="M9866">
        <v>7.9617057622465404E-2</v>
      </c>
      <c r="N9866" s="44">
        <v>0.38865741076001104</v>
      </c>
      <c r="O9866" s="161"/>
      <c r="P9866" s="162"/>
      <c r="Q9866" s="162"/>
      <c r="R9866" s="163"/>
      <c r="S9866" s="161"/>
      <c r="V9866" s="163"/>
      <c r="W9866" s="164"/>
      <c r="X9866" s="164"/>
    </row>
    <row r="9867" spans="10:24" x14ac:dyDescent="0.25">
      <c r="J9867">
        <v>9864</v>
      </c>
      <c r="K9867" s="43">
        <v>0.56546373202997813</v>
      </c>
      <c r="L9867">
        <v>0.20614115773635044</v>
      </c>
      <c r="M9867">
        <v>0.41905454830010835</v>
      </c>
      <c r="N9867" s="44">
        <v>0.33432135020733567</v>
      </c>
      <c r="O9867" s="161"/>
      <c r="P9867" s="162"/>
      <c r="Q9867" s="162"/>
      <c r="R9867" s="163"/>
      <c r="S9867" s="161"/>
      <c r="V9867" s="163"/>
      <c r="W9867" s="164"/>
      <c r="X9867" s="164"/>
    </row>
    <row r="9868" spans="10:24" x14ac:dyDescent="0.25">
      <c r="J9868">
        <v>9865</v>
      </c>
      <c r="K9868" s="43">
        <v>0.57765638219661763</v>
      </c>
      <c r="L9868">
        <v>0.41051456384837715</v>
      </c>
      <c r="M9868">
        <v>0.73654821394566228</v>
      </c>
      <c r="N9868" s="44">
        <v>0.5545957201172218</v>
      </c>
      <c r="O9868" s="161"/>
      <c r="P9868" s="162"/>
      <c r="Q9868" s="162"/>
      <c r="R9868" s="163"/>
      <c r="S9868" s="161"/>
      <c r="V9868" s="163"/>
      <c r="W9868" s="164"/>
      <c r="X9868" s="164"/>
    </row>
    <row r="9869" spans="10:24" x14ac:dyDescent="0.25">
      <c r="J9869">
        <v>9866</v>
      </c>
      <c r="K9869" s="43">
        <v>6.7973804648015501E-2</v>
      </c>
      <c r="L9869">
        <v>0.75729138766812976</v>
      </c>
      <c r="M9869">
        <v>0.9480131684667007</v>
      </c>
      <c r="N9869" s="44">
        <v>8.2318912033745639E-2</v>
      </c>
      <c r="O9869" s="161"/>
      <c r="P9869" s="162"/>
      <c r="Q9869" s="162"/>
      <c r="R9869" s="163"/>
      <c r="S9869" s="161"/>
      <c r="V9869" s="163"/>
      <c r="W9869" s="164"/>
      <c r="X9869" s="164"/>
    </row>
    <row r="9870" spans="10:24" x14ac:dyDescent="0.25">
      <c r="J9870">
        <v>9867</v>
      </c>
      <c r="K9870" s="43">
        <v>0.39707760256279689</v>
      </c>
      <c r="L9870">
        <v>6.8688586941275664E-3</v>
      </c>
      <c r="M9870">
        <v>0.1987116941749566</v>
      </c>
      <c r="N9870" s="44">
        <v>0.25156142667823445</v>
      </c>
      <c r="O9870" s="161"/>
      <c r="P9870" s="162"/>
      <c r="Q9870" s="162"/>
      <c r="R9870" s="163"/>
      <c r="S9870" s="161"/>
      <c r="V9870" s="163"/>
      <c r="W9870" s="164"/>
      <c r="X9870" s="164"/>
    </row>
    <row r="9871" spans="10:24" x14ac:dyDescent="0.25">
      <c r="J9871">
        <v>9868</v>
      </c>
      <c r="K9871" s="43">
        <v>0.16029976889626329</v>
      </c>
      <c r="L9871">
        <v>0.11863048951345612</v>
      </c>
      <c r="M9871">
        <v>0.97041855602068727</v>
      </c>
      <c r="N9871" s="44">
        <v>0.50263442506389688</v>
      </c>
      <c r="O9871" s="161"/>
      <c r="P9871" s="162"/>
      <c r="Q9871" s="162"/>
      <c r="R9871" s="163"/>
      <c r="S9871" s="161"/>
      <c r="V9871" s="163"/>
      <c r="W9871" s="164"/>
      <c r="X9871" s="164"/>
    </row>
    <row r="9872" spans="10:24" x14ac:dyDescent="0.25">
      <c r="J9872">
        <v>9869</v>
      </c>
      <c r="K9872" s="43">
        <v>0.62006959298322373</v>
      </c>
      <c r="L9872">
        <v>0.34669880816347864</v>
      </c>
      <c r="M9872">
        <v>0.56628483734381663</v>
      </c>
      <c r="N9872" s="44">
        <v>0.67070677754573627</v>
      </c>
      <c r="O9872" s="161"/>
      <c r="P9872" s="162"/>
      <c r="Q9872" s="162"/>
      <c r="R9872" s="163"/>
      <c r="S9872" s="161"/>
      <c r="V9872" s="163"/>
      <c r="W9872" s="164"/>
      <c r="X9872" s="164"/>
    </row>
    <row r="9873" spans="10:24" x14ac:dyDescent="0.25">
      <c r="J9873">
        <v>9870</v>
      </c>
      <c r="K9873" s="43">
        <v>0.70932848745715393</v>
      </c>
      <c r="L9873">
        <v>0.57048842641421127</v>
      </c>
      <c r="M9873">
        <v>6.8974555981171637E-3</v>
      </c>
      <c r="N9873" s="44">
        <v>7.2795140541059844E-2</v>
      </c>
      <c r="O9873" s="161"/>
      <c r="P9873" s="162"/>
      <c r="Q9873" s="162"/>
      <c r="R9873" s="163"/>
      <c r="S9873" s="161"/>
      <c r="V9873" s="163"/>
      <c r="W9873" s="164"/>
      <c r="X9873" s="164"/>
    </row>
    <row r="9874" spans="10:24" x14ac:dyDescent="0.25">
      <c r="J9874">
        <v>9871</v>
      </c>
      <c r="K9874" s="43">
        <v>3.2239311298779216E-2</v>
      </c>
      <c r="L9874">
        <v>0.43617464876958056</v>
      </c>
      <c r="M9874">
        <v>0.32610094609553475</v>
      </c>
      <c r="N9874" s="44">
        <v>4.2401422250610721E-2</v>
      </c>
      <c r="O9874" s="161"/>
      <c r="P9874" s="162"/>
      <c r="Q9874" s="162"/>
      <c r="R9874" s="163"/>
      <c r="S9874" s="161"/>
      <c r="V9874" s="163"/>
      <c r="W9874" s="164"/>
      <c r="X9874" s="164"/>
    </row>
    <row r="9875" spans="10:24" x14ac:dyDescent="0.25">
      <c r="J9875">
        <v>9872</v>
      </c>
      <c r="K9875" s="43">
        <v>0.44207713559215167</v>
      </c>
      <c r="L9875">
        <v>0.78158918878054684</v>
      </c>
      <c r="M9875">
        <v>0.67076321036687703</v>
      </c>
      <c r="N9875" s="44">
        <v>0.95289689582500747</v>
      </c>
      <c r="O9875" s="161"/>
      <c r="P9875" s="162"/>
      <c r="Q9875" s="162"/>
      <c r="R9875" s="163"/>
      <c r="S9875" s="161"/>
      <c r="V9875" s="163"/>
      <c r="W9875" s="164"/>
      <c r="X9875" s="164"/>
    </row>
    <row r="9876" spans="10:24" x14ac:dyDescent="0.25">
      <c r="J9876">
        <v>9873</v>
      </c>
      <c r="K9876" s="43">
        <v>9.2110721297292697E-3</v>
      </c>
      <c r="L9876">
        <v>0.14598564490473609</v>
      </c>
      <c r="M9876">
        <v>4.5762114118515274E-2</v>
      </c>
      <c r="N9876" s="44">
        <v>8.2156862297325328E-2</v>
      </c>
      <c r="O9876" s="161"/>
      <c r="P9876" s="162"/>
      <c r="Q9876" s="162"/>
      <c r="R9876" s="163"/>
      <c r="S9876" s="161"/>
      <c r="V9876" s="163"/>
      <c r="W9876" s="164"/>
      <c r="X9876" s="164"/>
    </row>
    <row r="9877" spans="10:24" x14ac:dyDescent="0.25">
      <c r="J9877">
        <v>9874</v>
      </c>
      <c r="K9877" s="43">
        <v>0.5458335009829004</v>
      </c>
      <c r="L9877">
        <v>0.59081206594403968</v>
      </c>
      <c r="M9877">
        <v>0.44034588902807836</v>
      </c>
      <c r="N9877" s="44">
        <v>0.53441153054630519</v>
      </c>
      <c r="O9877" s="161"/>
      <c r="P9877" s="162"/>
      <c r="Q9877" s="162"/>
      <c r="R9877" s="163"/>
      <c r="S9877" s="161"/>
      <c r="V9877" s="163"/>
      <c r="W9877" s="164"/>
      <c r="X9877" s="164"/>
    </row>
    <row r="9878" spans="10:24" x14ac:dyDescent="0.25">
      <c r="J9878">
        <v>9875</v>
      </c>
      <c r="K9878" s="43">
        <v>0.53415822288789405</v>
      </c>
      <c r="L9878">
        <v>0.50602910827045688</v>
      </c>
      <c r="M9878">
        <v>0.1160431678250825</v>
      </c>
      <c r="N9878" s="44">
        <v>0.19027425077281213</v>
      </c>
      <c r="O9878" s="161"/>
      <c r="P9878" s="162"/>
      <c r="Q9878" s="162"/>
      <c r="R9878" s="163"/>
      <c r="S9878" s="161"/>
      <c r="V9878" s="163"/>
      <c r="W9878" s="164"/>
      <c r="X9878" s="164"/>
    </row>
    <row r="9879" spans="10:24" x14ac:dyDescent="0.25">
      <c r="J9879">
        <v>9876</v>
      </c>
      <c r="K9879" s="43">
        <v>4.6788278638664971E-2</v>
      </c>
      <c r="L9879">
        <v>0.5163094365184181</v>
      </c>
      <c r="M9879">
        <v>0.19147865659196894</v>
      </c>
      <c r="N9879" s="44">
        <v>0.65492472444789385</v>
      </c>
      <c r="O9879" s="161"/>
      <c r="P9879" s="162"/>
      <c r="Q9879" s="162"/>
      <c r="R9879" s="163"/>
      <c r="S9879" s="161"/>
      <c r="V9879" s="163"/>
      <c r="W9879" s="164"/>
      <c r="X9879" s="164"/>
    </row>
    <row r="9880" spans="10:24" x14ac:dyDescent="0.25">
      <c r="J9880">
        <v>9877</v>
      </c>
      <c r="K9880" s="43">
        <v>0.98699735243062292</v>
      </c>
      <c r="L9880">
        <v>0.37461867977966234</v>
      </c>
      <c r="M9880">
        <v>0.51336037214806418</v>
      </c>
      <c r="N9880" s="44">
        <v>0.75396616214306744</v>
      </c>
      <c r="O9880" s="161"/>
      <c r="P9880" s="162"/>
      <c r="Q9880" s="162"/>
      <c r="R9880" s="163"/>
      <c r="S9880" s="161"/>
      <c r="V9880" s="163"/>
      <c r="W9880" s="164"/>
      <c r="X9880" s="164"/>
    </row>
    <row r="9881" spans="10:24" x14ac:dyDescent="0.25">
      <c r="J9881">
        <v>9878</v>
      </c>
      <c r="K9881" s="43">
        <v>4.6690357253991177E-2</v>
      </c>
      <c r="L9881">
        <v>0.89105556005904807</v>
      </c>
      <c r="M9881">
        <v>0.50052794564679282</v>
      </c>
      <c r="N9881" s="44">
        <v>0.97228119432796156</v>
      </c>
      <c r="O9881" s="161"/>
      <c r="P9881" s="162"/>
      <c r="Q9881" s="162"/>
      <c r="R9881" s="163"/>
      <c r="S9881" s="161"/>
      <c r="V9881" s="163"/>
      <c r="W9881" s="164"/>
      <c r="X9881" s="164"/>
    </row>
    <row r="9882" spans="10:24" x14ac:dyDescent="0.25">
      <c r="J9882">
        <v>9879</v>
      </c>
      <c r="K9882" s="43">
        <v>0.92353388502102529</v>
      </c>
      <c r="L9882">
        <v>0.43244498043437085</v>
      </c>
      <c r="M9882">
        <v>0.41936837523890147</v>
      </c>
      <c r="N9882" s="44">
        <v>0.51409931393041353</v>
      </c>
      <c r="O9882" s="161"/>
      <c r="P9882" s="162"/>
      <c r="Q9882" s="162"/>
      <c r="R9882" s="163"/>
      <c r="S9882" s="161"/>
      <c r="V9882" s="163"/>
      <c r="W9882" s="164"/>
      <c r="X9882" s="164"/>
    </row>
    <row r="9883" spans="10:24" x14ac:dyDescent="0.25">
      <c r="J9883">
        <v>9880</v>
      </c>
      <c r="K9883" s="43">
        <v>8.1992009563145118E-2</v>
      </c>
      <c r="L9883">
        <v>0.66944374452577393</v>
      </c>
      <c r="M9883">
        <v>0.91371144449785624</v>
      </c>
      <c r="N9883" s="44">
        <v>0.8846440847277155</v>
      </c>
      <c r="O9883" s="161"/>
      <c r="P9883" s="162"/>
      <c r="Q9883" s="162"/>
      <c r="R9883" s="163"/>
      <c r="S9883" s="161"/>
      <c r="V9883" s="163"/>
      <c r="W9883" s="164"/>
      <c r="X9883" s="164"/>
    </row>
    <row r="9884" spans="10:24" x14ac:dyDescent="0.25">
      <c r="J9884">
        <v>9881</v>
      </c>
      <c r="K9884" s="43">
        <v>0.98465012541935371</v>
      </c>
      <c r="L9884">
        <v>0.82503688012849685</v>
      </c>
      <c r="M9884">
        <v>0.45338890793796283</v>
      </c>
      <c r="N9884" s="44">
        <v>4.306709730710323E-2</v>
      </c>
      <c r="O9884" s="161"/>
      <c r="P9884" s="162"/>
      <c r="Q9884" s="162"/>
      <c r="R9884" s="163"/>
      <c r="S9884" s="161"/>
      <c r="V9884" s="163"/>
      <c r="W9884" s="164"/>
      <c r="X9884" s="164"/>
    </row>
    <row r="9885" spans="10:24" x14ac:dyDescent="0.25">
      <c r="J9885">
        <v>9882</v>
      </c>
      <c r="K9885" s="43">
        <v>0.46176609294785664</v>
      </c>
      <c r="L9885">
        <v>0.61260558211046845</v>
      </c>
      <c r="M9885">
        <v>0.37098556448378084</v>
      </c>
      <c r="N9885" s="44">
        <v>0.47302771635187957</v>
      </c>
      <c r="O9885" s="161"/>
      <c r="P9885" s="162"/>
      <c r="Q9885" s="162"/>
      <c r="R9885" s="163"/>
      <c r="S9885" s="161"/>
      <c r="V9885" s="163"/>
      <c r="W9885" s="164"/>
      <c r="X9885" s="164"/>
    </row>
    <row r="9886" spans="10:24" x14ac:dyDescent="0.25">
      <c r="J9886">
        <v>9883</v>
      </c>
      <c r="K9886" s="43">
        <v>0.92002289641090051</v>
      </c>
      <c r="L9886">
        <v>0.35496892522494827</v>
      </c>
      <c r="M9886">
        <v>0.38804631263843969</v>
      </c>
      <c r="N9886" s="44">
        <v>0.74186550226120329</v>
      </c>
      <c r="O9886" s="161"/>
      <c r="P9886" s="162"/>
      <c r="Q9886" s="162"/>
      <c r="R9886" s="163"/>
      <c r="S9886" s="161"/>
      <c r="V9886" s="163"/>
      <c r="W9886" s="164"/>
      <c r="X9886" s="164"/>
    </row>
    <row r="9887" spans="10:24" x14ac:dyDescent="0.25">
      <c r="J9887">
        <v>9884</v>
      </c>
      <c r="K9887" s="43">
        <v>0.63118661512588714</v>
      </c>
      <c r="L9887">
        <v>0.54699839280383478</v>
      </c>
      <c r="M9887">
        <v>0.70816445557551122</v>
      </c>
      <c r="N9887" s="44">
        <v>2.4608460222211082E-2</v>
      </c>
      <c r="O9887" s="161"/>
      <c r="P9887" s="162"/>
      <c r="Q9887" s="162"/>
      <c r="R9887" s="163"/>
      <c r="S9887" s="161"/>
      <c r="V9887" s="163"/>
      <c r="W9887" s="164"/>
      <c r="X9887" s="164"/>
    </row>
    <row r="9888" spans="10:24" x14ac:dyDescent="0.25">
      <c r="J9888">
        <v>9885</v>
      </c>
      <c r="K9888" s="43">
        <v>0.57650697658674255</v>
      </c>
      <c r="L9888">
        <v>0.71427288003785949</v>
      </c>
      <c r="M9888">
        <v>0.65680970044440767</v>
      </c>
      <c r="N9888" s="44">
        <v>0.81166595822447241</v>
      </c>
      <c r="O9888" s="161"/>
      <c r="P9888" s="162"/>
      <c r="Q9888" s="162"/>
      <c r="R9888" s="163"/>
      <c r="S9888" s="161"/>
      <c r="V9888" s="163"/>
      <c r="W9888" s="164"/>
      <c r="X9888" s="164"/>
    </row>
    <row r="9889" spans="10:24" x14ac:dyDescent="0.25">
      <c r="J9889">
        <v>9886</v>
      </c>
      <c r="K9889" s="43">
        <v>0.49999835138283499</v>
      </c>
      <c r="L9889">
        <v>0.14744303827498817</v>
      </c>
      <c r="M9889">
        <v>0.60864062559829879</v>
      </c>
      <c r="N9889" s="44">
        <v>0.23687835098108101</v>
      </c>
      <c r="O9889" s="161"/>
      <c r="P9889" s="162"/>
      <c r="Q9889" s="162"/>
      <c r="R9889" s="163"/>
      <c r="S9889" s="161"/>
      <c r="V9889" s="163"/>
      <c r="W9889" s="164"/>
      <c r="X9889" s="164"/>
    </row>
    <row r="9890" spans="10:24" x14ac:dyDescent="0.25">
      <c r="J9890">
        <v>9887</v>
      </c>
      <c r="K9890" s="43">
        <v>0.29162904407296464</v>
      </c>
      <c r="L9890">
        <v>0.6911922540899158</v>
      </c>
      <c r="M9890">
        <v>0.6427736544477417</v>
      </c>
      <c r="N9890" s="44">
        <v>0.8785822876296927</v>
      </c>
      <c r="O9890" s="161"/>
      <c r="P9890" s="162"/>
      <c r="Q9890" s="162"/>
      <c r="R9890" s="163"/>
      <c r="S9890" s="161"/>
      <c r="V9890" s="163"/>
      <c r="W9890" s="164"/>
      <c r="X9890" s="164"/>
    </row>
    <row r="9891" spans="10:24" x14ac:dyDescent="0.25">
      <c r="J9891">
        <v>9888</v>
      </c>
      <c r="K9891" s="43">
        <v>0.60171016878259642</v>
      </c>
      <c r="L9891">
        <v>0.69553723445855409</v>
      </c>
      <c r="M9891">
        <v>0.51596618242154302</v>
      </c>
      <c r="N9891" s="44">
        <v>0.66401680453802858</v>
      </c>
      <c r="O9891" s="161"/>
      <c r="P9891" s="162"/>
      <c r="Q9891" s="162"/>
      <c r="R9891" s="163"/>
      <c r="S9891" s="161"/>
      <c r="V9891" s="163"/>
      <c r="W9891" s="164"/>
      <c r="X9891" s="164"/>
    </row>
    <row r="9892" spans="10:24" x14ac:dyDescent="0.25">
      <c r="J9892">
        <v>9889</v>
      </c>
      <c r="K9892" s="43">
        <v>0.93130587914202068</v>
      </c>
      <c r="L9892">
        <v>0.99682366499383834</v>
      </c>
      <c r="M9892">
        <v>0.19086387683332151</v>
      </c>
      <c r="N9892" s="44">
        <v>0.85539188647990028</v>
      </c>
      <c r="O9892" s="161"/>
      <c r="P9892" s="162"/>
      <c r="Q9892" s="162"/>
      <c r="R9892" s="163"/>
      <c r="S9892" s="161"/>
      <c r="V9892" s="163"/>
      <c r="W9892" s="164"/>
      <c r="X9892" s="164"/>
    </row>
    <row r="9893" spans="10:24" x14ac:dyDescent="0.25">
      <c r="J9893">
        <v>9890</v>
      </c>
      <c r="K9893" s="43">
        <v>0.78932668359299363</v>
      </c>
      <c r="L9893">
        <v>0.94889945196735492</v>
      </c>
      <c r="M9893">
        <v>0.14514434030127155</v>
      </c>
      <c r="N9893" s="44">
        <v>0.57422777989660823</v>
      </c>
      <c r="O9893" s="161"/>
      <c r="P9893" s="162"/>
      <c r="Q9893" s="162"/>
      <c r="R9893" s="163"/>
      <c r="S9893" s="161"/>
      <c r="V9893" s="163"/>
      <c r="W9893" s="164"/>
      <c r="X9893" s="164"/>
    </row>
    <row r="9894" spans="10:24" x14ac:dyDescent="0.25">
      <c r="J9894">
        <v>9891</v>
      </c>
      <c r="K9894" s="43">
        <v>0.79754418911231861</v>
      </c>
      <c r="L9894">
        <v>0.5690887297341467</v>
      </c>
      <c r="M9894">
        <v>0.93064875647232015</v>
      </c>
      <c r="N9894" s="44">
        <v>0.75141020330615049</v>
      </c>
      <c r="O9894" s="161"/>
      <c r="P9894" s="162"/>
      <c r="Q9894" s="162"/>
      <c r="R9894" s="163"/>
      <c r="S9894" s="161"/>
      <c r="V9894" s="163"/>
      <c r="W9894" s="164"/>
      <c r="X9894" s="164"/>
    </row>
    <row r="9895" spans="10:24" x14ac:dyDescent="0.25">
      <c r="J9895">
        <v>9892</v>
      </c>
      <c r="K9895" s="43">
        <v>6.5828735886165002E-2</v>
      </c>
      <c r="L9895">
        <v>0.30694534704750631</v>
      </c>
      <c r="M9895">
        <v>0.20321784209148031</v>
      </c>
      <c r="N9895" s="44">
        <v>0.93719742975603759</v>
      </c>
      <c r="O9895" s="161"/>
      <c r="P9895" s="162"/>
      <c r="Q9895" s="162"/>
      <c r="R9895" s="163"/>
      <c r="S9895" s="161"/>
      <c r="V9895" s="163"/>
      <c r="W9895" s="164"/>
      <c r="X9895" s="164"/>
    </row>
    <row r="9896" spans="10:24" x14ac:dyDescent="0.25">
      <c r="J9896">
        <v>9893</v>
      </c>
      <c r="K9896" s="43">
        <v>0.58917111231992769</v>
      </c>
      <c r="L9896">
        <v>0.23500802531013776</v>
      </c>
      <c r="M9896">
        <v>0.16515854810109742</v>
      </c>
      <c r="N9896" s="44">
        <v>0.20285415423883668</v>
      </c>
      <c r="O9896" s="161"/>
      <c r="P9896" s="162"/>
      <c r="Q9896" s="162"/>
      <c r="R9896" s="163"/>
      <c r="S9896" s="161"/>
      <c r="V9896" s="163"/>
      <c r="W9896" s="164"/>
      <c r="X9896" s="164"/>
    </row>
    <row r="9897" spans="10:24" x14ac:dyDescent="0.25">
      <c r="J9897">
        <v>9894</v>
      </c>
      <c r="K9897" s="43">
        <v>0.63481684413740869</v>
      </c>
      <c r="L9897">
        <v>0.8626171074831338</v>
      </c>
      <c r="M9897">
        <v>0.19804917292830793</v>
      </c>
      <c r="N9897" s="44">
        <v>6.0878665498634521E-2</v>
      </c>
      <c r="O9897" s="161"/>
      <c r="P9897" s="162"/>
      <c r="Q9897" s="162"/>
      <c r="R9897" s="163"/>
      <c r="S9897" s="161"/>
      <c r="V9897" s="163"/>
      <c r="W9897" s="164"/>
      <c r="X9897" s="164"/>
    </row>
    <row r="9898" spans="10:24" x14ac:dyDescent="0.25">
      <c r="J9898">
        <v>9895</v>
      </c>
      <c r="K9898" s="43">
        <v>0.95286756161604269</v>
      </c>
      <c r="L9898">
        <v>0.36222383510436951</v>
      </c>
      <c r="M9898">
        <v>0.41468032969983404</v>
      </c>
      <c r="N9898" s="44">
        <v>0.67444979499583968</v>
      </c>
      <c r="O9898" s="161"/>
      <c r="P9898" s="162"/>
      <c r="Q9898" s="162"/>
      <c r="R9898" s="163"/>
      <c r="S9898" s="161"/>
      <c r="V9898" s="163"/>
      <c r="W9898" s="164"/>
      <c r="X9898" s="164"/>
    </row>
    <row r="9899" spans="10:24" x14ac:dyDescent="0.25">
      <c r="J9899">
        <v>9896</v>
      </c>
      <c r="K9899" s="43">
        <v>0.2538231174432013</v>
      </c>
      <c r="L9899">
        <v>0.71563956952059105</v>
      </c>
      <c r="M9899">
        <v>0.92232259113158133</v>
      </c>
      <c r="N9899" s="44">
        <v>0.53217631894622008</v>
      </c>
      <c r="O9899" s="161"/>
      <c r="P9899" s="162"/>
      <c r="Q9899" s="162"/>
      <c r="R9899" s="163"/>
      <c r="S9899" s="161"/>
      <c r="V9899" s="163"/>
      <c r="W9899" s="164"/>
      <c r="X9899" s="164"/>
    </row>
    <row r="9900" spans="10:24" x14ac:dyDescent="0.25">
      <c r="J9900">
        <v>9897</v>
      </c>
      <c r="K9900" s="43">
        <v>0.15242385842036354</v>
      </c>
      <c r="L9900">
        <v>0.96908632643406889</v>
      </c>
      <c r="M9900">
        <v>0.77569422525663767</v>
      </c>
      <c r="N9900" s="44">
        <v>0.53599476470473228</v>
      </c>
      <c r="O9900" s="161"/>
      <c r="P9900" s="162"/>
      <c r="Q9900" s="162"/>
      <c r="R9900" s="163"/>
      <c r="S9900" s="161"/>
      <c r="V9900" s="163"/>
      <c r="W9900" s="164"/>
      <c r="X9900" s="164"/>
    </row>
    <row r="9901" spans="10:24" x14ac:dyDescent="0.25">
      <c r="J9901">
        <v>9898</v>
      </c>
      <c r="K9901" s="43">
        <v>0.49272416843878641</v>
      </c>
      <c r="L9901">
        <v>0.37651605434664193</v>
      </c>
      <c r="M9901">
        <v>0.84251160892991017</v>
      </c>
      <c r="N9901" s="44">
        <v>0.28970280897725331</v>
      </c>
      <c r="O9901" s="161"/>
      <c r="P9901" s="162"/>
      <c r="Q9901" s="162"/>
      <c r="R9901" s="163"/>
      <c r="S9901" s="161"/>
      <c r="V9901" s="163"/>
      <c r="W9901" s="164"/>
      <c r="X9901" s="164"/>
    </row>
    <row r="9902" spans="10:24" x14ac:dyDescent="0.25">
      <c r="J9902">
        <v>9899</v>
      </c>
      <c r="K9902" s="43">
        <v>0.32338142544793214</v>
      </c>
      <c r="L9902">
        <v>0.78587258161747753</v>
      </c>
      <c r="M9902">
        <v>0.14045906180720968</v>
      </c>
      <c r="N9902" s="44">
        <v>0.64227841079601111</v>
      </c>
      <c r="O9902" s="161"/>
      <c r="P9902" s="162"/>
      <c r="Q9902" s="162"/>
      <c r="R9902" s="163"/>
      <c r="S9902" s="161"/>
      <c r="V9902" s="163"/>
      <c r="W9902" s="164"/>
      <c r="X9902" s="164"/>
    </row>
    <row r="9903" spans="10:24" x14ac:dyDescent="0.25">
      <c r="J9903">
        <v>9900</v>
      </c>
      <c r="K9903" s="43">
        <v>0.48859287391852246</v>
      </c>
      <c r="L9903">
        <v>0.56281150224772947</v>
      </c>
      <c r="M9903">
        <v>0.31290630226886407</v>
      </c>
      <c r="N9903" s="44">
        <v>0.94892381344210075</v>
      </c>
      <c r="O9903" s="161"/>
      <c r="P9903" s="162"/>
      <c r="Q9903" s="162"/>
      <c r="R9903" s="163"/>
      <c r="S9903" s="161"/>
      <c r="V9903" s="163"/>
      <c r="W9903" s="164"/>
      <c r="X9903" s="164"/>
    </row>
    <row r="9904" spans="10:24" x14ac:dyDescent="0.25">
      <c r="J9904">
        <v>9901</v>
      </c>
      <c r="K9904" s="43">
        <v>0.25250543923113289</v>
      </c>
      <c r="L9904">
        <v>0.99881168829477496</v>
      </c>
      <c r="M9904">
        <v>1.0380992068996786E-2</v>
      </c>
      <c r="N9904" s="44">
        <v>0.2431680690942547</v>
      </c>
      <c r="O9904" s="161"/>
      <c r="P9904" s="162"/>
      <c r="Q9904" s="162"/>
      <c r="R9904" s="163"/>
      <c r="S9904" s="161"/>
      <c r="V9904" s="163"/>
      <c r="W9904" s="164"/>
      <c r="X9904" s="164"/>
    </row>
    <row r="9905" spans="10:24" x14ac:dyDescent="0.25">
      <c r="J9905">
        <v>9902</v>
      </c>
      <c r="K9905" s="43">
        <v>0.62006390154703195</v>
      </c>
      <c r="L9905">
        <v>0.82367557406532321</v>
      </c>
      <c r="M9905">
        <v>0.30795929039643066</v>
      </c>
      <c r="N9905" s="44">
        <v>0.7976827483021186</v>
      </c>
      <c r="O9905" s="161"/>
      <c r="P9905" s="162"/>
      <c r="Q9905" s="162"/>
      <c r="R9905" s="163"/>
      <c r="S9905" s="161"/>
      <c r="V9905" s="163"/>
      <c r="W9905" s="164"/>
      <c r="X9905" s="164"/>
    </row>
    <row r="9906" spans="10:24" x14ac:dyDescent="0.25">
      <c r="J9906">
        <v>9903</v>
      </c>
      <c r="K9906" s="43">
        <v>0.62741376332861321</v>
      </c>
      <c r="L9906">
        <v>0.23082140060232303</v>
      </c>
      <c r="M9906">
        <v>0.17956002619240852</v>
      </c>
      <c r="N9906" s="44">
        <v>0.98231398209242327</v>
      </c>
      <c r="O9906" s="161"/>
      <c r="P9906" s="162"/>
      <c r="Q9906" s="162"/>
      <c r="R9906" s="163"/>
      <c r="S9906" s="161"/>
      <c r="V9906" s="163"/>
      <c r="W9906" s="164"/>
      <c r="X9906" s="164"/>
    </row>
    <row r="9907" spans="10:24" x14ac:dyDescent="0.25">
      <c r="J9907">
        <v>9904</v>
      </c>
      <c r="K9907" s="43">
        <v>8.6063234253753729E-3</v>
      </c>
      <c r="L9907">
        <v>9.6437978895604792E-2</v>
      </c>
      <c r="M9907">
        <v>0.86094297414922827</v>
      </c>
      <c r="N9907" s="44">
        <v>0.46620987380005263</v>
      </c>
      <c r="O9907" s="161"/>
      <c r="P9907" s="162"/>
      <c r="Q9907" s="162"/>
      <c r="R9907" s="163"/>
      <c r="S9907" s="161"/>
      <c r="V9907" s="163"/>
      <c r="W9907" s="164"/>
      <c r="X9907" s="164"/>
    </row>
    <row r="9908" spans="10:24" x14ac:dyDescent="0.25">
      <c r="J9908">
        <v>9905</v>
      </c>
      <c r="K9908" s="43">
        <v>0.37599223824804684</v>
      </c>
      <c r="L9908">
        <v>0.73809541584596294</v>
      </c>
      <c r="M9908">
        <v>0.23912328667026916</v>
      </c>
      <c r="N9908" s="44">
        <v>0.73259562371311715</v>
      </c>
      <c r="O9908" s="161"/>
      <c r="P9908" s="162"/>
      <c r="Q9908" s="162"/>
      <c r="R9908" s="163"/>
      <c r="S9908" s="161"/>
      <c r="V9908" s="163"/>
      <c r="W9908" s="164"/>
      <c r="X9908" s="164"/>
    </row>
    <row r="9909" spans="10:24" x14ac:dyDescent="0.25">
      <c r="J9909">
        <v>9906</v>
      </c>
      <c r="K9909" s="43">
        <v>0.42127236369378163</v>
      </c>
      <c r="L9909">
        <v>0.4426305081464188</v>
      </c>
      <c r="M9909">
        <v>0.74292287069316632</v>
      </c>
      <c r="N9909" s="44">
        <v>0.16026084420186881</v>
      </c>
      <c r="O9909" s="161"/>
      <c r="P9909" s="162"/>
      <c r="Q9909" s="162"/>
      <c r="R9909" s="163"/>
      <c r="S9909" s="161"/>
      <c r="V9909" s="163"/>
      <c r="W9909" s="164"/>
      <c r="X9909" s="164"/>
    </row>
    <row r="9910" spans="10:24" x14ac:dyDescent="0.25">
      <c r="J9910">
        <v>9907</v>
      </c>
      <c r="K9910" s="43">
        <v>0.50231746146221046</v>
      </c>
      <c r="L9910">
        <v>0.82961326571506999</v>
      </c>
      <c r="M9910">
        <v>0.9458126013781325</v>
      </c>
      <c r="N9910" s="44">
        <v>0.57124246710400672</v>
      </c>
      <c r="O9910" s="161"/>
      <c r="P9910" s="162"/>
      <c r="Q9910" s="162"/>
      <c r="R9910" s="163"/>
      <c r="S9910" s="161"/>
      <c r="V9910" s="163"/>
      <c r="W9910" s="164"/>
      <c r="X9910" s="164"/>
    </row>
    <row r="9911" spans="10:24" x14ac:dyDescent="0.25">
      <c r="J9911">
        <v>9908</v>
      </c>
      <c r="K9911" s="43">
        <v>0.19124649684120354</v>
      </c>
      <c r="L9911">
        <v>0.40794399030603512</v>
      </c>
      <c r="M9911">
        <v>0.23497357212601289</v>
      </c>
      <c r="N9911" s="44">
        <v>0.27347849304434435</v>
      </c>
      <c r="O9911" s="161"/>
      <c r="P9911" s="162"/>
      <c r="Q9911" s="162"/>
      <c r="R9911" s="163"/>
      <c r="S9911" s="161"/>
      <c r="V9911" s="163"/>
      <c r="W9911" s="164"/>
      <c r="X9911" s="164"/>
    </row>
    <row r="9912" spans="10:24" x14ac:dyDescent="0.25">
      <c r="J9912">
        <v>9909</v>
      </c>
      <c r="K9912" s="43">
        <v>0.49018793568551711</v>
      </c>
      <c r="L9912">
        <v>0.17435227339606929</v>
      </c>
      <c r="M9912">
        <v>0.22990225687792376</v>
      </c>
      <c r="N9912" s="44">
        <v>0.82904171832045936</v>
      </c>
      <c r="O9912" s="161"/>
      <c r="P9912" s="162"/>
      <c r="Q9912" s="162"/>
      <c r="R9912" s="163"/>
      <c r="S9912" s="161"/>
      <c r="V9912" s="163"/>
      <c r="W9912" s="164"/>
      <c r="X9912" s="164"/>
    </row>
    <row r="9913" spans="10:24" x14ac:dyDescent="0.25">
      <c r="J9913">
        <v>9910</v>
      </c>
      <c r="K9913" s="43">
        <v>0.4482816686428146</v>
      </c>
      <c r="L9913">
        <v>0.94658367367511076</v>
      </c>
      <c r="M9913">
        <v>0.12333903340977681</v>
      </c>
      <c r="N9913" s="44">
        <v>3.9564143575706701E-2</v>
      </c>
      <c r="O9913" s="161"/>
      <c r="P9913" s="162"/>
      <c r="Q9913" s="162"/>
      <c r="R9913" s="163"/>
      <c r="S9913" s="161"/>
      <c r="V9913" s="163"/>
      <c r="W9913" s="164"/>
      <c r="X9913" s="164"/>
    </row>
    <row r="9914" spans="10:24" x14ac:dyDescent="0.25">
      <c r="J9914">
        <v>9911</v>
      </c>
      <c r="K9914" s="43">
        <v>0.91649556023952994</v>
      </c>
      <c r="L9914">
        <v>0.31771097119581937</v>
      </c>
      <c r="M9914">
        <v>0.35165356320514629</v>
      </c>
      <c r="N9914" s="44">
        <v>0.11295843532343697</v>
      </c>
      <c r="O9914" s="161"/>
      <c r="P9914" s="162"/>
      <c r="Q9914" s="162"/>
      <c r="R9914" s="163"/>
      <c r="S9914" s="161"/>
      <c r="V9914" s="163"/>
      <c r="W9914" s="164"/>
      <c r="X9914" s="164"/>
    </row>
    <row r="9915" spans="10:24" x14ac:dyDescent="0.25">
      <c r="J9915">
        <v>9912</v>
      </c>
      <c r="K9915" s="43">
        <v>0.62744200190457255</v>
      </c>
      <c r="L9915">
        <v>0.77130248769071375</v>
      </c>
      <c r="M9915">
        <v>0.21432409406501141</v>
      </c>
      <c r="N9915" s="44">
        <v>0.33692146431993841</v>
      </c>
      <c r="O9915" s="161"/>
      <c r="P9915" s="162"/>
      <c r="Q9915" s="162"/>
      <c r="R9915" s="163"/>
      <c r="S9915" s="161"/>
      <c r="V9915" s="163"/>
      <c r="W9915" s="164"/>
      <c r="X9915" s="164"/>
    </row>
    <row r="9916" spans="10:24" x14ac:dyDescent="0.25">
      <c r="J9916">
        <v>9913</v>
      </c>
      <c r="K9916" s="43">
        <v>0.64133831013871045</v>
      </c>
      <c r="L9916">
        <v>0.81148800578640079</v>
      </c>
      <c r="M9916">
        <v>9.6756452192738096E-2</v>
      </c>
      <c r="N9916" s="44">
        <v>0.6996449953888404</v>
      </c>
      <c r="O9916" s="161"/>
      <c r="P9916" s="162"/>
      <c r="Q9916" s="162"/>
      <c r="R9916" s="163"/>
      <c r="S9916" s="161"/>
      <c r="V9916" s="163"/>
      <c r="W9916" s="164"/>
      <c r="X9916" s="164"/>
    </row>
    <row r="9917" spans="10:24" x14ac:dyDescent="0.25">
      <c r="J9917">
        <v>9914</v>
      </c>
      <c r="K9917" s="43">
        <v>0.44389309532564103</v>
      </c>
      <c r="L9917">
        <v>0.71480183444852252</v>
      </c>
      <c r="M9917">
        <v>0.63031046777104782</v>
      </c>
      <c r="N9917" s="44">
        <v>0.41577166719707181</v>
      </c>
      <c r="O9917" s="161"/>
      <c r="P9917" s="162"/>
      <c r="Q9917" s="162"/>
      <c r="R9917" s="163"/>
      <c r="S9917" s="161"/>
      <c r="V9917" s="163"/>
      <c r="W9917" s="164"/>
      <c r="X9917" s="164"/>
    </row>
    <row r="9918" spans="10:24" x14ac:dyDescent="0.25">
      <c r="J9918">
        <v>9915</v>
      </c>
      <c r="K9918" s="43">
        <v>0.51228790739461261</v>
      </c>
      <c r="L9918">
        <v>0.61625013320137312</v>
      </c>
      <c r="M9918">
        <v>0.33171399377889499</v>
      </c>
      <c r="N9918" s="44">
        <v>0.28884980214621525</v>
      </c>
      <c r="O9918" s="161"/>
      <c r="P9918" s="162"/>
      <c r="Q9918" s="162"/>
      <c r="R9918" s="163"/>
      <c r="S9918" s="161"/>
      <c r="V9918" s="163"/>
      <c r="W9918" s="164"/>
      <c r="X9918" s="164"/>
    </row>
    <row r="9919" spans="10:24" x14ac:dyDescent="0.25">
      <c r="J9919">
        <v>9916</v>
      </c>
      <c r="K9919" s="43">
        <v>0.89012913537576377</v>
      </c>
      <c r="L9919">
        <v>0.56199244186427677</v>
      </c>
      <c r="M9919">
        <v>0.64189948639723793</v>
      </c>
      <c r="N9919" s="44">
        <v>0.42275492059635789</v>
      </c>
      <c r="O9919" s="161"/>
      <c r="P9919" s="162"/>
      <c r="Q9919" s="162"/>
      <c r="R9919" s="163"/>
      <c r="S9919" s="161"/>
      <c r="V9919" s="163"/>
      <c r="W9919" s="164"/>
      <c r="X9919" s="164"/>
    </row>
    <row r="9920" spans="10:24" x14ac:dyDescent="0.25">
      <c r="J9920">
        <v>9917</v>
      </c>
      <c r="K9920" s="43">
        <v>0.19422059359212218</v>
      </c>
      <c r="L9920">
        <v>0.26573035722963223</v>
      </c>
      <c r="M9920">
        <v>0.88744167157358711</v>
      </c>
      <c r="N9920" s="44">
        <v>0.89515554885761373</v>
      </c>
      <c r="O9920" s="161"/>
      <c r="P9920" s="162"/>
      <c r="Q9920" s="162"/>
      <c r="R9920" s="163"/>
      <c r="S9920" s="161"/>
      <c r="V9920" s="163"/>
      <c r="W9920" s="164"/>
      <c r="X9920" s="164"/>
    </row>
    <row r="9921" spans="10:24" x14ac:dyDescent="0.25">
      <c r="J9921">
        <v>9918</v>
      </c>
      <c r="K9921" s="43">
        <v>0.62353892729609894</v>
      </c>
      <c r="L9921">
        <v>0.66193909927124961</v>
      </c>
      <c r="M9921">
        <v>0.98810601612765347</v>
      </c>
      <c r="N9921" s="44">
        <v>0.47798308608484874</v>
      </c>
      <c r="O9921" s="161"/>
      <c r="P9921" s="162"/>
      <c r="Q9921" s="162"/>
      <c r="R9921" s="163"/>
      <c r="S9921" s="161"/>
      <c r="V9921" s="163"/>
      <c r="W9921" s="164"/>
      <c r="X9921" s="164"/>
    </row>
    <row r="9922" spans="10:24" x14ac:dyDescent="0.25">
      <c r="J9922">
        <v>9919</v>
      </c>
      <c r="K9922" s="43">
        <v>0.41863999480884229</v>
      </c>
      <c r="L9922">
        <v>0.14141215241593363</v>
      </c>
      <c r="M9922">
        <v>0.11423732089648297</v>
      </c>
      <c r="N9922" s="44">
        <v>0.13687620912400178</v>
      </c>
      <c r="O9922" s="161"/>
      <c r="P9922" s="162"/>
      <c r="Q9922" s="162"/>
      <c r="R9922" s="163"/>
      <c r="S9922" s="161"/>
      <c r="V9922" s="163"/>
      <c r="W9922" s="164"/>
      <c r="X9922" s="164"/>
    </row>
    <row r="9923" spans="10:24" x14ac:dyDescent="0.25">
      <c r="J9923">
        <v>9920</v>
      </c>
      <c r="K9923" s="43">
        <v>1.4602696085610711E-2</v>
      </c>
      <c r="L9923">
        <v>0.71652196977943261</v>
      </c>
      <c r="M9923">
        <v>0.53415461109816798</v>
      </c>
      <c r="N9923" s="44">
        <v>0.13303398551551726</v>
      </c>
      <c r="O9923" s="161"/>
      <c r="P9923" s="162"/>
      <c r="Q9923" s="162"/>
      <c r="R9923" s="163"/>
      <c r="S9923" s="161"/>
      <c r="V9923" s="163"/>
      <c r="W9923" s="164"/>
      <c r="X9923" s="164"/>
    </row>
    <row r="9924" spans="10:24" x14ac:dyDescent="0.25">
      <c r="J9924">
        <v>9921</v>
      </c>
      <c r="K9924" s="43">
        <v>0.49676741925095536</v>
      </c>
      <c r="L9924">
        <v>0.67769628977332763</v>
      </c>
      <c r="M9924">
        <v>0.94578595575873581</v>
      </c>
      <c r="N9924" s="44">
        <v>5.6793030659098021E-2</v>
      </c>
      <c r="O9924" s="161"/>
      <c r="P9924" s="162"/>
      <c r="Q9924" s="162"/>
      <c r="R9924" s="163"/>
      <c r="S9924" s="161"/>
      <c r="V9924" s="163"/>
      <c r="W9924" s="164"/>
      <c r="X9924" s="164"/>
    </row>
    <row r="9925" spans="10:24" x14ac:dyDescent="0.25">
      <c r="J9925">
        <v>9922</v>
      </c>
      <c r="K9925" s="43">
        <v>0.61904916054912495</v>
      </c>
      <c r="L9925">
        <v>0.71883997113326159</v>
      </c>
      <c r="M9925">
        <v>0.31354913191318068</v>
      </c>
      <c r="N9925" s="44">
        <v>0.55715040836533625</v>
      </c>
      <c r="O9925" s="161"/>
      <c r="P9925" s="162"/>
      <c r="Q9925" s="162"/>
      <c r="R9925" s="163"/>
      <c r="S9925" s="161"/>
      <c r="V9925" s="163"/>
      <c r="W9925" s="164"/>
      <c r="X9925" s="164"/>
    </row>
    <row r="9926" spans="10:24" x14ac:dyDescent="0.25">
      <c r="J9926">
        <v>9923</v>
      </c>
      <c r="K9926" s="43">
        <v>0.43747122203465127</v>
      </c>
      <c r="L9926">
        <v>0.59970951878298207</v>
      </c>
      <c r="M9926">
        <v>0.60310428055695575</v>
      </c>
      <c r="N9926" s="44">
        <v>2.8252814606245291E-2</v>
      </c>
      <c r="O9926" s="161"/>
      <c r="P9926" s="162"/>
      <c r="Q9926" s="162"/>
      <c r="R9926" s="163"/>
      <c r="S9926" s="161"/>
      <c r="V9926" s="163"/>
      <c r="W9926" s="164"/>
      <c r="X9926" s="164"/>
    </row>
    <row r="9927" spans="10:24" x14ac:dyDescent="0.25">
      <c r="J9927">
        <v>9924</v>
      </c>
      <c r="K9927" s="43">
        <v>0.32903504160985997</v>
      </c>
      <c r="L9927">
        <v>0.5452937030489271</v>
      </c>
      <c r="M9927">
        <v>0.62268900587842835</v>
      </c>
      <c r="N9927" s="44">
        <v>0.21775038317668571</v>
      </c>
      <c r="O9927" s="161"/>
      <c r="P9927" s="162"/>
      <c r="Q9927" s="162"/>
      <c r="R9927" s="163"/>
      <c r="S9927" s="161"/>
      <c r="V9927" s="163"/>
      <c r="W9927" s="164"/>
      <c r="X9927" s="164"/>
    </row>
    <row r="9928" spans="10:24" x14ac:dyDescent="0.25">
      <c r="J9928">
        <v>9925</v>
      </c>
      <c r="K9928" s="43">
        <v>0.48775702866235837</v>
      </c>
      <c r="L9928">
        <v>0.47248196468428816</v>
      </c>
      <c r="M9928">
        <v>0.22610152570952269</v>
      </c>
      <c r="N9928" s="44">
        <v>0.5616090254530629</v>
      </c>
      <c r="O9928" s="161"/>
      <c r="P9928" s="162"/>
      <c r="Q9928" s="162"/>
      <c r="R9928" s="163"/>
      <c r="S9928" s="161"/>
      <c r="V9928" s="163"/>
      <c r="W9928" s="164"/>
      <c r="X9928" s="164"/>
    </row>
    <row r="9929" spans="10:24" x14ac:dyDescent="0.25">
      <c r="J9929">
        <v>9926</v>
      </c>
      <c r="K9929" s="43">
        <v>0.18018512685266375</v>
      </c>
      <c r="L9929">
        <v>0.41623092421137697</v>
      </c>
      <c r="M9929">
        <v>0.44627790654429222</v>
      </c>
      <c r="N9929" s="44">
        <v>7.6501059772113633E-2</v>
      </c>
      <c r="O9929" s="161"/>
      <c r="P9929" s="162"/>
      <c r="Q9929" s="162"/>
      <c r="R9929" s="163"/>
      <c r="S9929" s="161"/>
      <c r="V9929" s="163"/>
      <c r="W9929" s="164"/>
      <c r="X9929" s="164"/>
    </row>
    <row r="9930" spans="10:24" x14ac:dyDescent="0.25">
      <c r="J9930">
        <v>9927</v>
      </c>
      <c r="K9930" s="43">
        <v>0.40283309543382462</v>
      </c>
      <c r="L9930">
        <v>0.79713705612073116</v>
      </c>
      <c r="M9930">
        <v>0.76693963268877186</v>
      </c>
      <c r="N9930" s="44">
        <v>0.65150112587263331</v>
      </c>
      <c r="O9930" s="161"/>
      <c r="P9930" s="162"/>
      <c r="Q9930" s="162"/>
      <c r="R9930" s="163"/>
      <c r="S9930" s="161"/>
      <c r="V9930" s="163"/>
      <c r="W9930" s="164"/>
      <c r="X9930" s="164"/>
    </row>
    <row r="9931" spans="10:24" x14ac:dyDescent="0.25">
      <c r="J9931">
        <v>9928</v>
      </c>
      <c r="K9931" s="43">
        <v>0.93986392886253056</v>
      </c>
      <c r="L9931">
        <v>0.46141289983187339</v>
      </c>
      <c r="M9931">
        <v>0.5086533964294836</v>
      </c>
      <c r="N9931" s="44">
        <v>0.20270268438032035</v>
      </c>
      <c r="O9931" s="161"/>
      <c r="P9931" s="162"/>
      <c r="Q9931" s="162"/>
      <c r="R9931" s="163"/>
      <c r="S9931" s="161"/>
      <c r="V9931" s="163"/>
      <c r="W9931" s="164"/>
      <c r="X9931" s="164"/>
    </row>
    <row r="9932" spans="10:24" x14ac:dyDescent="0.25">
      <c r="J9932">
        <v>9929</v>
      </c>
      <c r="K9932" s="43">
        <v>0.47543727771565525</v>
      </c>
      <c r="L9932">
        <v>0.32468486308929323</v>
      </c>
      <c r="M9932">
        <v>0.6977700426525788</v>
      </c>
      <c r="N9932" s="44">
        <v>0.29595394614082138</v>
      </c>
      <c r="O9932" s="161"/>
      <c r="P9932" s="162"/>
      <c r="Q9932" s="162"/>
      <c r="R9932" s="163"/>
      <c r="S9932" s="161"/>
      <c r="V9932" s="163"/>
      <c r="W9932" s="164"/>
      <c r="X9932" s="164"/>
    </row>
    <row r="9933" spans="10:24" x14ac:dyDescent="0.25">
      <c r="J9933">
        <v>9930</v>
      </c>
      <c r="K9933" s="43">
        <v>0.46911044192149454</v>
      </c>
      <c r="L9933">
        <v>0.2153955547600358</v>
      </c>
      <c r="M9933">
        <v>6.6107588881627488E-2</v>
      </c>
      <c r="N9933" s="44">
        <v>0.12724263985573636</v>
      </c>
      <c r="O9933" s="161"/>
      <c r="P9933" s="162"/>
      <c r="Q9933" s="162"/>
      <c r="R9933" s="163"/>
      <c r="S9933" s="161"/>
      <c r="V9933" s="163"/>
      <c r="W9933" s="164"/>
      <c r="X9933" s="164"/>
    </row>
    <row r="9934" spans="10:24" x14ac:dyDescent="0.25">
      <c r="J9934">
        <v>9931</v>
      </c>
      <c r="K9934" s="43">
        <v>0.44954476313246261</v>
      </c>
      <c r="L9934">
        <v>0.23043364441769498</v>
      </c>
      <c r="M9934">
        <v>0.39990514681947065</v>
      </c>
      <c r="N9934" s="44">
        <v>0.94788282838905624</v>
      </c>
      <c r="O9934" s="161"/>
      <c r="P9934" s="162"/>
      <c r="Q9934" s="162"/>
      <c r="R9934" s="163"/>
      <c r="S9934" s="161"/>
      <c r="V9934" s="163"/>
      <c r="W9934" s="164"/>
      <c r="X9934" s="164"/>
    </row>
    <row r="9935" spans="10:24" x14ac:dyDescent="0.25">
      <c r="J9935">
        <v>9932</v>
      </c>
      <c r="K9935" s="43">
        <v>0.97160403427509612</v>
      </c>
      <c r="L9935">
        <v>0.70640353226791308</v>
      </c>
      <c r="M9935">
        <v>0.38857649196685384</v>
      </c>
      <c r="N9935" s="44">
        <v>0.70750648789360926</v>
      </c>
      <c r="O9935" s="161"/>
      <c r="P9935" s="162"/>
      <c r="Q9935" s="162"/>
      <c r="R9935" s="163"/>
      <c r="S9935" s="161"/>
      <c r="V9935" s="163"/>
      <c r="W9935" s="164"/>
      <c r="X9935" s="164"/>
    </row>
    <row r="9936" spans="10:24" x14ac:dyDescent="0.25">
      <c r="J9936">
        <v>9933</v>
      </c>
      <c r="K9936" s="43">
        <v>0.58428439453099901</v>
      </c>
      <c r="L9936">
        <v>0.92870097333351609</v>
      </c>
      <c r="M9936">
        <v>0.28941241586786226</v>
      </c>
      <c r="N9936" s="44">
        <v>0.93852806574397463</v>
      </c>
      <c r="O9936" s="161"/>
      <c r="P9936" s="162"/>
      <c r="Q9936" s="162"/>
      <c r="R9936" s="163"/>
      <c r="S9936" s="161"/>
      <c r="V9936" s="163"/>
      <c r="W9936" s="164"/>
      <c r="X9936" s="164"/>
    </row>
    <row r="9937" spans="10:24" x14ac:dyDescent="0.25">
      <c r="J9937">
        <v>9934</v>
      </c>
      <c r="K9937" s="43">
        <v>0.72334786093573189</v>
      </c>
      <c r="L9937">
        <v>0.62294835647690316</v>
      </c>
      <c r="M9937">
        <v>0.47569360560048968</v>
      </c>
      <c r="N9937" s="44">
        <v>0.91302739487662765</v>
      </c>
      <c r="O9937" s="161"/>
      <c r="P9937" s="162"/>
      <c r="Q9937" s="162"/>
      <c r="R9937" s="163"/>
      <c r="S9937" s="161"/>
      <c r="V9937" s="163"/>
      <c r="W9937" s="164"/>
      <c r="X9937" s="164"/>
    </row>
    <row r="9938" spans="10:24" x14ac:dyDescent="0.25">
      <c r="J9938">
        <v>9935</v>
      </c>
      <c r="K9938" s="43">
        <v>0.58721166636397937</v>
      </c>
      <c r="L9938">
        <v>0.56472386948346076</v>
      </c>
      <c r="M9938">
        <v>0.46333135141506443</v>
      </c>
      <c r="N9938" s="44">
        <v>0.77172172061182265</v>
      </c>
      <c r="O9938" s="161"/>
      <c r="P9938" s="162"/>
      <c r="Q9938" s="162"/>
      <c r="R9938" s="163"/>
      <c r="S9938" s="161"/>
      <c r="V9938" s="163"/>
      <c r="W9938" s="164"/>
      <c r="X9938" s="164"/>
    </row>
    <row r="9939" spans="10:24" x14ac:dyDescent="0.25">
      <c r="J9939">
        <v>9936</v>
      </c>
      <c r="K9939" s="43">
        <v>0.25670338469749698</v>
      </c>
      <c r="L9939">
        <v>5.7410174514327394E-2</v>
      </c>
      <c r="M9939">
        <v>0.98968704690269294</v>
      </c>
      <c r="N9939" s="44">
        <v>0.61734608770903132</v>
      </c>
      <c r="O9939" s="161"/>
      <c r="P9939" s="162"/>
      <c r="Q9939" s="162"/>
      <c r="R9939" s="163"/>
      <c r="S9939" s="161"/>
      <c r="V9939" s="163"/>
      <c r="W9939" s="164"/>
      <c r="X9939" s="164"/>
    </row>
    <row r="9940" spans="10:24" x14ac:dyDescent="0.25">
      <c r="J9940">
        <v>9937</v>
      </c>
      <c r="K9940" s="43">
        <v>0.78925637873972498</v>
      </c>
      <c r="L9940">
        <v>0.5557871173304032</v>
      </c>
      <c r="M9940">
        <v>0.51708124757610296</v>
      </c>
      <c r="N9940" s="44">
        <v>0.13079777809835458</v>
      </c>
      <c r="O9940" s="161"/>
      <c r="P9940" s="162"/>
      <c r="Q9940" s="162"/>
      <c r="R9940" s="163"/>
      <c r="S9940" s="161"/>
      <c r="V9940" s="163"/>
      <c r="W9940" s="164"/>
      <c r="X9940" s="164"/>
    </row>
    <row r="9941" spans="10:24" x14ac:dyDescent="0.25">
      <c r="J9941">
        <v>9938</v>
      </c>
      <c r="K9941" s="43">
        <v>0.39220938422639051</v>
      </c>
      <c r="L9941">
        <v>0.54237866046534255</v>
      </c>
      <c r="M9941">
        <v>0.12488356319265237</v>
      </c>
      <c r="N9941" s="44">
        <v>0.55979919609090478</v>
      </c>
      <c r="O9941" s="161"/>
      <c r="P9941" s="162"/>
      <c r="Q9941" s="162"/>
      <c r="R9941" s="163"/>
      <c r="S9941" s="161"/>
      <c r="V9941" s="163"/>
      <c r="W9941" s="164"/>
      <c r="X9941" s="164"/>
    </row>
    <row r="9942" spans="10:24" x14ac:dyDescent="0.25">
      <c r="J9942">
        <v>9939</v>
      </c>
      <c r="K9942" s="43">
        <v>0.94099676354196948</v>
      </c>
      <c r="L9942">
        <v>0.34123846444124095</v>
      </c>
      <c r="M9942">
        <v>0.30264502284680839</v>
      </c>
      <c r="N9942" s="44">
        <v>0.77369175198089657</v>
      </c>
      <c r="O9942" s="161"/>
      <c r="P9942" s="162"/>
      <c r="Q9942" s="162"/>
      <c r="R9942" s="163"/>
      <c r="S9942" s="161"/>
      <c r="V9942" s="163"/>
      <c r="W9942" s="164"/>
      <c r="X9942" s="164"/>
    </row>
    <row r="9943" spans="10:24" x14ac:dyDescent="0.25">
      <c r="J9943">
        <v>9940</v>
      </c>
      <c r="K9943" s="43">
        <v>0.10694234293381943</v>
      </c>
      <c r="L9943">
        <v>0.63784629219424027</v>
      </c>
      <c r="M9943">
        <v>0.46259395868156727</v>
      </c>
      <c r="N9943" s="44">
        <v>0.76206648956953738</v>
      </c>
      <c r="O9943" s="161"/>
      <c r="P9943" s="162"/>
      <c r="Q9943" s="162"/>
      <c r="R9943" s="163"/>
      <c r="S9943" s="161"/>
      <c r="V9943" s="163"/>
      <c r="W9943" s="164"/>
      <c r="X9943" s="164"/>
    </row>
    <row r="9944" spans="10:24" x14ac:dyDescent="0.25">
      <c r="J9944">
        <v>9941</v>
      </c>
      <c r="K9944" s="43">
        <v>0.99695849847717899</v>
      </c>
      <c r="L9944">
        <v>0.81820990780033054</v>
      </c>
      <c r="M9944">
        <v>0.33391770916128993</v>
      </c>
      <c r="N9944" s="44">
        <v>0.94492431277448452</v>
      </c>
      <c r="O9944" s="161"/>
      <c r="P9944" s="162"/>
      <c r="Q9944" s="162"/>
      <c r="R9944" s="163"/>
      <c r="S9944" s="161"/>
      <c r="V9944" s="163"/>
      <c r="W9944" s="164"/>
      <c r="X9944" s="164"/>
    </row>
    <row r="9945" spans="10:24" x14ac:dyDescent="0.25">
      <c r="J9945">
        <v>9942</v>
      </c>
      <c r="K9945" s="43">
        <v>0.47287662168515476</v>
      </c>
      <c r="L9945">
        <v>0.62185075143504442</v>
      </c>
      <c r="M9945">
        <v>0.80190026992061336</v>
      </c>
      <c r="N9945" s="44">
        <v>0.99101909254675846</v>
      </c>
      <c r="O9945" s="161"/>
      <c r="P9945" s="162"/>
      <c r="Q9945" s="162"/>
      <c r="R9945" s="163"/>
      <c r="S9945" s="161"/>
      <c r="V9945" s="163"/>
      <c r="W9945" s="164"/>
      <c r="X9945" s="164"/>
    </row>
    <row r="9946" spans="10:24" x14ac:dyDescent="0.25">
      <c r="J9946">
        <v>9943</v>
      </c>
      <c r="K9946" s="43">
        <v>0.18918844036617555</v>
      </c>
      <c r="L9946">
        <v>0.67087786120057025</v>
      </c>
      <c r="M9946">
        <v>0.21103299778654883</v>
      </c>
      <c r="N9946" s="44">
        <v>5.2967868358507086E-2</v>
      </c>
      <c r="O9946" s="161"/>
      <c r="P9946" s="162"/>
      <c r="Q9946" s="162"/>
      <c r="R9946" s="163"/>
      <c r="S9946" s="161"/>
      <c r="V9946" s="163"/>
      <c r="W9946" s="164"/>
      <c r="X9946" s="164"/>
    </row>
    <row r="9947" spans="10:24" x14ac:dyDescent="0.25">
      <c r="J9947">
        <v>9944</v>
      </c>
      <c r="K9947" s="43">
        <v>0.74821893948916074</v>
      </c>
      <c r="L9947">
        <v>2.4263279204241761E-2</v>
      </c>
      <c r="M9947">
        <v>0.60938616788694133</v>
      </c>
      <c r="N9947" s="44">
        <v>0.30996483356726212</v>
      </c>
      <c r="O9947" s="161"/>
      <c r="P9947" s="162"/>
      <c r="Q9947" s="162"/>
      <c r="R9947" s="163"/>
      <c r="S9947" s="161"/>
      <c r="V9947" s="163"/>
      <c r="W9947" s="164"/>
      <c r="X9947" s="164"/>
    </row>
    <row r="9948" spans="10:24" x14ac:dyDescent="0.25">
      <c r="J9948">
        <v>9945</v>
      </c>
      <c r="K9948" s="43">
        <v>0.89843096724576343</v>
      </c>
      <c r="L9948">
        <v>0.94023193741351063</v>
      </c>
      <c r="M9948">
        <v>0.32267073163783777</v>
      </c>
      <c r="N9948" s="44">
        <v>0.81504081249183269</v>
      </c>
      <c r="O9948" s="161"/>
      <c r="P9948" s="162"/>
      <c r="Q9948" s="162"/>
      <c r="R9948" s="163"/>
      <c r="S9948" s="161"/>
      <c r="V9948" s="163"/>
      <c r="W9948" s="164"/>
      <c r="X9948" s="164"/>
    </row>
    <row r="9949" spans="10:24" x14ac:dyDescent="0.25">
      <c r="J9949">
        <v>9946</v>
      </c>
      <c r="K9949" s="43">
        <v>0.17385583120135517</v>
      </c>
      <c r="L9949">
        <v>0.74199118787095641</v>
      </c>
      <c r="M9949">
        <v>0.3772111786638922</v>
      </c>
      <c r="N9949" s="44">
        <v>0.75648583751395826</v>
      </c>
      <c r="O9949" s="161"/>
      <c r="P9949" s="162"/>
      <c r="Q9949" s="162"/>
      <c r="R9949" s="163"/>
      <c r="S9949" s="161"/>
      <c r="V9949" s="163"/>
      <c r="W9949" s="164"/>
      <c r="X9949" s="164"/>
    </row>
    <row r="9950" spans="10:24" x14ac:dyDescent="0.25">
      <c r="J9950">
        <v>9947</v>
      </c>
      <c r="K9950" s="43">
        <v>0.95289200257077566</v>
      </c>
      <c r="L9950">
        <v>0.61675019499474726</v>
      </c>
      <c r="M9950">
        <v>0.45496993964201904</v>
      </c>
      <c r="N9950" s="44">
        <v>0.202381352766277</v>
      </c>
      <c r="O9950" s="161"/>
      <c r="P9950" s="162"/>
      <c r="Q9950" s="162"/>
      <c r="R9950" s="163"/>
      <c r="S9950" s="161"/>
      <c r="V9950" s="163"/>
      <c r="W9950" s="164"/>
      <c r="X9950" s="164"/>
    </row>
    <row r="9951" spans="10:24" x14ac:dyDescent="0.25">
      <c r="J9951">
        <v>9948</v>
      </c>
      <c r="K9951" s="43">
        <v>0.52879864143260857</v>
      </c>
      <c r="L9951">
        <v>0.72748708493779879</v>
      </c>
      <c r="M9951">
        <v>0.96870175255470903</v>
      </c>
      <c r="N9951" s="44">
        <v>0.33091387763730495</v>
      </c>
      <c r="O9951" s="161"/>
      <c r="P9951" s="162"/>
      <c r="Q9951" s="162"/>
      <c r="R9951" s="163"/>
      <c r="S9951" s="161"/>
      <c r="V9951" s="163"/>
      <c r="W9951" s="164"/>
      <c r="X9951" s="164"/>
    </row>
    <row r="9952" spans="10:24" x14ac:dyDescent="0.25">
      <c r="J9952">
        <v>9949</v>
      </c>
      <c r="K9952" s="43">
        <v>0.35490554187059009</v>
      </c>
      <c r="L9952">
        <v>0.62341566189212516</v>
      </c>
      <c r="M9952">
        <v>0.44371861995161754</v>
      </c>
      <c r="N9952" s="44">
        <v>0.56995302131672276</v>
      </c>
      <c r="O9952" s="161"/>
      <c r="P9952" s="162"/>
      <c r="Q9952" s="162"/>
      <c r="R9952" s="163"/>
      <c r="S9952" s="161"/>
      <c r="V9952" s="163"/>
      <c r="W9952" s="164"/>
      <c r="X9952" s="164"/>
    </row>
    <row r="9953" spans="10:24" x14ac:dyDescent="0.25">
      <c r="J9953">
        <v>9950</v>
      </c>
      <c r="K9953" s="43">
        <v>0.86826497526405733</v>
      </c>
      <c r="L9953">
        <v>0.86818050703288463</v>
      </c>
      <c r="M9953">
        <v>0.38998580564283758</v>
      </c>
      <c r="N9953" s="44">
        <v>0.9943659787636866</v>
      </c>
      <c r="O9953" s="161"/>
      <c r="P9953" s="162"/>
      <c r="Q9953" s="162"/>
      <c r="R9953" s="163"/>
      <c r="S9953" s="161"/>
      <c r="V9953" s="163"/>
      <c r="W9953" s="164"/>
      <c r="X9953" s="164"/>
    </row>
    <row r="9954" spans="10:24" x14ac:dyDescent="0.25">
      <c r="J9954">
        <v>9951</v>
      </c>
      <c r="K9954" s="43">
        <v>0.4565505605099146</v>
      </c>
      <c r="L9954">
        <v>0.85933419208484096</v>
      </c>
      <c r="M9954">
        <v>0.53995851893854607</v>
      </c>
      <c r="N9954" s="44">
        <v>4.4197175091229557E-3</v>
      </c>
      <c r="O9954" s="161"/>
      <c r="P9954" s="162"/>
      <c r="Q9954" s="162"/>
      <c r="R9954" s="163"/>
      <c r="S9954" s="161"/>
      <c r="V9954" s="163"/>
      <c r="W9954" s="164"/>
      <c r="X9954" s="164"/>
    </row>
    <row r="9955" spans="10:24" x14ac:dyDescent="0.25">
      <c r="J9955">
        <v>9952</v>
      </c>
      <c r="K9955" s="43">
        <v>0.7008304096431559</v>
      </c>
      <c r="L9955">
        <v>0.50101965357460543</v>
      </c>
      <c r="M9955">
        <v>0.28468852435062897</v>
      </c>
      <c r="N9955" s="44">
        <v>0.80644163956941695</v>
      </c>
      <c r="O9955" s="161"/>
      <c r="P9955" s="162"/>
      <c r="Q9955" s="162"/>
      <c r="R9955" s="163"/>
      <c r="S9955" s="161"/>
      <c r="V9955" s="163"/>
      <c r="W9955" s="164"/>
      <c r="X9955" s="164"/>
    </row>
    <row r="9956" spans="10:24" x14ac:dyDescent="0.25">
      <c r="J9956">
        <v>9953</v>
      </c>
      <c r="K9956" s="43">
        <v>0.68438994631809558</v>
      </c>
      <c r="L9956">
        <v>0.32523077222845809</v>
      </c>
      <c r="M9956">
        <v>0.95793809326463231</v>
      </c>
      <c r="N9956" s="44">
        <v>0.56614744440724729</v>
      </c>
      <c r="O9956" s="161"/>
      <c r="P9956" s="162"/>
      <c r="Q9956" s="162"/>
      <c r="R9956" s="163"/>
      <c r="S9956" s="161"/>
      <c r="V9956" s="163"/>
      <c r="W9956" s="164"/>
      <c r="X9956" s="164"/>
    </row>
    <row r="9957" spans="10:24" x14ac:dyDescent="0.25">
      <c r="J9957">
        <v>9954</v>
      </c>
      <c r="K9957" s="43">
        <v>0.61598140785713573</v>
      </c>
      <c r="L9957">
        <v>0.61290068646623452</v>
      </c>
      <c r="M9957">
        <v>1.9824921911541171E-2</v>
      </c>
      <c r="N9957" s="44">
        <v>0.31574742686476875</v>
      </c>
      <c r="O9957" s="161"/>
      <c r="P9957" s="162"/>
      <c r="Q9957" s="162"/>
      <c r="R9957" s="163"/>
      <c r="S9957" s="161"/>
      <c r="V9957" s="163"/>
      <c r="W9957" s="164"/>
      <c r="X9957" s="164"/>
    </row>
    <row r="9958" spans="10:24" x14ac:dyDescent="0.25">
      <c r="J9958">
        <v>9955</v>
      </c>
      <c r="K9958" s="43">
        <v>0.49656436625278089</v>
      </c>
      <c r="L9958">
        <v>0.74489939681057282</v>
      </c>
      <c r="M9958">
        <v>3.4780731639421081E-3</v>
      </c>
      <c r="N9958" s="44">
        <v>0.22887744500168339</v>
      </c>
      <c r="O9958" s="161"/>
      <c r="P9958" s="162"/>
      <c r="Q9958" s="162"/>
      <c r="R9958" s="163"/>
      <c r="S9958" s="161"/>
      <c r="V9958" s="163"/>
      <c r="W9958" s="164"/>
      <c r="X9958" s="164"/>
    </row>
    <row r="9959" spans="10:24" x14ac:dyDescent="0.25">
      <c r="J9959">
        <v>9956</v>
      </c>
      <c r="K9959" s="43">
        <v>0.45325436378466033</v>
      </c>
      <c r="L9959">
        <v>0.25045268907070706</v>
      </c>
      <c r="M9959">
        <v>0.51701415552826768</v>
      </c>
      <c r="N9959" s="44">
        <v>0.57120419323911764</v>
      </c>
      <c r="O9959" s="161"/>
      <c r="P9959" s="162"/>
      <c r="Q9959" s="162"/>
      <c r="R9959" s="163"/>
      <c r="S9959" s="161"/>
      <c r="V9959" s="163"/>
      <c r="W9959" s="164"/>
      <c r="X9959" s="164"/>
    </row>
    <row r="9960" spans="10:24" x14ac:dyDescent="0.25">
      <c r="J9960">
        <v>9957</v>
      </c>
      <c r="K9960" s="43">
        <v>0.79207273800856781</v>
      </c>
      <c r="L9960">
        <v>0.38010851777811161</v>
      </c>
      <c r="M9960">
        <v>0.93391113692330485</v>
      </c>
      <c r="N9960" s="44">
        <v>0.89997524711804811</v>
      </c>
      <c r="O9960" s="161"/>
      <c r="P9960" s="162"/>
      <c r="Q9960" s="162"/>
      <c r="R9960" s="163"/>
      <c r="S9960" s="161"/>
      <c r="V9960" s="163"/>
      <c r="W9960" s="164"/>
      <c r="X9960" s="164"/>
    </row>
    <row r="9961" spans="10:24" x14ac:dyDescent="0.25">
      <c r="J9961">
        <v>9958</v>
      </c>
      <c r="K9961" s="43">
        <v>0.12721336451324106</v>
      </c>
      <c r="L9961">
        <v>0.30718737457528555</v>
      </c>
      <c r="M9961">
        <v>0.21243913675368331</v>
      </c>
      <c r="N9961" s="44">
        <v>0.32625868469048491</v>
      </c>
      <c r="O9961" s="161"/>
      <c r="P9961" s="162"/>
      <c r="Q9961" s="162"/>
      <c r="R9961" s="163"/>
      <c r="S9961" s="161"/>
      <c r="V9961" s="163"/>
      <c r="W9961" s="164"/>
      <c r="X9961" s="164"/>
    </row>
    <row r="9962" spans="10:24" x14ac:dyDescent="0.25">
      <c r="J9962">
        <v>9959</v>
      </c>
      <c r="K9962" s="43">
        <v>0.18036759197852636</v>
      </c>
      <c r="L9962">
        <v>0.13534630425018279</v>
      </c>
      <c r="M9962">
        <v>0.68747685776769507</v>
      </c>
      <c r="N9962" s="44">
        <v>0.27434415201510043</v>
      </c>
      <c r="O9962" s="161"/>
      <c r="P9962" s="162"/>
      <c r="Q9962" s="162"/>
      <c r="R9962" s="163"/>
      <c r="S9962" s="161"/>
      <c r="V9962" s="163"/>
      <c r="W9962" s="164"/>
      <c r="X9962" s="164"/>
    </row>
    <row r="9963" spans="10:24" x14ac:dyDescent="0.25">
      <c r="J9963">
        <v>9960</v>
      </c>
      <c r="K9963" s="43">
        <v>7.4005446948132603E-2</v>
      </c>
      <c r="L9963">
        <v>0.33177560404310336</v>
      </c>
      <c r="M9963">
        <v>0.17469007215455445</v>
      </c>
      <c r="N9963" s="44">
        <v>0.53262788817059037</v>
      </c>
      <c r="O9963" s="161"/>
      <c r="P9963" s="162"/>
      <c r="Q9963" s="162"/>
      <c r="R9963" s="163"/>
      <c r="S9963" s="161"/>
      <c r="V9963" s="163"/>
      <c r="W9963" s="164"/>
      <c r="X9963" s="164"/>
    </row>
    <row r="9964" spans="10:24" x14ac:dyDescent="0.25">
      <c r="J9964">
        <v>9961</v>
      </c>
      <c r="K9964" s="43">
        <v>0.35519242387387051</v>
      </c>
      <c r="L9964">
        <v>0.78848848938488747</v>
      </c>
      <c r="M9964">
        <v>0.68137172273808366</v>
      </c>
      <c r="N9964" s="44">
        <v>0.82512064853203093</v>
      </c>
      <c r="O9964" s="161"/>
      <c r="P9964" s="162"/>
      <c r="Q9964" s="162"/>
      <c r="R9964" s="163"/>
      <c r="S9964" s="161"/>
      <c r="V9964" s="163"/>
      <c r="W9964" s="164"/>
      <c r="X9964" s="164"/>
    </row>
    <row r="9965" spans="10:24" x14ac:dyDescent="0.25">
      <c r="J9965">
        <v>9962</v>
      </c>
      <c r="K9965" s="43">
        <v>0.644416163248551</v>
      </c>
      <c r="L9965">
        <v>0.90550847089405728</v>
      </c>
      <c r="M9965">
        <v>0.48350423848038504</v>
      </c>
      <c r="N9965" s="44">
        <v>0.58322191625682374</v>
      </c>
      <c r="O9965" s="161"/>
      <c r="P9965" s="162"/>
      <c r="Q9965" s="162"/>
      <c r="R9965" s="163"/>
      <c r="S9965" s="161"/>
      <c r="V9965" s="163"/>
      <c r="W9965" s="164"/>
      <c r="X9965" s="164"/>
    </row>
    <row r="9966" spans="10:24" x14ac:dyDescent="0.25">
      <c r="J9966">
        <v>9963</v>
      </c>
      <c r="K9966" s="43">
        <v>0.84508537024222041</v>
      </c>
      <c r="L9966">
        <v>0.29401707046004433</v>
      </c>
      <c r="M9966">
        <v>0.88707846984423644</v>
      </c>
      <c r="N9966" s="44">
        <v>0.11092572213707697</v>
      </c>
      <c r="O9966" s="161"/>
      <c r="P9966" s="162"/>
      <c r="Q9966" s="162"/>
      <c r="R9966" s="163"/>
      <c r="S9966" s="161"/>
      <c r="V9966" s="163"/>
      <c r="W9966" s="164"/>
      <c r="X9966" s="164"/>
    </row>
    <row r="9967" spans="10:24" x14ac:dyDescent="0.25">
      <c r="J9967">
        <v>9964</v>
      </c>
      <c r="K9967" s="43">
        <v>0.96639548531626884</v>
      </c>
      <c r="L9967">
        <v>0.47875252681575586</v>
      </c>
      <c r="M9967">
        <v>0.29324935056900991</v>
      </c>
      <c r="N9967" s="44">
        <v>0.20128469491508061</v>
      </c>
      <c r="O9967" s="161"/>
      <c r="P9967" s="162"/>
      <c r="Q9967" s="162"/>
      <c r="R9967" s="163"/>
      <c r="S9967" s="161"/>
      <c r="V9967" s="163"/>
      <c r="W9967" s="164"/>
      <c r="X9967" s="164"/>
    </row>
    <row r="9968" spans="10:24" x14ac:dyDescent="0.25">
      <c r="J9968">
        <v>9965</v>
      </c>
      <c r="K9968" s="43">
        <v>0.87005930640386053</v>
      </c>
      <c r="L9968">
        <v>0.81071153062065537</v>
      </c>
      <c r="M9968">
        <v>0.82942256831138306</v>
      </c>
      <c r="N9968" s="44">
        <v>0.87372026574747308</v>
      </c>
      <c r="O9968" s="161"/>
      <c r="P9968" s="162"/>
      <c r="Q9968" s="162"/>
      <c r="R9968" s="163"/>
      <c r="S9968" s="161"/>
      <c r="V9968" s="163"/>
      <c r="W9968" s="164"/>
      <c r="X9968" s="164"/>
    </row>
    <row r="9969" spans="10:24" x14ac:dyDescent="0.25">
      <c r="J9969">
        <v>9966</v>
      </c>
      <c r="K9969" s="43">
        <v>0.4011482768900706</v>
      </c>
      <c r="L9969">
        <v>4.211409347963746E-2</v>
      </c>
      <c r="M9969">
        <v>0.443222742398659</v>
      </c>
      <c r="N9969" s="44">
        <v>0.49473002123161669</v>
      </c>
      <c r="O9969" s="161"/>
      <c r="P9969" s="162"/>
      <c r="Q9969" s="162"/>
      <c r="R9969" s="163"/>
      <c r="S9969" s="161"/>
      <c r="V9969" s="163"/>
      <c r="W9969" s="164"/>
      <c r="X9969" s="164"/>
    </row>
    <row r="9970" spans="10:24" x14ac:dyDescent="0.25">
      <c r="J9970">
        <v>9967</v>
      </c>
      <c r="K9970" s="43">
        <v>0.54611435524748297</v>
      </c>
      <c r="L9970">
        <v>0.52871137532126899</v>
      </c>
      <c r="M9970">
        <v>0.6585722811295518</v>
      </c>
      <c r="N9970" s="44">
        <v>0.75352554060139498</v>
      </c>
      <c r="O9970" s="161"/>
      <c r="P9970" s="162"/>
      <c r="Q9970" s="162"/>
      <c r="R9970" s="163"/>
      <c r="S9970" s="161"/>
      <c r="V9970" s="163"/>
      <c r="W9970" s="164"/>
      <c r="X9970" s="164"/>
    </row>
    <row r="9971" spans="10:24" x14ac:dyDescent="0.25">
      <c r="J9971">
        <v>9968</v>
      </c>
      <c r="K9971" s="43">
        <v>0.10908078870050675</v>
      </c>
      <c r="L9971">
        <v>0.86524599447036588</v>
      </c>
      <c r="M9971">
        <v>0.3545151768844037</v>
      </c>
      <c r="N9971" s="44">
        <v>0.41262604468671404</v>
      </c>
      <c r="O9971" s="161"/>
      <c r="P9971" s="162"/>
      <c r="Q9971" s="162"/>
      <c r="R9971" s="163"/>
      <c r="S9971" s="161"/>
      <c r="V9971" s="163"/>
      <c r="W9971" s="164"/>
      <c r="X9971" s="164"/>
    </row>
    <row r="9972" spans="10:24" x14ac:dyDescent="0.25">
      <c r="J9972">
        <v>9969</v>
      </c>
      <c r="K9972" s="43">
        <v>0.51142657939467717</v>
      </c>
      <c r="L9972">
        <v>0.31136490916492143</v>
      </c>
      <c r="M9972">
        <v>0.95057018565217655</v>
      </c>
      <c r="N9972" s="44">
        <v>0.19113621035403372</v>
      </c>
      <c r="O9972" s="161"/>
      <c r="P9972" s="162"/>
      <c r="Q9972" s="162"/>
      <c r="R9972" s="163"/>
      <c r="S9972" s="161"/>
      <c r="V9972" s="163"/>
      <c r="W9972" s="164"/>
      <c r="X9972" s="164"/>
    </row>
    <row r="9973" spans="10:24" x14ac:dyDescent="0.25">
      <c r="J9973">
        <v>9970</v>
      </c>
      <c r="K9973" s="43">
        <v>0.69963878165265725</v>
      </c>
      <c r="L9973">
        <v>0.64504072928177092</v>
      </c>
      <c r="M9973">
        <v>4.7551457294925381E-4</v>
      </c>
      <c r="N9973" s="44">
        <v>0.70401524128803339</v>
      </c>
      <c r="O9973" s="161"/>
      <c r="P9973" s="162"/>
      <c r="Q9973" s="162"/>
      <c r="R9973" s="163"/>
      <c r="S9973" s="161"/>
      <c r="V9973" s="163"/>
      <c r="W9973" s="164"/>
      <c r="X9973" s="164"/>
    </row>
    <row r="9974" spans="10:24" x14ac:dyDescent="0.25">
      <c r="J9974">
        <v>9971</v>
      </c>
      <c r="K9974" s="43">
        <v>0.77557982995433672</v>
      </c>
      <c r="L9974">
        <v>0.75996884393307629</v>
      </c>
      <c r="M9974">
        <v>0.34058298482473159</v>
      </c>
      <c r="N9974" s="44">
        <v>0.18397479901439306</v>
      </c>
      <c r="O9974" s="161"/>
      <c r="P9974" s="162"/>
      <c r="Q9974" s="162"/>
      <c r="R9974" s="163"/>
      <c r="S9974" s="161"/>
      <c r="V9974" s="163"/>
      <c r="W9974" s="164"/>
      <c r="X9974" s="164"/>
    </row>
    <row r="9975" spans="10:24" x14ac:dyDescent="0.25">
      <c r="J9975">
        <v>9972</v>
      </c>
      <c r="K9975" s="43">
        <v>0.64758603899866096</v>
      </c>
      <c r="L9975">
        <v>0.80740414789741</v>
      </c>
      <c r="M9975">
        <v>0.36523880651271812</v>
      </c>
      <c r="N9975" s="44">
        <v>0.86289749193077547</v>
      </c>
      <c r="O9975" s="161"/>
      <c r="P9975" s="162"/>
      <c r="Q9975" s="162"/>
      <c r="R9975" s="163"/>
      <c r="S9975" s="161"/>
      <c r="V9975" s="163"/>
      <c r="W9975" s="164"/>
      <c r="X9975" s="164"/>
    </row>
    <row r="9976" spans="10:24" x14ac:dyDescent="0.25">
      <c r="J9976">
        <v>9973</v>
      </c>
      <c r="K9976" s="43">
        <v>0.25288335282886665</v>
      </c>
      <c r="L9976">
        <v>4.617072922298604E-2</v>
      </c>
      <c r="M9976">
        <v>0.20112160742867757</v>
      </c>
      <c r="N9976" s="44">
        <v>0.25699622045191617</v>
      </c>
      <c r="O9976" s="161"/>
      <c r="P9976" s="162"/>
      <c r="Q9976" s="162"/>
      <c r="R9976" s="163"/>
      <c r="S9976" s="161"/>
      <c r="V9976" s="163"/>
      <c r="W9976" s="164"/>
      <c r="X9976" s="164"/>
    </row>
    <row r="9977" spans="10:24" x14ac:dyDescent="0.25">
      <c r="J9977">
        <v>9974</v>
      </c>
      <c r="K9977" s="43">
        <v>0.1302672257505233</v>
      </c>
      <c r="L9977">
        <v>0.82075397394010441</v>
      </c>
      <c r="M9977">
        <v>0.77439601109089307</v>
      </c>
      <c r="N9977" s="44">
        <v>0.7068677817684984</v>
      </c>
      <c r="O9977" s="161"/>
      <c r="P9977" s="162"/>
      <c r="Q9977" s="162"/>
      <c r="R9977" s="163"/>
      <c r="S9977" s="161"/>
      <c r="V9977" s="163"/>
      <c r="W9977" s="164"/>
      <c r="X9977" s="164"/>
    </row>
    <row r="9978" spans="10:24" x14ac:dyDescent="0.25">
      <c r="J9978">
        <v>9975</v>
      </c>
      <c r="K9978" s="43">
        <v>0.34796794035187528</v>
      </c>
      <c r="L9978">
        <v>0.38449916504270765</v>
      </c>
      <c r="M9978">
        <v>0.49408303013666266</v>
      </c>
      <c r="N9978" s="44">
        <v>3.8307353060238136E-2</v>
      </c>
      <c r="O9978" s="161"/>
      <c r="P9978" s="162"/>
      <c r="Q9978" s="162"/>
      <c r="R9978" s="163"/>
      <c r="S9978" s="161"/>
      <c r="V9978" s="163"/>
      <c r="W9978" s="164"/>
      <c r="X9978" s="164"/>
    </row>
    <row r="9979" spans="10:24" x14ac:dyDescent="0.25">
      <c r="J9979">
        <v>9976</v>
      </c>
      <c r="K9979" s="43">
        <v>0.91477584315410998</v>
      </c>
      <c r="L9979">
        <v>0.44518467531821315</v>
      </c>
      <c r="M9979">
        <v>0.56242083095630391</v>
      </c>
      <c r="N9979" s="44">
        <v>0.47579210928917637</v>
      </c>
      <c r="O9979" s="161"/>
      <c r="P9979" s="162"/>
      <c r="Q9979" s="162"/>
      <c r="R9979" s="163"/>
      <c r="S9979" s="161"/>
      <c r="V9979" s="163"/>
      <c r="W9979" s="164"/>
      <c r="X9979" s="164"/>
    </row>
    <row r="9980" spans="10:24" x14ac:dyDescent="0.25">
      <c r="J9980">
        <v>9977</v>
      </c>
      <c r="K9980" s="43">
        <v>0.18667624810078931</v>
      </c>
      <c r="L9980">
        <v>3.4790196140298213E-2</v>
      </c>
      <c r="M9980">
        <v>0.40201688804518398</v>
      </c>
      <c r="N9980" s="44">
        <v>0.28225329105843422</v>
      </c>
      <c r="O9980" s="161"/>
      <c r="P9980" s="162"/>
      <c r="Q9980" s="162"/>
      <c r="R9980" s="163"/>
      <c r="S9980" s="161"/>
      <c r="V9980" s="163"/>
      <c r="W9980" s="164"/>
      <c r="X9980" s="164"/>
    </row>
    <row r="9981" spans="10:24" x14ac:dyDescent="0.25">
      <c r="J9981">
        <v>9978</v>
      </c>
      <c r="K9981" s="43">
        <v>0.63538225715914087</v>
      </c>
      <c r="L9981">
        <v>0.13671853059122652</v>
      </c>
      <c r="M9981">
        <v>0.3909991167365362</v>
      </c>
      <c r="N9981" s="44">
        <v>0.76661064815341873</v>
      </c>
      <c r="O9981" s="161"/>
      <c r="P9981" s="162"/>
      <c r="Q9981" s="162"/>
      <c r="R9981" s="163"/>
      <c r="S9981" s="161"/>
      <c r="V9981" s="163"/>
      <c r="W9981" s="164"/>
      <c r="X9981" s="164"/>
    </row>
    <row r="9982" spans="10:24" x14ac:dyDescent="0.25">
      <c r="J9982">
        <v>9979</v>
      </c>
      <c r="K9982" s="43">
        <v>3.1858502463746774E-2</v>
      </c>
      <c r="L9982">
        <v>0.31916604979462471</v>
      </c>
      <c r="M9982">
        <v>0.22598252996290591</v>
      </c>
      <c r="N9982" s="44">
        <v>0.19377638274289322</v>
      </c>
      <c r="O9982" s="161"/>
      <c r="P9982" s="162"/>
      <c r="Q9982" s="162"/>
      <c r="R9982" s="163"/>
      <c r="S9982" s="161"/>
      <c r="V9982" s="163"/>
      <c r="W9982" s="164"/>
      <c r="X9982" s="164"/>
    </row>
    <row r="9983" spans="10:24" x14ac:dyDescent="0.25">
      <c r="J9983">
        <v>9980</v>
      </c>
      <c r="K9983" s="43">
        <v>1.3536069715978538E-2</v>
      </c>
      <c r="L9983">
        <v>0.19282926443092585</v>
      </c>
      <c r="M9983">
        <v>0.9191974184089684</v>
      </c>
      <c r="N9983" s="44">
        <v>0.52315114718044431</v>
      </c>
      <c r="O9983" s="161"/>
      <c r="P9983" s="162"/>
      <c r="Q9983" s="162"/>
      <c r="R9983" s="163"/>
      <c r="S9983" s="161"/>
      <c r="V9983" s="163"/>
      <c r="W9983" s="164"/>
      <c r="X9983" s="164"/>
    </row>
    <row r="9984" spans="10:24" x14ac:dyDescent="0.25">
      <c r="J9984">
        <v>9981</v>
      </c>
      <c r="K9984" s="43">
        <v>5.6805493598385159E-2</v>
      </c>
      <c r="L9984">
        <v>1.8755898242564739E-2</v>
      </c>
      <c r="M9984">
        <v>0.80428751426384626</v>
      </c>
      <c r="N9984" s="44">
        <v>1.7328865306608154E-2</v>
      </c>
      <c r="O9984" s="161"/>
      <c r="P9984" s="162"/>
      <c r="Q9984" s="162"/>
      <c r="R9984" s="163"/>
      <c r="S9984" s="161"/>
      <c r="V9984" s="163"/>
      <c r="W9984" s="164"/>
      <c r="X9984" s="164"/>
    </row>
    <row r="9985" spans="10:24" x14ac:dyDescent="0.25">
      <c r="J9985">
        <v>9982</v>
      </c>
      <c r="K9985" s="43">
        <v>0.40848041844681315</v>
      </c>
      <c r="L9985">
        <v>0.43460223950386467</v>
      </c>
      <c r="M9985">
        <v>0.68582786371976778</v>
      </c>
      <c r="N9985" s="44">
        <v>0.11058037420520339</v>
      </c>
      <c r="O9985" s="161"/>
      <c r="P9985" s="162"/>
      <c r="Q9985" s="162"/>
      <c r="R9985" s="163"/>
      <c r="S9985" s="161"/>
      <c r="V9985" s="163"/>
      <c r="W9985" s="164"/>
      <c r="X9985" s="164"/>
    </row>
    <row r="9986" spans="10:24" x14ac:dyDescent="0.25">
      <c r="J9986">
        <v>9983</v>
      </c>
      <c r="K9986" s="43">
        <v>0.89264398185335192</v>
      </c>
      <c r="L9986">
        <v>6.6708066064829263E-2</v>
      </c>
      <c r="M9986">
        <v>0.40726617008126598</v>
      </c>
      <c r="N9986" s="44">
        <v>0.11679312715897083</v>
      </c>
      <c r="O9986" s="161"/>
      <c r="P9986" s="162"/>
      <c r="Q9986" s="162"/>
      <c r="R9986" s="163"/>
      <c r="S9986" s="161"/>
      <c r="V9986" s="163"/>
      <c r="W9986" s="164"/>
      <c r="X9986" s="164"/>
    </row>
    <row r="9987" spans="10:24" x14ac:dyDescent="0.25">
      <c r="J9987">
        <v>9984</v>
      </c>
      <c r="K9987" s="43">
        <v>8.1643274770698104E-2</v>
      </c>
      <c r="L9987">
        <v>0.88247911272635771</v>
      </c>
      <c r="M9987">
        <v>0.63555069316666057</v>
      </c>
      <c r="N9987" s="44">
        <v>0.49217890007579501</v>
      </c>
      <c r="O9987" s="161"/>
      <c r="P9987" s="162"/>
      <c r="Q9987" s="162"/>
      <c r="R9987" s="163"/>
      <c r="S9987" s="161"/>
      <c r="V9987" s="163"/>
      <c r="W9987" s="164"/>
      <c r="X9987" s="164"/>
    </row>
    <row r="9988" spans="10:24" x14ac:dyDescent="0.25">
      <c r="J9988">
        <v>9985</v>
      </c>
      <c r="K9988" s="43">
        <v>0.92480926661167151</v>
      </c>
      <c r="L9988">
        <v>0.74602129059333588</v>
      </c>
      <c r="M9988">
        <v>0.23034134754095703</v>
      </c>
      <c r="N9988" s="44">
        <v>0.52390123428249469</v>
      </c>
      <c r="O9988" s="161"/>
      <c r="P9988" s="162"/>
      <c r="Q9988" s="162"/>
      <c r="R9988" s="163"/>
      <c r="S9988" s="161"/>
      <c r="V9988" s="163"/>
      <c r="W9988" s="164"/>
      <c r="X9988" s="164"/>
    </row>
    <row r="9989" spans="10:24" x14ac:dyDescent="0.25">
      <c r="J9989">
        <v>9986</v>
      </c>
      <c r="K9989" s="43">
        <v>0.50296627034858044</v>
      </c>
      <c r="L9989">
        <v>6.809620885845169E-2</v>
      </c>
      <c r="M9989">
        <v>0.56528025991813913</v>
      </c>
      <c r="N9989" s="44">
        <v>0.77539583088556319</v>
      </c>
      <c r="O9989" s="161"/>
      <c r="P9989" s="162"/>
      <c r="Q9989" s="162"/>
      <c r="R9989" s="163"/>
      <c r="S9989" s="161"/>
      <c r="V9989" s="163"/>
      <c r="W9989" s="164"/>
      <c r="X9989" s="164"/>
    </row>
    <row r="9990" spans="10:24" x14ac:dyDescent="0.25">
      <c r="J9990">
        <v>9987</v>
      </c>
      <c r="K9990" s="43">
        <v>0.35820226398682065</v>
      </c>
      <c r="L9990">
        <v>0.55599614000281883</v>
      </c>
      <c r="M9990">
        <v>0.55935068345967953</v>
      </c>
      <c r="N9990" s="44">
        <v>0.99270432687676136</v>
      </c>
      <c r="O9990" s="161"/>
      <c r="P9990" s="162"/>
      <c r="Q9990" s="162"/>
      <c r="R9990" s="163"/>
      <c r="S9990" s="161"/>
      <c r="V9990" s="163"/>
      <c r="W9990" s="164"/>
      <c r="X9990" s="164"/>
    </row>
    <row r="9991" spans="10:24" x14ac:dyDescent="0.25">
      <c r="J9991">
        <v>9988</v>
      </c>
      <c r="K9991" s="43">
        <v>0.23116340042068129</v>
      </c>
      <c r="L9991">
        <v>0.85887161433756531</v>
      </c>
      <c r="M9991">
        <v>0.5354812443879351</v>
      </c>
      <c r="N9991" s="44">
        <v>0.7674717610865065</v>
      </c>
      <c r="O9991" s="161"/>
      <c r="P9991" s="162"/>
      <c r="Q9991" s="162"/>
      <c r="R9991" s="163"/>
      <c r="S9991" s="161"/>
      <c r="V9991" s="163"/>
      <c r="W9991" s="164"/>
      <c r="X9991" s="164"/>
    </row>
    <row r="9992" spans="10:24" x14ac:dyDescent="0.25">
      <c r="J9992">
        <v>9989</v>
      </c>
      <c r="K9992" s="43">
        <v>0.4568686136579353</v>
      </c>
      <c r="L9992">
        <v>0.74174094355491993</v>
      </c>
      <c r="M9992">
        <v>2.1352332487882264E-2</v>
      </c>
      <c r="N9992" s="44">
        <v>7.9710962471150726E-2</v>
      </c>
      <c r="O9992" s="161"/>
      <c r="P9992" s="162"/>
      <c r="Q9992" s="162"/>
      <c r="R9992" s="163"/>
      <c r="S9992" s="161"/>
      <c r="V9992" s="163"/>
      <c r="W9992" s="164"/>
      <c r="X9992" s="164"/>
    </row>
    <row r="9993" spans="10:24" x14ac:dyDescent="0.25">
      <c r="J9993">
        <v>9990</v>
      </c>
      <c r="K9993" s="43">
        <v>0.25194290438748435</v>
      </c>
      <c r="L9993">
        <v>0.72980592304454373</v>
      </c>
      <c r="M9993">
        <v>0.88905790019989372</v>
      </c>
      <c r="N9993" s="44">
        <v>0.13761101089033823</v>
      </c>
      <c r="O9993" s="161"/>
      <c r="P9993" s="162"/>
      <c r="Q9993" s="162"/>
      <c r="R9993" s="163"/>
      <c r="S9993" s="161"/>
      <c r="V9993" s="163"/>
      <c r="W9993" s="164"/>
      <c r="X9993" s="164"/>
    </row>
    <row r="9994" spans="10:24" x14ac:dyDescent="0.25">
      <c r="J9994">
        <v>9991</v>
      </c>
      <c r="K9994" s="43">
        <v>0.82832775149218052</v>
      </c>
      <c r="L9994">
        <v>0.61850408597061513</v>
      </c>
      <c r="M9994">
        <v>0.40340807111120291</v>
      </c>
      <c r="N9994" s="44">
        <v>0.20480841937287297</v>
      </c>
      <c r="O9994" s="161"/>
      <c r="P9994" s="162"/>
      <c r="Q9994" s="162"/>
      <c r="R9994" s="163"/>
      <c r="S9994" s="161"/>
      <c r="V9994" s="163"/>
      <c r="W9994" s="164"/>
      <c r="X9994" s="164"/>
    </row>
    <row r="9995" spans="10:24" x14ac:dyDescent="0.25">
      <c r="J9995">
        <v>9992</v>
      </c>
      <c r="K9995" s="43">
        <v>0.90692845839737124</v>
      </c>
      <c r="L9995">
        <v>0.58902171435572925</v>
      </c>
      <c r="M9995">
        <v>0.24139926630312436</v>
      </c>
      <c r="N9995" s="44">
        <v>0.43220871379371062</v>
      </c>
      <c r="O9995" s="161"/>
      <c r="P9995" s="162"/>
      <c r="Q9995" s="162"/>
      <c r="R9995" s="163"/>
      <c r="S9995" s="161"/>
      <c r="V9995" s="163"/>
      <c r="W9995" s="164"/>
      <c r="X9995" s="164"/>
    </row>
    <row r="9996" spans="10:24" x14ac:dyDescent="0.25">
      <c r="J9996">
        <v>9993</v>
      </c>
      <c r="K9996" s="43">
        <v>0.26966785437279328</v>
      </c>
      <c r="L9996">
        <v>0.42671191664812169</v>
      </c>
      <c r="M9996">
        <v>0.48730146578282385</v>
      </c>
      <c r="N9996" s="44">
        <v>0.34975180370535353</v>
      </c>
      <c r="O9996" s="161"/>
      <c r="P9996" s="162"/>
      <c r="Q9996" s="162"/>
      <c r="R9996" s="163"/>
      <c r="S9996" s="161"/>
      <c r="V9996" s="163"/>
      <c r="W9996" s="164"/>
      <c r="X9996" s="164"/>
    </row>
    <row r="9997" spans="10:24" x14ac:dyDescent="0.25">
      <c r="J9997">
        <v>9994</v>
      </c>
      <c r="K9997" s="43">
        <v>0.52616882680420107</v>
      </c>
      <c r="L9997">
        <v>0.14017568308977335</v>
      </c>
      <c r="M9997">
        <v>0.72367539118638968</v>
      </c>
      <c r="N9997" s="44">
        <v>0.43301423932276684</v>
      </c>
      <c r="O9997" s="161"/>
      <c r="P9997" s="162"/>
      <c r="Q9997" s="162"/>
      <c r="R9997" s="163"/>
      <c r="S9997" s="161"/>
      <c r="V9997" s="163"/>
      <c r="W9997" s="164"/>
      <c r="X9997" s="164"/>
    </row>
    <row r="9998" spans="10:24" x14ac:dyDescent="0.25">
      <c r="J9998">
        <v>9995</v>
      </c>
      <c r="K9998" s="43">
        <v>0.36115932669969075</v>
      </c>
      <c r="L9998">
        <v>0.90256148508310829</v>
      </c>
      <c r="M9998">
        <v>0.45894164094701739</v>
      </c>
      <c r="N9998" s="44">
        <v>0.44376349009764704</v>
      </c>
      <c r="O9998" s="161"/>
      <c r="P9998" s="162"/>
      <c r="Q9998" s="162"/>
      <c r="R9998" s="163"/>
      <c r="S9998" s="161"/>
      <c r="V9998" s="163"/>
      <c r="W9998" s="164"/>
      <c r="X9998" s="164"/>
    </row>
    <row r="9999" spans="10:24" x14ac:dyDescent="0.25">
      <c r="J9999">
        <v>9996</v>
      </c>
      <c r="K9999" s="43">
        <v>0.89727226280074535</v>
      </c>
      <c r="L9999">
        <v>0.1496818379721514</v>
      </c>
      <c r="M9999">
        <v>0.55908732293991148</v>
      </c>
      <c r="N9999" s="44">
        <v>0.86160435070930597</v>
      </c>
      <c r="O9999" s="161"/>
      <c r="P9999" s="162"/>
      <c r="Q9999" s="162"/>
      <c r="R9999" s="163"/>
      <c r="S9999" s="161"/>
      <c r="V9999" s="163"/>
      <c r="W9999" s="164"/>
      <c r="X9999" s="164"/>
    </row>
    <row r="10000" spans="10:24" x14ac:dyDescent="0.25">
      <c r="J10000">
        <v>9997</v>
      </c>
      <c r="K10000" s="43">
        <v>8.0739851733625523E-2</v>
      </c>
      <c r="L10000">
        <v>9.4048070397802941E-2</v>
      </c>
      <c r="M10000">
        <v>0.97513065665325482</v>
      </c>
      <c r="N10000" s="44">
        <v>0.57850889153527874</v>
      </c>
      <c r="O10000" s="161"/>
      <c r="P10000" s="162"/>
      <c r="Q10000" s="162"/>
      <c r="R10000" s="163"/>
      <c r="S10000" s="161"/>
      <c r="V10000" s="163"/>
      <c r="W10000" s="164"/>
      <c r="X10000" s="164"/>
    </row>
    <row r="10001" spans="10:24" x14ac:dyDescent="0.25">
      <c r="J10001">
        <v>9998</v>
      </c>
      <c r="K10001" s="43">
        <v>0.60070481412175636</v>
      </c>
      <c r="L10001">
        <v>0.9836866849330882</v>
      </c>
      <c r="M10001">
        <v>0.32549689885024757</v>
      </c>
      <c r="N10001" s="44">
        <v>0.60211279767925785</v>
      </c>
      <c r="O10001" s="161"/>
      <c r="P10001" s="162"/>
      <c r="Q10001" s="162"/>
      <c r="R10001" s="163"/>
      <c r="S10001" s="161"/>
      <c r="V10001" s="163"/>
      <c r="W10001" s="164"/>
      <c r="X10001" s="164"/>
    </row>
    <row r="10002" spans="10:24" x14ac:dyDescent="0.25">
      <c r="J10002">
        <v>9999</v>
      </c>
      <c r="K10002" s="43">
        <v>0.27871363752152323</v>
      </c>
      <c r="L10002">
        <v>9.1718258258963958E-2</v>
      </c>
      <c r="M10002">
        <v>0.23115920006566415</v>
      </c>
      <c r="N10002" s="44">
        <v>0.49551314299514515</v>
      </c>
      <c r="O10002" s="161"/>
      <c r="P10002" s="162"/>
      <c r="Q10002" s="162"/>
      <c r="R10002" s="163"/>
      <c r="S10002" s="161"/>
      <c r="V10002" s="163"/>
      <c r="W10002" s="164"/>
      <c r="X10002" s="164"/>
    </row>
    <row r="10003" spans="10:24" x14ac:dyDescent="0.25">
      <c r="J10003">
        <v>10000</v>
      </c>
      <c r="K10003" s="43">
        <v>0.96111762254037969</v>
      </c>
      <c r="L10003">
        <v>0.20254883665337187</v>
      </c>
      <c r="M10003">
        <v>0.42919824734615097</v>
      </c>
      <c r="N10003" s="44">
        <v>0.50236336384290026</v>
      </c>
      <c r="O10003" s="161"/>
      <c r="P10003" s="162"/>
      <c r="Q10003" s="162"/>
      <c r="R10003" s="163"/>
      <c r="S10003" s="161"/>
      <c r="V10003" s="163"/>
      <c r="W10003" s="164"/>
      <c r="X10003" s="164"/>
    </row>
    <row r="10004" spans="10:24" x14ac:dyDescent="0.25">
      <c r="K10004" s="43"/>
      <c r="N10004" s="44"/>
      <c r="O10004" s="43"/>
      <c r="R10004" s="44"/>
      <c r="S10004" s="43"/>
      <c r="V10004" s="44"/>
    </row>
    <row r="10005" spans="10:24" x14ac:dyDescent="0.25">
      <c r="K10005" s="43"/>
      <c r="N10005" s="44"/>
      <c r="O10005" s="43"/>
      <c r="R10005" s="44"/>
      <c r="S10005" s="43"/>
      <c r="V10005" s="44"/>
    </row>
    <row r="10006" spans="10:24" x14ac:dyDescent="0.25">
      <c r="K10006" s="43"/>
      <c r="N10006" s="44"/>
      <c r="O10006" s="43"/>
      <c r="R10006" s="44"/>
      <c r="S10006" s="43"/>
      <c r="V10006" s="44"/>
    </row>
    <row r="10007" spans="10:24" x14ac:dyDescent="0.25">
      <c r="K10007" s="43"/>
      <c r="N10007" s="44"/>
      <c r="O10007" s="43"/>
      <c r="R10007" s="44"/>
      <c r="S10007" s="43"/>
      <c r="V10007" s="44"/>
    </row>
    <row r="10008" spans="10:24" x14ac:dyDescent="0.25">
      <c r="K10008" s="43"/>
      <c r="N10008" s="44"/>
      <c r="O10008" s="43"/>
      <c r="R10008" s="44"/>
      <c r="S10008" s="43"/>
      <c r="V10008" s="44"/>
    </row>
  </sheetData>
  <mergeCells count="18">
    <mergeCell ref="D27:G27"/>
    <mergeCell ref="D28:E28"/>
    <mergeCell ref="F28:G28"/>
    <mergeCell ref="B32:B35"/>
    <mergeCell ref="B36:B39"/>
    <mergeCell ref="B18:B21"/>
    <mergeCell ref="K1:N1"/>
    <mergeCell ref="O1:X1"/>
    <mergeCell ref="B2:G2"/>
    <mergeCell ref="K2:N2"/>
    <mergeCell ref="O2:R2"/>
    <mergeCell ref="S2:V2"/>
    <mergeCell ref="W2:X2"/>
    <mergeCell ref="D3:E3"/>
    <mergeCell ref="F3:G3"/>
    <mergeCell ref="B4:B10"/>
    <mergeCell ref="B12:B13"/>
    <mergeCell ref="B15:B16"/>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D3E58F-D69C-4578-8E97-22F086675835}">
  <dimension ref="A1:Y10008"/>
  <sheetViews>
    <sheetView workbookViewId="0"/>
  </sheetViews>
  <sheetFormatPr defaultRowHeight="13.2" x14ac:dyDescent="0.25"/>
  <cols>
    <col min="2" max="2" width="11.5546875" bestFit="1" customWidth="1"/>
    <col min="3" max="3" width="11" bestFit="1" customWidth="1"/>
    <col min="4" max="4" width="14.44140625" bestFit="1" customWidth="1"/>
    <col min="5" max="5" width="9.109375"/>
    <col min="6" max="6" width="14.44140625" bestFit="1" customWidth="1"/>
    <col min="7" max="14" width="9.109375"/>
    <col min="15" max="15" width="13.33203125" bestFit="1" customWidth="1"/>
    <col min="16" max="18" width="9.109375"/>
    <col min="19" max="19" width="10.5546875" bestFit="1" customWidth="1"/>
    <col min="20" max="22" width="9.109375"/>
    <col min="23" max="24" width="18.88671875" bestFit="1" customWidth="1"/>
  </cols>
  <sheetData>
    <row r="1" spans="1:25" ht="14.4" x14ac:dyDescent="0.3">
      <c r="K1" s="287" t="s">
        <v>163</v>
      </c>
      <c r="L1" s="288"/>
      <c r="M1" s="288"/>
      <c r="N1" s="289"/>
      <c r="O1" s="290" t="s">
        <v>164</v>
      </c>
      <c r="P1" s="291"/>
      <c r="Q1" s="291"/>
      <c r="R1" s="291"/>
      <c r="S1" s="291"/>
      <c r="T1" s="291"/>
      <c r="U1" s="291"/>
      <c r="V1" s="291"/>
      <c r="W1" s="291"/>
      <c r="X1" s="291"/>
    </row>
    <row r="2" spans="1:25" ht="14.4" x14ac:dyDescent="0.3">
      <c r="B2" s="288" t="s">
        <v>165</v>
      </c>
      <c r="C2" s="288"/>
      <c r="D2" s="288"/>
      <c r="E2" s="288"/>
      <c r="F2" s="288"/>
      <c r="G2" s="288"/>
      <c r="J2" s="153"/>
      <c r="K2" s="292" t="s">
        <v>166</v>
      </c>
      <c r="L2" s="293"/>
      <c r="M2" s="293"/>
      <c r="N2" s="294"/>
      <c r="O2" s="292" t="s">
        <v>167</v>
      </c>
      <c r="P2" s="293"/>
      <c r="Q2" s="293"/>
      <c r="R2" s="294"/>
      <c r="S2" s="292" t="s">
        <v>168</v>
      </c>
      <c r="T2" s="293"/>
      <c r="U2" s="293"/>
      <c r="V2" s="294"/>
      <c r="W2" s="292" t="s">
        <v>169</v>
      </c>
      <c r="X2" s="293"/>
    </row>
    <row r="3" spans="1:25" ht="14.4" x14ac:dyDescent="0.3">
      <c r="A3" s="87"/>
      <c r="B3" s="157" t="s">
        <v>170</v>
      </c>
      <c r="C3" s="157"/>
      <c r="D3" s="293" t="s">
        <v>171</v>
      </c>
      <c r="E3" s="293"/>
      <c r="F3" s="293" t="s">
        <v>172</v>
      </c>
      <c r="G3" s="293"/>
      <c r="H3" s="87"/>
      <c r="I3" s="87"/>
      <c r="J3" s="157" t="s">
        <v>173</v>
      </c>
      <c r="K3" s="154" t="s">
        <v>174</v>
      </c>
      <c r="L3" s="155" t="s">
        <v>175</v>
      </c>
      <c r="M3" s="155" t="s">
        <v>176</v>
      </c>
      <c r="N3" s="156" t="s">
        <v>47</v>
      </c>
      <c r="O3" s="154" t="s">
        <v>174</v>
      </c>
      <c r="P3" s="155" t="s">
        <v>175</v>
      </c>
      <c r="Q3" s="155" t="s">
        <v>176</v>
      </c>
      <c r="R3" s="156" t="s">
        <v>47</v>
      </c>
      <c r="S3" s="154" t="s">
        <v>174</v>
      </c>
      <c r="T3" s="155" t="s">
        <v>175</v>
      </c>
      <c r="U3" s="155" t="s">
        <v>176</v>
      </c>
      <c r="V3" s="156" t="s">
        <v>47</v>
      </c>
      <c r="W3" s="157" t="s">
        <v>171</v>
      </c>
      <c r="X3" s="157" t="s">
        <v>172</v>
      </c>
      <c r="Y3" s="87"/>
    </row>
    <row r="4" spans="1:25" x14ac:dyDescent="0.25">
      <c r="B4" s="284" t="s">
        <v>177</v>
      </c>
      <c r="C4" s="158" t="s">
        <v>178</v>
      </c>
      <c r="D4" s="159" t="s">
        <v>179</v>
      </c>
      <c r="E4" s="160" t="s">
        <v>180</v>
      </c>
      <c r="F4" s="159" t="s">
        <v>179</v>
      </c>
      <c r="G4" s="160" t="s">
        <v>180</v>
      </c>
      <c r="J4">
        <v>1</v>
      </c>
      <c r="K4" s="43">
        <v>0.25286625561238452</v>
      </c>
      <c r="L4">
        <v>0.13599551659397002</v>
      </c>
      <c r="M4">
        <v>0.55185158632052</v>
      </c>
      <c r="N4" s="44">
        <v>0.64964062522922639</v>
      </c>
      <c r="O4" s="161">
        <f>VLOOKUP(K4,$E$5:$H$10,4)</f>
        <v>2000000</v>
      </c>
      <c r="P4" s="162">
        <f>_xlfn.NORM.INV(L4,$E$12,$E$13)</f>
        <v>163.5226655101381</v>
      </c>
      <c r="Q4" s="162">
        <f>_xlfn.NORM.INV(M4,$E$15,$E$16)</f>
        <v>137.60681534997431</v>
      </c>
      <c r="R4" s="163">
        <f>VLOOKUP(N4,$E$19:$H$21,4)</f>
        <v>1</v>
      </c>
      <c r="S4" s="161">
        <f>VLOOKUP(K4,$G$5:$H$10,2)</f>
        <v>5000000</v>
      </c>
      <c r="T4" s="162">
        <f>_xlfn.NORM.INV(L4,$G$12,$G$13)</f>
        <v>184.50755517004603</v>
      </c>
      <c r="U4" s="162">
        <f>_xlfn.NORM.INV(M4,$G$15,$G$16)</f>
        <v>126.30340767498716</v>
      </c>
      <c r="V4" s="163">
        <f>VLOOKUP(N4,$G$19:$H$21,2)</f>
        <v>1</v>
      </c>
      <c r="W4" s="164">
        <f>O4*(P4-Q4)*R4-$D$23-$D$24</f>
        <v>1831700.3203275725</v>
      </c>
      <c r="X4" s="164">
        <f>S4*(T4-U4)*V4-$F$23-$F$24</f>
        <v>141020737.47529441</v>
      </c>
    </row>
    <row r="5" spans="1:25" ht="14.4" x14ac:dyDescent="0.3">
      <c r="B5" s="285"/>
      <c r="C5" s="165">
        <v>1000000</v>
      </c>
      <c r="D5" s="166">
        <v>0.05</v>
      </c>
      <c r="E5" s="167">
        <v>0</v>
      </c>
      <c r="F5" s="166">
        <v>0.05</v>
      </c>
      <c r="G5" s="167">
        <v>0</v>
      </c>
      <c r="H5" s="168">
        <v>1000000</v>
      </c>
      <c r="J5">
        <v>2</v>
      </c>
      <c r="K5" s="43">
        <v>0.22266211648023604</v>
      </c>
      <c r="L5">
        <v>0.91628996257008766</v>
      </c>
      <c r="M5">
        <v>0.60617120227542687</v>
      </c>
      <c r="N5" s="44">
        <v>0.54746871145360498</v>
      </c>
      <c r="O5" s="161">
        <f t="shared" ref="O5:O68" si="0">VLOOKUP(K5,$E$5:$H$10,4)</f>
        <v>2000000</v>
      </c>
      <c r="P5" s="162">
        <f t="shared" ref="P5:P68" si="1">_xlfn.NORM.INV(L5,$E$12,$E$13)</f>
        <v>200.70811792993629</v>
      </c>
      <c r="Q5" s="162">
        <f t="shared" ref="Q5:Q68" si="2">_xlfn.NORM.INV(M5,$E$15,$E$16)</f>
        <v>140.38707182862959</v>
      </c>
      <c r="R5" s="163">
        <f t="shared" ref="R5:R68" si="3">VLOOKUP(N5,$E$19:$H$21,4)</f>
        <v>1</v>
      </c>
      <c r="S5" s="161">
        <f t="shared" ref="S5:S68" si="4">VLOOKUP(K5,$G$5:$H$10,2)</f>
        <v>5000000</v>
      </c>
      <c r="T5" s="162">
        <f t="shared" ref="T5:T68" si="5">_xlfn.NORM.INV(L5,$G$12,$G$13)</f>
        <v>196.90270597664542</v>
      </c>
      <c r="U5" s="162">
        <f t="shared" ref="U5:U68" si="6">_xlfn.NORM.INV(M5,$G$15,$G$16)</f>
        <v>127.69353591431479</v>
      </c>
      <c r="V5" s="163">
        <f t="shared" ref="V5:V68" si="7">VLOOKUP(N5,$G$19:$H$21,2)</f>
        <v>1</v>
      </c>
      <c r="W5" s="164">
        <f t="shared" ref="W5:W68" si="8">O5*(P5-Q5)*R5-$D$23-$D$24</f>
        <v>70642092.202613413</v>
      </c>
      <c r="X5" s="164">
        <f t="shared" ref="X5:X68" si="9">S5*(T5-U5)*V5-$F$23-$F$24</f>
        <v>196045850.31165314</v>
      </c>
    </row>
    <row r="6" spans="1:25" ht="14.4" x14ac:dyDescent="0.3">
      <c r="B6" s="285"/>
      <c r="C6" s="165">
        <v>2000000</v>
      </c>
      <c r="D6" s="166">
        <v>0.25</v>
      </c>
      <c r="E6" s="167">
        <v>0.05</v>
      </c>
      <c r="F6" s="166">
        <v>0.1</v>
      </c>
      <c r="G6" s="167">
        <v>0.05</v>
      </c>
      <c r="H6" s="168">
        <v>2000000</v>
      </c>
      <c r="J6">
        <v>3</v>
      </c>
      <c r="K6" s="43">
        <v>0.15796789323288574</v>
      </c>
      <c r="L6">
        <v>0.73804711468313444</v>
      </c>
      <c r="M6">
        <v>0.86717207772376881</v>
      </c>
      <c r="N6" s="44">
        <v>0.728513240858635</v>
      </c>
      <c r="O6" s="161">
        <f t="shared" si="0"/>
        <v>2000000</v>
      </c>
      <c r="P6" s="162">
        <f t="shared" si="1"/>
        <v>189.56004542941642</v>
      </c>
      <c r="Q6" s="162">
        <f t="shared" si="2"/>
        <v>157.26244892876767</v>
      </c>
      <c r="R6" s="163">
        <f t="shared" si="3"/>
        <v>1</v>
      </c>
      <c r="S6" s="161">
        <f t="shared" si="4"/>
        <v>5000000</v>
      </c>
      <c r="T6" s="162">
        <f t="shared" si="5"/>
        <v>193.18668180980546</v>
      </c>
      <c r="U6" s="162">
        <f t="shared" si="6"/>
        <v>136.13122446438385</v>
      </c>
      <c r="V6" s="163">
        <f t="shared" si="7"/>
        <v>1</v>
      </c>
      <c r="W6" s="164">
        <f t="shared" si="8"/>
        <v>14595193.001297504</v>
      </c>
      <c r="X6" s="164">
        <f t="shared" si="9"/>
        <v>135277286.72710806</v>
      </c>
    </row>
    <row r="7" spans="1:25" ht="14.4" x14ac:dyDescent="0.3">
      <c r="B7" s="285"/>
      <c r="C7" s="165">
        <v>5000000</v>
      </c>
      <c r="D7" s="166">
        <v>0.25</v>
      </c>
      <c r="E7" s="167">
        <v>0.3</v>
      </c>
      <c r="F7" s="166">
        <v>0.15</v>
      </c>
      <c r="G7" s="167">
        <v>0.15000000000000002</v>
      </c>
      <c r="H7" s="168">
        <v>5000000</v>
      </c>
      <c r="J7">
        <v>4</v>
      </c>
      <c r="K7" s="43">
        <v>7.8427039572182777E-2</v>
      </c>
      <c r="L7">
        <v>0.66448497427128472</v>
      </c>
      <c r="M7">
        <v>0.29345561756939065</v>
      </c>
      <c r="N7" s="44">
        <v>0.31849350690500966</v>
      </c>
      <c r="O7" s="161">
        <f t="shared" si="0"/>
        <v>2000000</v>
      </c>
      <c r="P7" s="162">
        <f t="shared" si="1"/>
        <v>186.37102119068302</v>
      </c>
      <c r="Q7" s="162">
        <f t="shared" si="2"/>
        <v>124.13365051943997</v>
      </c>
      <c r="R7" s="163">
        <f t="shared" si="3"/>
        <v>1</v>
      </c>
      <c r="S7" s="161">
        <f t="shared" si="4"/>
        <v>2000000</v>
      </c>
      <c r="T7" s="162">
        <f t="shared" si="5"/>
        <v>192.12367373022767</v>
      </c>
      <c r="U7" s="162">
        <f t="shared" si="6"/>
        <v>119.56682525971998</v>
      </c>
      <c r="V7" s="163">
        <f t="shared" si="7"/>
        <v>1</v>
      </c>
      <c r="W7" s="164">
        <f t="shared" si="8"/>
        <v>74474741.342486113</v>
      </c>
      <c r="X7" s="164">
        <f t="shared" si="9"/>
        <v>-4886303.0589846373</v>
      </c>
    </row>
    <row r="8" spans="1:25" ht="14.4" x14ac:dyDescent="0.3">
      <c r="B8" s="285"/>
      <c r="C8" s="165">
        <v>6000000</v>
      </c>
      <c r="D8" s="166">
        <v>0.2</v>
      </c>
      <c r="E8" s="167">
        <v>0.55000000000000004</v>
      </c>
      <c r="F8" s="166">
        <v>0.3</v>
      </c>
      <c r="G8" s="167">
        <v>0.30000000000000004</v>
      </c>
      <c r="H8" s="168">
        <v>6000000</v>
      </c>
      <c r="J8">
        <v>5</v>
      </c>
      <c r="K8" s="43">
        <v>0.40332433042585936</v>
      </c>
      <c r="L8">
        <v>5.3057992056319336E-2</v>
      </c>
      <c r="M8">
        <v>0.84328171777121819</v>
      </c>
      <c r="N8" s="44">
        <v>0.92106404172122913</v>
      </c>
      <c r="O8" s="161">
        <f t="shared" si="0"/>
        <v>5000000</v>
      </c>
      <c r="P8" s="162">
        <f t="shared" si="1"/>
        <v>155.76150336274864</v>
      </c>
      <c r="Q8" s="162">
        <f t="shared" si="2"/>
        <v>155.16074564587703</v>
      </c>
      <c r="R8" s="163">
        <f t="shared" si="3"/>
        <v>1</v>
      </c>
      <c r="S8" s="161">
        <f t="shared" si="4"/>
        <v>6000000</v>
      </c>
      <c r="T8" s="162">
        <f t="shared" si="5"/>
        <v>181.92050112091621</v>
      </c>
      <c r="U8" s="162">
        <f t="shared" si="6"/>
        <v>135.08037282293853</v>
      </c>
      <c r="V8" s="163">
        <f t="shared" si="7"/>
        <v>1</v>
      </c>
      <c r="W8" s="164">
        <f t="shared" si="8"/>
        <v>-46996211.415641934</v>
      </c>
      <c r="X8" s="164">
        <f t="shared" si="9"/>
        <v>131040769.78786612</v>
      </c>
    </row>
    <row r="9" spans="1:25" ht="14.4" x14ac:dyDescent="0.3">
      <c r="B9" s="285"/>
      <c r="C9" s="165">
        <v>7000000</v>
      </c>
      <c r="D9" s="166">
        <v>0.2</v>
      </c>
      <c r="E9" s="167">
        <v>0.75</v>
      </c>
      <c r="F9" s="166">
        <v>0.3</v>
      </c>
      <c r="G9" s="167">
        <v>0.60000000000000009</v>
      </c>
      <c r="H9" s="168">
        <v>7000000</v>
      </c>
      <c r="J9">
        <v>6</v>
      </c>
      <c r="K9" s="43">
        <v>4.1397993489811213E-4</v>
      </c>
      <c r="L9">
        <v>0.28623620690092777</v>
      </c>
      <c r="M9">
        <v>0.2320863265887031</v>
      </c>
      <c r="N9" s="44">
        <v>0.16478744203762019</v>
      </c>
      <c r="O9" s="161">
        <f t="shared" si="0"/>
        <v>1000000</v>
      </c>
      <c r="P9" s="162">
        <f t="shared" si="1"/>
        <v>171.5337900128421</v>
      </c>
      <c r="Q9" s="162">
        <f t="shared" si="2"/>
        <v>120.36013386793235</v>
      </c>
      <c r="R9" s="163">
        <f t="shared" si="3"/>
        <v>1</v>
      </c>
      <c r="S9" s="161">
        <f t="shared" si="4"/>
        <v>1000000</v>
      </c>
      <c r="T9" s="162">
        <f t="shared" si="5"/>
        <v>187.17793000428071</v>
      </c>
      <c r="U9" s="162">
        <f t="shared" si="6"/>
        <v>117.68006693396617</v>
      </c>
      <c r="V9" s="163">
        <f t="shared" si="7"/>
        <v>0.9</v>
      </c>
      <c r="W9" s="164">
        <f t="shared" si="8"/>
        <v>1173656.1449097544</v>
      </c>
      <c r="X9" s="164">
        <f t="shared" si="9"/>
        <v>-87451923.236716911</v>
      </c>
    </row>
    <row r="10" spans="1:25" ht="14.4" x14ac:dyDescent="0.3">
      <c r="B10" s="286"/>
      <c r="C10" s="169">
        <v>9000000</v>
      </c>
      <c r="D10" s="170">
        <v>5.0000000000000044E-2</v>
      </c>
      <c r="E10" s="171">
        <v>0.95</v>
      </c>
      <c r="F10" s="170">
        <v>9.9999999999999867E-2</v>
      </c>
      <c r="G10" s="171">
        <v>0.90000000000000013</v>
      </c>
      <c r="H10" s="168">
        <v>9000000</v>
      </c>
      <c r="J10">
        <v>7</v>
      </c>
      <c r="K10" s="43">
        <v>0.7464904447516103</v>
      </c>
      <c r="L10">
        <v>0.75883485365346526</v>
      </c>
      <c r="M10">
        <v>0.50162290522507824</v>
      </c>
      <c r="N10" s="44">
        <v>0.4627309589127081</v>
      </c>
      <c r="O10" s="161">
        <f t="shared" si="0"/>
        <v>6000000</v>
      </c>
      <c r="P10" s="162">
        <f t="shared" si="1"/>
        <v>190.53839290106492</v>
      </c>
      <c r="Q10" s="162">
        <f t="shared" si="2"/>
        <v>135.08136062688851</v>
      </c>
      <c r="R10" s="163">
        <f t="shared" si="3"/>
        <v>1</v>
      </c>
      <c r="S10" s="161">
        <f t="shared" si="4"/>
        <v>7000000</v>
      </c>
      <c r="T10" s="162">
        <f t="shared" si="5"/>
        <v>193.51279763368831</v>
      </c>
      <c r="U10" s="162">
        <f t="shared" si="6"/>
        <v>125.04068031344426</v>
      </c>
      <c r="V10" s="163">
        <f t="shared" si="7"/>
        <v>1</v>
      </c>
      <c r="W10" s="164">
        <f t="shared" si="8"/>
        <v>282742193.64505845</v>
      </c>
      <c r="X10" s="164">
        <f t="shared" si="9"/>
        <v>329304821.24170834</v>
      </c>
    </row>
    <row r="11" spans="1:25" x14ac:dyDescent="0.25">
      <c r="J11">
        <v>8</v>
      </c>
      <c r="K11" s="43">
        <v>0.20658289937557206</v>
      </c>
      <c r="L11">
        <v>0.75239869178069174</v>
      </c>
      <c r="M11">
        <v>0.3916131896894276</v>
      </c>
      <c r="N11" s="44">
        <v>0.41840457573527867</v>
      </c>
      <c r="O11" s="161">
        <f t="shared" si="0"/>
        <v>2000000</v>
      </c>
      <c r="P11" s="162">
        <f t="shared" si="1"/>
        <v>190.23086194265898</v>
      </c>
      <c r="Q11" s="162">
        <f t="shared" si="2"/>
        <v>129.49766073235122</v>
      </c>
      <c r="R11" s="163">
        <f t="shared" si="3"/>
        <v>1</v>
      </c>
      <c r="S11" s="161">
        <f t="shared" si="4"/>
        <v>5000000</v>
      </c>
      <c r="T11" s="162">
        <f t="shared" si="5"/>
        <v>193.41028731421966</v>
      </c>
      <c r="U11" s="162">
        <f t="shared" si="6"/>
        <v>122.24883036617561</v>
      </c>
      <c r="V11" s="163">
        <f t="shared" si="7"/>
        <v>1</v>
      </c>
      <c r="W11" s="164">
        <f t="shared" si="8"/>
        <v>71466402.420615509</v>
      </c>
      <c r="X11" s="164">
        <f t="shared" si="9"/>
        <v>205807284.74022025</v>
      </c>
    </row>
    <row r="12" spans="1:25" x14ac:dyDescent="0.25">
      <c r="B12" s="284" t="s">
        <v>181</v>
      </c>
      <c r="C12" s="172"/>
      <c r="D12" s="159" t="s">
        <v>182</v>
      </c>
      <c r="E12" s="173">
        <v>180</v>
      </c>
      <c r="F12" s="159" t="s">
        <v>182</v>
      </c>
      <c r="G12" s="173">
        <v>190</v>
      </c>
      <c r="J12">
        <v>9</v>
      </c>
      <c r="K12" s="43">
        <v>0.39686219870348183</v>
      </c>
      <c r="L12">
        <v>0.29381781021178155</v>
      </c>
      <c r="M12">
        <v>9.0748777464694008E-2</v>
      </c>
      <c r="N12" s="44">
        <v>0.34753062565574433</v>
      </c>
      <c r="O12" s="161">
        <f t="shared" si="0"/>
        <v>5000000</v>
      </c>
      <c r="P12" s="162">
        <f t="shared" si="1"/>
        <v>171.86601753772959</v>
      </c>
      <c r="Q12" s="162">
        <f t="shared" si="2"/>
        <v>108.27683505652826</v>
      </c>
      <c r="R12" s="163">
        <f t="shared" si="3"/>
        <v>1</v>
      </c>
      <c r="S12" s="161">
        <f t="shared" si="4"/>
        <v>6000000</v>
      </c>
      <c r="T12" s="162">
        <f t="shared" si="5"/>
        <v>187.28867251257654</v>
      </c>
      <c r="U12" s="162">
        <f t="shared" si="6"/>
        <v>111.63841752826413</v>
      </c>
      <c r="V12" s="163">
        <f t="shared" si="7"/>
        <v>1</v>
      </c>
      <c r="W12" s="164">
        <f t="shared" si="8"/>
        <v>267945912.40600669</v>
      </c>
      <c r="X12" s="164">
        <f t="shared" si="9"/>
        <v>303901529.90587449</v>
      </c>
    </row>
    <row r="13" spans="1:25" x14ac:dyDescent="0.25">
      <c r="B13" s="286"/>
      <c r="C13" s="174"/>
      <c r="D13" s="49" t="s">
        <v>183</v>
      </c>
      <c r="E13" s="175">
        <v>15</v>
      </c>
      <c r="F13" s="49" t="s">
        <v>183</v>
      </c>
      <c r="G13" s="175">
        <v>5</v>
      </c>
      <c r="J13">
        <v>10</v>
      </c>
      <c r="K13" s="43">
        <v>0.57014558425188111</v>
      </c>
      <c r="L13">
        <v>0.68802574986406184</v>
      </c>
      <c r="M13">
        <v>4.4404719229675038E-2</v>
      </c>
      <c r="N13" s="44">
        <v>0.98171367203481807</v>
      </c>
      <c r="O13" s="161">
        <f t="shared" si="0"/>
        <v>6000000</v>
      </c>
      <c r="P13" s="162">
        <f t="shared" si="1"/>
        <v>187.35393027100582</v>
      </c>
      <c r="Q13" s="162">
        <f t="shared" si="2"/>
        <v>100.96576732291814</v>
      </c>
      <c r="R13" s="163">
        <f t="shared" si="3"/>
        <v>1</v>
      </c>
      <c r="S13" s="161">
        <f t="shared" si="4"/>
        <v>6000000</v>
      </c>
      <c r="T13" s="162">
        <f t="shared" si="5"/>
        <v>192.45131009033528</v>
      </c>
      <c r="U13" s="162">
        <f t="shared" si="6"/>
        <v>107.98288366145907</v>
      </c>
      <c r="V13" s="163">
        <f t="shared" si="7"/>
        <v>1</v>
      </c>
      <c r="W13" s="164">
        <f t="shared" si="8"/>
        <v>468328977.68852609</v>
      </c>
      <c r="X13" s="164">
        <f t="shared" si="9"/>
        <v>356810558.57325727</v>
      </c>
    </row>
    <row r="14" spans="1:25" x14ac:dyDescent="0.25">
      <c r="J14">
        <v>11</v>
      </c>
      <c r="K14" s="43">
        <v>0.8112666433132798</v>
      </c>
      <c r="L14">
        <v>0.35956007419107971</v>
      </c>
      <c r="M14">
        <v>0.48290104742618278</v>
      </c>
      <c r="N14" s="44">
        <v>0.44268741866260231</v>
      </c>
      <c r="O14" s="161">
        <f t="shared" si="0"/>
        <v>7000000</v>
      </c>
      <c r="P14" s="162">
        <f t="shared" si="1"/>
        <v>174.60547584531236</v>
      </c>
      <c r="Q14" s="162">
        <f t="shared" si="2"/>
        <v>134.14252301501207</v>
      </c>
      <c r="R14" s="163">
        <f t="shared" si="3"/>
        <v>1</v>
      </c>
      <c r="S14" s="161">
        <f t="shared" si="4"/>
        <v>7000000</v>
      </c>
      <c r="T14" s="162">
        <f t="shared" si="5"/>
        <v>188.20182528177077</v>
      </c>
      <c r="U14" s="162">
        <f t="shared" si="6"/>
        <v>124.57126150750604</v>
      </c>
      <c r="V14" s="163">
        <f t="shared" si="7"/>
        <v>1</v>
      </c>
      <c r="W14" s="164">
        <f t="shared" si="8"/>
        <v>233240669.81210196</v>
      </c>
      <c r="X14" s="164">
        <f t="shared" si="9"/>
        <v>295413946.41985309</v>
      </c>
    </row>
    <row r="15" spans="1:25" x14ac:dyDescent="0.25">
      <c r="B15" s="284" t="s">
        <v>184</v>
      </c>
      <c r="C15" s="172"/>
      <c r="D15" s="159" t="s">
        <v>182</v>
      </c>
      <c r="E15" s="173">
        <v>135</v>
      </c>
      <c r="F15" s="159" t="s">
        <v>182</v>
      </c>
      <c r="G15" s="173">
        <v>125</v>
      </c>
      <c r="J15">
        <v>12</v>
      </c>
      <c r="K15" s="43">
        <v>0.13654322873656144</v>
      </c>
      <c r="L15">
        <v>0.81437495134606652</v>
      </c>
      <c r="M15">
        <v>0.53069368917305837</v>
      </c>
      <c r="N15" s="44">
        <v>0.9970000577801299</v>
      </c>
      <c r="O15" s="161">
        <f t="shared" si="0"/>
        <v>2000000</v>
      </c>
      <c r="P15" s="162">
        <f t="shared" si="1"/>
        <v>193.4120128730425</v>
      </c>
      <c r="Q15" s="162">
        <f t="shared" si="2"/>
        <v>136.54027461995787</v>
      </c>
      <c r="R15" s="163">
        <f t="shared" si="3"/>
        <v>1</v>
      </c>
      <c r="S15" s="161">
        <f t="shared" si="4"/>
        <v>2000000</v>
      </c>
      <c r="T15" s="162">
        <f t="shared" si="5"/>
        <v>194.47067095768082</v>
      </c>
      <c r="U15" s="162">
        <f t="shared" si="6"/>
        <v>125.77013730997894</v>
      </c>
      <c r="V15" s="163">
        <f t="shared" si="7"/>
        <v>1</v>
      </c>
      <c r="W15" s="164">
        <f t="shared" si="8"/>
        <v>63743476.50616926</v>
      </c>
      <c r="X15" s="164">
        <f t="shared" si="9"/>
        <v>-12598932.704596221</v>
      </c>
    </row>
    <row r="16" spans="1:25" x14ac:dyDescent="0.25">
      <c r="B16" s="286"/>
      <c r="C16" s="174"/>
      <c r="D16" s="49" t="s">
        <v>183</v>
      </c>
      <c r="E16" s="175">
        <v>20</v>
      </c>
      <c r="F16" s="49" t="s">
        <v>183</v>
      </c>
      <c r="G16" s="175">
        <v>10</v>
      </c>
      <c r="J16">
        <v>13</v>
      </c>
      <c r="K16" s="43">
        <v>0.69713748273448806</v>
      </c>
      <c r="L16">
        <v>0.1741586175379134</v>
      </c>
      <c r="M16">
        <v>0.67848708234243527</v>
      </c>
      <c r="N16" s="44">
        <v>0.41098041526292306</v>
      </c>
      <c r="O16" s="161">
        <f t="shared" si="0"/>
        <v>6000000</v>
      </c>
      <c r="P16" s="162">
        <f t="shared" si="1"/>
        <v>165.93212548646102</v>
      </c>
      <c r="Q16" s="162">
        <f t="shared" si="2"/>
        <v>144.26944683937333</v>
      </c>
      <c r="R16" s="163">
        <f t="shared" si="3"/>
        <v>1</v>
      </c>
      <c r="S16" s="161">
        <f t="shared" si="4"/>
        <v>7000000</v>
      </c>
      <c r="T16" s="162">
        <f t="shared" si="5"/>
        <v>185.31070849548701</v>
      </c>
      <c r="U16" s="162">
        <f t="shared" si="6"/>
        <v>129.63472341968665</v>
      </c>
      <c r="V16" s="163">
        <f t="shared" si="7"/>
        <v>1</v>
      </c>
      <c r="W16" s="164">
        <f t="shared" si="8"/>
        <v>79976071.882526129</v>
      </c>
      <c r="X16" s="164">
        <f t="shared" si="9"/>
        <v>239731895.53060251</v>
      </c>
    </row>
    <row r="17" spans="2:24" x14ac:dyDescent="0.25">
      <c r="J17">
        <v>14</v>
      </c>
      <c r="K17" s="43">
        <v>0.74686000316791523</v>
      </c>
      <c r="L17">
        <v>0.11009110267321109</v>
      </c>
      <c r="M17">
        <v>0.94482799048753663</v>
      </c>
      <c r="N17" s="44">
        <v>0.6977746337947025</v>
      </c>
      <c r="O17" s="161">
        <f t="shared" si="0"/>
        <v>6000000</v>
      </c>
      <c r="P17" s="162">
        <f t="shared" si="1"/>
        <v>161.60934349665703</v>
      </c>
      <c r="Q17" s="162">
        <f t="shared" si="2"/>
        <v>166.93297559361699</v>
      </c>
      <c r="R17" s="163">
        <f t="shared" si="3"/>
        <v>1</v>
      </c>
      <c r="S17" s="161">
        <f t="shared" si="4"/>
        <v>7000000</v>
      </c>
      <c r="T17" s="162">
        <f t="shared" si="5"/>
        <v>183.86978116555235</v>
      </c>
      <c r="U17" s="162">
        <f t="shared" si="6"/>
        <v>140.96648779680851</v>
      </c>
      <c r="V17" s="163">
        <f t="shared" si="7"/>
        <v>1</v>
      </c>
      <c r="W17" s="164">
        <f t="shared" si="8"/>
        <v>-81941792.581759721</v>
      </c>
      <c r="X17" s="164">
        <f t="shared" si="9"/>
        <v>150323053.58120692</v>
      </c>
    </row>
    <row r="18" spans="2:24" x14ac:dyDescent="0.25">
      <c r="B18" s="284" t="s">
        <v>185</v>
      </c>
      <c r="C18" s="158" t="s">
        <v>186</v>
      </c>
      <c r="D18" s="159" t="s">
        <v>179</v>
      </c>
      <c r="E18" s="160" t="s">
        <v>180</v>
      </c>
      <c r="F18" s="159" t="s">
        <v>179</v>
      </c>
      <c r="G18" s="160" t="s">
        <v>180</v>
      </c>
      <c r="J18">
        <v>15</v>
      </c>
      <c r="K18" s="43">
        <v>0.32915002091148726</v>
      </c>
      <c r="L18">
        <v>0.99146137454466965</v>
      </c>
      <c r="M18">
        <v>0.4681559324992155</v>
      </c>
      <c r="N18" s="44">
        <v>8.9611589145420112E-2</v>
      </c>
      <c r="O18" s="161">
        <f t="shared" si="0"/>
        <v>5000000</v>
      </c>
      <c r="P18" s="162">
        <f t="shared" si="1"/>
        <v>215.77560436434916</v>
      </c>
      <c r="Q18" s="162">
        <f t="shared" si="2"/>
        <v>133.40187615804666</v>
      </c>
      <c r="R18" s="163">
        <f t="shared" si="3"/>
        <v>1</v>
      </c>
      <c r="S18" s="161">
        <f t="shared" si="4"/>
        <v>6000000</v>
      </c>
      <c r="T18" s="162">
        <f t="shared" si="5"/>
        <v>201.92520145478306</v>
      </c>
      <c r="U18" s="162">
        <f t="shared" si="6"/>
        <v>124.20093807902333</v>
      </c>
      <c r="V18" s="163">
        <f t="shared" si="7"/>
        <v>0.9</v>
      </c>
      <c r="W18" s="164">
        <f t="shared" si="8"/>
        <v>361868641.0315125</v>
      </c>
      <c r="X18" s="164">
        <f t="shared" si="9"/>
        <v>269711022.22910255</v>
      </c>
    </row>
    <row r="19" spans="2:24" ht="14.4" x14ac:dyDescent="0.3">
      <c r="B19" s="285"/>
      <c r="C19" s="176">
        <v>0.05</v>
      </c>
      <c r="D19" s="166">
        <v>0</v>
      </c>
      <c r="E19" s="167">
        <v>0</v>
      </c>
      <c r="F19" s="166">
        <v>0.02</v>
      </c>
      <c r="G19" s="167">
        <v>0</v>
      </c>
      <c r="H19" s="177">
        <v>0.05</v>
      </c>
      <c r="J19">
        <v>16</v>
      </c>
      <c r="K19" s="43">
        <v>0.97763097674435884</v>
      </c>
      <c r="L19">
        <v>0.88719547730695891</v>
      </c>
      <c r="M19">
        <v>0.64574104264052723</v>
      </c>
      <c r="N19" s="44">
        <v>0.10763884700294468</v>
      </c>
      <c r="O19" s="161">
        <f t="shared" si="0"/>
        <v>9000000</v>
      </c>
      <c r="P19" s="162">
        <f t="shared" si="1"/>
        <v>198.17621269721644</v>
      </c>
      <c r="Q19" s="162">
        <f t="shared" si="2"/>
        <v>142.4769463169132</v>
      </c>
      <c r="R19" s="163">
        <f t="shared" si="3"/>
        <v>1</v>
      </c>
      <c r="S19" s="161">
        <f t="shared" si="4"/>
        <v>9000000</v>
      </c>
      <c r="T19" s="162">
        <f t="shared" si="5"/>
        <v>196.05873756573882</v>
      </c>
      <c r="U19" s="162">
        <f t="shared" si="6"/>
        <v>128.7384731584566</v>
      </c>
      <c r="V19" s="163">
        <f t="shared" si="7"/>
        <v>0.9</v>
      </c>
      <c r="W19" s="164">
        <f t="shared" si="8"/>
        <v>451293397.42272919</v>
      </c>
      <c r="X19" s="164">
        <f t="shared" si="9"/>
        <v>395294141.69898605</v>
      </c>
    </row>
    <row r="20" spans="2:24" ht="14.4" x14ac:dyDescent="0.3">
      <c r="B20" s="285"/>
      <c r="C20" s="176">
        <v>0.9</v>
      </c>
      <c r="D20" s="166">
        <v>0</v>
      </c>
      <c r="E20" s="167">
        <v>0</v>
      </c>
      <c r="F20" s="166">
        <v>0.18</v>
      </c>
      <c r="G20" s="167">
        <v>0.02</v>
      </c>
      <c r="H20" s="177">
        <v>0.9</v>
      </c>
      <c r="J20">
        <v>17</v>
      </c>
      <c r="K20" s="43">
        <v>0.19715254242672875</v>
      </c>
      <c r="L20">
        <v>0.44827394546434918</v>
      </c>
      <c r="M20">
        <v>0.95132726388872857</v>
      </c>
      <c r="N20" s="44">
        <v>0.30137853479059473</v>
      </c>
      <c r="O20" s="161">
        <f t="shared" si="0"/>
        <v>2000000</v>
      </c>
      <c r="P20" s="162">
        <f t="shared" si="1"/>
        <v>178.04964857545113</v>
      </c>
      <c r="Q20" s="162">
        <f t="shared" si="2"/>
        <v>168.15722528291514</v>
      </c>
      <c r="R20" s="163">
        <f t="shared" si="3"/>
        <v>1</v>
      </c>
      <c r="S20" s="161">
        <f t="shared" si="4"/>
        <v>5000000</v>
      </c>
      <c r="T20" s="162">
        <f t="shared" si="5"/>
        <v>189.34988285848371</v>
      </c>
      <c r="U20" s="162">
        <f t="shared" si="6"/>
        <v>141.57861264145757</v>
      </c>
      <c r="V20" s="163">
        <f t="shared" si="7"/>
        <v>1</v>
      </c>
      <c r="W20" s="164">
        <f t="shared" si="8"/>
        <v>-30215153.414928012</v>
      </c>
      <c r="X20" s="164">
        <f t="shared" si="9"/>
        <v>88856351.085130721</v>
      </c>
    </row>
    <row r="21" spans="2:24" ht="14.4" x14ac:dyDescent="0.3">
      <c r="B21" s="286"/>
      <c r="C21" s="178">
        <v>1</v>
      </c>
      <c r="D21" s="170">
        <v>1</v>
      </c>
      <c r="E21" s="171">
        <v>0</v>
      </c>
      <c r="F21" s="170">
        <v>0.8</v>
      </c>
      <c r="G21" s="171">
        <v>0.19999999999999998</v>
      </c>
      <c r="H21" s="177">
        <v>1</v>
      </c>
      <c r="J21">
        <v>18</v>
      </c>
      <c r="K21" s="43">
        <v>0.7296062392822481</v>
      </c>
      <c r="L21">
        <v>0.18366483245297449</v>
      </c>
      <c r="M21">
        <v>0.10252143469002972</v>
      </c>
      <c r="N21" s="44">
        <v>0.24092204281187957</v>
      </c>
      <c r="O21" s="161">
        <f t="shared" si="0"/>
        <v>6000000</v>
      </c>
      <c r="P21" s="162">
        <f t="shared" si="1"/>
        <v>166.47770127048997</v>
      </c>
      <c r="Q21" s="162">
        <f t="shared" si="2"/>
        <v>109.65371064527939</v>
      </c>
      <c r="R21" s="163">
        <f t="shared" si="3"/>
        <v>1</v>
      </c>
      <c r="S21" s="161">
        <f t="shared" si="4"/>
        <v>7000000</v>
      </c>
      <c r="T21" s="162">
        <f t="shared" si="5"/>
        <v>185.49256709016333</v>
      </c>
      <c r="U21" s="162">
        <f t="shared" si="6"/>
        <v>112.3268553226397</v>
      </c>
      <c r="V21" s="163">
        <f t="shared" si="7"/>
        <v>1</v>
      </c>
      <c r="W21" s="164">
        <f t="shared" si="8"/>
        <v>290943943.7512635</v>
      </c>
      <c r="X21" s="164">
        <f t="shared" si="9"/>
        <v>362159982.37266541</v>
      </c>
    </row>
    <row r="22" spans="2:24" x14ac:dyDescent="0.25">
      <c r="J22">
        <v>19</v>
      </c>
      <c r="K22" s="43">
        <v>0.76754210711181037</v>
      </c>
      <c r="L22">
        <v>0.40238068751336442</v>
      </c>
      <c r="M22">
        <v>0.55938178572253283</v>
      </c>
      <c r="N22" s="44">
        <v>0.74291831448283852</v>
      </c>
      <c r="O22" s="161">
        <f t="shared" si="0"/>
        <v>7000000</v>
      </c>
      <c r="P22" s="162">
        <f t="shared" si="1"/>
        <v>176.29215370148427</v>
      </c>
      <c r="Q22" s="162">
        <f t="shared" si="2"/>
        <v>137.98804012970282</v>
      </c>
      <c r="R22" s="163">
        <f t="shared" si="3"/>
        <v>1</v>
      </c>
      <c r="S22" s="161">
        <f t="shared" si="4"/>
        <v>7000000</v>
      </c>
      <c r="T22" s="162">
        <f t="shared" si="5"/>
        <v>188.7640512338281</v>
      </c>
      <c r="U22" s="162">
        <f t="shared" si="6"/>
        <v>126.49402006485141</v>
      </c>
      <c r="V22" s="163">
        <f t="shared" si="7"/>
        <v>1</v>
      </c>
      <c r="W22" s="164">
        <f t="shared" si="8"/>
        <v>218128795.00247011</v>
      </c>
      <c r="X22" s="164">
        <f t="shared" si="9"/>
        <v>285890218.18283683</v>
      </c>
    </row>
    <row r="23" spans="2:24" x14ac:dyDescent="0.25">
      <c r="B23" s="159" t="s">
        <v>187</v>
      </c>
      <c r="C23" s="172"/>
      <c r="D23" s="179">
        <v>50000000</v>
      </c>
      <c r="E23" s="172"/>
      <c r="F23" s="179">
        <v>50000000</v>
      </c>
      <c r="G23" s="160"/>
      <c r="J23">
        <v>20</v>
      </c>
      <c r="K23" s="43">
        <v>0.24760820726798505</v>
      </c>
      <c r="L23">
        <v>0.35021475237771638</v>
      </c>
      <c r="M23">
        <v>0.99903439666143534</v>
      </c>
      <c r="N23" s="44">
        <v>0.35455971962194799</v>
      </c>
      <c r="O23" s="161">
        <f t="shared" si="0"/>
        <v>2000000</v>
      </c>
      <c r="P23" s="162">
        <f t="shared" si="1"/>
        <v>174.22888883200159</v>
      </c>
      <c r="Q23" s="162">
        <f t="shared" si="2"/>
        <v>197.01225519247686</v>
      </c>
      <c r="R23" s="163">
        <f t="shared" si="3"/>
        <v>1</v>
      </c>
      <c r="S23" s="161">
        <f t="shared" si="4"/>
        <v>5000000</v>
      </c>
      <c r="T23" s="162">
        <f t="shared" si="5"/>
        <v>188.07629627733385</v>
      </c>
      <c r="U23" s="162">
        <f t="shared" si="6"/>
        <v>156.00612759623843</v>
      </c>
      <c r="V23" s="163">
        <f t="shared" si="7"/>
        <v>1</v>
      </c>
      <c r="W23" s="164">
        <f t="shared" si="8"/>
        <v>-95566732.720950544</v>
      </c>
      <c r="X23" s="164">
        <f t="shared" si="9"/>
        <v>10350843.405477107</v>
      </c>
    </row>
    <row r="24" spans="2:24" x14ac:dyDescent="0.25">
      <c r="B24" s="49" t="s">
        <v>188</v>
      </c>
      <c r="C24" s="174"/>
      <c r="D24" s="180">
        <v>0</v>
      </c>
      <c r="E24" s="174"/>
      <c r="F24" s="180">
        <v>100000000</v>
      </c>
      <c r="G24" s="181"/>
      <c r="J24">
        <v>21</v>
      </c>
      <c r="K24" s="43">
        <v>0.54275629444209872</v>
      </c>
      <c r="L24">
        <v>0.30486534342509686</v>
      </c>
      <c r="M24">
        <v>0.38109654212972011</v>
      </c>
      <c r="N24" s="44">
        <v>0.96089935781633218</v>
      </c>
      <c r="O24" s="161">
        <f t="shared" si="0"/>
        <v>5000000</v>
      </c>
      <c r="P24" s="162">
        <f t="shared" si="1"/>
        <v>172.34313117644143</v>
      </c>
      <c r="Q24" s="162">
        <f t="shared" si="2"/>
        <v>128.94795722236421</v>
      </c>
      <c r="R24" s="163">
        <f t="shared" si="3"/>
        <v>1</v>
      </c>
      <c r="S24" s="161">
        <f t="shared" si="4"/>
        <v>6000000</v>
      </c>
      <c r="T24" s="162">
        <f t="shared" si="5"/>
        <v>187.44771039214714</v>
      </c>
      <c r="U24" s="162">
        <f t="shared" si="6"/>
        <v>121.9739786111821</v>
      </c>
      <c r="V24" s="163">
        <f t="shared" si="7"/>
        <v>1</v>
      </c>
      <c r="W24" s="164">
        <f t="shared" si="8"/>
        <v>166975869.7703861</v>
      </c>
      <c r="X24" s="164">
        <f t="shared" si="9"/>
        <v>242842390.68579024</v>
      </c>
    </row>
    <row r="25" spans="2:24" x14ac:dyDescent="0.25">
      <c r="J25">
        <v>22</v>
      </c>
      <c r="K25" s="43">
        <v>0.77589952130907724</v>
      </c>
      <c r="L25">
        <v>0.56989503656397955</v>
      </c>
      <c r="M25">
        <v>0.98133799900257934</v>
      </c>
      <c r="N25" s="44">
        <v>3.1653732040529237E-2</v>
      </c>
      <c r="O25" s="161">
        <f t="shared" si="0"/>
        <v>7000000</v>
      </c>
      <c r="P25" s="162">
        <f t="shared" si="1"/>
        <v>182.64160413694304</v>
      </c>
      <c r="Q25" s="162">
        <f t="shared" si="2"/>
        <v>176.6440445310559</v>
      </c>
      <c r="R25" s="163">
        <f t="shared" si="3"/>
        <v>1</v>
      </c>
      <c r="S25" s="161">
        <f t="shared" si="4"/>
        <v>7000000</v>
      </c>
      <c r="T25" s="162">
        <f t="shared" si="5"/>
        <v>190.88053471231436</v>
      </c>
      <c r="U25" s="162">
        <f t="shared" si="6"/>
        <v>145.82202226552795</v>
      </c>
      <c r="V25" s="163">
        <f t="shared" si="7"/>
        <v>0.9</v>
      </c>
      <c r="W25" s="164">
        <f t="shared" si="8"/>
        <v>-8017082.7587899715</v>
      </c>
      <c r="X25" s="164">
        <f t="shared" si="9"/>
        <v>133868628.41475439</v>
      </c>
    </row>
    <row r="26" spans="2:24" x14ac:dyDescent="0.25">
      <c r="J26">
        <v>23</v>
      </c>
      <c r="K26" s="43">
        <v>0.77634231081648009</v>
      </c>
      <c r="L26">
        <v>0.29474924531367741</v>
      </c>
      <c r="M26">
        <v>0.29659155793342606</v>
      </c>
      <c r="N26" s="44">
        <v>0.20471717029389136</v>
      </c>
      <c r="O26" s="161">
        <f t="shared" si="0"/>
        <v>7000000</v>
      </c>
      <c r="P26" s="162">
        <f t="shared" si="1"/>
        <v>171.90655612447458</v>
      </c>
      <c r="Q26" s="162">
        <f t="shared" si="2"/>
        <v>124.31542024327736</v>
      </c>
      <c r="R26" s="163">
        <f t="shared" si="3"/>
        <v>1</v>
      </c>
      <c r="S26" s="161">
        <f t="shared" si="4"/>
        <v>7000000</v>
      </c>
      <c r="T26" s="162">
        <f t="shared" si="5"/>
        <v>187.30218537482486</v>
      </c>
      <c r="U26" s="162">
        <f t="shared" si="6"/>
        <v>119.65771012163869</v>
      </c>
      <c r="V26" s="163">
        <f t="shared" si="7"/>
        <v>1</v>
      </c>
      <c r="W26" s="164">
        <f t="shared" si="8"/>
        <v>283137951.1683805</v>
      </c>
      <c r="X26" s="164">
        <f t="shared" si="9"/>
        <v>323511326.77230322</v>
      </c>
    </row>
    <row r="27" spans="2:24" ht="14.4" x14ac:dyDescent="0.3">
      <c r="D27" s="291" t="s">
        <v>164</v>
      </c>
      <c r="E27" s="291"/>
      <c r="F27" s="291"/>
      <c r="G27" s="291"/>
      <c r="J27">
        <v>24</v>
      </c>
      <c r="K27" s="43">
        <v>0.40480651721051641</v>
      </c>
      <c r="L27">
        <v>0.36834594009336608</v>
      </c>
      <c r="M27">
        <v>0.77710260334595216</v>
      </c>
      <c r="N27" s="44">
        <v>0.34078758019100108</v>
      </c>
      <c r="O27" s="161">
        <f t="shared" si="0"/>
        <v>5000000</v>
      </c>
      <c r="P27" s="162">
        <f t="shared" si="1"/>
        <v>174.95643956279037</v>
      </c>
      <c r="Q27" s="162">
        <f t="shared" si="2"/>
        <v>150.2488887362332</v>
      </c>
      <c r="R27" s="163">
        <f t="shared" si="3"/>
        <v>1</v>
      </c>
      <c r="S27" s="161">
        <f t="shared" si="4"/>
        <v>6000000</v>
      </c>
      <c r="T27" s="162">
        <f t="shared" si="5"/>
        <v>188.31881318759679</v>
      </c>
      <c r="U27" s="162">
        <f t="shared" si="6"/>
        <v>132.6244443681166</v>
      </c>
      <c r="V27" s="163">
        <f t="shared" si="7"/>
        <v>1</v>
      </c>
      <c r="W27" s="164">
        <f t="shared" si="8"/>
        <v>73537754.132785842</v>
      </c>
      <c r="X27" s="164">
        <f t="shared" si="9"/>
        <v>184166212.91688114</v>
      </c>
    </row>
    <row r="28" spans="2:24" ht="14.4" x14ac:dyDescent="0.3">
      <c r="B28" s="157" t="s">
        <v>189</v>
      </c>
      <c r="C28" s="153"/>
      <c r="D28" s="293" t="s">
        <v>171</v>
      </c>
      <c r="E28" s="293"/>
      <c r="F28" s="293" t="s">
        <v>172</v>
      </c>
      <c r="G28" s="293"/>
      <c r="J28">
        <v>25</v>
      </c>
      <c r="K28" s="43">
        <v>0.8323781672435655</v>
      </c>
      <c r="L28">
        <v>9.9850638827899796E-2</v>
      </c>
      <c r="M28">
        <v>0.68111602193307919</v>
      </c>
      <c r="N28" s="44">
        <v>0.39336727335974897</v>
      </c>
      <c r="O28" s="161">
        <f t="shared" si="0"/>
        <v>7000000</v>
      </c>
      <c r="P28" s="162">
        <f t="shared" si="1"/>
        <v>160.76395351485442</v>
      </c>
      <c r="Q28" s="162">
        <f t="shared" si="2"/>
        <v>144.41643710134366</v>
      </c>
      <c r="R28" s="163">
        <f t="shared" si="3"/>
        <v>1</v>
      </c>
      <c r="S28" s="161">
        <f t="shared" si="4"/>
        <v>7000000</v>
      </c>
      <c r="T28" s="162">
        <f t="shared" si="5"/>
        <v>183.58798450495146</v>
      </c>
      <c r="U28" s="162">
        <f t="shared" si="6"/>
        <v>129.70821855067183</v>
      </c>
      <c r="V28" s="163">
        <f t="shared" si="7"/>
        <v>1</v>
      </c>
      <c r="W28" s="164">
        <f t="shared" si="8"/>
        <v>64432614.894575328</v>
      </c>
      <c r="X28" s="164">
        <f t="shared" si="9"/>
        <v>227158361.67995745</v>
      </c>
    </row>
    <row r="29" spans="2:24" x14ac:dyDescent="0.25">
      <c r="B29" s="159" t="s">
        <v>0</v>
      </c>
      <c r="C29" s="160"/>
      <c r="D29" s="182">
        <f>AVERAGE($W$4:$W$10003)</f>
        <v>167750988.41351676</v>
      </c>
      <c r="E29" s="172"/>
      <c r="F29" s="182">
        <f>AVERAGE($X$4:$X$10003)</f>
        <v>213680091.05555242</v>
      </c>
      <c r="G29" s="160"/>
      <c r="J29">
        <v>26</v>
      </c>
      <c r="K29" s="43">
        <v>0.14621473553077213</v>
      </c>
      <c r="L29">
        <v>0.51105492284777521</v>
      </c>
      <c r="M29">
        <v>0.40273225591170425</v>
      </c>
      <c r="N29" s="44">
        <v>8.5489882417613683E-2</v>
      </c>
      <c r="O29" s="161">
        <f t="shared" si="0"/>
        <v>2000000</v>
      </c>
      <c r="P29" s="162">
        <f t="shared" si="1"/>
        <v>180.41571194281573</v>
      </c>
      <c r="Q29" s="162">
        <f t="shared" si="2"/>
        <v>130.07437470211232</v>
      </c>
      <c r="R29" s="163">
        <f t="shared" si="3"/>
        <v>1</v>
      </c>
      <c r="S29" s="161">
        <f t="shared" si="4"/>
        <v>2000000</v>
      </c>
      <c r="T29" s="162">
        <f t="shared" si="5"/>
        <v>190.13857064760523</v>
      </c>
      <c r="U29" s="162">
        <f t="shared" si="6"/>
        <v>122.53718735105616</v>
      </c>
      <c r="V29" s="163">
        <f t="shared" si="7"/>
        <v>0.9</v>
      </c>
      <c r="W29" s="164">
        <f t="shared" si="8"/>
        <v>50682674.481406823</v>
      </c>
      <c r="X29" s="164">
        <f t="shared" si="9"/>
        <v>-28317510.066211671</v>
      </c>
    </row>
    <row r="30" spans="2:24" x14ac:dyDescent="0.25">
      <c r="B30" s="43" t="s">
        <v>190</v>
      </c>
      <c r="C30" s="44"/>
      <c r="D30" s="183">
        <f>MEDIAN($W$4:$W$10003)</f>
        <v>134272292.65552479</v>
      </c>
      <c r="F30" s="183">
        <f>MEDIAN($X$4:$X$10003)</f>
        <v>231480571.492024</v>
      </c>
      <c r="G30" s="44"/>
      <c r="J30">
        <v>27</v>
      </c>
      <c r="K30" s="43">
        <v>0.43664685748153342</v>
      </c>
      <c r="L30">
        <v>0.32090263433708499</v>
      </c>
      <c r="M30">
        <v>0.4554218483547422</v>
      </c>
      <c r="N30" s="44">
        <v>0.55390564886587135</v>
      </c>
      <c r="O30" s="161">
        <f t="shared" si="0"/>
        <v>5000000</v>
      </c>
      <c r="P30" s="162">
        <f t="shared" si="1"/>
        <v>173.02235674271901</v>
      </c>
      <c r="Q30" s="162">
        <f t="shared" si="2"/>
        <v>132.76051179755643</v>
      </c>
      <c r="R30" s="163">
        <f t="shared" si="3"/>
        <v>1</v>
      </c>
      <c r="S30" s="161">
        <f t="shared" si="4"/>
        <v>6000000</v>
      </c>
      <c r="T30" s="162">
        <f t="shared" si="5"/>
        <v>187.67411891423967</v>
      </c>
      <c r="U30" s="162">
        <f t="shared" si="6"/>
        <v>123.88025589877822</v>
      </c>
      <c r="V30" s="163">
        <f t="shared" si="7"/>
        <v>1</v>
      </c>
      <c r="W30" s="164">
        <f t="shared" si="8"/>
        <v>151309224.72581288</v>
      </c>
      <c r="X30" s="164">
        <f t="shared" si="9"/>
        <v>232763178.09276873</v>
      </c>
    </row>
    <row r="31" spans="2:24" x14ac:dyDescent="0.25">
      <c r="B31" s="43" t="s">
        <v>191</v>
      </c>
      <c r="C31" s="44"/>
      <c r="D31" s="183">
        <f>_xlfn.STDEV.P($W$4:$W$10003)</f>
        <v>166330711.62850946</v>
      </c>
      <c r="F31" s="183">
        <f>_xlfn.STDEV.P($X$4:$X$10003)</f>
        <v>154685249.38821033</v>
      </c>
      <c r="G31" s="44"/>
      <c r="J31">
        <v>28</v>
      </c>
      <c r="K31" s="43">
        <v>0.65383218271590426</v>
      </c>
      <c r="L31">
        <v>0.31675871348894236</v>
      </c>
      <c r="M31">
        <v>0.42305943202902085</v>
      </c>
      <c r="N31" s="44">
        <v>0.2435075084654027</v>
      </c>
      <c r="O31" s="161">
        <f t="shared" si="0"/>
        <v>6000000</v>
      </c>
      <c r="P31" s="162">
        <f t="shared" si="1"/>
        <v>172.84827131446295</v>
      </c>
      <c r="Q31" s="162">
        <f t="shared" si="2"/>
        <v>131.11854361446871</v>
      </c>
      <c r="R31" s="163">
        <f t="shared" si="3"/>
        <v>1</v>
      </c>
      <c r="S31" s="161">
        <f t="shared" si="4"/>
        <v>7000000</v>
      </c>
      <c r="T31" s="162">
        <f t="shared" si="5"/>
        <v>187.61609043815432</v>
      </c>
      <c r="U31" s="162">
        <f t="shared" si="6"/>
        <v>123.05927180723435</v>
      </c>
      <c r="V31" s="163">
        <f t="shared" si="7"/>
        <v>1</v>
      </c>
      <c r="W31" s="164">
        <f t="shared" si="8"/>
        <v>200378366.19996545</v>
      </c>
      <c r="X31" s="164">
        <f t="shared" si="9"/>
        <v>301897730.41643977</v>
      </c>
    </row>
    <row r="32" spans="2:24" x14ac:dyDescent="0.25">
      <c r="B32" s="284" t="s">
        <v>192</v>
      </c>
      <c r="C32" s="184">
        <v>0.8</v>
      </c>
      <c r="D32" s="182">
        <f>_xlfn.PERCENTILE.EXC($W$4:$W$10003,1-$C32)</f>
        <v>21609290.51417695</v>
      </c>
      <c r="E32" s="172"/>
      <c r="F32" s="182">
        <f>_xlfn.PERCENTILE.EXC($X$4:$X$10003,1-$C32)</f>
        <v>106336054.69511537</v>
      </c>
      <c r="G32" s="160"/>
      <c r="J32">
        <v>29</v>
      </c>
      <c r="K32" s="43">
        <v>0.23677993812495768</v>
      </c>
      <c r="L32">
        <v>0.68586828175149106</v>
      </c>
      <c r="M32">
        <v>0.42972432026638785</v>
      </c>
      <c r="N32" s="44">
        <v>0.34338798191005671</v>
      </c>
      <c r="O32" s="161">
        <f t="shared" si="0"/>
        <v>2000000</v>
      </c>
      <c r="P32" s="162">
        <f t="shared" si="1"/>
        <v>187.26258782279496</v>
      </c>
      <c r="Q32" s="162">
        <f t="shared" si="2"/>
        <v>131.45847865806934</v>
      </c>
      <c r="R32" s="163">
        <f t="shared" si="3"/>
        <v>1</v>
      </c>
      <c r="S32" s="161">
        <f t="shared" si="4"/>
        <v>5000000</v>
      </c>
      <c r="T32" s="162">
        <f t="shared" si="5"/>
        <v>192.42086260759831</v>
      </c>
      <c r="U32" s="162">
        <f t="shared" si="6"/>
        <v>123.22923932903467</v>
      </c>
      <c r="V32" s="163">
        <f t="shared" si="7"/>
        <v>1</v>
      </c>
      <c r="W32" s="164">
        <f t="shared" si="8"/>
        <v>61608218.329451233</v>
      </c>
      <c r="X32" s="164">
        <f t="shared" si="9"/>
        <v>195958116.39281821</v>
      </c>
    </row>
    <row r="33" spans="2:24" x14ac:dyDescent="0.25">
      <c r="B33" s="285"/>
      <c r="C33" s="185">
        <v>0.9</v>
      </c>
      <c r="D33" s="183">
        <f>_xlfn.PERCENTILE.EXC($W$4:$W$10003,1-$C33)</f>
        <v>-13654753.398933383</v>
      </c>
      <c r="F33" s="183">
        <f>_xlfn.PERCENTILE.EXC($X$4:$X$10003,1-$C33)</f>
        <v>-33145934.595455796</v>
      </c>
      <c r="G33" s="44"/>
      <c r="J33">
        <v>30</v>
      </c>
      <c r="K33" s="43">
        <v>0.82263844900806504</v>
      </c>
      <c r="L33">
        <v>0.62642764764021897</v>
      </c>
      <c r="M33">
        <v>0.42700592973725404</v>
      </c>
      <c r="N33" s="44">
        <v>0.34541553148465864</v>
      </c>
      <c r="O33" s="161">
        <f t="shared" si="0"/>
        <v>7000000</v>
      </c>
      <c r="P33" s="162">
        <f t="shared" si="1"/>
        <v>184.83609860715231</v>
      </c>
      <c r="Q33" s="162">
        <f t="shared" si="2"/>
        <v>131.31995932530586</v>
      </c>
      <c r="R33" s="163">
        <f t="shared" si="3"/>
        <v>1</v>
      </c>
      <c r="S33" s="161">
        <f t="shared" si="4"/>
        <v>7000000</v>
      </c>
      <c r="T33" s="162">
        <f t="shared" si="5"/>
        <v>191.61203286905078</v>
      </c>
      <c r="U33" s="162">
        <f t="shared" si="6"/>
        <v>123.15997966265293</v>
      </c>
      <c r="V33" s="163">
        <f t="shared" si="7"/>
        <v>1</v>
      </c>
      <c r="W33" s="164">
        <f t="shared" si="8"/>
        <v>324612974.97292513</v>
      </c>
      <c r="X33" s="164">
        <f t="shared" si="9"/>
        <v>329164372.44478494</v>
      </c>
    </row>
    <row r="34" spans="2:24" x14ac:dyDescent="0.25">
      <c r="B34" s="285"/>
      <c r="C34" s="185">
        <v>0.95</v>
      </c>
      <c r="D34" s="183">
        <f>_xlfn.PERCENTILE.EXC($W$4:$W$10003,1-$C34)</f>
        <v>-39194159.561643995</v>
      </c>
      <c r="F34" s="183">
        <f>_xlfn.PERCENTILE.EXC($X$4:$X$10003,1-$C34)</f>
        <v>-84221858.777727187</v>
      </c>
      <c r="G34" s="44"/>
      <c r="J34">
        <v>31</v>
      </c>
      <c r="K34" s="43">
        <v>0.59368030208574851</v>
      </c>
      <c r="L34">
        <v>0.19061821018726788</v>
      </c>
      <c r="M34">
        <v>0.33826739202610823</v>
      </c>
      <c r="N34" s="44">
        <v>0.7444554014627518</v>
      </c>
      <c r="O34" s="161">
        <f t="shared" si="0"/>
        <v>6000000</v>
      </c>
      <c r="P34" s="162">
        <f t="shared" si="1"/>
        <v>166.86569369335024</v>
      </c>
      <c r="Q34" s="162">
        <f t="shared" si="2"/>
        <v>126.65607270764896</v>
      </c>
      <c r="R34" s="163">
        <f t="shared" si="3"/>
        <v>1</v>
      </c>
      <c r="S34" s="161">
        <f t="shared" si="4"/>
        <v>6000000</v>
      </c>
      <c r="T34" s="162">
        <f t="shared" si="5"/>
        <v>185.62189789778341</v>
      </c>
      <c r="U34" s="162">
        <f t="shared" si="6"/>
        <v>120.82803635382447</v>
      </c>
      <c r="V34" s="163">
        <f t="shared" si="7"/>
        <v>1</v>
      </c>
      <c r="W34" s="164">
        <f t="shared" si="8"/>
        <v>191257725.91420767</v>
      </c>
      <c r="X34" s="164">
        <f t="shared" si="9"/>
        <v>238763169.26375365</v>
      </c>
    </row>
    <row r="35" spans="2:24" x14ac:dyDescent="0.25">
      <c r="B35" s="286"/>
      <c r="C35" s="186">
        <v>0.99</v>
      </c>
      <c r="D35" s="187">
        <f>_xlfn.PERCENTILE.EXC($W$4:$W$10003,1-$C35)</f>
        <v>-119437659.5204742</v>
      </c>
      <c r="E35" s="174"/>
      <c r="F35" s="187">
        <f>_xlfn.PERCENTILE.EXC($X$4:$X$10003,1-$C35)</f>
        <v>-130799081.31668282</v>
      </c>
      <c r="G35" s="181"/>
      <c r="J35">
        <v>32</v>
      </c>
      <c r="K35" s="43">
        <v>0.53804319650140342</v>
      </c>
      <c r="L35">
        <v>0.97678583452420165</v>
      </c>
      <c r="M35">
        <v>0.62442580036414586</v>
      </c>
      <c r="N35" s="44">
        <v>0.90435428483614155</v>
      </c>
      <c r="O35" s="161">
        <f t="shared" si="0"/>
        <v>5000000</v>
      </c>
      <c r="P35" s="162">
        <f t="shared" si="1"/>
        <v>209.872174175309</v>
      </c>
      <c r="Q35" s="162">
        <f t="shared" si="2"/>
        <v>141.34250940080926</v>
      </c>
      <c r="R35" s="163">
        <f t="shared" si="3"/>
        <v>1</v>
      </c>
      <c r="S35" s="161">
        <f t="shared" si="4"/>
        <v>6000000</v>
      </c>
      <c r="T35" s="162">
        <f t="shared" si="5"/>
        <v>199.95739139176968</v>
      </c>
      <c r="U35" s="162">
        <f t="shared" si="6"/>
        <v>128.17125470040463</v>
      </c>
      <c r="V35" s="163">
        <f t="shared" si="7"/>
        <v>1</v>
      </c>
      <c r="W35" s="164">
        <f t="shared" si="8"/>
        <v>292648323.87249869</v>
      </c>
      <c r="X35" s="164">
        <f t="shared" si="9"/>
        <v>280716820.14819026</v>
      </c>
    </row>
    <row r="36" spans="2:24" x14ac:dyDescent="0.25">
      <c r="B36" s="284" t="s">
        <v>193</v>
      </c>
      <c r="C36" s="184">
        <v>0.8</v>
      </c>
      <c r="D36" s="182">
        <f>AVERAGEIF($W$4:$W$10003,"&lt;="&amp;D32)</f>
        <v>-25417565.403766468</v>
      </c>
      <c r="E36" s="172"/>
      <c r="F36" s="182">
        <f>AVERAGEIF($X$4:$X$10003,"&lt;="&amp;F32)</f>
        <v>-31503069.218416996</v>
      </c>
      <c r="G36" s="160"/>
      <c r="J36">
        <v>33</v>
      </c>
      <c r="K36" s="43">
        <v>0.21324906557737222</v>
      </c>
      <c r="L36">
        <v>0.341455209516622</v>
      </c>
      <c r="M36">
        <v>0.99534609393206797</v>
      </c>
      <c r="N36" s="44">
        <v>0.17268528214422862</v>
      </c>
      <c r="O36" s="161">
        <f t="shared" si="0"/>
        <v>2000000</v>
      </c>
      <c r="P36" s="162">
        <f t="shared" si="1"/>
        <v>173.87257741989515</v>
      </c>
      <c r="Q36" s="162">
        <f t="shared" si="2"/>
        <v>187.01072966570604</v>
      </c>
      <c r="R36" s="163">
        <f t="shared" si="3"/>
        <v>1</v>
      </c>
      <c r="S36" s="161">
        <f t="shared" si="4"/>
        <v>5000000</v>
      </c>
      <c r="T36" s="162">
        <f t="shared" si="5"/>
        <v>187.95752580663171</v>
      </c>
      <c r="U36" s="162">
        <f t="shared" si="6"/>
        <v>151.00536483285302</v>
      </c>
      <c r="V36" s="163">
        <f t="shared" si="7"/>
        <v>0.9</v>
      </c>
      <c r="W36" s="164">
        <f t="shared" si="8"/>
        <v>-76276304.491621777</v>
      </c>
      <c r="X36" s="164">
        <f t="shared" si="9"/>
        <v>16284724.382004112</v>
      </c>
    </row>
    <row r="37" spans="2:24" x14ac:dyDescent="0.25">
      <c r="B37" s="285"/>
      <c r="C37" s="185">
        <v>0.9</v>
      </c>
      <c r="D37" s="183">
        <f t="shared" ref="D37:D39" si="10">AVERAGEIF($W$4:$W$10003,"&lt;="&amp;D33)</f>
        <v>-55384809.148503587</v>
      </c>
      <c r="F37" s="183">
        <f>AVERAGEIF($X$4:$X$10003,"&lt;="&amp;F33)</f>
        <v>-83322181.277006149</v>
      </c>
      <c r="G37" s="44"/>
      <c r="J37">
        <v>34</v>
      </c>
      <c r="K37" s="43">
        <v>0.80200885524661558</v>
      </c>
      <c r="L37">
        <v>0.18687403213069997</v>
      </c>
      <c r="M37">
        <v>0.834519805053067</v>
      </c>
      <c r="N37" s="44">
        <v>0.37081006505539205</v>
      </c>
      <c r="O37" s="161">
        <f t="shared" si="0"/>
        <v>7000000</v>
      </c>
      <c r="P37" s="162">
        <f t="shared" si="1"/>
        <v>166.65788089323559</v>
      </c>
      <c r="Q37" s="162">
        <f t="shared" si="2"/>
        <v>154.44362487389569</v>
      </c>
      <c r="R37" s="163">
        <f t="shared" si="3"/>
        <v>1</v>
      </c>
      <c r="S37" s="161">
        <f t="shared" si="4"/>
        <v>7000000</v>
      </c>
      <c r="T37" s="162">
        <f t="shared" si="5"/>
        <v>185.55262696441187</v>
      </c>
      <c r="U37" s="162">
        <f t="shared" si="6"/>
        <v>134.72181243694783</v>
      </c>
      <c r="V37" s="163">
        <f t="shared" si="7"/>
        <v>1</v>
      </c>
      <c r="W37" s="164">
        <f t="shared" si="8"/>
        <v>35499792.1353793</v>
      </c>
      <c r="X37" s="164">
        <f t="shared" si="9"/>
        <v>205815701.69224828</v>
      </c>
    </row>
    <row r="38" spans="2:24" x14ac:dyDescent="0.25">
      <c r="B38" s="285"/>
      <c r="C38" s="185">
        <v>0.95</v>
      </c>
      <c r="D38" s="183">
        <f t="shared" si="10"/>
        <v>-86129982.613695368</v>
      </c>
      <c r="F38" s="183">
        <f>AVERAGEIF($X$4:$X$10003,"&lt;="&amp;F34)</f>
        <v>-108857266.45333984</v>
      </c>
      <c r="G38" s="44"/>
      <c r="J38">
        <v>35</v>
      </c>
      <c r="K38" s="43">
        <v>0.3952613259976836</v>
      </c>
      <c r="L38">
        <v>0.91837367510671208</v>
      </c>
      <c r="M38">
        <v>4.7008309648091773E-2</v>
      </c>
      <c r="N38" s="44">
        <v>8.1834323149200028E-2</v>
      </c>
      <c r="O38" s="161">
        <f t="shared" si="0"/>
        <v>5000000</v>
      </c>
      <c r="P38" s="162">
        <f t="shared" si="1"/>
        <v>200.91322698016995</v>
      </c>
      <c r="Q38" s="162">
        <f t="shared" si="2"/>
        <v>101.50839523822071</v>
      </c>
      <c r="R38" s="163">
        <f t="shared" si="3"/>
        <v>1</v>
      </c>
      <c r="S38" s="161">
        <f t="shared" si="4"/>
        <v>6000000</v>
      </c>
      <c r="T38" s="162">
        <f t="shared" si="5"/>
        <v>196.97107566005664</v>
      </c>
      <c r="U38" s="162">
        <f t="shared" si="6"/>
        <v>108.25419761911036</v>
      </c>
      <c r="V38" s="163">
        <f t="shared" si="7"/>
        <v>0.9</v>
      </c>
      <c r="W38" s="164">
        <f t="shared" si="8"/>
        <v>447024158.70974618</v>
      </c>
      <c r="X38" s="164">
        <f t="shared" si="9"/>
        <v>329071141.42110997</v>
      </c>
    </row>
    <row r="39" spans="2:24" x14ac:dyDescent="0.25">
      <c r="B39" s="286"/>
      <c r="C39" s="186">
        <v>0.99</v>
      </c>
      <c r="D39" s="187">
        <f t="shared" si="10"/>
        <v>-170942617.86915657</v>
      </c>
      <c r="E39" s="174"/>
      <c r="F39" s="187">
        <f>AVERAGEIF($X$4:$X$10003,"&lt;="&amp;F35)</f>
        <v>-136335797.66349563</v>
      </c>
      <c r="G39" s="181"/>
      <c r="J39">
        <v>36</v>
      </c>
      <c r="K39" s="43">
        <v>0.82722392069113082</v>
      </c>
      <c r="L39">
        <v>0.12319015813240786</v>
      </c>
      <c r="M39">
        <v>0.76669913112968224</v>
      </c>
      <c r="N39" s="44">
        <v>0.16950397823775087</v>
      </c>
      <c r="O39" s="161">
        <f t="shared" si="0"/>
        <v>7000000</v>
      </c>
      <c r="P39" s="162">
        <f t="shared" si="1"/>
        <v>162.61220777175905</v>
      </c>
      <c r="Q39" s="162">
        <f t="shared" si="2"/>
        <v>149.56038711752493</v>
      </c>
      <c r="R39" s="163">
        <f t="shared" si="3"/>
        <v>1</v>
      </c>
      <c r="S39" s="161">
        <f t="shared" si="4"/>
        <v>7000000</v>
      </c>
      <c r="T39" s="162">
        <f t="shared" si="5"/>
        <v>184.20406925725302</v>
      </c>
      <c r="U39" s="162">
        <f t="shared" si="6"/>
        <v>132.28019355876245</v>
      </c>
      <c r="V39" s="163">
        <f t="shared" si="7"/>
        <v>0.9</v>
      </c>
      <c r="W39" s="164">
        <f t="shared" si="8"/>
        <v>41362744.579638839</v>
      </c>
      <c r="X39" s="164">
        <f t="shared" si="9"/>
        <v>177120416.90049064</v>
      </c>
    </row>
    <row r="40" spans="2:24" x14ac:dyDescent="0.25">
      <c r="B40" s="49" t="s">
        <v>194</v>
      </c>
      <c r="C40" s="181"/>
      <c r="D40" s="188">
        <f>COUNTIF($W$4:$W$10003,"&lt;0")/10000</f>
        <v>0.1346</v>
      </c>
      <c r="E40" s="174"/>
      <c r="F40" s="188">
        <f>COUNTIF($X$4:$X$10003,"&lt;0")/10000</f>
        <v>0.14910000000000001</v>
      </c>
      <c r="G40" s="181"/>
      <c r="J40">
        <v>37</v>
      </c>
      <c r="K40" s="43">
        <v>0.28489853571595281</v>
      </c>
      <c r="L40">
        <v>0.49510081578436749</v>
      </c>
      <c r="M40">
        <v>0.1296195369747144</v>
      </c>
      <c r="N40" s="44">
        <v>0.34329705479176442</v>
      </c>
      <c r="O40" s="161">
        <f t="shared" si="0"/>
        <v>2000000</v>
      </c>
      <c r="P40" s="162">
        <f t="shared" si="1"/>
        <v>179.81578886459127</v>
      </c>
      <c r="Q40" s="162">
        <f t="shared" si="2"/>
        <v>112.43617099707535</v>
      </c>
      <c r="R40" s="163">
        <f t="shared" si="3"/>
        <v>1</v>
      </c>
      <c r="S40" s="161">
        <f t="shared" si="4"/>
        <v>5000000</v>
      </c>
      <c r="T40" s="162">
        <f t="shared" si="5"/>
        <v>189.93859628819709</v>
      </c>
      <c r="U40" s="162">
        <f t="shared" si="6"/>
        <v>113.71808549853768</v>
      </c>
      <c r="V40" s="163">
        <f t="shared" si="7"/>
        <v>1</v>
      </c>
      <c r="W40" s="164">
        <f t="shared" si="8"/>
        <v>84759235.735031843</v>
      </c>
      <c r="X40" s="164">
        <f t="shared" si="9"/>
        <v>231102553.94829708</v>
      </c>
    </row>
    <row r="41" spans="2:24" x14ac:dyDescent="0.25">
      <c r="J41">
        <v>38</v>
      </c>
      <c r="K41" s="43">
        <v>0.79773390756419171</v>
      </c>
      <c r="L41">
        <v>0.61865577572814678</v>
      </c>
      <c r="M41">
        <v>0.99248768266256915</v>
      </c>
      <c r="N41" s="44">
        <v>0.30159405004595274</v>
      </c>
      <c r="O41" s="161">
        <f t="shared" si="0"/>
        <v>7000000</v>
      </c>
      <c r="P41" s="162">
        <f t="shared" si="1"/>
        <v>184.52928405077688</v>
      </c>
      <c r="Q41" s="162">
        <f t="shared" si="2"/>
        <v>183.63569430174749</v>
      </c>
      <c r="R41" s="163">
        <f t="shared" si="3"/>
        <v>1</v>
      </c>
      <c r="S41" s="161">
        <f t="shared" si="4"/>
        <v>7000000</v>
      </c>
      <c r="T41" s="162">
        <f t="shared" si="5"/>
        <v>191.50976135025897</v>
      </c>
      <c r="U41" s="162">
        <f t="shared" si="6"/>
        <v>149.31784715087375</v>
      </c>
      <c r="V41" s="163">
        <f t="shared" si="7"/>
        <v>1</v>
      </c>
      <c r="W41" s="164">
        <f t="shared" si="8"/>
        <v>-43744871.756794281</v>
      </c>
      <c r="X41" s="164">
        <f t="shared" si="9"/>
        <v>145343399.39569658</v>
      </c>
    </row>
    <row r="42" spans="2:24" x14ac:dyDescent="0.25">
      <c r="D42" s="189"/>
      <c r="J42">
        <v>39</v>
      </c>
      <c r="K42" s="43">
        <v>0.98463994354143303</v>
      </c>
      <c r="L42">
        <v>0.65207275918547836</v>
      </c>
      <c r="M42">
        <v>0.75695509484721613</v>
      </c>
      <c r="N42" s="44">
        <v>0.12425064650151463</v>
      </c>
      <c r="O42" s="161">
        <f t="shared" si="0"/>
        <v>9000000</v>
      </c>
      <c r="P42" s="162">
        <f t="shared" si="1"/>
        <v>185.86383832212337</v>
      </c>
      <c r="Q42" s="162">
        <f t="shared" si="2"/>
        <v>148.93082894099777</v>
      </c>
      <c r="R42" s="163">
        <f t="shared" si="3"/>
        <v>1</v>
      </c>
      <c r="S42" s="161">
        <f t="shared" si="4"/>
        <v>9000000</v>
      </c>
      <c r="T42" s="162">
        <f t="shared" si="5"/>
        <v>191.95461277404112</v>
      </c>
      <c r="U42" s="162">
        <f t="shared" si="6"/>
        <v>131.9654144704989</v>
      </c>
      <c r="V42" s="163">
        <f t="shared" si="7"/>
        <v>0.9</v>
      </c>
      <c r="W42" s="164">
        <f t="shared" si="8"/>
        <v>282397084.43013042</v>
      </c>
      <c r="X42" s="164">
        <f t="shared" si="9"/>
        <v>335912506.25869209</v>
      </c>
    </row>
    <row r="43" spans="2:24" x14ac:dyDescent="0.25">
      <c r="J43">
        <v>40</v>
      </c>
      <c r="K43" s="43">
        <v>0.95122099274761895</v>
      </c>
      <c r="L43">
        <v>0.50876933571816396</v>
      </c>
      <c r="M43">
        <v>0.47235555577843835</v>
      </c>
      <c r="N43" s="44">
        <v>0.97502305336575212</v>
      </c>
      <c r="O43" s="161">
        <f t="shared" si="0"/>
        <v>9000000</v>
      </c>
      <c r="P43" s="162">
        <f t="shared" si="1"/>
        <v>180.32974853017873</v>
      </c>
      <c r="Q43" s="162">
        <f t="shared" si="2"/>
        <v>133.61300211806741</v>
      </c>
      <c r="R43" s="163">
        <f t="shared" si="3"/>
        <v>1</v>
      </c>
      <c r="S43" s="161">
        <f t="shared" si="4"/>
        <v>9000000</v>
      </c>
      <c r="T43" s="162">
        <f t="shared" si="5"/>
        <v>190.10991617672624</v>
      </c>
      <c r="U43" s="162">
        <f t="shared" si="6"/>
        <v>124.30650105903371</v>
      </c>
      <c r="V43" s="163">
        <f t="shared" si="7"/>
        <v>1</v>
      </c>
      <c r="W43" s="164">
        <f t="shared" si="8"/>
        <v>370450717.7090019</v>
      </c>
      <c r="X43" s="164">
        <f t="shared" si="9"/>
        <v>442230736.05923283</v>
      </c>
    </row>
    <row r="44" spans="2:24" x14ac:dyDescent="0.25">
      <c r="J44">
        <v>41</v>
      </c>
      <c r="K44" s="43">
        <v>0.63592991440746294</v>
      </c>
      <c r="L44">
        <v>0.17570417978317976</v>
      </c>
      <c r="M44">
        <v>7.1666133471572913E-3</v>
      </c>
      <c r="N44" s="44">
        <v>0.34892186025104532</v>
      </c>
      <c r="O44" s="161">
        <f t="shared" si="0"/>
        <v>6000000</v>
      </c>
      <c r="P44" s="162">
        <f t="shared" si="1"/>
        <v>166.02208484243755</v>
      </c>
      <c r="Q44" s="162">
        <f t="shared" si="2"/>
        <v>86.023962569735019</v>
      </c>
      <c r="R44" s="163">
        <f t="shared" si="3"/>
        <v>1</v>
      </c>
      <c r="S44" s="161">
        <f t="shared" si="4"/>
        <v>7000000</v>
      </c>
      <c r="T44" s="162">
        <f t="shared" si="5"/>
        <v>185.34069494747919</v>
      </c>
      <c r="U44" s="162">
        <f t="shared" si="6"/>
        <v>100.51198128486752</v>
      </c>
      <c r="V44" s="163">
        <f t="shared" si="7"/>
        <v>1</v>
      </c>
      <c r="W44" s="164">
        <f t="shared" si="8"/>
        <v>429988733.63621521</v>
      </c>
      <c r="X44" s="164">
        <f t="shared" si="9"/>
        <v>443800995.6382817</v>
      </c>
    </row>
    <row r="45" spans="2:24" x14ac:dyDescent="0.25">
      <c r="J45">
        <v>42</v>
      </c>
      <c r="K45" s="43">
        <v>0.15826219133831765</v>
      </c>
      <c r="L45">
        <v>0.84075948359322805</v>
      </c>
      <c r="M45">
        <v>0.7661684755847249</v>
      </c>
      <c r="N45" s="44">
        <v>0.55033599726602855</v>
      </c>
      <c r="O45" s="161">
        <f t="shared" si="0"/>
        <v>2000000</v>
      </c>
      <c r="P45" s="162">
        <f t="shared" si="1"/>
        <v>194.96376278242343</v>
      </c>
      <c r="Q45" s="162">
        <f t="shared" si="2"/>
        <v>149.52573341902666</v>
      </c>
      <c r="R45" s="163">
        <f t="shared" si="3"/>
        <v>1</v>
      </c>
      <c r="S45" s="161">
        <f t="shared" si="4"/>
        <v>5000000</v>
      </c>
      <c r="T45" s="162">
        <f t="shared" si="5"/>
        <v>194.98792092747448</v>
      </c>
      <c r="U45" s="162">
        <f t="shared" si="6"/>
        <v>132.26286670951333</v>
      </c>
      <c r="V45" s="163">
        <f t="shared" si="7"/>
        <v>1</v>
      </c>
      <c r="W45" s="164">
        <f t="shared" si="8"/>
        <v>40876058.726793528</v>
      </c>
      <c r="X45" s="164">
        <f t="shared" si="9"/>
        <v>163625271.08980572</v>
      </c>
    </row>
    <row r="46" spans="2:24" x14ac:dyDescent="0.25">
      <c r="J46">
        <v>43</v>
      </c>
      <c r="K46" s="43">
        <v>0.96166945267724657</v>
      </c>
      <c r="L46">
        <v>0.58099924537568737</v>
      </c>
      <c r="M46">
        <v>0.80951794142634903</v>
      </c>
      <c r="N46" s="44">
        <v>0.25007673163411492</v>
      </c>
      <c r="O46" s="161">
        <f t="shared" si="0"/>
        <v>9000000</v>
      </c>
      <c r="P46" s="162">
        <f t="shared" si="1"/>
        <v>183.06675675036203</v>
      </c>
      <c r="Q46" s="162">
        <f t="shared" si="2"/>
        <v>152.52242516660849</v>
      </c>
      <c r="R46" s="163">
        <f t="shared" si="3"/>
        <v>1</v>
      </c>
      <c r="S46" s="161">
        <f t="shared" si="4"/>
        <v>9000000</v>
      </c>
      <c r="T46" s="162">
        <f t="shared" si="5"/>
        <v>191.02225225012069</v>
      </c>
      <c r="U46" s="162">
        <f t="shared" si="6"/>
        <v>133.76121258330423</v>
      </c>
      <c r="V46" s="163">
        <f t="shared" si="7"/>
        <v>1</v>
      </c>
      <c r="W46" s="164">
        <f t="shared" si="8"/>
        <v>224898984.25378191</v>
      </c>
      <c r="X46" s="164">
        <f t="shared" si="9"/>
        <v>365349357.00134814</v>
      </c>
    </row>
    <row r="47" spans="2:24" x14ac:dyDescent="0.25">
      <c r="J47">
        <v>44</v>
      </c>
      <c r="K47" s="43">
        <v>0.50955637635600015</v>
      </c>
      <c r="L47">
        <v>0.385645784093818</v>
      </c>
      <c r="M47">
        <v>0.7491604485805653</v>
      </c>
      <c r="N47" s="44">
        <v>3.8575575471026635E-2</v>
      </c>
      <c r="O47" s="161">
        <f t="shared" si="0"/>
        <v>5000000</v>
      </c>
      <c r="P47" s="162">
        <f t="shared" si="1"/>
        <v>175.63971173235342</v>
      </c>
      <c r="Q47" s="162">
        <f t="shared" si="2"/>
        <v>148.43700286477517</v>
      </c>
      <c r="R47" s="163">
        <f t="shared" si="3"/>
        <v>1</v>
      </c>
      <c r="S47" s="161">
        <f t="shared" si="4"/>
        <v>6000000</v>
      </c>
      <c r="T47" s="162">
        <f t="shared" si="5"/>
        <v>188.54657057745115</v>
      </c>
      <c r="U47" s="162">
        <f t="shared" si="6"/>
        <v>131.71850143238757</v>
      </c>
      <c r="V47" s="163">
        <f t="shared" si="7"/>
        <v>0.9</v>
      </c>
      <c r="W47" s="164">
        <f t="shared" si="8"/>
        <v>86013544.337891251</v>
      </c>
      <c r="X47" s="164">
        <f t="shared" si="9"/>
        <v>156871573.38334334</v>
      </c>
    </row>
    <row r="48" spans="2:24" x14ac:dyDescent="0.25">
      <c r="J48">
        <v>45</v>
      </c>
      <c r="K48" s="43">
        <v>4.8720112290263518E-2</v>
      </c>
      <c r="L48">
        <v>0.40413971544654326</v>
      </c>
      <c r="M48">
        <v>3.0017827336206948E-2</v>
      </c>
      <c r="N48" s="44">
        <v>0.19799199509035781</v>
      </c>
      <c r="O48" s="161">
        <f t="shared" si="0"/>
        <v>1000000</v>
      </c>
      <c r="P48" s="162">
        <f t="shared" si="1"/>
        <v>176.36030589234824</v>
      </c>
      <c r="Q48" s="162">
        <f t="shared" si="2"/>
        <v>97.38936664774613</v>
      </c>
      <c r="R48" s="163">
        <f t="shared" si="3"/>
        <v>1</v>
      </c>
      <c r="S48" s="161">
        <f t="shared" si="4"/>
        <v>1000000</v>
      </c>
      <c r="T48" s="162">
        <f t="shared" si="5"/>
        <v>188.78676863078275</v>
      </c>
      <c r="U48" s="162">
        <f t="shared" si="6"/>
        <v>106.19468332387306</v>
      </c>
      <c r="V48" s="163">
        <f t="shared" si="7"/>
        <v>0.9</v>
      </c>
      <c r="W48" s="164">
        <f t="shared" si="8"/>
        <v>28970939.244602114</v>
      </c>
      <c r="X48" s="164">
        <f t="shared" si="9"/>
        <v>-75667123.223781288</v>
      </c>
    </row>
    <row r="49" spans="10:24" x14ac:dyDescent="0.25">
      <c r="J49">
        <v>46</v>
      </c>
      <c r="K49" s="43">
        <v>0.28247164163649341</v>
      </c>
      <c r="L49">
        <v>2.0608868054246887E-2</v>
      </c>
      <c r="M49">
        <v>0.49543649734302164</v>
      </c>
      <c r="N49" s="44">
        <v>0.79731941918381088</v>
      </c>
      <c r="O49" s="161">
        <f t="shared" si="0"/>
        <v>2000000</v>
      </c>
      <c r="P49" s="162">
        <f t="shared" si="1"/>
        <v>149.38000454945592</v>
      </c>
      <c r="Q49" s="162">
        <f t="shared" si="2"/>
        <v>134.77121491460051</v>
      </c>
      <c r="R49" s="163">
        <f t="shared" si="3"/>
        <v>1</v>
      </c>
      <c r="S49" s="161">
        <f t="shared" si="4"/>
        <v>5000000</v>
      </c>
      <c r="T49" s="162">
        <f t="shared" si="5"/>
        <v>179.79333484981865</v>
      </c>
      <c r="U49" s="162">
        <f t="shared" si="6"/>
        <v>124.88560745730025</v>
      </c>
      <c r="V49" s="163">
        <f t="shared" si="7"/>
        <v>1</v>
      </c>
      <c r="W49" s="164">
        <f t="shared" si="8"/>
        <v>-20782420.730289176</v>
      </c>
      <c r="X49" s="164">
        <f t="shared" si="9"/>
        <v>124538636.96259201</v>
      </c>
    </row>
    <row r="50" spans="10:24" x14ac:dyDescent="0.25">
      <c r="J50">
        <v>47</v>
      </c>
      <c r="K50" s="43">
        <v>0.93816962443337681</v>
      </c>
      <c r="L50">
        <v>0.23993575432334779</v>
      </c>
      <c r="M50">
        <v>0.228636867184976</v>
      </c>
      <c r="N50" s="44">
        <v>0.13054328925502723</v>
      </c>
      <c r="O50" s="161">
        <f t="shared" si="0"/>
        <v>7000000</v>
      </c>
      <c r="P50" s="162">
        <f t="shared" si="1"/>
        <v>169.40236140107558</v>
      </c>
      <c r="Q50" s="162">
        <f t="shared" si="2"/>
        <v>120.1331297588726</v>
      </c>
      <c r="R50" s="163">
        <f t="shared" si="3"/>
        <v>1</v>
      </c>
      <c r="S50" s="161">
        <f t="shared" si="4"/>
        <v>9000000</v>
      </c>
      <c r="T50" s="162">
        <f t="shared" si="5"/>
        <v>186.46745380035853</v>
      </c>
      <c r="U50" s="162">
        <f t="shared" si="6"/>
        <v>117.5665648794363</v>
      </c>
      <c r="V50" s="163">
        <f t="shared" si="7"/>
        <v>0.9</v>
      </c>
      <c r="W50" s="164">
        <f t="shared" si="8"/>
        <v>294884621.49542087</v>
      </c>
      <c r="X50" s="164">
        <f t="shared" si="9"/>
        <v>408097200.25947011</v>
      </c>
    </row>
    <row r="51" spans="10:24" x14ac:dyDescent="0.25">
      <c r="J51">
        <v>48</v>
      </c>
      <c r="K51" s="43">
        <v>0.81133643008515566</v>
      </c>
      <c r="L51">
        <v>0.37169753688319951</v>
      </c>
      <c r="M51">
        <v>4.1120237177382224E-2</v>
      </c>
      <c r="N51" s="44">
        <v>0.41264551024551033</v>
      </c>
      <c r="O51" s="161">
        <f t="shared" si="0"/>
        <v>7000000</v>
      </c>
      <c r="P51" s="162">
        <f t="shared" si="1"/>
        <v>175.08958923406783</v>
      </c>
      <c r="Q51" s="162">
        <f t="shared" si="2"/>
        <v>100.24336612745147</v>
      </c>
      <c r="R51" s="163">
        <f t="shared" si="3"/>
        <v>1</v>
      </c>
      <c r="S51" s="161">
        <f t="shared" si="4"/>
        <v>7000000</v>
      </c>
      <c r="T51" s="162">
        <f t="shared" si="5"/>
        <v>188.36319641135594</v>
      </c>
      <c r="U51" s="162">
        <f t="shared" si="6"/>
        <v>107.62168306372573</v>
      </c>
      <c r="V51" s="163">
        <f t="shared" si="7"/>
        <v>1</v>
      </c>
      <c r="W51" s="164">
        <f t="shared" si="8"/>
        <v>473923561.74631453</v>
      </c>
      <c r="X51" s="164">
        <f t="shared" si="9"/>
        <v>415190593.43341148</v>
      </c>
    </row>
    <row r="52" spans="10:24" x14ac:dyDescent="0.25">
      <c r="J52">
        <v>49</v>
      </c>
      <c r="K52" s="43">
        <v>0.10508336094168147</v>
      </c>
      <c r="L52">
        <v>0.95237551693533917</v>
      </c>
      <c r="M52">
        <v>6.9057972937655365E-2</v>
      </c>
      <c r="N52" s="44">
        <v>2.4537277469027119E-2</v>
      </c>
      <c r="O52" s="161">
        <f t="shared" si="0"/>
        <v>2000000</v>
      </c>
      <c r="P52" s="162">
        <f t="shared" si="1"/>
        <v>205.02504598423127</v>
      </c>
      <c r="Q52" s="162">
        <f t="shared" si="2"/>
        <v>105.34312625533735</v>
      </c>
      <c r="R52" s="163">
        <f t="shared" si="3"/>
        <v>1</v>
      </c>
      <c r="S52" s="161">
        <f t="shared" si="4"/>
        <v>2000000</v>
      </c>
      <c r="T52" s="162">
        <f t="shared" si="5"/>
        <v>198.34168199474377</v>
      </c>
      <c r="U52" s="162">
        <f t="shared" si="6"/>
        <v>110.17156312766868</v>
      </c>
      <c r="V52" s="163">
        <f t="shared" si="7"/>
        <v>0.9</v>
      </c>
      <c r="W52" s="164">
        <f t="shared" si="8"/>
        <v>149363839.45778784</v>
      </c>
      <c r="X52" s="164">
        <f t="shared" si="9"/>
        <v>8706213.960735172</v>
      </c>
    </row>
    <row r="53" spans="10:24" x14ac:dyDescent="0.25">
      <c r="J53">
        <v>50</v>
      </c>
      <c r="K53" s="43">
        <v>0.77995059392469557</v>
      </c>
      <c r="L53">
        <v>0.12716143258572632</v>
      </c>
      <c r="M53">
        <v>0.18014818070224103</v>
      </c>
      <c r="N53" s="44">
        <v>0.20150214557804813</v>
      </c>
      <c r="O53" s="161">
        <f t="shared" si="0"/>
        <v>7000000</v>
      </c>
      <c r="P53" s="162">
        <f t="shared" si="1"/>
        <v>162.90131640120873</v>
      </c>
      <c r="Q53" s="162">
        <f t="shared" si="2"/>
        <v>116.70398958573104</v>
      </c>
      <c r="R53" s="163">
        <f t="shared" si="3"/>
        <v>1</v>
      </c>
      <c r="S53" s="161">
        <f t="shared" si="4"/>
        <v>7000000</v>
      </c>
      <c r="T53" s="162">
        <f t="shared" si="5"/>
        <v>184.3004388004029</v>
      </c>
      <c r="U53" s="162">
        <f t="shared" si="6"/>
        <v>115.85199479286553</v>
      </c>
      <c r="V53" s="163">
        <f t="shared" si="7"/>
        <v>1</v>
      </c>
      <c r="W53" s="164">
        <f t="shared" si="8"/>
        <v>273381287.70834386</v>
      </c>
      <c r="X53" s="164">
        <f t="shared" si="9"/>
        <v>329139108.05276161</v>
      </c>
    </row>
    <row r="54" spans="10:24" x14ac:dyDescent="0.25">
      <c r="J54">
        <v>51</v>
      </c>
      <c r="K54" s="43">
        <v>0.43061489862567615</v>
      </c>
      <c r="L54">
        <v>0.17385353147302063</v>
      </c>
      <c r="M54">
        <v>0.16123892977431531</v>
      </c>
      <c r="N54" s="44">
        <v>0.78966681362628177</v>
      </c>
      <c r="O54" s="161">
        <f t="shared" si="0"/>
        <v>5000000</v>
      </c>
      <c r="P54" s="162">
        <f t="shared" si="1"/>
        <v>165.91430811943439</v>
      </c>
      <c r="Q54" s="162">
        <f t="shared" si="2"/>
        <v>115.21242467844829</v>
      </c>
      <c r="R54" s="163">
        <f t="shared" si="3"/>
        <v>1</v>
      </c>
      <c r="S54" s="161">
        <f t="shared" si="4"/>
        <v>6000000</v>
      </c>
      <c r="T54" s="162">
        <f t="shared" si="5"/>
        <v>185.30476937314481</v>
      </c>
      <c r="U54" s="162">
        <f t="shared" si="6"/>
        <v>115.10621233922414</v>
      </c>
      <c r="V54" s="163">
        <f t="shared" si="7"/>
        <v>1</v>
      </c>
      <c r="W54" s="164">
        <f t="shared" si="8"/>
        <v>203509417.20493054</v>
      </c>
      <c r="X54" s="164">
        <f t="shared" si="9"/>
        <v>271191342.20352399</v>
      </c>
    </row>
    <row r="55" spans="10:24" x14ac:dyDescent="0.25">
      <c r="J55">
        <v>52</v>
      </c>
      <c r="K55" s="43">
        <v>0.87537001252444346</v>
      </c>
      <c r="L55">
        <v>0.23469394432654878</v>
      </c>
      <c r="M55">
        <v>0.38901172880030699</v>
      </c>
      <c r="N55" s="44">
        <v>0.8413860134186949</v>
      </c>
      <c r="O55" s="161">
        <f t="shared" si="0"/>
        <v>7000000</v>
      </c>
      <c r="P55" s="162">
        <f t="shared" si="1"/>
        <v>169.14786964366934</v>
      </c>
      <c r="Q55" s="162">
        <f t="shared" si="2"/>
        <v>129.36208523864909</v>
      </c>
      <c r="R55" s="163">
        <f t="shared" si="3"/>
        <v>1</v>
      </c>
      <c r="S55" s="161">
        <f t="shared" si="4"/>
        <v>7000000</v>
      </c>
      <c r="T55" s="162">
        <f t="shared" si="5"/>
        <v>186.38262321455645</v>
      </c>
      <c r="U55" s="162">
        <f t="shared" si="6"/>
        <v>122.18104261932454</v>
      </c>
      <c r="V55" s="163">
        <f t="shared" si="7"/>
        <v>1</v>
      </c>
      <c r="W55" s="164">
        <f t="shared" si="8"/>
        <v>228500490.83514178</v>
      </c>
      <c r="X55" s="164">
        <f t="shared" si="9"/>
        <v>299411064.16662329</v>
      </c>
    </row>
    <row r="56" spans="10:24" x14ac:dyDescent="0.25">
      <c r="J56">
        <v>53</v>
      </c>
      <c r="K56" s="43">
        <v>7.2247855191071908E-2</v>
      </c>
      <c r="L56">
        <v>0.70839673452952734</v>
      </c>
      <c r="M56">
        <v>0.36669364213855171</v>
      </c>
      <c r="N56" s="44">
        <v>0.91920023116856331</v>
      </c>
      <c r="O56" s="161">
        <f t="shared" si="0"/>
        <v>2000000</v>
      </c>
      <c r="P56" s="162">
        <f t="shared" si="1"/>
        <v>188.23060523198035</v>
      </c>
      <c r="Q56" s="162">
        <f t="shared" si="2"/>
        <v>128.18753659819799</v>
      </c>
      <c r="R56" s="163">
        <f t="shared" si="3"/>
        <v>1</v>
      </c>
      <c r="S56" s="161">
        <f t="shared" si="4"/>
        <v>2000000</v>
      </c>
      <c r="T56" s="162">
        <f t="shared" si="5"/>
        <v>192.74353507732678</v>
      </c>
      <c r="U56" s="162">
        <f t="shared" si="6"/>
        <v>121.593768299099</v>
      </c>
      <c r="V56" s="163">
        <f t="shared" si="7"/>
        <v>1</v>
      </c>
      <c r="W56" s="164">
        <f t="shared" si="8"/>
        <v>70086137.267564714</v>
      </c>
      <c r="X56" s="164">
        <f t="shared" si="9"/>
        <v>-7700466.4435444176</v>
      </c>
    </row>
    <row r="57" spans="10:24" x14ac:dyDescent="0.25">
      <c r="J57">
        <v>54</v>
      </c>
      <c r="K57" s="43">
        <v>4.8566484064329951E-2</v>
      </c>
      <c r="L57">
        <v>0.77303381448012531</v>
      </c>
      <c r="M57">
        <v>0.92067443604129995</v>
      </c>
      <c r="N57" s="44">
        <v>0.22579663607880329</v>
      </c>
      <c r="O57" s="161">
        <f t="shared" si="0"/>
        <v>1000000</v>
      </c>
      <c r="P57" s="162">
        <f t="shared" si="1"/>
        <v>191.23312944734894</v>
      </c>
      <c r="Q57" s="162">
        <f t="shared" si="2"/>
        <v>163.19245350183843</v>
      </c>
      <c r="R57" s="163">
        <f t="shared" si="3"/>
        <v>1</v>
      </c>
      <c r="S57" s="161">
        <f t="shared" si="4"/>
        <v>1000000</v>
      </c>
      <c r="T57" s="162">
        <f t="shared" si="5"/>
        <v>193.74437648244964</v>
      </c>
      <c r="U57" s="162">
        <f t="shared" si="6"/>
        <v>139.09622675091921</v>
      </c>
      <c r="V57" s="163">
        <f t="shared" si="7"/>
        <v>1</v>
      </c>
      <c r="W57" s="164">
        <f t="shared" si="8"/>
        <v>-21959324.054489486</v>
      </c>
      <c r="X57" s="164">
        <f t="shared" si="9"/>
        <v>-95351850.268469572</v>
      </c>
    </row>
    <row r="58" spans="10:24" x14ac:dyDescent="0.25">
      <c r="J58">
        <v>55</v>
      </c>
      <c r="K58" s="43">
        <v>0.76602703426585028</v>
      </c>
      <c r="L58">
        <v>0.95778400656286256</v>
      </c>
      <c r="M58">
        <v>0.85742660675179994</v>
      </c>
      <c r="N58" s="44">
        <v>0.93040733154252153</v>
      </c>
      <c r="O58" s="161">
        <f t="shared" si="0"/>
        <v>7000000</v>
      </c>
      <c r="P58" s="162">
        <f t="shared" si="1"/>
        <v>205.88295127164821</v>
      </c>
      <c r="Q58" s="162">
        <f t="shared" si="2"/>
        <v>156.37657746232404</v>
      </c>
      <c r="R58" s="163">
        <f t="shared" si="3"/>
        <v>1</v>
      </c>
      <c r="S58" s="161">
        <f t="shared" si="4"/>
        <v>7000000</v>
      </c>
      <c r="T58" s="162">
        <f t="shared" si="5"/>
        <v>198.62765042388276</v>
      </c>
      <c r="U58" s="162">
        <f t="shared" si="6"/>
        <v>135.688288731162</v>
      </c>
      <c r="V58" s="163">
        <f t="shared" si="7"/>
        <v>1</v>
      </c>
      <c r="W58" s="164">
        <f t="shared" si="8"/>
        <v>296544616.6652692</v>
      </c>
      <c r="X58" s="164">
        <f t="shared" si="9"/>
        <v>290575531.84904528</v>
      </c>
    </row>
    <row r="59" spans="10:24" x14ac:dyDescent="0.25">
      <c r="J59">
        <v>56</v>
      </c>
      <c r="K59" s="43">
        <v>0.77449550855774618</v>
      </c>
      <c r="L59">
        <v>5.1312823578407385E-2</v>
      </c>
      <c r="M59">
        <v>0.80057837365588824</v>
      </c>
      <c r="N59" s="44">
        <v>2.7353074328259286E-2</v>
      </c>
      <c r="O59" s="161">
        <f t="shared" si="0"/>
        <v>7000000</v>
      </c>
      <c r="P59" s="162">
        <f t="shared" si="1"/>
        <v>155.51616562829176</v>
      </c>
      <c r="Q59" s="162">
        <f t="shared" si="2"/>
        <v>151.87377868576525</v>
      </c>
      <c r="R59" s="163">
        <f t="shared" si="3"/>
        <v>1</v>
      </c>
      <c r="S59" s="161">
        <f t="shared" si="4"/>
        <v>7000000</v>
      </c>
      <c r="T59" s="162">
        <f t="shared" si="5"/>
        <v>181.83872187609725</v>
      </c>
      <c r="U59" s="162">
        <f t="shared" si="6"/>
        <v>133.43688934288264</v>
      </c>
      <c r="V59" s="163">
        <f t="shared" si="7"/>
        <v>0.9</v>
      </c>
      <c r="W59" s="164">
        <f t="shared" si="8"/>
        <v>-24503291.402314402</v>
      </c>
      <c r="X59" s="164">
        <f t="shared" si="9"/>
        <v>154931544.95925212</v>
      </c>
    </row>
    <row r="60" spans="10:24" x14ac:dyDescent="0.25">
      <c r="J60">
        <v>57</v>
      </c>
      <c r="K60" s="43">
        <v>0.38860862907549309</v>
      </c>
      <c r="L60">
        <v>0.44047338245296164</v>
      </c>
      <c r="M60">
        <v>0.53782974904065173</v>
      </c>
      <c r="N60" s="44">
        <v>2.1350990556420091E-2</v>
      </c>
      <c r="O60" s="161">
        <f t="shared" si="0"/>
        <v>5000000</v>
      </c>
      <c r="P60" s="162">
        <f t="shared" si="1"/>
        <v>177.75346304254393</v>
      </c>
      <c r="Q60" s="162">
        <f t="shared" si="2"/>
        <v>136.89935351355513</v>
      </c>
      <c r="R60" s="163">
        <f t="shared" si="3"/>
        <v>1</v>
      </c>
      <c r="S60" s="161">
        <f t="shared" si="4"/>
        <v>6000000</v>
      </c>
      <c r="T60" s="162">
        <f t="shared" si="5"/>
        <v>189.25115434751464</v>
      </c>
      <c r="U60" s="162">
        <f t="shared" si="6"/>
        <v>125.94967675677756</v>
      </c>
      <c r="V60" s="163">
        <f t="shared" si="7"/>
        <v>0.9</v>
      </c>
      <c r="W60" s="164">
        <f t="shared" si="8"/>
        <v>154270547.64494401</v>
      </c>
      <c r="X60" s="164">
        <f t="shared" si="9"/>
        <v>191827978.98998022</v>
      </c>
    </row>
    <row r="61" spans="10:24" x14ac:dyDescent="0.25">
      <c r="J61">
        <v>58</v>
      </c>
      <c r="K61" s="43">
        <v>0.2323052019739289</v>
      </c>
      <c r="L61">
        <v>0.60172033634171807</v>
      </c>
      <c r="M61">
        <v>0.17940183208572624</v>
      </c>
      <c r="N61" s="44">
        <v>0.12449330456872865</v>
      </c>
      <c r="O61" s="161">
        <f t="shared" si="0"/>
        <v>2000000</v>
      </c>
      <c r="P61" s="162">
        <f t="shared" si="1"/>
        <v>183.86703764880235</v>
      </c>
      <c r="Q61" s="162">
        <f t="shared" si="2"/>
        <v>116.64705850586299</v>
      </c>
      <c r="R61" s="163">
        <f t="shared" si="3"/>
        <v>1</v>
      </c>
      <c r="S61" s="161">
        <f t="shared" si="4"/>
        <v>5000000</v>
      </c>
      <c r="T61" s="162">
        <f t="shared" si="5"/>
        <v>191.28901254960078</v>
      </c>
      <c r="U61" s="162">
        <f t="shared" si="6"/>
        <v>115.82352925293149</v>
      </c>
      <c r="V61" s="163">
        <f t="shared" si="7"/>
        <v>0.9</v>
      </c>
      <c r="W61" s="164">
        <f t="shared" si="8"/>
        <v>84439958.285878718</v>
      </c>
      <c r="X61" s="164">
        <f t="shared" si="9"/>
        <v>189594674.83501184</v>
      </c>
    </row>
    <row r="62" spans="10:24" x14ac:dyDescent="0.25">
      <c r="J62">
        <v>59</v>
      </c>
      <c r="K62" s="43">
        <v>0.17947664437336286</v>
      </c>
      <c r="L62">
        <v>0.90437757840939414</v>
      </c>
      <c r="M62">
        <v>0.81439431962145703</v>
      </c>
      <c r="N62" s="44">
        <v>0.99782771167932649</v>
      </c>
      <c r="O62" s="161">
        <f t="shared" si="0"/>
        <v>2000000</v>
      </c>
      <c r="P62" s="162">
        <f t="shared" si="1"/>
        <v>199.6035809438971</v>
      </c>
      <c r="Q62" s="162">
        <f t="shared" si="2"/>
        <v>152.88413203204013</v>
      </c>
      <c r="R62" s="163">
        <f t="shared" si="3"/>
        <v>1</v>
      </c>
      <c r="S62" s="161">
        <f t="shared" si="4"/>
        <v>5000000</v>
      </c>
      <c r="T62" s="162">
        <f t="shared" si="5"/>
        <v>196.53452698129902</v>
      </c>
      <c r="U62" s="162">
        <f t="shared" si="6"/>
        <v>133.94206601602005</v>
      </c>
      <c r="V62" s="163">
        <f t="shared" si="7"/>
        <v>1</v>
      </c>
      <c r="W62" s="164">
        <f t="shared" si="8"/>
        <v>43438897.823713943</v>
      </c>
      <c r="X62" s="164">
        <f t="shared" si="9"/>
        <v>162962304.82639486</v>
      </c>
    </row>
    <row r="63" spans="10:24" x14ac:dyDescent="0.25">
      <c r="J63">
        <v>60</v>
      </c>
      <c r="K63" s="43">
        <v>0.20940331294652226</v>
      </c>
      <c r="L63">
        <v>0.2168102179931839</v>
      </c>
      <c r="M63">
        <v>0.28298992655966315</v>
      </c>
      <c r="N63" s="44">
        <v>0.9419796150175469</v>
      </c>
      <c r="O63" s="161">
        <f t="shared" si="0"/>
        <v>2000000</v>
      </c>
      <c r="P63" s="162">
        <f t="shared" si="1"/>
        <v>168.25482946873018</v>
      </c>
      <c r="Q63" s="162">
        <f t="shared" si="2"/>
        <v>123.52035619356913</v>
      </c>
      <c r="R63" s="163">
        <f t="shared" si="3"/>
        <v>1</v>
      </c>
      <c r="S63" s="161">
        <f t="shared" si="4"/>
        <v>5000000</v>
      </c>
      <c r="T63" s="162">
        <f t="shared" si="5"/>
        <v>186.08494315624338</v>
      </c>
      <c r="U63" s="162">
        <f t="shared" si="6"/>
        <v>119.26017809678456</v>
      </c>
      <c r="V63" s="163">
        <f t="shared" si="7"/>
        <v>1</v>
      </c>
      <c r="W63" s="164">
        <f t="shared" si="8"/>
        <v>39468946.550322101</v>
      </c>
      <c r="X63" s="164">
        <f t="shared" si="9"/>
        <v>184123825.29729414</v>
      </c>
    </row>
    <row r="64" spans="10:24" x14ac:dyDescent="0.25">
      <c r="J64">
        <v>61</v>
      </c>
      <c r="K64" s="43">
        <v>0.87016141762097199</v>
      </c>
      <c r="L64">
        <v>0.61243996905801479</v>
      </c>
      <c r="M64">
        <v>0.67571815675572422</v>
      </c>
      <c r="N64" s="44">
        <v>0.57877506767430864</v>
      </c>
      <c r="O64" s="161">
        <f t="shared" si="0"/>
        <v>7000000</v>
      </c>
      <c r="P64" s="162">
        <f t="shared" si="1"/>
        <v>184.28526192826578</v>
      </c>
      <c r="Q64" s="162">
        <f t="shared" si="2"/>
        <v>144.11516897537157</v>
      </c>
      <c r="R64" s="163">
        <f t="shared" si="3"/>
        <v>1</v>
      </c>
      <c r="S64" s="161">
        <f t="shared" si="4"/>
        <v>7000000</v>
      </c>
      <c r="T64" s="162">
        <f t="shared" si="5"/>
        <v>191.42842064275527</v>
      </c>
      <c r="U64" s="162">
        <f t="shared" si="6"/>
        <v>129.5575844876858</v>
      </c>
      <c r="V64" s="163">
        <f t="shared" si="7"/>
        <v>1</v>
      </c>
      <c r="W64" s="164">
        <f t="shared" si="8"/>
        <v>231190650.67025948</v>
      </c>
      <c r="X64" s="164">
        <f t="shared" si="9"/>
        <v>283095853.08548629</v>
      </c>
    </row>
    <row r="65" spans="10:24" x14ac:dyDescent="0.25">
      <c r="J65">
        <v>62</v>
      </c>
      <c r="K65" s="43">
        <v>0.21419169146238937</v>
      </c>
      <c r="L65">
        <v>5.7165086330895454E-2</v>
      </c>
      <c r="M65">
        <v>0.23144848773036109</v>
      </c>
      <c r="N65" s="44">
        <v>0.16749203320801631</v>
      </c>
      <c r="O65" s="161">
        <f t="shared" si="0"/>
        <v>2000000</v>
      </c>
      <c r="P65" s="162">
        <f t="shared" si="1"/>
        <v>156.31461517633818</v>
      </c>
      <c r="Q65" s="162">
        <f t="shared" si="2"/>
        <v>120.31830132957995</v>
      </c>
      <c r="R65" s="163">
        <f t="shared" si="3"/>
        <v>1</v>
      </c>
      <c r="S65" s="161">
        <f t="shared" si="4"/>
        <v>5000000</v>
      </c>
      <c r="T65" s="162">
        <f t="shared" si="5"/>
        <v>182.10487172544606</v>
      </c>
      <c r="U65" s="162">
        <f t="shared" si="6"/>
        <v>117.65915066478998</v>
      </c>
      <c r="V65" s="163">
        <f t="shared" si="7"/>
        <v>0.9</v>
      </c>
      <c r="W65" s="164">
        <f t="shared" si="8"/>
        <v>21992627.693516448</v>
      </c>
      <c r="X65" s="164">
        <f t="shared" si="9"/>
        <v>140005744.77295238</v>
      </c>
    </row>
    <row r="66" spans="10:24" x14ac:dyDescent="0.25">
      <c r="J66">
        <v>63</v>
      </c>
      <c r="K66" s="43">
        <v>0.88205579901186637</v>
      </c>
      <c r="L66">
        <v>0.48580300838352031</v>
      </c>
      <c r="M66">
        <v>0.60687231896572902</v>
      </c>
      <c r="N66" s="44">
        <v>0.95928715220158989</v>
      </c>
      <c r="O66" s="161">
        <f t="shared" si="0"/>
        <v>7000000</v>
      </c>
      <c r="P66" s="162">
        <f t="shared" si="1"/>
        <v>179.46608857349122</v>
      </c>
      <c r="Q66" s="162">
        <f t="shared" si="2"/>
        <v>140.42352802994424</v>
      </c>
      <c r="R66" s="163">
        <f t="shared" si="3"/>
        <v>1</v>
      </c>
      <c r="S66" s="161">
        <f t="shared" si="4"/>
        <v>7000000</v>
      </c>
      <c r="T66" s="162">
        <f t="shared" si="5"/>
        <v>189.82202952449708</v>
      </c>
      <c r="U66" s="162">
        <f t="shared" si="6"/>
        <v>127.71176401497212</v>
      </c>
      <c r="V66" s="163">
        <f t="shared" si="7"/>
        <v>1</v>
      </c>
      <c r="W66" s="164">
        <f t="shared" si="8"/>
        <v>223297923.80482888</v>
      </c>
      <c r="X66" s="164">
        <f t="shared" si="9"/>
        <v>284771858.56667477</v>
      </c>
    </row>
    <row r="67" spans="10:24" x14ac:dyDescent="0.25">
      <c r="J67">
        <v>64</v>
      </c>
      <c r="K67" s="43">
        <v>0.43162052646888516</v>
      </c>
      <c r="L67">
        <v>0.71692122619408283</v>
      </c>
      <c r="M67">
        <v>0.57875050781840487</v>
      </c>
      <c r="N67" s="44">
        <v>0.65643403282673918</v>
      </c>
      <c r="O67" s="161">
        <f t="shared" si="0"/>
        <v>5000000</v>
      </c>
      <c r="P67" s="162">
        <f t="shared" si="1"/>
        <v>188.60579433706286</v>
      </c>
      <c r="Q67" s="162">
        <f t="shared" si="2"/>
        <v>138.97396010832063</v>
      </c>
      <c r="R67" s="163">
        <f t="shared" si="3"/>
        <v>1</v>
      </c>
      <c r="S67" s="161">
        <f t="shared" si="4"/>
        <v>6000000</v>
      </c>
      <c r="T67" s="162">
        <f t="shared" si="5"/>
        <v>192.86859811235428</v>
      </c>
      <c r="U67" s="162">
        <f t="shared" si="6"/>
        <v>126.98698005416031</v>
      </c>
      <c r="V67" s="163">
        <f t="shared" si="7"/>
        <v>1</v>
      </c>
      <c r="W67" s="164">
        <f t="shared" si="8"/>
        <v>198159171.14371118</v>
      </c>
      <c r="X67" s="164">
        <f t="shared" si="9"/>
        <v>245289708.34916377</v>
      </c>
    </row>
    <row r="68" spans="10:24" x14ac:dyDescent="0.25">
      <c r="J68">
        <v>65</v>
      </c>
      <c r="K68" s="43">
        <v>0.68584791728623973</v>
      </c>
      <c r="L68">
        <v>0.77933960543615244</v>
      </c>
      <c r="M68">
        <v>0.69388691583318363</v>
      </c>
      <c r="N68" s="44">
        <v>0.13081167837620133</v>
      </c>
      <c r="O68" s="161">
        <f t="shared" si="0"/>
        <v>6000000</v>
      </c>
      <c r="P68" s="162">
        <f t="shared" si="1"/>
        <v>191.54947159823348</v>
      </c>
      <c r="Q68" s="162">
        <f t="shared" si="2"/>
        <v>145.13796629124815</v>
      </c>
      <c r="R68" s="163">
        <f t="shared" si="3"/>
        <v>1</v>
      </c>
      <c r="S68" s="161">
        <f t="shared" si="4"/>
        <v>7000000</v>
      </c>
      <c r="T68" s="162">
        <f t="shared" si="5"/>
        <v>193.84982386607783</v>
      </c>
      <c r="U68" s="162">
        <f t="shared" si="6"/>
        <v>130.06898314562409</v>
      </c>
      <c r="V68" s="163">
        <f t="shared" si="7"/>
        <v>0.9</v>
      </c>
      <c r="W68" s="164">
        <f t="shared" si="8"/>
        <v>228469031.84191197</v>
      </c>
      <c r="X68" s="164">
        <f t="shared" si="9"/>
        <v>251819296.53885859</v>
      </c>
    </row>
    <row r="69" spans="10:24" x14ac:dyDescent="0.25">
      <c r="J69">
        <v>66</v>
      </c>
      <c r="K69" s="43">
        <v>0.59413507670308985</v>
      </c>
      <c r="L69">
        <v>0.29015571901987891</v>
      </c>
      <c r="M69">
        <v>0.7013844210303023</v>
      </c>
      <c r="N69" s="44">
        <v>0.68289511367047906</v>
      </c>
      <c r="O69" s="161">
        <f t="shared" ref="O69:O132" si="11">VLOOKUP(K69,$E$5:$H$10,4)</f>
        <v>6000000</v>
      </c>
      <c r="P69" s="162">
        <f t="shared" ref="P69:P132" si="12">_xlfn.NORM.INV(L69,$E$12,$E$13)</f>
        <v>171.70605206288107</v>
      </c>
      <c r="Q69" s="162">
        <f t="shared" ref="Q69:Q132" si="13">_xlfn.NORM.INV(M69,$E$15,$E$16)</f>
        <v>145.56772848881462</v>
      </c>
      <c r="R69" s="163">
        <f t="shared" ref="R69:R132" si="14">VLOOKUP(N69,$E$19:$H$21,4)</f>
        <v>1</v>
      </c>
      <c r="S69" s="161">
        <f t="shared" ref="S69:S132" si="15">VLOOKUP(K69,$G$5:$H$10,2)</f>
        <v>6000000</v>
      </c>
      <c r="T69" s="162">
        <f t="shared" ref="T69:T132" si="16">_xlfn.NORM.INV(L69,$G$12,$G$13)</f>
        <v>187.23535068762703</v>
      </c>
      <c r="U69" s="162">
        <f t="shared" ref="U69:U132" si="17">_xlfn.NORM.INV(M69,$G$15,$G$16)</f>
        <v>130.28386424440731</v>
      </c>
      <c r="V69" s="163">
        <f t="shared" ref="V69:V132" si="18">VLOOKUP(N69,$G$19:$H$21,2)</f>
        <v>1</v>
      </c>
      <c r="W69" s="164">
        <f t="shared" ref="W69:W132" si="19">O69*(P69-Q69)*R69-$D$23-$D$24</f>
        <v>106829941.44439867</v>
      </c>
      <c r="X69" s="164">
        <f t="shared" ref="X69:X132" si="20">S69*(T69-U69)*V69-$F$23-$F$24</f>
        <v>191708918.65931833</v>
      </c>
    </row>
    <row r="70" spans="10:24" x14ac:dyDescent="0.25">
      <c r="J70">
        <v>67</v>
      </c>
      <c r="K70" s="43">
        <v>0.81655921669400511</v>
      </c>
      <c r="L70">
        <v>0.52311563988085497</v>
      </c>
      <c r="M70">
        <v>0.17620800542459858</v>
      </c>
      <c r="N70" s="44">
        <v>0.2909972002815534</v>
      </c>
      <c r="O70" s="161">
        <f t="shared" si="11"/>
        <v>7000000</v>
      </c>
      <c r="P70" s="162">
        <f t="shared" si="12"/>
        <v>180.86962164605765</v>
      </c>
      <c r="Q70" s="162">
        <f t="shared" si="13"/>
        <v>116.40173533881563</v>
      </c>
      <c r="R70" s="163">
        <f t="shared" si="14"/>
        <v>1</v>
      </c>
      <c r="S70" s="161">
        <f t="shared" si="15"/>
        <v>7000000</v>
      </c>
      <c r="T70" s="162">
        <f t="shared" si="16"/>
        <v>190.28987388201921</v>
      </c>
      <c r="U70" s="162">
        <f t="shared" si="17"/>
        <v>115.70086766940781</v>
      </c>
      <c r="V70" s="163">
        <f t="shared" si="18"/>
        <v>1</v>
      </c>
      <c r="W70" s="164">
        <f t="shared" si="19"/>
        <v>401275204.15069419</v>
      </c>
      <c r="X70" s="164">
        <f t="shared" si="20"/>
        <v>372123043.48827976</v>
      </c>
    </row>
    <row r="71" spans="10:24" x14ac:dyDescent="0.25">
      <c r="J71">
        <v>68</v>
      </c>
      <c r="K71" s="43">
        <v>0.78072973802646017</v>
      </c>
      <c r="L71">
        <v>0.66200512371135622</v>
      </c>
      <c r="M71">
        <v>0.91317018721356336</v>
      </c>
      <c r="N71" s="44">
        <v>0.29731664619809794</v>
      </c>
      <c r="O71" s="161">
        <f t="shared" si="11"/>
        <v>7000000</v>
      </c>
      <c r="P71" s="162">
        <f t="shared" si="12"/>
        <v>186.26912530510816</v>
      </c>
      <c r="Q71" s="162">
        <f t="shared" si="13"/>
        <v>162.21076700302268</v>
      </c>
      <c r="R71" s="163">
        <f t="shared" si="14"/>
        <v>1</v>
      </c>
      <c r="S71" s="161">
        <f t="shared" si="15"/>
        <v>7000000</v>
      </c>
      <c r="T71" s="162">
        <f t="shared" si="16"/>
        <v>192.08970843503604</v>
      </c>
      <c r="U71" s="162">
        <f t="shared" si="17"/>
        <v>138.60538350151134</v>
      </c>
      <c r="V71" s="163">
        <f t="shared" si="18"/>
        <v>1</v>
      </c>
      <c r="W71" s="164">
        <f t="shared" si="19"/>
        <v>118408508.11459836</v>
      </c>
      <c r="X71" s="164">
        <f t="shared" si="20"/>
        <v>224390274.53467292</v>
      </c>
    </row>
    <row r="72" spans="10:24" x14ac:dyDescent="0.25">
      <c r="J72">
        <v>69</v>
      </c>
      <c r="K72" s="43">
        <v>0.36985889980559217</v>
      </c>
      <c r="L72">
        <v>0.94337768546992096</v>
      </c>
      <c r="M72">
        <v>0.70216048769979578</v>
      </c>
      <c r="N72" s="44">
        <v>0.98075379340341962</v>
      </c>
      <c r="O72" s="161">
        <f t="shared" si="11"/>
        <v>5000000</v>
      </c>
      <c r="P72" s="162">
        <f t="shared" si="12"/>
        <v>203.75664485240952</v>
      </c>
      <c r="Q72" s="162">
        <f t="shared" si="13"/>
        <v>145.61248970803572</v>
      </c>
      <c r="R72" s="163">
        <f t="shared" si="14"/>
        <v>1</v>
      </c>
      <c r="S72" s="161">
        <f t="shared" si="15"/>
        <v>6000000</v>
      </c>
      <c r="T72" s="162">
        <f t="shared" si="16"/>
        <v>197.91888161746985</v>
      </c>
      <c r="U72" s="162">
        <f t="shared" si="17"/>
        <v>130.30624485401785</v>
      </c>
      <c r="V72" s="163">
        <f t="shared" si="18"/>
        <v>1</v>
      </c>
      <c r="W72" s="164">
        <f t="shared" si="19"/>
        <v>240720775.72186899</v>
      </c>
      <c r="X72" s="164">
        <f t="shared" si="20"/>
        <v>255675820.58071202</v>
      </c>
    </row>
    <row r="73" spans="10:24" x14ac:dyDescent="0.25">
      <c r="J73">
        <v>70</v>
      </c>
      <c r="K73" s="43">
        <v>0.74323013971824448</v>
      </c>
      <c r="L73">
        <v>0.67690763785142571</v>
      </c>
      <c r="M73">
        <v>0.79916895947577926</v>
      </c>
      <c r="N73" s="44">
        <v>0.8026567670039354</v>
      </c>
      <c r="O73" s="161">
        <f t="shared" si="11"/>
        <v>6000000</v>
      </c>
      <c r="P73" s="162">
        <f t="shared" si="12"/>
        <v>186.88603276369568</v>
      </c>
      <c r="Q73" s="162">
        <f t="shared" si="13"/>
        <v>151.77313050882839</v>
      </c>
      <c r="R73" s="163">
        <f t="shared" si="14"/>
        <v>1</v>
      </c>
      <c r="S73" s="161">
        <f t="shared" si="15"/>
        <v>7000000</v>
      </c>
      <c r="T73" s="162">
        <f t="shared" si="16"/>
        <v>192.29534425456524</v>
      </c>
      <c r="U73" s="162">
        <f t="shared" si="17"/>
        <v>133.38656525441419</v>
      </c>
      <c r="V73" s="163">
        <f t="shared" si="18"/>
        <v>1</v>
      </c>
      <c r="W73" s="164">
        <f t="shared" si="19"/>
        <v>160677413.52920377</v>
      </c>
      <c r="X73" s="164">
        <f t="shared" si="20"/>
        <v>262361453.00105733</v>
      </c>
    </row>
    <row r="74" spans="10:24" x14ac:dyDescent="0.25">
      <c r="J74">
        <v>71</v>
      </c>
      <c r="K74" s="43">
        <v>0.34915930333323886</v>
      </c>
      <c r="L74">
        <v>0.75873120195417931</v>
      </c>
      <c r="M74">
        <v>0.61858765280870553</v>
      </c>
      <c r="N74" s="44">
        <v>0.70684616241311782</v>
      </c>
      <c r="O74" s="161">
        <f t="shared" si="11"/>
        <v>5000000</v>
      </c>
      <c r="P74" s="162">
        <f t="shared" si="12"/>
        <v>190.53340533590418</v>
      </c>
      <c r="Q74" s="162">
        <f t="shared" si="13"/>
        <v>141.03547102777321</v>
      </c>
      <c r="R74" s="163">
        <f t="shared" si="14"/>
        <v>1</v>
      </c>
      <c r="S74" s="161">
        <f t="shared" si="15"/>
        <v>6000000</v>
      </c>
      <c r="T74" s="162">
        <f t="shared" si="16"/>
        <v>193.51113511196806</v>
      </c>
      <c r="U74" s="162">
        <f t="shared" si="17"/>
        <v>128.01773551388661</v>
      </c>
      <c r="V74" s="163">
        <f t="shared" si="18"/>
        <v>1</v>
      </c>
      <c r="W74" s="164">
        <f t="shared" si="19"/>
        <v>197489671.54065484</v>
      </c>
      <c r="X74" s="164">
        <f t="shared" si="20"/>
        <v>242960397.5884887</v>
      </c>
    </row>
    <row r="75" spans="10:24" x14ac:dyDescent="0.25">
      <c r="J75">
        <v>72</v>
      </c>
      <c r="K75" s="43">
        <v>0.92609204157580904</v>
      </c>
      <c r="L75">
        <v>0.84274697763072492</v>
      </c>
      <c r="M75">
        <v>0.4333094452149967</v>
      </c>
      <c r="N75" s="44">
        <v>0.33993262854453754</v>
      </c>
      <c r="O75" s="161">
        <f t="shared" si="11"/>
        <v>7000000</v>
      </c>
      <c r="P75" s="162">
        <f t="shared" si="12"/>
        <v>195.08717903317782</v>
      </c>
      <c r="Q75" s="162">
        <f t="shared" si="13"/>
        <v>131.64090532705401</v>
      </c>
      <c r="R75" s="163">
        <f t="shared" si="14"/>
        <v>1</v>
      </c>
      <c r="S75" s="161">
        <f t="shared" si="15"/>
        <v>9000000</v>
      </c>
      <c r="T75" s="162">
        <f t="shared" si="16"/>
        <v>195.02905967772594</v>
      </c>
      <c r="U75" s="162">
        <f t="shared" si="17"/>
        <v>123.32045266352701</v>
      </c>
      <c r="V75" s="163">
        <f t="shared" si="18"/>
        <v>1</v>
      </c>
      <c r="W75" s="164">
        <f t="shared" si="19"/>
        <v>394123915.94286662</v>
      </c>
      <c r="X75" s="164">
        <f t="shared" si="20"/>
        <v>495377463.12779045</v>
      </c>
    </row>
    <row r="76" spans="10:24" x14ac:dyDescent="0.25">
      <c r="J76">
        <v>73</v>
      </c>
      <c r="K76" s="43">
        <v>0.35085181527037956</v>
      </c>
      <c r="L76">
        <v>0.51666247513942876</v>
      </c>
      <c r="M76">
        <v>0.90703883635324922</v>
      </c>
      <c r="N76" s="44">
        <v>0.54194329559150223</v>
      </c>
      <c r="O76" s="161">
        <f t="shared" si="11"/>
        <v>5000000</v>
      </c>
      <c r="P76" s="162">
        <f t="shared" si="12"/>
        <v>180.6266817305999</v>
      </c>
      <c r="Q76" s="162">
        <f t="shared" si="13"/>
        <v>161.45477169578626</v>
      </c>
      <c r="R76" s="163">
        <f t="shared" si="14"/>
        <v>1</v>
      </c>
      <c r="S76" s="161">
        <f t="shared" si="15"/>
        <v>6000000</v>
      </c>
      <c r="T76" s="162">
        <f t="shared" si="16"/>
        <v>190.20889391019998</v>
      </c>
      <c r="U76" s="162">
        <f t="shared" si="17"/>
        <v>138.22738584789315</v>
      </c>
      <c r="V76" s="163">
        <f t="shared" si="18"/>
        <v>1</v>
      </c>
      <c r="W76" s="164">
        <f t="shared" si="19"/>
        <v>45859550.174068183</v>
      </c>
      <c r="X76" s="164">
        <f t="shared" si="20"/>
        <v>161889048.37384099</v>
      </c>
    </row>
    <row r="77" spans="10:24" x14ac:dyDescent="0.25">
      <c r="J77">
        <v>74</v>
      </c>
      <c r="K77" s="43">
        <v>0.55058207512532964</v>
      </c>
      <c r="L77">
        <v>0.57165206544920832</v>
      </c>
      <c r="M77">
        <v>0.36846558052691358</v>
      </c>
      <c r="N77" s="44">
        <v>0.6970834756903449</v>
      </c>
      <c r="O77" s="161">
        <f t="shared" si="11"/>
        <v>6000000</v>
      </c>
      <c r="P77" s="162">
        <f t="shared" si="12"/>
        <v>182.70872649178577</v>
      </c>
      <c r="Q77" s="162">
        <f t="shared" si="13"/>
        <v>128.2815991066829</v>
      </c>
      <c r="R77" s="163">
        <f t="shared" si="14"/>
        <v>1</v>
      </c>
      <c r="S77" s="161">
        <f t="shared" si="15"/>
        <v>6000000</v>
      </c>
      <c r="T77" s="162">
        <f t="shared" si="16"/>
        <v>190.90290883059527</v>
      </c>
      <c r="U77" s="162">
        <f t="shared" si="17"/>
        <v>121.64079955334145</v>
      </c>
      <c r="V77" s="163">
        <f t="shared" si="18"/>
        <v>1</v>
      </c>
      <c r="W77" s="164">
        <f t="shared" si="19"/>
        <v>276562764.31061721</v>
      </c>
      <c r="X77" s="164">
        <f t="shared" si="20"/>
        <v>265572655.6635229</v>
      </c>
    </row>
    <row r="78" spans="10:24" x14ac:dyDescent="0.25">
      <c r="J78">
        <v>75</v>
      </c>
      <c r="K78" s="43">
        <v>0.7921551743519949</v>
      </c>
      <c r="L78">
        <v>0.81888980607164807</v>
      </c>
      <c r="M78">
        <v>1.973382461050166E-2</v>
      </c>
      <c r="N78" s="44">
        <v>0.21304871395783065</v>
      </c>
      <c r="O78" s="161">
        <f t="shared" si="11"/>
        <v>7000000</v>
      </c>
      <c r="P78" s="162">
        <f t="shared" si="12"/>
        <v>193.66713488024459</v>
      </c>
      <c r="Q78" s="162">
        <f t="shared" si="13"/>
        <v>93.81444720008497</v>
      </c>
      <c r="R78" s="163">
        <f t="shared" si="14"/>
        <v>1</v>
      </c>
      <c r="S78" s="161">
        <f t="shared" si="15"/>
        <v>7000000</v>
      </c>
      <c r="T78" s="162">
        <f t="shared" si="16"/>
        <v>194.55571162674821</v>
      </c>
      <c r="U78" s="162">
        <f t="shared" si="17"/>
        <v>104.40722360004249</v>
      </c>
      <c r="V78" s="163">
        <f t="shared" si="18"/>
        <v>1</v>
      </c>
      <c r="W78" s="164">
        <f t="shared" si="19"/>
        <v>648968813.76111734</v>
      </c>
      <c r="X78" s="164">
        <f t="shared" si="20"/>
        <v>481039416.18694007</v>
      </c>
    </row>
    <row r="79" spans="10:24" x14ac:dyDescent="0.25">
      <c r="J79">
        <v>76</v>
      </c>
      <c r="K79" s="43">
        <v>0.42808301235032931</v>
      </c>
      <c r="L79">
        <v>0.26352150919078943</v>
      </c>
      <c r="M79">
        <v>0.97815891119926746</v>
      </c>
      <c r="N79" s="44">
        <v>0.52885238898017117</v>
      </c>
      <c r="O79" s="161">
        <f t="shared" si="11"/>
        <v>5000000</v>
      </c>
      <c r="P79" s="162">
        <f t="shared" si="12"/>
        <v>170.51210526672742</v>
      </c>
      <c r="Q79" s="162">
        <f t="shared" si="13"/>
        <v>175.34255611190142</v>
      </c>
      <c r="R79" s="163">
        <f t="shared" si="14"/>
        <v>1</v>
      </c>
      <c r="S79" s="161">
        <f t="shared" si="15"/>
        <v>6000000</v>
      </c>
      <c r="T79" s="162">
        <f t="shared" si="16"/>
        <v>186.83736842224246</v>
      </c>
      <c r="U79" s="162">
        <f t="shared" si="17"/>
        <v>145.17127805595072</v>
      </c>
      <c r="V79" s="163">
        <f t="shared" si="18"/>
        <v>1</v>
      </c>
      <c r="W79" s="164">
        <f t="shared" si="19"/>
        <v>-74152254.225869998</v>
      </c>
      <c r="X79" s="164">
        <f t="shared" si="20"/>
        <v>99996542.197750449</v>
      </c>
    </row>
    <row r="80" spans="10:24" x14ac:dyDescent="0.25">
      <c r="J80">
        <v>77</v>
      </c>
      <c r="K80" s="43">
        <v>0.7513953231613929</v>
      </c>
      <c r="L80">
        <v>0.22315787901667139</v>
      </c>
      <c r="M80">
        <v>0.78574717404683758</v>
      </c>
      <c r="N80" s="44">
        <v>0.77758806177529627</v>
      </c>
      <c r="O80" s="161">
        <f t="shared" si="11"/>
        <v>7000000</v>
      </c>
      <c r="P80" s="162">
        <f t="shared" si="12"/>
        <v>168.57642669630386</v>
      </c>
      <c r="Q80" s="162">
        <f t="shared" si="13"/>
        <v>150.83502777282507</v>
      </c>
      <c r="R80" s="163">
        <f t="shared" si="14"/>
        <v>1</v>
      </c>
      <c r="S80" s="161">
        <f t="shared" si="15"/>
        <v>7000000</v>
      </c>
      <c r="T80" s="162">
        <f t="shared" si="16"/>
        <v>186.19214223210128</v>
      </c>
      <c r="U80" s="162">
        <f t="shared" si="17"/>
        <v>132.91751388641254</v>
      </c>
      <c r="V80" s="163">
        <f t="shared" si="18"/>
        <v>1</v>
      </c>
      <c r="W80" s="164">
        <f t="shared" si="19"/>
        <v>74189792.46435149</v>
      </c>
      <c r="X80" s="164">
        <f t="shared" si="20"/>
        <v>222922398.4198212</v>
      </c>
    </row>
    <row r="81" spans="10:24" x14ac:dyDescent="0.25">
      <c r="J81">
        <v>78</v>
      </c>
      <c r="K81" s="43">
        <v>8.0400074701500235E-2</v>
      </c>
      <c r="L81">
        <v>0.29709895288941202</v>
      </c>
      <c r="M81">
        <v>0.5849967381006832</v>
      </c>
      <c r="N81" s="44">
        <v>0.25152815805832296</v>
      </c>
      <c r="O81" s="161">
        <f t="shared" si="11"/>
        <v>2000000</v>
      </c>
      <c r="P81" s="162">
        <f t="shared" si="12"/>
        <v>172.00856055549195</v>
      </c>
      <c r="Q81" s="162">
        <f t="shared" si="13"/>
        <v>139.29386401999179</v>
      </c>
      <c r="R81" s="163">
        <f t="shared" si="14"/>
        <v>1</v>
      </c>
      <c r="S81" s="161">
        <f t="shared" si="15"/>
        <v>2000000</v>
      </c>
      <c r="T81" s="162">
        <f t="shared" si="16"/>
        <v>187.33618685183066</v>
      </c>
      <c r="U81" s="162">
        <f t="shared" si="17"/>
        <v>127.14693200999589</v>
      </c>
      <c r="V81" s="163">
        <f t="shared" si="18"/>
        <v>1</v>
      </c>
      <c r="W81" s="164">
        <f t="shared" si="19"/>
        <v>15429393.07100033</v>
      </c>
      <c r="X81" s="164">
        <f t="shared" si="20"/>
        <v>-29621490.316330463</v>
      </c>
    </row>
    <row r="82" spans="10:24" x14ac:dyDescent="0.25">
      <c r="J82">
        <v>79</v>
      </c>
      <c r="K82" s="43">
        <v>0.24590111154978977</v>
      </c>
      <c r="L82">
        <v>0.59078892136653582</v>
      </c>
      <c r="M82">
        <v>0.68707297326876704</v>
      </c>
      <c r="N82" s="44">
        <v>0.43985277296452896</v>
      </c>
      <c r="O82" s="161">
        <f t="shared" si="11"/>
        <v>2000000</v>
      </c>
      <c r="P82" s="162">
        <f t="shared" si="12"/>
        <v>183.44362264283799</v>
      </c>
      <c r="Q82" s="162">
        <f t="shared" si="13"/>
        <v>144.75141117701804</v>
      </c>
      <c r="R82" s="163">
        <f t="shared" si="14"/>
        <v>1</v>
      </c>
      <c r="S82" s="161">
        <f t="shared" si="15"/>
        <v>5000000</v>
      </c>
      <c r="T82" s="162">
        <f t="shared" si="16"/>
        <v>191.14787421427934</v>
      </c>
      <c r="U82" s="162">
        <f t="shared" si="17"/>
        <v>129.87570558850902</v>
      </c>
      <c r="V82" s="163">
        <f t="shared" si="18"/>
        <v>1</v>
      </c>
      <c r="W82" s="164">
        <f t="shared" si="19"/>
        <v>27384422.93163991</v>
      </c>
      <c r="X82" s="164">
        <f t="shared" si="20"/>
        <v>156360843.12885159</v>
      </c>
    </row>
    <row r="83" spans="10:24" x14ac:dyDescent="0.25">
      <c r="J83">
        <v>80</v>
      </c>
      <c r="K83" s="43">
        <v>0.90920263754782715</v>
      </c>
      <c r="L83">
        <v>0.78567820474926553</v>
      </c>
      <c r="M83">
        <v>0.99316604832887967</v>
      </c>
      <c r="N83" s="44">
        <v>0.93953006918315696</v>
      </c>
      <c r="O83" s="161">
        <f t="shared" si="11"/>
        <v>7000000</v>
      </c>
      <c r="P83" s="162">
        <f t="shared" si="12"/>
        <v>191.87272335344829</v>
      </c>
      <c r="Q83" s="162">
        <f t="shared" si="13"/>
        <v>184.31749942330907</v>
      </c>
      <c r="R83" s="163">
        <f t="shared" si="14"/>
        <v>1</v>
      </c>
      <c r="S83" s="161">
        <f t="shared" si="15"/>
        <v>9000000</v>
      </c>
      <c r="T83" s="162">
        <f t="shared" si="16"/>
        <v>193.95757445114944</v>
      </c>
      <c r="U83" s="162">
        <f t="shared" si="17"/>
        <v>149.65874971165454</v>
      </c>
      <c r="V83" s="163">
        <f t="shared" si="18"/>
        <v>1</v>
      </c>
      <c r="W83" s="164">
        <f t="shared" si="19"/>
        <v>2886567.5109745413</v>
      </c>
      <c r="X83" s="164">
        <f t="shared" si="20"/>
        <v>248689422.65545416</v>
      </c>
    </row>
    <row r="84" spans="10:24" x14ac:dyDescent="0.25">
      <c r="J84">
        <v>81</v>
      </c>
      <c r="K84" s="43">
        <v>0.50518598646192781</v>
      </c>
      <c r="L84">
        <v>0.62646803610958735</v>
      </c>
      <c r="M84">
        <v>0.56222100616420578</v>
      </c>
      <c r="N84" s="44">
        <v>0.98523057870715802</v>
      </c>
      <c r="O84" s="161">
        <f t="shared" si="11"/>
        <v>5000000</v>
      </c>
      <c r="P84" s="162">
        <f t="shared" si="12"/>
        <v>184.83769823015811</v>
      </c>
      <c r="Q84" s="162">
        <f t="shared" si="13"/>
        <v>138.13205366603782</v>
      </c>
      <c r="R84" s="163">
        <f t="shared" si="14"/>
        <v>1</v>
      </c>
      <c r="S84" s="161">
        <f t="shared" si="15"/>
        <v>6000000</v>
      </c>
      <c r="T84" s="162">
        <f t="shared" si="16"/>
        <v>191.61256607671936</v>
      </c>
      <c r="U84" s="162">
        <f t="shared" si="17"/>
        <v>126.56602683301891</v>
      </c>
      <c r="V84" s="163">
        <f t="shared" si="18"/>
        <v>1</v>
      </c>
      <c r="W84" s="164">
        <f t="shared" si="19"/>
        <v>183528222.82060146</v>
      </c>
      <c r="X84" s="164">
        <f t="shared" si="20"/>
        <v>240279235.46220273</v>
      </c>
    </row>
    <row r="85" spans="10:24" x14ac:dyDescent="0.25">
      <c r="J85">
        <v>82</v>
      </c>
      <c r="K85" s="43">
        <v>0.42373182264085663</v>
      </c>
      <c r="L85">
        <v>0.39539663788347512</v>
      </c>
      <c r="M85">
        <v>0.74823768074231167</v>
      </c>
      <c r="N85" s="44">
        <v>0.87858190652731727</v>
      </c>
      <c r="O85" s="161">
        <f t="shared" si="11"/>
        <v>5000000</v>
      </c>
      <c r="P85" s="162">
        <f t="shared" si="12"/>
        <v>176.02079036753773</v>
      </c>
      <c r="Q85" s="162">
        <f t="shared" si="13"/>
        <v>148.37908574850661</v>
      </c>
      <c r="R85" s="163">
        <f t="shared" si="14"/>
        <v>1</v>
      </c>
      <c r="S85" s="161">
        <f t="shared" si="15"/>
        <v>6000000</v>
      </c>
      <c r="T85" s="162">
        <f t="shared" si="16"/>
        <v>188.67359678917924</v>
      </c>
      <c r="U85" s="162">
        <f t="shared" si="17"/>
        <v>131.68954287425331</v>
      </c>
      <c r="V85" s="163">
        <f t="shared" si="18"/>
        <v>1</v>
      </c>
      <c r="W85" s="164">
        <f t="shared" si="19"/>
        <v>88208523.095155597</v>
      </c>
      <c r="X85" s="164">
        <f t="shared" si="20"/>
        <v>191904323.4895556</v>
      </c>
    </row>
    <row r="86" spans="10:24" x14ac:dyDescent="0.25">
      <c r="J86">
        <v>83</v>
      </c>
      <c r="K86" s="43">
        <v>8.2476746801398715E-2</v>
      </c>
      <c r="L86">
        <v>0.1362158782735462</v>
      </c>
      <c r="M86">
        <v>0.92925878066567791</v>
      </c>
      <c r="N86" s="44">
        <v>8.842268753947391E-2</v>
      </c>
      <c r="O86" s="161">
        <f t="shared" si="11"/>
        <v>2000000</v>
      </c>
      <c r="P86" s="162">
        <f t="shared" si="12"/>
        <v>163.53780472564335</v>
      </c>
      <c r="Q86" s="162">
        <f t="shared" si="13"/>
        <v>164.40585833176547</v>
      </c>
      <c r="R86" s="163">
        <f t="shared" si="14"/>
        <v>1</v>
      </c>
      <c r="S86" s="161">
        <f t="shared" si="15"/>
        <v>2000000</v>
      </c>
      <c r="T86" s="162">
        <f t="shared" si="16"/>
        <v>184.51260157521446</v>
      </c>
      <c r="U86" s="162">
        <f t="shared" si="17"/>
        <v>139.70292916588272</v>
      </c>
      <c r="V86" s="163">
        <f t="shared" si="18"/>
        <v>0.9</v>
      </c>
      <c r="W86" s="164">
        <f t="shared" si="19"/>
        <v>-51736107.212244235</v>
      </c>
      <c r="X86" s="164">
        <f t="shared" si="20"/>
        <v>-69342589.663202867</v>
      </c>
    </row>
    <row r="87" spans="10:24" x14ac:dyDescent="0.25">
      <c r="J87">
        <v>84</v>
      </c>
      <c r="K87" s="43">
        <v>0.83317214435632003</v>
      </c>
      <c r="L87">
        <v>0.68159890484803198</v>
      </c>
      <c r="M87">
        <v>0.9608775657701365</v>
      </c>
      <c r="N87" s="44">
        <v>0.53577300041689524</v>
      </c>
      <c r="O87" s="161">
        <f t="shared" si="11"/>
        <v>7000000</v>
      </c>
      <c r="P87" s="162">
        <f t="shared" si="12"/>
        <v>187.08261853322574</v>
      </c>
      <c r="Q87" s="162">
        <f t="shared" si="13"/>
        <v>170.21923603292379</v>
      </c>
      <c r="R87" s="163">
        <f t="shared" si="14"/>
        <v>1</v>
      </c>
      <c r="S87" s="161">
        <f t="shared" si="15"/>
        <v>7000000</v>
      </c>
      <c r="T87" s="162">
        <f t="shared" si="16"/>
        <v>192.36087284440859</v>
      </c>
      <c r="U87" s="162">
        <f t="shared" si="17"/>
        <v>142.60961801646189</v>
      </c>
      <c r="V87" s="163">
        <f t="shared" si="18"/>
        <v>1</v>
      </c>
      <c r="W87" s="164">
        <f t="shared" si="19"/>
        <v>68043677.50211367</v>
      </c>
      <c r="X87" s="164">
        <f t="shared" si="20"/>
        <v>198258783.79562688</v>
      </c>
    </row>
    <row r="88" spans="10:24" x14ac:dyDescent="0.25">
      <c r="J88">
        <v>85</v>
      </c>
      <c r="K88" s="43">
        <v>0.81923248252631109</v>
      </c>
      <c r="L88">
        <v>0.87715113402288147</v>
      </c>
      <c r="M88">
        <v>0.21343304926253004</v>
      </c>
      <c r="N88" s="44">
        <v>0.93029921812301952</v>
      </c>
      <c r="O88" s="161">
        <f t="shared" si="11"/>
        <v>7000000</v>
      </c>
      <c r="P88" s="162">
        <f t="shared" si="12"/>
        <v>197.41294078801067</v>
      </c>
      <c r="Q88" s="162">
        <f t="shared" si="13"/>
        <v>119.10868329570518</v>
      </c>
      <c r="R88" s="163">
        <f t="shared" si="14"/>
        <v>1</v>
      </c>
      <c r="S88" s="161">
        <f t="shared" si="15"/>
        <v>7000000</v>
      </c>
      <c r="T88" s="162">
        <f t="shared" si="16"/>
        <v>195.80431359600357</v>
      </c>
      <c r="U88" s="162">
        <f t="shared" si="17"/>
        <v>117.0543416478526</v>
      </c>
      <c r="V88" s="163">
        <f t="shared" si="18"/>
        <v>1</v>
      </c>
      <c r="W88" s="164">
        <f t="shared" si="19"/>
        <v>498129802.4461385</v>
      </c>
      <c r="X88" s="164">
        <f t="shared" si="20"/>
        <v>401249803.63705683</v>
      </c>
    </row>
    <row r="89" spans="10:24" x14ac:dyDescent="0.25">
      <c r="J89">
        <v>86</v>
      </c>
      <c r="K89" s="43">
        <v>0.39381680483348325</v>
      </c>
      <c r="L89">
        <v>0.97180260661045803</v>
      </c>
      <c r="M89">
        <v>0.32807101168890751</v>
      </c>
      <c r="N89" s="44">
        <v>0.67282594761922421</v>
      </c>
      <c r="O89" s="161">
        <f t="shared" si="11"/>
        <v>5000000</v>
      </c>
      <c r="P89" s="162">
        <f t="shared" si="12"/>
        <v>208.61958563242442</v>
      </c>
      <c r="Q89" s="162">
        <f t="shared" si="13"/>
        <v>126.09508099964275</v>
      </c>
      <c r="R89" s="163">
        <f t="shared" si="14"/>
        <v>1</v>
      </c>
      <c r="S89" s="161">
        <f t="shared" si="15"/>
        <v>6000000</v>
      </c>
      <c r="T89" s="162">
        <f t="shared" si="16"/>
        <v>199.53986187747481</v>
      </c>
      <c r="U89" s="162">
        <f t="shared" si="17"/>
        <v>120.54754049982137</v>
      </c>
      <c r="V89" s="163">
        <f t="shared" si="18"/>
        <v>1</v>
      </c>
      <c r="W89" s="164">
        <f t="shared" si="19"/>
        <v>362622523.16390836</v>
      </c>
      <c r="X89" s="164">
        <f t="shared" si="20"/>
        <v>323953928.26592064</v>
      </c>
    </row>
    <row r="90" spans="10:24" x14ac:dyDescent="0.25">
      <c r="J90">
        <v>87</v>
      </c>
      <c r="K90" s="43">
        <v>0.59404595297315699</v>
      </c>
      <c r="L90">
        <v>0.24486738628988713</v>
      </c>
      <c r="M90">
        <v>0.76550302677146864</v>
      </c>
      <c r="N90" s="44">
        <v>0.68496562151595142</v>
      </c>
      <c r="O90" s="161">
        <f t="shared" si="11"/>
        <v>6000000</v>
      </c>
      <c r="P90" s="162">
        <f t="shared" si="12"/>
        <v>169.63903901780759</v>
      </c>
      <c r="Q90" s="162">
        <f t="shared" si="13"/>
        <v>149.48233876867616</v>
      </c>
      <c r="R90" s="163">
        <f t="shared" si="14"/>
        <v>1</v>
      </c>
      <c r="S90" s="161">
        <f t="shared" si="15"/>
        <v>6000000</v>
      </c>
      <c r="T90" s="162">
        <f t="shared" si="16"/>
        <v>186.54634633926921</v>
      </c>
      <c r="U90" s="162">
        <f t="shared" si="17"/>
        <v>132.24116938433806</v>
      </c>
      <c r="V90" s="163">
        <f t="shared" si="18"/>
        <v>1</v>
      </c>
      <c r="W90" s="164">
        <f t="shared" si="19"/>
        <v>70940201.494788602</v>
      </c>
      <c r="X90" s="164">
        <f t="shared" si="20"/>
        <v>175831061.72958684</v>
      </c>
    </row>
    <row r="91" spans="10:24" x14ac:dyDescent="0.25">
      <c r="J91">
        <v>88</v>
      </c>
      <c r="K91" s="43">
        <v>0.8471593096174429</v>
      </c>
      <c r="L91">
        <v>0.63981485017928241</v>
      </c>
      <c r="M91">
        <v>4.3921062651350873E-3</v>
      </c>
      <c r="N91" s="44">
        <v>0.18843424449194213</v>
      </c>
      <c r="O91" s="161">
        <f t="shared" si="11"/>
        <v>7000000</v>
      </c>
      <c r="P91" s="162">
        <f t="shared" si="12"/>
        <v>185.36945909765194</v>
      </c>
      <c r="Q91" s="162">
        <f t="shared" si="13"/>
        <v>82.593198894548607</v>
      </c>
      <c r="R91" s="163">
        <f t="shared" si="14"/>
        <v>1</v>
      </c>
      <c r="S91" s="161">
        <f t="shared" si="15"/>
        <v>7000000</v>
      </c>
      <c r="T91" s="162">
        <f t="shared" si="16"/>
        <v>191.7898196992173</v>
      </c>
      <c r="U91" s="162">
        <f t="shared" si="17"/>
        <v>98.796599447274303</v>
      </c>
      <c r="V91" s="163">
        <f t="shared" si="18"/>
        <v>0.9</v>
      </c>
      <c r="W91" s="164">
        <f t="shared" si="19"/>
        <v>669433821.42172337</v>
      </c>
      <c r="X91" s="164">
        <f t="shared" si="20"/>
        <v>435857287.58724082</v>
      </c>
    </row>
    <row r="92" spans="10:24" x14ac:dyDescent="0.25">
      <c r="J92">
        <v>89</v>
      </c>
      <c r="K92" s="43">
        <v>0.75258088395481382</v>
      </c>
      <c r="L92">
        <v>0.46028455349958031</v>
      </c>
      <c r="M92">
        <v>0.31700875857896993</v>
      </c>
      <c r="N92" s="44">
        <v>0.60010842821984245</v>
      </c>
      <c r="O92" s="161">
        <f t="shared" si="11"/>
        <v>7000000</v>
      </c>
      <c r="P92" s="162">
        <f t="shared" si="12"/>
        <v>178.50424695046445</v>
      </c>
      <c r="Q92" s="162">
        <f t="shared" si="13"/>
        <v>125.4784037126054</v>
      </c>
      <c r="R92" s="163">
        <f t="shared" si="14"/>
        <v>1</v>
      </c>
      <c r="S92" s="161">
        <f t="shared" si="15"/>
        <v>7000000</v>
      </c>
      <c r="T92" s="162">
        <f t="shared" si="16"/>
        <v>189.50141565015483</v>
      </c>
      <c r="U92" s="162">
        <f t="shared" si="17"/>
        <v>120.2392018563027</v>
      </c>
      <c r="V92" s="163">
        <f t="shared" si="18"/>
        <v>1</v>
      </c>
      <c r="W92" s="164">
        <f t="shared" si="19"/>
        <v>321180902.66501337</v>
      </c>
      <c r="X92" s="164">
        <f t="shared" si="20"/>
        <v>334835496.55696487</v>
      </c>
    </row>
    <row r="93" spans="10:24" x14ac:dyDescent="0.25">
      <c r="J93">
        <v>90</v>
      </c>
      <c r="K93" s="43">
        <v>0.1096380267285294</v>
      </c>
      <c r="L93">
        <v>0.27251710847149713</v>
      </c>
      <c r="M93">
        <v>0.48193618286190987</v>
      </c>
      <c r="N93" s="44">
        <v>0.48807307222331175</v>
      </c>
      <c r="O93" s="161">
        <f t="shared" si="11"/>
        <v>2000000</v>
      </c>
      <c r="P93" s="162">
        <f t="shared" si="12"/>
        <v>170.9217313457309</v>
      </c>
      <c r="Q93" s="162">
        <f t="shared" si="13"/>
        <v>134.09410484155003</v>
      </c>
      <c r="R93" s="163">
        <f t="shared" si="14"/>
        <v>1</v>
      </c>
      <c r="S93" s="161">
        <f t="shared" si="15"/>
        <v>2000000</v>
      </c>
      <c r="T93" s="162">
        <f t="shared" si="16"/>
        <v>186.97391044857696</v>
      </c>
      <c r="U93" s="162">
        <f t="shared" si="17"/>
        <v>124.54705242077502</v>
      </c>
      <c r="V93" s="163">
        <f t="shared" si="18"/>
        <v>1</v>
      </c>
      <c r="W93" s="164">
        <f t="shared" si="19"/>
        <v>23655253.008361742</v>
      </c>
      <c r="X93" s="164">
        <f t="shared" si="20"/>
        <v>-25146283.944396123</v>
      </c>
    </row>
    <row r="94" spans="10:24" x14ac:dyDescent="0.25">
      <c r="J94">
        <v>91</v>
      </c>
      <c r="K94" s="43">
        <v>0.71438355469971604</v>
      </c>
      <c r="L94">
        <v>0.15146176473848338</v>
      </c>
      <c r="M94">
        <v>0.6459075433104291</v>
      </c>
      <c r="N94" s="44">
        <v>0.58090899305519483</v>
      </c>
      <c r="O94" s="161">
        <f t="shared" si="11"/>
        <v>6000000</v>
      </c>
      <c r="P94" s="162">
        <f t="shared" si="12"/>
        <v>164.5472364965764</v>
      </c>
      <c r="Q94" s="162">
        <f t="shared" si="13"/>
        <v>142.48589833926511</v>
      </c>
      <c r="R94" s="163">
        <f t="shared" si="14"/>
        <v>1</v>
      </c>
      <c r="S94" s="161">
        <f t="shared" si="15"/>
        <v>7000000</v>
      </c>
      <c r="T94" s="162">
        <f t="shared" si="16"/>
        <v>184.84907883219213</v>
      </c>
      <c r="U94" s="162">
        <f t="shared" si="17"/>
        <v>128.74294916963257</v>
      </c>
      <c r="V94" s="163">
        <f t="shared" si="18"/>
        <v>1</v>
      </c>
      <c r="W94" s="164">
        <f t="shared" si="19"/>
        <v>82368028.943867788</v>
      </c>
      <c r="X94" s="164">
        <f t="shared" si="20"/>
        <v>242742907.63791698</v>
      </c>
    </row>
    <row r="95" spans="10:24" x14ac:dyDescent="0.25">
      <c r="J95">
        <v>92</v>
      </c>
      <c r="K95" s="43">
        <v>0.69617861683450533</v>
      </c>
      <c r="L95">
        <v>0.96948742568815849</v>
      </c>
      <c r="M95">
        <v>0.26876181914121877</v>
      </c>
      <c r="N95" s="44">
        <v>0.40070510289351069</v>
      </c>
      <c r="O95" s="161">
        <f t="shared" si="11"/>
        <v>6000000</v>
      </c>
      <c r="P95" s="162">
        <f t="shared" si="12"/>
        <v>208.09969794930578</v>
      </c>
      <c r="Q95" s="162">
        <f t="shared" si="13"/>
        <v>122.66875917611965</v>
      </c>
      <c r="R95" s="163">
        <f t="shared" si="14"/>
        <v>1</v>
      </c>
      <c r="S95" s="161">
        <f t="shared" si="15"/>
        <v>7000000</v>
      </c>
      <c r="T95" s="162">
        <f t="shared" si="16"/>
        <v>199.36656598310191</v>
      </c>
      <c r="U95" s="162">
        <f t="shared" si="17"/>
        <v>118.83437958805982</v>
      </c>
      <c r="V95" s="163">
        <f t="shared" si="18"/>
        <v>1</v>
      </c>
      <c r="W95" s="164">
        <f t="shared" si="19"/>
        <v>462585632.63911676</v>
      </c>
      <c r="X95" s="164">
        <f t="shared" si="20"/>
        <v>413725304.76529467</v>
      </c>
    </row>
    <row r="96" spans="10:24" x14ac:dyDescent="0.25">
      <c r="J96">
        <v>93</v>
      </c>
      <c r="K96" s="43">
        <v>0.81937368753211604</v>
      </c>
      <c r="L96">
        <v>0.88867380755535186</v>
      </c>
      <c r="M96">
        <v>0.9228278534153016</v>
      </c>
      <c r="N96" s="44">
        <v>0.41574176259116469</v>
      </c>
      <c r="O96" s="161">
        <f t="shared" si="11"/>
        <v>7000000</v>
      </c>
      <c r="P96" s="162">
        <f t="shared" si="12"/>
        <v>198.29258268741464</v>
      </c>
      <c r="Q96" s="162">
        <f t="shared" si="13"/>
        <v>163.48706132659876</v>
      </c>
      <c r="R96" s="163">
        <f t="shared" si="14"/>
        <v>1</v>
      </c>
      <c r="S96" s="161">
        <f t="shared" si="15"/>
        <v>7000000</v>
      </c>
      <c r="T96" s="162">
        <f t="shared" si="16"/>
        <v>196.09752756247156</v>
      </c>
      <c r="U96" s="162">
        <f t="shared" si="17"/>
        <v>139.2435306632994</v>
      </c>
      <c r="V96" s="163">
        <f t="shared" si="18"/>
        <v>1</v>
      </c>
      <c r="W96" s="164">
        <f t="shared" si="19"/>
        <v>193638649.52571112</v>
      </c>
      <c r="X96" s="164">
        <f t="shared" si="20"/>
        <v>247977978.29420513</v>
      </c>
    </row>
    <row r="97" spans="10:24" x14ac:dyDescent="0.25">
      <c r="J97">
        <v>94</v>
      </c>
      <c r="K97" s="43">
        <v>0.61077750431674727</v>
      </c>
      <c r="L97">
        <v>0.87253750567551569</v>
      </c>
      <c r="M97">
        <v>0.83497364098993831</v>
      </c>
      <c r="N97" s="44">
        <v>0.73840305486273494</v>
      </c>
      <c r="O97" s="161">
        <f t="shared" si="11"/>
        <v>6000000</v>
      </c>
      <c r="P97" s="162">
        <f t="shared" si="12"/>
        <v>197.07702449161926</v>
      </c>
      <c r="Q97" s="162">
        <f t="shared" si="13"/>
        <v>154.48015391967746</v>
      </c>
      <c r="R97" s="163">
        <f t="shared" si="14"/>
        <v>1</v>
      </c>
      <c r="S97" s="161">
        <f t="shared" si="15"/>
        <v>7000000</v>
      </c>
      <c r="T97" s="162">
        <f t="shared" si="16"/>
        <v>195.69234149720643</v>
      </c>
      <c r="U97" s="162">
        <f t="shared" si="17"/>
        <v>134.74007695983872</v>
      </c>
      <c r="V97" s="163">
        <f t="shared" si="18"/>
        <v>1</v>
      </c>
      <c r="W97" s="164">
        <f t="shared" si="19"/>
        <v>205581223.43165076</v>
      </c>
      <c r="X97" s="164">
        <f t="shared" si="20"/>
        <v>276665851.76157397</v>
      </c>
    </row>
    <row r="98" spans="10:24" x14ac:dyDescent="0.25">
      <c r="J98">
        <v>95</v>
      </c>
      <c r="K98" s="43">
        <v>0.16276393735193595</v>
      </c>
      <c r="L98">
        <v>0.34059968119442241</v>
      </c>
      <c r="M98">
        <v>9.8930604842996095E-2</v>
      </c>
      <c r="N98" s="44">
        <v>0.69789411286964809</v>
      </c>
      <c r="O98" s="161">
        <f t="shared" si="11"/>
        <v>2000000</v>
      </c>
      <c r="P98" s="162">
        <f t="shared" si="12"/>
        <v>173.83759436194055</v>
      </c>
      <c r="Q98" s="162">
        <f t="shared" si="13"/>
        <v>109.2466200342156</v>
      </c>
      <c r="R98" s="163">
        <f t="shared" si="14"/>
        <v>1</v>
      </c>
      <c r="S98" s="161">
        <f t="shared" si="15"/>
        <v>5000000</v>
      </c>
      <c r="T98" s="162">
        <f t="shared" si="16"/>
        <v>187.94586478731352</v>
      </c>
      <c r="U98" s="162">
        <f t="shared" si="17"/>
        <v>112.1233100171078</v>
      </c>
      <c r="V98" s="163">
        <f t="shared" si="18"/>
        <v>1</v>
      </c>
      <c r="W98" s="164">
        <f t="shared" si="19"/>
        <v>79181948.655449897</v>
      </c>
      <c r="X98" s="164">
        <f t="shared" si="20"/>
        <v>229112773.85102862</v>
      </c>
    </row>
    <row r="99" spans="10:24" x14ac:dyDescent="0.25">
      <c r="J99">
        <v>96</v>
      </c>
      <c r="K99" s="43">
        <v>0.48756168920371756</v>
      </c>
      <c r="L99">
        <v>0.80552444497576292</v>
      </c>
      <c r="M99">
        <v>0.36119818256872971</v>
      </c>
      <c r="N99" s="44">
        <v>0.91779135935301515</v>
      </c>
      <c r="O99" s="161">
        <f t="shared" si="11"/>
        <v>5000000</v>
      </c>
      <c r="P99" s="162">
        <f t="shared" si="12"/>
        <v>192.92281636753921</v>
      </c>
      <c r="Q99" s="162">
        <f t="shared" si="13"/>
        <v>127.89484128445891</v>
      </c>
      <c r="R99" s="163">
        <f t="shared" si="14"/>
        <v>1</v>
      </c>
      <c r="S99" s="161">
        <f t="shared" si="15"/>
        <v>6000000</v>
      </c>
      <c r="T99" s="162">
        <f t="shared" si="16"/>
        <v>194.30760545584641</v>
      </c>
      <c r="U99" s="162">
        <f t="shared" si="17"/>
        <v>121.44742064222945</v>
      </c>
      <c r="V99" s="163">
        <f t="shared" si="18"/>
        <v>1</v>
      </c>
      <c r="W99" s="164">
        <f t="shared" si="19"/>
        <v>275139875.41540152</v>
      </c>
      <c r="X99" s="164">
        <f t="shared" si="20"/>
        <v>287161108.88170183</v>
      </c>
    </row>
    <row r="100" spans="10:24" x14ac:dyDescent="0.25">
      <c r="J100">
        <v>97</v>
      </c>
      <c r="K100" s="43">
        <v>0.88629050290538269</v>
      </c>
      <c r="L100">
        <v>0.28046983169891904</v>
      </c>
      <c r="M100">
        <v>0.29993311357533303</v>
      </c>
      <c r="N100" s="44">
        <v>0.25504028397114287</v>
      </c>
      <c r="O100" s="161">
        <f t="shared" si="11"/>
        <v>7000000</v>
      </c>
      <c r="P100" s="162">
        <f t="shared" si="12"/>
        <v>171.27830467635926</v>
      </c>
      <c r="Q100" s="162">
        <f t="shared" si="13"/>
        <v>124.50814210592219</v>
      </c>
      <c r="R100" s="163">
        <f t="shared" si="14"/>
        <v>1</v>
      </c>
      <c r="S100" s="161">
        <f t="shared" si="15"/>
        <v>7000000</v>
      </c>
      <c r="T100" s="162">
        <f t="shared" si="16"/>
        <v>187.09276822545309</v>
      </c>
      <c r="U100" s="162">
        <f t="shared" si="17"/>
        <v>119.75407105296109</v>
      </c>
      <c r="V100" s="163">
        <f t="shared" si="18"/>
        <v>1</v>
      </c>
      <c r="W100" s="164">
        <f t="shared" si="19"/>
        <v>277391137.99305946</v>
      </c>
      <c r="X100" s="164">
        <f t="shared" si="20"/>
        <v>321370880.20744395</v>
      </c>
    </row>
    <row r="101" spans="10:24" x14ac:dyDescent="0.25">
      <c r="J101">
        <v>98</v>
      </c>
      <c r="K101" s="43">
        <v>0.37547674934379727</v>
      </c>
      <c r="L101">
        <v>0.82414301731785677</v>
      </c>
      <c r="M101">
        <v>0.95923258310438664</v>
      </c>
      <c r="N101" s="44">
        <v>0.75296423211031072</v>
      </c>
      <c r="O101" s="161">
        <f t="shared" si="11"/>
        <v>5000000</v>
      </c>
      <c r="P101" s="162">
        <f t="shared" si="12"/>
        <v>193.96904857530603</v>
      </c>
      <c r="Q101" s="162">
        <f t="shared" si="13"/>
        <v>169.83698413601343</v>
      </c>
      <c r="R101" s="163">
        <f t="shared" si="14"/>
        <v>1</v>
      </c>
      <c r="S101" s="161">
        <f t="shared" si="15"/>
        <v>6000000</v>
      </c>
      <c r="T101" s="162">
        <f t="shared" si="16"/>
        <v>194.656349525102</v>
      </c>
      <c r="U101" s="162">
        <f t="shared" si="17"/>
        <v>142.41849206800671</v>
      </c>
      <c r="V101" s="163">
        <f t="shared" si="18"/>
        <v>1</v>
      </c>
      <c r="W101" s="164">
        <f t="shared" si="19"/>
        <v>70660322.196463034</v>
      </c>
      <c r="X101" s="164">
        <f t="shared" si="20"/>
        <v>163427144.74257171</v>
      </c>
    </row>
    <row r="102" spans="10:24" x14ac:dyDescent="0.25">
      <c r="J102">
        <v>99</v>
      </c>
      <c r="K102" s="43">
        <v>0.30677216712555366</v>
      </c>
      <c r="L102">
        <v>0.82822187679443371</v>
      </c>
      <c r="M102">
        <v>0.28145404793668172</v>
      </c>
      <c r="N102" s="44">
        <v>0.2103968055869152</v>
      </c>
      <c r="O102" s="161">
        <f t="shared" si="11"/>
        <v>5000000</v>
      </c>
      <c r="P102" s="162">
        <f t="shared" si="12"/>
        <v>194.20742968085082</v>
      </c>
      <c r="Q102" s="162">
        <f t="shared" si="13"/>
        <v>123.42945175857876</v>
      </c>
      <c r="R102" s="163">
        <f t="shared" si="14"/>
        <v>1</v>
      </c>
      <c r="S102" s="161">
        <f t="shared" si="15"/>
        <v>6000000</v>
      </c>
      <c r="T102" s="162">
        <f t="shared" si="16"/>
        <v>194.73580989361693</v>
      </c>
      <c r="U102" s="162">
        <f t="shared" si="17"/>
        <v>119.21472587928938</v>
      </c>
      <c r="V102" s="163">
        <f t="shared" si="18"/>
        <v>1</v>
      </c>
      <c r="W102" s="164">
        <f t="shared" si="19"/>
        <v>303889889.61136031</v>
      </c>
      <c r="X102" s="164">
        <f t="shared" si="20"/>
        <v>303126504.08596534</v>
      </c>
    </row>
    <row r="103" spans="10:24" x14ac:dyDescent="0.25">
      <c r="J103">
        <v>100</v>
      </c>
      <c r="K103" s="43">
        <v>0.26707571657521911</v>
      </c>
      <c r="L103">
        <v>6.8831046084090186E-3</v>
      </c>
      <c r="M103">
        <v>0.18545425954933203</v>
      </c>
      <c r="N103" s="44">
        <v>0.94636129711742911</v>
      </c>
      <c r="O103" s="161">
        <f t="shared" si="11"/>
        <v>2000000</v>
      </c>
      <c r="P103" s="162">
        <f t="shared" si="12"/>
        <v>143.05039909621337</v>
      </c>
      <c r="Q103" s="162">
        <f t="shared" si="13"/>
        <v>117.10454272210316</v>
      </c>
      <c r="R103" s="163">
        <f t="shared" si="14"/>
        <v>1</v>
      </c>
      <c r="S103" s="161">
        <f t="shared" si="15"/>
        <v>5000000</v>
      </c>
      <c r="T103" s="162">
        <f t="shared" si="16"/>
        <v>177.68346636540446</v>
      </c>
      <c r="U103" s="162">
        <f t="shared" si="17"/>
        <v>116.05227136105158</v>
      </c>
      <c r="V103" s="163">
        <f t="shared" si="18"/>
        <v>1</v>
      </c>
      <c r="W103" s="164">
        <f t="shared" si="19"/>
        <v>1891712.7482204139</v>
      </c>
      <c r="X103" s="164">
        <f t="shared" si="20"/>
        <v>158155975.0217644</v>
      </c>
    </row>
    <row r="104" spans="10:24" x14ac:dyDescent="0.25">
      <c r="J104">
        <v>101</v>
      </c>
      <c r="K104" s="43">
        <v>0.63969812285236061</v>
      </c>
      <c r="L104">
        <v>1.8883039053186224E-2</v>
      </c>
      <c r="M104">
        <v>0.94839001032066816</v>
      </c>
      <c r="N104" s="44">
        <v>0.21900714470949378</v>
      </c>
      <c r="O104" s="161">
        <f t="shared" si="11"/>
        <v>6000000</v>
      </c>
      <c r="P104" s="162">
        <f t="shared" si="12"/>
        <v>148.83923127708493</v>
      </c>
      <c r="Q104" s="162">
        <f t="shared" si="13"/>
        <v>167.58879314180118</v>
      </c>
      <c r="R104" s="163">
        <f t="shared" si="14"/>
        <v>1</v>
      </c>
      <c r="S104" s="161">
        <f t="shared" si="15"/>
        <v>7000000</v>
      </c>
      <c r="T104" s="162">
        <f t="shared" si="16"/>
        <v>179.61307709236164</v>
      </c>
      <c r="U104" s="162">
        <f t="shared" si="17"/>
        <v>141.2943965709006</v>
      </c>
      <c r="V104" s="163">
        <f t="shared" si="18"/>
        <v>1</v>
      </c>
      <c r="W104" s="164">
        <f t="shared" si="19"/>
        <v>-162497371.18829745</v>
      </c>
      <c r="X104" s="164">
        <f t="shared" si="20"/>
        <v>118230763.65022722</v>
      </c>
    </row>
    <row r="105" spans="10:24" x14ac:dyDescent="0.25">
      <c r="J105">
        <v>102</v>
      </c>
      <c r="K105" s="43">
        <v>0.4372492341046077</v>
      </c>
      <c r="L105">
        <v>0.85281526773691585</v>
      </c>
      <c r="M105">
        <v>0.21396183708718119</v>
      </c>
      <c r="N105" s="44">
        <v>0.70033953616339961</v>
      </c>
      <c r="O105" s="161">
        <f t="shared" si="11"/>
        <v>5000000</v>
      </c>
      <c r="P105" s="162">
        <f t="shared" si="12"/>
        <v>195.72876516159727</v>
      </c>
      <c r="Q105" s="162">
        <f t="shared" si="13"/>
        <v>119.14500622358923</v>
      </c>
      <c r="R105" s="163">
        <f t="shared" si="14"/>
        <v>1</v>
      </c>
      <c r="S105" s="161">
        <f t="shared" si="15"/>
        <v>6000000</v>
      </c>
      <c r="T105" s="162">
        <f t="shared" si="16"/>
        <v>195.24292172053242</v>
      </c>
      <c r="U105" s="162">
        <f t="shared" si="17"/>
        <v>117.07250311179462</v>
      </c>
      <c r="V105" s="163">
        <f t="shared" si="18"/>
        <v>1</v>
      </c>
      <c r="W105" s="164">
        <f t="shared" si="19"/>
        <v>332918794.69004017</v>
      </c>
      <c r="X105" s="164">
        <f t="shared" si="20"/>
        <v>319022511.65242684</v>
      </c>
    </row>
    <row r="106" spans="10:24" x14ac:dyDescent="0.25">
      <c r="J106">
        <v>103</v>
      </c>
      <c r="K106" s="43">
        <v>0.68121396567826953</v>
      </c>
      <c r="L106">
        <v>0.45557554647665999</v>
      </c>
      <c r="M106">
        <v>0.58647907048193759</v>
      </c>
      <c r="N106" s="44">
        <v>0.84991142034834744</v>
      </c>
      <c r="O106" s="161">
        <f t="shared" si="11"/>
        <v>6000000</v>
      </c>
      <c r="P106" s="162">
        <f t="shared" si="12"/>
        <v>178.32619902584665</v>
      </c>
      <c r="Q106" s="162">
        <f t="shared" si="13"/>
        <v>139.36994093634547</v>
      </c>
      <c r="R106" s="163">
        <f t="shared" si="14"/>
        <v>1</v>
      </c>
      <c r="S106" s="161">
        <f t="shared" si="15"/>
        <v>7000000</v>
      </c>
      <c r="T106" s="162">
        <f t="shared" si="16"/>
        <v>189.44206634194887</v>
      </c>
      <c r="U106" s="162">
        <f t="shared" si="17"/>
        <v>127.18497046817274</v>
      </c>
      <c r="V106" s="163">
        <f t="shared" si="18"/>
        <v>1</v>
      </c>
      <c r="W106" s="164">
        <f t="shared" si="19"/>
        <v>183737548.53700706</v>
      </c>
      <c r="X106" s="164">
        <f t="shared" si="20"/>
        <v>285799671.11643296</v>
      </c>
    </row>
    <row r="107" spans="10:24" x14ac:dyDescent="0.25">
      <c r="J107">
        <v>104</v>
      </c>
      <c r="K107" s="43">
        <v>0.47121024555058988</v>
      </c>
      <c r="L107">
        <v>0.53141265050190445</v>
      </c>
      <c r="M107">
        <v>0.36258788321808921</v>
      </c>
      <c r="N107" s="44">
        <v>0.75710125322149724</v>
      </c>
      <c r="O107" s="161">
        <f t="shared" si="11"/>
        <v>5000000</v>
      </c>
      <c r="P107" s="162">
        <f t="shared" si="12"/>
        <v>181.1823206844565</v>
      </c>
      <c r="Q107" s="162">
        <f t="shared" si="13"/>
        <v>127.96899994464776</v>
      </c>
      <c r="R107" s="163">
        <f t="shared" si="14"/>
        <v>1</v>
      </c>
      <c r="S107" s="161">
        <f t="shared" si="15"/>
        <v>6000000</v>
      </c>
      <c r="T107" s="162">
        <f t="shared" si="16"/>
        <v>190.39410689481883</v>
      </c>
      <c r="U107" s="162">
        <f t="shared" si="17"/>
        <v>121.48449997232389</v>
      </c>
      <c r="V107" s="163">
        <f t="shared" si="18"/>
        <v>1</v>
      </c>
      <c r="W107" s="164">
        <f t="shared" si="19"/>
        <v>216066603.69904369</v>
      </c>
      <c r="X107" s="164">
        <f t="shared" si="20"/>
        <v>263457641.53496969</v>
      </c>
    </row>
    <row r="108" spans="10:24" x14ac:dyDescent="0.25">
      <c r="J108">
        <v>105</v>
      </c>
      <c r="K108" s="43">
        <v>0.93408952962129244</v>
      </c>
      <c r="L108">
        <v>0.7008923045971579</v>
      </c>
      <c r="M108">
        <v>0.64075348382663755</v>
      </c>
      <c r="N108" s="44">
        <v>0.88199019516316701</v>
      </c>
      <c r="O108" s="161">
        <f t="shared" si="11"/>
        <v>7000000</v>
      </c>
      <c r="P108" s="162">
        <f t="shared" si="12"/>
        <v>187.90452906757173</v>
      </c>
      <c r="Q108" s="162">
        <f t="shared" si="13"/>
        <v>142.20947101819493</v>
      </c>
      <c r="R108" s="163">
        <f t="shared" si="14"/>
        <v>1</v>
      </c>
      <c r="S108" s="161">
        <f t="shared" si="15"/>
        <v>9000000</v>
      </c>
      <c r="T108" s="162">
        <f t="shared" si="16"/>
        <v>192.63484302252391</v>
      </c>
      <c r="U108" s="162">
        <f t="shared" si="17"/>
        <v>128.60473550909748</v>
      </c>
      <c r="V108" s="163">
        <f t="shared" si="18"/>
        <v>1</v>
      </c>
      <c r="W108" s="164">
        <f t="shared" si="19"/>
        <v>269865406.34563756</v>
      </c>
      <c r="X108" s="164">
        <f t="shared" si="20"/>
        <v>426270967.62083781</v>
      </c>
    </row>
    <row r="109" spans="10:24" x14ac:dyDescent="0.25">
      <c r="J109">
        <v>106</v>
      </c>
      <c r="K109" s="43">
        <v>0.38057816770745645</v>
      </c>
      <c r="L109">
        <v>0.49000672521754662</v>
      </c>
      <c r="M109">
        <v>0.84179287625432309</v>
      </c>
      <c r="N109" s="44">
        <v>0.95703982838981239</v>
      </c>
      <c r="O109" s="161">
        <f t="shared" si="11"/>
        <v>5000000</v>
      </c>
      <c r="P109" s="162">
        <f t="shared" si="12"/>
        <v>179.6242193198415</v>
      </c>
      <c r="Q109" s="162">
        <f t="shared" si="13"/>
        <v>155.03707439614161</v>
      </c>
      <c r="R109" s="163">
        <f t="shared" si="14"/>
        <v>1</v>
      </c>
      <c r="S109" s="161">
        <f t="shared" si="15"/>
        <v>6000000</v>
      </c>
      <c r="T109" s="162">
        <f t="shared" si="16"/>
        <v>189.87473977328051</v>
      </c>
      <c r="U109" s="162">
        <f t="shared" si="17"/>
        <v>135.01853719807082</v>
      </c>
      <c r="V109" s="163">
        <f t="shared" si="18"/>
        <v>1</v>
      </c>
      <c r="W109" s="164">
        <f t="shared" si="19"/>
        <v>72935724.618499473</v>
      </c>
      <c r="X109" s="164">
        <f t="shared" si="20"/>
        <v>179137215.45125818</v>
      </c>
    </row>
    <row r="110" spans="10:24" x14ac:dyDescent="0.25">
      <c r="J110">
        <v>107</v>
      </c>
      <c r="K110" s="43">
        <v>0.1998748807338695</v>
      </c>
      <c r="L110">
        <v>0.36475360834674975</v>
      </c>
      <c r="M110">
        <v>0.51825377178092558</v>
      </c>
      <c r="N110" s="44">
        <v>0.34321020654308732</v>
      </c>
      <c r="O110" s="161">
        <f t="shared" si="11"/>
        <v>2000000</v>
      </c>
      <c r="P110" s="162">
        <f t="shared" si="12"/>
        <v>174.81328323388306</v>
      </c>
      <c r="Q110" s="162">
        <f t="shared" si="13"/>
        <v>135.91542794897447</v>
      </c>
      <c r="R110" s="163">
        <f t="shared" si="14"/>
        <v>1</v>
      </c>
      <c r="S110" s="161">
        <f t="shared" si="15"/>
        <v>5000000</v>
      </c>
      <c r="T110" s="162">
        <f t="shared" si="16"/>
        <v>188.27109441129434</v>
      </c>
      <c r="U110" s="162">
        <f t="shared" si="17"/>
        <v>125.45771397448723</v>
      </c>
      <c r="V110" s="163">
        <f t="shared" si="18"/>
        <v>1</v>
      </c>
      <c r="W110" s="164">
        <f t="shared" si="19"/>
        <v>27795710.569817171</v>
      </c>
      <c r="X110" s="164">
        <f t="shared" si="20"/>
        <v>164066902.18403554</v>
      </c>
    </row>
    <row r="111" spans="10:24" x14ac:dyDescent="0.25">
      <c r="J111">
        <v>108</v>
      </c>
      <c r="K111" s="43">
        <v>0.30255702267669604</v>
      </c>
      <c r="L111">
        <v>0.92596444838624237</v>
      </c>
      <c r="M111">
        <v>0.10067257744437308</v>
      </c>
      <c r="N111" s="44">
        <v>0.37935309859216293</v>
      </c>
      <c r="O111" s="161">
        <f t="shared" si="11"/>
        <v>5000000</v>
      </c>
      <c r="P111" s="162">
        <f t="shared" si="12"/>
        <v>201.6956756584911</v>
      </c>
      <c r="Q111" s="162">
        <f t="shared" si="13"/>
        <v>109.44542899601285</v>
      </c>
      <c r="R111" s="163">
        <f t="shared" si="14"/>
        <v>1</v>
      </c>
      <c r="S111" s="161">
        <f t="shared" si="15"/>
        <v>6000000</v>
      </c>
      <c r="T111" s="162">
        <f t="shared" si="16"/>
        <v>197.23189188616371</v>
      </c>
      <c r="U111" s="162">
        <f t="shared" si="17"/>
        <v>112.22271449800643</v>
      </c>
      <c r="V111" s="163">
        <f t="shared" si="18"/>
        <v>1</v>
      </c>
      <c r="W111" s="164">
        <f t="shared" si="19"/>
        <v>411251233.31239122</v>
      </c>
      <c r="X111" s="164">
        <f t="shared" si="20"/>
        <v>360055064.32894373</v>
      </c>
    </row>
    <row r="112" spans="10:24" x14ac:dyDescent="0.25">
      <c r="J112">
        <v>109</v>
      </c>
      <c r="K112" s="43">
        <v>0.9798831490101515</v>
      </c>
      <c r="L112">
        <v>0.29641549527161293</v>
      </c>
      <c r="M112">
        <v>0.90562731570884103</v>
      </c>
      <c r="N112" s="44">
        <v>0.66914483728889329</v>
      </c>
      <c r="O112" s="161">
        <f t="shared" si="11"/>
        <v>9000000</v>
      </c>
      <c r="P112" s="162">
        <f t="shared" si="12"/>
        <v>171.97892890874868</v>
      </c>
      <c r="Q112" s="162">
        <f t="shared" si="13"/>
        <v>161.28599397735925</v>
      </c>
      <c r="R112" s="163">
        <f t="shared" si="14"/>
        <v>1</v>
      </c>
      <c r="S112" s="161">
        <f t="shared" si="15"/>
        <v>9000000</v>
      </c>
      <c r="T112" s="162">
        <f t="shared" si="16"/>
        <v>187.32630963624956</v>
      </c>
      <c r="U112" s="162">
        <f t="shared" si="17"/>
        <v>138.14299698867964</v>
      </c>
      <c r="V112" s="163">
        <f t="shared" si="18"/>
        <v>1</v>
      </c>
      <c r="W112" s="164">
        <f t="shared" si="19"/>
        <v>46236414.38250488</v>
      </c>
      <c r="X112" s="164">
        <f t="shared" si="20"/>
        <v>292649813.82812929</v>
      </c>
    </row>
    <row r="113" spans="10:24" x14ac:dyDescent="0.25">
      <c r="J113">
        <v>110</v>
      </c>
      <c r="K113" s="43">
        <v>0.57905936966864757</v>
      </c>
      <c r="L113">
        <v>2.6624315007010235E-2</v>
      </c>
      <c r="M113">
        <v>0.97764516513464794</v>
      </c>
      <c r="N113" s="44">
        <v>0.73428643457048404</v>
      </c>
      <c r="O113" s="161">
        <f t="shared" si="11"/>
        <v>6000000</v>
      </c>
      <c r="P113" s="162">
        <f t="shared" si="12"/>
        <v>151.00651365030834</v>
      </c>
      <c r="Q113" s="162">
        <f t="shared" si="13"/>
        <v>175.14751484684842</v>
      </c>
      <c r="R113" s="163">
        <f t="shared" si="14"/>
        <v>1</v>
      </c>
      <c r="S113" s="161">
        <f t="shared" si="15"/>
        <v>6000000</v>
      </c>
      <c r="T113" s="162">
        <f t="shared" si="16"/>
        <v>180.33550455010277</v>
      </c>
      <c r="U113" s="162">
        <f t="shared" si="17"/>
        <v>145.07375742342421</v>
      </c>
      <c r="V113" s="163">
        <f t="shared" si="18"/>
        <v>1</v>
      </c>
      <c r="W113" s="164">
        <f t="shared" si="19"/>
        <v>-194846007.17924052</v>
      </c>
      <c r="X113" s="164">
        <f t="shared" si="20"/>
        <v>61570482.760071337</v>
      </c>
    </row>
    <row r="114" spans="10:24" x14ac:dyDescent="0.25">
      <c r="J114">
        <v>111</v>
      </c>
      <c r="K114" s="43">
        <v>0.96504714647801759</v>
      </c>
      <c r="L114">
        <v>0.38129326560239041</v>
      </c>
      <c r="M114">
        <v>0.52830064864768733</v>
      </c>
      <c r="N114" s="44">
        <v>0.87700321635410383</v>
      </c>
      <c r="O114" s="161">
        <f t="shared" si="11"/>
        <v>9000000</v>
      </c>
      <c r="P114" s="162">
        <f t="shared" si="12"/>
        <v>175.46871052397685</v>
      </c>
      <c r="Q114" s="162">
        <f t="shared" si="13"/>
        <v>136.41997619698796</v>
      </c>
      <c r="R114" s="163">
        <f t="shared" si="14"/>
        <v>1</v>
      </c>
      <c r="S114" s="161">
        <f t="shared" si="15"/>
        <v>9000000</v>
      </c>
      <c r="T114" s="162">
        <f t="shared" si="16"/>
        <v>188.48957017465895</v>
      </c>
      <c r="U114" s="162">
        <f t="shared" si="17"/>
        <v>125.70998809849398</v>
      </c>
      <c r="V114" s="163">
        <f t="shared" si="18"/>
        <v>1</v>
      </c>
      <c r="W114" s="164">
        <f t="shared" si="19"/>
        <v>301438608.94290006</v>
      </c>
      <c r="X114" s="164">
        <f t="shared" si="20"/>
        <v>415016238.68548477</v>
      </c>
    </row>
    <row r="115" spans="10:24" x14ac:dyDescent="0.25">
      <c r="J115">
        <v>112</v>
      </c>
      <c r="K115" s="43">
        <v>0.34330196244427236</v>
      </c>
      <c r="L115">
        <v>0.39530084518771402</v>
      </c>
      <c r="M115">
        <v>0.22213932415403737</v>
      </c>
      <c r="N115" s="44">
        <v>0.43523686929106697</v>
      </c>
      <c r="O115" s="161">
        <f t="shared" si="11"/>
        <v>5000000</v>
      </c>
      <c r="P115" s="162">
        <f t="shared" si="12"/>
        <v>176.01705950368302</v>
      </c>
      <c r="Q115" s="162">
        <f t="shared" si="13"/>
        <v>119.70023858962007</v>
      </c>
      <c r="R115" s="163">
        <f t="shared" si="14"/>
        <v>1</v>
      </c>
      <c r="S115" s="161">
        <f t="shared" si="15"/>
        <v>6000000</v>
      </c>
      <c r="T115" s="162">
        <f t="shared" si="16"/>
        <v>188.67235316789433</v>
      </c>
      <c r="U115" s="162">
        <f t="shared" si="17"/>
        <v>117.35011929481004</v>
      </c>
      <c r="V115" s="163">
        <f t="shared" si="18"/>
        <v>1</v>
      </c>
      <c r="W115" s="164">
        <f t="shared" si="19"/>
        <v>231584104.57031471</v>
      </c>
      <c r="X115" s="164">
        <f t="shared" si="20"/>
        <v>277933403.23850572</v>
      </c>
    </row>
    <row r="116" spans="10:24" x14ac:dyDescent="0.25">
      <c r="J116">
        <v>113</v>
      </c>
      <c r="K116" s="43">
        <v>0.21912730624252541</v>
      </c>
      <c r="L116">
        <v>0.45064053338321941</v>
      </c>
      <c r="M116">
        <v>0.37538197080538982</v>
      </c>
      <c r="N116" s="44">
        <v>0.34929795738525549</v>
      </c>
      <c r="O116" s="161">
        <f t="shared" si="11"/>
        <v>2000000</v>
      </c>
      <c r="P116" s="162">
        <f t="shared" si="12"/>
        <v>178.13935192887516</v>
      </c>
      <c r="Q116" s="162">
        <f t="shared" si="13"/>
        <v>128.64735588389331</v>
      </c>
      <c r="R116" s="163">
        <f t="shared" si="14"/>
        <v>1</v>
      </c>
      <c r="S116" s="161">
        <f t="shared" si="15"/>
        <v>5000000</v>
      </c>
      <c r="T116" s="162">
        <f t="shared" si="16"/>
        <v>189.37978397629172</v>
      </c>
      <c r="U116" s="162">
        <f t="shared" si="17"/>
        <v>121.82367794194666</v>
      </c>
      <c r="V116" s="163">
        <f t="shared" si="18"/>
        <v>1</v>
      </c>
      <c r="W116" s="164">
        <f t="shared" si="19"/>
        <v>48983992.089963689</v>
      </c>
      <c r="X116" s="164">
        <f t="shared" si="20"/>
        <v>187780530.17172533</v>
      </c>
    </row>
    <row r="117" spans="10:24" x14ac:dyDescent="0.25">
      <c r="J117">
        <v>114</v>
      </c>
      <c r="K117" s="43">
        <v>0.59716312906739444</v>
      </c>
      <c r="L117">
        <v>8.2591620886112493E-2</v>
      </c>
      <c r="M117">
        <v>0.53372474294133465</v>
      </c>
      <c r="N117" s="44">
        <v>0.13849779162542919</v>
      </c>
      <c r="O117" s="161">
        <f t="shared" si="11"/>
        <v>6000000</v>
      </c>
      <c r="P117" s="162">
        <f t="shared" si="12"/>
        <v>159.18227541050214</v>
      </c>
      <c r="Q117" s="162">
        <f t="shared" si="13"/>
        <v>136.69272663516603</v>
      </c>
      <c r="R117" s="163">
        <f t="shared" si="14"/>
        <v>1</v>
      </c>
      <c r="S117" s="161">
        <f t="shared" si="15"/>
        <v>6000000</v>
      </c>
      <c r="T117" s="162">
        <f t="shared" si="16"/>
        <v>183.06075847016737</v>
      </c>
      <c r="U117" s="162">
        <f t="shared" si="17"/>
        <v>125.84636331758301</v>
      </c>
      <c r="V117" s="163">
        <f t="shared" si="18"/>
        <v>0.9</v>
      </c>
      <c r="W117" s="164">
        <f t="shared" si="19"/>
        <v>84937292.652016699</v>
      </c>
      <c r="X117" s="164">
        <f t="shared" si="20"/>
        <v>158957733.82395554</v>
      </c>
    </row>
    <row r="118" spans="10:24" x14ac:dyDescent="0.25">
      <c r="J118">
        <v>115</v>
      </c>
      <c r="K118" s="43">
        <v>0.31313619149272465</v>
      </c>
      <c r="L118">
        <v>0.60804528621882903</v>
      </c>
      <c r="M118">
        <v>0.7479423668729811</v>
      </c>
      <c r="N118" s="44">
        <v>0.36693593454725293</v>
      </c>
      <c r="O118" s="161">
        <f t="shared" si="11"/>
        <v>5000000</v>
      </c>
      <c r="P118" s="162">
        <f t="shared" si="12"/>
        <v>184.11341969030099</v>
      </c>
      <c r="Q118" s="162">
        <f t="shared" si="13"/>
        <v>148.36057420068315</v>
      </c>
      <c r="R118" s="163">
        <f t="shared" si="14"/>
        <v>1</v>
      </c>
      <c r="S118" s="161">
        <f t="shared" si="15"/>
        <v>6000000</v>
      </c>
      <c r="T118" s="162">
        <f t="shared" si="16"/>
        <v>191.371139896767</v>
      </c>
      <c r="U118" s="162">
        <f t="shared" si="17"/>
        <v>131.68028710034159</v>
      </c>
      <c r="V118" s="163">
        <f t="shared" si="18"/>
        <v>1</v>
      </c>
      <c r="W118" s="164">
        <f t="shared" si="19"/>
        <v>128764227.44808921</v>
      </c>
      <c r="X118" s="164">
        <f t="shared" si="20"/>
        <v>208145116.77855253</v>
      </c>
    </row>
    <row r="119" spans="10:24" x14ac:dyDescent="0.25">
      <c r="J119">
        <v>116</v>
      </c>
      <c r="K119" s="43">
        <v>0.22755200790460117</v>
      </c>
      <c r="L119">
        <v>0.67413522845320772</v>
      </c>
      <c r="M119">
        <v>0.73404108585566641</v>
      </c>
      <c r="N119" s="44">
        <v>0.44362584284907092</v>
      </c>
      <c r="O119" s="161">
        <f t="shared" si="11"/>
        <v>2000000</v>
      </c>
      <c r="P119" s="162">
        <f t="shared" si="12"/>
        <v>186.77041174957802</v>
      </c>
      <c r="Q119" s="162">
        <f t="shared" si="13"/>
        <v>147.50162210509583</v>
      </c>
      <c r="R119" s="163">
        <f t="shared" si="14"/>
        <v>1</v>
      </c>
      <c r="S119" s="161">
        <f t="shared" si="15"/>
        <v>5000000</v>
      </c>
      <c r="T119" s="162">
        <f t="shared" si="16"/>
        <v>192.256803916526</v>
      </c>
      <c r="U119" s="162">
        <f t="shared" si="17"/>
        <v>131.25081105254793</v>
      </c>
      <c r="V119" s="163">
        <f t="shared" si="18"/>
        <v>1</v>
      </c>
      <c r="W119" s="164">
        <f t="shared" si="19"/>
        <v>28537579.288964361</v>
      </c>
      <c r="X119" s="164">
        <f t="shared" si="20"/>
        <v>155029964.31989032</v>
      </c>
    </row>
    <row r="120" spans="10:24" x14ac:dyDescent="0.25">
      <c r="J120">
        <v>117</v>
      </c>
      <c r="K120" s="43">
        <v>0.48937904628886275</v>
      </c>
      <c r="L120">
        <v>0.92548483787980573</v>
      </c>
      <c r="M120">
        <v>0.68575734432903535</v>
      </c>
      <c r="N120" s="44">
        <v>0.10956126285561241</v>
      </c>
      <c r="O120" s="161">
        <f t="shared" si="11"/>
        <v>5000000</v>
      </c>
      <c r="P120" s="162">
        <f t="shared" si="12"/>
        <v>201.64447535711315</v>
      </c>
      <c r="Q120" s="162">
        <f t="shared" si="13"/>
        <v>144.67719770360875</v>
      </c>
      <c r="R120" s="163">
        <f t="shared" si="14"/>
        <v>1</v>
      </c>
      <c r="S120" s="161">
        <f t="shared" si="15"/>
        <v>6000000</v>
      </c>
      <c r="T120" s="162">
        <f t="shared" si="16"/>
        <v>197.21482511903773</v>
      </c>
      <c r="U120" s="162">
        <f t="shared" si="17"/>
        <v>129.83859885180439</v>
      </c>
      <c r="V120" s="163">
        <f t="shared" si="18"/>
        <v>0.9</v>
      </c>
      <c r="W120" s="164">
        <f t="shared" si="19"/>
        <v>234836388.26752198</v>
      </c>
      <c r="X120" s="164">
        <f t="shared" si="20"/>
        <v>213831621.84306002</v>
      </c>
    </row>
    <row r="121" spans="10:24" x14ac:dyDescent="0.25">
      <c r="J121">
        <v>118</v>
      </c>
      <c r="K121" s="43">
        <v>0.76959025310923757</v>
      </c>
      <c r="L121">
        <v>0.3448066703076188</v>
      </c>
      <c r="M121">
        <v>0.94066831115879157</v>
      </c>
      <c r="N121" s="44">
        <v>0.4395562898208919</v>
      </c>
      <c r="O121" s="161">
        <f t="shared" si="11"/>
        <v>7000000</v>
      </c>
      <c r="P121" s="162">
        <f t="shared" si="12"/>
        <v>174.00930228568873</v>
      </c>
      <c r="Q121" s="162">
        <f t="shared" si="13"/>
        <v>166.20816997900164</v>
      </c>
      <c r="R121" s="163">
        <f t="shared" si="14"/>
        <v>1</v>
      </c>
      <c r="S121" s="161">
        <f t="shared" si="15"/>
        <v>7000000</v>
      </c>
      <c r="T121" s="162">
        <f t="shared" si="16"/>
        <v>188.00310076189623</v>
      </c>
      <c r="U121" s="162">
        <f t="shared" si="17"/>
        <v>140.60408498950082</v>
      </c>
      <c r="V121" s="163">
        <f t="shared" si="18"/>
        <v>1</v>
      </c>
      <c r="W121" s="164">
        <f t="shared" si="19"/>
        <v>4607926.1468096599</v>
      </c>
      <c r="X121" s="164">
        <f t="shared" si="20"/>
        <v>181793110.4067679</v>
      </c>
    </row>
    <row r="122" spans="10:24" x14ac:dyDescent="0.25">
      <c r="J122">
        <v>119</v>
      </c>
      <c r="K122" s="43">
        <v>0.5037416113927482</v>
      </c>
      <c r="L122">
        <v>0.32790642440399109</v>
      </c>
      <c r="M122">
        <v>0.73591301526778008</v>
      </c>
      <c r="N122" s="44">
        <v>0.93269893175165886</v>
      </c>
      <c r="O122" s="161">
        <f t="shared" si="11"/>
        <v>5000000</v>
      </c>
      <c r="P122" s="162">
        <f t="shared" si="12"/>
        <v>173.31447683327599</v>
      </c>
      <c r="Q122" s="162">
        <f t="shared" si="13"/>
        <v>147.61591846116755</v>
      </c>
      <c r="R122" s="163">
        <f t="shared" si="14"/>
        <v>1</v>
      </c>
      <c r="S122" s="161">
        <f t="shared" si="15"/>
        <v>6000000</v>
      </c>
      <c r="T122" s="162">
        <f t="shared" si="16"/>
        <v>187.77149227775865</v>
      </c>
      <c r="U122" s="162">
        <f t="shared" si="17"/>
        <v>131.30795923058378</v>
      </c>
      <c r="V122" s="163">
        <f t="shared" si="18"/>
        <v>1</v>
      </c>
      <c r="W122" s="164">
        <f t="shared" si="19"/>
        <v>78492791.860542178</v>
      </c>
      <c r="X122" s="164">
        <f t="shared" si="20"/>
        <v>188781198.28304929</v>
      </c>
    </row>
    <row r="123" spans="10:24" x14ac:dyDescent="0.25">
      <c r="J123">
        <v>120</v>
      </c>
      <c r="K123" s="43">
        <v>0.5928254909565257</v>
      </c>
      <c r="L123">
        <v>0.84796418649866578</v>
      </c>
      <c r="M123">
        <v>1.1177550860569374E-2</v>
      </c>
      <c r="N123" s="44">
        <v>0.48131405017129736</v>
      </c>
      <c r="O123" s="161">
        <f t="shared" si="11"/>
        <v>6000000</v>
      </c>
      <c r="P123" s="162">
        <f t="shared" si="12"/>
        <v>195.41611656559175</v>
      </c>
      <c r="Q123" s="162">
        <f t="shared" si="13"/>
        <v>89.314407215047282</v>
      </c>
      <c r="R123" s="163">
        <f t="shared" si="14"/>
        <v>1</v>
      </c>
      <c r="S123" s="161">
        <f t="shared" si="15"/>
        <v>6000000</v>
      </c>
      <c r="T123" s="162">
        <f t="shared" si="16"/>
        <v>195.13870552186393</v>
      </c>
      <c r="U123" s="162">
        <f t="shared" si="17"/>
        <v>102.15720360752364</v>
      </c>
      <c r="V123" s="163">
        <f t="shared" si="18"/>
        <v>1</v>
      </c>
      <c r="W123" s="164">
        <f t="shared" si="19"/>
        <v>586610256.10326684</v>
      </c>
      <c r="X123" s="164">
        <f t="shared" si="20"/>
        <v>407889011.48604167</v>
      </c>
    </row>
    <row r="124" spans="10:24" x14ac:dyDescent="0.25">
      <c r="J124">
        <v>121</v>
      </c>
      <c r="K124" s="43">
        <v>0.44156321140536681</v>
      </c>
      <c r="L124">
        <v>0.46305473757695093</v>
      </c>
      <c r="M124">
        <v>0.31834407293635236</v>
      </c>
      <c r="N124" s="44">
        <v>0.9570428512148369</v>
      </c>
      <c r="O124" s="161">
        <f t="shared" si="11"/>
        <v>5000000</v>
      </c>
      <c r="P124" s="162">
        <f t="shared" si="12"/>
        <v>178.60888785270316</v>
      </c>
      <c r="Q124" s="162">
        <f t="shared" si="13"/>
        <v>125.55331272278002</v>
      </c>
      <c r="R124" s="163">
        <f t="shared" si="14"/>
        <v>1</v>
      </c>
      <c r="S124" s="161">
        <f t="shared" si="15"/>
        <v>6000000</v>
      </c>
      <c r="T124" s="162">
        <f t="shared" si="16"/>
        <v>189.53629595090106</v>
      </c>
      <c r="U124" s="162">
        <f t="shared" si="17"/>
        <v>120.27665636139001</v>
      </c>
      <c r="V124" s="163">
        <f t="shared" si="18"/>
        <v>1</v>
      </c>
      <c r="W124" s="164">
        <f t="shared" si="19"/>
        <v>215277875.64961571</v>
      </c>
      <c r="X124" s="164">
        <f t="shared" si="20"/>
        <v>265557837.53706634</v>
      </c>
    </row>
    <row r="125" spans="10:24" x14ac:dyDescent="0.25">
      <c r="J125">
        <v>122</v>
      </c>
      <c r="K125" s="43">
        <v>0.74951371508332443</v>
      </c>
      <c r="L125">
        <v>0.8201082111857787</v>
      </c>
      <c r="M125">
        <v>0.10364131770444351</v>
      </c>
      <c r="N125" s="44">
        <v>0.22009268818778061</v>
      </c>
      <c r="O125" s="161">
        <f t="shared" si="11"/>
        <v>6000000</v>
      </c>
      <c r="P125" s="162">
        <f t="shared" si="12"/>
        <v>193.7366633380858</v>
      </c>
      <c r="Q125" s="162">
        <f t="shared" si="13"/>
        <v>109.77854488911736</v>
      </c>
      <c r="R125" s="163">
        <f t="shared" si="14"/>
        <v>1</v>
      </c>
      <c r="S125" s="161">
        <f t="shared" si="15"/>
        <v>7000000</v>
      </c>
      <c r="T125" s="162">
        <f t="shared" si="16"/>
        <v>194.57888777936193</v>
      </c>
      <c r="U125" s="162">
        <f t="shared" si="17"/>
        <v>112.38927244455867</v>
      </c>
      <c r="V125" s="163">
        <f t="shared" si="18"/>
        <v>1</v>
      </c>
      <c r="W125" s="164">
        <f t="shared" si="19"/>
        <v>453748710.6938107</v>
      </c>
      <c r="X125" s="164">
        <f t="shared" si="20"/>
        <v>425327307.3436228</v>
      </c>
    </row>
    <row r="126" spans="10:24" x14ac:dyDescent="0.25">
      <c r="J126">
        <v>123</v>
      </c>
      <c r="K126" s="43">
        <v>0.31915835523606495</v>
      </c>
      <c r="L126">
        <v>0.76382702240113387</v>
      </c>
      <c r="M126">
        <v>0.36194829219645741</v>
      </c>
      <c r="N126" s="44">
        <v>0.79555271973922126</v>
      </c>
      <c r="O126" s="161">
        <f t="shared" si="11"/>
        <v>5000000</v>
      </c>
      <c r="P126" s="162">
        <f t="shared" si="12"/>
        <v>190.78000902949316</v>
      </c>
      <c r="Q126" s="162">
        <f t="shared" si="13"/>
        <v>127.93488148754228</v>
      </c>
      <c r="R126" s="163">
        <f t="shared" si="14"/>
        <v>1</v>
      </c>
      <c r="S126" s="161">
        <f t="shared" si="15"/>
        <v>6000000</v>
      </c>
      <c r="T126" s="162">
        <f t="shared" si="16"/>
        <v>193.5933363431644</v>
      </c>
      <c r="U126" s="162">
        <f t="shared" si="17"/>
        <v>121.46744074377114</v>
      </c>
      <c r="V126" s="163">
        <f t="shared" si="18"/>
        <v>1</v>
      </c>
      <c r="W126" s="164">
        <f t="shared" si="19"/>
        <v>264225637.70975435</v>
      </c>
      <c r="X126" s="164">
        <f t="shared" si="20"/>
        <v>282755373.59635955</v>
      </c>
    </row>
    <row r="127" spans="10:24" x14ac:dyDescent="0.25">
      <c r="J127">
        <v>124</v>
      </c>
      <c r="K127" s="43">
        <v>0.67998773350700026</v>
      </c>
      <c r="L127">
        <v>6.9595054746582341E-2</v>
      </c>
      <c r="M127">
        <v>0.59835643340367306</v>
      </c>
      <c r="N127" s="44">
        <v>0.99201742277861016</v>
      </c>
      <c r="O127" s="161">
        <f t="shared" si="11"/>
        <v>6000000</v>
      </c>
      <c r="P127" s="162">
        <f t="shared" si="12"/>
        <v>157.81779428762249</v>
      </c>
      <c r="Q127" s="162">
        <f t="shared" si="13"/>
        <v>139.98190423564941</v>
      </c>
      <c r="R127" s="163">
        <f t="shared" si="14"/>
        <v>1</v>
      </c>
      <c r="S127" s="161">
        <f t="shared" si="15"/>
        <v>7000000</v>
      </c>
      <c r="T127" s="162">
        <f t="shared" si="16"/>
        <v>182.60593142920749</v>
      </c>
      <c r="U127" s="162">
        <f t="shared" si="17"/>
        <v>127.4909521178247</v>
      </c>
      <c r="V127" s="163">
        <f t="shared" si="18"/>
        <v>1</v>
      </c>
      <c r="W127" s="164">
        <f t="shared" si="19"/>
        <v>57015340.311838493</v>
      </c>
      <c r="X127" s="164">
        <f t="shared" si="20"/>
        <v>235804855.17967945</v>
      </c>
    </row>
    <row r="128" spans="10:24" x14ac:dyDescent="0.25">
      <c r="J128">
        <v>125</v>
      </c>
      <c r="K128" s="43">
        <v>0.24540255184419246</v>
      </c>
      <c r="L128">
        <v>0.85577577557165818</v>
      </c>
      <c r="M128">
        <v>0.23431490265495669</v>
      </c>
      <c r="N128" s="44">
        <v>0.85871385456867633</v>
      </c>
      <c r="O128" s="161">
        <f t="shared" si="11"/>
        <v>2000000</v>
      </c>
      <c r="P128" s="162">
        <f t="shared" si="12"/>
        <v>195.92297172368043</v>
      </c>
      <c r="Q128" s="162">
        <f t="shared" si="13"/>
        <v>120.50579499075454</v>
      </c>
      <c r="R128" s="163">
        <f t="shared" si="14"/>
        <v>1</v>
      </c>
      <c r="S128" s="161">
        <f t="shared" si="15"/>
        <v>5000000</v>
      </c>
      <c r="T128" s="162">
        <f t="shared" si="16"/>
        <v>195.30765724122682</v>
      </c>
      <c r="U128" s="162">
        <f t="shared" si="17"/>
        <v>117.75289749537727</v>
      </c>
      <c r="V128" s="163">
        <f t="shared" si="18"/>
        <v>1</v>
      </c>
      <c r="W128" s="164">
        <f t="shared" si="19"/>
        <v>100834353.46585178</v>
      </c>
      <c r="X128" s="164">
        <f t="shared" si="20"/>
        <v>237773798.72924775</v>
      </c>
    </row>
    <row r="129" spans="10:24" x14ac:dyDescent="0.25">
      <c r="J129">
        <v>126</v>
      </c>
      <c r="K129" s="43">
        <v>0.45722499732383415</v>
      </c>
      <c r="L129">
        <v>0.10272214522629686</v>
      </c>
      <c r="M129">
        <v>2.7379026132121731E-2</v>
      </c>
      <c r="N129" s="44">
        <v>0.1110376246680459</v>
      </c>
      <c r="O129" s="161">
        <f t="shared" si="11"/>
        <v>5000000</v>
      </c>
      <c r="P129" s="162">
        <f t="shared" si="12"/>
        <v>161.00711746389811</v>
      </c>
      <c r="Q129" s="162">
        <f t="shared" si="13"/>
        <v>96.584178524325608</v>
      </c>
      <c r="R129" s="163">
        <f t="shared" si="14"/>
        <v>1</v>
      </c>
      <c r="S129" s="161">
        <f t="shared" si="15"/>
        <v>6000000</v>
      </c>
      <c r="T129" s="162">
        <f t="shared" si="16"/>
        <v>183.66903915463269</v>
      </c>
      <c r="U129" s="162">
        <f t="shared" si="17"/>
        <v>105.7920892621628</v>
      </c>
      <c r="V129" s="163">
        <f t="shared" si="18"/>
        <v>0.9</v>
      </c>
      <c r="W129" s="164">
        <f t="shared" si="19"/>
        <v>272114694.69786251</v>
      </c>
      <c r="X129" s="164">
        <f t="shared" si="20"/>
        <v>270535529.41933739</v>
      </c>
    </row>
    <row r="130" spans="10:24" x14ac:dyDescent="0.25">
      <c r="J130">
        <v>127</v>
      </c>
      <c r="K130" s="43">
        <v>0.38574190181438683</v>
      </c>
      <c r="L130">
        <v>0.59900510150488084</v>
      </c>
      <c r="M130">
        <v>0.95762254390578505</v>
      </c>
      <c r="N130" s="44">
        <v>0.12992478730149892</v>
      </c>
      <c r="O130" s="161">
        <f t="shared" si="11"/>
        <v>5000000</v>
      </c>
      <c r="P130" s="162">
        <f t="shared" si="12"/>
        <v>183.76159151867657</v>
      </c>
      <c r="Q130" s="162">
        <f t="shared" si="13"/>
        <v>169.47478652404868</v>
      </c>
      <c r="R130" s="163">
        <f t="shared" si="14"/>
        <v>1</v>
      </c>
      <c r="S130" s="161">
        <f t="shared" si="15"/>
        <v>6000000</v>
      </c>
      <c r="T130" s="162">
        <f t="shared" si="16"/>
        <v>191.25386383955885</v>
      </c>
      <c r="U130" s="162">
        <f t="shared" si="17"/>
        <v>142.23739326202434</v>
      </c>
      <c r="V130" s="163">
        <f t="shared" si="18"/>
        <v>0.9</v>
      </c>
      <c r="W130" s="164">
        <f t="shared" si="19"/>
        <v>21434024.973139435</v>
      </c>
      <c r="X130" s="164">
        <f t="shared" si="20"/>
        <v>114688941.11868635</v>
      </c>
    </row>
    <row r="131" spans="10:24" x14ac:dyDescent="0.25">
      <c r="J131">
        <v>128</v>
      </c>
      <c r="K131" s="43">
        <v>0.89332607701809918</v>
      </c>
      <c r="L131">
        <v>0.86327870308943844</v>
      </c>
      <c r="M131">
        <v>0.21435273305651825</v>
      </c>
      <c r="N131" s="44">
        <v>0.68778715478371555</v>
      </c>
      <c r="O131" s="161">
        <f t="shared" si="11"/>
        <v>7000000</v>
      </c>
      <c r="P131" s="162">
        <f t="shared" si="12"/>
        <v>196.42753535265331</v>
      </c>
      <c r="Q131" s="162">
        <f t="shared" si="13"/>
        <v>119.17182364660755</v>
      </c>
      <c r="R131" s="163">
        <f t="shared" si="14"/>
        <v>1</v>
      </c>
      <c r="S131" s="161">
        <f t="shared" si="15"/>
        <v>7000000</v>
      </c>
      <c r="T131" s="162">
        <f t="shared" si="16"/>
        <v>195.4758451175511</v>
      </c>
      <c r="U131" s="162">
        <f t="shared" si="17"/>
        <v>117.08591182330377</v>
      </c>
      <c r="V131" s="163">
        <f t="shared" si="18"/>
        <v>1</v>
      </c>
      <c r="W131" s="164">
        <f t="shared" si="19"/>
        <v>490789981.94232035</v>
      </c>
      <c r="X131" s="164">
        <f t="shared" si="20"/>
        <v>398729533.05973125</v>
      </c>
    </row>
    <row r="132" spans="10:24" x14ac:dyDescent="0.25">
      <c r="J132">
        <v>129</v>
      </c>
      <c r="K132" s="43">
        <v>0.43207303041918999</v>
      </c>
      <c r="L132">
        <v>0.13350251053545681</v>
      </c>
      <c r="M132">
        <v>0.67874408916960582</v>
      </c>
      <c r="N132" s="44">
        <v>0.15181825864136644</v>
      </c>
      <c r="O132" s="161">
        <f t="shared" si="11"/>
        <v>5000000</v>
      </c>
      <c r="P132" s="162">
        <f t="shared" si="12"/>
        <v>163.35020866716377</v>
      </c>
      <c r="Q132" s="162">
        <f t="shared" si="13"/>
        <v>144.28379451293574</v>
      </c>
      <c r="R132" s="163">
        <f t="shared" si="14"/>
        <v>1</v>
      </c>
      <c r="S132" s="161">
        <f t="shared" si="15"/>
        <v>6000000</v>
      </c>
      <c r="T132" s="162">
        <f t="shared" si="16"/>
        <v>184.45006955572126</v>
      </c>
      <c r="U132" s="162">
        <f t="shared" si="17"/>
        <v>129.64189725646787</v>
      </c>
      <c r="V132" s="163">
        <f t="shared" si="18"/>
        <v>0.9</v>
      </c>
      <c r="W132" s="164">
        <f t="shared" si="19"/>
        <v>45332070.771140143</v>
      </c>
      <c r="X132" s="164">
        <f t="shared" si="20"/>
        <v>145964130.4159683</v>
      </c>
    </row>
    <row r="133" spans="10:24" x14ac:dyDescent="0.25">
      <c r="J133">
        <v>130</v>
      </c>
      <c r="K133" s="43">
        <v>0.11461582442822671</v>
      </c>
      <c r="L133">
        <v>0.25645768658054724</v>
      </c>
      <c r="M133">
        <v>0.73923983834831897</v>
      </c>
      <c r="N133" s="44">
        <v>0.5090222086725964</v>
      </c>
      <c r="O133" s="161">
        <f t="shared" ref="O133:O196" si="21">VLOOKUP(K133,$E$5:$H$10,4)</f>
        <v>2000000</v>
      </c>
      <c r="P133" s="162">
        <f t="shared" ref="P133:P196" si="22">_xlfn.NORM.INV(L133,$E$12,$E$13)</f>
        <v>170.18542611651296</v>
      </c>
      <c r="Q133" s="162">
        <f t="shared" ref="Q133:Q196" si="23">_xlfn.NORM.INV(M133,$E$15,$E$16)</f>
        <v>147.82007263754744</v>
      </c>
      <c r="R133" s="163">
        <f t="shared" ref="R133:R196" si="24">VLOOKUP(N133,$E$19:$H$21,4)</f>
        <v>1</v>
      </c>
      <c r="S133" s="161">
        <f t="shared" ref="S133:S196" si="25">VLOOKUP(K133,$G$5:$H$10,2)</f>
        <v>2000000</v>
      </c>
      <c r="T133" s="162">
        <f t="shared" ref="T133:T196" si="26">_xlfn.NORM.INV(L133,$G$12,$G$13)</f>
        <v>186.72847537217098</v>
      </c>
      <c r="U133" s="162">
        <f t="shared" ref="U133:U196" si="27">_xlfn.NORM.INV(M133,$G$15,$G$16)</f>
        <v>131.41003631877373</v>
      </c>
      <c r="V133" s="163">
        <f t="shared" ref="V133:V196" si="28">VLOOKUP(N133,$G$19:$H$21,2)</f>
        <v>1</v>
      </c>
      <c r="W133" s="164">
        <f t="shared" ref="W133:W196" si="29">O133*(P133-Q133)*R133-$D$23-$D$24</f>
        <v>-5269293.0420689657</v>
      </c>
      <c r="X133" s="164">
        <f t="shared" ref="X133:X196" si="30">S133*(T133-U133)*V133-$F$23-$F$24</f>
        <v>-39363121.893205523</v>
      </c>
    </row>
    <row r="134" spans="10:24" x14ac:dyDescent="0.25">
      <c r="J134">
        <v>131</v>
      </c>
      <c r="K134" s="43">
        <v>0.79656638610342267</v>
      </c>
      <c r="L134">
        <v>0.51505340732110994</v>
      </c>
      <c r="M134">
        <v>0.75711773810464389</v>
      </c>
      <c r="N134" s="44">
        <v>0.87673891371765533</v>
      </c>
      <c r="O134" s="161">
        <f t="shared" si="21"/>
        <v>7000000</v>
      </c>
      <c r="P134" s="162">
        <f t="shared" si="22"/>
        <v>180.56613382510744</v>
      </c>
      <c r="Q134" s="162">
        <f t="shared" si="23"/>
        <v>148.94122306614767</v>
      </c>
      <c r="R134" s="163">
        <f t="shared" si="24"/>
        <v>1</v>
      </c>
      <c r="S134" s="161">
        <f t="shared" si="25"/>
        <v>7000000</v>
      </c>
      <c r="T134" s="162">
        <f t="shared" si="26"/>
        <v>190.18871127503581</v>
      </c>
      <c r="U134" s="162">
        <f t="shared" si="27"/>
        <v>131.97061153307385</v>
      </c>
      <c r="V134" s="163">
        <f t="shared" si="28"/>
        <v>1</v>
      </c>
      <c r="W134" s="164">
        <f t="shared" si="29"/>
        <v>171374375.31271839</v>
      </c>
      <c r="X134" s="164">
        <f t="shared" si="30"/>
        <v>257526698.19373375</v>
      </c>
    </row>
    <row r="135" spans="10:24" x14ac:dyDescent="0.25">
      <c r="J135">
        <v>132</v>
      </c>
      <c r="K135" s="43">
        <v>0.91114850312210205</v>
      </c>
      <c r="L135">
        <v>0.12351747643387878</v>
      </c>
      <c r="M135">
        <v>0.19678158672094226</v>
      </c>
      <c r="N135" s="44">
        <v>0.25107360953855085</v>
      </c>
      <c r="O135" s="161">
        <f t="shared" si="21"/>
        <v>7000000</v>
      </c>
      <c r="P135" s="162">
        <f t="shared" si="22"/>
        <v>162.63628082107294</v>
      </c>
      <c r="Q135" s="162">
        <f t="shared" si="23"/>
        <v>117.93653276947396</v>
      </c>
      <c r="R135" s="163">
        <f t="shared" si="24"/>
        <v>1</v>
      </c>
      <c r="S135" s="161">
        <f t="shared" si="25"/>
        <v>9000000</v>
      </c>
      <c r="T135" s="162">
        <f t="shared" si="26"/>
        <v>184.21209360702431</v>
      </c>
      <c r="U135" s="162">
        <f t="shared" si="27"/>
        <v>116.46826638473698</v>
      </c>
      <c r="V135" s="163">
        <f t="shared" si="28"/>
        <v>1</v>
      </c>
      <c r="W135" s="164">
        <f t="shared" si="29"/>
        <v>262898236.36119294</v>
      </c>
      <c r="X135" s="164">
        <f t="shared" si="30"/>
        <v>459694445.00058603</v>
      </c>
    </row>
    <row r="136" spans="10:24" x14ac:dyDescent="0.25">
      <c r="J136">
        <v>133</v>
      </c>
      <c r="K136" s="43">
        <v>0.4452102131315816</v>
      </c>
      <c r="L136">
        <v>0.73010027152834511</v>
      </c>
      <c r="M136">
        <v>6.6692432725703021E-2</v>
      </c>
      <c r="N136" s="44">
        <v>0.61484812026507096</v>
      </c>
      <c r="O136" s="161">
        <f t="shared" si="21"/>
        <v>5000000</v>
      </c>
      <c r="P136" s="162">
        <f t="shared" si="22"/>
        <v>189.1967441866056</v>
      </c>
      <c r="Q136" s="162">
        <f t="shared" si="23"/>
        <v>104.98226574550361</v>
      </c>
      <c r="R136" s="163">
        <f t="shared" si="24"/>
        <v>1</v>
      </c>
      <c r="S136" s="161">
        <f t="shared" si="25"/>
        <v>6000000</v>
      </c>
      <c r="T136" s="162">
        <f t="shared" si="26"/>
        <v>193.06558139553519</v>
      </c>
      <c r="U136" s="162">
        <f t="shared" si="27"/>
        <v>109.99113287275181</v>
      </c>
      <c r="V136" s="163">
        <f t="shared" si="28"/>
        <v>1</v>
      </c>
      <c r="W136" s="164">
        <f t="shared" si="29"/>
        <v>371072392.20550996</v>
      </c>
      <c r="X136" s="164">
        <f t="shared" si="30"/>
        <v>348446691.13670033</v>
      </c>
    </row>
    <row r="137" spans="10:24" x14ac:dyDescent="0.25">
      <c r="J137">
        <v>134</v>
      </c>
      <c r="K137" s="43">
        <v>0.3493709903765746</v>
      </c>
      <c r="L137">
        <v>0.7377279121398298</v>
      </c>
      <c r="M137">
        <v>7.2558261997767826E-2</v>
      </c>
      <c r="N137" s="44">
        <v>0.77269956060425493</v>
      </c>
      <c r="O137" s="161">
        <f t="shared" si="21"/>
        <v>5000000</v>
      </c>
      <c r="P137" s="162">
        <f t="shared" si="22"/>
        <v>189.5453454520034</v>
      </c>
      <c r="Q137" s="162">
        <f t="shared" si="23"/>
        <v>105.86001041713241</v>
      </c>
      <c r="R137" s="163">
        <f t="shared" si="24"/>
        <v>1</v>
      </c>
      <c r="S137" s="161">
        <f t="shared" si="25"/>
        <v>6000000</v>
      </c>
      <c r="T137" s="162">
        <f t="shared" si="26"/>
        <v>193.18178181733447</v>
      </c>
      <c r="U137" s="162">
        <f t="shared" si="27"/>
        <v>110.4300052085662</v>
      </c>
      <c r="V137" s="163">
        <f t="shared" si="28"/>
        <v>1</v>
      </c>
      <c r="W137" s="164">
        <f t="shared" si="29"/>
        <v>368426675.17435491</v>
      </c>
      <c r="X137" s="164">
        <f t="shared" si="30"/>
        <v>346510659.65260959</v>
      </c>
    </row>
    <row r="138" spans="10:24" x14ac:dyDescent="0.25">
      <c r="J138">
        <v>135</v>
      </c>
      <c r="K138" s="43">
        <v>0.38310366895989267</v>
      </c>
      <c r="L138">
        <v>0.94221982137531979</v>
      </c>
      <c r="M138">
        <v>0.60044892129863314</v>
      </c>
      <c r="N138" s="44">
        <v>0.58988745128182207</v>
      </c>
      <c r="O138" s="161">
        <f t="shared" si="21"/>
        <v>5000000</v>
      </c>
      <c r="P138" s="162">
        <f t="shared" si="22"/>
        <v>203.60527072492849</v>
      </c>
      <c r="Q138" s="162">
        <f t="shared" si="23"/>
        <v>140.09018503760416</v>
      </c>
      <c r="R138" s="163">
        <f t="shared" si="24"/>
        <v>1</v>
      </c>
      <c r="S138" s="161">
        <f t="shared" si="25"/>
        <v>6000000</v>
      </c>
      <c r="T138" s="162">
        <f t="shared" si="26"/>
        <v>197.86842357497616</v>
      </c>
      <c r="U138" s="162">
        <f t="shared" si="27"/>
        <v>127.54509251880208</v>
      </c>
      <c r="V138" s="163">
        <f t="shared" si="28"/>
        <v>1</v>
      </c>
      <c r="W138" s="164">
        <f t="shared" si="29"/>
        <v>267575428.43662167</v>
      </c>
      <c r="X138" s="164">
        <f t="shared" si="30"/>
        <v>271939986.33704448</v>
      </c>
    </row>
    <row r="139" spans="10:24" x14ac:dyDescent="0.25">
      <c r="J139">
        <v>136</v>
      </c>
      <c r="K139" s="43">
        <v>0.8715495422321301</v>
      </c>
      <c r="L139">
        <v>0.74173686460819011</v>
      </c>
      <c r="M139">
        <v>0.53442568309447669</v>
      </c>
      <c r="N139" s="44">
        <v>0.81726844641134944</v>
      </c>
      <c r="O139" s="161">
        <f t="shared" si="21"/>
        <v>7000000</v>
      </c>
      <c r="P139" s="162">
        <f t="shared" si="22"/>
        <v>189.73063999352988</v>
      </c>
      <c r="Q139" s="162">
        <f t="shared" si="23"/>
        <v>136.72799529811581</v>
      </c>
      <c r="R139" s="163">
        <f t="shared" si="24"/>
        <v>1</v>
      </c>
      <c r="S139" s="161">
        <f t="shared" si="25"/>
        <v>7000000</v>
      </c>
      <c r="T139" s="162">
        <f t="shared" si="26"/>
        <v>193.24354666450995</v>
      </c>
      <c r="U139" s="162">
        <f t="shared" si="27"/>
        <v>125.86399764905791</v>
      </c>
      <c r="V139" s="163">
        <f t="shared" si="28"/>
        <v>1</v>
      </c>
      <c r="W139" s="164">
        <f t="shared" si="29"/>
        <v>321018512.86789846</v>
      </c>
      <c r="X139" s="164">
        <f t="shared" si="30"/>
        <v>321656843.10816431</v>
      </c>
    </row>
    <row r="140" spans="10:24" x14ac:dyDescent="0.25">
      <c r="J140">
        <v>137</v>
      </c>
      <c r="K140" s="43">
        <v>4.634459642747113E-2</v>
      </c>
      <c r="L140">
        <v>0.8429283419523006</v>
      </c>
      <c r="M140">
        <v>0.38606105705691984</v>
      </c>
      <c r="N140" s="44">
        <v>0.79689891360914855</v>
      </c>
      <c r="O140" s="161">
        <f t="shared" si="21"/>
        <v>1000000</v>
      </c>
      <c r="P140" s="162">
        <f t="shared" si="22"/>
        <v>195.0984919988903</v>
      </c>
      <c r="Q140" s="162">
        <f t="shared" si="23"/>
        <v>129.20799600359223</v>
      </c>
      <c r="R140" s="163">
        <f t="shared" si="24"/>
        <v>1</v>
      </c>
      <c r="S140" s="161">
        <f t="shared" si="25"/>
        <v>1000000</v>
      </c>
      <c r="T140" s="162">
        <f t="shared" si="26"/>
        <v>195.03283066629677</v>
      </c>
      <c r="U140" s="162">
        <f t="shared" si="27"/>
        <v>122.10399800179611</v>
      </c>
      <c r="V140" s="163">
        <f t="shared" si="28"/>
        <v>1</v>
      </c>
      <c r="W140" s="164">
        <f t="shared" si="29"/>
        <v>15890495.995298065</v>
      </c>
      <c r="X140" s="164">
        <f t="shared" si="30"/>
        <v>-77071167.335499346</v>
      </c>
    </row>
    <row r="141" spans="10:24" x14ac:dyDescent="0.25">
      <c r="J141">
        <v>138</v>
      </c>
      <c r="K141" s="43">
        <v>0.62591255359817566</v>
      </c>
      <c r="L141">
        <v>0.94941883234794155</v>
      </c>
      <c r="M141">
        <v>0.45185144397784816</v>
      </c>
      <c r="N141" s="44">
        <v>0.47949776708189329</v>
      </c>
      <c r="O141" s="161">
        <f t="shared" si="21"/>
        <v>6000000</v>
      </c>
      <c r="P141" s="162">
        <f t="shared" si="22"/>
        <v>204.5886685231709</v>
      </c>
      <c r="Q141" s="162">
        <f t="shared" si="23"/>
        <v>132.58029928731534</v>
      </c>
      <c r="R141" s="163">
        <f t="shared" si="24"/>
        <v>1</v>
      </c>
      <c r="S141" s="161">
        <f t="shared" si="25"/>
        <v>7000000</v>
      </c>
      <c r="T141" s="162">
        <f t="shared" si="26"/>
        <v>198.19622284105697</v>
      </c>
      <c r="U141" s="162">
        <f t="shared" si="27"/>
        <v>123.79014964365767</v>
      </c>
      <c r="V141" s="163">
        <f t="shared" si="28"/>
        <v>1</v>
      </c>
      <c r="W141" s="164">
        <f t="shared" si="29"/>
        <v>382050215.4151333</v>
      </c>
      <c r="X141" s="164">
        <f t="shared" si="30"/>
        <v>370842512.38179505</v>
      </c>
    </row>
    <row r="142" spans="10:24" x14ac:dyDescent="0.25">
      <c r="J142">
        <v>139</v>
      </c>
      <c r="K142" s="43">
        <v>0.5707869446646725</v>
      </c>
      <c r="L142">
        <v>0.35500458889965036</v>
      </c>
      <c r="M142">
        <v>0.31578100343440973</v>
      </c>
      <c r="N142" s="44">
        <v>1.3368378629350142E-2</v>
      </c>
      <c r="O142" s="161">
        <f t="shared" si="21"/>
        <v>6000000</v>
      </c>
      <c r="P142" s="162">
        <f t="shared" si="22"/>
        <v>174.42234354998789</v>
      </c>
      <c r="Q142" s="162">
        <f t="shared" si="23"/>
        <v>125.40941056124177</v>
      </c>
      <c r="R142" s="163">
        <f t="shared" si="24"/>
        <v>1</v>
      </c>
      <c r="S142" s="161">
        <f t="shared" si="25"/>
        <v>6000000</v>
      </c>
      <c r="T142" s="162">
        <f t="shared" si="26"/>
        <v>188.1407811833293</v>
      </c>
      <c r="U142" s="162">
        <f t="shared" si="27"/>
        <v>120.20470528062089</v>
      </c>
      <c r="V142" s="163">
        <f t="shared" si="28"/>
        <v>0.05</v>
      </c>
      <c r="W142" s="164">
        <f t="shared" si="29"/>
        <v>244077597.9324767</v>
      </c>
      <c r="X142" s="164">
        <f t="shared" si="30"/>
        <v>-129619177.22918747</v>
      </c>
    </row>
    <row r="143" spans="10:24" x14ac:dyDescent="0.25">
      <c r="J143">
        <v>140</v>
      </c>
      <c r="K143" s="43">
        <v>0.6711547796010211</v>
      </c>
      <c r="L143">
        <v>0.61094681938182216</v>
      </c>
      <c r="M143">
        <v>0.61320925108846325</v>
      </c>
      <c r="N143" s="44">
        <v>0.85346509469505705</v>
      </c>
      <c r="O143" s="161">
        <f t="shared" si="21"/>
        <v>6000000</v>
      </c>
      <c r="P143" s="162">
        <f t="shared" si="22"/>
        <v>184.2268143587236</v>
      </c>
      <c r="Q143" s="162">
        <f t="shared" si="23"/>
        <v>140.7538665565958</v>
      </c>
      <c r="R143" s="163">
        <f t="shared" si="24"/>
        <v>1</v>
      </c>
      <c r="S143" s="161">
        <f t="shared" si="25"/>
        <v>7000000</v>
      </c>
      <c r="T143" s="162">
        <f t="shared" si="26"/>
        <v>191.40893811957454</v>
      </c>
      <c r="U143" s="162">
        <f t="shared" si="27"/>
        <v>127.8769332782979</v>
      </c>
      <c r="V143" s="163">
        <f t="shared" si="28"/>
        <v>1</v>
      </c>
      <c r="W143" s="164">
        <f t="shared" si="29"/>
        <v>210837686.81276682</v>
      </c>
      <c r="X143" s="164">
        <f t="shared" si="30"/>
        <v>294724033.88893652</v>
      </c>
    </row>
    <row r="144" spans="10:24" x14ac:dyDescent="0.25">
      <c r="J144">
        <v>141</v>
      </c>
      <c r="K144" s="43">
        <v>0.85951756527829493</v>
      </c>
      <c r="L144">
        <v>0.11816538017454314</v>
      </c>
      <c r="M144">
        <v>0.72909038399804915</v>
      </c>
      <c r="N144" s="44">
        <v>0.35132792873546337</v>
      </c>
      <c r="O144" s="161">
        <f t="shared" si="21"/>
        <v>7000000</v>
      </c>
      <c r="P144" s="162">
        <f t="shared" si="22"/>
        <v>162.236880918747</v>
      </c>
      <c r="Q144" s="162">
        <f t="shared" si="23"/>
        <v>147.20128546224888</v>
      </c>
      <c r="R144" s="163">
        <f t="shared" si="24"/>
        <v>1</v>
      </c>
      <c r="S144" s="161">
        <f t="shared" si="25"/>
        <v>7000000</v>
      </c>
      <c r="T144" s="162">
        <f t="shared" si="26"/>
        <v>184.078960306249</v>
      </c>
      <c r="U144" s="162">
        <f t="shared" si="27"/>
        <v>131.10064273112445</v>
      </c>
      <c r="V144" s="163">
        <f t="shared" si="28"/>
        <v>1</v>
      </c>
      <c r="W144" s="164">
        <f t="shared" si="29"/>
        <v>55249168.195486903</v>
      </c>
      <c r="X144" s="164">
        <f t="shared" si="30"/>
        <v>220848223.02587187</v>
      </c>
    </row>
    <row r="145" spans="10:24" x14ac:dyDescent="0.25">
      <c r="J145">
        <v>142</v>
      </c>
      <c r="K145" s="43">
        <v>0.23136722285509381</v>
      </c>
      <c r="L145">
        <v>0.87957734791935327</v>
      </c>
      <c r="M145">
        <v>0.50282120625624427</v>
      </c>
      <c r="N145" s="44">
        <v>0.3394603143703937</v>
      </c>
      <c r="O145" s="161">
        <f t="shared" si="21"/>
        <v>2000000</v>
      </c>
      <c r="P145" s="162">
        <f t="shared" si="22"/>
        <v>197.59314864074477</v>
      </c>
      <c r="Q145" s="162">
        <f t="shared" si="23"/>
        <v>135.1414354862651</v>
      </c>
      <c r="R145" s="163">
        <f t="shared" si="24"/>
        <v>1</v>
      </c>
      <c r="S145" s="161">
        <f t="shared" si="25"/>
        <v>5000000</v>
      </c>
      <c r="T145" s="162">
        <f t="shared" si="26"/>
        <v>195.86438288024826</v>
      </c>
      <c r="U145" s="162">
        <f t="shared" si="27"/>
        <v>125.07071774313255</v>
      </c>
      <c r="V145" s="163">
        <f t="shared" si="28"/>
        <v>1</v>
      </c>
      <c r="W145" s="164">
        <f t="shared" si="29"/>
        <v>74903426.30895935</v>
      </c>
      <c r="X145" s="164">
        <f t="shared" si="30"/>
        <v>203968325.68557853</v>
      </c>
    </row>
    <row r="146" spans="10:24" x14ac:dyDescent="0.25">
      <c r="J146">
        <v>143</v>
      </c>
      <c r="K146" s="43">
        <v>0.29502287399543614</v>
      </c>
      <c r="L146">
        <v>0.68728206916879098</v>
      </c>
      <c r="M146">
        <v>0.83368066491459147</v>
      </c>
      <c r="N146" s="44">
        <v>0.98432906627963523</v>
      </c>
      <c r="O146" s="161">
        <f t="shared" si="21"/>
        <v>2000000</v>
      </c>
      <c r="P146" s="162">
        <f t="shared" si="22"/>
        <v>187.32241383158205</v>
      </c>
      <c r="Q146" s="162">
        <f t="shared" si="23"/>
        <v>154.37625314727018</v>
      </c>
      <c r="R146" s="163">
        <f t="shared" si="24"/>
        <v>1</v>
      </c>
      <c r="S146" s="161">
        <f t="shared" si="25"/>
        <v>5000000</v>
      </c>
      <c r="T146" s="162">
        <f t="shared" si="26"/>
        <v>192.44080461052735</v>
      </c>
      <c r="U146" s="162">
        <f t="shared" si="27"/>
        <v>134.68812657363509</v>
      </c>
      <c r="V146" s="163">
        <f t="shared" si="28"/>
        <v>1</v>
      </c>
      <c r="W146" s="164">
        <f t="shared" si="29"/>
        <v>15892321.368623756</v>
      </c>
      <c r="X146" s="164">
        <f t="shared" si="30"/>
        <v>138763390.1844613</v>
      </c>
    </row>
    <row r="147" spans="10:24" x14ac:dyDescent="0.25">
      <c r="J147">
        <v>144</v>
      </c>
      <c r="K147" s="43">
        <v>0.68693985289256854</v>
      </c>
      <c r="L147">
        <v>0.49181678801929229</v>
      </c>
      <c r="M147">
        <v>3.1372119672876897E-2</v>
      </c>
      <c r="N147" s="44">
        <v>0.92532653439981138</v>
      </c>
      <c r="O147" s="161">
        <f t="shared" si="21"/>
        <v>6000000</v>
      </c>
      <c r="P147" s="162">
        <f t="shared" si="22"/>
        <v>179.69229436238905</v>
      </c>
      <c r="Q147" s="162">
        <f t="shared" si="23"/>
        <v>97.780008873101593</v>
      </c>
      <c r="R147" s="163">
        <f t="shared" si="24"/>
        <v>1</v>
      </c>
      <c r="S147" s="161">
        <f t="shared" si="25"/>
        <v>7000000</v>
      </c>
      <c r="T147" s="162">
        <f t="shared" si="26"/>
        <v>189.89743145412967</v>
      </c>
      <c r="U147" s="162">
        <f t="shared" si="27"/>
        <v>106.3900044365508</v>
      </c>
      <c r="V147" s="163">
        <f t="shared" si="28"/>
        <v>1</v>
      </c>
      <c r="W147" s="164">
        <f t="shared" si="29"/>
        <v>441473712.93572474</v>
      </c>
      <c r="X147" s="164">
        <f t="shared" si="30"/>
        <v>434551989.12305212</v>
      </c>
    </row>
    <row r="148" spans="10:24" x14ac:dyDescent="0.25">
      <c r="J148">
        <v>145</v>
      </c>
      <c r="K148" s="43">
        <v>0.78523261213637296</v>
      </c>
      <c r="L148">
        <v>0.69637760951174599</v>
      </c>
      <c r="M148">
        <v>0.89680622833125001</v>
      </c>
      <c r="N148" s="44">
        <v>0.29513277110632452</v>
      </c>
      <c r="O148" s="161">
        <f t="shared" si="21"/>
        <v>7000000</v>
      </c>
      <c r="P148" s="162">
        <f t="shared" si="22"/>
        <v>187.71015468150523</v>
      </c>
      <c r="Q148" s="162">
        <f t="shared" si="23"/>
        <v>160.27122533512596</v>
      </c>
      <c r="R148" s="163">
        <f t="shared" si="24"/>
        <v>1</v>
      </c>
      <c r="S148" s="161">
        <f t="shared" si="25"/>
        <v>7000000</v>
      </c>
      <c r="T148" s="162">
        <f t="shared" si="26"/>
        <v>192.57005156050175</v>
      </c>
      <c r="U148" s="162">
        <f t="shared" si="27"/>
        <v>137.63561266756298</v>
      </c>
      <c r="V148" s="163">
        <f t="shared" si="28"/>
        <v>1</v>
      </c>
      <c r="W148" s="164">
        <f t="shared" si="29"/>
        <v>142072505.42465487</v>
      </c>
      <c r="X148" s="164">
        <f t="shared" si="30"/>
        <v>234541072.25057143</v>
      </c>
    </row>
    <row r="149" spans="10:24" x14ac:dyDescent="0.25">
      <c r="J149">
        <v>146</v>
      </c>
      <c r="K149" s="43">
        <v>0.82830118970890965</v>
      </c>
      <c r="L149">
        <v>0.97661323692847868</v>
      </c>
      <c r="M149">
        <v>0.17148660817496064</v>
      </c>
      <c r="N149" s="44">
        <v>0.54952842654209033</v>
      </c>
      <c r="O149" s="161">
        <f t="shared" si="21"/>
        <v>7000000</v>
      </c>
      <c r="P149" s="162">
        <f t="shared" si="22"/>
        <v>209.82517784837347</v>
      </c>
      <c r="Q149" s="162">
        <f t="shared" si="23"/>
        <v>116.03386110118031</v>
      </c>
      <c r="R149" s="163">
        <f t="shared" si="24"/>
        <v>1</v>
      </c>
      <c r="S149" s="161">
        <f t="shared" si="25"/>
        <v>7000000</v>
      </c>
      <c r="T149" s="162">
        <f t="shared" si="26"/>
        <v>199.94172594945783</v>
      </c>
      <c r="U149" s="162">
        <f t="shared" si="27"/>
        <v>115.51693055059015</v>
      </c>
      <c r="V149" s="163">
        <f t="shared" si="28"/>
        <v>1</v>
      </c>
      <c r="W149" s="164">
        <f t="shared" si="29"/>
        <v>606539217.23035216</v>
      </c>
      <c r="X149" s="164">
        <f t="shared" si="30"/>
        <v>440973567.79207385</v>
      </c>
    </row>
    <row r="150" spans="10:24" x14ac:dyDescent="0.25">
      <c r="J150">
        <v>147</v>
      </c>
      <c r="K150" s="43">
        <v>0.78363451728226408</v>
      </c>
      <c r="L150">
        <v>3.3480131461095297E-2</v>
      </c>
      <c r="M150">
        <v>0.96283402240083538</v>
      </c>
      <c r="N150" s="44">
        <v>0.54624663978515486</v>
      </c>
      <c r="O150" s="161">
        <f t="shared" si="21"/>
        <v>7000000</v>
      </c>
      <c r="P150" s="162">
        <f t="shared" si="22"/>
        <v>152.52089020123472</v>
      </c>
      <c r="Q150" s="162">
        <f t="shared" si="23"/>
        <v>170.69129354191199</v>
      </c>
      <c r="R150" s="163">
        <f t="shared" si="24"/>
        <v>1</v>
      </c>
      <c r="S150" s="161">
        <f t="shared" si="25"/>
        <v>7000000</v>
      </c>
      <c r="T150" s="162">
        <f t="shared" si="26"/>
        <v>180.84029673374491</v>
      </c>
      <c r="U150" s="162">
        <f t="shared" si="27"/>
        <v>142.84564677095599</v>
      </c>
      <c r="V150" s="163">
        <f t="shared" si="28"/>
        <v>1</v>
      </c>
      <c r="W150" s="164">
        <f t="shared" si="29"/>
        <v>-177192823.38474089</v>
      </c>
      <c r="X150" s="164">
        <f t="shared" si="30"/>
        <v>115962549.7395224</v>
      </c>
    </row>
    <row r="151" spans="10:24" x14ac:dyDescent="0.25">
      <c r="J151">
        <v>148</v>
      </c>
      <c r="K151" s="43">
        <v>0.42396076261644056</v>
      </c>
      <c r="L151">
        <v>0.33244083334430985</v>
      </c>
      <c r="M151">
        <v>2.149406227085815E-3</v>
      </c>
      <c r="N151" s="44">
        <v>0.517923760703348</v>
      </c>
      <c r="O151" s="161">
        <f t="shared" si="21"/>
        <v>5000000</v>
      </c>
      <c r="P151" s="162">
        <f t="shared" si="22"/>
        <v>173.50225166646513</v>
      </c>
      <c r="Q151" s="162">
        <f t="shared" si="23"/>
        <v>77.892807935780425</v>
      </c>
      <c r="R151" s="163">
        <f t="shared" si="24"/>
        <v>1</v>
      </c>
      <c r="S151" s="161">
        <f t="shared" si="25"/>
        <v>6000000</v>
      </c>
      <c r="T151" s="162">
        <f t="shared" si="26"/>
        <v>187.83408388882171</v>
      </c>
      <c r="U151" s="162">
        <f t="shared" si="27"/>
        <v>96.446403967890205</v>
      </c>
      <c r="V151" s="163">
        <f t="shared" si="28"/>
        <v>1</v>
      </c>
      <c r="W151" s="164">
        <f t="shared" si="29"/>
        <v>428047218.65342349</v>
      </c>
      <c r="X151" s="164">
        <f t="shared" si="30"/>
        <v>398326079.52558899</v>
      </c>
    </row>
    <row r="152" spans="10:24" x14ac:dyDescent="0.25">
      <c r="J152">
        <v>149</v>
      </c>
      <c r="K152" s="43">
        <v>0.86930433132213392</v>
      </c>
      <c r="L152">
        <v>0.26285834418781318</v>
      </c>
      <c r="M152">
        <v>0.60423936671677847</v>
      </c>
      <c r="N152" s="44">
        <v>0.97351157322996251</v>
      </c>
      <c r="O152" s="161">
        <f t="shared" si="21"/>
        <v>7000000</v>
      </c>
      <c r="P152" s="162">
        <f t="shared" si="22"/>
        <v>170.48162909136207</v>
      </c>
      <c r="Q152" s="162">
        <f t="shared" si="23"/>
        <v>140.28671366444524</v>
      </c>
      <c r="R152" s="163">
        <f t="shared" si="24"/>
        <v>1</v>
      </c>
      <c r="S152" s="161">
        <f t="shared" si="25"/>
        <v>7000000</v>
      </c>
      <c r="T152" s="162">
        <f t="shared" si="26"/>
        <v>186.82720969712068</v>
      </c>
      <c r="U152" s="162">
        <f t="shared" si="27"/>
        <v>127.64335683222262</v>
      </c>
      <c r="V152" s="163">
        <f t="shared" si="28"/>
        <v>1</v>
      </c>
      <c r="W152" s="164">
        <f t="shared" si="29"/>
        <v>161364407.98841774</v>
      </c>
      <c r="X152" s="164">
        <f t="shared" si="30"/>
        <v>264286970.05428642</v>
      </c>
    </row>
    <row r="153" spans="10:24" x14ac:dyDescent="0.25">
      <c r="J153">
        <v>150</v>
      </c>
      <c r="K153" s="43">
        <v>0.98535172215189526</v>
      </c>
      <c r="L153">
        <v>0.90387027695376432</v>
      </c>
      <c r="M153">
        <v>0.50966534171661571</v>
      </c>
      <c r="N153" s="44">
        <v>0.23417057619257453</v>
      </c>
      <c r="O153" s="161">
        <f t="shared" si="21"/>
        <v>9000000</v>
      </c>
      <c r="P153" s="162">
        <f t="shared" si="22"/>
        <v>199.55886221200581</v>
      </c>
      <c r="Q153" s="162">
        <f t="shared" si="23"/>
        <v>135.48459578874184</v>
      </c>
      <c r="R153" s="163">
        <f t="shared" si="24"/>
        <v>1</v>
      </c>
      <c r="S153" s="161">
        <f t="shared" si="25"/>
        <v>9000000</v>
      </c>
      <c r="T153" s="162">
        <f t="shared" si="26"/>
        <v>196.51962073733526</v>
      </c>
      <c r="U153" s="162">
        <f t="shared" si="27"/>
        <v>125.24229789437092</v>
      </c>
      <c r="V153" s="163">
        <f t="shared" si="28"/>
        <v>1</v>
      </c>
      <c r="W153" s="164">
        <f t="shared" si="29"/>
        <v>526668397.80937564</v>
      </c>
      <c r="X153" s="164">
        <f t="shared" si="30"/>
        <v>491495905.5866791</v>
      </c>
    </row>
    <row r="154" spans="10:24" x14ac:dyDescent="0.25">
      <c r="J154">
        <v>151</v>
      </c>
      <c r="K154" s="43">
        <v>0.94535845402057794</v>
      </c>
      <c r="L154">
        <v>0.74267803924574649</v>
      </c>
      <c r="M154">
        <v>0.23154110174141973</v>
      </c>
      <c r="N154" s="44">
        <v>0.26153706637799601</v>
      </c>
      <c r="O154" s="161">
        <f t="shared" si="21"/>
        <v>7000000</v>
      </c>
      <c r="P154" s="162">
        <f t="shared" si="22"/>
        <v>189.77435627627557</v>
      </c>
      <c r="Q154" s="162">
        <f t="shared" si="23"/>
        <v>120.32437938479111</v>
      </c>
      <c r="R154" s="163">
        <f t="shared" si="24"/>
        <v>1</v>
      </c>
      <c r="S154" s="161">
        <f t="shared" si="25"/>
        <v>9000000</v>
      </c>
      <c r="T154" s="162">
        <f t="shared" si="26"/>
        <v>193.25811875875851</v>
      </c>
      <c r="U154" s="162">
        <f t="shared" si="27"/>
        <v>117.66218969239556</v>
      </c>
      <c r="V154" s="163">
        <f t="shared" si="28"/>
        <v>1</v>
      </c>
      <c r="W154" s="164">
        <f t="shared" si="29"/>
        <v>436149838.24039119</v>
      </c>
      <c r="X154" s="164">
        <f t="shared" si="30"/>
        <v>530363361.59726655</v>
      </c>
    </row>
    <row r="155" spans="10:24" x14ac:dyDescent="0.25">
      <c r="J155">
        <v>152</v>
      </c>
      <c r="K155" s="43">
        <v>0.88886516367443635</v>
      </c>
      <c r="L155">
        <v>0.84390711220986714</v>
      </c>
      <c r="M155">
        <v>0.82474560443143885</v>
      </c>
      <c r="N155" s="44">
        <v>0.89981589039331866</v>
      </c>
      <c r="O155" s="161">
        <f t="shared" si="21"/>
        <v>7000000</v>
      </c>
      <c r="P155" s="162">
        <f t="shared" si="22"/>
        <v>195.15969361573468</v>
      </c>
      <c r="Q155" s="162">
        <f t="shared" si="23"/>
        <v>153.67205713617929</v>
      </c>
      <c r="R155" s="163">
        <f t="shared" si="24"/>
        <v>1</v>
      </c>
      <c r="S155" s="161">
        <f t="shared" si="25"/>
        <v>7000000</v>
      </c>
      <c r="T155" s="162">
        <f t="shared" si="26"/>
        <v>195.05323120524488</v>
      </c>
      <c r="U155" s="162">
        <f t="shared" si="27"/>
        <v>134.33602856808966</v>
      </c>
      <c r="V155" s="163">
        <f t="shared" si="28"/>
        <v>1</v>
      </c>
      <c r="W155" s="164">
        <f t="shared" si="29"/>
        <v>240413455.35688776</v>
      </c>
      <c r="X155" s="164">
        <f t="shared" si="30"/>
        <v>275020418.46008658</v>
      </c>
    </row>
    <row r="156" spans="10:24" x14ac:dyDescent="0.25">
      <c r="J156">
        <v>153</v>
      </c>
      <c r="K156" s="43">
        <v>0.49115759674701387</v>
      </c>
      <c r="L156">
        <v>0.14553730026729683</v>
      </c>
      <c r="M156">
        <v>5.1938120310370595E-2</v>
      </c>
      <c r="N156" s="44">
        <v>0.31632139597039866</v>
      </c>
      <c r="O156" s="161">
        <f t="shared" si="21"/>
        <v>5000000</v>
      </c>
      <c r="P156" s="162">
        <f t="shared" si="22"/>
        <v>164.16349244566203</v>
      </c>
      <c r="Q156" s="162">
        <f t="shared" si="23"/>
        <v>102.47309592556272</v>
      </c>
      <c r="R156" s="163">
        <f t="shared" si="24"/>
        <v>1</v>
      </c>
      <c r="S156" s="161">
        <f t="shared" si="25"/>
        <v>6000000</v>
      </c>
      <c r="T156" s="162">
        <f t="shared" si="26"/>
        <v>184.72116414855401</v>
      </c>
      <c r="U156" s="162">
        <f t="shared" si="27"/>
        <v>108.73654796278136</v>
      </c>
      <c r="V156" s="163">
        <f t="shared" si="28"/>
        <v>1</v>
      </c>
      <c r="W156" s="164">
        <f t="shared" si="29"/>
        <v>258451982.60049659</v>
      </c>
      <c r="X156" s="164">
        <f t="shared" si="30"/>
        <v>305907697.11463588</v>
      </c>
    </row>
    <row r="157" spans="10:24" x14ac:dyDescent="0.25">
      <c r="J157">
        <v>154</v>
      </c>
      <c r="K157" s="43">
        <v>0.14707616319516803</v>
      </c>
      <c r="L157">
        <v>0.44491420330520548</v>
      </c>
      <c r="M157">
        <v>0.33020513819891528</v>
      </c>
      <c r="N157" s="44">
        <v>0.68053797327902599</v>
      </c>
      <c r="O157" s="161">
        <f t="shared" si="21"/>
        <v>2000000</v>
      </c>
      <c r="P157" s="162">
        <f t="shared" si="22"/>
        <v>177.92217992467064</v>
      </c>
      <c r="Q157" s="162">
        <f t="shared" si="23"/>
        <v>126.2130642238312</v>
      </c>
      <c r="R157" s="163">
        <f t="shared" si="24"/>
        <v>1</v>
      </c>
      <c r="S157" s="161">
        <f t="shared" si="25"/>
        <v>2000000</v>
      </c>
      <c r="T157" s="162">
        <f t="shared" si="26"/>
        <v>189.30739330822354</v>
      </c>
      <c r="U157" s="162">
        <f t="shared" si="27"/>
        <v>120.6065321119156</v>
      </c>
      <c r="V157" s="163">
        <f t="shared" si="28"/>
        <v>1</v>
      </c>
      <c r="W157" s="164">
        <f t="shared" si="29"/>
        <v>53418231.40167889</v>
      </c>
      <c r="X157" s="164">
        <f t="shared" si="30"/>
        <v>-12598277.607384115</v>
      </c>
    </row>
    <row r="158" spans="10:24" x14ac:dyDescent="0.25">
      <c r="J158">
        <v>155</v>
      </c>
      <c r="K158" s="43">
        <v>0.13014987411657275</v>
      </c>
      <c r="L158">
        <v>7.654215012279364E-3</v>
      </c>
      <c r="M158">
        <v>0.38799199134930307</v>
      </c>
      <c r="N158" s="44">
        <v>0.52524414956260423</v>
      </c>
      <c r="O158" s="161">
        <f t="shared" si="21"/>
        <v>2000000</v>
      </c>
      <c r="P158" s="162">
        <f t="shared" si="22"/>
        <v>143.6250153920746</v>
      </c>
      <c r="Q158" s="162">
        <f t="shared" si="23"/>
        <v>129.30887106509962</v>
      </c>
      <c r="R158" s="163">
        <f t="shared" si="24"/>
        <v>1</v>
      </c>
      <c r="S158" s="161">
        <f t="shared" si="25"/>
        <v>2000000</v>
      </c>
      <c r="T158" s="162">
        <f t="shared" si="26"/>
        <v>177.87500513069153</v>
      </c>
      <c r="U158" s="162">
        <f t="shared" si="27"/>
        <v>122.15443553254981</v>
      </c>
      <c r="V158" s="163">
        <f t="shared" si="28"/>
        <v>1</v>
      </c>
      <c r="W158" s="164">
        <f t="shared" si="29"/>
        <v>-21367711.346050043</v>
      </c>
      <c r="X158" s="164">
        <f t="shared" si="30"/>
        <v>-38558860.803716555</v>
      </c>
    </row>
    <row r="159" spans="10:24" x14ac:dyDescent="0.25">
      <c r="J159">
        <v>156</v>
      </c>
      <c r="K159" s="43">
        <v>0.925760941474291</v>
      </c>
      <c r="L159">
        <v>0.68690237738032744</v>
      </c>
      <c r="M159">
        <v>0.62030969587274232</v>
      </c>
      <c r="N159" s="44">
        <v>0.21431270217786536</v>
      </c>
      <c r="O159" s="161">
        <f t="shared" si="21"/>
        <v>7000000</v>
      </c>
      <c r="P159" s="162">
        <f t="shared" si="22"/>
        <v>187.30633534101233</v>
      </c>
      <c r="Q159" s="162">
        <f t="shared" si="23"/>
        <v>141.12588522477233</v>
      </c>
      <c r="R159" s="163">
        <f t="shared" si="24"/>
        <v>1</v>
      </c>
      <c r="S159" s="161">
        <f t="shared" si="25"/>
        <v>9000000</v>
      </c>
      <c r="T159" s="162">
        <f t="shared" si="26"/>
        <v>192.43544511367077</v>
      </c>
      <c r="U159" s="162">
        <f t="shared" si="27"/>
        <v>128.06294261238617</v>
      </c>
      <c r="V159" s="163">
        <f t="shared" si="28"/>
        <v>1</v>
      </c>
      <c r="W159" s="164">
        <f t="shared" si="29"/>
        <v>273263150.81367999</v>
      </c>
      <c r="X159" s="164">
        <f t="shared" si="30"/>
        <v>429352522.51156139</v>
      </c>
    </row>
    <row r="160" spans="10:24" x14ac:dyDescent="0.25">
      <c r="J160">
        <v>157</v>
      </c>
      <c r="K160" s="43">
        <v>0.42984650145527248</v>
      </c>
      <c r="L160">
        <v>0.99261674313043913</v>
      </c>
      <c r="M160">
        <v>0.95511852018882848</v>
      </c>
      <c r="N160" s="44">
        <v>0.83186663453998777</v>
      </c>
      <c r="O160" s="161">
        <f t="shared" si="21"/>
        <v>5000000</v>
      </c>
      <c r="P160" s="162">
        <f t="shared" si="22"/>
        <v>216.57082990761694</v>
      </c>
      <c r="Q160" s="162">
        <f t="shared" si="23"/>
        <v>168.93298850062803</v>
      </c>
      <c r="R160" s="163">
        <f t="shared" si="24"/>
        <v>1</v>
      </c>
      <c r="S160" s="161">
        <f t="shared" si="25"/>
        <v>6000000</v>
      </c>
      <c r="T160" s="162">
        <f t="shared" si="26"/>
        <v>202.19027663587232</v>
      </c>
      <c r="U160" s="162">
        <f t="shared" si="27"/>
        <v>141.96649425031401</v>
      </c>
      <c r="V160" s="163">
        <f t="shared" si="28"/>
        <v>1</v>
      </c>
      <c r="W160" s="164">
        <f t="shared" si="29"/>
        <v>188189207.03494456</v>
      </c>
      <c r="X160" s="164">
        <f t="shared" si="30"/>
        <v>211342694.31334984</v>
      </c>
    </row>
    <row r="161" spans="10:24" x14ac:dyDescent="0.25">
      <c r="J161">
        <v>158</v>
      </c>
      <c r="K161" s="43">
        <v>0.20088101022455496</v>
      </c>
      <c r="L161">
        <v>0.69493754123638452</v>
      </c>
      <c r="M161">
        <v>0.99644972839469803</v>
      </c>
      <c r="N161" s="44">
        <v>0.8000518250859856</v>
      </c>
      <c r="O161" s="161">
        <f t="shared" si="21"/>
        <v>2000000</v>
      </c>
      <c r="P161" s="162">
        <f t="shared" si="22"/>
        <v>187.64842730221</v>
      </c>
      <c r="Q161" s="162">
        <f t="shared" si="23"/>
        <v>188.84183277056974</v>
      </c>
      <c r="R161" s="163">
        <f t="shared" si="24"/>
        <v>1</v>
      </c>
      <c r="S161" s="161">
        <f t="shared" si="25"/>
        <v>5000000</v>
      </c>
      <c r="T161" s="162">
        <f t="shared" si="26"/>
        <v>192.54947576740332</v>
      </c>
      <c r="U161" s="162">
        <f t="shared" si="27"/>
        <v>151.92091638528487</v>
      </c>
      <c r="V161" s="163">
        <f t="shared" si="28"/>
        <v>1</v>
      </c>
      <c r="W161" s="164">
        <f t="shared" si="29"/>
        <v>-52386810.936719485</v>
      </c>
      <c r="X161" s="164">
        <f t="shared" si="30"/>
        <v>53142796.910592258</v>
      </c>
    </row>
    <row r="162" spans="10:24" x14ac:dyDescent="0.25">
      <c r="J162">
        <v>159</v>
      </c>
      <c r="K162" s="43">
        <v>0.15676769844178418</v>
      </c>
      <c r="L162">
        <v>0.67618125649418281</v>
      </c>
      <c r="M162">
        <v>0.44908513529838778</v>
      </c>
      <c r="N162" s="44">
        <v>6.0354827995381166E-2</v>
      </c>
      <c r="O162" s="161">
        <f t="shared" si="21"/>
        <v>2000000</v>
      </c>
      <c r="P162" s="162">
        <f t="shared" si="22"/>
        <v>186.85570034050431</v>
      </c>
      <c r="Q162" s="162">
        <f t="shared" si="23"/>
        <v>132.44053824088419</v>
      </c>
      <c r="R162" s="163">
        <f t="shared" si="24"/>
        <v>1</v>
      </c>
      <c r="S162" s="161">
        <f t="shared" si="25"/>
        <v>5000000</v>
      </c>
      <c r="T162" s="162">
        <f t="shared" si="26"/>
        <v>192.28523344683478</v>
      </c>
      <c r="U162" s="162">
        <f t="shared" si="27"/>
        <v>123.7202691204421</v>
      </c>
      <c r="V162" s="163">
        <f t="shared" si="28"/>
        <v>0.9</v>
      </c>
      <c r="W162" s="164">
        <f t="shared" si="29"/>
        <v>58830324.199240237</v>
      </c>
      <c r="X162" s="164">
        <f t="shared" si="30"/>
        <v>158542339.46876711</v>
      </c>
    </row>
    <row r="163" spans="10:24" x14ac:dyDescent="0.25">
      <c r="J163">
        <v>160</v>
      </c>
      <c r="K163" s="43">
        <v>0.60702080199393238</v>
      </c>
      <c r="L163">
        <v>0.79000559495710565</v>
      </c>
      <c r="M163">
        <v>0.91226190590872624</v>
      </c>
      <c r="N163" s="44">
        <v>0.24019909356138069</v>
      </c>
      <c r="O163" s="161">
        <f t="shared" si="21"/>
        <v>6000000</v>
      </c>
      <c r="P163" s="162">
        <f t="shared" si="22"/>
        <v>192.09660990805014</v>
      </c>
      <c r="Q163" s="162">
        <f t="shared" si="23"/>
        <v>162.09631996458651</v>
      </c>
      <c r="R163" s="163">
        <f t="shared" si="24"/>
        <v>1</v>
      </c>
      <c r="S163" s="161">
        <f t="shared" si="25"/>
        <v>7000000</v>
      </c>
      <c r="T163" s="162">
        <f t="shared" si="26"/>
        <v>194.03220330268337</v>
      </c>
      <c r="U163" s="162">
        <f t="shared" si="27"/>
        <v>138.54815998229324</v>
      </c>
      <c r="V163" s="163">
        <f t="shared" si="28"/>
        <v>1</v>
      </c>
      <c r="W163" s="164">
        <f t="shared" si="29"/>
        <v>130001739.66078177</v>
      </c>
      <c r="X163" s="164">
        <f t="shared" si="30"/>
        <v>238388303.24273092</v>
      </c>
    </row>
    <row r="164" spans="10:24" x14ac:dyDescent="0.25">
      <c r="J164">
        <v>161</v>
      </c>
      <c r="K164" s="43">
        <v>0.44711690854055086</v>
      </c>
      <c r="L164">
        <v>0.90631863191975748</v>
      </c>
      <c r="M164">
        <v>0.35286666363568298</v>
      </c>
      <c r="N164" s="44">
        <v>3.1782143904997118E-2</v>
      </c>
      <c r="O164" s="161">
        <f t="shared" si="21"/>
        <v>5000000</v>
      </c>
      <c r="P164" s="162">
        <f t="shared" si="22"/>
        <v>199.77631583254333</v>
      </c>
      <c r="Q164" s="162">
        <f t="shared" si="23"/>
        <v>127.44814973624898</v>
      </c>
      <c r="R164" s="163">
        <f t="shared" si="24"/>
        <v>1</v>
      </c>
      <c r="S164" s="161">
        <f t="shared" si="25"/>
        <v>6000000</v>
      </c>
      <c r="T164" s="162">
        <f t="shared" si="26"/>
        <v>196.59210527751443</v>
      </c>
      <c r="U164" s="162">
        <f t="shared" si="27"/>
        <v>121.22407486812449</v>
      </c>
      <c r="V164" s="163">
        <f t="shared" si="28"/>
        <v>0.9</v>
      </c>
      <c r="W164" s="164">
        <f t="shared" si="29"/>
        <v>311640830.48147178</v>
      </c>
      <c r="X164" s="164">
        <f t="shared" si="30"/>
        <v>256987364.2107057</v>
      </c>
    </row>
    <row r="165" spans="10:24" x14ac:dyDescent="0.25">
      <c r="J165">
        <v>162</v>
      </c>
      <c r="K165" s="43">
        <v>0.6119031385316025</v>
      </c>
      <c r="L165">
        <v>0.38015184984691408</v>
      </c>
      <c r="M165">
        <v>0.78904071766748585</v>
      </c>
      <c r="N165" s="44">
        <v>0.11152819630396094</v>
      </c>
      <c r="O165" s="161">
        <f t="shared" si="21"/>
        <v>6000000</v>
      </c>
      <c r="P165" s="162">
        <f t="shared" si="22"/>
        <v>175.42376999336494</v>
      </c>
      <c r="Q165" s="162">
        <f t="shared" si="23"/>
        <v>151.061943699045</v>
      </c>
      <c r="R165" s="163">
        <f t="shared" si="24"/>
        <v>1</v>
      </c>
      <c r="S165" s="161">
        <f t="shared" si="25"/>
        <v>7000000</v>
      </c>
      <c r="T165" s="162">
        <f t="shared" si="26"/>
        <v>188.47458999778831</v>
      </c>
      <c r="U165" s="162">
        <f t="shared" si="27"/>
        <v>133.0309718495225</v>
      </c>
      <c r="V165" s="163">
        <f t="shared" si="28"/>
        <v>0.9</v>
      </c>
      <c r="W165" s="164">
        <f t="shared" si="29"/>
        <v>96170957.765919626</v>
      </c>
      <c r="X165" s="164">
        <f t="shared" si="30"/>
        <v>199294794.33407462</v>
      </c>
    </row>
    <row r="166" spans="10:24" x14ac:dyDescent="0.25">
      <c r="J166">
        <v>163</v>
      </c>
      <c r="K166" s="43">
        <v>0.63370051109238357</v>
      </c>
      <c r="L166">
        <v>0.54260334258928777</v>
      </c>
      <c r="M166">
        <v>0.53748238663170322</v>
      </c>
      <c r="N166" s="44">
        <v>0.69209888625148153</v>
      </c>
      <c r="O166" s="161">
        <f t="shared" si="21"/>
        <v>6000000</v>
      </c>
      <c r="P166" s="162">
        <f t="shared" si="22"/>
        <v>181.60491803416406</v>
      </c>
      <c r="Q166" s="162">
        <f t="shared" si="23"/>
        <v>136.88186136377837</v>
      </c>
      <c r="R166" s="163">
        <f t="shared" si="24"/>
        <v>1</v>
      </c>
      <c r="S166" s="161">
        <f t="shared" si="25"/>
        <v>7000000</v>
      </c>
      <c r="T166" s="162">
        <f t="shared" si="26"/>
        <v>190.53497267805469</v>
      </c>
      <c r="U166" s="162">
        <f t="shared" si="27"/>
        <v>125.94093068188918</v>
      </c>
      <c r="V166" s="163">
        <f t="shared" si="28"/>
        <v>1</v>
      </c>
      <c r="W166" s="164">
        <f t="shared" si="29"/>
        <v>218338340.02231413</v>
      </c>
      <c r="X166" s="164">
        <f t="shared" si="30"/>
        <v>302158293.97315848</v>
      </c>
    </row>
    <row r="167" spans="10:24" x14ac:dyDescent="0.25">
      <c r="J167">
        <v>164</v>
      </c>
      <c r="K167" s="43">
        <v>0.70180905840440411</v>
      </c>
      <c r="L167">
        <v>0.24904113273713091</v>
      </c>
      <c r="M167">
        <v>0.61629668911565327</v>
      </c>
      <c r="N167" s="44">
        <v>8.3200317774400179E-2</v>
      </c>
      <c r="O167" s="161">
        <f t="shared" si="21"/>
        <v>6000000</v>
      </c>
      <c r="P167" s="162">
        <f t="shared" si="22"/>
        <v>169.83734616843947</v>
      </c>
      <c r="Q167" s="162">
        <f t="shared" si="23"/>
        <v>140.91537677860546</v>
      </c>
      <c r="R167" s="163">
        <f t="shared" si="24"/>
        <v>1</v>
      </c>
      <c r="S167" s="161">
        <f t="shared" si="25"/>
        <v>7000000</v>
      </c>
      <c r="T167" s="162">
        <f t="shared" si="26"/>
        <v>186.61244872281316</v>
      </c>
      <c r="U167" s="162">
        <f t="shared" si="27"/>
        <v>127.95768838930273</v>
      </c>
      <c r="V167" s="163">
        <f t="shared" si="28"/>
        <v>0.9</v>
      </c>
      <c r="W167" s="164">
        <f t="shared" si="29"/>
        <v>123531816.33900401</v>
      </c>
      <c r="X167" s="164">
        <f t="shared" si="30"/>
        <v>219524990.1011157</v>
      </c>
    </row>
    <row r="168" spans="10:24" x14ac:dyDescent="0.25">
      <c r="J168">
        <v>165</v>
      </c>
      <c r="K168" s="43">
        <v>4.1503531150258177E-2</v>
      </c>
      <c r="L168">
        <v>0.25751991493669413</v>
      </c>
      <c r="M168">
        <v>0.87468910654727261</v>
      </c>
      <c r="N168" s="44">
        <v>0.32667439786780705</v>
      </c>
      <c r="O168" s="161">
        <f t="shared" si="21"/>
        <v>1000000</v>
      </c>
      <c r="P168" s="162">
        <f t="shared" si="22"/>
        <v>170.23484531105086</v>
      </c>
      <c r="Q168" s="162">
        <f t="shared" si="23"/>
        <v>157.97680849716099</v>
      </c>
      <c r="R168" s="163">
        <f t="shared" si="24"/>
        <v>1</v>
      </c>
      <c r="S168" s="161">
        <f t="shared" si="25"/>
        <v>1000000</v>
      </c>
      <c r="T168" s="162">
        <f t="shared" si="26"/>
        <v>186.74494843701694</v>
      </c>
      <c r="U168" s="162">
        <f t="shared" si="27"/>
        <v>136.48840424858051</v>
      </c>
      <c r="V168" s="163">
        <f t="shared" si="28"/>
        <v>1</v>
      </c>
      <c r="W168" s="164">
        <f t="shared" si="29"/>
        <v>-37741963.186110124</v>
      </c>
      <c r="X168" s="164">
        <f t="shared" si="30"/>
        <v>-99743455.811563566</v>
      </c>
    </row>
    <row r="169" spans="10:24" x14ac:dyDescent="0.25">
      <c r="J169">
        <v>166</v>
      </c>
      <c r="K169" s="43">
        <v>0.27130941839928768</v>
      </c>
      <c r="L169">
        <v>0.762915920276792</v>
      </c>
      <c r="M169">
        <v>0.87861301398706704</v>
      </c>
      <c r="N169" s="44">
        <v>2.0077571861303989E-2</v>
      </c>
      <c r="O169" s="161">
        <f t="shared" si="21"/>
        <v>2000000</v>
      </c>
      <c r="P169" s="162">
        <f t="shared" si="22"/>
        <v>190.73570526220058</v>
      </c>
      <c r="Q169" s="162">
        <f t="shared" si="23"/>
        <v>158.36162602560165</v>
      </c>
      <c r="R169" s="163">
        <f t="shared" si="24"/>
        <v>1</v>
      </c>
      <c r="S169" s="161">
        <f t="shared" si="25"/>
        <v>5000000</v>
      </c>
      <c r="T169" s="162">
        <f t="shared" si="26"/>
        <v>193.57856842073352</v>
      </c>
      <c r="U169" s="162">
        <f t="shared" si="27"/>
        <v>136.68081301280083</v>
      </c>
      <c r="V169" s="163">
        <f t="shared" si="28"/>
        <v>0.9</v>
      </c>
      <c r="W169" s="164">
        <f t="shared" si="29"/>
        <v>14748158.473197863</v>
      </c>
      <c r="X169" s="164">
        <f t="shared" si="30"/>
        <v>106039899.33569708</v>
      </c>
    </row>
    <row r="170" spans="10:24" x14ac:dyDescent="0.25">
      <c r="J170">
        <v>167</v>
      </c>
      <c r="K170" s="43">
        <v>4.1458836010073274E-2</v>
      </c>
      <c r="L170">
        <v>9.6902398136465173E-2</v>
      </c>
      <c r="M170">
        <v>0.14727311702260992</v>
      </c>
      <c r="N170" s="44">
        <v>0.90665401199832152</v>
      </c>
      <c r="O170" s="161">
        <f t="shared" si="21"/>
        <v>1000000</v>
      </c>
      <c r="P170" s="162">
        <f t="shared" si="22"/>
        <v>160.5089171108153</v>
      </c>
      <c r="Q170" s="162">
        <f t="shared" si="23"/>
        <v>114.03598973076677</v>
      </c>
      <c r="R170" s="163">
        <f t="shared" si="24"/>
        <v>1</v>
      </c>
      <c r="S170" s="161">
        <f t="shared" si="25"/>
        <v>1000000</v>
      </c>
      <c r="T170" s="162">
        <f t="shared" si="26"/>
        <v>183.50297237027178</v>
      </c>
      <c r="U170" s="162">
        <f t="shared" si="27"/>
        <v>114.51799486538339</v>
      </c>
      <c r="V170" s="163">
        <f t="shared" si="28"/>
        <v>1</v>
      </c>
      <c r="W170" s="164">
        <f t="shared" si="29"/>
        <v>-3527072.6199514717</v>
      </c>
      <c r="X170" s="164">
        <f t="shared" si="30"/>
        <v>-81015022.495111614</v>
      </c>
    </row>
    <row r="171" spans="10:24" x14ac:dyDescent="0.25">
      <c r="J171">
        <v>168</v>
      </c>
      <c r="K171" s="43">
        <v>0.77524515374952263</v>
      </c>
      <c r="L171">
        <v>0.63347510049559697</v>
      </c>
      <c r="M171">
        <v>0.38316146910681215</v>
      </c>
      <c r="N171" s="44">
        <v>0.98767089798612517</v>
      </c>
      <c r="O171" s="161">
        <f t="shared" si="21"/>
        <v>7000000</v>
      </c>
      <c r="P171" s="162">
        <f t="shared" si="22"/>
        <v>185.11607164124956</v>
      </c>
      <c r="Q171" s="162">
        <f t="shared" si="23"/>
        <v>129.05623883057476</v>
      </c>
      <c r="R171" s="163">
        <f t="shared" si="24"/>
        <v>1</v>
      </c>
      <c r="S171" s="161">
        <f t="shared" si="25"/>
        <v>7000000</v>
      </c>
      <c r="T171" s="162">
        <f t="shared" si="26"/>
        <v>191.70535721374986</v>
      </c>
      <c r="U171" s="162">
        <f t="shared" si="27"/>
        <v>122.02811941528738</v>
      </c>
      <c r="V171" s="163">
        <f t="shared" si="28"/>
        <v>1</v>
      </c>
      <c r="W171" s="164">
        <f t="shared" si="29"/>
        <v>342418829.67472363</v>
      </c>
      <c r="X171" s="164">
        <f t="shared" si="30"/>
        <v>337740664.58923739</v>
      </c>
    </row>
    <row r="172" spans="10:24" x14ac:dyDescent="0.25">
      <c r="J172">
        <v>169</v>
      </c>
      <c r="K172" s="43">
        <v>0.79867458175600858</v>
      </c>
      <c r="L172">
        <v>0.2465647747513352</v>
      </c>
      <c r="M172">
        <v>0.24374290638980944</v>
      </c>
      <c r="N172" s="44">
        <v>0.85409247851307046</v>
      </c>
      <c r="O172" s="161">
        <f t="shared" si="21"/>
        <v>7000000</v>
      </c>
      <c r="P172" s="162">
        <f t="shared" si="22"/>
        <v>169.71990364534878</v>
      </c>
      <c r="Q172" s="162">
        <f t="shared" si="23"/>
        <v>121.11373593842058</v>
      </c>
      <c r="R172" s="163">
        <f t="shared" si="24"/>
        <v>1</v>
      </c>
      <c r="S172" s="161">
        <f t="shared" si="25"/>
        <v>7000000</v>
      </c>
      <c r="T172" s="162">
        <f t="shared" si="26"/>
        <v>186.57330121511626</v>
      </c>
      <c r="U172" s="162">
        <f t="shared" si="27"/>
        <v>118.05686796921029</v>
      </c>
      <c r="V172" s="163">
        <f t="shared" si="28"/>
        <v>1</v>
      </c>
      <c r="W172" s="164">
        <f t="shared" si="29"/>
        <v>290243173.94849741</v>
      </c>
      <c r="X172" s="164">
        <f t="shared" si="30"/>
        <v>329615032.72134179</v>
      </c>
    </row>
    <row r="173" spans="10:24" x14ac:dyDescent="0.25">
      <c r="J173">
        <v>170</v>
      </c>
      <c r="K173" s="43">
        <v>0.28666178480538851</v>
      </c>
      <c r="L173">
        <v>0.801927227037463</v>
      </c>
      <c r="M173">
        <v>0.66415319471221634</v>
      </c>
      <c r="N173" s="44">
        <v>0.52317337523042629</v>
      </c>
      <c r="O173" s="161">
        <f t="shared" si="21"/>
        <v>2000000</v>
      </c>
      <c r="P173" s="162">
        <f t="shared" si="22"/>
        <v>192.72787795663254</v>
      </c>
      <c r="Q173" s="162">
        <f t="shared" si="23"/>
        <v>143.47649544163011</v>
      </c>
      <c r="R173" s="163">
        <f t="shared" si="24"/>
        <v>1</v>
      </c>
      <c r="S173" s="161">
        <f t="shared" si="25"/>
        <v>5000000</v>
      </c>
      <c r="T173" s="162">
        <f t="shared" si="26"/>
        <v>194.24262598554418</v>
      </c>
      <c r="U173" s="162">
        <f t="shared" si="27"/>
        <v>129.23824772081505</v>
      </c>
      <c r="V173" s="163">
        <f t="shared" si="28"/>
        <v>1</v>
      </c>
      <c r="W173" s="164">
        <f t="shared" si="29"/>
        <v>48502765.030004859</v>
      </c>
      <c r="X173" s="164">
        <f t="shared" si="30"/>
        <v>175021891.32364565</v>
      </c>
    </row>
    <row r="174" spans="10:24" x14ac:dyDescent="0.25">
      <c r="J174">
        <v>171</v>
      </c>
      <c r="K174" s="43">
        <v>0.40640762701641764</v>
      </c>
      <c r="L174">
        <v>0.68788124756686175</v>
      </c>
      <c r="M174">
        <v>0.87115787587598559</v>
      </c>
      <c r="N174" s="44">
        <v>0.79082018960949008</v>
      </c>
      <c r="O174" s="161">
        <f t="shared" si="21"/>
        <v>5000000</v>
      </c>
      <c r="P174" s="162">
        <f t="shared" si="22"/>
        <v>187.3478038716805</v>
      </c>
      <c r="Q174" s="162">
        <f t="shared" si="23"/>
        <v>157.63763043594821</v>
      </c>
      <c r="R174" s="163">
        <f t="shared" si="24"/>
        <v>1</v>
      </c>
      <c r="S174" s="161">
        <f t="shared" si="25"/>
        <v>6000000</v>
      </c>
      <c r="T174" s="162">
        <f t="shared" si="26"/>
        <v>192.44926795722682</v>
      </c>
      <c r="U174" s="162">
        <f t="shared" si="27"/>
        <v>136.31881521797411</v>
      </c>
      <c r="V174" s="163">
        <f t="shared" si="28"/>
        <v>1</v>
      </c>
      <c r="W174" s="164">
        <f t="shared" si="29"/>
        <v>98550867.178661436</v>
      </c>
      <c r="X174" s="164">
        <f t="shared" si="30"/>
        <v>186782716.4355163</v>
      </c>
    </row>
    <row r="175" spans="10:24" x14ac:dyDescent="0.25">
      <c r="J175">
        <v>172</v>
      </c>
      <c r="K175" s="43">
        <v>0.17221194212221835</v>
      </c>
      <c r="L175">
        <v>0.19319926831785184</v>
      </c>
      <c r="M175">
        <v>0.77151202367270022</v>
      </c>
      <c r="N175" s="44">
        <v>0.87263876823361997</v>
      </c>
      <c r="O175" s="161">
        <f t="shared" si="21"/>
        <v>2000000</v>
      </c>
      <c r="P175" s="162">
        <f t="shared" si="22"/>
        <v>167.00749361254319</v>
      </c>
      <c r="Q175" s="162">
        <f t="shared" si="23"/>
        <v>149.87671158010846</v>
      </c>
      <c r="R175" s="163">
        <f t="shared" si="24"/>
        <v>1</v>
      </c>
      <c r="S175" s="161">
        <f t="shared" si="25"/>
        <v>5000000</v>
      </c>
      <c r="T175" s="162">
        <f t="shared" si="26"/>
        <v>185.6691645375144</v>
      </c>
      <c r="U175" s="162">
        <f t="shared" si="27"/>
        <v>132.43835579005423</v>
      </c>
      <c r="V175" s="163">
        <f t="shared" si="28"/>
        <v>1</v>
      </c>
      <c r="W175" s="164">
        <f t="shared" si="29"/>
        <v>-15738435.935130551</v>
      </c>
      <c r="X175" s="164">
        <f t="shared" si="30"/>
        <v>116154043.73730087</v>
      </c>
    </row>
    <row r="176" spans="10:24" x14ac:dyDescent="0.25">
      <c r="J176">
        <v>173</v>
      </c>
      <c r="K176" s="43">
        <v>0.70741034386717938</v>
      </c>
      <c r="L176">
        <v>9.9554105811527571E-2</v>
      </c>
      <c r="M176">
        <v>0.72122089543856405</v>
      </c>
      <c r="N176" s="44">
        <v>0.10399985068601725</v>
      </c>
      <c r="O176" s="161">
        <f t="shared" si="21"/>
        <v>6000000</v>
      </c>
      <c r="P176" s="162">
        <f t="shared" si="22"/>
        <v>160.73855331777619</v>
      </c>
      <c r="Q176" s="162">
        <f t="shared" si="23"/>
        <v>146.72944485805553</v>
      </c>
      <c r="R176" s="163">
        <f t="shared" si="24"/>
        <v>1</v>
      </c>
      <c r="S176" s="161">
        <f t="shared" si="25"/>
        <v>7000000</v>
      </c>
      <c r="T176" s="162">
        <f t="shared" si="26"/>
        <v>183.57951777259206</v>
      </c>
      <c r="U176" s="162">
        <f t="shared" si="27"/>
        <v>130.86472242902778</v>
      </c>
      <c r="V176" s="163">
        <f t="shared" si="28"/>
        <v>0.9</v>
      </c>
      <c r="W176" s="164">
        <f t="shared" si="29"/>
        <v>34054650.758323982</v>
      </c>
      <c r="X176" s="164">
        <f t="shared" si="30"/>
        <v>182103210.664455</v>
      </c>
    </row>
    <row r="177" spans="10:24" x14ac:dyDescent="0.25">
      <c r="J177">
        <v>174</v>
      </c>
      <c r="K177" s="43">
        <v>0.43063790924280143</v>
      </c>
      <c r="L177">
        <v>0.7859944477961901</v>
      </c>
      <c r="M177">
        <v>0.9735656624029444</v>
      </c>
      <c r="N177" s="44">
        <v>0.42044366691932056</v>
      </c>
      <c r="O177" s="161">
        <f t="shared" si="21"/>
        <v>5000000</v>
      </c>
      <c r="P177" s="162">
        <f t="shared" si="22"/>
        <v>191.88899496379216</v>
      </c>
      <c r="Q177" s="162">
        <f t="shared" si="23"/>
        <v>173.71984091283571</v>
      </c>
      <c r="R177" s="163">
        <f t="shared" si="24"/>
        <v>1</v>
      </c>
      <c r="S177" s="161">
        <f t="shared" si="25"/>
        <v>6000000</v>
      </c>
      <c r="T177" s="162">
        <f t="shared" si="26"/>
        <v>193.96299832126405</v>
      </c>
      <c r="U177" s="162">
        <f t="shared" si="27"/>
        <v>144.35992045641785</v>
      </c>
      <c r="V177" s="163">
        <f t="shared" si="28"/>
        <v>1</v>
      </c>
      <c r="W177" s="164">
        <f t="shared" si="29"/>
        <v>40845770.254782259</v>
      </c>
      <c r="X177" s="164">
        <f t="shared" si="30"/>
        <v>147618467.1890772</v>
      </c>
    </row>
    <row r="178" spans="10:24" x14ac:dyDescent="0.25">
      <c r="J178">
        <v>175</v>
      </c>
      <c r="K178" s="43">
        <v>0.5564550972274237</v>
      </c>
      <c r="L178">
        <v>0.3217007314566972</v>
      </c>
      <c r="M178">
        <v>0.15892919591857435</v>
      </c>
      <c r="N178" s="44">
        <v>0.12319898701818055</v>
      </c>
      <c r="O178" s="161">
        <f t="shared" si="21"/>
        <v>6000000</v>
      </c>
      <c r="P178" s="162">
        <f t="shared" si="22"/>
        <v>173.05577628373379</v>
      </c>
      <c r="Q178" s="162">
        <f t="shared" si="23"/>
        <v>115.02262977012774</v>
      </c>
      <c r="R178" s="163">
        <f t="shared" si="24"/>
        <v>1</v>
      </c>
      <c r="S178" s="161">
        <f t="shared" si="25"/>
        <v>6000000</v>
      </c>
      <c r="T178" s="162">
        <f t="shared" si="26"/>
        <v>187.6852587612446</v>
      </c>
      <c r="U178" s="162">
        <f t="shared" si="27"/>
        <v>115.01131488506387</v>
      </c>
      <c r="V178" s="163">
        <f t="shared" si="28"/>
        <v>0.9</v>
      </c>
      <c r="W178" s="164">
        <f t="shared" si="29"/>
        <v>298198879.08163631</v>
      </c>
      <c r="X178" s="164">
        <f t="shared" si="30"/>
        <v>242439296.93137592</v>
      </c>
    </row>
    <row r="179" spans="10:24" x14ac:dyDescent="0.25">
      <c r="J179">
        <v>176</v>
      </c>
      <c r="K179" s="43">
        <v>0.43649816980759593</v>
      </c>
      <c r="L179">
        <v>0.47382541365448549</v>
      </c>
      <c r="M179">
        <v>0.15946761172364532</v>
      </c>
      <c r="N179" s="44">
        <v>0.36570416134899963</v>
      </c>
      <c r="O179" s="161">
        <f t="shared" si="21"/>
        <v>5000000</v>
      </c>
      <c r="P179" s="162">
        <f t="shared" si="22"/>
        <v>179.01514348857688</v>
      </c>
      <c r="Q179" s="162">
        <f t="shared" si="23"/>
        <v>115.06703279568887</v>
      </c>
      <c r="R179" s="163">
        <f t="shared" si="24"/>
        <v>1</v>
      </c>
      <c r="S179" s="161">
        <f t="shared" si="25"/>
        <v>6000000</v>
      </c>
      <c r="T179" s="162">
        <f t="shared" si="26"/>
        <v>189.67171449619229</v>
      </c>
      <c r="U179" s="162">
        <f t="shared" si="27"/>
        <v>115.03351639784444</v>
      </c>
      <c r="V179" s="163">
        <f t="shared" si="28"/>
        <v>1</v>
      </c>
      <c r="W179" s="164">
        <f t="shared" si="29"/>
        <v>269740553.46444005</v>
      </c>
      <c r="X179" s="164">
        <f t="shared" si="30"/>
        <v>297829188.59008712</v>
      </c>
    </row>
    <row r="180" spans="10:24" x14ac:dyDescent="0.25">
      <c r="J180">
        <v>177</v>
      </c>
      <c r="K180" s="43">
        <v>0.2768488646482129</v>
      </c>
      <c r="L180">
        <v>8.1389880749170196E-2</v>
      </c>
      <c r="M180">
        <v>0.27858142255822649</v>
      </c>
      <c r="N180" s="44">
        <v>0.24557075189059652</v>
      </c>
      <c r="O180" s="161">
        <f t="shared" si="21"/>
        <v>2000000</v>
      </c>
      <c r="P180" s="162">
        <f t="shared" si="22"/>
        <v>159.06325053497528</v>
      </c>
      <c r="Q180" s="162">
        <f t="shared" si="23"/>
        <v>123.25878315501326</v>
      </c>
      <c r="R180" s="163">
        <f t="shared" si="24"/>
        <v>1</v>
      </c>
      <c r="S180" s="161">
        <f t="shared" si="25"/>
        <v>5000000</v>
      </c>
      <c r="T180" s="162">
        <f t="shared" si="26"/>
        <v>183.02108351165842</v>
      </c>
      <c r="U180" s="162">
        <f t="shared" si="27"/>
        <v>119.12939157750664</v>
      </c>
      <c r="V180" s="163">
        <f t="shared" si="28"/>
        <v>1</v>
      </c>
      <c r="W180" s="164">
        <f t="shared" si="29"/>
        <v>21608934.759924039</v>
      </c>
      <c r="X180" s="164">
        <f t="shared" si="30"/>
        <v>169458459.6707589</v>
      </c>
    </row>
    <row r="181" spans="10:24" x14ac:dyDescent="0.25">
      <c r="J181">
        <v>178</v>
      </c>
      <c r="K181" s="43">
        <v>0.81460122562013304</v>
      </c>
      <c r="L181">
        <v>0.94287072244068781</v>
      </c>
      <c r="M181">
        <v>0.34549493725332359</v>
      </c>
      <c r="N181" s="44">
        <v>0.55494949732249732</v>
      </c>
      <c r="O181" s="161">
        <f t="shared" si="21"/>
        <v>7000000</v>
      </c>
      <c r="P181" s="162">
        <f t="shared" si="22"/>
        <v>203.69006967382933</v>
      </c>
      <c r="Q181" s="162">
        <f t="shared" si="23"/>
        <v>127.04975824326534</v>
      </c>
      <c r="R181" s="163">
        <f t="shared" si="24"/>
        <v>1</v>
      </c>
      <c r="S181" s="161">
        <f t="shared" si="25"/>
        <v>7000000</v>
      </c>
      <c r="T181" s="162">
        <f t="shared" si="26"/>
        <v>197.89668989127645</v>
      </c>
      <c r="U181" s="162">
        <f t="shared" si="27"/>
        <v>121.02487912163268</v>
      </c>
      <c r="V181" s="163">
        <f t="shared" si="28"/>
        <v>1</v>
      </c>
      <c r="W181" s="164">
        <f t="shared" si="29"/>
        <v>486482180.0139479</v>
      </c>
      <c r="X181" s="164">
        <f t="shared" si="30"/>
        <v>388102675.38750637</v>
      </c>
    </row>
    <row r="182" spans="10:24" x14ac:dyDescent="0.25">
      <c r="J182">
        <v>179</v>
      </c>
      <c r="K182" s="43">
        <v>0.50144889676132987</v>
      </c>
      <c r="L182">
        <v>0.83389397397056353</v>
      </c>
      <c r="M182">
        <v>0.49856575691409988</v>
      </c>
      <c r="N182" s="44">
        <v>0.46175349128912013</v>
      </c>
      <c r="O182" s="161">
        <f t="shared" si="21"/>
        <v>5000000</v>
      </c>
      <c r="P182" s="162">
        <f t="shared" si="22"/>
        <v>194.54501861243872</v>
      </c>
      <c r="Q182" s="162">
        <f t="shared" si="23"/>
        <v>134.92809755967539</v>
      </c>
      <c r="R182" s="163">
        <f t="shared" si="24"/>
        <v>1</v>
      </c>
      <c r="S182" s="161">
        <f t="shared" si="25"/>
        <v>6000000</v>
      </c>
      <c r="T182" s="162">
        <f t="shared" si="26"/>
        <v>194.84833953747957</v>
      </c>
      <c r="U182" s="162">
        <f t="shared" si="27"/>
        <v>124.9640487798377</v>
      </c>
      <c r="V182" s="163">
        <f t="shared" si="28"/>
        <v>1</v>
      </c>
      <c r="W182" s="164">
        <f t="shared" si="29"/>
        <v>248084605.26381665</v>
      </c>
      <c r="X182" s="164">
        <f t="shared" si="30"/>
        <v>269305744.54585129</v>
      </c>
    </row>
    <row r="183" spans="10:24" x14ac:dyDescent="0.25">
      <c r="J183">
        <v>180</v>
      </c>
      <c r="K183" s="43">
        <v>0.43653009878852556</v>
      </c>
      <c r="L183">
        <v>0.32654027844040956</v>
      </c>
      <c r="M183">
        <v>0.32203629461528638</v>
      </c>
      <c r="N183" s="44">
        <v>0.57648998326581469</v>
      </c>
      <c r="O183" s="161">
        <f t="shared" si="21"/>
        <v>5000000</v>
      </c>
      <c r="P183" s="162">
        <f t="shared" si="22"/>
        <v>173.25769859720825</v>
      </c>
      <c r="Q183" s="162">
        <f t="shared" si="23"/>
        <v>125.75975649114133</v>
      </c>
      <c r="R183" s="163">
        <f t="shared" si="24"/>
        <v>1</v>
      </c>
      <c r="S183" s="161">
        <f t="shared" si="25"/>
        <v>6000000</v>
      </c>
      <c r="T183" s="162">
        <f t="shared" si="26"/>
        <v>187.75256619906941</v>
      </c>
      <c r="U183" s="162">
        <f t="shared" si="27"/>
        <v>120.37987824557067</v>
      </c>
      <c r="V183" s="163">
        <f t="shared" si="28"/>
        <v>1</v>
      </c>
      <c r="W183" s="164">
        <f t="shared" si="29"/>
        <v>187489710.53033456</v>
      </c>
      <c r="X183" s="164">
        <f t="shared" si="30"/>
        <v>254236127.72099245</v>
      </c>
    </row>
    <row r="184" spans="10:24" x14ac:dyDescent="0.25">
      <c r="J184">
        <v>181</v>
      </c>
      <c r="K184" s="43">
        <v>0.20832334135521058</v>
      </c>
      <c r="L184">
        <v>0.31727032395005228</v>
      </c>
      <c r="M184">
        <v>0.286133591882757</v>
      </c>
      <c r="N184" s="44">
        <v>0.37510650317294791</v>
      </c>
      <c r="O184" s="161">
        <f t="shared" si="21"/>
        <v>2000000</v>
      </c>
      <c r="P184" s="162">
        <f t="shared" si="22"/>
        <v>172.86981570308367</v>
      </c>
      <c r="Q184" s="162">
        <f t="shared" si="23"/>
        <v>123.70568688348388</v>
      </c>
      <c r="R184" s="163">
        <f t="shared" si="24"/>
        <v>1</v>
      </c>
      <c r="S184" s="161">
        <f t="shared" si="25"/>
        <v>5000000</v>
      </c>
      <c r="T184" s="162">
        <f t="shared" si="26"/>
        <v>187.62327190102789</v>
      </c>
      <c r="U184" s="162">
        <f t="shared" si="27"/>
        <v>119.35284344174194</v>
      </c>
      <c r="V184" s="163">
        <f t="shared" si="28"/>
        <v>1</v>
      </c>
      <c r="W184" s="164">
        <f t="shared" si="29"/>
        <v>48328257.639199585</v>
      </c>
      <c r="X184" s="164">
        <f t="shared" si="30"/>
        <v>191352142.29642975</v>
      </c>
    </row>
    <row r="185" spans="10:24" x14ac:dyDescent="0.25">
      <c r="J185">
        <v>182</v>
      </c>
      <c r="K185" s="43">
        <v>0.22701797097809828</v>
      </c>
      <c r="L185">
        <v>0.41944428708634007</v>
      </c>
      <c r="M185">
        <v>0.79137886204160213</v>
      </c>
      <c r="N185" s="44">
        <v>0.94916699668694138</v>
      </c>
      <c r="O185" s="161">
        <f t="shared" si="21"/>
        <v>2000000</v>
      </c>
      <c r="P185" s="162">
        <f t="shared" si="22"/>
        <v>176.95027005038801</v>
      </c>
      <c r="Q185" s="162">
        <f t="shared" si="23"/>
        <v>151.22429780849063</v>
      </c>
      <c r="R185" s="163">
        <f t="shared" si="24"/>
        <v>1</v>
      </c>
      <c r="S185" s="161">
        <f t="shared" si="25"/>
        <v>5000000</v>
      </c>
      <c r="T185" s="162">
        <f t="shared" si="26"/>
        <v>188.98342335012933</v>
      </c>
      <c r="U185" s="162">
        <f t="shared" si="27"/>
        <v>133.11214890424532</v>
      </c>
      <c r="V185" s="163">
        <f t="shared" si="28"/>
        <v>1</v>
      </c>
      <c r="W185" s="164">
        <f t="shared" si="29"/>
        <v>1451944.4837947637</v>
      </c>
      <c r="X185" s="164">
        <f t="shared" si="30"/>
        <v>129356372.22942007</v>
      </c>
    </row>
    <row r="186" spans="10:24" x14ac:dyDescent="0.25">
      <c r="J186">
        <v>183</v>
      </c>
      <c r="K186" s="43">
        <v>0.80979145333250868</v>
      </c>
      <c r="L186">
        <v>0.26281865704856033</v>
      </c>
      <c r="M186">
        <v>0.11370088878618234</v>
      </c>
      <c r="N186" s="44">
        <v>0.3536955577153903</v>
      </c>
      <c r="O186" s="161">
        <f t="shared" si="21"/>
        <v>7000000</v>
      </c>
      <c r="P186" s="162">
        <f t="shared" si="22"/>
        <v>170.47980399786891</v>
      </c>
      <c r="Q186" s="162">
        <f t="shared" si="23"/>
        <v>110.85842291663758</v>
      </c>
      <c r="R186" s="163">
        <f t="shared" si="24"/>
        <v>1</v>
      </c>
      <c r="S186" s="161">
        <f t="shared" si="25"/>
        <v>7000000</v>
      </c>
      <c r="T186" s="162">
        <f t="shared" si="26"/>
        <v>186.82660133262297</v>
      </c>
      <c r="U186" s="162">
        <f t="shared" si="27"/>
        <v>112.92921145831879</v>
      </c>
      <c r="V186" s="163">
        <f t="shared" si="28"/>
        <v>1</v>
      </c>
      <c r="W186" s="164">
        <f t="shared" si="29"/>
        <v>367349667.56861931</v>
      </c>
      <c r="X186" s="164">
        <f t="shared" si="30"/>
        <v>367281729.12012929</v>
      </c>
    </row>
    <row r="187" spans="10:24" x14ac:dyDescent="0.25">
      <c r="J187">
        <v>184</v>
      </c>
      <c r="K187" s="43">
        <v>0.15456461107662967</v>
      </c>
      <c r="L187">
        <v>0.47255094025564193</v>
      </c>
      <c r="M187">
        <v>0.70292161563095767</v>
      </c>
      <c r="N187" s="44">
        <v>0.2915626269486461</v>
      </c>
      <c r="O187" s="161">
        <f t="shared" si="21"/>
        <v>2000000</v>
      </c>
      <c r="P187" s="162">
        <f t="shared" si="22"/>
        <v>178.96711549435409</v>
      </c>
      <c r="Q187" s="162">
        <f t="shared" si="23"/>
        <v>145.65644099656529</v>
      </c>
      <c r="R187" s="163">
        <f t="shared" si="24"/>
        <v>1</v>
      </c>
      <c r="S187" s="161">
        <f t="shared" si="25"/>
        <v>5000000</v>
      </c>
      <c r="T187" s="162">
        <f t="shared" si="26"/>
        <v>189.65570516478471</v>
      </c>
      <c r="U187" s="162">
        <f t="shared" si="27"/>
        <v>130.32822049828263</v>
      </c>
      <c r="V187" s="163">
        <f t="shared" si="28"/>
        <v>1</v>
      </c>
      <c r="W187" s="164">
        <f t="shared" si="29"/>
        <v>16621348.995577589</v>
      </c>
      <c r="X187" s="164">
        <f t="shared" si="30"/>
        <v>146637423.33251035</v>
      </c>
    </row>
    <row r="188" spans="10:24" x14ac:dyDescent="0.25">
      <c r="J188">
        <v>185</v>
      </c>
      <c r="K188" s="43">
        <v>0.71358419828772213</v>
      </c>
      <c r="L188">
        <v>0.40010531050144327</v>
      </c>
      <c r="M188">
        <v>7.1077230757691234E-3</v>
      </c>
      <c r="N188" s="44">
        <v>1.0535829193693003E-3</v>
      </c>
      <c r="O188" s="161">
        <f t="shared" si="21"/>
        <v>6000000</v>
      </c>
      <c r="P188" s="162">
        <f t="shared" si="22"/>
        <v>176.20388206051365</v>
      </c>
      <c r="Q188" s="162">
        <f t="shared" si="23"/>
        <v>85.964547768396073</v>
      </c>
      <c r="R188" s="163">
        <f t="shared" si="24"/>
        <v>1</v>
      </c>
      <c r="S188" s="161">
        <f t="shared" si="25"/>
        <v>7000000</v>
      </c>
      <c r="T188" s="162">
        <f t="shared" si="26"/>
        <v>188.73462735350455</v>
      </c>
      <c r="U188" s="162">
        <f t="shared" si="27"/>
        <v>100.48227388419804</v>
      </c>
      <c r="V188" s="163">
        <f t="shared" si="28"/>
        <v>0.05</v>
      </c>
      <c r="W188" s="164">
        <f t="shared" si="29"/>
        <v>491436005.75270545</v>
      </c>
      <c r="X188" s="164">
        <f t="shared" si="30"/>
        <v>-119111676.28574272</v>
      </c>
    </row>
    <row r="189" spans="10:24" x14ac:dyDescent="0.25">
      <c r="J189">
        <v>186</v>
      </c>
      <c r="K189" s="43">
        <v>5.3819687126199001E-2</v>
      </c>
      <c r="L189">
        <v>0.65511867825194825</v>
      </c>
      <c r="M189">
        <v>0.91588452446199276</v>
      </c>
      <c r="N189" s="44">
        <v>0.61244309611292103</v>
      </c>
      <c r="O189" s="161">
        <f t="shared" si="21"/>
        <v>2000000</v>
      </c>
      <c r="P189" s="162">
        <f t="shared" si="22"/>
        <v>185.98765796531282</v>
      </c>
      <c r="Q189" s="162">
        <f t="shared" si="23"/>
        <v>162.55820816184976</v>
      </c>
      <c r="R189" s="163">
        <f t="shared" si="24"/>
        <v>1</v>
      </c>
      <c r="S189" s="161">
        <f t="shared" si="25"/>
        <v>2000000</v>
      </c>
      <c r="T189" s="162">
        <f t="shared" si="26"/>
        <v>191.99588598843761</v>
      </c>
      <c r="U189" s="162">
        <f t="shared" si="27"/>
        <v>138.77910408092487</v>
      </c>
      <c r="V189" s="163">
        <f t="shared" si="28"/>
        <v>1</v>
      </c>
      <c r="W189" s="164">
        <f t="shared" si="29"/>
        <v>-3141100.3930738866</v>
      </c>
      <c r="X189" s="164">
        <f t="shared" si="30"/>
        <v>-43566436.184974521</v>
      </c>
    </row>
    <row r="190" spans="10:24" x14ac:dyDescent="0.25">
      <c r="J190">
        <v>187</v>
      </c>
      <c r="K190" s="43">
        <v>0.46591625563654349</v>
      </c>
      <c r="L190">
        <v>5.3450846439280664E-2</v>
      </c>
      <c r="M190">
        <v>0.69245934582687552</v>
      </c>
      <c r="N190" s="44">
        <v>0.27367637267288925</v>
      </c>
      <c r="O190" s="161">
        <f t="shared" si="21"/>
        <v>5000000</v>
      </c>
      <c r="P190" s="162">
        <f t="shared" si="22"/>
        <v>155.81584616617118</v>
      </c>
      <c r="Q190" s="162">
        <f t="shared" si="23"/>
        <v>145.05667085947087</v>
      </c>
      <c r="R190" s="163">
        <f t="shared" si="24"/>
        <v>1</v>
      </c>
      <c r="S190" s="161">
        <f t="shared" si="25"/>
        <v>6000000</v>
      </c>
      <c r="T190" s="162">
        <f t="shared" si="26"/>
        <v>181.93861538872372</v>
      </c>
      <c r="U190" s="162">
        <f t="shared" si="27"/>
        <v>130.02833542973542</v>
      </c>
      <c r="V190" s="163">
        <f t="shared" si="28"/>
        <v>1</v>
      </c>
      <c r="W190" s="164">
        <f t="shared" si="29"/>
        <v>3795876.5335015729</v>
      </c>
      <c r="X190" s="164">
        <f t="shared" si="30"/>
        <v>161461679.75392979</v>
      </c>
    </row>
    <row r="191" spans="10:24" x14ac:dyDescent="0.25">
      <c r="J191">
        <v>188</v>
      </c>
      <c r="K191" s="43">
        <v>0.98984585650855972</v>
      </c>
      <c r="L191">
        <v>0.17058567743848407</v>
      </c>
      <c r="M191">
        <v>0.15715730409225481</v>
      </c>
      <c r="N191" s="44">
        <v>0.96470786592203606</v>
      </c>
      <c r="O191" s="161">
        <f t="shared" si="21"/>
        <v>9000000</v>
      </c>
      <c r="P191" s="162">
        <f t="shared" si="22"/>
        <v>165.72219956892508</v>
      </c>
      <c r="Q191" s="162">
        <f t="shared" si="23"/>
        <v>114.8758018878514</v>
      </c>
      <c r="R191" s="163">
        <f t="shared" si="24"/>
        <v>1</v>
      </c>
      <c r="S191" s="161">
        <f t="shared" si="25"/>
        <v>9000000</v>
      </c>
      <c r="T191" s="162">
        <f t="shared" si="26"/>
        <v>185.2407331896417</v>
      </c>
      <c r="U191" s="162">
        <f t="shared" si="27"/>
        <v>114.9379009439257</v>
      </c>
      <c r="V191" s="163">
        <f t="shared" si="28"/>
        <v>1</v>
      </c>
      <c r="W191" s="164">
        <f t="shared" si="29"/>
        <v>407617579.12966317</v>
      </c>
      <c r="X191" s="164">
        <f t="shared" si="30"/>
        <v>482725490.21144402</v>
      </c>
    </row>
    <row r="192" spans="10:24" x14ac:dyDescent="0.25">
      <c r="J192">
        <v>189</v>
      </c>
      <c r="K192" s="43">
        <v>0.52481938121417082</v>
      </c>
      <c r="L192">
        <v>8.3993531021204326E-2</v>
      </c>
      <c r="M192">
        <v>0.70253629360943992</v>
      </c>
      <c r="N192" s="44">
        <v>0.96287063625123037</v>
      </c>
      <c r="O192" s="161">
        <f t="shared" si="21"/>
        <v>5000000</v>
      </c>
      <c r="P192" s="162">
        <f t="shared" si="22"/>
        <v>159.31948991049003</v>
      </c>
      <c r="Q192" s="162">
        <f t="shared" si="23"/>
        <v>145.63418418011304</v>
      </c>
      <c r="R192" s="163">
        <f t="shared" si="24"/>
        <v>1</v>
      </c>
      <c r="S192" s="161">
        <f t="shared" si="25"/>
        <v>6000000</v>
      </c>
      <c r="T192" s="162">
        <f t="shared" si="26"/>
        <v>183.10649663683</v>
      </c>
      <c r="U192" s="162">
        <f t="shared" si="27"/>
        <v>130.31709209005652</v>
      </c>
      <c r="V192" s="163">
        <f t="shared" si="28"/>
        <v>1</v>
      </c>
      <c r="W192" s="164">
        <f t="shared" si="29"/>
        <v>18426528.651884973</v>
      </c>
      <c r="X192" s="164">
        <f t="shared" si="30"/>
        <v>166736427.2806409</v>
      </c>
    </row>
    <row r="193" spans="10:24" x14ac:dyDescent="0.25">
      <c r="J193">
        <v>190</v>
      </c>
      <c r="K193" s="43">
        <v>0.93099291722734778</v>
      </c>
      <c r="L193">
        <v>0.62410332985746908</v>
      </c>
      <c r="M193">
        <v>0.30352863050851653</v>
      </c>
      <c r="N193" s="44">
        <v>0.25006510916677926</v>
      </c>
      <c r="O193" s="161">
        <f t="shared" si="21"/>
        <v>7000000</v>
      </c>
      <c r="P193" s="162">
        <f t="shared" si="22"/>
        <v>184.74413379082594</v>
      </c>
      <c r="Q193" s="162">
        <f t="shared" si="23"/>
        <v>124.7144291361593</v>
      </c>
      <c r="R193" s="163">
        <f t="shared" si="24"/>
        <v>1</v>
      </c>
      <c r="S193" s="161">
        <f t="shared" si="25"/>
        <v>9000000</v>
      </c>
      <c r="T193" s="162">
        <f t="shared" si="26"/>
        <v>191.58137793027532</v>
      </c>
      <c r="U193" s="162">
        <f t="shared" si="27"/>
        <v>119.85721456807964</v>
      </c>
      <c r="V193" s="163">
        <f t="shared" si="28"/>
        <v>1</v>
      </c>
      <c r="W193" s="164">
        <f t="shared" si="29"/>
        <v>370207932.58266652</v>
      </c>
      <c r="X193" s="164">
        <f t="shared" si="30"/>
        <v>495517470.2597611</v>
      </c>
    </row>
    <row r="194" spans="10:24" x14ac:dyDescent="0.25">
      <c r="J194">
        <v>191</v>
      </c>
      <c r="K194" s="43">
        <v>1.4465322997492591E-2</v>
      </c>
      <c r="L194">
        <v>0.79401534615714031</v>
      </c>
      <c r="M194">
        <v>5.6666445464362281E-2</v>
      </c>
      <c r="N194" s="44">
        <v>0.57849854005919543</v>
      </c>
      <c r="O194" s="161">
        <f t="shared" si="21"/>
        <v>1000000</v>
      </c>
      <c r="P194" s="162">
        <f t="shared" si="22"/>
        <v>192.30649504800434</v>
      </c>
      <c r="Q194" s="162">
        <f t="shared" si="23"/>
        <v>103.33222547155171</v>
      </c>
      <c r="R194" s="163">
        <f t="shared" si="24"/>
        <v>1</v>
      </c>
      <c r="S194" s="161">
        <f t="shared" si="25"/>
        <v>1000000</v>
      </c>
      <c r="T194" s="162">
        <f t="shared" si="26"/>
        <v>194.10216501600144</v>
      </c>
      <c r="U194" s="162">
        <f t="shared" si="27"/>
        <v>109.16611273577585</v>
      </c>
      <c r="V194" s="163">
        <f t="shared" si="28"/>
        <v>1</v>
      </c>
      <c r="W194" s="164">
        <f t="shared" si="29"/>
        <v>38974269.576452628</v>
      </c>
      <c r="X194" s="164">
        <f t="shared" si="30"/>
        <v>-65063947.719774425</v>
      </c>
    </row>
    <row r="195" spans="10:24" x14ac:dyDescent="0.25">
      <c r="J195">
        <v>192</v>
      </c>
      <c r="K195" s="43">
        <v>0.94657466292570447</v>
      </c>
      <c r="L195">
        <v>0.50598532383345685</v>
      </c>
      <c r="M195">
        <v>0.57878454550354952</v>
      </c>
      <c r="N195" s="44">
        <v>0.69268760627138004</v>
      </c>
      <c r="O195" s="161">
        <f t="shared" si="21"/>
        <v>7000000</v>
      </c>
      <c r="P195" s="162">
        <f t="shared" si="22"/>
        <v>180.22505317250472</v>
      </c>
      <c r="Q195" s="162">
        <f t="shared" si="23"/>
        <v>138.97570053955894</v>
      </c>
      <c r="R195" s="163">
        <f t="shared" si="24"/>
        <v>1</v>
      </c>
      <c r="S195" s="161">
        <f t="shared" si="25"/>
        <v>9000000</v>
      </c>
      <c r="T195" s="162">
        <f t="shared" si="26"/>
        <v>190.07501772416825</v>
      </c>
      <c r="U195" s="162">
        <f t="shared" si="27"/>
        <v>126.98785026977947</v>
      </c>
      <c r="V195" s="163">
        <f t="shared" si="28"/>
        <v>1</v>
      </c>
      <c r="W195" s="164">
        <f t="shared" si="29"/>
        <v>238745468.43062043</v>
      </c>
      <c r="X195" s="164">
        <f t="shared" si="30"/>
        <v>417784507.089499</v>
      </c>
    </row>
    <row r="196" spans="10:24" x14ac:dyDescent="0.25">
      <c r="J196">
        <v>193</v>
      </c>
      <c r="K196" s="43">
        <v>0.98777913475572399</v>
      </c>
      <c r="L196">
        <v>0.76317793516520649</v>
      </c>
      <c r="M196">
        <v>0.13704261143282515</v>
      </c>
      <c r="N196" s="44">
        <v>5.0827225220413719E-2</v>
      </c>
      <c r="O196" s="161">
        <f t="shared" si="21"/>
        <v>9000000</v>
      </c>
      <c r="P196" s="162">
        <f t="shared" si="22"/>
        <v>190.74843653839662</v>
      </c>
      <c r="Q196" s="162">
        <f t="shared" si="23"/>
        <v>113.12593839315394</v>
      </c>
      <c r="R196" s="163">
        <f t="shared" si="24"/>
        <v>1</v>
      </c>
      <c r="S196" s="161">
        <f t="shared" si="25"/>
        <v>9000000</v>
      </c>
      <c r="T196" s="162">
        <f t="shared" si="26"/>
        <v>193.58281217946555</v>
      </c>
      <c r="U196" s="162">
        <f t="shared" si="27"/>
        <v>114.06296919657697</v>
      </c>
      <c r="V196" s="163">
        <f t="shared" si="28"/>
        <v>0.9</v>
      </c>
      <c r="W196" s="164">
        <f t="shared" si="29"/>
        <v>648602483.3071841</v>
      </c>
      <c r="X196" s="164">
        <f t="shared" si="30"/>
        <v>494110728.16139746</v>
      </c>
    </row>
    <row r="197" spans="10:24" x14ac:dyDescent="0.25">
      <c r="J197">
        <v>194</v>
      </c>
      <c r="K197" s="43">
        <v>0.39459586005932257</v>
      </c>
      <c r="L197">
        <v>0.18018632832032133</v>
      </c>
      <c r="M197">
        <v>0.40489961454937728</v>
      </c>
      <c r="N197" s="44">
        <v>0.95405096344890894</v>
      </c>
      <c r="O197" s="161">
        <f t="shared" ref="O197:O260" si="31">VLOOKUP(K197,$E$5:$H$10,4)</f>
        <v>5000000</v>
      </c>
      <c r="P197" s="162">
        <f t="shared" ref="P197:P260" si="32">_xlfn.NORM.INV(L197,$E$12,$E$13)</f>
        <v>166.28017161263347</v>
      </c>
      <c r="Q197" s="162">
        <f t="shared" ref="Q197:Q260" si="33">_xlfn.NORM.INV(M197,$E$15,$E$16)</f>
        <v>130.1862990599185</v>
      </c>
      <c r="R197" s="163">
        <f t="shared" ref="R197:R260" si="34">VLOOKUP(N197,$E$19:$H$21,4)</f>
        <v>1</v>
      </c>
      <c r="S197" s="161">
        <f t="shared" ref="S197:S260" si="35">VLOOKUP(K197,$G$5:$H$10,2)</f>
        <v>6000000</v>
      </c>
      <c r="T197" s="162">
        <f t="shared" ref="T197:T260" si="36">_xlfn.NORM.INV(L197,$G$12,$G$13)</f>
        <v>185.42672387087782</v>
      </c>
      <c r="U197" s="162">
        <f t="shared" ref="U197:U260" si="37">_xlfn.NORM.INV(M197,$G$15,$G$16)</f>
        <v>122.59314952995925</v>
      </c>
      <c r="V197" s="163">
        <f t="shared" ref="V197:V260" si="38">VLOOKUP(N197,$G$19:$H$21,2)</f>
        <v>1</v>
      </c>
      <c r="W197" s="164">
        <f t="shared" ref="W197:W260" si="39">O197*(P197-Q197)*R197-$D$23-$D$24</f>
        <v>130469362.76357484</v>
      </c>
      <c r="X197" s="164">
        <f t="shared" ref="X197:X260" si="40">S197*(T197-U197)*V197-$F$23-$F$24</f>
        <v>227001446.04551142</v>
      </c>
    </row>
    <row r="198" spans="10:24" x14ac:dyDescent="0.25">
      <c r="J198">
        <v>195</v>
      </c>
      <c r="K198" s="43">
        <v>0.91345688189393592</v>
      </c>
      <c r="L198">
        <v>0.68363299043201309</v>
      </c>
      <c r="M198">
        <v>0.33847311114311851</v>
      </c>
      <c r="N198" s="44">
        <v>0.71115885884860641</v>
      </c>
      <c r="O198" s="161">
        <f t="shared" si="31"/>
        <v>7000000</v>
      </c>
      <c r="P198" s="162">
        <f t="shared" si="32"/>
        <v>187.1682336745836</v>
      </c>
      <c r="Q198" s="162">
        <f t="shared" si="33"/>
        <v>126.66732235045413</v>
      </c>
      <c r="R198" s="163">
        <f t="shared" si="34"/>
        <v>1</v>
      </c>
      <c r="S198" s="161">
        <f t="shared" si="35"/>
        <v>9000000</v>
      </c>
      <c r="T198" s="162">
        <f t="shared" si="36"/>
        <v>192.38941122486119</v>
      </c>
      <c r="U198" s="162">
        <f t="shared" si="37"/>
        <v>120.83366117522706</v>
      </c>
      <c r="V198" s="163">
        <f t="shared" si="38"/>
        <v>1</v>
      </c>
      <c r="W198" s="164">
        <f t="shared" si="39"/>
        <v>373506379.26890635</v>
      </c>
      <c r="X198" s="164">
        <f t="shared" si="40"/>
        <v>494001750.44670713</v>
      </c>
    </row>
    <row r="199" spans="10:24" x14ac:dyDescent="0.25">
      <c r="J199">
        <v>196</v>
      </c>
      <c r="K199" s="43">
        <v>0.72812926756236152</v>
      </c>
      <c r="L199">
        <v>0.9790499893368807</v>
      </c>
      <c r="M199">
        <v>0.13552528831275612</v>
      </c>
      <c r="N199" s="44">
        <v>0.32323511548940609</v>
      </c>
      <c r="O199" s="161">
        <f t="shared" si="31"/>
        <v>6000000</v>
      </c>
      <c r="P199" s="162">
        <f t="shared" si="32"/>
        <v>210.5176768159902</v>
      </c>
      <c r="Q199" s="162">
        <f t="shared" si="33"/>
        <v>112.98707171992933</v>
      </c>
      <c r="R199" s="163">
        <f t="shared" si="34"/>
        <v>1</v>
      </c>
      <c r="S199" s="161">
        <f t="shared" si="35"/>
        <v>7000000</v>
      </c>
      <c r="T199" s="162">
        <f t="shared" si="36"/>
        <v>200.1725589386634</v>
      </c>
      <c r="U199" s="162">
        <f t="shared" si="37"/>
        <v>113.99353585996467</v>
      </c>
      <c r="V199" s="163">
        <f t="shared" si="38"/>
        <v>1</v>
      </c>
      <c r="W199" s="164">
        <f t="shared" si="39"/>
        <v>535183630.57636523</v>
      </c>
      <c r="X199" s="164">
        <f t="shared" si="40"/>
        <v>453253161.55089116</v>
      </c>
    </row>
    <row r="200" spans="10:24" x14ac:dyDescent="0.25">
      <c r="J200">
        <v>197</v>
      </c>
      <c r="K200" s="43">
        <v>0.15046998336930484</v>
      </c>
      <c r="L200">
        <v>0.43236560453651662</v>
      </c>
      <c r="M200">
        <v>0.67982084701116685</v>
      </c>
      <c r="N200" s="44">
        <v>0.42411932247067496</v>
      </c>
      <c r="O200" s="161">
        <f t="shared" si="31"/>
        <v>2000000</v>
      </c>
      <c r="P200" s="162">
        <f t="shared" si="32"/>
        <v>177.44467975895947</v>
      </c>
      <c r="Q200" s="162">
        <f t="shared" si="33"/>
        <v>144.34395772017061</v>
      </c>
      <c r="R200" s="163">
        <f t="shared" si="34"/>
        <v>1</v>
      </c>
      <c r="S200" s="161">
        <f t="shared" si="35"/>
        <v>5000000</v>
      </c>
      <c r="T200" s="162">
        <f t="shared" si="36"/>
        <v>189.14822658631982</v>
      </c>
      <c r="U200" s="162">
        <f t="shared" si="37"/>
        <v>129.67197886008532</v>
      </c>
      <c r="V200" s="163">
        <f t="shared" si="38"/>
        <v>1</v>
      </c>
      <c r="W200" s="164">
        <f t="shared" si="39"/>
        <v>16201444.077577718</v>
      </c>
      <c r="X200" s="164">
        <f t="shared" si="40"/>
        <v>147381238.63117254</v>
      </c>
    </row>
    <row r="201" spans="10:24" x14ac:dyDescent="0.25">
      <c r="J201">
        <v>198</v>
      </c>
      <c r="K201" s="43">
        <v>0.36999387407621631</v>
      </c>
      <c r="L201">
        <v>0.61940410662428702</v>
      </c>
      <c r="M201">
        <v>6.2508604370538068E-2</v>
      </c>
      <c r="N201" s="44">
        <v>0.948231058333878</v>
      </c>
      <c r="O201" s="161">
        <f t="shared" si="31"/>
        <v>5000000</v>
      </c>
      <c r="P201" s="162">
        <f t="shared" si="32"/>
        <v>184.55874198894605</v>
      </c>
      <c r="Q201" s="162">
        <f t="shared" si="33"/>
        <v>104.31898830513978</v>
      </c>
      <c r="R201" s="163">
        <f t="shared" si="34"/>
        <v>1</v>
      </c>
      <c r="S201" s="161">
        <f t="shared" si="35"/>
        <v>6000000</v>
      </c>
      <c r="T201" s="162">
        <f t="shared" si="36"/>
        <v>191.51958066298201</v>
      </c>
      <c r="U201" s="162">
        <f t="shared" si="37"/>
        <v>109.65949415256989</v>
      </c>
      <c r="V201" s="163">
        <f t="shared" si="38"/>
        <v>1</v>
      </c>
      <c r="W201" s="164">
        <f t="shared" si="39"/>
        <v>351198768.41903138</v>
      </c>
      <c r="X201" s="164">
        <f t="shared" si="40"/>
        <v>341160519.0624727</v>
      </c>
    </row>
    <row r="202" spans="10:24" x14ac:dyDescent="0.25">
      <c r="J202">
        <v>199</v>
      </c>
      <c r="K202" s="43">
        <v>0.20766914141856452</v>
      </c>
      <c r="L202">
        <v>0.25433642511446375</v>
      </c>
      <c r="M202">
        <v>9.6404174849257562E-2</v>
      </c>
      <c r="N202" s="44">
        <v>0.53656101296791037</v>
      </c>
      <c r="O202" s="161">
        <f t="shared" si="31"/>
        <v>2000000</v>
      </c>
      <c r="P202" s="162">
        <f t="shared" si="32"/>
        <v>170.0864158991439</v>
      </c>
      <c r="Q202" s="162">
        <f t="shared" si="33"/>
        <v>108.95367797373171</v>
      </c>
      <c r="R202" s="163">
        <f t="shared" si="34"/>
        <v>1</v>
      </c>
      <c r="S202" s="161">
        <f t="shared" si="35"/>
        <v>5000000</v>
      </c>
      <c r="T202" s="162">
        <f t="shared" si="36"/>
        <v>186.69547196638129</v>
      </c>
      <c r="U202" s="162">
        <f t="shared" si="37"/>
        <v>111.97683898686586</v>
      </c>
      <c r="V202" s="163">
        <f t="shared" si="38"/>
        <v>1</v>
      </c>
      <c r="W202" s="164">
        <f t="shared" si="39"/>
        <v>72265475.850824371</v>
      </c>
      <c r="X202" s="164">
        <f t="shared" si="40"/>
        <v>223593164.89757717</v>
      </c>
    </row>
    <row r="203" spans="10:24" x14ac:dyDescent="0.25">
      <c r="J203">
        <v>200</v>
      </c>
      <c r="K203" s="43">
        <v>0.52194029149090637</v>
      </c>
      <c r="L203">
        <v>5.2332833341335205E-2</v>
      </c>
      <c r="M203">
        <v>0.11690935995891061</v>
      </c>
      <c r="N203" s="44">
        <v>0.91262104322645266</v>
      </c>
      <c r="O203" s="161">
        <f t="shared" si="31"/>
        <v>5000000</v>
      </c>
      <c r="P203" s="162">
        <f t="shared" si="32"/>
        <v>155.66034966380514</v>
      </c>
      <c r="Q203" s="162">
        <f t="shared" si="33"/>
        <v>111.18841084529741</v>
      </c>
      <c r="R203" s="163">
        <f t="shared" si="34"/>
        <v>1</v>
      </c>
      <c r="S203" s="161">
        <f t="shared" si="35"/>
        <v>6000000</v>
      </c>
      <c r="T203" s="162">
        <f t="shared" si="36"/>
        <v>181.88678322126839</v>
      </c>
      <c r="U203" s="162">
        <f t="shared" si="37"/>
        <v>113.09420542264871</v>
      </c>
      <c r="V203" s="163">
        <f t="shared" si="38"/>
        <v>1</v>
      </c>
      <c r="W203" s="164">
        <f t="shared" si="39"/>
        <v>172359694.09253863</v>
      </c>
      <c r="X203" s="164">
        <f t="shared" si="40"/>
        <v>262755466.79171807</v>
      </c>
    </row>
    <row r="204" spans="10:24" x14ac:dyDescent="0.25">
      <c r="J204">
        <v>201</v>
      </c>
      <c r="K204" s="43">
        <v>0.72523065488629879</v>
      </c>
      <c r="L204">
        <v>5.1995365745115651E-2</v>
      </c>
      <c r="M204">
        <v>0.88201681011148003</v>
      </c>
      <c r="N204" s="44">
        <v>0.22689442684266659</v>
      </c>
      <c r="O204" s="161">
        <f t="shared" si="31"/>
        <v>6000000</v>
      </c>
      <c r="P204" s="162">
        <f t="shared" si="32"/>
        <v>155.61289589577521</v>
      </c>
      <c r="Q204" s="162">
        <f t="shared" si="33"/>
        <v>158.70258337951901</v>
      </c>
      <c r="R204" s="163">
        <f t="shared" si="34"/>
        <v>1</v>
      </c>
      <c r="S204" s="161">
        <f t="shared" si="35"/>
        <v>7000000</v>
      </c>
      <c r="T204" s="162">
        <f t="shared" si="36"/>
        <v>181.87096529859173</v>
      </c>
      <c r="U204" s="162">
        <f t="shared" si="37"/>
        <v>136.85129168975951</v>
      </c>
      <c r="V204" s="163">
        <f t="shared" si="38"/>
        <v>1</v>
      </c>
      <c r="W204" s="164">
        <f t="shared" si="39"/>
        <v>-68538124.90246281</v>
      </c>
      <c r="X204" s="164">
        <f t="shared" si="40"/>
        <v>165137715.26182556</v>
      </c>
    </row>
    <row r="205" spans="10:24" x14ac:dyDescent="0.25">
      <c r="J205">
        <v>202</v>
      </c>
      <c r="K205" s="43">
        <v>0.13747799744565703</v>
      </c>
      <c r="L205">
        <v>0.5345201231052924</v>
      </c>
      <c r="M205">
        <v>0.21954742306477737</v>
      </c>
      <c r="N205" s="44">
        <v>0.55062678785125529</v>
      </c>
      <c r="O205" s="161">
        <f t="shared" si="31"/>
        <v>2000000</v>
      </c>
      <c r="P205" s="162">
        <f t="shared" si="32"/>
        <v>181.29956067854565</v>
      </c>
      <c r="Q205" s="162">
        <f t="shared" si="33"/>
        <v>119.52554779177248</v>
      </c>
      <c r="R205" s="163">
        <f t="shared" si="34"/>
        <v>1</v>
      </c>
      <c r="S205" s="161">
        <f t="shared" si="35"/>
        <v>2000000</v>
      </c>
      <c r="T205" s="162">
        <f t="shared" si="36"/>
        <v>190.43318689284854</v>
      </c>
      <c r="U205" s="162">
        <f t="shared" si="37"/>
        <v>117.26277389588624</v>
      </c>
      <c r="V205" s="163">
        <f t="shared" si="38"/>
        <v>1</v>
      </c>
      <c r="W205" s="164">
        <f t="shared" si="39"/>
        <v>73548025.773546323</v>
      </c>
      <c r="X205" s="164">
        <f t="shared" si="40"/>
        <v>-3659174.006075412</v>
      </c>
    </row>
    <row r="206" spans="10:24" x14ac:dyDescent="0.25">
      <c r="J206">
        <v>203</v>
      </c>
      <c r="K206" s="43">
        <v>0.94497174680571605</v>
      </c>
      <c r="L206">
        <v>0.41411800146905942</v>
      </c>
      <c r="M206">
        <v>0.4261986156282509</v>
      </c>
      <c r="N206" s="44">
        <v>0.56680792662839752</v>
      </c>
      <c r="O206" s="161">
        <f t="shared" si="31"/>
        <v>7000000</v>
      </c>
      <c r="P206" s="162">
        <f t="shared" si="32"/>
        <v>176.74553234787578</v>
      </c>
      <c r="Q206" s="162">
        <f t="shared" si="33"/>
        <v>131.2787878027876</v>
      </c>
      <c r="R206" s="163">
        <f t="shared" si="34"/>
        <v>1</v>
      </c>
      <c r="S206" s="161">
        <f t="shared" si="35"/>
        <v>9000000</v>
      </c>
      <c r="T206" s="162">
        <f t="shared" si="36"/>
        <v>188.91517744929192</v>
      </c>
      <c r="U206" s="162">
        <f t="shared" si="37"/>
        <v>123.1393939013938</v>
      </c>
      <c r="V206" s="163">
        <f t="shared" si="38"/>
        <v>1</v>
      </c>
      <c r="W206" s="164">
        <f t="shared" si="39"/>
        <v>268267211.8156172</v>
      </c>
      <c r="X206" s="164">
        <f t="shared" si="40"/>
        <v>441982051.93108308</v>
      </c>
    </row>
    <row r="207" spans="10:24" x14ac:dyDescent="0.25">
      <c r="J207">
        <v>204</v>
      </c>
      <c r="K207" s="43">
        <v>0.84307169520378289</v>
      </c>
      <c r="L207">
        <v>0.58363823482792809</v>
      </c>
      <c r="M207">
        <v>0.22265208320509911</v>
      </c>
      <c r="N207" s="44">
        <v>0.71848616354149775</v>
      </c>
      <c r="O207" s="161">
        <f t="shared" si="31"/>
        <v>7000000</v>
      </c>
      <c r="P207" s="162">
        <f t="shared" si="32"/>
        <v>183.16814764608381</v>
      </c>
      <c r="Q207" s="162">
        <f t="shared" si="33"/>
        <v>119.73465959779308</v>
      </c>
      <c r="R207" s="163">
        <f t="shared" si="34"/>
        <v>1</v>
      </c>
      <c r="S207" s="161">
        <f t="shared" si="35"/>
        <v>7000000</v>
      </c>
      <c r="T207" s="162">
        <f t="shared" si="36"/>
        <v>191.05604921536127</v>
      </c>
      <c r="U207" s="162">
        <f t="shared" si="37"/>
        <v>117.36732979889653</v>
      </c>
      <c r="V207" s="163">
        <f t="shared" si="38"/>
        <v>1</v>
      </c>
      <c r="W207" s="164">
        <f t="shared" si="39"/>
        <v>394034416.33803511</v>
      </c>
      <c r="X207" s="164">
        <f t="shared" si="40"/>
        <v>365821035.91525316</v>
      </c>
    </row>
    <row r="208" spans="10:24" x14ac:dyDescent="0.25">
      <c r="J208">
        <v>205</v>
      </c>
      <c r="K208" s="43">
        <v>0.65933268782109078</v>
      </c>
      <c r="L208">
        <v>0.98863398714135686</v>
      </c>
      <c r="M208">
        <v>0.69552266313542699</v>
      </c>
      <c r="N208" s="44">
        <v>2.4636427765012403E-2</v>
      </c>
      <c r="O208" s="161">
        <f t="shared" si="31"/>
        <v>6000000</v>
      </c>
      <c r="P208" s="162">
        <f t="shared" si="32"/>
        <v>214.16862851443966</v>
      </c>
      <c r="Q208" s="162">
        <f t="shared" si="33"/>
        <v>145.23132320972877</v>
      </c>
      <c r="R208" s="163">
        <f t="shared" si="34"/>
        <v>1</v>
      </c>
      <c r="S208" s="161">
        <f t="shared" si="35"/>
        <v>7000000</v>
      </c>
      <c r="T208" s="162">
        <f t="shared" si="36"/>
        <v>201.38954283814655</v>
      </c>
      <c r="U208" s="162">
        <f t="shared" si="37"/>
        <v>130.11566160486439</v>
      </c>
      <c r="V208" s="163">
        <f t="shared" si="38"/>
        <v>0.9</v>
      </c>
      <c r="W208" s="164">
        <f t="shared" si="39"/>
        <v>363623831.82826531</v>
      </c>
      <c r="X208" s="164">
        <f t="shared" si="40"/>
        <v>299025451.76967764</v>
      </c>
    </row>
    <row r="209" spans="10:24" x14ac:dyDescent="0.25">
      <c r="J209">
        <v>206</v>
      </c>
      <c r="K209" s="43">
        <v>0.10384653739696836</v>
      </c>
      <c r="L209">
        <v>0.42802453359303938</v>
      </c>
      <c r="M209">
        <v>0.69855823457747435</v>
      </c>
      <c r="N209" s="44">
        <v>0.3047461220440959</v>
      </c>
      <c r="O209" s="161">
        <f t="shared" si="31"/>
        <v>2000000</v>
      </c>
      <c r="P209" s="162">
        <f t="shared" si="32"/>
        <v>177.27891300992312</v>
      </c>
      <c r="Q209" s="162">
        <f t="shared" si="33"/>
        <v>145.405166720594</v>
      </c>
      <c r="R209" s="163">
        <f t="shared" si="34"/>
        <v>1</v>
      </c>
      <c r="S209" s="161">
        <f t="shared" si="35"/>
        <v>2000000</v>
      </c>
      <c r="T209" s="162">
        <f t="shared" si="36"/>
        <v>189.0929710033077</v>
      </c>
      <c r="U209" s="162">
        <f t="shared" si="37"/>
        <v>130.20258336029701</v>
      </c>
      <c r="V209" s="163">
        <f t="shared" si="38"/>
        <v>1</v>
      </c>
      <c r="W209" s="164">
        <f t="shared" si="39"/>
        <v>13747492.578658238</v>
      </c>
      <c r="X209" s="164">
        <f t="shared" si="40"/>
        <v>-32219224.713978633</v>
      </c>
    </row>
    <row r="210" spans="10:24" x14ac:dyDescent="0.25">
      <c r="J210">
        <v>207</v>
      </c>
      <c r="K210" s="43">
        <v>6.5512020501168333E-4</v>
      </c>
      <c r="L210">
        <v>0.14590134463435578</v>
      </c>
      <c r="M210">
        <v>0.74011521567809491</v>
      </c>
      <c r="N210" s="44">
        <v>0.67731811033154732</v>
      </c>
      <c r="O210" s="161">
        <f t="shared" si="31"/>
        <v>1000000</v>
      </c>
      <c r="P210" s="162">
        <f t="shared" si="32"/>
        <v>164.1873712523996</v>
      </c>
      <c r="Q210" s="162">
        <f t="shared" si="33"/>
        <v>147.87401299095595</v>
      </c>
      <c r="R210" s="163">
        <f t="shared" si="34"/>
        <v>1</v>
      </c>
      <c r="S210" s="161">
        <f t="shared" si="35"/>
        <v>1000000</v>
      </c>
      <c r="T210" s="162">
        <f t="shared" si="36"/>
        <v>184.72912375079986</v>
      </c>
      <c r="U210" s="162">
        <f t="shared" si="37"/>
        <v>131.43700649547799</v>
      </c>
      <c r="V210" s="163">
        <f t="shared" si="38"/>
        <v>1</v>
      </c>
      <c r="W210" s="164">
        <f t="shared" si="39"/>
        <v>-33686641.738556348</v>
      </c>
      <c r="X210" s="164">
        <f t="shared" si="40"/>
        <v>-96707882.74467814</v>
      </c>
    </row>
    <row r="211" spans="10:24" x14ac:dyDescent="0.25">
      <c r="J211">
        <v>208</v>
      </c>
      <c r="K211" s="43">
        <v>0.2266925537107608</v>
      </c>
      <c r="L211">
        <v>0.40966100503158986</v>
      </c>
      <c r="M211">
        <v>0.58259234524096737</v>
      </c>
      <c r="N211" s="44">
        <v>0.59032980894626241</v>
      </c>
      <c r="O211" s="161">
        <f t="shared" si="31"/>
        <v>2000000</v>
      </c>
      <c r="P211" s="162">
        <f t="shared" si="32"/>
        <v>176.57374375348999</v>
      </c>
      <c r="Q211" s="162">
        <f t="shared" si="33"/>
        <v>139.17059619147054</v>
      </c>
      <c r="R211" s="163">
        <f t="shared" si="34"/>
        <v>1</v>
      </c>
      <c r="S211" s="161">
        <f t="shared" si="35"/>
        <v>5000000</v>
      </c>
      <c r="T211" s="162">
        <f t="shared" si="36"/>
        <v>188.85791458449665</v>
      </c>
      <c r="U211" s="162">
        <f t="shared" si="37"/>
        <v>127.08529809573527</v>
      </c>
      <c r="V211" s="163">
        <f t="shared" si="38"/>
        <v>1</v>
      </c>
      <c r="W211" s="164">
        <f t="shared" si="39"/>
        <v>24806295.124038905</v>
      </c>
      <c r="X211" s="164">
        <f t="shared" si="40"/>
        <v>158863082.44380695</v>
      </c>
    </row>
    <row r="212" spans="10:24" x14ac:dyDescent="0.25">
      <c r="J212">
        <v>209</v>
      </c>
      <c r="K212" s="43">
        <v>0.38604340166626394</v>
      </c>
      <c r="L212">
        <v>0.30997165922499004</v>
      </c>
      <c r="M212">
        <v>3.9530530376740702E-2</v>
      </c>
      <c r="N212" s="44">
        <v>0.64667513754748962</v>
      </c>
      <c r="O212" s="161">
        <f t="shared" si="31"/>
        <v>5000000</v>
      </c>
      <c r="P212" s="162">
        <f t="shared" si="32"/>
        <v>172.56103977873775</v>
      </c>
      <c r="Q212" s="162">
        <f t="shared" si="33"/>
        <v>99.876796277614488</v>
      </c>
      <c r="R212" s="163">
        <f t="shared" si="34"/>
        <v>1</v>
      </c>
      <c r="S212" s="161">
        <f t="shared" si="35"/>
        <v>6000000</v>
      </c>
      <c r="T212" s="162">
        <f t="shared" si="36"/>
        <v>187.52034659291257</v>
      </c>
      <c r="U212" s="162">
        <f t="shared" si="37"/>
        <v>107.43839813880724</v>
      </c>
      <c r="V212" s="163">
        <f t="shared" si="38"/>
        <v>1</v>
      </c>
      <c r="W212" s="164">
        <f t="shared" si="39"/>
        <v>313421217.50561631</v>
      </c>
      <c r="X212" s="164">
        <f t="shared" si="40"/>
        <v>330491690.72463197</v>
      </c>
    </row>
    <row r="213" spans="10:24" x14ac:dyDescent="0.25">
      <c r="J213">
        <v>210</v>
      </c>
      <c r="K213" s="43">
        <v>4.4135301631098689E-2</v>
      </c>
      <c r="L213">
        <v>0.57565700732229819</v>
      </c>
      <c r="M213">
        <v>0.32956048960974016</v>
      </c>
      <c r="N213" s="44">
        <v>0.43205392305029544</v>
      </c>
      <c r="O213" s="161">
        <f t="shared" si="31"/>
        <v>1000000</v>
      </c>
      <c r="P213" s="162">
        <f t="shared" si="32"/>
        <v>182.86192922710677</v>
      </c>
      <c r="Q213" s="162">
        <f t="shared" si="33"/>
        <v>126.17745782852761</v>
      </c>
      <c r="R213" s="163">
        <f t="shared" si="34"/>
        <v>1</v>
      </c>
      <c r="S213" s="161">
        <f t="shared" si="35"/>
        <v>1000000</v>
      </c>
      <c r="T213" s="162">
        <f t="shared" si="36"/>
        <v>190.95397640903559</v>
      </c>
      <c r="U213" s="162">
        <f t="shared" si="37"/>
        <v>120.58872891426381</v>
      </c>
      <c r="V213" s="163">
        <f t="shared" si="38"/>
        <v>1</v>
      </c>
      <c r="W213" s="164">
        <f t="shared" si="39"/>
        <v>6684471.3985791653</v>
      </c>
      <c r="X213" s="164">
        <f t="shared" si="40"/>
        <v>-79634752.505228221</v>
      </c>
    </row>
    <row r="214" spans="10:24" x14ac:dyDescent="0.25">
      <c r="J214">
        <v>211</v>
      </c>
      <c r="K214" s="43">
        <v>5.4029270964714327E-2</v>
      </c>
      <c r="L214">
        <v>0.15253276439456442</v>
      </c>
      <c r="M214">
        <v>0.518228867713032</v>
      </c>
      <c r="N214" s="44">
        <v>0.62513454023682902</v>
      </c>
      <c r="O214" s="161">
        <f t="shared" si="31"/>
        <v>2000000</v>
      </c>
      <c r="P214" s="162">
        <f t="shared" si="32"/>
        <v>164.61553434147709</v>
      </c>
      <c r="Q214" s="162">
        <f t="shared" si="33"/>
        <v>135.91417813743934</v>
      </c>
      <c r="R214" s="163">
        <f t="shared" si="34"/>
        <v>1</v>
      </c>
      <c r="S214" s="161">
        <f t="shared" si="35"/>
        <v>2000000</v>
      </c>
      <c r="T214" s="162">
        <f t="shared" si="36"/>
        <v>184.87184478049235</v>
      </c>
      <c r="U214" s="162">
        <f t="shared" si="37"/>
        <v>125.45708906871967</v>
      </c>
      <c r="V214" s="163">
        <f t="shared" si="38"/>
        <v>1</v>
      </c>
      <c r="W214" s="164">
        <f t="shared" si="39"/>
        <v>7402712.408075504</v>
      </c>
      <c r="X214" s="164">
        <f t="shared" si="40"/>
        <v>-31170488.576454625</v>
      </c>
    </row>
    <row r="215" spans="10:24" x14ac:dyDescent="0.25">
      <c r="J215">
        <v>212</v>
      </c>
      <c r="K215" s="43">
        <v>0.74867977889026927</v>
      </c>
      <c r="L215">
        <v>0.11602473703190774</v>
      </c>
      <c r="M215">
        <v>6.0693344969832141E-2</v>
      </c>
      <c r="N215" s="44">
        <v>0.71003498844418433</v>
      </c>
      <c r="O215" s="161">
        <f t="shared" si="31"/>
        <v>6000000</v>
      </c>
      <c r="P215" s="162">
        <f t="shared" si="32"/>
        <v>162.07355805808788</v>
      </c>
      <c r="Q215" s="162">
        <f t="shared" si="33"/>
        <v>104.02041347647121</v>
      </c>
      <c r="R215" s="163">
        <f t="shared" si="34"/>
        <v>1</v>
      </c>
      <c r="S215" s="161">
        <f t="shared" si="35"/>
        <v>7000000</v>
      </c>
      <c r="T215" s="162">
        <f t="shared" si="36"/>
        <v>184.02451935269596</v>
      </c>
      <c r="U215" s="162">
        <f t="shared" si="37"/>
        <v>109.51020673823561</v>
      </c>
      <c r="V215" s="163">
        <f t="shared" si="38"/>
        <v>1</v>
      </c>
      <c r="W215" s="164">
        <f t="shared" si="39"/>
        <v>298318867.48970008</v>
      </c>
      <c r="X215" s="164">
        <f t="shared" si="40"/>
        <v>371600188.30122244</v>
      </c>
    </row>
    <row r="216" spans="10:24" x14ac:dyDescent="0.25">
      <c r="J216">
        <v>213</v>
      </c>
      <c r="K216" s="43">
        <v>0.36300229685563146</v>
      </c>
      <c r="L216">
        <v>0.85507987909194216</v>
      </c>
      <c r="M216">
        <v>0.31854060922830307</v>
      </c>
      <c r="N216" s="44">
        <v>3.3212201264131269E-2</v>
      </c>
      <c r="O216" s="161">
        <f t="shared" si="31"/>
        <v>5000000</v>
      </c>
      <c r="P216" s="162">
        <f t="shared" si="32"/>
        <v>195.87708222854744</v>
      </c>
      <c r="Q216" s="162">
        <f t="shared" si="33"/>
        <v>125.56432689137446</v>
      </c>
      <c r="R216" s="163">
        <f t="shared" si="34"/>
        <v>1</v>
      </c>
      <c r="S216" s="161">
        <f t="shared" si="35"/>
        <v>6000000</v>
      </c>
      <c r="T216" s="162">
        <f t="shared" si="36"/>
        <v>195.29236074284916</v>
      </c>
      <c r="U216" s="162">
        <f t="shared" si="37"/>
        <v>120.28216344568723</v>
      </c>
      <c r="V216" s="163">
        <f t="shared" si="38"/>
        <v>0.9</v>
      </c>
      <c r="W216" s="164">
        <f t="shared" si="39"/>
        <v>301563776.68586487</v>
      </c>
      <c r="X216" s="164">
        <f t="shared" si="40"/>
        <v>255055065.40467441</v>
      </c>
    </row>
    <row r="217" spans="10:24" x14ac:dyDescent="0.25">
      <c r="J217">
        <v>214</v>
      </c>
      <c r="K217" s="43">
        <v>0.93046619230568184</v>
      </c>
      <c r="L217">
        <v>0.53848737626702836</v>
      </c>
      <c r="M217">
        <v>0.52310803243218007</v>
      </c>
      <c r="N217" s="44">
        <v>0.58220824070297295</v>
      </c>
      <c r="O217" s="161">
        <f t="shared" si="31"/>
        <v>7000000</v>
      </c>
      <c r="P217" s="162">
        <f t="shared" si="32"/>
        <v>181.44935525845091</v>
      </c>
      <c r="Q217" s="162">
        <f t="shared" si="33"/>
        <v>136.15911350590574</v>
      </c>
      <c r="R217" s="163">
        <f t="shared" si="34"/>
        <v>1</v>
      </c>
      <c r="S217" s="161">
        <f t="shared" si="35"/>
        <v>9000000</v>
      </c>
      <c r="T217" s="162">
        <f t="shared" si="36"/>
        <v>190.48311841948365</v>
      </c>
      <c r="U217" s="162">
        <f t="shared" si="37"/>
        <v>125.57955675295287</v>
      </c>
      <c r="V217" s="163">
        <f t="shared" si="38"/>
        <v>1</v>
      </c>
      <c r="W217" s="164">
        <f t="shared" si="39"/>
        <v>267031692.26781619</v>
      </c>
      <c r="X217" s="164">
        <f t="shared" si="40"/>
        <v>434132054.99877703</v>
      </c>
    </row>
    <row r="218" spans="10:24" x14ac:dyDescent="0.25">
      <c r="J218">
        <v>215</v>
      </c>
      <c r="K218" s="43">
        <v>0.92920236222757446</v>
      </c>
      <c r="L218">
        <v>0.35465531858815957</v>
      </c>
      <c r="M218">
        <v>0.14893352923307634</v>
      </c>
      <c r="N218" s="44">
        <v>0.8009225030186915</v>
      </c>
      <c r="O218" s="161">
        <f t="shared" si="31"/>
        <v>7000000</v>
      </c>
      <c r="P218" s="162">
        <f t="shared" si="32"/>
        <v>174.40826871996202</v>
      </c>
      <c r="Q218" s="162">
        <f t="shared" si="33"/>
        <v>114.17963414560677</v>
      </c>
      <c r="R218" s="163">
        <f t="shared" si="34"/>
        <v>1</v>
      </c>
      <c r="S218" s="161">
        <f t="shared" si="35"/>
        <v>9000000</v>
      </c>
      <c r="T218" s="162">
        <f t="shared" si="36"/>
        <v>188.13608957332067</v>
      </c>
      <c r="U218" s="162">
        <f t="shared" si="37"/>
        <v>114.58981707280338</v>
      </c>
      <c r="V218" s="163">
        <f t="shared" si="38"/>
        <v>1</v>
      </c>
      <c r="W218" s="164">
        <f t="shared" si="39"/>
        <v>371600442.02048677</v>
      </c>
      <c r="X218" s="164">
        <f t="shared" si="40"/>
        <v>511916452.5046556</v>
      </c>
    </row>
    <row r="219" spans="10:24" x14ac:dyDescent="0.25">
      <c r="J219">
        <v>216</v>
      </c>
      <c r="K219" s="43">
        <v>2.186340928563657E-2</v>
      </c>
      <c r="L219">
        <v>0.53556413177600282</v>
      </c>
      <c r="M219">
        <v>0.39902941423218885</v>
      </c>
      <c r="N219" s="44">
        <v>0.6501240917529485</v>
      </c>
      <c r="O219" s="161">
        <f t="shared" si="31"/>
        <v>1000000</v>
      </c>
      <c r="P219" s="162">
        <f t="shared" si="32"/>
        <v>181.33896693104316</v>
      </c>
      <c r="Q219" s="162">
        <f t="shared" si="33"/>
        <v>129.88279705680714</v>
      </c>
      <c r="R219" s="163">
        <f t="shared" si="34"/>
        <v>1</v>
      </c>
      <c r="S219" s="161">
        <f t="shared" si="35"/>
        <v>1000000</v>
      </c>
      <c r="T219" s="162">
        <f t="shared" si="36"/>
        <v>190.44632231034771</v>
      </c>
      <c r="U219" s="162">
        <f t="shared" si="37"/>
        <v>122.44139852840357</v>
      </c>
      <c r="V219" s="163">
        <f t="shared" si="38"/>
        <v>1</v>
      </c>
      <c r="W219" s="164">
        <f t="shared" si="39"/>
        <v>1456169.8742360249</v>
      </c>
      <c r="X219" s="164">
        <f t="shared" si="40"/>
        <v>-81995076.218055859</v>
      </c>
    </row>
    <row r="220" spans="10:24" x14ac:dyDescent="0.25">
      <c r="J220">
        <v>217</v>
      </c>
      <c r="K220" s="43">
        <v>0.60347182774437669</v>
      </c>
      <c r="L220">
        <v>0.80345189195236844</v>
      </c>
      <c r="M220">
        <v>0.38727169239043224</v>
      </c>
      <c r="N220" s="44">
        <v>0.31855768918124805</v>
      </c>
      <c r="O220" s="161">
        <f t="shared" si="31"/>
        <v>6000000</v>
      </c>
      <c r="P220" s="162">
        <f t="shared" si="32"/>
        <v>192.81023751200308</v>
      </c>
      <c r="Q220" s="162">
        <f t="shared" si="33"/>
        <v>129.27125857384965</v>
      </c>
      <c r="R220" s="163">
        <f t="shared" si="34"/>
        <v>1</v>
      </c>
      <c r="S220" s="161">
        <f t="shared" si="35"/>
        <v>7000000</v>
      </c>
      <c r="T220" s="162">
        <f t="shared" si="36"/>
        <v>194.27007917066769</v>
      </c>
      <c r="U220" s="162">
        <f t="shared" si="37"/>
        <v>122.13562928692483</v>
      </c>
      <c r="V220" s="163">
        <f t="shared" si="38"/>
        <v>1</v>
      </c>
      <c r="W220" s="164">
        <f t="shared" si="39"/>
        <v>331233873.62892061</v>
      </c>
      <c r="X220" s="164">
        <f t="shared" si="40"/>
        <v>354941149.18620002</v>
      </c>
    </row>
    <row r="221" spans="10:24" x14ac:dyDescent="0.25">
      <c r="J221">
        <v>218</v>
      </c>
      <c r="K221" s="43">
        <v>0.37674322744820521</v>
      </c>
      <c r="L221">
        <v>0.59901043033853407</v>
      </c>
      <c r="M221">
        <v>0.11631231475540549</v>
      </c>
      <c r="N221" s="44">
        <v>0.5084825246678718</v>
      </c>
      <c r="O221" s="161">
        <f t="shared" si="31"/>
        <v>5000000</v>
      </c>
      <c r="P221" s="162">
        <f t="shared" si="32"/>
        <v>183.7617982802563</v>
      </c>
      <c r="Q221" s="162">
        <f t="shared" si="33"/>
        <v>111.12749689924306</v>
      </c>
      <c r="R221" s="163">
        <f t="shared" si="34"/>
        <v>1</v>
      </c>
      <c r="S221" s="161">
        <f t="shared" si="35"/>
        <v>6000000</v>
      </c>
      <c r="T221" s="162">
        <f t="shared" si="36"/>
        <v>191.25393276008543</v>
      </c>
      <c r="U221" s="162">
        <f t="shared" si="37"/>
        <v>113.06374844962153</v>
      </c>
      <c r="V221" s="163">
        <f t="shared" si="38"/>
        <v>1</v>
      </c>
      <c r="W221" s="164">
        <f t="shared" si="39"/>
        <v>313171506.90506625</v>
      </c>
      <c r="X221" s="164">
        <f t="shared" si="40"/>
        <v>319141105.86278343</v>
      </c>
    </row>
    <row r="222" spans="10:24" x14ac:dyDescent="0.25">
      <c r="J222">
        <v>219</v>
      </c>
      <c r="K222" s="43">
        <v>0.37035597936873632</v>
      </c>
      <c r="L222">
        <v>0.88116209946013402</v>
      </c>
      <c r="M222">
        <v>0.46215485130199263</v>
      </c>
      <c r="N222" s="44">
        <v>0.68157275823477304</v>
      </c>
      <c r="O222" s="161">
        <f t="shared" si="31"/>
        <v>5000000</v>
      </c>
      <c r="P222" s="162">
        <f t="shared" si="32"/>
        <v>197.71224096092368</v>
      </c>
      <c r="Q222" s="162">
        <f t="shared" si="33"/>
        <v>133.09987097143505</v>
      </c>
      <c r="R222" s="163">
        <f t="shared" si="34"/>
        <v>1</v>
      </c>
      <c r="S222" s="161">
        <f t="shared" si="35"/>
        <v>6000000</v>
      </c>
      <c r="T222" s="162">
        <f t="shared" si="36"/>
        <v>195.90408032030788</v>
      </c>
      <c r="U222" s="162">
        <f t="shared" si="37"/>
        <v>124.04993548571753</v>
      </c>
      <c r="V222" s="163">
        <f t="shared" si="38"/>
        <v>1</v>
      </c>
      <c r="W222" s="164">
        <f t="shared" si="39"/>
        <v>273061849.94744313</v>
      </c>
      <c r="X222" s="164">
        <f t="shared" si="40"/>
        <v>281124869.00754213</v>
      </c>
    </row>
    <row r="223" spans="10:24" x14ac:dyDescent="0.25">
      <c r="J223">
        <v>220</v>
      </c>
      <c r="K223" s="43">
        <v>0.90105187143981957</v>
      </c>
      <c r="L223">
        <v>0.81342197634210567</v>
      </c>
      <c r="M223">
        <v>0.16359533341957133</v>
      </c>
      <c r="N223" s="44">
        <v>9.1961782908810963E-2</v>
      </c>
      <c r="O223" s="161">
        <f t="shared" si="31"/>
        <v>7000000</v>
      </c>
      <c r="P223" s="162">
        <f t="shared" si="32"/>
        <v>193.35865766617852</v>
      </c>
      <c r="Q223" s="162">
        <f t="shared" si="33"/>
        <v>115.40423554765313</v>
      </c>
      <c r="R223" s="163">
        <f t="shared" si="34"/>
        <v>1</v>
      </c>
      <c r="S223" s="161">
        <f t="shared" si="35"/>
        <v>9000000</v>
      </c>
      <c r="T223" s="162">
        <f t="shared" si="36"/>
        <v>194.45288588872617</v>
      </c>
      <c r="U223" s="162">
        <f t="shared" si="37"/>
        <v>115.20211777382656</v>
      </c>
      <c r="V223" s="163">
        <f t="shared" si="38"/>
        <v>0.9</v>
      </c>
      <c r="W223" s="164">
        <f t="shared" si="39"/>
        <v>495680954.8296777</v>
      </c>
      <c r="X223" s="164">
        <f t="shared" si="40"/>
        <v>491931221.7306869</v>
      </c>
    </row>
    <row r="224" spans="10:24" x14ac:dyDescent="0.25">
      <c r="J224">
        <v>221</v>
      </c>
      <c r="K224" s="43">
        <v>0.38422321546270666</v>
      </c>
      <c r="L224">
        <v>0.26210985996879832</v>
      </c>
      <c r="M224">
        <v>0.39873340820793313</v>
      </c>
      <c r="N224" s="44">
        <v>0.56935062104654977</v>
      </c>
      <c r="O224" s="161">
        <f t="shared" si="31"/>
        <v>5000000</v>
      </c>
      <c r="P224" s="162">
        <f t="shared" si="32"/>
        <v>170.44718474418514</v>
      </c>
      <c r="Q224" s="162">
        <f t="shared" si="33"/>
        <v>129.86746224190608</v>
      </c>
      <c r="R224" s="163">
        <f t="shared" si="34"/>
        <v>1</v>
      </c>
      <c r="S224" s="161">
        <f t="shared" si="35"/>
        <v>6000000</v>
      </c>
      <c r="T224" s="162">
        <f t="shared" si="36"/>
        <v>186.8157282480617</v>
      </c>
      <c r="U224" s="162">
        <f t="shared" si="37"/>
        <v>122.43373112095304</v>
      </c>
      <c r="V224" s="163">
        <f t="shared" si="38"/>
        <v>1</v>
      </c>
      <c r="W224" s="164">
        <f t="shared" si="39"/>
        <v>152898612.51139528</v>
      </c>
      <c r="X224" s="164">
        <f t="shared" si="40"/>
        <v>236291982.76265198</v>
      </c>
    </row>
    <row r="225" spans="10:24" x14ac:dyDescent="0.25">
      <c r="J225">
        <v>222</v>
      </c>
      <c r="K225" s="43">
        <v>0.79319746626859844</v>
      </c>
      <c r="L225">
        <v>5.125295676045416E-2</v>
      </c>
      <c r="M225">
        <v>0.26658930361429078</v>
      </c>
      <c r="N225" s="44">
        <v>0.81069663884661214</v>
      </c>
      <c r="O225" s="161">
        <f t="shared" si="31"/>
        <v>7000000</v>
      </c>
      <c r="P225" s="162">
        <f t="shared" si="32"/>
        <v>155.50763255702279</v>
      </c>
      <c r="Q225" s="162">
        <f t="shared" si="33"/>
        <v>122.53677634349175</v>
      </c>
      <c r="R225" s="163">
        <f t="shared" si="34"/>
        <v>1</v>
      </c>
      <c r="S225" s="161">
        <f t="shared" si="35"/>
        <v>7000000</v>
      </c>
      <c r="T225" s="162">
        <f t="shared" si="36"/>
        <v>181.8358775190076</v>
      </c>
      <c r="U225" s="162">
        <f t="shared" si="37"/>
        <v>118.76838817174587</v>
      </c>
      <c r="V225" s="163">
        <f t="shared" si="38"/>
        <v>1</v>
      </c>
      <c r="W225" s="164">
        <f t="shared" si="39"/>
        <v>180795993.49471724</v>
      </c>
      <c r="X225" s="164">
        <f t="shared" si="40"/>
        <v>291472425.43083209</v>
      </c>
    </row>
    <row r="226" spans="10:24" x14ac:dyDescent="0.25">
      <c r="J226">
        <v>223</v>
      </c>
      <c r="K226" s="43">
        <v>0.46583269115385684</v>
      </c>
      <c r="L226">
        <v>0.44045009068199092</v>
      </c>
      <c r="M226">
        <v>0.25904741383120578</v>
      </c>
      <c r="N226" s="44">
        <v>0.65217249390165444</v>
      </c>
      <c r="O226" s="161">
        <f t="shared" si="31"/>
        <v>5000000</v>
      </c>
      <c r="P226" s="162">
        <f t="shared" si="32"/>
        <v>177.75257740420366</v>
      </c>
      <c r="Q226" s="162">
        <f t="shared" si="33"/>
        <v>122.0743008430976</v>
      </c>
      <c r="R226" s="163">
        <f t="shared" si="34"/>
        <v>1</v>
      </c>
      <c r="S226" s="161">
        <f t="shared" si="35"/>
        <v>6000000</v>
      </c>
      <c r="T226" s="162">
        <f t="shared" si="36"/>
        <v>189.25085913473455</v>
      </c>
      <c r="U226" s="162">
        <f t="shared" si="37"/>
        <v>118.5371504215488</v>
      </c>
      <c r="V226" s="163">
        <f t="shared" si="38"/>
        <v>1</v>
      </c>
      <c r="W226" s="164">
        <f t="shared" si="39"/>
        <v>228391382.80553031</v>
      </c>
      <c r="X226" s="164">
        <f t="shared" si="40"/>
        <v>274282252.27911454</v>
      </c>
    </row>
    <row r="227" spans="10:24" x14ac:dyDescent="0.25">
      <c r="J227">
        <v>224</v>
      </c>
      <c r="K227" s="43">
        <v>5.1030039588416232E-2</v>
      </c>
      <c r="L227">
        <v>0.38709591199748916</v>
      </c>
      <c r="M227">
        <v>0.34090437873967649</v>
      </c>
      <c r="N227" s="44">
        <v>9.2713610446086836E-2</v>
      </c>
      <c r="O227" s="161">
        <f t="shared" si="31"/>
        <v>2000000</v>
      </c>
      <c r="P227" s="162">
        <f t="shared" si="32"/>
        <v>175.69655746609973</v>
      </c>
      <c r="Q227" s="162">
        <f t="shared" si="33"/>
        <v>126.80007661049581</v>
      </c>
      <c r="R227" s="163">
        <f t="shared" si="34"/>
        <v>1</v>
      </c>
      <c r="S227" s="161">
        <f t="shared" si="35"/>
        <v>2000000</v>
      </c>
      <c r="T227" s="162">
        <f t="shared" si="36"/>
        <v>188.56551915536659</v>
      </c>
      <c r="U227" s="162">
        <f t="shared" si="37"/>
        <v>120.9000383052479</v>
      </c>
      <c r="V227" s="163">
        <f t="shared" si="38"/>
        <v>0.9</v>
      </c>
      <c r="W227" s="164">
        <f t="shared" si="39"/>
        <v>47792961.711207852</v>
      </c>
      <c r="X227" s="164">
        <f t="shared" si="40"/>
        <v>-28202134.469786376</v>
      </c>
    </row>
    <row r="228" spans="10:24" x14ac:dyDescent="0.25">
      <c r="J228">
        <v>225</v>
      </c>
      <c r="K228" s="43">
        <v>0.58560660290458377</v>
      </c>
      <c r="L228">
        <v>0.73491489246289665</v>
      </c>
      <c r="M228">
        <v>0.13188116957381557</v>
      </c>
      <c r="N228" s="44">
        <v>0.44557551228147319</v>
      </c>
      <c r="O228" s="161">
        <f t="shared" si="31"/>
        <v>6000000</v>
      </c>
      <c r="P228" s="162">
        <f t="shared" si="32"/>
        <v>189.41619299741782</v>
      </c>
      <c r="Q228" s="162">
        <f t="shared" si="33"/>
        <v>112.64914535393993</v>
      </c>
      <c r="R228" s="163">
        <f t="shared" si="34"/>
        <v>1</v>
      </c>
      <c r="S228" s="161">
        <f t="shared" si="35"/>
        <v>6000000</v>
      </c>
      <c r="T228" s="162">
        <f t="shared" si="36"/>
        <v>193.13873099913928</v>
      </c>
      <c r="U228" s="162">
        <f t="shared" si="37"/>
        <v>113.82457267696996</v>
      </c>
      <c r="V228" s="163">
        <f t="shared" si="38"/>
        <v>1</v>
      </c>
      <c r="W228" s="164">
        <f t="shared" si="39"/>
        <v>410602285.86086738</v>
      </c>
      <c r="X228" s="164">
        <f t="shared" si="40"/>
        <v>325884949.93301594</v>
      </c>
    </row>
    <row r="229" spans="10:24" x14ac:dyDescent="0.25">
      <c r="J229">
        <v>226</v>
      </c>
      <c r="K229" s="43">
        <v>0.73862102528293661</v>
      </c>
      <c r="L229">
        <v>0.32551556759338396</v>
      </c>
      <c r="M229">
        <v>0.90329694488174961</v>
      </c>
      <c r="N229" s="44">
        <v>0.97774637720282342</v>
      </c>
      <c r="O229" s="161">
        <f t="shared" si="31"/>
        <v>6000000</v>
      </c>
      <c r="P229" s="162">
        <f t="shared" si="32"/>
        <v>173.2150472568712</v>
      </c>
      <c r="Q229" s="162">
        <f t="shared" si="33"/>
        <v>161.01137495432494</v>
      </c>
      <c r="R229" s="163">
        <f t="shared" si="34"/>
        <v>1</v>
      </c>
      <c r="S229" s="161">
        <f t="shared" si="35"/>
        <v>7000000</v>
      </c>
      <c r="T229" s="162">
        <f t="shared" si="36"/>
        <v>187.73834908562372</v>
      </c>
      <c r="U229" s="162">
        <f t="shared" si="37"/>
        <v>138.00568747716247</v>
      </c>
      <c r="V229" s="163">
        <f t="shared" si="38"/>
        <v>1</v>
      </c>
      <c r="W229" s="164">
        <f t="shared" si="39"/>
        <v>23222033.815277591</v>
      </c>
      <c r="X229" s="164">
        <f t="shared" si="40"/>
        <v>198128631.25922883</v>
      </c>
    </row>
    <row r="230" spans="10:24" x14ac:dyDescent="0.25">
      <c r="J230">
        <v>227</v>
      </c>
      <c r="K230" s="43">
        <v>0.23595520518873048</v>
      </c>
      <c r="L230">
        <v>0.32292955342571661</v>
      </c>
      <c r="M230">
        <v>0.7295173538144063</v>
      </c>
      <c r="N230" s="44">
        <v>0.15217414144033392</v>
      </c>
      <c r="O230" s="161">
        <f t="shared" si="31"/>
        <v>2000000</v>
      </c>
      <c r="P230" s="162">
        <f t="shared" si="32"/>
        <v>173.10716476673323</v>
      </c>
      <c r="Q230" s="162">
        <f t="shared" si="33"/>
        <v>147.22707868307964</v>
      </c>
      <c r="R230" s="163">
        <f t="shared" si="34"/>
        <v>1</v>
      </c>
      <c r="S230" s="161">
        <f t="shared" si="35"/>
        <v>5000000</v>
      </c>
      <c r="T230" s="162">
        <f t="shared" si="36"/>
        <v>187.70238825557774</v>
      </c>
      <c r="U230" s="162">
        <f t="shared" si="37"/>
        <v>131.11353934153982</v>
      </c>
      <c r="V230" s="163">
        <f t="shared" si="38"/>
        <v>0.9</v>
      </c>
      <c r="W230" s="164">
        <f t="shared" si="39"/>
        <v>1760172.1673071906</v>
      </c>
      <c r="X230" s="164">
        <f t="shared" si="40"/>
        <v>104649820.11317065</v>
      </c>
    </row>
    <row r="231" spans="10:24" x14ac:dyDescent="0.25">
      <c r="J231">
        <v>228</v>
      </c>
      <c r="K231" s="43">
        <v>0.23717885535534999</v>
      </c>
      <c r="L231">
        <v>0.20687207601530166</v>
      </c>
      <c r="M231">
        <v>0.42381134105708695</v>
      </c>
      <c r="N231" s="44">
        <v>0.73051248682823733</v>
      </c>
      <c r="O231" s="161">
        <f t="shared" si="31"/>
        <v>2000000</v>
      </c>
      <c r="P231" s="162">
        <f t="shared" si="32"/>
        <v>167.74016250390054</v>
      </c>
      <c r="Q231" s="162">
        <f t="shared" si="33"/>
        <v>131.15694821574311</v>
      </c>
      <c r="R231" s="163">
        <f t="shared" si="34"/>
        <v>1</v>
      </c>
      <c r="S231" s="161">
        <f t="shared" si="35"/>
        <v>5000000</v>
      </c>
      <c r="T231" s="162">
        <f t="shared" si="36"/>
        <v>185.91338750130018</v>
      </c>
      <c r="U231" s="162">
        <f t="shared" si="37"/>
        <v>123.07847410787156</v>
      </c>
      <c r="V231" s="163">
        <f t="shared" si="38"/>
        <v>1</v>
      </c>
      <c r="W231" s="164">
        <f t="shared" si="39"/>
        <v>23166428.576314837</v>
      </c>
      <c r="X231" s="164">
        <f t="shared" si="40"/>
        <v>164174566.96714312</v>
      </c>
    </row>
    <row r="232" spans="10:24" x14ac:dyDescent="0.25">
      <c r="J232">
        <v>229</v>
      </c>
      <c r="K232" s="43">
        <v>0.40809838689444977</v>
      </c>
      <c r="L232">
        <v>0.18508369466497376</v>
      </c>
      <c r="M232">
        <v>0.66502657004279286</v>
      </c>
      <c r="N232" s="44">
        <v>0.89331448091620624</v>
      </c>
      <c r="O232" s="161">
        <f t="shared" si="31"/>
        <v>5000000</v>
      </c>
      <c r="P232" s="162">
        <f t="shared" si="32"/>
        <v>166.55760206886794</v>
      </c>
      <c r="Q232" s="162">
        <f t="shared" si="33"/>
        <v>143.52441881433899</v>
      </c>
      <c r="R232" s="163">
        <f t="shared" si="34"/>
        <v>1</v>
      </c>
      <c r="S232" s="161">
        <f t="shared" si="35"/>
        <v>6000000</v>
      </c>
      <c r="T232" s="162">
        <f t="shared" si="36"/>
        <v>185.51920068962264</v>
      </c>
      <c r="U232" s="162">
        <f t="shared" si="37"/>
        <v>129.26220940716951</v>
      </c>
      <c r="V232" s="163">
        <f t="shared" si="38"/>
        <v>1</v>
      </c>
      <c r="W232" s="164">
        <f t="shared" si="39"/>
        <v>65165916.272644743</v>
      </c>
      <c r="X232" s="164">
        <f t="shared" si="40"/>
        <v>187541947.69471878</v>
      </c>
    </row>
    <row r="233" spans="10:24" x14ac:dyDescent="0.25">
      <c r="J233">
        <v>230</v>
      </c>
      <c r="K233" s="43">
        <v>0.54968049524884555</v>
      </c>
      <c r="L233">
        <v>0.14575426243775669</v>
      </c>
      <c r="M233">
        <v>8.9052169313163398E-2</v>
      </c>
      <c r="N233" s="44">
        <v>0.22239316950546362</v>
      </c>
      <c r="O233" s="161">
        <f t="shared" si="31"/>
        <v>5000000</v>
      </c>
      <c r="P233" s="162">
        <f t="shared" si="32"/>
        <v>164.17772849926064</v>
      </c>
      <c r="Q233" s="162">
        <f t="shared" si="33"/>
        <v>108.06770484223091</v>
      </c>
      <c r="R233" s="163">
        <f t="shared" si="34"/>
        <v>1</v>
      </c>
      <c r="S233" s="161">
        <f t="shared" si="35"/>
        <v>6000000</v>
      </c>
      <c r="T233" s="162">
        <f t="shared" si="36"/>
        <v>184.72590949975356</v>
      </c>
      <c r="U233" s="162">
        <f t="shared" si="37"/>
        <v>111.53385242111545</v>
      </c>
      <c r="V233" s="163">
        <f t="shared" si="38"/>
        <v>1</v>
      </c>
      <c r="W233" s="164">
        <f t="shared" si="39"/>
        <v>230550118.28514862</v>
      </c>
      <c r="X233" s="164">
        <f t="shared" si="40"/>
        <v>289152342.47182858</v>
      </c>
    </row>
    <row r="234" spans="10:24" x14ac:dyDescent="0.25">
      <c r="J234">
        <v>231</v>
      </c>
      <c r="K234" s="43">
        <v>0.66668005680098119</v>
      </c>
      <c r="L234">
        <v>3.494344587872511E-2</v>
      </c>
      <c r="M234">
        <v>3.690445149630972E-2</v>
      </c>
      <c r="N234" s="44">
        <v>0.77127721792203763</v>
      </c>
      <c r="O234" s="161">
        <f t="shared" si="31"/>
        <v>6000000</v>
      </c>
      <c r="P234" s="162">
        <f t="shared" si="32"/>
        <v>152.81035408732097</v>
      </c>
      <c r="Q234" s="162">
        <f t="shared" si="33"/>
        <v>99.244077091169444</v>
      </c>
      <c r="R234" s="163">
        <f t="shared" si="34"/>
        <v>1</v>
      </c>
      <c r="S234" s="161">
        <f t="shared" si="35"/>
        <v>7000000</v>
      </c>
      <c r="T234" s="162">
        <f t="shared" si="36"/>
        <v>180.93678469577367</v>
      </c>
      <c r="U234" s="162">
        <f t="shared" si="37"/>
        <v>107.12203854558473</v>
      </c>
      <c r="V234" s="163">
        <f t="shared" si="38"/>
        <v>1</v>
      </c>
      <c r="W234" s="164">
        <f t="shared" si="39"/>
        <v>271397661.97690916</v>
      </c>
      <c r="X234" s="164">
        <f t="shared" si="40"/>
        <v>366703223.05132258</v>
      </c>
    </row>
    <row r="235" spans="10:24" x14ac:dyDescent="0.25">
      <c r="J235">
        <v>232</v>
      </c>
      <c r="K235" s="43">
        <v>0.39534301642476266</v>
      </c>
      <c r="L235">
        <v>0.53471885231455851</v>
      </c>
      <c r="M235">
        <v>5.7504357722089505E-2</v>
      </c>
      <c r="N235" s="44">
        <v>0.82148393377277418</v>
      </c>
      <c r="O235" s="161">
        <f t="shared" si="31"/>
        <v>5000000</v>
      </c>
      <c r="P235" s="162">
        <f t="shared" si="32"/>
        <v>181.30706104076722</v>
      </c>
      <c r="Q235" s="162">
        <f t="shared" si="33"/>
        <v>103.47851698426464</v>
      </c>
      <c r="R235" s="163">
        <f t="shared" si="34"/>
        <v>1</v>
      </c>
      <c r="S235" s="161">
        <f t="shared" si="35"/>
        <v>6000000</v>
      </c>
      <c r="T235" s="162">
        <f t="shared" si="36"/>
        <v>190.43568701358907</v>
      </c>
      <c r="U235" s="162">
        <f t="shared" si="37"/>
        <v>109.23925849213232</v>
      </c>
      <c r="V235" s="163">
        <f t="shared" si="38"/>
        <v>1</v>
      </c>
      <c r="W235" s="164">
        <f t="shared" si="39"/>
        <v>339142720.2825129</v>
      </c>
      <c r="X235" s="164">
        <f t="shared" si="40"/>
        <v>337178571.12874049</v>
      </c>
    </row>
    <row r="236" spans="10:24" x14ac:dyDescent="0.25">
      <c r="J236">
        <v>233</v>
      </c>
      <c r="K236" s="43">
        <v>0.27696347019253376</v>
      </c>
      <c r="L236">
        <v>0.84747572466830123</v>
      </c>
      <c r="M236">
        <v>0.9457282728626456</v>
      </c>
      <c r="N236" s="44">
        <v>0.90808332173953665</v>
      </c>
      <c r="O236" s="161">
        <f t="shared" si="31"/>
        <v>2000000</v>
      </c>
      <c r="P236" s="162">
        <f t="shared" si="32"/>
        <v>195.38500575367493</v>
      </c>
      <c r="Q236" s="162">
        <f t="shared" si="33"/>
        <v>167.09548867805086</v>
      </c>
      <c r="R236" s="163">
        <f t="shared" si="34"/>
        <v>1</v>
      </c>
      <c r="S236" s="161">
        <f t="shared" si="35"/>
        <v>5000000</v>
      </c>
      <c r="T236" s="162">
        <f t="shared" si="36"/>
        <v>195.12833525122497</v>
      </c>
      <c r="U236" s="162">
        <f t="shared" si="37"/>
        <v>141.04774433902543</v>
      </c>
      <c r="V236" s="163">
        <f t="shared" si="38"/>
        <v>1</v>
      </c>
      <c r="W236" s="164">
        <f t="shared" si="39"/>
        <v>6579034.1512481496</v>
      </c>
      <c r="X236" s="164">
        <f t="shared" si="40"/>
        <v>120402954.56099772</v>
      </c>
    </row>
    <row r="237" spans="10:24" x14ac:dyDescent="0.25">
      <c r="J237">
        <v>234</v>
      </c>
      <c r="K237" s="43">
        <v>0.97006391775351408</v>
      </c>
      <c r="L237">
        <v>0.63923066363772441</v>
      </c>
      <c r="M237">
        <v>0.50551852239668738</v>
      </c>
      <c r="N237" s="44">
        <v>0.17728018344289309</v>
      </c>
      <c r="O237" s="161">
        <f t="shared" si="31"/>
        <v>9000000</v>
      </c>
      <c r="P237" s="162">
        <f t="shared" si="32"/>
        <v>185.34604720940541</v>
      </c>
      <c r="Q237" s="162">
        <f t="shared" si="33"/>
        <v>135.27666650907952</v>
      </c>
      <c r="R237" s="163">
        <f t="shared" si="34"/>
        <v>1</v>
      </c>
      <c r="S237" s="161">
        <f t="shared" si="35"/>
        <v>9000000</v>
      </c>
      <c r="T237" s="162">
        <f t="shared" si="36"/>
        <v>191.78201573646848</v>
      </c>
      <c r="U237" s="162">
        <f t="shared" si="37"/>
        <v>125.13833325453976</v>
      </c>
      <c r="V237" s="163">
        <f t="shared" si="38"/>
        <v>0.9</v>
      </c>
      <c r="W237" s="164">
        <f t="shared" si="39"/>
        <v>400624426.30293304</v>
      </c>
      <c r="X237" s="164">
        <f t="shared" si="40"/>
        <v>389813828.10362267</v>
      </c>
    </row>
    <row r="238" spans="10:24" x14ac:dyDescent="0.25">
      <c r="J238">
        <v>235</v>
      </c>
      <c r="K238" s="43">
        <v>0.71649971692058023</v>
      </c>
      <c r="L238">
        <v>0.25724441462364711</v>
      </c>
      <c r="M238">
        <v>0.15966392117617367</v>
      </c>
      <c r="N238" s="44">
        <v>0.90262547064632592</v>
      </c>
      <c r="O238" s="161">
        <f t="shared" si="31"/>
        <v>6000000</v>
      </c>
      <c r="P238" s="162">
        <f t="shared" si="32"/>
        <v>170.22203811168848</v>
      </c>
      <c r="Q238" s="162">
        <f t="shared" si="33"/>
        <v>115.08319796791524</v>
      </c>
      <c r="R238" s="163">
        <f t="shared" si="34"/>
        <v>1</v>
      </c>
      <c r="S238" s="161">
        <f t="shared" si="35"/>
        <v>7000000</v>
      </c>
      <c r="T238" s="162">
        <f t="shared" si="36"/>
        <v>186.74067937056282</v>
      </c>
      <c r="U238" s="162">
        <f t="shared" si="37"/>
        <v>115.04159898395761</v>
      </c>
      <c r="V238" s="163">
        <f t="shared" si="38"/>
        <v>1</v>
      </c>
      <c r="W238" s="164">
        <f t="shared" si="39"/>
        <v>280833040.86263943</v>
      </c>
      <c r="X238" s="164">
        <f t="shared" si="40"/>
        <v>351893562.70623642</v>
      </c>
    </row>
    <row r="239" spans="10:24" x14ac:dyDescent="0.25">
      <c r="J239">
        <v>236</v>
      </c>
      <c r="K239" s="43">
        <v>0.77754899952836365</v>
      </c>
      <c r="L239">
        <v>0.60799672671610006</v>
      </c>
      <c r="M239">
        <v>0.48713559740178458</v>
      </c>
      <c r="N239" s="44">
        <v>0.64208069724554417</v>
      </c>
      <c r="O239" s="161">
        <f t="shared" si="31"/>
        <v>7000000</v>
      </c>
      <c r="P239" s="162">
        <f t="shared" si="32"/>
        <v>184.11152395548731</v>
      </c>
      <c r="Q239" s="162">
        <f t="shared" si="33"/>
        <v>134.35496268554277</v>
      </c>
      <c r="R239" s="163">
        <f t="shared" si="34"/>
        <v>1</v>
      </c>
      <c r="S239" s="161">
        <f t="shared" si="35"/>
        <v>7000000</v>
      </c>
      <c r="T239" s="162">
        <f t="shared" si="36"/>
        <v>191.37050798516245</v>
      </c>
      <c r="U239" s="162">
        <f t="shared" si="37"/>
        <v>124.67748134277139</v>
      </c>
      <c r="V239" s="163">
        <f t="shared" si="38"/>
        <v>1</v>
      </c>
      <c r="W239" s="164">
        <f t="shared" si="39"/>
        <v>298295928.88961178</v>
      </c>
      <c r="X239" s="164">
        <f t="shared" si="40"/>
        <v>316851186.49673742</v>
      </c>
    </row>
    <row r="240" spans="10:24" x14ac:dyDescent="0.25">
      <c r="J240">
        <v>237</v>
      </c>
      <c r="K240" s="43">
        <v>0.53120010494007019</v>
      </c>
      <c r="L240">
        <v>0.27633250622048022</v>
      </c>
      <c r="M240">
        <v>0.41997554469394205</v>
      </c>
      <c r="N240" s="44">
        <v>0.5887006146292072</v>
      </c>
      <c r="O240" s="161">
        <f t="shared" si="31"/>
        <v>5000000</v>
      </c>
      <c r="P240" s="162">
        <f t="shared" si="32"/>
        <v>171.09342882287334</v>
      </c>
      <c r="Q240" s="162">
        <f t="shared" si="33"/>
        <v>130.96087915904258</v>
      </c>
      <c r="R240" s="163">
        <f t="shared" si="34"/>
        <v>1</v>
      </c>
      <c r="S240" s="161">
        <f t="shared" si="35"/>
        <v>6000000</v>
      </c>
      <c r="T240" s="162">
        <f t="shared" si="36"/>
        <v>187.03114294095778</v>
      </c>
      <c r="U240" s="162">
        <f t="shared" si="37"/>
        <v>122.98043957952129</v>
      </c>
      <c r="V240" s="163">
        <f t="shared" si="38"/>
        <v>1</v>
      </c>
      <c r="W240" s="164">
        <f t="shared" si="39"/>
        <v>150662748.31915379</v>
      </c>
      <c r="X240" s="164">
        <f t="shared" si="40"/>
        <v>234304220.16861892</v>
      </c>
    </row>
    <row r="241" spans="10:24" x14ac:dyDescent="0.25">
      <c r="J241">
        <v>238</v>
      </c>
      <c r="K241" s="43">
        <v>0.14188759947924945</v>
      </c>
      <c r="L241">
        <v>0.93057380956762559</v>
      </c>
      <c r="M241">
        <v>0.63958353888367125</v>
      </c>
      <c r="N241" s="44">
        <v>0.55528221846852066</v>
      </c>
      <c r="O241" s="161">
        <f t="shared" si="31"/>
        <v>2000000</v>
      </c>
      <c r="P241" s="162">
        <f t="shared" si="32"/>
        <v>202.20117287228373</v>
      </c>
      <c r="Q241" s="162">
        <f t="shared" si="33"/>
        <v>142.14691665838106</v>
      </c>
      <c r="R241" s="163">
        <f t="shared" si="34"/>
        <v>1</v>
      </c>
      <c r="S241" s="161">
        <f t="shared" si="35"/>
        <v>2000000</v>
      </c>
      <c r="T241" s="162">
        <f t="shared" si="36"/>
        <v>197.4003909574279</v>
      </c>
      <c r="U241" s="162">
        <f t="shared" si="37"/>
        <v>128.57345832919054</v>
      </c>
      <c r="V241" s="163">
        <f t="shared" si="38"/>
        <v>1</v>
      </c>
      <c r="W241" s="164">
        <f t="shared" si="39"/>
        <v>70108512.427805349</v>
      </c>
      <c r="X241" s="164">
        <f t="shared" si="40"/>
        <v>-12346134.743525296</v>
      </c>
    </row>
    <row r="242" spans="10:24" x14ac:dyDescent="0.25">
      <c r="J242">
        <v>239</v>
      </c>
      <c r="K242" s="43">
        <v>0.86319966776298063</v>
      </c>
      <c r="L242">
        <v>0.3274840098363071</v>
      </c>
      <c r="M242">
        <v>0.36362267689714778</v>
      </c>
      <c r="N242" s="44">
        <v>0.26817603089057918</v>
      </c>
      <c r="O242" s="161">
        <f t="shared" si="31"/>
        <v>7000000</v>
      </c>
      <c r="P242" s="162">
        <f t="shared" si="32"/>
        <v>173.29693117555578</v>
      </c>
      <c r="Q242" s="162">
        <f t="shared" si="33"/>
        <v>128.02415691021275</v>
      </c>
      <c r="R242" s="163">
        <f t="shared" si="34"/>
        <v>1</v>
      </c>
      <c r="S242" s="161">
        <f t="shared" si="35"/>
        <v>7000000</v>
      </c>
      <c r="T242" s="162">
        <f t="shared" si="36"/>
        <v>187.76564372518527</v>
      </c>
      <c r="U242" s="162">
        <f t="shared" si="37"/>
        <v>121.51207845510638</v>
      </c>
      <c r="V242" s="163">
        <f t="shared" si="38"/>
        <v>1</v>
      </c>
      <c r="W242" s="164">
        <f t="shared" si="39"/>
        <v>266909419.85740119</v>
      </c>
      <c r="X242" s="164">
        <f t="shared" si="40"/>
        <v>313774956.89055228</v>
      </c>
    </row>
    <row r="243" spans="10:24" x14ac:dyDescent="0.25">
      <c r="J243">
        <v>240</v>
      </c>
      <c r="K243" s="43">
        <v>0.20946850222178282</v>
      </c>
      <c r="L243">
        <v>0.37427095756915496</v>
      </c>
      <c r="M243">
        <v>0.98748104719106988</v>
      </c>
      <c r="N243" s="44">
        <v>0.42964436167625575</v>
      </c>
      <c r="O243" s="161">
        <f t="shared" si="31"/>
        <v>2000000</v>
      </c>
      <c r="P243" s="162">
        <f t="shared" si="32"/>
        <v>175.19156161989616</v>
      </c>
      <c r="Q243" s="162">
        <f t="shared" si="33"/>
        <v>179.81634792881297</v>
      </c>
      <c r="R243" s="163">
        <f t="shared" si="34"/>
        <v>1</v>
      </c>
      <c r="S243" s="161">
        <f t="shared" si="35"/>
        <v>5000000</v>
      </c>
      <c r="T243" s="162">
        <f t="shared" si="36"/>
        <v>188.39718720663205</v>
      </c>
      <c r="U243" s="162">
        <f t="shared" si="37"/>
        <v>147.4081739644065</v>
      </c>
      <c r="V243" s="163">
        <f t="shared" si="38"/>
        <v>1</v>
      </c>
      <c r="W243" s="164">
        <f t="shared" si="39"/>
        <v>-59249572.617833622</v>
      </c>
      <c r="X243" s="164">
        <f t="shared" si="40"/>
        <v>54945066.211127758</v>
      </c>
    </row>
    <row r="244" spans="10:24" x14ac:dyDescent="0.25">
      <c r="J244">
        <v>241</v>
      </c>
      <c r="K244" s="43">
        <v>0.4466919821855404</v>
      </c>
      <c r="L244">
        <v>0.15960778729571556</v>
      </c>
      <c r="M244">
        <v>0.53753105240481025</v>
      </c>
      <c r="N244" s="44">
        <v>0.49798851777333353</v>
      </c>
      <c r="O244" s="161">
        <f t="shared" si="31"/>
        <v>5000000</v>
      </c>
      <c r="P244" s="162">
        <f t="shared" si="32"/>
        <v>165.05893269903567</v>
      </c>
      <c r="Q244" s="162">
        <f t="shared" si="33"/>
        <v>136.88431194203454</v>
      </c>
      <c r="R244" s="163">
        <f t="shared" si="34"/>
        <v>1</v>
      </c>
      <c r="S244" s="161">
        <f t="shared" si="35"/>
        <v>6000000</v>
      </c>
      <c r="T244" s="162">
        <f t="shared" si="36"/>
        <v>185.01964423301189</v>
      </c>
      <c r="U244" s="162">
        <f t="shared" si="37"/>
        <v>125.94215597101727</v>
      </c>
      <c r="V244" s="163">
        <f t="shared" si="38"/>
        <v>1</v>
      </c>
      <c r="W244" s="164">
        <f t="shared" si="39"/>
        <v>90873103.785005599</v>
      </c>
      <c r="X244" s="164">
        <f t="shared" si="40"/>
        <v>204464929.57196772</v>
      </c>
    </row>
    <row r="245" spans="10:24" x14ac:dyDescent="0.25">
      <c r="J245">
        <v>242</v>
      </c>
      <c r="K245" s="43">
        <v>0.22993027780018471</v>
      </c>
      <c r="L245">
        <v>0.75636400896838452</v>
      </c>
      <c r="M245">
        <v>0.18642501666392353</v>
      </c>
      <c r="N245" s="44">
        <v>5.8271728465283834E-2</v>
      </c>
      <c r="O245" s="161">
        <f t="shared" si="31"/>
        <v>2000000</v>
      </c>
      <c r="P245" s="162">
        <f t="shared" si="32"/>
        <v>190.41981431164453</v>
      </c>
      <c r="Q245" s="162">
        <f t="shared" si="33"/>
        <v>117.17704956116908</v>
      </c>
      <c r="R245" s="163">
        <f t="shared" si="34"/>
        <v>1</v>
      </c>
      <c r="S245" s="161">
        <f t="shared" si="35"/>
        <v>5000000</v>
      </c>
      <c r="T245" s="162">
        <f t="shared" si="36"/>
        <v>193.47327143721483</v>
      </c>
      <c r="U245" s="162">
        <f t="shared" si="37"/>
        <v>116.08852478058455</v>
      </c>
      <c r="V245" s="163">
        <f t="shared" si="38"/>
        <v>0.9</v>
      </c>
      <c r="W245" s="164">
        <f t="shared" si="39"/>
        <v>96485529.500950903</v>
      </c>
      <c r="X245" s="164">
        <f t="shared" si="40"/>
        <v>198231359.95483631</v>
      </c>
    </row>
    <row r="246" spans="10:24" x14ac:dyDescent="0.25">
      <c r="J246">
        <v>243</v>
      </c>
      <c r="K246" s="43">
        <v>0.91004427519148601</v>
      </c>
      <c r="L246">
        <v>0.86996603693169439</v>
      </c>
      <c r="M246">
        <v>1.4585980558616152E-2</v>
      </c>
      <c r="N246" s="44">
        <v>0.96540485144125976</v>
      </c>
      <c r="O246" s="161">
        <f t="shared" si="31"/>
        <v>7000000</v>
      </c>
      <c r="P246" s="162">
        <f t="shared" si="32"/>
        <v>196.8934589386763</v>
      </c>
      <c r="Q246" s="162">
        <f t="shared" si="33"/>
        <v>91.376901940488096</v>
      </c>
      <c r="R246" s="163">
        <f t="shared" si="34"/>
        <v>1</v>
      </c>
      <c r="S246" s="161">
        <f t="shared" si="35"/>
        <v>9000000</v>
      </c>
      <c r="T246" s="162">
        <f t="shared" si="36"/>
        <v>195.63115297955878</v>
      </c>
      <c r="U246" s="162">
        <f t="shared" si="37"/>
        <v>103.18845097024405</v>
      </c>
      <c r="V246" s="163">
        <f t="shared" si="38"/>
        <v>1</v>
      </c>
      <c r="W246" s="164">
        <f t="shared" si="39"/>
        <v>688615898.98731744</v>
      </c>
      <c r="X246" s="164">
        <f t="shared" si="40"/>
        <v>681984318.08383262</v>
      </c>
    </row>
    <row r="247" spans="10:24" x14ac:dyDescent="0.25">
      <c r="J247">
        <v>244</v>
      </c>
      <c r="K247" s="43">
        <v>0.89766842757920073</v>
      </c>
      <c r="L247">
        <v>0.13299234774787283</v>
      </c>
      <c r="M247">
        <v>0.70128806856548065</v>
      </c>
      <c r="N247" s="44">
        <v>0.82859854891536033</v>
      </c>
      <c r="O247" s="161">
        <f t="shared" si="31"/>
        <v>7000000</v>
      </c>
      <c r="P247" s="162">
        <f t="shared" si="32"/>
        <v>163.31464536195693</v>
      </c>
      <c r="Q247" s="162">
        <f t="shared" si="33"/>
        <v>145.56217486162785</v>
      </c>
      <c r="R247" s="163">
        <f t="shared" si="34"/>
        <v>1</v>
      </c>
      <c r="S247" s="161">
        <f t="shared" si="35"/>
        <v>7000000</v>
      </c>
      <c r="T247" s="162">
        <f t="shared" si="36"/>
        <v>184.43821512065233</v>
      </c>
      <c r="U247" s="162">
        <f t="shared" si="37"/>
        <v>130.28108743081393</v>
      </c>
      <c r="V247" s="163">
        <f t="shared" si="38"/>
        <v>1</v>
      </c>
      <c r="W247" s="164">
        <f t="shared" si="39"/>
        <v>74267293.502303571</v>
      </c>
      <c r="X247" s="164">
        <f t="shared" si="40"/>
        <v>229099893.82886881</v>
      </c>
    </row>
    <row r="248" spans="10:24" x14ac:dyDescent="0.25">
      <c r="J248">
        <v>245</v>
      </c>
      <c r="K248" s="43">
        <v>0.71167487396498896</v>
      </c>
      <c r="L248">
        <v>0.94837159001131677</v>
      </c>
      <c r="M248">
        <v>0.582995632958479</v>
      </c>
      <c r="N248" s="44">
        <v>0.62818709080923785</v>
      </c>
      <c r="O248" s="161">
        <f t="shared" si="31"/>
        <v>6000000</v>
      </c>
      <c r="P248" s="162">
        <f t="shared" si="32"/>
        <v>204.43898294514796</v>
      </c>
      <c r="Q248" s="162">
        <f t="shared" si="33"/>
        <v>139.19126066600671</v>
      </c>
      <c r="R248" s="163">
        <f t="shared" si="34"/>
        <v>1</v>
      </c>
      <c r="S248" s="161">
        <f t="shared" si="35"/>
        <v>7000000</v>
      </c>
      <c r="T248" s="162">
        <f t="shared" si="36"/>
        <v>198.14632764838265</v>
      </c>
      <c r="U248" s="162">
        <f t="shared" si="37"/>
        <v>127.09563033300336</v>
      </c>
      <c r="V248" s="163">
        <f t="shared" si="38"/>
        <v>1</v>
      </c>
      <c r="W248" s="164">
        <f t="shared" si="39"/>
        <v>341486333.67484748</v>
      </c>
      <c r="X248" s="164">
        <f t="shared" si="40"/>
        <v>347354881.20765507</v>
      </c>
    </row>
    <row r="249" spans="10:24" x14ac:dyDescent="0.25">
      <c r="J249">
        <v>246</v>
      </c>
      <c r="K249" s="43">
        <v>0.94960756223898646</v>
      </c>
      <c r="L249">
        <v>0.15346680702089133</v>
      </c>
      <c r="M249">
        <v>0.32544829011324494</v>
      </c>
      <c r="N249" s="44">
        <v>0.41789116832916384</v>
      </c>
      <c r="O249" s="161">
        <f t="shared" si="31"/>
        <v>7000000</v>
      </c>
      <c r="P249" s="162">
        <f t="shared" si="32"/>
        <v>164.67483909596109</v>
      </c>
      <c r="Q249" s="162">
        <f t="shared" si="33"/>
        <v>125.94966008424517</v>
      </c>
      <c r="R249" s="163">
        <f t="shared" si="34"/>
        <v>1</v>
      </c>
      <c r="S249" s="161">
        <f t="shared" si="35"/>
        <v>9000000</v>
      </c>
      <c r="T249" s="162">
        <f t="shared" si="36"/>
        <v>184.89161303198702</v>
      </c>
      <c r="U249" s="162">
        <f t="shared" si="37"/>
        <v>120.47483004212258</v>
      </c>
      <c r="V249" s="163">
        <f t="shared" si="38"/>
        <v>1</v>
      </c>
      <c r="W249" s="164">
        <f t="shared" si="39"/>
        <v>221076253.08201146</v>
      </c>
      <c r="X249" s="164">
        <f t="shared" si="40"/>
        <v>429751046.90877998</v>
      </c>
    </row>
    <row r="250" spans="10:24" x14ac:dyDescent="0.25">
      <c r="J250">
        <v>247</v>
      </c>
      <c r="K250" s="43">
        <v>0.53586699674971194</v>
      </c>
      <c r="L250">
        <v>0.99883717045829978</v>
      </c>
      <c r="M250">
        <v>0.10522768732836696</v>
      </c>
      <c r="N250" s="44">
        <v>0.71889559861039887</v>
      </c>
      <c r="O250" s="161">
        <f t="shared" si="31"/>
        <v>5000000</v>
      </c>
      <c r="P250" s="162">
        <f t="shared" si="32"/>
        <v>225.67721858280174</v>
      </c>
      <c r="Q250" s="162">
        <f t="shared" si="33"/>
        <v>109.95371479468346</v>
      </c>
      <c r="R250" s="163">
        <f t="shared" si="34"/>
        <v>1</v>
      </c>
      <c r="S250" s="161">
        <f t="shared" si="35"/>
        <v>6000000</v>
      </c>
      <c r="T250" s="162">
        <f t="shared" si="36"/>
        <v>205.22573952760058</v>
      </c>
      <c r="U250" s="162">
        <f t="shared" si="37"/>
        <v>112.47685739734173</v>
      </c>
      <c r="V250" s="163">
        <f t="shared" si="38"/>
        <v>1</v>
      </c>
      <c r="W250" s="164">
        <f t="shared" si="39"/>
        <v>528617518.94059145</v>
      </c>
      <c r="X250" s="164">
        <f t="shared" si="40"/>
        <v>406493292.78155315</v>
      </c>
    </row>
    <row r="251" spans="10:24" x14ac:dyDescent="0.25">
      <c r="J251">
        <v>248</v>
      </c>
      <c r="K251" s="43">
        <v>0.41233859142785989</v>
      </c>
      <c r="L251">
        <v>0.26885038846158538</v>
      </c>
      <c r="M251">
        <v>7.7311197322477154E-3</v>
      </c>
      <c r="N251" s="44">
        <v>0.52018615445638428</v>
      </c>
      <c r="O251" s="161">
        <f t="shared" si="31"/>
        <v>5000000</v>
      </c>
      <c r="P251" s="162">
        <f t="shared" si="32"/>
        <v>170.75559633748603</v>
      </c>
      <c r="Q251" s="162">
        <f t="shared" si="33"/>
        <v>86.572651282906165</v>
      </c>
      <c r="R251" s="163">
        <f t="shared" si="34"/>
        <v>1</v>
      </c>
      <c r="S251" s="161">
        <f t="shared" si="35"/>
        <v>6000000</v>
      </c>
      <c r="T251" s="162">
        <f t="shared" si="36"/>
        <v>186.91853211249534</v>
      </c>
      <c r="U251" s="162">
        <f t="shared" si="37"/>
        <v>100.78632564145309</v>
      </c>
      <c r="V251" s="163">
        <f t="shared" si="38"/>
        <v>1</v>
      </c>
      <c r="W251" s="164">
        <f t="shared" si="39"/>
        <v>370914725.27289933</v>
      </c>
      <c r="X251" s="164">
        <f t="shared" si="40"/>
        <v>366793238.82625353</v>
      </c>
    </row>
    <row r="252" spans="10:24" x14ac:dyDescent="0.25">
      <c r="J252">
        <v>249</v>
      </c>
      <c r="K252" s="43">
        <v>0.78358780819436591</v>
      </c>
      <c r="L252">
        <v>0.99665631152467338</v>
      </c>
      <c r="M252">
        <v>0.5621739495111312</v>
      </c>
      <c r="N252" s="44">
        <v>0.21955919814100344</v>
      </c>
      <c r="O252" s="161">
        <f t="shared" si="31"/>
        <v>7000000</v>
      </c>
      <c r="P252" s="162">
        <f t="shared" si="32"/>
        <v>220.68035860560556</v>
      </c>
      <c r="Q252" s="162">
        <f t="shared" si="33"/>
        <v>138.12966551213719</v>
      </c>
      <c r="R252" s="163">
        <f t="shared" si="34"/>
        <v>1</v>
      </c>
      <c r="S252" s="161">
        <f t="shared" si="35"/>
        <v>7000000</v>
      </c>
      <c r="T252" s="162">
        <f t="shared" si="36"/>
        <v>203.56011953520186</v>
      </c>
      <c r="U252" s="162">
        <f t="shared" si="37"/>
        <v>126.5648327560686</v>
      </c>
      <c r="V252" s="163">
        <f t="shared" si="38"/>
        <v>1</v>
      </c>
      <c r="W252" s="164">
        <f t="shared" si="39"/>
        <v>527854851.65427852</v>
      </c>
      <c r="X252" s="164">
        <f t="shared" si="40"/>
        <v>388967007.45393288</v>
      </c>
    </row>
    <row r="253" spans="10:24" x14ac:dyDescent="0.25">
      <c r="J253">
        <v>250</v>
      </c>
      <c r="K253" s="43">
        <v>0.7388616517528761</v>
      </c>
      <c r="L253">
        <v>0.62542745013688417</v>
      </c>
      <c r="M253">
        <v>0.11719742216260898</v>
      </c>
      <c r="N253" s="44">
        <v>0.92511438959814685</v>
      </c>
      <c r="O253" s="161">
        <f t="shared" si="31"/>
        <v>6000000</v>
      </c>
      <c r="P253" s="162">
        <f t="shared" si="32"/>
        <v>184.79650234148588</v>
      </c>
      <c r="Q253" s="162">
        <f t="shared" si="33"/>
        <v>111.21772174644356</v>
      </c>
      <c r="R253" s="163">
        <f t="shared" si="34"/>
        <v>1</v>
      </c>
      <c r="S253" s="161">
        <f t="shared" si="35"/>
        <v>7000000</v>
      </c>
      <c r="T253" s="162">
        <f t="shared" si="36"/>
        <v>191.59883411382862</v>
      </c>
      <c r="U253" s="162">
        <f t="shared" si="37"/>
        <v>113.10886087322177</v>
      </c>
      <c r="V253" s="163">
        <f t="shared" si="38"/>
        <v>1</v>
      </c>
      <c r="W253" s="164">
        <f t="shared" si="39"/>
        <v>391472683.57025391</v>
      </c>
      <c r="X253" s="164">
        <f t="shared" si="40"/>
        <v>399429812.68424785</v>
      </c>
    </row>
    <row r="254" spans="10:24" x14ac:dyDescent="0.25">
      <c r="J254">
        <v>251</v>
      </c>
      <c r="K254" s="43">
        <v>0.34484430660888876</v>
      </c>
      <c r="L254">
        <v>0.1387509166657116</v>
      </c>
      <c r="M254">
        <v>0.42316704468266753</v>
      </c>
      <c r="N254" s="44">
        <v>0.9509607497108965</v>
      </c>
      <c r="O254" s="161">
        <f t="shared" si="31"/>
        <v>5000000</v>
      </c>
      <c r="P254" s="162">
        <f t="shared" si="32"/>
        <v>163.71077438754497</v>
      </c>
      <c r="Q254" s="162">
        <f t="shared" si="33"/>
        <v>131.12404092642544</v>
      </c>
      <c r="R254" s="163">
        <f t="shared" si="34"/>
        <v>1</v>
      </c>
      <c r="S254" s="161">
        <f t="shared" si="35"/>
        <v>6000000</v>
      </c>
      <c r="T254" s="162">
        <f t="shared" si="36"/>
        <v>184.57025812918167</v>
      </c>
      <c r="U254" s="162">
        <f t="shared" si="37"/>
        <v>123.06202046321272</v>
      </c>
      <c r="V254" s="163">
        <f t="shared" si="38"/>
        <v>1</v>
      </c>
      <c r="W254" s="164">
        <f t="shared" si="39"/>
        <v>112933667.30559769</v>
      </c>
      <c r="X254" s="164">
        <f t="shared" si="40"/>
        <v>219049425.99581367</v>
      </c>
    </row>
    <row r="255" spans="10:24" x14ac:dyDescent="0.25">
      <c r="J255">
        <v>252</v>
      </c>
      <c r="K255" s="43">
        <v>0.1485260991330738</v>
      </c>
      <c r="L255">
        <v>0.36443871089485103</v>
      </c>
      <c r="M255">
        <v>0.74304212512953749</v>
      </c>
      <c r="N255" s="44">
        <v>0.5849016655824133</v>
      </c>
      <c r="O255" s="161">
        <f t="shared" si="31"/>
        <v>2000000</v>
      </c>
      <c r="P255" s="162">
        <f t="shared" si="32"/>
        <v>174.80071204257669</v>
      </c>
      <c r="Q255" s="162">
        <f t="shared" si="33"/>
        <v>148.05505312734437</v>
      </c>
      <c r="R255" s="163">
        <f t="shared" si="34"/>
        <v>1</v>
      </c>
      <c r="S255" s="161">
        <f t="shared" si="35"/>
        <v>2000000</v>
      </c>
      <c r="T255" s="162">
        <f t="shared" si="36"/>
        <v>188.26690401419222</v>
      </c>
      <c r="U255" s="162">
        <f t="shared" si="37"/>
        <v>131.52752656367218</v>
      </c>
      <c r="V255" s="163">
        <f t="shared" si="38"/>
        <v>1</v>
      </c>
      <c r="W255" s="164">
        <f t="shared" si="39"/>
        <v>3491317.8304646537</v>
      </c>
      <c r="X255" s="164">
        <f t="shared" si="40"/>
        <v>-36521245.098959923</v>
      </c>
    </row>
    <row r="256" spans="10:24" x14ac:dyDescent="0.25">
      <c r="J256">
        <v>253</v>
      </c>
      <c r="K256" s="43">
        <v>0.80865191276632142</v>
      </c>
      <c r="L256">
        <v>0.8841725109946138</v>
      </c>
      <c r="M256">
        <v>0.1509461275474413</v>
      </c>
      <c r="N256" s="44">
        <v>0.19799487572486707</v>
      </c>
      <c r="O256" s="161">
        <f t="shared" si="31"/>
        <v>7000000</v>
      </c>
      <c r="P256" s="162">
        <f t="shared" si="32"/>
        <v>197.94159839942338</v>
      </c>
      <c r="Q256" s="162">
        <f t="shared" si="33"/>
        <v>114.35231960729762</v>
      </c>
      <c r="R256" s="163">
        <f t="shared" si="34"/>
        <v>1</v>
      </c>
      <c r="S256" s="161">
        <f t="shared" si="35"/>
        <v>7000000</v>
      </c>
      <c r="T256" s="162">
        <f t="shared" si="36"/>
        <v>195.9805327998078</v>
      </c>
      <c r="U256" s="162">
        <f t="shared" si="37"/>
        <v>114.6761598036488</v>
      </c>
      <c r="V256" s="163">
        <f t="shared" si="38"/>
        <v>0.9</v>
      </c>
      <c r="W256" s="164">
        <f t="shared" si="39"/>
        <v>535124951.54488039</v>
      </c>
      <c r="X256" s="164">
        <f t="shared" si="40"/>
        <v>362217549.87580174</v>
      </c>
    </row>
    <row r="257" spans="10:24" x14ac:dyDescent="0.25">
      <c r="J257">
        <v>254</v>
      </c>
      <c r="K257" s="43">
        <v>0.64942372671155024</v>
      </c>
      <c r="L257">
        <v>0.87125546904933648</v>
      </c>
      <c r="M257">
        <v>0.37447469100805519</v>
      </c>
      <c r="N257" s="44">
        <v>9.7921265413666858E-2</v>
      </c>
      <c r="O257" s="161">
        <f t="shared" si="31"/>
        <v>6000000</v>
      </c>
      <c r="P257" s="162">
        <f t="shared" si="32"/>
        <v>196.98518771614178</v>
      </c>
      <c r="Q257" s="162">
        <f t="shared" si="33"/>
        <v>128.59950007686118</v>
      </c>
      <c r="R257" s="163">
        <f t="shared" si="34"/>
        <v>1</v>
      </c>
      <c r="S257" s="161">
        <f t="shared" si="35"/>
        <v>7000000</v>
      </c>
      <c r="T257" s="162">
        <f t="shared" si="36"/>
        <v>195.66172923871392</v>
      </c>
      <c r="U257" s="162">
        <f t="shared" si="37"/>
        <v>121.79975003843059</v>
      </c>
      <c r="V257" s="163">
        <f t="shared" si="38"/>
        <v>0.9</v>
      </c>
      <c r="W257" s="164">
        <f t="shared" si="39"/>
        <v>360314125.83568364</v>
      </c>
      <c r="X257" s="164">
        <f t="shared" si="40"/>
        <v>315330468.96178502</v>
      </c>
    </row>
    <row r="258" spans="10:24" x14ac:dyDescent="0.25">
      <c r="J258">
        <v>255</v>
      </c>
      <c r="K258" s="43">
        <v>0.85686215008024513</v>
      </c>
      <c r="L258">
        <v>0.78472147175580786</v>
      </c>
      <c r="M258">
        <v>0.87899524281306429</v>
      </c>
      <c r="N258" s="44">
        <v>0.95876535626144732</v>
      </c>
      <c r="O258" s="161">
        <f t="shared" si="31"/>
        <v>7000000</v>
      </c>
      <c r="P258" s="162">
        <f t="shared" si="32"/>
        <v>191.82358152010701</v>
      </c>
      <c r="Q258" s="162">
        <f t="shared" si="33"/>
        <v>158.39957530563973</v>
      </c>
      <c r="R258" s="163">
        <f t="shared" si="34"/>
        <v>1</v>
      </c>
      <c r="S258" s="161">
        <f t="shared" si="35"/>
        <v>7000000</v>
      </c>
      <c r="T258" s="162">
        <f t="shared" si="36"/>
        <v>193.94119384003568</v>
      </c>
      <c r="U258" s="162">
        <f t="shared" si="37"/>
        <v>136.69978765281988</v>
      </c>
      <c r="V258" s="163">
        <f t="shared" si="38"/>
        <v>1</v>
      </c>
      <c r="W258" s="164">
        <f t="shared" si="39"/>
        <v>183968043.50127098</v>
      </c>
      <c r="X258" s="164">
        <f t="shared" si="40"/>
        <v>250689843.31051064</v>
      </c>
    </row>
    <row r="259" spans="10:24" x14ac:dyDescent="0.25">
      <c r="J259">
        <v>256</v>
      </c>
      <c r="K259" s="43">
        <v>0.12028711688871596</v>
      </c>
      <c r="L259">
        <v>0.4390200726647242</v>
      </c>
      <c r="M259">
        <v>0.82925395955809733</v>
      </c>
      <c r="N259" s="44">
        <v>0.8221469575691126</v>
      </c>
      <c r="O259" s="161">
        <f t="shared" si="31"/>
        <v>2000000</v>
      </c>
      <c r="P259" s="162">
        <f t="shared" si="32"/>
        <v>177.69818775661292</v>
      </c>
      <c r="Q259" s="162">
        <f t="shared" si="33"/>
        <v>154.02442470341043</v>
      </c>
      <c r="R259" s="163">
        <f t="shared" si="34"/>
        <v>1</v>
      </c>
      <c r="S259" s="161">
        <f t="shared" si="35"/>
        <v>2000000</v>
      </c>
      <c r="T259" s="162">
        <f t="shared" si="36"/>
        <v>189.23272925220431</v>
      </c>
      <c r="U259" s="162">
        <f t="shared" si="37"/>
        <v>134.51221235170522</v>
      </c>
      <c r="V259" s="163">
        <f t="shared" si="38"/>
        <v>1</v>
      </c>
      <c r="W259" s="164">
        <f t="shared" si="39"/>
        <v>-2652473.8935950175</v>
      </c>
      <c r="X259" s="164">
        <f t="shared" si="40"/>
        <v>-40558966.199001819</v>
      </c>
    </row>
    <row r="260" spans="10:24" x14ac:dyDescent="0.25">
      <c r="J260">
        <v>257</v>
      </c>
      <c r="K260" s="43">
        <v>0.15040159905657902</v>
      </c>
      <c r="L260">
        <v>0.17941199931224672</v>
      </c>
      <c r="M260">
        <v>3.4603609402112268E-2</v>
      </c>
      <c r="N260" s="44">
        <v>0.15532687928724365</v>
      </c>
      <c r="O260" s="161">
        <f t="shared" si="31"/>
        <v>2000000</v>
      </c>
      <c r="P260" s="162">
        <f t="shared" si="32"/>
        <v>166.2358762916048</v>
      </c>
      <c r="Q260" s="162">
        <f t="shared" si="33"/>
        <v>98.658707530408577</v>
      </c>
      <c r="R260" s="163">
        <f t="shared" si="34"/>
        <v>1</v>
      </c>
      <c r="S260" s="161">
        <f t="shared" si="35"/>
        <v>5000000</v>
      </c>
      <c r="T260" s="162">
        <f t="shared" si="36"/>
        <v>185.41195876386826</v>
      </c>
      <c r="U260" s="162">
        <f t="shared" si="37"/>
        <v>106.82935376520429</v>
      </c>
      <c r="V260" s="163">
        <f t="shared" si="38"/>
        <v>0.9</v>
      </c>
      <c r="W260" s="164">
        <f t="shared" si="39"/>
        <v>85154337.522392452</v>
      </c>
      <c r="X260" s="164">
        <f t="shared" si="40"/>
        <v>203621722.49398786</v>
      </c>
    </row>
    <row r="261" spans="10:24" x14ac:dyDescent="0.25">
      <c r="J261">
        <v>258</v>
      </c>
      <c r="K261" s="43">
        <v>0.58482384933688603</v>
      </c>
      <c r="L261">
        <v>0.42349845686836618</v>
      </c>
      <c r="M261">
        <v>0.48970495291548821</v>
      </c>
      <c r="N261" s="44">
        <v>0.17193457256773048</v>
      </c>
      <c r="O261" s="161">
        <f t="shared" ref="O261:O324" si="41">VLOOKUP(K261,$E$5:$H$10,4)</f>
        <v>6000000</v>
      </c>
      <c r="P261" s="162">
        <f t="shared" ref="P261:P324" si="42">_xlfn.NORM.INV(L261,$E$12,$E$13)</f>
        <v>177.10572677445728</v>
      </c>
      <c r="Q261" s="162">
        <f t="shared" ref="Q261:Q324" si="43">_xlfn.NORM.INV(M261,$E$15,$E$16)</f>
        <v>134.48382558040106</v>
      </c>
      <c r="R261" s="163">
        <f t="shared" ref="R261:R324" si="44">VLOOKUP(N261,$E$19:$H$21,4)</f>
        <v>1</v>
      </c>
      <c r="S261" s="161">
        <f t="shared" ref="S261:S324" si="45">VLOOKUP(K261,$G$5:$H$10,2)</f>
        <v>6000000</v>
      </c>
      <c r="T261" s="162">
        <f t="shared" ref="T261:T324" si="46">_xlfn.NORM.INV(L261,$G$12,$G$13)</f>
        <v>189.03524225815244</v>
      </c>
      <c r="U261" s="162">
        <f t="shared" ref="U261:U324" si="47">_xlfn.NORM.INV(M261,$G$15,$G$16)</f>
        <v>124.74191279020053</v>
      </c>
      <c r="V261" s="163">
        <f t="shared" ref="V261:V324" si="48">VLOOKUP(N261,$G$19:$H$21,2)</f>
        <v>0.9</v>
      </c>
      <c r="W261" s="164">
        <f t="shared" ref="W261:W324" si="49">O261*(P261-Q261)*R261-$D$23-$D$24</f>
        <v>205731407.16433734</v>
      </c>
      <c r="X261" s="164">
        <f t="shared" ref="X261:X324" si="50">S261*(T261-U261)*V261-$F$23-$F$24</f>
        <v>197183979.12694031</v>
      </c>
    </row>
    <row r="262" spans="10:24" x14ac:dyDescent="0.25">
      <c r="J262">
        <v>259</v>
      </c>
      <c r="K262" s="43">
        <v>0.9984600529136376</v>
      </c>
      <c r="L262">
        <v>0.57373870464579568</v>
      </c>
      <c r="M262">
        <v>0.38437301138177393</v>
      </c>
      <c r="N262" s="44">
        <v>0.821925891515768</v>
      </c>
      <c r="O262" s="161">
        <f t="shared" si="41"/>
        <v>9000000</v>
      </c>
      <c r="P262" s="162">
        <f t="shared" si="42"/>
        <v>182.78851131372019</v>
      </c>
      <c r="Q262" s="162">
        <f t="shared" si="43"/>
        <v>129.11968904400331</v>
      </c>
      <c r="R262" s="163">
        <f t="shared" si="44"/>
        <v>1</v>
      </c>
      <c r="S262" s="161">
        <f t="shared" si="45"/>
        <v>9000000</v>
      </c>
      <c r="T262" s="162">
        <f t="shared" si="46"/>
        <v>190.92950377124006</v>
      </c>
      <c r="U262" s="162">
        <f t="shared" si="47"/>
        <v>122.05984452200165</v>
      </c>
      <c r="V262" s="163">
        <f t="shared" si="48"/>
        <v>1</v>
      </c>
      <c r="W262" s="164">
        <f t="shared" si="49"/>
        <v>433019400.42745197</v>
      </c>
      <c r="X262" s="164">
        <f t="shared" si="50"/>
        <v>469826933.2431457</v>
      </c>
    </row>
    <row r="263" spans="10:24" x14ac:dyDescent="0.25">
      <c r="J263">
        <v>260</v>
      </c>
      <c r="K263" s="43">
        <v>4.0663572835904382E-2</v>
      </c>
      <c r="L263">
        <v>0.37044107376808966</v>
      </c>
      <c r="M263">
        <v>2.237224925046255E-2</v>
      </c>
      <c r="N263" s="44">
        <v>0.24056053454927762</v>
      </c>
      <c r="O263" s="161">
        <f t="shared" si="41"/>
        <v>1000000</v>
      </c>
      <c r="P263" s="162">
        <f t="shared" si="42"/>
        <v>175.03971931730547</v>
      </c>
      <c r="Q263" s="162">
        <f t="shared" si="43"/>
        <v>94.859029897671689</v>
      </c>
      <c r="R263" s="163">
        <f t="shared" si="44"/>
        <v>1</v>
      </c>
      <c r="S263" s="161">
        <f t="shared" si="45"/>
        <v>1000000</v>
      </c>
      <c r="T263" s="162">
        <f t="shared" si="46"/>
        <v>188.3465731057685</v>
      </c>
      <c r="U263" s="162">
        <f t="shared" si="47"/>
        <v>104.92951494883584</v>
      </c>
      <c r="V263" s="163">
        <f t="shared" si="48"/>
        <v>1</v>
      </c>
      <c r="W263" s="164">
        <f t="shared" si="49"/>
        <v>30180689.419633776</v>
      </c>
      <c r="X263" s="164">
        <f t="shared" si="50"/>
        <v>-66582941.843067348</v>
      </c>
    </row>
    <row r="264" spans="10:24" x14ac:dyDescent="0.25">
      <c r="J264">
        <v>261</v>
      </c>
      <c r="K264" s="43">
        <v>0.76339808253036145</v>
      </c>
      <c r="L264">
        <v>0.46260020732274743</v>
      </c>
      <c r="M264">
        <v>0.27867639128285426</v>
      </c>
      <c r="N264" s="44">
        <v>6.5542160574278752E-2</v>
      </c>
      <c r="O264" s="161">
        <f t="shared" si="41"/>
        <v>7000000</v>
      </c>
      <c r="P264" s="162">
        <f t="shared" si="42"/>
        <v>178.59172320948278</v>
      </c>
      <c r="Q264" s="162">
        <f t="shared" si="43"/>
        <v>123.26443906135938</v>
      </c>
      <c r="R264" s="163">
        <f t="shared" si="44"/>
        <v>1</v>
      </c>
      <c r="S264" s="161">
        <f t="shared" si="45"/>
        <v>7000000</v>
      </c>
      <c r="T264" s="162">
        <f t="shared" si="46"/>
        <v>189.53057440316093</v>
      </c>
      <c r="U264" s="162">
        <f t="shared" si="47"/>
        <v>119.13221953067969</v>
      </c>
      <c r="V264" s="163">
        <f t="shared" si="48"/>
        <v>0.9</v>
      </c>
      <c r="W264" s="164">
        <f t="shared" si="49"/>
        <v>337290989.0368638</v>
      </c>
      <c r="X264" s="164">
        <f t="shared" si="50"/>
        <v>293509635.69663179</v>
      </c>
    </row>
    <row r="265" spans="10:24" x14ac:dyDescent="0.25">
      <c r="J265">
        <v>262</v>
      </c>
      <c r="K265" s="43">
        <v>0.15192747949005525</v>
      </c>
      <c r="L265">
        <v>0.18114507124120005</v>
      </c>
      <c r="M265">
        <v>0.56853831944591848</v>
      </c>
      <c r="N265" s="44">
        <v>0.74079104065999879</v>
      </c>
      <c r="O265" s="161">
        <f t="shared" si="41"/>
        <v>2000000</v>
      </c>
      <c r="P265" s="162">
        <f t="shared" si="42"/>
        <v>166.33485107467462</v>
      </c>
      <c r="Q265" s="162">
        <f t="shared" si="43"/>
        <v>138.45308107479238</v>
      </c>
      <c r="R265" s="163">
        <f t="shared" si="44"/>
        <v>1</v>
      </c>
      <c r="S265" s="161">
        <f t="shared" si="45"/>
        <v>5000000</v>
      </c>
      <c r="T265" s="162">
        <f t="shared" si="46"/>
        <v>185.44495035822487</v>
      </c>
      <c r="U265" s="162">
        <f t="shared" si="47"/>
        <v>126.72654053739619</v>
      </c>
      <c r="V265" s="163">
        <f t="shared" si="48"/>
        <v>1</v>
      </c>
      <c r="W265" s="164">
        <f t="shared" si="49"/>
        <v>5763539.9997644722</v>
      </c>
      <c r="X265" s="164">
        <f t="shared" si="50"/>
        <v>143592049.10414344</v>
      </c>
    </row>
    <row r="266" spans="10:24" x14ac:dyDescent="0.25">
      <c r="J266">
        <v>263</v>
      </c>
      <c r="K266" s="43">
        <v>0.82009315142944128</v>
      </c>
      <c r="L266">
        <v>9.8022593443534256E-2</v>
      </c>
      <c r="M266">
        <v>2.4908073723093005E-2</v>
      </c>
      <c r="N266" s="44">
        <v>0.14693265300945269</v>
      </c>
      <c r="O266" s="161">
        <f t="shared" si="41"/>
        <v>7000000</v>
      </c>
      <c r="P266" s="162">
        <f t="shared" si="42"/>
        <v>160.60648002490132</v>
      </c>
      <c r="Q266" s="162">
        <f t="shared" si="43"/>
        <v>95.769214383864082</v>
      </c>
      <c r="R266" s="163">
        <f t="shared" si="44"/>
        <v>1</v>
      </c>
      <c r="S266" s="161">
        <f t="shared" si="45"/>
        <v>7000000</v>
      </c>
      <c r="T266" s="162">
        <f t="shared" si="46"/>
        <v>183.53549334163378</v>
      </c>
      <c r="U266" s="162">
        <f t="shared" si="47"/>
        <v>105.38460719193205</v>
      </c>
      <c r="V266" s="163">
        <f t="shared" si="48"/>
        <v>0.9</v>
      </c>
      <c r="W266" s="164">
        <f t="shared" si="49"/>
        <v>403860859.48726064</v>
      </c>
      <c r="X266" s="164">
        <f t="shared" si="50"/>
        <v>342350582.74312091</v>
      </c>
    </row>
    <row r="267" spans="10:24" x14ac:dyDescent="0.25">
      <c r="J267">
        <v>264</v>
      </c>
      <c r="K267" s="43">
        <v>0.47370225733185067</v>
      </c>
      <c r="L267">
        <v>0.91526751270743067</v>
      </c>
      <c r="M267">
        <v>0.91254593469247403</v>
      </c>
      <c r="N267" s="44">
        <v>0.23983267538177178</v>
      </c>
      <c r="O267" s="161">
        <f t="shared" si="41"/>
        <v>5000000</v>
      </c>
      <c r="P267" s="162">
        <f t="shared" si="42"/>
        <v>200.60887465493172</v>
      </c>
      <c r="Q267" s="162">
        <f t="shared" si="43"/>
        <v>162.13201328401735</v>
      </c>
      <c r="R267" s="163">
        <f t="shared" si="44"/>
        <v>1</v>
      </c>
      <c r="S267" s="161">
        <f t="shared" si="45"/>
        <v>6000000</v>
      </c>
      <c r="T267" s="162">
        <f t="shared" si="46"/>
        <v>196.86962488497724</v>
      </c>
      <c r="U267" s="162">
        <f t="shared" si="47"/>
        <v>138.56600664200869</v>
      </c>
      <c r="V267" s="163">
        <f t="shared" si="48"/>
        <v>1</v>
      </c>
      <c r="W267" s="164">
        <f t="shared" si="49"/>
        <v>142384306.85457188</v>
      </c>
      <c r="X267" s="164">
        <f t="shared" si="50"/>
        <v>199821709.4578113</v>
      </c>
    </row>
    <row r="268" spans="10:24" x14ac:dyDescent="0.25">
      <c r="J268">
        <v>265</v>
      </c>
      <c r="K268" s="43">
        <v>0.74777482520720373</v>
      </c>
      <c r="L268">
        <v>0.37217301896017629</v>
      </c>
      <c r="M268">
        <v>8.5847459486736999E-2</v>
      </c>
      <c r="N268" s="44">
        <v>0.7508151830806663</v>
      </c>
      <c r="O268" s="161">
        <f t="shared" si="41"/>
        <v>6000000</v>
      </c>
      <c r="P268" s="162">
        <f t="shared" si="42"/>
        <v>175.10844727957715</v>
      </c>
      <c r="Q268" s="162">
        <f t="shared" si="43"/>
        <v>107.66444117535997</v>
      </c>
      <c r="R268" s="163">
        <f t="shared" si="44"/>
        <v>1</v>
      </c>
      <c r="S268" s="161">
        <f t="shared" si="45"/>
        <v>7000000</v>
      </c>
      <c r="T268" s="162">
        <f t="shared" si="46"/>
        <v>188.36948242652571</v>
      </c>
      <c r="U268" s="162">
        <f t="shared" si="47"/>
        <v>111.33222058767998</v>
      </c>
      <c r="V268" s="163">
        <f t="shared" si="48"/>
        <v>1</v>
      </c>
      <c r="W268" s="164">
        <f t="shared" si="49"/>
        <v>354664036.62530309</v>
      </c>
      <c r="X268" s="164">
        <f t="shared" si="50"/>
        <v>389260832.87192011</v>
      </c>
    </row>
    <row r="269" spans="10:24" x14ac:dyDescent="0.25">
      <c r="J269">
        <v>266</v>
      </c>
      <c r="K269" s="43">
        <v>0.57355738479090235</v>
      </c>
      <c r="L269">
        <v>6.3453113771488101E-2</v>
      </c>
      <c r="M269">
        <v>0.25172181434959107</v>
      </c>
      <c r="N269" s="44">
        <v>0.8371478700022833</v>
      </c>
      <c r="O269" s="161">
        <f t="shared" si="41"/>
        <v>6000000</v>
      </c>
      <c r="P269" s="162">
        <f t="shared" si="42"/>
        <v>157.10375590730567</v>
      </c>
      <c r="Q269" s="162">
        <f t="shared" si="43"/>
        <v>121.61837433531197</v>
      </c>
      <c r="R269" s="163">
        <f t="shared" si="44"/>
        <v>1</v>
      </c>
      <c r="S269" s="161">
        <f t="shared" si="45"/>
        <v>6000000</v>
      </c>
      <c r="T269" s="162">
        <f t="shared" si="46"/>
        <v>182.36791863576855</v>
      </c>
      <c r="U269" s="162">
        <f t="shared" si="47"/>
        <v>118.30918716765598</v>
      </c>
      <c r="V269" s="163">
        <f t="shared" si="48"/>
        <v>1</v>
      </c>
      <c r="W269" s="164">
        <f t="shared" si="49"/>
        <v>162912289.43196219</v>
      </c>
      <c r="X269" s="164">
        <f t="shared" si="50"/>
        <v>234352388.80867541</v>
      </c>
    </row>
    <row r="270" spans="10:24" x14ac:dyDescent="0.25">
      <c r="J270">
        <v>267</v>
      </c>
      <c r="K270" s="43">
        <v>0.33687324235259564</v>
      </c>
      <c r="L270">
        <v>0.60978474659408533</v>
      </c>
      <c r="M270">
        <v>2.3941611333355817E-2</v>
      </c>
      <c r="N270" s="44">
        <v>0.12531476251492701</v>
      </c>
      <c r="O270" s="161">
        <f t="shared" si="41"/>
        <v>5000000</v>
      </c>
      <c r="P270" s="162">
        <f t="shared" si="42"/>
        <v>184.18137081240445</v>
      </c>
      <c r="Q270" s="162">
        <f t="shared" si="43"/>
        <v>95.431933096546317</v>
      </c>
      <c r="R270" s="163">
        <f t="shared" si="44"/>
        <v>1</v>
      </c>
      <c r="S270" s="161">
        <f t="shared" si="45"/>
        <v>6000000</v>
      </c>
      <c r="T270" s="162">
        <f t="shared" si="46"/>
        <v>191.39379027080147</v>
      </c>
      <c r="U270" s="162">
        <f t="shared" si="47"/>
        <v>105.21596654827316</v>
      </c>
      <c r="V270" s="163">
        <f t="shared" si="48"/>
        <v>0.9</v>
      </c>
      <c r="W270" s="164">
        <f t="shared" si="49"/>
        <v>393747188.57929069</v>
      </c>
      <c r="X270" s="164">
        <f t="shared" si="50"/>
        <v>315360248.10165292</v>
      </c>
    </row>
    <row r="271" spans="10:24" x14ac:dyDescent="0.25">
      <c r="J271">
        <v>268</v>
      </c>
      <c r="K271" s="43">
        <v>0.4770755974434373</v>
      </c>
      <c r="L271">
        <v>0.65557631668615246</v>
      </c>
      <c r="M271">
        <v>0.21956094596326048</v>
      </c>
      <c r="N271" s="44">
        <v>0.95918254522479207</v>
      </c>
      <c r="O271" s="161">
        <f t="shared" si="41"/>
        <v>5000000</v>
      </c>
      <c r="P271" s="162">
        <f t="shared" si="42"/>
        <v>186.00629652153202</v>
      </c>
      <c r="Q271" s="162">
        <f t="shared" si="43"/>
        <v>119.52646227661175</v>
      </c>
      <c r="R271" s="163">
        <f t="shared" si="44"/>
        <v>1</v>
      </c>
      <c r="S271" s="161">
        <f t="shared" si="45"/>
        <v>6000000</v>
      </c>
      <c r="T271" s="162">
        <f t="shared" si="46"/>
        <v>192.00209884051068</v>
      </c>
      <c r="U271" s="162">
        <f t="shared" si="47"/>
        <v>117.26323113830588</v>
      </c>
      <c r="V271" s="163">
        <f t="shared" si="48"/>
        <v>1</v>
      </c>
      <c r="W271" s="164">
        <f t="shared" si="49"/>
        <v>282399171.22460133</v>
      </c>
      <c r="X271" s="164">
        <f t="shared" si="50"/>
        <v>298433206.21322882</v>
      </c>
    </row>
    <row r="272" spans="10:24" x14ac:dyDescent="0.25">
      <c r="J272">
        <v>269</v>
      </c>
      <c r="K272" s="43">
        <v>0.36655944401530105</v>
      </c>
      <c r="L272">
        <v>0.49549476436214557</v>
      </c>
      <c r="M272">
        <v>0.3721445258166558</v>
      </c>
      <c r="N272" s="44">
        <v>0.36682304844731939</v>
      </c>
      <c r="O272" s="161">
        <f t="shared" si="41"/>
        <v>5000000</v>
      </c>
      <c r="P272" s="162">
        <f t="shared" si="42"/>
        <v>179.83060213383737</v>
      </c>
      <c r="Q272" s="162">
        <f t="shared" si="43"/>
        <v>128.47642324532876</v>
      </c>
      <c r="R272" s="163">
        <f t="shared" si="44"/>
        <v>1</v>
      </c>
      <c r="S272" s="161">
        <f t="shared" si="45"/>
        <v>6000000</v>
      </c>
      <c r="T272" s="162">
        <f t="shared" si="46"/>
        <v>189.94353404461245</v>
      </c>
      <c r="U272" s="162">
        <f t="shared" si="47"/>
        <v>121.73821162266438</v>
      </c>
      <c r="V272" s="163">
        <f t="shared" si="48"/>
        <v>1</v>
      </c>
      <c r="W272" s="164">
        <f t="shared" si="49"/>
        <v>206770894.44254306</v>
      </c>
      <c r="X272" s="164">
        <f t="shared" si="50"/>
        <v>259231934.53168839</v>
      </c>
    </row>
    <row r="273" spans="10:24" x14ac:dyDescent="0.25">
      <c r="J273">
        <v>270</v>
      </c>
      <c r="K273" s="43">
        <v>0.72035767863063094</v>
      </c>
      <c r="L273">
        <v>0.74690001837332665</v>
      </c>
      <c r="M273">
        <v>0.26925016132449198</v>
      </c>
      <c r="N273" s="44">
        <v>0.56184118627338531</v>
      </c>
      <c r="O273" s="161">
        <f t="shared" si="41"/>
        <v>6000000</v>
      </c>
      <c r="P273" s="162">
        <f t="shared" si="42"/>
        <v>189.97149490374241</v>
      </c>
      <c r="Q273" s="162">
        <f t="shared" si="43"/>
        <v>122.69835254864272</v>
      </c>
      <c r="R273" s="163">
        <f t="shared" si="44"/>
        <v>1</v>
      </c>
      <c r="S273" s="161">
        <f t="shared" si="45"/>
        <v>7000000</v>
      </c>
      <c r="T273" s="162">
        <f t="shared" si="46"/>
        <v>193.32383163458081</v>
      </c>
      <c r="U273" s="162">
        <f t="shared" si="47"/>
        <v>118.84917627432137</v>
      </c>
      <c r="V273" s="163">
        <f t="shared" si="48"/>
        <v>1</v>
      </c>
      <c r="W273" s="164">
        <f t="shared" si="49"/>
        <v>353638854.13059819</v>
      </c>
      <c r="X273" s="164">
        <f t="shared" si="50"/>
        <v>371322587.52181613</v>
      </c>
    </row>
    <row r="274" spans="10:24" x14ac:dyDescent="0.25">
      <c r="J274">
        <v>271</v>
      </c>
      <c r="K274" s="43">
        <v>0.63230382468340751</v>
      </c>
      <c r="L274">
        <v>0.79393486941794766</v>
      </c>
      <c r="M274">
        <v>0.32177311137612796</v>
      </c>
      <c r="N274" s="44">
        <v>0.91777916989722341</v>
      </c>
      <c r="O274" s="161">
        <f t="shared" si="41"/>
        <v>6000000</v>
      </c>
      <c r="P274" s="162">
        <f t="shared" si="42"/>
        <v>192.30225895677719</v>
      </c>
      <c r="Q274" s="162">
        <f t="shared" si="43"/>
        <v>125.74507388785742</v>
      </c>
      <c r="R274" s="163">
        <f t="shared" si="44"/>
        <v>1</v>
      </c>
      <c r="S274" s="161">
        <f t="shared" si="45"/>
        <v>7000000</v>
      </c>
      <c r="T274" s="162">
        <f t="shared" si="46"/>
        <v>194.10075298559241</v>
      </c>
      <c r="U274" s="162">
        <f t="shared" si="47"/>
        <v>120.37253694392871</v>
      </c>
      <c r="V274" s="163">
        <f t="shared" si="48"/>
        <v>1</v>
      </c>
      <c r="W274" s="164">
        <f t="shared" si="49"/>
        <v>349343110.41351867</v>
      </c>
      <c r="X274" s="164">
        <f t="shared" si="50"/>
        <v>366097512.29164588</v>
      </c>
    </row>
    <row r="275" spans="10:24" x14ac:dyDescent="0.25">
      <c r="J275">
        <v>272</v>
      </c>
      <c r="K275" s="43">
        <v>0.28652960855269483</v>
      </c>
      <c r="L275">
        <v>0.32896281369648983</v>
      </c>
      <c r="M275">
        <v>0.75688793525458431</v>
      </c>
      <c r="N275" s="44">
        <v>0.90786206190841567</v>
      </c>
      <c r="O275" s="161">
        <f t="shared" si="41"/>
        <v>2000000</v>
      </c>
      <c r="P275" s="162">
        <f t="shared" si="42"/>
        <v>173.35831568654373</v>
      </c>
      <c r="Q275" s="162">
        <f t="shared" si="43"/>
        <v>148.92653803639007</v>
      </c>
      <c r="R275" s="163">
        <f t="shared" si="44"/>
        <v>1</v>
      </c>
      <c r="S275" s="161">
        <f t="shared" si="45"/>
        <v>5000000</v>
      </c>
      <c r="T275" s="162">
        <f t="shared" si="46"/>
        <v>187.7861052288479</v>
      </c>
      <c r="U275" s="162">
        <f t="shared" si="47"/>
        <v>131.96326901819504</v>
      </c>
      <c r="V275" s="163">
        <f t="shared" si="48"/>
        <v>1</v>
      </c>
      <c r="W275" s="164">
        <f t="shared" si="49"/>
        <v>-1136444.699692674</v>
      </c>
      <c r="X275" s="164">
        <f t="shared" si="50"/>
        <v>129114181.05326432</v>
      </c>
    </row>
    <row r="276" spans="10:24" x14ac:dyDescent="0.25">
      <c r="J276">
        <v>273</v>
      </c>
      <c r="K276" s="43">
        <v>0.33375922557940896</v>
      </c>
      <c r="L276">
        <v>7.1059743559323096E-2</v>
      </c>
      <c r="M276">
        <v>0.28176248663102177</v>
      </c>
      <c r="N276" s="44">
        <v>0.3253953045794078</v>
      </c>
      <c r="O276" s="161">
        <f t="shared" si="41"/>
        <v>5000000</v>
      </c>
      <c r="P276" s="162">
        <f t="shared" si="42"/>
        <v>157.98084287890359</v>
      </c>
      <c r="Q276" s="162">
        <f t="shared" si="43"/>
        <v>123.44772652874262</v>
      </c>
      <c r="R276" s="163">
        <f t="shared" si="44"/>
        <v>1</v>
      </c>
      <c r="S276" s="161">
        <f t="shared" si="45"/>
        <v>6000000</v>
      </c>
      <c r="T276" s="162">
        <f t="shared" si="46"/>
        <v>182.66028095963452</v>
      </c>
      <c r="U276" s="162">
        <f t="shared" si="47"/>
        <v>119.2238632643713</v>
      </c>
      <c r="V276" s="163">
        <f t="shared" si="48"/>
        <v>1</v>
      </c>
      <c r="W276" s="164">
        <f t="shared" si="49"/>
        <v>122665581.75080484</v>
      </c>
      <c r="X276" s="164">
        <f t="shared" si="50"/>
        <v>230618506.1715793</v>
      </c>
    </row>
    <row r="277" spans="10:24" x14ac:dyDescent="0.25">
      <c r="J277">
        <v>274</v>
      </c>
      <c r="K277" s="43">
        <v>0.21667072912546526</v>
      </c>
      <c r="L277">
        <v>0.99951485461650835</v>
      </c>
      <c r="M277">
        <v>0.36431535715975971</v>
      </c>
      <c r="N277" s="44">
        <v>0.26618201911727113</v>
      </c>
      <c r="O277" s="161">
        <f t="shared" si="41"/>
        <v>2000000</v>
      </c>
      <c r="P277" s="162">
        <f t="shared" si="42"/>
        <v>229.48503621784135</v>
      </c>
      <c r="Q277" s="162">
        <f t="shared" si="43"/>
        <v>128.06104876844782</v>
      </c>
      <c r="R277" s="163">
        <f t="shared" si="44"/>
        <v>1</v>
      </c>
      <c r="S277" s="161">
        <f t="shared" si="45"/>
        <v>5000000</v>
      </c>
      <c r="T277" s="162">
        <f t="shared" si="46"/>
        <v>206.49501207261378</v>
      </c>
      <c r="U277" s="162">
        <f t="shared" si="47"/>
        <v>121.53052438422391</v>
      </c>
      <c r="V277" s="163">
        <f t="shared" si="48"/>
        <v>1</v>
      </c>
      <c r="W277" s="164">
        <f t="shared" si="49"/>
        <v>152847974.89878708</v>
      </c>
      <c r="X277" s="164">
        <f t="shared" si="50"/>
        <v>274822438.44194931</v>
      </c>
    </row>
    <row r="278" spans="10:24" x14ac:dyDescent="0.25">
      <c r="J278">
        <v>275</v>
      </c>
      <c r="K278" s="43">
        <v>5.9289550843150907E-2</v>
      </c>
      <c r="L278">
        <v>0.69307138165082049</v>
      </c>
      <c r="M278">
        <v>6.5880911299358136E-2</v>
      </c>
      <c r="N278" s="44">
        <v>2.9595208795810901E-2</v>
      </c>
      <c r="O278" s="161">
        <f t="shared" si="41"/>
        <v>2000000</v>
      </c>
      <c r="P278" s="162">
        <f t="shared" si="42"/>
        <v>187.56862790167563</v>
      </c>
      <c r="Q278" s="162">
        <f t="shared" si="43"/>
        <v>104.85618906112616</v>
      </c>
      <c r="R278" s="163">
        <f t="shared" si="44"/>
        <v>1</v>
      </c>
      <c r="S278" s="161">
        <f t="shared" si="45"/>
        <v>2000000</v>
      </c>
      <c r="T278" s="162">
        <f t="shared" si="46"/>
        <v>192.52287596722522</v>
      </c>
      <c r="U278" s="162">
        <f t="shared" si="47"/>
        <v>109.92809453056309</v>
      </c>
      <c r="V278" s="163">
        <f t="shared" si="48"/>
        <v>0.9</v>
      </c>
      <c r="W278" s="164">
        <f t="shared" si="49"/>
        <v>115424877.68109894</v>
      </c>
      <c r="X278" s="164">
        <f t="shared" si="50"/>
        <v>-1329393.4140081406</v>
      </c>
    </row>
    <row r="279" spans="10:24" x14ac:dyDescent="0.25">
      <c r="J279">
        <v>276</v>
      </c>
      <c r="K279" s="43">
        <v>0.67034746174742865</v>
      </c>
      <c r="L279">
        <v>0.42280493617882309</v>
      </c>
      <c r="M279">
        <v>0.32472556004956721</v>
      </c>
      <c r="N279" s="44">
        <v>0.97783479391924699</v>
      </c>
      <c r="O279" s="161">
        <f t="shared" si="41"/>
        <v>6000000</v>
      </c>
      <c r="P279" s="162">
        <f t="shared" si="42"/>
        <v>177.07915628741625</v>
      </c>
      <c r="Q279" s="162">
        <f t="shared" si="43"/>
        <v>125.9095032731033</v>
      </c>
      <c r="R279" s="163">
        <f t="shared" si="44"/>
        <v>1</v>
      </c>
      <c r="S279" s="161">
        <f t="shared" si="45"/>
        <v>7000000</v>
      </c>
      <c r="T279" s="162">
        <f t="shared" si="46"/>
        <v>189.02638542913874</v>
      </c>
      <c r="U279" s="162">
        <f t="shared" si="47"/>
        <v>120.45475163655165</v>
      </c>
      <c r="V279" s="163">
        <f t="shared" si="48"/>
        <v>1</v>
      </c>
      <c r="W279" s="164">
        <f t="shared" si="49"/>
        <v>257017918.08587772</v>
      </c>
      <c r="X279" s="164">
        <f t="shared" si="50"/>
        <v>330001436.54810965</v>
      </c>
    </row>
    <row r="280" spans="10:24" x14ac:dyDescent="0.25">
      <c r="J280">
        <v>277</v>
      </c>
      <c r="K280" s="43">
        <v>0.40682665485218827</v>
      </c>
      <c r="L280">
        <v>0.5723430908855428</v>
      </c>
      <c r="M280">
        <v>0.81158177365775086</v>
      </c>
      <c r="N280" s="44">
        <v>0.96649374954110046</v>
      </c>
      <c r="O280" s="161">
        <f t="shared" si="41"/>
        <v>5000000</v>
      </c>
      <c r="P280" s="162">
        <f t="shared" si="42"/>
        <v>182.73513997168493</v>
      </c>
      <c r="Q280" s="162">
        <f t="shared" si="43"/>
        <v>152.67480479698793</v>
      </c>
      <c r="R280" s="163">
        <f t="shared" si="44"/>
        <v>1</v>
      </c>
      <c r="S280" s="161">
        <f t="shared" si="45"/>
        <v>6000000</v>
      </c>
      <c r="T280" s="162">
        <f t="shared" si="46"/>
        <v>190.91171332389499</v>
      </c>
      <c r="U280" s="162">
        <f t="shared" si="47"/>
        <v>133.83740239849396</v>
      </c>
      <c r="V280" s="163">
        <f t="shared" si="48"/>
        <v>1</v>
      </c>
      <c r="W280" s="164">
        <f t="shared" si="49"/>
        <v>100301675.873485</v>
      </c>
      <c r="X280" s="164">
        <f t="shared" si="50"/>
        <v>192445865.55240613</v>
      </c>
    </row>
    <row r="281" spans="10:24" x14ac:dyDescent="0.25">
      <c r="J281">
        <v>278</v>
      </c>
      <c r="K281" s="43">
        <v>0.94603602233448336</v>
      </c>
      <c r="L281">
        <v>0.82330910794935241</v>
      </c>
      <c r="M281">
        <v>0.11145621577782583</v>
      </c>
      <c r="N281" s="44">
        <v>0.36305316336155791</v>
      </c>
      <c r="O281" s="161">
        <f t="shared" si="41"/>
        <v>7000000</v>
      </c>
      <c r="P281" s="162">
        <f t="shared" si="42"/>
        <v>193.92074565992348</v>
      </c>
      <c r="Q281" s="162">
        <f t="shared" si="43"/>
        <v>110.62359540470777</v>
      </c>
      <c r="R281" s="163">
        <f t="shared" si="44"/>
        <v>1</v>
      </c>
      <c r="S281" s="161">
        <f t="shared" si="45"/>
        <v>9000000</v>
      </c>
      <c r="T281" s="162">
        <f t="shared" si="46"/>
        <v>194.64024855330783</v>
      </c>
      <c r="U281" s="162">
        <f t="shared" si="47"/>
        <v>112.81179770235389</v>
      </c>
      <c r="V281" s="163">
        <f t="shared" si="48"/>
        <v>1</v>
      </c>
      <c r="W281" s="164">
        <f t="shared" si="49"/>
        <v>533080051.78650999</v>
      </c>
      <c r="X281" s="164">
        <f t="shared" si="50"/>
        <v>586456057.65858543</v>
      </c>
    </row>
    <row r="282" spans="10:24" x14ac:dyDescent="0.25">
      <c r="J282">
        <v>279</v>
      </c>
      <c r="K282" s="43">
        <v>0.40705237381336878</v>
      </c>
      <c r="L282">
        <v>0.285376696993347</v>
      </c>
      <c r="M282">
        <v>0.25438710424347033</v>
      </c>
      <c r="N282" s="44">
        <v>0.45526292880266839</v>
      </c>
      <c r="O282" s="161">
        <f t="shared" si="41"/>
        <v>5000000</v>
      </c>
      <c r="P282" s="162">
        <f t="shared" si="42"/>
        <v>171.49586572038694</v>
      </c>
      <c r="Q282" s="162">
        <f t="shared" si="43"/>
        <v>121.78504850884462</v>
      </c>
      <c r="R282" s="163">
        <f t="shared" si="44"/>
        <v>1</v>
      </c>
      <c r="S282" s="161">
        <f t="shared" si="45"/>
        <v>6000000</v>
      </c>
      <c r="T282" s="162">
        <f t="shared" si="46"/>
        <v>187.16528857346231</v>
      </c>
      <c r="U282" s="162">
        <f t="shared" si="47"/>
        <v>118.39252425442231</v>
      </c>
      <c r="V282" s="163">
        <f t="shared" si="48"/>
        <v>1</v>
      </c>
      <c r="W282" s="164">
        <f t="shared" si="49"/>
        <v>198554086.0577116</v>
      </c>
      <c r="X282" s="164">
        <f t="shared" si="50"/>
        <v>262636585.91423994</v>
      </c>
    </row>
    <row r="283" spans="10:24" x14ac:dyDescent="0.25">
      <c r="J283">
        <v>280</v>
      </c>
      <c r="K283" s="43">
        <v>0.72026237112175973</v>
      </c>
      <c r="L283">
        <v>0.17723621724557892</v>
      </c>
      <c r="M283">
        <v>0.81394456652405023</v>
      </c>
      <c r="N283" s="44">
        <v>0.20108100583584165</v>
      </c>
      <c r="O283" s="161">
        <f t="shared" si="41"/>
        <v>6000000</v>
      </c>
      <c r="P283" s="162">
        <f t="shared" si="42"/>
        <v>166.11076354532315</v>
      </c>
      <c r="Q283" s="162">
        <f t="shared" si="43"/>
        <v>152.85052732496814</v>
      </c>
      <c r="R283" s="163">
        <f t="shared" si="44"/>
        <v>1</v>
      </c>
      <c r="S283" s="161">
        <f t="shared" si="45"/>
        <v>7000000</v>
      </c>
      <c r="T283" s="162">
        <f t="shared" si="46"/>
        <v>185.37025451510772</v>
      </c>
      <c r="U283" s="162">
        <f t="shared" si="47"/>
        <v>133.92526366248407</v>
      </c>
      <c r="V283" s="163">
        <f t="shared" si="48"/>
        <v>1</v>
      </c>
      <c r="W283" s="164">
        <f t="shared" si="49"/>
        <v>29561417.322130069</v>
      </c>
      <c r="X283" s="164">
        <f t="shared" si="50"/>
        <v>210114935.96836555</v>
      </c>
    </row>
    <row r="284" spans="10:24" x14ac:dyDescent="0.25">
      <c r="J284">
        <v>281</v>
      </c>
      <c r="K284" s="43">
        <v>0.9707912102332501</v>
      </c>
      <c r="L284">
        <v>0.60721777482585582</v>
      </c>
      <c r="M284">
        <v>0.42879129347567202</v>
      </c>
      <c r="N284" s="44">
        <v>0.92535491436776041</v>
      </c>
      <c r="O284" s="161">
        <f t="shared" si="41"/>
        <v>9000000</v>
      </c>
      <c r="P284" s="162">
        <f t="shared" si="42"/>
        <v>184.08112307743741</v>
      </c>
      <c r="Q284" s="162">
        <f t="shared" si="43"/>
        <v>131.41095447360669</v>
      </c>
      <c r="R284" s="163">
        <f t="shared" si="44"/>
        <v>1</v>
      </c>
      <c r="S284" s="161">
        <f t="shared" si="45"/>
        <v>9000000</v>
      </c>
      <c r="T284" s="162">
        <f t="shared" si="46"/>
        <v>191.36037435914579</v>
      </c>
      <c r="U284" s="162">
        <f t="shared" si="47"/>
        <v>123.20547723680335</v>
      </c>
      <c r="V284" s="163">
        <f t="shared" si="48"/>
        <v>1</v>
      </c>
      <c r="W284" s="164">
        <f t="shared" si="49"/>
        <v>424031517.43447644</v>
      </c>
      <c r="X284" s="164">
        <f t="shared" si="50"/>
        <v>463394074.10108197</v>
      </c>
    </row>
    <row r="285" spans="10:24" x14ac:dyDescent="0.25">
      <c r="J285">
        <v>282</v>
      </c>
      <c r="K285" s="43">
        <v>0.16241716365567405</v>
      </c>
      <c r="L285">
        <v>0.59184283484686717</v>
      </c>
      <c r="M285">
        <v>0.54348943938888095</v>
      </c>
      <c r="N285" s="44">
        <v>0.21114640421771858</v>
      </c>
      <c r="O285" s="161">
        <f t="shared" si="41"/>
        <v>2000000</v>
      </c>
      <c r="P285" s="162">
        <f t="shared" si="42"/>
        <v>183.48432003620763</v>
      </c>
      <c r="Q285" s="162">
        <f t="shared" si="43"/>
        <v>137.18457339388954</v>
      </c>
      <c r="R285" s="163">
        <f t="shared" si="44"/>
        <v>1</v>
      </c>
      <c r="S285" s="161">
        <f t="shared" si="45"/>
        <v>5000000</v>
      </c>
      <c r="T285" s="162">
        <f t="shared" si="46"/>
        <v>191.16144001206922</v>
      </c>
      <c r="U285" s="162">
        <f t="shared" si="47"/>
        <v>126.09228669694477</v>
      </c>
      <c r="V285" s="163">
        <f t="shared" si="48"/>
        <v>1</v>
      </c>
      <c r="W285" s="164">
        <f t="shared" si="49"/>
        <v>42599493.284636199</v>
      </c>
      <c r="X285" s="164">
        <f t="shared" si="50"/>
        <v>175345766.57562226</v>
      </c>
    </row>
    <row r="286" spans="10:24" x14ac:dyDescent="0.25">
      <c r="J286">
        <v>283</v>
      </c>
      <c r="K286" s="43">
        <v>0.26413442817106858</v>
      </c>
      <c r="L286">
        <v>0.80768162121762754</v>
      </c>
      <c r="M286">
        <v>0.36919787920261848</v>
      </c>
      <c r="N286" s="44">
        <v>7.6122682124711405E-2</v>
      </c>
      <c r="O286" s="161">
        <f t="shared" si="41"/>
        <v>2000000</v>
      </c>
      <c r="P286" s="162">
        <f t="shared" si="42"/>
        <v>193.04077025953387</v>
      </c>
      <c r="Q286" s="162">
        <f t="shared" si="43"/>
        <v>128.32042935884652</v>
      </c>
      <c r="R286" s="163">
        <f t="shared" si="44"/>
        <v>1</v>
      </c>
      <c r="S286" s="161">
        <f t="shared" si="45"/>
        <v>5000000</v>
      </c>
      <c r="T286" s="162">
        <f t="shared" si="46"/>
        <v>194.34692341984461</v>
      </c>
      <c r="U286" s="162">
        <f t="shared" si="47"/>
        <v>121.66021467942326</v>
      </c>
      <c r="V286" s="163">
        <f t="shared" si="48"/>
        <v>0.9</v>
      </c>
      <c r="W286" s="164">
        <f t="shared" si="49"/>
        <v>79440681.801374689</v>
      </c>
      <c r="X286" s="164">
        <f t="shared" si="50"/>
        <v>177090189.33189613</v>
      </c>
    </row>
    <row r="287" spans="10:24" x14ac:dyDescent="0.25">
      <c r="J287">
        <v>284</v>
      </c>
      <c r="K287" s="43">
        <v>0.28023879358485027</v>
      </c>
      <c r="L287">
        <v>0.32539396343081184</v>
      </c>
      <c r="M287">
        <v>0.44518792418617548</v>
      </c>
      <c r="N287" s="44">
        <v>0.15928679397408252</v>
      </c>
      <c r="O287" s="161">
        <f t="shared" si="41"/>
        <v>2000000</v>
      </c>
      <c r="P287" s="162">
        <f t="shared" si="42"/>
        <v>173.20998211401582</v>
      </c>
      <c r="Q287" s="162">
        <f t="shared" si="43"/>
        <v>132.24342718601565</v>
      </c>
      <c r="R287" s="163">
        <f t="shared" si="44"/>
        <v>1</v>
      </c>
      <c r="S287" s="161">
        <f t="shared" si="45"/>
        <v>5000000</v>
      </c>
      <c r="T287" s="162">
        <f t="shared" si="46"/>
        <v>187.73666070467195</v>
      </c>
      <c r="U287" s="162">
        <f t="shared" si="47"/>
        <v>123.62171359300783</v>
      </c>
      <c r="V287" s="163">
        <f t="shared" si="48"/>
        <v>0.9</v>
      </c>
      <c r="W287" s="164">
        <f t="shared" si="49"/>
        <v>31933109.856000334</v>
      </c>
      <c r="X287" s="164">
        <f t="shared" si="50"/>
        <v>138517262.00248855</v>
      </c>
    </row>
    <row r="288" spans="10:24" x14ac:dyDescent="0.25">
      <c r="J288">
        <v>285</v>
      </c>
      <c r="K288" s="43">
        <v>0.52700956694566437</v>
      </c>
      <c r="L288">
        <v>0.49898098945423563</v>
      </c>
      <c r="M288">
        <v>0.70971478629375917</v>
      </c>
      <c r="N288" s="44">
        <v>0.85353372105383407</v>
      </c>
      <c r="O288" s="161">
        <f t="shared" si="41"/>
        <v>5000000</v>
      </c>
      <c r="P288" s="162">
        <f t="shared" si="42"/>
        <v>179.96168574864495</v>
      </c>
      <c r="Q288" s="162">
        <f t="shared" si="43"/>
        <v>146.05103388171415</v>
      </c>
      <c r="R288" s="163">
        <f t="shared" si="44"/>
        <v>1</v>
      </c>
      <c r="S288" s="161">
        <f t="shared" si="45"/>
        <v>6000000</v>
      </c>
      <c r="T288" s="162">
        <f t="shared" si="46"/>
        <v>189.98722858288164</v>
      </c>
      <c r="U288" s="162">
        <f t="shared" si="47"/>
        <v>130.52551694085707</v>
      </c>
      <c r="V288" s="163">
        <f t="shared" si="48"/>
        <v>1</v>
      </c>
      <c r="W288" s="164">
        <f t="shared" si="49"/>
        <v>119553259.33465403</v>
      </c>
      <c r="X288" s="164">
        <f t="shared" si="50"/>
        <v>206770269.8521474</v>
      </c>
    </row>
    <row r="289" spans="10:24" x14ac:dyDescent="0.25">
      <c r="J289">
        <v>286</v>
      </c>
      <c r="K289" s="43">
        <v>0.50772984184516268</v>
      </c>
      <c r="L289">
        <v>0.59419923451760404</v>
      </c>
      <c r="M289">
        <v>0.55532490923514222</v>
      </c>
      <c r="N289" s="44">
        <v>2.4424088221030926E-2</v>
      </c>
      <c r="O289" s="161">
        <f t="shared" si="41"/>
        <v>5000000</v>
      </c>
      <c r="P289" s="162">
        <f t="shared" si="42"/>
        <v>183.57540692051876</v>
      </c>
      <c r="Q289" s="162">
        <f t="shared" si="43"/>
        <v>137.78253016105316</v>
      </c>
      <c r="R289" s="163">
        <f t="shared" si="44"/>
        <v>1</v>
      </c>
      <c r="S289" s="161">
        <f t="shared" si="45"/>
        <v>6000000</v>
      </c>
      <c r="T289" s="162">
        <f t="shared" si="46"/>
        <v>191.19180230683958</v>
      </c>
      <c r="U289" s="162">
        <f t="shared" si="47"/>
        <v>126.39126508052658</v>
      </c>
      <c r="V289" s="163">
        <f t="shared" si="48"/>
        <v>0.9</v>
      </c>
      <c r="W289" s="164">
        <f t="shared" si="49"/>
        <v>178964383.797328</v>
      </c>
      <c r="X289" s="164">
        <f t="shared" si="50"/>
        <v>199922901.0220902</v>
      </c>
    </row>
    <row r="290" spans="10:24" x14ac:dyDescent="0.25">
      <c r="J290">
        <v>287</v>
      </c>
      <c r="K290" s="43">
        <v>0.55751602735301486</v>
      </c>
      <c r="L290">
        <v>0.8141144078496797</v>
      </c>
      <c r="M290">
        <v>0.63043365523441375</v>
      </c>
      <c r="N290" s="44">
        <v>0.29425060670089931</v>
      </c>
      <c r="O290" s="161">
        <f t="shared" si="41"/>
        <v>6000000</v>
      </c>
      <c r="P290" s="162">
        <f t="shared" si="42"/>
        <v>193.39740871758204</v>
      </c>
      <c r="Q290" s="162">
        <f t="shared" si="43"/>
        <v>141.66004222358876</v>
      </c>
      <c r="R290" s="163">
        <f t="shared" si="44"/>
        <v>1</v>
      </c>
      <c r="S290" s="161">
        <f t="shared" si="45"/>
        <v>6000000</v>
      </c>
      <c r="T290" s="162">
        <f t="shared" si="46"/>
        <v>194.46580290586067</v>
      </c>
      <c r="U290" s="162">
        <f t="shared" si="47"/>
        <v>128.33002111179437</v>
      </c>
      <c r="V290" s="163">
        <f t="shared" si="48"/>
        <v>1</v>
      </c>
      <c r="W290" s="164">
        <f t="shared" si="49"/>
        <v>260424198.96395969</v>
      </c>
      <c r="X290" s="164">
        <f t="shared" si="50"/>
        <v>246814690.7643978</v>
      </c>
    </row>
    <row r="291" spans="10:24" x14ac:dyDescent="0.25">
      <c r="J291">
        <v>288</v>
      </c>
      <c r="K291" s="43">
        <v>6.1001592857853781E-2</v>
      </c>
      <c r="L291">
        <v>2.8777102154007861E-2</v>
      </c>
      <c r="M291">
        <v>0.11871422311797908</v>
      </c>
      <c r="N291" s="44">
        <v>0.93646200062374241</v>
      </c>
      <c r="O291" s="161">
        <f t="shared" si="41"/>
        <v>2000000</v>
      </c>
      <c r="P291" s="162">
        <f t="shared" si="42"/>
        <v>151.51382807040389</v>
      </c>
      <c r="Q291" s="162">
        <f t="shared" si="43"/>
        <v>111.37122370473989</v>
      </c>
      <c r="R291" s="163">
        <f t="shared" si="44"/>
        <v>1</v>
      </c>
      <c r="S291" s="161">
        <f t="shared" si="45"/>
        <v>2000000</v>
      </c>
      <c r="T291" s="162">
        <f t="shared" si="46"/>
        <v>180.5046093568013</v>
      </c>
      <c r="U291" s="162">
        <f t="shared" si="47"/>
        <v>113.18561185236995</v>
      </c>
      <c r="V291" s="163">
        <f t="shared" si="48"/>
        <v>1</v>
      </c>
      <c r="W291" s="164">
        <f t="shared" si="49"/>
        <v>30285208.731327996</v>
      </c>
      <c r="X291" s="164">
        <f t="shared" si="50"/>
        <v>-15362004.991137296</v>
      </c>
    </row>
    <row r="292" spans="10:24" x14ac:dyDescent="0.25">
      <c r="J292">
        <v>289</v>
      </c>
      <c r="K292" s="43">
        <v>0.18534676971617048</v>
      </c>
      <c r="L292">
        <v>0.7933488640434847</v>
      </c>
      <c r="M292">
        <v>0.16334579914170011</v>
      </c>
      <c r="N292" s="44">
        <v>0.75837312770618714</v>
      </c>
      <c r="O292" s="161">
        <f t="shared" si="41"/>
        <v>2000000</v>
      </c>
      <c r="P292" s="162">
        <f t="shared" si="42"/>
        <v>192.27144264861607</v>
      </c>
      <c r="Q292" s="162">
        <f t="shared" si="43"/>
        <v>115.38400892125091</v>
      </c>
      <c r="R292" s="163">
        <f t="shared" si="44"/>
        <v>1</v>
      </c>
      <c r="S292" s="161">
        <f t="shared" si="45"/>
        <v>5000000</v>
      </c>
      <c r="T292" s="162">
        <f t="shared" si="46"/>
        <v>194.09048088287201</v>
      </c>
      <c r="U292" s="162">
        <f t="shared" si="47"/>
        <v>115.19200446062545</v>
      </c>
      <c r="V292" s="163">
        <f t="shared" si="48"/>
        <v>1</v>
      </c>
      <c r="W292" s="164">
        <f t="shared" si="49"/>
        <v>103774867.45473033</v>
      </c>
      <c r="X292" s="164">
        <f t="shared" si="50"/>
        <v>244492382.11123282</v>
      </c>
    </row>
    <row r="293" spans="10:24" x14ac:dyDescent="0.25">
      <c r="J293">
        <v>290</v>
      </c>
      <c r="K293" s="43">
        <v>7.6324913710264286E-2</v>
      </c>
      <c r="L293">
        <v>3.4613225432117756E-2</v>
      </c>
      <c r="M293">
        <v>0.42222176640852127</v>
      </c>
      <c r="N293" s="44">
        <v>0.71411505757276983</v>
      </c>
      <c r="O293" s="161">
        <f t="shared" si="41"/>
        <v>2000000</v>
      </c>
      <c r="P293" s="162">
        <f t="shared" si="42"/>
        <v>152.74591467717312</v>
      </c>
      <c r="Q293" s="162">
        <f t="shared" si="43"/>
        <v>131.07574203184953</v>
      </c>
      <c r="R293" s="163">
        <f t="shared" si="44"/>
        <v>1</v>
      </c>
      <c r="S293" s="161">
        <f t="shared" si="45"/>
        <v>2000000</v>
      </c>
      <c r="T293" s="162">
        <f t="shared" si="46"/>
        <v>180.91530489239105</v>
      </c>
      <c r="U293" s="162">
        <f t="shared" si="47"/>
        <v>123.03787101592476</v>
      </c>
      <c r="V293" s="163">
        <f t="shared" si="48"/>
        <v>1</v>
      </c>
      <c r="W293" s="164">
        <f t="shared" si="49"/>
        <v>-6659654.7093528211</v>
      </c>
      <c r="X293" s="164">
        <f t="shared" si="50"/>
        <v>-34245132.247067437</v>
      </c>
    </row>
    <row r="294" spans="10:24" x14ac:dyDescent="0.25">
      <c r="J294">
        <v>291</v>
      </c>
      <c r="K294" s="43">
        <v>0.31215467494955473</v>
      </c>
      <c r="L294">
        <v>0.27779854052045694</v>
      </c>
      <c r="M294">
        <v>0.71298134627734422</v>
      </c>
      <c r="N294" s="44">
        <v>0.24881788353978629</v>
      </c>
      <c r="O294" s="161">
        <f t="shared" si="41"/>
        <v>5000000</v>
      </c>
      <c r="P294" s="162">
        <f t="shared" si="42"/>
        <v>171.15909180094178</v>
      </c>
      <c r="Q294" s="162">
        <f t="shared" si="43"/>
        <v>146.24231061603487</v>
      </c>
      <c r="R294" s="163">
        <f t="shared" si="44"/>
        <v>1</v>
      </c>
      <c r="S294" s="161">
        <f t="shared" si="45"/>
        <v>6000000</v>
      </c>
      <c r="T294" s="162">
        <f t="shared" si="46"/>
        <v>187.05303060031392</v>
      </c>
      <c r="U294" s="162">
        <f t="shared" si="47"/>
        <v>130.62115530801742</v>
      </c>
      <c r="V294" s="163">
        <f t="shared" si="48"/>
        <v>1</v>
      </c>
      <c r="W294" s="164">
        <f t="shared" si="49"/>
        <v>74583905.924534544</v>
      </c>
      <c r="X294" s="164">
        <f t="shared" si="50"/>
        <v>188591251.75377899</v>
      </c>
    </row>
    <row r="295" spans="10:24" x14ac:dyDescent="0.25">
      <c r="J295">
        <v>292</v>
      </c>
      <c r="K295" s="43">
        <v>0.39854580062601086</v>
      </c>
      <c r="L295">
        <v>0.31002756354552918</v>
      </c>
      <c r="M295">
        <v>0.88320723428422121</v>
      </c>
      <c r="N295" s="44">
        <v>0.13493832563433628</v>
      </c>
      <c r="O295" s="161">
        <f t="shared" si="41"/>
        <v>5000000</v>
      </c>
      <c r="P295" s="162">
        <f t="shared" si="42"/>
        <v>172.56341670806077</v>
      </c>
      <c r="Q295" s="162">
        <f t="shared" si="43"/>
        <v>158.8234674016314</v>
      </c>
      <c r="R295" s="163">
        <f t="shared" si="44"/>
        <v>1</v>
      </c>
      <c r="S295" s="161">
        <f t="shared" si="45"/>
        <v>6000000</v>
      </c>
      <c r="T295" s="162">
        <f t="shared" si="46"/>
        <v>187.52113890268691</v>
      </c>
      <c r="U295" s="162">
        <f t="shared" si="47"/>
        <v>136.91173370081572</v>
      </c>
      <c r="V295" s="163">
        <f t="shared" si="48"/>
        <v>0.9</v>
      </c>
      <c r="W295" s="164">
        <f t="shared" si="49"/>
        <v>18699746.532146826</v>
      </c>
      <c r="X295" s="164">
        <f t="shared" si="50"/>
        <v>123290788.09010446</v>
      </c>
    </row>
    <row r="296" spans="10:24" x14ac:dyDescent="0.25">
      <c r="J296">
        <v>293</v>
      </c>
      <c r="K296" s="43">
        <v>0.71950132498838792</v>
      </c>
      <c r="L296">
        <v>0.47824333934820129</v>
      </c>
      <c r="M296">
        <v>7.1144869394093702E-2</v>
      </c>
      <c r="N296" s="44">
        <v>0.21648997192952213</v>
      </c>
      <c r="O296" s="161">
        <f t="shared" si="41"/>
        <v>6000000</v>
      </c>
      <c r="P296" s="162">
        <f t="shared" si="42"/>
        <v>179.18155617012948</v>
      </c>
      <c r="Q296" s="162">
        <f t="shared" si="43"/>
        <v>105.65365246142713</v>
      </c>
      <c r="R296" s="163">
        <f t="shared" si="44"/>
        <v>1</v>
      </c>
      <c r="S296" s="161">
        <f t="shared" si="45"/>
        <v>7000000</v>
      </c>
      <c r="T296" s="162">
        <f t="shared" si="46"/>
        <v>189.72718539004316</v>
      </c>
      <c r="U296" s="162">
        <f t="shared" si="47"/>
        <v>110.32682623071356</v>
      </c>
      <c r="V296" s="163">
        <f t="shared" si="48"/>
        <v>1</v>
      </c>
      <c r="W296" s="164">
        <f t="shared" si="49"/>
        <v>391167422.25221413</v>
      </c>
      <c r="X296" s="164">
        <f t="shared" si="50"/>
        <v>405802514.11530721</v>
      </c>
    </row>
    <row r="297" spans="10:24" x14ac:dyDescent="0.25">
      <c r="J297">
        <v>294</v>
      </c>
      <c r="K297" s="43">
        <v>0.5822434477169115</v>
      </c>
      <c r="L297">
        <v>0.22270574842712776</v>
      </c>
      <c r="M297">
        <v>0.23842487514954958</v>
      </c>
      <c r="N297" s="44">
        <v>0.20996729793744373</v>
      </c>
      <c r="O297" s="161">
        <f t="shared" si="41"/>
        <v>6000000</v>
      </c>
      <c r="P297" s="162">
        <f t="shared" si="42"/>
        <v>168.55369460769228</v>
      </c>
      <c r="Q297" s="162">
        <f t="shared" si="43"/>
        <v>120.77243102859001</v>
      </c>
      <c r="R297" s="163">
        <f t="shared" si="44"/>
        <v>1</v>
      </c>
      <c r="S297" s="161">
        <f t="shared" si="45"/>
        <v>6000000</v>
      </c>
      <c r="T297" s="162">
        <f t="shared" si="46"/>
        <v>186.18456486923077</v>
      </c>
      <c r="U297" s="162">
        <f t="shared" si="47"/>
        <v>117.886215514295</v>
      </c>
      <c r="V297" s="163">
        <f t="shared" si="48"/>
        <v>1</v>
      </c>
      <c r="W297" s="164">
        <f t="shared" si="49"/>
        <v>236687581.47461367</v>
      </c>
      <c r="X297" s="164">
        <f t="shared" si="50"/>
        <v>259790096.12961459</v>
      </c>
    </row>
    <row r="298" spans="10:24" x14ac:dyDescent="0.25">
      <c r="J298">
        <v>295</v>
      </c>
      <c r="K298" s="43">
        <v>0.32238090616424275</v>
      </c>
      <c r="L298">
        <v>0.53335492470567247</v>
      </c>
      <c r="M298">
        <v>0.9417828859389531</v>
      </c>
      <c r="N298" s="44">
        <v>0.15900704066759763</v>
      </c>
      <c r="O298" s="161">
        <f t="shared" si="41"/>
        <v>5000000</v>
      </c>
      <c r="P298" s="162">
        <f t="shared" si="42"/>
        <v>181.25559067901068</v>
      </c>
      <c r="Q298" s="162">
        <f t="shared" si="43"/>
        <v>166.39835667154648</v>
      </c>
      <c r="R298" s="163">
        <f t="shared" si="44"/>
        <v>1</v>
      </c>
      <c r="S298" s="161">
        <f t="shared" si="45"/>
        <v>6000000</v>
      </c>
      <c r="T298" s="162">
        <f t="shared" si="46"/>
        <v>190.41853022633688</v>
      </c>
      <c r="U298" s="162">
        <f t="shared" si="47"/>
        <v>140.69917833577324</v>
      </c>
      <c r="V298" s="163">
        <f t="shared" si="48"/>
        <v>0.9</v>
      </c>
      <c r="W298" s="164">
        <f t="shared" si="49"/>
        <v>24286170.037321001</v>
      </c>
      <c r="X298" s="164">
        <f t="shared" si="50"/>
        <v>118484500.20904368</v>
      </c>
    </row>
    <row r="299" spans="10:24" x14ac:dyDescent="0.25">
      <c r="J299">
        <v>296</v>
      </c>
      <c r="K299" s="43">
        <v>0.94658929243841294</v>
      </c>
      <c r="L299">
        <v>0.71355567929920916</v>
      </c>
      <c r="M299">
        <v>8.9848304601598206E-2</v>
      </c>
      <c r="N299" s="44">
        <v>0.67873944115877893</v>
      </c>
      <c r="O299" s="161">
        <f t="shared" si="41"/>
        <v>7000000</v>
      </c>
      <c r="P299" s="162">
        <f t="shared" si="42"/>
        <v>188.45703549050609</v>
      </c>
      <c r="Q299" s="162">
        <f t="shared" si="43"/>
        <v>108.16620483655677</v>
      </c>
      <c r="R299" s="163">
        <f t="shared" si="44"/>
        <v>1</v>
      </c>
      <c r="S299" s="161">
        <f t="shared" si="45"/>
        <v>9000000</v>
      </c>
      <c r="T299" s="162">
        <f t="shared" si="46"/>
        <v>192.81901183016871</v>
      </c>
      <c r="U299" s="162">
        <f t="shared" si="47"/>
        <v>111.58310241827839</v>
      </c>
      <c r="V299" s="163">
        <f t="shared" si="48"/>
        <v>1</v>
      </c>
      <c r="W299" s="164">
        <f t="shared" si="49"/>
        <v>512035814.57764518</v>
      </c>
      <c r="X299" s="164">
        <f t="shared" si="50"/>
        <v>581123184.70701289</v>
      </c>
    </row>
    <row r="300" spans="10:24" x14ac:dyDescent="0.25">
      <c r="J300">
        <v>297</v>
      </c>
      <c r="K300" s="43">
        <v>0.91170109295558344</v>
      </c>
      <c r="L300">
        <v>0.83716523616165073</v>
      </c>
      <c r="M300">
        <v>0.60468916125467898</v>
      </c>
      <c r="N300" s="44">
        <v>0.10938990524168746</v>
      </c>
      <c r="O300" s="161">
        <f t="shared" si="41"/>
        <v>7000000</v>
      </c>
      <c r="P300" s="162">
        <f t="shared" si="42"/>
        <v>194.74310780421905</v>
      </c>
      <c r="Q300" s="162">
        <f t="shared" si="43"/>
        <v>140.31006835071483</v>
      </c>
      <c r="R300" s="163">
        <f t="shared" si="44"/>
        <v>1</v>
      </c>
      <c r="S300" s="161">
        <f t="shared" si="45"/>
        <v>9000000</v>
      </c>
      <c r="T300" s="162">
        <f t="shared" si="46"/>
        <v>194.91436926807302</v>
      </c>
      <c r="U300" s="162">
        <f t="shared" si="47"/>
        <v>127.65503417535741</v>
      </c>
      <c r="V300" s="163">
        <f t="shared" si="48"/>
        <v>0.9</v>
      </c>
      <c r="W300" s="164">
        <f t="shared" si="49"/>
        <v>331031276.17452955</v>
      </c>
      <c r="X300" s="164">
        <f t="shared" si="50"/>
        <v>394800614.25099647</v>
      </c>
    </row>
    <row r="301" spans="10:24" x14ac:dyDescent="0.25">
      <c r="J301">
        <v>298</v>
      </c>
      <c r="K301" s="43">
        <v>0.62729265228122122</v>
      </c>
      <c r="L301">
        <v>0.52699328074365193</v>
      </c>
      <c r="M301">
        <v>0.38842332629675069</v>
      </c>
      <c r="N301" s="44">
        <v>0.67740722780547058</v>
      </c>
      <c r="O301" s="161">
        <f t="shared" si="41"/>
        <v>6000000</v>
      </c>
      <c r="P301" s="162">
        <f t="shared" si="42"/>
        <v>181.01570747488734</v>
      </c>
      <c r="Q301" s="162">
        <f t="shared" si="43"/>
        <v>129.33138482532951</v>
      </c>
      <c r="R301" s="163">
        <f t="shared" si="44"/>
        <v>1</v>
      </c>
      <c r="S301" s="161">
        <f t="shared" si="45"/>
        <v>7000000</v>
      </c>
      <c r="T301" s="162">
        <f t="shared" si="46"/>
        <v>190.33856915829577</v>
      </c>
      <c r="U301" s="162">
        <f t="shared" si="47"/>
        <v>122.16569241266475</v>
      </c>
      <c r="V301" s="163">
        <f t="shared" si="48"/>
        <v>1</v>
      </c>
      <c r="W301" s="164">
        <f t="shared" si="49"/>
        <v>260105935.89734697</v>
      </c>
      <c r="X301" s="164">
        <f t="shared" si="50"/>
        <v>327210137.2194171</v>
      </c>
    </row>
    <row r="302" spans="10:24" x14ac:dyDescent="0.25">
      <c r="J302">
        <v>299</v>
      </c>
      <c r="K302" s="43">
        <v>0.37399504960257002</v>
      </c>
      <c r="L302">
        <v>0.34296393828695348</v>
      </c>
      <c r="M302">
        <v>0.3068384567162783</v>
      </c>
      <c r="N302" s="44">
        <v>0.36113147965229131</v>
      </c>
      <c r="O302" s="161">
        <f t="shared" si="41"/>
        <v>5000000</v>
      </c>
      <c r="P302" s="162">
        <f t="shared" si="42"/>
        <v>173.93418925200353</v>
      </c>
      <c r="Q302" s="162">
        <f t="shared" si="43"/>
        <v>124.90336214515966</v>
      </c>
      <c r="R302" s="163">
        <f t="shared" si="44"/>
        <v>1</v>
      </c>
      <c r="S302" s="161">
        <f t="shared" si="45"/>
        <v>6000000</v>
      </c>
      <c r="T302" s="162">
        <f t="shared" si="46"/>
        <v>187.97806308400118</v>
      </c>
      <c r="U302" s="162">
        <f t="shared" si="47"/>
        <v>119.95168107257983</v>
      </c>
      <c r="V302" s="163">
        <f t="shared" si="48"/>
        <v>1</v>
      </c>
      <c r="W302" s="164">
        <f t="shared" si="49"/>
        <v>195154135.53421935</v>
      </c>
      <c r="X302" s="164">
        <f t="shared" si="50"/>
        <v>258158292.06852806</v>
      </c>
    </row>
    <row r="303" spans="10:24" x14ac:dyDescent="0.25">
      <c r="J303">
        <v>300</v>
      </c>
      <c r="K303" s="43">
        <v>0.50415317188085096</v>
      </c>
      <c r="L303">
        <v>0.52236021126610521</v>
      </c>
      <c r="M303">
        <v>0.56648213045898521</v>
      </c>
      <c r="N303" s="44">
        <v>0.52409113950192088</v>
      </c>
      <c r="O303" s="161">
        <f t="shared" si="41"/>
        <v>5000000</v>
      </c>
      <c r="P303" s="162">
        <f t="shared" si="42"/>
        <v>180.84117173875453</v>
      </c>
      <c r="Q303" s="162">
        <f t="shared" si="43"/>
        <v>138.34849787890326</v>
      </c>
      <c r="R303" s="163">
        <f t="shared" si="44"/>
        <v>1</v>
      </c>
      <c r="S303" s="161">
        <f t="shared" si="45"/>
        <v>6000000</v>
      </c>
      <c r="T303" s="162">
        <f t="shared" si="46"/>
        <v>190.28039057958483</v>
      </c>
      <c r="U303" s="162">
        <f t="shared" si="47"/>
        <v>126.67424893945163</v>
      </c>
      <c r="V303" s="163">
        <f t="shared" si="48"/>
        <v>1</v>
      </c>
      <c r="W303" s="164">
        <f t="shared" si="49"/>
        <v>162463369.29925632</v>
      </c>
      <c r="X303" s="164">
        <f t="shared" si="50"/>
        <v>231636849.84079921</v>
      </c>
    </row>
    <row r="304" spans="10:24" x14ac:dyDescent="0.25">
      <c r="J304">
        <v>301</v>
      </c>
      <c r="K304" s="43">
        <v>0.92837705603631604</v>
      </c>
      <c r="L304">
        <v>0.83707592735312286</v>
      </c>
      <c r="M304">
        <v>0.65306918452320295</v>
      </c>
      <c r="N304" s="44">
        <v>0.83534330343057739</v>
      </c>
      <c r="O304" s="161">
        <f t="shared" si="41"/>
        <v>7000000</v>
      </c>
      <c r="P304" s="162">
        <f t="shared" si="42"/>
        <v>194.73766564551769</v>
      </c>
      <c r="Q304" s="162">
        <f t="shared" si="43"/>
        <v>142.87239951424965</v>
      </c>
      <c r="R304" s="163">
        <f t="shared" si="44"/>
        <v>1</v>
      </c>
      <c r="S304" s="161">
        <f t="shared" si="45"/>
        <v>9000000</v>
      </c>
      <c r="T304" s="162">
        <f t="shared" si="46"/>
        <v>194.91255521517257</v>
      </c>
      <c r="U304" s="162">
        <f t="shared" si="47"/>
        <v>128.93619975712483</v>
      </c>
      <c r="V304" s="163">
        <f t="shared" si="48"/>
        <v>1</v>
      </c>
      <c r="W304" s="164">
        <f t="shared" si="49"/>
        <v>313056862.91887629</v>
      </c>
      <c r="X304" s="164">
        <f t="shared" si="50"/>
        <v>443787199.12242973</v>
      </c>
    </row>
    <row r="305" spans="10:24" x14ac:dyDescent="0.25">
      <c r="J305">
        <v>302</v>
      </c>
      <c r="K305" s="43">
        <v>0.89948190449510312</v>
      </c>
      <c r="L305">
        <v>5.8195715950544624E-2</v>
      </c>
      <c r="M305">
        <v>0.59861238089116375</v>
      </c>
      <c r="N305" s="44">
        <v>0.27557011946597387</v>
      </c>
      <c r="O305" s="161">
        <f t="shared" si="41"/>
        <v>7000000</v>
      </c>
      <c r="P305" s="162">
        <f t="shared" si="42"/>
        <v>156.44847312885125</v>
      </c>
      <c r="Q305" s="162">
        <f t="shared" si="43"/>
        <v>139.99514095237663</v>
      </c>
      <c r="R305" s="163">
        <f t="shared" si="44"/>
        <v>1</v>
      </c>
      <c r="S305" s="161">
        <f t="shared" si="45"/>
        <v>7000000</v>
      </c>
      <c r="T305" s="162">
        <f t="shared" si="46"/>
        <v>182.14949104295042</v>
      </c>
      <c r="U305" s="162">
        <f t="shared" si="47"/>
        <v>127.49757047618832</v>
      </c>
      <c r="V305" s="163">
        <f t="shared" si="48"/>
        <v>1</v>
      </c>
      <c r="W305" s="164">
        <f t="shared" si="49"/>
        <v>65173325.235322326</v>
      </c>
      <c r="X305" s="164">
        <f t="shared" si="50"/>
        <v>232563443.96733469</v>
      </c>
    </row>
    <row r="306" spans="10:24" x14ac:dyDescent="0.25">
      <c r="J306">
        <v>303</v>
      </c>
      <c r="K306" s="43">
        <v>0.92745557216342867</v>
      </c>
      <c r="L306">
        <v>5.2475932841030803E-2</v>
      </c>
      <c r="M306">
        <v>0.66803702704732992</v>
      </c>
      <c r="N306" s="44">
        <v>0.99363180850269117</v>
      </c>
      <c r="O306" s="161">
        <f t="shared" si="41"/>
        <v>7000000</v>
      </c>
      <c r="P306" s="162">
        <f t="shared" si="42"/>
        <v>155.68039857944709</v>
      </c>
      <c r="Q306" s="162">
        <f t="shared" si="43"/>
        <v>143.68998481870045</v>
      </c>
      <c r="R306" s="163">
        <f t="shared" si="44"/>
        <v>1</v>
      </c>
      <c r="S306" s="161">
        <f t="shared" si="45"/>
        <v>9000000</v>
      </c>
      <c r="T306" s="162">
        <f t="shared" si="46"/>
        <v>181.89346619314904</v>
      </c>
      <c r="U306" s="162">
        <f t="shared" si="47"/>
        <v>129.34499240935023</v>
      </c>
      <c r="V306" s="163">
        <f t="shared" si="48"/>
        <v>1</v>
      </c>
      <c r="W306" s="164">
        <f t="shared" si="49"/>
        <v>33932896.325226441</v>
      </c>
      <c r="X306" s="164">
        <f t="shared" si="50"/>
        <v>322936264.05418932</v>
      </c>
    </row>
    <row r="307" spans="10:24" x14ac:dyDescent="0.25">
      <c r="J307">
        <v>304</v>
      </c>
      <c r="K307" s="43">
        <v>0.50141494565296829</v>
      </c>
      <c r="L307">
        <v>0.50411646639281249</v>
      </c>
      <c r="M307">
        <v>0.97779063337073091</v>
      </c>
      <c r="N307" s="44">
        <v>0.15555828312885334</v>
      </c>
      <c r="O307" s="161">
        <f t="shared" si="41"/>
        <v>5000000</v>
      </c>
      <c r="P307" s="162">
        <f t="shared" si="42"/>
        <v>180.15477951240408</v>
      </c>
      <c r="Q307" s="162">
        <f t="shared" si="43"/>
        <v>175.20235397875015</v>
      </c>
      <c r="R307" s="163">
        <f t="shared" si="44"/>
        <v>1</v>
      </c>
      <c r="S307" s="161">
        <f t="shared" si="45"/>
        <v>6000000</v>
      </c>
      <c r="T307" s="162">
        <f t="shared" si="46"/>
        <v>190.05159317080137</v>
      </c>
      <c r="U307" s="162">
        <f t="shared" si="47"/>
        <v>145.10117698937506</v>
      </c>
      <c r="V307" s="163">
        <f t="shared" si="48"/>
        <v>0.9</v>
      </c>
      <c r="W307" s="164">
        <f t="shared" si="49"/>
        <v>-25237872.331730388</v>
      </c>
      <c r="X307" s="164">
        <f t="shared" si="50"/>
        <v>92732247.379702061</v>
      </c>
    </row>
    <row r="308" spans="10:24" x14ac:dyDescent="0.25">
      <c r="J308">
        <v>305</v>
      </c>
      <c r="K308" s="43">
        <v>0.85667171970861711</v>
      </c>
      <c r="L308">
        <v>0.82216054243966286</v>
      </c>
      <c r="M308">
        <v>0.86308015887952161</v>
      </c>
      <c r="N308" s="44">
        <v>0.20735844282392535</v>
      </c>
      <c r="O308" s="161">
        <f t="shared" si="41"/>
        <v>7000000</v>
      </c>
      <c r="P308" s="162">
        <f t="shared" si="42"/>
        <v>193.85445212262633</v>
      </c>
      <c r="Q308" s="162">
        <f t="shared" si="43"/>
        <v>156.88525843075729</v>
      </c>
      <c r="R308" s="163">
        <f t="shared" si="44"/>
        <v>1</v>
      </c>
      <c r="S308" s="161">
        <f t="shared" si="45"/>
        <v>7000000</v>
      </c>
      <c r="T308" s="162">
        <f t="shared" si="46"/>
        <v>194.6181507075421</v>
      </c>
      <c r="U308" s="162">
        <f t="shared" si="47"/>
        <v>135.94262921537864</v>
      </c>
      <c r="V308" s="163">
        <f t="shared" si="48"/>
        <v>1</v>
      </c>
      <c r="W308" s="164">
        <f t="shared" si="49"/>
        <v>208784355.84308326</v>
      </c>
      <c r="X308" s="164">
        <f t="shared" si="50"/>
        <v>260728650.44514418</v>
      </c>
    </row>
    <row r="309" spans="10:24" x14ac:dyDescent="0.25">
      <c r="J309">
        <v>306</v>
      </c>
      <c r="K309" s="43">
        <v>0.93786140736998269</v>
      </c>
      <c r="L309">
        <v>0.83845021808692155</v>
      </c>
      <c r="M309">
        <v>0.75323472724617013</v>
      </c>
      <c r="N309" s="44">
        <v>0.55361384642086231</v>
      </c>
      <c r="O309" s="161">
        <f t="shared" si="41"/>
        <v>7000000</v>
      </c>
      <c r="P309" s="162">
        <f t="shared" si="42"/>
        <v>194.82162595345207</v>
      </c>
      <c r="Q309" s="162">
        <f t="shared" si="43"/>
        <v>148.69408566928084</v>
      </c>
      <c r="R309" s="163">
        <f t="shared" si="44"/>
        <v>1</v>
      </c>
      <c r="S309" s="161">
        <f t="shared" si="45"/>
        <v>9000000</v>
      </c>
      <c r="T309" s="162">
        <f t="shared" si="46"/>
        <v>194.94054198448401</v>
      </c>
      <c r="U309" s="162">
        <f t="shared" si="47"/>
        <v>131.84704283464043</v>
      </c>
      <c r="V309" s="163">
        <f t="shared" si="48"/>
        <v>1</v>
      </c>
      <c r="W309" s="164">
        <f t="shared" si="49"/>
        <v>272892781.98919863</v>
      </c>
      <c r="X309" s="164">
        <f t="shared" si="50"/>
        <v>417841492.34859228</v>
      </c>
    </row>
    <row r="310" spans="10:24" x14ac:dyDescent="0.25">
      <c r="J310">
        <v>307</v>
      </c>
      <c r="K310" s="43">
        <v>0.73949832992735798</v>
      </c>
      <c r="L310">
        <v>0.87328194522581237</v>
      </c>
      <c r="M310">
        <v>0.60831648948167794</v>
      </c>
      <c r="N310" s="44">
        <v>0.990807643191572</v>
      </c>
      <c r="O310" s="161">
        <f t="shared" si="41"/>
        <v>6000000</v>
      </c>
      <c r="P310" s="162">
        <f t="shared" si="42"/>
        <v>197.13064633298842</v>
      </c>
      <c r="Q310" s="162">
        <f t="shared" si="43"/>
        <v>140.49867802334245</v>
      </c>
      <c r="R310" s="163">
        <f t="shared" si="44"/>
        <v>1</v>
      </c>
      <c r="S310" s="161">
        <f t="shared" si="45"/>
        <v>7000000</v>
      </c>
      <c r="T310" s="162">
        <f t="shared" si="46"/>
        <v>195.71021544432946</v>
      </c>
      <c r="U310" s="162">
        <f t="shared" si="47"/>
        <v>127.74933901167122</v>
      </c>
      <c r="V310" s="163">
        <f t="shared" si="48"/>
        <v>1</v>
      </c>
      <c r="W310" s="164">
        <f t="shared" si="49"/>
        <v>289791809.85787582</v>
      </c>
      <c r="X310" s="164">
        <f t="shared" si="50"/>
        <v>325726135.02860767</v>
      </c>
    </row>
    <row r="311" spans="10:24" x14ac:dyDescent="0.25">
      <c r="J311">
        <v>308</v>
      </c>
      <c r="K311" s="43">
        <v>0.96280728519755687</v>
      </c>
      <c r="L311">
        <v>0.45568936772767976</v>
      </c>
      <c r="M311">
        <v>0.31735613758140235</v>
      </c>
      <c r="N311" s="44">
        <v>0.54769320465724813</v>
      </c>
      <c r="O311" s="161">
        <f t="shared" si="41"/>
        <v>9000000</v>
      </c>
      <c r="P311" s="162">
        <f t="shared" si="42"/>
        <v>178.33050529754794</v>
      </c>
      <c r="Q311" s="162">
        <f t="shared" si="43"/>
        <v>125.49790393734149</v>
      </c>
      <c r="R311" s="163">
        <f t="shared" si="44"/>
        <v>1</v>
      </c>
      <c r="S311" s="161">
        <f t="shared" si="45"/>
        <v>9000000</v>
      </c>
      <c r="T311" s="162">
        <f t="shared" si="46"/>
        <v>189.44350176584931</v>
      </c>
      <c r="U311" s="162">
        <f t="shared" si="47"/>
        <v>120.24895196867075</v>
      </c>
      <c r="V311" s="163">
        <f t="shared" si="48"/>
        <v>1</v>
      </c>
      <c r="W311" s="164">
        <f t="shared" si="49"/>
        <v>425493412.24185807</v>
      </c>
      <c r="X311" s="164">
        <f t="shared" si="50"/>
        <v>472750948.17460692</v>
      </c>
    </row>
    <row r="312" spans="10:24" x14ac:dyDescent="0.25">
      <c r="J312">
        <v>309</v>
      </c>
      <c r="K312" s="43">
        <v>0.99212463329541212</v>
      </c>
      <c r="L312">
        <v>6.4351421900937789E-2</v>
      </c>
      <c r="M312">
        <v>0.18822505563854763</v>
      </c>
      <c r="N312" s="44">
        <v>0.35453585877803218</v>
      </c>
      <c r="O312" s="161">
        <f t="shared" si="41"/>
        <v>9000000</v>
      </c>
      <c r="P312" s="162">
        <f t="shared" si="42"/>
        <v>157.21144456503845</v>
      </c>
      <c r="Q312" s="162">
        <f t="shared" si="43"/>
        <v>117.31088025162174</v>
      </c>
      <c r="R312" s="163">
        <f t="shared" si="44"/>
        <v>1</v>
      </c>
      <c r="S312" s="161">
        <f t="shared" si="45"/>
        <v>9000000</v>
      </c>
      <c r="T312" s="162">
        <f t="shared" si="46"/>
        <v>182.40381485501283</v>
      </c>
      <c r="U312" s="162">
        <f t="shared" si="47"/>
        <v>116.15544012581087</v>
      </c>
      <c r="V312" s="163">
        <f t="shared" si="48"/>
        <v>1</v>
      </c>
      <c r="W312" s="164">
        <f t="shared" si="49"/>
        <v>309105078.82075036</v>
      </c>
      <c r="X312" s="164">
        <f t="shared" si="50"/>
        <v>446235372.56281757</v>
      </c>
    </row>
    <row r="313" spans="10:24" x14ac:dyDescent="0.25">
      <c r="J313">
        <v>310</v>
      </c>
      <c r="K313" s="43">
        <v>0.28525389984063576</v>
      </c>
      <c r="L313">
        <v>0.39578125984325752</v>
      </c>
      <c r="M313">
        <v>0.65716801294643556</v>
      </c>
      <c r="N313" s="44">
        <v>0.8273582001060662</v>
      </c>
      <c r="O313" s="161">
        <f t="shared" si="41"/>
        <v>2000000</v>
      </c>
      <c r="P313" s="162">
        <f t="shared" si="42"/>
        <v>176.03576786665477</v>
      </c>
      <c r="Q313" s="162">
        <f t="shared" si="43"/>
        <v>143.09492684360299</v>
      </c>
      <c r="R313" s="163">
        <f t="shared" si="44"/>
        <v>1</v>
      </c>
      <c r="S313" s="161">
        <f t="shared" si="45"/>
        <v>5000000</v>
      </c>
      <c r="T313" s="162">
        <f t="shared" si="46"/>
        <v>188.67858928888492</v>
      </c>
      <c r="U313" s="162">
        <f t="shared" si="47"/>
        <v>129.0474634218015</v>
      </c>
      <c r="V313" s="163">
        <f t="shared" si="48"/>
        <v>1</v>
      </c>
      <c r="W313" s="164">
        <f t="shared" si="49"/>
        <v>15881682.046103552</v>
      </c>
      <c r="X313" s="164">
        <f t="shared" si="50"/>
        <v>148155629.33541715</v>
      </c>
    </row>
    <row r="314" spans="10:24" x14ac:dyDescent="0.25">
      <c r="J314">
        <v>311</v>
      </c>
      <c r="K314" s="43">
        <v>0.8173786898215083</v>
      </c>
      <c r="L314">
        <v>0.76005174475246939</v>
      </c>
      <c r="M314">
        <v>0.79388460874192857</v>
      </c>
      <c r="N314" s="44">
        <v>0.29287530342604673</v>
      </c>
      <c r="O314" s="161">
        <f t="shared" si="41"/>
        <v>7000000</v>
      </c>
      <c r="P314" s="162">
        <f t="shared" si="42"/>
        <v>190.59703533501798</v>
      </c>
      <c r="Q314" s="162">
        <f t="shared" si="43"/>
        <v>151.39948514674737</v>
      </c>
      <c r="R314" s="163">
        <f t="shared" si="44"/>
        <v>1</v>
      </c>
      <c r="S314" s="161">
        <f t="shared" si="45"/>
        <v>7000000</v>
      </c>
      <c r="T314" s="162">
        <f t="shared" si="46"/>
        <v>193.53234511167267</v>
      </c>
      <c r="U314" s="162">
        <f t="shared" si="47"/>
        <v>133.1997425733737</v>
      </c>
      <c r="V314" s="163">
        <f t="shared" si="48"/>
        <v>1</v>
      </c>
      <c r="W314" s="164">
        <f t="shared" si="49"/>
        <v>224382851.31789428</v>
      </c>
      <c r="X314" s="164">
        <f t="shared" si="50"/>
        <v>272328217.76809281</v>
      </c>
    </row>
    <row r="315" spans="10:24" x14ac:dyDescent="0.25">
      <c r="J315">
        <v>312</v>
      </c>
      <c r="K315" s="43">
        <v>0.64955981916905203</v>
      </c>
      <c r="L315">
        <v>0.92702740004442818</v>
      </c>
      <c r="M315">
        <v>0.76125041318664421</v>
      </c>
      <c r="N315" s="44">
        <v>0.10489633787173458</v>
      </c>
      <c r="O315" s="161">
        <f t="shared" si="41"/>
        <v>6000000</v>
      </c>
      <c r="P315" s="162">
        <f t="shared" si="42"/>
        <v>201.81005985396746</v>
      </c>
      <c r="Q315" s="162">
        <f t="shared" si="43"/>
        <v>149.20661118563129</v>
      </c>
      <c r="R315" s="163">
        <f t="shared" si="44"/>
        <v>1</v>
      </c>
      <c r="S315" s="161">
        <f t="shared" si="45"/>
        <v>7000000</v>
      </c>
      <c r="T315" s="162">
        <f t="shared" si="46"/>
        <v>197.2700199513225</v>
      </c>
      <c r="U315" s="162">
        <f t="shared" si="47"/>
        <v>132.10330559281564</v>
      </c>
      <c r="V315" s="163">
        <f t="shared" si="48"/>
        <v>0.9</v>
      </c>
      <c r="W315" s="164">
        <f t="shared" si="49"/>
        <v>265620692.01001704</v>
      </c>
      <c r="X315" s="164">
        <f t="shared" si="50"/>
        <v>260550300.45859319</v>
      </c>
    </row>
    <row r="316" spans="10:24" x14ac:dyDescent="0.25">
      <c r="J316">
        <v>313</v>
      </c>
      <c r="K316" s="43">
        <v>0.38232720751546667</v>
      </c>
      <c r="L316">
        <v>0.28127558039766598</v>
      </c>
      <c r="M316">
        <v>0.68072579722873305</v>
      </c>
      <c r="N316" s="44">
        <v>0.30119172591201826</v>
      </c>
      <c r="O316" s="161">
        <f t="shared" si="41"/>
        <v>5000000</v>
      </c>
      <c r="P316" s="162">
        <f t="shared" si="42"/>
        <v>171.31415495469761</v>
      </c>
      <c r="Q316" s="162">
        <f t="shared" si="43"/>
        <v>144.39458673095746</v>
      </c>
      <c r="R316" s="163">
        <f t="shared" si="44"/>
        <v>1</v>
      </c>
      <c r="S316" s="161">
        <f t="shared" si="45"/>
        <v>6000000</v>
      </c>
      <c r="T316" s="162">
        <f t="shared" si="46"/>
        <v>187.10471831823253</v>
      </c>
      <c r="U316" s="162">
        <f t="shared" si="47"/>
        <v>129.69729336547874</v>
      </c>
      <c r="V316" s="163">
        <f t="shared" si="48"/>
        <v>1</v>
      </c>
      <c r="W316" s="164">
        <f t="shared" si="49"/>
        <v>84597841.118700773</v>
      </c>
      <c r="X316" s="164">
        <f t="shared" si="50"/>
        <v>194444549.71652269</v>
      </c>
    </row>
    <row r="317" spans="10:24" x14ac:dyDescent="0.25">
      <c r="J317">
        <v>314</v>
      </c>
      <c r="K317" s="43">
        <v>0.96648916872168955</v>
      </c>
      <c r="L317">
        <v>0.58244840372764284</v>
      </c>
      <c r="M317">
        <v>0.14934078481076596</v>
      </c>
      <c r="N317" s="44">
        <v>0.35294929963542687</v>
      </c>
      <c r="O317" s="161">
        <f t="shared" si="41"/>
        <v>9000000</v>
      </c>
      <c r="P317" s="162">
        <f t="shared" si="42"/>
        <v>183.12241627744012</v>
      </c>
      <c r="Q317" s="162">
        <f t="shared" si="43"/>
        <v>114.21470266040865</v>
      </c>
      <c r="R317" s="163">
        <f t="shared" si="44"/>
        <v>1</v>
      </c>
      <c r="S317" s="161">
        <f t="shared" si="45"/>
        <v>9000000</v>
      </c>
      <c r="T317" s="162">
        <f t="shared" si="46"/>
        <v>191.04080542581337</v>
      </c>
      <c r="U317" s="162">
        <f t="shared" si="47"/>
        <v>114.60735133020432</v>
      </c>
      <c r="V317" s="163">
        <f t="shared" si="48"/>
        <v>1</v>
      </c>
      <c r="W317" s="164">
        <f t="shared" si="49"/>
        <v>570169422.55328333</v>
      </c>
      <c r="X317" s="164">
        <f t="shared" si="50"/>
        <v>537901086.8604815</v>
      </c>
    </row>
    <row r="318" spans="10:24" x14ac:dyDescent="0.25">
      <c r="J318">
        <v>315</v>
      </c>
      <c r="K318" s="43">
        <v>0.26777579228747228</v>
      </c>
      <c r="L318">
        <v>0.65477403137583889</v>
      </c>
      <c r="M318">
        <v>0.96552147027955559</v>
      </c>
      <c r="N318" s="44">
        <v>0.98123443732885107</v>
      </c>
      <c r="O318" s="161">
        <f t="shared" si="41"/>
        <v>2000000</v>
      </c>
      <c r="P318" s="162">
        <f t="shared" si="42"/>
        <v>185.97362739603813</v>
      </c>
      <c r="Q318" s="162">
        <f t="shared" si="43"/>
        <v>171.37401995360813</v>
      </c>
      <c r="R318" s="163">
        <f t="shared" si="44"/>
        <v>1</v>
      </c>
      <c r="S318" s="161">
        <f t="shared" si="45"/>
        <v>5000000</v>
      </c>
      <c r="T318" s="162">
        <f t="shared" si="46"/>
        <v>191.9912091320127</v>
      </c>
      <c r="U318" s="162">
        <f t="shared" si="47"/>
        <v>143.18700997680406</v>
      </c>
      <c r="V318" s="163">
        <f t="shared" si="48"/>
        <v>1</v>
      </c>
      <c r="W318" s="164">
        <f t="shared" si="49"/>
        <v>-20800785.115140002</v>
      </c>
      <c r="X318" s="164">
        <f t="shared" si="50"/>
        <v>94020995.776043177</v>
      </c>
    </row>
    <row r="319" spans="10:24" x14ac:dyDescent="0.25">
      <c r="J319">
        <v>316</v>
      </c>
      <c r="K319" s="43">
        <v>0.68960792324977349</v>
      </c>
      <c r="L319">
        <v>0.2675872141090011</v>
      </c>
      <c r="M319">
        <v>0.42742942541672568</v>
      </c>
      <c r="N319" s="44">
        <v>0.27166310068996724</v>
      </c>
      <c r="O319" s="161">
        <f t="shared" si="41"/>
        <v>6000000</v>
      </c>
      <c r="P319" s="162">
        <f t="shared" si="42"/>
        <v>170.69810071262222</v>
      </c>
      <c r="Q319" s="162">
        <f t="shared" si="43"/>
        <v>131.34155057413585</v>
      </c>
      <c r="R319" s="163">
        <f t="shared" si="44"/>
        <v>1</v>
      </c>
      <c r="S319" s="161">
        <f t="shared" si="45"/>
        <v>7000000</v>
      </c>
      <c r="T319" s="162">
        <f t="shared" si="46"/>
        <v>186.8993669042074</v>
      </c>
      <c r="U319" s="162">
        <f t="shared" si="47"/>
        <v>123.17077528706793</v>
      </c>
      <c r="V319" s="163">
        <f t="shared" si="48"/>
        <v>1</v>
      </c>
      <c r="W319" s="164">
        <f t="shared" si="49"/>
        <v>186139300.83091822</v>
      </c>
      <c r="X319" s="164">
        <f t="shared" si="50"/>
        <v>296100141.31997633</v>
      </c>
    </row>
    <row r="320" spans="10:24" x14ac:dyDescent="0.25">
      <c r="J320">
        <v>317</v>
      </c>
      <c r="K320" s="43">
        <v>0.33381909446255287</v>
      </c>
      <c r="L320">
        <v>0.80520543912682341</v>
      </c>
      <c r="M320">
        <v>0.25525103451673226</v>
      </c>
      <c r="N320" s="44">
        <v>0.44300573400395848</v>
      </c>
      <c r="O320" s="161">
        <f t="shared" si="41"/>
        <v>5000000</v>
      </c>
      <c r="P320" s="162">
        <f t="shared" si="42"/>
        <v>192.90544100258387</v>
      </c>
      <c r="Q320" s="162">
        <f t="shared" si="43"/>
        <v>121.83887755218554</v>
      </c>
      <c r="R320" s="163">
        <f t="shared" si="44"/>
        <v>1</v>
      </c>
      <c r="S320" s="161">
        <f t="shared" si="45"/>
        <v>6000000</v>
      </c>
      <c r="T320" s="162">
        <f t="shared" si="46"/>
        <v>194.30181366752797</v>
      </c>
      <c r="U320" s="162">
        <f t="shared" si="47"/>
        <v>118.41943877609276</v>
      </c>
      <c r="V320" s="163">
        <f t="shared" si="48"/>
        <v>1</v>
      </c>
      <c r="W320" s="164">
        <f t="shared" si="49"/>
        <v>305332817.25199169</v>
      </c>
      <c r="X320" s="164">
        <f t="shared" si="50"/>
        <v>305294249.34861124</v>
      </c>
    </row>
    <row r="321" spans="10:24" x14ac:dyDescent="0.25">
      <c r="J321">
        <v>318</v>
      </c>
      <c r="K321" s="43">
        <v>0.4137462907289795</v>
      </c>
      <c r="L321">
        <v>0.95634377295976225</v>
      </c>
      <c r="M321">
        <v>0.40262552184665978</v>
      </c>
      <c r="N321" s="44">
        <v>0.43967502383134893</v>
      </c>
      <c r="O321" s="161">
        <f t="shared" si="41"/>
        <v>5000000</v>
      </c>
      <c r="P321" s="162">
        <f t="shared" si="42"/>
        <v>205.64622230370756</v>
      </c>
      <c r="Q321" s="162">
        <f t="shared" si="43"/>
        <v>130.06885889991585</v>
      </c>
      <c r="R321" s="163">
        <f t="shared" si="44"/>
        <v>1</v>
      </c>
      <c r="S321" s="161">
        <f t="shared" si="45"/>
        <v>6000000</v>
      </c>
      <c r="T321" s="162">
        <f t="shared" si="46"/>
        <v>198.54874076790253</v>
      </c>
      <c r="U321" s="162">
        <f t="shared" si="47"/>
        <v>122.53442944995793</v>
      </c>
      <c r="V321" s="163">
        <f t="shared" si="48"/>
        <v>1</v>
      </c>
      <c r="W321" s="164">
        <f t="shared" si="49"/>
        <v>327886817.01895851</v>
      </c>
      <c r="X321" s="164">
        <f t="shared" si="50"/>
        <v>306085867.90766764</v>
      </c>
    </row>
    <row r="322" spans="10:24" x14ac:dyDescent="0.25">
      <c r="J322">
        <v>319</v>
      </c>
      <c r="K322" s="43">
        <v>4.9220285388259177E-2</v>
      </c>
      <c r="L322">
        <v>0.64498323557903603</v>
      </c>
      <c r="M322">
        <v>0.83525600885415141</v>
      </c>
      <c r="N322" s="44">
        <v>4.4334884679057995E-2</v>
      </c>
      <c r="O322" s="161">
        <f t="shared" si="41"/>
        <v>1000000</v>
      </c>
      <c r="P322" s="162">
        <f t="shared" si="42"/>
        <v>185.57716589175996</v>
      </c>
      <c r="Q322" s="162">
        <f t="shared" si="43"/>
        <v>154.502914409141</v>
      </c>
      <c r="R322" s="163">
        <f t="shared" si="44"/>
        <v>1</v>
      </c>
      <c r="S322" s="161">
        <f t="shared" si="45"/>
        <v>1000000</v>
      </c>
      <c r="T322" s="162">
        <f t="shared" si="46"/>
        <v>191.85905529725332</v>
      </c>
      <c r="U322" s="162">
        <f t="shared" si="47"/>
        <v>134.7514572045705</v>
      </c>
      <c r="V322" s="163">
        <f t="shared" si="48"/>
        <v>0.9</v>
      </c>
      <c r="W322" s="164">
        <f t="shared" si="49"/>
        <v>-18925748.517381039</v>
      </c>
      <c r="X322" s="164">
        <f t="shared" si="50"/>
        <v>-98603161.716585457</v>
      </c>
    </row>
    <row r="323" spans="10:24" x14ac:dyDescent="0.25">
      <c r="J323">
        <v>320</v>
      </c>
      <c r="K323" s="43">
        <v>0.21962583238359601</v>
      </c>
      <c r="L323">
        <v>0.25758417856338722</v>
      </c>
      <c r="M323">
        <v>6.5907937867486832E-2</v>
      </c>
      <c r="N323" s="44">
        <v>0.54378853439704611</v>
      </c>
      <c r="O323" s="161">
        <f t="shared" si="41"/>
        <v>2000000</v>
      </c>
      <c r="P323" s="162">
        <f t="shared" si="42"/>
        <v>170.2378317140674</v>
      </c>
      <c r="Q323" s="162">
        <f t="shared" si="43"/>
        <v>104.86040717742078</v>
      </c>
      <c r="R323" s="163">
        <f t="shared" si="44"/>
        <v>1</v>
      </c>
      <c r="S323" s="161">
        <f t="shared" si="45"/>
        <v>5000000</v>
      </c>
      <c r="T323" s="162">
        <f t="shared" si="46"/>
        <v>186.74594390468914</v>
      </c>
      <c r="U323" s="162">
        <f t="shared" si="47"/>
        <v>109.93020358871038</v>
      </c>
      <c r="V323" s="163">
        <f t="shared" si="48"/>
        <v>1</v>
      </c>
      <c r="W323" s="164">
        <f t="shared" si="49"/>
        <v>80754849.073293224</v>
      </c>
      <c r="X323" s="164">
        <f t="shared" si="50"/>
        <v>234078701.57989377</v>
      </c>
    </row>
    <row r="324" spans="10:24" x14ac:dyDescent="0.25">
      <c r="J324">
        <v>321</v>
      </c>
      <c r="K324" s="43">
        <v>0.83223093666132741</v>
      </c>
      <c r="L324">
        <v>0.18307851381730045</v>
      </c>
      <c r="M324">
        <v>0.24975607359448959</v>
      </c>
      <c r="N324" s="44">
        <v>0.74213937602746505</v>
      </c>
      <c r="O324" s="161">
        <f t="shared" si="41"/>
        <v>7000000</v>
      </c>
      <c r="P324" s="162">
        <f t="shared" si="42"/>
        <v>166.44457150775224</v>
      </c>
      <c r="Q324" s="162">
        <f t="shared" si="43"/>
        <v>121.49484894924701</v>
      </c>
      <c r="R324" s="163">
        <f t="shared" si="44"/>
        <v>1</v>
      </c>
      <c r="S324" s="161">
        <f t="shared" si="45"/>
        <v>7000000</v>
      </c>
      <c r="T324" s="162">
        <f t="shared" si="46"/>
        <v>185.48152383591741</v>
      </c>
      <c r="U324" s="162">
        <f t="shared" si="47"/>
        <v>118.2474244746235</v>
      </c>
      <c r="V324" s="163">
        <f t="shared" si="48"/>
        <v>1</v>
      </c>
      <c r="W324" s="164">
        <f t="shared" si="49"/>
        <v>264648057.9095366</v>
      </c>
      <c r="X324" s="164">
        <f t="shared" si="50"/>
        <v>320638695.52905738</v>
      </c>
    </row>
    <row r="325" spans="10:24" x14ac:dyDescent="0.25">
      <c r="J325">
        <v>322</v>
      </c>
      <c r="K325" s="43">
        <v>0.67804303771306518</v>
      </c>
      <c r="L325">
        <v>1.0101880793456974E-2</v>
      </c>
      <c r="M325">
        <v>0.71316871764577616</v>
      </c>
      <c r="N325" s="44">
        <v>0.8189297404627669</v>
      </c>
      <c r="O325" s="161">
        <f t="shared" ref="O325:O388" si="51">VLOOKUP(K325,$E$5:$H$10,4)</f>
        <v>6000000</v>
      </c>
      <c r="P325" s="162">
        <f t="shared" ref="P325:P388" si="52">_xlfn.NORM.INV(L325,$E$12,$E$13)</f>
        <v>145.16186775468103</v>
      </c>
      <c r="Q325" s="162">
        <f t="shared" ref="Q325:Q388" si="53">_xlfn.NORM.INV(M325,$E$15,$E$16)</f>
        <v>146.25331341514817</v>
      </c>
      <c r="R325" s="163">
        <f t="shared" ref="R325:R388" si="54">VLOOKUP(N325,$E$19:$H$21,4)</f>
        <v>1</v>
      </c>
      <c r="S325" s="161">
        <f t="shared" ref="S325:S388" si="55">VLOOKUP(K325,$G$5:$H$10,2)</f>
        <v>7000000</v>
      </c>
      <c r="T325" s="162">
        <f t="shared" ref="T325:T388" si="56">_xlfn.NORM.INV(L325,$G$12,$G$13)</f>
        <v>178.38728925156033</v>
      </c>
      <c r="U325" s="162">
        <f t="shared" ref="U325:U388" si="57">_xlfn.NORM.INV(M325,$G$15,$G$16)</f>
        <v>130.62665670757409</v>
      </c>
      <c r="V325" s="163">
        <f t="shared" ref="V325:V388" si="58">VLOOKUP(N325,$G$19:$H$21,2)</f>
        <v>1</v>
      </c>
      <c r="W325" s="164">
        <f t="shared" ref="W325:W388" si="59">O325*(P325-Q325)*R325-$D$23-$D$24</f>
        <v>-56548673.962802865</v>
      </c>
      <c r="X325" s="164">
        <f t="shared" ref="X325:X388" si="60">S325*(T325-U325)*V325-$F$23-$F$24</f>
        <v>184324427.80790371</v>
      </c>
    </row>
    <row r="326" spans="10:24" x14ac:dyDescent="0.25">
      <c r="J326">
        <v>323</v>
      </c>
      <c r="K326" s="43">
        <v>0.16153991253322164</v>
      </c>
      <c r="L326">
        <v>0.84930620167387361</v>
      </c>
      <c r="M326">
        <v>5.3168613956013244E-2</v>
      </c>
      <c r="N326" s="44">
        <v>0.41772848927007433</v>
      </c>
      <c r="O326" s="161">
        <f t="shared" si="51"/>
        <v>2000000</v>
      </c>
      <c r="P326" s="162">
        <f t="shared" si="52"/>
        <v>195.5019347513155</v>
      </c>
      <c r="Q326" s="162">
        <f t="shared" si="53"/>
        <v>102.70245020740636</v>
      </c>
      <c r="R326" s="163">
        <f t="shared" si="54"/>
        <v>1</v>
      </c>
      <c r="S326" s="161">
        <f t="shared" si="55"/>
        <v>5000000</v>
      </c>
      <c r="T326" s="162">
        <f t="shared" si="56"/>
        <v>195.16731158377183</v>
      </c>
      <c r="U326" s="162">
        <f t="shared" si="57"/>
        <v>108.85122510370317</v>
      </c>
      <c r="V326" s="163">
        <f t="shared" si="58"/>
        <v>1</v>
      </c>
      <c r="W326" s="164">
        <f t="shared" si="59"/>
        <v>135598969.08781829</v>
      </c>
      <c r="X326" s="164">
        <f t="shared" si="60"/>
        <v>281580432.4003433</v>
      </c>
    </row>
    <row r="327" spans="10:24" x14ac:dyDescent="0.25">
      <c r="J327">
        <v>324</v>
      </c>
      <c r="K327" s="43">
        <v>0.65387631511329669</v>
      </c>
      <c r="L327">
        <v>0.91375223874417821</v>
      </c>
      <c r="M327">
        <v>7.907256001958074E-2</v>
      </c>
      <c r="N327" s="44">
        <v>0.27787289546231864</v>
      </c>
      <c r="O327" s="161">
        <f t="shared" si="51"/>
        <v>6000000</v>
      </c>
      <c r="P327" s="162">
        <f t="shared" si="52"/>
        <v>200.46343410305403</v>
      </c>
      <c r="Q327" s="162">
        <f t="shared" si="53"/>
        <v>106.77324985409994</v>
      </c>
      <c r="R327" s="163">
        <f t="shared" si="54"/>
        <v>1</v>
      </c>
      <c r="S327" s="161">
        <f t="shared" si="55"/>
        <v>7000000</v>
      </c>
      <c r="T327" s="162">
        <f t="shared" si="56"/>
        <v>196.821144701018</v>
      </c>
      <c r="U327" s="162">
        <f t="shared" si="57"/>
        <v>110.88662492704998</v>
      </c>
      <c r="V327" s="163">
        <f t="shared" si="58"/>
        <v>1</v>
      </c>
      <c r="W327" s="164">
        <f t="shared" si="59"/>
        <v>512141105.49372447</v>
      </c>
      <c r="X327" s="164">
        <f t="shared" si="60"/>
        <v>451541638.41777611</v>
      </c>
    </row>
    <row r="328" spans="10:24" x14ac:dyDescent="0.25">
      <c r="J328">
        <v>325</v>
      </c>
      <c r="K328" s="43">
        <v>0.88466046813055166</v>
      </c>
      <c r="L328">
        <v>0.59299829321086761</v>
      </c>
      <c r="M328">
        <v>0.61399703247292159</v>
      </c>
      <c r="N328" s="44">
        <v>0.26232562003125903</v>
      </c>
      <c r="O328" s="161">
        <f t="shared" si="51"/>
        <v>7000000</v>
      </c>
      <c r="P328" s="162">
        <f t="shared" si="52"/>
        <v>183.52896814156878</v>
      </c>
      <c r="Q328" s="162">
        <f t="shared" si="53"/>
        <v>140.79504095665158</v>
      </c>
      <c r="R328" s="163">
        <f t="shared" si="54"/>
        <v>1</v>
      </c>
      <c r="S328" s="161">
        <f t="shared" si="55"/>
        <v>7000000</v>
      </c>
      <c r="T328" s="162">
        <f t="shared" si="56"/>
        <v>191.17632271385625</v>
      </c>
      <c r="U328" s="162">
        <f t="shared" si="57"/>
        <v>127.89752047832579</v>
      </c>
      <c r="V328" s="163">
        <f t="shared" si="58"/>
        <v>1</v>
      </c>
      <c r="W328" s="164">
        <f t="shared" si="59"/>
        <v>249137490.29442042</v>
      </c>
      <c r="X328" s="164">
        <f t="shared" si="60"/>
        <v>292951615.64871323</v>
      </c>
    </row>
    <row r="329" spans="10:24" x14ac:dyDescent="0.25">
      <c r="J329">
        <v>326</v>
      </c>
      <c r="K329" s="43">
        <v>0.37536363057778577</v>
      </c>
      <c r="L329">
        <v>0.52706661759501439</v>
      </c>
      <c r="M329">
        <v>0.5828073211509236</v>
      </c>
      <c r="N329" s="44">
        <v>0.93843446887622239</v>
      </c>
      <c r="O329" s="161">
        <f t="shared" si="51"/>
        <v>5000000</v>
      </c>
      <c r="P329" s="162">
        <f t="shared" si="52"/>
        <v>181.01847124439152</v>
      </c>
      <c r="Q329" s="162">
        <f t="shared" si="53"/>
        <v>139.18161100792184</v>
      </c>
      <c r="R329" s="163">
        <f t="shared" si="54"/>
        <v>1</v>
      </c>
      <c r="S329" s="161">
        <f t="shared" si="55"/>
        <v>6000000</v>
      </c>
      <c r="T329" s="162">
        <f t="shared" si="56"/>
        <v>190.33949041479718</v>
      </c>
      <c r="U329" s="162">
        <f t="shared" si="57"/>
        <v>127.09080550396092</v>
      </c>
      <c r="V329" s="163">
        <f t="shared" si="58"/>
        <v>1</v>
      </c>
      <c r="W329" s="164">
        <f t="shared" si="59"/>
        <v>159184301.18234837</v>
      </c>
      <c r="X329" s="164">
        <f t="shared" si="60"/>
        <v>229492109.46501756</v>
      </c>
    </row>
    <row r="330" spans="10:24" x14ac:dyDescent="0.25">
      <c r="J330">
        <v>327</v>
      </c>
      <c r="K330" s="43">
        <v>0.10662865850817593</v>
      </c>
      <c r="L330">
        <v>0.26658289659499212</v>
      </c>
      <c r="M330">
        <v>0.84349201336667479</v>
      </c>
      <c r="N330" s="44">
        <v>0.46097039048705102</v>
      </c>
      <c r="O330" s="161">
        <f t="shared" si="51"/>
        <v>2000000</v>
      </c>
      <c r="P330" s="162">
        <f t="shared" si="52"/>
        <v>170.65228973151824</v>
      </c>
      <c r="Q330" s="162">
        <f t="shared" si="53"/>
        <v>155.17827612670396</v>
      </c>
      <c r="R330" s="163">
        <f t="shared" si="54"/>
        <v>1</v>
      </c>
      <c r="S330" s="161">
        <f t="shared" si="55"/>
        <v>2000000</v>
      </c>
      <c r="T330" s="162">
        <f t="shared" si="56"/>
        <v>186.88409657717276</v>
      </c>
      <c r="U330" s="162">
        <f t="shared" si="57"/>
        <v>135.08913806335198</v>
      </c>
      <c r="V330" s="163">
        <f t="shared" si="58"/>
        <v>1</v>
      </c>
      <c r="W330" s="164">
        <f t="shared" si="59"/>
        <v>-19051972.790371452</v>
      </c>
      <c r="X330" s="164">
        <f t="shared" si="60"/>
        <v>-46410082.97235845</v>
      </c>
    </row>
    <row r="331" spans="10:24" x14ac:dyDescent="0.25">
      <c r="J331">
        <v>328</v>
      </c>
      <c r="K331" s="43">
        <v>0.66326915285580068</v>
      </c>
      <c r="L331">
        <v>0.6859686389926074</v>
      </c>
      <c r="M331">
        <v>0.78634848293719373</v>
      </c>
      <c r="N331" s="44">
        <v>0.48365613108530969</v>
      </c>
      <c r="O331" s="161">
        <f t="shared" si="51"/>
        <v>6000000</v>
      </c>
      <c r="P331" s="162">
        <f t="shared" si="52"/>
        <v>187.26683073422285</v>
      </c>
      <c r="Q331" s="162">
        <f t="shared" si="53"/>
        <v>150.8763035997782</v>
      </c>
      <c r="R331" s="163">
        <f t="shared" si="54"/>
        <v>1</v>
      </c>
      <c r="S331" s="161">
        <f t="shared" si="55"/>
        <v>7000000</v>
      </c>
      <c r="T331" s="162">
        <f t="shared" si="56"/>
        <v>192.42227691140761</v>
      </c>
      <c r="U331" s="162">
        <f t="shared" si="57"/>
        <v>132.93815179988908</v>
      </c>
      <c r="V331" s="163">
        <f t="shared" si="58"/>
        <v>1</v>
      </c>
      <c r="W331" s="164">
        <f t="shared" si="59"/>
        <v>168343162.80666792</v>
      </c>
      <c r="X331" s="164">
        <f t="shared" si="60"/>
        <v>266388875.78062963</v>
      </c>
    </row>
    <row r="332" spans="10:24" x14ac:dyDescent="0.25">
      <c r="J332">
        <v>329</v>
      </c>
      <c r="K332" s="43">
        <v>0.37806179258474304</v>
      </c>
      <c r="L332">
        <v>2.6671339481836531E-2</v>
      </c>
      <c r="M332">
        <v>0.71578066128847717</v>
      </c>
      <c r="N332" s="44">
        <v>0.77758469465309588</v>
      </c>
      <c r="O332" s="161">
        <f t="shared" si="51"/>
        <v>5000000</v>
      </c>
      <c r="P332" s="162">
        <f t="shared" si="52"/>
        <v>151.01795477123054</v>
      </c>
      <c r="Q332" s="162">
        <f t="shared" si="53"/>
        <v>146.40704888074518</v>
      </c>
      <c r="R332" s="163">
        <f t="shared" si="54"/>
        <v>1</v>
      </c>
      <c r="S332" s="161">
        <f t="shared" si="55"/>
        <v>6000000</v>
      </c>
      <c r="T332" s="162">
        <f t="shared" si="56"/>
        <v>180.33931825707685</v>
      </c>
      <c r="U332" s="162">
        <f t="shared" si="57"/>
        <v>130.7035244403726</v>
      </c>
      <c r="V332" s="163">
        <f t="shared" si="58"/>
        <v>1</v>
      </c>
      <c r="W332" s="164">
        <f t="shared" si="59"/>
        <v>-26945470.547573224</v>
      </c>
      <c r="X332" s="164">
        <f t="shared" si="60"/>
        <v>147814762.90022552</v>
      </c>
    </row>
    <row r="333" spans="10:24" x14ac:dyDescent="0.25">
      <c r="J333">
        <v>330</v>
      </c>
      <c r="K333" s="43">
        <v>0.68373923969648231</v>
      </c>
      <c r="L333">
        <v>0.17712277661653086</v>
      </c>
      <c r="M333">
        <v>0.54875821442831729</v>
      </c>
      <c r="N333" s="44">
        <v>0.13769829957194857</v>
      </c>
      <c r="O333" s="161">
        <f t="shared" si="51"/>
        <v>6000000</v>
      </c>
      <c r="P333" s="162">
        <f t="shared" si="52"/>
        <v>166.10421393138614</v>
      </c>
      <c r="Q333" s="162">
        <f t="shared" si="53"/>
        <v>137.45049183933907</v>
      </c>
      <c r="R333" s="163">
        <f t="shared" si="54"/>
        <v>1</v>
      </c>
      <c r="S333" s="161">
        <f t="shared" si="55"/>
        <v>7000000</v>
      </c>
      <c r="T333" s="162">
        <f t="shared" si="56"/>
        <v>185.36807131046206</v>
      </c>
      <c r="U333" s="162">
        <f t="shared" si="57"/>
        <v>126.22524591966953</v>
      </c>
      <c r="V333" s="163">
        <f t="shared" si="58"/>
        <v>0.9</v>
      </c>
      <c r="W333" s="164">
        <f t="shared" si="59"/>
        <v>121922332.55228245</v>
      </c>
      <c r="X333" s="164">
        <f t="shared" si="60"/>
        <v>222599799.96199292</v>
      </c>
    </row>
    <row r="334" spans="10:24" x14ac:dyDescent="0.25">
      <c r="J334">
        <v>331</v>
      </c>
      <c r="K334" s="43">
        <v>0.28469343074074793</v>
      </c>
      <c r="L334">
        <v>0.79097452508904709</v>
      </c>
      <c r="M334">
        <v>0.1817926073052647</v>
      </c>
      <c r="N334" s="44">
        <v>0.86775418995106512</v>
      </c>
      <c r="O334" s="161">
        <f t="shared" si="51"/>
        <v>2000000</v>
      </c>
      <c r="P334" s="162">
        <f t="shared" si="52"/>
        <v>192.14710914869724</v>
      </c>
      <c r="Q334" s="162">
        <f t="shared" si="53"/>
        <v>116.82890550672293</v>
      </c>
      <c r="R334" s="163">
        <f t="shared" si="54"/>
        <v>1</v>
      </c>
      <c r="S334" s="161">
        <f t="shared" si="55"/>
        <v>5000000</v>
      </c>
      <c r="T334" s="162">
        <f t="shared" si="56"/>
        <v>194.04903638289909</v>
      </c>
      <c r="U334" s="162">
        <f t="shared" si="57"/>
        <v>115.91445275336147</v>
      </c>
      <c r="V334" s="163">
        <f t="shared" si="58"/>
        <v>1</v>
      </c>
      <c r="W334" s="164">
        <f t="shared" si="59"/>
        <v>100636407.2839486</v>
      </c>
      <c r="X334" s="164">
        <f t="shared" si="60"/>
        <v>240672918.14768809</v>
      </c>
    </row>
    <row r="335" spans="10:24" x14ac:dyDescent="0.25">
      <c r="J335">
        <v>332</v>
      </c>
      <c r="K335" s="43">
        <v>0.82226094216711432</v>
      </c>
      <c r="L335">
        <v>0.46046298416396969</v>
      </c>
      <c r="M335">
        <v>7.9615362377181587E-2</v>
      </c>
      <c r="N335" s="44">
        <v>0.33361391901112147</v>
      </c>
      <c r="O335" s="161">
        <f t="shared" si="51"/>
        <v>7000000</v>
      </c>
      <c r="P335" s="162">
        <f t="shared" si="52"/>
        <v>178.51098912764553</v>
      </c>
      <c r="Q335" s="162">
        <f t="shared" si="53"/>
        <v>106.84672932816268</v>
      </c>
      <c r="R335" s="163">
        <f t="shared" si="54"/>
        <v>1</v>
      </c>
      <c r="S335" s="161">
        <f t="shared" si="55"/>
        <v>7000000</v>
      </c>
      <c r="T335" s="162">
        <f t="shared" si="56"/>
        <v>189.50366304254851</v>
      </c>
      <c r="U335" s="162">
        <f t="shared" si="57"/>
        <v>110.92336466408133</v>
      </c>
      <c r="V335" s="163">
        <f t="shared" si="58"/>
        <v>1</v>
      </c>
      <c r="W335" s="164">
        <f t="shared" si="59"/>
        <v>451649818.59637994</v>
      </c>
      <c r="X335" s="164">
        <f t="shared" si="60"/>
        <v>400062088.6492703</v>
      </c>
    </row>
    <row r="336" spans="10:24" x14ac:dyDescent="0.25">
      <c r="J336">
        <v>333</v>
      </c>
      <c r="K336" s="43">
        <v>6.9472062155363168E-2</v>
      </c>
      <c r="L336">
        <v>0.88379292031233003</v>
      </c>
      <c r="M336">
        <v>0.19112661703890244</v>
      </c>
      <c r="N336" s="44">
        <v>6.8619290199804506E-2</v>
      </c>
      <c r="O336" s="161">
        <f t="shared" si="51"/>
        <v>2000000</v>
      </c>
      <c r="P336" s="162">
        <f t="shared" si="52"/>
        <v>197.91244706872513</v>
      </c>
      <c r="Q336" s="162">
        <f t="shared" si="53"/>
        <v>117.52495663587383</v>
      </c>
      <c r="R336" s="163">
        <f t="shared" si="54"/>
        <v>1</v>
      </c>
      <c r="S336" s="161">
        <f t="shared" si="55"/>
        <v>2000000</v>
      </c>
      <c r="T336" s="162">
        <f t="shared" si="56"/>
        <v>195.97081568957503</v>
      </c>
      <c r="U336" s="162">
        <f t="shared" si="57"/>
        <v>116.26247831793692</v>
      </c>
      <c r="V336" s="163">
        <f t="shared" si="58"/>
        <v>0.9</v>
      </c>
      <c r="W336" s="164">
        <f t="shared" si="59"/>
        <v>110774980.8657026</v>
      </c>
      <c r="X336" s="164">
        <f t="shared" si="60"/>
        <v>-6524992.7310514152</v>
      </c>
    </row>
    <row r="337" spans="10:24" x14ac:dyDescent="0.25">
      <c r="J337">
        <v>334</v>
      </c>
      <c r="K337" s="43">
        <v>0.58715099280355754</v>
      </c>
      <c r="L337">
        <v>0.89056757509380124</v>
      </c>
      <c r="M337">
        <v>0.23413213451382509</v>
      </c>
      <c r="N337" s="44">
        <v>0.30236654912686833</v>
      </c>
      <c r="O337" s="161">
        <f t="shared" si="51"/>
        <v>6000000</v>
      </c>
      <c r="P337" s="162">
        <f t="shared" si="52"/>
        <v>198.44328257015619</v>
      </c>
      <c r="Q337" s="162">
        <f t="shared" si="53"/>
        <v>120.49387815320399</v>
      </c>
      <c r="R337" s="163">
        <f t="shared" si="54"/>
        <v>1</v>
      </c>
      <c r="S337" s="161">
        <f t="shared" si="55"/>
        <v>6000000</v>
      </c>
      <c r="T337" s="162">
        <f t="shared" si="56"/>
        <v>196.14776085671872</v>
      </c>
      <c r="U337" s="162">
        <f t="shared" si="57"/>
        <v>117.746939076602</v>
      </c>
      <c r="V337" s="163">
        <f t="shared" si="58"/>
        <v>1</v>
      </c>
      <c r="W337" s="164">
        <f t="shared" si="59"/>
        <v>417696426.50171316</v>
      </c>
      <c r="X337" s="164">
        <f t="shared" si="60"/>
        <v>320404930.6807003</v>
      </c>
    </row>
    <row r="338" spans="10:24" x14ac:dyDescent="0.25">
      <c r="J338">
        <v>335</v>
      </c>
      <c r="K338" s="43">
        <v>0.21409842494677722</v>
      </c>
      <c r="L338">
        <v>0.55784617209965437</v>
      </c>
      <c r="M338">
        <v>0.36889788621109765</v>
      </c>
      <c r="N338" s="44">
        <v>0.93840024436759917</v>
      </c>
      <c r="O338" s="161">
        <f t="shared" si="51"/>
        <v>2000000</v>
      </c>
      <c r="P338" s="162">
        <f t="shared" si="52"/>
        <v>182.18266073718428</v>
      </c>
      <c r="Q338" s="162">
        <f t="shared" si="53"/>
        <v>128.30452523616387</v>
      </c>
      <c r="R338" s="163">
        <f t="shared" si="54"/>
        <v>1</v>
      </c>
      <c r="S338" s="161">
        <f t="shared" si="55"/>
        <v>5000000</v>
      </c>
      <c r="T338" s="162">
        <f t="shared" si="56"/>
        <v>190.72755357906144</v>
      </c>
      <c r="U338" s="162">
        <f t="shared" si="57"/>
        <v>121.65226261808193</v>
      </c>
      <c r="V338" s="163">
        <f t="shared" si="58"/>
        <v>1</v>
      </c>
      <c r="W338" s="164">
        <f t="shared" si="59"/>
        <v>57756271.002040818</v>
      </c>
      <c r="X338" s="164">
        <f t="shared" si="60"/>
        <v>195376454.80489749</v>
      </c>
    </row>
    <row r="339" spans="10:24" x14ac:dyDescent="0.25">
      <c r="J339">
        <v>336</v>
      </c>
      <c r="K339" s="43">
        <v>0.46011616910456277</v>
      </c>
      <c r="L339">
        <v>0.54862697767997382</v>
      </c>
      <c r="M339">
        <v>0.56491607659920051</v>
      </c>
      <c r="N339" s="44">
        <v>0.45825887166745494</v>
      </c>
      <c r="O339" s="161">
        <f t="shared" si="51"/>
        <v>5000000</v>
      </c>
      <c r="P339" s="162">
        <f t="shared" si="52"/>
        <v>181.83289737635766</v>
      </c>
      <c r="Q339" s="162">
        <f t="shared" si="53"/>
        <v>138.26890578034903</v>
      </c>
      <c r="R339" s="163">
        <f t="shared" si="54"/>
        <v>1</v>
      </c>
      <c r="S339" s="161">
        <f t="shared" si="55"/>
        <v>6000000</v>
      </c>
      <c r="T339" s="162">
        <f t="shared" si="56"/>
        <v>190.61096579211923</v>
      </c>
      <c r="U339" s="162">
        <f t="shared" si="57"/>
        <v>126.63445289017452</v>
      </c>
      <c r="V339" s="163">
        <f t="shared" si="58"/>
        <v>1</v>
      </c>
      <c r="W339" s="164">
        <f t="shared" si="59"/>
        <v>167819957.98004317</v>
      </c>
      <c r="X339" s="164">
        <f t="shared" si="60"/>
        <v>233859077.4116683</v>
      </c>
    </row>
    <row r="340" spans="10:24" x14ac:dyDescent="0.25">
      <c r="J340">
        <v>337</v>
      </c>
      <c r="K340" s="43">
        <v>0.77014142450366452</v>
      </c>
      <c r="L340">
        <v>0.16033617716131165</v>
      </c>
      <c r="M340">
        <v>0.89968037110431154</v>
      </c>
      <c r="N340" s="44">
        <v>0.84227105223622867</v>
      </c>
      <c r="O340" s="161">
        <f t="shared" si="51"/>
        <v>7000000</v>
      </c>
      <c r="P340" s="162">
        <f t="shared" si="52"/>
        <v>165.10384262190928</v>
      </c>
      <c r="Q340" s="162">
        <f t="shared" si="53"/>
        <v>160.59464844234466</v>
      </c>
      <c r="R340" s="163">
        <f t="shared" si="54"/>
        <v>1</v>
      </c>
      <c r="S340" s="161">
        <f t="shared" si="55"/>
        <v>7000000</v>
      </c>
      <c r="T340" s="162">
        <f t="shared" si="56"/>
        <v>185.03461420730309</v>
      </c>
      <c r="U340" s="162">
        <f t="shared" si="57"/>
        <v>137.79732422117232</v>
      </c>
      <c r="V340" s="163">
        <f t="shared" si="58"/>
        <v>1</v>
      </c>
      <c r="W340" s="164">
        <f t="shared" si="59"/>
        <v>-18435640.743047684</v>
      </c>
      <c r="X340" s="164">
        <f t="shared" si="60"/>
        <v>180661029.90291542</v>
      </c>
    </row>
    <row r="341" spans="10:24" x14ac:dyDescent="0.25">
      <c r="J341">
        <v>338</v>
      </c>
      <c r="K341" s="43">
        <v>0.74912435463526594</v>
      </c>
      <c r="L341">
        <v>0.5559010998413243</v>
      </c>
      <c r="M341">
        <v>0.88956314138967574</v>
      </c>
      <c r="N341" s="44">
        <v>0.20025710183980183</v>
      </c>
      <c r="O341" s="161">
        <f t="shared" si="51"/>
        <v>6000000</v>
      </c>
      <c r="P341" s="162">
        <f t="shared" si="52"/>
        <v>182.10877497128163</v>
      </c>
      <c r="Q341" s="162">
        <f t="shared" si="53"/>
        <v>159.48416290727991</v>
      </c>
      <c r="R341" s="163">
        <f t="shared" si="54"/>
        <v>1</v>
      </c>
      <c r="S341" s="161">
        <f t="shared" si="55"/>
        <v>7000000</v>
      </c>
      <c r="T341" s="162">
        <f t="shared" si="56"/>
        <v>190.70292499042722</v>
      </c>
      <c r="U341" s="162">
        <f t="shared" si="57"/>
        <v>137.24208145363994</v>
      </c>
      <c r="V341" s="163">
        <f t="shared" si="58"/>
        <v>1</v>
      </c>
      <c r="W341" s="164">
        <f t="shared" si="59"/>
        <v>85747672.384010345</v>
      </c>
      <c r="X341" s="164">
        <f t="shared" si="60"/>
        <v>224225904.75751096</v>
      </c>
    </row>
    <row r="342" spans="10:24" x14ac:dyDescent="0.25">
      <c r="J342">
        <v>339</v>
      </c>
      <c r="K342" s="43">
        <v>0.7788085609971197</v>
      </c>
      <c r="L342">
        <v>0.50015257594100671</v>
      </c>
      <c r="M342">
        <v>0.715970477860423</v>
      </c>
      <c r="N342" s="44">
        <v>0.98232347212819859</v>
      </c>
      <c r="O342" s="161">
        <f t="shared" si="51"/>
        <v>7000000</v>
      </c>
      <c r="P342" s="162">
        <f t="shared" si="52"/>
        <v>180.0057367676562</v>
      </c>
      <c r="Q342" s="162">
        <f t="shared" si="53"/>
        <v>146.41824743184731</v>
      </c>
      <c r="R342" s="163">
        <f t="shared" si="54"/>
        <v>1</v>
      </c>
      <c r="S342" s="161">
        <f t="shared" si="55"/>
        <v>7000000</v>
      </c>
      <c r="T342" s="162">
        <f t="shared" si="56"/>
        <v>190.0019122558854</v>
      </c>
      <c r="U342" s="162">
        <f t="shared" si="57"/>
        <v>130.70912371592365</v>
      </c>
      <c r="V342" s="163">
        <f t="shared" si="58"/>
        <v>1</v>
      </c>
      <c r="W342" s="164">
        <f t="shared" si="59"/>
        <v>185112425.35066229</v>
      </c>
      <c r="X342" s="164">
        <f t="shared" si="60"/>
        <v>265049519.77973223</v>
      </c>
    </row>
    <row r="343" spans="10:24" x14ac:dyDescent="0.25">
      <c r="J343">
        <v>340</v>
      </c>
      <c r="K343" s="43">
        <v>6.287205509031113E-2</v>
      </c>
      <c r="L343">
        <v>0.28538207729176779</v>
      </c>
      <c r="M343">
        <v>0.47952337831900282</v>
      </c>
      <c r="N343" s="44">
        <v>3.4337272252116025E-2</v>
      </c>
      <c r="O343" s="161">
        <f t="shared" si="51"/>
        <v>2000000</v>
      </c>
      <c r="P343" s="162">
        <f t="shared" si="52"/>
        <v>171.49610328505275</v>
      </c>
      <c r="Q343" s="162">
        <f t="shared" si="53"/>
        <v>133.97300326915709</v>
      </c>
      <c r="R343" s="163">
        <f t="shared" si="54"/>
        <v>1</v>
      </c>
      <c r="S343" s="161">
        <f t="shared" si="55"/>
        <v>2000000</v>
      </c>
      <c r="T343" s="162">
        <f t="shared" si="56"/>
        <v>187.16536776168425</v>
      </c>
      <c r="U343" s="162">
        <f t="shared" si="57"/>
        <v>124.48650163457854</v>
      </c>
      <c r="V343" s="163">
        <f t="shared" si="58"/>
        <v>0.9</v>
      </c>
      <c r="W343" s="164">
        <f t="shared" si="59"/>
        <v>25046200.031791329</v>
      </c>
      <c r="X343" s="164">
        <f t="shared" si="60"/>
        <v>-37178040.971209735</v>
      </c>
    </row>
    <row r="344" spans="10:24" x14ac:dyDescent="0.25">
      <c r="J344">
        <v>341</v>
      </c>
      <c r="K344" s="43">
        <v>0.34543640174228507</v>
      </c>
      <c r="L344">
        <v>0.18819510373632597</v>
      </c>
      <c r="M344">
        <v>0.94925163201436902</v>
      </c>
      <c r="N344" s="44">
        <v>4.762457890701921E-2</v>
      </c>
      <c r="O344" s="161">
        <f t="shared" si="51"/>
        <v>5000000</v>
      </c>
      <c r="P344" s="162">
        <f t="shared" si="52"/>
        <v>166.73149488655403</v>
      </c>
      <c r="Q344" s="162">
        <f t="shared" si="53"/>
        <v>167.75280744624962</v>
      </c>
      <c r="R344" s="163">
        <f t="shared" si="54"/>
        <v>1</v>
      </c>
      <c r="S344" s="161">
        <f t="shared" si="55"/>
        <v>6000000</v>
      </c>
      <c r="T344" s="162">
        <f t="shared" si="56"/>
        <v>185.57716496218467</v>
      </c>
      <c r="U344" s="162">
        <f t="shared" si="57"/>
        <v>141.37640372312481</v>
      </c>
      <c r="V344" s="163">
        <f t="shared" si="58"/>
        <v>0.9</v>
      </c>
      <c r="W344" s="164">
        <f t="shared" si="59"/>
        <v>-55106562.79847794</v>
      </c>
      <c r="X344" s="164">
        <f t="shared" si="60"/>
        <v>88684110.690923244</v>
      </c>
    </row>
    <row r="345" spans="10:24" x14ac:dyDescent="0.25">
      <c r="J345">
        <v>342</v>
      </c>
      <c r="K345" s="43">
        <v>1.1220685507973283E-2</v>
      </c>
      <c r="L345">
        <v>0.53652769059213989</v>
      </c>
      <c r="M345">
        <v>2.6317963272731282E-2</v>
      </c>
      <c r="N345" s="44">
        <v>6.8455995161639249E-2</v>
      </c>
      <c r="O345" s="161">
        <f t="shared" si="51"/>
        <v>1000000</v>
      </c>
      <c r="P345" s="162">
        <f t="shared" si="52"/>
        <v>181.3753447884875</v>
      </c>
      <c r="Q345" s="162">
        <f t="shared" si="53"/>
        <v>96.242082369867433</v>
      </c>
      <c r="R345" s="163">
        <f t="shared" si="54"/>
        <v>1</v>
      </c>
      <c r="S345" s="161">
        <f t="shared" si="55"/>
        <v>1000000</v>
      </c>
      <c r="T345" s="162">
        <f t="shared" si="56"/>
        <v>190.45844826282917</v>
      </c>
      <c r="U345" s="162">
        <f t="shared" si="57"/>
        <v>105.62104118493372</v>
      </c>
      <c r="V345" s="163">
        <f t="shared" si="58"/>
        <v>0.9</v>
      </c>
      <c r="W345" s="164">
        <f t="shared" si="59"/>
        <v>35133262.418620065</v>
      </c>
      <c r="X345" s="164">
        <f t="shared" si="60"/>
        <v>-73646333.629894093</v>
      </c>
    </row>
    <row r="346" spans="10:24" x14ac:dyDescent="0.25">
      <c r="J346">
        <v>343</v>
      </c>
      <c r="K346" s="43">
        <v>0.32489959890980846</v>
      </c>
      <c r="L346">
        <v>0.35987360784031464</v>
      </c>
      <c r="M346">
        <v>0.4478454663759589</v>
      </c>
      <c r="N346" s="44">
        <v>0.47421692903448276</v>
      </c>
      <c r="O346" s="161">
        <f t="shared" si="51"/>
        <v>5000000</v>
      </c>
      <c r="P346" s="162">
        <f t="shared" si="52"/>
        <v>174.61805018449289</v>
      </c>
      <c r="Q346" s="162">
        <f t="shared" si="53"/>
        <v>132.37786680069905</v>
      </c>
      <c r="R346" s="163">
        <f t="shared" si="54"/>
        <v>1</v>
      </c>
      <c r="S346" s="161">
        <f t="shared" si="55"/>
        <v>6000000</v>
      </c>
      <c r="T346" s="162">
        <f t="shared" si="56"/>
        <v>188.20601672816429</v>
      </c>
      <c r="U346" s="162">
        <f t="shared" si="57"/>
        <v>123.68893340034953</v>
      </c>
      <c r="V346" s="163">
        <f t="shared" si="58"/>
        <v>1</v>
      </c>
      <c r="W346" s="164">
        <f t="shared" si="59"/>
        <v>161200916.91896918</v>
      </c>
      <c r="X346" s="164">
        <f t="shared" si="60"/>
        <v>237102499.96688855</v>
      </c>
    </row>
    <row r="347" spans="10:24" x14ac:dyDescent="0.25">
      <c r="J347">
        <v>344</v>
      </c>
      <c r="K347" s="43">
        <v>0.30399246248571266</v>
      </c>
      <c r="L347">
        <v>1.0439962934516989E-2</v>
      </c>
      <c r="M347">
        <v>0.27031627275857206</v>
      </c>
      <c r="N347" s="44">
        <v>0.54910165723345083</v>
      </c>
      <c r="O347" s="161">
        <f t="shared" si="51"/>
        <v>5000000</v>
      </c>
      <c r="P347" s="162">
        <f t="shared" si="52"/>
        <v>145.34777026686032</v>
      </c>
      <c r="Q347" s="162">
        <f t="shared" si="53"/>
        <v>122.76286520198488</v>
      </c>
      <c r="R347" s="163">
        <f t="shared" si="54"/>
        <v>1</v>
      </c>
      <c r="S347" s="161">
        <f t="shared" si="55"/>
        <v>6000000</v>
      </c>
      <c r="T347" s="162">
        <f t="shared" si="56"/>
        <v>178.4492567556201</v>
      </c>
      <c r="U347" s="162">
        <f t="shared" si="57"/>
        <v>118.88143260099244</v>
      </c>
      <c r="V347" s="163">
        <f t="shared" si="58"/>
        <v>1</v>
      </c>
      <c r="W347" s="164">
        <f t="shared" si="59"/>
        <v>62924525.324377209</v>
      </c>
      <c r="X347" s="164">
        <f t="shared" si="60"/>
        <v>207406944.92776597</v>
      </c>
    </row>
    <row r="348" spans="10:24" x14ac:dyDescent="0.25">
      <c r="J348">
        <v>345</v>
      </c>
      <c r="K348" s="43">
        <v>0.31324621995497393</v>
      </c>
      <c r="L348">
        <v>0.35652428383663537</v>
      </c>
      <c r="M348">
        <v>0.56801726326693824</v>
      </c>
      <c r="N348" s="44">
        <v>0.77974655728872933</v>
      </c>
      <c r="O348" s="161">
        <f t="shared" si="51"/>
        <v>5000000</v>
      </c>
      <c r="P348" s="162">
        <f t="shared" si="52"/>
        <v>174.48352698994177</v>
      </c>
      <c r="Q348" s="162">
        <f t="shared" si="53"/>
        <v>138.42656996285751</v>
      </c>
      <c r="R348" s="163">
        <f t="shared" si="54"/>
        <v>1</v>
      </c>
      <c r="S348" s="161">
        <f t="shared" si="55"/>
        <v>6000000</v>
      </c>
      <c r="T348" s="162">
        <f t="shared" si="56"/>
        <v>188.16117566331391</v>
      </c>
      <c r="U348" s="162">
        <f t="shared" si="57"/>
        <v>126.71328498142876</v>
      </c>
      <c r="V348" s="163">
        <f t="shared" si="58"/>
        <v>1</v>
      </c>
      <c r="W348" s="164">
        <f t="shared" si="59"/>
        <v>130284785.13542125</v>
      </c>
      <c r="X348" s="164">
        <f t="shared" si="60"/>
        <v>218687344.09131092</v>
      </c>
    </row>
    <row r="349" spans="10:24" x14ac:dyDescent="0.25">
      <c r="J349">
        <v>346</v>
      </c>
      <c r="K349" s="43">
        <v>7.4593548598976822E-3</v>
      </c>
      <c r="L349">
        <v>3.2461351251327875E-2</v>
      </c>
      <c r="M349">
        <v>4.4588470885029707E-2</v>
      </c>
      <c r="N349" s="44">
        <v>0.16248601275566221</v>
      </c>
      <c r="O349" s="161">
        <f t="shared" si="51"/>
        <v>1000000</v>
      </c>
      <c r="P349" s="162">
        <f t="shared" si="52"/>
        <v>152.3131499327223</v>
      </c>
      <c r="Q349" s="162">
        <f t="shared" si="53"/>
        <v>101.00489177444163</v>
      </c>
      <c r="R349" s="163">
        <f t="shared" si="54"/>
        <v>1</v>
      </c>
      <c r="S349" s="161">
        <f t="shared" si="55"/>
        <v>1000000</v>
      </c>
      <c r="T349" s="162">
        <f t="shared" si="56"/>
        <v>180.77104997757408</v>
      </c>
      <c r="U349" s="162">
        <f t="shared" si="57"/>
        <v>108.00244588722082</v>
      </c>
      <c r="V349" s="163">
        <f t="shared" si="58"/>
        <v>0.9</v>
      </c>
      <c r="W349" s="164">
        <f t="shared" si="59"/>
        <v>1308258.1582806632</v>
      </c>
      <c r="X349" s="164">
        <f t="shared" si="60"/>
        <v>-84508256.31868206</v>
      </c>
    </row>
    <row r="350" spans="10:24" x14ac:dyDescent="0.25">
      <c r="J350">
        <v>347</v>
      </c>
      <c r="K350" s="43">
        <v>0.63485288442308707</v>
      </c>
      <c r="L350">
        <v>0.35516898609726311</v>
      </c>
      <c r="M350">
        <v>0.91569011260871735</v>
      </c>
      <c r="N350" s="44">
        <v>0.80244675498033491</v>
      </c>
      <c r="O350" s="161">
        <f t="shared" si="51"/>
        <v>6000000</v>
      </c>
      <c r="P350" s="162">
        <f t="shared" si="52"/>
        <v>174.42896669757081</v>
      </c>
      <c r="Q350" s="162">
        <f t="shared" si="53"/>
        <v>162.53304587569778</v>
      </c>
      <c r="R350" s="163">
        <f t="shared" si="54"/>
        <v>1</v>
      </c>
      <c r="S350" s="161">
        <f t="shared" si="55"/>
        <v>7000000</v>
      </c>
      <c r="T350" s="162">
        <f t="shared" si="56"/>
        <v>188.14298889919027</v>
      </c>
      <c r="U350" s="162">
        <f t="shared" si="57"/>
        <v>138.76652293784889</v>
      </c>
      <c r="V350" s="163">
        <f t="shared" si="58"/>
        <v>1</v>
      </c>
      <c r="W350" s="164">
        <f t="shared" si="59"/>
        <v>21375524.931238204</v>
      </c>
      <c r="X350" s="164">
        <f t="shared" si="60"/>
        <v>195635261.72938967</v>
      </c>
    </row>
    <row r="351" spans="10:24" x14ac:dyDescent="0.25">
      <c r="J351">
        <v>348</v>
      </c>
      <c r="K351" s="43">
        <v>0.90423448318620536</v>
      </c>
      <c r="L351">
        <v>0.85198532900345147</v>
      </c>
      <c r="M351">
        <v>0.81584237654038338</v>
      </c>
      <c r="N351" s="44">
        <v>0.1171888292413501</v>
      </c>
      <c r="O351" s="161">
        <f t="shared" si="51"/>
        <v>7000000</v>
      </c>
      <c r="P351" s="162">
        <f t="shared" si="52"/>
        <v>195.67479318305948</v>
      </c>
      <c r="Q351" s="162">
        <f t="shared" si="53"/>
        <v>152.99267287139131</v>
      </c>
      <c r="R351" s="163">
        <f t="shared" si="54"/>
        <v>1</v>
      </c>
      <c r="S351" s="161">
        <f t="shared" si="55"/>
        <v>9000000</v>
      </c>
      <c r="T351" s="162">
        <f t="shared" si="56"/>
        <v>195.22493106101982</v>
      </c>
      <c r="U351" s="162">
        <f t="shared" si="57"/>
        <v>133.99633643569567</v>
      </c>
      <c r="V351" s="163">
        <f t="shared" si="58"/>
        <v>0.9</v>
      </c>
      <c r="W351" s="164">
        <f t="shared" si="59"/>
        <v>248774842.18167722</v>
      </c>
      <c r="X351" s="164">
        <f t="shared" si="60"/>
        <v>345951616.46512556</v>
      </c>
    </row>
    <row r="352" spans="10:24" x14ac:dyDescent="0.25">
      <c r="J352">
        <v>349</v>
      </c>
      <c r="K352" s="43">
        <v>0.72819348644431681</v>
      </c>
      <c r="L352">
        <v>0.74030847036801029</v>
      </c>
      <c r="M352">
        <v>0.93042663168705064</v>
      </c>
      <c r="N352" s="44">
        <v>0.14215979660467037</v>
      </c>
      <c r="O352" s="161">
        <f t="shared" si="51"/>
        <v>6000000</v>
      </c>
      <c r="P352" s="162">
        <f t="shared" si="52"/>
        <v>189.66445040457904</v>
      </c>
      <c r="Q352" s="162">
        <f t="shared" si="53"/>
        <v>164.57951945205085</v>
      </c>
      <c r="R352" s="163">
        <f t="shared" si="54"/>
        <v>1</v>
      </c>
      <c r="S352" s="161">
        <f t="shared" si="55"/>
        <v>7000000</v>
      </c>
      <c r="T352" s="162">
        <f t="shared" si="56"/>
        <v>193.22148346819301</v>
      </c>
      <c r="U352" s="162">
        <f t="shared" si="57"/>
        <v>139.78975972602541</v>
      </c>
      <c r="V352" s="163">
        <f t="shared" si="58"/>
        <v>0.9</v>
      </c>
      <c r="W352" s="164">
        <f t="shared" si="59"/>
        <v>100509585.71516919</v>
      </c>
      <c r="X352" s="164">
        <f t="shared" si="60"/>
        <v>186619859.57565594</v>
      </c>
    </row>
    <row r="353" spans="10:24" x14ac:dyDescent="0.25">
      <c r="J353">
        <v>350</v>
      </c>
      <c r="K353" s="43">
        <v>0.41300680000841772</v>
      </c>
      <c r="L353">
        <v>0.66778393930366464</v>
      </c>
      <c r="M353">
        <v>0.5547677923746327</v>
      </c>
      <c r="N353" s="44">
        <v>0.55850624743514743</v>
      </c>
      <c r="O353" s="161">
        <f t="shared" si="51"/>
        <v>5000000</v>
      </c>
      <c r="P353" s="162">
        <f t="shared" si="52"/>
        <v>186.50703222558008</v>
      </c>
      <c r="Q353" s="162">
        <f t="shared" si="53"/>
        <v>137.75433160163152</v>
      </c>
      <c r="R353" s="163">
        <f t="shared" si="54"/>
        <v>1</v>
      </c>
      <c r="S353" s="161">
        <f t="shared" si="55"/>
        <v>6000000</v>
      </c>
      <c r="T353" s="162">
        <f t="shared" si="56"/>
        <v>192.16901074186003</v>
      </c>
      <c r="U353" s="162">
        <f t="shared" si="57"/>
        <v>126.37716580081576</v>
      </c>
      <c r="V353" s="163">
        <f t="shared" si="58"/>
        <v>1</v>
      </c>
      <c r="W353" s="164">
        <f t="shared" si="59"/>
        <v>193763503.11974278</v>
      </c>
      <c r="X353" s="164">
        <f t="shared" si="60"/>
        <v>244751069.64626563</v>
      </c>
    </row>
    <row r="354" spans="10:24" x14ac:dyDescent="0.25">
      <c r="J354">
        <v>351</v>
      </c>
      <c r="K354" s="43">
        <v>0.72643381820405684</v>
      </c>
      <c r="L354">
        <v>0.86163589215449898</v>
      </c>
      <c r="M354">
        <v>0.89517832152630972</v>
      </c>
      <c r="N354" s="44">
        <v>0.93787978894015644</v>
      </c>
      <c r="O354" s="161">
        <f t="shared" si="51"/>
        <v>6000000</v>
      </c>
      <c r="P354" s="162">
        <f t="shared" si="52"/>
        <v>196.31547799131161</v>
      </c>
      <c r="Q354" s="162">
        <f t="shared" si="53"/>
        <v>160.09093431522385</v>
      </c>
      <c r="R354" s="163">
        <f t="shared" si="54"/>
        <v>1</v>
      </c>
      <c r="S354" s="161">
        <f t="shared" si="55"/>
        <v>7000000</v>
      </c>
      <c r="T354" s="162">
        <f t="shared" si="56"/>
        <v>195.43849266377055</v>
      </c>
      <c r="U354" s="162">
        <f t="shared" si="57"/>
        <v>137.54546715761194</v>
      </c>
      <c r="V354" s="163">
        <f t="shared" si="58"/>
        <v>1</v>
      </c>
      <c r="W354" s="164">
        <f t="shared" si="59"/>
        <v>167347262.05652657</v>
      </c>
      <c r="X354" s="164">
        <f t="shared" si="60"/>
        <v>255251178.54311025</v>
      </c>
    </row>
    <row r="355" spans="10:24" x14ac:dyDescent="0.25">
      <c r="J355">
        <v>352</v>
      </c>
      <c r="K355" s="43">
        <v>0.1774347943813932</v>
      </c>
      <c r="L355">
        <v>0.26369614096039951</v>
      </c>
      <c r="M355">
        <v>0.98405860245287002</v>
      </c>
      <c r="N355" s="44">
        <v>0.54567952375248752</v>
      </c>
      <c r="O355" s="161">
        <f t="shared" si="51"/>
        <v>2000000</v>
      </c>
      <c r="P355" s="162">
        <f t="shared" si="52"/>
        <v>170.5201240667009</v>
      </c>
      <c r="Q355" s="162">
        <f t="shared" si="53"/>
        <v>177.91753953919056</v>
      </c>
      <c r="R355" s="163">
        <f t="shared" si="54"/>
        <v>1</v>
      </c>
      <c r="S355" s="161">
        <f t="shared" si="55"/>
        <v>5000000</v>
      </c>
      <c r="T355" s="162">
        <f t="shared" si="56"/>
        <v>186.84004135556697</v>
      </c>
      <c r="U355" s="162">
        <f t="shared" si="57"/>
        <v>146.45876976959528</v>
      </c>
      <c r="V355" s="163">
        <f t="shared" si="58"/>
        <v>1</v>
      </c>
      <c r="W355" s="164">
        <f t="shared" si="59"/>
        <v>-64794830.94497931</v>
      </c>
      <c r="X355" s="164">
        <f t="shared" si="60"/>
        <v>51906357.929858446</v>
      </c>
    </row>
    <row r="356" spans="10:24" x14ac:dyDescent="0.25">
      <c r="J356">
        <v>353</v>
      </c>
      <c r="K356" s="43">
        <v>0.95113009728969189</v>
      </c>
      <c r="L356">
        <v>6.4144046094440688E-2</v>
      </c>
      <c r="M356">
        <v>0.33935072128823418</v>
      </c>
      <c r="N356" s="44">
        <v>0.72368789950015022</v>
      </c>
      <c r="O356" s="161">
        <f t="shared" si="51"/>
        <v>9000000</v>
      </c>
      <c r="P356" s="162">
        <f t="shared" si="52"/>
        <v>157.1866887472155</v>
      </c>
      <c r="Q356" s="162">
        <f t="shared" si="53"/>
        <v>126.71528445660432</v>
      </c>
      <c r="R356" s="163">
        <f t="shared" si="54"/>
        <v>1</v>
      </c>
      <c r="S356" s="161">
        <f t="shared" si="55"/>
        <v>9000000</v>
      </c>
      <c r="T356" s="162">
        <f t="shared" si="56"/>
        <v>182.39556291573851</v>
      </c>
      <c r="U356" s="162">
        <f t="shared" si="57"/>
        <v>120.85764222830217</v>
      </c>
      <c r="V356" s="163">
        <f t="shared" si="58"/>
        <v>1</v>
      </c>
      <c r="W356" s="164">
        <f t="shared" si="59"/>
        <v>224242638.61550057</v>
      </c>
      <c r="X356" s="164">
        <f t="shared" si="60"/>
        <v>403841286.18692708</v>
      </c>
    </row>
    <row r="357" spans="10:24" x14ac:dyDescent="0.25">
      <c r="J357">
        <v>354</v>
      </c>
      <c r="K357" s="43">
        <v>0.96688698453188149</v>
      </c>
      <c r="L357">
        <v>0.58354956461801621</v>
      </c>
      <c r="M357">
        <v>0.31111018885891006</v>
      </c>
      <c r="N357" s="44">
        <v>0.95322076153321589</v>
      </c>
      <c r="O357" s="161">
        <f t="shared" si="51"/>
        <v>9000000</v>
      </c>
      <c r="P357" s="162">
        <f t="shared" si="52"/>
        <v>183.16473858046209</v>
      </c>
      <c r="Q357" s="162">
        <f t="shared" si="53"/>
        <v>125.14588113719734</v>
      </c>
      <c r="R357" s="163">
        <f t="shared" si="54"/>
        <v>1</v>
      </c>
      <c r="S357" s="161">
        <f t="shared" si="55"/>
        <v>9000000</v>
      </c>
      <c r="T357" s="162">
        <f t="shared" si="56"/>
        <v>191.05491286015402</v>
      </c>
      <c r="U357" s="162">
        <f t="shared" si="57"/>
        <v>120.07294056859867</v>
      </c>
      <c r="V357" s="163">
        <f t="shared" si="58"/>
        <v>1</v>
      </c>
      <c r="W357" s="164">
        <f t="shared" si="59"/>
        <v>472169716.98938274</v>
      </c>
      <c r="X357" s="164">
        <f t="shared" si="60"/>
        <v>488837750.62399817</v>
      </c>
    </row>
    <row r="358" spans="10:24" x14ac:dyDescent="0.25">
      <c r="J358">
        <v>355</v>
      </c>
      <c r="K358" s="43">
        <v>0.8331413583303322</v>
      </c>
      <c r="L358">
        <v>0.74511121700836969</v>
      </c>
      <c r="M358">
        <v>7.7468450888539264E-3</v>
      </c>
      <c r="N358" s="44">
        <v>0.15550198228255696</v>
      </c>
      <c r="O358" s="161">
        <f t="shared" si="51"/>
        <v>7000000</v>
      </c>
      <c r="P358" s="162">
        <f t="shared" si="52"/>
        <v>189.88776126300451</v>
      </c>
      <c r="Q358" s="162">
        <f t="shared" si="53"/>
        <v>86.58742435129281</v>
      </c>
      <c r="R358" s="163">
        <f t="shared" si="54"/>
        <v>1</v>
      </c>
      <c r="S358" s="161">
        <f t="shared" si="55"/>
        <v>7000000</v>
      </c>
      <c r="T358" s="162">
        <f t="shared" si="56"/>
        <v>193.29592042100151</v>
      </c>
      <c r="U358" s="162">
        <f t="shared" si="57"/>
        <v>100.79371217564641</v>
      </c>
      <c r="V358" s="163">
        <f t="shared" si="58"/>
        <v>0.9</v>
      </c>
      <c r="W358" s="164">
        <f t="shared" si="59"/>
        <v>673102358.38198185</v>
      </c>
      <c r="X358" s="164">
        <f t="shared" si="60"/>
        <v>432763911.94573724</v>
      </c>
    </row>
    <row r="359" spans="10:24" x14ac:dyDescent="0.25">
      <c r="J359">
        <v>356</v>
      </c>
      <c r="K359" s="43">
        <v>0.5752786738894814</v>
      </c>
      <c r="L359">
        <v>0.21725285679858275</v>
      </c>
      <c r="M359">
        <v>0.51975379425897428</v>
      </c>
      <c r="N359" s="44">
        <v>0.59269442744555267</v>
      </c>
      <c r="O359" s="161">
        <f t="shared" si="51"/>
        <v>6000000</v>
      </c>
      <c r="P359" s="162">
        <f t="shared" si="52"/>
        <v>168.27742950266708</v>
      </c>
      <c r="Q359" s="162">
        <f t="shared" si="53"/>
        <v>135.9907134012166</v>
      </c>
      <c r="R359" s="163">
        <f t="shared" si="54"/>
        <v>1</v>
      </c>
      <c r="S359" s="161">
        <f t="shared" si="55"/>
        <v>6000000</v>
      </c>
      <c r="T359" s="162">
        <f t="shared" si="56"/>
        <v>186.09247650088903</v>
      </c>
      <c r="U359" s="162">
        <f t="shared" si="57"/>
        <v>125.4953567006083</v>
      </c>
      <c r="V359" s="163">
        <f t="shared" si="58"/>
        <v>1</v>
      </c>
      <c r="W359" s="164">
        <f t="shared" si="59"/>
        <v>143720296.60870287</v>
      </c>
      <c r="X359" s="164">
        <f t="shared" si="60"/>
        <v>213582718.80168444</v>
      </c>
    </row>
    <row r="360" spans="10:24" x14ac:dyDescent="0.25">
      <c r="J360">
        <v>357</v>
      </c>
      <c r="K360" s="43">
        <v>0.35044788337679866</v>
      </c>
      <c r="L360">
        <v>0.63161993736900013</v>
      </c>
      <c r="M360">
        <v>0.77507868464829832</v>
      </c>
      <c r="N360" s="44">
        <v>0.22894309901689625</v>
      </c>
      <c r="O360" s="161">
        <f t="shared" si="51"/>
        <v>5000000</v>
      </c>
      <c r="P360" s="162">
        <f t="shared" si="52"/>
        <v>185.04220285664803</v>
      </c>
      <c r="Q360" s="162">
        <f t="shared" si="53"/>
        <v>150.11354822069296</v>
      </c>
      <c r="R360" s="163">
        <f t="shared" si="54"/>
        <v>1</v>
      </c>
      <c r="S360" s="161">
        <f t="shared" si="55"/>
        <v>6000000</v>
      </c>
      <c r="T360" s="162">
        <f t="shared" si="56"/>
        <v>191.68073428554933</v>
      </c>
      <c r="U360" s="162">
        <f t="shared" si="57"/>
        <v>132.55677411034648</v>
      </c>
      <c r="V360" s="163">
        <f t="shared" si="58"/>
        <v>1</v>
      </c>
      <c r="W360" s="164">
        <f t="shared" si="59"/>
        <v>124643273.17977536</v>
      </c>
      <c r="X360" s="164">
        <f t="shared" si="60"/>
        <v>204743761.05121714</v>
      </c>
    </row>
    <row r="361" spans="10:24" x14ac:dyDescent="0.25">
      <c r="J361">
        <v>358</v>
      </c>
      <c r="K361" s="43">
        <v>0.62127796122640921</v>
      </c>
      <c r="L361">
        <v>0.95771810343009967</v>
      </c>
      <c r="M361">
        <v>0.21759070317942486</v>
      </c>
      <c r="N361" s="44">
        <v>0.44149906559506236</v>
      </c>
      <c r="O361" s="161">
        <f t="shared" si="51"/>
        <v>6000000</v>
      </c>
      <c r="P361" s="162">
        <f t="shared" si="52"/>
        <v>205.87197742018685</v>
      </c>
      <c r="Q361" s="162">
        <f t="shared" si="53"/>
        <v>119.39288160672544</v>
      </c>
      <c r="R361" s="163">
        <f t="shared" si="54"/>
        <v>1</v>
      </c>
      <c r="S361" s="161">
        <f t="shared" si="55"/>
        <v>7000000</v>
      </c>
      <c r="T361" s="162">
        <f t="shared" si="56"/>
        <v>198.62399247339562</v>
      </c>
      <c r="U361" s="162">
        <f t="shared" si="57"/>
        <v>117.19644080336272</v>
      </c>
      <c r="V361" s="163">
        <f t="shared" si="58"/>
        <v>1</v>
      </c>
      <c r="W361" s="164">
        <f t="shared" si="59"/>
        <v>468874574.88076848</v>
      </c>
      <c r="X361" s="164">
        <f t="shared" si="60"/>
        <v>419992861.69023025</v>
      </c>
    </row>
    <row r="362" spans="10:24" x14ac:dyDescent="0.25">
      <c r="J362">
        <v>359</v>
      </c>
      <c r="K362" s="43">
        <v>0.29546510844385598</v>
      </c>
      <c r="L362">
        <v>0.21040389692439032</v>
      </c>
      <c r="M362">
        <v>0.11170300371208652</v>
      </c>
      <c r="N362" s="44">
        <v>0.58484432591008839</v>
      </c>
      <c r="O362" s="161">
        <f t="shared" si="51"/>
        <v>2000000</v>
      </c>
      <c r="P362" s="162">
        <f t="shared" si="52"/>
        <v>167.92469103796844</v>
      </c>
      <c r="Q362" s="162">
        <f t="shared" si="53"/>
        <v>110.64957768529538</v>
      </c>
      <c r="R362" s="163">
        <f t="shared" si="54"/>
        <v>1</v>
      </c>
      <c r="S362" s="161">
        <f t="shared" si="55"/>
        <v>5000000</v>
      </c>
      <c r="T362" s="162">
        <f t="shared" si="56"/>
        <v>185.97489701265613</v>
      </c>
      <c r="U362" s="162">
        <f t="shared" si="57"/>
        <v>112.82478884264769</v>
      </c>
      <c r="V362" s="163">
        <f t="shared" si="58"/>
        <v>1</v>
      </c>
      <c r="W362" s="164">
        <f t="shared" si="59"/>
        <v>64550226.705346122</v>
      </c>
      <c r="X362" s="164">
        <f t="shared" si="60"/>
        <v>215750540.85004216</v>
      </c>
    </row>
    <row r="363" spans="10:24" x14ac:dyDescent="0.25">
      <c r="J363">
        <v>360</v>
      </c>
      <c r="K363" s="43">
        <v>0.74191390561360415</v>
      </c>
      <c r="L363">
        <v>0.40908703495181142</v>
      </c>
      <c r="M363">
        <v>0.85709803244068627</v>
      </c>
      <c r="N363" s="44">
        <v>0.1070690438646148</v>
      </c>
      <c r="O363" s="161">
        <f t="shared" si="51"/>
        <v>6000000</v>
      </c>
      <c r="P363" s="162">
        <f t="shared" si="52"/>
        <v>176.55158867047052</v>
      </c>
      <c r="Q363" s="162">
        <f t="shared" si="53"/>
        <v>156.34743787159874</v>
      </c>
      <c r="R363" s="163">
        <f t="shared" si="54"/>
        <v>1</v>
      </c>
      <c r="S363" s="161">
        <f t="shared" si="55"/>
        <v>7000000</v>
      </c>
      <c r="T363" s="162">
        <f t="shared" si="56"/>
        <v>188.85052955682352</v>
      </c>
      <c r="U363" s="162">
        <f t="shared" si="57"/>
        <v>135.67371893579937</v>
      </c>
      <c r="V363" s="163">
        <f t="shared" si="58"/>
        <v>0.9</v>
      </c>
      <c r="W363" s="164">
        <f t="shared" si="59"/>
        <v>71224904.793230683</v>
      </c>
      <c r="X363" s="164">
        <f t="shared" si="60"/>
        <v>185013906.91245216</v>
      </c>
    </row>
    <row r="364" spans="10:24" x14ac:dyDescent="0.25">
      <c r="J364">
        <v>361</v>
      </c>
      <c r="K364" s="43">
        <v>6.039900804907905E-2</v>
      </c>
      <c r="L364">
        <v>0.97283397206834465</v>
      </c>
      <c r="M364">
        <v>0.94073430516062662</v>
      </c>
      <c r="N364" s="44">
        <v>0.13699280679102788</v>
      </c>
      <c r="O364" s="161">
        <f t="shared" si="51"/>
        <v>2000000</v>
      </c>
      <c r="P364" s="162">
        <f t="shared" si="52"/>
        <v>208.8626963220311</v>
      </c>
      <c r="Q364" s="162">
        <f t="shared" si="53"/>
        <v>166.21935251169049</v>
      </c>
      <c r="R364" s="163">
        <f t="shared" si="54"/>
        <v>1</v>
      </c>
      <c r="S364" s="161">
        <f t="shared" si="55"/>
        <v>2000000</v>
      </c>
      <c r="T364" s="162">
        <f t="shared" si="56"/>
        <v>199.62089877401036</v>
      </c>
      <c r="U364" s="162">
        <f t="shared" si="57"/>
        <v>140.60967625584524</v>
      </c>
      <c r="V364" s="163">
        <f t="shared" si="58"/>
        <v>0.9</v>
      </c>
      <c r="W364" s="164">
        <f t="shared" si="59"/>
        <v>35286687.620681226</v>
      </c>
      <c r="X364" s="164">
        <f t="shared" si="60"/>
        <v>-43779799.467302799</v>
      </c>
    </row>
    <row r="365" spans="10:24" x14ac:dyDescent="0.25">
      <c r="J365">
        <v>362</v>
      </c>
      <c r="K365" s="43">
        <v>0.20964866976707885</v>
      </c>
      <c r="L365">
        <v>0.4776537936505042</v>
      </c>
      <c r="M365">
        <v>0.75311900074889226</v>
      </c>
      <c r="N365" s="44">
        <v>0.62695673468147906</v>
      </c>
      <c r="O365" s="161">
        <f t="shared" si="51"/>
        <v>2000000</v>
      </c>
      <c r="P365" s="162">
        <f t="shared" si="52"/>
        <v>179.1593556661538</v>
      </c>
      <c r="Q365" s="162">
        <f t="shared" si="53"/>
        <v>148.68675233993105</v>
      </c>
      <c r="R365" s="163">
        <f t="shared" si="54"/>
        <v>1</v>
      </c>
      <c r="S365" s="161">
        <f t="shared" si="55"/>
        <v>5000000</v>
      </c>
      <c r="T365" s="162">
        <f t="shared" si="56"/>
        <v>189.71978522205126</v>
      </c>
      <c r="U365" s="162">
        <f t="shared" si="57"/>
        <v>131.84337616996552</v>
      </c>
      <c r="V365" s="163">
        <f t="shared" si="58"/>
        <v>1</v>
      </c>
      <c r="W365" s="164">
        <f t="shared" si="59"/>
        <v>10945206.652445503</v>
      </c>
      <c r="X365" s="164">
        <f t="shared" si="60"/>
        <v>139382045.26042867</v>
      </c>
    </row>
    <row r="366" spans="10:24" x14ac:dyDescent="0.25">
      <c r="J366">
        <v>363</v>
      </c>
      <c r="K366" s="43">
        <v>2.8814080786885632E-2</v>
      </c>
      <c r="L366">
        <v>0.69706549749194435</v>
      </c>
      <c r="M366">
        <v>0.72899982328469104</v>
      </c>
      <c r="N366" s="44">
        <v>0.93778161358444456</v>
      </c>
      <c r="O366" s="161">
        <f t="shared" si="51"/>
        <v>1000000</v>
      </c>
      <c r="P366" s="162">
        <f t="shared" si="52"/>
        <v>187.73968653184255</v>
      </c>
      <c r="Q366" s="162">
        <f t="shared" si="53"/>
        <v>147.19581730409951</v>
      </c>
      <c r="R366" s="163">
        <f t="shared" si="54"/>
        <v>1</v>
      </c>
      <c r="S366" s="161">
        <f t="shared" si="55"/>
        <v>1000000</v>
      </c>
      <c r="T366" s="162">
        <f t="shared" si="56"/>
        <v>192.57989551061419</v>
      </c>
      <c r="U366" s="162">
        <f t="shared" si="57"/>
        <v>131.09790865204974</v>
      </c>
      <c r="V366" s="163">
        <f t="shared" si="58"/>
        <v>1</v>
      </c>
      <c r="W366" s="164">
        <f t="shared" si="59"/>
        <v>-9456130.7722569555</v>
      </c>
      <c r="X366" s="164">
        <f t="shared" si="60"/>
        <v>-88518013.141435549</v>
      </c>
    </row>
    <row r="367" spans="10:24" x14ac:dyDescent="0.25">
      <c r="J367">
        <v>364</v>
      </c>
      <c r="K367" s="43">
        <v>0.66517370078477167</v>
      </c>
      <c r="L367">
        <v>0.86493889518004385</v>
      </c>
      <c r="M367">
        <v>0.87320372292307891</v>
      </c>
      <c r="N367" s="44">
        <v>0.5984376133738506</v>
      </c>
      <c r="O367" s="161">
        <f t="shared" si="51"/>
        <v>6000000</v>
      </c>
      <c r="P367" s="162">
        <f t="shared" si="52"/>
        <v>196.54171746771314</v>
      </c>
      <c r="Q367" s="162">
        <f t="shared" si="53"/>
        <v>157.83333560431072</v>
      </c>
      <c r="R367" s="163">
        <f t="shared" si="54"/>
        <v>1</v>
      </c>
      <c r="S367" s="161">
        <f t="shared" si="55"/>
        <v>7000000</v>
      </c>
      <c r="T367" s="162">
        <f t="shared" si="56"/>
        <v>195.51390582257105</v>
      </c>
      <c r="U367" s="162">
        <f t="shared" si="57"/>
        <v>136.41666780215536</v>
      </c>
      <c r="V367" s="163">
        <f t="shared" si="58"/>
        <v>1</v>
      </c>
      <c r="W367" s="164">
        <f t="shared" si="59"/>
        <v>182250291.18041453</v>
      </c>
      <c r="X367" s="164">
        <f t="shared" si="60"/>
        <v>263680666.14290982</v>
      </c>
    </row>
    <row r="368" spans="10:24" x14ac:dyDescent="0.25">
      <c r="J368">
        <v>365</v>
      </c>
      <c r="K368" s="43">
        <v>0.34765915676409576</v>
      </c>
      <c r="L368">
        <v>0.80414137943274078</v>
      </c>
      <c r="M368">
        <v>3.9939066750482199E-2</v>
      </c>
      <c r="N368" s="44">
        <v>0.70018088688752789</v>
      </c>
      <c r="O368" s="161">
        <f t="shared" si="51"/>
        <v>5000000</v>
      </c>
      <c r="P368" s="162">
        <f t="shared" si="52"/>
        <v>192.84760938022984</v>
      </c>
      <c r="Q368" s="162">
        <f t="shared" si="53"/>
        <v>99.972127865822046</v>
      </c>
      <c r="R368" s="163">
        <f t="shared" si="54"/>
        <v>1</v>
      </c>
      <c r="S368" s="161">
        <f t="shared" si="55"/>
        <v>6000000</v>
      </c>
      <c r="T368" s="162">
        <f t="shared" si="56"/>
        <v>194.28253646007661</v>
      </c>
      <c r="U368" s="162">
        <f t="shared" si="57"/>
        <v>107.48606393291102</v>
      </c>
      <c r="V368" s="163">
        <f t="shared" si="58"/>
        <v>1</v>
      </c>
      <c r="W368" s="164">
        <f t="shared" si="59"/>
        <v>414377407.57203895</v>
      </c>
      <c r="X368" s="164">
        <f t="shared" si="60"/>
        <v>370778835.16299355</v>
      </c>
    </row>
    <row r="369" spans="10:24" x14ac:dyDescent="0.25">
      <c r="J369">
        <v>366</v>
      </c>
      <c r="K369" s="43">
        <v>6.1594532193235518E-2</v>
      </c>
      <c r="L369">
        <v>0.33273715391113579</v>
      </c>
      <c r="M369">
        <v>0.42937574388216593</v>
      </c>
      <c r="N369" s="44">
        <v>0.33941222031199547</v>
      </c>
      <c r="O369" s="161">
        <f t="shared" si="51"/>
        <v>2000000</v>
      </c>
      <c r="P369" s="162">
        <f t="shared" si="52"/>
        <v>173.51448693453759</v>
      </c>
      <c r="Q369" s="162">
        <f t="shared" si="53"/>
        <v>131.44072610039601</v>
      </c>
      <c r="R369" s="163">
        <f t="shared" si="54"/>
        <v>1</v>
      </c>
      <c r="S369" s="161">
        <f t="shared" si="55"/>
        <v>2000000</v>
      </c>
      <c r="T369" s="162">
        <f t="shared" si="56"/>
        <v>187.83816231151252</v>
      </c>
      <c r="U369" s="162">
        <f t="shared" si="57"/>
        <v>123.220363050198</v>
      </c>
      <c r="V369" s="163">
        <f t="shared" si="58"/>
        <v>1</v>
      </c>
      <c r="W369" s="164">
        <f t="shared" si="59"/>
        <v>34147521.668283165</v>
      </c>
      <c r="X369" s="164">
        <f t="shared" si="60"/>
        <v>-20764401.477370963</v>
      </c>
    </row>
    <row r="370" spans="10:24" x14ac:dyDescent="0.25">
      <c r="J370">
        <v>367</v>
      </c>
      <c r="K370" s="43">
        <v>0.21312126387684427</v>
      </c>
      <c r="L370">
        <v>0.81603576584061355</v>
      </c>
      <c r="M370">
        <v>0.61982694350858658</v>
      </c>
      <c r="N370" s="44">
        <v>0.94024203652703675</v>
      </c>
      <c r="O370" s="161">
        <f t="shared" si="51"/>
        <v>2000000</v>
      </c>
      <c r="P370" s="162">
        <f t="shared" si="52"/>
        <v>193.50540654227467</v>
      </c>
      <c r="Q370" s="162">
        <f t="shared" si="53"/>
        <v>141.10052622944394</v>
      </c>
      <c r="R370" s="163">
        <f t="shared" si="54"/>
        <v>1</v>
      </c>
      <c r="S370" s="161">
        <f t="shared" si="55"/>
        <v>5000000</v>
      </c>
      <c r="T370" s="162">
        <f t="shared" si="56"/>
        <v>194.50180218075823</v>
      </c>
      <c r="U370" s="162">
        <f t="shared" si="57"/>
        <v>128.05026311472196</v>
      </c>
      <c r="V370" s="163">
        <f t="shared" si="58"/>
        <v>1</v>
      </c>
      <c r="W370" s="164">
        <f t="shared" si="59"/>
        <v>54809760.625661448</v>
      </c>
      <c r="X370" s="164">
        <f t="shared" si="60"/>
        <v>182257695.33018136</v>
      </c>
    </row>
    <row r="371" spans="10:24" x14ac:dyDescent="0.25">
      <c r="J371">
        <v>368</v>
      </c>
      <c r="K371" s="43">
        <v>3.0147547800618679E-2</v>
      </c>
      <c r="L371">
        <v>0.38211879338242294</v>
      </c>
      <c r="M371">
        <v>0.87080297818397445</v>
      </c>
      <c r="N371" s="44">
        <v>8.7389036244843732E-2</v>
      </c>
      <c r="O371" s="161">
        <f t="shared" si="51"/>
        <v>1000000</v>
      </c>
      <c r="P371" s="162">
        <f t="shared" si="52"/>
        <v>175.50118836566529</v>
      </c>
      <c r="Q371" s="162">
        <f t="shared" si="53"/>
        <v>157.60390106986074</v>
      </c>
      <c r="R371" s="163">
        <f t="shared" si="54"/>
        <v>1</v>
      </c>
      <c r="S371" s="161">
        <f t="shared" si="55"/>
        <v>1000000</v>
      </c>
      <c r="T371" s="162">
        <f t="shared" si="56"/>
        <v>188.50039612188843</v>
      </c>
      <c r="U371" s="162">
        <f t="shared" si="57"/>
        <v>136.30195053493037</v>
      </c>
      <c r="V371" s="163">
        <f t="shared" si="58"/>
        <v>0.9</v>
      </c>
      <c r="W371" s="164">
        <f t="shared" si="59"/>
        <v>-32102712.704195455</v>
      </c>
      <c r="X371" s="164">
        <f t="shared" si="60"/>
        <v>-103021398.97173774</v>
      </c>
    </row>
    <row r="372" spans="10:24" x14ac:dyDescent="0.25">
      <c r="J372">
        <v>369</v>
      </c>
      <c r="K372" s="43">
        <v>0.46159740663634463</v>
      </c>
      <c r="L372">
        <v>0.22860573915194837</v>
      </c>
      <c r="M372">
        <v>0.10489186319709565</v>
      </c>
      <c r="N372" s="44">
        <v>0.80432508566635597</v>
      </c>
      <c r="O372" s="161">
        <f t="shared" si="51"/>
        <v>5000000</v>
      </c>
      <c r="P372" s="162">
        <f t="shared" si="52"/>
        <v>168.84830442453983</v>
      </c>
      <c r="Q372" s="162">
        <f t="shared" si="53"/>
        <v>109.91679289266143</v>
      </c>
      <c r="R372" s="163">
        <f t="shared" si="54"/>
        <v>1</v>
      </c>
      <c r="S372" s="161">
        <f t="shared" si="55"/>
        <v>6000000</v>
      </c>
      <c r="T372" s="162">
        <f t="shared" si="56"/>
        <v>186.28276814151329</v>
      </c>
      <c r="U372" s="162">
        <f t="shared" si="57"/>
        <v>112.45839644633071</v>
      </c>
      <c r="V372" s="163">
        <f t="shared" si="58"/>
        <v>1</v>
      </c>
      <c r="W372" s="164">
        <f t="shared" si="59"/>
        <v>244657557.659392</v>
      </c>
      <c r="X372" s="164">
        <f t="shared" si="60"/>
        <v>292946230.17109549</v>
      </c>
    </row>
    <row r="373" spans="10:24" x14ac:dyDescent="0.25">
      <c r="J373">
        <v>370</v>
      </c>
      <c r="K373" s="43">
        <v>0.18168582502757102</v>
      </c>
      <c r="L373">
        <v>0.21017623300219845</v>
      </c>
      <c r="M373">
        <v>0.67345672004426438</v>
      </c>
      <c r="N373" s="44">
        <v>0.10603978498950051</v>
      </c>
      <c r="O373" s="161">
        <f t="shared" si="51"/>
        <v>2000000</v>
      </c>
      <c r="P373" s="162">
        <f t="shared" si="52"/>
        <v>167.91285142614294</v>
      </c>
      <c r="Q373" s="162">
        <f t="shared" si="53"/>
        <v>143.98956873534263</v>
      </c>
      <c r="R373" s="163">
        <f t="shared" si="54"/>
        <v>1</v>
      </c>
      <c r="S373" s="161">
        <f t="shared" si="55"/>
        <v>5000000</v>
      </c>
      <c r="T373" s="162">
        <f t="shared" si="56"/>
        <v>185.97095047538099</v>
      </c>
      <c r="U373" s="162">
        <f t="shared" si="57"/>
        <v>129.49478436767131</v>
      </c>
      <c r="V373" s="163">
        <f t="shared" si="58"/>
        <v>0.9</v>
      </c>
      <c r="W373" s="164">
        <f t="shared" si="59"/>
        <v>-2153434.6183993891</v>
      </c>
      <c r="X373" s="164">
        <f t="shared" si="60"/>
        <v>104142747.48469353</v>
      </c>
    </row>
    <row r="374" spans="10:24" x14ac:dyDescent="0.25">
      <c r="J374">
        <v>371</v>
      </c>
      <c r="K374" s="43">
        <v>0.95110151785486718</v>
      </c>
      <c r="L374">
        <v>0.20972679099821445</v>
      </c>
      <c r="M374">
        <v>0.39476829762535171</v>
      </c>
      <c r="N374" s="44">
        <v>0.90036270169802568</v>
      </c>
      <c r="O374" s="161">
        <f t="shared" si="51"/>
        <v>9000000</v>
      </c>
      <c r="P374" s="162">
        <f t="shared" si="52"/>
        <v>167.88945615712746</v>
      </c>
      <c r="Q374" s="162">
        <f t="shared" si="53"/>
        <v>129.66175164067278</v>
      </c>
      <c r="R374" s="163">
        <f t="shared" si="54"/>
        <v>1</v>
      </c>
      <c r="S374" s="161">
        <f t="shared" si="55"/>
        <v>9000000</v>
      </c>
      <c r="T374" s="162">
        <f t="shared" si="56"/>
        <v>185.96315205237582</v>
      </c>
      <c r="U374" s="162">
        <f t="shared" si="57"/>
        <v>122.33087582033639</v>
      </c>
      <c r="V374" s="163">
        <f t="shared" si="58"/>
        <v>1</v>
      </c>
      <c r="W374" s="164">
        <f t="shared" si="59"/>
        <v>294049340.64809209</v>
      </c>
      <c r="X374" s="164">
        <f t="shared" si="60"/>
        <v>422690486.08835483</v>
      </c>
    </row>
    <row r="375" spans="10:24" x14ac:dyDescent="0.25">
      <c r="J375">
        <v>372</v>
      </c>
      <c r="K375" s="43">
        <v>9.9746216676059318E-2</v>
      </c>
      <c r="L375">
        <v>0.81764740780575385</v>
      </c>
      <c r="M375">
        <v>0.47529905336102007</v>
      </c>
      <c r="N375" s="44">
        <v>0.99834740754005868</v>
      </c>
      <c r="O375" s="161">
        <f t="shared" si="51"/>
        <v>2000000</v>
      </c>
      <c r="P375" s="162">
        <f t="shared" si="52"/>
        <v>193.59653832769868</v>
      </c>
      <c r="Q375" s="162">
        <f t="shared" si="53"/>
        <v>133.76088590594395</v>
      </c>
      <c r="R375" s="163">
        <f t="shared" si="54"/>
        <v>1</v>
      </c>
      <c r="S375" s="161">
        <f t="shared" si="55"/>
        <v>2000000</v>
      </c>
      <c r="T375" s="162">
        <f t="shared" si="56"/>
        <v>194.53217944256622</v>
      </c>
      <c r="U375" s="162">
        <f t="shared" si="57"/>
        <v>124.38044295297198</v>
      </c>
      <c r="V375" s="163">
        <f t="shared" si="58"/>
        <v>1</v>
      </c>
      <c r="W375" s="164">
        <f t="shared" si="59"/>
        <v>69671304.843509465</v>
      </c>
      <c r="X375" s="164">
        <f t="shared" si="60"/>
        <v>-9696527.020811528</v>
      </c>
    </row>
    <row r="376" spans="10:24" x14ac:dyDescent="0.25">
      <c r="J376">
        <v>373</v>
      </c>
      <c r="K376" s="43">
        <v>0.91929067469636683</v>
      </c>
      <c r="L376">
        <v>0.40681730795854643</v>
      </c>
      <c r="M376">
        <v>0.26351850083964179</v>
      </c>
      <c r="N376" s="44">
        <v>0.88430728536451508</v>
      </c>
      <c r="O376" s="161">
        <f t="shared" si="51"/>
        <v>7000000</v>
      </c>
      <c r="P376" s="162">
        <f t="shared" si="52"/>
        <v>176.46390361340224</v>
      </c>
      <c r="Q376" s="162">
        <f t="shared" si="53"/>
        <v>122.3492894726669</v>
      </c>
      <c r="R376" s="163">
        <f t="shared" si="54"/>
        <v>1</v>
      </c>
      <c r="S376" s="161">
        <f t="shared" si="55"/>
        <v>9000000</v>
      </c>
      <c r="T376" s="162">
        <f t="shared" si="56"/>
        <v>188.8213012044674</v>
      </c>
      <c r="U376" s="162">
        <f t="shared" si="57"/>
        <v>118.67464473633345</v>
      </c>
      <c r="V376" s="163">
        <f t="shared" si="58"/>
        <v>1</v>
      </c>
      <c r="W376" s="164">
        <f t="shared" si="59"/>
        <v>328802298.98514742</v>
      </c>
      <c r="X376" s="164">
        <f t="shared" si="60"/>
        <v>481319908.21320558</v>
      </c>
    </row>
    <row r="377" spans="10:24" x14ac:dyDescent="0.25">
      <c r="J377">
        <v>374</v>
      </c>
      <c r="K377" s="43">
        <v>0.16002162040879564</v>
      </c>
      <c r="L377">
        <v>0.46507481377505488</v>
      </c>
      <c r="M377">
        <v>0.24354661877958039</v>
      </c>
      <c r="N377" s="44">
        <v>6.5472639937173116E-2</v>
      </c>
      <c r="O377" s="161">
        <f t="shared" si="51"/>
        <v>2000000</v>
      </c>
      <c r="P377" s="162">
        <f t="shared" si="52"/>
        <v>178.68515123743924</v>
      </c>
      <c r="Q377" s="162">
        <f t="shared" si="53"/>
        <v>121.10121065353846</v>
      </c>
      <c r="R377" s="163">
        <f t="shared" si="54"/>
        <v>1</v>
      </c>
      <c r="S377" s="161">
        <f t="shared" si="55"/>
        <v>5000000</v>
      </c>
      <c r="T377" s="162">
        <f t="shared" si="56"/>
        <v>189.5617170791464</v>
      </c>
      <c r="U377" s="162">
        <f t="shared" si="57"/>
        <v>118.05060532676923</v>
      </c>
      <c r="V377" s="163">
        <f t="shared" si="58"/>
        <v>0.9</v>
      </c>
      <c r="W377" s="164">
        <f t="shared" si="59"/>
        <v>65167881.167801574</v>
      </c>
      <c r="X377" s="164">
        <f t="shared" si="60"/>
        <v>171800002.88569731</v>
      </c>
    </row>
    <row r="378" spans="10:24" x14ac:dyDescent="0.25">
      <c r="J378">
        <v>375</v>
      </c>
      <c r="K378" s="43">
        <v>0.15587145361331289</v>
      </c>
      <c r="L378">
        <v>0.43991302864688731</v>
      </c>
      <c r="M378">
        <v>0.49853382479042652</v>
      </c>
      <c r="N378" s="44">
        <v>0.63191838485689278</v>
      </c>
      <c r="O378" s="161">
        <f t="shared" si="51"/>
        <v>2000000</v>
      </c>
      <c r="P378" s="162">
        <f t="shared" si="52"/>
        <v>177.73215416126627</v>
      </c>
      <c r="Q378" s="162">
        <f t="shared" si="53"/>
        <v>134.9264967098166</v>
      </c>
      <c r="R378" s="163">
        <f t="shared" si="54"/>
        <v>1</v>
      </c>
      <c r="S378" s="161">
        <f t="shared" si="55"/>
        <v>5000000</v>
      </c>
      <c r="T378" s="162">
        <f t="shared" si="56"/>
        <v>189.24405138708875</v>
      </c>
      <c r="U378" s="162">
        <f t="shared" si="57"/>
        <v>124.9632483549083</v>
      </c>
      <c r="V378" s="163">
        <f t="shared" si="58"/>
        <v>1</v>
      </c>
      <c r="W378" s="164">
        <f t="shared" si="59"/>
        <v>35611314.902899325</v>
      </c>
      <c r="X378" s="164">
        <f t="shared" si="60"/>
        <v>171404015.1609022</v>
      </c>
    </row>
    <row r="379" spans="10:24" x14ac:dyDescent="0.25">
      <c r="J379">
        <v>376</v>
      </c>
      <c r="K379" s="43">
        <v>0.53194948922314089</v>
      </c>
      <c r="L379">
        <v>0.85800719162215699</v>
      </c>
      <c r="M379">
        <v>0.51224357643328755</v>
      </c>
      <c r="N379" s="44">
        <v>0.42935053653341659</v>
      </c>
      <c r="O379" s="161">
        <f t="shared" si="51"/>
        <v>5000000</v>
      </c>
      <c r="P379" s="162">
        <f t="shared" si="52"/>
        <v>196.07113336836517</v>
      </c>
      <c r="Q379" s="162">
        <f t="shared" si="53"/>
        <v>135.61389828400141</v>
      </c>
      <c r="R379" s="163">
        <f t="shared" si="54"/>
        <v>1</v>
      </c>
      <c r="S379" s="161">
        <f t="shared" si="55"/>
        <v>6000000</v>
      </c>
      <c r="T379" s="162">
        <f t="shared" si="56"/>
        <v>195.35704445612171</v>
      </c>
      <c r="U379" s="162">
        <f t="shared" si="57"/>
        <v>125.3069491420007</v>
      </c>
      <c r="V379" s="163">
        <f t="shared" si="58"/>
        <v>1</v>
      </c>
      <c r="W379" s="164">
        <f t="shared" si="59"/>
        <v>252286175.42181879</v>
      </c>
      <c r="X379" s="164">
        <f t="shared" si="60"/>
        <v>270300571.88472605</v>
      </c>
    </row>
    <row r="380" spans="10:24" x14ac:dyDescent="0.25">
      <c r="J380">
        <v>377</v>
      </c>
      <c r="K380" s="43">
        <v>0.66650279137388813</v>
      </c>
      <c r="L380">
        <v>5.3837243234957644E-2</v>
      </c>
      <c r="M380">
        <v>0.71245972481326381</v>
      </c>
      <c r="N380" s="44">
        <v>0.49110333488128655</v>
      </c>
      <c r="O380" s="161">
        <f t="shared" si="51"/>
        <v>6000000</v>
      </c>
      <c r="P380" s="162">
        <f t="shared" si="52"/>
        <v>155.86898784154761</v>
      </c>
      <c r="Q380" s="162">
        <f t="shared" si="53"/>
        <v>146.21169792122726</v>
      </c>
      <c r="R380" s="163">
        <f t="shared" si="54"/>
        <v>1</v>
      </c>
      <c r="S380" s="161">
        <f t="shared" si="55"/>
        <v>7000000</v>
      </c>
      <c r="T380" s="162">
        <f t="shared" si="56"/>
        <v>181.95632928051586</v>
      </c>
      <c r="U380" s="162">
        <f t="shared" si="57"/>
        <v>130.60584896061363</v>
      </c>
      <c r="V380" s="163">
        <f t="shared" si="58"/>
        <v>1</v>
      </c>
      <c r="W380" s="164">
        <f t="shared" si="59"/>
        <v>7943739.5219221115</v>
      </c>
      <c r="X380" s="164">
        <f t="shared" si="60"/>
        <v>209453362.23931563</v>
      </c>
    </row>
    <row r="381" spans="10:24" x14ac:dyDescent="0.25">
      <c r="J381">
        <v>378</v>
      </c>
      <c r="K381" s="43">
        <v>8.8540875652954432E-2</v>
      </c>
      <c r="L381">
        <v>0.34896278517693102</v>
      </c>
      <c r="M381">
        <v>0.65363521798917046</v>
      </c>
      <c r="N381" s="44">
        <v>0.87857171984830784</v>
      </c>
      <c r="O381" s="161">
        <f t="shared" si="51"/>
        <v>2000000</v>
      </c>
      <c r="P381" s="162">
        <f t="shared" si="52"/>
        <v>174.17816631853469</v>
      </c>
      <c r="Q381" s="162">
        <f t="shared" si="53"/>
        <v>142.90307117958807</v>
      </c>
      <c r="R381" s="163">
        <f t="shared" si="54"/>
        <v>1</v>
      </c>
      <c r="S381" s="161">
        <f t="shared" si="55"/>
        <v>2000000</v>
      </c>
      <c r="T381" s="162">
        <f t="shared" si="56"/>
        <v>188.0593887728449</v>
      </c>
      <c r="U381" s="162">
        <f t="shared" si="57"/>
        <v>128.95153558979405</v>
      </c>
      <c r="V381" s="163">
        <f t="shared" si="58"/>
        <v>1</v>
      </c>
      <c r="W381" s="164">
        <f t="shared" si="59"/>
        <v>12550190.277893253</v>
      </c>
      <c r="X381" s="164">
        <f t="shared" si="60"/>
        <v>-31784293.633898303</v>
      </c>
    </row>
    <row r="382" spans="10:24" x14ac:dyDescent="0.25">
      <c r="J382">
        <v>379</v>
      </c>
      <c r="K382" s="43">
        <v>0.34643560755065173</v>
      </c>
      <c r="L382">
        <v>4.4533619706011884E-2</v>
      </c>
      <c r="M382">
        <v>3.7126152510591037E-2</v>
      </c>
      <c r="N382" s="44">
        <v>0.253740102064552</v>
      </c>
      <c r="O382" s="161">
        <f t="shared" si="51"/>
        <v>5000000</v>
      </c>
      <c r="P382" s="162">
        <f t="shared" si="52"/>
        <v>154.49491985114634</v>
      </c>
      <c r="Q382" s="162">
        <f t="shared" si="53"/>
        <v>99.298888765079766</v>
      </c>
      <c r="R382" s="163">
        <f t="shared" si="54"/>
        <v>1</v>
      </c>
      <c r="S382" s="161">
        <f t="shared" si="55"/>
        <v>6000000</v>
      </c>
      <c r="T382" s="162">
        <f t="shared" si="56"/>
        <v>181.49830661704877</v>
      </c>
      <c r="U382" s="162">
        <f t="shared" si="57"/>
        <v>107.14944438253988</v>
      </c>
      <c r="V382" s="163">
        <f t="shared" si="58"/>
        <v>1</v>
      </c>
      <c r="W382" s="164">
        <f t="shared" si="59"/>
        <v>225980155.43033284</v>
      </c>
      <c r="X382" s="164">
        <f t="shared" si="60"/>
        <v>296093173.40705329</v>
      </c>
    </row>
    <row r="383" spans="10:24" x14ac:dyDescent="0.25">
      <c r="J383">
        <v>380</v>
      </c>
      <c r="K383" s="43">
        <v>0.81849687342350119</v>
      </c>
      <c r="L383">
        <v>0.55574259156481554</v>
      </c>
      <c r="M383">
        <v>0.91012736895908064</v>
      </c>
      <c r="N383" s="44">
        <v>0.34307791591671088</v>
      </c>
      <c r="O383" s="161">
        <f t="shared" si="51"/>
        <v>7000000</v>
      </c>
      <c r="P383" s="162">
        <f t="shared" si="52"/>
        <v>182.10275613364377</v>
      </c>
      <c r="Q383" s="162">
        <f t="shared" si="53"/>
        <v>161.8307956670059</v>
      </c>
      <c r="R383" s="163">
        <f t="shared" si="54"/>
        <v>1</v>
      </c>
      <c r="S383" s="161">
        <f t="shared" si="55"/>
        <v>7000000</v>
      </c>
      <c r="T383" s="162">
        <f t="shared" si="56"/>
        <v>190.7009187112146</v>
      </c>
      <c r="U383" s="162">
        <f t="shared" si="57"/>
        <v>138.41539783350294</v>
      </c>
      <c r="V383" s="163">
        <f t="shared" si="58"/>
        <v>1</v>
      </c>
      <c r="W383" s="164">
        <f t="shared" si="59"/>
        <v>91903723.266465038</v>
      </c>
      <c r="X383" s="164">
        <f t="shared" si="60"/>
        <v>215998646.14398164</v>
      </c>
    </row>
    <row r="384" spans="10:24" x14ac:dyDescent="0.25">
      <c r="J384">
        <v>381</v>
      </c>
      <c r="K384" s="43">
        <v>0.51038671305825645</v>
      </c>
      <c r="L384">
        <v>0.8203888104753605</v>
      </c>
      <c r="M384">
        <v>0.34446767349900009</v>
      </c>
      <c r="N384" s="44">
        <v>0.32691827556615982</v>
      </c>
      <c r="O384" s="161">
        <f t="shared" si="51"/>
        <v>5000000</v>
      </c>
      <c r="P384" s="162">
        <f t="shared" si="52"/>
        <v>193.75271761967466</v>
      </c>
      <c r="Q384" s="162">
        <f t="shared" si="53"/>
        <v>126.99399399939898</v>
      </c>
      <c r="R384" s="163">
        <f t="shared" si="54"/>
        <v>1</v>
      </c>
      <c r="S384" s="161">
        <f t="shared" si="55"/>
        <v>6000000</v>
      </c>
      <c r="T384" s="162">
        <f t="shared" si="56"/>
        <v>194.58423920655821</v>
      </c>
      <c r="U384" s="162">
        <f t="shared" si="57"/>
        <v>120.99699699969949</v>
      </c>
      <c r="V384" s="163">
        <f t="shared" si="58"/>
        <v>1</v>
      </c>
      <c r="W384" s="164">
        <f t="shared" si="59"/>
        <v>283793618.10137838</v>
      </c>
      <c r="X384" s="164">
        <f t="shared" si="60"/>
        <v>291523453.24115229</v>
      </c>
    </row>
    <row r="385" spans="10:24" x14ac:dyDescent="0.25">
      <c r="J385">
        <v>382</v>
      </c>
      <c r="K385" s="43">
        <v>0.35295459764620973</v>
      </c>
      <c r="L385">
        <v>0.2538311847816842</v>
      </c>
      <c r="M385">
        <v>0.19986387154578411</v>
      </c>
      <c r="N385" s="44">
        <v>0.14882598361341037</v>
      </c>
      <c r="O385" s="161">
        <f t="shared" si="51"/>
        <v>5000000</v>
      </c>
      <c r="P385" s="162">
        <f t="shared" si="52"/>
        <v>170.06277006201725</v>
      </c>
      <c r="Q385" s="162">
        <f t="shared" si="53"/>
        <v>118.1578485542106</v>
      </c>
      <c r="R385" s="163">
        <f t="shared" si="54"/>
        <v>1</v>
      </c>
      <c r="S385" s="161">
        <f t="shared" si="55"/>
        <v>6000000</v>
      </c>
      <c r="T385" s="162">
        <f t="shared" si="56"/>
        <v>186.68759002067242</v>
      </c>
      <c r="U385" s="162">
        <f t="shared" si="57"/>
        <v>116.5789242771053</v>
      </c>
      <c r="V385" s="163">
        <f t="shared" si="58"/>
        <v>0.9</v>
      </c>
      <c r="W385" s="164">
        <f t="shared" si="59"/>
        <v>209524607.53903323</v>
      </c>
      <c r="X385" s="164">
        <f t="shared" si="60"/>
        <v>228586795.01526242</v>
      </c>
    </row>
    <row r="386" spans="10:24" x14ac:dyDescent="0.25">
      <c r="J386">
        <v>383</v>
      </c>
      <c r="K386" s="43">
        <v>0.71738578747605131</v>
      </c>
      <c r="L386">
        <v>0.96668077220081106</v>
      </c>
      <c r="M386">
        <v>0.84679545195374395</v>
      </c>
      <c r="N386" s="44">
        <v>0.36646969859747236</v>
      </c>
      <c r="O386" s="161">
        <f t="shared" si="51"/>
        <v>6000000</v>
      </c>
      <c r="P386" s="162">
        <f t="shared" si="52"/>
        <v>207.51157032791227</v>
      </c>
      <c r="Q386" s="162">
        <f t="shared" si="53"/>
        <v>155.45571757784219</v>
      </c>
      <c r="R386" s="163">
        <f t="shared" si="54"/>
        <v>1</v>
      </c>
      <c r="S386" s="161">
        <f t="shared" si="55"/>
        <v>7000000</v>
      </c>
      <c r="T386" s="162">
        <f t="shared" si="56"/>
        <v>199.17052344263743</v>
      </c>
      <c r="U386" s="162">
        <f t="shared" si="57"/>
        <v>135.22785878892111</v>
      </c>
      <c r="V386" s="163">
        <f t="shared" si="58"/>
        <v>1</v>
      </c>
      <c r="W386" s="164">
        <f t="shared" si="59"/>
        <v>262335116.50042045</v>
      </c>
      <c r="X386" s="164">
        <f t="shared" si="60"/>
        <v>297598652.57601422</v>
      </c>
    </row>
    <row r="387" spans="10:24" x14ac:dyDescent="0.25">
      <c r="J387">
        <v>384</v>
      </c>
      <c r="K387" s="43">
        <v>0.54121974110900783</v>
      </c>
      <c r="L387">
        <v>0.78158990372362735</v>
      </c>
      <c r="M387">
        <v>0.33677375479428695</v>
      </c>
      <c r="N387" s="44">
        <v>0.59553360859871918</v>
      </c>
      <c r="O387" s="161">
        <f t="shared" si="51"/>
        <v>5000000</v>
      </c>
      <c r="P387" s="162">
        <f t="shared" si="52"/>
        <v>191.6636100287626</v>
      </c>
      <c r="Q387" s="162">
        <f t="shared" si="53"/>
        <v>126.57431444763482</v>
      </c>
      <c r="R387" s="163">
        <f t="shared" si="54"/>
        <v>1</v>
      </c>
      <c r="S387" s="161">
        <f t="shared" si="55"/>
        <v>6000000</v>
      </c>
      <c r="T387" s="162">
        <f t="shared" si="56"/>
        <v>193.88787000958754</v>
      </c>
      <c r="U387" s="162">
        <f t="shared" si="57"/>
        <v>120.78715722381742</v>
      </c>
      <c r="V387" s="163">
        <f t="shared" si="58"/>
        <v>1</v>
      </c>
      <c r="W387" s="164">
        <f t="shared" si="59"/>
        <v>275446477.90563893</v>
      </c>
      <c r="X387" s="164">
        <f t="shared" si="60"/>
        <v>288604276.71462077</v>
      </c>
    </row>
    <row r="388" spans="10:24" x14ac:dyDescent="0.25">
      <c r="J388">
        <v>385</v>
      </c>
      <c r="K388" s="43">
        <v>0.89478849342633304</v>
      </c>
      <c r="L388">
        <v>0.27485466559919169</v>
      </c>
      <c r="M388">
        <v>4.1279024016102173E-2</v>
      </c>
      <c r="N388" s="44">
        <v>2.8172936060921749E-2</v>
      </c>
      <c r="O388" s="161">
        <f t="shared" si="51"/>
        <v>7000000</v>
      </c>
      <c r="P388" s="162">
        <f t="shared" si="52"/>
        <v>171.02706384634999</v>
      </c>
      <c r="Q388" s="162">
        <f t="shared" si="53"/>
        <v>100.2793454598373</v>
      </c>
      <c r="R388" s="163">
        <f t="shared" si="54"/>
        <v>1</v>
      </c>
      <c r="S388" s="161">
        <f t="shared" si="55"/>
        <v>7000000</v>
      </c>
      <c r="T388" s="162">
        <f t="shared" si="56"/>
        <v>187.00902128211666</v>
      </c>
      <c r="U388" s="162">
        <f t="shared" si="57"/>
        <v>107.63967272991866</v>
      </c>
      <c r="V388" s="163">
        <f t="shared" si="58"/>
        <v>0.9</v>
      </c>
      <c r="W388" s="164">
        <f t="shared" si="59"/>
        <v>445234028.70558882</v>
      </c>
      <c r="X388" s="164">
        <f t="shared" si="60"/>
        <v>350026895.87884742</v>
      </c>
    </row>
    <row r="389" spans="10:24" x14ac:dyDescent="0.25">
      <c r="J389">
        <v>386</v>
      </c>
      <c r="K389" s="43">
        <v>1.1072662924845877E-3</v>
      </c>
      <c r="L389">
        <v>0.57495661727488201</v>
      </c>
      <c r="M389">
        <v>0.21905084705785571</v>
      </c>
      <c r="N389" s="44">
        <v>0.37653209471171378</v>
      </c>
      <c r="O389" s="161">
        <f t="shared" ref="O389:O452" si="61">VLOOKUP(K389,$E$5:$H$10,4)</f>
        <v>1000000</v>
      </c>
      <c r="P389" s="162">
        <f t="shared" ref="P389:P452" si="62">_xlfn.NORM.INV(L389,$E$12,$E$13)</f>
        <v>182.83511581365534</v>
      </c>
      <c r="Q389" s="162">
        <f t="shared" ref="Q389:Q452" si="63">_xlfn.NORM.INV(M389,$E$15,$E$16)</f>
        <v>119.49194444004901</v>
      </c>
      <c r="R389" s="163">
        <f t="shared" ref="R389:R452" si="64">VLOOKUP(N389,$E$19:$H$21,4)</f>
        <v>1</v>
      </c>
      <c r="S389" s="161">
        <f t="shared" ref="S389:S452" si="65">VLOOKUP(K389,$G$5:$H$10,2)</f>
        <v>1000000</v>
      </c>
      <c r="T389" s="162">
        <f t="shared" ref="T389:T452" si="66">_xlfn.NORM.INV(L389,$G$12,$G$13)</f>
        <v>190.94503860455177</v>
      </c>
      <c r="U389" s="162">
        <f t="shared" ref="U389:U452" si="67">_xlfn.NORM.INV(M389,$G$15,$G$16)</f>
        <v>117.2459722200245</v>
      </c>
      <c r="V389" s="163">
        <f t="shared" ref="V389:V452" si="68">VLOOKUP(N389,$G$19:$H$21,2)</f>
        <v>1</v>
      </c>
      <c r="W389" s="164">
        <f t="shared" ref="W389:W452" si="69">O389*(P389-Q389)*R389-$D$23-$D$24</f>
        <v>13343171.373606324</v>
      </c>
      <c r="X389" s="164">
        <f t="shared" ref="X389:X452" si="70">S389*(T389-U389)*V389-$F$23-$F$24</f>
        <v>-76300933.615472734</v>
      </c>
    </row>
    <row r="390" spans="10:24" x14ac:dyDescent="0.25">
      <c r="J390">
        <v>387</v>
      </c>
      <c r="K390" s="43">
        <v>0.82203798094082769</v>
      </c>
      <c r="L390">
        <v>0.22790355880165769</v>
      </c>
      <c r="M390">
        <v>0.96726941367016872</v>
      </c>
      <c r="N390" s="44">
        <v>0.69160641634502318</v>
      </c>
      <c r="O390" s="161">
        <f t="shared" si="61"/>
        <v>7000000</v>
      </c>
      <c r="P390" s="162">
        <f t="shared" si="62"/>
        <v>168.8134686784058</v>
      </c>
      <c r="Q390" s="162">
        <f t="shared" si="63"/>
        <v>171.84191126801787</v>
      </c>
      <c r="R390" s="163">
        <f t="shared" si="64"/>
        <v>1</v>
      </c>
      <c r="S390" s="161">
        <f t="shared" si="65"/>
        <v>7000000</v>
      </c>
      <c r="T390" s="162">
        <f t="shared" si="66"/>
        <v>186.27115622613528</v>
      </c>
      <c r="U390" s="162">
        <f t="shared" si="67"/>
        <v>143.42095563400895</v>
      </c>
      <c r="V390" s="163">
        <f t="shared" si="68"/>
        <v>1</v>
      </c>
      <c r="W390" s="164">
        <f t="shared" si="69"/>
        <v>-71199098.127284482</v>
      </c>
      <c r="X390" s="164">
        <f t="shared" si="70"/>
        <v>149951404.14488429</v>
      </c>
    </row>
    <row r="391" spans="10:24" x14ac:dyDescent="0.25">
      <c r="J391">
        <v>388</v>
      </c>
      <c r="K391" s="43">
        <v>0.64160428532201197</v>
      </c>
      <c r="L391">
        <v>0.10810839586397658</v>
      </c>
      <c r="M391">
        <v>3.0964081653820474E-2</v>
      </c>
      <c r="N391" s="44">
        <v>0.85456654136429555</v>
      </c>
      <c r="O391" s="161">
        <f t="shared" si="61"/>
        <v>6000000</v>
      </c>
      <c r="P391" s="162">
        <f t="shared" si="62"/>
        <v>161.45023962009239</v>
      </c>
      <c r="Q391" s="162">
        <f t="shared" si="63"/>
        <v>97.66380540839296</v>
      </c>
      <c r="R391" s="163">
        <f t="shared" si="64"/>
        <v>1</v>
      </c>
      <c r="S391" s="161">
        <f t="shared" si="65"/>
        <v>7000000</v>
      </c>
      <c r="T391" s="162">
        <f t="shared" si="66"/>
        <v>183.81674654003081</v>
      </c>
      <c r="U391" s="162">
        <f t="shared" si="67"/>
        <v>106.33190270419648</v>
      </c>
      <c r="V391" s="163">
        <f t="shared" si="68"/>
        <v>1</v>
      </c>
      <c r="W391" s="164">
        <f t="shared" si="69"/>
        <v>332718605.27019656</v>
      </c>
      <c r="X391" s="164">
        <f t="shared" si="70"/>
        <v>392393906.85084033</v>
      </c>
    </row>
    <row r="392" spans="10:24" x14ac:dyDescent="0.25">
      <c r="J392">
        <v>389</v>
      </c>
      <c r="K392" s="43">
        <v>0.37333348351466755</v>
      </c>
      <c r="L392">
        <v>0.19061312447591228</v>
      </c>
      <c r="M392">
        <v>0.96074730126969032</v>
      </c>
      <c r="N392" s="44">
        <v>3.1030217125761372E-2</v>
      </c>
      <c r="O392" s="161">
        <f t="shared" si="61"/>
        <v>5000000</v>
      </c>
      <c r="P392" s="162">
        <f t="shared" si="62"/>
        <v>166.86541313340908</v>
      </c>
      <c r="Q392" s="162">
        <f t="shared" si="63"/>
        <v>170.18849425804271</v>
      </c>
      <c r="R392" s="163">
        <f t="shared" si="64"/>
        <v>1</v>
      </c>
      <c r="S392" s="161">
        <f t="shared" si="65"/>
        <v>6000000</v>
      </c>
      <c r="T392" s="162">
        <f t="shared" si="66"/>
        <v>185.62180437780302</v>
      </c>
      <c r="U392" s="162">
        <f t="shared" si="67"/>
        <v>142.59424712902134</v>
      </c>
      <c r="V392" s="163">
        <f t="shared" si="68"/>
        <v>0.9</v>
      </c>
      <c r="W392" s="164">
        <f t="shared" si="69"/>
        <v>-66615405.623168156</v>
      </c>
      <c r="X392" s="164">
        <f t="shared" si="70"/>
        <v>82348809.143421054</v>
      </c>
    </row>
    <row r="393" spans="10:24" x14ac:dyDescent="0.25">
      <c r="J393">
        <v>390</v>
      </c>
      <c r="K393" s="43">
        <v>0.24436994904753795</v>
      </c>
      <c r="L393">
        <v>6.9612496913530775E-2</v>
      </c>
      <c r="M393">
        <v>0.64487064246264125</v>
      </c>
      <c r="N393" s="44">
        <v>0.71047709146470639</v>
      </c>
      <c r="O393" s="161">
        <f t="shared" si="61"/>
        <v>2000000</v>
      </c>
      <c r="P393" s="162">
        <f t="shared" si="62"/>
        <v>157.81975140496274</v>
      </c>
      <c r="Q393" s="162">
        <f t="shared" si="63"/>
        <v>142.43017298339947</v>
      </c>
      <c r="R393" s="163">
        <f t="shared" si="64"/>
        <v>1</v>
      </c>
      <c r="S393" s="161">
        <f t="shared" si="65"/>
        <v>5000000</v>
      </c>
      <c r="T393" s="162">
        <f t="shared" si="66"/>
        <v>182.60658380165424</v>
      </c>
      <c r="U393" s="162">
        <f t="shared" si="67"/>
        <v>128.71508649169974</v>
      </c>
      <c r="V393" s="163">
        <f t="shared" si="68"/>
        <v>1</v>
      </c>
      <c r="W393" s="164">
        <f t="shared" si="69"/>
        <v>-19220843.156873457</v>
      </c>
      <c r="X393" s="164">
        <f t="shared" si="70"/>
        <v>119457486.5497725</v>
      </c>
    </row>
    <row r="394" spans="10:24" x14ac:dyDescent="0.25">
      <c r="J394">
        <v>391</v>
      </c>
      <c r="K394" s="43">
        <v>0.22932587854751341</v>
      </c>
      <c r="L394">
        <v>0.65956284460643233</v>
      </c>
      <c r="M394">
        <v>0.68244714354613789</v>
      </c>
      <c r="N394" s="44">
        <v>0.54342751455797145</v>
      </c>
      <c r="O394" s="161">
        <f t="shared" si="61"/>
        <v>2000000</v>
      </c>
      <c r="P394" s="162">
        <f t="shared" si="62"/>
        <v>186.16905519841433</v>
      </c>
      <c r="Q394" s="162">
        <f t="shared" si="63"/>
        <v>144.49105719560751</v>
      </c>
      <c r="R394" s="163">
        <f t="shared" si="64"/>
        <v>1</v>
      </c>
      <c r="S394" s="161">
        <f t="shared" si="65"/>
        <v>5000000</v>
      </c>
      <c r="T394" s="162">
        <f t="shared" si="66"/>
        <v>192.05635173280479</v>
      </c>
      <c r="U394" s="162">
        <f t="shared" si="67"/>
        <v>129.74552859780377</v>
      </c>
      <c r="V394" s="163">
        <f t="shared" si="68"/>
        <v>1</v>
      </c>
      <c r="W394" s="164">
        <f t="shared" si="69"/>
        <v>33355996.00561364</v>
      </c>
      <c r="X394" s="164">
        <f t="shared" si="70"/>
        <v>161554115.67500508</v>
      </c>
    </row>
    <row r="395" spans="10:24" x14ac:dyDescent="0.25">
      <c r="J395">
        <v>392</v>
      </c>
      <c r="K395" s="43">
        <v>0.41267542689871639</v>
      </c>
      <c r="L395">
        <v>0.81974184768043357</v>
      </c>
      <c r="M395">
        <v>0.88175599569913099</v>
      </c>
      <c r="N395" s="44">
        <v>0.78253225970496487</v>
      </c>
      <c r="O395" s="161">
        <f t="shared" si="61"/>
        <v>5000000</v>
      </c>
      <c r="P395" s="162">
        <f t="shared" si="62"/>
        <v>193.71572577413085</v>
      </c>
      <c r="Q395" s="162">
        <f t="shared" si="63"/>
        <v>158.67621385160945</v>
      </c>
      <c r="R395" s="163">
        <f t="shared" si="64"/>
        <v>1</v>
      </c>
      <c r="S395" s="161">
        <f t="shared" si="65"/>
        <v>6000000</v>
      </c>
      <c r="T395" s="162">
        <f t="shared" si="66"/>
        <v>194.57190859137694</v>
      </c>
      <c r="U395" s="162">
        <f t="shared" si="67"/>
        <v>136.83810692580474</v>
      </c>
      <c r="V395" s="163">
        <f t="shared" si="68"/>
        <v>1</v>
      </c>
      <c r="W395" s="164">
        <f t="shared" si="69"/>
        <v>125197559.612607</v>
      </c>
      <c r="X395" s="164">
        <f t="shared" si="70"/>
        <v>196402809.99343324</v>
      </c>
    </row>
    <row r="396" spans="10:24" x14ac:dyDescent="0.25">
      <c r="J396">
        <v>393</v>
      </c>
      <c r="K396" s="43">
        <v>0.74721234135767156</v>
      </c>
      <c r="L396">
        <v>0.67489126293871549</v>
      </c>
      <c r="M396">
        <v>0.42870133125083965</v>
      </c>
      <c r="N396" s="44">
        <v>0.15776431160578164</v>
      </c>
      <c r="O396" s="161">
        <f t="shared" si="61"/>
        <v>6000000</v>
      </c>
      <c r="P396" s="162">
        <f t="shared" si="62"/>
        <v>186.80190137671173</v>
      </c>
      <c r="Q396" s="162">
        <f t="shared" si="63"/>
        <v>131.4063711357764</v>
      </c>
      <c r="R396" s="163">
        <f t="shared" si="64"/>
        <v>1</v>
      </c>
      <c r="S396" s="161">
        <f t="shared" si="65"/>
        <v>7000000</v>
      </c>
      <c r="T396" s="162">
        <f t="shared" si="66"/>
        <v>192.26730045890392</v>
      </c>
      <c r="U396" s="162">
        <f t="shared" si="67"/>
        <v>123.2031855678882</v>
      </c>
      <c r="V396" s="163">
        <f t="shared" si="68"/>
        <v>0.9</v>
      </c>
      <c r="W396" s="164">
        <f t="shared" si="69"/>
        <v>282373181.44561195</v>
      </c>
      <c r="X396" s="164">
        <f t="shared" si="70"/>
        <v>285103923.81339902</v>
      </c>
    </row>
    <row r="397" spans="10:24" x14ac:dyDescent="0.25">
      <c r="J397">
        <v>394</v>
      </c>
      <c r="K397" s="43">
        <v>0.47568616445406564</v>
      </c>
      <c r="L397">
        <v>0.6028596616868469</v>
      </c>
      <c r="M397">
        <v>0.5159902525076292</v>
      </c>
      <c r="N397" s="44">
        <v>0.66480874235682008</v>
      </c>
      <c r="O397" s="161">
        <f t="shared" si="61"/>
        <v>5000000</v>
      </c>
      <c r="P397" s="162">
        <f t="shared" si="62"/>
        <v>183.91134002100665</v>
      </c>
      <c r="Q397" s="162">
        <f t="shared" si="63"/>
        <v>135.80184714376125</v>
      </c>
      <c r="R397" s="163">
        <f t="shared" si="64"/>
        <v>1</v>
      </c>
      <c r="S397" s="161">
        <f t="shared" si="65"/>
        <v>6000000</v>
      </c>
      <c r="T397" s="162">
        <f t="shared" si="66"/>
        <v>191.30378000700222</v>
      </c>
      <c r="U397" s="162">
        <f t="shared" si="67"/>
        <v>125.40092357188063</v>
      </c>
      <c r="V397" s="163">
        <f t="shared" si="68"/>
        <v>1</v>
      </c>
      <c r="W397" s="164">
        <f t="shared" si="69"/>
        <v>190547464.38622701</v>
      </c>
      <c r="X397" s="164">
        <f t="shared" si="70"/>
        <v>245417138.61072958</v>
      </c>
    </row>
    <row r="398" spans="10:24" x14ac:dyDescent="0.25">
      <c r="J398">
        <v>395</v>
      </c>
      <c r="K398" s="43">
        <v>0.60394539856545293</v>
      </c>
      <c r="L398">
        <v>0.140536181178189</v>
      </c>
      <c r="M398">
        <v>0.85036195532751768</v>
      </c>
      <c r="N398" s="44">
        <v>0.36351051553126035</v>
      </c>
      <c r="O398" s="161">
        <f t="shared" si="61"/>
        <v>6000000</v>
      </c>
      <c r="P398" s="162">
        <f t="shared" si="62"/>
        <v>163.83129757237893</v>
      </c>
      <c r="Q398" s="162">
        <f t="shared" si="63"/>
        <v>155.7597407761719</v>
      </c>
      <c r="R398" s="163">
        <f t="shared" si="64"/>
        <v>1</v>
      </c>
      <c r="S398" s="161">
        <f t="shared" si="65"/>
        <v>7000000</v>
      </c>
      <c r="T398" s="162">
        <f t="shared" si="66"/>
        <v>184.61043252412631</v>
      </c>
      <c r="U398" s="162">
        <f t="shared" si="67"/>
        <v>135.37987038808595</v>
      </c>
      <c r="V398" s="163">
        <f t="shared" si="68"/>
        <v>1</v>
      </c>
      <c r="W398" s="164">
        <f t="shared" si="69"/>
        <v>-1570659.222757794</v>
      </c>
      <c r="X398" s="164">
        <f t="shared" si="70"/>
        <v>194613934.95228255</v>
      </c>
    </row>
    <row r="399" spans="10:24" x14ac:dyDescent="0.25">
      <c r="J399">
        <v>396</v>
      </c>
      <c r="K399" s="43">
        <v>0.48206399558259716</v>
      </c>
      <c r="L399">
        <v>0.87501816880251071</v>
      </c>
      <c r="M399">
        <v>0.74020363819126644</v>
      </c>
      <c r="N399" s="44">
        <v>0.47400787093373842</v>
      </c>
      <c r="O399" s="161">
        <f t="shared" si="61"/>
        <v>5000000</v>
      </c>
      <c r="P399" s="162">
        <f t="shared" si="62"/>
        <v>197.25656468523823</v>
      </c>
      <c r="Q399" s="162">
        <f t="shared" si="63"/>
        <v>147.87946675040382</v>
      </c>
      <c r="R399" s="163">
        <f t="shared" si="64"/>
        <v>1</v>
      </c>
      <c r="S399" s="161">
        <f t="shared" si="65"/>
        <v>6000000</v>
      </c>
      <c r="T399" s="162">
        <f t="shared" si="66"/>
        <v>195.75218822841273</v>
      </c>
      <c r="U399" s="162">
        <f t="shared" si="67"/>
        <v>131.43973337520191</v>
      </c>
      <c r="V399" s="163">
        <f t="shared" si="68"/>
        <v>1</v>
      </c>
      <c r="W399" s="164">
        <f t="shared" si="69"/>
        <v>196885489.67417204</v>
      </c>
      <c r="X399" s="164">
        <f t="shared" si="70"/>
        <v>235874729.11926496</v>
      </c>
    </row>
    <row r="400" spans="10:24" x14ac:dyDescent="0.25">
      <c r="J400">
        <v>397</v>
      </c>
      <c r="K400" s="43">
        <v>0.76525057737086355</v>
      </c>
      <c r="L400">
        <v>0.29579155598533602</v>
      </c>
      <c r="M400">
        <v>0.24099405203031121</v>
      </c>
      <c r="N400" s="44">
        <v>3.7368402397003786E-2</v>
      </c>
      <c r="O400" s="161">
        <f t="shared" si="61"/>
        <v>7000000</v>
      </c>
      <c r="P400" s="162">
        <f t="shared" si="62"/>
        <v>171.95185035355877</v>
      </c>
      <c r="Q400" s="162">
        <f t="shared" si="63"/>
        <v>120.93782899417035</v>
      </c>
      <c r="R400" s="163">
        <f t="shared" si="64"/>
        <v>1</v>
      </c>
      <c r="S400" s="161">
        <f t="shared" si="65"/>
        <v>7000000</v>
      </c>
      <c r="T400" s="162">
        <f t="shared" si="66"/>
        <v>187.31728345118626</v>
      </c>
      <c r="U400" s="162">
        <f t="shared" si="67"/>
        <v>117.96891449708518</v>
      </c>
      <c r="V400" s="163">
        <f t="shared" si="68"/>
        <v>0.9</v>
      </c>
      <c r="W400" s="164">
        <f t="shared" si="69"/>
        <v>307098149.51571894</v>
      </c>
      <c r="X400" s="164">
        <f t="shared" si="70"/>
        <v>286894724.41083682</v>
      </c>
    </row>
    <row r="401" spans="10:24" x14ac:dyDescent="0.25">
      <c r="J401">
        <v>398</v>
      </c>
      <c r="K401" s="43">
        <v>0.98137594292296393</v>
      </c>
      <c r="L401">
        <v>0.18544859282232795</v>
      </c>
      <c r="M401">
        <v>0.95237073920733917</v>
      </c>
      <c r="N401" s="44">
        <v>0.35947393784823434</v>
      </c>
      <c r="O401" s="161">
        <f t="shared" si="61"/>
        <v>9000000</v>
      </c>
      <c r="P401" s="162">
        <f t="shared" si="62"/>
        <v>166.57808908362151</v>
      </c>
      <c r="Q401" s="162">
        <f t="shared" si="63"/>
        <v>168.36576477141563</v>
      </c>
      <c r="R401" s="163">
        <f t="shared" si="64"/>
        <v>1</v>
      </c>
      <c r="S401" s="161">
        <f t="shared" si="65"/>
        <v>9000000</v>
      </c>
      <c r="T401" s="162">
        <f t="shared" si="66"/>
        <v>185.52602969454051</v>
      </c>
      <c r="U401" s="162">
        <f t="shared" si="67"/>
        <v>141.68288238570781</v>
      </c>
      <c r="V401" s="163">
        <f t="shared" si="68"/>
        <v>1</v>
      </c>
      <c r="W401" s="164">
        <f t="shared" si="69"/>
        <v>-66089081.190147087</v>
      </c>
      <c r="X401" s="164">
        <f t="shared" si="70"/>
        <v>244588325.77949429</v>
      </c>
    </row>
    <row r="402" spans="10:24" x14ac:dyDescent="0.25">
      <c r="J402">
        <v>399</v>
      </c>
      <c r="K402" s="43">
        <v>0.60879646626442252</v>
      </c>
      <c r="L402">
        <v>0.3085398936426047</v>
      </c>
      <c r="M402">
        <v>0.1147841422341267</v>
      </c>
      <c r="N402" s="44">
        <v>0.79208155881314557</v>
      </c>
      <c r="O402" s="161">
        <f t="shared" si="61"/>
        <v>6000000</v>
      </c>
      <c r="P402" s="162">
        <f t="shared" si="62"/>
        <v>172.50010033277212</v>
      </c>
      <c r="Q402" s="162">
        <f t="shared" si="63"/>
        <v>110.97056634278738</v>
      </c>
      <c r="R402" s="163">
        <f t="shared" si="64"/>
        <v>1</v>
      </c>
      <c r="S402" s="161">
        <f t="shared" si="65"/>
        <v>7000000</v>
      </c>
      <c r="T402" s="162">
        <f t="shared" si="66"/>
        <v>187.50003344425738</v>
      </c>
      <c r="U402" s="162">
        <f t="shared" si="67"/>
        <v>112.98528317139369</v>
      </c>
      <c r="V402" s="163">
        <f t="shared" si="68"/>
        <v>1</v>
      </c>
      <c r="W402" s="164">
        <f t="shared" si="69"/>
        <v>319177203.93990844</v>
      </c>
      <c r="X402" s="164">
        <f t="shared" si="70"/>
        <v>371603251.91004586</v>
      </c>
    </row>
    <row r="403" spans="10:24" x14ac:dyDescent="0.25">
      <c r="J403">
        <v>400</v>
      </c>
      <c r="K403" s="43">
        <v>0.79534737391389365</v>
      </c>
      <c r="L403">
        <v>0.93212155825123644</v>
      </c>
      <c r="M403">
        <v>0.55171603844885397</v>
      </c>
      <c r="N403" s="44">
        <v>0.99621141263267388</v>
      </c>
      <c r="O403" s="161">
        <f t="shared" si="61"/>
        <v>7000000</v>
      </c>
      <c r="P403" s="162">
        <f t="shared" si="62"/>
        <v>202.3766968640555</v>
      </c>
      <c r="Q403" s="162">
        <f t="shared" si="63"/>
        <v>137.59996217223508</v>
      </c>
      <c r="R403" s="163">
        <f t="shared" si="64"/>
        <v>1</v>
      </c>
      <c r="S403" s="161">
        <f t="shared" si="65"/>
        <v>7000000</v>
      </c>
      <c r="T403" s="162">
        <f t="shared" si="66"/>
        <v>197.45889895468517</v>
      </c>
      <c r="U403" s="162">
        <f t="shared" si="67"/>
        <v>126.29998108611754</v>
      </c>
      <c r="V403" s="163">
        <f t="shared" si="68"/>
        <v>1</v>
      </c>
      <c r="W403" s="164">
        <f t="shared" si="69"/>
        <v>403437142.84274298</v>
      </c>
      <c r="X403" s="164">
        <f t="shared" si="70"/>
        <v>348112425.0799734</v>
      </c>
    </row>
    <row r="404" spans="10:24" x14ac:dyDescent="0.25">
      <c r="J404">
        <v>401</v>
      </c>
      <c r="K404" s="43">
        <v>0.73142805555883728</v>
      </c>
      <c r="L404">
        <v>0.75865831244571724</v>
      </c>
      <c r="M404">
        <v>0.5882328283657362</v>
      </c>
      <c r="N404" s="44">
        <v>0.11870537932967329</v>
      </c>
      <c r="O404" s="161">
        <f t="shared" si="61"/>
        <v>6000000</v>
      </c>
      <c r="P404" s="162">
        <f t="shared" si="62"/>
        <v>190.52989869879815</v>
      </c>
      <c r="Q404" s="162">
        <f t="shared" si="63"/>
        <v>139.46002989206383</v>
      </c>
      <c r="R404" s="163">
        <f t="shared" si="64"/>
        <v>1</v>
      </c>
      <c r="S404" s="161">
        <f t="shared" si="65"/>
        <v>7000000</v>
      </c>
      <c r="T404" s="162">
        <f t="shared" si="66"/>
        <v>193.50996623293273</v>
      </c>
      <c r="U404" s="162">
        <f t="shared" si="67"/>
        <v>127.23001494603191</v>
      </c>
      <c r="V404" s="163">
        <f t="shared" si="68"/>
        <v>0.9</v>
      </c>
      <c r="W404" s="164">
        <f t="shared" si="69"/>
        <v>256419212.84040594</v>
      </c>
      <c r="X404" s="164">
        <f t="shared" si="70"/>
        <v>267563693.1074751</v>
      </c>
    </row>
    <row r="405" spans="10:24" x14ac:dyDescent="0.25">
      <c r="J405">
        <v>402</v>
      </c>
      <c r="K405" s="43">
        <v>0.16852971713083365</v>
      </c>
      <c r="L405">
        <v>0.45505348674904855</v>
      </c>
      <c r="M405">
        <v>0.48945278926885327</v>
      </c>
      <c r="N405" s="44">
        <v>0.65094221774734518</v>
      </c>
      <c r="O405" s="161">
        <f t="shared" si="61"/>
        <v>2000000</v>
      </c>
      <c r="P405" s="162">
        <f t="shared" si="62"/>
        <v>178.30644583543838</v>
      </c>
      <c r="Q405" s="162">
        <f t="shared" si="63"/>
        <v>134.47117965491944</v>
      </c>
      <c r="R405" s="163">
        <f t="shared" si="64"/>
        <v>1</v>
      </c>
      <c r="S405" s="161">
        <f t="shared" si="65"/>
        <v>5000000</v>
      </c>
      <c r="T405" s="162">
        <f t="shared" si="66"/>
        <v>189.43548194514614</v>
      </c>
      <c r="U405" s="162">
        <f t="shared" si="67"/>
        <v>124.73558982745972</v>
      </c>
      <c r="V405" s="163">
        <f t="shared" si="68"/>
        <v>1</v>
      </c>
      <c r="W405" s="164">
        <f t="shared" si="69"/>
        <v>37670532.36103788</v>
      </c>
      <c r="X405" s="164">
        <f t="shared" si="70"/>
        <v>173499460.58843207</v>
      </c>
    </row>
    <row r="406" spans="10:24" x14ac:dyDescent="0.25">
      <c r="J406">
        <v>403</v>
      </c>
      <c r="K406" s="43">
        <v>0.29218132552781106</v>
      </c>
      <c r="L406">
        <v>0.39490958821596955</v>
      </c>
      <c r="M406">
        <v>0.69838176767115201</v>
      </c>
      <c r="N406" s="44">
        <v>0.99848000332607412</v>
      </c>
      <c r="O406" s="161">
        <f t="shared" si="61"/>
        <v>2000000</v>
      </c>
      <c r="P406" s="162">
        <f t="shared" si="62"/>
        <v>176.00181855184678</v>
      </c>
      <c r="Q406" s="162">
        <f t="shared" si="63"/>
        <v>145.39503925020361</v>
      </c>
      <c r="R406" s="163">
        <f t="shared" si="64"/>
        <v>1</v>
      </c>
      <c r="S406" s="161">
        <f t="shared" si="65"/>
        <v>5000000</v>
      </c>
      <c r="T406" s="162">
        <f t="shared" si="66"/>
        <v>188.6672728506156</v>
      </c>
      <c r="U406" s="162">
        <f t="shared" si="67"/>
        <v>130.19751962510179</v>
      </c>
      <c r="V406" s="163">
        <f t="shared" si="68"/>
        <v>1</v>
      </c>
      <c r="W406" s="164">
        <f t="shared" si="69"/>
        <v>11213558.603286341</v>
      </c>
      <c r="X406" s="164">
        <f t="shared" si="70"/>
        <v>142348766.12756908</v>
      </c>
    </row>
    <row r="407" spans="10:24" x14ac:dyDescent="0.25">
      <c r="J407">
        <v>404</v>
      </c>
      <c r="K407" s="43">
        <v>0.22017059810240469</v>
      </c>
      <c r="L407">
        <v>0.63225580394101477</v>
      </c>
      <c r="M407">
        <v>0.89161648112247127</v>
      </c>
      <c r="N407" s="44">
        <v>0.42582614870014712</v>
      </c>
      <c r="O407" s="161">
        <f t="shared" si="61"/>
        <v>2000000</v>
      </c>
      <c r="P407" s="162">
        <f t="shared" si="62"/>
        <v>185.06750789601026</v>
      </c>
      <c r="Q407" s="162">
        <f t="shared" si="63"/>
        <v>159.70341096946839</v>
      </c>
      <c r="R407" s="163">
        <f t="shared" si="64"/>
        <v>1</v>
      </c>
      <c r="S407" s="161">
        <f t="shared" si="65"/>
        <v>5000000</v>
      </c>
      <c r="T407" s="162">
        <f t="shared" si="66"/>
        <v>191.68916929867009</v>
      </c>
      <c r="U407" s="162">
        <f t="shared" si="67"/>
        <v>137.3517054847342</v>
      </c>
      <c r="V407" s="163">
        <f t="shared" si="68"/>
        <v>1</v>
      </c>
      <c r="W407" s="164">
        <f t="shared" si="69"/>
        <v>728193.85308372229</v>
      </c>
      <c r="X407" s="164">
        <f t="shared" si="70"/>
        <v>121687319.0696795</v>
      </c>
    </row>
    <row r="408" spans="10:24" x14ac:dyDescent="0.25">
      <c r="J408">
        <v>405</v>
      </c>
      <c r="K408" s="43">
        <v>0.34143861230989569</v>
      </c>
      <c r="L408">
        <v>0.70512571891892351</v>
      </c>
      <c r="M408">
        <v>0.55955440082221064</v>
      </c>
      <c r="N408" s="44">
        <v>0.72782649655573706</v>
      </c>
      <c r="O408" s="161">
        <f t="shared" si="61"/>
        <v>5000000</v>
      </c>
      <c r="P408" s="162">
        <f t="shared" si="62"/>
        <v>188.08800648320874</v>
      </c>
      <c r="Q408" s="162">
        <f t="shared" si="63"/>
        <v>137.99679117349103</v>
      </c>
      <c r="R408" s="163">
        <f t="shared" si="64"/>
        <v>1</v>
      </c>
      <c r="S408" s="161">
        <f t="shared" si="65"/>
        <v>6000000</v>
      </c>
      <c r="T408" s="162">
        <f t="shared" si="66"/>
        <v>192.69600216106957</v>
      </c>
      <c r="U408" s="162">
        <f t="shared" si="67"/>
        <v>126.49839558674552</v>
      </c>
      <c r="V408" s="163">
        <f t="shared" si="68"/>
        <v>1</v>
      </c>
      <c r="W408" s="164">
        <f t="shared" si="69"/>
        <v>200456076.54858854</v>
      </c>
      <c r="X408" s="164">
        <f t="shared" si="70"/>
        <v>247185639.44594431</v>
      </c>
    </row>
    <row r="409" spans="10:24" x14ac:dyDescent="0.25">
      <c r="J409">
        <v>406</v>
      </c>
      <c r="K409" s="43">
        <v>0.29462308370810031</v>
      </c>
      <c r="L409">
        <v>0.92034894038174375</v>
      </c>
      <c r="M409">
        <v>0.48196247498301759</v>
      </c>
      <c r="N409" s="44">
        <v>0.98619720088906071</v>
      </c>
      <c r="O409" s="161">
        <f t="shared" si="61"/>
        <v>2000000</v>
      </c>
      <c r="P409" s="162">
        <f t="shared" si="62"/>
        <v>201.1113387133197</v>
      </c>
      <c r="Q409" s="162">
        <f t="shared" si="63"/>
        <v>134.09542428386493</v>
      </c>
      <c r="R409" s="163">
        <f t="shared" si="64"/>
        <v>1</v>
      </c>
      <c r="S409" s="161">
        <f t="shared" si="65"/>
        <v>5000000</v>
      </c>
      <c r="T409" s="162">
        <f t="shared" si="66"/>
        <v>197.03711290443991</v>
      </c>
      <c r="U409" s="162">
        <f t="shared" si="67"/>
        <v>124.54771214193246</v>
      </c>
      <c r="V409" s="163">
        <f t="shared" si="68"/>
        <v>1</v>
      </c>
      <c r="W409" s="164">
        <f t="shared" si="69"/>
        <v>84031828.858909532</v>
      </c>
      <c r="X409" s="164">
        <f t="shared" si="70"/>
        <v>212447003.81253719</v>
      </c>
    </row>
    <row r="410" spans="10:24" x14ac:dyDescent="0.25">
      <c r="J410">
        <v>407</v>
      </c>
      <c r="K410" s="43">
        <v>0.80104182898136589</v>
      </c>
      <c r="L410">
        <v>0.19148274119471853</v>
      </c>
      <c r="M410">
        <v>0.9982289447406506</v>
      </c>
      <c r="N410" s="44">
        <v>0.46171204978389668</v>
      </c>
      <c r="O410" s="161">
        <f t="shared" si="61"/>
        <v>7000000</v>
      </c>
      <c r="P410" s="162">
        <f t="shared" si="62"/>
        <v>166.91332010425782</v>
      </c>
      <c r="Q410" s="162">
        <f t="shared" si="63"/>
        <v>193.32597680125869</v>
      </c>
      <c r="R410" s="163">
        <f t="shared" si="64"/>
        <v>1</v>
      </c>
      <c r="S410" s="161">
        <f t="shared" si="65"/>
        <v>7000000</v>
      </c>
      <c r="T410" s="162">
        <f t="shared" si="66"/>
        <v>185.63777336808593</v>
      </c>
      <c r="U410" s="162">
        <f t="shared" si="67"/>
        <v>154.16298840062933</v>
      </c>
      <c r="V410" s="163">
        <f t="shared" si="68"/>
        <v>1</v>
      </c>
      <c r="W410" s="164">
        <f t="shared" si="69"/>
        <v>-234888596.87900609</v>
      </c>
      <c r="X410" s="164">
        <f t="shared" si="70"/>
        <v>70323494.772196203</v>
      </c>
    </row>
    <row r="411" spans="10:24" x14ac:dyDescent="0.25">
      <c r="J411">
        <v>408</v>
      </c>
      <c r="K411" s="43">
        <v>7.5172174210467735E-2</v>
      </c>
      <c r="L411">
        <v>0.77313579860864801</v>
      </c>
      <c r="M411">
        <v>7.0932054758087282E-2</v>
      </c>
      <c r="N411" s="44">
        <v>0.39954387493626575</v>
      </c>
      <c r="O411" s="161">
        <f t="shared" si="61"/>
        <v>2000000</v>
      </c>
      <c r="P411" s="162">
        <f t="shared" si="62"/>
        <v>191.23820575670308</v>
      </c>
      <c r="Q411" s="162">
        <f t="shared" si="63"/>
        <v>105.62230926722934</v>
      </c>
      <c r="R411" s="163">
        <f t="shared" si="64"/>
        <v>1</v>
      </c>
      <c r="S411" s="161">
        <f t="shared" si="65"/>
        <v>2000000</v>
      </c>
      <c r="T411" s="162">
        <f t="shared" si="66"/>
        <v>193.74606858556768</v>
      </c>
      <c r="U411" s="162">
        <f t="shared" si="67"/>
        <v>110.31115463361468</v>
      </c>
      <c r="V411" s="163">
        <f t="shared" si="68"/>
        <v>1</v>
      </c>
      <c r="W411" s="164">
        <f t="shared" si="69"/>
        <v>121231792.97894749</v>
      </c>
      <c r="X411" s="164">
        <f t="shared" si="70"/>
        <v>16869827.903906018</v>
      </c>
    </row>
    <row r="412" spans="10:24" x14ac:dyDescent="0.25">
      <c r="J412">
        <v>409</v>
      </c>
      <c r="K412" s="43">
        <v>0.95703720031467876</v>
      </c>
      <c r="L412">
        <v>0.93610289804258739</v>
      </c>
      <c r="M412">
        <v>0.34119339507641766</v>
      </c>
      <c r="N412" s="44">
        <v>0.24503956836643626</v>
      </c>
      <c r="O412" s="161">
        <f t="shared" si="61"/>
        <v>9000000</v>
      </c>
      <c r="P412" s="162">
        <f t="shared" si="62"/>
        <v>202.84287189299602</v>
      </c>
      <c r="Q412" s="162">
        <f t="shared" si="63"/>
        <v>126.81583362708039</v>
      </c>
      <c r="R412" s="163">
        <f t="shared" si="64"/>
        <v>1</v>
      </c>
      <c r="S412" s="161">
        <f t="shared" si="65"/>
        <v>9000000</v>
      </c>
      <c r="T412" s="162">
        <f t="shared" si="66"/>
        <v>197.61429063099868</v>
      </c>
      <c r="U412" s="162">
        <f t="shared" si="67"/>
        <v>120.9079168135402</v>
      </c>
      <c r="V412" s="163">
        <f t="shared" si="68"/>
        <v>1</v>
      </c>
      <c r="W412" s="164">
        <f t="shared" si="69"/>
        <v>634243344.39324057</v>
      </c>
      <c r="X412" s="164">
        <f t="shared" si="70"/>
        <v>540357364.35712636</v>
      </c>
    </row>
    <row r="413" spans="10:24" x14ac:dyDescent="0.25">
      <c r="J413">
        <v>410</v>
      </c>
      <c r="K413" s="43">
        <v>0.46706969607015236</v>
      </c>
      <c r="L413">
        <v>0.50722337049841359</v>
      </c>
      <c r="M413">
        <v>8.8781844651325548E-2</v>
      </c>
      <c r="N413" s="44">
        <v>0.1589573425732882</v>
      </c>
      <c r="O413" s="161">
        <f t="shared" si="61"/>
        <v>5000000</v>
      </c>
      <c r="P413" s="162">
        <f t="shared" si="62"/>
        <v>180.271609412494</v>
      </c>
      <c r="Q413" s="162">
        <f t="shared" si="63"/>
        <v>108.03411055298253</v>
      </c>
      <c r="R413" s="163">
        <f t="shared" si="64"/>
        <v>1</v>
      </c>
      <c r="S413" s="161">
        <f t="shared" si="65"/>
        <v>6000000</v>
      </c>
      <c r="T413" s="162">
        <f t="shared" si="66"/>
        <v>190.09053647083132</v>
      </c>
      <c r="U413" s="162">
        <f t="shared" si="67"/>
        <v>111.51705527649126</v>
      </c>
      <c r="V413" s="163">
        <f t="shared" si="68"/>
        <v>0.9</v>
      </c>
      <c r="W413" s="164">
        <f t="shared" si="69"/>
        <v>311187494.29755735</v>
      </c>
      <c r="X413" s="164">
        <f t="shared" si="70"/>
        <v>274296798.44943631</v>
      </c>
    </row>
    <row r="414" spans="10:24" x14ac:dyDescent="0.25">
      <c r="J414">
        <v>411</v>
      </c>
      <c r="K414" s="43">
        <v>0.79389899641598238</v>
      </c>
      <c r="L414">
        <v>0.71971785574416214</v>
      </c>
      <c r="M414">
        <v>0.26609522799781693</v>
      </c>
      <c r="N414" s="44">
        <v>0.47331732980954999</v>
      </c>
      <c r="O414" s="161">
        <f t="shared" si="61"/>
        <v>7000000</v>
      </c>
      <c r="P414" s="162">
        <f t="shared" si="62"/>
        <v>188.73005327602533</v>
      </c>
      <c r="Q414" s="162">
        <f t="shared" si="63"/>
        <v>122.50668498107358</v>
      </c>
      <c r="R414" s="163">
        <f t="shared" si="64"/>
        <v>1</v>
      </c>
      <c r="S414" s="161">
        <f t="shared" si="65"/>
        <v>7000000</v>
      </c>
      <c r="T414" s="162">
        <f t="shared" si="66"/>
        <v>192.91001775867511</v>
      </c>
      <c r="U414" s="162">
        <f t="shared" si="67"/>
        <v>118.7533424905368</v>
      </c>
      <c r="V414" s="163">
        <f t="shared" si="68"/>
        <v>1</v>
      </c>
      <c r="W414" s="164">
        <f t="shared" si="69"/>
        <v>413563578.06466228</v>
      </c>
      <c r="X414" s="164">
        <f t="shared" si="70"/>
        <v>369096726.8769682</v>
      </c>
    </row>
    <row r="415" spans="10:24" x14ac:dyDescent="0.25">
      <c r="J415">
        <v>412</v>
      </c>
      <c r="K415" s="43">
        <v>0.88255633855790006</v>
      </c>
      <c r="L415">
        <v>0.19470878104699985</v>
      </c>
      <c r="M415">
        <v>0.9135635061790065</v>
      </c>
      <c r="N415" s="44">
        <v>0.98737804901750803</v>
      </c>
      <c r="O415" s="161">
        <f t="shared" si="61"/>
        <v>7000000</v>
      </c>
      <c r="P415" s="162">
        <f t="shared" si="62"/>
        <v>167.08988851073062</v>
      </c>
      <c r="Q415" s="162">
        <f t="shared" si="63"/>
        <v>162.26060433911022</v>
      </c>
      <c r="R415" s="163">
        <f t="shared" si="64"/>
        <v>1</v>
      </c>
      <c r="S415" s="161">
        <f t="shared" si="65"/>
        <v>7000000</v>
      </c>
      <c r="T415" s="162">
        <f t="shared" si="66"/>
        <v>185.69662950357687</v>
      </c>
      <c r="U415" s="162">
        <f t="shared" si="67"/>
        <v>138.63030216955511</v>
      </c>
      <c r="V415" s="163">
        <f t="shared" si="68"/>
        <v>1</v>
      </c>
      <c r="W415" s="164">
        <f t="shared" si="69"/>
        <v>-16195010.798657194</v>
      </c>
      <c r="X415" s="164">
        <f t="shared" si="70"/>
        <v>179464291.33815235</v>
      </c>
    </row>
    <row r="416" spans="10:24" x14ac:dyDescent="0.25">
      <c r="J416">
        <v>413</v>
      </c>
      <c r="K416" s="43">
        <v>9.5402369096916573E-2</v>
      </c>
      <c r="L416">
        <v>0.33472110079278428</v>
      </c>
      <c r="M416">
        <v>4.7052363060051672E-3</v>
      </c>
      <c r="N416" s="44">
        <v>0.88146954670911437</v>
      </c>
      <c r="O416" s="161">
        <f t="shared" si="61"/>
        <v>2000000</v>
      </c>
      <c r="P416" s="162">
        <f t="shared" si="62"/>
        <v>173.59629480920353</v>
      </c>
      <c r="Q416" s="162">
        <f t="shared" si="63"/>
        <v>83.064586317085343</v>
      </c>
      <c r="R416" s="163">
        <f t="shared" si="64"/>
        <v>1</v>
      </c>
      <c r="S416" s="161">
        <f t="shared" si="65"/>
        <v>2000000</v>
      </c>
      <c r="T416" s="162">
        <f t="shared" si="66"/>
        <v>187.86543160306783</v>
      </c>
      <c r="U416" s="162">
        <f t="shared" si="67"/>
        <v>99.032293158542672</v>
      </c>
      <c r="V416" s="163">
        <f t="shared" si="68"/>
        <v>1</v>
      </c>
      <c r="W416" s="164">
        <f t="shared" si="69"/>
        <v>131063416.98423636</v>
      </c>
      <c r="X416" s="164">
        <f t="shared" si="70"/>
        <v>27666276.889050335</v>
      </c>
    </row>
    <row r="417" spans="10:24" x14ac:dyDescent="0.25">
      <c r="J417">
        <v>414</v>
      </c>
      <c r="K417" s="43">
        <v>0.8754232311282969</v>
      </c>
      <c r="L417">
        <v>0.60481936961622806</v>
      </c>
      <c r="M417">
        <v>0.46592859403258591</v>
      </c>
      <c r="N417" s="44">
        <v>0.45781327797315352</v>
      </c>
      <c r="O417" s="161">
        <f t="shared" si="61"/>
        <v>7000000</v>
      </c>
      <c r="P417" s="162">
        <f t="shared" si="62"/>
        <v>183.98762288327015</v>
      </c>
      <c r="Q417" s="162">
        <f t="shared" si="63"/>
        <v>133.28983125450506</v>
      </c>
      <c r="R417" s="163">
        <f t="shared" si="64"/>
        <v>1</v>
      </c>
      <c r="S417" s="161">
        <f t="shared" si="65"/>
        <v>7000000</v>
      </c>
      <c r="T417" s="162">
        <f t="shared" si="66"/>
        <v>191.32920762775672</v>
      </c>
      <c r="U417" s="162">
        <f t="shared" si="67"/>
        <v>124.14491562725253</v>
      </c>
      <c r="V417" s="163">
        <f t="shared" si="68"/>
        <v>1</v>
      </c>
      <c r="W417" s="164">
        <f t="shared" si="69"/>
        <v>304884541.40135562</v>
      </c>
      <c r="X417" s="164">
        <f t="shared" si="70"/>
        <v>320290044.00352931</v>
      </c>
    </row>
    <row r="418" spans="10:24" x14ac:dyDescent="0.25">
      <c r="J418">
        <v>415</v>
      </c>
      <c r="K418" s="43">
        <v>0.96262927986101932</v>
      </c>
      <c r="L418">
        <v>0.98768596680724319</v>
      </c>
      <c r="M418">
        <v>0.42804234845902278</v>
      </c>
      <c r="N418" s="44">
        <v>0.19719981725132141</v>
      </c>
      <c r="O418" s="161">
        <f t="shared" si="61"/>
        <v>9000000</v>
      </c>
      <c r="P418" s="162">
        <f t="shared" si="62"/>
        <v>213.70780787915706</v>
      </c>
      <c r="Q418" s="162">
        <f t="shared" si="63"/>
        <v>131.37279193116888</v>
      </c>
      <c r="R418" s="163">
        <f t="shared" si="64"/>
        <v>1</v>
      </c>
      <c r="S418" s="161">
        <f t="shared" si="65"/>
        <v>9000000</v>
      </c>
      <c r="T418" s="162">
        <f t="shared" si="66"/>
        <v>201.23593595971903</v>
      </c>
      <c r="U418" s="162">
        <f t="shared" si="67"/>
        <v>123.18639596558444</v>
      </c>
      <c r="V418" s="163">
        <f t="shared" si="68"/>
        <v>0.9</v>
      </c>
      <c r="W418" s="164">
        <f t="shared" si="69"/>
        <v>691015143.53189361</v>
      </c>
      <c r="X418" s="164">
        <f t="shared" si="70"/>
        <v>482201273.95249021</v>
      </c>
    </row>
    <row r="419" spans="10:24" x14ac:dyDescent="0.25">
      <c r="J419">
        <v>416</v>
      </c>
      <c r="K419" s="43">
        <v>0.43044221846707886</v>
      </c>
      <c r="L419">
        <v>0.2015550629813645</v>
      </c>
      <c r="M419">
        <v>0.60187242622836756</v>
      </c>
      <c r="N419" s="44">
        <v>0.28618907325296405</v>
      </c>
      <c r="O419" s="161">
        <f t="shared" si="61"/>
        <v>5000000</v>
      </c>
      <c r="P419" s="162">
        <f t="shared" si="62"/>
        <v>167.45880605344931</v>
      </c>
      <c r="Q419" s="162">
        <f t="shared" si="63"/>
        <v>140.16393288772636</v>
      </c>
      <c r="R419" s="163">
        <f t="shared" si="64"/>
        <v>1</v>
      </c>
      <c r="S419" s="161">
        <f t="shared" si="65"/>
        <v>6000000</v>
      </c>
      <c r="T419" s="162">
        <f t="shared" si="66"/>
        <v>185.81960201781644</v>
      </c>
      <c r="U419" s="162">
        <f t="shared" si="67"/>
        <v>127.58196644386318</v>
      </c>
      <c r="V419" s="163">
        <f t="shared" si="68"/>
        <v>1</v>
      </c>
      <c r="W419" s="164">
        <f t="shared" si="69"/>
        <v>86474365.828614742</v>
      </c>
      <c r="X419" s="164">
        <f t="shared" si="70"/>
        <v>199425813.44371951</v>
      </c>
    </row>
    <row r="420" spans="10:24" x14ac:dyDescent="0.25">
      <c r="J420">
        <v>417</v>
      </c>
      <c r="K420" s="43">
        <v>0.41032512881255756</v>
      </c>
      <c r="L420">
        <v>8.4491038225592341E-2</v>
      </c>
      <c r="M420">
        <v>0.41796936394731432</v>
      </c>
      <c r="N420" s="44">
        <v>6.1338164400493667E-2</v>
      </c>
      <c r="O420" s="161">
        <f t="shared" si="61"/>
        <v>5000000</v>
      </c>
      <c r="P420" s="162">
        <f t="shared" si="62"/>
        <v>159.3677706807004</v>
      </c>
      <c r="Q420" s="162">
        <f t="shared" si="63"/>
        <v>130.85817839139884</v>
      </c>
      <c r="R420" s="163">
        <f t="shared" si="64"/>
        <v>1</v>
      </c>
      <c r="S420" s="161">
        <f t="shared" si="65"/>
        <v>6000000</v>
      </c>
      <c r="T420" s="162">
        <f t="shared" si="66"/>
        <v>183.12259022690012</v>
      </c>
      <c r="U420" s="162">
        <f t="shared" si="67"/>
        <v>122.92908919569942</v>
      </c>
      <c r="V420" s="163">
        <f t="shared" si="68"/>
        <v>0.9</v>
      </c>
      <c r="W420" s="164">
        <f t="shared" si="69"/>
        <v>92547961.446507841</v>
      </c>
      <c r="X420" s="164">
        <f t="shared" si="70"/>
        <v>175044905.56848377</v>
      </c>
    </row>
    <row r="421" spans="10:24" x14ac:dyDescent="0.25">
      <c r="J421">
        <v>418</v>
      </c>
      <c r="K421" s="43">
        <v>0.97559320113654768</v>
      </c>
      <c r="L421">
        <v>0.99371047538210788</v>
      </c>
      <c r="M421">
        <v>9.1314399304309291E-2</v>
      </c>
      <c r="N421" s="44">
        <v>1.9400626708179103E-2</v>
      </c>
      <c r="O421" s="161">
        <f t="shared" si="61"/>
        <v>9000000</v>
      </c>
      <c r="P421" s="162">
        <f t="shared" si="62"/>
        <v>217.43204573380481</v>
      </c>
      <c r="Q421" s="162">
        <f t="shared" si="63"/>
        <v>108.34591016262351</v>
      </c>
      <c r="R421" s="163">
        <f t="shared" si="64"/>
        <v>1</v>
      </c>
      <c r="S421" s="161">
        <f t="shared" si="65"/>
        <v>9000000</v>
      </c>
      <c r="T421" s="162">
        <f t="shared" si="66"/>
        <v>202.47734857793495</v>
      </c>
      <c r="U421" s="162">
        <f t="shared" si="67"/>
        <v>111.67295508131176</v>
      </c>
      <c r="V421" s="163">
        <f t="shared" si="68"/>
        <v>0.05</v>
      </c>
      <c r="W421" s="164">
        <f t="shared" si="69"/>
        <v>931775220.14063168</v>
      </c>
      <c r="X421" s="164">
        <f t="shared" si="70"/>
        <v>-109138022.92651956</v>
      </c>
    </row>
    <row r="422" spans="10:24" x14ac:dyDescent="0.25">
      <c r="J422">
        <v>419</v>
      </c>
      <c r="K422" s="43">
        <v>0.13431386973926907</v>
      </c>
      <c r="L422">
        <v>0.79381017922846975</v>
      </c>
      <c r="M422">
        <v>0.58706253491435068</v>
      </c>
      <c r="N422" s="44">
        <v>0.2454640642781224</v>
      </c>
      <c r="O422" s="161">
        <f t="shared" si="61"/>
        <v>2000000</v>
      </c>
      <c r="P422" s="162">
        <f t="shared" si="62"/>
        <v>192.29569751881479</v>
      </c>
      <c r="Q422" s="162">
        <f t="shared" si="63"/>
        <v>139.39990304495967</v>
      </c>
      <c r="R422" s="163">
        <f t="shared" si="64"/>
        <v>1</v>
      </c>
      <c r="S422" s="161">
        <f t="shared" si="65"/>
        <v>2000000</v>
      </c>
      <c r="T422" s="162">
        <f t="shared" si="66"/>
        <v>194.09856583960493</v>
      </c>
      <c r="U422" s="162">
        <f t="shared" si="67"/>
        <v>127.19995152247984</v>
      </c>
      <c r="V422" s="163">
        <f t="shared" si="68"/>
        <v>1</v>
      </c>
      <c r="W422" s="164">
        <f t="shared" si="69"/>
        <v>55791588.947710231</v>
      </c>
      <c r="X422" s="164">
        <f t="shared" si="70"/>
        <v>-16202771.365749806</v>
      </c>
    </row>
    <row r="423" spans="10:24" x14ac:dyDescent="0.25">
      <c r="J423">
        <v>420</v>
      </c>
      <c r="K423" s="43">
        <v>0.14993497701092695</v>
      </c>
      <c r="L423">
        <v>0.28257077527919772</v>
      </c>
      <c r="M423">
        <v>0.73942067104024645</v>
      </c>
      <c r="N423" s="44">
        <v>0.5861762870180528</v>
      </c>
      <c r="O423" s="161">
        <f t="shared" si="61"/>
        <v>2000000</v>
      </c>
      <c r="P423" s="162">
        <f t="shared" si="62"/>
        <v>171.37167853523218</v>
      </c>
      <c r="Q423" s="162">
        <f t="shared" si="63"/>
        <v>147.83120781340898</v>
      </c>
      <c r="R423" s="163">
        <f t="shared" si="64"/>
        <v>1</v>
      </c>
      <c r="S423" s="161">
        <f t="shared" si="65"/>
        <v>2000000</v>
      </c>
      <c r="T423" s="162">
        <f t="shared" si="66"/>
        <v>187.12389284507739</v>
      </c>
      <c r="U423" s="162">
        <f t="shared" si="67"/>
        <v>131.41560390670449</v>
      </c>
      <c r="V423" s="163">
        <f t="shared" si="68"/>
        <v>1</v>
      </c>
      <c r="W423" s="164">
        <f t="shared" si="69"/>
        <v>-2919058.5563536063</v>
      </c>
      <c r="X423" s="164">
        <f t="shared" si="70"/>
        <v>-38583422.123254195</v>
      </c>
    </row>
    <row r="424" spans="10:24" x14ac:dyDescent="0.25">
      <c r="J424">
        <v>421</v>
      </c>
      <c r="K424" s="43">
        <v>0.62145683550613873</v>
      </c>
      <c r="L424">
        <v>0.16690528197136179</v>
      </c>
      <c r="M424">
        <v>0.71420757731732809</v>
      </c>
      <c r="N424" s="44">
        <v>0.37748411669499371</v>
      </c>
      <c r="O424" s="161">
        <f t="shared" si="61"/>
        <v>6000000</v>
      </c>
      <c r="P424" s="162">
        <f t="shared" si="62"/>
        <v>165.502995356611</v>
      </c>
      <c r="Q424" s="162">
        <f t="shared" si="63"/>
        <v>146.31437916788715</v>
      </c>
      <c r="R424" s="163">
        <f t="shared" si="64"/>
        <v>1</v>
      </c>
      <c r="S424" s="161">
        <f t="shared" si="65"/>
        <v>7000000</v>
      </c>
      <c r="T424" s="162">
        <f t="shared" si="66"/>
        <v>185.16766511887033</v>
      </c>
      <c r="U424" s="162">
        <f t="shared" si="67"/>
        <v>130.65718958394359</v>
      </c>
      <c r="V424" s="163">
        <f t="shared" si="68"/>
        <v>1</v>
      </c>
      <c r="W424" s="164">
        <f t="shared" si="69"/>
        <v>65131697.132343054</v>
      </c>
      <c r="X424" s="164">
        <f t="shared" si="70"/>
        <v>231573328.74448717</v>
      </c>
    </row>
    <row r="425" spans="10:24" x14ac:dyDescent="0.25">
      <c r="J425">
        <v>422</v>
      </c>
      <c r="K425" s="43">
        <v>5.5011074354072487E-2</v>
      </c>
      <c r="L425">
        <v>0.98061411031811785</v>
      </c>
      <c r="M425">
        <v>0.80067880611479603</v>
      </c>
      <c r="N425" s="44">
        <v>0.98599251167537527</v>
      </c>
      <c r="O425" s="161">
        <f t="shared" si="61"/>
        <v>2000000</v>
      </c>
      <c r="P425" s="162">
        <f t="shared" si="62"/>
        <v>210.99901295608939</v>
      </c>
      <c r="Q425" s="162">
        <f t="shared" si="63"/>
        <v>151.88096701034041</v>
      </c>
      <c r="R425" s="163">
        <f t="shared" si="64"/>
        <v>1</v>
      </c>
      <c r="S425" s="161">
        <f t="shared" si="65"/>
        <v>2000000</v>
      </c>
      <c r="T425" s="162">
        <f t="shared" si="66"/>
        <v>200.33300431869645</v>
      </c>
      <c r="U425" s="162">
        <f t="shared" si="67"/>
        <v>133.44048350517019</v>
      </c>
      <c r="V425" s="163">
        <f t="shared" si="68"/>
        <v>1</v>
      </c>
      <c r="W425" s="164">
        <f t="shared" si="69"/>
        <v>68236091.891497955</v>
      </c>
      <c r="X425" s="164">
        <f t="shared" si="70"/>
        <v>-16214958.372947484</v>
      </c>
    </row>
    <row r="426" spans="10:24" x14ac:dyDescent="0.25">
      <c r="J426">
        <v>423</v>
      </c>
      <c r="K426" s="43">
        <v>0.85669947005432734</v>
      </c>
      <c r="L426">
        <v>0.75820554362213577</v>
      </c>
      <c r="M426">
        <v>0.11670950670341773</v>
      </c>
      <c r="N426" s="44">
        <v>0.6248334154399009</v>
      </c>
      <c r="O426" s="161">
        <f t="shared" si="61"/>
        <v>7000000</v>
      </c>
      <c r="P426" s="162">
        <f t="shared" si="62"/>
        <v>190.50812934272216</v>
      </c>
      <c r="Q426" s="162">
        <f t="shared" si="63"/>
        <v>111.16804529205984</v>
      </c>
      <c r="R426" s="163">
        <f t="shared" si="64"/>
        <v>1</v>
      </c>
      <c r="S426" s="161">
        <f t="shared" si="65"/>
        <v>7000000</v>
      </c>
      <c r="T426" s="162">
        <f t="shared" si="66"/>
        <v>193.5027097809074</v>
      </c>
      <c r="U426" s="162">
        <f t="shared" si="67"/>
        <v>113.08402264602992</v>
      </c>
      <c r="V426" s="163">
        <f t="shared" si="68"/>
        <v>1</v>
      </c>
      <c r="W426" s="164">
        <f t="shared" si="69"/>
        <v>505380588.35463619</v>
      </c>
      <c r="X426" s="164">
        <f t="shared" si="70"/>
        <v>412930809.94414234</v>
      </c>
    </row>
    <row r="427" spans="10:24" x14ac:dyDescent="0.25">
      <c r="J427">
        <v>424</v>
      </c>
      <c r="K427" s="43">
        <v>0.32860710994218267</v>
      </c>
      <c r="L427">
        <v>1.5877168987522339E-2</v>
      </c>
      <c r="M427">
        <v>0.27604501598413189</v>
      </c>
      <c r="N427" s="44">
        <v>0.7083636757798808</v>
      </c>
      <c r="O427" s="161">
        <f t="shared" si="61"/>
        <v>5000000</v>
      </c>
      <c r="P427" s="162">
        <f t="shared" si="62"/>
        <v>147.78765858465229</v>
      </c>
      <c r="Q427" s="162">
        <f t="shared" si="63"/>
        <v>123.10737636157435</v>
      </c>
      <c r="R427" s="163">
        <f t="shared" si="64"/>
        <v>1</v>
      </c>
      <c r="S427" s="161">
        <f t="shared" si="65"/>
        <v>6000000</v>
      </c>
      <c r="T427" s="162">
        <f t="shared" si="66"/>
        <v>179.26255286155077</v>
      </c>
      <c r="U427" s="162">
        <f t="shared" si="67"/>
        <v>119.05368818078718</v>
      </c>
      <c r="V427" s="163">
        <f t="shared" si="68"/>
        <v>1</v>
      </c>
      <c r="W427" s="164">
        <f t="shared" si="69"/>
        <v>73401411.11538969</v>
      </c>
      <c r="X427" s="164">
        <f t="shared" si="70"/>
        <v>211253188.08458155</v>
      </c>
    </row>
    <row r="428" spans="10:24" x14ac:dyDescent="0.25">
      <c r="J428">
        <v>425</v>
      </c>
      <c r="K428" s="43">
        <v>0.96756335170956875</v>
      </c>
      <c r="L428">
        <v>0.3803871316160331</v>
      </c>
      <c r="M428">
        <v>0.30402654644971294</v>
      </c>
      <c r="N428" s="44">
        <v>0.3305061568206431</v>
      </c>
      <c r="O428" s="161">
        <f t="shared" si="61"/>
        <v>9000000</v>
      </c>
      <c r="P428" s="162">
        <f t="shared" si="62"/>
        <v>175.43303700172251</v>
      </c>
      <c r="Q428" s="162">
        <f t="shared" si="63"/>
        <v>124.74290970756631</v>
      </c>
      <c r="R428" s="163">
        <f t="shared" si="64"/>
        <v>1</v>
      </c>
      <c r="S428" s="161">
        <f t="shared" si="65"/>
        <v>9000000</v>
      </c>
      <c r="T428" s="162">
        <f t="shared" si="66"/>
        <v>188.47767900057417</v>
      </c>
      <c r="U428" s="162">
        <f t="shared" si="67"/>
        <v>119.87145485378316</v>
      </c>
      <c r="V428" s="163">
        <f t="shared" si="68"/>
        <v>1</v>
      </c>
      <c r="W428" s="164">
        <f t="shared" si="69"/>
        <v>406211145.6474058</v>
      </c>
      <c r="X428" s="164">
        <f t="shared" si="70"/>
        <v>467456017.32111907</v>
      </c>
    </row>
    <row r="429" spans="10:24" x14ac:dyDescent="0.25">
      <c r="J429">
        <v>426</v>
      </c>
      <c r="K429" s="43">
        <v>0.1336670841380001</v>
      </c>
      <c r="L429">
        <v>0.68312708039958281</v>
      </c>
      <c r="M429">
        <v>0.91189156365528601</v>
      </c>
      <c r="N429" s="44">
        <v>0.49511748972122283</v>
      </c>
      <c r="O429" s="161">
        <f t="shared" si="61"/>
        <v>2000000</v>
      </c>
      <c r="P429" s="162">
        <f t="shared" si="62"/>
        <v>187.14691808308973</v>
      </c>
      <c r="Q429" s="162">
        <f t="shared" si="63"/>
        <v>162.04990904165589</v>
      </c>
      <c r="R429" s="163">
        <f t="shared" si="64"/>
        <v>1</v>
      </c>
      <c r="S429" s="161">
        <f t="shared" si="65"/>
        <v>2000000</v>
      </c>
      <c r="T429" s="162">
        <f t="shared" si="66"/>
        <v>192.38230602769659</v>
      </c>
      <c r="U429" s="162">
        <f t="shared" si="67"/>
        <v>138.52495452082795</v>
      </c>
      <c r="V429" s="163">
        <f t="shared" si="68"/>
        <v>1</v>
      </c>
      <c r="W429" s="164">
        <f t="shared" si="69"/>
        <v>194018.08286767453</v>
      </c>
      <c r="X429" s="164">
        <f t="shared" si="70"/>
        <v>-42285296.986262724</v>
      </c>
    </row>
    <row r="430" spans="10:24" x14ac:dyDescent="0.25">
      <c r="J430">
        <v>427</v>
      </c>
      <c r="K430" s="43">
        <v>3.2400502107971851E-2</v>
      </c>
      <c r="L430">
        <v>0.82679218432602297</v>
      </c>
      <c r="M430">
        <v>0.45393730719287984</v>
      </c>
      <c r="N430" s="44">
        <v>1.7441423332509642E-2</v>
      </c>
      <c r="O430" s="161">
        <f t="shared" si="61"/>
        <v>1000000</v>
      </c>
      <c r="P430" s="162">
        <f t="shared" si="62"/>
        <v>194.12346810845432</v>
      </c>
      <c r="Q430" s="162">
        <f t="shared" si="63"/>
        <v>132.68560402123242</v>
      </c>
      <c r="R430" s="163">
        <f t="shared" si="64"/>
        <v>1</v>
      </c>
      <c r="S430" s="161">
        <f t="shared" si="65"/>
        <v>1000000</v>
      </c>
      <c r="T430" s="162">
        <f t="shared" si="66"/>
        <v>194.70782270281811</v>
      </c>
      <c r="U430" s="162">
        <f t="shared" si="67"/>
        <v>123.84280201061621</v>
      </c>
      <c r="V430" s="163">
        <f t="shared" si="68"/>
        <v>0.05</v>
      </c>
      <c r="W430" s="164">
        <f t="shared" si="69"/>
        <v>11437864.087221898</v>
      </c>
      <c r="X430" s="164">
        <f t="shared" si="70"/>
        <v>-146456748.96538991</v>
      </c>
    </row>
    <row r="431" spans="10:24" x14ac:dyDescent="0.25">
      <c r="J431">
        <v>428</v>
      </c>
      <c r="K431" s="43">
        <v>0.14174896509634627</v>
      </c>
      <c r="L431">
        <v>0.32566329363414126</v>
      </c>
      <c r="M431">
        <v>0.35190813907895646</v>
      </c>
      <c r="N431" s="44">
        <v>0.38714514642615683</v>
      </c>
      <c r="O431" s="161">
        <f t="shared" si="61"/>
        <v>2000000</v>
      </c>
      <c r="P431" s="162">
        <f t="shared" si="62"/>
        <v>173.22119940617739</v>
      </c>
      <c r="Q431" s="162">
        <f t="shared" si="63"/>
        <v>127.39652054659157</v>
      </c>
      <c r="R431" s="163">
        <f t="shared" si="64"/>
        <v>1</v>
      </c>
      <c r="S431" s="161">
        <f t="shared" si="65"/>
        <v>2000000</v>
      </c>
      <c r="T431" s="162">
        <f t="shared" si="66"/>
        <v>187.74039980205913</v>
      </c>
      <c r="U431" s="162">
        <f t="shared" si="67"/>
        <v>121.19826027329579</v>
      </c>
      <c r="V431" s="163">
        <f t="shared" si="68"/>
        <v>1</v>
      </c>
      <c r="W431" s="164">
        <f t="shared" si="69"/>
        <v>41649357.719171628</v>
      </c>
      <c r="X431" s="164">
        <f t="shared" si="70"/>
        <v>-16915720.942473307</v>
      </c>
    </row>
    <row r="432" spans="10:24" x14ac:dyDescent="0.25">
      <c r="J432">
        <v>429</v>
      </c>
      <c r="K432" s="43">
        <v>0.70073805740352657</v>
      </c>
      <c r="L432">
        <v>0.23236354049076846</v>
      </c>
      <c r="M432">
        <v>0.23860499787642164</v>
      </c>
      <c r="N432" s="44">
        <v>0.10694459762659903</v>
      </c>
      <c r="O432" s="161">
        <f t="shared" si="61"/>
        <v>6000000</v>
      </c>
      <c r="P432" s="162">
        <f t="shared" si="62"/>
        <v>169.0337211970278</v>
      </c>
      <c r="Q432" s="162">
        <f t="shared" si="63"/>
        <v>120.78405857380137</v>
      </c>
      <c r="R432" s="163">
        <f t="shared" si="64"/>
        <v>1</v>
      </c>
      <c r="S432" s="161">
        <f t="shared" si="65"/>
        <v>7000000</v>
      </c>
      <c r="T432" s="162">
        <f t="shared" si="66"/>
        <v>186.34457373234261</v>
      </c>
      <c r="U432" s="162">
        <f t="shared" si="67"/>
        <v>117.89202928690068</v>
      </c>
      <c r="V432" s="163">
        <f t="shared" si="68"/>
        <v>0.9</v>
      </c>
      <c r="W432" s="164">
        <f t="shared" si="69"/>
        <v>239497975.73935854</v>
      </c>
      <c r="X432" s="164">
        <f t="shared" si="70"/>
        <v>281251030.00628418</v>
      </c>
    </row>
    <row r="433" spans="10:24" x14ac:dyDescent="0.25">
      <c r="J433">
        <v>430</v>
      </c>
      <c r="K433" s="43">
        <v>0.11558653036697664</v>
      </c>
      <c r="L433">
        <v>0.68090040535614826</v>
      </c>
      <c r="M433">
        <v>0.45138837069073368</v>
      </c>
      <c r="N433" s="44">
        <v>0.22927309510954086</v>
      </c>
      <c r="O433" s="161">
        <f t="shared" si="61"/>
        <v>2000000</v>
      </c>
      <c r="P433" s="162">
        <f t="shared" si="62"/>
        <v>187.05327180609692</v>
      </c>
      <c r="Q433" s="162">
        <f t="shared" si="63"/>
        <v>132.55691204880083</v>
      </c>
      <c r="R433" s="163">
        <f t="shared" si="64"/>
        <v>1</v>
      </c>
      <c r="S433" s="161">
        <f t="shared" si="65"/>
        <v>2000000</v>
      </c>
      <c r="T433" s="162">
        <f t="shared" si="66"/>
        <v>192.35109060203229</v>
      </c>
      <c r="U433" s="162">
        <f t="shared" si="67"/>
        <v>123.77845602440041</v>
      </c>
      <c r="V433" s="163">
        <f t="shared" si="68"/>
        <v>1</v>
      </c>
      <c r="W433" s="164">
        <f t="shared" si="69"/>
        <v>58992719.514592186</v>
      </c>
      <c r="X433" s="164">
        <f t="shared" si="70"/>
        <v>-12854730.844736248</v>
      </c>
    </row>
    <row r="434" spans="10:24" x14ac:dyDescent="0.25">
      <c r="J434">
        <v>431</v>
      </c>
      <c r="K434" s="43">
        <v>0.50565558055407833</v>
      </c>
      <c r="L434">
        <v>0.77611682972422613</v>
      </c>
      <c r="M434">
        <v>0.51552013068353819</v>
      </c>
      <c r="N434" s="44">
        <v>0.64554066095097706</v>
      </c>
      <c r="O434" s="161">
        <f t="shared" si="61"/>
        <v>5000000</v>
      </c>
      <c r="P434" s="162">
        <f t="shared" si="62"/>
        <v>191.38716201355854</v>
      </c>
      <c r="Q434" s="162">
        <f t="shared" si="63"/>
        <v>135.77826033327531</v>
      </c>
      <c r="R434" s="163">
        <f t="shared" si="64"/>
        <v>1</v>
      </c>
      <c r="S434" s="161">
        <f t="shared" si="65"/>
        <v>6000000</v>
      </c>
      <c r="T434" s="162">
        <f t="shared" si="66"/>
        <v>193.79572067118619</v>
      </c>
      <c r="U434" s="162">
        <f t="shared" si="67"/>
        <v>125.38913016663766</v>
      </c>
      <c r="V434" s="163">
        <f t="shared" si="68"/>
        <v>1</v>
      </c>
      <c r="W434" s="164">
        <f t="shared" si="69"/>
        <v>228044508.40141612</v>
      </c>
      <c r="X434" s="164">
        <f t="shared" si="70"/>
        <v>260439543.02729118</v>
      </c>
    </row>
    <row r="435" spans="10:24" x14ac:dyDescent="0.25">
      <c r="J435">
        <v>432</v>
      </c>
      <c r="K435" s="43">
        <v>9.7768302211020508E-2</v>
      </c>
      <c r="L435">
        <v>0.1720698743857243</v>
      </c>
      <c r="M435">
        <v>0.5847004071664248</v>
      </c>
      <c r="N435" s="44">
        <v>0.6002828653316008</v>
      </c>
      <c r="O435" s="161">
        <f t="shared" si="61"/>
        <v>2000000</v>
      </c>
      <c r="P435" s="162">
        <f t="shared" si="62"/>
        <v>165.80974009744682</v>
      </c>
      <c r="Q435" s="162">
        <f t="shared" si="63"/>
        <v>139.2786630769113</v>
      </c>
      <c r="R435" s="163">
        <f t="shared" si="64"/>
        <v>1</v>
      </c>
      <c r="S435" s="161">
        <f t="shared" si="65"/>
        <v>2000000</v>
      </c>
      <c r="T435" s="162">
        <f t="shared" si="66"/>
        <v>185.2699133658156</v>
      </c>
      <c r="U435" s="162">
        <f t="shared" si="67"/>
        <v>127.13933153845565</v>
      </c>
      <c r="V435" s="163">
        <f t="shared" si="68"/>
        <v>1</v>
      </c>
      <c r="W435" s="164">
        <f t="shared" si="69"/>
        <v>3062154.0410710424</v>
      </c>
      <c r="X435" s="164">
        <f t="shared" si="70"/>
        <v>-33738836.345280111</v>
      </c>
    </row>
    <row r="436" spans="10:24" x14ac:dyDescent="0.25">
      <c r="J436">
        <v>433</v>
      </c>
      <c r="K436" s="43">
        <v>0.65890464776127211</v>
      </c>
      <c r="L436">
        <v>0.97203382244961012</v>
      </c>
      <c r="M436">
        <v>0.27678785354062019</v>
      </c>
      <c r="N436" s="44">
        <v>0.51246511118769689</v>
      </c>
      <c r="O436" s="161">
        <f t="shared" si="61"/>
        <v>6000000</v>
      </c>
      <c r="P436" s="162">
        <f t="shared" si="62"/>
        <v>208.67343492928714</v>
      </c>
      <c r="Q436" s="162">
        <f t="shared" si="63"/>
        <v>123.15178911010518</v>
      </c>
      <c r="R436" s="163">
        <f t="shared" si="64"/>
        <v>1</v>
      </c>
      <c r="S436" s="161">
        <f t="shared" si="65"/>
        <v>7000000</v>
      </c>
      <c r="T436" s="162">
        <f t="shared" si="66"/>
        <v>199.5578116430957</v>
      </c>
      <c r="U436" s="162">
        <f t="shared" si="67"/>
        <v>119.07589455505259</v>
      </c>
      <c r="V436" s="163">
        <f t="shared" si="68"/>
        <v>1</v>
      </c>
      <c r="W436" s="164">
        <f t="shared" si="69"/>
        <v>463129874.91509175</v>
      </c>
      <c r="X436" s="164">
        <f t="shared" si="70"/>
        <v>413373419.61630177</v>
      </c>
    </row>
    <row r="437" spans="10:24" x14ac:dyDescent="0.25">
      <c r="J437">
        <v>434</v>
      </c>
      <c r="K437" s="43">
        <v>0.41191785277060744</v>
      </c>
      <c r="L437">
        <v>0.52695606941928907</v>
      </c>
      <c r="M437">
        <v>0.35451369657720833</v>
      </c>
      <c r="N437" s="44">
        <v>0.69364950505627265</v>
      </c>
      <c r="O437" s="161">
        <f t="shared" si="61"/>
        <v>5000000</v>
      </c>
      <c r="P437" s="162">
        <f t="shared" si="62"/>
        <v>181.01430514367095</v>
      </c>
      <c r="Q437" s="162">
        <f t="shared" si="63"/>
        <v>127.53674701341474</v>
      </c>
      <c r="R437" s="163">
        <f t="shared" si="64"/>
        <v>1</v>
      </c>
      <c r="S437" s="161">
        <f t="shared" si="65"/>
        <v>6000000</v>
      </c>
      <c r="T437" s="162">
        <f t="shared" si="66"/>
        <v>190.33810171455698</v>
      </c>
      <c r="U437" s="162">
        <f t="shared" si="67"/>
        <v>121.26837350670738</v>
      </c>
      <c r="V437" s="163">
        <f t="shared" si="68"/>
        <v>1</v>
      </c>
      <c r="W437" s="164">
        <f t="shared" si="69"/>
        <v>217387790.65128106</v>
      </c>
      <c r="X437" s="164">
        <f t="shared" si="70"/>
        <v>264418369.24709767</v>
      </c>
    </row>
    <row r="438" spans="10:24" x14ac:dyDescent="0.25">
      <c r="J438">
        <v>435</v>
      </c>
      <c r="K438" s="43">
        <v>1.189998083017374E-2</v>
      </c>
      <c r="L438">
        <v>0.62442882443534498</v>
      </c>
      <c r="M438">
        <v>0.9376511424470112</v>
      </c>
      <c r="N438" s="44">
        <v>0.83084949441562506</v>
      </c>
      <c r="O438" s="161">
        <f t="shared" si="61"/>
        <v>1000000</v>
      </c>
      <c r="P438" s="162">
        <f t="shared" si="62"/>
        <v>184.75700161777422</v>
      </c>
      <c r="Q438" s="162">
        <f t="shared" si="63"/>
        <v>165.70701330873675</v>
      </c>
      <c r="R438" s="163">
        <f t="shared" si="64"/>
        <v>1</v>
      </c>
      <c r="S438" s="161">
        <f t="shared" si="65"/>
        <v>1000000</v>
      </c>
      <c r="T438" s="162">
        <f t="shared" si="66"/>
        <v>191.58566720592475</v>
      </c>
      <c r="U438" s="162">
        <f t="shared" si="67"/>
        <v>140.35350665436837</v>
      </c>
      <c r="V438" s="163">
        <f t="shared" si="68"/>
        <v>1</v>
      </c>
      <c r="W438" s="164">
        <f t="shared" si="69"/>
        <v>-30950011.690962527</v>
      </c>
      <c r="X438" s="164">
        <f t="shared" si="70"/>
        <v>-98767839.448443621</v>
      </c>
    </row>
    <row r="439" spans="10:24" x14ac:dyDescent="0.25">
      <c r="J439">
        <v>436</v>
      </c>
      <c r="K439" s="43">
        <v>0.74620817659854777</v>
      </c>
      <c r="L439">
        <v>0.57795474244392153</v>
      </c>
      <c r="M439">
        <v>0.2797617988077975</v>
      </c>
      <c r="N439" s="44">
        <v>0.10242885622937037</v>
      </c>
      <c r="O439" s="161">
        <f t="shared" si="61"/>
        <v>6000000</v>
      </c>
      <c r="P439" s="162">
        <f t="shared" si="62"/>
        <v>182.94995939797911</v>
      </c>
      <c r="Q439" s="162">
        <f t="shared" si="63"/>
        <v>123.32901454717704</v>
      </c>
      <c r="R439" s="163">
        <f t="shared" si="64"/>
        <v>1</v>
      </c>
      <c r="S439" s="161">
        <f t="shared" si="65"/>
        <v>7000000</v>
      </c>
      <c r="T439" s="162">
        <f t="shared" si="66"/>
        <v>190.98331979932638</v>
      </c>
      <c r="U439" s="162">
        <f t="shared" si="67"/>
        <v>119.16450727358853</v>
      </c>
      <c r="V439" s="163">
        <f t="shared" si="68"/>
        <v>0.9</v>
      </c>
      <c r="W439" s="164">
        <f t="shared" si="69"/>
        <v>307725669.10481244</v>
      </c>
      <c r="X439" s="164">
        <f t="shared" si="70"/>
        <v>302458518.91214848</v>
      </c>
    </row>
    <row r="440" spans="10:24" x14ac:dyDescent="0.25">
      <c r="J440">
        <v>437</v>
      </c>
      <c r="K440" s="43">
        <v>0.46232391327135713</v>
      </c>
      <c r="L440">
        <v>0.28069979681127155</v>
      </c>
      <c r="M440">
        <v>0.74339822657651344</v>
      </c>
      <c r="N440" s="44">
        <v>6.9891858636205173E-2</v>
      </c>
      <c r="O440" s="161">
        <f t="shared" si="61"/>
        <v>5000000</v>
      </c>
      <c r="P440" s="162">
        <f t="shared" si="62"/>
        <v>171.28854161549611</v>
      </c>
      <c r="Q440" s="162">
        <f t="shared" si="63"/>
        <v>148.07715218591275</v>
      </c>
      <c r="R440" s="163">
        <f t="shared" si="64"/>
        <v>1</v>
      </c>
      <c r="S440" s="161">
        <f t="shared" si="65"/>
        <v>6000000</v>
      </c>
      <c r="T440" s="162">
        <f t="shared" si="66"/>
        <v>187.09618053849871</v>
      </c>
      <c r="U440" s="162">
        <f t="shared" si="67"/>
        <v>131.53857609295639</v>
      </c>
      <c r="V440" s="163">
        <f t="shared" si="68"/>
        <v>0.9</v>
      </c>
      <c r="W440" s="164">
        <f t="shared" si="69"/>
        <v>66056947.147916809</v>
      </c>
      <c r="X440" s="164">
        <f t="shared" si="70"/>
        <v>150011064.00592858</v>
      </c>
    </row>
    <row r="441" spans="10:24" x14ac:dyDescent="0.25">
      <c r="J441">
        <v>438</v>
      </c>
      <c r="K441" s="43">
        <v>0.91607453124397742</v>
      </c>
      <c r="L441">
        <v>0.7084907589729974</v>
      </c>
      <c r="M441">
        <v>0.53261993666644547</v>
      </c>
      <c r="N441" s="44">
        <v>0.67679774420515326</v>
      </c>
      <c r="O441" s="161">
        <f t="shared" si="61"/>
        <v>7000000</v>
      </c>
      <c r="P441" s="162">
        <f t="shared" si="62"/>
        <v>188.23471515014919</v>
      </c>
      <c r="Q441" s="162">
        <f t="shared" si="63"/>
        <v>136.63714759534429</v>
      </c>
      <c r="R441" s="163">
        <f t="shared" si="64"/>
        <v>1</v>
      </c>
      <c r="S441" s="161">
        <f t="shared" si="65"/>
        <v>9000000</v>
      </c>
      <c r="T441" s="162">
        <f t="shared" si="66"/>
        <v>192.74490505004974</v>
      </c>
      <c r="U441" s="162">
        <f t="shared" si="67"/>
        <v>125.81857379767214</v>
      </c>
      <c r="V441" s="163">
        <f t="shared" si="68"/>
        <v>1</v>
      </c>
      <c r="W441" s="164">
        <f t="shared" si="69"/>
        <v>311182972.88363427</v>
      </c>
      <c r="X441" s="164">
        <f t="shared" si="70"/>
        <v>452336981.27139831</v>
      </c>
    </row>
    <row r="442" spans="10:24" x14ac:dyDescent="0.25">
      <c r="J442">
        <v>439</v>
      </c>
      <c r="K442" s="43">
        <v>0.33348214640106588</v>
      </c>
      <c r="L442">
        <v>0.66528059858454436</v>
      </c>
      <c r="M442">
        <v>0.53503734433222427</v>
      </c>
      <c r="N442" s="44">
        <v>0.35521395369771802</v>
      </c>
      <c r="O442" s="161">
        <f t="shared" si="61"/>
        <v>5000000</v>
      </c>
      <c r="P442" s="162">
        <f t="shared" si="62"/>
        <v>186.40377518267974</v>
      </c>
      <c r="Q442" s="162">
        <f t="shared" si="63"/>
        <v>136.75877617030244</v>
      </c>
      <c r="R442" s="163">
        <f t="shared" si="64"/>
        <v>1</v>
      </c>
      <c r="S442" s="161">
        <f t="shared" si="65"/>
        <v>6000000</v>
      </c>
      <c r="T442" s="162">
        <f t="shared" si="66"/>
        <v>192.13459172755992</v>
      </c>
      <c r="U442" s="162">
        <f t="shared" si="67"/>
        <v>125.87938808515122</v>
      </c>
      <c r="V442" s="163">
        <f t="shared" si="68"/>
        <v>1</v>
      </c>
      <c r="W442" s="164">
        <f t="shared" si="69"/>
        <v>198224995.06188649</v>
      </c>
      <c r="X442" s="164">
        <f t="shared" si="70"/>
        <v>247531221.85445219</v>
      </c>
    </row>
    <row r="443" spans="10:24" x14ac:dyDescent="0.25">
      <c r="J443">
        <v>440</v>
      </c>
      <c r="K443" s="43">
        <v>0.70493687280298145</v>
      </c>
      <c r="L443">
        <v>7.2549593796676803E-2</v>
      </c>
      <c r="M443">
        <v>0.11942404584395605</v>
      </c>
      <c r="N443" s="44">
        <v>2.0820190225059321E-2</v>
      </c>
      <c r="O443" s="161">
        <f t="shared" si="61"/>
        <v>6000000</v>
      </c>
      <c r="P443" s="162">
        <f t="shared" si="62"/>
        <v>158.14406570523022</v>
      </c>
      <c r="Q443" s="162">
        <f t="shared" si="63"/>
        <v>111.44258269569443</v>
      </c>
      <c r="R443" s="163">
        <f t="shared" si="64"/>
        <v>1</v>
      </c>
      <c r="S443" s="161">
        <f t="shared" si="65"/>
        <v>7000000</v>
      </c>
      <c r="T443" s="162">
        <f t="shared" si="66"/>
        <v>182.71468856841008</v>
      </c>
      <c r="U443" s="162">
        <f t="shared" si="67"/>
        <v>113.22129134784721</v>
      </c>
      <c r="V443" s="163">
        <f t="shared" si="68"/>
        <v>0.9</v>
      </c>
      <c r="W443" s="164">
        <f t="shared" si="69"/>
        <v>230208898.05721474</v>
      </c>
      <c r="X443" s="164">
        <f t="shared" si="70"/>
        <v>287808402.48954606</v>
      </c>
    </row>
    <row r="444" spans="10:24" x14ac:dyDescent="0.25">
      <c r="J444">
        <v>441</v>
      </c>
      <c r="K444" s="43">
        <v>0.72711975223541525</v>
      </c>
      <c r="L444">
        <v>9.556651106156544E-2</v>
      </c>
      <c r="M444">
        <v>0.75807783697034403</v>
      </c>
      <c r="N444" s="44">
        <v>0.13680989958286249</v>
      </c>
      <c r="O444" s="161">
        <f t="shared" si="61"/>
        <v>6000000</v>
      </c>
      <c r="P444" s="162">
        <f t="shared" si="62"/>
        <v>160.39147986186049</v>
      </c>
      <c r="Q444" s="162">
        <f t="shared" si="63"/>
        <v>149.0026575244479</v>
      </c>
      <c r="R444" s="163">
        <f t="shared" si="64"/>
        <v>1</v>
      </c>
      <c r="S444" s="161">
        <f t="shared" si="65"/>
        <v>7000000</v>
      </c>
      <c r="T444" s="162">
        <f t="shared" si="66"/>
        <v>183.46382662062018</v>
      </c>
      <c r="U444" s="162">
        <f t="shared" si="67"/>
        <v>132.00132876222395</v>
      </c>
      <c r="V444" s="163">
        <f t="shared" si="68"/>
        <v>0.9</v>
      </c>
      <c r="W444" s="164">
        <f t="shared" si="69"/>
        <v>18332934.024475545</v>
      </c>
      <c r="X444" s="164">
        <f t="shared" si="70"/>
        <v>174213736.50789624</v>
      </c>
    </row>
    <row r="445" spans="10:24" x14ac:dyDescent="0.25">
      <c r="J445">
        <v>442</v>
      </c>
      <c r="K445" s="43">
        <v>0.69493030287175495</v>
      </c>
      <c r="L445">
        <v>0.1276363022898036</v>
      </c>
      <c r="M445">
        <v>0.98273873246131116</v>
      </c>
      <c r="N445" s="44">
        <v>0.63319264902822892</v>
      </c>
      <c r="O445" s="161">
        <f t="shared" si="61"/>
        <v>6000000</v>
      </c>
      <c r="P445" s="162">
        <f t="shared" si="62"/>
        <v>162.93546347743015</v>
      </c>
      <c r="Q445" s="162">
        <f t="shared" si="63"/>
        <v>177.27829830592586</v>
      </c>
      <c r="R445" s="163">
        <f t="shared" si="64"/>
        <v>1</v>
      </c>
      <c r="S445" s="161">
        <f t="shared" si="65"/>
        <v>7000000</v>
      </c>
      <c r="T445" s="162">
        <f t="shared" si="66"/>
        <v>184.31182115914339</v>
      </c>
      <c r="U445" s="162">
        <f t="shared" si="67"/>
        <v>146.13914915296294</v>
      </c>
      <c r="V445" s="163">
        <f t="shared" si="68"/>
        <v>1</v>
      </c>
      <c r="W445" s="164">
        <f t="shared" si="69"/>
        <v>-136057008.97097427</v>
      </c>
      <c r="X445" s="164">
        <f t="shared" si="70"/>
        <v>117208704.04326314</v>
      </c>
    </row>
    <row r="446" spans="10:24" x14ac:dyDescent="0.25">
      <c r="J446">
        <v>443</v>
      </c>
      <c r="K446" s="43">
        <v>0.24867164163034583</v>
      </c>
      <c r="L446">
        <v>0.10426508357221176</v>
      </c>
      <c r="M446">
        <v>0.73962797170321537</v>
      </c>
      <c r="N446" s="44">
        <v>0.13290978265381914</v>
      </c>
      <c r="O446" s="161">
        <f t="shared" si="61"/>
        <v>2000000</v>
      </c>
      <c r="P446" s="162">
        <f t="shared" si="62"/>
        <v>161.13573939834092</v>
      </c>
      <c r="Q446" s="162">
        <f t="shared" si="63"/>
        <v>147.84397770895271</v>
      </c>
      <c r="R446" s="163">
        <f t="shared" si="64"/>
        <v>1</v>
      </c>
      <c r="S446" s="161">
        <f t="shared" si="65"/>
        <v>5000000</v>
      </c>
      <c r="T446" s="162">
        <f t="shared" si="66"/>
        <v>183.7119131327803</v>
      </c>
      <c r="U446" s="162">
        <f t="shared" si="67"/>
        <v>131.42198885447635</v>
      </c>
      <c r="V446" s="163">
        <f t="shared" si="68"/>
        <v>0.9</v>
      </c>
      <c r="W446" s="164">
        <f t="shared" si="69"/>
        <v>-23416476.62122358</v>
      </c>
      <c r="X446" s="164">
        <f t="shared" si="70"/>
        <v>85304659.252367765</v>
      </c>
    </row>
    <row r="447" spans="10:24" x14ac:dyDescent="0.25">
      <c r="J447">
        <v>444</v>
      </c>
      <c r="K447" s="43">
        <v>0.90513195830887949</v>
      </c>
      <c r="L447">
        <v>4.9366885417427842E-3</v>
      </c>
      <c r="M447">
        <v>0.43353499597123535</v>
      </c>
      <c r="N447" s="44">
        <v>0.48725980772561095</v>
      </c>
      <c r="O447" s="161">
        <f t="shared" si="61"/>
        <v>7000000</v>
      </c>
      <c r="P447" s="162">
        <f t="shared" si="62"/>
        <v>141.29651011248052</v>
      </c>
      <c r="Q447" s="162">
        <f t="shared" si="63"/>
        <v>131.65237282816818</v>
      </c>
      <c r="R447" s="163">
        <f t="shared" si="64"/>
        <v>1</v>
      </c>
      <c r="S447" s="161">
        <f t="shared" si="65"/>
        <v>9000000</v>
      </c>
      <c r="T447" s="162">
        <f t="shared" si="66"/>
        <v>177.09883670416019</v>
      </c>
      <c r="U447" s="162">
        <f t="shared" si="67"/>
        <v>123.32618641408409</v>
      </c>
      <c r="V447" s="163">
        <f t="shared" si="68"/>
        <v>1</v>
      </c>
      <c r="W447" s="164">
        <f t="shared" si="69"/>
        <v>17508960.990186349</v>
      </c>
      <c r="X447" s="164">
        <f t="shared" si="70"/>
        <v>333953852.61068493</v>
      </c>
    </row>
    <row r="448" spans="10:24" x14ac:dyDescent="0.25">
      <c r="J448">
        <v>445</v>
      </c>
      <c r="K448" s="43">
        <v>0.82543532236803951</v>
      </c>
      <c r="L448">
        <v>0.97680747634029907</v>
      </c>
      <c r="M448">
        <v>8.2986142514659633E-2</v>
      </c>
      <c r="N448" s="44">
        <v>0.38053505679259259</v>
      </c>
      <c r="O448" s="161">
        <f t="shared" si="61"/>
        <v>7000000</v>
      </c>
      <c r="P448" s="162">
        <f t="shared" si="62"/>
        <v>209.87808772486366</v>
      </c>
      <c r="Q448" s="162">
        <f t="shared" si="63"/>
        <v>107.29475452545168</v>
      </c>
      <c r="R448" s="163">
        <f t="shared" si="64"/>
        <v>1</v>
      </c>
      <c r="S448" s="161">
        <f t="shared" si="65"/>
        <v>7000000</v>
      </c>
      <c r="T448" s="162">
        <f t="shared" si="66"/>
        <v>199.95936257495455</v>
      </c>
      <c r="U448" s="162">
        <f t="shared" si="67"/>
        <v>111.14737726272584</v>
      </c>
      <c r="V448" s="163">
        <f t="shared" si="68"/>
        <v>1</v>
      </c>
      <c r="W448" s="164">
        <f t="shared" si="69"/>
        <v>668083332.39588392</v>
      </c>
      <c r="X448" s="164">
        <f t="shared" si="70"/>
        <v>471683897.185601</v>
      </c>
    </row>
    <row r="449" spans="10:24" x14ac:dyDescent="0.25">
      <c r="J449">
        <v>446</v>
      </c>
      <c r="K449" s="43">
        <v>0.82683464580249144</v>
      </c>
      <c r="L449">
        <v>0.88394451474198232</v>
      </c>
      <c r="M449">
        <v>0.453339021497834</v>
      </c>
      <c r="N449" s="44">
        <v>0.76033036002308696</v>
      </c>
      <c r="O449" s="161">
        <f t="shared" si="61"/>
        <v>7000000</v>
      </c>
      <c r="P449" s="162">
        <f t="shared" si="62"/>
        <v>197.92408090926176</v>
      </c>
      <c r="Q449" s="162">
        <f t="shared" si="63"/>
        <v>132.65540627797307</v>
      </c>
      <c r="R449" s="163">
        <f t="shared" si="64"/>
        <v>1</v>
      </c>
      <c r="S449" s="161">
        <f t="shared" si="65"/>
        <v>7000000</v>
      </c>
      <c r="T449" s="162">
        <f t="shared" si="66"/>
        <v>195.9746936364206</v>
      </c>
      <c r="U449" s="162">
        <f t="shared" si="67"/>
        <v>123.82770313898654</v>
      </c>
      <c r="V449" s="163">
        <f t="shared" si="68"/>
        <v>1</v>
      </c>
      <c r="W449" s="164">
        <f t="shared" si="69"/>
        <v>406880722.41902083</v>
      </c>
      <c r="X449" s="164">
        <f t="shared" si="70"/>
        <v>355028933.48203844</v>
      </c>
    </row>
    <row r="450" spans="10:24" x14ac:dyDescent="0.25">
      <c r="J450">
        <v>447</v>
      </c>
      <c r="K450" s="43">
        <v>0.20819919344036286</v>
      </c>
      <c r="L450">
        <v>0.18307807813374832</v>
      </c>
      <c r="M450">
        <v>0.55490433834980846</v>
      </c>
      <c r="N450" s="44">
        <v>0.14862224312521133</v>
      </c>
      <c r="O450" s="161">
        <f t="shared" si="61"/>
        <v>2000000</v>
      </c>
      <c r="P450" s="162">
        <f t="shared" si="62"/>
        <v>166.4445468649979</v>
      </c>
      <c r="Q450" s="162">
        <f t="shared" si="63"/>
        <v>137.76124238944172</v>
      </c>
      <c r="R450" s="163">
        <f t="shared" si="64"/>
        <v>1</v>
      </c>
      <c r="S450" s="161">
        <f t="shared" si="65"/>
        <v>5000000</v>
      </c>
      <c r="T450" s="162">
        <f t="shared" si="66"/>
        <v>185.48151562166598</v>
      </c>
      <c r="U450" s="162">
        <f t="shared" si="67"/>
        <v>126.38062119472086</v>
      </c>
      <c r="V450" s="163">
        <f t="shared" si="68"/>
        <v>0.9</v>
      </c>
      <c r="W450" s="164">
        <f t="shared" si="69"/>
        <v>7366608.9511123672</v>
      </c>
      <c r="X450" s="164">
        <f t="shared" si="70"/>
        <v>115954024.92125303</v>
      </c>
    </row>
    <row r="451" spans="10:24" x14ac:dyDescent="0.25">
      <c r="J451">
        <v>448</v>
      </c>
      <c r="K451" s="43">
        <v>0.1092601180629279</v>
      </c>
      <c r="L451">
        <v>0.37692660259926003</v>
      </c>
      <c r="M451">
        <v>0.44091079558932389</v>
      </c>
      <c r="N451" s="44">
        <v>0.44002093849386348</v>
      </c>
      <c r="O451" s="161">
        <f t="shared" si="61"/>
        <v>2000000</v>
      </c>
      <c r="P451" s="162">
        <f t="shared" si="62"/>
        <v>175.29655974542652</v>
      </c>
      <c r="Q451" s="162">
        <f t="shared" si="63"/>
        <v>132.02679151893446</v>
      </c>
      <c r="R451" s="163">
        <f t="shared" si="64"/>
        <v>1</v>
      </c>
      <c r="S451" s="161">
        <f t="shared" si="65"/>
        <v>2000000</v>
      </c>
      <c r="T451" s="162">
        <f t="shared" si="66"/>
        <v>188.43218658180885</v>
      </c>
      <c r="U451" s="162">
        <f t="shared" si="67"/>
        <v>123.51339575946723</v>
      </c>
      <c r="V451" s="163">
        <f t="shared" si="68"/>
        <v>1</v>
      </c>
      <c r="W451" s="164">
        <f t="shared" si="69"/>
        <v>36539536.452984124</v>
      </c>
      <c r="X451" s="164">
        <f t="shared" si="70"/>
        <v>-20162418.355316758</v>
      </c>
    </row>
    <row r="452" spans="10:24" x14ac:dyDescent="0.25">
      <c r="J452">
        <v>449</v>
      </c>
      <c r="K452" s="43">
        <v>0.97930808533758895</v>
      </c>
      <c r="L452">
        <v>0.48454260759424317</v>
      </c>
      <c r="M452">
        <v>0.45886369847337016</v>
      </c>
      <c r="N452" s="44">
        <v>0.14954294241765509</v>
      </c>
      <c r="O452" s="161">
        <f t="shared" si="61"/>
        <v>9000000</v>
      </c>
      <c r="P452" s="162">
        <f t="shared" si="62"/>
        <v>179.41866545258335</v>
      </c>
      <c r="Q452" s="162">
        <f t="shared" si="63"/>
        <v>132.93406353837429</v>
      </c>
      <c r="R452" s="163">
        <f t="shared" si="64"/>
        <v>1</v>
      </c>
      <c r="S452" s="161">
        <f t="shared" si="65"/>
        <v>9000000</v>
      </c>
      <c r="T452" s="162">
        <f t="shared" si="66"/>
        <v>189.80622181752778</v>
      </c>
      <c r="U452" s="162">
        <f t="shared" si="67"/>
        <v>123.96703176918714</v>
      </c>
      <c r="V452" s="163">
        <f t="shared" si="68"/>
        <v>0.9</v>
      </c>
      <c r="W452" s="164">
        <f t="shared" si="69"/>
        <v>368361417.22788161</v>
      </c>
      <c r="X452" s="164">
        <f t="shared" si="70"/>
        <v>383297439.39155918</v>
      </c>
    </row>
    <row r="453" spans="10:24" x14ac:dyDescent="0.25">
      <c r="J453">
        <v>450</v>
      </c>
      <c r="K453" s="43">
        <v>1.826321073566306E-2</v>
      </c>
      <c r="L453">
        <v>0.81934438721636516</v>
      </c>
      <c r="M453">
        <v>0.97098015099065005</v>
      </c>
      <c r="N453" s="44">
        <v>0.13359791795360609</v>
      </c>
      <c r="O453" s="161">
        <f t="shared" ref="O453:O516" si="71">VLOOKUP(K453,$E$5:$H$10,4)</f>
        <v>1000000</v>
      </c>
      <c r="P453" s="162">
        <f t="shared" ref="P453:P516" si="72">_xlfn.NORM.INV(L453,$E$12,$E$13)</f>
        <v>193.69304120824634</v>
      </c>
      <c r="Q453" s="162">
        <f t="shared" ref="Q453:Q516" si="73">_xlfn.NORM.INV(M453,$E$15,$E$16)</f>
        <v>172.90795931285817</v>
      </c>
      <c r="R453" s="163">
        <f t="shared" ref="R453:R516" si="74">VLOOKUP(N453,$E$19:$H$21,4)</f>
        <v>1</v>
      </c>
      <c r="S453" s="161">
        <f t="shared" ref="S453:S516" si="75">VLOOKUP(K453,$G$5:$H$10,2)</f>
        <v>1000000</v>
      </c>
      <c r="T453" s="162">
        <f t="shared" ref="T453:T516" si="76">_xlfn.NORM.INV(L453,$G$12,$G$13)</f>
        <v>194.56434706941545</v>
      </c>
      <c r="U453" s="162">
        <f t="shared" ref="U453:U516" si="77">_xlfn.NORM.INV(M453,$G$15,$G$16)</f>
        <v>143.95397965642908</v>
      </c>
      <c r="V453" s="163">
        <f t="shared" ref="V453:V516" si="78">VLOOKUP(N453,$G$19:$H$21,2)</f>
        <v>0.9</v>
      </c>
      <c r="W453" s="164">
        <f t="shared" ref="W453:W516" si="79">O453*(P453-Q453)*R453-$D$23-$D$24</f>
        <v>-29214918.104611825</v>
      </c>
      <c r="X453" s="164">
        <f t="shared" ref="X453:X516" si="80">S453*(T453-U453)*V453-$F$23-$F$24</f>
        <v>-104450669.32831228</v>
      </c>
    </row>
    <row r="454" spans="10:24" x14ac:dyDescent="0.25">
      <c r="J454">
        <v>451</v>
      </c>
      <c r="K454" s="43">
        <v>0.63399424686835781</v>
      </c>
      <c r="L454">
        <v>0.9952051662518091</v>
      </c>
      <c r="M454">
        <v>0.94125780713610596</v>
      </c>
      <c r="N454" s="44">
        <v>0.69149038374145078</v>
      </c>
      <c r="O454" s="161">
        <f t="shared" si="71"/>
        <v>6000000</v>
      </c>
      <c r="P454" s="162">
        <f t="shared" si="72"/>
        <v>218.85426573677938</v>
      </c>
      <c r="Q454" s="162">
        <f t="shared" si="73"/>
        <v>166.30840650404761</v>
      </c>
      <c r="R454" s="163">
        <f t="shared" si="74"/>
        <v>1</v>
      </c>
      <c r="S454" s="161">
        <f t="shared" si="75"/>
        <v>7000000</v>
      </c>
      <c r="T454" s="162">
        <f t="shared" si="76"/>
        <v>202.9514219122598</v>
      </c>
      <c r="U454" s="162">
        <f t="shared" si="77"/>
        <v>140.65420325202382</v>
      </c>
      <c r="V454" s="163">
        <f t="shared" si="78"/>
        <v>1</v>
      </c>
      <c r="W454" s="164">
        <f t="shared" si="79"/>
        <v>265275155.39639062</v>
      </c>
      <c r="X454" s="164">
        <f t="shared" si="80"/>
        <v>286080530.62165189</v>
      </c>
    </row>
    <row r="455" spans="10:24" x14ac:dyDescent="0.25">
      <c r="J455">
        <v>452</v>
      </c>
      <c r="K455" s="43">
        <v>0.74247655764414111</v>
      </c>
      <c r="L455">
        <v>0.31389535517249434</v>
      </c>
      <c r="M455">
        <v>0.34903826214525902</v>
      </c>
      <c r="N455" s="44">
        <v>7.1389585027267444E-2</v>
      </c>
      <c r="O455" s="161">
        <f t="shared" si="71"/>
        <v>6000000</v>
      </c>
      <c r="P455" s="162">
        <f t="shared" si="72"/>
        <v>172.72741827214443</v>
      </c>
      <c r="Q455" s="162">
        <f t="shared" si="73"/>
        <v>127.2416347892817</v>
      </c>
      <c r="R455" s="163">
        <f t="shared" si="74"/>
        <v>1</v>
      </c>
      <c r="S455" s="161">
        <f t="shared" si="75"/>
        <v>7000000</v>
      </c>
      <c r="T455" s="162">
        <f t="shared" si="76"/>
        <v>187.57580609071482</v>
      </c>
      <c r="U455" s="162">
        <f t="shared" si="77"/>
        <v>121.12081739464085</v>
      </c>
      <c r="V455" s="163">
        <f t="shared" si="78"/>
        <v>0.9</v>
      </c>
      <c r="W455" s="164">
        <f t="shared" si="79"/>
        <v>222914700.89717638</v>
      </c>
      <c r="X455" s="164">
        <f t="shared" si="80"/>
        <v>268666428.78526598</v>
      </c>
    </row>
    <row r="456" spans="10:24" x14ac:dyDescent="0.25">
      <c r="J456">
        <v>453</v>
      </c>
      <c r="K456" s="43">
        <v>0.4436048099795088</v>
      </c>
      <c r="L456">
        <v>0.95385539154592935</v>
      </c>
      <c r="M456">
        <v>0.24014960062985469</v>
      </c>
      <c r="N456" s="44">
        <v>0.2847820841723645</v>
      </c>
      <c r="O456" s="161">
        <f t="shared" si="71"/>
        <v>5000000</v>
      </c>
      <c r="P456" s="162">
        <f t="shared" si="72"/>
        <v>205.25165648335954</v>
      </c>
      <c r="Q456" s="162">
        <f t="shared" si="73"/>
        <v>120.88357165186657</v>
      </c>
      <c r="R456" s="163">
        <f t="shared" si="74"/>
        <v>1</v>
      </c>
      <c r="S456" s="161">
        <f t="shared" si="75"/>
        <v>6000000</v>
      </c>
      <c r="T456" s="162">
        <f t="shared" si="76"/>
        <v>198.41721882778651</v>
      </c>
      <c r="U456" s="162">
        <f t="shared" si="77"/>
        <v>117.94178582593329</v>
      </c>
      <c r="V456" s="163">
        <f t="shared" si="78"/>
        <v>1</v>
      </c>
      <c r="W456" s="164">
        <f t="shared" si="79"/>
        <v>371840424.1574648</v>
      </c>
      <c r="X456" s="164">
        <f t="shared" si="80"/>
        <v>332852598.01111931</v>
      </c>
    </row>
    <row r="457" spans="10:24" x14ac:dyDescent="0.25">
      <c r="J457">
        <v>454</v>
      </c>
      <c r="K457" s="43">
        <v>0.4777324448153708</v>
      </c>
      <c r="L457">
        <v>0.29428760511291241</v>
      </c>
      <c r="M457">
        <v>0.56355048213049164</v>
      </c>
      <c r="N457" s="44">
        <v>0.51893482930312407</v>
      </c>
      <c r="O457" s="161">
        <f t="shared" si="71"/>
        <v>5000000</v>
      </c>
      <c r="P457" s="162">
        <f t="shared" si="72"/>
        <v>171.88647169552104</v>
      </c>
      <c r="Q457" s="162">
        <f t="shared" si="73"/>
        <v>138.19954397227926</v>
      </c>
      <c r="R457" s="163">
        <f t="shared" si="74"/>
        <v>1</v>
      </c>
      <c r="S457" s="161">
        <f t="shared" si="75"/>
        <v>6000000</v>
      </c>
      <c r="T457" s="162">
        <f t="shared" si="76"/>
        <v>187.29549056517368</v>
      </c>
      <c r="U457" s="162">
        <f t="shared" si="77"/>
        <v>126.59977198613963</v>
      </c>
      <c r="V457" s="163">
        <f t="shared" si="78"/>
        <v>1</v>
      </c>
      <c r="W457" s="164">
        <f t="shared" si="79"/>
        <v>118434638.61620891</v>
      </c>
      <c r="X457" s="164">
        <f t="shared" si="80"/>
        <v>214174311.4742043</v>
      </c>
    </row>
    <row r="458" spans="10:24" x14ac:dyDescent="0.25">
      <c r="J458">
        <v>455</v>
      </c>
      <c r="K458" s="43">
        <v>0.5551139585679814</v>
      </c>
      <c r="L458">
        <v>7.1067572744287766E-2</v>
      </c>
      <c r="M458">
        <v>0.22416066514343513</v>
      </c>
      <c r="N458" s="44">
        <v>7.4450372229212247E-3</v>
      </c>
      <c r="O458" s="161">
        <f t="shared" si="71"/>
        <v>6000000</v>
      </c>
      <c r="P458" s="162">
        <f t="shared" si="72"/>
        <v>157.98170745070306</v>
      </c>
      <c r="Q458" s="162">
        <f t="shared" si="73"/>
        <v>119.83566817114455</v>
      </c>
      <c r="R458" s="163">
        <f t="shared" si="74"/>
        <v>1</v>
      </c>
      <c r="S458" s="161">
        <f t="shared" si="75"/>
        <v>6000000</v>
      </c>
      <c r="T458" s="162">
        <f t="shared" si="76"/>
        <v>182.66056915023435</v>
      </c>
      <c r="U458" s="162">
        <f t="shared" si="77"/>
        <v>117.41783408557227</v>
      </c>
      <c r="V458" s="163">
        <f t="shared" si="78"/>
        <v>0.05</v>
      </c>
      <c r="W458" s="164">
        <f t="shared" si="79"/>
        <v>178876235.67735106</v>
      </c>
      <c r="X458" s="164">
        <f t="shared" si="80"/>
        <v>-130427179.48060137</v>
      </c>
    </row>
    <row r="459" spans="10:24" x14ac:dyDescent="0.25">
      <c r="J459">
        <v>456</v>
      </c>
      <c r="K459" s="43">
        <v>0.35421545861767845</v>
      </c>
      <c r="L459">
        <v>0.56961674555085706</v>
      </c>
      <c r="M459">
        <v>3.2925546768129976E-2</v>
      </c>
      <c r="N459" s="44">
        <v>0.70388645341153466</v>
      </c>
      <c r="O459" s="161">
        <f t="shared" si="71"/>
        <v>5000000</v>
      </c>
      <c r="P459" s="162">
        <f t="shared" si="72"/>
        <v>182.6309776955917</v>
      </c>
      <c r="Q459" s="162">
        <f t="shared" si="73"/>
        <v>98.211281409591749</v>
      </c>
      <c r="R459" s="163">
        <f t="shared" si="74"/>
        <v>1</v>
      </c>
      <c r="S459" s="161">
        <f t="shared" si="75"/>
        <v>6000000</v>
      </c>
      <c r="T459" s="162">
        <f t="shared" si="76"/>
        <v>190.87699256519724</v>
      </c>
      <c r="U459" s="162">
        <f t="shared" si="77"/>
        <v>106.60564070479587</v>
      </c>
      <c r="V459" s="163">
        <f t="shared" si="78"/>
        <v>1</v>
      </c>
      <c r="W459" s="164">
        <f t="shared" si="79"/>
        <v>372098481.42999971</v>
      </c>
      <c r="X459" s="164">
        <f t="shared" si="80"/>
        <v>355628111.16240823</v>
      </c>
    </row>
    <row r="460" spans="10:24" x14ac:dyDescent="0.25">
      <c r="J460">
        <v>457</v>
      </c>
      <c r="K460" s="43">
        <v>0.35551371484320415</v>
      </c>
      <c r="L460">
        <v>0.80734725727844248</v>
      </c>
      <c r="M460">
        <v>0.34628967643754838</v>
      </c>
      <c r="N460" s="44">
        <v>0.78380955788565676</v>
      </c>
      <c r="O460" s="161">
        <f t="shared" si="71"/>
        <v>5000000</v>
      </c>
      <c r="P460" s="162">
        <f t="shared" si="72"/>
        <v>193.02243461045447</v>
      </c>
      <c r="Q460" s="162">
        <f t="shared" si="73"/>
        <v>127.09285767785065</v>
      </c>
      <c r="R460" s="163">
        <f t="shared" si="74"/>
        <v>1</v>
      </c>
      <c r="S460" s="161">
        <f t="shared" si="75"/>
        <v>6000000</v>
      </c>
      <c r="T460" s="162">
        <f t="shared" si="76"/>
        <v>194.34081153681817</v>
      </c>
      <c r="U460" s="162">
        <f t="shared" si="77"/>
        <v>121.04642883892532</v>
      </c>
      <c r="V460" s="163">
        <f t="shared" si="78"/>
        <v>1</v>
      </c>
      <c r="W460" s="164">
        <f t="shared" si="79"/>
        <v>279647884.66301912</v>
      </c>
      <c r="X460" s="164">
        <f t="shared" si="80"/>
        <v>289766296.18735707</v>
      </c>
    </row>
    <row r="461" spans="10:24" x14ac:dyDescent="0.25">
      <c r="J461">
        <v>458</v>
      </c>
      <c r="K461" s="43">
        <v>0.5547277508506856</v>
      </c>
      <c r="L461">
        <v>0.12073900597026077</v>
      </c>
      <c r="M461">
        <v>0.89066669631166928</v>
      </c>
      <c r="N461" s="44">
        <v>0.63246009716846774</v>
      </c>
      <c r="O461" s="161">
        <f t="shared" si="71"/>
        <v>6000000</v>
      </c>
      <c r="P461" s="162">
        <f t="shared" si="72"/>
        <v>162.43049255271123</v>
      </c>
      <c r="Q461" s="162">
        <f t="shared" si="73"/>
        <v>159.60162891202259</v>
      </c>
      <c r="R461" s="163">
        <f t="shared" si="74"/>
        <v>1</v>
      </c>
      <c r="S461" s="161">
        <f t="shared" si="75"/>
        <v>6000000</v>
      </c>
      <c r="T461" s="162">
        <f t="shared" si="76"/>
        <v>184.14349751757041</v>
      </c>
      <c r="U461" s="162">
        <f t="shared" si="77"/>
        <v>137.3008144560113</v>
      </c>
      <c r="V461" s="163">
        <f t="shared" si="78"/>
        <v>1</v>
      </c>
      <c r="W461" s="164">
        <f t="shared" si="79"/>
        <v>-33026818.155868169</v>
      </c>
      <c r="X461" s="164">
        <f t="shared" si="80"/>
        <v>131056098.36935467</v>
      </c>
    </row>
    <row r="462" spans="10:24" x14ac:dyDescent="0.25">
      <c r="J462">
        <v>459</v>
      </c>
      <c r="K462" s="43">
        <v>0.23111880443835109</v>
      </c>
      <c r="L462">
        <v>0.66346340363379552</v>
      </c>
      <c r="M462">
        <v>0.79667284954386319</v>
      </c>
      <c r="N462" s="44">
        <v>0.4060119842031461</v>
      </c>
      <c r="O462" s="161">
        <f t="shared" si="71"/>
        <v>2000000</v>
      </c>
      <c r="P462" s="162">
        <f t="shared" si="72"/>
        <v>186.32900998932411</v>
      </c>
      <c r="Q462" s="162">
        <f t="shared" si="73"/>
        <v>151.59591405313495</v>
      </c>
      <c r="R462" s="163">
        <f t="shared" si="74"/>
        <v>1</v>
      </c>
      <c r="S462" s="161">
        <f t="shared" si="75"/>
        <v>5000000</v>
      </c>
      <c r="T462" s="162">
        <f t="shared" si="76"/>
        <v>192.10966999644137</v>
      </c>
      <c r="U462" s="162">
        <f t="shared" si="77"/>
        <v>133.29795702656747</v>
      </c>
      <c r="V462" s="163">
        <f t="shared" si="78"/>
        <v>1</v>
      </c>
      <c r="W462" s="164">
        <f t="shared" si="79"/>
        <v>19466191.87237832</v>
      </c>
      <c r="X462" s="164">
        <f t="shared" si="80"/>
        <v>144058564.84936947</v>
      </c>
    </row>
    <row r="463" spans="10:24" x14ac:dyDescent="0.25">
      <c r="J463">
        <v>460</v>
      </c>
      <c r="K463" s="43">
        <v>0.6617485589989841</v>
      </c>
      <c r="L463">
        <v>0.52470228423510523</v>
      </c>
      <c r="M463">
        <v>0.36544380901659801</v>
      </c>
      <c r="N463" s="44">
        <v>0.21760319442111098</v>
      </c>
      <c r="O463" s="161">
        <f t="shared" si="71"/>
        <v>6000000</v>
      </c>
      <c r="P463" s="162">
        <f t="shared" si="72"/>
        <v>180.92938596000877</v>
      </c>
      <c r="Q463" s="162">
        <f t="shared" si="73"/>
        <v>128.12109917785577</v>
      </c>
      <c r="R463" s="163">
        <f t="shared" si="74"/>
        <v>1</v>
      </c>
      <c r="S463" s="161">
        <f t="shared" si="75"/>
        <v>7000000</v>
      </c>
      <c r="T463" s="162">
        <f t="shared" si="76"/>
        <v>190.30979532000293</v>
      </c>
      <c r="U463" s="162">
        <f t="shared" si="77"/>
        <v>121.56054958892788</v>
      </c>
      <c r="V463" s="163">
        <f t="shared" si="78"/>
        <v>1</v>
      </c>
      <c r="W463" s="164">
        <f t="shared" si="79"/>
        <v>266849720.692918</v>
      </c>
      <c r="X463" s="164">
        <f t="shared" si="80"/>
        <v>331244720.11752534</v>
      </c>
    </row>
    <row r="464" spans="10:24" x14ac:dyDescent="0.25">
      <c r="J464">
        <v>461</v>
      </c>
      <c r="K464" s="43">
        <v>7.7130677375700785E-3</v>
      </c>
      <c r="L464">
        <v>0.77690100712402099</v>
      </c>
      <c r="M464">
        <v>0.36550951609493076</v>
      </c>
      <c r="N464" s="44">
        <v>0.94713973251763917</v>
      </c>
      <c r="O464" s="161">
        <f t="shared" si="71"/>
        <v>1000000</v>
      </c>
      <c r="P464" s="162">
        <f t="shared" si="72"/>
        <v>191.42653247705258</v>
      </c>
      <c r="Q464" s="162">
        <f t="shared" si="73"/>
        <v>128.12459385584171</v>
      </c>
      <c r="R464" s="163">
        <f t="shared" si="74"/>
        <v>1</v>
      </c>
      <c r="S464" s="161">
        <f t="shared" si="75"/>
        <v>1000000</v>
      </c>
      <c r="T464" s="162">
        <f t="shared" si="76"/>
        <v>193.80884415901753</v>
      </c>
      <c r="U464" s="162">
        <f t="shared" si="77"/>
        <v>121.56229692792085</v>
      </c>
      <c r="V464" s="163">
        <f t="shared" si="78"/>
        <v>1</v>
      </c>
      <c r="W464" s="164">
        <f t="shared" si="79"/>
        <v>13301938.621210866</v>
      </c>
      <c r="X464" s="164">
        <f t="shared" si="80"/>
        <v>-77753452.76890333</v>
      </c>
    </row>
    <row r="465" spans="10:24" x14ac:dyDescent="0.25">
      <c r="J465">
        <v>462</v>
      </c>
      <c r="K465" s="43">
        <v>0.33913867577907697</v>
      </c>
      <c r="L465">
        <v>0.69861382116207016</v>
      </c>
      <c r="M465">
        <v>0.33818163648804667</v>
      </c>
      <c r="N465" s="44">
        <v>0.68034886400946204</v>
      </c>
      <c r="O465" s="161">
        <f t="shared" si="71"/>
        <v>5000000</v>
      </c>
      <c r="P465" s="162">
        <f t="shared" si="72"/>
        <v>187.80626804859551</v>
      </c>
      <c r="Q465" s="162">
        <f t="shared" si="73"/>
        <v>126.65138243119186</v>
      </c>
      <c r="R465" s="163">
        <f t="shared" si="74"/>
        <v>1</v>
      </c>
      <c r="S465" s="161">
        <f t="shared" si="75"/>
        <v>6000000</v>
      </c>
      <c r="T465" s="162">
        <f t="shared" si="76"/>
        <v>192.60208934953184</v>
      </c>
      <c r="U465" s="162">
        <f t="shared" si="77"/>
        <v>120.82569121559594</v>
      </c>
      <c r="V465" s="163">
        <f t="shared" si="78"/>
        <v>1</v>
      </c>
      <c r="W465" s="164">
        <f t="shared" si="79"/>
        <v>255774428.08701825</v>
      </c>
      <c r="X465" s="164">
        <f t="shared" si="80"/>
        <v>280658388.80361539</v>
      </c>
    </row>
    <row r="466" spans="10:24" x14ac:dyDescent="0.25">
      <c r="J466">
        <v>463</v>
      </c>
      <c r="K466" s="43">
        <v>0.86879558701995552</v>
      </c>
      <c r="L466">
        <v>0.66096800883935247</v>
      </c>
      <c r="M466">
        <v>0.76597185974112625</v>
      </c>
      <c r="N466" s="44">
        <v>0.28970358815020947</v>
      </c>
      <c r="O466" s="161">
        <f t="shared" si="71"/>
        <v>7000000</v>
      </c>
      <c r="P466" s="162">
        <f t="shared" si="72"/>
        <v>186.22659665979711</v>
      </c>
      <c r="Q466" s="162">
        <f t="shared" si="73"/>
        <v>149.51290477337358</v>
      </c>
      <c r="R466" s="163">
        <f t="shared" si="74"/>
        <v>1</v>
      </c>
      <c r="S466" s="161">
        <f t="shared" si="75"/>
        <v>7000000</v>
      </c>
      <c r="T466" s="162">
        <f t="shared" si="76"/>
        <v>192.07553221993237</v>
      </c>
      <c r="U466" s="162">
        <f t="shared" si="77"/>
        <v>132.25645238668679</v>
      </c>
      <c r="V466" s="163">
        <f t="shared" si="78"/>
        <v>1</v>
      </c>
      <c r="W466" s="164">
        <f t="shared" si="79"/>
        <v>206995843.20496473</v>
      </c>
      <c r="X466" s="164">
        <f t="shared" si="80"/>
        <v>268733558.83271909</v>
      </c>
    </row>
    <row r="467" spans="10:24" x14ac:dyDescent="0.25">
      <c r="J467">
        <v>464</v>
      </c>
      <c r="K467" s="43">
        <v>0.43478632392656125</v>
      </c>
      <c r="L467">
        <v>0.54640940844333696</v>
      </c>
      <c r="M467">
        <v>0.87752738929409224</v>
      </c>
      <c r="N467" s="44">
        <v>0.64480286396408992</v>
      </c>
      <c r="O467" s="161">
        <f t="shared" si="71"/>
        <v>5000000</v>
      </c>
      <c r="P467" s="162">
        <f t="shared" si="72"/>
        <v>181.74892153635597</v>
      </c>
      <c r="Q467" s="162">
        <f t="shared" si="73"/>
        <v>158.2542966610813</v>
      </c>
      <c r="R467" s="163">
        <f t="shared" si="74"/>
        <v>1</v>
      </c>
      <c r="S467" s="161">
        <f t="shared" si="75"/>
        <v>6000000</v>
      </c>
      <c r="T467" s="162">
        <f t="shared" si="76"/>
        <v>190.58297384545199</v>
      </c>
      <c r="U467" s="162">
        <f t="shared" si="77"/>
        <v>136.62714833054065</v>
      </c>
      <c r="V467" s="163">
        <f t="shared" si="78"/>
        <v>1</v>
      </c>
      <c r="W467" s="164">
        <f t="shared" si="79"/>
        <v>67473124.376373336</v>
      </c>
      <c r="X467" s="164">
        <f t="shared" si="80"/>
        <v>173734953.08946806</v>
      </c>
    </row>
    <row r="468" spans="10:24" x14ac:dyDescent="0.25">
      <c r="J468">
        <v>465</v>
      </c>
      <c r="K468" s="43">
        <v>0.79517405821244125</v>
      </c>
      <c r="L468">
        <v>0.54510315963130629</v>
      </c>
      <c r="M468">
        <v>0.25438195485048398</v>
      </c>
      <c r="N468" s="44">
        <v>0.83317565847329356</v>
      </c>
      <c r="O468" s="161">
        <f t="shared" si="71"/>
        <v>7000000</v>
      </c>
      <c r="P468" s="162">
        <f t="shared" si="72"/>
        <v>181.69948176991687</v>
      </c>
      <c r="Q468" s="162">
        <f t="shared" si="73"/>
        <v>121.78472737800791</v>
      </c>
      <c r="R468" s="163">
        <f t="shared" si="74"/>
        <v>1</v>
      </c>
      <c r="S468" s="161">
        <f t="shared" si="75"/>
        <v>7000000</v>
      </c>
      <c r="T468" s="162">
        <f t="shared" si="76"/>
        <v>190.56649392330561</v>
      </c>
      <c r="U468" s="162">
        <f t="shared" si="77"/>
        <v>118.39236368900396</v>
      </c>
      <c r="V468" s="163">
        <f t="shared" si="78"/>
        <v>1</v>
      </c>
      <c r="W468" s="164">
        <f t="shared" si="79"/>
        <v>369403280.74336272</v>
      </c>
      <c r="X468" s="164">
        <f t="shared" si="80"/>
        <v>355218911.64011163</v>
      </c>
    </row>
    <row r="469" spans="10:24" x14ac:dyDescent="0.25">
      <c r="J469">
        <v>466</v>
      </c>
      <c r="K469" s="43">
        <v>0.70898519995774345</v>
      </c>
      <c r="L469">
        <v>0.78954574382895348</v>
      </c>
      <c r="M469">
        <v>0.68447311724183657</v>
      </c>
      <c r="N469" s="44">
        <v>0.9928795845913273</v>
      </c>
      <c r="O469" s="161">
        <f t="shared" si="71"/>
        <v>6000000</v>
      </c>
      <c r="P469" s="162">
        <f t="shared" si="72"/>
        <v>192.07269105660711</v>
      </c>
      <c r="Q469" s="162">
        <f t="shared" si="73"/>
        <v>144.60488387643395</v>
      </c>
      <c r="R469" s="163">
        <f t="shared" si="74"/>
        <v>1</v>
      </c>
      <c r="S469" s="161">
        <f t="shared" si="75"/>
        <v>7000000</v>
      </c>
      <c r="T469" s="162">
        <f t="shared" si="76"/>
        <v>194.02423035220238</v>
      </c>
      <c r="U469" s="162">
        <f t="shared" si="77"/>
        <v>129.80244193821696</v>
      </c>
      <c r="V469" s="163">
        <f t="shared" si="78"/>
        <v>1</v>
      </c>
      <c r="W469" s="164">
        <f t="shared" si="79"/>
        <v>234806843.08103901</v>
      </c>
      <c r="X469" s="164">
        <f t="shared" si="80"/>
        <v>299552518.89789796</v>
      </c>
    </row>
    <row r="470" spans="10:24" x14ac:dyDescent="0.25">
      <c r="J470">
        <v>467</v>
      </c>
      <c r="K470" s="43">
        <v>0.93642167367978812</v>
      </c>
      <c r="L470">
        <v>6.2422443712415565E-2</v>
      </c>
      <c r="M470">
        <v>0.86038475301046791</v>
      </c>
      <c r="N470" s="44">
        <v>0.89473023108370353</v>
      </c>
      <c r="O470" s="161">
        <f t="shared" si="71"/>
        <v>7000000</v>
      </c>
      <c r="P470" s="162">
        <f t="shared" si="72"/>
        <v>156.97872793691241</v>
      </c>
      <c r="Q470" s="162">
        <f t="shared" si="73"/>
        <v>156.64099177640148</v>
      </c>
      <c r="R470" s="163">
        <f t="shared" si="74"/>
        <v>1</v>
      </c>
      <c r="S470" s="161">
        <f t="shared" si="75"/>
        <v>9000000</v>
      </c>
      <c r="T470" s="162">
        <f t="shared" si="76"/>
        <v>182.32624264563748</v>
      </c>
      <c r="U470" s="162">
        <f t="shared" si="77"/>
        <v>135.82049588820075</v>
      </c>
      <c r="V470" s="163">
        <f t="shared" si="78"/>
        <v>1</v>
      </c>
      <c r="W470" s="164">
        <f t="shared" si="79"/>
        <v>-47635846.8764235</v>
      </c>
      <c r="X470" s="164">
        <f t="shared" si="80"/>
        <v>268551720.81693053</v>
      </c>
    </row>
    <row r="471" spans="10:24" x14ac:dyDescent="0.25">
      <c r="J471">
        <v>468</v>
      </c>
      <c r="K471" s="43">
        <v>0.75921016355970328</v>
      </c>
      <c r="L471">
        <v>0.81364160242242589</v>
      </c>
      <c r="M471">
        <v>0.35168455620781691</v>
      </c>
      <c r="N471" s="44">
        <v>0.35980634055248528</v>
      </c>
      <c r="O471" s="161">
        <f t="shared" si="71"/>
        <v>7000000</v>
      </c>
      <c r="P471" s="162">
        <f t="shared" si="72"/>
        <v>193.3709390972227</v>
      </c>
      <c r="Q471" s="162">
        <f t="shared" si="73"/>
        <v>127.38447038134511</v>
      </c>
      <c r="R471" s="163">
        <f t="shared" si="74"/>
        <v>1</v>
      </c>
      <c r="S471" s="161">
        <f t="shared" si="75"/>
        <v>7000000</v>
      </c>
      <c r="T471" s="162">
        <f t="shared" si="76"/>
        <v>194.45697969907422</v>
      </c>
      <c r="U471" s="162">
        <f t="shared" si="77"/>
        <v>121.19223519067256</v>
      </c>
      <c r="V471" s="163">
        <f t="shared" si="78"/>
        <v>1</v>
      </c>
      <c r="W471" s="164">
        <f t="shared" si="79"/>
        <v>411905281.01114315</v>
      </c>
      <c r="X471" s="164">
        <f t="shared" si="80"/>
        <v>362853211.55881166</v>
      </c>
    </row>
    <row r="472" spans="10:24" x14ac:dyDescent="0.25">
      <c r="J472">
        <v>469</v>
      </c>
      <c r="K472" s="43">
        <v>0.85020481849031626</v>
      </c>
      <c r="L472">
        <v>0.30505146852431553</v>
      </c>
      <c r="M472">
        <v>0.16091701968820471</v>
      </c>
      <c r="N472" s="44">
        <v>7.0379541341387797E-2</v>
      </c>
      <c r="O472" s="161">
        <f t="shared" si="71"/>
        <v>7000000</v>
      </c>
      <c r="P472" s="162">
        <f t="shared" si="72"/>
        <v>172.35110210139811</v>
      </c>
      <c r="Q472" s="162">
        <f t="shared" si="73"/>
        <v>115.1860797756116</v>
      </c>
      <c r="R472" s="163">
        <f t="shared" si="74"/>
        <v>1</v>
      </c>
      <c r="S472" s="161">
        <f t="shared" si="75"/>
        <v>7000000</v>
      </c>
      <c r="T472" s="162">
        <f t="shared" si="76"/>
        <v>187.45036736713271</v>
      </c>
      <c r="U472" s="162">
        <f t="shared" si="77"/>
        <v>115.0930398878058</v>
      </c>
      <c r="V472" s="163">
        <f t="shared" si="78"/>
        <v>0.9</v>
      </c>
      <c r="W472" s="164">
        <f t="shared" si="79"/>
        <v>350155156.28050554</v>
      </c>
      <c r="X472" s="164">
        <f t="shared" si="80"/>
        <v>305851163.11975956</v>
      </c>
    </row>
    <row r="473" spans="10:24" x14ac:dyDescent="0.25">
      <c r="J473">
        <v>470</v>
      </c>
      <c r="K473" s="43">
        <v>5.1763205811067636E-2</v>
      </c>
      <c r="L473">
        <v>0.57266940241009778</v>
      </c>
      <c r="M473">
        <v>0.20982236778123342</v>
      </c>
      <c r="N473" s="44">
        <v>0.96209950597699501</v>
      </c>
      <c r="O473" s="161">
        <f t="shared" si="71"/>
        <v>2000000</v>
      </c>
      <c r="P473" s="162">
        <f t="shared" si="72"/>
        <v>182.74761571649299</v>
      </c>
      <c r="Q473" s="162">
        <f t="shared" si="73"/>
        <v>118.85924503888</v>
      </c>
      <c r="R473" s="163">
        <f t="shared" si="74"/>
        <v>1</v>
      </c>
      <c r="S473" s="161">
        <f t="shared" si="75"/>
        <v>2000000</v>
      </c>
      <c r="T473" s="162">
        <f t="shared" si="76"/>
        <v>190.91587190549765</v>
      </c>
      <c r="U473" s="162">
        <f t="shared" si="77"/>
        <v>116.92962251944</v>
      </c>
      <c r="V473" s="163">
        <f t="shared" si="78"/>
        <v>1</v>
      </c>
      <c r="W473" s="164">
        <f t="shared" si="79"/>
        <v>77776741.355225965</v>
      </c>
      <c r="X473" s="164">
        <f t="shared" si="80"/>
        <v>-2027501.2278847098</v>
      </c>
    </row>
    <row r="474" spans="10:24" x14ac:dyDescent="0.25">
      <c r="J474">
        <v>471</v>
      </c>
      <c r="K474" s="43">
        <v>0.51463856426415355</v>
      </c>
      <c r="L474">
        <v>3.3386213552571098E-2</v>
      </c>
      <c r="M474">
        <v>0.4105628159368746</v>
      </c>
      <c r="N474" s="44">
        <v>0.24573603604347194</v>
      </c>
      <c r="O474" s="161">
        <f t="shared" si="71"/>
        <v>5000000</v>
      </c>
      <c r="P474" s="162">
        <f t="shared" si="72"/>
        <v>152.50195895315551</v>
      </c>
      <c r="Q474" s="162">
        <f t="shared" si="73"/>
        <v>130.47805110348617</v>
      </c>
      <c r="R474" s="163">
        <f t="shared" si="74"/>
        <v>1</v>
      </c>
      <c r="S474" s="161">
        <f t="shared" si="75"/>
        <v>6000000</v>
      </c>
      <c r="T474" s="162">
        <f t="shared" si="76"/>
        <v>180.83398631771851</v>
      </c>
      <c r="U474" s="162">
        <f t="shared" si="77"/>
        <v>122.73902555174308</v>
      </c>
      <c r="V474" s="163">
        <f t="shared" si="78"/>
        <v>1</v>
      </c>
      <c r="W474" s="164">
        <f t="shared" si="79"/>
        <v>60119539.248346716</v>
      </c>
      <c r="X474" s="164">
        <f t="shared" si="80"/>
        <v>198569764.59585255</v>
      </c>
    </row>
    <row r="475" spans="10:24" x14ac:dyDescent="0.25">
      <c r="J475">
        <v>472</v>
      </c>
      <c r="K475" s="43">
        <v>0.67742298712689997</v>
      </c>
      <c r="L475">
        <v>0.8063357577593705</v>
      </c>
      <c r="M475">
        <v>0.64455147970204985</v>
      </c>
      <c r="N475" s="44">
        <v>0.45725005720885536</v>
      </c>
      <c r="O475" s="161">
        <f t="shared" si="71"/>
        <v>6000000</v>
      </c>
      <c r="P475" s="162">
        <f t="shared" si="72"/>
        <v>192.96708466807118</v>
      </c>
      <c r="Q475" s="162">
        <f t="shared" si="73"/>
        <v>142.41303209097822</v>
      </c>
      <c r="R475" s="163">
        <f t="shared" si="74"/>
        <v>1</v>
      </c>
      <c r="S475" s="161">
        <f t="shared" si="75"/>
        <v>7000000</v>
      </c>
      <c r="T475" s="162">
        <f t="shared" si="76"/>
        <v>194.32236155602374</v>
      </c>
      <c r="U475" s="162">
        <f t="shared" si="77"/>
        <v>128.70651604548911</v>
      </c>
      <c r="V475" s="163">
        <f t="shared" si="78"/>
        <v>1</v>
      </c>
      <c r="W475" s="164">
        <f t="shared" si="79"/>
        <v>253324315.46255779</v>
      </c>
      <c r="X475" s="164">
        <f t="shared" si="80"/>
        <v>309310918.57374239</v>
      </c>
    </row>
    <row r="476" spans="10:24" x14ac:dyDescent="0.25">
      <c r="J476">
        <v>473</v>
      </c>
      <c r="K476" s="43">
        <v>0.28322846436631977</v>
      </c>
      <c r="L476">
        <v>0.33649744368040158</v>
      </c>
      <c r="M476">
        <v>0.82408682784094167</v>
      </c>
      <c r="N476" s="44">
        <v>0.49785405919677927</v>
      </c>
      <c r="O476" s="161">
        <f t="shared" si="71"/>
        <v>2000000</v>
      </c>
      <c r="P476" s="162">
        <f t="shared" si="72"/>
        <v>173.66938080729415</v>
      </c>
      <c r="Q476" s="162">
        <f t="shared" si="73"/>
        <v>153.6210524489797</v>
      </c>
      <c r="R476" s="163">
        <f t="shared" si="74"/>
        <v>1</v>
      </c>
      <c r="S476" s="161">
        <f t="shared" si="75"/>
        <v>5000000</v>
      </c>
      <c r="T476" s="162">
        <f t="shared" si="76"/>
        <v>187.88979360243138</v>
      </c>
      <c r="U476" s="162">
        <f t="shared" si="77"/>
        <v>134.31052622448985</v>
      </c>
      <c r="V476" s="163">
        <f t="shared" si="78"/>
        <v>1</v>
      </c>
      <c r="W476" s="164">
        <f t="shared" si="79"/>
        <v>-9903343.2833710983</v>
      </c>
      <c r="X476" s="164">
        <f t="shared" si="80"/>
        <v>117896336.88970765</v>
      </c>
    </row>
    <row r="477" spans="10:24" x14ac:dyDescent="0.25">
      <c r="J477">
        <v>474</v>
      </c>
      <c r="K477" s="43">
        <v>0.76537917972392044</v>
      </c>
      <c r="L477">
        <v>5.8469419729882954E-3</v>
      </c>
      <c r="M477">
        <v>0.81737141636646227</v>
      </c>
      <c r="N477" s="44">
        <v>0.99522452479351697</v>
      </c>
      <c r="O477" s="161">
        <f t="shared" si="71"/>
        <v>7000000</v>
      </c>
      <c r="P477" s="162">
        <f t="shared" si="72"/>
        <v>142.18125459763201</v>
      </c>
      <c r="Q477" s="162">
        <f t="shared" si="73"/>
        <v>153.10786209884571</v>
      </c>
      <c r="R477" s="163">
        <f t="shared" si="74"/>
        <v>1</v>
      </c>
      <c r="S477" s="161">
        <f t="shared" si="75"/>
        <v>7000000</v>
      </c>
      <c r="T477" s="162">
        <f t="shared" si="76"/>
        <v>177.393751532544</v>
      </c>
      <c r="U477" s="162">
        <f t="shared" si="77"/>
        <v>134.05393104942286</v>
      </c>
      <c r="V477" s="163">
        <f t="shared" si="78"/>
        <v>1</v>
      </c>
      <c r="W477" s="164">
        <f t="shared" si="79"/>
        <v>-126486252.50849597</v>
      </c>
      <c r="X477" s="164">
        <f t="shared" si="80"/>
        <v>153378743.38184804</v>
      </c>
    </row>
    <row r="478" spans="10:24" x14ac:dyDescent="0.25">
      <c r="J478">
        <v>475</v>
      </c>
      <c r="K478" s="43">
        <v>0.69872926698226456</v>
      </c>
      <c r="L478">
        <v>6.9040248703013063E-2</v>
      </c>
      <c r="M478">
        <v>0.14776674187003869</v>
      </c>
      <c r="N478" s="44">
        <v>0.18344065352934669</v>
      </c>
      <c r="O478" s="161">
        <f t="shared" si="71"/>
        <v>6000000</v>
      </c>
      <c r="P478" s="162">
        <f t="shared" si="72"/>
        <v>157.75534362966695</v>
      </c>
      <c r="Q478" s="162">
        <f t="shared" si="73"/>
        <v>114.07880659437504</v>
      </c>
      <c r="R478" s="163">
        <f t="shared" si="74"/>
        <v>1</v>
      </c>
      <c r="S478" s="161">
        <f t="shared" si="75"/>
        <v>7000000</v>
      </c>
      <c r="T478" s="162">
        <f t="shared" si="76"/>
        <v>182.58511454322232</v>
      </c>
      <c r="U478" s="162">
        <f t="shared" si="77"/>
        <v>114.53940329718752</v>
      </c>
      <c r="V478" s="163">
        <f t="shared" si="78"/>
        <v>0.9</v>
      </c>
      <c r="W478" s="164">
        <f t="shared" si="79"/>
        <v>212059222.21175149</v>
      </c>
      <c r="X478" s="164">
        <f t="shared" si="80"/>
        <v>278687980.85001928</v>
      </c>
    </row>
    <row r="479" spans="10:24" x14ac:dyDescent="0.25">
      <c r="J479">
        <v>476</v>
      </c>
      <c r="K479" s="43">
        <v>0.57267072641594252</v>
      </c>
      <c r="L479">
        <v>0.42934004632472622</v>
      </c>
      <c r="M479">
        <v>0.77232638429623823</v>
      </c>
      <c r="N479" s="44">
        <v>0.94820530794155744</v>
      </c>
      <c r="O479" s="161">
        <f t="shared" si="71"/>
        <v>6000000</v>
      </c>
      <c r="P479" s="162">
        <f t="shared" si="72"/>
        <v>177.32918093290138</v>
      </c>
      <c r="Q479" s="162">
        <f t="shared" si="73"/>
        <v>149.9306028073004</v>
      </c>
      <c r="R479" s="163">
        <f t="shared" si="74"/>
        <v>1</v>
      </c>
      <c r="S479" s="161">
        <f t="shared" si="75"/>
        <v>6000000</v>
      </c>
      <c r="T479" s="162">
        <f t="shared" si="76"/>
        <v>189.10972697763378</v>
      </c>
      <c r="U479" s="162">
        <f t="shared" si="77"/>
        <v>132.46530140365019</v>
      </c>
      <c r="V479" s="163">
        <f t="shared" si="78"/>
        <v>1</v>
      </c>
      <c r="W479" s="164">
        <f t="shared" si="79"/>
        <v>114391468.75360587</v>
      </c>
      <c r="X479" s="164">
        <f t="shared" si="80"/>
        <v>189866553.4439016</v>
      </c>
    </row>
    <row r="480" spans="10:24" x14ac:dyDescent="0.25">
      <c r="J480">
        <v>477</v>
      </c>
      <c r="K480" s="43">
        <v>0.41569980694129594</v>
      </c>
      <c r="L480">
        <v>0.30311026058944035</v>
      </c>
      <c r="M480">
        <v>0.40182996652562142</v>
      </c>
      <c r="N480" s="44">
        <v>0.64516272629382465</v>
      </c>
      <c r="O480" s="161">
        <f t="shared" si="71"/>
        <v>5000000</v>
      </c>
      <c r="P480" s="162">
        <f t="shared" si="72"/>
        <v>172.26786182118283</v>
      </c>
      <c r="Q480" s="162">
        <f t="shared" si="73"/>
        <v>130.02773434900683</v>
      </c>
      <c r="R480" s="163">
        <f t="shared" si="74"/>
        <v>1</v>
      </c>
      <c r="S480" s="161">
        <f t="shared" si="75"/>
        <v>6000000</v>
      </c>
      <c r="T480" s="162">
        <f t="shared" si="76"/>
        <v>187.42262060706094</v>
      </c>
      <c r="U480" s="162">
        <f t="shared" si="77"/>
        <v>122.51386717450342</v>
      </c>
      <c r="V480" s="163">
        <f t="shared" si="78"/>
        <v>1</v>
      </c>
      <c r="W480" s="164">
        <f t="shared" si="79"/>
        <v>161200637.36087999</v>
      </c>
      <c r="X480" s="164">
        <f t="shared" si="80"/>
        <v>239452520.59534508</v>
      </c>
    </row>
    <row r="481" spans="10:24" x14ac:dyDescent="0.25">
      <c r="J481">
        <v>478</v>
      </c>
      <c r="K481" s="43">
        <v>0.81416872687505093</v>
      </c>
      <c r="L481">
        <v>0.24780761796946238</v>
      </c>
      <c r="M481">
        <v>0.63689122306237123</v>
      </c>
      <c r="N481" s="44">
        <v>0.26840827410807555</v>
      </c>
      <c r="O481" s="161">
        <f t="shared" si="71"/>
        <v>7000000</v>
      </c>
      <c r="P481" s="162">
        <f t="shared" si="72"/>
        <v>169.77892443021256</v>
      </c>
      <c r="Q481" s="162">
        <f t="shared" si="73"/>
        <v>142.00322852266069</v>
      </c>
      <c r="R481" s="163">
        <f t="shared" si="74"/>
        <v>1</v>
      </c>
      <c r="S481" s="161">
        <f t="shared" si="75"/>
        <v>7000000</v>
      </c>
      <c r="T481" s="162">
        <f t="shared" si="76"/>
        <v>186.59297481007084</v>
      </c>
      <c r="U481" s="162">
        <f t="shared" si="77"/>
        <v>128.50161426133033</v>
      </c>
      <c r="V481" s="163">
        <f t="shared" si="78"/>
        <v>1</v>
      </c>
      <c r="W481" s="164">
        <f t="shared" si="79"/>
        <v>144429871.35286304</v>
      </c>
      <c r="X481" s="164">
        <f t="shared" si="80"/>
        <v>256639523.8411836</v>
      </c>
    </row>
    <row r="482" spans="10:24" x14ac:dyDescent="0.25">
      <c r="J482">
        <v>479</v>
      </c>
      <c r="K482" s="43">
        <v>0.31690804317111609</v>
      </c>
      <c r="L482">
        <v>0.1403929517498882</v>
      </c>
      <c r="M482">
        <v>0.44396444002881585</v>
      </c>
      <c r="N482" s="44">
        <v>0.99757568394096097</v>
      </c>
      <c r="O482" s="161">
        <f t="shared" si="71"/>
        <v>5000000</v>
      </c>
      <c r="P482" s="162">
        <f t="shared" si="72"/>
        <v>163.82166667857288</v>
      </c>
      <c r="Q482" s="162">
        <f t="shared" si="73"/>
        <v>132.18149210040201</v>
      </c>
      <c r="R482" s="163">
        <f t="shared" si="74"/>
        <v>1</v>
      </c>
      <c r="S482" s="161">
        <f t="shared" si="75"/>
        <v>6000000</v>
      </c>
      <c r="T482" s="162">
        <f t="shared" si="76"/>
        <v>184.60722222619097</v>
      </c>
      <c r="U482" s="162">
        <f t="shared" si="77"/>
        <v>123.59074605020101</v>
      </c>
      <c r="V482" s="163">
        <f t="shared" si="78"/>
        <v>1</v>
      </c>
      <c r="W482" s="164">
        <f t="shared" si="79"/>
        <v>108200872.89085436</v>
      </c>
      <c r="X482" s="164">
        <f t="shared" si="80"/>
        <v>216098857.05593979</v>
      </c>
    </row>
    <row r="483" spans="10:24" x14ac:dyDescent="0.25">
      <c r="J483">
        <v>480</v>
      </c>
      <c r="K483" s="43">
        <v>0.40903789447400174</v>
      </c>
      <c r="L483">
        <v>0.73121252391302227</v>
      </c>
      <c r="M483">
        <v>0.17574545333616265</v>
      </c>
      <c r="N483" s="44">
        <v>0.69714214637293126</v>
      </c>
      <c r="O483" s="161">
        <f t="shared" si="71"/>
        <v>5000000</v>
      </c>
      <c r="P483" s="162">
        <f t="shared" si="72"/>
        <v>189.24726401249157</v>
      </c>
      <c r="Q483" s="162">
        <f t="shared" si="73"/>
        <v>116.36597369881564</v>
      </c>
      <c r="R483" s="163">
        <f t="shared" si="74"/>
        <v>1</v>
      </c>
      <c r="S483" s="161">
        <f t="shared" si="75"/>
        <v>6000000</v>
      </c>
      <c r="T483" s="162">
        <f t="shared" si="76"/>
        <v>193.08242133749718</v>
      </c>
      <c r="U483" s="162">
        <f t="shared" si="77"/>
        <v>115.68298684940781</v>
      </c>
      <c r="V483" s="163">
        <f t="shared" si="78"/>
        <v>1</v>
      </c>
      <c r="W483" s="164">
        <f t="shared" si="79"/>
        <v>314406451.56837964</v>
      </c>
      <c r="X483" s="164">
        <f t="shared" si="80"/>
        <v>314396606.92853624</v>
      </c>
    </row>
    <row r="484" spans="10:24" x14ac:dyDescent="0.25">
      <c r="J484">
        <v>481</v>
      </c>
      <c r="K484" s="43">
        <v>0.5900104808019272</v>
      </c>
      <c r="L484">
        <v>0.18109739813606551</v>
      </c>
      <c r="M484">
        <v>0.64310765197106523</v>
      </c>
      <c r="N484" s="44">
        <v>5.530459592872139E-2</v>
      </c>
      <c r="O484" s="161">
        <f t="shared" si="71"/>
        <v>6000000</v>
      </c>
      <c r="P484" s="162">
        <f t="shared" si="72"/>
        <v>166.33213645232877</v>
      </c>
      <c r="Q484" s="162">
        <f t="shared" si="73"/>
        <v>142.33555793851099</v>
      </c>
      <c r="R484" s="163">
        <f t="shared" si="74"/>
        <v>1</v>
      </c>
      <c r="S484" s="161">
        <f t="shared" si="75"/>
        <v>6000000</v>
      </c>
      <c r="T484" s="162">
        <f t="shared" si="76"/>
        <v>185.44404548410958</v>
      </c>
      <c r="U484" s="162">
        <f t="shared" si="77"/>
        <v>128.66777896925549</v>
      </c>
      <c r="V484" s="163">
        <f t="shared" si="78"/>
        <v>0.9</v>
      </c>
      <c r="W484" s="164">
        <f t="shared" si="79"/>
        <v>93979471.082906693</v>
      </c>
      <c r="X484" s="164">
        <f t="shared" si="80"/>
        <v>156591839.18021208</v>
      </c>
    </row>
    <row r="485" spans="10:24" x14ac:dyDescent="0.25">
      <c r="J485">
        <v>482</v>
      </c>
      <c r="K485" s="43">
        <v>0.44116276986926761</v>
      </c>
      <c r="L485">
        <v>4.9139627768121086E-2</v>
      </c>
      <c r="M485">
        <v>0.13849912510775431</v>
      </c>
      <c r="N485" s="44">
        <v>0.71703008030317628</v>
      </c>
      <c r="O485" s="161">
        <f t="shared" si="71"/>
        <v>5000000</v>
      </c>
      <c r="P485" s="162">
        <f t="shared" si="72"/>
        <v>155.20119552606172</v>
      </c>
      <c r="Q485" s="162">
        <f t="shared" si="73"/>
        <v>113.2582549168259</v>
      </c>
      <c r="R485" s="163">
        <f t="shared" si="74"/>
        <v>1</v>
      </c>
      <c r="S485" s="161">
        <f t="shared" si="75"/>
        <v>6000000</v>
      </c>
      <c r="T485" s="162">
        <f t="shared" si="76"/>
        <v>181.73373184202057</v>
      </c>
      <c r="U485" s="162">
        <f t="shared" si="77"/>
        <v>114.12912745841295</v>
      </c>
      <c r="V485" s="163">
        <f t="shared" si="78"/>
        <v>1</v>
      </c>
      <c r="W485" s="164">
        <f t="shared" si="79"/>
        <v>159714703.04617909</v>
      </c>
      <c r="X485" s="164">
        <f t="shared" si="80"/>
        <v>255627626.30164576</v>
      </c>
    </row>
    <row r="486" spans="10:24" x14ac:dyDescent="0.25">
      <c r="J486">
        <v>483</v>
      </c>
      <c r="K486" s="43">
        <v>0.21085400857530789</v>
      </c>
      <c r="L486">
        <v>0.96786574178936535</v>
      </c>
      <c r="M486">
        <v>0.58526461252521755</v>
      </c>
      <c r="N486" s="44">
        <v>0.60145856448603674</v>
      </c>
      <c r="O486" s="161">
        <f t="shared" si="71"/>
        <v>2000000</v>
      </c>
      <c r="P486" s="162">
        <f t="shared" si="72"/>
        <v>207.75468808744131</v>
      </c>
      <c r="Q486" s="162">
        <f t="shared" si="73"/>
        <v>139.30760735886861</v>
      </c>
      <c r="R486" s="163">
        <f t="shared" si="74"/>
        <v>1</v>
      </c>
      <c r="S486" s="161">
        <f t="shared" si="75"/>
        <v>5000000</v>
      </c>
      <c r="T486" s="162">
        <f t="shared" si="76"/>
        <v>199.25156269581376</v>
      </c>
      <c r="U486" s="162">
        <f t="shared" si="77"/>
        <v>127.1538036794343</v>
      </c>
      <c r="V486" s="163">
        <f t="shared" si="78"/>
        <v>1</v>
      </c>
      <c r="W486" s="164">
        <f t="shared" si="79"/>
        <v>86894161.457145393</v>
      </c>
      <c r="X486" s="164">
        <f t="shared" si="80"/>
        <v>210488795.08189726</v>
      </c>
    </row>
    <row r="487" spans="10:24" x14ac:dyDescent="0.25">
      <c r="J487">
        <v>484</v>
      </c>
      <c r="K487" s="43">
        <v>1.4928504326015002E-3</v>
      </c>
      <c r="L487">
        <v>0.26557709990995182</v>
      </c>
      <c r="M487">
        <v>0.19351693271553427</v>
      </c>
      <c r="N487" s="44">
        <v>0.62179473814188146</v>
      </c>
      <c r="O487" s="161">
        <f t="shared" si="71"/>
        <v>1000000</v>
      </c>
      <c r="P487" s="162">
        <f t="shared" si="72"/>
        <v>170.6063237304557</v>
      </c>
      <c r="Q487" s="162">
        <f t="shared" si="73"/>
        <v>117.69982059776713</v>
      </c>
      <c r="R487" s="163">
        <f t="shared" si="74"/>
        <v>1</v>
      </c>
      <c r="S487" s="161">
        <f t="shared" si="75"/>
        <v>1000000</v>
      </c>
      <c r="T487" s="162">
        <f t="shared" si="76"/>
        <v>186.86877457681857</v>
      </c>
      <c r="U487" s="162">
        <f t="shared" si="77"/>
        <v>116.34991029888357</v>
      </c>
      <c r="V487" s="163">
        <f t="shared" si="78"/>
        <v>1</v>
      </c>
      <c r="W487" s="164">
        <f t="shared" si="79"/>
        <v>2906503.132688567</v>
      </c>
      <c r="X487" s="164">
        <f t="shared" si="80"/>
        <v>-79481135.722065002</v>
      </c>
    </row>
    <row r="488" spans="10:24" x14ac:dyDescent="0.25">
      <c r="J488">
        <v>485</v>
      </c>
      <c r="K488" s="43">
        <v>0.83027712337398873</v>
      </c>
      <c r="L488">
        <v>0.81731424219529603</v>
      </c>
      <c r="M488">
        <v>0.19714213883622034</v>
      </c>
      <c r="N488" s="44">
        <v>0.50228204734304238</v>
      </c>
      <c r="O488" s="161">
        <f t="shared" si="71"/>
        <v>7000000</v>
      </c>
      <c r="P488" s="162">
        <f t="shared" si="72"/>
        <v>193.57765808694037</v>
      </c>
      <c r="Q488" s="162">
        <f t="shared" si="73"/>
        <v>117.96252896442397</v>
      </c>
      <c r="R488" s="163">
        <f t="shared" si="74"/>
        <v>1</v>
      </c>
      <c r="S488" s="161">
        <f t="shared" si="75"/>
        <v>7000000</v>
      </c>
      <c r="T488" s="162">
        <f t="shared" si="76"/>
        <v>194.52588602898012</v>
      </c>
      <c r="U488" s="162">
        <f t="shared" si="77"/>
        <v>116.48126448221198</v>
      </c>
      <c r="V488" s="163">
        <f t="shared" si="78"/>
        <v>1</v>
      </c>
      <c r="W488" s="164">
        <f t="shared" si="79"/>
        <v>479305903.85761487</v>
      </c>
      <c r="X488" s="164">
        <f t="shared" si="80"/>
        <v>396312350.82737696</v>
      </c>
    </row>
    <row r="489" spans="10:24" x14ac:dyDescent="0.25">
      <c r="J489">
        <v>486</v>
      </c>
      <c r="K489" s="43">
        <v>0.46253605917948815</v>
      </c>
      <c r="L489">
        <v>0.7877707051396845</v>
      </c>
      <c r="M489">
        <v>0.31526821260941629</v>
      </c>
      <c r="N489" s="44">
        <v>0.20986461774027254</v>
      </c>
      <c r="O489" s="161">
        <f t="shared" si="71"/>
        <v>5000000</v>
      </c>
      <c r="P489" s="162">
        <f t="shared" si="72"/>
        <v>191.98064992856933</v>
      </c>
      <c r="Q489" s="162">
        <f t="shared" si="73"/>
        <v>125.38056073460459</v>
      </c>
      <c r="R489" s="163">
        <f t="shared" si="74"/>
        <v>1</v>
      </c>
      <c r="S489" s="161">
        <f t="shared" si="75"/>
        <v>6000000</v>
      </c>
      <c r="T489" s="162">
        <f t="shared" si="76"/>
        <v>193.99354997618977</v>
      </c>
      <c r="U489" s="162">
        <f t="shared" si="77"/>
        <v>120.19028036730229</v>
      </c>
      <c r="V489" s="163">
        <f t="shared" si="78"/>
        <v>1</v>
      </c>
      <c r="W489" s="164">
        <f t="shared" si="79"/>
        <v>283000445.96982372</v>
      </c>
      <c r="X489" s="164">
        <f t="shared" si="80"/>
        <v>292819617.65332484</v>
      </c>
    </row>
    <row r="490" spans="10:24" x14ac:dyDescent="0.25">
      <c r="J490">
        <v>487</v>
      </c>
      <c r="K490" s="43">
        <v>0.67476457199113027</v>
      </c>
      <c r="L490">
        <v>0.31683194861004804</v>
      </c>
      <c r="M490">
        <v>0.69350722314477875</v>
      </c>
      <c r="N490" s="44">
        <v>0.33420442517913851</v>
      </c>
      <c r="O490" s="161">
        <f t="shared" si="71"/>
        <v>6000000</v>
      </c>
      <c r="P490" s="162">
        <f t="shared" si="72"/>
        <v>172.85135621690293</v>
      </c>
      <c r="Q490" s="162">
        <f t="shared" si="73"/>
        <v>145.11632773666145</v>
      </c>
      <c r="R490" s="163">
        <f t="shared" si="74"/>
        <v>1</v>
      </c>
      <c r="S490" s="161">
        <f t="shared" si="75"/>
        <v>7000000</v>
      </c>
      <c r="T490" s="162">
        <f t="shared" si="76"/>
        <v>187.61711873896763</v>
      </c>
      <c r="U490" s="162">
        <f t="shared" si="77"/>
        <v>130.05816386833072</v>
      </c>
      <c r="V490" s="163">
        <f t="shared" si="78"/>
        <v>1</v>
      </c>
      <c r="W490" s="164">
        <f t="shared" si="79"/>
        <v>116410170.88144889</v>
      </c>
      <c r="X490" s="164">
        <f t="shared" si="80"/>
        <v>252912684.09445834</v>
      </c>
    </row>
    <row r="491" spans="10:24" x14ac:dyDescent="0.25">
      <c r="J491">
        <v>488</v>
      </c>
      <c r="K491" s="43">
        <v>0.19878201836455101</v>
      </c>
      <c r="L491">
        <v>0.66797413461329802</v>
      </c>
      <c r="M491">
        <v>0.13697083068019078</v>
      </c>
      <c r="N491" s="44">
        <v>3.5165642657804863E-2</v>
      </c>
      <c r="O491" s="161">
        <f t="shared" si="71"/>
        <v>2000000</v>
      </c>
      <c r="P491" s="162">
        <f t="shared" si="72"/>
        <v>186.51488990059488</v>
      </c>
      <c r="Q491" s="162">
        <f t="shared" si="73"/>
        <v>113.11939272093873</v>
      </c>
      <c r="R491" s="163">
        <f t="shared" si="74"/>
        <v>1</v>
      </c>
      <c r="S491" s="161">
        <f t="shared" si="75"/>
        <v>5000000</v>
      </c>
      <c r="T491" s="162">
        <f t="shared" si="76"/>
        <v>192.17162996686497</v>
      </c>
      <c r="U491" s="162">
        <f t="shared" si="77"/>
        <v>114.05969636046936</v>
      </c>
      <c r="V491" s="163">
        <f t="shared" si="78"/>
        <v>0.9</v>
      </c>
      <c r="W491" s="164">
        <f t="shared" si="79"/>
        <v>96790994.359312296</v>
      </c>
      <c r="X491" s="164">
        <f t="shared" si="80"/>
        <v>201503701.22878027</v>
      </c>
    </row>
    <row r="492" spans="10:24" x14ac:dyDescent="0.25">
      <c r="J492">
        <v>489</v>
      </c>
      <c r="K492" s="43">
        <v>0.3385468720740753</v>
      </c>
      <c r="L492">
        <v>0.67405732735486446</v>
      </c>
      <c r="M492">
        <v>0.3211177968772011</v>
      </c>
      <c r="N492" s="44">
        <v>0.38090420452679397</v>
      </c>
      <c r="O492" s="161">
        <f t="shared" si="71"/>
        <v>5000000</v>
      </c>
      <c r="P492" s="162">
        <f t="shared" si="72"/>
        <v>186.76716878468542</v>
      </c>
      <c r="Q492" s="162">
        <f t="shared" si="73"/>
        <v>125.70849315824535</v>
      </c>
      <c r="R492" s="163">
        <f t="shared" si="74"/>
        <v>1</v>
      </c>
      <c r="S492" s="161">
        <f t="shared" si="75"/>
        <v>6000000</v>
      </c>
      <c r="T492" s="162">
        <f t="shared" si="76"/>
        <v>192.25572292822847</v>
      </c>
      <c r="U492" s="162">
        <f t="shared" si="77"/>
        <v>120.35424657912267</v>
      </c>
      <c r="V492" s="163">
        <f t="shared" si="78"/>
        <v>1</v>
      </c>
      <c r="W492" s="164">
        <f t="shared" si="79"/>
        <v>255293378.13220036</v>
      </c>
      <c r="X492" s="164">
        <f t="shared" si="80"/>
        <v>281408858.09463477</v>
      </c>
    </row>
    <row r="493" spans="10:24" x14ac:dyDescent="0.25">
      <c r="J493">
        <v>490</v>
      </c>
      <c r="K493" s="43">
        <v>0.70012818592105985</v>
      </c>
      <c r="L493">
        <v>6.2501443166623205E-2</v>
      </c>
      <c r="M493">
        <v>0.68211917210877637</v>
      </c>
      <c r="N493" s="44">
        <v>0.379178740083987</v>
      </c>
      <c r="O493" s="161">
        <f t="shared" si="71"/>
        <v>6000000</v>
      </c>
      <c r="P493" s="162">
        <f t="shared" si="72"/>
        <v>156.9883678520317</v>
      </c>
      <c r="Q493" s="162">
        <f t="shared" si="73"/>
        <v>144.47265952377205</v>
      </c>
      <c r="R493" s="163">
        <f t="shared" si="74"/>
        <v>1</v>
      </c>
      <c r="S493" s="161">
        <f t="shared" si="75"/>
        <v>7000000</v>
      </c>
      <c r="T493" s="162">
        <f t="shared" si="76"/>
        <v>182.32945595067724</v>
      </c>
      <c r="U493" s="162">
        <f t="shared" si="77"/>
        <v>129.73632976188603</v>
      </c>
      <c r="V493" s="163">
        <f t="shared" si="78"/>
        <v>1</v>
      </c>
      <c r="W493" s="164">
        <f t="shared" si="79"/>
        <v>25094249.969557896</v>
      </c>
      <c r="X493" s="164">
        <f t="shared" si="80"/>
        <v>218151883.32153851</v>
      </c>
    </row>
    <row r="494" spans="10:24" x14ac:dyDescent="0.25">
      <c r="J494">
        <v>491</v>
      </c>
      <c r="K494" s="43">
        <v>0.44055496160482777</v>
      </c>
      <c r="L494">
        <v>0.1113797037822355</v>
      </c>
      <c r="M494">
        <v>0.71049922014039579</v>
      </c>
      <c r="N494" s="44">
        <v>0.11616816759654125</v>
      </c>
      <c r="O494" s="161">
        <f t="shared" si="71"/>
        <v>5000000</v>
      </c>
      <c r="P494" s="162">
        <f t="shared" si="72"/>
        <v>161.71164879273783</v>
      </c>
      <c r="Q494" s="162">
        <f t="shared" si="73"/>
        <v>146.09687440547251</v>
      </c>
      <c r="R494" s="163">
        <f t="shared" si="74"/>
        <v>1</v>
      </c>
      <c r="S494" s="161">
        <f t="shared" si="75"/>
        <v>6000000</v>
      </c>
      <c r="T494" s="162">
        <f t="shared" si="76"/>
        <v>183.9038829309126</v>
      </c>
      <c r="U494" s="162">
        <f t="shared" si="77"/>
        <v>130.54843720273624</v>
      </c>
      <c r="V494" s="163">
        <f t="shared" si="78"/>
        <v>0.9</v>
      </c>
      <c r="W494" s="164">
        <f t="shared" si="79"/>
        <v>28073871.936326638</v>
      </c>
      <c r="X494" s="164">
        <f t="shared" si="80"/>
        <v>138119406.93215239</v>
      </c>
    </row>
    <row r="495" spans="10:24" x14ac:dyDescent="0.25">
      <c r="J495">
        <v>492</v>
      </c>
      <c r="K495" s="43">
        <v>0.65954173125126558</v>
      </c>
      <c r="L495">
        <v>0.36730908273298246</v>
      </c>
      <c r="M495">
        <v>1.7018744450989165E-2</v>
      </c>
      <c r="N495" s="44">
        <v>0.24391722022615414</v>
      </c>
      <c r="O495" s="161">
        <f t="shared" si="71"/>
        <v>6000000</v>
      </c>
      <c r="P495" s="162">
        <f t="shared" si="72"/>
        <v>174.91516795998453</v>
      </c>
      <c r="Q495" s="162">
        <f t="shared" si="73"/>
        <v>92.607454135309524</v>
      </c>
      <c r="R495" s="163">
        <f t="shared" si="74"/>
        <v>1</v>
      </c>
      <c r="S495" s="161">
        <f t="shared" si="75"/>
        <v>7000000</v>
      </c>
      <c r="T495" s="162">
        <f t="shared" si="76"/>
        <v>188.3050559866615</v>
      </c>
      <c r="U495" s="162">
        <f t="shared" si="77"/>
        <v>103.80372706765476</v>
      </c>
      <c r="V495" s="163">
        <f t="shared" si="78"/>
        <v>1</v>
      </c>
      <c r="W495" s="164">
        <f t="shared" si="79"/>
        <v>443846282.94805002</v>
      </c>
      <c r="X495" s="164">
        <f t="shared" si="80"/>
        <v>441509302.43304718</v>
      </c>
    </row>
    <row r="496" spans="10:24" x14ac:dyDescent="0.25">
      <c r="J496">
        <v>493</v>
      </c>
      <c r="K496" s="43">
        <v>0.57442950563661388</v>
      </c>
      <c r="L496">
        <v>0.12509336482827926</v>
      </c>
      <c r="M496">
        <v>0.90731816205604576</v>
      </c>
      <c r="N496" s="44">
        <v>0.18096246811504046</v>
      </c>
      <c r="O496" s="161">
        <f t="shared" si="71"/>
        <v>6000000</v>
      </c>
      <c r="P496" s="162">
        <f t="shared" si="72"/>
        <v>162.75156076750568</v>
      </c>
      <c r="Q496" s="162">
        <f t="shared" si="73"/>
        <v>161.48839518296532</v>
      </c>
      <c r="R496" s="163">
        <f t="shared" si="74"/>
        <v>1</v>
      </c>
      <c r="S496" s="161">
        <f t="shared" si="75"/>
        <v>6000000</v>
      </c>
      <c r="T496" s="162">
        <f t="shared" si="76"/>
        <v>184.25052025583523</v>
      </c>
      <c r="U496" s="162">
        <f t="shared" si="77"/>
        <v>138.24419759148265</v>
      </c>
      <c r="V496" s="163">
        <f t="shared" si="78"/>
        <v>0.9</v>
      </c>
      <c r="W496" s="164">
        <f t="shared" si="79"/>
        <v>-42421006.492757842</v>
      </c>
      <c r="X496" s="164">
        <f t="shared" si="80"/>
        <v>98434142.387503922</v>
      </c>
    </row>
    <row r="497" spans="10:24" x14ac:dyDescent="0.25">
      <c r="J497">
        <v>494</v>
      </c>
      <c r="K497" s="43">
        <v>0.38812376781306579</v>
      </c>
      <c r="L497">
        <v>0.35929497472987892</v>
      </c>
      <c r="M497">
        <v>0.63926089095598426</v>
      </c>
      <c r="N497" s="44">
        <v>0.46057395704679249</v>
      </c>
      <c r="O497" s="161">
        <f t="shared" si="71"/>
        <v>5000000</v>
      </c>
      <c r="P497" s="162">
        <f t="shared" si="72"/>
        <v>174.59484101224305</v>
      </c>
      <c r="Q497" s="162">
        <f t="shared" si="73"/>
        <v>142.12967770792946</v>
      </c>
      <c r="R497" s="163">
        <f t="shared" si="74"/>
        <v>1</v>
      </c>
      <c r="S497" s="161">
        <f t="shared" si="75"/>
        <v>6000000</v>
      </c>
      <c r="T497" s="162">
        <f t="shared" si="76"/>
        <v>188.19828033741436</v>
      </c>
      <c r="U497" s="162">
        <f t="shared" si="77"/>
        <v>128.56483885396474</v>
      </c>
      <c r="V497" s="163">
        <f t="shared" si="78"/>
        <v>1</v>
      </c>
      <c r="W497" s="164">
        <f t="shared" si="79"/>
        <v>112325816.52156797</v>
      </c>
      <c r="X497" s="164">
        <f t="shared" si="80"/>
        <v>207800648.90069771</v>
      </c>
    </row>
    <row r="498" spans="10:24" x14ac:dyDescent="0.25">
      <c r="J498">
        <v>495</v>
      </c>
      <c r="K498" s="43">
        <v>5.4540683887238428E-2</v>
      </c>
      <c r="L498">
        <v>4.7643499046038706E-2</v>
      </c>
      <c r="M498">
        <v>0.54952795004684962</v>
      </c>
      <c r="N498" s="44">
        <v>0.7671533023468593</v>
      </c>
      <c r="O498" s="161">
        <f t="shared" si="71"/>
        <v>2000000</v>
      </c>
      <c r="P498" s="162">
        <f t="shared" si="72"/>
        <v>154.97782894051855</v>
      </c>
      <c r="Q498" s="162">
        <f t="shared" si="73"/>
        <v>137.48937605897163</v>
      </c>
      <c r="R498" s="163">
        <f t="shared" si="74"/>
        <v>1</v>
      </c>
      <c r="S498" s="161">
        <f t="shared" si="75"/>
        <v>2000000</v>
      </c>
      <c r="T498" s="162">
        <f t="shared" si="76"/>
        <v>181.65927631350618</v>
      </c>
      <c r="U498" s="162">
        <f t="shared" si="77"/>
        <v>126.24468802948581</v>
      </c>
      <c r="V498" s="163">
        <f t="shared" si="78"/>
        <v>1</v>
      </c>
      <c r="W498" s="164">
        <f t="shared" si="79"/>
        <v>-15023094.236906163</v>
      </c>
      <c r="X498" s="164">
        <f t="shared" si="80"/>
        <v>-39170823.431959257</v>
      </c>
    </row>
    <row r="499" spans="10:24" x14ac:dyDescent="0.25">
      <c r="J499">
        <v>496</v>
      </c>
      <c r="K499" s="43">
        <v>9.7547356301473598E-2</v>
      </c>
      <c r="L499">
        <v>0.55956260959809445</v>
      </c>
      <c r="M499">
        <v>0.20607969864936693</v>
      </c>
      <c r="N499" s="44">
        <v>0.20127481148751214</v>
      </c>
      <c r="O499" s="161">
        <f t="shared" si="71"/>
        <v>2000000</v>
      </c>
      <c r="P499" s="162">
        <f t="shared" si="72"/>
        <v>182.24790551020692</v>
      </c>
      <c r="Q499" s="162">
        <f t="shared" si="73"/>
        <v>118.59801035256039</v>
      </c>
      <c r="R499" s="163">
        <f t="shared" si="74"/>
        <v>1</v>
      </c>
      <c r="S499" s="161">
        <f t="shared" si="75"/>
        <v>2000000</v>
      </c>
      <c r="T499" s="162">
        <f t="shared" si="76"/>
        <v>190.74930183673564</v>
      </c>
      <c r="U499" s="162">
        <f t="shared" si="77"/>
        <v>116.79900517628019</v>
      </c>
      <c r="V499" s="163">
        <f t="shared" si="78"/>
        <v>1</v>
      </c>
      <c r="W499" s="164">
        <f t="shared" si="79"/>
        <v>77299790.315293059</v>
      </c>
      <c r="X499" s="164">
        <f t="shared" si="80"/>
        <v>-2099406.6790890992</v>
      </c>
    </row>
    <row r="500" spans="10:24" x14ac:dyDescent="0.25">
      <c r="J500">
        <v>497</v>
      </c>
      <c r="K500" s="43">
        <v>0.56284547328514645</v>
      </c>
      <c r="L500">
        <v>0.82917326172034189</v>
      </c>
      <c r="M500">
        <v>0.8280915239600628</v>
      </c>
      <c r="N500" s="44">
        <v>6.665377073312162E-2</v>
      </c>
      <c r="O500" s="161">
        <f t="shared" si="71"/>
        <v>6000000</v>
      </c>
      <c r="P500" s="162">
        <f t="shared" si="72"/>
        <v>194.26354920179216</v>
      </c>
      <c r="Q500" s="162">
        <f t="shared" si="73"/>
        <v>153.93300802450847</v>
      </c>
      <c r="R500" s="163">
        <f t="shared" si="74"/>
        <v>1</v>
      </c>
      <c r="S500" s="161">
        <f t="shared" si="75"/>
        <v>6000000</v>
      </c>
      <c r="T500" s="162">
        <f t="shared" si="76"/>
        <v>194.7545164005974</v>
      </c>
      <c r="U500" s="162">
        <f t="shared" si="77"/>
        <v>134.46650401225423</v>
      </c>
      <c r="V500" s="163">
        <f t="shared" si="78"/>
        <v>0.9</v>
      </c>
      <c r="W500" s="164">
        <f t="shared" si="79"/>
        <v>191983247.06370217</v>
      </c>
      <c r="X500" s="164">
        <f t="shared" si="80"/>
        <v>175555266.89705312</v>
      </c>
    </row>
    <row r="501" spans="10:24" x14ac:dyDescent="0.25">
      <c r="J501">
        <v>498</v>
      </c>
      <c r="K501" s="43">
        <v>0.27357241760107309</v>
      </c>
      <c r="L501">
        <v>0.21171456133256283</v>
      </c>
      <c r="M501">
        <v>0.48982856055259094</v>
      </c>
      <c r="N501" s="44">
        <v>0.97263446701148326</v>
      </c>
      <c r="O501" s="161">
        <f t="shared" si="71"/>
        <v>2000000</v>
      </c>
      <c r="P501" s="162">
        <f t="shared" si="72"/>
        <v>167.99270613950884</v>
      </c>
      <c r="Q501" s="162">
        <f t="shared" si="73"/>
        <v>134.49002438781656</v>
      </c>
      <c r="R501" s="163">
        <f t="shared" si="74"/>
        <v>1</v>
      </c>
      <c r="S501" s="161">
        <f t="shared" si="75"/>
        <v>5000000</v>
      </c>
      <c r="T501" s="162">
        <f t="shared" si="76"/>
        <v>185.99756871316961</v>
      </c>
      <c r="U501" s="162">
        <f t="shared" si="77"/>
        <v>124.74501219390828</v>
      </c>
      <c r="V501" s="163">
        <f t="shared" si="78"/>
        <v>1</v>
      </c>
      <c r="W501" s="164">
        <f t="shared" si="79"/>
        <v>17005363.50338456</v>
      </c>
      <c r="X501" s="164">
        <f t="shared" si="80"/>
        <v>156262782.59630668</v>
      </c>
    </row>
    <row r="502" spans="10:24" x14ac:dyDescent="0.25">
      <c r="J502">
        <v>499</v>
      </c>
      <c r="K502" s="43">
        <v>0.21310180397608192</v>
      </c>
      <c r="L502">
        <v>0.19095013936225658</v>
      </c>
      <c r="M502">
        <v>0.62740644542157675</v>
      </c>
      <c r="N502" s="44">
        <v>0.34479795353371068</v>
      </c>
      <c r="O502" s="161">
        <f t="shared" si="71"/>
        <v>2000000</v>
      </c>
      <c r="P502" s="162">
        <f t="shared" si="72"/>
        <v>166.88399507698153</v>
      </c>
      <c r="Q502" s="162">
        <f t="shared" si="73"/>
        <v>141.4998404561527</v>
      </c>
      <c r="R502" s="163">
        <f t="shared" si="74"/>
        <v>1</v>
      </c>
      <c r="S502" s="161">
        <f t="shared" si="75"/>
        <v>5000000</v>
      </c>
      <c r="T502" s="162">
        <f t="shared" si="76"/>
        <v>185.62799835899384</v>
      </c>
      <c r="U502" s="162">
        <f t="shared" si="77"/>
        <v>128.24992022807635</v>
      </c>
      <c r="V502" s="163">
        <f t="shared" si="78"/>
        <v>1</v>
      </c>
      <c r="W502" s="164">
        <f t="shared" si="79"/>
        <v>768309.24165767431</v>
      </c>
      <c r="X502" s="164">
        <f t="shared" si="80"/>
        <v>136890390.65458745</v>
      </c>
    </row>
    <row r="503" spans="10:24" x14ac:dyDescent="0.25">
      <c r="J503">
        <v>500</v>
      </c>
      <c r="K503" s="43">
        <v>0.69162721793672455</v>
      </c>
      <c r="L503">
        <v>0.70575194302484445</v>
      </c>
      <c r="M503">
        <v>0.84768351065251291</v>
      </c>
      <c r="N503" s="44">
        <v>0.23336554572600365</v>
      </c>
      <c r="O503" s="161">
        <f t="shared" si="71"/>
        <v>6000000</v>
      </c>
      <c r="P503" s="162">
        <f t="shared" si="72"/>
        <v>188.11524958848108</v>
      </c>
      <c r="Q503" s="162">
        <f t="shared" si="73"/>
        <v>155.53097578131963</v>
      </c>
      <c r="R503" s="163">
        <f t="shared" si="74"/>
        <v>1</v>
      </c>
      <c r="S503" s="161">
        <f t="shared" si="75"/>
        <v>7000000</v>
      </c>
      <c r="T503" s="162">
        <f t="shared" si="76"/>
        <v>192.70508319616036</v>
      </c>
      <c r="U503" s="162">
        <f t="shared" si="77"/>
        <v>135.26548789065981</v>
      </c>
      <c r="V503" s="163">
        <f t="shared" si="78"/>
        <v>1</v>
      </c>
      <c r="W503" s="164">
        <f t="shared" si="79"/>
        <v>145505642.8429687</v>
      </c>
      <c r="X503" s="164">
        <f t="shared" si="80"/>
        <v>252077167.13850385</v>
      </c>
    </row>
    <row r="504" spans="10:24" x14ac:dyDescent="0.25">
      <c r="J504">
        <v>501</v>
      </c>
      <c r="K504" s="43">
        <v>0.62237111774909004</v>
      </c>
      <c r="L504">
        <v>0.49995975645432</v>
      </c>
      <c r="M504">
        <v>0.83785180243258739</v>
      </c>
      <c r="N504" s="44">
        <v>0.15668078493251569</v>
      </c>
      <c r="O504" s="161">
        <f t="shared" si="71"/>
        <v>6000000</v>
      </c>
      <c r="P504" s="162">
        <f t="shared" si="72"/>
        <v>179.99848686585534</v>
      </c>
      <c r="Q504" s="162">
        <f t="shared" si="73"/>
        <v>154.71334623533681</v>
      </c>
      <c r="R504" s="163">
        <f t="shared" si="74"/>
        <v>1</v>
      </c>
      <c r="S504" s="161">
        <f t="shared" si="75"/>
        <v>7000000</v>
      </c>
      <c r="T504" s="162">
        <f t="shared" si="76"/>
        <v>189.99949562195178</v>
      </c>
      <c r="U504" s="162">
        <f t="shared" si="77"/>
        <v>134.85667311766841</v>
      </c>
      <c r="V504" s="163">
        <f t="shared" si="78"/>
        <v>0.9</v>
      </c>
      <c r="W504" s="164">
        <f t="shared" si="79"/>
        <v>101710843.78311116</v>
      </c>
      <c r="X504" s="164">
        <f t="shared" si="80"/>
        <v>197399781.77698529</v>
      </c>
    </row>
    <row r="505" spans="10:24" x14ac:dyDescent="0.25">
      <c r="J505">
        <v>502</v>
      </c>
      <c r="K505" s="43">
        <v>0.73976519818109276</v>
      </c>
      <c r="L505">
        <v>0.99668099440694891</v>
      </c>
      <c r="M505">
        <v>0.79544575231903847</v>
      </c>
      <c r="N505" s="44">
        <v>0.24321782012074011</v>
      </c>
      <c r="O505" s="161">
        <f t="shared" si="71"/>
        <v>6000000</v>
      </c>
      <c r="P505" s="162">
        <f t="shared" si="72"/>
        <v>220.7171847684636</v>
      </c>
      <c r="Q505" s="162">
        <f t="shared" si="73"/>
        <v>151.50927004764679</v>
      </c>
      <c r="R505" s="163">
        <f t="shared" si="74"/>
        <v>1</v>
      </c>
      <c r="S505" s="161">
        <f t="shared" si="75"/>
        <v>7000000</v>
      </c>
      <c r="T505" s="162">
        <f t="shared" si="76"/>
        <v>203.57239492282122</v>
      </c>
      <c r="U505" s="162">
        <f t="shared" si="77"/>
        <v>133.2546350238234</v>
      </c>
      <c r="V505" s="163">
        <f t="shared" si="78"/>
        <v>1</v>
      </c>
      <c r="W505" s="164">
        <f t="shared" si="79"/>
        <v>365247488.32490081</v>
      </c>
      <c r="X505" s="164">
        <f t="shared" si="80"/>
        <v>342224319.29298472</v>
      </c>
    </row>
    <row r="506" spans="10:24" x14ac:dyDescent="0.25">
      <c r="J506">
        <v>503</v>
      </c>
      <c r="K506" s="43">
        <v>0.10260687081493014</v>
      </c>
      <c r="L506">
        <v>0.63855244252970156</v>
      </c>
      <c r="M506">
        <v>0.38924691231868958</v>
      </c>
      <c r="N506" s="44">
        <v>0.8981742115005491</v>
      </c>
      <c r="O506" s="161">
        <f t="shared" si="71"/>
        <v>2000000</v>
      </c>
      <c r="P506" s="162">
        <f t="shared" si="72"/>
        <v>185.31888310999744</v>
      </c>
      <c r="Q506" s="162">
        <f t="shared" si="73"/>
        <v>129.37435242449229</v>
      </c>
      <c r="R506" s="163">
        <f t="shared" si="74"/>
        <v>1</v>
      </c>
      <c r="S506" s="161">
        <f t="shared" si="75"/>
        <v>2000000</v>
      </c>
      <c r="T506" s="162">
        <f t="shared" si="76"/>
        <v>191.77296103666581</v>
      </c>
      <c r="U506" s="162">
        <f t="shared" si="77"/>
        <v>122.18717621224614</v>
      </c>
      <c r="V506" s="163">
        <f t="shared" si="78"/>
        <v>1</v>
      </c>
      <c r="W506" s="164">
        <f t="shared" si="79"/>
        <v>61889061.371010318</v>
      </c>
      <c r="X506" s="164">
        <f t="shared" si="80"/>
        <v>-10828430.351160675</v>
      </c>
    </row>
    <row r="507" spans="10:24" x14ac:dyDescent="0.25">
      <c r="J507">
        <v>504</v>
      </c>
      <c r="K507" s="43">
        <v>0.50211088201382026</v>
      </c>
      <c r="L507">
        <v>0.21486506956791407</v>
      </c>
      <c r="M507">
        <v>0.80994374831645899</v>
      </c>
      <c r="N507" s="44">
        <v>0.28183600779241957</v>
      </c>
      <c r="O507" s="161">
        <f t="shared" si="71"/>
        <v>5000000</v>
      </c>
      <c r="P507" s="162">
        <f t="shared" si="72"/>
        <v>168.15519710185757</v>
      </c>
      <c r="Q507" s="162">
        <f t="shared" si="73"/>
        <v>152.55378045049761</v>
      </c>
      <c r="R507" s="163">
        <f t="shared" si="74"/>
        <v>1</v>
      </c>
      <c r="S507" s="161">
        <f t="shared" si="75"/>
        <v>6000000</v>
      </c>
      <c r="T507" s="162">
        <f t="shared" si="76"/>
        <v>186.05173236728587</v>
      </c>
      <c r="U507" s="162">
        <f t="shared" si="77"/>
        <v>133.77689022524879</v>
      </c>
      <c r="V507" s="163">
        <f t="shared" si="78"/>
        <v>1</v>
      </c>
      <c r="W507" s="164">
        <f t="shared" si="79"/>
        <v>28007083.256799772</v>
      </c>
      <c r="X507" s="164">
        <f t="shared" si="80"/>
        <v>163649052.85222244</v>
      </c>
    </row>
    <row r="508" spans="10:24" x14ac:dyDescent="0.25">
      <c r="J508">
        <v>505</v>
      </c>
      <c r="K508" s="43">
        <v>0.79195283102825742</v>
      </c>
      <c r="L508">
        <v>0.1592996054034681</v>
      </c>
      <c r="M508">
        <v>0.65561055650045286</v>
      </c>
      <c r="N508" s="44">
        <v>0.97591654692400476</v>
      </c>
      <c r="O508" s="161">
        <f t="shared" si="71"/>
        <v>7000000</v>
      </c>
      <c r="P508" s="162">
        <f t="shared" si="72"/>
        <v>165.03989093015744</v>
      </c>
      <c r="Q508" s="162">
        <f t="shared" si="73"/>
        <v>143.01025520354492</v>
      </c>
      <c r="R508" s="163">
        <f t="shared" si="74"/>
        <v>1</v>
      </c>
      <c r="S508" s="161">
        <f t="shared" si="75"/>
        <v>7000000</v>
      </c>
      <c r="T508" s="162">
        <f t="shared" si="76"/>
        <v>185.01329697671915</v>
      </c>
      <c r="U508" s="162">
        <f t="shared" si="77"/>
        <v>129.00512760177247</v>
      </c>
      <c r="V508" s="163">
        <f t="shared" si="78"/>
        <v>1</v>
      </c>
      <c r="W508" s="164">
        <f t="shared" si="79"/>
        <v>104207450.08628768</v>
      </c>
      <c r="X508" s="164">
        <f t="shared" si="80"/>
        <v>242057185.62462676</v>
      </c>
    </row>
    <row r="509" spans="10:24" x14ac:dyDescent="0.25">
      <c r="J509">
        <v>506</v>
      </c>
      <c r="K509" s="43">
        <v>8.3498278298689721E-2</v>
      </c>
      <c r="L509">
        <v>0.59248475518274701</v>
      </c>
      <c r="M509">
        <v>0.85252018933476992</v>
      </c>
      <c r="N509" s="44">
        <v>0.98857415962859063</v>
      </c>
      <c r="O509" s="161">
        <f t="shared" si="71"/>
        <v>2000000</v>
      </c>
      <c r="P509" s="162">
        <f t="shared" si="72"/>
        <v>183.50912066484096</v>
      </c>
      <c r="Q509" s="162">
        <f t="shared" si="73"/>
        <v>155.94607004475751</v>
      </c>
      <c r="R509" s="163">
        <f t="shared" si="74"/>
        <v>1</v>
      </c>
      <c r="S509" s="161">
        <f t="shared" si="75"/>
        <v>2000000</v>
      </c>
      <c r="T509" s="162">
        <f t="shared" si="76"/>
        <v>191.16970688828033</v>
      </c>
      <c r="U509" s="162">
        <f t="shared" si="77"/>
        <v>135.47303502237875</v>
      </c>
      <c r="V509" s="163">
        <f t="shared" si="78"/>
        <v>1</v>
      </c>
      <c r="W509" s="164">
        <f t="shared" si="79"/>
        <v>5126101.2401669174</v>
      </c>
      <c r="X509" s="164">
        <f t="shared" si="80"/>
        <v>-38606656.268196836</v>
      </c>
    </row>
    <row r="510" spans="10:24" x14ac:dyDescent="0.25">
      <c r="J510">
        <v>507</v>
      </c>
      <c r="K510" s="43">
        <v>0.36572040472208867</v>
      </c>
      <c r="L510">
        <v>0.77213799389669691</v>
      </c>
      <c r="M510">
        <v>0.10709765461342458</v>
      </c>
      <c r="N510" s="44">
        <v>0.64632366974364786</v>
      </c>
      <c r="O510" s="161">
        <f t="shared" si="71"/>
        <v>5000000</v>
      </c>
      <c r="P510" s="162">
        <f t="shared" si="72"/>
        <v>191.18859467542106</v>
      </c>
      <c r="Q510" s="162">
        <f t="shared" si="73"/>
        <v>110.15776366289874</v>
      </c>
      <c r="R510" s="163">
        <f t="shared" si="74"/>
        <v>1</v>
      </c>
      <c r="S510" s="161">
        <f t="shared" si="75"/>
        <v>6000000</v>
      </c>
      <c r="T510" s="162">
        <f t="shared" si="76"/>
        <v>193.7295315584737</v>
      </c>
      <c r="U510" s="162">
        <f t="shared" si="77"/>
        <v>112.57888183144937</v>
      </c>
      <c r="V510" s="163">
        <f t="shared" si="78"/>
        <v>1</v>
      </c>
      <c r="W510" s="164">
        <f t="shared" si="79"/>
        <v>355154155.06261158</v>
      </c>
      <c r="X510" s="164">
        <f t="shared" si="80"/>
        <v>336903898.36214596</v>
      </c>
    </row>
    <row r="511" spans="10:24" x14ac:dyDescent="0.25">
      <c r="J511">
        <v>508</v>
      </c>
      <c r="K511" s="43">
        <v>0.85737896529452184</v>
      </c>
      <c r="L511">
        <v>0.55135173371775303</v>
      </c>
      <c r="M511">
        <v>0.39433971345709096</v>
      </c>
      <c r="N511" s="44">
        <v>0.59816386694342483</v>
      </c>
      <c r="O511" s="161">
        <f t="shared" si="71"/>
        <v>7000000</v>
      </c>
      <c r="P511" s="162">
        <f t="shared" si="72"/>
        <v>181.93615857382028</v>
      </c>
      <c r="Q511" s="162">
        <f t="shared" si="73"/>
        <v>129.63948315261285</v>
      </c>
      <c r="R511" s="163">
        <f t="shared" si="74"/>
        <v>1</v>
      </c>
      <c r="S511" s="161">
        <f t="shared" si="75"/>
        <v>7000000</v>
      </c>
      <c r="T511" s="162">
        <f t="shared" si="76"/>
        <v>190.64538619127342</v>
      </c>
      <c r="U511" s="162">
        <f t="shared" si="77"/>
        <v>122.31974157630643</v>
      </c>
      <c r="V511" s="163">
        <f t="shared" si="78"/>
        <v>1</v>
      </c>
      <c r="W511" s="164">
        <f t="shared" si="79"/>
        <v>316076727.948452</v>
      </c>
      <c r="X511" s="164">
        <f t="shared" si="80"/>
        <v>328279512.30476892</v>
      </c>
    </row>
    <row r="512" spans="10:24" x14ac:dyDescent="0.25">
      <c r="J512">
        <v>509</v>
      </c>
      <c r="K512" s="43">
        <v>0.2175702574667826</v>
      </c>
      <c r="L512">
        <v>0.63655540888288753</v>
      </c>
      <c r="M512">
        <v>0.50380120088472513</v>
      </c>
      <c r="N512" s="44">
        <v>0.46453624631374724</v>
      </c>
      <c r="O512" s="161">
        <f t="shared" si="71"/>
        <v>2000000</v>
      </c>
      <c r="P512" s="162">
        <f t="shared" si="72"/>
        <v>185.23899877127533</v>
      </c>
      <c r="Q512" s="162">
        <f t="shared" si="73"/>
        <v>135.19056683583634</v>
      </c>
      <c r="R512" s="163">
        <f t="shared" si="74"/>
        <v>1</v>
      </c>
      <c r="S512" s="161">
        <f t="shared" si="75"/>
        <v>5000000</v>
      </c>
      <c r="T512" s="162">
        <f t="shared" si="76"/>
        <v>191.74633292375844</v>
      </c>
      <c r="U512" s="162">
        <f t="shared" si="77"/>
        <v>125.09528341791817</v>
      </c>
      <c r="V512" s="163">
        <f t="shared" si="78"/>
        <v>1</v>
      </c>
      <c r="W512" s="164">
        <f t="shared" si="79"/>
        <v>50096863.870877996</v>
      </c>
      <c r="X512" s="164">
        <f t="shared" si="80"/>
        <v>183255247.52920139</v>
      </c>
    </row>
    <row r="513" spans="10:24" x14ac:dyDescent="0.25">
      <c r="J513">
        <v>510</v>
      </c>
      <c r="K513" s="43">
        <v>0.21508541811491266</v>
      </c>
      <c r="L513">
        <v>0.58850562412380159</v>
      </c>
      <c r="M513">
        <v>0.79768781743677919</v>
      </c>
      <c r="N513" s="44">
        <v>4.9033638003664448E-2</v>
      </c>
      <c r="O513" s="161">
        <f t="shared" si="71"/>
        <v>2000000</v>
      </c>
      <c r="P513" s="162">
        <f t="shared" si="72"/>
        <v>183.35553844016925</v>
      </c>
      <c r="Q513" s="162">
        <f t="shared" si="73"/>
        <v>151.6678158760237</v>
      </c>
      <c r="R513" s="163">
        <f t="shared" si="74"/>
        <v>1</v>
      </c>
      <c r="S513" s="161">
        <f t="shared" si="75"/>
        <v>5000000</v>
      </c>
      <c r="T513" s="162">
        <f t="shared" si="76"/>
        <v>191.11851281338974</v>
      </c>
      <c r="U513" s="162">
        <f t="shared" si="77"/>
        <v>133.33390793801183</v>
      </c>
      <c r="V513" s="163">
        <f t="shared" si="78"/>
        <v>0.9</v>
      </c>
      <c r="W513" s="164">
        <f t="shared" si="79"/>
        <v>13375445.128291123</v>
      </c>
      <c r="X513" s="164">
        <f t="shared" si="80"/>
        <v>110030721.93920058</v>
      </c>
    </row>
    <row r="514" spans="10:24" x14ac:dyDescent="0.25">
      <c r="J514">
        <v>511</v>
      </c>
      <c r="K514" s="43">
        <v>0.77400326198746106</v>
      </c>
      <c r="L514">
        <v>0.30254168633001843</v>
      </c>
      <c r="M514">
        <v>0.8036606103361873</v>
      </c>
      <c r="N514" s="44">
        <v>0.52958399047842952</v>
      </c>
      <c r="O514" s="161">
        <f t="shared" si="71"/>
        <v>7000000</v>
      </c>
      <c r="P514" s="162">
        <f t="shared" si="72"/>
        <v>172.24343594218291</v>
      </c>
      <c r="Q514" s="162">
        <f t="shared" si="73"/>
        <v>152.09538952851301</v>
      </c>
      <c r="R514" s="163">
        <f t="shared" si="74"/>
        <v>1</v>
      </c>
      <c r="S514" s="161">
        <f t="shared" si="75"/>
        <v>7000000</v>
      </c>
      <c r="T514" s="162">
        <f t="shared" si="76"/>
        <v>187.4144786473943</v>
      </c>
      <c r="U514" s="162">
        <f t="shared" si="77"/>
        <v>133.54769476425651</v>
      </c>
      <c r="V514" s="163">
        <f t="shared" si="78"/>
        <v>1</v>
      </c>
      <c r="W514" s="164">
        <f t="shared" si="79"/>
        <v>91036324.895689309</v>
      </c>
      <c r="X514" s="164">
        <f t="shared" si="80"/>
        <v>227067487.18196458</v>
      </c>
    </row>
    <row r="515" spans="10:24" x14ac:dyDescent="0.25">
      <c r="J515">
        <v>512</v>
      </c>
      <c r="K515" s="43">
        <v>0.12935091682019273</v>
      </c>
      <c r="L515">
        <v>0.85581771054800804</v>
      </c>
      <c r="M515">
        <v>0.4740531339740649</v>
      </c>
      <c r="N515" s="44">
        <v>0.31739702024264616</v>
      </c>
      <c r="O515" s="161">
        <f t="shared" si="71"/>
        <v>2000000</v>
      </c>
      <c r="P515" s="162">
        <f t="shared" si="72"/>
        <v>195.92574180373751</v>
      </c>
      <c r="Q515" s="162">
        <f t="shared" si="73"/>
        <v>133.69829860771998</v>
      </c>
      <c r="R515" s="163">
        <f t="shared" si="74"/>
        <v>1</v>
      </c>
      <c r="S515" s="161">
        <f t="shared" si="75"/>
        <v>2000000</v>
      </c>
      <c r="T515" s="162">
        <f t="shared" si="76"/>
        <v>195.30858060124584</v>
      </c>
      <c r="U515" s="162">
        <f t="shared" si="77"/>
        <v>124.34914930385999</v>
      </c>
      <c r="V515" s="163">
        <f t="shared" si="78"/>
        <v>1</v>
      </c>
      <c r="W515" s="164">
        <f t="shared" si="79"/>
        <v>74454886.392035067</v>
      </c>
      <c r="X515" s="164">
        <f t="shared" si="80"/>
        <v>-8081137.4052283168</v>
      </c>
    </row>
    <row r="516" spans="10:24" x14ac:dyDescent="0.25">
      <c r="J516">
        <v>513</v>
      </c>
      <c r="K516" s="43">
        <v>0.49022939947567923</v>
      </c>
      <c r="L516">
        <v>0.87020165065032762</v>
      </c>
      <c r="M516">
        <v>0.72180148128423016</v>
      </c>
      <c r="N516" s="44">
        <v>0.78441632569341446</v>
      </c>
      <c r="O516" s="161">
        <f t="shared" si="71"/>
        <v>5000000</v>
      </c>
      <c r="P516" s="162">
        <f t="shared" si="72"/>
        <v>196.91017303437016</v>
      </c>
      <c r="Q516" s="162">
        <f t="shared" si="73"/>
        <v>146.76403039502344</v>
      </c>
      <c r="R516" s="163">
        <f t="shared" si="74"/>
        <v>1</v>
      </c>
      <c r="S516" s="161">
        <f t="shared" si="75"/>
        <v>6000000</v>
      </c>
      <c r="T516" s="162">
        <f t="shared" si="76"/>
        <v>195.63672434479005</v>
      </c>
      <c r="U516" s="162">
        <f t="shared" si="77"/>
        <v>130.88201519751172</v>
      </c>
      <c r="V516" s="163">
        <f t="shared" si="78"/>
        <v>1</v>
      </c>
      <c r="W516" s="164">
        <f t="shared" si="79"/>
        <v>200730713.19673359</v>
      </c>
      <c r="X516" s="164">
        <f t="shared" si="80"/>
        <v>238528254.88366997</v>
      </c>
    </row>
    <row r="517" spans="10:24" x14ac:dyDescent="0.25">
      <c r="J517">
        <v>514</v>
      </c>
      <c r="K517" s="43">
        <v>0.12791763999782213</v>
      </c>
      <c r="L517">
        <v>0.91401757183013321</v>
      </c>
      <c r="M517">
        <v>0.39879487416225934</v>
      </c>
      <c r="N517" s="44">
        <v>0.86672294790163695</v>
      </c>
      <c r="O517" s="161">
        <f t="shared" ref="O517:O580" si="81">VLOOKUP(K517,$E$5:$H$10,4)</f>
        <v>2000000</v>
      </c>
      <c r="P517" s="162">
        <f t="shared" ref="P517:P580" si="82">_xlfn.NORM.INV(L517,$E$12,$E$13)</f>
        <v>200.48876264176164</v>
      </c>
      <c r="Q517" s="162">
        <f t="shared" ref="Q517:Q580" si="83">_xlfn.NORM.INV(M517,$E$15,$E$16)</f>
        <v>129.87064677987601</v>
      </c>
      <c r="R517" s="163">
        <f t="shared" ref="R517:R580" si="84">VLOOKUP(N517,$E$19:$H$21,4)</f>
        <v>1</v>
      </c>
      <c r="S517" s="161">
        <f t="shared" ref="S517:S580" si="85">VLOOKUP(K517,$G$5:$H$10,2)</f>
        <v>2000000</v>
      </c>
      <c r="T517" s="162">
        <f t="shared" ref="T517:T580" si="86">_xlfn.NORM.INV(L517,$G$12,$G$13)</f>
        <v>196.82958754725388</v>
      </c>
      <c r="U517" s="162">
        <f t="shared" ref="U517:U580" si="87">_xlfn.NORM.INV(M517,$G$15,$G$16)</f>
        <v>122.43532338993801</v>
      </c>
      <c r="V517" s="163">
        <f t="shared" ref="V517:V580" si="88">VLOOKUP(N517,$G$19:$H$21,2)</f>
        <v>1</v>
      </c>
      <c r="W517" s="164">
        <f t="shared" ref="W517:W580" si="89">O517*(P517-Q517)*R517-$D$23-$D$24</f>
        <v>91236231.723771244</v>
      </c>
      <c r="X517" s="164">
        <f t="shared" ref="X517:X580" si="90">S517*(T517-U517)*V517-$F$23-$F$24</f>
        <v>-1211471.6853682399</v>
      </c>
    </row>
    <row r="518" spans="10:24" x14ac:dyDescent="0.25">
      <c r="J518">
        <v>515</v>
      </c>
      <c r="K518" s="43">
        <v>0.65512481253843802</v>
      </c>
      <c r="L518">
        <v>0.68620509726018275</v>
      </c>
      <c r="M518">
        <v>0.70101464559593407</v>
      </c>
      <c r="N518" s="44">
        <v>0.20776086757822532</v>
      </c>
      <c r="O518" s="161">
        <f t="shared" si="81"/>
        <v>6000000</v>
      </c>
      <c r="P518" s="162">
        <f t="shared" si="82"/>
        <v>187.27683003573233</v>
      </c>
      <c r="Q518" s="162">
        <f t="shared" si="83"/>
        <v>145.5464195592325</v>
      </c>
      <c r="R518" s="163">
        <f t="shared" si="84"/>
        <v>1</v>
      </c>
      <c r="S518" s="161">
        <f t="shared" si="85"/>
        <v>7000000</v>
      </c>
      <c r="T518" s="162">
        <f t="shared" si="86"/>
        <v>192.42561001191078</v>
      </c>
      <c r="U518" s="162">
        <f t="shared" si="87"/>
        <v>130.27320977961625</v>
      </c>
      <c r="V518" s="163">
        <f t="shared" si="88"/>
        <v>1</v>
      </c>
      <c r="W518" s="164">
        <f t="shared" si="89"/>
        <v>200382462.85899895</v>
      </c>
      <c r="X518" s="164">
        <f t="shared" si="90"/>
        <v>285066801.62606168</v>
      </c>
    </row>
    <row r="519" spans="10:24" x14ac:dyDescent="0.25">
      <c r="J519">
        <v>516</v>
      </c>
      <c r="K519" s="43">
        <v>0.31257735940413567</v>
      </c>
      <c r="L519">
        <v>0.70961306396949775</v>
      </c>
      <c r="M519">
        <v>0.3606630077283477</v>
      </c>
      <c r="N519" s="44">
        <v>0.66435796811944803</v>
      </c>
      <c r="O519" s="161">
        <f t="shared" si="81"/>
        <v>5000000</v>
      </c>
      <c r="P519" s="162">
        <f t="shared" si="82"/>
        <v>188.28382028730576</v>
      </c>
      <c r="Q519" s="162">
        <f t="shared" si="83"/>
        <v>127.86625670683914</v>
      </c>
      <c r="R519" s="163">
        <f t="shared" si="84"/>
        <v>1</v>
      </c>
      <c r="S519" s="161">
        <f t="shared" si="85"/>
        <v>6000000</v>
      </c>
      <c r="T519" s="162">
        <f t="shared" si="86"/>
        <v>192.76127342910192</v>
      </c>
      <c r="U519" s="162">
        <f t="shared" si="87"/>
        <v>121.43312835341956</v>
      </c>
      <c r="V519" s="163">
        <f t="shared" si="88"/>
        <v>1</v>
      </c>
      <c r="W519" s="164">
        <f t="shared" si="89"/>
        <v>252087817.90233308</v>
      </c>
      <c r="X519" s="164">
        <f t="shared" si="90"/>
        <v>277968870.45409417</v>
      </c>
    </row>
    <row r="520" spans="10:24" x14ac:dyDescent="0.25">
      <c r="J520">
        <v>517</v>
      </c>
      <c r="K520" s="43">
        <v>0.74931631561631495</v>
      </c>
      <c r="L520">
        <v>0.5249693641007448</v>
      </c>
      <c r="M520">
        <v>0.39903410813063045</v>
      </c>
      <c r="N520" s="44">
        <v>0.54572058978739446</v>
      </c>
      <c r="O520" s="161">
        <f t="shared" si="81"/>
        <v>6000000</v>
      </c>
      <c r="P520" s="162">
        <f t="shared" si="82"/>
        <v>180.93944751283365</v>
      </c>
      <c r="Q520" s="162">
        <f t="shared" si="83"/>
        <v>129.88304020349631</v>
      </c>
      <c r="R520" s="163">
        <f t="shared" si="84"/>
        <v>1</v>
      </c>
      <c r="S520" s="161">
        <f t="shared" si="85"/>
        <v>7000000</v>
      </c>
      <c r="T520" s="162">
        <f t="shared" si="86"/>
        <v>190.31314917094454</v>
      </c>
      <c r="U520" s="162">
        <f t="shared" si="87"/>
        <v>122.44152010174815</v>
      </c>
      <c r="V520" s="163">
        <f t="shared" si="88"/>
        <v>1</v>
      </c>
      <c r="W520" s="164">
        <f t="shared" si="89"/>
        <v>256338443.85602409</v>
      </c>
      <c r="X520" s="164">
        <f t="shared" si="90"/>
        <v>325101403.4843747</v>
      </c>
    </row>
    <row r="521" spans="10:24" x14ac:dyDescent="0.25">
      <c r="J521">
        <v>518</v>
      </c>
      <c r="K521" s="43">
        <v>0.70439100518158271</v>
      </c>
      <c r="L521">
        <v>0.20393417083558596</v>
      </c>
      <c r="M521">
        <v>0.16511713503756875</v>
      </c>
      <c r="N521" s="44">
        <v>0.51566143001214615</v>
      </c>
      <c r="O521" s="161">
        <f t="shared" si="81"/>
        <v>6000000</v>
      </c>
      <c r="P521" s="162">
        <f t="shared" si="82"/>
        <v>167.58523937013081</v>
      </c>
      <c r="Q521" s="162">
        <f t="shared" si="83"/>
        <v>115.52715779809435</v>
      </c>
      <c r="R521" s="163">
        <f t="shared" si="84"/>
        <v>1</v>
      </c>
      <c r="S521" s="161">
        <f t="shared" si="85"/>
        <v>7000000</v>
      </c>
      <c r="T521" s="162">
        <f t="shared" si="86"/>
        <v>185.86174645671028</v>
      </c>
      <c r="U521" s="162">
        <f t="shared" si="87"/>
        <v>115.26357889904718</v>
      </c>
      <c r="V521" s="163">
        <f t="shared" si="88"/>
        <v>1</v>
      </c>
      <c r="W521" s="164">
        <f t="shared" si="89"/>
        <v>262348489.43221873</v>
      </c>
      <c r="X521" s="164">
        <f t="shared" si="90"/>
        <v>344187172.9036417</v>
      </c>
    </row>
    <row r="522" spans="10:24" x14ac:dyDescent="0.25">
      <c r="J522">
        <v>519</v>
      </c>
      <c r="K522" s="43">
        <v>0.23973456498875856</v>
      </c>
      <c r="L522">
        <v>0.35440807912824435</v>
      </c>
      <c r="M522">
        <v>0.16503333638912254</v>
      </c>
      <c r="N522" s="44">
        <v>0.20002388686147532</v>
      </c>
      <c r="O522" s="161">
        <f t="shared" si="81"/>
        <v>2000000</v>
      </c>
      <c r="P522" s="162">
        <f t="shared" si="82"/>
        <v>174.39830253410531</v>
      </c>
      <c r="Q522" s="162">
        <f t="shared" si="83"/>
        <v>115.52040817818607</v>
      </c>
      <c r="R522" s="163">
        <f t="shared" si="84"/>
        <v>1</v>
      </c>
      <c r="S522" s="161">
        <f t="shared" si="85"/>
        <v>5000000</v>
      </c>
      <c r="T522" s="162">
        <f t="shared" si="86"/>
        <v>188.13276751136843</v>
      </c>
      <c r="U522" s="162">
        <f t="shared" si="87"/>
        <v>115.26020408909304</v>
      </c>
      <c r="V522" s="163">
        <f t="shared" si="88"/>
        <v>1</v>
      </c>
      <c r="W522" s="164">
        <f t="shared" si="89"/>
        <v>67755788.711838484</v>
      </c>
      <c r="X522" s="164">
        <f t="shared" si="90"/>
        <v>214362817.11137694</v>
      </c>
    </row>
    <row r="523" spans="10:24" x14ac:dyDescent="0.25">
      <c r="J523">
        <v>520</v>
      </c>
      <c r="K523" s="43">
        <v>0.98913524642040063</v>
      </c>
      <c r="L523">
        <v>0.9502438586159847</v>
      </c>
      <c r="M523">
        <v>0.42852726127961149</v>
      </c>
      <c r="N523" s="44">
        <v>0.68611285434897096</v>
      </c>
      <c r="O523" s="161">
        <f t="shared" si="81"/>
        <v>9000000</v>
      </c>
      <c r="P523" s="162">
        <f t="shared" si="82"/>
        <v>204.70834026952861</v>
      </c>
      <c r="Q523" s="162">
        <f t="shared" si="83"/>
        <v>131.39750219420617</v>
      </c>
      <c r="R523" s="163">
        <f t="shared" si="84"/>
        <v>1</v>
      </c>
      <c r="S523" s="161">
        <f t="shared" si="85"/>
        <v>9000000</v>
      </c>
      <c r="T523" s="162">
        <f t="shared" si="86"/>
        <v>198.23611342317619</v>
      </c>
      <c r="U523" s="162">
        <f t="shared" si="87"/>
        <v>123.19875109710308</v>
      </c>
      <c r="V523" s="163">
        <f t="shared" si="88"/>
        <v>1</v>
      </c>
      <c r="W523" s="164">
        <f t="shared" si="89"/>
        <v>609797542.67790198</v>
      </c>
      <c r="X523" s="164">
        <f t="shared" si="90"/>
        <v>525336260.93465793</v>
      </c>
    </row>
    <row r="524" spans="10:24" x14ac:dyDescent="0.25">
      <c r="J524">
        <v>521</v>
      </c>
      <c r="K524" s="43">
        <v>0.81536248897113806</v>
      </c>
      <c r="L524">
        <v>2.5906189736013885E-2</v>
      </c>
      <c r="M524">
        <v>0.64631984939650489</v>
      </c>
      <c r="N524" s="44">
        <v>0.25937192723084057</v>
      </c>
      <c r="O524" s="161">
        <f t="shared" si="81"/>
        <v>7000000</v>
      </c>
      <c r="P524" s="162">
        <f t="shared" si="82"/>
        <v>150.82965992074739</v>
      </c>
      <c r="Q524" s="162">
        <f t="shared" si="83"/>
        <v>142.50807271913922</v>
      </c>
      <c r="R524" s="163">
        <f t="shared" si="84"/>
        <v>1</v>
      </c>
      <c r="S524" s="161">
        <f t="shared" si="85"/>
        <v>7000000</v>
      </c>
      <c r="T524" s="162">
        <f t="shared" si="86"/>
        <v>180.27655330691579</v>
      </c>
      <c r="U524" s="162">
        <f t="shared" si="87"/>
        <v>128.75403635956962</v>
      </c>
      <c r="V524" s="163">
        <f t="shared" si="88"/>
        <v>1</v>
      </c>
      <c r="W524" s="164">
        <f t="shared" si="89"/>
        <v>8251110.4112571701</v>
      </c>
      <c r="X524" s="164">
        <f t="shared" si="90"/>
        <v>210657618.63142312</v>
      </c>
    </row>
    <row r="525" spans="10:24" x14ac:dyDescent="0.25">
      <c r="J525">
        <v>522</v>
      </c>
      <c r="K525" s="43">
        <v>0.55965606418675695</v>
      </c>
      <c r="L525">
        <v>4.8124587932385499E-4</v>
      </c>
      <c r="M525">
        <v>0.33356962850107019</v>
      </c>
      <c r="N525" s="44">
        <v>0.666548473514464</v>
      </c>
      <c r="O525" s="161">
        <f t="shared" si="81"/>
        <v>6000000</v>
      </c>
      <c r="P525" s="162">
        <f t="shared" si="82"/>
        <v>130.48099215755173</v>
      </c>
      <c r="Q525" s="162">
        <f t="shared" si="83"/>
        <v>126.39844973824353</v>
      </c>
      <c r="R525" s="163">
        <f t="shared" si="84"/>
        <v>1</v>
      </c>
      <c r="S525" s="161">
        <f t="shared" si="85"/>
        <v>6000000</v>
      </c>
      <c r="T525" s="162">
        <f t="shared" si="86"/>
        <v>173.49366405251723</v>
      </c>
      <c r="U525" s="162">
        <f t="shared" si="87"/>
        <v>120.69922486912176</v>
      </c>
      <c r="V525" s="163">
        <f t="shared" si="88"/>
        <v>1</v>
      </c>
      <c r="W525" s="164">
        <f t="shared" si="89"/>
        <v>-25504745.484150816</v>
      </c>
      <c r="X525" s="164">
        <f t="shared" si="90"/>
        <v>166766635.10037279</v>
      </c>
    </row>
    <row r="526" spans="10:24" x14ac:dyDescent="0.25">
      <c r="J526">
        <v>523</v>
      </c>
      <c r="K526" s="43">
        <v>0.7317819063902552</v>
      </c>
      <c r="L526">
        <v>0.56155561327752235</v>
      </c>
      <c r="M526">
        <v>0.99492899175788729</v>
      </c>
      <c r="N526" s="44">
        <v>0.1174840684465035</v>
      </c>
      <c r="O526" s="161">
        <f t="shared" si="81"/>
        <v>6000000</v>
      </c>
      <c r="P526" s="162">
        <f t="shared" si="82"/>
        <v>182.32371652692228</v>
      </c>
      <c r="Q526" s="162">
        <f t="shared" si="83"/>
        <v>186.41898658834742</v>
      </c>
      <c r="R526" s="163">
        <f t="shared" si="84"/>
        <v>1</v>
      </c>
      <c r="S526" s="161">
        <f t="shared" si="85"/>
        <v>7000000</v>
      </c>
      <c r="T526" s="162">
        <f t="shared" si="86"/>
        <v>190.77457217564077</v>
      </c>
      <c r="U526" s="162">
        <f t="shared" si="87"/>
        <v>150.70949329417371</v>
      </c>
      <c r="V526" s="163">
        <f t="shared" si="88"/>
        <v>0.9</v>
      </c>
      <c r="W526" s="164">
        <f t="shared" si="89"/>
        <v>-74571620.368550837</v>
      </c>
      <c r="X526" s="164">
        <f t="shared" si="90"/>
        <v>102409996.95324248</v>
      </c>
    </row>
    <row r="527" spans="10:24" x14ac:dyDescent="0.25">
      <c r="J527">
        <v>524</v>
      </c>
      <c r="K527" s="43">
        <v>0.78398025399296178</v>
      </c>
      <c r="L527">
        <v>0.11471210609416671</v>
      </c>
      <c r="M527">
        <v>0.65609015932951009</v>
      </c>
      <c r="N527" s="44">
        <v>1.1402046930514498E-2</v>
      </c>
      <c r="O527" s="161">
        <f t="shared" si="81"/>
        <v>7000000</v>
      </c>
      <c r="P527" s="162">
        <f t="shared" si="82"/>
        <v>161.97234920241888</v>
      </c>
      <c r="Q527" s="162">
        <f t="shared" si="83"/>
        <v>143.03631360619804</v>
      </c>
      <c r="R527" s="163">
        <f t="shared" si="84"/>
        <v>1</v>
      </c>
      <c r="S527" s="161">
        <f t="shared" si="85"/>
        <v>7000000</v>
      </c>
      <c r="T527" s="162">
        <f t="shared" si="86"/>
        <v>183.99078306747296</v>
      </c>
      <c r="U527" s="162">
        <f t="shared" si="87"/>
        <v>129.018156803099</v>
      </c>
      <c r="V527" s="163">
        <f t="shared" si="88"/>
        <v>0.05</v>
      </c>
      <c r="W527" s="164">
        <f t="shared" si="89"/>
        <v>82552249.173545927</v>
      </c>
      <c r="X527" s="164">
        <f t="shared" si="90"/>
        <v>-130759580.80746911</v>
      </c>
    </row>
    <row r="528" spans="10:24" x14ac:dyDescent="0.25">
      <c r="J528">
        <v>525</v>
      </c>
      <c r="K528" s="43">
        <v>0.97896923198487307</v>
      </c>
      <c r="L528">
        <v>0.23345223706872908</v>
      </c>
      <c r="M528">
        <v>0.36666526044395031</v>
      </c>
      <c r="N528" s="44">
        <v>0.52545594948175856</v>
      </c>
      <c r="O528" s="161">
        <f t="shared" si="81"/>
        <v>9000000</v>
      </c>
      <c r="P528" s="162">
        <f t="shared" si="82"/>
        <v>169.08712666331982</v>
      </c>
      <c r="Q528" s="162">
        <f t="shared" si="83"/>
        <v>128.18602874815753</v>
      </c>
      <c r="R528" s="163">
        <f t="shared" si="84"/>
        <v>1</v>
      </c>
      <c r="S528" s="161">
        <f t="shared" si="85"/>
        <v>9000000</v>
      </c>
      <c r="T528" s="162">
        <f t="shared" si="86"/>
        <v>186.36237555443995</v>
      </c>
      <c r="U528" s="162">
        <f t="shared" si="87"/>
        <v>121.59301437407876</v>
      </c>
      <c r="V528" s="163">
        <f t="shared" si="88"/>
        <v>1</v>
      </c>
      <c r="W528" s="164">
        <f t="shared" si="89"/>
        <v>318109881.23646069</v>
      </c>
      <c r="X528" s="164">
        <f t="shared" si="90"/>
        <v>432924250.62325072</v>
      </c>
    </row>
    <row r="529" spans="10:24" x14ac:dyDescent="0.25">
      <c r="J529">
        <v>526</v>
      </c>
      <c r="K529" s="43">
        <v>0.4825622118813252</v>
      </c>
      <c r="L529">
        <v>0.64335194438526178</v>
      </c>
      <c r="M529">
        <v>0.70035723708325104</v>
      </c>
      <c r="N529" s="44">
        <v>0.84299429564262252</v>
      </c>
      <c r="O529" s="161">
        <f t="shared" si="81"/>
        <v>5000000</v>
      </c>
      <c r="P529" s="162">
        <f t="shared" si="82"/>
        <v>185.51149396904279</v>
      </c>
      <c r="Q529" s="162">
        <f t="shared" si="83"/>
        <v>145.5085648132781</v>
      </c>
      <c r="R529" s="163">
        <f t="shared" si="84"/>
        <v>1</v>
      </c>
      <c r="S529" s="161">
        <f t="shared" si="85"/>
        <v>6000000</v>
      </c>
      <c r="T529" s="162">
        <f t="shared" si="86"/>
        <v>191.8371646563476</v>
      </c>
      <c r="U529" s="162">
        <f t="shared" si="87"/>
        <v>130.25428240663905</v>
      </c>
      <c r="V529" s="163">
        <f t="shared" si="88"/>
        <v>1</v>
      </c>
      <c r="W529" s="164">
        <f t="shared" si="89"/>
        <v>150014645.77882344</v>
      </c>
      <c r="X529" s="164">
        <f t="shared" si="90"/>
        <v>219497293.49825126</v>
      </c>
    </row>
    <row r="530" spans="10:24" x14ac:dyDescent="0.25">
      <c r="J530">
        <v>527</v>
      </c>
      <c r="K530" s="43">
        <v>0.95785028715533727</v>
      </c>
      <c r="L530">
        <v>0.22237371715409282</v>
      </c>
      <c r="M530">
        <v>0.9731119897347863</v>
      </c>
      <c r="N530" s="44">
        <v>0.23578529430203787</v>
      </c>
      <c r="O530" s="161">
        <f t="shared" si="81"/>
        <v>9000000</v>
      </c>
      <c r="P530" s="162">
        <f t="shared" si="82"/>
        <v>168.53698408286738</v>
      </c>
      <c r="Q530" s="162">
        <f t="shared" si="83"/>
        <v>173.57272741149987</v>
      </c>
      <c r="R530" s="163">
        <f t="shared" si="84"/>
        <v>1</v>
      </c>
      <c r="S530" s="161">
        <f t="shared" si="85"/>
        <v>9000000</v>
      </c>
      <c r="T530" s="162">
        <f t="shared" si="86"/>
        <v>186.17899469428912</v>
      </c>
      <c r="U530" s="162">
        <f t="shared" si="87"/>
        <v>144.28636370574992</v>
      </c>
      <c r="V530" s="163">
        <f t="shared" si="88"/>
        <v>1</v>
      </c>
      <c r="W530" s="164">
        <f t="shared" si="89"/>
        <v>-95321689.957692429</v>
      </c>
      <c r="X530" s="164">
        <f t="shared" si="90"/>
        <v>227033678.89685279</v>
      </c>
    </row>
    <row r="531" spans="10:24" x14ac:dyDescent="0.25">
      <c r="J531">
        <v>528</v>
      </c>
      <c r="K531" s="43">
        <v>0.75993631588165167</v>
      </c>
      <c r="L531">
        <v>0.79048447854470394</v>
      </c>
      <c r="M531">
        <v>0.99561059417998576</v>
      </c>
      <c r="N531" s="44">
        <v>0.40016565620785438</v>
      </c>
      <c r="O531" s="161">
        <f t="shared" si="81"/>
        <v>7000000</v>
      </c>
      <c r="P531" s="162">
        <f t="shared" si="82"/>
        <v>192.12155145858534</v>
      </c>
      <c r="Q531" s="162">
        <f t="shared" si="83"/>
        <v>187.41099528565522</v>
      </c>
      <c r="R531" s="163">
        <f t="shared" si="84"/>
        <v>1</v>
      </c>
      <c r="S531" s="161">
        <f t="shared" si="85"/>
        <v>7000000</v>
      </c>
      <c r="T531" s="162">
        <f t="shared" si="86"/>
        <v>194.04051715286178</v>
      </c>
      <c r="U531" s="162">
        <f t="shared" si="87"/>
        <v>151.20549764282759</v>
      </c>
      <c r="V531" s="163">
        <f t="shared" si="88"/>
        <v>1</v>
      </c>
      <c r="W531" s="164">
        <f t="shared" si="89"/>
        <v>-17026106.78948912</v>
      </c>
      <c r="X531" s="164">
        <f t="shared" si="90"/>
        <v>149845136.57023931</v>
      </c>
    </row>
    <row r="532" spans="10:24" x14ac:dyDescent="0.25">
      <c r="J532">
        <v>529</v>
      </c>
      <c r="K532" s="43">
        <v>0.50455555523200424</v>
      </c>
      <c r="L532">
        <v>0.10671412112257195</v>
      </c>
      <c r="M532">
        <v>0.61903779741132214</v>
      </c>
      <c r="N532" s="44">
        <v>0.99273142834740358</v>
      </c>
      <c r="O532" s="161">
        <f t="shared" si="81"/>
        <v>5000000</v>
      </c>
      <c r="P532" s="162">
        <f t="shared" si="82"/>
        <v>161.33709288491977</v>
      </c>
      <c r="Q532" s="162">
        <f t="shared" si="83"/>
        <v>141.05909345292136</v>
      </c>
      <c r="R532" s="163">
        <f t="shared" si="84"/>
        <v>1</v>
      </c>
      <c r="S532" s="161">
        <f t="shared" si="85"/>
        <v>6000000</v>
      </c>
      <c r="T532" s="162">
        <f t="shared" si="86"/>
        <v>183.77903096163993</v>
      </c>
      <c r="U532" s="162">
        <f t="shared" si="87"/>
        <v>128.02954672646067</v>
      </c>
      <c r="V532" s="163">
        <f t="shared" si="88"/>
        <v>1</v>
      </c>
      <c r="W532" s="164">
        <f t="shared" si="89"/>
        <v>51389997.159992054</v>
      </c>
      <c r="X532" s="164">
        <f t="shared" si="90"/>
        <v>184496905.41107559</v>
      </c>
    </row>
    <row r="533" spans="10:24" x14ac:dyDescent="0.25">
      <c r="J533">
        <v>530</v>
      </c>
      <c r="K533" s="43">
        <v>0.37436785947212281</v>
      </c>
      <c r="L533">
        <v>0.26908941885280946</v>
      </c>
      <c r="M533">
        <v>0.82183190206484202</v>
      </c>
      <c r="N533" s="44">
        <v>0.80736514602142551</v>
      </c>
      <c r="O533" s="161">
        <f t="shared" si="81"/>
        <v>5000000</v>
      </c>
      <c r="P533" s="162">
        <f t="shared" si="82"/>
        <v>170.76646093894962</v>
      </c>
      <c r="Q533" s="162">
        <f t="shared" si="83"/>
        <v>153.44737762615688</v>
      </c>
      <c r="R533" s="163">
        <f t="shared" si="84"/>
        <v>1</v>
      </c>
      <c r="S533" s="161">
        <f t="shared" si="85"/>
        <v>6000000</v>
      </c>
      <c r="T533" s="162">
        <f t="shared" si="86"/>
        <v>186.92215364631653</v>
      </c>
      <c r="U533" s="162">
        <f t="shared" si="87"/>
        <v>134.22368881307844</v>
      </c>
      <c r="V533" s="163">
        <f t="shared" si="88"/>
        <v>1</v>
      </c>
      <c r="W533" s="164">
        <f t="shared" si="89"/>
        <v>36595416.563963711</v>
      </c>
      <c r="X533" s="164">
        <f t="shared" si="90"/>
        <v>166190788.99942857</v>
      </c>
    </row>
    <row r="534" spans="10:24" x14ac:dyDescent="0.25">
      <c r="J534">
        <v>531</v>
      </c>
      <c r="K534" s="43">
        <v>0.51583453438612736</v>
      </c>
      <c r="L534">
        <v>0.53562112149592545</v>
      </c>
      <c r="M534">
        <v>0.26999917962342934</v>
      </c>
      <c r="N534" s="44">
        <v>0.57357007305488772</v>
      </c>
      <c r="O534" s="161">
        <f t="shared" si="81"/>
        <v>5000000</v>
      </c>
      <c r="P534" s="162">
        <f t="shared" si="82"/>
        <v>181.34111827949292</v>
      </c>
      <c r="Q534" s="162">
        <f t="shared" si="83"/>
        <v>122.74369055690562</v>
      </c>
      <c r="R534" s="163">
        <f t="shared" si="84"/>
        <v>1</v>
      </c>
      <c r="S534" s="161">
        <f t="shared" si="85"/>
        <v>6000000</v>
      </c>
      <c r="T534" s="162">
        <f t="shared" si="86"/>
        <v>190.44703942649764</v>
      </c>
      <c r="U534" s="162">
        <f t="shared" si="87"/>
        <v>118.87184527845281</v>
      </c>
      <c r="V534" s="163">
        <f t="shared" si="88"/>
        <v>1</v>
      </c>
      <c r="W534" s="164">
        <f t="shared" si="89"/>
        <v>242987138.6129365</v>
      </c>
      <c r="X534" s="164">
        <f t="shared" si="90"/>
        <v>279451164.88826895</v>
      </c>
    </row>
    <row r="535" spans="10:24" x14ac:dyDescent="0.25">
      <c r="J535">
        <v>532</v>
      </c>
      <c r="K535" s="43">
        <v>0.73474621943494023</v>
      </c>
      <c r="L535">
        <v>0.9761539281956203</v>
      </c>
      <c r="M535">
        <v>0.48010918008014469</v>
      </c>
      <c r="N535" s="44">
        <v>0.11429307488078866</v>
      </c>
      <c r="O535" s="161">
        <f t="shared" si="81"/>
        <v>6000000</v>
      </c>
      <c r="P535" s="162">
        <f t="shared" si="82"/>
        <v>209.70151996880961</v>
      </c>
      <c r="Q535" s="162">
        <f t="shared" si="83"/>
        <v>134.00240865890825</v>
      </c>
      <c r="R535" s="163">
        <f t="shared" si="84"/>
        <v>1</v>
      </c>
      <c r="S535" s="161">
        <f t="shared" si="85"/>
        <v>7000000</v>
      </c>
      <c r="T535" s="162">
        <f t="shared" si="86"/>
        <v>199.90050665626987</v>
      </c>
      <c r="U535" s="162">
        <f t="shared" si="87"/>
        <v>124.50120432945413</v>
      </c>
      <c r="V535" s="163">
        <f t="shared" si="88"/>
        <v>0.9</v>
      </c>
      <c r="W535" s="164">
        <f t="shared" si="89"/>
        <v>404194667.85940814</v>
      </c>
      <c r="X535" s="164">
        <f t="shared" si="90"/>
        <v>325015604.65893918</v>
      </c>
    </row>
    <row r="536" spans="10:24" x14ac:dyDescent="0.25">
      <c r="J536">
        <v>533</v>
      </c>
      <c r="K536" s="43">
        <v>0.48481242294327398</v>
      </c>
      <c r="L536">
        <v>0.55784228799657076</v>
      </c>
      <c r="M536">
        <v>0.64408271956463881</v>
      </c>
      <c r="N536" s="44">
        <v>4.0928464962812661E-2</v>
      </c>
      <c r="O536" s="161">
        <f t="shared" si="81"/>
        <v>5000000</v>
      </c>
      <c r="P536" s="162">
        <f t="shared" si="82"/>
        <v>182.1825131429581</v>
      </c>
      <c r="Q536" s="162">
        <f t="shared" si="83"/>
        <v>142.38786681508918</v>
      </c>
      <c r="R536" s="163">
        <f t="shared" si="84"/>
        <v>1</v>
      </c>
      <c r="S536" s="161">
        <f t="shared" si="85"/>
        <v>6000000</v>
      </c>
      <c r="T536" s="162">
        <f t="shared" si="86"/>
        <v>190.72750438098603</v>
      </c>
      <c r="U536" s="162">
        <f t="shared" si="87"/>
        <v>128.69393340754459</v>
      </c>
      <c r="V536" s="163">
        <f t="shared" si="88"/>
        <v>0.9</v>
      </c>
      <c r="W536" s="164">
        <f t="shared" si="89"/>
        <v>148973231.6393446</v>
      </c>
      <c r="X536" s="164">
        <f t="shared" si="90"/>
        <v>184981283.25658381</v>
      </c>
    </row>
    <row r="537" spans="10:24" x14ac:dyDescent="0.25">
      <c r="J537">
        <v>534</v>
      </c>
      <c r="K537" s="43">
        <v>4.1934390895079554E-2</v>
      </c>
      <c r="L537">
        <v>2.6409540149202604E-2</v>
      </c>
      <c r="M537">
        <v>0.9026170760780613</v>
      </c>
      <c r="N537" s="44">
        <v>0.72310377651113789</v>
      </c>
      <c r="O537" s="161">
        <f t="shared" si="81"/>
        <v>1000000</v>
      </c>
      <c r="P537" s="162">
        <f t="shared" si="82"/>
        <v>150.95404299737822</v>
      </c>
      <c r="Q537" s="162">
        <f t="shared" si="83"/>
        <v>160.93217455995941</v>
      </c>
      <c r="R537" s="163">
        <f t="shared" si="84"/>
        <v>1</v>
      </c>
      <c r="S537" s="161">
        <f t="shared" si="85"/>
        <v>1000000</v>
      </c>
      <c r="T537" s="162">
        <f t="shared" si="86"/>
        <v>180.3180143324594</v>
      </c>
      <c r="U537" s="162">
        <f t="shared" si="87"/>
        <v>137.96608727997969</v>
      </c>
      <c r="V537" s="163">
        <f t="shared" si="88"/>
        <v>1</v>
      </c>
      <c r="W537" s="164">
        <f t="shared" si="89"/>
        <v>-59978131.562581182</v>
      </c>
      <c r="X537" s="164">
        <f t="shared" si="90"/>
        <v>-107648072.94752029</v>
      </c>
    </row>
    <row r="538" spans="10:24" x14ac:dyDescent="0.25">
      <c r="J538">
        <v>535</v>
      </c>
      <c r="K538" s="43">
        <v>8.4434695159923079E-2</v>
      </c>
      <c r="L538">
        <v>0.68632196412252622</v>
      </c>
      <c r="M538">
        <v>0.16501980790903648</v>
      </c>
      <c r="N538" s="44">
        <v>0.62888884707434678</v>
      </c>
      <c r="O538" s="161">
        <f t="shared" si="81"/>
        <v>2000000</v>
      </c>
      <c r="P538" s="162">
        <f t="shared" si="82"/>
        <v>187.28177327305434</v>
      </c>
      <c r="Q538" s="162">
        <f t="shared" si="83"/>
        <v>115.51931830942407</v>
      </c>
      <c r="R538" s="163">
        <f t="shared" si="84"/>
        <v>1</v>
      </c>
      <c r="S538" s="161">
        <f t="shared" si="85"/>
        <v>2000000</v>
      </c>
      <c r="T538" s="162">
        <f t="shared" si="86"/>
        <v>192.42725775768477</v>
      </c>
      <c r="U538" s="162">
        <f t="shared" si="87"/>
        <v>115.25965915471204</v>
      </c>
      <c r="V538" s="163">
        <f t="shared" si="88"/>
        <v>1</v>
      </c>
      <c r="W538" s="164">
        <f t="shared" si="89"/>
        <v>93524909.927260548</v>
      </c>
      <c r="X538" s="164">
        <f t="shared" si="90"/>
        <v>4335197.205945462</v>
      </c>
    </row>
    <row r="539" spans="10:24" x14ac:dyDescent="0.25">
      <c r="J539">
        <v>536</v>
      </c>
      <c r="K539" s="43">
        <v>0.55265414217998898</v>
      </c>
      <c r="L539">
        <v>0.29013974139185683</v>
      </c>
      <c r="M539">
        <v>0.8161575543426951</v>
      </c>
      <c r="N539" s="44">
        <v>0.75612316206780195</v>
      </c>
      <c r="O539" s="161">
        <f t="shared" si="81"/>
        <v>6000000</v>
      </c>
      <c r="P539" s="162">
        <f t="shared" si="82"/>
        <v>171.7053520793221</v>
      </c>
      <c r="Q539" s="162">
        <f t="shared" si="83"/>
        <v>153.01636767834233</v>
      </c>
      <c r="R539" s="163">
        <f t="shared" si="84"/>
        <v>1</v>
      </c>
      <c r="S539" s="161">
        <f t="shared" si="85"/>
        <v>6000000</v>
      </c>
      <c r="T539" s="162">
        <f t="shared" si="86"/>
        <v>187.23511735977402</v>
      </c>
      <c r="U539" s="162">
        <f t="shared" si="87"/>
        <v>134.00818383917115</v>
      </c>
      <c r="V539" s="163">
        <f t="shared" si="88"/>
        <v>1</v>
      </c>
      <c r="W539" s="164">
        <f t="shared" si="89"/>
        <v>62133906.405878574</v>
      </c>
      <c r="X539" s="164">
        <f t="shared" si="90"/>
        <v>169361601.12361723</v>
      </c>
    </row>
    <row r="540" spans="10:24" x14ac:dyDescent="0.25">
      <c r="J540">
        <v>537</v>
      </c>
      <c r="K540" s="43">
        <v>0.68483097251229796</v>
      </c>
      <c r="L540">
        <v>0.95783597454525182</v>
      </c>
      <c r="M540">
        <v>0.76449720206986793</v>
      </c>
      <c r="N540" s="44">
        <v>0.4071851538928275</v>
      </c>
      <c r="O540" s="161">
        <f t="shared" si="81"/>
        <v>6000000</v>
      </c>
      <c r="P540" s="162">
        <f t="shared" si="82"/>
        <v>205.89161449270739</v>
      </c>
      <c r="Q540" s="162">
        <f t="shared" si="83"/>
        <v>149.41687690219351</v>
      </c>
      <c r="R540" s="163">
        <f t="shared" si="84"/>
        <v>1</v>
      </c>
      <c r="S540" s="161">
        <f t="shared" si="85"/>
        <v>7000000</v>
      </c>
      <c r="T540" s="162">
        <f t="shared" si="86"/>
        <v>198.63053816423579</v>
      </c>
      <c r="U540" s="162">
        <f t="shared" si="87"/>
        <v>132.20843845109675</v>
      </c>
      <c r="V540" s="163">
        <f t="shared" si="88"/>
        <v>1</v>
      </c>
      <c r="W540" s="164">
        <f t="shared" si="89"/>
        <v>288848425.54308331</v>
      </c>
      <c r="X540" s="164">
        <f t="shared" si="90"/>
        <v>314954697.99197322</v>
      </c>
    </row>
    <row r="541" spans="10:24" x14ac:dyDescent="0.25">
      <c r="J541">
        <v>538</v>
      </c>
      <c r="K541" s="43">
        <v>0.88671481184716405</v>
      </c>
      <c r="L541">
        <v>0.94188906386924609</v>
      </c>
      <c r="M541">
        <v>0.74227576067254131</v>
      </c>
      <c r="N541" s="44">
        <v>0.83451774234255749</v>
      </c>
      <c r="O541" s="161">
        <f t="shared" si="81"/>
        <v>7000000</v>
      </c>
      <c r="P541" s="162">
        <f t="shared" si="82"/>
        <v>203.56246739235803</v>
      </c>
      <c r="Q541" s="162">
        <f t="shared" si="83"/>
        <v>148.00754779323978</v>
      </c>
      <c r="R541" s="163">
        <f t="shared" si="84"/>
        <v>1</v>
      </c>
      <c r="S541" s="161">
        <f t="shared" si="85"/>
        <v>7000000</v>
      </c>
      <c r="T541" s="162">
        <f t="shared" si="86"/>
        <v>197.85415579745268</v>
      </c>
      <c r="U541" s="162">
        <f t="shared" si="87"/>
        <v>131.50377389661989</v>
      </c>
      <c r="V541" s="163">
        <f t="shared" si="88"/>
        <v>1</v>
      </c>
      <c r="W541" s="164">
        <f t="shared" si="89"/>
        <v>338884437.19382775</v>
      </c>
      <c r="X541" s="164">
        <f t="shared" si="90"/>
        <v>314452673.30582952</v>
      </c>
    </row>
    <row r="542" spans="10:24" x14ac:dyDescent="0.25">
      <c r="J542">
        <v>539</v>
      </c>
      <c r="K542" s="43">
        <v>3.3767896698203792E-2</v>
      </c>
      <c r="L542">
        <v>0.23797382118482246</v>
      </c>
      <c r="M542">
        <v>0.56228492828336663</v>
      </c>
      <c r="N542" s="44">
        <v>0.76385041370906159</v>
      </c>
      <c r="O542" s="161">
        <f t="shared" si="81"/>
        <v>1000000</v>
      </c>
      <c r="P542" s="162">
        <f t="shared" si="82"/>
        <v>169.30746960717806</v>
      </c>
      <c r="Q542" s="162">
        <f t="shared" si="83"/>
        <v>138.1352978241913</v>
      </c>
      <c r="R542" s="163">
        <f t="shared" si="84"/>
        <v>1</v>
      </c>
      <c r="S542" s="161">
        <f t="shared" si="85"/>
        <v>1000000</v>
      </c>
      <c r="T542" s="162">
        <f t="shared" si="86"/>
        <v>186.4358232023927</v>
      </c>
      <c r="U542" s="162">
        <f t="shared" si="87"/>
        <v>126.56764891209565</v>
      </c>
      <c r="V542" s="163">
        <f t="shared" si="88"/>
        <v>1</v>
      </c>
      <c r="W542" s="164">
        <f t="shared" si="89"/>
        <v>-18827828.217013236</v>
      </c>
      <c r="X542" s="164">
        <f t="shared" si="90"/>
        <v>-90131825.709702954</v>
      </c>
    </row>
    <row r="543" spans="10:24" x14ac:dyDescent="0.25">
      <c r="J543">
        <v>540</v>
      </c>
      <c r="K543" s="43">
        <v>0.69250946750348907</v>
      </c>
      <c r="L543">
        <v>0.12691501062053911</v>
      </c>
      <c r="M543">
        <v>0.26815541519804453</v>
      </c>
      <c r="N543" s="44">
        <v>0.50523400763424375</v>
      </c>
      <c r="O543" s="161">
        <f t="shared" si="81"/>
        <v>6000000</v>
      </c>
      <c r="P543" s="162">
        <f t="shared" si="82"/>
        <v>162.88356164258875</v>
      </c>
      <c r="Q543" s="162">
        <f t="shared" si="83"/>
        <v>122.63197367546215</v>
      </c>
      <c r="R543" s="163">
        <f t="shared" si="84"/>
        <v>1</v>
      </c>
      <c r="S543" s="161">
        <f t="shared" si="85"/>
        <v>7000000</v>
      </c>
      <c r="T543" s="162">
        <f t="shared" si="86"/>
        <v>184.29452054752957</v>
      </c>
      <c r="U543" s="162">
        <f t="shared" si="87"/>
        <v>118.81598683773107</v>
      </c>
      <c r="V543" s="163">
        <f t="shared" si="88"/>
        <v>1</v>
      </c>
      <c r="W543" s="164">
        <f t="shared" si="89"/>
        <v>191509527.80275959</v>
      </c>
      <c r="X543" s="164">
        <f t="shared" si="90"/>
        <v>308349735.96858948</v>
      </c>
    </row>
    <row r="544" spans="10:24" x14ac:dyDescent="0.25">
      <c r="J544">
        <v>541</v>
      </c>
      <c r="K544" s="43">
        <v>0.67785471835443123</v>
      </c>
      <c r="L544">
        <v>0.55348492287394968</v>
      </c>
      <c r="M544">
        <v>0.5334378017769501</v>
      </c>
      <c r="N544" s="44">
        <v>0.76821459145625937</v>
      </c>
      <c r="O544" s="161">
        <f t="shared" si="81"/>
        <v>6000000</v>
      </c>
      <c r="P544" s="162">
        <f t="shared" si="82"/>
        <v>182.01706475691421</v>
      </c>
      <c r="Q544" s="162">
        <f t="shared" si="83"/>
        <v>136.67829036335124</v>
      </c>
      <c r="R544" s="163">
        <f t="shared" si="84"/>
        <v>1</v>
      </c>
      <c r="S544" s="161">
        <f t="shared" si="85"/>
        <v>7000000</v>
      </c>
      <c r="T544" s="162">
        <f t="shared" si="86"/>
        <v>190.67235491897139</v>
      </c>
      <c r="U544" s="162">
        <f t="shared" si="87"/>
        <v>125.83914518167562</v>
      </c>
      <c r="V544" s="163">
        <f t="shared" si="88"/>
        <v>1</v>
      </c>
      <c r="W544" s="164">
        <f t="shared" si="89"/>
        <v>222032646.36137784</v>
      </c>
      <c r="X544" s="164">
        <f t="shared" si="90"/>
        <v>303832468.16107041</v>
      </c>
    </row>
    <row r="545" spans="10:24" x14ac:dyDescent="0.25">
      <c r="J545">
        <v>542</v>
      </c>
      <c r="K545" s="43">
        <v>0.7189189430381937</v>
      </c>
      <c r="L545">
        <v>0.35484816425870602</v>
      </c>
      <c r="M545">
        <v>0.90264337195067612</v>
      </c>
      <c r="N545" s="44">
        <v>0.99864049099164875</v>
      </c>
      <c r="O545" s="161">
        <f t="shared" si="81"/>
        <v>6000000</v>
      </c>
      <c r="P545" s="162">
        <f t="shared" si="82"/>
        <v>174.4160405868239</v>
      </c>
      <c r="Q545" s="162">
        <f t="shared" si="83"/>
        <v>160.93523030571149</v>
      </c>
      <c r="R545" s="163">
        <f t="shared" si="84"/>
        <v>1</v>
      </c>
      <c r="S545" s="161">
        <f t="shared" si="85"/>
        <v>7000000</v>
      </c>
      <c r="T545" s="162">
        <f t="shared" si="86"/>
        <v>188.13868019560798</v>
      </c>
      <c r="U545" s="162">
        <f t="shared" si="87"/>
        <v>137.96761515285573</v>
      </c>
      <c r="V545" s="163">
        <f t="shared" si="88"/>
        <v>1</v>
      </c>
      <c r="W545" s="164">
        <f t="shared" si="89"/>
        <v>30884861.686674476</v>
      </c>
      <c r="X545" s="164">
        <f t="shared" si="90"/>
        <v>201197455.29926574</v>
      </c>
    </row>
    <row r="546" spans="10:24" x14ac:dyDescent="0.25">
      <c r="J546">
        <v>543</v>
      </c>
      <c r="K546" s="43">
        <v>0.21210529036052572</v>
      </c>
      <c r="L546">
        <v>0.52639259918819536</v>
      </c>
      <c r="M546">
        <v>6.1714402030642046E-2</v>
      </c>
      <c r="N546" s="44">
        <v>0.63077243571852859</v>
      </c>
      <c r="O546" s="161">
        <f t="shared" si="81"/>
        <v>2000000</v>
      </c>
      <c r="P546" s="162">
        <f t="shared" si="82"/>
        <v>180.99307150429851</v>
      </c>
      <c r="Q546" s="162">
        <f t="shared" si="83"/>
        <v>104.18920194254812</v>
      </c>
      <c r="R546" s="163">
        <f t="shared" si="84"/>
        <v>1</v>
      </c>
      <c r="S546" s="161">
        <f t="shared" si="85"/>
        <v>5000000</v>
      </c>
      <c r="T546" s="162">
        <f t="shared" si="86"/>
        <v>190.33102383476617</v>
      </c>
      <c r="U546" s="162">
        <f t="shared" si="87"/>
        <v>109.59460097127406</v>
      </c>
      <c r="V546" s="163">
        <f t="shared" si="88"/>
        <v>1</v>
      </c>
      <c r="W546" s="164">
        <f t="shared" si="89"/>
        <v>103607739.12350076</v>
      </c>
      <c r="X546" s="164">
        <f t="shared" si="90"/>
        <v>253682114.31746054</v>
      </c>
    </row>
    <row r="547" spans="10:24" x14ac:dyDescent="0.25">
      <c r="J547">
        <v>544</v>
      </c>
      <c r="K547" s="43">
        <v>0.81762836968415631</v>
      </c>
      <c r="L547">
        <v>0.61609235341585644</v>
      </c>
      <c r="M547">
        <v>0.60581900959229629</v>
      </c>
      <c r="N547" s="44">
        <v>0.28016716950620058</v>
      </c>
      <c r="O547" s="161">
        <f t="shared" si="81"/>
        <v>7000000</v>
      </c>
      <c r="P547" s="162">
        <f t="shared" si="82"/>
        <v>184.42850680919275</v>
      </c>
      <c r="Q547" s="162">
        <f t="shared" si="83"/>
        <v>140.36876550611566</v>
      </c>
      <c r="R547" s="163">
        <f t="shared" si="84"/>
        <v>1</v>
      </c>
      <c r="S547" s="161">
        <f t="shared" si="85"/>
        <v>7000000</v>
      </c>
      <c r="T547" s="162">
        <f t="shared" si="86"/>
        <v>191.47616893639758</v>
      </c>
      <c r="U547" s="162">
        <f t="shared" si="87"/>
        <v>127.68438275305783</v>
      </c>
      <c r="V547" s="163">
        <f t="shared" si="88"/>
        <v>1</v>
      </c>
      <c r="W547" s="164">
        <f t="shared" si="89"/>
        <v>258418189.12153965</v>
      </c>
      <c r="X547" s="164">
        <f t="shared" si="90"/>
        <v>296542503.28337824</v>
      </c>
    </row>
    <row r="548" spans="10:24" x14ac:dyDescent="0.25">
      <c r="J548">
        <v>545</v>
      </c>
      <c r="K548" s="43">
        <v>0.24993240270219386</v>
      </c>
      <c r="L548">
        <v>0.37804176464834405</v>
      </c>
      <c r="M548">
        <v>0.63822539150909274</v>
      </c>
      <c r="N548" s="44">
        <v>0.8195653036174273</v>
      </c>
      <c r="O548" s="161">
        <f t="shared" si="81"/>
        <v>2000000</v>
      </c>
      <c r="P548" s="162">
        <f t="shared" si="82"/>
        <v>175.3405817899633</v>
      </c>
      <c r="Q548" s="162">
        <f t="shared" si="83"/>
        <v>142.07438707361109</v>
      </c>
      <c r="R548" s="163">
        <f t="shared" si="84"/>
        <v>1</v>
      </c>
      <c r="S548" s="161">
        <f t="shared" si="85"/>
        <v>5000000</v>
      </c>
      <c r="T548" s="162">
        <f t="shared" si="86"/>
        <v>188.44686059665443</v>
      </c>
      <c r="U548" s="162">
        <f t="shared" si="87"/>
        <v>128.53719353680555</v>
      </c>
      <c r="V548" s="163">
        <f t="shared" si="88"/>
        <v>1</v>
      </c>
      <c r="W548" s="164">
        <f t="shared" si="89"/>
        <v>16532389.432704404</v>
      </c>
      <c r="X548" s="164">
        <f t="shared" si="90"/>
        <v>149548335.2992444</v>
      </c>
    </row>
    <row r="549" spans="10:24" x14ac:dyDescent="0.25">
      <c r="J549">
        <v>546</v>
      </c>
      <c r="K549" s="43">
        <v>0.93022637519631213</v>
      </c>
      <c r="L549">
        <v>7.6952648503976206E-2</v>
      </c>
      <c r="M549">
        <v>0.14389155511185303</v>
      </c>
      <c r="N549" s="44">
        <v>0.95062445786325733</v>
      </c>
      <c r="O549" s="161">
        <f t="shared" si="81"/>
        <v>7000000</v>
      </c>
      <c r="P549" s="162">
        <f t="shared" si="82"/>
        <v>158.61192020632626</v>
      </c>
      <c r="Q549" s="162">
        <f t="shared" si="83"/>
        <v>113.74005110929275</v>
      </c>
      <c r="R549" s="163">
        <f t="shared" si="84"/>
        <v>1</v>
      </c>
      <c r="S549" s="161">
        <f t="shared" si="85"/>
        <v>9000000</v>
      </c>
      <c r="T549" s="162">
        <f t="shared" si="86"/>
        <v>182.87064006877543</v>
      </c>
      <c r="U549" s="162">
        <f t="shared" si="87"/>
        <v>114.37002555464638</v>
      </c>
      <c r="V549" s="163">
        <f t="shared" si="88"/>
        <v>1</v>
      </c>
      <c r="W549" s="164">
        <f t="shared" si="89"/>
        <v>264103083.67923456</v>
      </c>
      <c r="X549" s="164">
        <f t="shared" si="90"/>
        <v>466505530.6271615</v>
      </c>
    </row>
    <row r="550" spans="10:24" x14ac:dyDescent="0.25">
      <c r="J550">
        <v>547</v>
      </c>
      <c r="K550" s="43">
        <v>0.84565813205538798</v>
      </c>
      <c r="L550">
        <v>0.57229779567637529</v>
      </c>
      <c r="M550">
        <v>0.58437361299824786</v>
      </c>
      <c r="N550" s="44">
        <v>0.49235636503645619</v>
      </c>
      <c r="O550" s="161">
        <f t="shared" si="81"/>
        <v>7000000</v>
      </c>
      <c r="P550" s="162">
        <f t="shared" si="82"/>
        <v>182.73340836685585</v>
      </c>
      <c r="Q550" s="162">
        <f t="shared" si="83"/>
        <v>139.26190232066375</v>
      </c>
      <c r="R550" s="163">
        <f t="shared" si="84"/>
        <v>1</v>
      </c>
      <c r="S550" s="161">
        <f t="shared" si="85"/>
        <v>7000000</v>
      </c>
      <c r="T550" s="162">
        <f t="shared" si="86"/>
        <v>190.91113612228528</v>
      </c>
      <c r="U550" s="162">
        <f t="shared" si="87"/>
        <v>127.13095116033188</v>
      </c>
      <c r="V550" s="163">
        <f t="shared" si="88"/>
        <v>1</v>
      </c>
      <c r="W550" s="164">
        <f t="shared" si="89"/>
        <v>254300542.32334471</v>
      </c>
      <c r="X550" s="164">
        <f t="shared" si="90"/>
        <v>296461294.73367387</v>
      </c>
    </row>
    <row r="551" spans="10:24" x14ac:dyDescent="0.25">
      <c r="J551">
        <v>548</v>
      </c>
      <c r="K551" s="43">
        <v>0.88427336220169794</v>
      </c>
      <c r="L551">
        <v>0.74430630297726907</v>
      </c>
      <c r="M551">
        <v>0.4117693855981478</v>
      </c>
      <c r="N551" s="44">
        <v>0.82844342440968777</v>
      </c>
      <c r="O551" s="161">
        <f t="shared" si="81"/>
        <v>7000000</v>
      </c>
      <c r="P551" s="162">
        <f t="shared" si="82"/>
        <v>189.85018374255785</v>
      </c>
      <c r="Q551" s="162">
        <f t="shared" si="83"/>
        <v>130.54008389394025</v>
      </c>
      <c r="R551" s="163">
        <f t="shared" si="84"/>
        <v>1</v>
      </c>
      <c r="S551" s="161">
        <f t="shared" si="85"/>
        <v>7000000</v>
      </c>
      <c r="T551" s="162">
        <f t="shared" si="86"/>
        <v>193.28339458085262</v>
      </c>
      <c r="U551" s="162">
        <f t="shared" si="87"/>
        <v>122.77004194697012</v>
      </c>
      <c r="V551" s="163">
        <f t="shared" si="88"/>
        <v>1</v>
      </c>
      <c r="W551" s="164">
        <f t="shared" si="89"/>
        <v>365170698.94032317</v>
      </c>
      <c r="X551" s="164">
        <f t="shared" si="90"/>
        <v>343593468.43717742</v>
      </c>
    </row>
    <row r="552" spans="10:24" x14ac:dyDescent="0.25">
      <c r="J552">
        <v>549</v>
      </c>
      <c r="K552" s="43">
        <v>0.60837608675858423</v>
      </c>
      <c r="L552">
        <v>0.72744085327156804</v>
      </c>
      <c r="M552">
        <v>0.7186411685027092</v>
      </c>
      <c r="N552" s="44">
        <v>5.7875804494626704E-2</v>
      </c>
      <c r="O552" s="161">
        <f t="shared" si="81"/>
        <v>6000000</v>
      </c>
      <c r="P552" s="162">
        <f t="shared" si="82"/>
        <v>189.07637042857317</v>
      </c>
      <c r="Q552" s="162">
        <f t="shared" si="83"/>
        <v>146.57619169804946</v>
      </c>
      <c r="R552" s="163">
        <f t="shared" si="84"/>
        <v>1</v>
      </c>
      <c r="S552" s="161">
        <f t="shared" si="85"/>
        <v>7000000</v>
      </c>
      <c r="T552" s="162">
        <f t="shared" si="86"/>
        <v>193.0254568095244</v>
      </c>
      <c r="U552" s="162">
        <f t="shared" si="87"/>
        <v>130.78809584902473</v>
      </c>
      <c r="V552" s="163">
        <f t="shared" si="88"/>
        <v>0.9</v>
      </c>
      <c r="W552" s="164">
        <f t="shared" si="89"/>
        <v>205001072.38314229</v>
      </c>
      <c r="X552" s="164">
        <f t="shared" si="90"/>
        <v>242095374.05114794</v>
      </c>
    </row>
    <row r="553" spans="10:24" x14ac:dyDescent="0.25">
      <c r="J553">
        <v>550</v>
      </c>
      <c r="K553" s="43">
        <v>0.46800321715201254</v>
      </c>
      <c r="L553">
        <v>4.6403851859770806E-2</v>
      </c>
      <c r="M553">
        <v>0.25927408388897977</v>
      </c>
      <c r="N553" s="44">
        <v>0.21101165706519742</v>
      </c>
      <c r="O553" s="161">
        <f t="shared" si="81"/>
        <v>5000000</v>
      </c>
      <c r="P553" s="162">
        <f t="shared" si="82"/>
        <v>154.78845816829164</v>
      </c>
      <c r="Q553" s="162">
        <f t="shared" si="83"/>
        <v>122.08830041851144</v>
      </c>
      <c r="R553" s="163">
        <f t="shared" si="84"/>
        <v>1</v>
      </c>
      <c r="S553" s="161">
        <f t="shared" si="85"/>
        <v>6000000</v>
      </c>
      <c r="T553" s="162">
        <f t="shared" si="86"/>
        <v>181.59615272276389</v>
      </c>
      <c r="U553" s="162">
        <f t="shared" si="87"/>
        <v>118.54415020925572</v>
      </c>
      <c r="V553" s="163">
        <f t="shared" si="88"/>
        <v>1</v>
      </c>
      <c r="W553" s="164">
        <f t="shared" si="89"/>
        <v>113500788.74890101</v>
      </c>
      <c r="X553" s="164">
        <f t="shared" si="90"/>
        <v>228312015.08104903</v>
      </c>
    </row>
    <row r="554" spans="10:24" x14ac:dyDescent="0.25">
      <c r="J554">
        <v>551</v>
      </c>
      <c r="K554" s="43">
        <v>0.13215834577193253</v>
      </c>
      <c r="L554">
        <v>0.3927252660382291</v>
      </c>
      <c r="M554">
        <v>0.9945501510860485</v>
      </c>
      <c r="N554" s="44">
        <v>3.7707340133233069E-2</v>
      </c>
      <c r="O554" s="161">
        <f t="shared" si="81"/>
        <v>2000000</v>
      </c>
      <c r="P554" s="162">
        <f t="shared" si="82"/>
        <v>175.916654495035</v>
      </c>
      <c r="Q554" s="162">
        <f t="shared" si="83"/>
        <v>185.91796344195819</v>
      </c>
      <c r="R554" s="163">
        <f t="shared" si="84"/>
        <v>1</v>
      </c>
      <c r="S554" s="161">
        <f t="shared" si="85"/>
        <v>2000000</v>
      </c>
      <c r="T554" s="162">
        <f t="shared" si="86"/>
        <v>188.63888483167833</v>
      </c>
      <c r="U554" s="162">
        <f t="shared" si="87"/>
        <v>150.4589817209791</v>
      </c>
      <c r="V554" s="163">
        <f t="shared" si="88"/>
        <v>0.9</v>
      </c>
      <c r="W554" s="164">
        <f t="shared" si="89"/>
        <v>-70002617.893846378</v>
      </c>
      <c r="X554" s="164">
        <f t="shared" si="90"/>
        <v>-81276174.400741383</v>
      </c>
    </row>
    <row r="555" spans="10:24" x14ac:dyDescent="0.25">
      <c r="J555">
        <v>552</v>
      </c>
      <c r="K555" s="43">
        <v>0.85651806863888136</v>
      </c>
      <c r="L555">
        <v>0.54338088492126158</v>
      </c>
      <c r="M555">
        <v>0.1829660192164031</v>
      </c>
      <c r="N555" s="44">
        <v>0.91491213995340903</v>
      </c>
      <c r="O555" s="161">
        <f t="shared" si="81"/>
        <v>7000000</v>
      </c>
      <c r="P555" s="162">
        <f t="shared" si="82"/>
        <v>181.63432410001229</v>
      </c>
      <c r="Q555" s="162">
        <f t="shared" si="83"/>
        <v>116.91760996078948</v>
      </c>
      <c r="R555" s="163">
        <f t="shared" si="84"/>
        <v>1</v>
      </c>
      <c r="S555" s="161">
        <f t="shared" si="85"/>
        <v>7000000</v>
      </c>
      <c r="T555" s="162">
        <f t="shared" si="86"/>
        <v>190.5447747000041</v>
      </c>
      <c r="U555" s="162">
        <f t="shared" si="87"/>
        <v>115.95880498039475</v>
      </c>
      <c r="V555" s="163">
        <f t="shared" si="88"/>
        <v>1</v>
      </c>
      <c r="W555" s="164">
        <f t="shared" si="89"/>
        <v>403016998.97455972</v>
      </c>
      <c r="X555" s="164">
        <f t="shared" si="90"/>
        <v>372101788.03726548</v>
      </c>
    </row>
    <row r="556" spans="10:24" x14ac:dyDescent="0.25">
      <c r="J556">
        <v>553</v>
      </c>
      <c r="K556" s="43">
        <v>0.9314912716344087</v>
      </c>
      <c r="L556">
        <v>0.98027865692402361</v>
      </c>
      <c r="M556">
        <v>0.22312606211084463</v>
      </c>
      <c r="N556" s="44">
        <v>0.2096655183945616</v>
      </c>
      <c r="O556" s="161">
        <f t="shared" si="81"/>
        <v>7000000</v>
      </c>
      <c r="P556" s="162">
        <f t="shared" si="82"/>
        <v>210.89307666155051</v>
      </c>
      <c r="Q556" s="162">
        <f t="shared" si="83"/>
        <v>119.76643716503493</v>
      </c>
      <c r="R556" s="163">
        <f t="shared" si="84"/>
        <v>1</v>
      </c>
      <c r="S556" s="161">
        <f t="shared" si="85"/>
        <v>9000000</v>
      </c>
      <c r="T556" s="162">
        <f t="shared" si="86"/>
        <v>200.29769222051684</v>
      </c>
      <c r="U556" s="162">
        <f t="shared" si="87"/>
        <v>117.38321858251746</v>
      </c>
      <c r="V556" s="163">
        <f t="shared" si="88"/>
        <v>1</v>
      </c>
      <c r="W556" s="164">
        <f t="shared" si="89"/>
        <v>587886476.47560906</v>
      </c>
      <c r="X556" s="164">
        <f t="shared" si="90"/>
        <v>596230262.74199438</v>
      </c>
    </row>
    <row r="557" spans="10:24" x14ac:dyDescent="0.25">
      <c r="J557">
        <v>554</v>
      </c>
      <c r="K557" s="43">
        <v>0.8339326650075245</v>
      </c>
      <c r="L557">
        <v>0.68387985389372163</v>
      </c>
      <c r="M557">
        <v>0.49553233950213638</v>
      </c>
      <c r="N557" s="44">
        <v>0.93908342694199365</v>
      </c>
      <c r="O557" s="161">
        <f t="shared" si="81"/>
        <v>7000000</v>
      </c>
      <c r="P557" s="162">
        <f t="shared" si="82"/>
        <v>187.17864006848933</v>
      </c>
      <c r="Q557" s="162">
        <f t="shared" si="83"/>
        <v>134.77602003574333</v>
      </c>
      <c r="R557" s="163">
        <f t="shared" si="84"/>
        <v>1</v>
      </c>
      <c r="S557" s="161">
        <f t="shared" si="85"/>
        <v>7000000</v>
      </c>
      <c r="T557" s="162">
        <f t="shared" si="86"/>
        <v>192.39288002282979</v>
      </c>
      <c r="U557" s="162">
        <f t="shared" si="87"/>
        <v>124.88801001787166</v>
      </c>
      <c r="V557" s="163">
        <f t="shared" si="88"/>
        <v>1</v>
      </c>
      <c r="W557" s="164">
        <f t="shared" si="89"/>
        <v>316818340.229222</v>
      </c>
      <c r="X557" s="164">
        <f t="shared" si="90"/>
        <v>322534090.03470683</v>
      </c>
    </row>
    <row r="558" spans="10:24" x14ac:dyDescent="0.25">
      <c r="J558">
        <v>555</v>
      </c>
      <c r="K558" s="43">
        <v>0.43315803418021148</v>
      </c>
      <c r="L558">
        <v>2.7988800450724494E-3</v>
      </c>
      <c r="M558">
        <v>0.91069581393812504</v>
      </c>
      <c r="N558" s="44">
        <v>0.24435813294722619</v>
      </c>
      <c r="O558" s="161">
        <f t="shared" si="81"/>
        <v>5000000</v>
      </c>
      <c r="P558" s="162">
        <f t="shared" si="82"/>
        <v>138.44313714737262</v>
      </c>
      <c r="Q558" s="162">
        <f t="shared" si="83"/>
        <v>161.90104436069117</v>
      </c>
      <c r="R558" s="163">
        <f t="shared" si="84"/>
        <v>1</v>
      </c>
      <c r="S558" s="161">
        <f t="shared" si="85"/>
        <v>6000000</v>
      </c>
      <c r="T558" s="162">
        <f t="shared" si="86"/>
        <v>176.14771238245754</v>
      </c>
      <c r="U558" s="162">
        <f t="shared" si="87"/>
        <v>138.45052218034559</v>
      </c>
      <c r="V558" s="163">
        <f t="shared" si="88"/>
        <v>1</v>
      </c>
      <c r="W558" s="164">
        <f t="shared" si="89"/>
        <v>-167289536.06659275</v>
      </c>
      <c r="X558" s="164">
        <f t="shared" si="90"/>
        <v>76183141.212671727</v>
      </c>
    </row>
    <row r="559" spans="10:24" x14ac:dyDescent="0.25">
      <c r="J559">
        <v>556</v>
      </c>
      <c r="K559" s="43">
        <v>0.331512478633186</v>
      </c>
      <c r="L559">
        <v>0.5219085094611996</v>
      </c>
      <c r="M559">
        <v>9.8938261490244317E-2</v>
      </c>
      <c r="N559" s="44">
        <v>0.39175821940452682</v>
      </c>
      <c r="O559" s="161">
        <f t="shared" si="81"/>
        <v>5000000</v>
      </c>
      <c r="P559" s="162">
        <f t="shared" si="82"/>
        <v>180.82416182239348</v>
      </c>
      <c r="Q559" s="162">
        <f t="shared" si="83"/>
        <v>109.2474994540521</v>
      </c>
      <c r="R559" s="163">
        <f t="shared" si="84"/>
        <v>1</v>
      </c>
      <c r="S559" s="161">
        <f t="shared" si="85"/>
        <v>6000000</v>
      </c>
      <c r="T559" s="162">
        <f t="shared" si="86"/>
        <v>190.2747206074645</v>
      </c>
      <c r="U559" s="162">
        <f t="shared" si="87"/>
        <v>112.12374972702605</v>
      </c>
      <c r="V559" s="163">
        <f t="shared" si="88"/>
        <v>1</v>
      </c>
      <c r="W559" s="164">
        <f t="shared" si="89"/>
        <v>307883311.84170687</v>
      </c>
      <c r="X559" s="164">
        <f t="shared" si="90"/>
        <v>318905825.28263068</v>
      </c>
    </row>
    <row r="560" spans="10:24" x14ac:dyDescent="0.25">
      <c r="J560">
        <v>557</v>
      </c>
      <c r="K560" s="43">
        <v>0.33122661559519395</v>
      </c>
      <c r="L560">
        <v>2.2746962056621522E-2</v>
      </c>
      <c r="M560">
        <v>0.18399015106613559</v>
      </c>
      <c r="N560" s="44">
        <v>0.47339156256160364</v>
      </c>
      <c r="O560" s="161">
        <f t="shared" si="81"/>
        <v>5000000</v>
      </c>
      <c r="P560" s="162">
        <f t="shared" si="82"/>
        <v>149.99911927553219</v>
      </c>
      <c r="Q560" s="162">
        <f t="shared" si="83"/>
        <v>116.99473983894305</v>
      </c>
      <c r="R560" s="163">
        <f t="shared" si="84"/>
        <v>1</v>
      </c>
      <c r="S560" s="161">
        <f t="shared" si="85"/>
        <v>6000000</v>
      </c>
      <c r="T560" s="162">
        <f t="shared" si="86"/>
        <v>179.99970642517741</v>
      </c>
      <c r="U560" s="162">
        <f t="shared" si="87"/>
        <v>115.99736991947152</v>
      </c>
      <c r="V560" s="163">
        <f t="shared" si="88"/>
        <v>1</v>
      </c>
      <c r="W560" s="164">
        <f t="shared" si="89"/>
        <v>115021897.18294573</v>
      </c>
      <c r="X560" s="164">
        <f t="shared" si="90"/>
        <v>234014019.0342353</v>
      </c>
    </row>
    <row r="561" spans="10:24" x14ac:dyDescent="0.25">
      <c r="J561">
        <v>558</v>
      </c>
      <c r="K561" s="43">
        <v>0.85848127594550938</v>
      </c>
      <c r="L561">
        <v>0.35575381339662948</v>
      </c>
      <c r="M561">
        <v>0.15789226629688391</v>
      </c>
      <c r="N561" s="44">
        <v>0.23780679678225281</v>
      </c>
      <c r="O561" s="161">
        <f t="shared" si="81"/>
        <v>7000000</v>
      </c>
      <c r="P561" s="162">
        <f t="shared" si="82"/>
        <v>174.45251911968063</v>
      </c>
      <c r="Q561" s="162">
        <f t="shared" si="83"/>
        <v>114.93683579885388</v>
      </c>
      <c r="R561" s="163">
        <f t="shared" si="84"/>
        <v>1</v>
      </c>
      <c r="S561" s="161">
        <f t="shared" si="85"/>
        <v>7000000</v>
      </c>
      <c r="T561" s="162">
        <f t="shared" si="86"/>
        <v>188.15083970656022</v>
      </c>
      <c r="U561" s="162">
        <f t="shared" si="87"/>
        <v>114.96841789942694</v>
      </c>
      <c r="V561" s="163">
        <f t="shared" si="88"/>
        <v>1</v>
      </c>
      <c r="W561" s="164">
        <f t="shared" si="89"/>
        <v>366609783.24578726</v>
      </c>
      <c r="X561" s="164">
        <f t="shared" si="90"/>
        <v>362276952.64993298</v>
      </c>
    </row>
    <row r="562" spans="10:24" x14ac:dyDescent="0.25">
      <c r="J562">
        <v>559</v>
      </c>
      <c r="K562" s="43">
        <v>0.8831494706685673</v>
      </c>
      <c r="L562">
        <v>0.67051605690835592</v>
      </c>
      <c r="M562">
        <v>0.68274523121426423</v>
      </c>
      <c r="N562" s="44">
        <v>6.9286599260581561E-2</v>
      </c>
      <c r="O562" s="161">
        <f t="shared" si="81"/>
        <v>7000000</v>
      </c>
      <c r="P562" s="162">
        <f t="shared" si="82"/>
        <v>186.62007898707461</v>
      </c>
      <c r="Q562" s="162">
        <f t="shared" si="83"/>
        <v>144.5077854963327</v>
      </c>
      <c r="R562" s="163">
        <f t="shared" si="84"/>
        <v>1</v>
      </c>
      <c r="S562" s="161">
        <f t="shared" si="85"/>
        <v>7000000</v>
      </c>
      <c r="T562" s="162">
        <f t="shared" si="86"/>
        <v>192.20669299569153</v>
      </c>
      <c r="U562" s="162">
        <f t="shared" si="87"/>
        <v>129.75389274816635</v>
      </c>
      <c r="V562" s="163">
        <f t="shared" si="88"/>
        <v>0.9</v>
      </c>
      <c r="W562" s="164">
        <f t="shared" si="89"/>
        <v>244786054.43519336</v>
      </c>
      <c r="X562" s="164">
        <f t="shared" si="90"/>
        <v>243452641.55940861</v>
      </c>
    </row>
    <row r="563" spans="10:24" x14ac:dyDescent="0.25">
      <c r="J563">
        <v>560</v>
      </c>
      <c r="K563" s="43">
        <v>0.27951455499661937</v>
      </c>
      <c r="L563">
        <v>0.16817655277053545</v>
      </c>
      <c r="M563">
        <v>0.78090543269937029</v>
      </c>
      <c r="N563" s="44">
        <v>0.4083059805841639</v>
      </c>
      <c r="O563" s="161">
        <f t="shared" si="81"/>
        <v>2000000</v>
      </c>
      <c r="P563" s="162">
        <f t="shared" si="82"/>
        <v>165.57906032225014</v>
      </c>
      <c r="Q563" s="162">
        <f t="shared" si="83"/>
        <v>150.50509524964679</v>
      </c>
      <c r="R563" s="163">
        <f t="shared" si="84"/>
        <v>1</v>
      </c>
      <c r="S563" s="161">
        <f t="shared" si="85"/>
        <v>5000000</v>
      </c>
      <c r="T563" s="162">
        <f t="shared" si="86"/>
        <v>185.19302010741671</v>
      </c>
      <c r="U563" s="162">
        <f t="shared" si="87"/>
        <v>132.75254762482339</v>
      </c>
      <c r="V563" s="163">
        <f t="shared" si="88"/>
        <v>1</v>
      </c>
      <c r="W563" s="164">
        <f t="shared" si="89"/>
        <v>-19852069.854793284</v>
      </c>
      <c r="X563" s="164">
        <f t="shared" si="90"/>
        <v>112202362.41296661</v>
      </c>
    </row>
    <row r="564" spans="10:24" x14ac:dyDescent="0.25">
      <c r="J564">
        <v>561</v>
      </c>
      <c r="K564" s="43">
        <v>0.12811616128392778</v>
      </c>
      <c r="L564">
        <v>0.47014009779046417</v>
      </c>
      <c r="M564">
        <v>0.90518654601741366</v>
      </c>
      <c r="N564" s="44">
        <v>0.47969350930954668</v>
      </c>
      <c r="O564" s="161">
        <f t="shared" si="81"/>
        <v>2000000</v>
      </c>
      <c r="P564" s="162">
        <f t="shared" si="82"/>
        <v>178.87623453791656</v>
      </c>
      <c r="Q564" s="162">
        <f t="shared" si="83"/>
        <v>161.23367226876323</v>
      </c>
      <c r="R564" s="163">
        <f t="shared" si="84"/>
        <v>1</v>
      </c>
      <c r="S564" s="161">
        <f t="shared" si="85"/>
        <v>2000000</v>
      </c>
      <c r="T564" s="162">
        <f t="shared" si="86"/>
        <v>189.62541151263886</v>
      </c>
      <c r="U564" s="162">
        <f t="shared" si="87"/>
        <v>138.1168361343816</v>
      </c>
      <c r="V564" s="163">
        <f t="shared" si="88"/>
        <v>1</v>
      </c>
      <c r="W564" s="164">
        <f t="shared" si="89"/>
        <v>-14714875.461693339</v>
      </c>
      <c r="X564" s="164">
        <f t="shared" si="90"/>
        <v>-46982849.243485481</v>
      </c>
    </row>
    <row r="565" spans="10:24" x14ac:dyDescent="0.25">
      <c r="J565">
        <v>562</v>
      </c>
      <c r="K565" s="43">
        <v>0.16419739467954175</v>
      </c>
      <c r="L565">
        <v>0.86375823119404815</v>
      </c>
      <c r="M565">
        <v>0.62403283276862864</v>
      </c>
      <c r="N565" s="44">
        <v>0.98672753265540003</v>
      </c>
      <c r="O565" s="161">
        <f t="shared" si="81"/>
        <v>2000000</v>
      </c>
      <c r="P565" s="162">
        <f t="shared" si="82"/>
        <v>196.46041765218263</v>
      </c>
      <c r="Q565" s="162">
        <f t="shared" si="83"/>
        <v>141.32179637181002</v>
      </c>
      <c r="R565" s="163">
        <f t="shared" si="84"/>
        <v>1</v>
      </c>
      <c r="S565" s="161">
        <f t="shared" si="85"/>
        <v>5000000</v>
      </c>
      <c r="T565" s="162">
        <f t="shared" si="86"/>
        <v>195.48680588406089</v>
      </c>
      <c r="U565" s="162">
        <f t="shared" si="87"/>
        <v>128.16089818590501</v>
      </c>
      <c r="V565" s="163">
        <f t="shared" si="88"/>
        <v>1</v>
      </c>
      <c r="W565" s="164">
        <f t="shared" si="89"/>
        <v>60277242.560745209</v>
      </c>
      <c r="X565" s="164">
        <f t="shared" si="90"/>
        <v>186629538.49077934</v>
      </c>
    </row>
    <row r="566" spans="10:24" x14ac:dyDescent="0.25">
      <c r="J566">
        <v>563</v>
      </c>
      <c r="K566" s="43">
        <v>0.90499393113188464</v>
      </c>
      <c r="L566">
        <v>0.40190409769904833</v>
      </c>
      <c r="M566">
        <v>0.90939593432063592</v>
      </c>
      <c r="N566" s="44">
        <v>0.49213447922396691</v>
      </c>
      <c r="O566" s="161">
        <f t="shared" si="81"/>
        <v>7000000</v>
      </c>
      <c r="P566" s="162">
        <f t="shared" si="82"/>
        <v>176.27367546674952</v>
      </c>
      <c r="Q566" s="162">
        <f t="shared" si="83"/>
        <v>161.74088879284091</v>
      </c>
      <c r="R566" s="163">
        <f t="shared" si="84"/>
        <v>1</v>
      </c>
      <c r="S566" s="161">
        <f t="shared" si="85"/>
        <v>9000000</v>
      </c>
      <c r="T566" s="162">
        <f t="shared" si="86"/>
        <v>188.75789182224983</v>
      </c>
      <c r="U566" s="162">
        <f t="shared" si="87"/>
        <v>138.37044439642045</v>
      </c>
      <c r="V566" s="163">
        <f t="shared" si="88"/>
        <v>1</v>
      </c>
      <c r="W566" s="164">
        <f t="shared" si="89"/>
        <v>51729506.717360318</v>
      </c>
      <c r="X566" s="164">
        <f t="shared" si="90"/>
        <v>303487026.8324644</v>
      </c>
    </row>
    <row r="567" spans="10:24" x14ac:dyDescent="0.25">
      <c r="J567">
        <v>564</v>
      </c>
      <c r="K567" s="43">
        <v>8.1857703411776006E-2</v>
      </c>
      <c r="L567">
        <v>0.52586014302442574</v>
      </c>
      <c r="M567">
        <v>0.37024046497724428</v>
      </c>
      <c r="N567" s="44">
        <v>0.63939641551087856</v>
      </c>
      <c r="O567" s="161">
        <f t="shared" si="81"/>
        <v>2000000</v>
      </c>
      <c r="P567" s="162">
        <f t="shared" si="82"/>
        <v>180.97300841877049</v>
      </c>
      <c r="Q567" s="162">
        <f t="shared" si="83"/>
        <v>128.3756692632814</v>
      </c>
      <c r="R567" s="163">
        <f t="shared" si="84"/>
        <v>1</v>
      </c>
      <c r="S567" s="161">
        <f t="shared" si="85"/>
        <v>2000000</v>
      </c>
      <c r="T567" s="162">
        <f t="shared" si="86"/>
        <v>190.32433613959017</v>
      </c>
      <c r="U567" s="162">
        <f t="shared" si="87"/>
        <v>121.6878346316407</v>
      </c>
      <c r="V567" s="163">
        <f t="shared" si="88"/>
        <v>1</v>
      </c>
      <c r="W567" s="164">
        <f t="shared" si="89"/>
        <v>55194678.310978189</v>
      </c>
      <c r="X567" s="164">
        <f t="shared" si="90"/>
        <v>-12726996.984101057</v>
      </c>
    </row>
    <row r="568" spans="10:24" x14ac:dyDescent="0.25">
      <c r="J568">
        <v>565</v>
      </c>
      <c r="K568" s="43">
        <v>0.88724106085638899</v>
      </c>
      <c r="L568">
        <v>0.13211116116033117</v>
      </c>
      <c r="M568">
        <v>1.0865768876771376E-2</v>
      </c>
      <c r="N568" s="44">
        <v>0.70801209515307428</v>
      </c>
      <c r="O568" s="161">
        <f t="shared" si="81"/>
        <v>7000000</v>
      </c>
      <c r="P568" s="162">
        <f t="shared" si="82"/>
        <v>163.25299619764621</v>
      </c>
      <c r="Q568" s="162">
        <f t="shared" si="83"/>
        <v>89.09944629868022</v>
      </c>
      <c r="R568" s="163">
        <f t="shared" si="84"/>
        <v>1</v>
      </c>
      <c r="S568" s="161">
        <f t="shared" si="85"/>
        <v>7000000</v>
      </c>
      <c r="T568" s="162">
        <f t="shared" si="86"/>
        <v>184.41766539921539</v>
      </c>
      <c r="U568" s="162">
        <f t="shared" si="87"/>
        <v>102.04972314934011</v>
      </c>
      <c r="V568" s="163">
        <f t="shared" si="88"/>
        <v>1</v>
      </c>
      <c r="W568" s="164">
        <f t="shared" si="89"/>
        <v>469074849.29276192</v>
      </c>
      <c r="X568" s="164">
        <f t="shared" si="90"/>
        <v>426575595.74912703</v>
      </c>
    </row>
    <row r="569" spans="10:24" x14ac:dyDescent="0.25">
      <c r="J569">
        <v>566</v>
      </c>
      <c r="K569" s="43">
        <v>0.42259704314219593</v>
      </c>
      <c r="L569">
        <v>5.1165384852827289E-2</v>
      </c>
      <c r="M569">
        <v>0.20569547736735228</v>
      </c>
      <c r="N569" s="44">
        <v>0.22236243145028523</v>
      </c>
      <c r="O569" s="161">
        <f t="shared" si="81"/>
        <v>5000000</v>
      </c>
      <c r="P569" s="162">
        <f t="shared" si="82"/>
        <v>155.49513626689486</v>
      </c>
      <c r="Q569" s="162">
        <f t="shared" si="83"/>
        <v>118.57103377236905</v>
      </c>
      <c r="R569" s="163">
        <f t="shared" si="84"/>
        <v>1</v>
      </c>
      <c r="S569" s="161">
        <f t="shared" si="85"/>
        <v>6000000</v>
      </c>
      <c r="T569" s="162">
        <f t="shared" si="86"/>
        <v>181.83171208896493</v>
      </c>
      <c r="U569" s="162">
        <f t="shared" si="87"/>
        <v>116.78551688618452</v>
      </c>
      <c r="V569" s="163">
        <f t="shared" si="88"/>
        <v>1</v>
      </c>
      <c r="W569" s="164">
        <f t="shared" si="89"/>
        <v>134620512.47262907</v>
      </c>
      <c r="X569" s="164">
        <f t="shared" si="90"/>
        <v>240277171.21668243</v>
      </c>
    </row>
    <row r="570" spans="10:24" x14ac:dyDescent="0.25">
      <c r="J570">
        <v>567</v>
      </c>
      <c r="K570" s="43">
        <v>0.48269623717090293</v>
      </c>
      <c r="L570">
        <v>0.30907828133332171</v>
      </c>
      <c r="M570">
        <v>6.7836139914139282E-2</v>
      </c>
      <c r="N570" s="44">
        <v>0.52550845568218507</v>
      </c>
      <c r="O570" s="161">
        <f t="shared" si="81"/>
        <v>5000000</v>
      </c>
      <c r="P570" s="162">
        <f t="shared" si="82"/>
        <v>172.5230299003222</v>
      </c>
      <c r="Q570" s="162">
        <f t="shared" si="83"/>
        <v>105.1579502453647</v>
      </c>
      <c r="R570" s="163">
        <f t="shared" si="84"/>
        <v>1</v>
      </c>
      <c r="S570" s="161">
        <f t="shared" si="85"/>
        <v>6000000</v>
      </c>
      <c r="T570" s="162">
        <f t="shared" si="86"/>
        <v>187.50767663344072</v>
      </c>
      <c r="U570" s="162">
        <f t="shared" si="87"/>
        <v>110.07897512268235</v>
      </c>
      <c r="V570" s="163">
        <f t="shared" si="88"/>
        <v>1</v>
      </c>
      <c r="W570" s="164">
        <f t="shared" si="89"/>
        <v>286825398.27478749</v>
      </c>
      <c r="X570" s="164">
        <f t="shared" si="90"/>
        <v>314572209.06455022</v>
      </c>
    </row>
    <row r="571" spans="10:24" x14ac:dyDescent="0.25">
      <c r="J571">
        <v>568</v>
      </c>
      <c r="K571" s="43">
        <v>0.78398192098181263</v>
      </c>
      <c r="L571">
        <v>0.86079076106864949</v>
      </c>
      <c r="M571">
        <v>0.46812178579995145</v>
      </c>
      <c r="N571" s="44">
        <v>0.7890410368179529</v>
      </c>
      <c r="O571" s="161">
        <f t="shared" si="81"/>
        <v>7000000</v>
      </c>
      <c r="P571" s="162">
        <f t="shared" si="82"/>
        <v>196.25818411864395</v>
      </c>
      <c r="Q571" s="162">
        <f t="shared" si="83"/>
        <v>133.40015881666488</v>
      </c>
      <c r="R571" s="163">
        <f t="shared" si="84"/>
        <v>1</v>
      </c>
      <c r="S571" s="161">
        <f t="shared" si="85"/>
        <v>7000000</v>
      </c>
      <c r="T571" s="162">
        <f t="shared" si="86"/>
        <v>195.41939470621466</v>
      </c>
      <c r="U571" s="162">
        <f t="shared" si="87"/>
        <v>124.20007940833244</v>
      </c>
      <c r="V571" s="163">
        <f t="shared" si="88"/>
        <v>1</v>
      </c>
      <c r="W571" s="164">
        <f t="shared" si="89"/>
        <v>390006177.11385345</v>
      </c>
      <c r="X571" s="164">
        <f t="shared" si="90"/>
        <v>348535207.08517551</v>
      </c>
    </row>
    <row r="572" spans="10:24" x14ac:dyDescent="0.25">
      <c r="J572">
        <v>569</v>
      </c>
      <c r="K572" s="43">
        <v>0.84456995274347468</v>
      </c>
      <c r="L572">
        <v>0.3590545913540053</v>
      </c>
      <c r="M572">
        <v>0.72589100950689578</v>
      </c>
      <c r="N572" s="44">
        <v>0.66982025341922569</v>
      </c>
      <c r="O572" s="161">
        <f t="shared" si="81"/>
        <v>7000000</v>
      </c>
      <c r="P572" s="162">
        <f t="shared" si="82"/>
        <v>174.58519535002017</v>
      </c>
      <c r="Q572" s="162">
        <f t="shared" si="83"/>
        <v>147.00865158004243</v>
      </c>
      <c r="R572" s="163">
        <f t="shared" si="84"/>
        <v>1</v>
      </c>
      <c r="S572" s="161">
        <f t="shared" si="85"/>
        <v>7000000</v>
      </c>
      <c r="T572" s="162">
        <f t="shared" si="86"/>
        <v>188.19506511667339</v>
      </c>
      <c r="U572" s="162">
        <f t="shared" si="87"/>
        <v>131.0043257900212</v>
      </c>
      <c r="V572" s="163">
        <f t="shared" si="88"/>
        <v>1</v>
      </c>
      <c r="W572" s="164">
        <f t="shared" si="89"/>
        <v>143035806.38984424</v>
      </c>
      <c r="X572" s="164">
        <f t="shared" si="90"/>
        <v>250335175.28656536</v>
      </c>
    </row>
    <row r="573" spans="10:24" x14ac:dyDescent="0.25">
      <c r="J573">
        <v>570</v>
      </c>
      <c r="K573" s="43">
        <v>0.49405430679497586</v>
      </c>
      <c r="L573">
        <v>0.74331181177124339</v>
      </c>
      <c r="M573">
        <v>0.8787330681067187</v>
      </c>
      <c r="N573" s="44">
        <v>0.5528682022965653</v>
      </c>
      <c r="O573" s="161">
        <f t="shared" si="81"/>
        <v>5000000</v>
      </c>
      <c r="P573" s="162">
        <f t="shared" si="82"/>
        <v>189.8038409713013</v>
      </c>
      <c r="Q573" s="162">
        <f t="shared" si="83"/>
        <v>158.37353643761134</v>
      </c>
      <c r="R573" s="163">
        <f t="shared" si="84"/>
        <v>1</v>
      </c>
      <c r="S573" s="161">
        <f t="shared" si="85"/>
        <v>6000000</v>
      </c>
      <c r="T573" s="162">
        <f t="shared" si="86"/>
        <v>193.26794699043376</v>
      </c>
      <c r="U573" s="162">
        <f t="shared" si="87"/>
        <v>136.68676821880567</v>
      </c>
      <c r="V573" s="163">
        <f t="shared" si="88"/>
        <v>1</v>
      </c>
      <c r="W573" s="164">
        <f t="shared" si="89"/>
        <v>107151522.66844982</v>
      </c>
      <c r="X573" s="164">
        <f t="shared" si="90"/>
        <v>189487072.62976855</v>
      </c>
    </row>
    <row r="574" spans="10:24" x14ac:dyDescent="0.25">
      <c r="J574">
        <v>571</v>
      </c>
      <c r="K574" s="43">
        <v>0.60340163938966707</v>
      </c>
      <c r="L574">
        <v>0.52776648988019748</v>
      </c>
      <c r="M574">
        <v>0.46145430969466938</v>
      </c>
      <c r="N574" s="44">
        <v>0.43220619180415976</v>
      </c>
      <c r="O574" s="161">
        <f t="shared" si="81"/>
        <v>6000000</v>
      </c>
      <c r="P574" s="162">
        <f t="shared" si="82"/>
        <v>181.0448483550112</v>
      </c>
      <c r="Q574" s="162">
        <f t="shared" si="83"/>
        <v>133.06458919018891</v>
      </c>
      <c r="R574" s="163">
        <f t="shared" si="84"/>
        <v>1</v>
      </c>
      <c r="S574" s="161">
        <f t="shared" si="85"/>
        <v>7000000</v>
      </c>
      <c r="T574" s="162">
        <f t="shared" si="86"/>
        <v>190.34828278500373</v>
      </c>
      <c r="U574" s="162">
        <f t="shared" si="87"/>
        <v>124.03229459509446</v>
      </c>
      <c r="V574" s="163">
        <f t="shared" si="88"/>
        <v>1</v>
      </c>
      <c r="W574" s="164">
        <f t="shared" si="89"/>
        <v>237881554.98893374</v>
      </c>
      <c r="X574" s="164">
        <f t="shared" si="90"/>
        <v>314211917.32936496</v>
      </c>
    </row>
    <row r="575" spans="10:24" x14ac:dyDescent="0.25">
      <c r="J575">
        <v>572</v>
      </c>
      <c r="K575" s="43">
        <v>0.21473858544448876</v>
      </c>
      <c r="L575">
        <v>9.1546576774712451E-2</v>
      </c>
      <c r="M575">
        <v>0.40985723624795811</v>
      </c>
      <c r="N575" s="44">
        <v>0.35336742697538936</v>
      </c>
      <c r="O575" s="161">
        <f t="shared" si="81"/>
        <v>2000000</v>
      </c>
      <c r="P575" s="162">
        <f t="shared" si="82"/>
        <v>160.03062930437574</v>
      </c>
      <c r="Q575" s="162">
        <f t="shared" si="83"/>
        <v>130.44175534185086</v>
      </c>
      <c r="R575" s="163">
        <f t="shared" si="84"/>
        <v>1</v>
      </c>
      <c r="S575" s="161">
        <f t="shared" si="85"/>
        <v>5000000</v>
      </c>
      <c r="T575" s="162">
        <f t="shared" si="86"/>
        <v>183.34354310145858</v>
      </c>
      <c r="U575" s="162">
        <f t="shared" si="87"/>
        <v>122.72087767092543</v>
      </c>
      <c r="V575" s="163">
        <f t="shared" si="88"/>
        <v>1</v>
      </c>
      <c r="W575" s="164">
        <f t="shared" si="89"/>
        <v>9177747.9250497445</v>
      </c>
      <c r="X575" s="164">
        <f t="shared" si="90"/>
        <v>153113327.15266573</v>
      </c>
    </row>
    <row r="576" spans="10:24" x14ac:dyDescent="0.25">
      <c r="J576">
        <v>573</v>
      </c>
      <c r="K576" s="43">
        <v>0.97458452640418436</v>
      </c>
      <c r="L576">
        <v>0.44993287692983486</v>
      </c>
      <c r="M576">
        <v>1.4289823491631548E-2</v>
      </c>
      <c r="N576" s="44">
        <v>0.60381407201394444</v>
      </c>
      <c r="O576" s="161">
        <f t="shared" si="81"/>
        <v>9000000</v>
      </c>
      <c r="P576" s="162">
        <f t="shared" si="82"/>
        <v>178.11253597611369</v>
      </c>
      <c r="Q576" s="162">
        <f t="shared" si="83"/>
        <v>91.215267790626683</v>
      </c>
      <c r="R576" s="163">
        <f t="shared" si="84"/>
        <v>1</v>
      </c>
      <c r="S576" s="161">
        <f t="shared" si="85"/>
        <v>9000000</v>
      </c>
      <c r="T576" s="162">
        <f t="shared" si="86"/>
        <v>189.37084532537122</v>
      </c>
      <c r="U576" s="162">
        <f t="shared" si="87"/>
        <v>103.10763389531334</v>
      </c>
      <c r="V576" s="163">
        <f t="shared" si="88"/>
        <v>1</v>
      </c>
      <c r="W576" s="164">
        <f t="shared" si="89"/>
        <v>732075413.66938305</v>
      </c>
      <c r="X576" s="164">
        <f t="shared" si="90"/>
        <v>626368902.87052095</v>
      </c>
    </row>
    <row r="577" spans="10:24" x14ac:dyDescent="0.25">
      <c r="J577">
        <v>574</v>
      </c>
      <c r="K577" s="43">
        <v>6.6083836178868482E-3</v>
      </c>
      <c r="L577">
        <v>2.7868445085040827E-3</v>
      </c>
      <c r="M577">
        <v>7.8062337420919836E-2</v>
      </c>
      <c r="N577" s="44">
        <v>0.56055352942897241</v>
      </c>
      <c r="O577" s="161">
        <f t="shared" si="81"/>
        <v>1000000</v>
      </c>
      <c r="P577" s="162">
        <f t="shared" si="82"/>
        <v>138.42209014988188</v>
      </c>
      <c r="Q577" s="162">
        <f t="shared" si="83"/>
        <v>106.63547187809691</v>
      </c>
      <c r="R577" s="163">
        <f t="shared" si="84"/>
        <v>1</v>
      </c>
      <c r="S577" s="161">
        <f t="shared" si="85"/>
        <v>1000000</v>
      </c>
      <c r="T577" s="162">
        <f t="shared" si="86"/>
        <v>176.1406967166273</v>
      </c>
      <c r="U577" s="162">
        <f t="shared" si="87"/>
        <v>110.81773593904845</v>
      </c>
      <c r="V577" s="163">
        <f t="shared" si="88"/>
        <v>1</v>
      </c>
      <c r="W577" s="164">
        <f t="shared" si="89"/>
        <v>-18213381.728215028</v>
      </c>
      <c r="X577" s="164">
        <f t="shared" si="90"/>
        <v>-84677039.222421139</v>
      </c>
    </row>
    <row r="578" spans="10:24" x14ac:dyDescent="0.25">
      <c r="J578">
        <v>575</v>
      </c>
      <c r="K578" s="43">
        <v>0.29242351697247881</v>
      </c>
      <c r="L578">
        <v>0.27874840524913713</v>
      </c>
      <c r="M578">
        <v>0.13319200424815614</v>
      </c>
      <c r="N578" s="44">
        <v>8.6970761060824464E-2</v>
      </c>
      <c r="O578" s="161">
        <f t="shared" si="81"/>
        <v>2000000</v>
      </c>
      <c r="P578" s="162">
        <f t="shared" si="82"/>
        <v>171.20154544563138</v>
      </c>
      <c r="Q578" s="162">
        <f t="shared" si="83"/>
        <v>112.77143269611221</v>
      </c>
      <c r="R578" s="163">
        <f t="shared" si="84"/>
        <v>1</v>
      </c>
      <c r="S578" s="161">
        <f t="shared" si="85"/>
        <v>5000000</v>
      </c>
      <c r="T578" s="162">
        <f t="shared" si="86"/>
        <v>187.06718181521046</v>
      </c>
      <c r="U578" s="162">
        <f t="shared" si="87"/>
        <v>113.88571634805611</v>
      </c>
      <c r="V578" s="163">
        <f t="shared" si="88"/>
        <v>0.9</v>
      </c>
      <c r="W578" s="164">
        <f t="shared" si="89"/>
        <v>66860225.499038339</v>
      </c>
      <c r="X578" s="164">
        <f t="shared" si="90"/>
        <v>179316594.60219455</v>
      </c>
    </row>
    <row r="579" spans="10:24" x14ac:dyDescent="0.25">
      <c r="J579">
        <v>576</v>
      </c>
      <c r="K579" s="43">
        <v>0.69656167501098609</v>
      </c>
      <c r="L579">
        <v>0.74406051423517749</v>
      </c>
      <c r="M579">
        <v>0.15603588425941417</v>
      </c>
      <c r="N579" s="44">
        <v>3.9870582103625596E-2</v>
      </c>
      <c r="O579" s="161">
        <f t="shared" si="81"/>
        <v>6000000</v>
      </c>
      <c r="P579" s="162">
        <f t="shared" si="82"/>
        <v>189.83872138244487</v>
      </c>
      <c r="Q579" s="162">
        <f t="shared" si="83"/>
        <v>114.78231230155552</v>
      </c>
      <c r="R579" s="163">
        <f t="shared" si="84"/>
        <v>1</v>
      </c>
      <c r="S579" s="161">
        <f t="shared" si="85"/>
        <v>7000000</v>
      </c>
      <c r="T579" s="162">
        <f t="shared" si="86"/>
        <v>193.27957379414829</v>
      </c>
      <c r="U579" s="162">
        <f t="shared" si="87"/>
        <v>114.89115615077776</v>
      </c>
      <c r="V579" s="163">
        <f t="shared" si="88"/>
        <v>0.9</v>
      </c>
      <c r="W579" s="164">
        <f t="shared" si="89"/>
        <v>400338454.48533612</v>
      </c>
      <c r="X579" s="164">
        <f t="shared" si="90"/>
        <v>343847031.1532343</v>
      </c>
    </row>
    <row r="580" spans="10:24" x14ac:dyDescent="0.25">
      <c r="J580">
        <v>577</v>
      </c>
      <c r="K580" s="43">
        <v>0.22739691891540914</v>
      </c>
      <c r="L580">
        <v>0.35352401674356748</v>
      </c>
      <c r="M580">
        <v>0.31791925400274579</v>
      </c>
      <c r="N580" s="44">
        <v>0.23610063713584906</v>
      </c>
      <c r="O580" s="161">
        <f t="shared" si="81"/>
        <v>2000000</v>
      </c>
      <c r="P580" s="162">
        <f t="shared" si="82"/>
        <v>174.36264583648565</v>
      </c>
      <c r="Q580" s="162">
        <f t="shared" si="83"/>
        <v>125.52949547752782</v>
      </c>
      <c r="R580" s="163">
        <f t="shared" si="84"/>
        <v>1</v>
      </c>
      <c r="S580" s="161">
        <f t="shared" si="85"/>
        <v>5000000</v>
      </c>
      <c r="T580" s="162">
        <f t="shared" si="86"/>
        <v>188.12088194549523</v>
      </c>
      <c r="U580" s="162">
        <f t="shared" si="87"/>
        <v>120.26474773876392</v>
      </c>
      <c r="V580" s="163">
        <f t="shared" si="88"/>
        <v>1</v>
      </c>
      <c r="W580" s="164">
        <f t="shared" si="89"/>
        <v>47666300.717915669</v>
      </c>
      <c r="X580" s="164">
        <f t="shared" si="90"/>
        <v>189280671.03365654</v>
      </c>
    </row>
    <row r="581" spans="10:24" x14ac:dyDescent="0.25">
      <c r="J581">
        <v>578</v>
      </c>
      <c r="K581" s="43">
        <v>0.41634677756300686</v>
      </c>
      <c r="L581">
        <v>0.57349834890397933</v>
      </c>
      <c r="M581">
        <v>0.96254277684603495</v>
      </c>
      <c r="N581" s="44">
        <v>0.18628255337309962</v>
      </c>
      <c r="O581" s="161">
        <f t="shared" ref="O581:O644" si="91">VLOOKUP(K581,$E$5:$H$10,4)</f>
        <v>5000000</v>
      </c>
      <c r="P581" s="162">
        <f t="shared" ref="P581:P644" si="92">_xlfn.NORM.INV(L581,$E$12,$E$13)</f>
        <v>182.77931708317894</v>
      </c>
      <c r="Q581" s="162">
        <f t="shared" ref="Q581:Q644" si="93">_xlfn.NORM.INV(M581,$E$15,$E$16)</f>
        <v>170.61975569382309</v>
      </c>
      <c r="R581" s="163">
        <f t="shared" ref="R581:R644" si="94">VLOOKUP(N581,$E$19:$H$21,4)</f>
        <v>1</v>
      </c>
      <c r="S581" s="161">
        <f t="shared" ref="S581:S644" si="95">VLOOKUP(K581,$G$5:$H$10,2)</f>
        <v>6000000</v>
      </c>
      <c r="T581" s="162">
        <f t="shared" ref="T581:T644" si="96">_xlfn.NORM.INV(L581,$G$12,$G$13)</f>
        <v>190.9264390277263</v>
      </c>
      <c r="U581" s="162">
        <f t="shared" ref="U581:U644" si="97">_xlfn.NORM.INV(M581,$G$15,$G$16)</f>
        <v>142.80987784691155</v>
      </c>
      <c r="V581" s="163">
        <f t="shared" ref="V581:V644" si="98">VLOOKUP(N581,$G$19:$H$21,2)</f>
        <v>0.9</v>
      </c>
      <c r="W581" s="164">
        <f t="shared" ref="W581:W644" si="99">O581*(P581-Q581)*R581-$D$23-$D$24</f>
        <v>10797806.946779221</v>
      </c>
      <c r="X581" s="164">
        <f t="shared" ref="X581:X644" si="100">S581*(T581-U581)*V581-$F$23-$F$24</f>
        <v>109829430.37639967</v>
      </c>
    </row>
    <row r="582" spans="10:24" x14ac:dyDescent="0.25">
      <c r="J582">
        <v>579</v>
      </c>
      <c r="K582" s="43">
        <v>0.53451101558485015</v>
      </c>
      <c r="L582">
        <v>0.29667081081520608</v>
      </c>
      <c r="M582">
        <v>5.6275979432858336E-2</v>
      </c>
      <c r="N582" s="44">
        <v>0.6431606306709543</v>
      </c>
      <c r="O582" s="161">
        <f t="shared" si="91"/>
        <v>5000000</v>
      </c>
      <c r="P582" s="162">
        <f t="shared" si="92"/>
        <v>171.99000189839063</v>
      </c>
      <c r="Q582" s="162">
        <f t="shared" si="93"/>
        <v>103.26347120550284</v>
      </c>
      <c r="R582" s="163">
        <f t="shared" si="94"/>
        <v>1</v>
      </c>
      <c r="S582" s="161">
        <f t="shared" si="95"/>
        <v>6000000</v>
      </c>
      <c r="T582" s="162">
        <f t="shared" si="96"/>
        <v>187.33000063279687</v>
      </c>
      <c r="U582" s="162">
        <f t="shared" si="97"/>
        <v>109.13173560275142</v>
      </c>
      <c r="V582" s="163">
        <f t="shared" si="98"/>
        <v>1</v>
      </c>
      <c r="W582" s="164">
        <f t="shared" si="99"/>
        <v>293632653.46443897</v>
      </c>
      <c r="X582" s="164">
        <f t="shared" si="100"/>
        <v>319189590.1802727</v>
      </c>
    </row>
    <row r="583" spans="10:24" x14ac:dyDescent="0.25">
      <c r="J583">
        <v>580</v>
      </c>
      <c r="K583" s="43">
        <v>0.4992113248448008</v>
      </c>
      <c r="L583">
        <v>0.10059110281863293</v>
      </c>
      <c r="M583">
        <v>0.53498828670610488</v>
      </c>
      <c r="N583" s="44">
        <v>0.72306114124289889</v>
      </c>
      <c r="O583" s="161">
        <f t="shared" si="91"/>
        <v>5000000</v>
      </c>
      <c r="P583" s="162">
        <f t="shared" si="92"/>
        <v>160.82713997513491</v>
      </c>
      <c r="Q583" s="162">
        <f t="shared" si="93"/>
        <v>136.75630727113551</v>
      </c>
      <c r="R583" s="163">
        <f t="shared" si="94"/>
        <v>1</v>
      </c>
      <c r="S583" s="161">
        <f t="shared" si="95"/>
        <v>6000000</v>
      </c>
      <c r="T583" s="162">
        <f t="shared" si="96"/>
        <v>183.6090466583783</v>
      </c>
      <c r="U583" s="162">
        <f t="shared" si="97"/>
        <v>125.87815363556776</v>
      </c>
      <c r="V583" s="163">
        <f t="shared" si="98"/>
        <v>1</v>
      </c>
      <c r="W583" s="164">
        <f t="shared" si="99"/>
        <v>70354163.519997001</v>
      </c>
      <c r="X583" s="164">
        <f t="shared" si="100"/>
        <v>196385358.13686329</v>
      </c>
    </row>
    <row r="584" spans="10:24" x14ac:dyDescent="0.25">
      <c r="J584">
        <v>581</v>
      </c>
      <c r="K584" s="43">
        <v>0.6170034371919354</v>
      </c>
      <c r="L584">
        <v>0.40154126828600334</v>
      </c>
      <c r="M584">
        <v>0.42800449486187286</v>
      </c>
      <c r="N584" s="44">
        <v>0.28766690577527154</v>
      </c>
      <c r="O584" s="161">
        <f t="shared" si="91"/>
        <v>6000000</v>
      </c>
      <c r="P584" s="162">
        <f t="shared" si="92"/>
        <v>176.25960413438162</v>
      </c>
      <c r="Q584" s="162">
        <f t="shared" si="93"/>
        <v>131.37086274915404</v>
      </c>
      <c r="R584" s="163">
        <f t="shared" si="94"/>
        <v>1</v>
      </c>
      <c r="S584" s="161">
        <f t="shared" si="95"/>
        <v>7000000</v>
      </c>
      <c r="T584" s="162">
        <f t="shared" si="96"/>
        <v>188.75320137812722</v>
      </c>
      <c r="U584" s="162">
        <f t="shared" si="97"/>
        <v>123.18543137457702</v>
      </c>
      <c r="V584" s="163">
        <f t="shared" si="98"/>
        <v>1</v>
      </c>
      <c r="W584" s="164">
        <f t="shared" si="99"/>
        <v>219332448.31136543</v>
      </c>
      <c r="X584" s="164">
        <f t="shared" si="100"/>
        <v>308974390.02485138</v>
      </c>
    </row>
    <row r="585" spans="10:24" x14ac:dyDescent="0.25">
      <c r="J585">
        <v>582</v>
      </c>
      <c r="K585" s="43">
        <v>6.0754307793585483E-2</v>
      </c>
      <c r="L585">
        <v>0.56877680011596476</v>
      </c>
      <c r="M585">
        <v>0.39206896915901834</v>
      </c>
      <c r="N585" s="44">
        <v>0.97872801377338026</v>
      </c>
      <c r="O585" s="161">
        <f t="shared" si="91"/>
        <v>2000000</v>
      </c>
      <c r="P585" s="162">
        <f t="shared" si="92"/>
        <v>182.59891266682777</v>
      </c>
      <c r="Q585" s="162">
        <f t="shared" si="93"/>
        <v>129.52138755846607</v>
      </c>
      <c r="R585" s="163">
        <f t="shared" si="94"/>
        <v>1</v>
      </c>
      <c r="S585" s="161">
        <f t="shared" si="95"/>
        <v>2000000</v>
      </c>
      <c r="T585" s="162">
        <f t="shared" si="96"/>
        <v>190.86630422227591</v>
      </c>
      <c r="U585" s="162">
        <f t="shared" si="97"/>
        <v>122.26069377923304</v>
      </c>
      <c r="V585" s="163">
        <f t="shared" si="98"/>
        <v>1</v>
      </c>
      <c r="W585" s="164">
        <f t="shared" si="99"/>
        <v>56155050.216723397</v>
      </c>
      <c r="X585" s="164">
        <f t="shared" si="100"/>
        <v>-12788779.113914251</v>
      </c>
    </row>
    <row r="586" spans="10:24" x14ac:dyDescent="0.25">
      <c r="J586">
        <v>583</v>
      </c>
      <c r="K586" s="43">
        <v>0.96708454781207354</v>
      </c>
      <c r="L586">
        <v>1.6650527715312058E-2</v>
      </c>
      <c r="M586">
        <v>0.75224115411836501</v>
      </c>
      <c r="N586" s="44">
        <v>8.1803351059435259E-2</v>
      </c>
      <c r="O586" s="161">
        <f t="shared" si="91"/>
        <v>9000000</v>
      </c>
      <c r="P586" s="162">
        <f t="shared" si="92"/>
        <v>148.07347891095071</v>
      </c>
      <c r="Q586" s="162">
        <f t="shared" si="93"/>
        <v>148.63118492997714</v>
      </c>
      <c r="R586" s="163">
        <f t="shared" si="94"/>
        <v>1</v>
      </c>
      <c r="S586" s="161">
        <f t="shared" si="95"/>
        <v>9000000</v>
      </c>
      <c r="T586" s="162">
        <f t="shared" si="96"/>
        <v>179.35782630365023</v>
      </c>
      <c r="U586" s="162">
        <f t="shared" si="97"/>
        <v>131.81559246498855</v>
      </c>
      <c r="V586" s="163">
        <f t="shared" si="98"/>
        <v>0.9</v>
      </c>
      <c r="W586" s="164">
        <f t="shared" si="99"/>
        <v>-55019354.171237834</v>
      </c>
      <c r="X586" s="164">
        <f t="shared" si="100"/>
        <v>235092094.09315956</v>
      </c>
    </row>
    <row r="587" spans="10:24" x14ac:dyDescent="0.25">
      <c r="J587">
        <v>584</v>
      </c>
      <c r="K587" s="43">
        <v>0.71387138613871892</v>
      </c>
      <c r="L587">
        <v>0.84258766640075911</v>
      </c>
      <c r="M587">
        <v>0.46815097240176851</v>
      </c>
      <c r="N587" s="44">
        <v>0.60449505142722948</v>
      </c>
      <c r="O587" s="161">
        <f t="shared" si="91"/>
        <v>6000000</v>
      </c>
      <c r="P587" s="162">
        <f t="shared" si="92"/>
        <v>195.07724874884263</v>
      </c>
      <c r="Q587" s="162">
        <f t="shared" si="93"/>
        <v>133.40162670038899</v>
      </c>
      <c r="R587" s="163">
        <f t="shared" si="94"/>
        <v>1</v>
      </c>
      <c r="S587" s="161">
        <f t="shared" si="95"/>
        <v>7000000</v>
      </c>
      <c r="T587" s="162">
        <f t="shared" si="96"/>
        <v>195.02574958294753</v>
      </c>
      <c r="U587" s="162">
        <f t="shared" si="97"/>
        <v>124.20081335019449</v>
      </c>
      <c r="V587" s="163">
        <f t="shared" si="98"/>
        <v>1</v>
      </c>
      <c r="W587" s="164">
        <f t="shared" si="99"/>
        <v>320053732.29072189</v>
      </c>
      <c r="X587" s="164">
        <f t="shared" si="100"/>
        <v>345774553.62927121</v>
      </c>
    </row>
    <row r="588" spans="10:24" x14ac:dyDescent="0.25">
      <c r="J588">
        <v>585</v>
      </c>
      <c r="K588" s="43">
        <v>0.18866009078281132</v>
      </c>
      <c r="L588">
        <v>0.72377380761824928</v>
      </c>
      <c r="M588">
        <v>0.65599821056300034</v>
      </c>
      <c r="N588" s="44">
        <v>0.48328180559333278</v>
      </c>
      <c r="O588" s="161">
        <f t="shared" si="91"/>
        <v>2000000</v>
      </c>
      <c r="P588" s="162">
        <f t="shared" si="92"/>
        <v>188.91133955202838</v>
      </c>
      <c r="Q588" s="162">
        <f t="shared" si="93"/>
        <v>143.03131667082948</v>
      </c>
      <c r="R588" s="163">
        <f t="shared" si="94"/>
        <v>1</v>
      </c>
      <c r="S588" s="161">
        <f t="shared" si="95"/>
        <v>5000000</v>
      </c>
      <c r="T588" s="162">
        <f t="shared" si="96"/>
        <v>192.97044651734279</v>
      </c>
      <c r="U588" s="162">
        <f t="shared" si="97"/>
        <v>129.01565833541474</v>
      </c>
      <c r="V588" s="163">
        <f t="shared" si="98"/>
        <v>1</v>
      </c>
      <c r="W588" s="164">
        <f t="shared" si="99"/>
        <v>41760045.762397796</v>
      </c>
      <c r="X588" s="164">
        <f t="shared" si="100"/>
        <v>169773940.90964025</v>
      </c>
    </row>
    <row r="589" spans="10:24" x14ac:dyDescent="0.25">
      <c r="J589">
        <v>586</v>
      </c>
      <c r="K589" s="43">
        <v>0.2220749107705966</v>
      </c>
      <c r="L589">
        <v>0.31090408111200774</v>
      </c>
      <c r="M589">
        <v>0.92156226575325773</v>
      </c>
      <c r="N589" s="44">
        <v>0.16605937895435741</v>
      </c>
      <c r="O589" s="161">
        <f t="shared" si="91"/>
        <v>2000000</v>
      </c>
      <c r="P589" s="162">
        <f t="shared" si="92"/>
        <v>172.60065995880106</v>
      </c>
      <c r="Q589" s="162">
        <f t="shared" si="93"/>
        <v>163.31317313804081</v>
      </c>
      <c r="R589" s="163">
        <f t="shared" si="94"/>
        <v>1</v>
      </c>
      <c r="S589" s="161">
        <f t="shared" si="95"/>
        <v>5000000</v>
      </c>
      <c r="T589" s="162">
        <f t="shared" si="96"/>
        <v>187.53355331960034</v>
      </c>
      <c r="U589" s="162">
        <f t="shared" si="97"/>
        <v>139.15658656902039</v>
      </c>
      <c r="V589" s="163">
        <f t="shared" si="98"/>
        <v>0.9</v>
      </c>
      <c r="W589" s="164">
        <f t="shared" si="99"/>
        <v>-31425026.3584795</v>
      </c>
      <c r="X589" s="164">
        <f t="shared" si="100"/>
        <v>67696350.377609789</v>
      </c>
    </row>
    <row r="590" spans="10:24" x14ac:dyDescent="0.25">
      <c r="J590">
        <v>587</v>
      </c>
      <c r="K590" s="43">
        <v>0.90397982248760977</v>
      </c>
      <c r="L590">
        <v>0.24205249941784523</v>
      </c>
      <c r="M590">
        <v>0.60478586527744693</v>
      </c>
      <c r="N590" s="44">
        <v>1.6867153109075939E-2</v>
      </c>
      <c r="O590" s="161">
        <f t="shared" si="91"/>
        <v>7000000</v>
      </c>
      <c r="P590" s="162">
        <f t="shared" si="92"/>
        <v>169.50426760112214</v>
      </c>
      <c r="Q590" s="162">
        <f t="shared" si="93"/>
        <v>140.31509045942468</v>
      </c>
      <c r="R590" s="163">
        <f t="shared" si="94"/>
        <v>1</v>
      </c>
      <c r="S590" s="161">
        <f t="shared" si="95"/>
        <v>9000000</v>
      </c>
      <c r="T590" s="162">
        <f t="shared" si="96"/>
        <v>186.50142253370737</v>
      </c>
      <c r="U590" s="162">
        <f t="shared" si="97"/>
        <v>127.65754522971234</v>
      </c>
      <c r="V590" s="163">
        <f t="shared" si="98"/>
        <v>0.05</v>
      </c>
      <c r="W590" s="164">
        <f t="shared" si="99"/>
        <v>154324239.99188221</v>
      </c>
      <c r="X590" s="164">
        <f t="shared" si="100"/>
        <v>-123520255.21320224</v>
      </c>
    </row>
    <row r="591" spans="10:24" x14ac:dyDescent="0.25">
      <c r="J591">
        <v>588</v>
      </c>
      <c r="K591" s="43">
        <v>0.63784073923231244</v>
      </c>
      <c r="L591">
        <v>0.3461463226227246</v>
      </c>
      <c r="M591">
        <v>6.8321152366558224E-2</v>
      </c>
      <c r="N591" s="44">
        <v>0.50517819599233493</v>
      </c>
      <c r="O591" s="161">
        <f t="shared" si="91"/>
        <v>6000000</v>
      </c>
      <c r="P591" s="162">
        <f t="shared" si="92"/>
        <v>174.06381464156314</v>
      </c>
      <c r="Q591" s="162">
        <f t="shared" si="93"/>
        <v>105.23176234277852</v>
      </c>
      <c r="R591" s="163">
        <f t="shared" si="94"/>
        <v>1</v>
      </c>
      <c r="S591" s="161">
        <f t="shared" si="95"/>
        <v>7000000</v>
      </c>
      <c r="T591" s="162">
        <f t="shared" si="96"/>
        <v>188.02127154718772</v>
      </c>
      <c r="U591" s="162">
        <f t="shared" si="97"/>
        <v>110.11588117138926</v>
      </c>
      <c r="V591" s="163">
        <f t="shared" si="98"/>
        <v>1</v>
      </c>
      <c r="W591" s="164">
        <f t="shared" si="99"/>
        <v>362992313.79270768</v>
      </c>
      <c r="X591" s="164">
        <f t="shared" si="100"/>
        <v>395337732.63058925</v>
      </c>
    </row>
    <row r="592" spans="10:24" x14ac:dyDescent="0.25">
      <c r="J592">
        <v>589</v>
      </c>
      <c r="K592" s="43">
        <v>0.4054393787446634</v>
      </c>
      <c r="L592">
        <v>0.63961773966865254</v>
      </c>
      <c r="M592">
        <v>0.71448915963948345</v>
      </c>
      <c r="N592" s="44">
        <v>0.76716193178858749</v>
      </c>
      <c r="O592" s="161">
        <f t="shared" si="91"/>
        <v>5000000</v>
      </c>
      <c r="P592" s="162">
        <f t="shared" si="92"/>
        <v>185.3615582278407</v>
      </c>
      <c r="Q592" s="162">
        <f t="shared" si="93"/>
        <v>146.33094916733148</v>
      </c>
      <c r="R592" s="163">
        <f t="shared" si="94"/>
        <v>1</v>
      </c>
      <c r="S592" s="161">
        <f t="shared" si="95"/>
        <v>6000000</v>
      </c>
      <c r="T592" s="162">
        <f t="shared" si="96"/>
        <v>191.78718607594689</v>
      </c>
      <c r="U592" s="162">
        <f t="shared" si="97"/>
        <v>130.66547458366574</v>
      </c>
      <c r="V592" s="163">
        <f t="shared" si="98"/>
        <v>1</v>
      </c>
      <c r="W592" s="164">
        <f t="shared" si="99"/>
        <v>145153045.30254611</v>
      </c>
      <c r="X592" s="164">
        <f t="shared" si="100"/>
        <v>216730268.95368689</v>
      </c>
    </row>
    <row r="593" spans="10:24" x14ac:dyDescent="0.25">
      <c r="J593">
        <v>590</v>
      </c>
      <c r="K593" s="43">
        <v>0.50189206174899381</v>
      </c>
      <c r="L593">
        <v>0.92672912784670414</v>
      </c>
      <c r="M593">
        <v>0.30571794779093286</v>
      </c>
      <c r="N593" s="44">
        <v>0.46567151419463726</v>
      </c>
      <c r="O593" s="161">
        <f t="shared" si="91"/>
        <v>5000000</v>
      </c>
      <c r="P593" s="162">
        <f t="shared" si="92"/>
        <v>201.77783486317668</v>
      </c>
      <c r="Q593" s="162">
        <f t="shared" si="93"/>
        <v>124.83950241527924</v>
      </c>
      <c r="R593" s="163">
        <f t="shared" si="94"/>
        <v>1</v>
      </c>
      <c r="S593" s="161">
        <f t="shared" si="95"/>
        <v>6000000</v>
      </c>
      <c r="T593" s="162">
        <f t="shared" si="96"/>
        <v>197.25927828772558</v>
      </c>
      <c r="U593" s="162">
        <f t="shared" si="97"/>
        <v>119.91975120763962</v>
      </c>
      <c r="V593" s="163">
        <f t="shared" si="98"/>
        <v>1</v>
      </c>
      <c r="W593" s="164">
        <f t="shared" si="99"/>
        <v>334691662.23948717</v>
      </c>
      <c r="X593" s="164">
        <f t="shared" si="100"/>
        <v>314037162.48051572</v>
      </c>
    </row>
    <row r="594" spans="10:24" x14ac:dyDescent="0.25">
      <c r="J594">
        <v>591</v>
      </c>
      <c r="K594" s="43">
        <v>0.3473482607422782</v>
      </c>
      <c r="L594">
        <v>0.82001045996247302</v>
      </c>
      <c r="M594">
        <v>0.33256018235816698</v>
      </c>
      <c r="N594" s="44">
        <v>0.69318215306186026</v>
      </c>
      <c r="O594" s="161">
        <f t="shared" si="91"/>
        <v>5000000</v>
      </c>
      <c r="P594" s="162">
        <f t="shared" si="92"/>
        <v>193.73107426843981</v>
      </c>
      <c r="Q594" s="162">
        <f t="shared" si="93"/>
        <v>126.34290691206323</v>
      </c>
      <c r="R594" s="163">
        <f t="shared" si="94"/>
        <v>1</v>
      </c>
      <c r="S594" s="161">
        <f t="shared" si="95"/>
        <v>6000000</v>
      </c>
      <c r="T594" s="162">
        <f t="shared" si="96"/>
        <v>194.57702475614661</v>
      </c>
      <c r="U594" s="162">
        <f t="shared" si="97"/>
        <v>120.67145345603161</v>
      </c>
      <c r="V594" s="163">
        <f t="shared" si="98"/>
        <v>1</v>
      </c>
      <c r="W594" s="164">
        <f t="shared" si="99"/>
        <v>286940836.78188294</v>
      </c>
      <c r="X594" s="164">
        <f t="shared" si="100"/>
        <v>293433427.80069</v>
      </c>
    </row>
    <row r="595" spans="10:24" x14ac:dyDescent="0.25">
      <c r="J595">
        <v>592</v>
      </c>
      <c r="K595" s="43">
        <v>7.7027534458609437E-2</v>
      </c>
      <c r="L595">
        <v>0.33099660165914513</v>
      </c>
      <c r="M595">
        <v>0.34168387719121551</v>
      </c>
      <c r="N595" s="44">
        <v>0.47160786950892741</v>
      </c>
      <c r="O595" s="161">
        <f t="shared" si="91"/>
        <v>2000000</v>
      </c>
      <c r="P595" s="162">
        <f t="shared" si="92"/>
        <v>173.44255629167333</v>
      </c>
      <c r="Q595" s="162">
        <f t="shared" si="93"/>
        <v>126.84256283526113</v>
      </c>
      <c r="R595" s="163">
        <f t="shared" si="94"/>
        <v>1</v>
      </c>
      <c r="S595" s="161">
        <f t="shared" si="95"/>
        <v>2000000</v>
      </c>
      <c r="T595" s="162">
        <f t="shared" si="96"/>
        <v>187.81418543055779</v>
      </c>
      <c r="U595" s="162">
        <f t="shared" si="97"/>
        <v>120.92128141763057</v>
      </c>
      <c r="V595" s="163">
        <f t="shared" si="98"/>
        <v>1</v>
      </c>
      <c r="W595" s="164">
        <f t="shared" si="99"/>
        <v>43199986.912824392</v>
      </c>
      <c r="X595" s="164">
        <f t="shared" si="100"/>
        <v>-16214191.974145561</v>
      </c>
    </row>
    <row r="596" spans="10:24" x14ac:dyDescent="0.25">
      <c r="J596">
        <v>593</v>
      </c>
      <c r="K596" s="43">
        <v>0.58490689691493236</v>
      </c>
      <c r="L596">
        <v>0.90630480608726049</v>
      </c>
      <c r="M596">
        <v>0.96091834987766789</v>
      </c>
      <c r="N596" s="44">
        <v>0.20057513842115626</v>
      </c>
      <c r="O596" s="161">
        <f t="shared" si="91"/>
        <v>6000000</v>
      </c>
      <c r="P596" s="162">
        <f t="shared" si="92"/>
        <v>199.77507617548133</v>
      </c>
      <c r="Q596" s="162">
        <f t="shared" si="93"/>
        <v>170.22887800570254</v>
      </c>
      <c r="R596" s="163">
        <f t="shared" si="94"/>
        <v>1</v>
      </c>
      <c r="S596" s="161">
        <f t="shared" si="95"/>
        <v>6000000</v>
      </c>
      <c r="T596" s="162">
        <f t="shared" si="96"/>
        <v>196.59169205849378</v>
      </c>
      <c r="U596" s="162">
        <f t="shared" si="97"/>
        <v>142.61443900285127</v>
      </c>
      <c r="V596" s="163">
        <f t="shared" si="98"/>
        <v>1</v>
      </c>
      <c r="W596" s="164">
        <f t="shared" si="99"/>
        <v>127277189.01867273</v>
      </c>
      <c r="X596" s="164">
        <f t="shared" si="100"/>
        <v>173863518.33385503</v>
      </c>
    </row>
    <row r="597" spans="10:24" x14ac:dyDescent="0.25">
      <c r="J597">
        <v>594</v>
      </c>
      <c r="K597" s="43">
        <v>0.50279362726799193</v>
      </c>
      <c r="L597">
        <v>0.21686193217411631</v>
      </c>
      <c r="M597">
        <v>8.5349740975838473E-2</v>
      </c>
      <c r="N597" s="44">
        <v>0.89085185808892353</v>
      </c>
      <c r="O597" s="161">
        <f t="shared" si="91"/>
        <v>5000000</v>
      </c>
      <c r="P597" s="162">
        <f t="shared" si="92"/>
        <v>168.25747124084305</v>
      </c>
      <c r="Q597" s="162">
        <f t="shared" si="93"/>
        <v>107.60080599596382</v>
      </c>
      <c r="R597" s="163">
        <f t="shared" si="94"/>
        <v>1</v>
      </c>
      <c r="S597" s="161">
        <f t="shared" si="95"/>
        <v>6000000</v>
      </c>
      <c r="T597" s="162">
        <f t="shared" si="96"/>
        <v>186.08582374694768</v>
      </c>
      <c r="U597" s="162">
        <f t="shared" si="97"/>
        <v>111.30040299798191</v>
      </c>
      <c r="V597" s="163">
        <f t="shared" si="98"/>
        <v>1</v>
      </c>
      <c r="W597" s="164">
        <f t="shared" si="99"/>
        <v>253283326.22439611</v>
      </c>
      <c r="X597" s="164">
        <f t="shared" si="100"/>
        <v>298712524.49379468</v>
      </c>
    </row>
    <row r="598" spans="10:24" x14ac:dyDescent="0.25">
      <c r="J598">
        <v>595</v>
      </c>
      <c r="K598" s="43">
        <v>9.1997591125843825E-2</v>
      </c>
      <c r="L598">
        <v>0.76104243683885164</v>
      </c>
      <c r="M598">
        <v>0.79477818428913716</v>
      </c>
      <c r="N598" s="44">
        <v>0.82231321373639066</v>
      </c>
      <c r="O598" s="161">
        <f t="shared" si="91"/>
        <v>2000000</v>
      </c>
      <c r="P598" s="162">
        <f t="shared" si="92"/>
        <v>190.64489700851036</v>
      </c>
      <c r="Q598" s="162">
        <f t="shared" si="93"/>
        <v>151.4622637050737</v>
      </c>
      <c r="R598" s="163">
        <f t="shared" si="94"/>
        <v>1</v>
      </c>
      <c r="S598" s="161">
        <f t="shared" si="95"/>
        <v>2000000</v>
      </c>
      <c r="T598" s="162">
        <f t="shared" si="96"/>
        <v>193.54829900283679</v>
      </c>
      <c r="U598" s="162">
        <f t="shared" si="97"/>
        <v>133.23113185253686</v>
      </c>
      <c r="V598" s="163">
        <f t="shared" si="98"/>
        <v>1</v>
      </c>
      <c r="W598" s="164">
        <f t="shared" si="99"/>
        <v>28365266.606873319</v>
      </c>
      <c r="X598" s="164">
        <f t="shared" si="100"/>
        <v>-29365665.699400157</v>
      </c>
    </row>
    <row r="599" spans="10:24" x14ac:dyDescent="0.25">
      <c r="J599">
        <v>596</v>
      </c>
      <c r="K599" s="43">
        <v>0.3867958658806131</v>
      </c>
      <c r="L599">
        <v>0.37231524533256233</v>
      </c>
      <c r="M599">
        <v>0.99212841744572722</v>
      </c>
      <c r="N599" s="44">
        <v>0.17852507242839066</v>
      </c>
      <c r="O599" s="161">
        <f t="shared" si="91"/>
        <v>5000000</v>
      </c>
      <c r="P599" s="162">
        <f t="shared" si="92"/>
        <v>175.11408660182408</v>
      </c>
      <c r="Q599" s="162">
        <f t="shared" si="93"/>
        <v>183.29631779451461</v>
      </c>
      <c r="R599" s="163">
        <f t="shared" si="94"/>
        <v>1</v>
      </c>
      <c r="S599" s="161">
        <f t="shared" si="95"/>
        <v>6000000</v>
      </c>
      <c r="T599" s="162">
        <f t="shared" si="96"/>
        <v>188.37136220060802</v>
      </c>
      <c r="U599" s="162">
        <f t="shared" si="97"/>
        <v>149.1481588972573</v>
      </c>
      <c r="V599" s="163">
        <f t="shared" si="98"/>
        <v>0.9</v>
      </c>
      <c r="W599" s="164">
        <f t="shared" si="99"/>
        <v>-90911155.963452607</v>
      </c>
      <c r="X599" s="164">
        <f t="shared" si="100"/>
        <v>61805297.838093877</v>
      </c>
    </row>
    <row r="600" spans="10:24" x14ac:dyDescent="0.25">
      <c r="J600">
        <v>597</v>
      </c>
      <c r="K600" s="43">
        <v>0.1134277243997337</v>
      </c>
      <c r="L600">
        <v>0.68294608768708975</v>
      </c>
      <c r="M600">
        <v>0.71465170431690261</v>
      </c>
      <c r="N600" s="44">
        <v>7.7271961354754781E-2</v>
      </c>
      <c r="O600" s="161">
        <f t="shared" si="91"/>
        <v>2000000</v>
      </c>
      <c r="P600" s="162">
        <f t="shared" si="92"/>
        <v>187.13929579311184</v>
      </c>
      <c r="Q600" s="162">
        <f t="shared" si="93"/>
        <v>146.34051781612348</v>
      </c>
      <c r="R600" s="163">
        <f t="shared" si="94"/>
        <v>1</v>
      </c>
      <c r="S600" s="161">
        <f t="shared" si="95"/>
        <v>2000000</v>
      </c>
      <c r="T600" s="162">
        <f t="shared" si="96"/>
        <v>192.3797652643706</v>
      </c>
      <c r="U600" s="162">
        <f t="shared" si="97"/>
        <v>130.67025890806175</v>
      </c>
      <c r="V600" s="163">
        <f t="shared" si="98"/>
        <v>0.9</v>
      </c>
      <c r="W600" s="164">
        <f t="shared" si="99"/>
        <v>31597555.953976721</v>
      </c>
      <c r="X600" s="164">
        <f t="shared" si="100"/>
        <v>-38922888.558644071</v>
      </c>
    </row>
    <row r="601" spans="10:24" x14ac:dyDescent="0.25">
      <c r="J601">
        <v>598</v>
      </c>
      <c r="K601" s="43">
        <v>0.73275430597972491</v>
      </c>
      <c r="L601">
        <v>0.69590273439014705</v>
      </c>
      <c r="M601">
        <v>0.85902013467223881</v>
      </c>
      <c r="N601" s="44">
        <v>0.45271302426799509</v>
      </c>
      <c r="O601" s="161">
        <f t="shared" si="91"/>
        <v>6000000</v>
      </c>
      <c r="P601" s="162">
        <f t="shared" si="92"/>
        <v>187.68978515662243</v>
      </c>
      <c r="Q601" s="162">
        <f t="shared" si="93"/>
        <v>156.51854782142908</v>
      </c>
      <c r="R601" s="163">
        <f t="shared" si="94"/>
        <v>1</v>
      </c>
      <c r="S601" s="161">
        <f t="shared" si="95"/>
        <v>7000000</v>
      </c>
      <c r="T601" s="162">
        <f t="shared" si="96"/>
        <v>192.56326171887414</v>
      </c>
      <c r="U601" s="162">
        <f t="shared" si="97"/>
        <v>135.75927391071454</v>
      </c>
      <c r="V601" s="163">
        <f t="shared" si="98"/>
        <v>1</v>
      </c>
      <c r="W601" s="164">
        <f t="shared" si="99"/>
        <v>137027424.01116014</v>
      </c>
      <c r="X601" s="164">
        <f t="shared" si="100"/>
        <v>247627914.65711725</v>
      </c>
    </row>
    <row r="602" spans="10:24" x14ac:dyDescent="0.25">
      <c r="J602">
        <v>599</v>
      </c>
      <c r="K602" s="43">
        <v>0.26272602741242146</v>
      </c>
      <c r="L602">
        <v>0.18957056883421453</v>
      </c>
      <c r="M602">
        <v>0.84841851348693487</v>
      </c>
      <c r="N602" s="44">
        <v>0.22453974387103104</v>
      </c>
      <c r="O602" s="161">
        <f t="shared" si="91"/>
        <v>2000000</v>
      </c>
      <c r="P602" s="162">
        <f t="shared" si="92"/>
        <v>166.80780180269781</v>
      </c>
      <c r="Q602" s="162">
        <f t="shared" si="93"/>
        <v>155.59348390206398</v>
      </c>
      <c r="R602" s="163">
        <f t="shared" si="94"/>
        <v>1</v>
      </c>
      <c r="S602" s="161">
        <f t="shared" si="95"/>
        <v>5000000</v>
      </c>
      <c r="T602" s="162">
        <f t="shared" si="96"/>
        <v>185.60260060089928</v>
      </c>
      <c r="U602" s="162">
        <f t="shared" si="97"/>
        <v>135.29674195103198</v>
      </c>
      <c r="V602" s="163">
        <f t="shared" si="98"/>
        <v>1</v>
      </c>
      <c r="W602" s="164">
        <f t="shared" si="99"/>
        <v>-27571364.198732339</v>
      </c>
      <c r="X602" s="164">
        <f t="shared" si="100"/>
        <v>101529293.24933651</v>
      </c>
    </row>
    <row r="603" spans="10:24" x14ac:dyDescent="0.25">
      <c r="J603">
        <v>600</v>
      </c>
      <c r="K603" s="43">
        <v>0.51425143213495106</v>
      </c>
      <c r="L603">
        <v>0.11796424562850938</v>
      </c>
      <c r="M603">
        <v>0.56852410486623384</v>
      </c>
      <c r="N603" s="44">
        <v>0.63493535451637073</v>
      </c>
      <c r="O603" s="161">
        <f t="shared" si="91"/>
        <v>5000000</v>
      </c>
      <c r="P603" s="162">
        <f t="shared" si="92"/>
        <v>162.22162474782743</v>
      </c>
      <c r="Q603" s="162">
        <f t="shared" si="93"/>
        <v>138.45235776285898</v>
      </c>
      <c r="R603" s="163">
        <f t="shared" si="94"/>
        <v>1</v>
      </c>
      <c r="S603" s="161">
        <f t="shared" si="95"/>
        <v>6000000</v>
      </c>
      <c r="T603" s="162">
        <f t="shared" si="96"/>
        <v>184.07387491594247</v>
      </c>
      <c r="U603" s="162">
        <f t="shared" si="97"/>
        <v>126.72617888142949</v>
      </c>
      <c r="V603" s="163">
        <f t="shared" si="98"/>
        <v>1</v>
      </c>
      <c r="W603" s="164">
        <f t="shared" si="99"/>
        <v>68846334.924842268</v>
      </c>
      <c r="X603" s="164">
        <f t="shared" si="100"/>
        <v>194086176.20707786</v>
      </c>
    </row>
    <row r="604" spans="10:24" x14ac:dyDescent="0.25">
      <c r="J604">
        <v>601</v>
      </c>
      <c r="K604" s="43">
        <v>0.50191342447446197</v>
      </c>
      <c r="L604">
        <v>0.36979885668612378</v>
      </c>
      <c r="M604">
        <v>0.78514517203197454</v>
      </c>
      <c r="N604" s="44">
        <v>0.84196621957161866</v>
      </c>
      <c r="O604" s="161">
        <f t="shared" si="91"/>
        <v>5000000</v>
      </c>
      <c r="P604" s="162">
        <f t="shared" si="92"/>
        <v>175.01420810839696</v>
      </c>
      <c r="Q604" s="162">
        <f t="shared" si="93"/>
        <v>150.79377181899648</v>
      </c>
      <c r="R604" s="163">
        <f t="shared" si="94"/>
        <v>1</v>
      </c>
      <c r="S604" s="161">
        <f t="shared" si="95"/>
        <v>6000000</v>
      </c>
      <c r="T604" s="162">
        <f t="shared" si="96"/>
        <v>188.33806936946564</v>
      </c>
      <c r="U604" s="162">
        <f t="shared" si="97"/>
        <v>132.89688590949822</v>
      </c>
      <c r="V604" s="163">
        <f t="shared" si="98"/>
        <v>1</v>
      </c>
      <c r="W604" s="164">
        <f t="shared" si="99"/>
        <v>71102181.447002411</v>
      </c>
      <c r="X604" s="164">
        <f t="shared" si="100"/>
        <v>182647100.75980449</v>
      </c>
    </row>
    <row r="605" spans="10:24" x14ac:dyDescent="0.25">
      <c r="J605">
        <v>602</v>
      </c>
      <c r="K605" s="43">
        <v>0.53603351488367379</v>
      </c>
      <c r="L605">
        <v>0.85519410887261893</v>
      </c>
      <c r="M605">
        <v>0.68910427624844361</v>
      </c>
      <c r="N605" s="44">
        <v>0.47719279639369194</v>
      </c>
      <c r="O605" s="161">
        <f t="shared" si="91"/>
        <v>5000000</v>
      </c>
      <c r="P605" s="162">
        <f t="shared" si="92"/>
        <v>195.8846046837937</v>
      </c>
      <c r="Q605" s="162">
        <f t="shared" si="93"/>
        <v>144.86625990661562</v>
      </c>
      <c r="R605" s="163">
        <f t="shared" si="94"/>
        <v>1</v>
      </c>
      <c r="S605" s="161">
        <f t="shared" si="95"/>
        <v>6000000</v>
      </c>
      <c r="T605" s="162">
        <f t="shared" si="96"/>
        <v>195.29486822793123</v>
      </c>
      <c r="U605" s="162">
        <f t="shared" si="97"/>
        <v>129.9331299533078</v>
      </c>
      <c r="V605" s="163">
        <f t="shared" si="98"/>
        <v>1</v>
      </c>
      <c r="W605" s="164">
        <f t="shared" si="99"/>
        <v>205091723.88589036</v>
      </c>
      <c r="X605" s="164">
        <f t="shared" si="100"/>
        <v>242170429.6477406</v>
      </c>
    </row>
    <row r="606" spans="10:24" x14ac:dyDescent="0.25">
      <c r="J606">
        <v>603</v>
      </c>
      <c r="K606" s="43">
        <v>0.22004464255932576</v>
      </c>
      <c r="L606">
        <v>0.21871602854134908</v>
      </c>
      <c r="M606">
        <v>7.1998866485487367E-2</v>
      </c>
      <c r="N606" s="44">
        <v>0.51117840701902051</v>
      </c>
      <c r="O606" s="161">
        <f t="shared" si="91"/>
        <v>2000000</v>
      </c>
      <c r="P606" s="162">
        <f t="shared" si="92"/>
        <v>168.3519468790353</v>
      </c>
      <c r="Q606" s="162">
        <f t="shared" si="93"/>
        <v>105.77870938558368</v>
      </c>
      <c r="R606" s="163">
        <f t="shared" si="94"/>
        <v>1</v>
      </c>
      <c r="S606" s="161">
        <f t="shared" si="95"/>
        <v>5000000</v>
      </c>
      <c r="T606" s="162">
        <f t="shared" si="96"/>
        <v>186.11731562634509</v>
      </c>
      <c r="U606" s="162">
        <f t="shared" si="97"/>
        <v>110.38935469279184</v>
      </c>
      <c r="V606" s="163">
        <f t="shared" si="98"/>
        <v>1</v>
      </c>
      <c r="W606" s="164">
        <f t="shared" si="99"/>
        <v>75146474.986903235</v>
      </c>
      <c r="X606" s="164">
        <f t="shared" si="100"/>
        <v>228639804.66776621</v>
      </c>
    </row>
    <row r="607" spans="10:24" x14ac:dyDescent="0.25">
      <c r="J607">
        <v>604</v>
      </c>
      <c r="K607" s="43">
        <v>0.32159170041452545</v>
      </c>
      <c r="L607">
        <v>8.9033964543319355E-2</v>
      </c>
      <c r="M607">
        <v>0.44128994981810543</v>
      </c>
      <c r="N607" s="44">
        <v>0.67409494430674666</v>
      </c>
      <c r="O607" s="161">
        <f t="shared" si="91"/>
        <v>5000000</v>
      </c>
      <c r="P607" s="162">
        <f t="shared" si="92"/>
        <v>159.7990836382985</v>
      </c>
      <c r="Q607" s="162">
        <f t="shared" si="93"/>
        <v>132.04600932554519</v>
      </c>
      <c r="R607" s="163">
        <f t="shared" si="94"/>
        <v>1</v>
      </c>
      <c r="S607" s="161">
        <f t="shared" si="95"/>
        <v>6000000</v>
      </c>
      <c r="T607" s="162">
        <f t="shared" si="96"/>
        <v>183.26636121276616</v>
      </c>
      <c r="U607" s="162">
        <f t="shared" si="97"/>
        <v>123.52300466277259</v>
      </c>
      <c r="V607" s="163">
        <f t="shared" si="98"/>
        <v>1</v>
      </c>
      <c r="W607" s="164">
        <f t="shared" si="99"/>
        <v>88765371.563766569</v>
      </c>
      <c r="X607" s="164">
        <f t="shared" si="100"/>
        <v>208460139.29996139</v>
      </c>
    </row>
    <row r="608" spans="10:24" x14ac:dyDescent="0.25">
      <c r="J608">
        <v>605</v>
      </c>
      <c r="K608" s="43">
        <v>0.84473581143699528</v>
      </c>
      <c r="L608">
        <v>0.90484230720814041</v>
      </c>
      <c r="M608">
        <v>0.42907431436998622</v>
      </c>
      <c r="N608" s="44">
        <v>0.17737933238129755</v>
      </c>
      <c r="O608" s="161">
        <f t="shared" si="91"/>
        <v>7000000</v>
      </c>
      <c r="P608" s="162">
        <f t="shared" si="92"/>
        <v>199.64470035675379</v>
      </c>
      <c r="Q608" s="162">
        <f t="shared" si="93"/>
        <v>131.42537241291524</v>
      </c>
      <c r="R608" s="163">
        <f t="shared" si="94"/>
        <v>1</v>
      </c>
      <c r="S608" s="161">
        <f t="shared" si="95"/>
        <v>7000000</v>
      </c>
      <c r="T608" s="162">
        <f t="shared" si="96"/>
        <v>196.54823345225125</v>
      </c>
      <c r="U608" s="162">
        <f t="shared" si="97"/>
        <v>123.21268620645762</v>
      </c>
      <c r="V608" s="163">
        <f t="shared" si="98"/>
        <v>0.9</v>
      </c>
      <c r="W608" s="164">
        <f t="shared" si="99"/>
        <v>427535295.60686988</v>
      </c>
      <c r="X608" s="164">
        <f t="shared" si="100"/>
        <v>312013947.64849991</v>
      </c>
    </row>
    <row r="609" spans="10:24" x14ac:dyDescent="0.25">
      <c r="J609">
        <v>606</v>
      </c>
      <c r="K609" s="43">
        <v>0.93962549666131689</v>
      </c>
      <c r="L609">
        <v>0.31249134705122972</v>
      </c>
      <c r="M609">
        <v>0.4367121190365667</v>
      </c>
      <c r="N609" s="44">
        <v>0.72918288577612667</v>
      </c>
      <c r="O609" s="161">
        <f t="shared" si="91"/>
        <v>7000000</v>
      </c>
      <c r="P609" s="162">
        <f t="shared" si="92"/>
        <v>172.66798720588531</v>
      </c>
      <c r="Q609" s="162">
        <f t="shared" si="93"/>
        <v>131.81378973261738</v>
      </c>
      <c r="R609" s="163">
        <f t="shared" si="94"/>
        <v>1</v>
      </c>
      <c r="S609" s="161">
        <f t="shared" si="95"/>
        <v>9000000</v>
      </c>
      <c r="T609" s="162">
        <f t="shared" si="96"/>
        <v>187.55599573529511</v>
      </c>
      <c r="U609" s="162">
        <f t="shared" si="97"/>
        <v>123.40689486630869</v>
      </c>
      <c r="V609" s="163">
        <f t="shared" si="98"/>
        <v>1</v>
      </c>
      <c r="W609" s="164">
        <f t="shared" si="99"/>
        <v>235979382.31287551</v>
      </c>
      <c r="X609" s="164">
        <f t="shared" si="100"/>
        <v>427341907.82087779</v>
      </c>
    </row>
    <row r="610" spans="10:24" x14ac:dyDescent="0.25">
      <c r="J610">
        <v>607</v>
      </c>
      <c r="K610" s="43">
        <v>0.56038421712084208</v>
      </c>
      <c r="L610">
        <v>5.2305148041794536E-2</v>
      </c>
      <c r="M610">
        <v>0.5571126557518844</v>
      </c>
      <c r="N610" s="44">
        <v>0.96881097854265474</v>
      </c>
      <c r="O610" s="161">
        <f t="shared" si="91"/>
        <v>6000000</v>
      </c>
      <c r="P610" s="162">
        <f t="shared" si="92"/>
        <v>155.65646579865745</v>
      </c>
      <c r="Q610" s="162">
        <f t="shared" si="93"/>
        <v>137.87305488933438</v>
      </c>
      <c r="R610" s="163">
        <f t="shared" si="94"/>
        <v>1</v>
      </c>
      <c r="S610" s="161">
        <f t="shared" si="95"/>
        <v>6000000</v>
      </c>
      <c r="T610" s="162">
        <f t="shared" si="96"/>
        <v>181.88548859955247</v>
      </c>
      <c r="U610" s="162">
        <f t="shared" si="97"/>
        <v>126.43652744466719</v>
      </c>
      <c r="V610" s="163">
        <f t="shared" si="98"/>
        <v>1</v>
      </c>
      <c r="W610" s="164">
        <f t="shared" si="99"/>
        <v>56700465.455938399</v>
      </c>
      <c r="X610" s="164">
        <f t="shared" si="100"/>
        <v>182693766.92931169</v>
      </c>
    </row>
    <row r="611" spans="10:24" x14ac:dyDescent="0.25">
      <c r="J611">
        <v>608</v>
      </c>
      <c r="K611" s="43">
        <v>5.383195434675847E-2</v>
      </c>
      <c r="L611">
        <v>0.34348529084693979</v>
      </c>
      <c r="M611">
        <v>0.13070649915074462</v>
      </c>
      <c r="N611" s="44">
        <v>0.46241287185645796</v>
      </c>
      <c r="O611" s="161">
        <f t="shared" si="91"/>
        <v>2000000</v>
      </c>
      <c r="P611" s="162">
        <f t="shared" si="92"/>
        <v>173.95545586123816</v>
      </c>
      <c r="Q611" s="162">
        <f t="shared" si="93"/>
        <v>112.53884640727246</v>
      </c>
      <c r="R611" s="163">
        <f t="shared" si="94"/>
        <v>1</v>
      </c>
      <c r="S611" s="161">
        <f t="shared" si="95"/>
        <v>2000000</v>
      </c>
      <c r="T611" s="162">
        <f t="shared" si="96"/>
        <v>187.98515195374605</v>
      </c>
      <c r="U611" s="162">
        <f t="shared" si="97"/>
        <v>113.76942320363622</v>
      </c>
      <c r="V611" s="163">
        <f t="shared" si="98"/>
        <v>1</v>
      </c>
      <c r="W611" s="164">
        <f t="shared" si="99"/>
        <v>72833218.907931417</v>
      </c>
      <c r="X611" s="164">
        <f t="shared" si="100"/>
        <v>-1568542.4997803271</v>
      </c>
    </row>
    <row r="612" spans="10:24" x14ac:dyDescent="0.25">
      <c r="J612">
        <v>609</v>
      </c>
      <c r="K612" s="43">
        <v>0.14811336617239279</v>
      </c>
      <c r="L612">
        <v>0.1715409829948995</v>
      </c>
      <c r="M612">
        <v>0.75344753427629962</v>
      </c>
      <c r="N612" s="44">
        <v>0.61296060387727325</v>
      </c>
      <c r="O612" s="161">
        <f t="shared" si="91"/>
        <v>2000000</v>
      </c>
      <c r="P612" s="162">
        <f t="shared" si="92"/>
        <v>165.77860071138073</v>
      </c>
      <c r="Q612" s="162">
        <f t="shared" si="93"/>
        <v>148.70757558308907</v>
      </c>
      <c r="R612" s="163">
        <f t="shared" si="94"/>
        <v>1</v>
      </c>
      <c r="S612" s="161">
        <f t="shared" si="95"/>
        <v>2000000</v>
      </c>
      <c r="T612" s="162">
        <f t="shared" si="96"/>
        <v>185.25953357046023</v>
      </c>
      <c r="U612" s="162">
        <f t="shared" si="97"/>
        <v>131.85378779154453</v>
      </c>
      <c r="V612" s="163">
        <f t="shared" si="98"/>
        <v>1</v>
      </c>
      <c r="W612" s="164">
        <f t="shared" si="99"/>
        <v>-15857949.743416667</v>
      </c>
      <c r="X612" s="164">
        <f t="shared" si="100"/>
        <v>-43188508.442168593</v>
      </c>
    </row>
    <row r="613" spans="10:24" x14ac:dyDescent="0.25">
      <c r="J613">
        <v>610</v>
      </c>
      <c r="K613" s="43">
        <v>8.3673614230082349E-2</v>
      </c>
      <c r="L613">
        <v>2.7492588609018265E-2</v>
      </c>
      <c r="M613">
        <v>0.59074936947734669</v>
      </c>
      <c r="N613" s="44">
        <v>0.31508868755120889</v>
      </c>
      <c r="O613" s="161">
        <f t="shared" si="91"/>
        <v>2000000</v>
      </c>
      <c r="P613" s="162">
        <f t="shared" si="92"/>
        <v>151.21509995964414</v>
      </c>
      <c r="Q613" s="162">
        <f t="shared" si="93"/>
        <v>139.58946109631043</v>
      </c>
      <c r="R613" s="163">
        <f t="shared" si="94"/>
        <v>1</v>
      </c>
      <c r="S613" s="161">
        <f t="shared" si="95"/>
        <v>2000000</v>
      </c>
      <c r="T613" s="162">
        <f t="shared" si="96"/>
        <v>180.40503331988137</v>
      </c>
      <c r="U613" s="162">
        <f t="shared" si="97"/>
        <v>127.29473054815521</v>
      </c>
      <c r="V613" s="163">
        <f t="shared" si="98"/>
        <v>1</v>
      </c>
      <c r="W613" s="164">
        <f t="shared" si="99"/>
        <v>-26748722.273332588</v>
      </c>
      <c r="X613" s="164">
        <f t="shared" si="100"/>
        <v>-43779394.456547692</v>
      </c>
    </row>
    <row r="614" spans="10:24" x14ac:dyDescent="0.25">
      <c r="J614">
        <v>611</v>
      </c>
      <c r="K614" s="43">
        <v>0.30774367021684956</v>
      </c>
      <c r="L614">
        <v>0.90770955993395575</v>
      </c>
      <c r="M614">
        <v>0.87797397149703449</v>
      </c>
      <c r="N614" s="44">
        <v>0.70023695839946232</v>
      </c>
      <c r="O614" s="161">
        <f t="shared" si="91"/>
        <v>5000000</v>
      </c>
      <c r="P614" s="162">
        <f t="shared" si="92"/>
        <v>199.90172665975064</v>
      </c>
      <c r="Q614" s="162">
        <f t="shared" si="93"/>
        <v>158.29836640449534</v>
      </c>
      <c r="R614" s="163">
        <f t="shared" si="94"/>
        <v>1</v>
      </c>
      <c r="S614" s="161">
        <f t="shared" si="95"/>
        <v>6000000</v>
      </c>
      <c r="T614" s="162">
        <f t="shared" si="96"/>
        <v>196.63390888658355</v>
      </c>
      <c r="U614" s="162">
        <f t="shared" si="97"/>
        <v>136.64918320224768</v>
      </c>
      <c r="V614" s="163">
        <f t="shared" si="98"/>
        <v>1</v>
      </c>
      <c r="W614" s="164">
        <f t="shared" si="99"/>
        <v>158016801.27627647</v>
      </c>
      <c r="X614" s="164">
        <f t="shared" si="100"/>
        <v>209908354.10601521</v>
      </c>
    </row>
    <row r="615" spans="10:24" x14ac:dyDescent="0.25">
      <c r="J615">
        <v>612</v>
      </c>
      <c r="K615" s="43">
        <v>0.8715540833378228</v>
      </c>
      <c r="L615">
        <v>0.29265632977199096</v>
      </c>
      <c r="M615">
        <v>0.71751308800577573</v>
      </c>
      <c r="N615" s="44">
        <v>0.28792508395015459</v>
      </c>
      <c r="O615" s="161">
        <f t="shared" si="91"/>
        <v>7000000</v>
      </c>
      <c r="P615" s="162">
        <f t="shared" si="92"/>
        <v>171.81538334470031</v>
      </c>
      <c r="Q615" s="162">
        <f t="shared" si="93"/>
        <v>146.5093896559388</v>
      </c>
      <c r="R615" s="163">
        <f t="shared" si="94"/>
        <v>1</v>
      </c>
      <c r="S615" s="161">
        <f t="shared" si="95"/>
        <v>7000000</v>
      </c>
      <c r="T615" s="162">
        <f t="shared" si="96"/>
        <v>187.27179444823344</v>
      </c>
      <c r="U615" s="162">
        <f t="shared" si="97"/>
        <v>130.75469482796942</v>
      </c>
      <c r="V615" s="163">
        <f t="shared" si="98"/>
        <v>1</v>
      </c>
      <c r="W615" s="164">
        <f t="shared" si="99"/>
        <v>127141955.82133052</v>
      </c>
      <c r="X615" s="164">
        <f t="shared" si="100"/>
        <v>245619697.34184813</v>
      </c>
    </row>
    <row r="616" spans="10:24" x14ac:dyDescent="0.25">
      <c r="J616">
        <v>613</v>
      </c>
      <c r="K616" s="43">
        <v>0.68091648315431408</v>
      </c>
      <c r="L616">
        <v>0.26995639121560422</v>
      </c>
      <c r="M616">
        <v>0.84182090048153901</v>
      </c>
      <c r="N616" s="44">
        <v>0.70587443537615457</v>
      </c>
      <c r="O616" s="161">
        <f t="shared" si="91"/>
        <v>6000000</v>
      </c>
      <c r="P616" s="162">
        <f t="shared" si="92"/>
        <v>170.80582670720656</v>
      </c>
      <c r="Q616" s="162">
        <f t="shared" si="93"/>
        <v>155.03939516489021</v>
      </c>
      <c r="R616" s="163">
        <f t="shared" si="94"/>
        <v>1</v>
      </c>
      <c r="S616" s="161">
        <f t="shared" si="95"/>
        <v>7000000</v>
      </c>
      <c r="T616" s="162">
        <f t="shared" si="96"/>
        <v>186.93527556906886</v>
      </c>
      <c r="U616" s="162">
        <f t="shared" si="97"/>
        <v>135.0196975824451</v>
      </c>
      <c r="V616" s="163">
        <f t="shared" si="98"/>
        <v>1</v>
      </c>
      <c r="W616" s="164">
        <f t="shared" si="99"/>
        <v>44598589.253898129</v>
      </c>
      <c r="X616" s="164">
        <f t="shared" si="100"/>
        <v>213409045.90636629</v>
      </c>
    </row>
    <row r="617" spans="10:24" x14ac:dyDescent="0.25">
      <c r="J617">
        <v>614</v>
      </c>
      <c r="K617" s="43">
        <v>0.14301001696173055</v>
      </c>
      <c r="L617">
        <v>0.60696821493606656</v>
      </c>
      <c r="M617">
        <v>0.31616422660540811</v>
      </c>
      <c r="N617" s="44">
        <v>0.47312296836814272</v>
      </c>
      <c r="O617" s="161">
        <f t="shared" si="91"/>
        <v>2000000</v>
      </c>
      <c r="P617" s="162">
        <f t="shared" si="92"/>
        <v>184.07138682271648</v>
      </c>
      <c r="Q617" s="162">
        <f t="shared" si="93"/>
        <v>125.43095783207283</v>
      </c>
      <c r="R617" s="163">
        <f t="shared" si="94"/>
        <v>1</v>
      </c>
      <c r="S617" s="161">
        <f t="shared" si="95"/>
        <v>2000000</v>
      </c>
      <c r="T617" s="162">
        <f t="shared" si="96"/>
        <v>191.35712894090548</v>
      </c>
      <c r="U617" s="162">
        <f t="shared" si="97"/>
        <v>120.21547891603642</v>
      </c>
      <c r="V617" s="163">
        <f t="shared" si="98"/>
        <v>1</v>
      </c>
      <c r="W617" s="164">
        <f t="shared" si="99"/>
        <v>67280857.981287286</v>
      </c>
      <c r="X617" s="164">
        <f t="shared" si="100"/>
        <v>-7716699.9502618611</v>
      </c>
    </row>
    <row r="618" spans="10:24" x14ac:dyDescent="0.25">
      <c r="J618">
        <v>615</v>
      </c>
      <c r="K618" s="43">
        <v>2.7243296933495809E-2</v>
      </c>
      <c r="L618">
        <v>0.70653250404280943</v>
      </c>
      <c r="M618">
        <v>0.26908034727229779</v>
      </c>
      <c r="N618" s="44">
        <v>0.54831739883318542</v>
      </c>
      <c r="O618" s="161">
        <f t="shared" si="91"/>
        <v>1000000</v>
      </c>
      <c r="P618" s="162">
        <f t="shared" si="92"/>
        <v>188.14924446168422</v>
      </c>
      <c r="Q618" s="162">
        <f t="shared" si="93"/>
        <v>122.6880649315158</v>
      </c>
      <c r="R618" s="163">
        <f t="shared" si="94"/>
        <v>1</v>
      </c>
      <c r="S618" s="161">
        <f t="shared" si="95"/>
        <v>1000000</v>
      </c>
      <c r="T618" s="162">
        <f t="shared" si="96"/>
        <v>192.7164148205614</v>
      </c>
      <c r="U618" s="162">
        <f t="shared" si="97"/>
        <v>118.84403246575789</v>
      </c>
      <c r="V618" s="163">
        <f t="shared" si="98"/>
        <v>1</v>
      </c>
      <c r="W618" s="164">
        <f t="shared" si="99"/>
        <v>15461179.530168422</v>
      </c>
      <c r="X618" s="164">
        <f t="shared" si="100"/>
        <v>-76127617.645196497</v>
      </c>
    </row>
    <row r="619" spans="10:24" x14ac:dyDescent="0.25">
      <c r="J619">
        <v>616</v>
      </c>
      <c r="K619" s="43">
        <v>1.4495569409836651E-2</v>
      </c>
      <c r="L619">
        <v>0.39144005415936567</v>
      </c>
      <c r="M619">
        <v>7.8296224857526964E-2</v>
      </c>
      <c r="N619" s="44">
        <v>0.33814742614477189</v>
      </c>
      <c r="O619" s="161">
        <f t="shared" si="91"/>
        <v>1000000</v>
      </c>
      <c r="P619" s="162">
        <f t="shared" si="92"/>
        <v>175.86648425139637</v>
      </c>
      <c r="Q619" s="162">
        <f t="shared" si="93"/>
        <v>106.66749004777149</v>
      </c>
      <c r="R619" s="163">
        <f t="shared" si="94"/>
        <v>1</v>
      </c>
      <c r="S619" s="161">
        <f t="shared" si="95"/>
        <v>1000000</v>
      </c>
      <c r="T619" s="162">
        <f t="shared" si="96"/>
        <v>188.62216141713213</v>
      </c>
      <c r="U619" s="162">
        <f t="shared" si="97"/>
        <v>110.83374502388574</v>
      </c>
      <c r="V619" s="163">
        <f t="shared" si="98"/>
        <v>1</v>
      </c>
      <c r="W619" s="164">
        <f t="shared" si="99"/>
        <v>19198994.203624874</v>
      </c>
      <c r="X619" s="164">
        <f t="shared" si="100"/>
        <v>-72211583.606753603</v>
      </c>
    </row>
    <row r="620" spans="10:24" x14ac:dyDescent="0.25">
      <c r="J620">
        <v>617</v>
      </c>
      <c r="K620" s="43">
        <v>0.79415177158153738</v>
      </c>
      <c r="L620">
        <v>0.27246275650165908</v>
      </c>
      <c r="M620">
        <v>7.2473459623859759E-2</v>
      </c>
      <c r="N620" s="44">
        <v>0.1294816326016528</v>
      </c>
      <c r="O620" s="161">
        <f t="shared" si="91"/>
        <v>7000000</v>
      </c>
      <c r="P620" s="162">
        <f t="shared" si="92"/>
        <v>170.91927688226099</v>
      </c>
      <c r="Q620" s="162">
        <f t="shared" si="93"/>
        <v>105.84771642567641</v>
      </c>
      <c r="R620" s="163">
        <f t="shared" si="94"/>
        <v>1</v>
      </c>
      <c r="S620" s="161">
        <f t="shared" si="95"/>
        <v>7000000</v>
      </c>
      <c r="T620" s="162">
        <f t="shared" si="96"/>
        <v>186.973092294087</v>
      </c>
      <c r="U620" s="162">
        <f t="shared" si="97"/>
        <v>110.42385821283821</v>
      </c>
      <c r="V620" s="163">
        <f t="shared" si="98"/>
        <v>0.9</v>
      </c>
      <c r="W620" s="164">
        <f t="shared" si="99"/>
        <v>405500923.19609207</v>
      </c>
      <c r="X620" s="164">
        <f t="shared" si="100"/>
        <v>332260174.71186733</v>
      </c>
    </row>
    <row r="621" spans="10:24" x14ac:dyDescent="0.25">
      <c r="J621">
        <v>618</v>
      </c>
      <c r="K621" s="43">
        <v>0.94818199117421376</v>
      </c>
      <c r="L621">
        <v>0.31306041015474606</v>
      </c>
      <c r="M621">
        <v>0.54618708868192922</v>
      </c>
      <c r="N621" s="44">
        <v>0.74583587656516592</v>
      </c>
      <c r="O621" s="161">
        <f t="shared" si="91"/>
        <v>7000000</v>
      </c>
      <c r="P621" s="162">
        <f t="shared" si="92"/>
        <v>172.69208922516373</v>
      </c>
      <c r="Q621" s="162">
        <f t="shared" si="93"/>
        <v>137.32067427260861</v>
      </c>
      <c r="R621" s="163">
        <f t="shared" si="94"/>
        <v>1</v>
      </c>
      <c r="S621" s="161">
        <f t="shared" si="95"/>
        <v>9000000</v>
      </c>
      <c r="T621" s="162">
        <f t="shared" si="96"/>
        <v>187.56402974172124</v>
      </c>
      <c r="U621" s="162">
        <f t="shared" si="97"/>
        <v>126.16033713630431</v>
      </c>
      <c r="V621" s="163">
        <f t="shared" si="98"/>
        <v>1</v>
      </c>
      <c r="W621" s="164">
        <f t="shared" si="99"/>
        <v>197599904.66788578</v>
      </c>
      <c r="X621" s="164">
        <f t="shared" si="100"/>
        <v>402633233.4487524</v>
      </c>
    </row>
    <row r="622" spans="10:24" x14ac:dyDescent="0.25">
      <c r="J622">
        <v>619</v>
      </c>
      <c r="K622" s="43">
        <v>0.16329718334477095</v>
      </c>
      <c r="L622">
        <v>0.50175715207673643</v>
      </c>
      <c r="M622">
        <v>0.28243181615046387</v>
      </c>
      <c r="N622" s="44">
        <v>0.87308516678516046</v>
      </c>
      <c r="O622" s="161">
        <f t="shared" si="91"/>
        <v>2000000</v>
      </c>
      <c r="P622" s="162">
        <f t="shared" si="92"/>
        <v>180.06606811979506</v>
      </c>
      <c r="Q622" s="162">
        <f t="shared" si="93"/>
        <v>123.48735069586974</v>
      </c>
      <c r="R622" s="163">
        <f t="shared" si="94"/>
        <v>1</v>
      </c>
      <c r="S622" s="161">
        <f t="shared" si="95"/>
        <v>5000000</v>
      </c>
      <c r="T622" s="162">
        <f t="shared" si="96"/>
        <v>190.02202270659836</v>
      </c>
      <c r="U622" s="162">
        <f t="shared" si="97"/>
        <v>119.24367534793487</v>
      </c>
      <c r="V622" s="163">
        <f t="shared" si="98"/>
        <v>1</v>
      </c>
      <c r="W622" s="164">
        <f t="shared" si="99"/>
        <v>63157434.847850651</v>
      </c>
      <c r="X622" s="164">
        <f t="shared" si="100"/>
        <v>203891736.7933175</v>
      </c>
    </row>
    <row r="623" spans="10:24" x14ac:dyDescent="0.25">
      <c r="J623">
        <v>620</v>
      </c>
      <c r="K623" s="43">
        <v>0.71676621658295936</v>
      </c>
      <c r="L623">
        <v>0.11847670797641463</v>
      </c>
      <c r="M623">
        <v>0.48556013519103836</v>
      </c>
      <c r="N623" s="44">
        <v>0.90973779080682959</v>
      </c>
      <c r="O623" s="161">
        <f t="shared" si="91"/>
        <v>6000000</v>
      </c>
      <c r="P623" s="162">
        <f t="shared" si="92"/>
        <v>162.26045914356908</v>
      </c>
      <c r="Q623" s="162">
        <f t="shared" si="93"/>
        <v>134.27593439343437</v>
      </c>
      <c r="R623" s="163">
        <f t="shared" si="94"/>
        <v>1</v>
      </c>
      <c r="S623" s="161">
        <f t="shared" si="95"/>
        <v>7000000</v>
      </c>
      <c r="T623" s="162">
        <f t="shared" si="96"/>
        <v>184.08681971452302</v>
      </c>
      <c r="U623" s="162">
        <f t="shared" si="97"/>
        <v>124.63796719671718</v>
      </c>
      <c r="V623" s="163">
        <f t="shared" si="98"/>
        <v>1</v>
      </c>
      <c r="W623" s="164">
        <f t="shared" si="99"/>
        <v>117907148.50080827</v>
      </c>
      <c r="X623" s="164">
        <f t="shared" si="100"/>
        <v>266141967.62464082</v>
      </c>
    </row>
    <row r="624" spans="10:24" x14ac:dyDescent="0.25">
      <c r="J624">
        <v>621</v>
      </c>
      <c r="K624" s="43">
        <v>0.18924285553745823</v>
      </c>
      <c r="L624">
        <v>0.92301821640193948</v>
      </c>
      <c r="M624">
        <v>0.52489485286121573</v>
      </c>
      <c r="N624" s="44">
        <v>0.64831493541490648</v>
      </c>
      <c r="O624" s="161">
        <f t="shared" si="91"/>
        <v>2000000</v>
      </c>
      <c r="P624" s="162">
        <f t="shared" si="92"/>
        <v>201.38505274389067</v>
      </c>
      <c r="Q624" s="162">
        <f t="shared" si="93"/>
        <v>136.24885393278154</v>
      </c>
      <c r="R624" s="163">
        <f t="shared" si="94"/>
        <v>1</v>
      </c>
      <c r="S624" s="161">
        <f t="shared" si="95"/>
        <v>5000000</v>
      </c>
      <c r="T624" s="162">
        <f t="shared" si="96"/>
        <v>197.12835091463023</v>
      </c>
      <c r="U624" s="162">
        <f t="shared" si="97"/>
        <v>125.62442696639077</v>
      </c>
      <c r="V624" s="163">
        <f t="shared" si="98"/>
        <v>1</v>
      </c>
      <c r="W624" s="164">
        <f t="shared" si="99"/>
        <v>80272397.622218251</v>
      </c>
      <c r="X624" s="164">
        <f t="shared" si="100"/>
        <v>207519619.74119729</v>
      </c>
    </row>
    <row r="625" spans="10:24" x14ac:dyDescent="0.25">
      <c r="J625">
        <v>622</v>
      </c>
      <c r="K625" s="43">
        <v>0.87883676109847886</v>
      </c>
      <c r="L625">
        <v>0.4038821651865413</v>
      </c>
      <c r="M625">
        <v>0.71675046631537076</v>
      </c>
      <c r="N625" s="44">
        <v>0.32085788194793052</v>
      </c>
      <c r="O625" s="161">
        <f t="shared" si="91"/>
        <v>7000000</v>
      </c>
      <c r="P625" s="162">
        <f t="shared" si="92"/>
        <v>176.35033203214181</v>
      </c>
      <c r="Q625" s="162">
        <f t="shared" si="93"/>
        <v>146.46430182929808</v>
      </c>
      <c r="R625" s="163">
        <f t="shared" si="94"/>
        <v>1</v>
      </c>
      <c r="S625" s="161">
        <f t="shared" si="95"/>
        <v>7000000</v>
      </c>
      <c r="T625" s="162">
        <f t="shared" si="96"/>
        <v>188.78344401071394</v>
      </c>
      <c r="U625" s="162">
        <f t="shared" si="97"/>
        <v>130.73215091464905</v>
      </c>
      <c r="V625" s="163">
        <f t="shared" si="98"/>
        <v>1</v>
      </c>
      <c r="W625" s="164">
        <f t="shared" si="99"/>
        <v>159202211.41990608</v>
      </c>
      <c r="X625" s="164">
        <f t="shared" si="100"/>
        <v>256359051.67245418</v>
      </c>
    </row>
    <row r="626" spans="10:24" x14ac:dyDescent="0.25">
      <c r="J626">
        <v>623</v>
      </c>
      <c r="K626" s="43">
        <v>0.51417959363196597</v>
      </c>
      <c r="L626">
        <v>0.29079762589089098</v>
      </c>
      <c r="M626">
        <v>0.8198054555251032</v>
      </c>
      <c r="N626" s="44">
        <v>0.55492443065023622</v>
      </c>
      <c r="O626" s="161">
        <f t="shared" si="91"/>
        <v>5000000</v>
      </c>
      <c r="P626" s="162">
        <f t="shared" si="92"/>
        <v>171.73415923843595</v>
      </c>
      <c r="Q626" s="162">
        <f t="shared" si="93"/>
        <v>153.29247870081659</v>
      </c>
      <c r="R626" s="163">
        <f t="shared" si="94"/>
        <v>1</v>
      </c>
      <c r="S626" s="161">
        <f t="shared" si="95"/>
        <v>6000000</v>
      </c>
      <c r="T626" s="162">
        <f t="shared" si="96"/>
        <v>187.24471974614531</v>
      </c>
      <c r="U626" s="162">
        <f t="shared" si="97"/>
        <v>134.14623935040831</v>
      </c>
      <c r="V626" s="163">
        <f t="shared" si="98"/>
        <v>1</v>
      </c>
      <c r="W626" s="164">
        <f t="shared" si="99"/>
        <v>42208402.688096806</v>
      </c>
      <c r="X626" s="164">
        <f t="shared" si="100"/>
        <v>168590882.37442201</v>
      </c>
    </row>
    <row r="627" spans="10:24" x14ac:dyDescent="0.25">
      <c r="J627">
        <v>624</v>
      </c>
      <c r="K627" s="43">
        <v>0.89086732184186312</v>
      </c>
      <c r="L627">
        <v>0.68278690009560172</v>
      </c>
      <c r="M627">
        <v>0.38010754842863803</v>
      </c>
      <c r="N627" s="44">
        <v>0.21339252242450701</v>
      </c>
      <c r="O627" s="161">
        <f t="shared" si="91"/>
        <v>7000000</v>
      </c>
      <c r="P627" s="162">
        <f t="shared" si="92"/>
        <v>187.13259332299185</v>
      </c>
      <c r="Q627" s="162">
        <f t="shared" si="93"/>
        <v>128.89603320616405</v>
      </c>
      <c r="R627" s="163">
        <f t="shared" si="94"/>
        <v>1</v>
      </c>
      <c r="S627" s="161">
        <f t="shared" si="95"/>
        <v>7000000</v>
      </c>
      <c r="T627" s="162">
        <f t="shared" si="96"/>
        <v>192.37753110766394</v>
      </c>
      <c r="U627" s="162">
        <f t="shared" si="97"/>
        <v>121.94801660308202</v>
      </c>
      <c r="V627" s="163">
        <f t="shared" si="98"/>
        <v>1</v>
      </c>
      <c r="W627" s="164">
        <f t="shared" si="99"/>
        <v>357655920.81779462</v>
      </c>
      <c r="X627" s="164">
        <f t="shared" si="100"/>
        <v>343006601.53207344</v>
      </c>
    </row>
    <row r="628" spans="10:24" x14ac:dyDescent="0.25">
      <c r="J628">
        <v>625</v>
      </c>
      <c r="K628" s="43">
        <v>0.32538358623863473</v>
      </c>
      <c r="L628">
        <v>0.61034757729714206</v>
      </c>
      <c r="M628">
        <v>0.54145009448667925</v>
      </c>
      <c r="N628" s="44">
        <v>0.78700816053072919</v>
      </c>
      <c r="O628" s="161">
        <f t="shared" si="91"/>
        <v>5000000</v>
      </c>
      <c r="P628" s="162">
        <f t="shared" si="92"/>
        <v>184.20337582296946</v>
      </c>
      <c r="Q628" s="162">
        <f t="shared" si="93"/>
        <v>137.08175250768042</v>
      </c>
      <c r="R628" s="163">
        <f t="shared" si="94"/>
        <v>1</v>
      </c>
      <c r="S628" s="161">
        <f t="shared" si="95"/>
        <v>6000000</v>
      </c>
      <c r="T628" s="162">
        <f t="shared" si="96"/>
        <v>191.40112527432316</v>
      </c>
      <c r="U628" s="162">
        <f t="shared" si="97"/>
        <v>126.04087625384021</v>
      </c>
      <c r="V628" s="163">
        <f t="shared" si="98"/>
        <v>1</v>
      </c>
      <c r="W628" s="164">
        <f t="shared" si="99"/>
        <v>185608116.57644522</v>
      </c>
      <c r="X628" s="164">
        <f t="shared" si="100"/>
        <v>242161494.12289774</v>
      </c>
    </row>
    <row r="629" spans="10:24" x14ac:dyDescent="0.25">
      <c r="J629">
        <v>626</v>
      </c>
      <c r="K629" s="43">
        <v>0.30113379304086452</v>
      </c>
      <c r="L629">
        <v>7.3728501236932087E-2</v>
      </c>
      <c r="M629">
        <v>0.43883401232960739</v>
      </c>
      <c r="N629" s="44">
        <v>0.24106846684178562</v>
      </c>
      <c r="O629" s="161">
        <f t="shared" si="91"/>
        <v>5000000</v>
      </c>
      <c r="P629" s="162">
        <f t="shared" si="92"/>
        <v>158.27141233125391</v>
      </c>
      <c r="Q629" s="162">
        <f t="shared" si="93"/>
        <v>131.92147851073949</v>
      </c>
      <c r="R629" s="163">
        <f t="shared" si="94"/>
        <v>1</v>
      </c>
      <c r="S629" s="161">
        <f t="shared" si="95"/>
        <v>6000000</v>
      </c>
      <c r="T629" s="162">
        <f t="shared" si="96"/>
        <v>182.7571374437513</v>
      </c>
      <c r="U629" s="162">
        <f t="shared" si="97"/>
        <v>123.46073925536975</v>
      </c>
      <c r="V629" s="163">
        <f t="shared" si="98"/>
        <v>1</v>
      </c>
      <c r="W629" s="164">
        <f t="shared" si="99"/>
        <v>81749669.102572113</v>
      </c>
      <c r="X629" s="164">
        <f t="shared" si="100"/>
        <v>205778389.13028938</v>
      </c>
    </row>
    <row r="630" spans="10:24" x14ac:dyDescent="0.25">
      <c r="J630">
        <v>627</v>
      </c>
      <c r="K630" s="43">
        <v>0.40468418237175741</v>
      </c>
      <c r="L630">
        <v>7.7181008803034579E-2</v>
      </c>
      <c r="M630">
        <v>0.59187514507041328</v>
      </c>
      <c r="N630" s="44">
        <v>0.18117598580634109</v>
      </c>
      <c r="O630" s="161">
        <f t="shared" si="91"/>
        <v>5000000</v>
      </c>
      <c r="P630" s="162">
        <f t="shared" si="92"/>
        <v>158.63562286438565</v>
      </c>
      <c r="Q630" s="162">
        <f t="shared" si="93"/>
        <v>139.64742415378936</v>
      </c>
      <c r="R630" s="163">
        <f t="shared" si="94"/>
        <v>1</v>
      </c>
      <c r="S630" s="161">
        <f t="shared" si="95"/>
        <v>6000000</v>
      </c>
      <c r="T630" s="162">
        <f t="shared" si="96"/>
        <v>182.87854095479523</v>
      </c>
      <c r="U630" s="162">
        <f t="shared" si="97"/>
        <v>127.32371207689468</v>
      </c>
      <c r="V630" s="163">
        <f t="shared" si="98"/>
        <v>0.9</v>
      </c>
      <c r="W630" s="164">
        <f t="shared" si="99"/>
        <v>44940993.552981466</v>
      </c>
      <c r="X630" s="164">
        <f t="shared" si="100"/>
        <v>149996075.94066298</v>
      </c>
    </row>
    <row r="631" spans="10:24" x14ac:dyDescent="0.25">
      <c r="J631">
        <v>628</v>
      </c>
      <c r="K631" s="43">
        <v>6.6397478083780048E-2</v>
      </c>
      <c r="L631">
        <v>0.17028434815426541</v>
      </c>
      <c r="M631">
        <v>0.31249002403047499</v>
      </c>
      <c r="N631" s="44">
        <v>0.4757067298687897</v>
      </c>
      <c r="O631" s="161">
        <f t="shared" si="91"/>
        <v>2000000</v>
      </c>
      <c r="P631" s="162">
        <f t="shared" si="92"/>
        <v>165.70436719657877</v>
      </c>
      <c r="Q631" s="162">
        <f t="shared" si="93"/>
        <v>125.22390819841456</v>
      </c>
      <c r="R631" s="163">
        <f t="shared" si="94"/>
        <v>1</v>
      </c>
      <c r="S631" s="161">
        <f t="shared" si="95"/>
        <v>2000000</v>
      </c>
      <c r="T631" s="162">
        <f t="shared" si="96"/>
        <v>185.23478906552626</v>
      </c>
      <c r="U631" s="162">
        <f t="shared" si="97"/>
        <v>120.11195409920728</v>
      </c>
      <c r="V631" s="163">
        <f t="shared" si="98"/>
        <v>1</v>
      </c>
      <c r="W631" s="164">
        <f t="shared" si="99"/>
        <v>30960917.996328413</v>
      </c>
      <c r="X631" s="164">
        <f t="shared" si="100"/>
        <v>-19754330.067362055</v>
      </c>
    </row>
    <row r="632" spans="10:24" x14ac:dyDescent="0.25">
      <c r="J632">
        <v>629</v>
      </c>
      <c r="K632" s="43">
        <v>0.92588670487683933</v>
      </c>
      <c r="L632">
        <v>0.2493132095525048</v>
      </c>
      <c r="M632">
        <v>4.846704012736569E-2</v>
      </c>
      <c r="N632" s="44">
        <v>4.9292994247125632E-2</v>
      </c>
      <c r="O632" s="161">
        <f t="shared" si="91"/>
        <v>7000000</v>
      </c>
      <c r="P632" s="162">
        <f t="shared" si="92"/>
        <v>169.85021151683219</v>
      </c>
      <c r="Q632" s="162">
        <f t="shared" si="93"/>
        <v>101.80195117214575</v>
      </c>
      <c r="R632" s="163">
        <f t="shared" si="94"/>
        <v>1</v>
      </c>
      <c r="S632" s="161">
        <f t="shared" si="95"/>
        <v>9000000</v>
      </c>
      <c r="T632" s="162">
        <f t="shared" si="96"/>
        <v>186.6167371722774</v>
      </c>
      <c r="U632" s="162">
        <f t="shared" si="97"/>
        <v>108.40097558607287</v>
      </c>
      <c r="V632" s="163">
        <f t="shared" si="98"/>
        <v>0.9</v>
      </c>
      <c r="W632" s="164">
        <f t="shared" si="99"/>
        <v>426337822.41280508</v>
      </c>
      <c r="X632" s="164">
        <f t="shared" si="100"/>
        <v>483547668.84825659</v>
      </c>
    </row>
    <row r="633" spans="10:24" x14ac:dyDescent="0.25">
      <c r="J633">
        <v>630</v>
      </c>
      <c r="K633" s="43">
        <v>0.55962939964047864</v>
      </c>
      <c r="L633">
        <v>0.20776719146797096</v>
      </c>
      <c r="M633">
        <v>0.73566636015257081</v>
      </c>
      <c r="N633" s="44">
        <v>0.26841172194156138</v>
      </c>
      <c r="O633" s="161">
        <f t="shared" si="91"/>
        <v>6000000</v>
      </c>
      <c r="P633" s="162">
        <f t="shared" si="92"/>
        <v>167.78710468527942</v>
      </c>
      <c r="Q633" s="162">
        <f t="shared" si="93"/>
        <v>147.60083467266747</v>
      </c>
      <c r="R633" s="163">
        <f t="shared" si="94"/>
        <v>1</v>
      </c>
      <c r="S633" s="161">
        <f t="shared" si="95"/>
        <v>6000000</v>
      </c>
      <c r="T633" s="162">
        <f t="shared" si="96"/>
        <v>185.92903489509314</v>
      </c>
      <c r="U633" s="162">
        <f t="shared" si="97"/>
        <v>131.30041733633374</v>
      </c>
      <c r="V633" s="163">
        <f t="shared" si="98"/>
        <v>1</v>
      </c>
      <c r="W633" s="164">
        <f t="shared" si="99"/>
        <v>71117620.075671658</v>
      </c>
      <c r="X633" s="164">
        <f t="shared" si="100"/>
        <v>177771705.35255641</v>
      </c>
    </row>
    <row r="634" spans="10:24" x14ac:dyDescent="0.25">
      <c r="J634">
        <v>631</v>
      </c>
      <c r="K634" s="43">
        <v>2.7654720774226038E-2</v>
      </c>
      <c r="L634">
        <v>0.48905253371174184</v>
      </c>
      <c r="M634">
        <v>0.92319778617291248</v>
      </c>
      <c r="N634" s="44">
        <v>0.72479053493682333</v>
      </c>
      <c r="O634" s="161">
        <f t="shared" si="91"/>
        <v>1000000</v>
      </c>
      <c r="P634" s="162">
        <f t="shared" si="92"/>
        <v>179.58832989881955</v>
      </c>
      <c r="Q634" s="162">
        <f t="shared" si="93"/>
        <v>163.53829784972299</v>
      </c>
      <c r="R634" s="163">
        <f t="shared" si="94"/>
        <v>1</v>
      </c>
      <c r="S634" s="161">
        <f t="shared" si="95"/>
        <v>1000000</v>
      </c>
      <c r="T634" s="162">
        <f t="shared" si="96"/>
        <v>189.86277663293984</v>
      </c>
      <c r="U634" s="162">
        <f t="shared" si="97"/>
        <v>139.2691489248615</v>
      </c>
      <c r="V634" s="163">
        <f t="shared" si="98"/>
        <v>1</v>
      </c>
      <c r="W634" s="164">
        <f t="shared" si="99"/>
        <v>-33949967.950903445</v>
      </c>
      <c r="X634" s="164">
        <f t="shared" si="100"/>
        <v>-99406372.291921645</v>
      </c>
    </row>
    <row r="635" spans="10:24" x14ac:dyDescent="0.25">
      <c r="J635">
        <v>632</v>
      </c>
      <c r="K635" s="43">
        <v>0.46605996877593603</v>
      </c>
      <c r="L635">
        <v>0.3653480308001662</v>
      </c>
      <c r="M635">
        <v>0.88121147574169389</v>
      </c>
      <c r="N635" s="44">
        <v>0.62422506875043215</v>
      </c>
      <c r="O635" s="161">
        <f t="shared" si="91"/>
        <v>5000000</v>
      </c>
      <c r="P635" s="162">
        <f t="shared" si="92"/>
        <v>174.83700357645765</v>
      </c>
      <c r="Q635" s="162">
        <f t="shared" si="93"/>
        <v>158.62129265273504</v>
      </c>
      <c r="R635" s="163">
        <f t="shared" si="94"/>
        <v>1</v>
      </c>
      <c r="S635" s="161">
        <f t="shared" si="95"/>
        <v>6000000</v>
      </c>
      <c r="T635" s="162">
        <f t="shared" si="96"/>
        <v>188.27900119215255</v>
      </c>
      <c r="U635" s="162">
        <f t="shared" si="97"/>
        <v>136.8106463263675</v>
      </c>
      <c r="V635" s="163">
        <f t="shared" si="98"/>
        <v>1</v>
      </c>
      <c r="W635" s="164">
        <f t="shared" si="99"/>
        <v>31078554.618613049</v>
      </c>
      <c r="X635" s="164">
        <f t="shared" si="100"/>
        <v>158810129.19471025</v>
      </c>
    </row>
    <row r="636" spans="10:24" x14ac:dyDescent="0.25">
      <c r="J636">
        <v>633</v>
      </c>
      <c r="K636" s="43">
        <v>0.83651318559816323</v>
      </c>
      <c r="L636">
        <v>0.71422215221556884</v>
      </c>
      <c r="M636">
        <v>0.34292393321386216</v>
      </c>
      <c r="N636" s="44">
        <v>0.56716481839191335</v>
      </c>
      <c r="O636" s="161">
        <f t="shared" si="91"/>
        <v>7000000</v>
      </c>
      <c r="P636" s="162">
        <f t="shared" si="92"/>
        <v>188.4864274890021</v>
      </c>
      <c r="Q636" s="162">
        <f t="shared" si="93"/>
        <v>126.91007585711148</v>
      </c>
      <c r="R636" s="163">
        <f t="shared" si="94"/>
        <v>1</v>
      </c>
      <c r="S636" s="161">
        <f t="shared" si="95"/>
        <v>7000000</v>
      </c>
      <c r="T636" s="162">
        <f t="shared" si="96"/>
        <v>192.8288091630007</v>
      </c>
      <c r="U636" s="162">
        <f t="shared" si="97"/>
        <v>120.95503792855574</v>
      </c>
      <c r="V636" s="163">
        <f t="shared" si="98"/>
        <v>1</v>
      </c>
      <c r="W636" s="164">
        <f t="shared" si="99"/>
        <v>381034461.42323434</v>
      </c>
      <c r="X636" s="164">
        <f t="shared" si="100"/>
        <v>353116398.64111471</v>
      </c>
    </row>
    <row r="637" spans="10:24" x14ac:dyDescent="0.25">
      <c r="J637">
        <v>634</v>
      </c>
      <c r="K637" s="43">
        <v>0.87154417577100096</v>
      </c>
      <c r="L637">
        <v>0.83723676779127099</v>
      </c>
      <c r="M637">
        <v>0.2636495100123033</v>
      </c>
      <c r="N637" s="44">
        <v>0.72976990870880154</v>
      </c>
      <c r="O637" s="161">
        <f t="shared" si="91"/>
        <v>7000000</v>
      </c>
      <c r="P637" s="162">
        <f t="shared" si="92"/>
        <v>194.74746808541519</v>
      </c>
      <c r="Q637" s="162">
        <f t="shared" si="93"/>
        <v>122.35731082192436</v>
      </c>
      <c r="R637" s="163">
        <f t="shared" si="94"/>
        <v>1</v>
      </c>
      <c r="S637" s="161">
        <f t="shared" si="95"/>
        <v>7000000</v>
      </c>
      <c r="T637" s="162">
        <f t="shared" si="96"/>
        <v>194.91582269513839</v>
      </c>
      <c r="U637" s="162">
        <f t="shared" si="97"/>
        <v>118.67865541096218</v>
      </c>
      <c r="V637" s="163">
        <f t="shared" si="98"/>
        <v>1</v>
      </c>
      <c r="W637" s="164">
        <f t="shared" si="99"/>
        <v>456731100.84443587</v>
      </c>
      <c r="X637" s="164">
        <f t="shared" si="100"/>
        <v>383660170.98923343</v>
      </c>
    </row>
    <row r="638" spans="10:24" x14ac:dyDescent="0.25">
      <c r="J638">
        <v>635</v>
      </c>
      <c r="K638" s="43">
        <v>0.40189876675858138</v>
      </c>
      <c r="L638">
        <v>0.19857821885182569</v>
      </c>
      <c r="M638">
        <v>1.454880163830985E-2</v>
      </c>
      <c r="N638" s="44">
        <v>0.99402408285454802</v>
      </c>
      <c r="O638" s="161">
        <f t="shared" si="91"/>
        <v>5000000</v>
      </c>
      <c r="P638" s="162">
        <f t="shared" si="92"/>
        <v>167.29934069723697</v>
      </c>
      <c r="Q638" s="162">
        <f t="shared" si="93"/>
        <v>91.3567666555073</v>
      </c>
      <c r="R638" s="163">
        <f t="shared" si="94"/>
        <v>1</v>
      </c>
      <c r="S638" s="161">
        <f t="shared" si="95"/>
        <v>6000000</v>
      </c>
      <c r="T638" s="162">
        <f t="shared" si="96"/>
        <v>185.766446899079</v>
      </c>
      <c r="U638" s="162">
        <f t="shared" si="97"/>
        <v>103.17838332775365</v>
      </c>
      <c r="V638" s="163">
        <f t="shared" si="98"/>
        <v>1</v>
      </c>
      <c r="W638" s="164">
        <f t="shared" si="99"/>
        <v>329712870.20864838</v>
      </c>
      <c r="X638" s="164">
        <f t="shared" si="100"/>
        <v>345528381.42795211</v>
      </c>
    </row>
    <row r="639" spans="10:24" x14ac:dyDescent="0.25">
      <c r="J639">
        <v>636</v>
      </c>
      <c r="K639" s="43">
        <v>0.64951664082964355</v>
      </c>
      <c r="L639">
        <v>2.6182563918392687E-2</v>
      </c>
      <c r="M639">
        <v>0.61249781484491572</v>
      </c>
      <c r="N639" s="44">
        <v>0.91828438439328863</v>
      </c>
      <c r="O639" s="161">
        <f t="shared" si="91"/>
        <v>6000000</v>
      </c>
      <c r="P639" s="162">
        <f t="shared" si="92"/>
        <v>150.89820245662364</v>
      </c>
      <c r="Q639" s="162">
        <f t="shared" si="93"/>
        <v>140.71670338232832</v>
      </c>
      <c r="R639" s="163">
        <f t="shared" si="94"/>
        <v>1</v>
      </c>
      <c r="S639" s="161">
        <f t="shared" si="95"/>
        <v>7000000</v>
      </c>
      <c r="T639" s="162">
        <f t="shared" si="96"/>
        <v>180.29940081887455</v>
      </c>
      <c r="U639" s="162">
        <f t="shared" si="97"/>
        <v>127.85835169116416</v>
      </c>
      <c r="V639" s="163">
        <f t="shared" si="98"/>
        <v>1</v>
      </c>
      <c r="W639" s="164">
        <f t="shared" si="99"/>
        <v>11088994.445771903</v>
      </c>
      <c r="X639" s="164">
        <f t="shared" si="100"/>
        <v>217087343.89397269</v>
      </c>
    </row>
    <row r="640" spans="10:24" x14ac:dyDescent="0.25">
      <c r="J640">
        <v>637</v>
      </c>
      <c r="K640" s="43">
        <v>0.77945471401571109</v>
      </c>
      <c r="L640">
        <v>0.82491369581114193</v>
      </c>
      <c r="M640">
        <v>0.68218411042960836</v>
      </c>
      <c r="N640" s="44">
        <v>0.28513066390909059</v>
      </c>
      <c r="O640" s="161">
        <f t="shared" si="91"/>
        <v>7000000</v>
      </c>
      <c r="P640" s="162">
        <f t="shared" si="92"/>
        <v>194.01381809178761</v>
      </c>
      <c r="Q640" s="162">
        <f t="shared" si="93"/>
        <v>144.47630162459984</v>
      </c>
      <c r="R640" s="163">
        <f t="shared" si="94"/>
        <v>1</v>
      </c>
      <c r="S640" s="161">
        <f t="shared" si="95"/>
        <v>7000000</v>
      </c>
      <c r="T640" s="162">
        <f t="shared" si="96"/>
        <v>194.67127269726254</v>
      </c>
      <c r="U640" s="162">
        <f t="shared" si="97"/>
        <v>129.73815081229992</v>
      </c>
      <c r="V640" s="163">
        <f t="shared" si="98"/>
        <v>1</v>
      </c>
      <c r="W640" s="164">
        <f t="shared" si="99"/>
        <v>296762615.2703144</v>
      </c>
      <c r="X640" s="164">
        <f t="shared" si="100"/>
        <v>304531853.19473833</v>
      </c>
    </row>
    <row r="641" spans="10:24" x14ac:dyDescent="0.25">
      <c r="J641">
        <v>638</v>
      </c>
      <c r="K641" s="43">
        <v>0.89610653880494007</v>
      </c>
      <c r="L641">
        <v>0.13937020521695609</v>
      </c>
      <c r="M641">
        <v>0.43490835002254968</v>
      </c>
      <c r="N641" s="44">
        <v>0.99272496555937306</v>
      </c>
      <c r="O641" s="161">
        <f t="shared" si="91"/>
        <v>7000000</v>
      </c>
      <c r="P641" s="162">
        <f t="shared" si="92"/>
        <v>163.75270138483774</v>
      </c>
      <c r="Q641" s="162">
        <f t="shared" si="93"/>
        <v>131.72217359245087</v>
      </c>
      <c r="R641" s="163">
        <f t="shared" si="94"/>
        <v>1</v>
      </c>
      <c r="S641" s="161">
        <f t="shared" si="95"/>
        <v>7000000</v>
      </c>
      <c r="T641" s="162">
        <f t="shared" si="96"/>
        <v>184.5842337949459</v>
      </c>
      <c r="U641" s="162">
        <f t="shared" si="97"/>
        <v>123.36108679622544</v>
      </c>
      <c r="V641" s="163">
        <f t="shared" si="98"/>
        <v>1</v>
      </c>
      <c r="W641" s="164">
        <f t="shared" si="99"/>
        <v>174213694.54670805</v>
      </c>
      <c r="X641" s="164">
        <f t="shared" si="100"/>
        <v>278562028.99104327</v>
      </c>
    </row>
    <row r="642" spans="10:24" x14ac:dyDescent="0.25">
      <c r="J642">
        <v>639</v>
      </c>
      <c r="K642" s="43">
        <v>0.31821793983190483</v>
      </c>
      <c r="L642">
        <v>0.2492317032185265</v>
      </c>
      <c r="M642">
        <v>0.14682518507899622</v>
      </c>
      <c r="N642" s="44">
        <v>0.28432379465902136</v>
      </c>
      <c r="O642" s="161">
        <f t="shared" si="91"/>
        <v>5000000</v>
      </c>
      <c r="P642" s="162">
        <f t="shared" si="92"/>
        <v>169.84635821477227</v>
      </c>
      <c r="Q642" s="162">
        <f t="shared" si="93"/>
        <v>113.99705293179451</v>
      </c>
      <c r="R642" s="163">
        <f t="shared" si="94"/>
        <v>1</v>
      </c>
      <c r="S642" s="161">
        <f t="shared" si="95"/>
        <v>6000000</v>
      </c>
      <c r="T642" s="162">
        <f t="shared" si="96"/>
        <v>186.61545273825743</v>
      </c>
      <c r="U642" s="162">
        <f t="shared" si="97"/>
        <v>114.49852646589726</v>
      </c>
      <c r="V642" s="163">
        <f t="shared" si="98"/>
        <v>1</v>
      </c>
      <c r="W642" s="164">
        <f t="shared" si="99"/>
        <v>229246526.41488874</v>
      </c>
      <c r="X642" s="164">
        <f t="shared" si="100"/>
        <v>282701557.63416106</v>
      </c>
    </row>
    <row r="643" spans="10:24" x14ac:dyDescent="0.25">
      <c r="J643">
        <v>640</v>
      </c>
      <c r="K643" s="43">
        <v>8.1741461093130074E-2</v>
      </c>
      <c r="L643">
        <v>0.66753483838831962</v>
      </c>
      <c r="M643">
        <v>0.51845020907406225</v>
      </c>
      <c r="N643" s="44">
        <v>0.36221327408390258</v>
      </c>
      <c r="O643" s="161">
        <f t="shared" si="91"/>
        <v>2000000</v>
      </c>
      <c r="P643" s="162">
        <f t="shared" si="92"/>
        <v>186.49674364081699</v>
      </c>
      <c r="Q643" s="162">
        <f t="shared" si="93"/>
        <v>135.92528628723397</v>
      </c>
      <c r="R643" s="163">
        <f t="shared" si="94"/>
        <v>1</v>
      </c>
      <c r="S643" s="161">
        <f t="shared" si="95"/>
        <v>2000000</v>
      </c>
      <c r="T643" s="162">
        <f t="shared" si="96"/>
        <v>192.16558121360566</v>
      </c>
      <c r="U643" s="162">
        <f t="shared" si="97"/>
        <v>125.46264314361699</v>
      </c>
      <c r="V643" s="163">
        <f t="shared" si="98"/>
        <v>1</v>
      </c>
      <c r="W643" s="164">
        <f t="shared" si="99"/>
        <v>51142914.707166031</v>
      </c>
      <c r="X643" s="164">
        <f t="shared" si="100"/>
        <v>-16594123.860022649</v>
      </c>
    </row>
    <row r="644" spans="10:24" x14ac:dyDescent="0.25">
      <c r="J644">
        <v>641</v>
      </c>
      <c r="K644" s="43">
        <v>0.97794260094983809</v>
      </c>
      <c r="L644">
        <v>0.19086176722476644</v>
      </c>
      <c r="M644">
        <v>6.4518976001601835E-2</v>
      </c>
      <c r="N644" s="44">
        <v>0.99162433560227914</v>
      </c>
      <c r="O644" s="161">
        <f t="shared" si="91"/>
        <v>9000000</v>
      </c>
      <c r="P644" s="162">
        <f t="shared" si="92"/>
        <v>166.87912446237385</v>
      </c>
      <c r="Q644" s="162">
        <f t="shared" si="93"/>
        <v>104.64186848324044</v>
      </c>
      <c r="R644" s="163">
        <f t="shared" si="94"/>
        <v>1</v>
      </c>
      <c r="S644" s="161">
        <f t="shared" si="95"/>
        <v>9000000</v>
      </c>
      <c r="T644" s="162">
        <f t="shared" si="96"/>
        <v>185.62637482079128</v>
      </c>
      <c r="U644" s="162">
        <f t="shared" si="97"/>
        <v>109.82093424162022</v>
      </c>
      <c r="V644" s="163">
        <f t="shared" si="98"/>
        <v>1</v>
      </c>
      <c r="W644" s="164">
        <f t="shared" si="99"/>
        <v>510135303.81220067</v>
      </c>
      <c r="X644" s="164">
        <f t="shared" si="100"/>
        <v>532248965.21253955</v>
      </c>
    </row>
    <row r="645" spans="10:24" x14ac:dyDescent="0.25">
      <c r="J645">
        <v>642</v>
      </c>
      <c r="K645" s="43">
        <v>0.44145452585658207</v>
      </c>
      <c r="L645">
        <v>0.95488640471343733</v>
      </c>
      <c r="M645">
        <v>0.64269907558641071</v>
      </c>
      <c r="N645" s="44">
        <v>0.23333243618069455</v>
      </c>
      <c r="O645" s="161">
        <f t="shared" ref="O645:O708" si="101">VLOOKUP(K645,$E$5:$H$10,4)</f>
        <v>5000000</v>
      </c>
      <c r="P645" s="162">
        <f t="shared" ref="P645:P708" si="102">_xlfn.NORM.INV(L645,$E$12,$E$13)</f>
        <v>205.41300744469831</v>
      </c>
      <c r="Q645" s="162">
        <f t="shared" ref="Q645:Q708" si="103">_xlfn.NORM.INV(M645,$E$15,$E$16)</f>
        <v>142.31365421219621</v>
      </c>
      <c r="R645" s="163">
        <f t="shared" ref="R645:R708" si="104">VLOOKUP(N645,$E$19:$H$21,4)</f>
        <v>1</v>
      </c>
      <c r="S645" s="161">
        <f t="shared" ref="S645:S708" si="105">VLOOKUP(K645,$G$5:$H$10,2)</f>
        <v>6000000</v>
      </c>
      <c r="T645" s="162">
        <f t="shared" ref="T645:T708" si="106">_xlfn.NORM.INV(L645,$G$12,$G$13)</f>
        <v>198.4710024815661</v>
      </c>
      <c r="U645" s="162">
        <f t="shared" ref="U645:U708" si="107">_xlfn.NORM.INV(M645,$G$15,$G$16)</f>
        <v>128.65682710609812</v>
      </c>
      <c r="V645" s="163">
        <f t="shared" ref="V645:V708" si="108">VLOOKUP(N645,$G$19:$H$21,2)</f>
        <v>1</v>
      </c>
      <c r="W645" s="164">
        <f t="shared" ref="W645:W708" si="109">O645*(P645-Q645)*R645-$D$23-$D$24</f>
        <v>265496766.16251045</v>
      </c>
      <c r="X645" s="164">
        <f t="shared" ref="X645:X708" si="110">S645*(T645-U645)*V645-$F$23-$F$24</f>
        <v>268885052.25280792</v>
      </c>
    </row>
    <row r="646" spans="10:24" x14ac:dyDescent="0.25">
      <c r="J646">
        <v>643</v>
      </c>
      <c r="K646" s="43">
        <v>0.51710800343703411</v>
      </c>
      <c r="L646">
        <v>0.7175816242366384</v>
      </c>
      <c r="M646">
        <v>0.98431276593405581</v>
      </c>
      <c r="N646" s="44">
        <v>0.2715526210123631</v>
      </c>
      <c r="O646" s="161">
        <f t="shared" si="101"/>
        <v>5000000</v>
      </c>
      <c r="P646" s="162">
        <f t="shared" si="102"/>
        <v>188.63508339545319</v>
      </c>
      <c r="Q646" s="162">
        <f t="shared" si="103"/>
        <v>178.04581341764239</v>
      </c>
      <c r="R646" s="163">
        <f t="shared" si="104"/>
        <v>1</v>
      </c>
      <c r="S646" s="161">
        <f t="shared" si="105"/>
        <v>6000000</v>
      </c>
      <c r="T646" s="162">
        <f t="shared" si="106"/>
        <v>192.87836113181774</v>
      </c>
      <c r="U646" s="162">
        <f t="shared" si="107"/>
        <v>146.52290670882121</v>
      </c>
      <c r="V646" s="163">
        <f t="shared" si="108"/>
        <v>1</v>
      </c>
      <c r="W646" s="164">
        <f t="shared" si="109"/>
        <v>2946349.8890540078</v>
      </c>
      <c r="X646" s="164">
        <f t="shared" si="110"/>
        <v>128132726.53797919</v>
      </c>
    </row>
    <row r="647" spans="10:24" x14ac:dyDescent="0.25">
      <c r="J647">
        <v>644</v>
      </c>
      <c r="K647" s="43">
        <v>0.20510601731809353</v>
      </c>
      <c r="L647">
        <v>0.45246014358861719</v>
      </c>
      <c r="M647">
        <v>0.39862204976935089</v>
      </c>
      <c r="N647" s="44">
        <v>0.97538126996875152</v>
      </c>
      <c r="O647" s="161">
        <f t="shared" si="101"/>
        <v>2000000</v>
      </c>
      <c r="P647" s="162">
        <f t="shared" si="102"/>
        <v>178.20827720158516</v>
      </c>
      <c r="Q647" s="162">
        <f t="shared" si="103"/>
        <v>129.86169245347136</v>
      </c>
      <c r="R647" s="163">
        <f t="shared" si="104"/>
        <v>1</v>
      </c>
      <c r="S647" s="161">
        <f t="shared" si="105"/>
        <v>5000000</v>
      </c>
      <c r="T647" s="162">
        <f t="shared" si="106"/>
        <v>189.40275906719506</v>
      </c>
      <c r="U647" s="162">
        <f t="shared" si="107"/>
        <v>122.43084622673568</v>
      </c>
      <c r="V647" s="163">
        <f t="shared" si="108"/>
        <v>1</v>
      </c>
      <c r="W647" s="164">
        <f t="shared" si="109"/>
        <v>46693169.496227592</v>
      </c>
      <c r="X647" s="164">
        <f t="shared" si="110"/>
        <v>184859564.20229691</v>
      </c>
    </row>
    <row r="648" spans="10:24" x14ac:dyDescent="0.25">
      <c r="J648">
        <v>645</v>
      </c>
      <c r="K648" s="43">
        <v>0.29623841364095416</v>
      </c>
      <c r="L648">
        <v>0.25886231745418686</v>
      </c>
      <c r="M648">
        <v>0.98496971643917841</v>
      </c>
      <c r="N648" s="44">
        <v>0.70815622099815745</v>
      </c>
      <c r="O648" s="161">
        <f t="shared" si="101"/>
        <v>2000000</v>
      </c>
      <c r="P648" s="162">
        <f t="shared" si="102"/>
        <v>170.29714817897894</v>
      </c>
      <c r="Q648" s="162">
        <f t="shared" si="103"/>
        <v>178.38582816223987</v>
      </c>
      <c r="R648" s="163">
        <f t="shared" si="104"/>
        <v>1</v>
      </c>
      <c r="S648" s="161">
        <f t="shared" si="105"/>
        <v>5000000</v>
      </c>
      <c r="T648" s="162">
        <f t="shared" si="106"/>
        <v>186.76571605965964</v>
      </c>
      <c r="U648" s="162">
        <f t="shared" si="107"/>
        <v>146.69291408111994</v>
      </c>
      <c r="V648" s="163">
        <f t="shared" si="108"/>
        <v>1</v>
      </c>
      <c r="W648" s="164">
        <f t="shared" si="109"/>
        <v>-66177359.966521859</v>
      </c>
      <c r="X648" s="164">
        <f t="shared" si="110"/>
        <v>50364009.892698497</v>
      </c>
    </row>
    <row r="649" spans="10:24" x14ac:dyDescent="0.25">
      <c r="J649">
        <v>646</v>
      </c>
      <c r="K649" s="43">
        <v>0.3546838300308397</v>
      </c>
      <c r="L649">
        <v>0.29289939153121225</v>
      </c>
      <c r="M649">
        <v>0.21374561309239848</v>
      </c>
      <c r="N649" s="44">
        <v>0.22286145957226788</v>
      </c>
      <c r="O649" s="161">
        <f t="shared" si="101"/>
        <v>5000000</v>
      </c>
      <c r="P649" s="162">
        <f t="shared" si="102"/>
        <v>171.82598720743692</v>
      </c>
      <c r="Q649" s="162">
        <f t="shared" si="103"/>
        <v>119.13015992237129</v>
      </c>
      <c r="R649" s="163">
        <f t="shared" si="104"/>
        <v>1</v>
      </c>
      <c r="S649" s="161">
        <f t="shared" si="105"/>
        <v>6000000</v>
      </c>
      <c r="T649" s="162">
        <f t="shared" si="106"/>
        <v>187.27532906914564</v>
      </c>
      <c r="U649" s="162">
        <f t="shared" si="107"/>
        <v>117.06507996118565</v>
      </c>
      <c r="V649" s="163">
        <f t="shared" si="108"/>
        <v>1</v>
      </c>
      <c r="W649" s="164">
        <f t="shared" si="109"/>
        <v>213479136.42532817</v>
      </c>
      <c r="X649" s="164">
        <f t="shared" si="110"/>
        <v>271261494.64775997</v>
      </c>
    </row>
    <row r="650" spans="10:24" x14ac:dyDescent="0.25">
      <c r="J650">
        <v>647</v>
      </c>
      <c r="K650" s="43">
        <v>0.77427940181765165</v>
      </c>
      <c r="L650">
        <v>0.91833411243148233</v>
      </c>
      <c r="M650">
        <v>0.89757728092255851</v>
      </c>
      <c r="N650" s="44">
        <v>0.77018471580478853</v>
      </c>
      <c r="O650" s="161">
        <f t="shared" si="101"/>
        <v>7000000</v>
      </c>
      <c r="P650" s="162">
        <f t="shared" si="102"/>
        <v>200.90929613355655</v>
      </c>
      <c r="Q650" s="162">
        <f t="shared" si="103"/>
        <v>160.35734069588105</v>
      </c>
      <c r="R650" s="163">
        <f t="shared" si="104"/>
        <v>1</v>
      </c>
      <c r="S650" s="161">
        <f t="shared" si="105"/>
        <v>7000000</v>
      </c>
      <c r="T650" s="162">
        <f t="shared" si="106"/>
        <v>196.96976537785218</v>
      </c>
      <c r="U650" s="162">
        <f t="shared" si="107"/>
        <v>137.67867034794054</v>
      </c>
      <c r="V650" s="163">
        <f t="shared" si="108"/>
        <v>1</v>
      </c>
      <c r="W650" s="164">
        <f t="shared" si="109"/>
        <v>233863688.06372851</v>
      </c>
      <c r="X650" s="164">
        <f t="shared" si="110"/>
        <v>265037665.20938152</v>
      </c>
    </row>
    <row r="651" spans="10:24" x14ac:dyDescent="0.25">
      <c r="J651">
        <v>648</v>
      </c>
      <c r="K651" s="43">
        <v>0.6612847603812384</v>
      </c>
      <c r="L651">
        <v>0.41618339521805214</v>
      </c>
      <c r="M651">
        <v>2.1959082008035424E-2</v>
      </c>
      <c r="N651" s="44">
        <v>0.50808377910137847</v>
      </c>
      <c r="O651" s="161">
        <f t="shared" si="101"/>
        <v>6000000</v>
      </c>
      <c r="P651" s="162">
        <f t="shared" si="102"/>
        <v>176.82499414470644</v>
      </c>
      <c r="Q651" s="162">
        <f t="shared" si="103"/>
        <v>94.702579373931428</v>
      </c>
      <c r="R651" s="163">
        <f t="shared" si="104"/>
        <v>1</v>
      </c>
      <c r="S651" s="161">
        <f t="shared" si="105"/>
        <v>7000000</v>
      </c>
      <c r="T651" s="162">
        <f t="shared" si="106"/>
        <v>188.94166471490215</v>
      </c>
      <c r="U651" s="162">
        <f t="shared" si="107"/>
        <v>104.85128968696571</v>
      </c>
      <c r="V651" s="163">
        <f t="shared" si="108"/>
        <v>1</v>
      </c>
      <c r="W651" s="164">
        <f t="shared" si="109"/>
        <v>442734488.62465006</v>
      </c>
      <c r="X651" s="164">
        <f t="shared" si="110"/>
        <v>438632625.19555497</v>
      </c>
    </row>
    <row r="652" spans="10:24" x14ac:dyDescent="0.25">
      <c r="J652">
        <v>649</v>
      </c>
      <c r="K652" s="43">
        <v>0.13087720356379451</v>
      </c>
      <c r="L652">
        <v>0.33421298668547017</v>
      </c>
      <c r="M652">
        <v>0.29303721600298172</v>
      </c>
      <c r="N652" s="44">
        <v>0.93850200536967665</v>
      </c>
      <c r="O652" s="161">
        <f t="shared" si="101"/>
        <v>2000000</v>
      </c>
      <c r="P652" s="162">
        <f t="shared" si="102"/>
        <v>173.57536100348815</v>
      </c>
      <c r="Q652" s="162">
        <f t="shared" si="103"/>
        <v>124.10933086900083</v>
      </c>
      <c r="R652" s="163">
        <f t="shared" si="104"/>
        <v>1</v>
      </c>
      <c r="S652" s="161">
        <f t="shared" si="105"/>
        <v>2000000</v>
      </c>
      <c r="T652" s="162">
        <f t="shared" si="106"/>
        <v>187.85845366782939</v>
      </c>
      <c r="U652" s="162">
        <f t="shared" si="107"/>
        <v>119.55466543450041</v>
      </c>
      <c r="V652" s="163">
        <f t="shared" si="108"/>
        <v>1</v>
      </c>
      <c r="W652" s="164">
        <f t="shared" si="109"/>
        <v>48932060.268974647</v>
      </c>
      <c r="X652" s="164">
        <f t="shared" si="110"/>
        <v>-13392423.533342034</v>
      </c>
    </row>
    <row r="653" spans="10:24" x14ac:dyDescent="0.25">
      <c r="J653">
        <v>650</v>
      </c>
      <c r="K653" s="43">
        <v>0.82836346987223652</v>
      </c>
      <c r="L653">
        <v>0.5860289107253619</v>
      </c>
      <c r="M653">
        <v>0.75956259753117394</v>
      </c>
      <c r="N653" s="44">
        <v>0.97890224126841796</v>
      </c>
      <c r="O653" s="161">
        <f t="shared" si="101"/>
        <v>7000000</v>
      </c>
      <c r="P653" s="162">
        <f t="shared" si="102"/>
        <v>183.26012325250278</v>
      </c>
      <c r="Q653" s="162">
        <f t="shared" si="103"/>
        <v>149.09792497084578</v>
      </c>
      <c r="R653" s="163">
        <f t="shared" si="104"/>
        <v>1</v>
      </c>
      <c r="S653" s="161">
        <f t="shared" si="105"/>
        <v>7000000</v>
      </c>
      <c r="T653" s="162">
        <f t="shared" si="106"/>
        <v>191.08670775083425</v>
      </c>
      <c r="U653" s="162">
        <f t="shared" si="107"/>
        <v>132.04896248542289</v>
      </c>
      <c r="V653" s="163">
        <f t="shared" si="108"/>
        <v>1</v>
      </c>
      <c r="W653" s="164">
        <f t="shared" si="109"/>
        <v>189135387.97159898</v>
      </c>
      <c r="X653" s="164">
        <f t="shared" si="110"/>
        <v>263264216.85787952</v>
      </c>
    </row>
    <row r="654" spans="10:24" x14ac:dyDescent="0.25">
      <c r="J654">
        <v>651</v>
      </c>
      <c r="K654" s="43">
        <v>0.58665469316570817</v>
      </c>
      <c r="L654">
        <v>0.38174670740716254</v>
      </c>
      <c r="M654">
        <v>0.68160020454347792</v>
      </c>
      <c r="N654" s="44">
        <v>0.65196360098414474</v>
      </c>
      <c r="O654" s="161">
        <f t="shared" si="101"/>
        <v>6000000</v>
      </c>
      <c r="P654" s="162">
        <f t="shared" si="102"/>
        <v>175.48655241156607</v>
      </c>
      <c r="Q654" s="162">
        <f t="shared" si="103"/>
        <v>144.44356421842014</v>
      </c>
      <c r="R654" s="163">
        <f t="shared" si="104"/>
        <v>1</v>
      </c>
      <c r="S654" s="161">
        <f t="shared" si="105"/>
        <v>6000000</v>
      </c>
      <c r="T654" s="162">
        <f t="shared" si="106"/>
        <v>188.49551747052203</v>
      </c>
      <c r="U654" s="162">
        <f t="shared" si="107"/>
        <v>129.72178210921007</v>
      </c>
      <c r="V654" s="163">
        <f t="shared" si="108"/>
        <v>1</v>
      </c>
      <c r="W654" s="164">
        <f t="shared" si="109"/>
        <v>136257929.15887558</v>
      </c>
      <c r="X654" s="164">
        <f t="shared" si="110"/>
        <v>202642412.16787177</v>
      </c>
    </row>
    <row r="655" spans="10:24" x14ac:dyDescent="0.25">
      <c r="J655">
        <v>652</v>
      </c>
      <c r="K655" s="43">
        <v>0.76114325062597721</v>
      </c>
      <c r="L655">
        <v>0.57445348053243717</v>
      </c>
      <c r="M655">
        <v>0.4331853143708243</v>
      </c>
      <c r="N655" s="44">
        <v>4.1697096592431371E-2</v>
      </c>
      <c r="O655" s="161">
        <f t="shared" si="101"/>
        <v>7000000</v>
      </c>
      <c r="P655" s="162">
        <f t="shared" si="102"/>
        <v>182.81585955073467</v>
      </c>
      <c r="Q655" s="162">
        <f t="shared" si="103"/>
        <v>131.63459376848337</v>
      </c>
      <c r="R655" s="163">
        <f t="shared" si="104"/>
        <v>1</v>
      </c>
      <c r="S655" s="161">
        <f t="shared" si="105"/>
        <v>7000000</v>
      </c>
      <c r="T655" s="162">
        <f t="shared" si="106"/>
        <v>190.93861985024489</v>
      </c>
      <c r="U655" s="162">
        <f t="shared" si="107"/>
        <v>123.31729688424169</v>
      </c>
      <c r="V655" s="163">
        <f t="shared" si="108"/>
        <v>0.9</v>
      </c>
      <c r="W655" s="164">
        <f t="shared" si="109"/>
        <v>308268860.47575909</v>
      </c>
      <c r="X655" s="164">
        <f t="shared" si="110"/>
        <v>276014334.68582022</v>
      </c>
    </row>
    <row r="656" spans="10:24" x14ac:dyDescent="0.25">
      <c r="J656">
        <v>653</v>
      </c>
      <c r="K656" s="43">
        <v>7.9767807760701137E-2</v>
      </c>
      <c r="L656">
        <v>0.45235713486076401</v>
      </c>
      <c r="M656">
        <v>0.83629357621757827</v>
      </c>
      <c r="N656" s="44">
        <v>0.65086962234928403</v>
      </c>
      <c r="O656" s="161">
        <f t="shared" si="101"/>
        <v>2000000</v>
      </c>
      <c r="P656" s="162">
        <f t="shared" si="102"/>
        <v>178.20437634309752</v>
      </c>
      <c r="Q656" s="162">
        <f t="shared" si="103"/>
        <v>154.58676618920867</v>
      </c>
      <c r="R656" s="163">
        <f t="shared" si="104"/>
        <v>1</v>
      </c>
      <c r="S656" s="161">
        <f t="shared" si="105"/>
        <v>2000000</v>
      </c>
      <c r="T656" s="162">
        <f t="shared" si="106"/>
        <v>189.40145878103249</v>
      </c>
      <c r="U656" s="162">
        <f t="shared" si="107"/>
        <v>134.79338309460434</v>
      </c>
      <c r="V656" s="163">
        <f t="shared" si="108"/>
        <v>1</v>
      </c>
      <c r="W656" s="164">
        <f t="shared" si="109"/>
        <v>-2764779.6922223046</v>
      </c>
      <c r="X656" s="164">
        <f t="shared" si="110"/>
        <v>-40783848.627143696</v>
      </c>
    </row>
    <row r="657" spans="10:24" x14ac:dyDescent="0.25">
      <c r="J657">
        <v>654</v>
      </c>
      <c r="K657" s="43">
        <v>0.80567727916368315</v>
      </c>
      <c r="L657">
        <v>0.26902058239487536</v>
      </c>
      <c r="M657">
        <v>0.22111716272460369</v>
      </c>
      <c r="N657" s="44">
        <v>0.70495761547888802</v>
      </c>
      <c r="O657" s="161">
        <f t="shared" si="101"/>
        <v>7000000</v>
      </c>
      <c r="P657" s="162">
        <f t="shared" si="102"/>
        <v>170.76333262579317</v>
      </c>
      <c r="Q657" s="162">
        <f t="shared" si="103"/>
        <v>119.63148629159504</v>
      </c>
      <c r="R657" s="163">
        <f t="shared" si="104"/>
        <v>1</v>
      </c>
      <c r="S657" s="161">
        <f t="shared" si="105"/>
        <v>7000000</v>
      </c>
      <c r="T657" s="162">
        <f t="shared" si="106"/>
        <v>186.92111087526439</v>
      </c>
      <c r="U657" s="162">
        <f t="shared" si="107"/>
        <v>117.31574314579751</v>
      </c>
      <c r="V657" s="163">
        <f t="shared" si="108"/>
        <v>1</v>
      </c>
      <c r="W657" s="164">
        <f t="shared" si="109"/>
        <v>307922924.33938688</v>
      </c>
      <c r="X657" s="164">
        <f t="shared" si="110"/>
        <v>337237574.10626817</v>
      </c>
    </row>
    <row r="658" spans="10:24" x14ac:dyDescent="0.25">
      <c r="J658">
        <v>655</v>
      </c>
      <c r="K658" s="43">
        <v>0.62311747600151257</v>
      </c>
      <c r="L658">
        <v>0.39859640541828367</v>
      </c>
      <c r="M658">
        <v>0.81694855074063399</v>
      </c>
      <c r="N658" s="44">
        <v>0.61487174653685661</v>
      </c>
      <c r="O658" s="161">
        <f t="shared" si="101"/>
        <v>6000000</v>
      </c>
      <c r="P658" s="162">
        <f t="shared" si="102"/>
        <v>176.14527276615897</v>
      </c>
      <c r="Q658" s="162">
        <f t="shared" si="103"/>
        <v>153.07594581827698</v>
      </c>
      <c r="R658" s="163">
        <f t="shared" si="104"/>
        <v>1</v>
      </c>
      <c r="S658" s="161">
        <f t="shared" si="105"/>
        <v>7000000</v>
      </c>
      <c r="T658" s="162">
        <f t="shared" si="106"/>
        <v>188.71509092205298</v>
      </c>
      <c r="U658" s="162">
        <f t="shared" si="107"/>
        <v>134.03797290913849</v>
      </c>
      <c r="V658" s="163">
        <f t="shared" si="108"/>
        <v>1</v>
      </c>
      <c r="W658" s="164">
        <f t="shared" si="109"/>
        <v>88415961.68729195</v>
      </c>
      <c r="X658" s="164">
        <f t="shared" si="110"/>
        <v>232739826.09040141</v>
      </c>
    </row>
    <row r="659" spans="10:24" x14ac:dyDescent="0.25">
      <c r="J659">
        <v>656</v>
      </c>
      <c r="K659" s="43">
        <v>7.1460820903254785E-2</v>
      </c>
      <c r="L659">
        <v>0.93431680206214462</v>
      </c>
      <c r="M659">
        <v>0.82763047872997597</v>
      </c>
      <c r="N659" s="44">
        <v>3.3458506688780698E-2</v>
      </c>
      <c r="O659" s="161">
        <f t="shared" si="101"/>
        <v>2000000</v>
      </c>
      <c r="P659" s="162">
        <f t="shared" si="102"/>
        <v>202.63103213236909</v>
      </c>
      <c r="Q659" s="162">
        <f t="shared" si="103"/>
        <v>153.89685971813583</v>
      </c>
      <c r="R659" s="163">
        <f t="shared" si="104"/>
        <v>1</v>
      </c>
      <c r="S659" s="161">
        <f t="shared" si="105"/>
        <v>2000000</v>
      </c>
      <c r="T659" s="162">
        <f t="shared" si="106"/>
        <v>197.54367737745636</v>
      </c>
      <c r="U659" s="162">
        <f t="shared" si="107"/>
        <v>134.44842985906791</v>
      </c>
      <c r="V659" s="163">
        <f t="shared" si="108"/>
        <v>0.9</v>
      </c>
      <c r="W659" s="164">
        <f t="shared" si="109"/>
        <v>47468344.82846652</v>
      </c>
      <c r="X659" s="164">
        <f t="shared" si="110"/>
        <v>-36428554.466900781</v>
      </c>
    </row>
    <row r="660" spans="10:24" x14ac:dyDescent="0.25">
      <c r="J660">
        <v>657</v>
      </c>
      <c r="K660" s="43">
        <v>0.96667988693100704</v>
      </c>
      <c r="L660">
        <v>0.55166451901841151</v>
      </c>
      <c r="M660">
        <v>0.71034067271038581</v>
      </c>
      <c r="N660" s="44">
        <v>0.94447813528006097</v>
      </c>
      <c r="O660" s="161">
        <f t="shared" si="101"/>
        <v>9000000</v>
      </c>
      <c r="P660" s="162">
        <f t="shared" si="102"/>
        <v>181.9480181074176</v>
      </c>
      <c r="Q660" s="162">
        <f t="shared" si="103"/>
        <v>146.08760456151435</v>
      </c>
      <c r="R660" s="163">
        <f t="shared" si="104"/>
        <v>1</v>
      </c>
      <c r="S660" s="161">
        <f t="shared" si="105"/>
        <v>9000000</v>
      </c>
      <c r="T660" s="162">
        <f t="shared" si="106"/>
        <v>190.6493393691392</v>
      </c>
      <c r="U660" s="162">
        <f t="shared" si="107"/>
        <v>130.54380228075718</v>
      </c>
      <c r="V660" s="163">
        <f t="shared" si="108"/>
        <v>1</v>
      </c>
      <c r="W660" s="164">
        <f t="shared" si="109"/>
        <v>272743721.91312915</v>
      </c>
      <c r="X660" s="164">
        <f t="shared" si="110"/>
        <v>390949833.79543817</v>
      </c>
    </row>
    <row r="661" spans="10:24" x14ac:dyDescent="0.25">
      <c r="J661">
        <v>658</v>
      </c>
      <c r="K661" s="43">
        <v>0.30893741122110496</v>
      </c>
      <c r="L661">
        <v>0.61674227302475426</v>
      </c>
      <c r="M661">
        <v>0.89320670009262826</v>
      </c>
      <c r="N661" s="44">
        <v>0.30663521429716678</v>
      </c>
      <c r="O661" s="161">
        <f t="shared" si="101"/>
        <v>5000000</v>
      </c>
      <c r="P661" s="162">
        <f t="shared" si="102"/>
        <v>184.45403836980913</v>
      </c>
      <c r="Q661" s="162">
        <f t="shared" si="103"/>
        <v>159.87527096444032</v>
      </c>
      <c r="R661" s="163">
        <f t="shared" si="104"/>
        <v>1</v>
      </c>
      <c r="S661" s="161">
        <f t="shared" si="105"/>
        <v>6000000</v>
      </c>
      <c r="T661" s="162">
        <f t="shared" si="106"/>
        <v>191.48467945660303</v>
      </c>
      <c r="U661" s="162">
        <f t="shared" si="107"/>
        <v>137.43763548222017</v>
      </c>
      <c r="V661" s="163">
        <f t="shared" si="108"/>
        <v>1</v>
      </c>
      <c r="W661" s="164">
        <f t="shared" si="109"/>
        <v>72893837.02684404</v>
      </c>
      <c r="X661" s="164">
        <f t="shared" si="110"/>
        <v>174282263.84629714</v>
      </c>
    </row>
    <row r="662" spans="10:24" x14ac:dyDescent="0.25">
      <c r="J662">
        <v>659</v>
      </c>
      <c r="K662" s="43">
        <v>0.29417898159456868</v>
      </c>
      <c r="L662">
        <v>0.40721336198774238</v>
      </c>
      <c r="M662">
        <v>0.70235113661245385</v>
      </c>
      <c r="N662" s="44">
        <v>0.19078572693035922</v>
      </c>
      <c r="O662" s="161">
        <f t="shared" si="101"/>
        <v>2000000</v>
      </c>
      <c r="P662" s="162">
        <f t="shared" si="102"/>
        <v>176.47921276179216</v>
      </c>
      <c r="Q662" s="162">
        <f t="shared" si="103"/>
        <v>145.62349390021302</v>
      </c>
      <c r="R662" s="163">
        <f t="shared" si="104"/>
        <v>1</v>
      </c>
      <c r="S662" s="161">
        <f t="shared" si="105"/>
        <v>5000000</v>
      </c>
      <c r="T662" s="162">
        <f t="shared" si="106"/>
        <v>188.82640425393072</v>
      </c>
      <c r="U662" s="162">
        <f t="shared" si="107"/>
        <v>130.31174695010651</v>
      </c>
      <c r="V662" s="163">
        <f t="shared" si="108"/>
        <v>0.9</v>
      </c>
      <c r="W662" s="164">
        <f t="shared" si="109"/>
        <v>11711437.72315827</v>
      </c>
      <c r="X662" s="164">
        <f t="shared" si="110"/>
        <v>113315957.86720896</v>
      </c>
    </row>
    <row r="663" spans="10:24" x14ac:dyDescent="0.25">
      <c r="J663">
        <v>660</v>
      </c>
      <c r="K663" s="43">
        <v>0.17924791830109166</v>
      </c>
      <c r="L663">
        <v>0.90185736956015428</v>
      </c>
      <c r="M663">
        <v>8.1909658755042858E-2</v>
      </c>
      <c r="N663" s="44">
        <v>4.3318963850715098E-2</v>
      </c>
      <c r="O663" s="161">
        <f t="shared" si="101"/>
        <v>2000000</v>
      </c>
      <c r="P663" s="162">
        <f t="shared" si="102"/>
        <v>199.38311398134601</v>
      </c>
      <c r="Q663" s="162">
        <f t="shared" si="103"/>
        <v>107.15319030700185</v>
      </c>
      <c r="R663" s="163">
        <f t="shared" si="104"/>
        <v>1</v>
      </c>
      <c r="S663" s="161">
        <f t="shared" si="105"/>
        <v>5000000</v>
      </c>
      <c r="T663" s="162">
        <f t="shared" si="106"/>
        <v>196.46103799378199</v>
      </c>
      <c r="U663" s="162">
        <f t="shared" si="107"/>
        <v>111.07659515350092</v>
      </c>
      <c r="V663" s="163">
        <f t="shared" si="108"/>
        <v>0.9</v>
      </c>
      <c r="W663" s="164">
        <f t="shared" si="109"/>
        <v>134459847.34868833</v>
      </c>
      <c r="X663" s="164">
        <f t="shared" si="110"/>
        <v>234229992.78126484</v>
      </c>
    </row>
    <row r="664" spans="10:24" x14ac:dyDescent="0.25">
      <c r="J664">
        <v>661</v>
      </c>
      <c r="K664" s="43">
        <v>0.35111489662833983</v>
      </c>
      <c r="L664">
        <v>0.69857016224024704</v>
      </c>
      <c r="M664">
        <v>0.80302571936420797</v>
      </c>
      <c r="N664" s="44">
        <v>0.44076974663230517</v>
      </c>
      <c r="O664" s="161">
        <f t="shared" si="101"/>
        <v>5000000</v>
      </c>
      <c r="P664" s="162">
        <f t="shared" si="102"/>
        <v>187.80438851080865</v>
      </c>
      <c r="Q664" s="162">
        <f t="shared" si="103"/>
        <v>152.04957020858467</v>
      </c>
      <c r="R664" s="163">
        <f t="shared" si="104"/>
        <v>1</v>
      </c>
      <c r="S664" s="161">
        <f t="shared" si="105"/>
        <v>6000000</v>
      </c>
      <c r="T664" s="162">
        <f t="shared" si="106"/>
        <v>192.60146283693621</v>
      </c>
      <c r="U664" s="162">
        <f t="shared" si="107"/>
        <v>133.52478510429233</v>
      </c>
      <c r="V664" s="163">
        <f t="shared" si="108"/>
        <v>1</v>
      </c>
      <c r="W664" s="164">
        <f t="shared" si="109"/>
        <v>128774091.5111199</v>
      </c>
      <c r="X664" s="164">
        <f t="shared" si="110"/>
        <v>204460066.39586323</v>
      </c>
    </row>
    <row r="665" spans="10:24" x14ac:dyDescent="0.25">
      <c r="J665">
        <v>662</v>
      </c>
      <c r="K665" s="43">
        <v>0.28446236753521759</v>
      </c>
      <c r="L665">
        <v>0.91826199402391007</v>
      </c>
      <c r="M665">
        <v>0.64247653333563426</v>
      </c>
      <c r="N665" s="44">
        <v>0.47222483114603775</v>
      </c>
      <c r="O665" s="161">
        <f t="shared" si="101"/>
        <v>2000000</v>
      </c>
      <c r="P665" s="162">
        <f t="shared" si="102"/>
        <v>200.90213432452595</v>
      </c>
      <c r="Q665" s="162">
        <f t="shared" si="103"/>
        <v>142.30172744227463</v>
      </c>
      <c r="R665" s="163">
        <f t="shared" si="104"/>
        <v>1</v>
      </c>
      <c r="S665" s="161">
        <f t="shared" si="105"/>
        <v>5000000</v>
      </c>
      <c r="T665" s="162">
        <f t="shared" si="106"/>
        <v>196.96737810817532</v>
      </c>
      <c r="U665" s="162">
        <f t="shared" si="107"/>
        <v>128.65086372113731</v>
      </c>
      <c r="V665" s="163">
        <f t="shared" si="108"/>
        <v>1</v>
      </c>
      <c r="W665" s="164">
        <f t="shared" si="109"/>
        <v>67200813.764502645</v>
      </c>
      <c r="X665" s="164">
        <f t="shared" si="110"/>
        <v>191582571.93519008</v>
      </c>
    </row>
    <row r="666" spans="10:24" x14ac:dyDescent="0.25">
      <c r="J666">
        <v>663</v>
      </c>
      <c r="K666" s="43">
        <v>0.29009922848273639</v>
      </c>
      <c r="L666">
        <v>0.65915000856296035</v>
      </c>
      <c r="M666">
        <v>0.40081843728108035</v>
      </c>
      <c r="N666" s="44">
        <v>0.839006702569285</v>
      </c>
      <c r="O666" s="161">
        <f t="shared" si="101"/>
        <v>2000000</v>
      </c>
      <c r="P666" s="162">
        <f t="shared" si="102"/>
        <v>186.15216684378896</v>
      </c>
      <c r="Q666" s="162">
        <f t="shared" si="103"/>
        <v>129.97541508277152</v>
      </c>
      <c r="R666" s="163">
        <f t="shared" si="104"/>
        <v>1</v>
      </c>
      <c r="S666" s="161">
        <f t="shared" si="105"/>
        <v>5000000</v>
      </c>
      <c r="T666" s="162">
        <f t="shared" si="106"/>
        <v>192.05072228126298</v>
      </c>
      <c r="U666" s="162">
        <f t="shared" si="107"/>
        <v>122.48770754138576</v>
      </c>
      <c r="V666" s="163">
        <f t="shared" si="108"/>
        <v>1</v>
      </c>
      <c r="W666" s="164">
        <f t="shared" si="109"/>
        <v>62353503.522034883</v>
      </c>
      <c r="X666" s="164">
        <f t="shared" si="110"/>
        <v>197815073.69938612</v>
      </c>
    </row>
    <row r="667" spans="10:24" x14ac:dyDescent="0.25">
      <c r="J667">
        <v>664</v>
      </c>
      <c r="K667" s="43">
        <v>0.34629668043904094</v>
      </c>
      <c r="L667">
        <v>0.99949341226959787</v>
      </c>
      <c r="M667">
        <v>0.14619533329944223</v>
      </c>
      <c r="N667" s="44">
        <v>0.9186552432692372</v>
      </c>
      <c r="O667" s="161">
        <f t="shared" si="101"/>
        <v>5000000</v>
      </c>
      <c r="P667" s="162">
        <f t="shared" si="102"/>
        <v>229.30263486937599</v>
      </c>
      <c r="Q667" s="162">
        <f t="shared" si="103"/>
        <v>113.94216757258144</v>
      </c>
      <c r="R667" s="163">
        <f t="shared" si="104"/>
        <v>1</v>
      </c>
      <c r="S667" s="161">
        <f t="shared" si="105"/>
        <v>6000000</v>
      </c>
      <c r="T667" s="162">
        <f t="shared" si="106"/>
        <v>206.43421162312532</v>
      </c>
      <c r="U667" s="162">
        <f t="shared" si="107"/>
        <v>114.47108378629072</v>
      </c>
      <c r="V667" s="163">
        <f t="shared" si="108"/>
        <v>1</v>
      </c>
      <c r="W667" s="164">
        <f t="shared" si="109"/>
        <v>526802336.48397279</v>
      </c>
      <c r="X667" s="164">
        <f t="shared" si="110"/>
        <v>401778767.02100766</v>
      </c>
    </row>
    <row r="668" spans="10:24" x14ac:dyDescent="0.25">
      <c r="J668">
        <v>665</v>
      </c>
      <c r="K668" s="43">
        <v>0.72498318448408894</v>
      </c>
      <c r="L668">
        <v>0.23145845480666327</v>
      </c>
      <c r="M668">
        <v>0.44175572854865897</v>
      </c>
      <c r="N668" s="44">
        <v>2.5277488202576248E-2</v>
      </c>
      <c r="O668" s="161">
        <f t="shared" si="101"/>
        <v>6000000</v>
      </c>
      <c r="P668" s="162">
        <f t="shared" si="102"/>
        <v>168.98921663409578</v>
      </c>
      <c r="Q668" s="162">
        <f t="shared" si="103"/>
        <v>132.06961404971918</v>
      </c>
      <c r="R668" s="163">
        <f t="shared" si="104"/>
        <v>1</v>
      </c>
      <c r="S668" s="161">
        <f t="shared" si="105"/>
        <v>7000000</v>
      </c>
      <c r="T668" s="162">
        <f t="shared" si="106"/>
        <v>186.32973887803192</v>
      </c>
      <c r="U668" s="162">
        <f t="shared" si="107"/>
        <v>123.53480702485959</v>
      </c>
      <c r="V668" s="163">
        <f t="shared" si="108"/>
        <v>0.9</v>
      </c>
      <c r="W668" s="164">
        <f t="shared" si="109"/>
        <v>171517615.50625962</v>
      </c>
      <c r="X668" s="164">
        <f t="shared" si="110"/>
        <v>245608070.67498565</v>
      </c>
    </row>
    <row r="669" spans="10:24" x14ac:dyDescent="0.25">
      <c r="J669">
        <v>666</v>
      </c>
      <c r="K669" s="43">
        <v>0.63161588189457674</v>
      </c>
      <c r="L669">
        <v>0.92169438007292737</v>
      </c>
      <c r="M669">
        <v>0.35163372025566708</v>
      </c>
      <c r="N669" s="44">
        <v>0.66264100821620819</v>
      </c>
      <c r="O669" s="161">
        <f t="shared" si="101"/>
        <v>6000000</v>
      </c>
      <c r="P669" s="162">
        <f t="shared" si="102"/>
        <v>201.24841899337812</v>
      </c>
      <c r="Q669" s="162">
        <f t="shared" si="103"/>
        <v>127.38173015423433</v>
      </c>
      <c r="R669" s="163">
        <f t="shared" si="104"/>
        <v>1</v>
      </c>
      <c r="S669" s="161">
        <f t="shared" si="105"/>
        <v>7000000</v>
      </c>
      <c r="T669" s="162">
        <f t="shared" si="106"/>
        <v>197.08280633112605</v>
      </c>
      <c r="U669" s="162">
        <f t="shared" si="107"/>
        <v>121.19086507711717</v>
      </c>
      <c r="V669" s="163">
        <f t="shared" si="108"/>
        <v>1</v>
      </c>
      <c r="W669" s="164">
        <f t="shared" si="109"/>
        <v>393200133.03486276</v>
      </c>
      <c r="X669" s="164">
        <f t="shared" si="110"/>
        <v>381243588.77806216</v>
      </c>
    </row>
    <row r="670" spans="10:24" x14ac:dyDescent="0.25">
      <c r="J670">
        <v>667</v>
      </c>
      <c r="K670" s="43">
        <v>0.83611785460077259</v>
      </c>
      <c r="L670">
        <v>0.78980198405984581</v>
      </c>
      <c r="M670">
        <v>0.28366833386241985</v>
      </c>
      <c r="N670" s="44">
        <v>0.39742070112854655</v>
      </c>
      <c r="O670" s="161">
        <f t="shared" si="101"/>
        <v>7000000</v>
      </c>
      <c r="P670" s="162">
        <f t="shared" si="102"/>
        <v>192.0860154312717</v>
      </c>
      <c r="Q670" s="162">
        <f t="shared" si="103"/>
        <v>123.56043375744557</v>
      </c>
      <c r="R670" s="163">
        <f t="shared" si="104"/>
        <v>1</v>
      </c>
      <c r="S670" s="161">
        <f t="shared" si="105"/>
        <v>7000000</v>
      </c>
      <c r="T670" s="162">
        <f t="shared" si="106"/>
        <v>194.0286718104239</v>
      </c>
      <c r="U670" s="162">
        <f t="shared" si="107"/>
        <v>119.28021687872278</v>
      </c>
      <c r="V670" s="163">
        <f t="shared" si="108"/>
        <v>1</v>
      </c>
      <c r="W670" s="164">
        <f t="shared" si="109"/>
        <v>429679071.71678299</v>
      </c>
      <c r="X670" s="164">
        <f t="shared" si="110"/>
        <v>373239184.52190781</v>
      </c>
    </row>
    <row r="671" spans="10:24" x14ac:dyDescent="0.25">
      <c r="J671">
        <v>668</v>
      </c>
      <c r="K671" s="43">
        <v>0.50174150391735817</v>
      </c>
      <c r="L671">
        <v>0.50996985824838215</v>
      </c>
      <c r="M671">
        <v>0.22360269212578066</v>
      </c>
      <c r="N671" s="44">
        <v>2.7006552333728173E-3</v>
      </c>
      <c r="O671" s="161">
        <f t="shared" si="101"/>
        <v>5000000</v>
      </c>
      <c r="P671" s="162">
        <f t="shared" si="102"/>
        <v>180.37489995627959</v>
      </c>
      <c r="Q671" s="162">
        <f t="shared" si="103"/>
        <v>119.79835374020145</v>
      </c>
      <c r="R671" s="163">
        <f t="shared" si="104"/>
        <v>1</v>
      </c>
      <c r="S671" s="161">
        <f t="shared" si="105"/>
        <v>6000000</v>
      </c>
      <c r="T671" s="162">
        <f t="shared" si="106"/>
        <v>190.12496665209321</v>
      </c>
      <c r="U671" s="162">
        <f t="shared" si="107"/>
        <v>117.39917687010072</v>
      </c>
      <c r="V671" s="163">
        <f t="shared" si="108"/>
        <v>0.05</v>
      </c>
      <c r="W671" s="164">
        <f t="shared" si="109"/>
        <v>252882731.08039069</v>
      </c>
      <c r="X671" s="164">
        <f t="shared" si="110"/>
        <v>-128182263.06540225</v>
      </c>
    </row>
    <row r="672" spans="10:24" x14ac:dyDescent="0.25">
      <c r="J672">
        <v>669</v>
      </c>
      <c r="K672" s="43">
        <v>0.56016881543941721</v>
      </c>
      <c r="L672">
        <v>8.4808896251561183E-2</v>
      </c>
      <c r="M672">
        <v>0.21533509918954052</v>
      </c>
      <c r="N672" s="44">
        <v>0.72610586472043781</v>
      </c>
      <c r="O672" s="161">
        <f t="shared" si="101"/>
        <v>6000000</v>
      </c>
      <c r="P672" s="162">
        <f t="shared" si="102"/>
        <v>159.398505763586</v>
      </c>
      <c r="Q672" s="162">
        <f t="shared" si="103"/>
        <v>119.23909363565188</v>
      </c>
      <c r="R672" s="163">
        <f t="shared" si="104"/>
        <v>1</v>
      </c>
      <c r="S672" s="161">
        <f t="shared" si="105"/>
        <v>6000000</v>
      </c>
      <c r="T672" s="162">
        <f t="shared" si="106"/>
        <v>183.13283525452866</v>
      </c>
      <c r="U672" s="162">
        <f t="shared" si="107"/>
        <v>117.11954681782593</v>
      </c>
      <c r="V672" s="163">
        <f t="shared" si="108"/>
        <v>1</v>
      </c>
      <c r="W672" s="164">
        <f t="shared" si="109"/>
        <v>190956472.76760471</v>
      </c>
      <c r="X672" s="164">
        <f t="shared" si="110"/>
        <v>246079730.62021631</v>
      </c>
    </row>
    <row r="673" spans="10:24" x14ac:dyDescent="0.25">
      <c r="J673">
        <v>670</v>
      </c>
      <c r="K673" s="43">
        <v>0.31809393511124506</v>
      </c>
      <c r="L673">
        <v>7.9761155523578875E-2</v>
      </c>
      <c r="M673">
        <v>0.42090634756542122</v>
      </c>
      <c r="N673" s="44">
        <v>0.27155209990578322</v>
      </c>
      <c r="O673" s="161">
        <f t="shared" si="101"/>
        <v>5000000</v>
      </c>
      <c r="P673" s="162">
        <f t="shared" si="102"/>
        <v>158.8998006148355</v>
      </c>
      <c r="Q673" s="162">
        <f t="shared" si="103"/>
        <v>131.00849267667343</v>
      </c>
      <c r="R673" s="163">
        <f t="shared" si="104"/>
        <v>1</v>
      </c>
      <c r="S673" s="161">
        <f t="shared" si="105"/>
        <v>6000000</v>
      </c>
      <c r="T673" s="162">
        <f t="shared" si="106"/>
        <v>182.96660020494517</v>
      </c>
      <c r="U673" s="162">
        <f t="shared" si="107"/>
        <v>123.00424633833671</v>
      </c>
      <c r="V673" s="163">
        <f t="shared" si="108"/>
        <v>1</v>
      </c>
      <c r="W673" s="164">
        <f t="shared" si="109"/>
        <v>89456539.690810353</v>
      </c>
      <c r="X673" s="164">
        <f t="shared" si="110"/>
        <v>209774123.1996507</v>
      </c>
    </row>
    <row r="674" spans="10:24" x14ac:dyDescent="0.25">
      <c r="J674">
        <v>671</v>
      </c>
      <c r="K674" s="43">
        <v>0.88926471722165745</v>
      </c>
      <c r="L674">
        <v>0.60900898884876575</v>
      </c>
      <c r="M674">
        <v>0.81874816530230654</v>
      </c>
      <c r="N674" s="44">
        <v>0.51389457782937531</v>
      </c>
      <c r="O674" s="161">
        <f t="shared" si="101"/>
        <v>7000000</v>
      </c>
      <c r="P674" s="162">
        <f t="shared" si="102"/>
        <v>184.1510557180797</v>
      </c>
      <c r="Q674" s="162">
        <f t="shared" si="103"/>
        <v>153.21209490369588</v>
      </c>
      <c r="R674" s="163">
        <f t="shared" si="104"/>
        <v>1</v>
      </c>
      <c r="S674" s="161">
        <f t="shared" si="105"/>
        <v>7000000</v>
      </c>
      <c r="T674" s="162">
        <f t="shared" si="106"/>
        <v>191.38368523935989</v>
      </c>
      <c r="U674" s="162">
        <f t="shared" si="107"/>
        <v>134.10604745184793</v>
      </c>
      <c r="V674" s="163">
        <f t="shared" si="108"/>
        <v>1</v>
      </c>
      <c r="W674" s="164">
        <f t="shared" si="109"/>
        <v>166572725.70068672</v>
      </c>
      <c r="X674" s="164">
        <f t="shared" si="110"/>
        <v>250943464.51258373</v>
      </c>
    </row>
    <row r="675" spans="10:24" x14ac:dyDescent="0.25">
      <c r="J675">
        <v>672</v>
      </c>
      <c r="K675" s="43">
        <v>1.5245410193365561E-2</v>
      </c>
      <c r="L675">
        <v>0.37595739690388086</v>
      </c>
      <c r="M675">
        <v>0.98789575929180762</v>
      </c>
      <c r="N675" s="44">
        <v>0.25868344723071979</v>
      </c>
      <c r="O675" s="161">
        <f t="shared" si="101"/>
        <v>1000000</v>
      </c>
      <c r="P675" s="162">
        <f t="shared" si="102"/>
        <v>175.25826654284415</v>
      </c>
      <c r="Q675" s="162">
        <f t="shared" si="103"/>
        <v>180.0760862450953</v>
      </c>
      <c r="R675" s="163">
        <f t="shared" si="104"/>
        <v>1</v>
      </c>
      <c r="S675" s="161">
        <f t="shared" si="105"/>
        <v>1000000</v>
      </c>
      <c r="T675" s="162">
        <f t="shared" si="106"/>
        <v>188.41942218094806</v>
      </c>
      <c r="U675" s="162">
        <f t="shared" si="107"/>
        <v>147.53804312254766</v>
      </c>
      <c r="V675" s="163">
        <f t="shared" si="108"/>
        <v>1</v>
      </c>
      <c r="W675" s="164">
        <f t="shared" si="109"/>
        <v>-54817819.702251144</v>
      </c>
      <c r="X675" s="164">
        <f t="shared" si="110"/>
        <v>-109118620.94159961</v>
      </c>
    </row>
    <row r="676" spans="10:24" x14ac:dyDescent="0.25">
      <c r="J676">
        <v>673</v>
      </c>
      <c r="K676" s="43">
        <v>0.80130778632060806</v>
      </c>
      <c r="L676">
        <v>5.242247996563143E-3</v>
      </c>
      <c r="M676">
        <v>0.86229023386347659</v>
      </c>
      <c r="N676" s="44">
        <v>0.62446708668237716</v>
      </c>
      <c r="O676" s="161">
        <f t="shared" si="101"/>
        <v>7000000</v>
      </c>
      <c r="P676" s="162">
        <f t="shared" si="102"/>
        <v>141.60859931773268</v>
      </c>
      <c r="Q676" s="162">
        <f t="shared" si="103"/>
        <v>156.81333564134871</v>
      </c>
      <c r="R676" s="163">
        <f t="shared" si="104"/>
        <v>1</v>
      </c>
      <c r="S676" s="161">
        <f t="shared" si="105"/>
        <v>7000000</v>
      </c>
      <c r="T676" s="162">
        <f t="shared" si="106"/>
        <v>177.20286643924425</v>
      </c>
      <c r="U676" s="162">
        <f t="shared" si="107"/>
        <v>135.90666782067436</v>
      </c>
      <c r="V676" s="163">
        <f t="shared" si="108"/>
        <v>1</v>
      </c>
      <c r="W676" s="164">
        <f t="shared" si="109"/>
        <v>-156433154.26531222</v>
      </c>
      <c r="X676" s="164">
        <f t="shared" si="110"/>
        <v>139073390.32998919</v>
      </c>
    </row>
    <row r="677" spans="10:24" x14ac:dyDescent="0.25">
      <c r="J677">
        <v>674</v>
      </c>
      <c r="K677" s="43">
        <v>0.82431367339795758</v>
      </c>
      <c r="L677">
        <v>0.77757824192410707</v>
      </c>
      <c r="M677">
        <v>4.1602126747878332E-2</v>
      </c>
      <c r="N677" s="44">
        <v>0.7486385990416381</v>
      </c>
      <c r="O677" s="161">
        <f t="shared" si="101"/>
        <v>7000000</v>
      </c>
      <c r="P677" s="162">
        <f t="shared" si="102"/>
        <v>191.4605972257016</v>
      </c>
      <c r="Q677" s="162">
        <f t="shared" si="103"/>
        <v>100.35221194193343</v>
      </c>
      <c r="R677" s="163">
        <f t="shared" si="104"/>
        <v>1</v>
      </c>
      <c r="S677" s="161">
        <f t="shared" si="105"/>
        <v>7000000</v>
      </c>
      <c r="T677" s="162">
        <f t="shared" si="106"/>
        <v>193.82019907523386</v>
      </c>
      <c r="U677" s="162">
        <f t="shared" si="107"/>
        <v>107.67610597096672</v>
      </c>
      <c r="V677" s="163">
        <f t="shared" si="108"/>
        <v>1</v>
      </c>
      <c r="W677" s="164">
        <f t="shared" si="109"/>
        <v>587758696.98637724</v>
      </c>
      <c r="X677" s="164">
        <f t="shared" si="110"/>
        <v>453008651.72986996</v>
      </c>
    </row>
    <row r="678" spans="10:24" x14ac:dyDescent="0.25">
      <c r="J678">
        <v>675</v>
      </c>
      <c r="K678" s="43">
        <v>0.38806649480136313</v>
      </c>
      <c r="L678">
        <v>0.56312981943934315</v>
      </c>
      <c r="M678">
        <v>0.622780664205412</v>
      </c>
      <c r="N678" s="44">
        <v>0.96544979621458282</v>
      </c>
      <c r="O678" s="161">
        <f t="shared" si="101"/>
        <v>5000000</v>
      </c>
      <c r="P678" s="162">
        <f t="shared" si="102"/>
        <v>182.38363897344479</v>
      </c>
      <c r="Q678" s="162">
        <f t="shared" si="103"/>
        <v>141.25584058233281</v>
      </c>
      <c r="R678" s="163">
        <f t="shared" si="104"/>
        <v>1</v>
      </c>
      <c r="S678" s="161">
        <f t="shared" si="105"/>
        <v>6000000</v>
      </c>
      <c r="T678" s="162">
        <f t="shared" si="106"/>
        <v>190.79454632448159</v>
      </c>
      <c r="U678" s="162">
        <f t="shared" si="107"/>
        <v>128.12792029116639</v>
      </c>
      <c r="V678" s="163">
        <f t="shared" si="108"/>
        <v>1</v>
      </c>
      <c r="W678" s="164">
        <f t="shared" si="109"/>
        <v>155638991.95555991</v>
      </c>
      <c r="X678" s="164">
        <f t="shared" si="110"/>
        <v>225999756.19989121</v>
      </c>
    </row>
    <row r="679" spans="10:24" x14ac:dyDescent="0.25">
      <c r="J679">
        <v>676</v>
      </c>
      <c r="K679" s="43">
        <v>0.47911012961187149</v>
      </c>
      <c r="L679">
        <v>0.9096873808229734</v>
      </c>
      <c r="M679">
        <v>0.10685933676708903</v>
      </c>
      <c r="N679" s="44">
        <v>0.50112777333607517</v>
      </c>
      <c r="O679" s="161">
        <f t="shared" si="101"/>
        <v>5000000</v>
      </c>
      <c r="P679" s="162">
        <f t="shared" si="102"/>
        <v>200.08248609974765</v>
      </c>
      <c r="Q679" s="162">
        <f t="shared" si="103"/>
        <v>110.13190243340077</v>
      </c>
      <c r="R679" s="163">
        <f t="shared" si="104"/>
        <v>1</v>
      </c>
      <c r="S679" s="161">
        <f t="shared" si="105"/>
        <v>6000000</v>
      </c>
      <c r="T679" s="162">
        <f t="shared" si="106"/>
        <v>196.69416203324923</v>
      </c>
      <c r="U679" s="162">
        <f t="shared" si="107"/>
        <v>112.56595121670038</v>
      </c>
      <c r="V679" s="163">
        <f t="shared" si="108"/>
        <v>1</v>
      </c>
      <c r="W679" s="164">
        <f t="shared" si="109"/>
        <v>399752918.33173442</v>
      </c>
      <c r="X679" s="164">
        <f t="shared" si="110"/>
        <v>354769264.89929307</v>
      </c>
    </row>
    <row r="680" spans="10:24" x14ac:dyDescent="0.25">
      <c r="J680">
        <v>677</v>
      </c>
      <c r="K680" s="43">
        <v>0.51814449306069965</v>
      </c>
      <c r="L680">
        <v>0.16538616801768857</v>
      </c>
      <c r="M680">
        <v>0.24459227313160026</v>
      </c>
      <c r="N680" s="44">
        <v>0.1014785617850964</v>
      </c>
      <c r="O680" s="161">
        <f t="shared" si="101"/>
        <v>5000000</v>
      </c>
      <c r="P680" s="162">
        <f t="shared" si="102"/>
        <v>165.41160920332212</v>
      </c>
      <c r="Q680" s="162">
        <f t="shared" si="103"/>
        <v>121.16787215444009</v>
      </c>
      <c r="R680" s="163">
        <f t="shared" si="104"/>
        <v>1</v>
      </c>
      <c r="S680" s="161">
        <f t="shared" si="105"/>
        <v>6000000</v>
      </c>
      <c r="T680" s="162">
        <f t="shared" si="106"/>
        <v>185.13720306777404</v>
      </c>
      <c r="U680" s="162">
        <f t="shared" si="107"/>
        <v>118.08393607722005</v>
      </c>
      <c r="V680" s="163">
        <f t="shared" si="108"/>
        <v>0.9</v>
      </c>
      <c r="W680" s="164">
        <f t="shared" si="109"/>
        <v>171218685.24441013</v>
      </c>
      <c r="X680" s="164">
        <f t="shared" si="110"/>
        <v>212087641.74899161</v>
      </c>
    </row>
    <row r="681" spans="10:24" x14ac:dyDescent="0.25">
      <c r="J681">
        <v>678</v>
      </c>
      <c r="K681" s="43">
        <v>0.76678542632139235</v>
      </c>
      <c r="L681">
        <v>2.404038233585637E-2</v>
      </c>
      <c r="M681">
        <v>0.72304327658136924</v>
      </c>
      <c r="N681" s="44">
        <v>0.87174991763917753</v>
      </c>
      <c r="O681" s="161">
        <f t="shared" si="101"/>
        <v>7000000</v>
      </c>
      <c r="P681" s="162">
        <f t="shared" si="102"/>
        <v>150.35019144710589</v>
      </c>
      <c r="Q681" s="162">
        <f t="shared" si="103"/>
        <v>146.83812265634711</v>
      </c>
      <c r="R681" s="163">
        <f t="shared" si="104"/>
        <v>1</v>
      </c>
      <c r="S681" s="161">
        <f t="shared" si="105"/>
        <v>7000000</v>
      </c>
      <c r="T681" s="162">
        <f t="shared" si="106"/>
        <v>180.11673048236864</v>
      </c>
      <c r="U681" s="162">
        <f t="shared" si="107"/>
        <v>130.91906132817354</v>
      </c>
      <c r="V681" s="163">
        <f t="shared" si="108"/>
        <v>1</v>
      </c>
      <c r="W681" s="164">
        <f t="shared" si="109"/>
        <v>-25415518.464688573</v>
      </c>
      <c r="X681" s="164">
        <f t="shared" si="110"/>
        <v>194383684.07936567</v>
      </c>
    </row>
    <row r="682" spans="10:24" x14ac:dyDescent="0.25">
      <c r="J682">
        <v>679</v>
      </c>
      <c r="K682" s="43">
        <v>0.99715508484577819</v>
      </c>
      <c r="L682">
        <v>0.95740956923795029</v>
      </c>
      <c r="M682">
        <v>0.54719886926950378</v>
      </c>
      <c r="N682" s="44">
        <v>0.5097570647628219</v>
      </c>
      <c r="O682" s="161">
        <f t="shared" si="101"/>
        <v>9000000</v>
      </c>
      <c r="P682" s="162">
        <f t="shared" si="102"/>
        <v>205.82078516068782</v>
      </c>
      <c r="Q682" s="162">
        <f t="shared" si="103"/>
        <v>137.37174766648278</v>
      </c>
      <c r="R682" s="163">
        <f t="shared" si="104"/>
        <v>1</v>
      </c>
      <c r="S682" s="161">
        <f t="shared" si="105"/>
        <v>9000000</v>
      </c>
      <c r="T682" s="162">
        <f t="shared" si="106"/>
        <v>198.60692838689593</v>
      </c>
      <c r="U682" s="162">
        <f t="shared" si="107"/>
        <v>126.18587383324139</v>
      </c>
      <c r="V682" s="163">
        <f t="shared" si="108"/>
        <v>1</v>
      </c>
      <c r="W682" s="164">
        <f t="shared" si="109"/>
        <v>566041337.44784534</v>
      </c>
      <c r="X682" s="164">
        <f t="shared" si="110"/>
        <v>501789490.98289084</v>
      </c>
    </row>
    <row r="683" spans="10:24" x14ac:dyDescent="0.25">
      <c r="J683">
        <v>680</v>
      </c>
      <c r="K683" s="43">
        <v>0.64624783189872659</v>
      </c>
      <c r="L683">
        <v>0.88278915637653921</v>
      </c>
      <c r="M683">
        <v>0.27601311233417036</v>
      </c>
      <c r="N683" s="44">
        <v>0.44067814675340633</v>
      </c>
      <c r="O683" s="161">
        <f t="shared" si="101"/>
        <v>6000000</v>
      </c>
      <c r="P683" s="162">
        <f t="shared" si="102"/>
        <v>197.83568537878185</v>
      </c>
      <c r="Q683" s="162">
        <f t="shared" si="103"/>
        <v>123.10546759464313</v>
      </c>
      <c r="R683" s="163">
        <f t="shared" si="104"/>
        <v>1</v>
      </c>
      <c r="S683" s="161">
        <f t="shared" si="105"/>
        <v>7000000</v>
      </c>
      <c r="T683" s="162">
        <f t="shared" si="106"/>
        <v>195.94522845959395</v>
      </c>
      <c r="U683" s="162">
        <f t="shared" si="107"/>
        <v>119.05273379732157</v>
      </c>
      <c r="V683" s="163">
        <f t="shared" si="108"/>
        <v>1</v>
      </c>
      <c r="W683" s="164">
        <f t="shared" si="109"/>
        <v>398381306.70483232</v>
      </c>
      <c r="X683" s="164">
        <f t="shared" si="110"/>
        <v>388247462.6359067</v>
      </c>
    </row>
    <row r="684" spans="10:24" x14ac:dyDescent="0.25">
      <c r="J684">
        <v>681</v>
      </c>
      <c r="K684" s="43">
        <v>0.83271326893835185</v>
      </c>
      <c r="L684">
        <v>0.77606335125111958</v>
      </c>
      <c r="M684">
        <v>8.5576651739827869E-2</v>
      </c>
      <c r="N684" s="44">
        <v>0.99740673111048705</v>
      </c>
      <c r="O684" s="161">
        <f t="shared" si="101"/>
        <v>7000000</v>
      </c>
      <c r="P684" s="162">
        <f t="shared" si="102"/>
        <v>191.38447992796182</v>
      </c>
      <c r="Q684" s="162">
        <f t="shared" si="103"/>
        <v>107.62985175681203</v>
      </c>
      <c r="R684" s="163">
        <f t="shared" si="104"/>
        <v>1</v>
      </c>
      <c r="S684" s="161">
        <f t="shared" si="105"/>
        <v>7000000</v>
      </c>
      <c r="T684" s="162">
        <f t="shared" si="106"/>
        <v>193.79482664265396</v>
      </c>
      <c r="U684" s="162">
        <f t="shared" si="107"/>
        <v>111.31492587840602</v>
      </c>
      <c r="V684" s="163">
        <f t="shared" si="108"/>
        <v>1</v>
      </c>
      <c r="W684" s="164">
        <f t="shared" si="109"/>
        <v>536282397.19804847</v>
      </c>
      <c r="X684" s="164">
        <f t="shared" si="110"/>
        <v>427359305.34973562</v>
      </c>
    </row>
    <row r="685" spans="10:24" x14ac:dyDescent="0.25">
      <c r="J685">
        <v>682</v>
      </c>
      <c r="K685" s="43">
        <v>0.1180216535570594</v>
      </c>
      <c r="L685">
        <v>6.1368263468964956E-3</v>
      </c>
      <c r="M685">
        <v>0.60684265815665239</v>
      </c>
      <c r="N685" s="44">
        <v>0.78183350101370508</v>
      </c>
      <c r="O685" s="161">
        <f t="shared" si="101"/>
        <v>2000000</v>
      </c>
      <c r="P685" s="162">
        <f t="shared" si="102"/>
        <v>142.43734116975122</v>
      </c>
      <c r="Q685" s="162">
        <f t="shared" si="103"/>
        <v>140.42198538258404</v>
      </c>
      <c r="R685" s="163">
        <f t="shared" si="104"/>
        <v>1</v>
      </c>
      <c r="S685" s="161">
        <f t="shared" si="105"/>
        <v>2000000</v>
      </c>
      <c r="T685" s="162">
        <f t="shared" si="106"/>
        <v>177.47911372325041</v>
      </c>
      <c r="U685" s="162">
        <f t="shared" si="107"/>
        <v>127.71099269129202</v>
      </c>
      <c r="V685" s="163">
        <f t="shared" si="108"/>
        <v>1</v>
      </c>
      <c r="W685" s="164">
        <f t="shared" si="109"/>
        <v>-45969288.425665639</v>
      </c>
      <c r="X685" s="164">
        <f t="shared" si="110"/>
        <v>-50463757.936083227</v>
      </c>
    </row>
    <row r="686" spans="10:24" x14ac:dyDescent="0.25">
      <c r="J686">
        <v>683</v>
      </c>
      <c r="K686" s="43">
        <v>0.28674795219892801</v>
      </c>
      <c r="L686">
        <v>0.98475571116062444</v>
      </c>
      <c r="M686">
        <v>0.35334187441840903</v>
      </c>
      <c r="N686" s="44">
        <v>0.73769660859571828</v>
      </c>
      <c r="O686" s="161">
        <f t="shared" si="101"/>
        <v>2000000</v>
      </c>
      <c r="P686" s="162">
        <f t="shared" si="102"/>
        <v>212.45526627152799</v>
      </c>
      <c r="Q686" s="162">
        <f t="shared" si="103"/>
        <v>127.47372743562481</v>
      </c>
      <c r="R686" s="163">
        <f t="shared" si="104"/>
        <v>1</v>
      </c>
      <c r="S686" s="161">
        <f t="shared" si="105"/>
        <v>5000000</v>
      </c>
      <c r="T686" s="162">
        <f t="shared" si="106"/>
        <v>200.81842209050933</v>
      </c>
      <c r="U686" s="162">
        <f t="shared" si="107"/>
        <v>121.2368637178124</v>
      </c>
      <c r="V686" s="163">
        <f t="shared" si="108"/>
        <v>1</v>
      </c>
      <c r="W686" s="164">
        <f t="shared" si="109"/>
        <v>119963077.67180637</v>
      </c>
      <c r="X686" s="164">
        <f t="shared" si="110"/>
        <v>247907791.86348468</v>
      </c>
    </row>
    <row r="687" spans="10:24" x14ac:dyDescent="0.25">
      <c r="J687">
        <v>684</v>
      </c>
      <c r="K687" s="43">
        <v>0.59102556895488112</v>
      </c>
      <c r="L687">
        <v>0.68591310059589472</v>
      </c>
      <c r="M687">
        <v>0.84838968182012986</v>
      </c>
      <c r="N687" s="44">
        <v>0.34521193016351903</v>
      </c>
      <c r="O687" s="161">
        <f t="shared" si="101"/>
        <v>6000000</v>
      </c>
      <c r="P687" s="162">
        <f t="shared" si="102"/>
        <v>187.26448260563973</v>
      </c>
      <c r="Q687" s="162">
        <f t="shared" si="103"/>
        <v>155.59102813021045</v>
      </c>
      <c r="R687" s="163">
        <f t="shared" si="104"/>
        <v>1</v>
      </c>
      <c r="S687" s="161">
        <f t="shared" si="105"/>
        <v>6000000</v>
      </c>
      <c r="T687" s="162">
        <f t="shared" si="106"/>
        <v>192.42149420187991</v>
      </c>
      <c r="U687" s="162">
        <f t="shared" si="107"/>
        <v>135.29551406510524</v>
      </c>
      <c r="V687" s="163">
        <f t="shared" si="108"/>
        <v>1</v>
      </c>
      <c r="W687" s="164">
        <f t="shared" si="109"/>
        <v>140040726.85257569</v>
      </c>
      <c r="X687" s="164">
        <f t="shared" si="110"/>
        <v>192755880.82064801</v>
      </c>
    </row>
    <row r="688" spans="10:24" x14ac:dyDescent="0.25">
      <c r="J688">
        <v>685</v>
      </c>
      <c r="K688" s="43">
        <v>0.33127168911546745</v>
      </c>
      <c r="L688">
        <v>0.87984904791322627</v>
      </c>
      <c r="M688">
        <v>0.11420574031333586</v>
      </c>
      <c r="N688" s="44">
        <v>0.1202268081232275</v>
      </c>
      <c r="O688" s="161">
        <f t="shared" si="101"/>
        <v>5000000</v>
      </c>
      <c r="P688" s="162">
        <f t="shared" si="102"/>
        <v>197.61348777971972</v>
      </c>
      <c r="Q688" s="162">
        <f t="shared" si="103"/>
        <v>110.91078173037769</v>
      </c>
      <c r="R688" s="163">
        <f t="shared" si="104"/>
        <v>1</v>
      </c>
      <c r="S688" s="161">
        <f t="shared" si="105"/>
        <v>6000000</v>
      </c>
      <c r="T688" s="162">
        <f t="shared" si="106"/>
        <v>195.87116259323992</v>
      </c>
      <c r="U688" s="162">
        <f t="shared" si="107"/>
        <v>112.95539086518885</v>
      </c>
      <c r="V688" s="163">
        <f t="shared" si="108"/>
        <v>0.9</v>
      </c>
      <c r="W688" s="164">
        <f t="shared" si="109"/>
        <v>383513530.24671012</v>
      </c>
      <c r="X688" s="164">
        <f t="shared" si="110"/>
        <v>297745167.33147579</v>
      </c>
    </row>
    <row r="689" spans="10:24" x14ac:dyDescent="0.25">
      <c r="J689">
        <v>686</v>
      </c>
      <c r="K689" s="43">
        <v>0.58667997149643203</v>
      </c>
      <c r="L689">
        <v>0.32436820252332921</v>
      </c>
      <c r="M689">
        <v>0.80503187168370571</v>
      </c>
      <c r="N689" s="44">
        <v>0.4675593968538807</v>
      </c>
      <c r="O689" s="161">
        <f t="shared" si="101"/>
        <v>6000000</v>
      </c>
      <c r="P689" s="162">
        <f t="shared" si="102"/>
        <v>173.16722549768133</v>
      </c>
      <c r="Q689" s="162">
        <f t="shared" si="103"/>
        <v>152.1946593801654</v>
      </c>
      <c r="R689" s="163">
        <f t="shared" si="104"/>
        <v>1</v>
      </c>
      <c r="S689" s="161">
        <f t="shared" si="105"/>
        <v>6000000</v>
      </c>
      <c r="T689" s="162">
        <f t="shared" si="106"/>
        <v>187.7224084992271</v>
      </c>
      <c r="U689" s="162">
        <f t="shared" si="107"/>
        <v>133.59732969008272</v>
      </c>
      <c r="V689" s="163">
        <f t="shared" si="108"/>
        <v>1</v>
      </c>
      <c r="W689" s="164">
        <f t="shared" si="109"/>
        <v>75835396.705095544</v>
      </c>
      <c r="X689" s="164">
        <f t="shared" si="110"/>
        <v>174750472.85486633</v>
      </c>
    </row>
    <row r="690" spans="10:24" x14ac:dyDescent="0.25">
      <c r="J690">
        <v>687</v>
      </c>
      <c r="K690" s="43">
        <v>0.52926548392237482</v>
      </c>
      <c r="L690">
        <v>9.0035575304624249E-2</v>
      </c>
      <c r="M690">
        <v>0.68636988354769057</v>
      </c>
      <c r="N690" s="44">
        <v>0.13935256696842069</v>
      </c>
      <c r="O690" s="161">
        <f t="shared" si="101"/>
        <v>5000000</v>
      </c>
      <c r="P690" s="162">
        <f t="shared" si="102"/>
        <v>159.8919600981736</v>
      </c>
      <c r="Q690" s="162">
        <f t="shared" si="103"/>
        <v>144.71173386485614</v>
      </c>
      <c r="R690" s="163">
        <f t="shared" si="104"/>
        <v>1</v>
      </c>
      <c r="S690" s="161">
        <f t="shared" si="105"/>
        <v>6000000</v>
      </c>
      <c r="T690" s="162">
        <f t="shared" si="106"/>
        <v>183.29732003272454</v>
      </c>
      <c r="U690" s="162">
        <f t="shared" si="107"/>
        <v>129.85586693242806</v>
      </c>
      <c r="V690" s="163">
        <f t="shared" si="108"/>
        <v>0.9</v>
      </c>
      <c r="W690" s="164">
        <f t="shared" si="109"/>
        <v>25901131.166587278</v>
      </c>
      <c r="X690" s="164">
        <f t="shared" si="110"/>
        <v>138583846.74160105</v>
      </c>
    </row>
    <row r="691" spans="10:24" x14ac:dyDescent="0.25">
      <c r="J691">
        <v>688</v>
      </c>
      <c r="K691" s="43">
        <v>0.79328198339733147</v>
      </c>
      <c r="L691">
        <v>0.18282941540322362</v>
      </c>
      <c r="M691">
        <v>0.6977653945096669</v>
      </c>
      <c r="N691" s="44">
        <v>0.42481800430501437</v>
      </c>
      <c r="O691" s="161">
        <f t="shared" si="101"/>
        <v>7000000</v>
      </c>
      <c r="P691" s="162">
        <f t="shared" si="102"/>
        <v>166.43047624509725</v>
      </c>
      <c r="Q691" s="162">
        <f t="shared" si="103"/>
        <v>145.3596863561304</v>
      </c>
      <c r="R691" s="163">
        <f t="shared" si="104"/>
        <v>1</v>
      </c>
      <c r="S691" s="161">
        <f t="shared" si="105"/>
        <v>7000000</v>
      </c>
      <c r="T691" s="162">
        <f t="shared" si="106"/>
        <v>185.47682541503241</v>
      </c>
      <c r="U691" s="162">
        <f t="shared" si="107"/>
        <v>130.1798431780652</v>
      </c>
      <c r="V691" s="163">
        <f t="shared" si="108"/>
        <v>1</v>
      </c>
      <c r="W691" s="164">
        <f t="shared" si="109"/>
        <v>97495529.222768009</v>
      </c>
      <c r="X691" s="164">
        <f t="shared" si="110"/>
        <v>237078875.65877044</v>
      </c>
    </row>
    <row r="692" spans="10:24" x14ac:dyDescent="0.25">
      <c r="J692">
        <v>689</v>
      </c>
      <c r="K692" s="43">
        <v>0.25674096116728662</v>
      </c>
      <c r="L692">
        <v>0.73206849136458807</v>
      </c>
      <c r="M692">
        <v>0.97774414131996346</v>
      </c>
      <c r="N692" s="44">
        <v>0.48700618082391078</v>
      </c>
      <c r="O692" s="161">
        <f t="shared" si="101"/>
        <v>2000000</v>
      </c>
      <c r="P692" s="162">
        <f t="shared" si="102"/>
        <v>189.28621459250701</v>
      </c>
      <c r="Q692" s="162">
        <f t="shared" si="103"/>
        <v>175.18479437480991</v>
      </c>
      <c r="R692" s="163">
        <f t="shared" si="104"/>
        <v>1</v>
      </c>
      <c r="S692" s="161">
        <f t="shared" si="105"/>
        <v>5000000</v>
      </c>
      <c r="T692" s="162">
        <f t="shared" si="106"/>
        <v>193.09540486416901</v>
      </c>
      <c r="U692" s="162">
        <f t="shared" si="107"/>
        <v>145.09239718740497</v>
      </c>
      <c r="V692" s="163">
        <f t="shared" si="108"/>
        <v>1</v>
      </c>
      <c r="W692" s="164">
        <f t="shared" si="109"/>
        <v>-21797159.564605806</v>
      </c>
      <c r="X692" s="164">
        <f t="shared" si="110"/>
        <v>90015038.383820206</v>
      </c>
    </row>
    <row r="693" spans="10:24" x14ac:dyDescent="0.25">
      <c r="J693">
        <v>690</v>
      </c>
      <c r="K693" s="43">
        <v>0.84286929055300808</v>
      </c>
      <c r="L693">
        <v>0.88450680043081198</v>
      </c>
      <c r="M693">
        <v>0.62965223069612497</v>
      </c>
      <c r="N693" s="44">
        <v>0.51761352131074811</v>
      </c>
      <c r="O693" s="161">
        <f t="shared" si="101"/>
        <v>7000000</v>
      </c>
      <c r="P693" s="162">
        <f t="shared" si="102"/>
        <v>197.96732697381967</v>
      </c>
      <c r="Q693" s="162">
        <f t="shared" si="103"/>
        <v>141.61864824592737</v>
      </c>
      <c r="R693" s="163">
        <f t="shared" si="104"/>
        <v>1</v>
      </c>
      <c r="S693" s="161">
        <f t="shared" si="105"/>
        <v>7000000</v>
      </c>
      <c r="T693" s="162">
        <f t="shared" si="106"/>
        <v>195.98910899127321</v>
      </c>
      <c r="U693" s="162">
        <f t="shared" si="107"/>
        <v>128.30932412296369</v>
      </c>
      <c r="V693" s="163">
        <f t="shared" si="108"/>
        <v>1</v>
      </c>
      <c r="W693" s="164">
        <f t="shared" si="109"/>
        <v>344440751.09524602</v>
      </c>
      <c r="X693" s="164">
        <f t="shared" si="110"/>
        <v>323758494.07816666</v>
      </c>
    </row>
    <row r="694" spans="10:24" x14ac:dyDescent="0.25">
      <c r="J694">
        <v>691</v>
      </c>
      <c r="K694" s="43">
        <v>0.4196200105302037</v>
      </c>
      <c r="L694">
        <v>0.52545608360148099</v>
      </c>
      <c r="M694">
        <v>0.62168227765283191</v>
      </c>
      <c r="N694" s="44">
        <v>0.80873858437416002</v>
      </c>
      <c r="O694" s="161">
        <f t="shared" si="101"/>
        <v>5000000</v>
      </c>
      <c r="P694" s="162">
        <f t="shared" si="102"/>
        <v>180.95778451907555</v>
      </c>
      <c r="Q694" s="162">
        <f t="shared" si="103"/>
        <v>141.19804097725856</v>
      </c>
      <c r="R694" s="163">
        <f t="shared" si="104"/>
        <v>1</v>
      </c>
      <c r="S694" s="161">
        <f t="shared" si="105"/>
        <v>6000000</v>
      </c>
      <c r="T694" s="162">
        <f t="shared" si="106"/>
        <v>190.31926150635852</v>
      </c>
      <c r="U694" s="162">
        <f t="shared" si="107"/>
        <v>128.09902048862926</v>
      </c>
      <c r="V694" s="163">
        <f t="shared" si="108"/>
        <v>1</v>
      </c>
      <c r="W694" s="164">
        <f t="shared" si="109"/>
        <v>148798717.70908493</v>
      </c>
      <c r="X694" s="164">
        <f t="shared" si="110"/>
        <v>223321446.10637552</v>
      </c>
    </row>
    <row r="695" spans="10:24" x14ac:dyDescent="0.25">
      <c r="J695">
        <v>692</v>
      </c>
      <c r="K695" s="43">
        <v>0.39887845346029482</v>
      </c>
      <c r="L695">
        <v>0.58718473664702309</v>
      </c>
      <c r="M695">
        <v>0.40143501367174028</v>
      </c>
      <c r="N695" s="44">
        <v>0.26897325401564376</v>
      </c>
      <c r="O695" s="161">
        <f t="shared" si="101"/>
        <v>5000000</v>
      </c>
      <c r="P695" s="162">
        <f t="shared" si="102"/>
        <v>183.30463470449058</v>
      </c>
      <c r="Q695" s="162">
        <f t="shared" si="103"/>
        <v>130.00731029500832</v>
      </c>
      <c r="R695" s="163">
        <f t="shared" si="104"/>
        <v>1</v>
      </c>
      <c r="S695" s="161">
        <f t="shared" si="105"/>
        <v>6000000</v>
      </c>
      <c r="T695" s="162">
        <f t="shared" si="106"/>
        <v>191.10154490149685</v>
      </c>
      <c r="U695" s="162">
        <f t="shared" si="107"/>
        <v>122.50365514750416</v>
      </c>
      <c r="V695" s="163">
        <f t="shared" si="108"/>
        <v>1</v>
      </c>
      <c r="W695" s="164">
        <f t="shared" si="109"/>
        <v>216486622.04741129</v>
      </c>
      <c r="X695" s="164">
        <f t="shared" si="110"/>
        <v>261587338.52395612</v>
      </c>
    </row>
    <row r="696" spans="10:24" x14ac:dyDescent="0.25">
      <c r="J696">
        <v>693</v>
      </c>
      <c r="K696" s="43">
        <v>0.35971275537347458</v>
      </c>
      <c r="L696">
        <v>0.17953626681024093</v>
      </c>
      <c r="M696">
        <v>0.11283126951099931</v>
      </c>
      <c r="N696" s="44">
        <v>0.44761791443452692</v>
      </c>
      <c r="O696" s="161">
        <f t="shared" si="101"/>
        <v>5000000</v>
      </c>
      <c r="P696" s="162">
        <f t="shared" si="102"/>
        <v>166.24299306705217</v>
      </c>
      <c r="Q696" s="162">
        <f t="shared" si="103"/>
        <v>110.76784356427729</v>
      </c>
      <c r="R696" s="163">
        <f t="shared" si="104"/>
        <v>1</v>
      </c>
      <c r="S696" s="161">
        <f t="shared" si="105"/>
        <v>6000000</v>
      </c>
      <c r="T696" s="162">
        <f t="shared" si="106"/>
        <v>185.41433102235072</v>
      </c>
      <c r="U696" s="162">
        <f t="shared" si="107"/>
        <v>112.88392178213864</v>
      </c>
      <c r="V696" s="163">
        <f t="shared" si="108"/>
        <v>1</v>
      </c>
      <c r="W696" s="164">
        <f t="shared" si="109"/>
        <v>227375747.51387441</v>
      </c>
      <c r="X696" s="164">
        <f t="shared" si="110"/>
        <v>285182455.4412725</v>
      </c>
    </row>
    <row r="697" spans="10:24" x14ac:dyDescent="0.25">
      <c r="J697">
        <v>694</v>
      </c>
      <c r="K697" s="43">
        <v>0.86809051060766895</v>
      </c>
      <c r="L697">
        <v>0.55522029195541023</v>
      </c>
      <c r="M697">
        <v>0.70818407987164267</v>
      </c>
      <c r="N697" s="44">
        <v>0.34652077112256374</v>
      </c>
      <c r="O697" s="161">
        <f t="shared" si="101"/>
        <v>7000000</v>
      </c>
      <c r="P697" s="162">
        <f t="shared" si="102"/>
        <v>182.08292589035844</v>
      </c>
      <c r="Q697" s="162">
        <f t="shared" si="103"/>
        <v>145.96174950221985</v>
      </c>
      <c r="R697" s="163">
        <f t="shared" si="104"/>
        <v>1</v>
      </c>
      <c r="S697" s="161">
        <f t="shared" si="105"/>
        <v>7000000</v>
      </c>
      <c r="T697" s="162">
        <f t="shared" si="106"/>
        <v>190.69430863011948</v>
      </c>
      <c r="U697" s="162">
        <f t="shared" si="107"/>
        <v>130.48087475110992</v>
      </c>
      <c r="V697" s="163">
        <f t="shared" si="108"/>
        <v>1</v>
      </c>
      <c r="W697" s="164">
        <f t="shared" si="109"/>
        <v>202848234.71697015</v>
      </c>
      <c r="X697" s="164">
        <f t="shared" si="110"/>
        <v>271494037.15306687</v>
      </c>
    </row>
    <row r="698" spans="10:24" x14ac:dyDescent="0.25">
      <c r="J698">
        <v>695</v>
      </c>
      <c r="K698" s="43">
        <v>0.90876294116117873</v>
      </c>
      <c r="L698">
        <v>5.5990536612257058E-2</v>
      </c>
      <c r="M698">
        <v>0.43343748112318292</v>
      </c>
      <c r="N698" s="44">
        <v>0.80591650526769121</v>
      </c>
      <c r="O698" s="161">
        <f t="shared" si="101"/>
        <v>7000000</v>
      </c>
      <c r="P698" s="162">
        <f t="shared" si="102"/>
        <v>156.1597285271514</v>
      </c>
      <c r="Q698" s="162">
        <f t="shared" si="103"/>
        <v>131.64741509210586</v>
      </c>
      <c r="R698" s="163">
        <f t="shared" si="104"/>
        <v>1</v>
      </c>
      <c r="S698" s="161">
        <f t="shared" si="105"/>
        <v>9000000</v>
      </c>
      <c r="T698" s="162">
        <f t="shared" si="106"/>
        <v>182.05324284238378</v>
      </c>
      <c r="U698" s="162">
        <f t="shared" si="107"/>
        <v>123.32370754605293</v>
      </c>
      <c r="V698" s="163">
        <f t="shared" si="108"/>
        <v>1</v>
      </c>
      <c r="W698" s="164">
        <f t="shared" si="109"/>
        <v>121586194.04531878</v>
      </c>
      <c r="X698" s="164">
        <f t="shared" si="110"/>
        <v>378565817.66697764</v>
      </c>
    </row>
    <row r="699" spans="10:24" x14ac:dyDescent="0.25">
      <c r="J699">
        <v>696</v>
      </c>
      <c r="K699" s="43">
        <v>0.72751803130092163</v>
      </c>
      <c r="L699">
        <v>8.1459036288510367E-3</v>
      </c>
      <c r="M699">
        <v>0.97519508153059109</v>
      </c>
      <c r="N699" s="44">
        <v>0.54685036521241048</v>
      </c>
      <c r="O699" s="161">
        <f t="shared" si="101"/>
        <v>6000000</v>
      </c>
      <c r="P699" s="162">
        <f t="shared" si="102"/>
        <v>143.96532028956776</v>
      </c>
      <c r="Q699" s="162">
        <f t="shared" si="103"/>
        <v>174.26625636299474</v>
      </c>
      <c r="R699" s="163">
        <f t="shared" si="104"/>
        <v>1</v>
      </c>
      <c r="S699" s="161">
        <f t="shared" si="105"/>
        <v>7000000</v>
      </c>
      <c r="T699" s="162">
        <f t="shared" si="106"/>
        <v>177.9884400965226</v>
      </c>
      <c r="U699" s="162">
        <f t="shared" si="107"/>
        <v>144.63312818149737</v>
      </c>
      <c r="V699" s="163">
        <f t="shared" si="108"/>
        <v>1</v>
      </c>
      <c r="W699" s="164">
        <f t="shared" si="109"/>
        <v>-231805616.44056189</v>
      </c>
      <c r="X699" s="164">
        <f t="shared" si="110"/>
        <v>83487183.40517658</v>
      </c>
    </row>
    <row r="700" spans="10:24" x14ac:dyDescent="0.25">
      <c r="J700">
        <v>697</v>
      </c>
      <c r="K700" s="43">
        <v>0.53901158224338508</v>
      </c>
      <c r="L700">
        <v>0.85514356088427956</v>
      </c>
      <c r="M700">
        <v>0.61879956305156214</v>
      </c>
      <c r="N700" s="44">
        <v>0.88110656046401414</v>
      </c>
      <c r="O700" s="161">
        <f t="shared" si="101"/>
        <v>5000000</v>
      </c>
      <c r="P700" s="162">
        <f t="shared" si="102"/>
        <v>195.88127541838614</v>
      </c>
      <c r="Q700" s="162">
        <f t="shared" si="103"/>
        <v>141.04659047866593</v>
      </c>
      <c r="R700" s="163">
        <f t="shared" si="104"/>
        <v>1</v>
      </c>
      <c r="S700" s="161">
        <f t="shared" si="105"/>
        <v>6000000</v>
      </c>
      <c r="T700" s="162">
        <f t="shared" si="106"/>
        <v>195.29375847279539</v>
      </c>
      <c r="U700" s="162">
        <f t="shared" si="107"/>
        <v>128.02329523933295</v>
      </c>
      <c r="V700" s="163">
        <f t="shared" si="108"/>
        <v>1</v>
      </c>
      <c r="W700" s="164">
        <f t="shared" si="109"/>
        <v>224173424.69860101</v>
      </c>
      <c r="X700" s="164">
        <f t="shared" si="110"/>
        <v>253622779.4007746</v>
      </c>
    </row>
    <row r="701" spans="10:24" x14ac:dyDescent="0.25">
      <c r="J701">
        <v>698</v>
      </c>
      <c r="K701" s="43">
        <v>3.8670653370137198E-2</v>
      </c>
      <c r="L701">
        <v>0.79300570029734996</v>
      </c>
      <c r="M701">
        <v>0.24046275396374006</v>
      </c>
      <c r="N701" s="44">
        <v>0.94696745296487816</v>
      </c>
      <c r="O701" s="161">
        <f t="shared" si="101"/>
        <v>1000000</v>
      </c>
      <c r="P701" s="162">
        <f t="shared" si="102"/>
        <v>192.25342069601672</v>
      </c>
      <c r="Q701" s="162">
        <f t="shared" si="103"/>
        <v>120.90370435098913</v>
      </c>
      <c r="R701" s="163">
        <f t="shared" si="104"/>
        <v>1</v>
      </c>
      <c r="S701" s="161">
        <f t="shared" si="105"/>
        <v>1000000</v>
      </c>
      <c r="T701" s="162">
        <f t="shared" si="106"/>
        <v>194.0844735653389</v>
      </c>
      <c r="U701" s="162">
        <f t="shared" si="107"/>
        <v>117.95185217549457</v>
      </c>
      <c r="V701" s="163">
        <f t="shared" si="108"/>
        <v>1</v>
      </c>
      <c r="W701" s="164">
        <f t="shared" si="109"/>
        <v>21349716.345027581</v>
      </c>
      <c r="X701" s="164">
        <f t="shared" si="110"/>
        <v>-73867378.610155672</v>
      </c>
    </row>
    <row r="702" spans="10:24" x14ac:dyDescent="0.25">
      <c r="J702">
        <v>699</v>
      </c>
      <c r="K702" s="43">
        <v>0.98900917475010242</v>
      </c>
      <c r="L702">
        <v>9.3954546059192623E-2</v>
      </c>
      <c r="M702">
        <v>0.32917198168933437</v>
      </c>
      <c r="N702" s="44">
        <v>0.27415741263842464</v>
      </c>
      <c r="O702" s="161">
        <f t="shared" si="101"/>
        <v>9000000</v>
      </c>
      <c r="P702" s="162">
        <f t="shared" si="102"/>
        <v>160.24815296966779</v>
      </c>
      <c r="Q702" s="162">
        <f t="shared" si="103"/>
        <v>126.15598555219171</v>
      </c>
      <c r="R702" s="163">
        <f t="shared" si="104"/>
        <v>1</v>
      </c>
      <c r="S702" s="161">
        <f t="shared" si="105"/>
        <v>9000000</v>
      </c>
      <c r="T702" s="162">
        <f t="shared" si="106"/>
        <v>183.41605098988927</v>
      </c>
      <c r="U702" s="162">
        <f t="shared" si="107"/>
        <v>120.57799277609585</v>
      </c>
      <c r="V702" s="163">
        <f t="shared" si="108"/>
        <v>1</v>
      </c>
      <c r="W702" s="164">
        <f t="shared" si="109"/>
        <v>256829506.7572847</v>
      </c>
      <c r="X702" s="164">
        <f t="shared" si="110"/>
        <v>415542523.92414081</v>
      </c>
    </row>
    <row r="703" spans="10:24" x14ac:dyDescent="0.25">
      <c r="J703">
        <v>700</v>
      </c>
      <c r="K703" s="43">
        <v>9.0712435820083925E-3</v>
      </c>
      <c r="L703">
        <v>0.37331335213441075</v>
      </c>
      <c r="M703">
        <v>0.25503644085665533</v>
      </c>
      <c r="N703" s="44">
        <v>0.31949424866399367</v>
      </c>
      <c r="O703" s="161">
        <f t="shared" si="101"/>
        <v>1000000</v>
      </c>
      <c r="P703" s="162">
        <f t="shared" si="102"/>
        <v>175.15364249190137</v>
      </c>
      <c r="Q703" s="162">
        <f t="shared" si="103"/>
        <v>121.82551574227182</v>
      </c>
      <c r="R703" s="163">
        <f t="shared" si="104"/>
        <v>1</v>
      </c>
      <c r="S703" s="161">
        <f t="shared" si="105"/>
        <v>1000000</v>
      </c>
      <c r="T703" s="162">
        <f t="shared" si="106"/>
        <v>188.38454749730045</v>
      </c>
      <c r="U703" s="162">
        <f t="shared" si="107"/>
        <v>118.41275787113591</v>
      </c>
      <c r="V703" s="163">
        <f t="shared" si="108"/>
        <v>1</v>
      </c>
      <c r="W703" s="164">
        <f t="shared" si="109"/>
        <v>3328126.7496295497</v>
      </c>
      <c r="X703" s="164">
        <f t="shared" si="110"/>
        <v>-80028210.373835459</v>
      </c>
    </row>
    <row r="704" spans="10:24" x14ac:dyDescent="0.25">
      <c r="J704">
        <v>701</v>
      </c>
      <c r="K704" s="43">
        <v>0.592943147083556</v>
      </c>
      <c r="L704">
        <v>0.10698554968106444</v>
      </c>
      <c r="M704">
        <v>0.27249777199352532</v>
      </c>
      <c r="N704" s="44">
        <v>0.78281862392921808</v>
      </c>
      <c r="O704" s="161">
        <f t="shared" si="101"/>
        <v>6000000</v>
      </c>
      <c r="P704" s="162">
        <f t="shared" si="102"/>
        <v>161.35920276995887</v>
      </c>
      <c r="Q704" s="162">
        <f t="shared" si="103"/>
        <v>122.89447755156955</v>
      </c>
      <c r="R704" s="163">
        <f t="shared" si="104"/>
        <v>1</v>
      </c>
      <c r="S704" s="161">
        <f t="shared" si="105"/>
        <v>6000000</v>
      </c>
      <c r="T704" s="162">
        <f t="shared" si="106"/>
        <v>183.78640092331963</v>
      </c>
      <c r="U704" s="162">
        <f t="shared" si="107"/>
        <v>118.94723877578477</v>
      </c>
      <c r="V704" s="163">
        <f t="shared" si="108"/>
        <v>1</v>
      </c>
      <c r="W704" s="164">
        <f t="shared" si="109"/>
        <v>180788351.3103359</v>
      </c>
      <c r="X704" s="164">
        <f t="shared" si="110"/>
        <v>239034972.8852092</v>
      </c>
    </row>
    <row r="705" spans="10:24" x14ac:dyDescent="0.25">
      <c r="J705">
        <v>702</v>
      </c>
      <c r="K705" s="43">
        <v>0.63049562063952092</v>
      </c>
      <c r="L705">
        <v>0.36864517451616752</v>
      </c>
      <c r="M705">
        <v>0.90291608394862244</v>
      </c>
      <c r="N705" s="44">
        <v>0.15823611337200272</v>
      </c>
      <c r="O705" s="161">
        <f t="shared" si="101"/>
        <v>6000000</v>
      </c>
      <c r="P705" s="162">
        <f t="shared" si="102"/>
        <v>174.968343333447</v>
      </c>
      <c r="Q705" s="162">
        <f t="shared" si="103"/>
        <v>160.96695691747107</v>
      </c>
      <c r="R705" s="163">
        <f t="shared" si="104"/>
        <v>1</v>
      </c>
      <c r="S705" s="161">
        <f t="shared" si="105"/>
        <v>7000000</v>
      </c>
      <c r="T705" s="162">
        <f t="shared" si="106"/>
        <v>188.322781111149</v>
      </c>
      <c r="U705" s="162">
        <f t="shared" si="107"/>
        <v>137.98347845873553</v>
      </c>
      <c r="V705" s="163">
        <f t="shared" si="108"/>
        <v>0.9</v>
      </c>
      <c r="W705" s="164">
        <f t="shared" si="109"/>
        <v>34008318.49585557</v>
      </c>
      <c r="X705" s="164">
        <f t="shared" si="110"/>
        <v>167137606.71020484</v>
      </c>
    </row>
    <row r="706" spans="10:24" x14ac:dyDescent="0.25">
      <c r="J706">
        <v>703</v>
      </c>
      <c r="K706" s="43">
        <v>0.90729857484724019</v>
      </c>
      <c r="L706">
        <v>0.73142256055390142</v>
      </c>
      <c r="M706">
        <v>0.25478093830513371</v>
      </c>
      <c r="N706" s="44">
        <v>0.33457044306734884</v>
      </c>
      <c r="O706" s="161">
        <f t="shared" si="101"/>
        <v>7000000</v>
      </c>
      <c r="P706" s="162">
        <f t="shared" si="102"/>
        <v>189.25681589469619</v>
      </c>
      <c r="Q706" s="162">
        <f t="shared" si="103"/>
        <v>121.8095990413553</v>
      </c>
      <c r="R706" s="163">
        <f t="shared" si="104"/>
        <v>1</v>
      </c>
      <c r="S706" s="161">
        <f t="shared" si="105"/>
        <v>9000000</v>
      </c>
      <c r="T706" s="162">
        <f t="shared" si="106"/>
        <v>193.08560529823205</v>
      </c>
      <c r="U706" s="162">
        <f t="shared" si="107"/>
        <v>118.40479952067766</v>
      </c>
      <c r="V706" s="163">
        <f t="shared" si="108"/>
        <v>1</v>
      </c>
      <c r="W706" s="164">
        <f t="shared" si="109"/>
        <v>422130517.97338623</v>
      </c>
      <c r="X706" s="164">
        <f t="shared" si="110"/>
        <v>522127251.99798954</v>
      </c>
    </row>
    <row r="707" spans="10:24" x14ac:dyDescent="0.25">
      <c r="J707">
        <v>704</v>
      </c>
      <c r="K707" s="43">
        <v>0.71485212218223604</v>
      </c>
      <c r="L707">
        <v>0.3572449016637288</v>
      </c>
      <c r="M707">
        <v>0.79470185036332419</v>
      </c>
      <c r="N707" s="44">
        <v>0.10083898391295931</v>
      </c>
      <c r="O707" s="161">
        <f t="shared" si="101"/>
        <v>6000000</v>
      </c>
      <c r="P707" s="162">
        <f t="shared" si="102"/>
        <v>174.51250720127152</v>
      </c>
      <c r="Q707" s="162">
        <f t="shared" si="103"/>
        <v>151.4568944982872</v>
      </c>
      <c r="R707" s="163">
        <f t="shared" si="104"/>
        <v>1</v>
      </c>
      <c r="S707" s="161">
        <f t="shared" si="105"/>
        <v>7000000</v>
      </c>
      <c r="T707" s="162">
        <f t="shared" si="106"/>
        <v>188.17083573375717</v>
      </c>
      <c r="U707" s="162">
        <f t="shared" si="107"/>
        <v>133.22844724914358</v>
      </c>
      <c r="V707" s="163">
        <f t="shared" si="108"/>
        <v>0.9</v>
      </c>
      <c r="W707" s="164">
        <f t="shared" si="109"/>
        <v>88333676.217905909</v>
      </c>
      <c r="X707" s="164">
        <f t="shared" si="110"/>
        <v>196137047.45306563</v>
      </c>
    </row>
    <row r="708" spans="10:24" x14ac:dyDescent="0.25">
      <c r="J708">
        <v>705</v>
      </c>
      <c r="K708" s="43">
        <v>0.36493415065261281</v>
      </c>
      <c r="L708">
        <v>0.90430152582320644</v>
      </c>
      <c r="M708">
        <v>0.79086564827359807</v>
      </c>
      <c r="N708" s="44">
        <v>0.97283352904169906</v>
      </c>
      <c r="O708" s="161">
        <f t="shared" si="101"/>
        <v>5000000</v>
      </c>
      <c r="P708" s="162">
        <f t="shared" si="102"/>
        <v>199.59686578951275</v>
      </c>
      <c r="Q708" s="162">
        <f t="shared" si="103"/>
        <v>151.18857038116803</v>
      </c>
      <c r="R708" s="163">
        <f t="shared" si="104"/>
        <v>1</v>
      </c>
      <c r="S708" s="161">
        <f t="shared" si="105"/>
        <v>6000000</v>
      </c>
      <c r="T708" s="162">
        <f t="shared" si="106"/>
        <v>196.53228859650426</v>
      </c>
      <c r="U708" s="162">
        <f t="shared" si="107"/>
        <v>133.094285190584</v>
      </c>
      <c r="V708" s="163">
        <f t="shared" si="108"/>
        <v>1</v>
      </c>
      <c r="W708" s="164">
        <f t="shared" si="109"/>
        <v>192041477.04172358</v>
      </c>
      <c r="X708" s="164">
        <f t="shared" si="110"/>
        <v>230628020.43552154</v>
      </c>
    </row>
    <row r="709" spans="10:24" x14ac:dyDescent="0.25">
      <c r="J709">
        <v>706</v>
      </c>
      <c r="K709" s="43">
        <v>0.75297051259327252</v>
      </c>
      <c r="L709">
        <v>0.98286404469196997</v>
      </c>
      <c r="M709">
        <v>0.71281261456707745</v>
      </c>
      <c r="N709" s="44">
        <v>0.49697454858330492</v>
      </c>
      <c r="O709" s="161">
        <f t="shared" ref="O709:O772" si="111">VLOOKUP(K709,$E$5:$H$10,4)</f>
        <v>7000000</v>
      </c>
      <c r="P709" s="162">
        <f t="shared" ref="P709:P772" si="112">_xlfn.NORM.INV(L709,$E$12,$E$13)</f>
        <v>211.75286832390938</v>
      </c>
      <c r="Q709" s="162">
        <f t="shared" ref="Q709:Q772" si="113">_xlfn.NORM.INV(M709,$E$15,$E$16)</f>
        <v>146.23240528359759</v>
      </c>
      <c r="R709" s="163">
        <f t="shared" ref="R709:R772" si="114">VLOOKUP(N709,$E$19:$H$21,4)</f>
        <v>1</v>
      </c>
      <c r="S709" s="161">
        <f t="shared" ref="S709:S772" si="115">VLOOKUP(K709,$G$5:$H$10,2)</f>
        <v>7000000</v>
      </c>
      <c r="T709" s="162">
        <f t="shared" ref="T709:T772" si="116">_xlfn.NORM.INV(L709,$G$12,$G$13)</f>
        <v>200.58428944130313</v>
      </c>
      <c r="U709" s="162">
        <f t="shared" ref="U709:U772" si="117">_xlfn.NORM.INV(M709,$G$15,$G$16)</f>
        <v>130.61620264179879</v>
      </c>
      <c r="V709" s="163">
        <f t="shared" ref="V709:V772" si="118">VLOOKUP(N709,$G$19:$H$21,2)</f>
        <v>1</v>
      </c>
      <c r="W709" s="164">
        <f t="shared" ref="W709:W772" si="119">O709*(P709-Q709)*R709-$D$23-$D$24</f>
        <v>408643241.28218257</v>
      </c>
      <c r="X709" s="164">
        <f t="shared" ref="X709:X772" si="120">S709*(T709-U709)*V709-$F$23-$F$24</f>
        <v>339776607.59653032</v>
      </c>
    </row>
    <row r="710" spans="10:24" x14ac:dyDescent="0.25">
      <c r="J710">
        <v>707</v>
      </c>
      <c r="K710" s="43">
        <v>0.14366205563668555</v>
      </c>
      <c r="L710">
        <v>0.21272118275542062</v>
      </c>
      <c r="M710">
        <v>0.36372834354325789</v>
      </c>
      <c r="N710" s="44">
        <v>0.15841555114913741</v>
      </c>
      <c r="O710" s="161">
        <f t="shared" si="111"/>
        <v>2000000</v>
      </c>
      <c r="P710" s="162">
        <f t="shared" si="112"/>
        <v>168.04477618108049</v>
      </c>
      <c r="Q710" s="162">
        <f t="shared" si="113"/>
        <v>128.02978620248905</v>
      </c>
      <c r="R710" s="163">
        <f t="shared" si="114"/>
        <v>1</v>
      </c>
      <c r="S710" s="161">
        <f t="shared" si="115"/>
        <v>2000000</v>
      </c>
      <c r="T710" s="162">
        <f t="shared" si="116"/>
        <v>186.01492539369349</v>
      </c>
      <c r="U710" s="162">
        <f t="shared" si="117"/>
        <v>121.51489310124452</v>
      </c>
      <c r="V710" s="163">
        <f t="shared" si="118"/>
        <v>0.9</v>
      </c>
      <c r="W710" s="164">
        <f t="shared" si="119"/>
        <v>30029979.957182884</v>
      </c>
      <c r="X710" s="164">
        <f t="shared" si="120"/>
        <v>-33899941.87359187</v>
      </c>
    </row>
    <row r="711" spans="10:24" x14ac:dyDescent="0.25">
      <c r="J711">
        <v>708</v>
      </c>
      <c r="K711" s="43">
        <v>0.97994637024920639</v>
      </c>
      <c r="L711">
        <v>0.54047897407999057</v>
      </c>
      <c r="M711">
        <v>0.10189225261756296</v>
      </c>
      <c r="N711" s="44">
        <v>0.42533532396280394</v>
      </c>
      <c r="O711" s="161">
        <f t="shared" si="111"/>
        <v>9000000</v>
      </c>
      <c r="P711" s="162">
        <f t="shared" si="112"/>
        <v>181.52460711649118</v>
      </c>
      <c r="Q711" s="162">
        <f t="shared" si="113"/>
        <v>109.58313985593793</v>
      </c>
      <c r="R711" s="163">
        <f t="shared" si="114"/>
        <v>1</v>
      </c>
      <c r="S711" s="161">
        <f t="shared" si="115"/>
        <v>9000000</v>
      </c>
      <c r="T711" s="162">
        <f t="shared" si="116"/>
        <v>190.50820237216374</v>
      </c>
      <c r="U711" s="162">
        <f t="shared" si="117"/>
        <v>112.29156992796896</v>
      </c>
      <c r="V711" s="163">
        <f t="shared" si="118"/>
        <v>1</v>
      </c>
      <c r="W711" s="164">
        <f t="shared" si="119"/>
        <v>597473205.34497929</v>
      </c>
      <c r="X711" s="164">
        <f t="shared" si="120"/>
        <v>553949691.9977529</v>
      </c>
    </row>
    <row r="712" spans="10:24" x14ac:dyDescent="0.25">
      <c r="J712">
        <v>709</v>
      </c>
      <c r="K712" s="43">
        <v>0.8360626403071918</v>
      </c>
      <c r="L712">
        <v>0.41269934121397378</v>
      </c>
      <c r="M712">
        <v>0.28355951514019573</v>
      </c>
      <c r="N712" s="44">
        <v>0.9172853436937205</v>
      </c>
      <c r="O712" s="161">
        <f t="shared" si="111"/>
        <v>7000000</v>
      </c>
      <c r="P712" s="162">
        <f t="shared" si="112"/>
        <v>176.69089947465719</v>
      </c>
      <c r="Q712" s="162">
        <f t="shared" si="113"/>
        <v>123.55400828334504</v>
      </c>
      <c r="R712" s="163">
        <f t="shared" si="114"/>
        <v>1</v>
      </c>
      <c r="S712" s="161">
        <f t="shared" si="115"/>
        <v>7000000</v>
      </c>
      <c r="T712" s="162">
        <f t="shared" si="116"/>
        <v>188.8969664915524</v>
      </c>
      <c r="U712" s="162">
        <f t="shared" si="117"/>
        <v>119.27700414167252</v>
      </c>
      <c r="V712" s="163">
        <f t="shared" si="118"/>
        <v>1</v>
      </c>
      <c r="W712" s="164">
        <f t="shared" si="119"/>
        <v>321958238.339185</v>
      </c>
      <c r="X712" s="164">
        <f t="shared" si="120"/>
        <v>337339736.4491592</v>
      </c>
    </row>
    <row r="713" spans="10:24" x14ac:dyDescent="0.25">
      <c r="J713">
        <v>710</v>
      </c>
      <c r="K713" s="43">
        <v>0.86308688257390764</v>
      </c>
      <c r="L713">
        <v>0.57635084187851104</v>
      </c>
      <c r="M713">
        <v>0.30247007006078941</v>
      </c>
      <c r="N713" s="44">
        <v>0.86801214728612619</v>
      </c>
      <c r="O713" s="161">
        <f t="shared" si="111"/>
        <v>7000000</v>
      </c>
      <c r="P713" s="162">
        <f t="shared" si="112"/>
        <v>182.88850069286343</v>
      </c>
      <c r="Q713" s="162">
        <f t="shared" si="113"/>
        <v>124.65381047807776</v>
      </c>
      <c r="R713" s="163">
        <f t="shared" si="114"/>
        <v>1</v>
      </c>
      <c r="S713" s="161">
        <f t="shared" si="115"/>
        <v>7000000</v>
      </c>
      <c r="T713" s="162">
        <f t="shared" si="116"/>
        <v>190.96283356428782</v>
      </c>
      <c r="U713" s="162">
        <f t="shared" si="117"/>
        <v>119.82690523903888</v>
      </c>
      <c r="V713" s="163">
        <f t="shared" si="118"/>
        <v>1</v>
      </c>
      <c r="W713" s="164">
        <f t="shared" si="119"/>
        <v>357642831.50349969</v>
      </c>
      <c r="X713" s="164">
        <f t="shared" si="120"/>
        <v>347951498.27674258</v>
      </c>
    </row>
    <row r="714" spans="10:24" x14ac:dyDescent="0.25">
      <c r="J714">
        <v>711</v>
      </c>
      <c r="K714" s="43">
        <v>0.63129710229756264</v>
      </c>
      <c r="L714">
        <v>0.5002435754716158</v>
      </c>
      <c r="M714">
        <v>0.92343941660832618</v>
      </c>
      <c r="N714" s="44">
        <v>0.29521386972846664</v>
      </c>
      <c r="O714" s="161">
        <f t="shared" si="111"/>
        <v>6000000</v>
      </c>
      <c r="P714" s="162">
        <f t="shared" si="112"/>
        <v>180.00915829803137</v>
      </c>
      <c r="Q714" s="162">
        <f t="shared" si="113"/>
        <v>163.57186559700654</v>
      </c>
      <c r="R714" s="163">
        <f t="shared" si="114"/>
        <v>1</v>
      </c>
      <c r="S714" s="161">
        <f t="shared" si="115"/>
        <v>7000000</v>
      </c>
      <c r="T714" s="162">
        <f t="shared" si="116"/>
        <v>190.00305276601046</v>
      </c>
      <c r="U714" s="162">
        <f t="shared" si="117"/>
        <v>139.28593279850327</v>
      </c>
      <c r="V714" s="163">
        <f t="shared" si="118"/>
        <v>1</v>
      </c>
      <c r="W714" s="164">
        <f t="shared" si="119"/>
        <v>48623756.206148982</v>
      </c>
      <c r="X714" s="164">
        <f t="shared" si="120"/>
        <v>205019839.77255028</v>
      </c>
    </row>
    <row r="715" spans="10:24" x14ac:dyDescent="0.25">
      <c r="J715">
        <v>712</v>
      </c>
      <c r="K715" s="43">
        <v>0.82317817155630224</v>
      </c>
      <c r="L715">
        <v>0.78404075697926734</v>
      </c>
      <c r="M715">
        <v>0.15932528666667423</v>
      </c>
      <c r="N715" s="44">
        <v>0.71071282894769494</v>
      </c>
      <c r="O715" s="161">
        <f t="shared" si="111"/>
        <v>7000000</v>
      </c>
      <c r="P715" s="162">
        <f t="shared" si="112"/>
        <v>191.78869428054054</v>
      </c>
      <c r="Q715" s="162">
        <f t="shared" si="113"/>
        <v>115.0553048403258</v>
      </c>
      <c r="R715" s="163">
        <f t="shared" si="114"/>
        <v>1</v>
      </c>
      <c r="S715" s="161">
        <f t="shared" si="115"/>
        <v>7000000</v>
      </c>
      <c r="T715" s="162">
        <f t="shared" si="116"/>
        <v>193.92956476018017</v>
      </c>
      <c r="U715" s="162">
        <f t="shared" si="117"/>
        <v>115.02765242016289</v>
      </c>
      <c r="V715" s="163">
        <f t="shared" si="118"/>
        <v>1</v>
      </c>
      <c r="W715" s="164">
        <f t="shared" si="119"/>
        <v>487133726.08150315</v>
      </c>
      <c r="X715" s="164">
        <f t="shared" si="120"/>
        <v>402313386.38012087</v>
      </c>
    </row>
    <row r="716" spans="10:24" x14ac:dyDescent="0.25">
      <c r="J716">
        <v>713</v>
      </c>
      <c r="K716" s="43">
        <v>0.47808318025867036</v>
      </c>
      <c r="L716">
        <v>0.95253550362654205</v>
      </c>
      <c r="M716">
        <v>0.27972671660846937</v>
      </c>
      <c r="N716" s="44">
        <v>0.95493859374166556</v>
      </c>
      <c r="O716" s="161">
        <f t="shared" si="111"/>
        <v>5000000</v>
      </c>
      <c r="P716" s="162">
        <f t="shared" si="112"/>
        <v>205.04926999970314</v>
      </c>
      <c r="Q716" s="162">
        <f t="shared" si="113"/>
        <v>123.3269292639464</v>
      </c>
      <c r="R716" s="163">
        <f t="shared" si="114"/>
        <v>1</v>
      </c>
      <c r="S716" s="161">
        <f t="shared" si="115"/>
        <v>6000000</v>
      </c>
      <c r="T716" s="162">
        <f t="shared" si="116"/>
        <v>198.34975666656771</v>
      </c>
      <c r="U716" s="162">
        <f t="shared" si="117"/>
        <v>119.1634646319732</v>
      </c>
      <c r="V716" s="163">
        <f t="shared" si="118"/>
        <v>1</v>
      </c>
      <c r="W716" s="164">
        <f t="shared" si="119"/>
        <v>358611703.67878371</v>
      </c>
      <c r="X716" s="164">
        <f t="shared" si="120"/>
        <v>325117752.2075671</v>
      </c>
    </row>
    <row r="717" spans="10:24" x14ac:dyDescent="0.25">
      <c r="J717">
        <v>714</v>
      </c>
      <c r="K717" s="43">
        <v>0.20373336650542206</v>
      </c>
      <c r="L717">
        <v>0.90736375173783346</v>
      </c>
      <c r="M717">
        <v>0.89001661637314511</v>
      </c>
      <c r="N717" s="44">
        <v>0.37864871449345427</v>
      </c>
      <c r="O717" s="161">
        <f t="shared" si="111"/>
        <v>2000000</v>
      </c>
      <c r="P717" s="162">
        <f t="shared" si="112"/>
        <v>199.87041757190187</v>
      </c>
      <c r="Q717" s="162">
        <f t="shared" si="113"/>
        <v>159.53232986143001</v>
      </c>
      <c r="R717" s="163">
        <f t="shared" si="114"/>
        <v>1</v>
      </c>
      <c r="S717" s="161">
        <f t="shared" si="115"/>
        <v>5000000</v>
      </c>
      <c r="T717" s="162">
        <f t="shared" si="116"/>
        <v>196.62347252396728</v>
      </c>
      <c r="U717" s="162">
        <f t="shared" si="117"/>
        <v>137.26616493071501</v>
      </c>
      <c r="V717" s="163">
        <f t="shared" si="118"/>
        <v>1</v>
      </c>
      <c r="W717" s="164">
        <f t="shared" si="119"/>
        <v>30676175.420943707</v>
      </c>
      <c r="X717" s="164">
        <f t="shared" si="120"/>
        <v>146786537.96626139</v>
      </c>
    </row>
    <row r="718" spans="10:24" x14ac:dyDescent="0.25">
      <c r="J718">
        <v>715</v>
      </c>
      <c r="K718" s="43">
        <v>0.62058210401615788</v>
      </c>
      <c r="L718">
        <v>0.48083500986205852</v>
      </c>
      <c r="M718">
        <v>0.2970404577090705</v>
      </c>
      <c r="N718" s="44">
        <v>0.74480198289559163</v>
      </c>
      <c r="O718" s="161">
        <f t="shared" si="111"/>
        <v>6000000</v>
      </c>
      <c r="P718" s="162">
        <f t="shared" si="112"/>
        <v>179.27913002023374</v>
      </c>
      <c r="Q718" s="162">
        <f t="shared" si="113"/>
        <v>124.34136758574114</v>
      </c>
      <c r="R718" s="163">
        <f t="shared" si="114"/>
        <v>1</v>
      </c>
      <c r="S718" s="161">
        <f t="shared" si="115"/>
        <v>7000000</v>
      </c>
      <c r="T718" s="162">
        <f t="shared" si="116"/>
        <v>189.75971000674457</v>
      </c>
      <c r="U718" s="162">
        <f t="shared" si="117"/>
        <v>119.67068379287058</v>
      </c>
      <c r="V718" s="163">
        <f t="shared" si="118"/>
        <v>1</v>
      </c>
      <c r="W718" s="164">
        <f t="shared" si="119"/>
        <v>279626574.60695559</v>
      </c>
      <c r="X718" s="164">
        <f t="shared" si="120"/>
        <v>340623183.49711794</v>
      </c>
    </row>
    <row r="719" spans="10:24" x14ac:dyDescent="0.25">
      <c r="J719">
        <v>716</v>
      </c>
      <c r="K719" s="43">
        <v>0.89015410093408887</v>
      </c>
      <c r="L719">
        <v>0.63923806601131816</v>
      </c>
      <c r="M719">
        <v>1.5972425345806007E-2</v>
      </c>
      <c r="N719" s="44">
        <v>0.29616009537145549</v>
      </c>
      <c r="O719" s="161">
        <f t="shared" si="111"/>
        <v>7000000</v>
      </c>
      <c r="P719" s="162">
        <f t="shared" si="112"/>
        <v>185.3463437857182</v>
      </c>
      <c r="Q719" s="162">
        <f t="shared" si="113"/>
        <v>92.097999560712381</v>
      </c>
      <c r="R719" s="163">
        <f t="shared" si="114"/>
        <v>1</v>
      </c>
      <c r="S719" s="161">
        <f t="shared" si="115"/>
        <v>7000000</v>
      </c>
      <c r="T719" s="162">
        <f t="shared" si="116"/>
        <v>191.78211459523939</v>
      </c>
      <c r="U719" s="162">
        <f t="shared" si="117"/>
        <v>103.54899978035618</v>
      </c>
      <c r="V719" s="163">
        <f t="shared" si="118"/>
        <v>1</v>
      </c>
      <c r="W719" s="164">
        <f t="shared" si="119"/>
        <v>602738409.57504082</v>
      </c>
      <c r="X719" s="164">
        <f t="shared" si="120"/>
        <v>467631803.70418251</v>
      </c>
    </row>
    <row r="720" spans="10:24" x14ac:dyDescent="0.25">
      <c r="J720">
        <v>717</v>
      </c>
      <c r="K720" s="43">
        <v>6.0259670689758238E-2</v>
      </c>
      <c r="L720">
        <v>0.90624954369450994</v>
      </c>
      <c r="M720">
        <v>0.7424731798234222</v>
      </c>
      <c r="N720" s="44">
        <v>0.20120370331831783</v>
      </c>
      <c r="O720" s="161">
        <f t="shared" si="111"/>
        <v>2000000</v>
      </c>
      <c r="P720" s="162">
        <f t="shared" si="112"/>
        <v>199.77012256607699</v>
      </c>
      <c r="Q720" s="162">
        <f t="shared" si="113"/>
        <v>148.01977836816647</v>
      </c>
      <c r="R720" s="163">
        <f t="shared" si="114"/>
        <v>1</v>
      </c>
      <c r="S720" s="161">
        <f t="shared" si="115"/>
        <v>2000000</v>
      </c>
      <c r="T720" s="162">
        <f t="shared" si="116"/>
        <v>196.59004085535901</v>
      </c>
      <c r="U720" s="162">
        <f t="shared" si="117"/>
        <v>131.50988918408322</v>
      </c>
      <c r="V720" s="163">
        <f t="shared" si="118"/>
        <v>1</v>
      </c>
      <c r="W720" s="164">
        <f t="shared" si="119"/>
        <v>53500688.39582105</v>
      </c>
      <c r="X720" s="164">
        <f t="shared" si="120"/>
        <v>-19839696.657448426</v>
      </c>
    </row>
    <row r="721" spans="10:24" x14ac:dyDescent="0.25">
      <c r="J721">
        <v>718</v>
      </c>
      <c r="K721" s="43">
        <v>0.95612082405589349</v>
      </c>
      <c r="L721">
        <v>9.8497993049576626E-2</v>
      </c>
      <c r="M721">
        <v>0.36179246074540772</v>
      </c>
      <c r="N721" s="44">
        <v>0.77282518243313636</v>
      </c>
      <c r="O721" s="161">
        <f t="shared" si="111"/>
        <v>9000000</v>
      </c>
      <c r="P721" s="162">
        <f t="shared" si="112"/>
        <v>160.64763780905943</v>
      </c>
      <c r="Q721" s="162">
        <f t="shared" si="113"/>
        <v>127.92656567480316</v>
      </c>
      <c r="R721" s="163">
        <f t="shared" si="114"/>
        <v>1</v>
      </c>
      <c r="S721" s="161">
        <f t="shared" si="115"/>
        <v>9000000</v>
      </c>
      <c r="T721" s="162">
        <f t="shared" si="116"/>
        <v>183.54921260301981</v>
      </c>
      <c r="U721" s="162">
        <f t="shared" si="117"/>
        <v>121.46328283740158</v>
      </c>
      <c r="V721" s="163">
        <f t="shared" si="118"/>
        <v>1</v>
      </c>
      <c r="W721" s="164">
        <f t="shared" si="119"/>
        <v>244489649.20830649</v>
      </c>
      <c r="X721" s="164">
        <f t="shared" si="120"/>
        <v>408773367.89056408</v>
      </c>
    </row>
    <row r="722" spans="10:24" x14ac:dyDescent="0.25">
      <c r="J722">
        <v>719</v>
      </c>
      <c r="K722" s="43">
        <v>0.51562499202267842</v>
      </c>
      <c r="L722">
        <v>0.55303465491331194</v>
      </c>
      <c r="M722">
        <v>0.53921292701925272</v>
      </c>
      <c r="N722" s="44">
        <v>0.85951219691074732</v>
      </c>
      <c r="O722" s="161">
        <f t="shared" si="111"/>
        <v>5000000</v>
      </c>
      <c r="P722" s="162">
        <f t="shared" si="112"/>
        <v>181.99998248496055</v>
      </c>
      <c r="Q722" s="162">
        <f t="shared" si="113"/>
        <v>136.96902083711109</v>
      </c>
      <c r="R722" s="163">
        <f t="shared" si="114"/>
        <v>1</v>
      </c>
      <c r="S722" s="161">
        <f t="shared" si="115"/>
        <v>6000000</v>
      </c>
      <c r="T722" s="162">
        <f t="shared" si="116"/>
        <v>190.66666082832018</v>
      </c>
      <c r="U722" s="162">
        <f t="shared" si="117"/>
        <v>125.98451041855554</v>
      </c>
      <c r="V722" s="163">
        <f t="shared" si="118"/>
        <v>1</v>
      </c>
      <c r="W722" s="164">
        <f t="shared" si="119"/>
        <v>175154808.23924732</v>
      </c>
      <c r="X722" s="164">
        <f t="shared" si="120"/>
        <v>238092902.45858777</v>
      </c>
    </row>
    <row r="723" spans="10:24" x14ac:dyDescent="0.25">
      <c r="J723">
        <v>720</v>
      </c>
      <c r="K723" s="43">
        <v>0.36052102917377205</v>
      </c>
      <c r="L723">
        <v>0.40486096183435705</v>
      </c>
      <c r="M723">
        <v>0.55353031008729459</v>
      </c>
      <c r="N723" s="44">
        <v>0.60378915846193582</v>
      </c>
      <c r="O723" s="161">
        <f t="shared" si="111"/>
        <v>5000000</v>
      </c>
      <c r="P723" s="162">
        <f t="shared" si="112"/>
        <v>176.38822824669992</v>
      </c>
      <c r="Q723" s="162">
        <f t="shared" si="113"/>
        <v>137.69171573653315</v>
      </c>
      <c r="R723" s="163">
        <f t="shared" si="114"/>
        <v>1</v>
      </c>
      <c r="S723" s="161">
        <f t="shared" si="115"/>
        <v>6000000</v>
      </c>
      <c r="T723" s="162">
        <f t="shared" si="116"/>
        <v>188.7960760822333</v>
      </c>
      <c r="U723" s="162">
        <f t="shared" si="117"/>
        <v>126.34585786826658</v>
      </c>
      <c r="V723" s="163">
        <f t="shared" si="118"/>
        <v>1</v>
      </c>
      <c r="W723" s="164">
        <f t="shared" si="119"/>
        <v>143482562.55083385</v>
      </c>
      <c r="X723" s="164">
        <f t="shared" si="120"/>
        <v>224701309.2838003</v>
      </c>
    </row>
    <row r="724" spans="10:24" x14ac:dyDescent="0.25">
      <c r="J724">
        <v>721</v>
      </c>
      <c r="K724" s="43">
        <v>0.86142894684920479</v>
      </c>
      <c r="L724">
        <v>0.23088989841658458</v>
      </c>
      <c r="M724">
        <v>0.89508492348710345</v>
      </c>
      <c r="N724" s="44">
        <v>0.75604117778912017</v>
      </c>
      <c r="O724" s="161">
        <f t="shared" si="111"/>
        <v>7000000</v>
      </c>
      <c r="P724" s="162">
        <f t="shared" si="112"/>
        <v>168.96121014980241</v>
      </c>
      <c r="Q724" s="162">
        <f t="shared" si="113"/>
        <v>160.08065218815636</v>
      </c>
      <c r="R724" s="163">
        <f t="shared" si="114"/>
        <v>1</v>
      </c>
      <c r="S724" s="161">
        <f t="shared" si="115"/>
        <v>7000000</v>
      </c>
      <c r="T724" s="162">
        <f t="shared" si="116"/>
        <v>186.32040338326746</v>
      </c>
      <c r="U724" s="162">
        <f t="shared" si="117"/>
        <v>137.54032609407818</v>
      </c>
      <c r="V724" s="163">
        <f t="shared" si="118"/>
        <v>1</v>
      </c>
      <c r="W724" s="164">
        <f t="shared" si="119"/>
        <v>12163905.731522337</v>
      </c>
      <c r="X724" s="164">
        <f t="shared" si="120"/>
        <v>191460541.02432495</v>
      </c>
    </row>
    <row r="725" spans="10:24" x14ac:dyDescent="0.25">
      <c r="J725">
        <v>722</v>
      </c>
      <c r="K725" s="43">
        <v>0.23854264061694941</v>
      </c>
      <c r="L725">
        <v>0.9094904610297877</v>
      </c>
      <c r="M725">
        <v>0.13143089059401947</v>
      </c>
      <c r="N725" s="44">
        <v>0.94904193755522614</v>
      </c>
      <c r="O725" s="161">
        <f t="shared" si="111"/>
        <v>2000000</v>
      </c>
      <c r="P725" s="162">
        <f t="shared" si="112"/>
        <v>200.06435810907828</v>
      </c>
      <c r="Q725" s="162">
        <f t="shared" si="113"/>
        <v>112.60694564760685</v>
      </c>
      <c r="R725" s="163">
        <f t="shared" si="114"/>
        <v>1</v>
      </c>
      <c r="S725" s="161">
        <f t="shared" si="115"/>
        <v>5000000</v>
      </c>
      <c r="T725" s="162">
        <f t="shared" si="116"/>
        <v>196.68811936969277</v>
      </c>
      <c r="U725" s="162">
        <f t="shared" si="117"/>
        <v>113.80347282380343</v>
      </c>
      <c r="V725" s="163">
        <f t="shared" si="118"/>
        <v>1</v>
      </c>
      <c r="W725" s="164">
        <f t="shared" si="119"/>
        <v>124914824.92294288</v>
      </c>
      <c r="X725" s="164">
        <f t="shared" si="120"/>
        <v>264423232.72944671</v>
      </c>
    </row>
    <row r="726" spans="10:24" x14ac:dyDescent="0.25">
      <c r="J726">
        <v>723</v>
      </c>
      <c r="K726" s="43">
        <v>0.47005832140113157</v>
      </c>
      <c r="L726">
        <v>0.45835349792355695</v>
      </c>
      <c r="M726">
        <v>0.70695189116251855</v>
      </c>
      <c r="N726" s="44">
        <v>2.1219852891896096E-2</v>
      </c>
      <c r="O726" s="161">
        <f t="shared" si="111"/>
        <v>5000000</v>
      </c>
      <c r="P726" s="162">
        <f t="shared" si="112"/>
        <v>178.43126050244408</v>
      </c>
      <c r="Q726" s="162">
        <f t="shared" si="113"/>
        <v>145.89003577940102</v>
      </c>
      <c r="R726" s="163">
        <f t="shared" si="114"/>
        <v>1</v>
      </c>
      <c r="S726" s="161">
        <f t="shared" si="115"/>
        <v>6000000</v>
      </c>
      <c r="T726" s="162">
        <f t="shared" si="116"/>
        <v>189.47708683414803</v>
      </c>
      <c r="U726" s="162">
        <f t="shared" si="117"/>
        <v>130.44501788970052</v>
      </c>
      <c r="V726" s="163">
        <f t="shared" si="118"/>
        <v>0.9</v>
      </c>
      <c r="W726" s="164">
        <f t="shared" si="119"/>
        <v>112706123.6152153</v>
      </c>
      <c r="X726" s="164">
        <f t="shared" si="120"/>
        <v>168773172.30001652</v>
      </c>
    </row>
    <row r="727" spans="10:24" x14ac:dyDescent="0.25">
      <c r="J727">
        <v>724</v>
      </c>
      <c r="K727" s="43">
        <v>0.59975123006414977</v>
      </c>
      <c r="L727">
        <v>0.83446910820403075</v>
      </c>
      <c r="M727">
        <v>0.10827694638401708</v>
      </c>
      <c r="N727" s="44">
        <v>0.86976376583211568</v>
      </c>
      <c r="O727" s="161">
        <f t="shared" si="111"/>
        <v>6000000</v>
      </c>
      <c r="P727" s="162">
        <f t="shared" si="112"/>
        <v>194.57966125100251</v>
      </c>
      <c r="Q727" s="162">
        <f t="shared" si="113"/>
        <v>110.28512839640911</v>
      </c>
      <c r="R727" s="163">
        <f t="shared" si="114"/>
        <v>1</v>
      </c>
      <c r="S727" s="161">
        <f t="shared" si="115"/>
        <v>6000000</v>
      </c>
      <c r="T727" s="162">
        <f t="shared" si="116"/>
        <v>194.8598870836675</v>
      </c>
      <c r="U727" s="162">
        <f t="shared" si="117"/>
        <v>112.64256419820455</v>
      </c>
      <c r="V727" s="163">
        <f t="shared" si="118"/>
        <v>1</v>
      </c>
      <c r="W727" s="164">
        <f t="shared" si="119"/>
        <v>455767197.12756038</v>
      </c>
      <c r="X727" s="164">
        <f t="shared" si="120"/>
        <v>343303937.3127777</v>
      </c>
    </row>
    <row r="728" spans="10:24" x14ac:dyDescent="0.25">
      <c r="J728">
        <v>725</v>
      </c>
      <c r="K728" s="43">
        <v>0.35551659845164663</v>
      </c>
      <c r="L728">
        <v>0.17609199789981411</v>
      </c>
      <c r="M728">
        <v>5.3227476405626417E-2</v>
      </c>
      <c r="N728" s="44">
        <v>0.50170135720280429</v>
      </c>
      <c r="O728" s="161">
        <f t="shared" si="111"/>
        <v>5000000</v>
      </c>
      <c r="P728" s="162">
        <f t="shared" si="112"/>
        <v>166.04457896296938</v>
      </c>
      <c r="Q728" s="162">
        <f t="shared" si="113"/>
        <v>102.71331573200011</v>
      </c>
      <c r="R728" s="163">
        <f t="shared" si="114"/>
        <v>1</v>
      </c>
      <c r="S728" s="161">
        <f t="shared" si="115"/>
        <v>6000000</v>
      </c>
      <c r="T728" s="162">
        <f t="shared" si="116"/>
        <v>185.34819298765646</v>
      </c>
      <c r="U728" s="162">
        <f t="shared" si="117"/>
        <v>108.85665786600006</v>
      </c>
      <c r="V728" s="163">
        <f t="shared" si="118"/>
        <v>1</v>
      </c>
      <c r="W728" s="164">
        <f t="shared" si="119"/>
        <v>266656316.15484637</v>
      </c>
      <c r="X728" s="164">
        <f t="shared" si="120"/>
        <v>308949210.72993839</v>
      </c>
    </row>
    <row r="729" spans="10:24" x14ac:dyDescent="0.25">
      <c r="J729">
        <v>726</v>
      </c>
      <c r="K729" s="43">
        <v>0.97086299082073213</v>
      </c>
      <c r="L729">
        <v>0.90182961415230922</v>
      </c>
      <c r="M729">
        <v>0.57770648549642434</v>
      </c>
      <c r="N729" s="44">
        <v>0.31382452440036668</v>
      </c>
      <c r="O729" s="161">
        <f t="shared" si="111"/>
        <v>9000000</v>
      </c>
      <c r="P729" s="162">
        <f t="shared" si="112"/>
        <v>199.38070919559991</v>
      </c>
      <c r="Q729" s="162">
        <f t="shared" si="113"/>
        <v>138.92059120755059</v>
      </c>
      <c r="R729" s="163">
        <f t="shared" si="114"/>
        <v>1</v>
      </c>
      <c r="S729" s="161">
        <f t="shared" si="115"/>
        <v>9000000</v>
      </c>
      <c r="T729" s="162">
        <f t="shared" si="116"/>
        <v>196.46023639853331</v>
      </c>
      <c r="U729" s="162">
        <f t="shared" si="117"/>
        <v>126.96029560377529</v>
      </c>
      <c r="V729" s="163">
        <f t="shared" si="118"/>
        <v>1</v>
      </c>
      <c r="W729" s="164">
        <f t="shared" si="119"/>
        <v>494141061.8924439</v>
      </c>
      <c r="X729" s="164">
        <f t="shared" si="120"/>
        <v>475499467.15282214</v>
      </c>
    </row>
    <row r="730" spans="10:24" x14ac:dyDescent="0.25">
      <c r="J730">
        <v>727</v>
      </c>
      <c r="K730" s="43">
        <v>0.31502766377755054</v>
      </c>
      <c r="L730">
        <v>0.39181652613264562</v>
      </c>
      <c r="M730">
        <v>0.3567168878131759</v>
      </c>
      <c r="N730" s="44">
        <v>0.67161476140813003</v>
      </c>
      <c r="O730" s="161">
        <f t="shared" si="111"/>
        <v>5000000</v>
      </c>
      <c r="P730" s="162">
        <f t="shared" si="112"/>
        <v>175.88118518442565</v>
      </c>
      <c r="Q730" s="162">
        <f t="shared" si="113"/>
        <v>127.65503296268605</v>
      </c>
      <c r="R730" s="163">
        <f t="shared" si="114"/>
        <v>1</v>
      </c>
      <c r="S730" s="161">
        <f t="shared" si="115"/>
        <v>6000000</v>
      </c>
      <c r="T730" s="162">
        <f t="shared" si="116"/>
        <v>188.62706172814188</v>
      </c>
      <c r="U730" s="162">
        <f t="shared" si="117"/>
        <v>121.32751648134303</v>
      </c>
      <c r="V730" s="163">
        <f t="shared" si="118"/>
        <v>1</v>
      </c>
      <c r="W730" s="164">
        <f t="shared" si="119"/>
        <v>191130761.10869798</v>
      </c>
      <c r="X730" s="164">
        <f t="shared" si="120"/>
        <v>253797271.48079312</v>
      </c>
    </row>
    <row r="731" spans="10:24" x14ac:dyDescent="0.25">
      <c r="J731">
        <v>728</v>
      </c>
      <c r="K731" s="43">
        <v>0.24292762359766107</v>
      </c>
      <c r="L731">
        <v>5.3241693728272366E-2</v>
      </c>
      <c r="M731">
        <v>0.48764136105209799</v>
      </c>
      <c r="N731" s="44">
        <v>3.2133916940781049E-2</v>
      </c>
      <c r="O731" s="161">
        <f t="shared" si="111"/>
        <v>2000000</v>
      </c>
      <c r="P731" s="162">
        <f t="shared" si="112"/>
        <v>155.7869540284839</v>
      </c>
      <c r="Q731" s="162">
        <f t="shared" si="113"/>
        <v>134.38033059325153</v>
      </c>
      <c r="R731" s="163">
        <f t="shared" si="114"/>
        <v>1</v>
      </c>
      <c r="S731" s="161">
        <f t="shared" si="115"/>
        <v>5000000</v>
      </c>
      <c r="T731" s="162">
        <f t="shared" si="116"/>
        <v>181.92898467616129</v>
      </c>
      <c r="U731" s="162">
        <f t="shared" si="117"/>
        <v>124.69016529662576</v>
      </c>
      <c r="V731" s="163">
        <f t="shared" si="118"/>
        <v>0.9</v>
      </c>
      <c r="W731" s="164">
        <f t="shared" si="119"/>
        <v>-7186753.1295352504</v>
      </c>
      <c r="X731" s="164">
        <f t="shared" si="120"/>
        <v>107574687.20790991</v>
      </c>
    </row>
    <row r="732" spans="10:24" x14ac:dyDescent="0.25">
      <c r="J732">
        <v>729</v>
      </c>
      <c r="K732" s="43">
        <v>0.94729754966249058</v>
      </c>
      <c r="L732">
        <v>0.22496158422741031</v>
      </c>
      <c r="M732">
        <v>0.11201320464393905</v>
      </c>
      <c r="N732" s="44">
        <v>0.72460914967470647</v>
      </c>
      <c r="O732" s="161">
        <f t="shared" si="111"/>
        <v>7000000</v>
      </c>
      <c r="P732" s="162">
        <f t="shared" si="112"/>
        <v>168.66685316269761</v>
      </c>
      <c r="Q732" s="162">
        <f t="shared" si="113"/>
        <v>110.68217802162489</v>
      </c>
      <c r="R732" s="163">
        <f t="shared" si="114"/>
        <v>1</v>
      </c>
      <c r="S732" s="161">
        <f t="shared" si="115"/>
        <v>9000000</v>
      </c>
      <c r="T732" s="162">
        <f t="shared" si="116"/>
        <v>186.22228438756588</v>
      </c>
      <c r="U732" s="162">
        <f t="shared" si="117"/>
        <v>112.84108901081245</v>
      </c>
      <c r="V732" s="163">
        <f t="shared" si="118"/>
        <v>1</v>
      </c>
      <c r="W732" s="164">
        <f t="shared" si="119"/>
        <v>355892725.98750901</v>
      </c>
      <c r="X732" s="164">
        <f t="shared" si="120"/>
        <v>510430758.39078081</v>
      </c>
    </row>
    <row r="733" spans="10:24" x14ac:dyDescent="0.25">
      <c r="J733">
        <v>730</v>
      </c>
      <c r="K733" s="43">
        <v>0.43101170297220415</v>
      </c>
      <c r="L733">
        <v>0.49888770591058995</v>
      </c>
      <c r="M733">
        <v>9.8468926672688584E-2</v>
      </c>
      <c r="N733" s="44">
        <v>0.96356511765367903</v>
      </c>
      <c r="O733" s="161">
        <f t="shared" si="111"/>
        <v>5000000</v>
      </c>
      <c r="P733" s="162">
        <f t="shared" si="112"/>
        <v>179.95817832860286</v>
      </c>
      <c r="Q733" s="162">
        <f t="shared" si="113"/>
        <v>109.19350075222781</v>
      </c>
      <c r="R733" s="163">
        <f t="shared" si="114"/>
        <v>1</v>
      </c>
      <c r="S733" s="161">
        <f t="shared" si="115"/>
        <v>6000000</v>
      </c>
      <c r="T733" s="162">
        <f t="shared" si="116"/>
        <v>189.98605944286763</v>
      </c>
      <c r="U733" s="162">
        <f t="shared" si="117"/>
        <v>112.0967503761139</v>
      </c>
      <c r="V733" s="163">
        <f t="shared" si="118"/>
        <v>1</v>
      </c>
      <c r="W733" s="164">
        <f t="shared" si="119"/>
        <v>303823387.88187528</v>
      </c>
      <c r="X733" s="164">
        <f t="shared" si="120"/>
        <v>317335854.40052235</v>
      </c>
    </row>
    <row r="734" spans="10:24" x14ac:dyDescent="0.25">
      <c r="J734">
        <v>731</v>
      </c>
      <c r="K734" s="43">
        <v>0.68544949449750125</v>
      </c>
      <c r="L734">
        <v>0.4323906336161103</v>
      </c>
      <c r="M734">
        <v>0.95738725128755098</v>
      </c>
      <c r="N734" s="44">
        <v>0.49452600424319271</v>
      </c>
      <c r="O734" s="161">
        <f t="shared" si="111"/>
        <v>6000000</v>
      </c>
      <c r="P734" s="162">
        <f t="shared" si="112"/>
        <v>177.44563458770907</v>
      </c>
      <c r="Q734" s="162">
        <f t="shared" si="113"/>
        <v>169.42279172280428</v>
      </c>
      <c r="R734" s="163">
        <f t="shared" si="114"/>
        <v>1</v>
      </c>
      <c r="S734" s="161">
        <f t="shared" si="115"/>
        <v>7000000</v>
      </c>
      <c r="T734" s="162">
        <f t="shared" si="116"/>
        <v>189.14854486256968</v>
      </c>
      <c r="U734" s="162">
        <f t="shared" si="117"/>
        <v>142.21139586140214</v>
      </c>
      <c r="V734" s="163">
        <f t="shared" si="118"/>
        <v>1</v>
      </c>
      <c r="W734" s="164">
        <f t="shared" si="119"/>
        <v>-1862942.8105712682</v>
      </c>
      <c r="X734" s="164">
        <f t="shared" si="120"/>
        <v>178560043.00817281</v>
      </c>
    </row>
    <row r="735" spans="10:24" x14ac:dyDescent="0.25">
      <c r="J735">
        <v>732</v>
      </c>
      <c r="K735" s="43">
        <v>0.18457857236704001</v>
      </c>
      <c r="L735">
        <v>0.8056537040573456</v>
      </c>
      <c r="M735">
        <v>0.63947803533949399</v>
      </c>
      <c r="N735" s="44">
        <v>9.6447596649969269E-2</v>
      </c>
      <c r="O735" s="161">
        <f t="shared" si="111"/>
        <v>2000000</v>
      </c>
      <c r="P735" s="162">
        <f t="shared" si="112"/>
        <v>192.92986168973499</v>
      </c>
      <c r="Q735" s="162">
        <f t="shared" si="113"/>
        <v>142.14127906231678</v>
      </c>
      <c r="R735" s="163">
        <f t="shared" si="114"/>
        <v>1</v>
      </c>
      <c r="S735" s="161">
        <f t="shared" si="115"/>
        <v>5000000</v>
      </c>
      <c r="T735" s="162">
        <f t="shared" si="116"/>
        <v>194.30995389657832</v>
      </c>
      <c r="U735" s="162">
        <f t="shared" si="117"/>
        <v>128.57063953115838</v>
      </c>
      <c r="V735" s="163">
        <f t="shared" si="118"/>
        <v>0.9</v>
      </c>
      <c r="W735" s="164">
        <f t="shared" si="119"/>
        <v>51577165.25483641</v>
      </c>
      <c r="X735" s="164">
        <f t="shared" si="120"/>
        <v>145826914.64438975</v>
      </c>
    </row>
    <row r="736" spans="10:24" x14ac:dyDescent="0.25">
      <c r="J736">
        <v>733</v>
      </c>
      <c r="K736" s="43">
        <v>0.54047810356204296</v>
      </c>
      <c r="L736">
        <v>3.4308275852923065E-2</v>
      </c>
      <c r="M736">
        <v>0.51068827391661109</v>
      </c>
      <c r="N736" s="44">
        <v>5.4425868717323356E-2</v>
      </c>
      <c r="O736" s="161">
        <f t="shared" si="111"/>
        <v>5000000</v>
      </c>
      <c r="P736" s="162">
        <f t="shared" si="112"/>
        <v>152.68595661184122</v>
      </c>
      <c r="Q736" s="162">
        <f t="shared" si="113"/>
        <v>135.5358947101914</v>
      </c>
      <c r="R736" s="163">
        <f t="shared" si="114"/>
        <v>1</v>
      </c>
      <c r="S736" s="161">
        <f t="shared" si="115"/>
        <v>6000000</v>
      </c>
      <c r="T736" s="162">
        <f t="shared" si="116"/>
        <v>180.89531887061375</v>
      </c>
      <c r="U736" s="162">
        <f t="shared" si="117"/>
        <v>125.2679473550957</v>
      </c>
      <c r="V736" s="163">
        <f t="shared" si="118"/>
        <v>0.9</v>
      </c>
      <c r="W736" s="164">
        <f t="shared" si="119"/>
        <v>35750309.508249104</v>
      </c>
      <c r="X736" s="164">
        <f t="shared" si="120"/>
        <v>150387806.18379748</v>
      </c>
    </row>
    <row r="737" spans="10:24" x14ac:dyDescent="0.25">
      <c r="J737">
        <v>734</v>
      </c>
      <c r="K737" s="43">
        <v>0.56590642080738374</v>
      </c>
      <c r="L737">
        <v>0.20642217820545816</v>
      </c>
      <c r="M737">
        <v>0.87310926123612043</v>
      </c>
      <c r="N737" s="44">
        <v>0.9513627933115848</v>
      </c>
      <c r="O737" s="161">
        <f t="shared" si="111"/>
        <v>6000000</v>
      </c>
      <c r="P737" s="162">
        <f t="shared" si="112"/>
        <v>167.71652330438917</v>
      </c>
      <c r="Q737" s="162">
        <f t="shared" si="113"/>
        <v>157.82425126377899</v>
      </c>
      <c r="R737" s="163">
        <f t="shared" si="114"/>
        <v>1</v>
      </c>
      <c r="S737" s="161">
        <f t="shared" si="115"/>
        <v>6000000</v>
      </c>
      <c r="T737" s="162">
        <f t="shared" si="116"/>
        <v>185.90550776812972</v>
      </c>
      <c r="U737" s="162">
        <f t="shared" si="117"/>
        <v>136.4121256318895</v>
      </c>
      <c r="V737" s="163">
        <f t="shared" si="118"/>
        <v>1</v>
      </c>
      <c r="W737" s="164">
        <f t="shared" si="119"/>
        <v>9353632.2436610833</v>
      </c>
      <c r="X737" s="164">
        <f t="shared" si="120"/>
        <v>146960292.81744134</v>
      </c>
    </row>
    <row r="738" spans="10:24" x14ac:dyDescent="0.25">
      <c r="J738">
        <v>735</v>
      </c>
      <c r="K738" s="43">
        <v>0.25579594618510815</v>
      </c>
      <c r="L738">
        <v>0.42050060236737796</v>
      </c>
      <c r="M738">
        <v>0.2811218545960702</v>
      </c>
      <c r="N738" s="44">
        <v>0.6645983225821156</v>
      </c>
      <c r="O738" s="161">
        <f t="shared" si="111"/>
        <v>2000000</v>
      </c>
      <c r="P738" s="162">
        <f t="shared" si="112"/>
        <v>176.99080524051371</v>
      </c>
      <c r="Q738" s="162">
        <f t="shared" si="113"/>
        <v>123.40975873118596</v>
      </c>
      <c r="R738" s="163">
        <f t="shared" si="114"/>
        <v>1</v>
      </c>
      <c r="S738" s="161">
        <f t="shared" si="115"/>
        <v>5000000</v>
      </c>
      <c r="T738" s="162">
        <f t="shared" si="116"/>
        <v>188.99693508017123</v>
      </c>
      <c r="U738" s="162">
        <f t="shared" si="117"/>
        <v>119.20487936559299</v>
      </c>
      <c r="V738" s="163">
        <f t="shared" si="118"/>
        <v>1</v>
      </c>
      <c r="W738" s="164">
        <f t="shared" si="119"/>
        <v>57162093.018655494</v>
      </c>
      <c r="X738" s="164">
        <f t="shared" si="120"/>
        <v>198960278.57289118</v>
      </c>
    </row>
    <row r="739" spans="10:24" x14ac:dyDescent="0.25">
      <c r="J739">
        <v>736</v>
      </c>
      <c r="K739" s="43">
        <v>0.80388157255502468</v>
      </c>
      <c r="L739">
        <v>0.51540621933653474</v>
      </c>
      <c r="M739">
        <v>0.39004533558684995</v>
      </c>
      <c r="N739" s="44">
        <v>0.63002869431452613</v>
      </c>
      <c r="O739" s="161">
        <f t="shared" si="111"/>
        <v>7000000</v>
      </c>
      <c r="P739" s="162">
        <f t="shared" si="112"/>
        <v>180.57940902874327</v>
      </c>
      <c r="Q739" s="162">
        <f t="shared" si="113"/>
        <v>129.41598247386062</v>
      </c>
      <c r="R739" s="163">
        <f t="shared" si="114"/>
        <v>1</v>
      </c>
      <c r="S739" s="161">
        <f t="shared" si="115"/>
        <v>7000000</v>
      </c>
      <c r="T739" s="162">
        <f t="shared" si="116"/>
        <v>190.19313634291441</v>
      </c>
      <c r="U739" s="162">
        <f t="shared" si="117"/>
        <v>122.20799123693031</v>
      </c>
      <c r="V739" s="163">
        <f t="shared" si="118"/>
        <v>1</v>
      </c>
      <c r="W739" s="164">
        <f t="shared" si="119"/>
        <v>308143985.88417852</v>
      </c>
      <c r="X739" s="164">
        <f t="shared" si="120"/>
        <v>325896015.7418887</v>
      </c>
    </row>
    <row r="740" spans="10:24" x14ac:dyDescent="0.25">
      <c r="J740">
        <v>737</v>
      </c>
      <c r="K740" s="43">
        <v>0.36618569483889196</v>
      </c>
      <c r="L740">
        <v>0.47694107656932971</v>
      </c>
      <c r="M740">
        <v>3.7902184277062156E-2</v>
      </c>
      <c r="N740" s="44">
        <v>0.27322998428705736</v>
      </c>
      <c r="O740" s="161">
        <f t="shared" si="111"/>
        <v>5000000</v>
      </c>
      <c r="P740" s="162">
        <f t="shared" si="112"/>
        <v>179.13251443776565</v>
      </c>
      <c r="Q740" s="162">
        <f t="shared" si="113"/>
        <v>99.488666709280224</v>
      </c>
      <c r="R740" s="163">
        <f t="shared" si="114"/>
        <v>1</v>
      </c>
      <c r="S740" s="161">
        <f t="shared" si="115"/>
        <v>6000000</v>
      </c>
      <c r="T740" s="162">
        <f t="shared" si="116"/>
        <v>189.71083814592188</v>
      </c>
      <c r="U740" s="162">
        <f t="shared" si="117"/>
        <v>107.2443333546401</v>
      </c>
      <c r="V740" s="163">
        <f t="shared" si="118"/>
        <v>1</v>
      </c>
      <c r="W740" s="164">
        <f t="shared" si="119"/>
        <v>348219238.64242715</v>
      </c>
      <c r="X740" s="164">
        <f t="shared" si="120"/>
        <v>344799028.74769068</v>
      </c>
    </row>
    <row r="741" spans="10:24" x14ac:dyDescent="0.25">
      <c r="J741">
        <v>738</v>
      </c>
      <c r="K741" s="43">
        <v>0.31394354780744382</v>
      </c>
      <c r="L741">
        <v>0.98220099943798655</v>
      </c>
      <c r="M741">
        <v>0.8989809701045397</v>
      </c>
      <c r="N741" s="44">
        <v>0.81986863087379247</v>
      </c>
      <c r="O741" s="161">
        <f t="shared" si="111"/>
        <v>5000000</v>
      </c>
      <c r="P741" s="162">
        <f t="shared" si="112"/>
        <v>211.52234551517409</v>
      </c>
      <c r="Q741" s="162">
        <f t="shared" si="113"/>
        <v>160.51533074813233</v>
      </c>
      <c r="R741" s="163">
        <f t="shared" si="114"/>
        <v>1</v>
      </c>
      <c r="S741" s="161">
        <f t="shared" si="115"/>
        <v>6000000</v>
      </c>
      <c r="T741" s="162">
        <f t="shared" si="116"/>
        <v>200.50744850505802</v>
      </c>
      <c r="U741" s="162">
        <f t="shared" si="117"/>
        <v>137.75766537406616</v>
      </c>
      <c r="V741" s="163">
        <f t="shared" si="118"/>
        <v>1</v>
      </c>
      <c r="W741" s="164">
        <f t="shared" si="119"/>
        <v>205035073.83520883</v>
      </c>
      <c r="X741" s="164">
        <f t="shared" si="120"/>
        <v>226498698.78595114</v>
      </c>
    </row>
    <row r="742" spans="10:24" x14ac:dyDescent="0.25">
      <c r="J742">
        <v>739</v>
      </c>
      <c r="K742" s="43">
        <v>0.49302987247885899</v>
      </c>
      <c r="L742">
        <v>0.7429212454606513</v>
      </c>
      <c r="M742">
        <v>0.1977682020232272</v>
      </c>
      <c r="N742" s="44">
        <v>0.77905896527411789</v>
      </c>
      <c r="O742" s="161">
        <f t="shared" si="111"/>
        <v>5000000</v>
      </c>
      <c r="P742" s="162">
        <f t="shared" si="112"/>
        <v>189.78566637100278</v>
      </c>
      <c r="Q742" s="162">
        <f t="shared" si="113"/>
        <v>118.00760054550662</v>
      </c>
      <c r="R742" s="163">
        <f t="shared" si="114"/>
        <v>1</v>
      </c>
      <c r="S742" s="161">
        <f t="shared" si="115"/>
        <v>6000000</v>
      </c>
      <c r="T742" s="162">
        <f t="shared" si="116"/>
        <v>193.26188879033424</v>
      </c>
      <c r="U742" s="162">
        <f t="shared" si="117"/>
        <v>116.50380027275331</v>
      </c>
      <c r="V742" s="163">
        <f t="shared" si="118"/>
        <v>1</v>
      </c>
      <c r="W742" s="164">
        <f t="shared" si="119"/>
        <v>308890329.1274808</v>
      </c>
      <c r="X742" s="164">
        <f t="shared" si="120"/>
        <v>310548531.10548556</v>
      </c>
    </row>
    <row r="743" spans="10:24" x14ac:dyDescent="0.25">
      <c r="J743">
        <v>740</v>
      </c>
      <c r="K743" s="43">
        <v>0.66142180380752391</v>
      </c>
      <c r="L743">
        <v>6.3615390686327489E-2</v>
      </c>
      <c r="M743">
        <v>0.81118931829475593</v>
      </c>
      <c r="N743" s="44">
        <v>0.23918619659707885</v>
      </c>
      <c r="O743" s="161">
        <f t="shared" si="111"/>
        <v>6000000</v>
      </c>
      <c r="P743" s="162">
        <f t="shared" si="112"/>
        <v>157.12329694713608</v>
      </c>
      <c r="Q743" s="162">
        <f t="shared" si="113"/>
        <v>152.64574966602544</v>
      </c>
      <c r="R743" s="163">
        <f t="shared" si="114"/>
        <v>1</v>
      </c>
      <c r="S743" s="161">
        <f t="shared" si="115"/>
        <v>7000000</v>
      </c>
      <c r="T743" s="162">
        <f t="shared" si="116"/>
        <v>182.37443231571203</v>
      </c>
      <c r="U743" s="162">
        <f t="shared" si="117"/>
        <v>133.82287483301272</v>
      </c>
      <c r="V743" s="163">
        <f t="shared" si="118"/>
        <v>1</v>
      </c>
      <c r="W743" s="164">
        <f t="shared" si="119"/>
        <v>-23134716.313336127</v>
      </c>
      <c r="X743" s="164">
        <f t="shared" si="120"/>
        <v>189860902.37889516</v>
      </c>
    </row>
    <row r="744" spans="10:24" x14ac:dyDescent="0.25">
      <c r="J744">
        <v>741</v>
      </c>
      <c r="K744" s="43">
        <v>5.6613952452679639E-2</v>
      </c>
      <c r="L744">
        <v>0.40628525559169837</v>
      </c>
      <c r="M744">
        <v>0.47557136419760027</v>
      </c>
      <c r="N744" s="44">
        <v>7.9072560630510713E-2</v>
      </c>
      <c r="O744" s="161">
        <f t="shared" si="111"/>
        <v>2000000</v>
      </c>
      <c r="P744" s="162">
        <f t="shared" si="112"/>
        <v>176.44333175688257</v>
      </c>
      <c r="Q744" s="162">
        <f t="shared" si="113"/>
        <v>133.77456348422913</v>
      </c>
      <c r="R744" s="163">
        <f t="shared" si="114"/>
        <v>1</v>
      </c>
      <c r="S744" s="161">
        <f t="shared" si="115"/>
        <v>2000000</v>
      </c>
      <c r="T744" s="162">
        <f t="shared" si="116"/>
        <v>188.81444391896085</v>
      </c>
      <c r="U744" s="162">
        <f t="shared" si="117"/>
        <v>124.38728174211457</v>
      </c>
      <c r="V744" s="163">
        <f t="shared" si="118"/>
        <v>0.9</v>
      </c>
      <c r="W744" s="164">
        <f t="shared" si="119"/>
        <v>35337536.545306876</v>
      </c>
      <c r="X744" s="164">
        <f t="shared" si="120"/>
        <v>-34031108.081676692</v>
      </c>
    </row>
    <row r="745" spans="10:24" x14ac:dyDescent="0.25">
      <c r="J745">
        <v>742</v>
      </c>
      <c r="K745" s="43">
        <v>0.98880706392122175</v>
      </c>
      <c r="L745">
        <v>0.49262303429067922</v>
      </c>
      <c r="M745">
        <v>0.33761369810401143</v>
      </c>
      <c r="N745" s="44">
        <v>0.3490312329998293</v>
      </c>
      <c r="O745" s="161">
        <f t="shared" si="111"/>
        <v>9000000</v>
      </c>
      <c r="P745" s="162">
        <f t="shared" si="112"/>
        <v>179.72261452891959</v>
      </c>
      <c r="Q745" s="162">
        <f t="shared" si="113"/>
        <v>126.62030824654593</v>
      </c>
      <c r="R745" s="163">
        <f t="shared" si="114"/>
        <v>1</v>
      </c>
      <c r="S745" s="161">
        <f t="shared" si="115"/>
        <v>9000000</v>
      </c>
      <c r="T745" s="162">
        <f t="shared" si="116"/>
        <v>189.90753817630653</v>
      </c>
      <c r="U745" s="162">
        <f t="shared" si="117"/>
        <v>120.81015412327297</v>
      </c>
      <c r="V745" s="163">
        <f t="shared" si="118"/>
        <v>1</v>
      </c>
      <c r="W745" s="164">
        <f t="shared" si="119"/>
        <v>427920756.54136294</v>
      </c>
      <c r="X745" s="164">
        <f t="shared" si="120"/>
        <v>471876456.47730207</v>
      </c>
    </row>
    <row r="746" spans="10:24" x14ac:dyDescent="0.25">
      <c r="J746">
        <v>743</v>
      </c>
      <c r="K746" s="43">
        <v>0.44105401814217693</v>
      </c>
      <c r="L746">
        <v>0.67949680814248326</v>
      </c>
      <c r="M746">
        <v>0.84473623425666888</v>
      </c>
      <c r="N746" s="44">
        <v>0.6404180881168503</v>
      </c>
      <c r="O746" s="161">
        <f t="shared" si="111"/>
        <v>5000000</v>
      </c>
      <c r="P746" s="162">
        <f t="shared" si="112"/>
        <v>186.99438252699528</v>
      </c>
      <c r="Q746" s="162">
        <f t="shared" si="113"/>
        <v>155.28231466470979</v>
      </c>
      <c r="R746" s="163">
        <f t="shared" si="114"/>
        <v>1</v>
      </c>
      <c r="S746" s="161">
        <f t="shared" si="115"/>
        <v>6000000</v>
      </c>
      <c r="T746" s="162">
        <f t="shared" si="116"/>
        <v>192.33146084233175</v>
      </c>
      <c r="U746" s="162">
        <f t="shared" si="117"/>
        <v>135.14115733235491</v>
      </c>
      <c r="V746" s="163">
        <f t="shared" si="118"/>
        <v>1</v>
      </c>
      <c r="W746" s="164">
        <f t="shared" si="119"/>
        <v>108560339.31142747</v>
      </c>
      <c r="X746" s="164">
        <f t="shared" si="120"/>
        <v>193141821.05986106</v>
      </c>
    </row>
    <row r="747" spans="10:24" x14ac:dyDescent="0.25">
      <c r="J747">
        <v>744</v>
      </c>
      <c r="K747" s="43">
        <v>0.63612974343807205</v>
      </c>
      <c r="L747">
        <v>0.63852027373982467</v>
      </c>
      <c r="M747">
        <v>0.61195760861829818</v>
      </c>
      <c r="N747" s="44">
        <v>0.32056188399102692</v>
      </c>
      <c r="O747" s="161">
        <f t="shared" si="111"/>
        <v>6000000</v>
      </c>
      <c r="P747" s="162">
        <f t="shared" si="112"/>
        <v>185.31759512011348</v>
      </c>
      <c r="Q747" s="162">
        <f t="shared" si="113"/>
        <v>140.68849790644532</v>
      </c>
      <c r="R747" s="163">
        <f t="shared" si="114"/>
        <v>1</v>
      </c>
      <c r="S747" s="161">
        <f t="shared" si="115"/>
        <v>7000000</v>
      </c>
      <c r="T747" s="162">
        <f t="shared" si="116"/>
        <v>191.77253170670448</v>
      </c>
      <c r="U747" s="162">
        <f t="shared" si="117"/>
        <v>127.84424895322266</v>
      </c>
      <c r="V747" s="163">
        <f t="shared" si="118"/>
        <v>1</v>
      </c>
      <c r="W747" s="164">
        <f t="shared" si="119"/>
        <v>217774583.28200898</v>
      </c>
      <c r="X747" s="164">
        <f t="shared" si="120"/>
        <v>297497979.27437276</v>
      </c>
    </row>
    <row r="748" spans="10:24" x14ac:dyDescent="0.25">
      <c r="J748">
        <v>745</v>
      </c>
      <c r="K748" s="43">
        <v>0.70110713905412336</v>
      </c>
      <c r="L748">
        <v>6.3965900798013453E-2</v>
      </c>
      <c r="M748">
        <v>0.23207260881947323</v>
      </c>
      <c r="N748" s="44">
        <v>0.26180817263560541</v>
      </c>
      <c r="O748" s="161">
        <f t="shared" si="111"/>
        <v>6000000</v>
      </c>
      <c r="P748" s="162">
        <f t="shared" si="112"/>
        <v>157.16537263986669</v>
      </c>
      <c r="Q748" s="162">
        <f t="shared" si="113"/>
        <v>120.35923486492865</v>
      </c>
      <c r="R748" s="163">
        <f t="shared" si="114"/>
        <v>1</v>
      </c>
      <c r="S748" s="161">
        <f t="shared" si="115"/>
        <v>7000000</v>
      </c>
      <c r="T748" s="162">
        <f t="shared" si="116"/>
        <v>182.38845754662222</v>
      </c>
      <c r="U748" s="162">
        <f t="shared" si="117"/>
        <v>117.67961743246433</v>
      </c>
      <c r="V748" s="163">
        <f t="shared" si="118"/>
        <v>1</v>
      </c>
      <c r="W748" s="164">
        <f t="shared" si="119"/>
        <v>170836826.64962822</v>
      </c>
      <c r="X748" s="164">
        <f t="shared" si="120"/>
        <v>302961880.79910529</v>
      </c>
    </row>
    <row r="749" spans="10:24" x14ac:dyDescent="0.25">
      <c r="J749">
        <v>746</v>
      </c>
      <c r="K749" s="43">
        <v>0.94178594972674834</v>
      </c>
      <c r="L749">
        <v>0.90835202118301916</v>
      </c>
      <c r="M749">
        <v>0.56847414096350624</v>
      </c>
      <c r="N749" s="44">
        <v>5.9865836724491861E-2</v>
      </c>
      <c r="O749" s="161">
        <f t="shared" si="111"/>
        <v>7000000</v>
      </c>
      <c r="P749" s="162">
        <f t="shared" si="112"/>
        <v>199.96012567745009</v>
      </c>
      <c r="Q749" s="162">
        <f t="shared" si="113"/>
        <v>138.44981537478532</v>
      </c>
      <c r="R749" s="163">
        <f t="shared" si="114"/>
        <v>1</v>
      </c>
      <c r="S749" s="161">
        <f t="shared" si="115"/>
        <v>9000000</v>
      </c>
      <c r="T749" s="162">
        <f t="shared" si="116"/>
        <v>196.65337522581669</v>
      </c>
      <c r="U749" s="162">
        <f t="shared" si="117"/>
        <v>126.72490768739266</v>
      </c>
      <c r="V749" s="163">
        <f t="shared" si="118"/>
        <v>0.9</v>
      </c>
      <c r="W749" s="164">
        <f t="shared" si="119"/>
        <v>380572172.11865342</v>
      </c>
      <c r="X749" s="164">
        <f t="shared" si="120"/>
        <v>416420587.06123459</v>
      </c>
    </row>
    <row r="750" spans="10:24" x14ac:dyDescent="0.25">
      <c r="J750">
        <v>747</v>
      </c>
      <c r="K750" s="43">
        <v>0.77587319165504498</v>
      </c>
      <c r="L750">
        <v>0.5627633051541856</v>
      </c>
      <c r="M750">
        <v>6.2978410633185433E-3</v>
      </c>
      <c r="N750" s="44">
        <v>0.94958761025980831</v>
      </c>
      <c r="O750" s="161">
        <f t="shared" si="111"/>
        <v>7000000</v>
      </c>
      <c r="P750" s="162">
        <f t="shared" si="112"/>
        <v>182.36968417734667</v>
      </c>
      <c r="Q750" s="162">
        <f t="shared" si="113"/>
        <v>85.099982595541832</v>
      </c>
      <c r="R750" s="163">
        <f t="shared" si="114"/>
        <v>1</v>
      </c>
      <c r="S750" s="161">
        <f t="shared" si="115"/>
        <v>7000000</v>
      </c>
      <c r="T750" s="162">
        <f t="shared" si="116"/>
        <v>190.78989472578223</v>
      </c>
      <c r="U750" s="162">
        <f t="shared" si="117"/>
        <v>100.04999129777092</v>
      </c>
      <c r="V750" s="163">
        <f t="shared" si="118"/>
        <v>1</v>
      </c>
      <c r="W750" s="164">
        <f t="shared" si="119"/>
        <v>630887911.07263386</v>
      </c>
      <c r="X750" s="164">
        <f t="shared" si="120"/>
        <v>485179323.99607921</v>
      </c>
    </row>
    <row r="751" spans="10:24" x14ac:dyDescent="0.25">
      <c r="J751">
        <v>748</v>
      </c>
      <c r="K751" s="43">
        <v>0.85872782671872638</v>
      </c>
      <c r="L751">
        <v>0.34939488671017915</v>
      </c>
      <c r="M751">
        <v>0.36918195237752749</v>
      </c>
      <c r="N751" s="44">
        <v>0.41436355233380096</v>
      </c>
      <c r="O751" s="161">
        <f t="shared" si="111"/>
        <v>7000000</v>
      </c>
      <c r="P751" s="162">
        <f t="shared" si="112"/>
        <v>174.19568008315122</v>
      </c>
      <c r="Q751" s="162">
        <f t="shared" si="113"/>
        <v>128.31958510477128</v>
      </c>
      <c r="R751" s="163">
        <f t="shared" si="114"/>
        <v>1</v>
      </c>
      <c r="S751" s="161">
        <f t="shared" si="115"/>
        <v>7000000</v>
      </c>
      <c r="T751" s="162">
        <f t="shared" si="116"/>
        <v>188.06522669438374</v>
      </c>
      <c r="U751" s="162">
        <f t="shared" si="117"/>
        <v>121.65979255238564</v>
      </c>
      <c r="V751" s="163">
        <f t="shared" si="118"/>
        <v>1</v>
      </c>
      <c r="W751" s="164">
        <f t="shared" si="119"/>
        <v>271132664.84865957</v>
      </c>
      <c r="X751" s="164">
        <f t="shared" si="120"/>
        <v>314838038.99398673</v>
      </c>
    </row>
    <row r="752" spans="10:24" x14ac:dyDescent="0.25">
      <c r="J752">
        <v>749</v>
      </c>
      <c r="K752" s="43">
        <v>3.0637909821968901E-2</v>
      </c>
      <c r="L752">
        <v>0.64280038422093133</v>
      </c>
      <c r="M752">
        <v>0.80143945543916473</v>
      </c>
      <c r="N752" s="44">
        <v>0.99553773450109573</v>
      </c>
      <c r="O752" s="161">
        <f t="shared" si="111"/>
        <v>1000000</v>
      </c>
      <c r="P752" s="162">
        <f t="shared" si="112"/>
        <v>185.48931340194568</v>
      </c>
      <c r="Q752" s="162">
        <f t="shared" si="113"/>
        <v>151.93548049504599</v>
      </c>
      <c r="R752" s="163">
        <f t="shared" si="114"/>
        <v>1</v>
      </c>
      <c r="S752" s="161">
        <f t="shared" si="115"/>
        <v>1000000</v>
      </c>
      <c r="T752" s="162">
        <f t="shared" si="116"/>
        <v>191.82977113398189</v>
      </c>
      <c r="U752" s="162">
        <f t="shared" si="117"/>
        <v>133.46774024752301</v>
      </c>
      <c r="V752" s="163">
        <f t="shared" si="118"/>
        <v>1</v>
      </c>
      <c r="W752" s="164">
        <f t="shared" si="119"/>
        <v>-16446167.093100313</v>
      </c>
      <c r="X752" s="164">
        <f t="shared" si="120"/>
        <v>-91637969.113541126</v>
      </c>
    </row>
    <row r="753" spans="10:24" x14ac:dyDescent="0.25">
      <c r="J753">
        <v>750</v>
      </c>
      <c r="K753" s="43">
        <v>0.5628705061309619</v>
      </c>
      <c r="L753">
        <v>0.4734066137563735</v>
      </c>
      <c r="M753">
        <v>0.58553535195317485</v>
      </c>
      <c r="N753" s="44">
        <v>0.23906173602696223</v>
      </c>
      <c r="O753" s="161">
        <f t="shared" si="111"/>
        <v>6000000</v>
      </c>
      <c r="P753" s="162">
        <f t="shared" si="112"/>
        <v>178.99936232830171</v>
      </c>
      <c r="Q753" s="162">
        <f t="shared" si="113"/>
        <v>139.32149975431591</v>
      </c>
      <c r="R753" s="163">
        <f t="shared" si="114"/>
        <v>1</v>
      </c>
      <c r="S753" s="161">
        <f t="shared" si="115"/>
        <v>6000000</v>
      </c>
      <c r="T753" s="162">
        <f t="shared" si="116"/>
        <v>189.66645410943391</v>
      </c>
      <c r="U753" s="162">
        <f t="shared" si="117"/>
        <v>127.16074987715795</v>
      </c>
      <c r="V753" s="163">
        <f t="shared" si="118"/>
        <v>1</v>
      </c>
      <c r="W753" s="164">
        <f t="shared" si="119"/>
        <v>188067175.44391483</v>
      </c>
      <c r="X753" s="164">
        <f t="shared" si="120"/>
        <v>225034225.39365578</v>
      </c>
    </row>
    <row r="754" spans="10:24" x14ac:dyDescent="0.25">
      <c r="J754">
        <v>751</v>
      </c>
      <c r="K754" s="43">
        <v>0.99878806700732903</v>
      </c>
      <c r="L754">
        <v>4.6792399954736719E-2</v>
      </c>
      <c r="M754">
        <v>0.59912817322710321</v>
      </c>
      <c r="N754" s="44">
        <v>4.3307511696280554E-2</v>
      </c>
      <c r="O754" s="161">
        <f t="shared" si="111"/>
        <v>9000000</v>
      </c>
      <c r="P754" s="162">
        <f t="shared" si="112"/>
        <v>154.84824554524187</v>
      </c>
      <c r="Q754" s="162">
        <f t="shared" si="113"/>
        <v>140.02182259919994</v>
      </c>
      <c r="R754" s="163">
        <f t="shared" si="114"/>
        <v>1</v>
      </c>
      <c r="S754" s="161">
        <f t="shared" si="115"/>
        <v>9000000</v>
      </c>
      <c r="T754" s="162">
        <f t="shared" si="116"/>
        <v>181.61608184841396</v>
      </c>
      <c r="U754" s="162">
        <f t="shared" si="117"/>
        <v>127.51091129959997</v>
      </c>
      <c r="V754" s="163">
        <f t="shared" si="118"/>
        <v>0.9</v>
      </c>
      <c r="W754" s="164">
        <f t="shared" si="119"/>
        <v>83437806.51437737</v>
      </c>
      <c r="X754" s="164">
        <f t="shared" si="120"/>
        <v>288251881.44539326</v>
      </c>
    </row>
    <row r="755" spans="10:24" x14ac:dyDescent="0.25">
      <c r="J755">
        <v>752</v>
      </c>
      <c r="K755" s="43">
        <v>0.95736158434426488</v>
      </c>
      <c r="L755">
        <v>0.25786013940279906</v>
      </c>
      <c r="M755">
        <v>7.6812735265707976E-2</v>
      </c>
      <c r="N755" s="44">
        <v>0.32017708991097527</v>
      </c>
      <c r="O755" s="161">
        <f t="shared" si="111"/>
        <v>9000000</v>
      </c>
      <c r="P755" s="162">
        <f t="shared" si="112"/>
        <v>170.25065152938723</v>
      </c>
      <c r="Q755" s="162">
        <f t="shared" si="113"/>
        <v>106.46316198241624</v>
      </c>
      <c r="R755" s="163">
        <f t="shared" si="114"/>
        <v>1</v>
      </c>
      <c r="S755" s="161">
        <f t="shared" si="115"/>
        <v>9000000</v>
      </c>
      <c r="T755" s="162">
        <f t="shared" si="116"/>
        <v>186.7502171764624</v>
      </c>
      <c r="U755" s="162">
        <f t="shared" si="117"/>
        <v>110.73158099120812</v>
      </c>
      <c r="V755" s="163">
        <f t="shared" si="118"/>
        <v>1</v>
      </c>
      <c r="W755" s="164">
        <f t="shared" si="119"/>
        <v>524087405.92273891</v>
      </c>
      <c r="X755" s="164">
        <f t="shared" si="120"/>
        <v>534167725.66728854</v>
      </c>
    </row>
    <row r="756" spans="10:24" x14ac:dyDescent="0.25">
      <c r="J756">
        <v>753</v>
      </c>
      <c r="K756" s="43">
        <v>0.50245075016536644</v>
      </c>
      <c r="L756">
        <v>0.34520786364071487</v>
      </c>
      <c r="M756">
        <v>7.7173757945168009E-2</v>
      </c>
      <c r="N756" s="44">
        <v>0.15846313930952971</v>
      </c>
      <c r="O756" s="161">
        <f t="shared" si="111"/>
        <v>5000000</v>
      </c>
      <c r="P756" s="162">
        <f t="shared" si="112"/>
        <v>174.02563568051008</v>
      </c>
      <c r="Q756" s="162">
        <f t="shared" si="113"/>
        <v>106.51316144177244</v>
      </c>
      <c r="R756" s="163">
        <f t="shared" si="114"/>
        <v>1</v>
      </c>
      <c r="S756" s="161">
        <f t="shared" si="115"/>
        <v>6000000</v>
      </c>
      <c r="T756" s="162">
        <f t="shared" si="116"/>
        <v>188.0085452268367</v>
      </c>
      <c r="U756" s="162">
        <f t="shared" si="117"/>
        <v>110.75658072088622</v>
      </c>
      <c r="V756" s="163">
        <f t="shared" si="118"/>
        <v>0.9</v>
      </c>
      <c r="W756" s="164">
        <f t="shared" si="119"/>
        <v>287562371.19368821</v>
      </c>
      <c r="X756" s="164">
        <f t="shared" si="120"/>
        <v>267160608.33213258</v>
      </c>
    </row>
    <row r="757" spans="10:24" x14ac:dyDescent="0.25">
      <c r="J757">
        <v>754</v>
      </c>
      <c r="K757" s="43">
        <v>0.73465114695237554</v>
      </c>
      <c r="L757">
        <v>0.96599989330820135</v>
      </c>
      <c r="M757">
        <v>0.53335355449454669</v>
      </c>
      <c r="N757" s="44">
        <v>0.88221249860396844</v>
      </c>
      <c r="O757" s="161">
        <f t="shared" si="111"/>
        <v>6000000</v>
      </c>
      <c r="P757" s="162">
        <f t="shared" si="112"/>
        <v>207.37508110658865</v>
      </c>
      <c r="Q757" s="162">
        <f t="shared" si="113"/>
        <v>136.67405197208359</v>
      </c>
      <c r="R757" s="163">
        <f t="shared" si="114"/>
        <v>1</v>
      </c>
      <c r="S757" s="161">
        <f t="shared" si="115"/>
        <v>7000000</v>
      </c>
      <c r="T757" s="162">
        <f t="shared" si="116"/>
        <v>199.12502703552954</v>
      </c>
      <c r="U757" s="162">
        <f t="shared" si="117"/>
        <v>125.83702598604179</v>
      </c>
      <c r="V757" s="163">
        <f t="shared" si="118"/>
        <v>1</v>
      </c>
      <c r="W757" s="164">
        <f t="shared" si="119"/>
        <v>374206174.80703038</v>
      </c>
      <c r="X757" s="164">
        <f t="shared" si="120"/>
        <v>363016007.34641421</v>
      </c>
    </row>
    <row r="758" spans="10:24" x14ac:dyDescent="0.25">
      <c r="J758">
        <v>755</v>
      </c>
      <c r="K758" s="43">
        <v>0.88915993236403756</v>
      </c>
      <c r="L758">
        <v>0.75805356842145188</v>
      </c>
      <c r="M758">
        <v>0.70018800529589365</v>
      </c>
      <c r="N758" s="44">
        <v>0.48579761866242333</v>
      </c>
      <c r="O758" s="161">
        <f t="shared" si="111"/>
        <v>7000000</v>
      </c>
      <c r="P758" s="162">
        <f t="shared" si="112"/>
        <v>190.50082725828727</v>
      </c>
      <c r="Q758" s="162">
        <f t="shared" si="113"/>
        <v>145.49882624261537</v>
      </c>
      <c r="R758" s="163">
        <f t="shared" si="114"/>
        <v>1</v>
      </c>
      <c r="S758" s="161">
        <f t="shared" si="115"/>
        <v>7000000</v>
      </c>
      <c r="T758" s="162">
        <f t="shared" si="116"/>
        <v>193.50027575276243</v>
      </c>
      <c r="U758" s="162">
        <f t="shared" si="117"/>
        <v>130.24941312130767</v>
      </c>
      <c r="V758" s="163">
        <f t="shared" si="118"/>
        <v>1</v>
      </c>
      <c r="W758" s="164">
        <f t="shared" si="119"/>
        <v>265014007.10970336</v>
      </c>
      <c r="X758" s="164">
        <f t="shared" si="120"/>
        <v>292756038.42018336</v>
      </c>
    </row>
    <row r="759" spans="10:24" x14ac:dyDescent="0.25">
      <c r="J759">
        <v>756</v>
      </c>
      <c r="K759" s="43">
        <v>0.47357374329920965</v>
      </c>
      <c r="L759">
        <v>0.61997569858531454</v>
      </c>
      <c r="M759">
        <v>0.37798044450327173</v>
      </c>
      <c r="N759" s="44">
        <v>0.51974728460671893</v>
      </c>
      <c r="O759" s="161">
        <f t="shared" si="111"/>
        <v>5000000</v>
      </c>
      <c r="P759" s="162">
        <f t="shared" si="112"/>
        <v>184.58125446789342</v>
      </c>
      <c r="Q759" s="162">
        <f t="shared" si="113"/>
        <v>128.78421622252091</v>
      </c>
      <c r="R759" s="163">
        <f t="shared" si="114"/>
        <v>1</v>
      </c>
      <c r="S759" s="161">
        <f t="shared" si="115"/>
        <v>6000000</v>
      </c>
      <c r="T759" s="162">
        <f t="shared" si="116"/>
        <v>191.52708482263114</v>
      </c>
      <c r="U759" s="162">
        <f t="shared" si="117"/>
        <v>121.89210811126046</v>
      </c>
      <c r="V759" s="163">
        <f t="shared" si="118"/>
        <v>1</v>
      </c>
      <c r="W759" s="164">
        <f t="shared" si="119"/>
        <v>228985191.22686255</v>
      </c>
      <c r="X759" s="164">
        <f t="shared" si="120"/>
        <v>267809860.26822412</v>
      </c>
    </row>
    <row r="760" spans="10:24" x14ac:dyDescent="0.25">
      <c r="J760">
        <v>757</v>
      </c>
      <c r="K760" s="43">
        <v>0.60964113787794705</v>
      </c>
      <c r="L760">
        <v>3.662516884136624E-2</v>
      </c>
      <c r="M760">
        <v>0.15759573358867607</v>
      </c>
      <c r="N760" s="44">
        <v>0.33770139798829879</v>
      </c>
      <c r="O760" s="161">
        <f t="shared" si="111"/>
        <v>6000000</v>
      </c>
      <c r="P760" s="162">
        <f t="shared" si="112"/>
        <v>153.13098364983864</v>
      </c>
      <c r="Q760" s="162">
        <f t="shared" si="113"/>
        <v>114.91223316637162</v>
      </c>
      <c r="R760" s="163">
        <f t="shared" si="114"/>
        <v>1</v>
      </c>
      <c r="S760" s="161">
        <f t="shared" si="115"/>
        <v>7000000</v>
      </c>
      <c r="T760" s="162">
        <f t="shared" si="116"/>
        <v>181.04366121661289</v>
      </c>
      <c r="U760" s="162">
        <f t="shared" si="117"/>
        <v>114.9561165831858</v>
      </c>
      <c r="V760" s="163">
        <f t="shared" si="118"/>
        <v>1</v>
      </c>
      <c r="W760" s="164">
        <f t="shared" si="119"/>
        <v>179312502.90080211</v>
      </c>
      <c r="X760" s="164">
        <f t="shared" si="120"/>
        <v>312612812.43398958</v>
      </c>
    </row>
    <row r="761" spans="10:24" x14ac:dyDescent="0.25">
      <c r="J761">
        <v>758</v>
      </c>
      <c r="K761" s="43">
        <v>0.65782601032592414</v>
      </c>
      <c r="L761">
        <v>0.39971922583155917</v>
      </c>
      <c r="M761">
        <v>0.20151210378254369</v>
      </c>
      <c r="N761" s="44">
        <v>0.24803561220915238</v>
      </c>
      <c r="O761" s="161">
        <f t="shared" si="111"/>
        <v>6000000</v>
      </c>
      <c r="P761" s="162">
        <f t="shared" si="112"/>
        <v>176.18889120870935</v>
      </c>
      <c r="Q761" s="162">
        <f t="shared" si="113"/>
        <v>118.27535317776699</v>
      </c>
      <c r="R761" s="163">
        <f t="shared" si="114"/>
        <v>1</v>
      </c>
      <c r="S761" s="161">
        <f t="shared" si="115"/>
        <v>7000000</v>
      </c>
      <c r="T761" s="162">
        <f t="shared" si="116"/>
        <v>188.72963040290313</v>
      </c>
      <c r="U761" s="162">
        <f t="shared" si="117"/>
        <v>116.63767658888349</v>
      </c>
      <c r="V761" s="163">
        <f t="shared" si="118"/>
        <v>1</v>
      </c>
      <c r="W761" s="164">
        <f t="shared" si="119"/>
        <v>297481228.18565416</v>
      </c>
      <c r="X761" s="164">
        <f t="shared" si="120"/>
        <v>354643676.6981374</v>
      </c>
    </row>
    <row r="762" spans="10:24" x14ac:dyDescent="0.25">
      <c r="J762">
        <v>759</v>
      </c>
      <c r="K762" s="43">
        <v>0.81972666684586648</v>
      </c>
      <c r="L762">
        <v>0.49444762937607001</v>
      </c>
      <c r="M762">
        <v>0.97271687173583754</v>
      </c>
      <c r="N762" s="44">
        <v>0.33405217762955397</v>
      </c>
      <c r="O762" s="161">
        <f t="shared" si="111"/>
        <v>7000000</v>
      </c>
      <c r="P762" s="162">
        <f t="shared" si="112"/>
        <v>179.7912273218142</v>
      </c>
      <c r="Q762" s="162">
        <f t="shared" si="113"/>
        <v>173.44628046344832</v>
      </c>
      <c r="R762" s="163">
        <f t="shared" si="114"/>
        <v>1</v>
      </c>
      <c r="S762" s="161">
        <f t="shared" si="115"/>
        <v>7000000</v>
      </c>
      <c r="T762" s="162">
        <f t="shared" si="116"/>
        <v>189.9304091072714</v>
      </c>
      <c r="U762" s="162">
        <f t="shared" si="117"/>
        <v>144.22314023172416</v>
      </c>
      <c r="V762" s="163">
        <f t="shared" si="118"/>
        <v>1</v>
      </c>
      <c r="W762" s="164">
        <f t="shared" si="119"/>
        <v>-5585371.9914387912</v>
      </c>
      <c r="X762" s="164">
        <f t="shared" si="120"/>
        <v>169950882.12883067</v>
      </c>
    </row>
    <row r="763" spans="10:24" x14ac:dyDescent="0.25">
      <c r="J763">
        <v>760</v>
      </c>
      <c r="K763" s="43">
        <v>0.74191950692530473</v>
      </c>
      <c r="L763">
        <v>0.81353372993093453</v>
      </c>
      <c r="M763">
        <v>0.7578662583724074</v>
      </c>
      <c r="N763" s="44">
        <v>0.12902667526239808</v>
      </c>
      <c r="O763" s="161">
        <f t="shared" si="111"/>
        <v>6000000</v>
      </c>
      <c r="P763" s="162">
        <f t="shared" si="112"/>
        <v>193.36490577707735</v>
      </c>
      <c r="Q763" s="162">
        <f t="shared" si="113"/>
        <v>148.98910777572956</v>
      </c>
      <c r="R763" s="163">
        <f t="shared" si="114"/>
        <v>1</v>
      </c>
      <c r="S763" s="161">
        <f t="shared" si="115"/>
        <v>7000000</v>
      </c>
      <c r="T763" s="162">
        <f t="shared" si="116"/>
        <v>194.45496859235911</v>
      </c>
      <c r="U763" s="162">
        <f t="shared" si="117"/>
        <v>131.99455388786478</v>
      </c>
      <c r="V763" s="163">
        <f t="shared" si="118"/>
        <v>0.9</v>
      </c>
      <c r="W763" s="164">
        <f t="shared" si="119"/>
        <v>216254788.00808674</v>
      </c>
      <c r="X763" s="164">
        <f t="shared" si="120"/>
        <v>243500612.63831425</v>
      </c>
    </row>
    <row r="764" spans="10:24" x14ac:dyDescent="0.25">
      <c r="J764">
        <v>761</v>
      </c>
      <c r="K764" s="43">
        <v>0.35101168999755838</v>
      </c>
      <c r="L764">
        <v>0.2139575240411723</v>
      </c>
      <c r="M764">
        <v>0.54423124609026308</v>
      </c>
      <c r="N764" s="44">
        <v>0.18927442045955323</v>
      </c>
      <c r="O764" s="161">
        <f t="shared" si="111"/>
        <v>5000000</v>
      </c>
      <c r="P764" s="162">
        <f t="shared" si="112"/>
        <v>168.10853262603203</v>
      </c>
      <c r="Q764" s="162">
        <f t="shared" si="113"/>
        <v>137.22198842141597</v>
      </c>
      <c r="R764" s="163">
        <f t="shared" si="114"/>
        <v>1</v>
      </c>
      <c r="S764" s="161">
        <f t="shared" si="115"/>
        <v>6000000</v>
      </c>
      <c r="T764" s="162">
        <f t="shared" si="116"/>
        <v>186.03617754201068</v>
      </c>
      <c r="U764" s="162">
        <f t="shared" si="117"/>
        <v>126.11099421070799</v>
      </c>
      <c r="V764" s="163">
        <f t="shared" si="118"/>
        <v>0.9</v>
      </c>
      <c r="W764" s="164">
        <f t="shared" si="119"/>
        <v>104432721.02308029</v>
      </c>
      <c r="X764" s="164">
        <f t="shared" si="120"/>
        <v>173595989.98903453</v>
      </c>
    </row>
    <row r="765" spans="10:24" x14ac:dyDescent="0.25">
      <c r="J765">
        <v>762</v>
      </c>
      <c r="K765" s="43">
        <v>0.77023664086524468</v>
      </c>
      <c r="L765">
        <v>0.22726489639512848</v>
      </c>
      <c r="M765">
        <v>0.35949704078295763</v>
      </c>
      <c r="N765" s="44">
        <v>0.2663188967978658</v>
      </c>
      <c r="O765" s="161">
        <f t="shared" si="111"/>
        <v>7000000</v>
      </c>
      <c r="P765" s="162">
        <f t="shared" si="112"/>
        <v>168.78173163486747</v>
      </c>
      <c r="Q765" s="162">
        <f t="shared" si="113"/>
        <v>127.80392989135333</v>
      </c>
      <c r="R765" s="163">
        <f t="shared" si="114"/>
        <v>1</v>
      </c>
      <c r="S765" s="161">
        <f t="shared" si="115"/>
        <v>7000000</v>
      </c>
      <c r="T765" s="162">
        <f t="shared" si="116"/>
        <v>186.26057721162249</v>
      </c>
      <c r="U765" s="162">
        <f t="shared" si="117"/>
        <v>121.40196494567667</v>
      </c>
      <c r="V765" s="163">
        <f t="shared" si="118"/>
        <v>1</v>
      </c>
      <c r="W765" s="164">
        <f t="shared" si="119"/>
        <v>236844612.20459896</v>
      </c>
      <c r="X765" s="164">
        <f t="shared" si="120"/>
        <v>304010285.86162078</v>
      </c>
    </row>
    <row r="766" spans="10:24" x14ac:dyDescent="0.25">
      <c r="J766">
        <v>763</v>
      </c>
      <c r="K766" s="43">
        <v>0.84616973285526809</v>
      </c>
      <c r="L766">
        <v>0.36444532673123975</v>
      </c>
      <c r="M766">
        <v>0.20410903893407095</v>
      </c>
      <c r="N766" s="44">
        <v>0.31914032390462488</v>
      </c>
      <c r="O766" s="161">
        <f t="shared" si="111"/>
        <v>7000000</v>
      </c>
      <c r="P766" s="162">
        <f t="shared" si="112"/>
        <v>174.80097619448398</v>
      </c>
      <c r="Q766" s="162">
        <f t="shared" si="113"/>
        <v>118.45933013372341</v>
      </c>
      <c r="R766" s="163">
        <f t="shared" si="114"/>
        <v>1</v>
      </c>
      <c r="S766" s="161">
        <f t="shared" si="115"/>
        <v>7000000</v>
      </c>
      <c r="T766" s="162">
        <f t="shared" si="116"/>
        <v>188.266992064828</v>
      </c>
      <c r="U766" s="162">
        <f t="shared" si="117"/>
        <v>116.72966506686171</v>
      </c>
      <c r="V766" s="163">
        <f t="shared" si="118"/>
        <v>1</v>
      </c>
      <c r="W766" s="164">
        <f t="shared" si="119"/>
        <v>344391522.42532396</v>
      </c>
      <c r="X766" s="164">
        <f t="shared" si="120"/>
        <v>350761288.98576403</v>
      </c>
    </row>
    <row r="767" spans="10:24" x14ac:dyDescent="0.25">
      <c r="J767">
        <v>764</v>
      </c>
      <c r="K767" s="43">
        <v>0.94103844736449915</v>
      </c>
      <c r="L767">
        <v>7.1527189716623085E-2</v>
      </c>
      <c r="M767">
        <v>0.93809877469076319</v>
      </c>
      <c r="N767" s="44">
        <v>0.90413722689335341</v>
      </c>
      <c r="O767" s="161">
        <f t="shared" si="111"/>
        <v>7000000</v>
      </c>
      <c r="P767" s="162">
        <f t="shared" si="112"/>
        <v>158.03233498222468</v>
      </c>
      <c r="Q767" s="162">
        <f t="shared" si="113"/>
        <v>165.78015120078268</v>
      </c>
      <c r="R767" s="163">
        <f t="shared" si="114"/>
        <v>1</v>
      </c>
      <c r="S767" s="161">
        <f t="shared" si="115"/>
        <v>9000000</v>
      </c>
      <c r="T767" s="162">
        <f t="shared" si="116"/>
        <v>182.6774449940749</v>
      </c>
      <c r="U767" s="162">
        <f t="shared" si="117"/>
        <v>140.39007560039136</v>
      </c>
      <c r="V767" s="163">
        <f t="shared" si="118"/>
        <v>1</v>
      </c>
      <c r="W767" s="164">
        <f t="shared" si="119"/>
        <v>-104234713.529906</v>
      </c>
      <c r="X767" s="164">
        <f t="shared" si="120"/>
        <v>230586324.54315192</v>
      </c>
    </row>
    <row r="768" spans="10:24" x14ac:dyDescent="0.25">
      <c r="J768">
        <v>765</v>
      </c>
      <c r="K768" s="43">
        <v>4.2650725104994014E-2</v>
      </c>
      <c r="L768">
        <v>0.82397697230821387</v>
      </c>
      <c r="M768">
        <v>0.32926102905535459</v>
      </c>
      <c r="N768" s="44">
        <v>0.50114234129711965</v>
      </c>
      <c r="O768" s="161">
        <f t="shared" si="111"/>
        <v>1000000</v>
      </c>
      <c r="P768" s="162">
        <f t="shared" si="112"/>
        <v>193.95941913310736</v>
      </c>
      <c r="Q768" s="162">
        <f t="shared" si="113"/>
        <v>126.16090797224351</v>
      </c>
      <c r="R768" s="163">
        <f t="shared" si="114"/>
        <v>1</v>
      </c>
      <c r="S768" s="161">
        <f t="shared" si="115"/>
        <v>1000000</v>
      </c>
      <c r="T768" s="162">
        <f t="shared" si="116"/>
        <v>194.65313971103578</v>
      </c>
      <c r="U768" s="162">
        <f t="shared" si="117"/>
        <v>120.58045398612175</v>
      </c>
      <c r="V768" s="163">
        <f t="shared" si="118"/>
        <v>1</v>
      </c>
      <c r="W768" s="164">
        <f t="shared" si="119"/>
        <v>17798511.160863847</v>
      </c>
      <c r="X768" s="164">
        <f t="shared" si="120"/>
        <v>-75927314.275085971</v>
      </c>
    </row>
    <row r="769" spans="10:24" x14ac:dyDescent="0.25">
      <c r="J769">
        <v>766</v>
      </c>
      <c r="K769" s="43">
        <v>0.19230755803276589</v>
      </c>
      <c r="L769">
        <v>0.75782045276489318</v>
      </c>
      <c r="M769">
        <v>0.99202898449313359</v>
      </c>
      <c r="N769" s="44">
        <v>0.28546964027160615</v>
      </c>
      <c r="O769" s="161">
        <f t="shared" si="111"/>
        <v>2000000</v>
      </c>
      <c r="P769" s="162">
        <f t="shared" si="112"/>
        <v>190.48963138116449</v>
      </c>
      <c r="Q769" s="162">
        <f t="shared" si="113"/>
        <v>183.20479936202986</v>
      </c>
      <c r="R769" s="163">
        <f t="shared" si="114"/>
        <v>1</v>
      </c>
      <c r="S769" s="161">
        <f t="shared" si="115"/>
        <v>5000000</v>
      </c>
      <c r="T769" s="162">
        <f t="shared" si="116"/>
        <v>193.49654379372149</v>
      </c>
      <c r="U769" s="162">
        <f t="shared" si="117"/>
        <v>149.10239968101493</v>
      </c>
      <c r="V769" s="163">
        <f t="shared" si="118"/>
        <v>1</v>
      </c>
      <c r="W769" s="164">
        <f t="shared" si="119"/>
        <v>-35430335.961730748</v>
      </c>
      <c r="X769" s="164">
        <f t="shared" si="120"/>
        <v>71970720.56353277</v>
      </c>
    </row>
    <row r="770" spans="10:24" x14ac:dyDescent="0.25">
      <c r="J770">
        <v>767</v>
      </c>
      <c r="K770" s="43">
        <v>0.66554783764563397</v>
      </c>
      <c r="L770">
        <v>0.36139481050256494</v>
      </c>
      <c r="M770">
        <v>0.4574747045038785</v>
      </c>
      <c r="N770" s="44">
        <v>0.58262116577845779</v>
      </c>
      <c r="O770" s="161">
        <f t="shared" si="111"/>
        <v>6000000</v>
      </c>
      <c r="P770" s="162">
        <f t="shared" si="112"/>
        <v>174.6790048960014</v>
      </c>
      <c r="Q770" s="162">
        <f t="shared" si="113"/>
        <v>132.86404440758338</v>
      </c>
      <c r="R770" s="163">
        <f t="shared" si="114"/>
        <v>1</v>
      </c>
      <c r="S770" s="161">
        <f t="shared" si="115"/>
        <v>7000000</v>
      </c>
      <c r="T770" s="162">
        <f t="shared" si="116"/>
        <v>188.22633496533379</v>
      </c>
      <c r="U770" s="162">
        <f t="shared" si="117"/>
        <v>123.93202220379169</v>
      </c>
      <c r="V770" s="163">
        <f t="shared" si="118"/>
        <v>1</v>
      </c>
      <c r="W770" s="164">
        <f t="shared" si="119"/>
        <v>200889762.93050814</v>
      </c>
      <c r="X770" s="164">
        <f t="shared" si="120"/>
        <v>300060189.33079469</v>
      </c>
    </row>
    <row r="771" spans="10:24" x14ac:dyDescent="0.25">
      <c r="J771">
        <v>768</v>
      </c>
      <c r="K771" s="43">
        <v>0.39229888911147848</v>
      </c>
      <c r="L771">
        <v>0.49655061104896214</v>
      </c>
      <c r="M771">
        <v>0.7369270929420626</v>
      </c>
      <c r="N771" s="44">
        <v>0.90153697813428935</v>
      </c>
      <c r="O771" s="161">
        <f t="shared" si="111"/>
        <v>5000000</v>
      </c>
      <c r="P771" s="162">
        <f t="shared" si="112"/>
        <v>179.87030334585342</v>
      </c>
      <c r="Q771" s="162">
        <f t="shared" si="113"/>
        <v>147.67800831899484</v>
      </c>
      <c r="R771" s="163">
        <f t="shared" si="114"/>
        <v>1</v>
      </c>
      <c r="S771" s="161">
        <f t="shared" si="115"/>
        <v>6000000</v>
      </c>
      <c r="T771" s="162">
        <f t="shared" si="116"/>
        <v>189.95676778195113</v>
      </c>
      <c r="U771" s="162">
        <f t="shared" si="117"/>
        <v>131.33900415949742</v>
      </c>
      <c r="V771" s="163">
        <f t="shared" si="118"/>
        <v>1</v>
      </c>
      <c r="W771" s="164">
        <f t="shared" si="119"/>
        <v>110961475.13429287</v>
      </c>
      <c r="X771" s="164">
        <f t="shared" si="120"/>
        <v>201706581.73472226</v>
      </c>
    </row>
    <row r="772" spans="10:24" x14ac:dyDescent="0.25">
      <c r="J772">
        <v>769</v>
      </c>
      <c r="K772" s="43">
        <v>0.70019838995322592</v>
      </c>
      <c r="L772">
        <v>0.90998570843904136</v>
      </c>
      <c r="M772">
        <v>0.27272244116443889</v>
      </c>
      <c r="N772" s="44">
        <v>0.62314145889933081</v>
      </c>
      <c r="O772" s="161">
        <f t="shared" si="111"/>
        <v>6000000</v>
      </c>
      <c r="P772" s="162">
        <f t="shared" si="112"/>
        <v>200.11000547370548</v>
      </c>
      <c r="Q772" s="162">
        <f t="shared" si="113"/>
        <v>122.90800227672169</v>
      </c>
      <c r="R772" s="163">
        <f t="shared" si="114"/>
        <v>1</v>
      </c>
      <c r="S772" s="161">
        <f t="shared" si="115"/>
        <v>7000000</v>
      </c>
      <c r="T772" s="162">
        <f t="shared" si="116"/>
        <v>196.70333515790182</v>
      </c>
      <c r="U772" s="162">
        <f t="shared" si="117"/>
        <v>118.95400113836085</v>
      </c>
      <c r="V772" s="163">
        <f t="shared" si="118"/>
        <v>1</v>
      </c>
      <c r="W772" s="164">
        <f t="shared" si="119"/>
        <v>413212019.18190277</v>
      </c>
      <c r="X772" s="164">
        <f t="shared" si="120"/>
        <v>394245338.13678682</v>
      </c>
    </row>
    <row r="773" spans="10:24" x14ac:dyDescent="0.25">
      <c r="J773">
        <v>770</v>
      </c>
      <c r="K773" s="43">
        <v>0.49053650676028604</v>
      </c>
      <c r="L773">
        <v>0.95431512141435715</v>
      </c>
      <c r="M773">
        <v>0.91045837628296589</v>
      </c>
      <c r="N773" s="44">
        <v>0.80394329507989248</v>
      </c>
      <c r="O773" s="161">
        <f t="shared" ref="O773:O836" si="121">VLOOKUP(K773,$E$5:$H$10,4)</f>
        <v>5000000</v>
      </c>
      <c r="P773" s="162">
        <f t="shared" ref="P773:P836" si="122">_xlfn.NORM.INV(L773,$E$12,$E$13)</f>
        <v>205.32324123231402</v>
      </c>
      <c r="Q773" s="162">
        <f t="shared" ref="Q773:Q836" si="123">_xlfn.NORM.INV(M773,$E$15,$E$16)</f>
        <v>161.87166138339714</v>
      </c>
      <c r="R773" s="163">
        <f t="shared" ref="R773:R836" si="124">VLOOKUP(N773,$E$19:$H$21,4)</f>
        <v>1</v>
      </c>
      <c r="S773" s="161">
        <f t="shared" ref="S773:S836" si="125">VLOOKUP(K773,$G$5:$H$10,2)</f>
        <v>6000000</v>
      </c>
      <c r="T773" s="162">
        <f t="shared" ref="T773:T836" si="126">_xlfn.NORM.INV(L773,$G$12,$G$13)</f>
        <v>198.44108041077135</v>
      </c>
      <c r="U773" s="162">
        <f t="shared" ref="U773:U836" si="127">_xlfn.NORM.INV(M773,$G$15,$G$16)</f>
        <v>138.43583069169856</v>
      </c>
      <c r="V773" s="163">
        <f t="shared" ref="V773:V836" si="128">VLOOKUP(N773,$G$19:$H$21,2)</f>
        <v>1</v>
      </c>
      <c r="W773" s="164">
        <f t="shared" ref="W773:W836" si="129">O773*(P773-Q773)*R773-$D$23-$D$24</f>
        <v>167257899.24458438</v>
      </c>
      <c r="X773" s="164">
        <f t="shared" ref="X773:X836" si="130">S773*(T773-U773)*V773-$F$23-$F$24</f>
        <v>210031498.31443673</v>
      </c>
    </row>
    <row r="774" spans="10:24" x14ac:dyDescent="0.25">
      <c r="J774">
        <v>771</v>
      </c>
      <c r="K774" s="43">
        <v>0.96641467645221368</v>
      </c>
      <c r="L774">
        <v>0.5336392466749531</v>
      </c>
      <c r="M774">
        <v>9.1116804262318829E-2</v>
      </c>
      <c r="N774" s="44">
        <v>6.7843756141008349E-3</v>
      </c>
      <c r="O774" s="161">
        <f t="shared" si="121"/>
        <v>9000000</v>
      </c>
      <c r="P774" s="162">
        <f t="shared" si="122"/>
        <v>181.26631886106543</v>
      </c>
      <c r="Q774" s="162">
        <f t="shared" si="123"/>
        <v>108.32181553819868</v>
      </c>
      <c r="R774" s="163">
        <f t="shared" si="124"/>
        <v>1</v>
      </c>
      <c r="S774" s="161">
        <f t="shared" si="125"/>
        <v>9000000</v>
      </c>
      <c r="T774" s="162">
        <f t="shared" si="126"/>
        <v>190.42210628702182</v>
      </c>
      <c r="U774" s="162">
        <f t="shared" si="127"/>
        <v>111.66090776909934</v>
      </c>
      <c r="V774" s="163">
        <f t="shared" si="128"/>
        <v>0.05</v>
      </c>
      <c r="W774" s="164">
        <f t="shared" si="129"/>
        <v>606500529.90580082</v>
      </c>
      <c r="X774" s="164">
        <f t="shared" si="130"/>
        <v>-114557460.66693488</v>
      </c>
    </row>
    <row r="775" spans="10:24" x14ac:dyDescent="0.25">
      <c r="J775">
        <v>772</v>
      </c>
      <c r="K775" s="43">
        <v>0.77324942101309269</v>
      </c>
      <c r="L775">
        <v>0.35238201334733055</v>
      </c>
      <c r="M775">
        <v>0.60700183058257406</v>
      </c>
      <c r="N775" s="44">
        <v>0.23135255040981506</v>
      </c>
      <c r="O775" s="161">
        <f t="shared" si="121"/>
        <v>7000000</v>
      </c>
      <c r="P775" s="162">
        <f t="shared" si="122"/>
        <v>174.31653842808953</v>
      </c>
      <c r="Q775" s="162">
        <f t="shared" si="123"/>
        <v>140.43026425789364</v>
      </c>
      <c r="R775" s="163">
        <f t="shared" si="124"/>
        <v>1</v>
      </c>
      <c r="S775" s="161">
        <f t="shared" si="125"/>
        <v>7000000</v>
      </c>
      <c r="T775" s="162">
        <f t="shared" si="126"/>
        <v>188.10551280936318</v>
      </c>
      <c r="U775" s="162">
        <f t="shared" si="127"/>
        <v>127.71513212894682</v>
      </c>
      <c r="V775" s="163">
        <f t="shared" si="128"/>
        <v>1</v>
      </c>
      <c r="W775" s="164">
        <f t="shared" si="129"/>
        <v>187203919.19137123</v>
      </c>
      <c r="X775" s="164">
        <f t="shared" si="130"/>
        <v>272732664.76291448</v>
      </c>
    </row>
    <row r="776" spans="10:24" x14ac:dyDescent="0.25">
      <c r="J776">
        <v>773</v>
      </c>
      <c r="K776" s="43">
        <v>0.14333607218026312</v>
      </c>
      <c r="L776">
        <v>0.32101601406072333</v>
      </c>
      <c r="M776">
        <v>0.93493126201236743</v>
      </c>
      <c r="N776" s="44">
        <v>0.28134055304631089</v>
      </c>
      <c r="O776" s="161">
        <f t="shared" si="121"/>
        <v>2000000</v>
      </c>
      <c r="P776" s="162">
        <f t="shared" si="122"/>
        <v>173.02710651582461</v>
      </c>
      <c r="Q776" s="162">
        <f t="shared" si="123"/>
        <v>165.2711997406355</v>
      </c>
      <c r="R776" s="163">
        <f t="shared" si="124"/>
        <v>1</v>
      </c>
      <c r="S776" s="161">
        <f t="shared" si="125"/>
        <v>2000000</v>
      </c>
      <c r="T776" s="162">
        <f t="shared" si="126"/>
        <v>187.67570217194154</v>
      </c>
      <c r="U776" s="162">
        <f t="shared" si="127"/>
        <v>140.13559987031775</v>
      </c>
      <c r="V776" s="163">
        <f t="shared" si="128"/>
        <v>1</v>
      </c>
      <c r="W776" s="164">
        <f t="shared" si="129"/>
        <v>-34488186.449621767</v>
      </c>
      <c r="X776" s="164">
        <f t="shared" si="130"/>
        <v>-54919795.396752417</v>
      </c>
    </row>
    <row r="777" spans="10:24" x14ac:dyDescent="0.25">
      <c r="J777">
        <v>774</v>
      </c>
      <c r="K777" s="43">
        <v>0.48065501704161406</v>
      </c>
      <c r="L777">
        <v>0.38920286008732263</v>
      </c>
      <c r="M777">
        <v>0.25485909741976287</v>
      </c>
      <c r="N777" s="44">
        <v>0.60140877364351208</v>
      </c>
      <c r="O777" s="161">
        <f t="shared" si="121"/>
        <v>5000000</v>
      </c>
      <c r="P777" s="162">
        <f t="shared" si="122"/>
        <v>175.77904111409276</v>
      </c>
      <c r="Q777" s="162">
        <f t="shared" si="123"/>
        <v>121.81446890174432</v>
      </c>
      <c r="R777" s="163">
        <f t="shared" si="124"/>
        <v>1</v>
      </c>
      <c r="S777" s="161">
        <f t="shared" si="125"/>
        <v>6000000</v>
      </c>
      <c r="T777" s="162">
        <f t="shared" si="126"/>
        <v>188.5930137046976</v>
      </c>
      <c r="U777" s="162">
        <f t="shared" si="127"/>
        <v>118.40723445087217</v>
      </c>
      <c r="V777" s="163">
        <f t="shared" si="128"/>
        <v>1</v>
      </c>
      <c r="W777" s="164">
        <f t="shared" si="129"/>
        <v>219822861.06174219</v>
      </c>
      <c r="X777" s="164">
        <f t="shared" si="130"/>
        <v>271114675.52295256</v>
      </c>
    </row>
    <row r="778" spans="10:24" x14ac:dyDescent="0.25">
      <c r="J778">
        <v>775</v>
      </c>
      <c r="K778" s="43">
        <v>0.42675817493695356</v>
      </c>
      <c r="L778">
        <v>0.25059186451174476</v>
      </c>
      <c r="M778">
        <v>0.4460446875711539</v>
      </c>
      <c r="N778" s="44">
        <v>0.28408877976062563</v>
      </c>
      <c r="O778" s="161">
        <f t="shared" si="121"/>
        <v>5000000</v>
      </c>
      <c r="P778" s="162">
        <f t="shared" si="122"/>
        <v>169.91057399592776</v>
      </c>
      <c r="Q778" s="162">
        <f t="shared" si="123"/>
        <v>132.28678240415317</v>
      </c>
      <c r="R778" s="163">
        <f t="shared" si="124"/>
        <v>1</v>
      </c>
      <c r="S778" s="161">
        <f t="shared" si="125"/>
        <v>6000000</v>
      </c>
      <c r="T778" s="162">
        <f t="shared" si="126"/>
        <v>186.6368579986426</v>
      </c>
      <c r="U778" s="162">
        <f t="shared" si="127"/>
        <v>123.64339120207659</v>
      </c>
      <c r="V778" s="163">
        <f t="shared" si="128"/>
        <v>1</v>
      </c>
      <c r="W778" s="164">
        <f t="shared" si="129"/>
        <v>138118957.95887294</v>
      </c>
      <c r="X778" s="164">
        <f t="shared" si="130"/>
        <v>227960800.77939606</v>
      </c>
    </row>
    <row r="779" spans="10:24" x14ac:dyDescent="0.25">
      <c r="J779">
        <v>776</v>
      </c>
      <c r="K779" s="43">
        <v>0.12122619101866361</v>
      </c>
      <c r="L779">
        <v>0.21969411104701997</v>
      </c>
      <c r="M779">
        <v>0.81296848791838749</v>
      </c>
      <c r="N779" s="44">
        <v>6.7210151700745735E-2</v>
      </c>
      <c r="O779" s="161">
        <f t="shared" si="121"/>
        <v>2000000</v>
      </c>
      <c r="P779" s="162">
        <f t="shared" si="122"/>
        <v>168.40159937008326</v>
      </c>
      <c r="Q779" s="162">
        <f t="shared" si="123"/>
        <v>152.77776934323558</v>
      </c>
      <c r="R779" s="163">
        <f t="shared" si="124"/>
        <v>1</v>
      </c>
      <c r="S779" s="161">
        <f t="shared" si="125"/>
        <v>2000000</v>
      </c>
      <c r="T779" s="162">
        <f t="shared" si="126"/>
        <v>186.13386645669442</v>
      </c>
      <c r="U779" s="162">
        <f t="shared" si="127"/>
        <v>133.8888846716178</v>
      </c>
      <c r="V779" s="163">
        <f t="shared" si="128"/>
        <v>0.9</v>
      </c>
      <c r="W779" s="164">
        <f t="shared" si="129"/>
        <v>-18752339.94630463</v>
      </c>
      <c r="X779" s="164">
        <f t="shared" si="130"/>
        <v>-55959032.78686209</v>
      </c>
    </row>
    <row r="780" spans="10:24" x14ac:dyDescent="0.25">
      <c r="J780">
        <v>777</v>
      </c>
      <c r="K780" s="43">
        <v>0.51739955719785757</v>
      </c>
      <c r="L780">
        <v>0.7701831731112454</v>
      </c>
      <c r="M780">
        <v>0.90137734667557123</v>
      </c>
      <c r="N780" s="44">
        <v>0.72276054610262475</v>
      </c>
      <c r="O780" s="161">
        <f t="shared" si="121"/>
        <v>5000000</v>
      </c>
      <c r="P780" s="162">
        <f t="shared" si="122"/>
        <v>191.091753377213</v>
      </c>
      <c r="Q780" s="162">
        <f t="shared" si="123"/>
        <v>160.78879172289777</v>
      </c>
      <c r="R780" s="163">
        <f t="shared" si="124"/>
        <v>1</v>
      </c>
      <c r="S780" s="161">
        <f t="shared" si="125"/>
        <v>6000000</v>
      </c>
      <c r="T780" s="162">
        <f t="shared" si="126"/>
        <v>193.69725112573767</v>
      </c>
      <c r="U780" s="162">
        <f t="shared" si="127"/>
        <v>137.89439586144888</v>
      </c>
      <c r="V780" s="163">
        <f t="shared" si="128"/>
        <v>1</v>
      </c>
      <c r="W780" s="164">
        <f t="shared" si="129"/>
        <v>101514808.27157614</v>
      </c>
      <c r="X780" s="164">
        <f t="shared" si="130"/>
        <v>184817131.5857327</v>
      </c>
    </row>
    <row r="781" spans="10:24" x14ac:dyDescent="0.25">
      <c r="J781">
        <v>778</v>
      </c>
      <c r="K781" s="43">
        <v>0.46565777507816075</v>
      </c>
      <c r="L781">
        <v>0.66120526797936796</v>
      </c>
      <c r="M781">
        <v>0.81881941110150203</v>
      </c>
      <c r="N781" s="44">
        <v>0.99947269563873953</v>
      </c>
      <c r="O781" s="161">
        <f t="shared" si="121"/>
        <v>5000000</v>
      </c>
      <c r="P781" s="162">
        <f t="shared" si="122"/>
        <v>186.23632144424522</v>
      </c>
      <c r="Q781" s="162">
        <f t="shared" si="123"/>
        <v>153.21750233945102</v>
      </c>
      <c r="R781" s="163">
        <f t="shared" si="124"/>
        <v>1</v>
      </c>
      <c r="S781" s="161">
        <f t="shared" si="125"/>
        <v>6000000</v>
      </c>
      <c r="T781" s="162">
        <f t="shared" si="126"/>
        <v>192.07877381474842</v>
      </c>
      <c r="U781" s="162">
        <f t="shared" si="127"/>
        <v>134.10875116972551</v>
      </c>
      <c r="V781" s="163">
        <f t="shared" si="128"/>
        <v>1</v>
      </c>
      <c r="W781" s="164">
        <f t="shared" si="129"/>
        <v>115094095.52397102</v>
      </c>
      <c r="X781" s="164">
        <f t="shared" si="130"/>
        <v>197820135.87013745</v>
      </c>
    </row>
    <row r="782" spans="10:24" x14ac:dyDescent="0.25">
      <c r="J782">
        <v>779</v>
      </c>
      <c r="K782" s="43">
        <v>0.86573295309545251</v>
      </c>
      <c r="L782">
        <v>0.37009087826714615</v>
      </c>
      <c r="M782">
        <v>0.20965031800476064</v>
      </c>
      <c r="N782" s="44">
        <v>0.30658024832510633</v>
      </c>
      <c r="O782" s="161">
        <f t="shared" si="121"/>
        <v>7000000</v>
      </c>
      <c r="P782" s="162">
        <f t="shared" si="122"/>
        <v>175.0258100560325</v>
      </c>
      <c r="Q782" s="162">
        <f t="shared" si="123"/>
        <v>118.84729666199314</v>
      </c>
      <c r="R782" s="163">
        <f t="shared" si="124"/>
        <v>1</v>
      </c>
      <c r="S782" s="161">
        <f t="shared" si="125"/>
        <v>7000000</v>
      </c>
      <c r="T782" s="162">
        <f t="shared" si="126"/>
        <v>188.34193668534417</v>
      </c>
      <c r="U782" s="162">
        <f t="shared" si="127"/>
        <v>116.92364833099657</v>
      </c>
      <c r="V782" s="163">
        <f t="shared" si="128"/>
        <v>1</v>
      </c>
      <c r="W782" s="164">
        <f t="shared" si="129"/>
        <v>343249593.75827551</v>
      </c>
      <c r="X782" s="164">
        <f t="shared" si="130"/>
        <v>349928018.48043317</v>
      </c>
    </row>
    <row r="783" spans="10:24" x14ac:dyDescent="0.25">
      <c r="J783">
        <v>780</v>
      </c>
      <c r="K783" s="43">
        <v>0.3893700952906306</v>
      </c>
      <c r="L783">
        <v>0.74941864453665807</v>
      </c>
      <c r="M783">
        <v>0.57806920597422562</v>
      </c>
      <c r="N783" s="44">
        <v>0.3030726547151591</v>
      </c>
      <c r="O783" s="161">
        <f t="shared" si="121"/>
        <v>5000000</v>
      </c>
      <c r="P783" s="162">
        <f t="shared" si="122"/>
        <v>190.08992144640442</v>
      </c>
      <c r="Q783" s="162">
        <f t="shared" si="123"/>
        <v>138.93912976631435</v>
      </c>
      <c r="R783" s="163">
        <f t="shared" si="124"/>
        <v>1</v>
      </c>
      <c r="S783" s="161">
        <f t="shared" si="125"/>
        <v>6000000</v>
      </c>
      <c r="T783" s="162">
        <f t="shared" si="126"/>
        <v>193.36330714880148</v>
      </c>
      <c r="U783" s="162">
        <f t="shared" si="127"/>
        <v>126.96956488315718</v>
      </c>
      <c r="V783" s="163">
        <f t="shared" si="128"/>
        <v>1</v>
      </c>
      <c r="W783" s="164">
        <f t="shared" si="129"/>
        <v>205753958.40045032</v>
      </c>
      <c r="X783" s="164">
        <f t="shared" si="130"/>
        <v>248362453.59386581</v>
      </c>
    </row>
    <row r="784" spans="10:24" x14ac:dyDescent="0.25">
      <c r="J784">
        <v>781</v>
      </c>
      <c r="K784" s="43">
        <v>0.17487749357025362</v>
      </c>
      <c r="L784">
        <v>0.27153098264227715</v>
      </c>
      <c r="M784">
        <v>0.36436835387635225</v>
      </c>
      <c r="N784" s="44">
        <v>0.19671960954747369</v>
      </c>
      <c r="O784" s="161">
        <f t="shared" si="121"/>
        <v>2000000</v>
      </c>
      <c r="P784" s="162">
        <f t="shared" si="122"/>
        <v>170.8771612887069</v>
      </c>
      <c r="Q784" s="162">
        <f t="shared" si="123"/>
        <v>128.06387037754209</v>
      </c>
      <c r="R784" s="163">
        <f t="shared" si="124"/>
        <v>1</v>
      </c>
      <c r="S784" s="161">
        <f t="shared" si="125"/>
        <v>5000000</v>
      </c>
      <c r="T784" s="162">
        <f t="shared" si="126"/>
        <v>186.9590537629023</v>
      </c>
      <c r="U784" s="162">
        <f t="shared" si="127"/>
        <v>121.53193518877104</v>
      </c>
      <c r="V784" s="163">
        <f t="shared" si="128"/>
        <v>0.9</v>
      </c>
      <c r="W784" s="164">
        <f t="shared" si="129"/>
        <v>35626581.822329625</v>
      </c>
      <c r="X784" s="164">
        <f t="shared" si="130"/>
        <v>144422033.58359069</v>
      </c>
    </row>
    <row r="785" spans="10:24" x14ac:dyDescent="0.25">
      <c r="J785">
        <v>782</v>
      </c>
      <c r="K785" s="43">
        <v>0.8906358682925607</v>
      </c>
      <c r="L785">
        <v>0.52664053117264198</v>
      </c>
      <c r="M785">
        <v>0.61758073686218473</v>
      </c>
      <c r="N785" s="44">
        <v>0.43036350758298314</v>
      </c>
      <c r="O785" s="161">
        <f t="shared" si="121"/>
        <v>7000000</v>
      </c>
      <c r="P785" s="162">
        <f t="shared" si="122"/>
        <v>181.00241424947893</v>
      </c>
      <c r="Q785" s="162">
        <f t="shared" si="123"/>
        <v>140.98266109436449</v>
      </c>
      <c r="R785" s="163">
        <f t="shared" si="124"/>
        <v>1</v>
      </c>
      <c r="S785" s="161">
        <f t="shared" si="125"/>
        <v>7000000</v>
      </c>
      <c r="T785" s="162">
        <f t="shared" si="126"/>
        <v>190.33413808315964</v>
      </c>
      <c r="U785" s="162">
        <f t="shared" si="127"/>
        <v>127.99133054718224</v>
      </c>
      <c r="V785" s="163">
        <f t="shared" si="128"/>
        <v>1</v>
      </c>
      <c r="W785" s="164">
        <f t="shared" si="129"/>
        <v>230138272.08580112</v>
      </c>
      <c r="X785" s="164">
        <f t="shared" si="130"/>
        <v>286399652.75184178</v>
      </c>
    </row>
    <row r="786" spans="10:24" x14ac:dyDescent="0.25">
      <c r="J786">
        <v>783</v>
      </c>
      <c r="K786" s="43">
        <v>0.47319077782511698</v>
      </c>
      <c r="L786">
        <v>0.9376051311237642</v>
      </c>
      <c r="M786">
        <v>0.60700891090247078</v>
      </c>
      <c r="N786" s="44">
        <v>8.2273146191103042E-3</v>
      </c>
      <c r="O786" s="161">
        <f t="shared" si="121"/>
        <v>5000000</v>
      </c>
      <c r="P786" s="162">
        <f t="shared" si="122"/>
        <v>203.02463912448508</v>
      </c>
      <c r="Q786" s="162">
        <f t="shared" si="123"/>
        <v>140.43063254105735</v>
      </c>
      <c r="R786" s="163">
        <f t="shared" si="124"/>
        <v>1</v>
      </c>
      <c r="S786" s="161">
        <f t="shared" si="125"/>
        <v>6000000</v>
      </c>
      <c r="T786" s="162">
        <f t="shared" si="126"/>
        <v>197.67487970816168</v>
      </c>
      <c r="U786" s="162">
        <f t="shared" si="127"/>
        <v>127.71531627052867</v>
      </c>
      <c r="V786" s="163">
        <f t="shared" si="128"/>
        <v>0.05</v>
      </c>
      <c r="W786" s="164">
        <f t="shared" si="129"/>
        <v>262970032.91713864</v>
      </c>
      <c r="X786" s="164">
        <f t="shared" si="130"/>
        <v>-129012130.96871009</v>
      </c>
    </row>
    <row r="787" spans="10:24" x14ac:dyDescent="0.25">
      <c r="J787">
        <v>784</v>
      </c>
      <c r="K787" s="43">
        <v>0.98070689262838096</v>
      </c>
      <c r="L787">
        <v>0.16906449986021144</v>
      </c>
      <c r="M787">
        <v>0.4946737722727822</v>
      </c>
      <c r="N787" s="44">
        <v>0.55304328817616122</v>
      </c>
      <c r="O787" s="161">
        <f t="shared" si="121"/>
        <v>9000000</v>
      </c>
      <c r="P787" s="162">
        <f t="shared" si="122"/>
        <v>165.63197034252852</v>
      </c>
      <c r="Q787" s="162">
        <f t="shared" si="123"/>
        <v>134.73297460668448</v>
      </c>
      <c r="R787" s="163">
        <f t="shared" si="124"/>
        <v>1</v>
      </c>
      <c r="S787" s="161">
        <f t="shared" si="125"/>
        <v>9000000</v>
      </c>
      <c r="T787" s="162">
        <f t="shared" si="126"/>
        <v>185.21065678084284</v>
      </c>
      <c r="U787" s="162">
        <f t="shared" si="127"/>
        <v>124.86648730334224</v>
      </c>
      <c r="V787" s="163">
        <f t="shared" si="128"/>
        <v>1</v>
      </c>
      <c r="W787" s="164">
        <f t="shared" si="129"/>
        <v>228090961.62259632</v>
      </c>
      <c r="X787" s="164">
        <f t="shared" si="130"/>
        <v>393097525.29750538</v>
      </c>
    </row>
    <row r="788" spans="10:24" x14ac:dyDescent="0.25">
      <c r="J788">
        <v>785</v>
      </c>
      <c r="K788" s="43">
        <v>0.71375953350027999</v>
      </c>
      <c r="L788">
        <v>0.69318981012144631</v>
      </c>
      <c r="M788">
        <v>0.78984883723492472</v>
      </c>
      <c r="N788" s="44">
        <v>3.682616664640681E-2</v>
      </c>
      <c r="O788" s="161">
        <f t="shared" si="121"/>
        <v>6000000</v>
      </c>
      <c r="P788" s="162">
        <f t="shared" si="122"/>
        <v>187.57368567209903</v>
      </c>
      <c r="Q788" s="162">
        <f t="shared" si="123"/>
        <v>151.11793707499552</v>
      </c>
      <c r="R788" s="163">
        <f t="shared" si="124"/>
        <v>1</v>
      </c>
      <c r="S788" s="161">
        <f t="shared" si="125"/>
        <v>7000000</v>
      </c>
      <c r="T788" s="162">
        <f t="shared" si="126"/>
        <v>192.52456189069969</v>
      </c>
      <c r="U788" s="162">
        <f t="shared" si="127"/>
        <v>133.05896853749778</v>
      </c>
      <c r="V788" s="163">
        <f t="shared" si="128"/>
        <v>0.9</v>
      </c>
      <c r="W788" s="164">
        <f t="shared" si="129"/>
        <v>168734491.58262104</v>
      </c>
      <c r="X788" s="164">
        <f t="shared" si="130"/>
        <v>224633238.12517202</v>
      </c>
    </row>
    <row r="789" spans="10:24" x14ac:dyDescent="0.25">
      <c r="J789">
        <v>786</v>
      </c>
      <c r="K789" s="43">
        <v>0.17223661230691167</v>
      </c>
      <c r="L789">
        <v>0.69186768848160496</v>
      </c>
      <c r="M789">
        <v>0.91201528887362959</v>
      </c>
      <c r="N789" s="44">
        <v>0.80459238302040159</v>
      </c>
      <c r="O789" s="161">
        <f t="shared" si="121"/>
        <v>2000000</v>
      </c>
      <c r="P789" s="162">
        <f t="shared" si="122"/>
        <v>187.51726997442941</v>
      </c>
      <c r="Q789" s="162">
        <f t="shared" si="123"/>
        <v>162.06539795343139</v>
      </c>
      <c r="R789" s="163">
        <f t="shared" si="124"/>
        <v>1</v>
      </c>
      <c r="S789" s="161">
        <f t="shared" si="125"/>
        <v>5000000</v>
      </c>
      <c r="T789" s="162">
        <f t="shared" si="126"/>
        <v>192.50575665814313</v>
      </c>
      <c r="U789" s="162">
        <f t="shared" si="127"/>
        <v>138.53269897671569</v>
      </c>
      <c r="V789" s="163">
        <f t="shared" si="128"/>
        <v>1</v>
      </c>
      <c r="W789" s="164">
        <f t="shared" si="129"/>
        <v>903744.0419960469</v>
      </c>
      <c r="X789" s="164">
        <f t="shared" si="130"/>
        <v>119865288.40713716</v>
      </c>
    </row>
    <row r="790" spans="10:24" x14ac:dyDescent="0.25">
      <c r="J790">
        <v>787</v>
      </c>
      <c r="K790" s="43">
        <v>0.77914275531975441</v>
      </c>
      <c r="L790">
        <v>0.65451557560103801</v>
      </c>
      <c r="M790">
        <v>0.82930905551060929</v>
      </c>
      <c r="N790" s="44">
        <v>0.20547193629868687</v>
      </c>
      <c r="O790" s="161">
        <f t="shared" si="121"/>
        <v>7000000</v>
      </c>
      <c r="P790" s="162">
        <f t="shared" si="122"/>
        <v>185.96310909413785</v>
      </c>
      <c r="Q790" s="162">
        <f t="shared" si="123"/>
        <v>154.02876744556747</v>
      </c>
      <c r="R790" s="163">
        <f t="shared" si="124"/>
        <v>1</v>
      </c>
      <c r="S790" s="161">
        <f t="shared" si="125"/>
        <v>7000000</v>
      </c>
      <c r="T790" s="162">
        <f t="shared" si="126"/>
        <v>191.98770303137928</v>
      </c>
      <c r="U790" s="162">
        <f t="shared" si="127"/>
        <v>134.51438372278375</v>
      </c>
      <c r="V790" s="163">
        <f t="shared" si="128"/>
        <v>1</v>
      </c>
      <c r="W790" s="164">
        <f t="shared" si="129"/>
        <v>173540391.53999266</v>
      </c>
      <c r="X790" s="164">
        <f t="shared" si="130"/>
        <v>252313235.16016877</v>
      </c>
    </row>
    <row r="791" spans="10:24" x14ac:dyDescent="0.25">
      <c r="J791">
        <v>788</v>
      </c>
      <c r="K791" s="43">
        <v>0.95244463322665773</v>
      </c>
      <c r="L791">
        <v>0.44077377881181523</v>
      </c>
      <c r="M791">
        <v>0.64260839180354157</v>
      </c>
      <c r="N791" s="44">
        <v>0.56803538575220747</v>
      </c>
      <c r="O791" s="161">
        <f t="shared" si="121"/>
        <v>9000000</v>
      </c>
      <c r="P791" s="162">
        <f t="shared" si="122"/>
        <v>177.76488451036855</v>
      </c>
      <c r="Q791" s="162">
        <f t="shared" si="123"/>
        <v>142.30879385677358</v>
      </c>
      <c r="R791" s="163">
        <f t="shared" si="124"/>
        <v>1</v>
      </c>
      <c r="S791" s="161">
        <f t="shared" si="125"/>
        <v>9000000</v>
      </c>
      <c r="T791" s="162">
        <f t="shared" si="126"/>
        <v>189.25496150345617</v>
      </c>
      <c r="U791" s="162">
        <f t="shared" si="127"/>
        <v>128.6543969283868</v>
      </c>
      <c r="V791" s="163">
        <f t="shared" si="128"/>
        <v>1</v>
      </c>
      <c r="W791" s="164">
        <f t="shared" si="129"/>
        <v>269104815.88235474</v>
      </c>
      <c r="X791" s="164">
        <f t="shared" si="130"/>
        <v>395405081.17562437</v>
      </c>
    </row>
    <row r="792" spans="10:24" x14ac:dyDescent="0.25">
      <c r="J792">
        <v>789</v>
      </c>
      <c r="K792" s="43">
        <v>0.23160458593676869</v>
      </c>
      <c r="L792">
        <v>0.36775553188881538</v>
      </c>
      <c r="M792">
        <v>0.41831775453349584</v>
      </c>
      <c r="N792" s="44">
        <v>0.2929824290206644</v>
      </c>
      <c r="O792" s="161">
        <f t="shared" si="121"/>
        <v>2000000</v>
      </c>
      <c r="P792" s="162">
        <f t="shared" si="122"/>
        <v>174.93294335240697</v>
      </c>
      <c r="Q792" s="162">
        <f t="shared" si="123"/>
        <v>130.8760210272369</v>
      </c>
      <c r="R792" s="163">
        <f t="shared" si="124"/>
        <v>1</v>
      </c>
      <c r="S792" s="161">
        <f t="shared" si="125"/>
        <v>5000000</v>
      </c>
      <c r="T792" s="162">
        <f t="shared" si="126"/>
        <v>188.310981117469</v>
      </c>
      <c r="U792" s="162">
        <f t="shared" si="127"/>
        <v>122.93801051361845</v>
      </c>
      <c r="V792" s="163">
        <f t="shared" si="128"/>
        <v>1</v>
      </c>
      <c r="W792" s="164">
        <f t="shared" si="129"/>
        <v>38113844.650340125</v>
      </c>
      <c r="X792" s="164">
        <f t="shared" si="130"/>
        <v>176864853.01925272</v>
      </c>
    </row>
    <row r="793" spans="10:24" x14ac:dyDescent="0.25">
      <c r="J793">
        <v>790</v>
      </c>
      <c r="K793" s="43">
        <v>0.40732961107503829</v>
      </c>
      <c r="L793">
        <v>0.97292499896272289</v>
      </c>
      <c r="M793">
        <v>0.11470529531185814</v>
      </c>
      <c r="N793" s="44">
        <v>0.34295569016212268</v>
      </c>
      <c r="O793" s="161">
        <f t="shared" si="121"/>
        <v>5000000</v>
      </c>
      <c r="P793" s="162">
        <f t="shared" si="122"/>
        <v>208.8845205809256</v>
      </c>
      <c r="Q793" s="162">
        <f t="shared" si="123"/>
        <v>110.96242923066931</v>
      </c>
      <c r="R793" s="163">
        <f t="shared" si="124"/>
        <v>1</v>
      </c>
      <c r="S793" s="161">
        <f t="shared" si="125"/>
        <v>6000000</v>
      </c>
      <c r="T793" s="162">
        <f t="shared" si="126"/>
        <v>199.62817352697519</v>
      </c>
      <c r="U793" s="162">
        <f t="shared" si="127"/>
        <v>112.98121461533466</v>
      </c>
      <c r="V793" s="163">
        <f t="shared" si="128"/>
        <v>1</v>
      </c>
      <c r="W793" s="164">
        <f t="shared" si="129"/>
        <v>439610456.75128138</v>
      </c>
      <c r="X793" s="164">
        <f t="shared" si="130"/>
        <v>369881753.46984315</v>
      </c>
    </row>
    <row r="794" spans="10:24" x14ac:dyDescent="0.25">
      <c r="J794">
        <v>791</v>
      </c>
      <c r="K794" s="43">
        <v>0.43303915010836058</v>
      </c>
      <c r="L794">
        <v>0.14188984534887927</v>
      </c>
      <c r="M794">
        <v>0.15093060823578697</v>
      </c>
      <c r="N794" s="44">
        <v>0.12812965132297449</v>
      </c>
      <c r="O794" s="161">
        <f t="shared" si="121"/>
        <v>5000000</v>
      </c>
      <c r="P794" s="162">
        <f t="shared" si="122"/>
        <v>163.92199221024444</v>
      </c>
      <c r="Q794" s="162">
        <f t="shared" si="123"/>
        <v>114.35099390376331</v>
      </c>
      <c r="R794" s="163">
        <f t="shared" si="124"/>
        <v>1</v>
      </c>
      <c r="S794" s="161">
        <f t="shared" si="125"/>
        <v>6000000</v>
      </c>
      <c r="T794" s="162">
        <f t="shared" si="126"/>
        <v>184.64066407008147</v>
      </c>
      <c r="U794" s="162">
        <f t="shared" si="127"/>
        <v>114.67549695188166</v>
      </c>
      <c r="V794" s="163">
        <f t="shared" si="128"/>
        <v>0.9</v>
      </c>
      <c r="W794" s="164">
        <f t="shared" si="129"/>
        <v>197854991.53240564</v>
      </c>
      <c r="X794" s="164">
        <f t="shared" si="130"/>
        <v>227811902.43827903</v>
      </c>
    </row>
    <row r="795" spans="10:24" x14ac:dyDescent="0.25">
      <c r="J795">
        <v>792</v>
      </c>
      <c r="K795" s="43">
        <v>0.41759128358929953</v>
      </c>
      <c r="L795">
        <v>1.8626660332660472E-2</v>
      </c>
      <c r="M795">
        <v>0.73343670017443341</v>
      </c>
      <c r="N795" s="44">
        <v>0.45335075880889519</v>
      </c>
      <c r="O795" s="161">
        <f t="shared" si="121"/>
        <v>5000000</v>
      </c>
      <c r="P795" s="162">
        <f t="shared" si="122"/>
        <v>148.75534509519801</v>
      </c>
      <c r="Q795" s="162">
        <f t="shared" si="123"/>
        <v>147.46480669701381</v>
      </c>
      <c r="R795" s="163">
        <f t="shared" si="124"/>
        <v>1</v>
      </c>
      <c r="S795" s="161">
        <f t="shared" si="125"/>
        <v>6000000</v>
      </c>
      <c r="T795" s="162">
        <f t="shared" si="126"/>
        <v>179.58511503173267</v>
      </c>
      <c r="U795" s="162">
        <f t="shared" si="127"/>
        <v>131.23240334850689</v>
      </c>
      <c r="V795" s="163">
        <f t="shared" si="128"/>
        <v>1</v>
      </c>
      <c r="W795" s="164">
        <f t="shared" si="129"/>
        <v>-43547308.009079017</v>
      </c>
      <c r="X795" s="164">
        <f t="shared" si="130"/>
        <v>140116270.09935468</v>
      </c>
    </row>
    <row r="796" spans="10:24" x14ac:dyDescent="0.25">
      <c r="J796">
        <v>793</v>
      </c>
      <c r="K796" s="43">
        <v>0.41954887299507737</v>
      </c>
      <c r="L796">
        <v>0.87119512723044756</v>
      </c>
      <c r="M796">
        <v>0.21468983245969975</v>
      </c>
      <c r="N796" s="44">
        <v>0.156835606356302</v>
      </c>
      <c r="O796" s="161">
        <f t="shared" si="121"/>
        <v>5000000</v>
      </c>
      <c r="P796" s="162">
        <f t="shared" si="122"/>
        <v>196.98088089601993</v>
      </c>
      <c r="Q796" s="162">
        <f t="shared" si="123"/>
        <v>119.19492752294485</v>
      </c>
      <c r="R796" s="163">
        <f t="shared" si="124"/>
        <v>1</v>
      </c>
      <c r="S796" s="161">
        <f t="shared" si="125"/>
        <v>6000000</v>
      </c>
      <c r="T796" s="162">
        <f t="shared" si="126"/>
        <v>195.66029363200664</v>
      </c>
      <c r="U796" s="162">
        <f t="shared" si="127"/>
        <v>117.09746376147243</v>
      </c>
      <c r="V796" s="163">
        <f t="shared" si="128"/>
        <v>0.9</v>
      </c>
      <c r="W796" s="164">
        <f t="shared" si="129"/>
        <v>338929766.8653754</v>
      </c>
      <c r="X796" s="164">
        <f t="shared" si="130"/>
        <v>274239281.30088472</v>
      </c>
    </row>
    <row r="797" spans="10:24" x14ac:dyDescent="0.25">
      <c r="J797">
        <v>794</v>
      </c>
      <c r="K797" s="43">
        <v>0.30229302567284477</v>
      </c>
      <c r="L797">
        <v>0.6900697974130815</v>
      </c>
      <c r="M797">
        <v>0.81456430844217709</v>
      </c>
      <c r="N797" s="44">
        <v>4.2593339559707455E-2</v>
      </c>
      <c r="O797" s="161">
        <f t="shared" si="121"/>
        <v>5000000</v>
      </c>
      <c r="P797" s="162">
        <f t="shared" si="122"/>
        <v>187.44072298738058</v>
      </c>
      <c r="Q797" s="162">
        <f t="shared" si="123"/>
        <v>152.89684643207016</v>
      </c>
      <c r="R797" s="163">
        <f t="shared" si="124"/>
        <v>1</v>
      </c>
      <c r="S797" s="161">
        <f t="shared" si="125"/>
        <v>6000000</v>
      </c>
      <c r="T797" s="162">
        <f t="shared" si="126"/>
        <v>192.48024099579354</v>
      </c>
      <c r="U797" s="162">
        <f t="shared" si="127"/>
        <v>133.94842321603508</v>
      </c>
      <c r="V797" s="163">
        <f t="shared" si="128"/>
        <v>0.9</v>
      </c>
      <c r="W797" s="164">
        <f t="shared" si="129"/>
        <v>122719382.77655208</v>
      </c>
      <c r="X797" s="164">
        <f t="shared" si="130"/>
        <v>166071816.01069564</v>
      </c>
    </row>
    <row r="798" spans="10:24" x14ac:dyDescent="0.25">
      <c r="J798">
        <v>795</v>
      </c>
      <c r="K798" s="43">
        <v>0.29438174910174031</v>
      </c>
      <c r="L798">
        <v>0.22802340618944117</v>
      </c>
      <c r="M798">
        <v>0.58055090699131018</v>
      </c>
      <c r="N798" s="44">
        <v>0.48987568276106563</v>
      </c>
      <c r="O798" s="161">
        <f t="shared" si="121"/>
        <v>2000000</v>
      </c>
      <c r="P798" s="162">
        <f t="shared" si="122"/>
        <v>168.81941867263674</v>
      </c>
      <c r="Q798" s="162">
        <f t="shared" si="123"/>
        <v>139.06606063501167</v>
      </c>
      <c r="R798" s="163">
        <f t="shared" si="124"/>
        <v>1</v>
      </c>
      <c r="S798" s="161">
        <f t="shared" si="125"/>
        <v>5000000</v>
      </c>
      <c r="T798" s="162">
        <f t="shared" si="126"/>
        <v>186.27313955754559</v>
      </c>
      <c r="U798" s="162">
        <f t="shared" si="127"/>
        <v>127.03303031750583</v>
      </c>
      <c r="V798" s="163">
        <f t="shared" si="128"/>
        <v>1</v>
      </c>
      <c r="W798" s="164">
        <f t="shared" si="129"/>
        <v>9506716.0752501562</v>
      </c>
      <c r="X798" s="164">
        <f t="shared" si="130"/>
        <v>146200546.20019877</v>
      </c>
    </row>
    <row r="799" spans="10:24" x14ac:dyDescent="0.25">
      <c r="J799">
        <v>796</v>
      </c>
      <c r="K799" s="43">
        <v>2.473850051555615E-2</v>
      </c>
      <c r="L799">
        <v>0.99649517161317136</v>
      </c>
      <c r="M799">
        <v>0.91120845122246574</v>
      </c>
      <c r="N799" s="44">
        <v>0.1783492994834921</v>
      </c>
      <c r="O799" s="161">
        <f t="shared" si="121"/>
        <v>1000000</v>
      </c>
      <c r="P799" s="162">
        <f t="shared" si="122"/>
        <v>220.44577708076355</v>
      </c>
      <c r="Q799" s="162">
        <f t="shared" si="123"/>
        <v>161.96468216085088</v>
      </c>
      <c r="R799" s="163">
        <f t="shared" si="124"/>
        <v>1</v>
      </c>
      <c r="S799" s="161">
        <f t="shared" si="125"/>
        <v>1000000</v>
      </c>
      <c r="T799" s="162">
        <f t="shared" si="126"/>
        <v>203.48192569358787</v>
      </c>
      <c r="U799" s="162">
        <f t="shared" si="127"/>
        <v>138.48234108042544</v>
      </c>
      <c r="V799" s="163">
        <f t="shared" si="128"/>
        <v>0.9</v>
      </c>
      <c r="W799" s="164">
        <f t="shared" si="129"/>
        <v>8481094.9199126661</v>
      </c>
      <c r="X799" s="164">
        <f t="shared" si="130"/>
        <v>-91500373.848153815</v>
      </c>
    </row>
    <row r="800" spans="10:24" x14ac:dyDescent="0.25">
      <c r="J800">
        <v>797</v>
      </c>
      <c r="K800" s="43">
        <v>0.27322579514972056</v>
      </c>
      <c r="L800">
        <v>0.77947396902697297</v>
      </c>
      <c r="M800">
        <v>0.2609146732011437</v>
      </c>
      <c r="N800" s="44">
        <v>0.35111749728040498</v>
      </c>
      <c r="O800" s="161">
        <f t="shared" si="121"/>
        <v>2000000</v>
      </c>
      <c r="P800" s="162">
        <f t="shared" si="122"/>
        <v>191.55626791138087</v>
      </c>
      <c r="Q800" s="162">
        <f t="shared" si="123"/>
        <v>122.18943860779119</v>
      </c>
      <c r="R800" s="163">
        <f t="shared" si="124"/>
        <v>1</v>
      </c>
      <c r="S800" s="161">
        <f t="shared" si="125"/>
        <v>5000000</v>
      </c>
      <c r="T800" s="162">
        <f t="shared" si="126"/>
        <v>193.85208930379363</v>
      </c>
      <c r="U800" s="162">
        <f t="shared" si="127"/>
        <v>118.59471930389559</v>
      </c>
      <c r="V800" s="163">
        <f t="shared" si="128"/>
        <v>1</v>
      </c>
      <c r="W800" s="164">
        <f t="shared" si="129"/>
        <v>88733658.607179374</v>
      </c>
      <c r="X800" s="164">
        <f t="shared" si="130"/>
        <v>226286849.9994902</v>
      </c>
    </row>
    <row r="801" spans="10:24" x14ac:dyDescent="0.25">
      <c r="J801">
        <v>798</v>
      </c>
      <c r="K801" s="43">
        <v>0.32304903563461718</v>
      </c>
      <c r="L801">
        <v>0.85105223464095281</v>
      </c>
      <c r="M801">
        <v>0.3812173622891567</v>
      </c>
      <c r="N801" s="44">
        <v>0.28273698198208641</v>
      </c>
      <c r="O801" s="161">
        <f t="shared" si="121"/>
        <v>5000000</v>
      </c>
      <c r="P801" s="162">
        <f t="shared" si="122"/>
        <v>195.61435418331871</v>
      </c>
      <c r="Q801" s="162">
        <f t="shared" si="123"/>
        <v>128.95429770416652</v>
      </c>
      <c r="R801" s="163">
        <f t="shared" si="124"/>
        <v>1</v>
      </c>
      <c r="S801" s="161">
        <f t="shared" si="125"/>
        <v>6000000</v>
      </c>
      <c r="T801" s="162">
        <f t="shared" si="126"/>
        <v>195.2047847277729</v>
      </c>
      <c r="U801" s="162">
        <f t="shared" si="127"/>
        <v>121.97714885208326</v>
      </c>
      <c r="V801" s="163">
        <f t="shared" si="128"/>
        <v>1</v>
      </c>
      <c r="W801" s="164">
        <f t="shared" si="129"/>
        <v>283300282.39576095</v>
      </c>
      <c r="X801" s="164">
        <f t="shared" si="130"/>
        <v>289365815.25413787</v>
      </c>
    </row>
    <row r="802" spans="10:24" x14ac:dyDescent="0.25">
      <c r="J802">
        <v>799</v>
      </c>
      <c r="K802" s="43">
        <v>2.3931444459017848E-2</v>
      </c>
      <c r="L802">
        <v>0.86294438854274191</v>
      </c>
      <c r="M802">
        <v>0.88384282866636632</v>
      </c>
      <c r="N802" s="44">
        <v>0.61488357243692493</v>
      </c>
      <c r="O802" s="161">
        <f t="shared" si="121"/>
        <v>1000000</v>
      </c>
      <c r="P802" s="162">
        <f t="shared" si="122"/>
        <v>196.40465729088055</v>
      </c>
      <c r="Q802" s="162">
        <f t="shared" si="123"/>
        <v>158.88836800691934</v>
      </c>
      <c r="R802" s="163">
        <f t="shared" si="124"/>
        <v>1</v>
      </c>
      <c r="S802" s="161">
        <f t="shared" si="125"/>
        <v>1000000</v>
      </c>
      <c r="T802" s="162">
        <f t="shared" si="126"/>
        <v>195.46821909696018</v>
      </c>
      <c r="U802" s="162">
        <f t="shared" si="127"/>
        <v>136.94418400345967</v>
      </c>
      <c r="V802" s="163">
        <f t="shared" si="128"/>
        <v>1</v>
      </c>
      <c r="W802" s="164">
        <f t="shared" si="129"/>
        <v>-12483710.716038786</v>
      </c>
      <c r="X802" s="164">
        <f t="shared" si="130"/>
        <v>-91475964.906499475</v>
      </c>
    </row>
    <row r="803" spans="10:24" x14ac:dyDescent="0.25">
      <c r="J803">
        <v>800</v>
      </c>
      <c r="K803" s="43">
        <v>5.9832986475617966E-2</v>
      </c>
      <c r="L803">
        <v>0.96532784601969368</v>
      </c>
      <c r="M803">
        <v>0.2837642564002727</v>
      </c>
      <c r="N803" s="44">
        <v>0.75021232392789594</v>
      </c>
      <c r="O803" s="161">
        <f t="shared" si="121"/>
        <v>2000000</v>
      </c>
      <c r="P803" s="162">
        <f t="shared" si="122"/>
        <v>207.24254907399663</v>
      </c>
      <c r="Q803" s="162">
        <f t="shared" si="123"/>
        <v>123.56609676502342</v>
      </c>
      <c r="R803" s="163">
        <f t="shared" si="124"/>
        <v>1</v>
      </c>
      <c r="S803" s="161">
        <f t="shared" si="125"/>
        <v>2000000</v>
      </c>
      <c r="T803" s="162">
        <f t="shared" si="126"/>
        <v>199.08084969133222</v>
      </c>
      <c r="U803" s="162">
        <f t="shared" si="127"/>
        <v>119.28304838251171</v>
      </c>
      <c r="V803" s="163">
        <f t="shared" si="128"/>
        <v>1</v>
      </c>
      <c r="W803" s="164">
        <f t="shared" si="129"/>
        <v>117352904.61794642</v>
      </c>
      <c r="X803" s="164">
        <f t="shared" si="130"/>
        <v>9595602.6176410317</v>
      </c>
    </row>
    <row r="804" spans="10:24" x14ac:dyDescent="0.25">
      <c r="J804">
        <v>801</v>
      </c>
      <c r="K804" s="43">
        <v>0.30539218231770293</v>
      </c>
      <c r="L804">
        <v>0.67805902803975582</v>
      </c>
      <c r="M804">
        <v>7.7466097011646862E-2</v>
      </c>
      <c r="N804" s="44">
        <v>0.86089944368872695</v>
      </c>
      <c r="O804" s="161">
        <f t="shared" si="121"/>
        <v>5000000</v>
      </c>
      <c r="P804" s="162">
        <f t="shared" si="122"/>
        <v>186.93417063229072</v>
      </c>
      <c r="Q804" s="162">
        <f t="shared" si="123"/>
        <v>106.55351857176963</v>
      </c>
      <c r="R804" s="163">
        <f t="shared" si="124"/>
        <v>1</v>
      </c>
      <c r="S804" s="161">
        <f t="shared" si="125"/>
        <v>6000000</v>
      </c>
      <c r="T804" s="162">
        <f t="shared" si="126"/>
        <v>192.31139021076356</v>
      </c>
      <c r="U804" s="162">
        <f t="shared" si="127"/>
        <v>110.77675928588482</v>
      </c>
      <c r="V804" s="163">
        <f t="shared" si="128"/>
        <v>1</v>
      </c>
      <c r="W804" s="164">
        <f t="shared" si="129"/>
        <v>351903260.30260545</v>
      </c>
      <c r="X804" s="164">
        <f t="shared" si="130"/>
        <v>339207785.54927242</v>
      </c>
    </row>
    <row r="805" spans="10:24" x14ac:dyDescent="0.25">
      <c r="J805">
        <v>802</v>
      </c>
      <c r="K805" s="43">
        <v>6.6708348341928292E-2</v>
      </c>
      <c r="L805">
        <v>0.53299273749597265</v>
      </c>
      <c r="M805">
        <v>0.75954825904316159</v>
      </c>
      <c r="N805" s="44">
        <v>0.34206247009965174</v>
      </c>
      <c r="O805" s="161">
        <f t="shared" si="121"/>
        <v>2000000</v>
      </c>
      <c r="P805" s="162">
        <f t="shared" si="122"/>
        <v>181.24192537526028</v>
      </c>
      <c r="Q805" s="162">
        <f t="shared" si="123"/>
        <v>149.09700343532862</v>
      </c>
      <c r="R805" s="163">
        <f t="shared" si="124"/>
        <v>1</v>
      </c>
      <c r="S805" s="161">
        <f t="shared" si="125"/>
        <v>2000000</v>
      </c>
      <c r="T805" s="162">
        <f t="shared" si="126"/>
        <v>190.41397512508675</v>
      </c>
      <c r="U805" s="162">
        <f t="shared" si="127"/>
        <v>132.04850171766429</v>
      </c>
      <c r="V805" s="163">
        <f t="shared" si="128"/>
        <v>1</v>
      </c>
      <c r="W805" s="164">
        <f t="shared" si="129"/>
        <v>14289843.879863329</v>
      </c>
      <c r="X805" s="164">
        <f t="shared" si="130"/>
        <v>-33269053.185155094</v>
      </c>
    </row>
    <row r="806" spans="10:24" x14ac:dyDescent="0.25">
      <c r="J806">
        <v>803</v>
      </c>
      <c r="K806" s="43">
        <v>0.61757024798641869</v>
      </c>
      <c r="L806">
        <v>0.8314921280801294</v>
      </c>
      <c r="M806">
        <v>0.88587294813408579</v>
      </c>
      <c r="N806" s="44">
        <v>0.54951283877689439</v>
      </c>
      <c r="O806" s="161">
        <f t="shared" si="121"/>
        <v>6000000</v>
      </c>
      <c r="P806" s="162">
        <f t="shared" si="122"/>
        <v>194.4011764395263</v>
      </c>
      <c r="Q806" s="162">
        <f t="shared" si="123"/>
        <v>159.09736828939225</v>
      </c>
      <c r="R806" s="163">
        <f t="shared" si="124"/>
        <v>1</v>
      </c>
      <c r="S806" s="161">
        <f t="shared" si="125"/>
        <v>7000000</v>
      </c>
      <c r="T806" s="162">
        <f t="shared" si="126"/>
        <v>194.80039214650876</v>
      </c>
      <c r="U806" s="162">
        <f t="shared" si="127"/>
        <v>137.04868414469613</v>
      </c>
      <c r="V806" s="163">
        <f t="shared" si="128"/>
        <v>1</v>
      </c>
      <c r="W806" s="164">
        <f t="shared" si="129"/>
        <v>161822848.90080428</v>
      </c>
      <c r="X806" s="164">
        <f t="shared" si="130"/>
        <v>254261956.0126884</v>
      </c>
    </row>
    <row r="807" spans="10:24" x14ac:dyDescent="0.25">
      <c r="J807">
        <v>804</v>
      </c>
      <c r="K807" s="43">
        <v>6.3183957237834987E-2</v>
      </c>
      <c r="L807">
        <v>0.84884093650911752</v>
      </c>
      <c r="M807">
        <v>0.29446740030068563</v>
      </c>
      <c r="N807" s="44">
        <v>0.93840867747615986</v>
      </c>
      <c r="O807" s="161">
        <f t="shared" si="121"/>
        <v>2000000</v>
      </c>
      <c r="P807" s="162">
        <f t="shared" si="122"/>
        <v>195.4721249662233</v>
      </c>
      <c r="Q807" s="162">
        <f t="shared" si="123"/>
        <v>124.19239428448074</v>
      </c>
      <c r="R807" s="163">
        <f t="shared" si="124"/>
        <v>1</v>
      </c>
      <c r="S807" s="161">
        <f t="shared" si="125"/>
        <v>2000000</v>
      </c>
      <c r="T807" s="162">
        <f t="shared" si="126"/>
        <v>195.15737498874111</v>
      </c>
      <c r="U807" s="162">
        <f t="shared" si="127"/>
        <v>119.59619714224037</v>
      </c>
      <c r="V807" s="163">
        <f t="shared" si="128"/>
        <v>1</v>
      </c>
      <c r="W807" s="164">
        <f t="shared" si="129"/>
        <v>92559461.363485128</v>
      </c>
      <c r="X807" s="164">
        <f t="shared" si="130"/>
        <v>1122355.6930014789</v>
      </c>
    </row>
    <row r="808" spans="10:24" x14ac:dyDescent="0.25">
      <c r="J808">
        <v>805</v>
      </c>
      <c r="K808" s="43">
        <v>0.44965759815693918</v>
      </c>
      <c r="L808">
        <v>0.1397155733982226</v>
      </c>
      <c r="M808">
        <v>0.11740746888764086</v>
      </c>
      <c r="N808" s="44">
        <v>8.4966656782852423E-2</v>
      </c>
      <c r="O808" s="161">
        <f t="shared" si="121"/>
        <v>5000000</v>
      </c>
      <c r="P808" s="162">
        <f t="shared" si="122"/>
        <v>163.77602842073912</v>
      </c>
      <c r="Q808" s="162">
        <f t="shared" si="123"/>
        <v>111.23906225758441</v>
      </c>
      <c r="R808" s="163">
        <f t="shared" si="124"/>
        <v>1</v>
      </c>
      <c r="S808" s="161">
        <f t="shared" si="125"/>
        <v>6000000</v>
      </c>
      <c r="T808" s="162">
        <f t="shared" si="126"/>
        <v>184.59200947357971</v>
      </c>
      <c r="U808" s="162">
        <f t="shared" si="127"/>
        <v>113.1195311287922</v>
      </c>
      <c r="V808" s="163">
        <f t="shared" si="128"/>
        <v>0.9</v>
      </c>
      <c r="W808" s="164">
        <f t="shared" si="129"/>
        <v>212684830.81577358</v>
      </c>
      <c r="X808" s="164">
        <f t="shared" si="130"/>
        <v>235951383.06185257</v>
      </c>
    </row>
    <row r="809" spans="10:24" x14ac:dyDescent="0.25">
      <c r="J809">
        <v>806</v>
      </c>
      <c r="K809" s="43">
        <v>0.19594952589163206</v>
      </c>
      <c r="L809">
        <v>0.83564679311232315</v>
      </c>
      <c r="M809">
        <v>0.10368027956999148</v>
      </c>
      <c r="N809" s="44">
        <v>0.76813071486719053</v>
      </c>
      <c r="O809" s="161">
        <f t="shared" si="121"/>
        <v>2000000</v>
      </c>
      <c r="P809" s="162">
        <f t="shared" si="122"/>
        <v>194.65084171570749</v>
      </c>
      <c r="Q809" s="162">
        <f t="shared" si="123"/>
        <v>109.78287033302914</v>
      </c>
      <c r="R809" s="163">
        <f t="shared" si="124"/>
        <v>1</v>
      </c>
      <c r="S809" s="161">
        <f t="shared" si="125"/>
        <v>5000000</v>
      </c>
      <c r="T809" s="162">
        <f t="shared" si="126"/>
        <v>194.88361390523582</v>
      </c>
      <c r="U809" s="162">
        <f t="shared" si="127"/>
        <v>112.39143516651457</v>
      </c>
      <c r="V809" s="163">
        <f t="shared" si="128"/>
        <v>1</v>
      </c>
      <c r="W809" s="164">
        <f t="shared" si="129"/>
        <v>119735942.76535669</v>
      </c>
      <c r="X809" s="164">
        <f t="shared" si="130"/>
        <v>262460893.69360626</v>
      </c>
    </row>
    <row r="810" spans="10:24" x14ac:dyDescent="0.25">
      <c r="J810">
        <v>807</v>
      </c>
      <c r="K810" s="43">
        <v>0.49413786161851425</v>
      </c>
      <c r="L810">
        <v>0.87298239536320354</v>
      </c>
      <c r="M810">
        <v>0.2980004326664043</v>
      </c>
      <c r="N810" s="44">
        <v>0.97548046094422103</v>
      </c>
      <c r="O810" s="161">
        <f t="shared" si="121"/>
        <v>5000000</v>
      </c>
      <c r="P810" s="162">
        <f t="shared" si="122"/>
        <v>197.10904352277456</v>
      </c>
      <c r="Q810" s="162">
        <f t="shared" si="123"/>
        <v>124.396796062465</v>
      </c>
      <c r="R810" s="163">
        <f t="shared" si="124"/>
        <v>1</v>
      </c>
      <c r="S810" s="161">
        <f t="shared" si="125"/>
        <v>6000000</v>
      </c>
      <c r="T810" s="162">
        <f t="shared" si="126"/>
        <v>195.70301450759152</v>
      </c>
      <c r="U810" s="162">
        <f t="shared" si="127"/>
        <v>119.6983980312325</v>
      </c>
      <c r="V810" s="163">
        <f t="shared" si="128"/>
        <v>1</v>
      </c>
      <c r="W810" s="164">
        <f t="shared" si="129"/>
        <v>313561237.30154777</v>
      </c>
      <c r="X810" s="164">
        <f t="shared" si="130"/>
        <v>306027698.85815412</v>
      </c>
    </row>
    <row r="811" spans="10:24" x14ac:dyDescent="0.25">
      <c r="J811">
        <v>808</v>
      </c>
      <c r="K811" s="43">
        <v>0.45995237745436079</v>
      </c>
      <c r="L811">
        <v>0.30376904894843448</v>
      </c>
      <c r="M811">
        <v>0.88964810785173543</v>
      </c>
      <c r="N811" s="44">
        <v>0.39229044982272721</v>
      </c>
      <c r="O811" s="161">
        <f t="shared" si="121"/>
        <v>5000000</v>
      </c>
      <c r="P811" s="162">
        <f t="shared" si="122"/>
        <v>172.29613767381514</v>
      </c>
      <c r="Q811" s="162">
        <f t="shared" si="123"/>
        <v>159.49317701463258</v>
      </c>
      <c r="R811" s="163">
        <f t="shared" si="124"/>
        <v>1</v>
      </c>
      <c r="S811" s="161">
        <f t="shared" si="125"/>
        <v>6000000</v>
      </c>
      <c r="T811" s="162">
        <f t="shared" si="126"/>
        <v>187.43204589127171</v>
      </c>
      <c r="U811" s="162">
        <f t="shared" si="127"/>
        <v>137.24658850731629</v>
      </c>
      <c r="V811" s="163">
        <f t="shared" si="128"/>
        <v>1</v>
      </c>
      <c r="W811" s="164">
        <f t="shared" si="129"/>
        <v>14014803.295912802</v>
      </c>
      <c r="X811" s="164">
        <f t="shared" si="130"/>
        <v>151112744.30373251</v>
      </c>
    </row>
    <row r="812" spans="10:24" x14ac:dyDescent="0.25">
      <c r="J812">
        <v>809</v>
      </c>
      <c r="K812" s="43">
        <v>0.69751537772395</v>
      </c>
      <c r="L812">
        <v>0.75419765300172603</v>
      </c>
      <c r="M812">
        <v>0.12364796739589212</v>
      </c>
      <c r="N812" s="44">
        <v>3.6253714498888034E-2</v>
      </c>
      <c r="O812" s="161">
        <f t="shared" si="121"/>
        <v>6000000</v>
      </c>
      <c r="P812" s="162">
        <f t="shared" si="122"/>
        <v>190.31638178486224</v>
      </c>
      <c r="Q812" s="162">
        <f t="shared" si="123"/>
        <v>111.86115398675631</v>
      </c>
      <c r="R812" s="163">
        <f t="shared" si="124"/>
        <v>1</v>
      </c>
      <c r="S812" s="161">
        <f t="shared" si="125"/>
        <v>7000000</v>
      </c>
      <c r="T812" s="162">
        <f t="shared" si="126"/>
        <v>193.43879392828742</v>
      </c>
      <c r="U812" s="162">
        <f t="shared" si="127"/>
        <v>113.43057699337815</v>
      </c>
      <c r="V812" s="163">
        <f t="shared" si="128"/>
        <v>0.9</v>
      </c>
      <c r="W812" s="164">
        <f t="shared" si="129"/>
        <v>420731366.78863561</v>
      </c>
      <c r="X812" s="164">
        <f t="shared" si="130"/>
        <v>354051766.68992847</v>
      </c>
    </row>
    <row r="813" spans="10:24" x14ac:dyDescent="0.25">
      <c r="J813">
        <v>810</v>
      </c>
      <c r="K813" s="43">
        <v>0.19556854123496092</v>
      </c>
      <c r="L813">
        <v>0.68255315806195549</v>
      </c>
      <c r="M813">
        <v>0.69598899524871782</v>
      </c>
      <c r="N813" s="44">
        <v>1.3420612063415271E-2</v>
      </c>
      <c r="O813" s="161">
        <f t="shared" si="121"/>
        <v>2000000</v>
      </c>
      <c r="P813" s="162">
        <f t="shared" si="122"/>
        <v>187.12275437549232</v>
      </c>
      <c r="Q813" s="162">
        <f t="shared" si="123"/>
        <v>145.25797895598873</v>
      </c>
      <c r="R813" s="163">
        <f t="shared" si="124"/>
        <v>1</v>
      </c>
      <c r="S813" s="161">
        <f t="shared" si="125"/>
        <v>5000000</v>
      </c>
      <c r="T813" s="162">
        <f t="shared" si="126"/>
        <v>192.37425145849744</v>
      </c>
      <c r="U813" s="162">
        <f t="shared" si="127"/>
        <v>130.12898947799437</v>
      </c>
      <c r="V813" s="163">
        <f t="shared" si="128"/>
        <v>0.05</v>
      </c>
      <c r="W813" s="164">
        <f t="shared" si="129"/>
        <v>33729550.839007169</v>
      </c>
      <c r="X813" s="164">
        <f t="shared" si="130"/>
        <v>-134438684.50487423</v>
      </c>
    </row>
    <row r="814" spans="10:24" x14ac:dyDescent="0.25">
      <c r="J814">
        <v>811</v>
      </c>
      <c r="K814" s="43">
        <v>0.95223220936664799</v>
      </c>
      <c r="L814">
        <v>0.63247862855325254</v>
      </c>
      <c r="M814">
        <v>0.81469098085909508</v>
      </c>
      <c r="N814" s="44">
        <v>0.49869170725127376</v>
      </c>
      <c r="O814" s="161">
        <f t="shared" si="121"/>
        <v>9000000</v>
      </c>
      <c r="P814" s="162">
        <f t="shared" si="122"/>
        <v>185.07637886680479</v>
      </c>
      <c r="Q814" s="162">
        <f t="shared" si="123"/>
        <v>152.90632566471345</v>
      </c>
      <c r="R814" s="163">
        <f t="shared" si="124"/>
        <v>1</v>
      </c>
      <c r="S814" s="161">
        <f t="shared" si="125"/>
        <v>9000000</v>
      </c>
      <c r="T814" s="162">
        <f t="shared" si="126"/>
        <v>191.69212628893493</v>
      </c>
      <c r="U814" s="162">
        <f t="shared" si="127"/>
        <v>133.95316283235672</v>
      </c>
      <c r="V814" s="163">
        <f t="shared" si="128"/>
        <v>1</v>
      </c>
      <c r="W814" s="164">
        <f t="shared" si="129"/>
        <v>239530478.81882203</v>
      </c>
      <c r="X814" s="164">
        <f t="shared" si="130"/>
        <v>369650671.10920382</v>
      </c>
    </row>
    <row r="815" spans="10:24" x14ac:dyDescent="0.25">
      <c r="J815">
        <v>812</v>
      </c>
      <c r="K815" s="43">
        <v>0.17741544831887945</v>
      </c>
      <c r="L815">
        <v>0.7539428977890712</v>
      </c>
      <c r="M815">
        <v>5.3844326650802743E-2</v>
      </c>
      <c r="N815" s="44">
        <v>0.48619108368020114</v>
      </c>
      <c r="O815" s="161">
        <f t="shared" si="121"/>
        <v>2000000</v>
      </c>
      <c r="P815" s="162">
        <f t="shared" si="122"/>
        <v>190.30425077889177</v>
      </c>
      <c r="Q815" s="162">
        <f t="shared" si="123"/>
        <v>102.8266122797678</v>
      </c>
      <c r="R815" s="163">
        <f t="shared" si="124"/>
        <v>1</v>
      </c>
      <c r="S815" s="161">
        <f t="shared" si="125"/>
        <v>5000000</v>
      </c>
      <c r="T815" s="162">
        <f t="shared" si="126"/>
        <v>193.43475025963059</v>
      </c>
      <c r="U815" s="162">
        <f t="shared" si="127"/>
        <v>108.9133061398839</v>
      </c>
      <c r="V815" s="163">
        <f t="shared" si="128"/>
        <v>1</v>
      </c>
      <c r="W815" s="164">
        <f t="shared" si="129"/>
        <v>124955276.99824795</v>
      </c>
      <c r="X815" s="164">
        <f t="shared" si="130"/>
        <v>272607220.59873343</v>
      </c>
    </row>
    <row r="816" spans="10:24" x14ac:dyDescent="0.25">
      <c r="J816">
        <v>813</v>
      </c>
      <c r="K816" s="43">
        <v>0.44723317772244064</v>
      </c>
      <c r="L816">
        <v>0.8097518818023175</v>
      </c>
      <c r="M816">
        <v>0.23873330396907477</v>
      </c>
      <c r="N816" s="44">
        <v>0.86235506849385546</v>
      </c>
      <c r="O816" s="161">
        <f t="shared" si="121"/>
        <v>5000000</v>
      </c>
      <c r="P816" s="162">
        <f t="shared" si="122"/>
        <v>193.15473493194602</v>
      </c>
      <c r="Q816" s="162">
        <f t="shared" si="123"/>
        <v>120.79233824634628</v>
      </c>
      <c r="R816" s="163">
        <f t="shared" si="124"/>
        <v>1</v>
      </c>
      <c r="S816" s="161">
        <f t="shared" si="125"/>
        <v>6000000</v>
      </c>
      <c r="T816" s="162">
        <f t="shared" si="126"/>
        <v>194.38491164398201</v>
      </c>
      <c r="U816" s="162">
        <f t="shared" si="127"/>
        <v>117.89616912317314</v>
      </c>
      <c r="V816" s="163">
        <f t="shared" si="128"/>
        <v>1</v>
      </c>
      <c r="W816" s="164">
        <f t="shared" si="129"/>
        <v>311811983.42799872</v>
      </c>
      <c r="X816" s="164">
        <f t="shared" si="130"/>
        <v>308932455.12485319</v>
      </c>
    </row>
    <row r="817" spans="10:24" x14ac:dyDescent="0.25">
      <c r="J817">
        <v>814</v>
      </c>
      <c r="K817" s="43">
        <v>0.75983987038460821</v>
      </c>
      <c r="L817">
        <v>0.22899012903307836</v>
      </c>
      <c r="M817">
        <v>0.36597043818643427</v>
      </c>
      <c r="N817" s="44">
        <v>0.80279774808637971</v>
      </c>
      <c r="O817" s="161">
        <f t="shared" si="121"/>
        <v>7000000</v>
      </c>
      <c r="P817" s="162">
        <f t="shared" si="122"/>
        <v>168.86734886734851</v>
      </c>
      <c r="Q817" s="162">
        <f t="shared" si="123"/>
        <v>128.14910243386126</v>
      </c>
      <c r="R817" s="163">
        <f t="shared" si="124"/>
        <v>1</v>
      </c>
      <c r="S817" s="161">
        <f t="shared" si="125"/>
        <v>7000000</v>
      </c>
      <c r="T817" s="162">
        <f t="shared" si="126"/>
        <v>186.28911628911618</v>
      </c>
      <c r="U817" s="162">
        <f t="shared" si="127"/>
        <v>121.57455121693063</v>
      </c>
      <c r="V817" s="163">
        <f t="shared" si="128"/>
        <v>1</v>
      </c>
      <c r="W817" s="164">
        <f t="shared" si="129"/>
        <v>235027725.03441077</v>
      </c>
      <c r="X817" s="164">
        <f t="shared" si="130"/>
        <v>303001955.50529885</v>
      </c>
    </row>
    <row r="818" spans="10:24" x14ac:dyDescent="0.25">
      <c r="J818">
        <v>815</v>
      </c>
      <c r="K818" s="43">
        <v>0.94796019865844572</v>
      </c>
      <c r="L818">
        <v>0.27339294070646181</v>
      </c>
      <c r="M818">
        <v>0.23103286486130992</v>
      </c>
      <c r="N818" s="44">
        <v>0.94914823917917079</v>
      </c>
      <c r="O818" s="161">
        <f t="shared" si="121"/>
        <v>7000000</v>
      </c>
      <c r="P818" s="162">
        <f t="shared" si="122"/>
        <v>170.96124934290449</v>
      </c>
      <c r="Q818" s="162">
        <f t="shared" si="123"/>
        <v>120.29100819165835</v>
      </c>
      <c r="R818" s="163">
        <f t="shared" si="124"/>
        <v>1</v>
      </c>
      <c r="S818" s="161">
        <f t="shared" si="125"/>
        <v>9000000</v>
      </c>
      <c r="T818" s="162">
        <f t="shared" si="126"/>
        <v>186.9870831143015</v>
      </c>
      <c r="U818" s="162">
        <f t="shared" si="127"/>
        <v>117.64550409582918</v>
      </c>
      <c r="V818" s="163">
        <f t="shared" si="128"/>
        <v>1</v>
      </c>
      <c r="W818" s="164">
        <f t="shared" si="129"/>
        <v>304691688.05872303</v>
      </c>
      <c r="X818" s="164">
        <f t="shared" si="130"/>
        <v>474074211.16625082</v>
      </c>
    </row>
    <row r="819" spans="10:24" x14ac:dyDescent="0.25">
      <c r="J819">
        <v>816</v>
      </c>
      <c r="K819" s="43">
        <v>0.56020929881455117</v>
      </c>
      <c r="L819">
        <v>0.24765714188296273</v>
      </c>
      <c r="M819">
        <v>0.23601943585221952</v>
      </c>
      <c r="N819" s="44">
        <v>5.2947582825976558E-2</v>
      </c>
      <c r="O819" s="161">
        <f t="shared" si="121"/>
        <v>6000000</v>
      </c>
      <c r="P819" s="162">
        <f t="shared" si="122"/>
        <v>169.7717869757422</v>
      </c>
      <c r="Q819" s="162">
        <f t="shared" si="123"/>
        <v>120.61668734005357</v>
      </c>
      <c r="R819" s="163">
        <f t="shared" si="124"/>
        <v>1</v>
      </c>
      <c r="S819" s="161">
        <f t="shared" si="125"/>
        <v>6000000</v>
      </c>
      <c r="T819" s="162">
        <f t="shared" si="126"/>
        <v>186.59059565858072</v>
      </c>
      <c r="U819" s="162">
        <f t="shared" si="127"/>
        <v>117.80834367002679</v>
      </c>
      <c r="V819" s="163">
        <f t="shared" si="128"/>
        <v>0.9</v>
      </c>
      <c r="W819" s="164">
        <f t="shared" si="129"/>
        <v>244930597.8141318</v>
      </c>
      <c r="X819" s="164">
        <f t="shared" si="130"/>
        <v>221424160.73819131</v>
      </c>
    </row>
    <row r="820" spans="10:24" x14ac:dyDescent="0.25">
      <c r="J820">
        <v>817</v>
      </c>
      <c r="K820" s="43">
        <v>0.8817705703063865</v>
      </c>
      <c r="L820">
        <v>0.95155917133997614</v>
      </c>
      <c r="M820">
        <v>0.19419601177016654</v>
      </c>
      <c r="N820" s="44">
        <v>0.46959410867739904</v>
      </c>
      <c r="O820" s="161">
        <f t="shared" si="121"/>
        <v>7000000</v>
      </c>
      <c r="P820" s="162">
        <f t="shared" si="122"/>
        <v>204.90244563345934</v>
      </c>
      <c r="Q820" s="162">
        <f t="shared" si="123"/>
        <v>117.74925789141983</v>
      </c>
      <c r="R820" s="163">
        <f t="shared" si="124"/>
        <v>1</v>
      </c>
      <c r="S820" s="161">
        <f t="shared" si="125"/>
        <v>7000000</v>
      </c>
      <c r="T820" s="162">
        <f t="shared" si="126"/>
        <v>198.30081521115312</v>
      </c>
      <c r="U820" s="162">
        <f t="shared" si="127"/>
        <v>116.37462894570992</v>
      </c>
      <c r="V820" s="163">
        <f t="shared" si="128"/>
        <v>1</v>
      </c>
      <c r="W820" s="164">
        <f t="shared" si="129"/>
        <v>560072314.19427657</v>
      </c>
      <c r="X820" s="164">
        <f t="shared" si="130"/>
        <v>423483303.85810244</v>
      </c>
    </row>
    <row r="821" spans="10:24" x14ac:dyDescent="0.25">
      <c r="J821">
        <v>818</v>
      </c>
      <c r="K821" s="43">
        <v>0.78550260443676978</v>
      </c>
      <c r="L821">
        <v>0.77905715676829723</v>
      </c>
      <c r="M821">
        <v>0.42386646257323468</v>
      </c>
      <c r="N821" s="44">
        <v>0.46240632789426939</v>
      </c>
      <c r="O821" s="161">
        <f t="shared" si="121"/>
        <v>7000000</v>
      </c>
      <c r="P821" s="162">
        <f t="shared" si="122"/>
        <v>191.53519264271978</v>
      </c>
      <c r="Q821" s="162">
        <f t="shared" si="123"/>
        <v>131.15976305019478</v>
      </c>
      <c r="R821" s="163">
        <f t="shared" si="124"/>
        <v>1</v>
      </c>
      <c r="S821" s="161">
        <f t="shared" si="125"/>
        <v>7000000</v>
      </c>
      <c r="T821" s="162">
        <f t="shared" si="126"/>
        <v>193.84506421423993</v>
      </c>
      <c r="U821" s="162">
        <f t="shared" si="127"/>
        <v>123.07988152509739</v>
      </c>
      <c r="V821" s="163">
        <f t="shared" si="128"/>
        <v>1</v>
      </c>
      <c r="W821" s="164">
        <f t="shared" si="129"/>
        <v>372628007.14767498</v>
      </c>
      <c r="X821" s="164">
        <f t="shared" si="130"/>
        <v>345356278.82399774</v>
      </c>
    </row>
    <row r="822" spans="10:24" x14ac:dyDescent="0.25">
      <c r="J822">
        <v>819</v>
      </c>
      <c r="K822" s="43">
        <v>2.5338451682333174E-2</v>
      </c>
      <c r="L822">
        <v>9.7362493068154921E-3</v>
      </c>
      <c r="M822">
        <v>0.51868324852554992</v>
      </c>
      <c r="N822" s="44">
        <v>0.77516437125615845</v>
      </c>
      <c r="O822" s="161">
        <f t="shared" si="121"/>
        <v>1000000</v>
      </c>
      <c r="P822" s="162">
        <f t="shared" si="122"/>
        <v>144.95460339178121</v>
      </c>
      <c r="Q822" s="162">
        <f t="shared" si="123"/>
        <v>135.93698182128855</v>
      </c>
      <c r="R822" s="163">
        <f t="shared" si="124"/>
        <v>1</v>
      </c>
      <c r="S822" s="161">
        <f t="shared" si="125"/>
        <v>1000000</v>
      </c>
      <c r="T822" s="162">
        <f t="shared" si="126"/>
        <v>178.31820113059374</v>
      </c>
      <c r="U822" s="162">
        <f t="shared" si="127"/>
        <v>125.46849091064428</v>
      </c>
      <c r="V822" s="163">
        <f t="shared" si="128"/>
        <v>1</v>
      </c>
      <c r="W822" s="164">
        <f t="shared" si="129"/>
        <v>-40982378.429507345</v>
      </c>
      <c r="X822" s="164">
        <f t="shared" si="130"/>
        <v>-97150289.780050546</v>
      </c>
    </row>
    <row r="823" spans="10:24" x14ac:dyDescent="0.25">
      <c r="J823">
        <v>820</v>
      </c>
      <c r="K823" s="43">
        <v>0.82004456287566463</v>
      </c>
      <c r="L823">
        <v>0.96596960027424594</v>
      </c>
      <c r="M823">
        <v>0.13689209962159943</v>
      </c>
      <c r="N823" s="44">
        <v>3.3612260385133208E-2</v>
      </c>
      <c r="O823" s="161">
        <f t="shared" si="121"/>
        <v>7000000</v>
      </c>
      <c r="P823" s="162">
        <f t="shared" si="122"/>
        <v>207.369060985423</v>
      </c>
      <c r="Q823" s="162">
        <f t="shared" si="123"/>
        <v>113.11221055556206</v>
      </c>
      <c r="R823" s="163">
        <f t="shared" si="124"/>
        <v>1</v>
      </c>
      <c r="S823" s="161">
        <f t="shared" si="125"/>
        <v>7000000</v>
      </c>
      <c r="T823" s="162">
        <f t="shared" si="126"/>
        <v>199.12302032847433</v>
      </c>
      <c r="U823" s="162">
        <f t="shared" si="127"/>
        <v>114.05610527778103</v>
      </c>
      <c r="V823" s="163">
        <f t="shared" si="128"/>
        <v>0.9</v>
      </c>
      <c r="W823" s="164">
        <f t="shared" si="129"/>
        <v>609797953.00902665</v>
      </c>
      <c r="X823" s="164">
        <f t="shared" si="130"/>
        <v>385921564.81936777</v>
      </c>
    </row>
    <row r="824" spans="10:24" x14ac:dyDescent="0.25">
      <c r="J824">
        <v>821</v>
      </c>
      <c r="K824" s="43">
        <v>0.40594528291026299</v>
      </c>
      <c r="L824">
        <v>0.40235740211809501</v>
      </c>
      <c r="M824">
        <v>0.70421366276950825</v>
      </c>
      <c r="N824" s="44">
        <v>0.93834914662154023</v>
      </c>
      <c r="O824" s="161">
        <f t="shared" si="121"/>
        <v>5000000</v>
      </c>
      <c r="P824" s="162">
        <f t="shared" si="122"/>
        <v>176.2912510162532</v>
      </c>
      <c r="Q824" s="162">
        <f t="shared" si="123"/>
        <v>145.7311683299896</v>
      </c>
      <c r="R824" s="163">
        <f t="shared" si="124"/>
        <v>1</v>
      </c>
      <c r="S824" s="161">
        <f t="shared" si="125"/>
        <v>6000000</v>
      </c>
      <c r="T824" s="162">
        <f t="shared" si="126"/>
        <v>188.76375033875107</v>
      </c>
      <c r="U824" s="162">
        <f t="shared" si="127"/>
        <v>130.3655841649948</v>
      </c>
      <c r="V824" s="163">
        <f t="shared" si="128"/>
        <v>1</v>
      </c>
      <c r="W824" s="164">
        <f t="shared" si="129"/>
        <v>102800413.43131799</v>
      </c>
      <c r="X824" s="164">
        <f t="shared" si="130"/>
        <v>200388997.04253757</v>
      </c>
    </row>
    <row r="825" spans="10:24" x14ac:dyDescent="0.25">
      <c r="J825">
        <v>822</v>
      </c>
      <c r="K825" s="43">
        <v>0.92161601723550379</v>
      </c>
      <c r="L825">
        <v>0.86103974136496764</v>
      </c>
      <c r="M825">
        <v>0.94418679977071385</v>
      </c>
      <c r="N825" s="44">
        <v>0.62031658754223995</v>
      </c>
      <c r="O825" s="161">
        <f t="shared" si="121"/>
        <v>7000000</v>
      </c>
      <c r="P825" s="162">
        <f t="shared" si="122"/>
        <v>196.27503854112345</v>
      </c>
      <c r="Q825" s="162">
        <f t="shared" si="123"/>
        <v>166.81850489436903</v>
      </c>
      <c r="R825" s="163">
        <f t="shared" si="124"/>
        <v>1</v>
      </c>
      <c r="S825" s="161">
        <f t="shared" si="125"/>
        <v>9000000</v>
      </c>
      <c r="T825" s="162">
        <f t="shared" si="126"/>
        <v>195.42501284704116</v>
      </c>
      <c r="U825" s="162">
        <f t="shared" si="127"/>
        <v>140.90925244718451</v>
      </c>
      <c r="V825" s="163">
        <f t="shared" si="128"/>
        <v>1</v>
      </c>
      <c r="W825" s="164">
        <f t="shared" si="129"/>
        <v>156195735.52728096</v>
      </c>
      <c r="X825" s="164">
        <f t="shared" si="130"/>
        <v>340641843.59870982</v>
      </c>
    </row>
    <row r="826" spans="10:24" x14ac:dyDescent="0.25">
      <c r="J826">
        <v>823</v>
      </c>
      <c r="K826" s="43">
        <v>0.2114867944921005</v>
      </c>
      <c r="L826">
        <v>0.72939555941249912</v>
      </c>
      <c r="M826">
        <v>0.67554842580369101</v>
      </c>
      <c r="N826" s="44">
        <v>0.59858464142564194</v>
      </c>
      <c r="O826" s="161">
        <f t="shared" si="121"/>
        <v>2000000</v>
      </c>
      <c r="P826" s="162">
        <f t="shared" si="122"/>
        <v>189.16478926434289</v>
      </c>
      <c r="Q826" s="162">
        <f t="shared" si="123"/>
        <v>144.10572968842317</v>
      </c>
      <c r="R826" s="163">
        <f t="shared" si="124"/>
        <v>1</v>
      </c>
      <c r="S826" s="161">
        <f t="shared" si="125"/>
        <v>5000000</v>
      </c>
      <c r="T826" s="162">
        <f t="shared" si="126"/>
        <v>193.05492975478097</v>
      </c>
      <c r="U826" s="162">
        <f t="shared" si="127"/>
        <v>129.55286484421157</v>
      </c>
      <c r="V826" s="163">
        <f t="shared" si="128"/>
        <v>1</v>
      </c>
      <c r="W826" s="164">
        <f t="shared" si="129"/>
        <v>40118119.151839435</v>
      </c>
      <c r="X826" s="164">
        <f t="shared" si="130"/>
        <v>167510324.55284703</v>
      </c>
    </row>
    <row r="827" spans="10:24" x14ac:dyDescent="0.25">
      <c r="J827">
        <v>824</v>
      </c>
      <c r="K827" s="43">
        <v>0.66476235407853101</v>
      </c>
      <c r="L827">
        <v>0.54318166525725398</v>
      </c>
      <c r="M827">
        <v>0.81209481685839624</v>
      </c>
      <c r="N827" s="44">
        <v>0.49892210586854679</v>
      </c>
      <c r="O827" s="161">
        <f t="shared" si="121"/>
        <v>6000000</v>
      </c>
      <c r="P827" s="162">
        <f t="shared" si="122"/>
        <v>181.62678916824723</v>
      </c>
      <c r="Q827" s="162">
        <f t="shared" si="123"/>
        <v>152.71284390882343</v>
      </c>
      <c r="R827" s="163">
        <f t="shared" si="124"/>
        <v>1</v>
      </c>
      <c r="S827" s="161">
        <f t="shared" si="125"/>
        <v>7000000</v>
      </c>
      <c r="T827" s="162">
        <f t="shared" si="126"/>
        <v>190.54226305608242</v>
      </c>
      <c r="U827" s="162">
        <f t="shared" si="127"/>
        <v>133.85642195441173</v>
      </c>
      <c r="V827" s="163">
        <f t="shared" si="128"/>
        <v>1</v>
      </c>
      <c r="W827" s="164">
        <f t="shared" si="129"/>
        <v>123483671.55654278</v>
      </c>
      <c r="X827" s="164">
        <f t="shared" si="130"/>
        <v>246800887.71169484</v>
      </c>
    </row>
    <row r="828" spans="10:24" x14ac:dyDescent="0.25">
      <c r="J828">
        <v>825</v>
      </c>
      <c r="K828" s="43">
        <v>0.70114091789211686</v>
      </c>
      <c r="L828">
        <v>0.11647945948315341</v>
      </c>
      <c r="M828">
        <v>0.71442891047007739</v>
      </c>
      <c r="N828" s="44">
        <v>0.72602219877077201</v>
      </c>
      <c r="O828" s="161">
        <f t="shared" si="121"/>
        <v>6000000</v>
      </c>
      <c r="P828" s="162">
        <f t="shared" si="122"/>
        <v>162.10842919639774</v>
      </c>
      <c r="Q828" s="162">
        <f t="shared" si="123"/>
        <v>146.3274030896832</v>
      </c>
      <c r="R828" s="163">
        <f t="shared" si="124"/>
        <v>1</v>
      </c>
      <c r="S828" s="161">
        <f t="shared" si="125"/>
        <v>7000000</v>
      </c>
      <c r="T828" s="162">
        <f t="shared" si="126"/>
        <v>184.03614306546592</v>
      </c>
      <c r="U828" s="162">
        <f t="shared" si="127"/>
        <v>130.66370154484159</v>
      </c>
      <c r="V828" s="163">
        <f t="shared" si="128"/>
        <v>1</v>
      </c>
      <c r="W828" s="164">
        <f t="shared" si="129"/>
        <v>44686156.640287206</v>
      </c>
      <c r="X828" s="164">
        <f t="shared" si="130"/>
        <v>223607090.64437032</v>
      </c>
    </row>
    <row r="829" spans="10:24" x14ac:dyDescent="0.25">
      <c r="J829">
        <v>826</v>
      </c>
      <c r="K829" s="43">
        <v>0.55634076512758834</v>
      </c>
      <c r="L829">
        <v>0.33643438647557911</v>
      </c>
      <c r="M829">
        <v>2.9314050906704359E-2</v>
      </c>
      <c r="N829" s="44">
        <v>0.17672398575852188</v>
      </c>
      <c r="O829" s="161">
        <f t="shared" si="121"/>
        <v>6000000</v>
      </c>
      <c r="P829" s="162">
        <f t="shared" si="122"/>
        <v>173.66678895790545</v>
      </c>
      <c r="Q829" s="162">
        <f t="shared" si="123"/>
        <v>97.180562963014182</v>
      </c>
      <c r="R829" s="163">
        <f t="shared" si="124"/>
        <v>1</v>
      </c>
      <c r="S829" s="161">
        <f t="shared" si="125"/>
        <v>6000000</v>
      </c>
      <c r="T829" s="162">
        <f t="shared" si="126"/>
        <v>187.88892965263514</v>
      </c>
      <c r="U829" s="162">
        <f t="shared" si="127"/>
        <v>106.09028148150709</v>
      </c>
      <c r="V829" s="163">
        <f t="shared" si="128"/>
        <v>0.9</v>
      </c>
      <c r="W829" s="164">
        <f t="shared" si="129"/>
        <v>408917355.9693476</v>
      </c>
      <c r="X829" s="164">
        <f t="shared" si="130"/>
        <v>291712700.12409151</v>
      </c>
    </row>
    <row r="830" spans="10:24" x14ac:dyDescent="0.25">
      <c r="J830">
        <v>827</v>
      </c>
      <c r="K830" s="43">
        <v>0.41626714788592079</v>
      </c>
      <c r="L830">
        <v>0.4937008458063884</v>
      </c>
      <c r="M830">
        <v>0.81272737525669159</v>
      </c>
      <c r="N830" s="44">
        <v>0.46036833141514444</v>
      </c>
      <c r="O830" s="161">
        <f t="shared" si="121"/>
        <v>5000000</v>
      </c>
      <c r="P830" s="162">
        <f t="shared" si="122"/>
        <v>179.76314558762968</v>
      </c>
      <c r="Q830" s="162">
        <f t="shared" si="123"/>
        <v>152.7598327543499</v>
      </c>
      <c r="R830" s="163">
        <f t="shared" si="124"/>
        <v>1</v>
      </c>
      <c r="S830" s="161">
        <f t="shared" si="125"/>
        <v>6000000</v>
      </c>
      <c r="T830" s="162">
        <f t="shared" si="126"/>
        <v>189.92104852920988</v>
      </c>
      <c r="U830" s="162">
        <f t="shared" si="127"/>
        <v>133.87991637717496</v>
      </c>
      <c r="V830" s="163">
        <f t="shared" si="128"/>
        <v>1</v>
      </c>
      <c r="W830" s="164">
        <f t="shared" si="129"/>
        <v>85016564.166398883</v>
      </c>
      <c r="X830" s="164">
        <f t="shared" si="130"/>
        <v>186246792.91220951</v>
      </c>
    </row>
    <row r="831" spans="10:24" x14ac:dyDescent="0.25">
      <c r="J831">
        <v>828</v>
      </c>
      <c r="K831" s="43">
        <v>0.23749171709563177</v>
      </c>
      <c r="L831">
        <v>0.30001247200862757</v>
      </c>
      <c r="M831">
        <v>7.4181528604248315E-2</v>
      </c>
      <c r="N831" s="44">
        <v>0.97087808264326814</v>
      </c>
      <c r="O831" s="161">
        <f t="shared" si="121"/>
        <v>2000000</v>
      </c>
      <c r="P831" s="162">
        <f t="shared" si="122"/>
        <v>172.13453036616369</v>
      </c>
      <c r="Q831" s="162">
        <f t="shared" si="123"/>
        <v>106.0932462758295</v>
      </c>
      <c r="R831" s="163">
        <f t="shared" si="124"/>
        <v>1</v>
      </c>
      <c r="S831" s="161">
        <f t="shared" si="125"/>
        <v>5000000</v>
      </c>
      <c r="T831" s="162">
        <f t="shared" si="126"/>
        <v>187.37817678872122</v>
      </c>
      <c r="U831" s="162">
        <f t="shared" si="127"/>
        <v>110.54662313791475</v>
      </c>
      <c r="V831" s="163">
        <f t="shared" si="128"/>
        <v>1</v>
      </c>
      <c r="W831" s="164">
        <f t="shared" si="129"/>
        <v>82082568.180668369</v>
      </c>
      <c r="X831" s="164">
        <f t="shared" si="130"/>
        <v>234157768.25403237</v>
      </c>
    </row>
    <row r="832" spans="10:24" x14ac:dyDescent="0.25">
      <c r="J832">
        <v>829</v>
      </c>
      <c r="K832" s="43">
        <v>0.69549085108901831</v>
      </c>
      <c r="L832">
        <v>0.61512854959085927</v>
      </c>
      <c r="M832">
        <v>0.43360111108240573</v>
      </c>
      <c r="N832" s="44">
        <v>0.29428214839447586</v>
      </c>
      <c r="O832" s="161">
        <f t="shared" si="121"/>
        <v>6000000</v>
      </c>
      <c r="P832" s="162">
        <f t="shared" si="122"/>
        <v>184.39066814714684</v>
      </c>
      <c r="Q832" s="162">
        <f t="shared" si="123"/>
        <v>131.65573405843688</v>
      </c>
      <c r="R832" s="163">
        <f t="shared" si="124"/>
        <v>1</v>
      </c>
      <c r="S832" s="161">
        <f t="shared" si="125"/>
        <v>7000000</v>
      </c>
      <c r="T832" s="162">
        <f t="shared" si="126"/>
        <v>191.46355604904895</v>
      </c>
      <c r="U832" s="162">
        <f t="shared" si="127"/>
        <v>123.32786702921844</v>
      </c>
      <c r="V832" s="163">
        <f t="shared" si="128"/>
        <v>1</v>
      </c>
      <c r="W832" s="164">
        <f t="shared" si="129"/>
        <v>266409604.53225976</v>
      </c>
      <c r="X832" s="164">
        <f t="shared" si="130"/>
        <v>326949823.13881356</v>
      </c>
    </row>
    <row r="833" spans="10:24" x14ac:dyDescent="0.25">
      <c r="J833">
        <v>830</v>
      </c>
      <c r="K833" s="43">
        <v>0.4190880377543027</v>
      </c>
      <c r="L833">
        <v>4.6774778252123728E-2</v>
      </c>
      <c r="M833">
        <v>1.1523104700548514E-2</v>
      </c>
      <c r="N833" s="44">
        <v>0.79213512914409734</v>
      </c>
      <c r="O833" s="161">
        <f t="shared" si="121"/>
        <v>5000000</v>
      </c>
      <c r="P833" s="162">
        <f t="shared" si="122"/>
        <v>154.84554266639324</v>
      </c>
      <c r="Q833" s="162">
        <f t="shared" si="123"/>
        <v>89.546644965531073</v>
      </c>
      <c r="R833" s="163">
        <f t="shared" si="124"/>
        <v>1</v>
      </c>
      <c r="S833" s="161">
        <f t="shared" si="125"/>
        <v>6000000</v>
      </c>
      <c r="T833" s="162">
        <f t="shared" si="126"/>
        <v>181.61518088879774</v>
      </c>
      <c r="U833" s="162">
        <f t="shared" si="127"/>
        <v>102.27332248276554</v>
      </c>
      <c r="V833" s="163">
        <f t="shared" si="128"/>
        <v>1</v>
      </c>
      <c r="W833" s="164">
        <f t="shared" si="129"/>
        <v>276494488.50431085</v>
      </c>
      <c r="X833" s="164">
        <f t="shared" si="130"/>
        <v>326051150.43619323</v>
      </c>
    </row>
    <row r="834" spans="10:24" x14ac:dyDescent="0.25">
      <c r="J834">
        <v>831</v>
      </c>
      <c r="K834" s="43">
        <v>5.849493925165361E-2</v>
      </c>
      <c r="L834">
        <v>0.79288447181358668</v>
      </c>
      <c r="M834">
        <v>0.69740841722898717</v>
      </c>
      <c r="N834" s="44">
        <v>0.47427668756008012</v>
      </c>
      <c r="O834" s="161">
        <f t="shared" si="121"/>
        <v>2000000</v>
      </c>
      <c r="P834" s="162">
        <f t="shared" si="122"/>
        <v>192.24705835889588</v>
      </c>
      <c r="Q834" s="162">
        <f t="shared" si="123"/>
        <v>145.33922625389877</v>
      </c>
      <c r="R834" s="163">
        <f t="shared" si="124"/>
        <v>1</v>
      </c>
      <c r="S834" s="161">
        <f t="shared" si="125"/>
        <v>2000000</v>
      </c>
      <c r="T834" s="162">
        <f t="shared" si="126"/>
        <v>194.08235278629863</v>
      </c>
      <c r="U834" s="162">
        <f t="shared" si="127"/>
        <v>130.1696131269494</v>
      </c>
      <c r="V834" s="163">
        <f t="shared" si="128"/>
        <v>1</v>
      </c>
      <c r="W834" s="164">
        <f t="shared" si="129"/>
        <v>43815664.209994227</v>
      </c>
      <c r="X834" s="164">
        <f t="shared" si="130"/>
        <v>-22174520.681301549</v>
      </c>
    </row>
    <row r="835" spans="10:24" x14ac:dyDescent="0.25">
      <c r="J835">
        <v>832</v>
      </c>
      <c r="K835" s="43">
        <v>0.3816809671126159</v>
      </c>
      <c r="L835">
        <v>0.12070548856569385</v>
      </c>
      <c r="M835">
        <v>0.84976444043411414</v>
      </c>
      <c r="N835" s="44">
        <v>1.9059045494120075E-2</v>
      </c>
      <c r="O835" s="161">
        <f t="shared" si="121"/>
        <v>5000000</v>
      </c>
      <c r="P835" s="162">
        <f t="shared" si="122"/>
        <v>162.42798985698417</v>
      </c>
      <c r="Q835" s="162">
        <f t="shared" si="123"/>
        <v>155.70847242182131</v>
      </c>
      <c r="R835" s="163">
        <f t="shared" si="124"/>
        <v>1</v>
      </c>
      <c r="S835" s="161">
        <f t="shared" si="125"/>
        <v>6000000</v>
      </c>
      <c r="T835" s="162">
        <f t="shared" si="126"/>
        <v>184.1426632856614</v>
      </c>
      <c r="U835" s="162">
        <f t="shared" si="127"/>
        <v>135.35423621091067</v>
      </c>
      <c r="V835" s="163">
        <f t="shared" si="128"/>
        <v>0.05</v>
      </c>
      <c r="W835" s="164">
        <f t="shared" si="129"/>
        <v>-16402412.824185714</v>
      </c>
      <c r="X835" s="164">
        <f t="shared" si="130"/>
        <v>-135363471.87757477</v>
      </c>
    </row>
    <row r="836" spans="10:24" x14ac:dyDescent="0.25">
      <c r="J836">
        <v>833</v>
      </c>
      <c r="K836" s="43">
        <v>0.70548557468421969</v>
      </c>
      <c r="L836">
        <v>0.27448891265862685</v>
      </c>
      <c r="M836">
        <v>0.93096533749122712</v>
      </c>
      <c r="N836" s="44">
        <v>0.25027040841977499</v>
      </c>
      <c r="O836" s="161">
        <f t="shared" si="121"/>
        <v>6000000</v>
      </c>
      <c r="P836" s="162">
        <f t="shared" si="122"/>
        <v>171.01061198143947</v>
      </c>
      <c r="Q836" s="162">
        <f t="shared" si="123"/>
        <v>164.66038284316849</v>
      </c>
      <c r="R836" s="163">
        <f t="shared" si="124"/>
        <v>1</v>
      </c>
      <c r="S836" s="161">
        <f t="shared" si="125"/>
        <v>7000000</v>
      </c>
      <c r="T836" s="162">
        <f t="shared" si="126"/>
        <v>187.00353732714649</v>
      </c>
      <c r="U836" s="162">
        <f t="shared" si="127"/>
        <v>139.83019142158423</v>
      </c>
      <c r="V836" s="163">
        <f t="shared" si="128"/>
        <v>1</v>
      </c>
      <c r="W836" s="164">
        <f t="shared" si="129"/>
        <v>-11898625.170374148</v>
      </c>
      <c r="X836" s="164">
        <f t="shared" si="130"/>
        <v>180213421.33893579</v>
      </c>
    </row>
    <row r="837" spans="10:24" x14ac:dyDescent="0.25">
      <c r="J837">
        <v>834</v>
      </c>
      <c r="K837" s="43">
        <v>0.63470773892643362</v>
      </c>
      <c r="L837">
        <v>0.34011686845955302</v>
      </c>
      <c r="M837">
        <v>1.913123000758743E-3</v>
      </c>
      <c r="N837" s="44">
        <v>0.99840119930192051</v>
      </c>
      <c r="O837" s="161">
        <f t="shared" ref="O837:O900" si="131">VLOOKUP(K837,$E$5:$H$10,4)</f>
        <v>6000000</v>
      </c>
      <c r="P837" s="162">
        <f t="shared" ref="P837:P900" si="132">_xlfn.NORM.INV(L837,$E$12,$E$13)</f>
        <v>173.8178370709235</v>
      </c>
      <c r="Q837" s="162">
        <f t="shared" ref="Q837:Q900" si="133">_xlfn.NORM.INV(M837,$E$15,$E$16)</f>
        <v>77.157153955905869</v>
      </c>
      <c r="R837" s="163">
        <f t="shared" ref="R837:R900" si="134">VLOOKUP(N837,$E$19:$H$21,4)</f>
        <v>1</v>
      </c>
      <c r="S837" s="161">
        <f t="shared" ref="S837:S900" si="135">VLOOKUP(K837,$G$5:$H$10,2)</f>
        <v>7000000</v>
      </c>
      <c r="T837" s="162">
        <f t="shared" ref="T837:T900" si="136">_xlfn.NORM.INV(L837,$G$12,$G$13)</f>
        <v>187.93927902364118</v>
      </c>
      <c r="U837" s="162">
        <f t="shared" ref="U837:U900" si="137">_xlfn.NORM.INV(M837,$G$15,$G$16)</f>
        <v>96.078576977952935</v>
      </c>
      <c r="V837" s="163">
        <f t="shared" ref="V837:V900" si="138">VLOOKUP(N837,$G$19:$H$21,2)</f>
        <v>1</v>
      </c>
      <c r="W837" s="164">
        <f t="shared" ref="W837:W900" si="139">O837*(P837-Q837)*R837-$D$23-$D$24</f>
        <v>529964098.6901058</v>
      </c>
      <c r="X837" s="164">
        <f t="shared" ref="X837:X900" si="140">S837*(T837-U837)*V837-$F$23-$F$24</f>
        <v>493024914.31981766</v>
      </c>
    </row>
    <row r="838" spans="10:24" x14ac:dyDescent="0.25">
      <c r="J838">
        <v>835</v>
      </c>
      <c r="K838" s="43">
        <v>0.7104833707567827</v>
      </c>
      <c r="L838">
        <v>0.55199820130764865</v>
      </c>
      <c r="M838">
        <v>0.37185775644571306</v>
      </c>
      <c r="N838" s="44">
        <v>0.44668035468198786</v>
      </c>
      <c r="O838" s="161">
        <f t="shared" si="131"/>
        <v>6000000</v>
      </c>
      <c r="P838" s="162">
        <f t="shared" si="132"/>
        <v>181.9606713117627</v>
      </c>
      <c r="Q838" s="162">
        <f t="shared" si="133"/>
        <v>128.46125940150591</v>
      </c>
      <c r="R838" s="163">
        <f t="shared" si="134"/>
        <v>1</v>
      </c>
      <c r="S838" s="161">
        <f t="shared" si="135"/>
        <v>7000000</v>
      </c>
      <c r="T838" s="162">
        <f t="shared" si="136"/>
        <v>190.65355710392089</v>
      </c>
      <c r="U838" s="162">
        <f t="shared" si="137"/>
        <v>121.73062970075296</v>
      </c>
      <c r="V838" s="163">
        <f t="shared" si="138"/>
        <v>1</v>
      </c>
      <c r="W838" s="164">
        <f t="shared" si="139"/>
        <v>270996471.4615407</v>
      </c>
      <c r="X838" s="164">
        <f t="shared" si="140"/>
        <v>332460491.8221755</v>
      </c>
    </row>
    <row r="839" spans="10:24" x14ac:dyDescent="0.25">
      <c r="J839">
        <v>836</v>
      </c>
      <c r="K839" s="43">
        <v>0.61359876466324181</v>
      </c>
      <c r="L839">
        <v>0.65925829629322175</v>
      </c>
      <c r="M839">
        <v>0.42691819223339766</v>
      </c>
      <c r="N839" s="44">
        <v>0.25506857921621096</v>
      </c>
      <c r="O839" s="161">
        <f t="shared" si="131"/>
        <v>6000000</v>
      </c>
      <c r="P839" s="162">
        <f t="shared" si="132"/>
        <v>186.15659593807311</v>
      </c>
      <c r="Q839" s="162">
        <f t="shared" si="133"/>
        <v>131.3154856336773</v>
      </c>
      <c r="R839" s="163">
        <f t="shared" si="134"/>
        <v>1</v>
      </c>
      <c r="S839" s="161">
        <f t="shared" si="135"/>
        <v>7000000</v>
      </c>
      <c r="T839" s="162">
        <f t="shared" si="136"/>
        <v>192.05219864602438</v>
      </c>
      <c r="U839" s="162">
        <f t="shared" si="137"/>
        <v>123.15774281683865</v>
      </c>
      <c r="V839" s="163">
        <f t="shared" si="138"/>
        <v>1</v>
      </c>
      <c r="W839" s="164">
        <f t="shared" si="139"/>
        <v>279046661.82637489</v>
      </c>
      <c r="X839" s="164">
        <f t="shared" si="140"/>
        <v>332261190.80430013</v>
      </c>
    </row>
    <row r="840" spans="10:24" x14ac:dyDescent="0.25">
      <c r="J840">
        <v>837</v>
      </c>
      <c r="K840" s="43">
        <v>0.52850372851429306</v>
      </c>
      <c r="L840">
        <v>0.17708045241700676</v>
      </c>
      <c r="M840">
        <v>0.751485021173807</v>
      </c>
      <c r="N840" s="44">
        <v>0.19050962997905074</v>
      </c>
      <c r="O840" s="161">
        <f t="shared" si="131"/>
        <v>5000000</v>
      </c>
      <c r="P840" s="162">
        <f t="shared" si="132"/>
        <v>166.10176962053947</v>
      </c>
      <c r="Q840" s="162">
        <f t="shared" si="133"/>
        <v>148.58340617977547</v>
      </c>
      <c r="R840" s="163">
        <f t="shared" si="134"/>
        <v>1</v>
      </c>
      <c r="S840" s="161">
        <f t="shared" si="135"/>
        <v>6000000</v>
      </c>
      <c r="T840" s="162">
        <f t="shared" si="136"/>
        <v>185.36725654017982</v>
      </c>
      <c r="U840" s="162">
        <f t="shared" si="137"/>
        <v>131.79170308988773</v>
      </c>
      <c r="V840" s="163">
        <f t="shared" si="138"/>
        <v>0.9</v>
      </c>
      <c r="W840" s="164">
        <f t="shared" si="139"/>
        <v>37591817.203820035</v>
      </c>
      <c r="X840" s="164">
        <f t="shared" si="140"/>
        <v>139307988.63157731</v>
      </c>
    </row>
    <row r="841" spans="10:24" x14ac:dyDescent="0.25">
      <c r="J841">
        <v>838</v>
      </c>
      <c r="K841" s="43">
        <v>0.92548555158144119</v>
      </c>
      <c r="L841">
        <v>0.88765668041013457</v>
      </c>
      <c r="M841">
        <v>0.44803732003224328</v>
      </c>
      <c r="N841" s="44">
        <v>0.92217988780729387</v>
      </c>
      <c r="O841" s="161">
        <f t="shared" si="131"/>
        <v>7000000</v>
      </c>
      <c r="P841" s="162">
        <f t="shared" si="132"/>
        <v>198.21239970863707</v>
      </c>
      <c r="Q841" s="162">
        <f t="shared" si="133"/>
        <v>132.38756762754218</v>
      </c>
      <c r="R841" s="163">
        <f t="shared" si="134"/>
        <v>1</v>
      </c>
      <c r="S841" s="161">
        <f t="shared" si="135"/>
        <v>9000000</v>
      </c>
      <c r="T841" s="162">
        <f t="shared" si="136"/>
        <v>196.07079990287903</v>
      </c>
      <c r="U841" s="162">
        <f t="shared" si="137"/>
        <v>123.69378381377109</v>
      </c>
      <c r="V841" s="163">
        <f t="shared" si="138"/>
        <v>1</v>
      </c>
      <c r="W841" s="164">
        <f t="shared" si="139"/>
        <v>410773824.56766421</v>
      </c>
      <c r="X841" s="164">
        <f t="shared" si="140"/>
        <v>501393144.80197144</v>
      </c>
    </row>
    <row r="842" spans="10:24" x14ac:dyDescent="0.25">
      <c r="J842">
        <v>839</v>
      </c>
      <c r="K842" s="43">
        <v>0.72871621783223084</v>
      </c>
      <c r="L842">
        <v>0.23758259786533331</v>
      </c>
      <c r="M842">
        <v>0.69490701766362128</v>
      </c>
      <c r="N842" s="44">
        <v>0.55388465405061005</v>
      </c>
      <c r="O842" s="161">
        <f t="shared" si="131"/>
        <v>6000000</v>
      </c>
      <c r="P842" s="162">
        <f t="shared" si="132"/>
        <v>169.28849635539689</v>
      </c>
      <c r="Q842" s="162">
        <f t="shared" si="133"/>
        <v>145.19616045068742</v>
      </c>
      <c r="R842" s="163">
        <f t="shared" si="134"/>
        <v>1</v>
      </c>
      <c r="S842" s="161">
        <f t="shared" si="135"/>
        <v>7000000</v>
      </c>
      <c r="T842" s="162">
        <f t="shared" si="136"/>
        <v>186.4294987851323</v>
      </c>
      <c r="U842" s="162">
        <f t="shared" si="137"/>
        <v>130.09808022534372</v>
      </c>
      <c r="V842" s="163">
        <f t="shared" si="138"/>
        <v>1</v>
      </c>
      <c r="W842" s="164">
        <f t="shared" si="139"/>
        <v>94554015.42825684</v>
      </c>
      <c r="X842" s="164">
        <f t="shared" si="140"/>
        <v>244319929.91852003</v>
      </c>
    </row>
    <row r="843" spans="10:24" x14ac:dyDescent="0.25">
      <c r="J843">
        <v>840</v>
      </c>
      <c r="K843" s="43">
        <v>0.55321383225061604</v>
      </c>
      <c r="L843">
        <v>0.47137834097767184</v>
      </c>
      <c r="M843">
        <v>0.12055420372146242</v>
      </c>
      <c r="N843" s="44">
        <v>0.12156620451118438</v>
      </c>
      <c r="O843" s="161">
        <f t="shared" si="131"/>
        <v>6000000</v>
      </c>
      <c r="P843" s="162">
        <f t="shared" si="132"/>
        <v>178.92291723990434</v>
      </c>
      <c r="Q843" s="162">
        <f t="shared" si="133"/>
        <v>111.55558339531663</v>
      </c>
      <c r="R843" s="163">
        <f t="shared" si="134"/>
        <v>1</v>
      </c>
      <c r="S843" s="161">
        <f t="shared" si="135"/>
        <v>6000000</v>
      </c>
      <c r="T843" s="162">
        <f t="shared" si="136"/>
        <v>189.64097241330145</v>
      </c>
      <c r="U843" s="162">
        <f t="shared" si="137"/>
        <v>113.27779169765832</v>
      </c>
      <c r="V843" s="163">
        <f t="shared" si="138"/>
        <v>0.9</v>
      </c>
      <c r="W843" s="164">
        <f t="shared" si="139"/>
        <v>354204003.06752622</v>
      </c>
      <c r="X843" s="164">
        <f t="shared" si="140"/>
        <v>262361175.86447293</v>
      </c>
    </row>
    <row r="844" spans="10:24" x14ac:dyDescent="0.25">
      <c r="J844">
        <v>841</v>
      </c>
      <c r="K844" s="43">
        <v>0.5062448365769987</v>
      </c>
      <c r="L844">
        <v>0.24436659312957554</v>
      </c>
      <c r="M844">
        <v>0.48371556121558013</v>
      </c>
      <c r="N844" s="44">
        <v>0.89123480924368914</v>
      </c>
      <c r="O844" s="161">
        <f t="shared" si="131"/>
        <v>5000000</v>
      </c>
      <c r="P844" s="162">
        <f t="shared" si="132"/>
        <v>169.61512339056861</v>
      </c>
      <c r="Q844" s="162">
        <f t="shared" si="133"/>
        <v>134.18339246577847</v>
      </c>
      <c r="R844" s="163">
        <f t="shared" si="134"/>
        <v>1</v>
      </c>
      <c r="S844" s="161">
        <f t="shared" si="135"/>
        <v>6000000</v>
      </c>
      <c r="T844" s="162">
        <f t="shared" si="136"/>
        <v>186.53837446352287</v>
      </c>
      <c r="U844" s="162">
        <f t="shared" si="137"/>
        <v>124.59169623288923</v>
      </c>
      <c r="V844" s="163">
        <f t="shared" si="138"/>
        <v>1</v>
      </c>
      <c r="W844" s="164">
        <f t="shared" si="139"/>
        <v>127158654.62395072</v>
      </c>
      <c r="X844" s="164">
        <f t="shared" si="140"/>
        <v>221680069.38380182</v>
      </c>
    </row>
    <row r="845" spans="10:24" x14ac:dyDescent="0.25">
      <c r="J845">
        <v>842</v>
      </c>
      <c r="K845" s="43">
        <v>0.45625615738321057</v>
      </c>
      <c r="L845">
        <v>0.15244650815065719</v>
      </c>
      <c r="M845">
        <v>0.29644399105578867</v>
      </c>
      <c r="N845" s="44">
        <v>0.59611602104762917</v>
      </c>
      <c r="O845" s="161">
        <f t="shared" si="131"/>
        <v>5000000</v>
      </c>
      <c r="P845" s="162">
        <f t="shared" si="132"/>
        <v>164.61004557752122</v>
      </c>
      <c r="Q845" s="162">
        <f t="shared" si="133"/>
        <v>124.30688664325611</v>
      </c>
      <c r="R845" s="163">
        <f t="shared" si="134"/>
        <v>1</v>
      </c>
      <c r="S845" s="161">
        <f t="shared" si="135"/>
        <v>6000000</v>
      </c>
      <c r="T845" s="162">
        <f t="shared" si="136"/>
        <v>184.87001519250708</v>
      </c>
      <c r="U845" s="162">
        <f t="shared" si="137"/>
        <v>119.65344332162805</v>
      </c>
      <c r="V845" s="163">
        <f t="shared" si="138"/>
        <v>1</v>
      </c>
      <c r="W845" s="164">
        <f t="shared" si="139"/>
        <v>151515794.67132556</v>
      </c>
      <c r="X845" s="164">
        <f t="shared" si="140"/>
        <v>241299431.22527421</v>
      </c>
    </row>
    <row r="846" spans="10:24" x14ac:dyDescent="0.25">
      <c r="J846">
        <v>843</v>
      </c>
      <c r="K846" s="43">
        <v>0.4342105800858781</v>
      </c>
      <c r="L846">
        <v>0.81677841959352582</v>
      </c>
      <c r="M846">
        <v>0.28175449317669865</v>
      </c>
      <c r="N846" s="44">
        <v>0.5456963671085735</v>
      </c>
      <c r="O846" s="161">
        <f t="shared" si="131"/>
        <v>5000000</v>
      </c>
      <c r="P846" s="162">
        <f t="shared" si="132"/>
        <v>193.54733846164498</v>
      </c>
      <c r="Q846" s="162">
        <f t="shared" si="133"/>
        <v>123.44725304412799</v>
      </c>
      <c r="R846" s="163">
        <f t="shared" si="134"/>
        <v>1</v>
      </c>
      <c r="S846" s="161">
        <f t="shared" si="135"/>
        <v>6000000</v>
      </c>
      <c r="T846" s="162">
        <f t="shared" si="136"/>
        <v>194.51577948721499</v>
      </c>
      <c r="U846" s="162">
        <f t="shared" si="137"/>
        <v>119.223626522064</v>
      </c>
      <c r="V846" s="163">
        <f t="shared" si="138"/>
        <v>1</v>
      </c>
      <c r="W846" s="164">
        <f t="shared" si="139"/>
        <v>300500427.08758497</v>
      </c>
      <c r="X846" s="164">
        <f t="shared" si="140"/>
        <v>301752917.79090595</v>
      </c>
    </row>
    <row r="847" spans="10:24" x14ac:dyDescent="0.25">
      <c r="J847">
        <v>844</v>
      </c>
      <c r="K847" s="43">
        <v>0.91003515596648643</v>
      </c>
      <c r="L847">
        <v>0.40609155229868177</v>
      </c>
      <c r="M847">
        <v>0.71720199244792615</v>
      </c>
      <c r="N847" s="44">
        <v>0.81064639993772081</v>
      </c>
      <c r="O847" s="161">
        <f t="shared" si="131"/>
        <v>7000000</v>
      </c>
      <c r="P847" s="162">
        <f t="shared" si="132"/>
        <v>176.43584054083888</v>
      </c>
      <c r="Q847" s="162">
        <f t="shared" si="133"/>
        <v>146.49098996930883</v>
      </c>
      <c r="R847" s="163">
        <f t="shared" si="134"/>
        <v>1</v>
      </c>
      <c r="S847" s="161">
        <f t="shared" si="135"/>
        <v>9000000</v>
      </c>
      <c r="T847" s="162">
        <f t="shared" si="136"/>
        <v>188.81194684694628</v>
      </c>
      <c r="U847" s="162">
        <f t="shared" si="137"/>
        <v>130.74549498465441</v>
      </c>
      <c r="V847" s="163">
        <f t="shared" si="138"/>
        <v>1</v>
      </c>
      <c r="W847" s="164">
        <f t="shared" si="139"/>
        <v>159613954.00071037</v>
      </c>
      <c r="X847" s="164">
        <f t="shared" si="140"/>
        <v>372598066.76062685</v>
      </c>
    </row>
    <row r="848" spans="10:24" x14ac:dyDescent="0.25">
      <c r="J848">
        <v>845</v>
      </c>
      <c r="K848" s="43">
        <v>8.6283012237315604E-2</v>
      </c>
      <c r="L848">
        <v>1.0317242442169583E-2</v>
      </c>
      <c r="M848">
        <v>0.60067759286454347</v>
      </c>
      <c r="N848" s="44">
        <v>0.62002100272877958</v>
      </c>
      <c r="O848" s="161">
        <f t="shared" si="131"/>
        <v>2000000</v>
      </c>
      <c r="P848" s="162">
        <f t="shared" si="132"/>
        <v>145.28090470534318</v>
      </c>
      <c r="Q848" s="162">
        <f t="shared" si="133"/>
        <v>140.10202718732711</v>
      </c>
      <c r="R848" s="163">
        <f t="shared" si="134"/>
        <v>1</v>
      </c>
      <c r="S848" s="161">
        <f t="shared" si="135"/>
        <v>2000000</v>
      </c>
      <c r="T848" s="162">
        <f t="shared" si="136"/>
        <v>178.42696823511437</v>
      </c>
      <c r="U848" s="162">
        <f t="shared" si="137"/>
        <v>127.55101359366355</v>
      </c>
      <c r="V848" s="163">
        <f t="shared" si="138"/>
        <v>1</v>
      </c>
      <c r="W848" s="164">
        <f t="shared" si="139"/>
        <v>-39642244.963967867</v>
      </c>
      <c r="X848" s="164">
        <f t="shared" si="140"/>
        <v>-48248090.71709837</v>
      </c>
    </row>
    <row r="849" spans="10:24" x14ac:dyDescent="0.25">
      <c r="J849">
        <v>846</v>
      </c>
      <c r="K849" s="43">
        <v>0.72873226895266519</v>
      </c>
      <c r="L849">
        <v>0.50861302369862427</v>
      </c>
      <c r="M849">
        <v>0.68398143488898766</v>
      </c>
      <c r="N849" s="44">
        <v>0.84639219256928988</v>
      </c>
      <c r="O849" s="161">
        <f t="shared" si="131"/>
        <v>6000000</v>
      </c>
      <c r="P849" s="162">
        <f t="shared" si="132"/>
        <v>180.32386989313687</v>
      </c>
      <c r="Q849" s="162">
        <f t="shared" si="133"/>
        <v>144.57723088393567</v>
      </c>
      <c r="R849" s="163">
        <f t="shared" si="134"/>
        <v>1</v>
      </c>
      <c r="S849" s="161">
        <f t="shared" si="135"/>
        <v>7000000</v>
      </c>
      <c r="T849" s="162">
        <f t="shared" si="136"/>
        <v>190.10795663104562</v>
      </c>
      <c r="U849" s="162">
        <f t="shared" si="137"/>
        <v>129.78861544196783</v>
      </c>
      <c r="V849" s="163">
        <f t="shared" si="138"/>
        <v>1</v>
      </c>
      <c r="W849" s="164">
        <f t="shared" si="139"/>
        <v>164479834.05520722</v>
      </c>
      <c r="X849" s="164">
        <f t="shared" si="140"/>
        <v>272235388.3235445</v>
      </c>
    </row>
    <row r="850" spans="10:24" x14ac:dyDescent="0.25">
      <c r="J850">
        <v>847</v>
      </c>
      <c r="K850" s="43">
        <v>0.25577102407265362</v>
      </c>
      <c r="L850">
        <v>0.19280987652832193</v>
      </c>
      <c r="M850">
        <v>0.82643121298955491</v>
      </c>
      <c r="N850" s="44">
        <v>0.7823088585510648</v>
      </c>
      <c r="O850" s="161">
        <f t="shared" si="131"/>
        <v>2000000</v>
      </c>
      <c r="P850" s="162">
        <f t="shared" si="132"/>
        <v>166.986175481044</v>
      </c>
      <c r="Q850" s="162">
        <f t="shared" si="133"/>
        <v>153.80311896579627</v>
      </c>
      <c r="R850" s="163">
        <f t="shared" si="134"/>
        <v>1</v>
      </c>
      <c r="S850" s="161">
        <f t="shared" si="135"/>
        <v>5000000</v>
      </c>
      <c r="T850" s="162">
        <f t="shared" si="136"/>
        <v>185.66205849368134</v>
      </c>
      <c r="U850" s="162">
        <f t="shared" si="137"/>
        <v>134.40155948289814</v>
      </c>
      <c r="V850" s="163">
        <f t="shared" si="138"/>
        <v>1</v>
      </c>
      <c r="W850" s="164">
        <f t="shared" si="139"/>
        <v>-23633886.969504546</v>
      </c>
      <c r="X850" s="164">
        <f t="shared" si="140"/>
        <v>106302495.05391604</v>
      </c>
    </row>
    <row r="851" spans="10:24" x14ac:dyDescent="0.25">
      <c r="J851">
        <v>848</v>
      </c>
      <c r="K851" s="43">
        <v>0.78944237922773164</v>
      </c>
      <c r="L851">
        <v>0.21103515247908533</v>
      </c>
      <c r="M851">
        <v>0.43952198127395359</v>
      </c>
      <c r="N851" s="44">
        <v>0.15514772282752654</v>
      </c>
      <c r="O851" s="161">
        <f t="shared" si="131"/>
        <v>7000000</v>
      </c>
      <c r="P851" s="162">
        <f t="shared" si="132"/>
        <v>167.95748007172156</v>
      </c>
      <c r="Q851" s="162">
        <f t="shared" si="133"/>
        <v>131.95637450563521</v>
      </c>
      <c r="R851" s="163">
        <f t="shared" si="134"/>
        <v>1</v>
      </c>
      <c r="S851" s="161">
        <f t="shared" si="135"/>
        <v>7000000</v>
      </c>
      <c r="T851" s="162">
        <f t="shared" si="136"/>
        <v>185.98582669057384</v>
      </c>
      <c r="U851" s="162">
        <f t="shared" si="137"/>
        <v>123.47818725281761</v>
      </c>
      <c r="V851" s="163">
        <f t="shared" si="138"/>
        <v>0.9</v>
      </c>
      <c r="W851" s="164">
        <f t="shared" si="139"/>
        <v>202007738.96260446</v>
      </c>
      <c r="X851" s="164">
        <f t="shared" si="140"/>
        <v>243798128.45786434</v>
      </c>
    </row>
    <row r="852" spans="10:24" x14ac:dyDescent="0.25">
      <c r="J852">
        <v>849</v>
      </c>
      <c r="K852" s="43">
        <v>0.1843127752413436</v>
      </c>
      <c r="L852">
        <v>0.9970930162304118</v>
      </c>
      <c r="M852">
        <v>0.74151320479605531</v>
      </c>
      <c r="N852" s="44">
        <v>0.49312653924194627</v>
      </c>
      <c r="O852" s="161">
        <f t="shared" si="131"/>
        <v>2000000</v>
      </c>
      <c r="P852" s="162">
        <f t="shared" si="132"/>
        <v>221.37139324499904</v>
      </c>
      <c r="Q852" s="162">
        <f t="shared" si="133"/>
        <v>147.96035127469028</v>
      </c>
      <c r="R852" s="163">
        <f t="shared" si="134"/>
        <v>1</v>
      </c>
      <c r="S852" s="161">
        <f t="shared" si="135"/>
        <v>5000000</v>
      </c>
      <c r="T852" s="162">
        <f t="shared" si="136"/>
        <v>203.79046441499969</v>
      </c>
      <c r="U852" s="162">
        <f t="shared" si="137"/>
        <v>131.48017563734513</v>
      </c>
      <c r="V852" s="163">
        <f t="shared" si="138"/>
        <v>1</v>
      </c>
      <c r="W852" s="164">
        <f t="shared" si="139"/>
        <v>96822083.940617532</v>
      </c>
      <c r="X852" s="164">
        <f t="shared" si="140"/>
        <v>211551443.88827282</v>
      </c>
    </row>
    <row r="853" spans="10:24" x14ac:dyDescent="0.25">
      <c r="J853">
        <v>850</v>
      </c>
      <c r="K853" s="43">
        <v>0.64597627428993865</v>
      </c>
      <c r="L853">
        <v>0.76870651473035156</v>
      </c>
      <c r="M853">
        <v>0.15360549598900697</v>
      </c>
      <c r="N853" s="44">
        <v>0.24249157136032806</v>
      </c>
      <c r="O853" s="161">
        <f t="shared" si="131"/>
        <v>6000000</v>
      </c>
      <c r="P853" s="162">
        <f t="shared" si="132"/>
        <v>191.01890563372402</v>
      </c>
      <c r="Q853" s="162">
        <f t="shared" si="133"/>
        <v>114.57816586796464</v>
      </c>
      <c r="R853" s="163">
        <f t="shared" si="134"/>
        <v>1</v>
      </c>
      <c r="S853" s="161">
        <f t="shared" si="135"/>
        <v>7000000</v>
      </c>
      <c r="T853" s="162">
        <f t="shared" si="136"/>
        <v>193.67296854457467</v>
      </c>
      <c r="U853" s="162">
        <f t="shared" si="137"/>
        <v>114.78908293398231</v>
      </c>
      <c r="V853" s="163">
        <f t="shared" si="138"/>
        <v>1</v>
      </c>
      <c r="W853" s="164">
        <f t="shared" si="139"/>
        <v>408644438.59455627</v>
      </c>
      <c r="X853" s="164">
        <f t="shared" si="140"/>
        <v>402187199.27414656</v>
      </c>
    </row>
    <row r="854" spans="10:24" x14ac:dyDescent="0.25">
      <c r="J854">
        <v>851</v>
      </c>
      <c r="K854" s="43">
        <v>0.7902435655914547</v>
      </c>
      <c r="L854">
        <v>0.64395754188095489</v>
      </c>
      <c r="M854">
        <v>0.15690403774956752</v>
      </c>
      <c r="N854" s="44">
        <v>0.57502724932200922</v>
      </c>
      <c r="O854" s="161">
        <f t="shared" si="131"/>
        <v>7000000</v>
      </c>
      <c r="P854" s="162">
        <f t="shared" si="132"/>
        <v>185.53586149577643</v>
      </c>
      <c r="Q854" s="162">
        <f t="shared" si="133"/>
        <v>114.85472627278253</v>
      </c>
      <c r="R854" s="163">
        <f t="shared" si="134"/>
        <v>1</v>
      </c>
      <c r="S854" s="161">
        <f t="shared" si="135"/>
        <v>7000000</v>
      </c>
      <c r="T854" s="162">
        <f t="shared" si="136"/>
        <v>191.84528716525881</v>
      </c>
      <c r="U854" s="162">
        <f t="shared" si="137"/>
        <v>114.92736313639126</v>
      </c>
      <c r="V854" s="163">
        <f t="shared" si="138"/>
        <v>1</v>
      </c>
      <c r="W854" s="164">
        <f t="shared" si="139"/>
        <v>444767946.56095731</v>
      </c>
      <c r="X854" s="164">
        <f t="shared" si="140"/>
        <v>388425468.20207286</v>
      </c>
    </row>
    <row r="855" spans="10:24" x14ac:dyDescent="0.25">
      <c r="J855">
        <v>852</v>
      </c>
      <c r="K855" s="43">
        <v>0.61283663754201867</v>
      </c>
      <c r="L855">
        <v>0.52985637423459975</v>
      </c>
      <c r="M855">
        <v>1.6124550810619587E-2</v>
      </c>
      <c r="N855" s="44">
        <v>0.45187498332981246</v>
      </c>
      <c r="O855" s="161">
        <f t="shared" si="131"/>
        <v>6000000</v>
      </c>
      <c r="P855" s="162">
        <f t="shared" si="132"/>
        <v>181.12363243951961</v>
      </c>
      <c r="Q855" s="162">
        <f t="shared" si="133"/>
        <v>92.173813496073876</v>
      </c>
      <c r="R855" s="163">
        <f t="shared" si="134"/>
        <v>1</v>
      </c>
      <c r="S855" s="161">
        <f t="shared" si="135"/>
        <v>7000000</v>
      </c>
      <c r="T855" s="162">
        <f t="shared" si="136"/>
        <v>190.37454414650654</v>
      </c>
      <c r="U855" s="162">
        <f t="shared" si="137"/>
        <v>103.58690674803694</v>
      </c>
      <c r="V855" s="163">
        <f t="shared" si="138"/>
        <v>1</v>
      </c>
      <c r="W855" s="164">
        <f t="shared" si="139"/>
        <v>483698913.66067439</v>
      </c>
      <c r="X855" s="164">
        <f t="shared" si="140"/>
        <v>457513461.78928721</v>
      </c>
    </row>
    <row r="856" spans="10:24" x14ac:dyDescent="0.25">
      <c r="J856">
        <v>853</v>
      </c>
      <c r="K856" s="43">
        <v>0.39123381367172116</v>
      </c>
      <c r="L856">
        <v>0.52137563477614879</v>
      </c>
      <c r="M856">
        <v>7.6421156494990372E-2</v>
      </c>
      <c r="N856" s="44">
        <v>0.73370947381153528</v>
      </c>
      <c r="O856" s="161">
        <f t="shared" si="131"/>
        <v>5000000</v>
      </c>
      <c r="P856" s="162">
        <f t="shared" si="132"/>
        <v>180.80409650711218</v>
      </c>
      <c r="Q856" s="162">
        <f t="shared" si="133"/>
        <v>106.40872828268155</v>
      </c>
      <c r="R856" s="163">
        <f t="shared" si="134"/>
        <v>1</v>
      </c>
      <c r="S856" s="161">
        <f t="shared" si="135"/>
        <v>6000000</v>
      </c>
      <c r="T856" s="162">
        <f t="shared" si="136"/>
        <v>190.26803216903738</v>
      </c>
      <c r="U856" s="162">
        <f t="shared" si="137"/>
        <v>110.70436414134078</v>
      </c>
      <c r="V856" s="163">
        <f t="shared" si="138"/>
        <v>1</v>
      </c>
      <c r="W856" s="164">
        <f t="shared" si="139"/>
        <v>321976841.1221531</v>
      </c>
      <c r="X856" s="164">
        <f t="shared" si="140"/>
        <v>327382008.16617966</v>
      </c>
    </row>
    <row r="857" spans="10:24" x14ac:dyDescent="0.25">
      <c r="J857">
        <v>854</v>
      </c>
      <c r="K857" s="43">
        <v>0.10974723687377164</v>
      </c>
      <c r="L857">
        <v>5.9848382326135541E-2</v>
      </c>
      <c r="M857">
        <v>0.51931284917209719</v>
      </c>
      <c r="N857" s="44">
        <v>0.84923129161239674</v>
      </c>
      <c r="O857" s="161">
        <f t="shared" si="131"/>
        <v>2000000</v>
      </c>
      <c r="P857" s="162">
        <f t="shared" si="132"/>
        <v>156.65928541709638</v>
      </c>
      <c r="Q857" s="162">
        <f t="shared" si="133"/>
        <v>135.96858115692726</v>
      </c>
      <c r="R857" s="163">
        <f t="shared" si="134"/>
        <v>1</v>
      </c>
      <c r="S857" s="161">
        <f t="shared" si="135"/>
        <v>2000000</v>
      </c>
      <c r="T857" s="162">
        <f t="shared" si="136"/>
        <v>182.21976180569879</v>
      </c>
      <c r="U857" s="162">
        <f t="shared" si="137"/>
        <v>125.48429057846363</v>
      </c>
      <c r="V857" s="163">
        <f t="shared" si="138"/>
        <v>1</v>
      </c>
      <c r="W857" s="164">
        <f t="shared" si="139"/>
        <v>-8618591.4796617478</v>
      </c>
      <c r="X857" s="164">
        <f t="shared" si="140"/>
        <v>-36529057.545529664</v>
      </c>
    </row>
    <row r="858" spans="10:24" x14ac:dyDescent="0.25">
      <c r="J858">
        <v>855</v>
      </c>
      <c r="K858" s="43">
        <v>0.76073760883728869</v>
      </c>
      <c r="L858">
        <v>0.25568990793600077</v>
      </c>
      <c r="M858">
        <v>0.22257521148258552</v>
      </c>
      <c r="N858" s="44">
        <v>0.66295195946227592</v>
      </c>
      <c r="O858" s="161">
        <f t="shared" si="131"/>
        <v>7000000</v>
      </c>
      <c r="P858" s="162">
        <f t="shared" si="132"/>
        <v>170.1496395083401</v>
      </c>
      <c r="Q858" s="162">
        <f t="shared" si="133"/>
        <v>119.72950215789247</v>
      </c>
      <c r="R858" s="163">
        <f t="shared" si="134"/>
        <v>1</v>
      </c>
      <c r="S858" s="161">
        <f t="shared" si="135"/>
        <v>7000000</v>
      </c>
      <c r="T858" s="162">
        <f t="shared" si="136"/>
        <v>186.71654650278003</v>
      </c>
      <c r="U858" s="162">
        <f t="shared" si="137"/>
        <v>117.36475107894623</v>
      </c>
      <c r="V858" s="163">
        <f t="shared" si="138"/>
        <v>1</v>
      </c>
      <c r="W858" s="164">
        <f t="shared" si="139"/>
        <v>302940961.4531334</v>
      </c>
      <c r="X858" s="164">
        <f t="shared" si="140"/>
        <v>335462567.96683663</v>
      </c>
    </row>
    <row r="859" spans="10:24" x14ac:dyDescent="0.25">
      <c r="J859">
        <v>856</v>
      </c>
      <c r="K859" s="43">
        <v>0.19258141643447646</v>
      </c>
      <c r="L859">
        <v>0.62492407119433957</v>
      </c>
      <c r="M859">
        <v>0.84766821382312185</v>
      </c>
      <c r="N859" s="44">
        <v>0.54537955231197199</v>
      </c>
      <c r="O859" s="161">
        <f t="shared" si="131"/>
        <v>2000000</v>
      </c>
      <c r="P859" s="162">
        <f t="shared" si="132"/>
        <v>184.77658700469303</v>
      </c>
      <c r="Q859" s="162">
        <f t="shared" si="133"/>
        <v>155.52967699661784</v>
      </c>
      <c r="R859" s="163">
        <f t="shared" si="134"/>
        <v>1</v>
      </c>
      <c r="S859" s="161">
        <f t="shared" si="135"/>
        <v>5000000</v>
      </c>
      <c r="T859" s="162">
        <f t="shared" si="136"/>
        <v>191.592195668231</v>
      </c>
      <c r="U859" s="162">
        <f t="shared" si="137"/>
        <v>135.26483849830893</v>
      </c>
      <c r="V859" s="163">
        <f t="shared" si="138"/>
        <v>1</v>
      </c>
      <c r="W859" s="164">
        <f t="shared" si="139"/>
        <v>8493820.0161503777</v>
      </c>
      <c r="X859" s="164">
        <f t="shared" si="140"/>
        <v>131636785.84961033</v>
      </c>
    </row>
    <row r="860" spans="10:24" x14ac:dyDescent="0.25">
      <c r="J860">
        <v>857</v>
      </c>
      <c r="K860" s="43">
        <v>0.90472486575499478</v>
      </c>
      <c r="L860">
        <v>0.1267410909986777</v>
      </c>
      <c r="M860">
        <v>0.64793923139072362</v>
      </c>
      <c r="N860" s="44">
        <v>0.92771024117237522</v>
      </c>
      <c r="O860" s="161">
        <f t="shared" si="131"/>
        <v>7000000</v>
      </c>
      <c r="P860" s="162">
        <f t="shared" si="132"/>
        <v>162.8710162448769</v>
      </c>
      <c r="Q860" s="162">
        <f t="shared" si="133"/>
        <v>142.59525495652267</v>
      </c>
      <c r="R860" s="163">
        <f t="shared" si="134"/>
        <v>1</v>
      </c>
      <c r="S860" s="161">
        <f t="shared" si="135"/>
        <v>9000000</v>
      </c>
      <c r="T860" s="162">
        <f t="shared" si="136"/>
        <v>184.2903387482923</v>
      </c>
      <c r="U860" s="162">
        <f t="shared" si="137"/>
        <v>128.79762747826132</v>
      </c>
      <c r="V860" s="163">
        <f t="shared" si="138"/>
        <v>1</v>
      </c>
      <c r="W860" s="164">
        <f t="shared" si="139"/>
        <v>91930329.018479615</v>
      </c>
      <c r="X860" s="164">
        <f t="shared" si="140"/>
        <v>349434401.43027884</v>
      </c>
    </row>
    <row r="861" spans="10:24" x14ac:dyDescent="0.25">
      <c r="J861">
        <v>858</v>
      </c>
      <c r="K861" s="43">
        <v>0.1764560980467883</v>
      </c>
      <c r="L861">
        <v>0.78089750324532736</v>
      </c>
      <c r="M861">
        <v>0.45123550797542777</v>
      </c>
      <c r="N861" s="44">
        <v>8.9643926709414457E-2</v>
      </c>
      <c r="O861" s="161">
        <f t="shared" si="131"/>
        <v>2000000</v>
      </c>
      <c r="P861" s="162">
        <f t="shared" si="132"/>
        <v>191.62841878530617</v>
      </c>
      <c r="Q861" s="162">
        <f t="shared" si="133"/>
        <v>132.54919107718788</v>
      </c>
      <c r="R861" s="163">
        <f t="shared" si="134"/>
        <v>1</v>
      </c>
      <c r="S861" s="161">
        <f t="shared" si="135"/>
        <v>5000000</v>
      </c>
      <c r="T861" s="162">
        <f t="shared" si="136"/>
        <v>193.87613959510205</v>
      </c>
      <c r="U861" s="162">
        <f t="shared" si="137"/>
        <v>123.77459553859394</v>
      </c>
      <c r="V861" s="163">
        <f t="shared" si="138"/>
        <v>0.9</v>
      </c>
      <c r="W861" s="164">
        <f t="shared" si="139"/>
        <v>68158455.416236565</v>
      </c>
      <c r="X861" s="164">
        <f t="shared" si="140"/>
        <v>165456948.25428647</v>
      </c>
    </row>
    <row r="862" spans="10:24" x14ac:dyDescent="0.25">
      <c r="J862">
        <v>859</v>
      </c>
      <c r="K862" s="43">
        <v>0.86872148543534256</v>
      </c>
      <c r="L862">
        <v>0.94627989401129453</v>
      </c>
      <c r="M862">
        <v>0.37792454782173179</v>
      </c>
      <c r="N862" s="44">
        <v>0.3479659071508403</v>
      </c>
      <c r="O862" s="161">
        <f t="shared" si="131"/>
        <v>7000000</v>
      </c>
      <c r="P862" s="162">
        <f t="shared" si="132"/>
        <v>204.14709020486561</v>
      </c>
      <c r="Q862" s="162">
        <f t="shared" si="133"/>
        <v>128.78127525576471</v>
      </c>
      <c r="R862" s="163">
        <f t="shared" si="134"/>
        <v>1</v>
      </c>
      <c r="S862" s="161">
        <f t="shared" si="135"/>
        <v>7000000</v>
      </c>
      <c r="T862" s="162">
        <f t="shared" si="136"/>
        <v>198.04903006828854</v>
      </c>
      <c r="U862" s="162">
        <f t="shared" si="137"/>
        <v>121.89063762788236</v>
      </c>
      <c r="V862" s="163">
        <f t="shared" si="138"/>
        <v>1</v>
      </c>
      <c r="W862" s="164">
        <f t="shared" si="139"/>
        <v>477560704.64370626</v>
      </c>
      <c r="X862" s="164">
        <f t="shared" si="140"/>
        <v>383108747.0828433</v>
      </c>
    </row>
    <row r="863" spans="10:24" x14ac:dyDescent="0.25">
      <c r="J863">
        <v>860</v>
      </c>
      <c r="K863" s="43">
        <v>0.6838046629745298</v>
      </c>
      <c r="L863">
        <v>0.73165674321002327</v>
      </c>
      <c r="M863">
        <v>0.89985219069476685</v>
      </c>
      <c r="N863" s="44">
        <v>0.48419419102178896</v>
      </c>
      <c r="O863" s="161">
        <f t="shared" si="131"/>
        <v>6000000</v>
      </c>
      <c r="P863" s="162">
        <f t="shared" si="132"/>
        <v>189.26747029833246</v>
      </c>
      <c r="Q863" s="162">
        <f t="shared" si="133"/>
        <v>160.61419586762116</v>
      </c>
      <c r="R863" s="163">
        <f t="shared" si="134"/>
        <v>1</v>
      </c>
      <c r="S863" s="161">
        <f t="shared" si="135"/>
        <v>7000000</v>
      </c>
      <c r="T863" s="162">
        <f t="shared" si="136"/>
        <v>193.08915676611082</v>
      </c>
      <c r="U863" s="162">
        <f t="shared" si="137"/>
        <v>137.80709793381058</v>
      </c>
      <c r="V863" s="163">
        <f t="shared" si="138"/>
        <v>1</v>
      </c>
      <c r="W863" s="164">
        <f t="shared" si="139"/>
        <v>121919646.58426777</v>
      </c>
      <c r="X863" s="164">
        <f t="shared" si="140"/>
        <v>236974411.82610166</v>
      </c>
    </row>
    <row r="864" spans="10:24" x14ac:dyDescent="0.25">
      <c r="J864">
        <v>861</v>
      </c>
      <c r="K864" s="43">
        <v>0.50391328973620109</v>
      </c>
      <c r="L864">
        <v>0.50729571586510014</v>
      </c>
      <c r="M864">
        <v>0.35943896476890169</v>
      </c>
      <c r="N864" s="44">
        <v>6.9787609077208712E-3</v>
      </c>
      <c r="O864" s="161">
        <f t="shared" si="131"/>
        <v>5000000</v>
      </c>
      <c r="P864" s="162">
        <f t="shared" si="132"/>
        <v>180.27433000707043</v>
      </c>
      <c r="Q864" s="162">
        <f t="shared" si="133"/>
        <v>127.80082361251799</v>
      </c>
      <c r="R864" s="163">
        <f t="shared" si="134"/>
        <v>1</v>
      </c>
      <c r="S864" s="161">
        <f t="shared" si="135"/>
        <v>6000000</v>
      </c>
      <c r="T864" s="162">
        <f t="shared" si="136"/>
        <v>190.09144333569014</v>
      </c>
      <c r="U864" s="162">
        <f t="shared" si="137"/>
        <v>121.400411806259</v>
      </c>
      <c r="V864" s="163">
        <f t="shared" si="138"/>
        <v>0.05</v>
      </c>
      <c r="W864" s="164">
        <f t="shared" si="139"/>
        <v>212367531.97276223</v>
      </c>
      <c r="X864" s="164">
        <f t="shared" si="140"/>
        <v>-129392690.54117066</v>
      </c>
    </row>
    <row r="865" spans="10:24" x14ac:dyDescent="0.25">
      <c r="J865">
        <v>862</v>
      </c>
      <c r="K865" s="43">
        <v>0.2116955907058049</v>
      </c>
      <c r="L865">
        <v>0.75940316852914758</v>
      </c>
      <c r="M865">
        <v>0.32744914952943738</v>
      </c>
      <c r="N865" s="44">
        <v>0.15951523517940869</v>
      </c>
      <c r="O865" s="161">
        <f t="shared" si="131"/>
        <v>2000000</v>
      </c>
      <c r="P865" s="162">
        <f t="shared" si="132"/>
        <v>190.5657601064425</v>
      </c>
      <c r="Q865" s="162">
        <f t="shared" si="133"/>
        <v>126.06064371747507</v>
      </c>
      <c r="R865" s="163">
        <f t="shared" si="134"/>
        <v>1</v>
      </c>
      <c r="S865" s="161">
        <f t="shared" si="135"/>
        <v>5000000</v>
      </c>
      <c r="T865" s="162">
        <f t="shared" si="136"/>
        <v>193.52192003548083</v>
      </c>
      <c r="U865" s="162">
        <f t="shared" si="137"/>
        <v>120.53032185873754</v>
      </c>
      <c r="V865" s="163">
        <f t="shared" si="138"/>
        <v>0.9</v>
      </c>
      <c r="W865" s="164">
        <f t="shared" si="139"/>
        <v>79010232.777934849</v>
      </c>
      <c r="X865" s="164">
        <f t="shared" si="140"/>
        <v>178462191.79534483</v>
      </c>
    </row>
    <row r="866" spans="10:24" x14ac:dyDescent="0.25">
      <c r="J866">
        <v>863</v>
      </c>
      <c r="K866" s="43">
        <v>0.41506317371476997</v>
      </c>
      <c r="L866">
        <v>0.54495466673228654</v>
      </c>
      <c r="M866">
        <v>0.62946744343224992</v>
      </c>
      <c r="N866" s="44">
        <v>3.7227821104024672E-2</v>
      </c>
      <c r="O866" s="161">
        <f t="shared" si="131"/>
        <v>5000000</v>
      </c>
      <c r="P866" s="162">
        <f t="shared" si="132"/>
        <v>181.69386269129694</v>
      </c>
      <c r="Q866" s="162">
        <f t="shared" si="133"/>
        <v>141.60886376075348</v>
      </c>
      <c r="R866" s="163">
        <f t="shared" si="134"/>
        <v>1</v>
      </c>
      <c r="S866" s="161">
        <f t="shared" si="135"/>
        <v>6000000</v>
      </c>
      <c r="T866" s="162">
        <f t="shared" si="136"/>
        <v>190.56462089709899</v>
      </c>
      <c r="U866" s="162">
        <f t="shared" si="137"/>
        <v>128.30443188037674</v>
      </c>
      <c r="V866" s="163">
        <f t="shared" si="138"/>
        <v>0.9</v>
      </c>
      <c r="W866" s="164">
        <f t="shared" si="139"/>
        <v>150424994.65271732</v>
      </c>
      <c r="X866" s="164">
        <f t="shared" si="140"/>
        <v>186205020.69030017</v>
      </c>
    </row>
    <row r="867" spans="10:24" x14ac:dyDescent="0.25">
      <c r="J867">
        <v>864</v>
      </c>
      <c r="K867" s="43">
        <v>0.3946182463717377</v>
      </c>
      <c r="L867">
        <v>0.3565968141499728</v>
      </c>
      <c r="M867">
        <v>0.17306441664847227</v>
      </c>
      <c r="N867" s="44">
        <v>0.23585266972131436</v>
      </c>
      <c r="O867" s="161">
        <f t="shared" si="131"/>
        <v>5000000</v>
      </c>
      <c r="P867" s="162">
        <f t="shared" si="132"/>
        <v>174.48644478373654</v>
      </c>
      <c r="Q867" s="162">
        <f t="shared" si="133"/>
        <v>116.1575073014001</v>
      </c>
      <c r="R867" s="163">
        <f t="shared" si="134"/>
        <v>1</v>
      </c>
      <c r="S867" s="161">
        <f t="shared" si="135"/>
        <v>6000000</v>
      </c>
      <c r="T867" s="162">
        <f t="shared" si="136"/>
        <v>188.16214826124551</v>
      </c>
      <c r="U867" s="162">
        <f t="shared" si="137"/>
        <v>115.57875365070005</v>
      </c>
      <c r="V867" s="163">
        <f t="shared" si="138"/>
        <v>1</v>
      </c>
      <c r="W867" s="164">
        <f t="shared" si="139"/>
        <v>241644687.41168219</v>
      </c>
      <c r="X867" s="164">
        <f t="shared" si="140"/>
        <v>285500367.66327274</v>
      </c>
    </row>
    <row r="868" spans="10:24" x14ac:dyDescent="0.25">
      <c r="J868">
        <v>865</v>
      </c>
      <c r="K868" s="43">
        <v>3.4012683793723242E-2</v>
      </c>
      <c r="L868">
        <v>0.24241274368583776</v>
      </c>
      <c r="M868">
        <v>0.80001567363042148</v>
      </c>
      <c r="N868" s="44">
        <v>0.24252061692766802</v>
      </c>
      <c r="O868" s="161">
        <f t="shared" si="131"/>
        <v>1000000</v>
      </c>
      <c r="P868" s="162">
        <f t="shared" si="132"/>
        <v>169.52156253250192</v>
      </c>
      <c r="Q868" s="162">
        <f t="shared" si="133"/>
        <v>151.83354439514599</v>
      </c>
      <c r="R868" s="163">
        <f t="shared" si="134"/>
        <v>1</v>
      </c>
      <c r="S868" s="161">
        <f t="shared" si="135"/>
        <v>1000000</v>
      </c>
      <c r="T868" s="162">
        <f t="shared" si="136"/>
        <v>186.50718751083397</v>
      </c>
      <c r="U868" s="162">
        <f t="shared" si="137"/>
        <v>133.41677219757298</v>
      </c>
      <c r="V868" s="163">
        <f t="shared" si="138"/>
        <v>1</v>
      </c>
      <c r="W868" s="164">
        <f t="shared" si="139"/>
        <v>-32311981.862644076</v>
      </c>
      <c r="X868" s="164">
        <f t="shared" si="140"/>
        <v>-96909584.686739013</v>
      </c>
    </row>
    <row r="869" spans="10:24" x14ac:dyDescent="0.25">
      <c r="J869">
        <v>866</v>
      </c>
      <c r="K869" s="43">
        <v>0.54148947008714032</v>
      </c>
      <c r="L869">
        <v>0.64994511891693796</v>
      </c>
      <c r="M869">
        <v>0.27919816990575208</v>
      </c>
      <c r="N869" s="44">
        <v>0.74258337428365551</v>
      </c>
      <c r="O869" s="161">
        <f t="shared" si="131"/>
        <v>5000000</v>
      </c>
      <c r="P869" s="162">
        <f t="shared" si="132"/>
        <v>185.77758454750932</v>
      </c>
      <c r="Q869" s="162">
        <f t="shared" si="133"/>
        <v>123.29549710821306</v>
      </c>
      <c r="R869" s="163">
        <f t="shared" si="134"/>
        <v>1</v>
      </c>
      <c r="S869" s="161">
        <f t="shared" si="135"/>
        <v>6000000</v>
      </c>
      <c r="T869" s="162">
        <f t="shared" si="136"/>
        <v>191.92586151583643</v>
      </c>
      <c r="U869" s="162">
        <f t="shared" si="137"/>
        <v>119.14774855410653</v>
      </c>
      <c r="V869" s="163">
        <f t="shared" si="138"/>
        <v>1</v>
      </c>
      <c r="W869" s="164">
        <f t="shared" si="139"/>
        <v>262410437.19648135</v>
      </c>
      <c r="X869" s="164">
        <f t="shared" si="140"/>
        <v>286668677.77037942</v>
      </c>
    </row>
    <row r="870" spans="10:24" x14ac:dyDescent="0.25">
      <c r="J870">
        <v>867</v>
      </c>
      <c r="K870" s="43">
        <v>0.79541533179250679</v>
      </c>
      <c r="L870">
        <v>0.29318018212594865</v>
      </c>
      <c r="M870">
        <v>0.45706534828189072</v>
      </c>
      <c r="N870" s="44">
        <v>0.10352526507406967</v>
      </c>
      <c r="O870" s="161">
        <f t="shared" si="131"/>
        <v>7000000</v>
      </c>
      <c r="P870" s="162">
        <f t="shared" si="132"/>
        <v>171.83823195346704</v>
      </c>
      <c r="Q870" s="162">
        <f t="shared" si="133"/>
        <v>132.84340381950756</v>
      </c>
      <c r="R870" s="163">
        <f t="shared" si="134"/>
        <v>1</v>
      </c>
      <c r="S870" s="161">
        <f t="shared" si="135"/>
        <v>7000000</v>
      </c>
      <c r="T870" s="162">
        <f t="shared" si="136"/>
        <v>187.27941065115567</v>
      </c>
      <c r="U870" s="162">
        <f t="shared" si="137"/>
        <v>123.92170190975378</v>
      </c>
      <c r="V870" s="163">
        <f t="shared" si="138"/>
        <v>0.9</v>
      </c>
      <c r="W870" s="164">
        <f t="shared" si="139"/>
        <v>222963796.93771642</v>
      </c>
      <c r="X870" s="164">
        <f t="shared" si="140"/>
        <v>249153565.07083195</v>
      </c>
    </row>
    <row r="871" spans="10:24" x14ac:dyDescent="0.25">
      <c r="J871">
        <v>868</v>
      </c>
      <c r="K871" s="43">
        <v>0.56578772056035231</v>
      </c>
      <c r="L871">
        <v>0.7577041021360561</v>
      </c>
      <c r="M871">
        <v>0.96137507651346765</v>
      </c>
      <c r="N871" s="44">
        <v>0.99473167263108453</v>
      </c>
      <c r="O871" s="161">
        <f t="shared" si="131"/>
        <v>6000000</v>
      </c>
      <c r="P871" s="162">
        <f t="shared" si="132"/>
        <v>190.48404557965449</v>
      </c>
      <c r="Q871" s="162">
        <f t="shared" si="133"/>
        <v>170.33741853730524</v>
      </c>
      <c r="R871" s="163">
        <f t="shared" si="134"/>
        <v>1</v>
      </c>
      <c r="S871" s="161">
        <f t="shared" si="135"/>
        <v>6000000</v>
      </c>
      <c r="T871" s="162">
        <f t="shared" si="136"/>
        <v>193.49468185988482</v>
      </c>
      <c r="U871" s="162">
        <f t="shared" si="137"/>
        <v>142.66870926865263</v>
      </c>
      <c r="V871" s="163">
        <f t="shared" si="138"/>
        <v>1</v>
      </c>
      <c r="W871" s="164">
        <f t="shared" si="139"/>
        <v>70879762.25409551</v>
      </c>
      <c r="X871" s="164">
        <f t="shared" si="140"/>
        <v>154955835.54739314</v>
      </c>
    </row>
    <row r="872" spans="10:24" x14ac:dyDescent="0.25">
      <c r="J872">
        <v>869</v>
      </c>
      <c r="K872" s="43">
        <v>0.16969328844415565</v>
      </c>
      <c r="L872">
        <v>0.76000340225067586</v>
      </c>
      <c r="M872">
        <v>0.27310029763870758</v>
      </c>
      <c r="N872" s="44">
        <v>0.1904146968764151</v>
      </c>
      <c r="O872" s="161">
        <f t="shared" si="131"/>
        <v>2000000</v>
      </c>
      <c r="P872" s="162">
        <f t="shared" si="132"/>
        <v>190.59470260586298</v>
      </c>
      <c r="Q872" s="162">
        <f t="shared" si="133"/>
        <v>122.93073617297367</v>
      </c>
      <c r="R872" s="163">
        <f t="shared" si="134"/>
        <v>1</v>
      </c>
      <c r="S872" s="161">
        <f t="shared" si="135"/>
        <v>5000000</v>
      </c>
      <c r="T872" s="162">
        <f t="shared" si="136"/>
        <v>193.53156753528765</v>
      </c>
      <c r="U872" s="162">
        <f t="shared" si="137"/>
        <v>118.96536808648683</v>
      </c>
      <c r="V872" s="163">
        <f t="shared" si="138"/>
        <v>0.9</v>
      </c>
      <c r="W872" s="164">
        <f t="shared" si="139"/>
        <v>85327932.865778625</v>
      </c>
      <c r="X872" s="164">
        <f t="shared" si="140"/>
        <v>185547897.51960367</v>
      </c>
    </row>
    <row r="873" spans="10:24" x14ac:dyDescent="0.25">
      <c r="J873">
        <v>870</v>
      </c>
      <c r="K873" s="43">
        <v>0.9266693445946963</v>
      </c>
      <c r="L873">
        <v>0.38760022581423625</v>
      </c>
      <c r="M873">
        <v>0.97088133340464366</v>
      </c>
      <c r="N873" s="44">
        <v>0.92760513466434158</v>
      </c>
      <c r="O873" s="161">
        <f t="shared" si="131"/>
        <v>7000000</v>
      </c>
      <c r="P873" s="162">
        <f t="shared" si="132"/>
        <v>175.71631230070216</v>
      </c>
      <c r="Q873" s="162">
        <f t="shared" si="133"/>
        <v>172.8781433163428</v>
      </c>
      <c r="R873" s="163">
        <f t="shared" si="134"/>
        <v>1</v>
      </c>
      <c r="S873" s="161">
        <f t="shared" si="135"/>
        <v>9000000</v>
      </c>
      <c r="T873" s="162">
        <f t="shared" si="136"/>
        <v>188.57210410023404</v>
      </c>
      <c r="U873" s="162">
        <f t="shared" si="137"/>
        <v>143.9390716581714</v>
      </c>
      <c r="V873" s="163">
        <f t="shared" si="138"/>
        <v>1</v>
      </c>
      <c r="W873" s="164">
        <f t="shared" si="139"/>
        <v>-30132817.109484505</v>
      </c>
      <c r="X873" s="164">
        <f t="shared" si="140"/>
        <v>251697291.97856379</v>
      </c>
    </row>
    <row r="874" spans="10:24" x14ac:dyDescent="0.25">
      <c r="J874">
        <v>871</v>
      </c>
      <c r="K874" s="43">
        <v>0.63675447020595122</v>
      </c>
      <c r="L874">
        <v>0.45159670460081225</v>
      </c>
      <c r="M874">
        <v>0.10036576166389755</v>
      </c>
      <c r="N874" s="44">
        <v>6.0104965143986555E-2</v>
      </c>
      <c r="O874" s="161">
        <f t="shared" si="131"/>
        <v>6000000</v>
      </c>
      <c r="P874" s="162">
        <f t="shared" si="132"/>
        <v>178.1755756795564</v>
      </c>
      <c r="Q874" s="162">
        <f t="shared" si="133"/>
        <v>109.41059578959759</v>
      </c>
      <c r="R874" s="163">
        <f t="shared" si="134"/>
        <v>1</v>
      </c>
      <c r="S874" s="161">
        <f t="shared" si="135"/>
        <v>7000000</v>
      </c>
      <c r="T874" s="162">
        <f t="shared" si="136"/>
        <v>189.39185855985212</v>
      </c>
      <c r="U874" s="162">
        <f t="shared" si="137"/>
        <v>112.2052978947988</v>
      </c>
      <c r="V874" s="163">
        <f t="shared" si="138"/>
        <v>0.9</v>
      </c>
      <c r="W874" s="164">
        <f t="shared" si="139"/>
        <v>362589879.33975285</v>
      </c>
      <c r="X874" s="164">
        <f t="shared" si="140"/>
        <v>336275332.18983591</v>
      </c>
    </row>
    <row r="875" spans="10:24" x14ac:dyDescent="0.25">
      <c r="J875">
        <v>872</v>
      </c>
      <c r="K875" s="43">
        <v>0.20669777342551721</v>
      </c>
      <c r="L875">
        <v>0.53735214534127196</v>
      </c>
      <c r="M875">
        <v>0.16602680296453587</v>
      </c>
      <c r="N875" s="44">
        <v>0.24889226070614379</v>
      </c>
      <c r="O875" s="161">
        <f t="shared" si="131"/>
        <v>2000000</v>
      </c>
      <c r="P875" s="162">
        <f t="shared" si="132"/>
        <v>181.40647737526052</v>
      </c>
      <c r="Q875" s="162">
        <f t="shared" si="133"/>
        <v>115.60028543192148</v>
      </c>
      <c r="R875" s="163">
        <f t="shared" si="134"/>
        <v>1</v>
      </c>
      <c r="S875" s="161">
        <f t="shared" si="135"/>
        <v>5000000</v>
      </c>
      <c r="T875" s="162">
        <f t="shared" si="136"/>
        <v>190.46882579175352</v>
      </c>
      <c r="U875" s="162">
        <f t="shared" si="137"/>
        <v>115.30014271596073</v>
      </c>
      <c r="V875" s="163">
        <f t="shared" si="138"/>
        <v>1</v>
      </c>
      <c r="W875" s="164">
        <f t="shared" si="139"/>
        <v>81612383.886678085</v>
      </c>
      <c r="X875" s="164">
        <f t="shared" si="140"/>
        <v>225843415.37896395</v>
      </c>
    </row>
    <row r="876" spans="10:24" x14ac:dyDescent="0.25">
      <c r="J876">
        <v>873</v>
      </c>
      <c r="K876" s="43">
        <v>0.61004424918817646</v>
      </c>
      <c r="L876">
        <v>0.9320479465175473</v>
      </c>
      <c r="M876">
        <v>0.62373002959312385</v>
      </c>
      <c r="N876" s="44">
        <v>0.92845129314394226</v>
      </c>
      <c r="O876" s="161">
        <f t="shared" si="131"/>
        <v>6000000</v>
      </c>
      <c r="P876" s="162">
        <f t="shared" si="132"/>
        <v>202.36827928034864</v>
      </c>
      <c r="Q876" s="162">
        <f t="shared" si="133"/>
        <v>141.30584046746517</v>
      </c>
      <c r="R876" s="163">
        <f t="shared" si="134"/>
        <v>1</v>
      </c>
      <c r="S876" s="161">
        <f t="shared" si="135"/>
        <v>7000000</v>
      </c>
      <c r="T876" s="162">
        <f t="shared" si="136"/>
        <v>197.45609309344954</v>
      </c>
      <c r="U876" s="162">
        <f t="shared" si="137"/>
        <v>128.15292023373257</v>
      </c>
      <c r="V876" s="163">
        <f t="shared" si="138"/>
        <v>1</v>
      </c>
      <c r="W876" s="164">
        <f t="shared" si="139"/>
        <v>316374632.8773008</v>
      </c>
      <c r="X876" s="164">
        <f t="shared" si="140"/>
        <v>335122210.01801878</v>
      </c>
    </row>
    <row r="877" spans="10:24" x14ac:dyDescent="0.25">
      <c r="J877">
        <v>874</v>
      </c>
      <c r="K877" s="43">
        <v>0.52904398612514691</v>
      </c>
      <c r="L877">
        <v>0.47184964429653808</v>
      </c>
      <c r="M877">
        <v>0.15956824949396275</v>
      </c>
      <c r="N877" s="44">
        <v>0.44572235159883522</v>
      </c>
      <c r="O877" s="161">
        <f t="shared" si="131"/>
        <v>5000000</v>
      </c>
      <c r="P877" s="162">
        <f t="shared" si="132"/>
        <v>178.9406829652425</v>
      </c>
      <c r="Q877" s="162">
        <f t="shared" si="133"/>
        <v>115.07532147496761</v>
      </c>
      <c r="R877" s="163">
        <f t="shared" si="134"/>
        <v>1</v>
      </c>
      <c r="S877" s="161">
        <f t="shared" si="135"/>
        <v>6000000</v>
      </c>
      <c r="T877" s="162">
        <f t="shared" si="136"/>
        <v>189.64689432174751</v>
      </c>
      <c r="U877" s="162">
        <f t="shared" si="137"/>
        <v>115.0376607374838</v>
      </c>
      <c r="V877" s="163">
        <f t="shared" si="138"/>
        <v>1</v>
      </c>
      <c r="W877" s="164">
        <f t="shared" si="139"/>
        <v>269326807.45137447</v>
      </c>
      <c r="X877" s="164">
        <f t="shared" si="140"/>
        <v>297655401.50558221</v>
      </c>
    </row>
    <row r="878" spans="10:24" x14ac:dyDescent="0.25">
      <c r="J878">
        <v>875</v>
      </c>
      <c r="K878" s="43">
        <v>0.22508440874911606</v>
      </c>
      <c r="L878">
        <v>0.25252700080670987</v>
      </c>
      <c r="M878">
        <v>0.19307065122288569</v>
      </c>
      <c r="N878" s="44">
        <v>0.91741523678793735</v>
      </c>
      <c r="O878" s="161">
        <f t="shared" si="131"/>
        <v>2000000</v>
      </c>
      <c r="P878" s="162">
        <f t="shared" si="132"/>
        <v>170.00161819857888</v>
      </c>
      <c r="Q878" s="162">
        <f t="shared" si="133"/>
        <v>117.66727344515535</v>
      </c>
      <c r="R878" s="163">
        <f t="shared" si="134"/>
        <v>1</v>
      </c>
      <c r="S878" s="161">
        <f t="shared" si="135"/>
        <v>5000000</v>
      </c>
      <c r="T878" s="162">
        <f t="shared" si="136"/>
        <v>186.66720606619296</v>
      </c>
      <c r="U878" s="162">
        <f t="shared" si="137"/>
        <v>116.33363672257767</v>
      </c>
      <c r="V878" s="163">
        <f t="shared" si="138"/>
        <v>1</v>
      </c>
      <c r="W878" s="164">
        <f t="shared" si="139"/>
        <v>54668689.506847069</v>
      </c>
      <c r="X878" s="164">
        <f t="shared" si="140"/>
        <v>201667846.71807647</v>
      </c>
    </row>
    <row r="879" spans="10:24" x14ac:dyDescent="0.25">
      <c r="J879">
        <v>876</v>
      </c>
      <c r="K879" s="43">
        <v>0.53029045217914039</v>
      </c>
      <c r="L879">
        <v>0.8308355716666781</v>
      </c>
      <c r="M879">
        <v>0.36977586062573309</v>
      </c>
      <c r="N879" s="44">
        <v>0.9655388473394354</v>
      </c>
      <c r="O879" s="161">
        <f t="shared" si="131"/>
        <v>5000000</v>
      </c>
      <c r="P879" s="162">
        <f t="shared" si="132"/>
        <v>194.36208641684505</v>
      </c>
      <c r="Q879" s="162">
        <f t="shared" si="133"/>
        <v>128.3510591384009</v>
      </c>
      <c r="R879" s="163">
        <f t="shared" si="134"/>
        <v>1</v>
      </c>
      <c r="S879" s="161">
        <f t="shared" si="135"/>
        <v>6000000</v>
      </c>
      <c r="T879" s="162">
        <f t="shared" si="136"/>
        <v>194.78736213894834</v>
      </c>
      <c r="U879" s="162">
        <f t="shared" si="137"/>
        <v>121.67552956920045</v>
      </c>
      <c r="V879" s="163">
        <f t="shared" si="138"/>
        <v>1</v>
      </c>
      <c r="W879" s="164">
        <f t="shared" si="139"/>
        <v>280055136.39222074</v>
      </c>
      <c r="X879" s="164">
        <f t="shared" si="140"/>
        <v>288670995.41848731</v>
      </c>
    </row>
    <row r="880" spans="10:24" x14ac:dyDescent="0.25">
      <c r="J880">
        <v>877</v>
      </c>
      <c r="K880" s="43">
        <v>0.33355811283512204</v>
      </c>
      <c r="L880">
        <v>0.89812288302943211</v>
      </c>
      <c r="M880">
        <v>0.26072773882747857</v>
      </c>
      <c r="N880" s="44">
        <v>0.47488508526876405</v>
      </c>
      <c r="O880" s="161">
        <f t="shared" si="131"/>
        <v>5000000</v>
      </c>
      <c r="P880" s="162">
        <f t="shared" si="132"/>
        <v>199.06392127520803</v>
      </c>
      <c r="Q880" s="162">
        <f t="shared" si="133"/>
        <v>122.17793114728329</v>
      </c>
      <c r="R880" s="163">
        <f t="shared" si="134"/>
        <v>1</v>
      </c>
      <c r="S880" s="161">
        <f t="shared" si="135"/>
        <v>6000000</v>
      </c>
      <c r="T880" s="162">
        <f t="shared" si="136"/>
        <v>196.35464042506933</v>
      </c>
      <c r="U880" s="162">
        <f t="shared" si="137"/>
        <v>118.58896557364164</v>
      </c>
      <c r="V880" s="163">
        <f t="shared" si="138"/>
        <v>1</v>
      </c>
      <c r="W880" s="164">
        <f t="shared" si="139"/>
        <v>334429950.6396237</v>
      </c>
      <c r="X880" s="164">
        <f t="shared" si="140"/>
        <v>316594049.10856616</v>
      </c>
    </row>
    <row r="881" spans="10:24" x14ac:dyDescent="0.25">
      <c r="J881">
        <v>878</v>
      </c>
      <c r="K881" s="43">
        <v>0.83301467675400387</v>
      </c>
      <c r="L881">
        <v>0.44198328921188246</v>
      </c>
      <c r="M881">
        <v>0.19154275804682808</v>
      </c>
      <c r="N881" s="44">
        <v>0.57314307428423117</v>
      </c>
      <c r="O881" s="161">
        <f t="shared" si="131"/>
        <v>7000000</v>
      </c>
      <c r="P881" s="162">
        <f t="shared" si="132"/>
        <v>177.81085865835809</v>
      </c>
      <c r="Q881" s="162">
        <f t="shared" si="133"/>
        <v>117.55549532424925</v>
      </c>
      <c r="R881" s="163">
        <f t="shared" si="134"/>
        <v>1</v>
      </c>
      <c r="S881" s="161">
        <f t="shared" si="135"/>
        <v>7000000</v>
      </c>
      <c r="T881" s="162">
        <f t="shared" si="136"/>
        <v>189.27028621945269</v>
      </c>
      <c r="U881" s="162">
        <f t="shared" si="137"/>
        <v>116.27774766212463</v>
      </c>
      <c r="V881" s="163">
        <f t="shared" si="138"/>
        <v>1</v>
      </c>
      <c r="W881" s="164">
        <f t="shared" si="139"/>
        <v>371787543.33876187</v>
      </c>
      <c r="X881" s="164">
        <f t="shared" si="140"/>
        <v>360947769.90129644</v>
      </c>
    </row>
    <row r="882" spans="10:24" x14ac:dyDescent="0.25">
      <c r="J882">
        <v>879</v>
      </c>
      <c r="K882" s="43">
        <v>0.65856969094047568</v>
      </c>
      <c r="L882">
        <v>9.9625286421808568E-2</v>
      </c>
      <c r="M882">
        <v>0.65783442537884618</v>
      </c>
      <c r="N882" s="44">
        <v>4.5327651990947238E-2</v>
      </c>
      <c r="O882" s="161">
        <f t="shared" si="131"/>
        <v>6000000</v>
      </c>
      <c r="P882" s="162">
        <f t="shared" si="132"/>
        <v>160.74465548855639</v>
      </c>
      <c r="Q882" s="162">
        <f t="shared" si="133"/>
        <v>143.1312008586263</v>
      </c>
      <c r="R882" s="163">
        <f t="shared" si="134"/>
        <v>1</v>
      </c>
      <c r="S882" s="161">
        <f t="shared" si="135"/>
        <v>7000000</v>
      </c>
      <c r="T882" s="162">
        <f t="shared" si="136"/>
        <v>183.58155182951879</v>
      </c>
      <c r="U882" s="162">
        <f t="shared" si="137"/>
        <v>129.06560042931315</v>
      </c>
      <c r="V882" s="163">
        <f t="shared" si="138"/>
        <v>0.9</v>
      </c>
      <c r="W882" s="164">
        <f t="shared" si="139"/>
        <v>55680727.779580534</v>
      </c>
      <c r="X882" s="164">
        <f t="shared" si="140"/>
        <v>193450493.8212955</v>
      </c>
    </row>
    <row r="883" spans="10:24" x14ac:dyDescent="0.25">
      <c r="J883">
        <v>880</v>
      </c>
      <c r="K883" s="43">
        <v>0.14468216315265492</v>
      </c>
      <c r="L883">
        <v>0.588512496544911</v>
      </c>
      <c r="M883">
        <v>0.68107654236160853</v>
      </c>
      <c r="N883" s="44">
        <v>0.39056567493966721</v>
      </c>
      <c r="O883" s="161">
        <f t="shared" si="131"/>
        <v>2000000</v>
      </c>
      <c r="P883" s="162">
        <f t="shared" si="132"/>
        <v>183.35580338684713</v>
      </c>
      <c r="Q883" s="162">
        <f t="shared" si="133"/>
        <v>144.41422595857205</v>
      </c>
      <c r="R883" s="163">
        <f t="shared" si="134"/>
        <v>1</v>
      </c>
      <c r="S883" s="161">
        <f t="shared" si="135"/>
        <v>2000000</v>
      </c>
      <c r="T883" s="162">
        <f t="shared" si="136"/>
        <v>191.11860112894905</v>
      </c>
      <c r="U883" s="162">
        <f t="shared" si="137"/>
        <v>129.70711297928602</v>
      </c>
      <c r="V883" s="163">
        <f t="shared" si="138"/>
        <v>1</v>
      </c>
      <c r="W883" s="164">
        <f t="shared" si="139"/>
        <v>27883154.856550157</v>
      </c>
      <c r="X883" s="164">
        <f t="shared" si="140"/>
        <v>-27177023.700673938</v>
      </c>
    </row>
    <row r="884" spans="10:24" x14ac:dyDescent="0.25">
      <c r="J884">
        <v>881</v>
      </c>
      <c r="K884" s="43">
        <v>0.45416995715115238</v>
      </c>
      <c r="L884">
        <v>0.57036730839050509</v>
      </c>
      <c r="M884">
        <v>0.85968462728777695</v>
      </c>
      <c r="N884" s="44">
        <v>0.34068362813389885</v>
      </c>
      <c r="O884" s="161">
        <f t="shared" si="131"/>
        <v>5000000</v>
      </c>
      <c r="P884" s="162">
        <f t="shared" si="132"/>
        <v>182.65964070262831</v>
      </c>
      <c r="Q884" s="162">
        <f t="shared" si="133"/>
        <v>156.57807013489469</v>
      </c>
      <c r="R884" s="163">
        <f t="shared" si="134"/>
        <v>1</v>
      </c>
      <c r="S884" s="161">
        <f t="shared" si="135"/>
        <v>6000000</v>
      </c>
      <c r="T884" s="162">
        <f t="shared" si="136"/>
        <v>190.88654690087611</v>
      </c>
      <c r="U884" s="162">
        <f t="shared" si="137"/>
        <v>135.78903506744734</v>
      </c>
      <c r="V884" s="163">
        <f t="shared" si="138"/>
        <v>1</v>
      </c>
      <c r="W884" s="164">
        <f t="shared" si="139"/>
        <v>80407852.838668108</v>
      </c>
      <c r="X884" s="164">
        <f t="shared" si="140"/>
        <v>180585071.00057262</v>
      </c>
    </row>
    <row r="885" spans="10:24" x14ac:dyDescent="0.25">
      <c r="J885">
        <v>882</v>
      </c>
      <c r="K885" s="43">
        <v>0.72251253640547031</v>
      </c>
      <c r="L885">
        <v>0.47010893500609763</v>
      </c>
      <c r="M885">
        <v>0.47259088802820248</v>
      </c>
      <c r="N885" s="44">
        <v>0.43029617406187093</v>
      </c>
      <c r="O885" s="161">
        <f t="shared" si="131"/>
        <v>6000000</v>
      </c>
      <c r="P885" s="162">
        <f t="shared" si="132"/>
        <v>178.87505953891787</v>
      </c>
      <c r="Q885" s="162">
        <f t="shared" si="133"/>
        <v>133.62482809008301</v>
      </c>
      <c r="R885" s="163">
        <f t="shared" si="134"/>
        <v>1</v>
      </c>
      <c r="S885" s="161">
        <f t="shared" si="135"/>
        <v>7000000</v>
      </c>
      <c r="T885" s="162">
        <f t="shared" si="136"/>
        <v>189.62501984630595</v>
      </c>
      <c r="U885" s="162">
        <f t="shared" si="137"/>
        <v>124.31241404504151</v>
      </c>
      <c r="V885" s="163">
        <f t="shared" si="138"/>
        <v>1</v>
      </c>
      <c r="W885" s="164">
        <f t="shared" si="139"/>
        <v>221501388.69300914</v>
      </c>
      <c r="X885" s="164">
        <f t="shared" si="140"/>
        <v>307188240.60885108</v>
      </c>
    </row>
    <row r="886" spans="10:24" x14ac:dyDescent="0.25">
      <c r="J886">
        <v>883</v>
      </c>
      <c r="K886" s="43">
        <v>0.28439930650639111</v>
      </c>
      <c r="L886">
        <v>5.1105977886155673E-2</v>
      </c>
      <c r="M886">
        <v>0.16191640238566896</v>
      </c>
      <c r="N886" s="44">
        <v>0.29576798395702386</v>
      </c>
      <c r="O886" s="161">
        <f t="shared" si="131"/>
        <v>2000000</v>
      </c>
      <c r="P886" s="162">
        <f t="shared" si="132"/>
        <v>155.48664935090969</v>
      </c>
      <c r="Q886" s="162">
        <f t="shared" si="133"/>
        <v>115.26775672147988</v>
      </c>
      <c r="R886" s="163">
        <f t="shared" si="134"/>
        <v>1</v>
      </c>
      <c r="S886" s="161">
        <f t="shared" si="135"/>
        <v>5000000</v>
      </c>
      <c r="T886" s="162">
        <f t="shared" si="136"/>
        <v>181.82888311696991</v>
      </c>
      <c r="U886" s="162">
        <f t="shared" si="137"/>
        <v>115.13387836073994</v>
      </c>
      <c r="V886" s="163">
        <f t="shared" si="138"/>
        <v>1</v>
      </c>
      <c r="W886" s="164">
        <f t="shared" si="139"/>
        <v>30437785.258859605</v>
      </c>
      <c r="X886" s="164">
        <f t="shared" si="140"/>
        <v>183475023.7811498</v>
      </c>
    </row>
    <row r="887" spans="10:24" x14ac:dyDescent="0.25">
      <c r="J887">
        <v>884</v>
      </c>
      <c r="K887" s="43">
        <v>0.63308063515408375</v>
      </c>
      <c r="L887">
        <v>2.6686325924525467E-2</v>
      </c>
      <c r="M887">
        <v>0.25113051435935074</v>
      </c>
      <c r="N887" s="44">
        <v>4.8872664975924573E-2</v>
      </c>
      <c r="O887" s="161">
        <f t="shared" si="131"/>
        <v>6000000</v>
      </c>
      <c r="P887" s="162">
        <f t="shared" si="132"/>
        <v>151.02159745335297</v>
      </c>
      <c r="Q887" s="162">
        <f t="shared" si="133"/>
        <v>121.58127143929076</v>
      </c>
      <c r="R887" s="163">
        <f t="shared" si="134"/>
        <v>1</v>
      </c>
      <c r="S887" s="161">
        <f t="shared" si="135"/>
        <v>7000000</v>
      </c>
      <c r="T887" s="162">
        <f t="shared" si="136"/>
        <v>180.34053248445099</v>
      </c>
      <c r="U887" s="162">
        <f t="shared" si="137"/>
        <v>118.29063571964538</v>
      </c>
      <c r="V887" s="163">
        <f t="shared" si="138"/>
        <v>0.9</v>
      </c>
      <c r="W887" s="164">
        <f t="shared" si="139"/>
        <v>126641956.08437324</v>
      </c>
      <c r="X887" s="164">
        <f t="shared" si="140"/>
        <v>240914349.61827534</v>
      </c>
    </row>
    <row r="888" spans="10:24" x14ac:dyDescent="0.25">
      <c r="J888">
        <v>885</v>
      </c>
      <c r="K888" s="43">
        <v>0.9979594161363492</v>
      </c>
      <c r="L888">
        <v>0.68212131601653003</v>
      </c>
      <c r="M888">
        <v>0.30018751900409646</v>
      </c>
      <c r="N888" s="44">
        <v>0.66557371364595019</v>
      </c>
      <c r="O888" s="161">
        <f t="shared" si="131"/>
        <v>9000000</v>
      </c>
      <c r="P888" s="162">
        <f t="shared" si="132"/>
        <v>187.10458482073687</v>
      </c>
      <c r="Q888" s="162">
        <f t="shared" si="133"/>
        <v>124.52277470320035</v>
      </c>
      <c r="R888" s="163">
        <f t="shared" si="134"/>
        <v>1</v>
      </c>
      <c r="S888" s="161">
        <f t="shared" si="135"/>
        <v>9000000</v>
      </c>
      <c r="T888" s="162">
        <f t="shared" si="136"/>
        <v>192.36819494024562</v>
      </c>
      <c r="U888" s="162">
        <f t="shared" si="137"/>
        <v>119.76138735160018</v>
      </c>
      <c r="V888" s="163">
        <f t="shared" si="138"/>
        <v>1</v>
      </c>
      <c r="W888" s="164">
        <f t="shared" si="139"/>
        <v>513236291.05782866</v>
      </c>
      <c r="X888" s="164">
        <f t="shared" si="140"/>
        <v>503461268.29780889</v>
      </c>
    </row>
    <row r="889" spans="10:24" x14ac:dyDescent="0.25">
      <c r="J889">
        <v>886</v>
      </c>
      <c r="K889" s="43">
        <v>0.49150749987040598</v>
      </c>
      <c r="L889">
        <v>3.0727414289407506E-2</v>
      </c>
      <c r="M889">
        <v>0.15397468214324239</v>
      </c>
      <c r="N889" s="44">
        <v>0.45471942964473</v>
      </c>
      <c r="O889" s="161">
        <f t="shared" si="131"/>
        <v>5000000</v>
      </c>
      <c r="P889" s="162">
        <f t="shared" si="132"/>
        <v>151.94686804436981</v>
      </c>
      <c r="Q889" s="162">
        <f t="shared" si="133"/>
        <v>114.60931342606366</v>
      </c>
      <c r="R889" s="163">
        <f t="shared" si="134"/>
        <v>1</v>
      </c>
      <c r="S889" s="161">
        <f t="shared" si="135"/>
        <v>6000000</v>
      </c>
      <c r="T889" s="162">
        <f t="shared" si="136"/>
        <v>180.64895601478995</v>
      </c>
      <c r="U889" s="162">
        <f t="shared" si="137"/>
        <v>114.80465671303183</v>
      </c>
      <c r="V889" s="163">
        <f t="shared" si="138"/>
        <v>1</v>
      </c>
      <c r="W889" s="164">
        <f t="shared" si="139"/>
        <v>136687773.09153071</v>
      </c>
      <c r="X889" s="164">
        <f t="shared" si="140"/>
        <v>245065795.81054866</v>
      </c>
    </row>
    <row r="890" spans="10:24" x14ac:dyDescent="0.25">
      <c r="J890">
        <v>887</v>
      </c>
      <c r="K890" s="43">
        <v>0.32376823852821457</v>
      </c>
      <c r="L890">
        <v>4.0017472517354546E-2</v>
      </c>
      <c r="M890">
        <v>5.0298249202496592E-2</v>
      </c>
      <c r="N890" s="44">
        <v>0.91405255970249322</v>
      </c>
      <c r="O890" s="161">
        <f t="shared" si="131"/>
        <v>5000000</v>
      </c>
      <c r="P890" s="162">
        <f t="shared" si="132"/>
        <v>153.7427497781544</v>
      </c>
      <c r="Q890" s="162">
        <f t="shared" si="133"/>
        <v>102.160626725173</v>
      </c>
      <c r="R890" s="163">
        <f t="shared" si="134"/>
        <v>1</v>
      </c>
      <c r="S890" s="161">
        <f t="shared" si="135"/>
        <v>6000000</v>
      </c>
      <c r="T890" s="162">
        <f t="shared" si="136"/>
        <v>181.24758325938481</v>
      </c>
      <c r="U890" s="162">
        <f t="shared" si="137"/>
        <v>108.58031336258651</v>
      </c>
      <c r="V890" s="163">
        <f t="shared" si="138"/>
        <v>1</v>
      </c>
      <c r="W890" s="164">
        <f t="shared" si="139"/>
        <v>207910615.264907</v>
      </c>
      <c r="X890" s="164">
        <f t="shared" si="140"/>
        <v>286003619.38078982</v>
      </c>
    </row>
    <row r="891" spans="10:24" x14ac:dyDescent="0.25">
      <c r="J891">
        <v>888</v>
      </c>
      <c r="K891" s="43">
        <v>4.447370946719964E-2</v>
      </c>
      <c r="L891">
        <v>0.76264203155927512</v>
      </c>
      <c r="M891">
        <v>0.97759560021749081</v>
      </c>
      <c r="N891" s="44">
        <v>4.0730060940765811E-2</v>
      </c>
      <c r="O891" s="161">
        <f t="shared" si="131"/>
        <v>1000000</v>
      </c>
      <c r="P891" s="162">
        <f t="shared" si="132"/>
        <v>190.72240530000158</v>
      </c>
      <c r="Q891" s="162">
        <f t="shared" si="133"/>
        <v>175.12889844099109</v>
      </c>
      <c r="R891" s="163">
        <f t="shared" si="134"/>
        <v>1</v>
      </c>
      <c r="S891" s="161">
        <f t="shared" si="135"/>
        <v>1000000</v>
      </c>
      <c r="T891" s="162">
        <f t="shared" si="136"/>
        <v>193.57413510000052</v>
      </c>
      <c r="U891" s="162">
        <f t="shared" si="137"/>
        <v>145.06444922049553</v>
      </c>
      <c r="V891" s="163">
        <f t="shared" si="138"/>
        <v>0.9</v>
      </c>
      <c r="W891" s="164">
        <f t="shared" si="139"/>
        <v>-34406493.140989512</v>
      </c>
      <c r="X891" s="164">
        <f t="shared" si="140"/>
        <v>-106341282.70844552</v>
      </c>
    </row>
    <row r="892" spans="10:24" x14ac:dyDescent="0.25">
      <c r="J892">
        <v>889</v>
      </c>
      <c r="K892" s="43">
        <v>0.43970298492731441</v>
      </c>
      <c r="L892">
        <v>0.51594058564626821</v>
      </c>
      <c r="M892">
        <v>0.79301052035301611</v>
      </c>
      <c r="N892" s="44">
        <v>0.7715270752877087</v>
      </c>
      <c r="O892" s="161">
        <f t="shared" si="131"/>
        <v>5000000</v>
      </c>
      <c r="P892" s="162">
        <f t="shared" si="132"/>
        <v>180.59951641563268</v>
      </c>
      <c r="Q892" s="162">
        <f t="shared" si="133"/>
        <v>151.33823161158918</v>
      </c>
      <c r="R892" s="163">
        <f t="shared" si="134"/>
        <v>1</v>
      </c>
      <c r="S892" s="161">
        <f t="shared" si="135"/>
        <v>6000000</v>
      </c>
      <c r="T892" s="162">
        <f t="shared" si="136"/>
        <v>190.1998388052109</v>
      </c>
      <c r="U892" s="162">
        <f t="shared" si="137"/>
        <v>133.1691158057946</v>
      </c>
      <c r="V892" s="163">
        <f t="shared" si="138"/>
        <v>1</v>
      </c>
      <c r="W892" s="164">
        <f t="shared" si="139"/>
        <v>96306424.020217478</v>
      </c>
      <c r="X892" s="164">
        <f t="shared" si="140"/>
        <v>192184337.99649781</v>
      </c>
    </row>
    <row r="893" spans="10:24" x14ac:dyDescent="0.25">
      <c r="J893">
        <v>890</v>
      </c>
      <c r="K893" s="43">
        <v>0.72564684264451473</v>
      </c>
      <c r="L893">
        <v>0.2847697164491545</v>
      </c>
      <c r="M893">
        <v>0.90962753138525121</v>
      </c>
      <c r="N893" s="44">
        <v>0.54350212522204799</v>
      </c>
      <c r="O893" s="161">
        <f t="shared" si="131"/>
        <v>6000000</v>
      </c>
      <c r="P893" s="162">
        <f t="shared" si="132"/>
        <v>171.46905104822875</v>
      </c>
      <c r="Q893" s="162">
        <f t="shared" si="133"/>
        <v>161.76929785846147</v>
      </c>
      <c r="R893" s="163">
        <f t="shared" si="134"/>
        <v>1</v>
      </c>
      <c r="S893" s="161">
        <f t="shared" si="135"/>
        <v>7000000</v>
      </c>
      <c r="T893" s="162">
        <f t="shared" si="136"/>
        <v>187.15635034940959</v>
      </c>
      <c r="U893" s="162">
        <f t="shared" si="137"/>
        <v>138.38464892923074</v>
      </c>
      <c r="V893" s="163">
        <f t="shared" si="138"/>
        <v>1</v>
      </c>
      <c r="W893" s="164">
        <f t="shared" si="139"/>
        <v>8198519.1386036724</v>
      </c>
      <c r="X893" s="164">
        <f t="shared" si="140"/>
        <v>191401909.94125199</v>
      </c>
    </row>
    <row r="894" spans="10:24" x14ac:dyDescent="0.25">
      <c r="J894">
        <v>891</v>
      </c>
      <c r="K894" s="43">
        <v>4.7338814730908063E-2</v>
      </c>
      <c r="L894">
        <v>0.53409784394310844</v>
      </c>
      <c r="M894">
        <v>0.46656733043363974</v>
      </c>
      <c r="N894" s="44">
        <v>0.86445225315170215</v>
      </c>
      <c r="O894" s="161">
        <f t="shared" si="131"/>
        <v>1000000</v>
      </c>
      <c r="P894" s="162">
        <f t="shared" si="132"/>
        <v>181.28362425537492</v>
      </c>
      <c r="Q894" s="162">
        <f t="shared" si="133"/>
        <v>133.32196783486472</v>
      </c>
      <c r="R894" s="163">
        <f t="shared" si="134"/>
        <v>1</v>
      </c>
      <c r="S894" s="161">
        <f t="shared" si="135"/>
        <v>1000000</v>
      </c>
      <c r="T894" s="162">
        <f t="shared" si="136"/>
        <v>190.42787475179165</v>
      </c>
      <c r="U894" s="162">
        <f t="shared" si="137"/>
        <v>124.16098391743236</v>
      </c>
      <c r="V894" s="163">
        <f t="shared" si="138"/>
        <v>1</v>
      </c>
      <c r="W894" s="164">
        <f t="shared" si="139"/>
        <v>-2038343.5794898048</v>
      </c>
      <c r="X894" s="164">
        <f t="shared" si="140"/>
        <v>-83733109.165640712</v>
      </c>
    </row>
    <row r="895" spans="10:24" x14ac:dyDescent="0.25">
      <c r="J895">
        <v>892</v>
      </c>
      <c r="K895" s="43">
        <v>8.7266163478159742E-2</v>
      </c>
      <c r="L895">
        <v>0.4071030708840131</v>
      </c>
      <c r="M895">
        <v>0.97546357367050418</v>
      </c>
      <c r="N895" s="44">
        <v>0.13258798748512135</v>
      </c>
      <c r="O895" s="161">
        <f t="shared" si="131"/>
        <v>2000000</v>
      </c>
      <c r="P895" s="162">
        <f t="shared" si="132"/>
        <v>176.4749499174294</v>
      </c>
      <c r="Q895" s="162">
        <f t="shared" si="133"/>
        <v>174.3591630872441</v>
      </c>
      <c r="R895" s="163">
        <f t="shared" si="134"/>
        <v>1</v>
      </c>
      <c r="S895" s="161">
        <f t="shared" si="135"/>
        <v>2000000</v>
      </c>
      <c r="T895" s="162">
        <f t="shared" si="136"/>
        <v>188.82498330580981</v>
      </c>
      <c r="U895" s="162">
        <f t="shared" si="137"/>
        <v>144.67958154362205</v>
      </c>
      <c r="V895" s="163">
        <f t="shared" si="138"/>
        <v>0.9</v>
      </c>
      <c r="W895" s="164">
        <f t="shared" si="139"/>
        <v>-45768426.339629397</v>
      </c>
      <c r="X895" s="164">
        <f t="shared" si="140"/>
        <v>-70538276.828062043</v>
      </c>
    </row>
    <row r="896" spans="10:24" x14ac:dyDescent="0.25">
      <c r="J896">
        <v>893</v>
      </c>
      <c r="K896" s="43">
        <v>8.7334797519355356E-2</v>
      </c>
      <c r="L896">
        <v>0.20946095435513123</v>
      </c>
      <c r="M896">
        <v>0.85977223203215869</v>
      </c>
      <c r="N896" s="44">
        <v>0.502002428315101</v>
      </c>
      <c r="O896" s="161">
        <f t="shared" si="131"/>
        <v>2000000</v>
      </c>
      <c r="P896" s="162">
        <f t="shared" si="132"/>
        <v>167.87560441264287</v>
      </c>
      <c r="Q896" s="162">
        <f t="shared" si="133"/>
        <v>156.58593164832197</v>
      </c>
      <c r="R896" s="163">
        <f t="shared" si="134"/>
        <v>1</v>
      </c>
      <c r="S896" s="161">
        <f t="shared" si="135"/>
        <v>2000000</v>
      </c>
      <c r="T896" s="162">
        <f t="shared" si="136"/>
        <v>185.95853480421428</v>
      </c>
      <c r="U896" s="162">
        <f t="shared" si="137"/>
        <v>135.792965824161</v>
      </c>
      <c r="V896" s="163">
        <f t="shared" si="138"/>
        <v>1</v>
      </c>
      <c r="W896" s="164">
        <f t="shared" si="139"/>
        <v>-27420654.471358206</v>
      </c>
      <c r="X896" s="164">
        <f t="shared" si="140"/>
        <v>-49668862.039893433</v>
      </c>
    </row>
    <row r="897" spans="10:24" x14ac:dyDescent="0.25">
      <c r="J897">
        <v>894</v>
      </c>
      <c r="K897" s="43">
        <v>0.68934350064441785</v>
      </c>
      <c r="L897">
        <v>0.30220681035623176</v>
      </c>
      <c r="M897">
        <v>0.16984609906004322</v>
      </c>
      <c r="N897" s="44">
        <v>0.30019327138783547</v>
      </c>
      <c r="O897" s="161">
        <f t="shared" si="131"/>
        <v>6000000</v>
      </c>
      <c r="P897" s="162">
        <f t="shared" si="132"/>
        <v>172.2290400861994</v>
      </c>
      <c r="Q897" s="162">
        <f t="shared" si="133"/>
        <v>115.90452789748065</v>
      </c>
      <c r="R897" s="163">
        <f t="shared" si="134"/>
        <v>1</v>
      </c>
      <c r="S897" s="161">
        <f t="shared" si="135"/>
        <v>7000000</v>
      </c>
      <c r="T897" s="162">
        <f t="shared" si="136"/>
        <v>187.40968002873313</v>
      </c>
      <c r="U897" s="162">
        <f t="shared" si="137"/>
        <v>115.45226394874032</v>
      </c>
      <c r="V897" s="163">
        <f t="shared" si="138"/>
        <v>1</v>
      </c>
      <c r="W897" s="164">
        <f t="shared" si="139"/>
        <v>287947073.13231254</v>
      </c>
      <c r="X897" s="164">
        <f t="shared" si="140"/>
        <v>353701912.5599497</v>
      </c>
    </row>
    <row r="898" spans="10:24" x14ac:dyDescent="0.25">
      <c r="J898">
        <v>895</v>
      </c>
      <c r="K898" s="43">
        <v>0.40013171727254604</v>
      </c>
      <c r="L898">
        <v>0.34476558417712677</v>
      </c>
      <c r="M898">
        <v>0.45774616678695135</v>
      </c>
      <c r="N898" s="44">
        <v>0.42266772500480998</v>
      </c>
      <c r="O898" s="161">
        <f t="shared" si="131"/>
        <v>5000000</v>
      </c>
      <c r="P898" s="162">
        <f t="shared" si="132"/>
        <v>174.00762918522707</v>
      </c>
      <c r="Q898" s="162">
        <f t="shared" si="133"/>
        <v>132.87773084202638</v>
      </c>
      <c r="R898" s="163">
        <f t="shared" si="134"/>
        <v>1</v>
      </c>
      <c r="S898" s="161">
        <f t="shared" si="135"/>
        <v>6000000</v>
      </c>
      <c r="T898" s="162">
        <f t="shared" si="136"/>
        <v>188.00254306174236</v>
      </c>
      <c r="U898" s="162">
        <f t="shared" si="137"/>
        <v>123.93886542101319</v>
      </c>
      <c r="V898" s="163">
        <f t="shared" si="138"/>
        <v>1</v>
      </c>
      <c r="W898" s="164">
        <f t="shared" si="139"/>
        <v>155649491.71600348</v>
      </c>
      <c r="X898" s="164">
        <f t="shared" si="140"/>
        <v>234382065.84437501</v>
      </c>
    </row>
    <row r="899" spans="10:24" x14ac:dyDescent="0.25">
      <c r="J899">
        <v>896</v>
      </c>
      <c r="K899" s="43">
        <v>0.20564626403310082</v>
      </c>
      <c r="L899">
        <v>0.16097013559440954</v>
      </c>
      <c r="M899">
        <v>0.29581362226784425</v>
      </c>
      <c r="N899" s="44">
        <v>0.43634858156744305</v>
      </c>
      <c r="O899" s="161">
        <f t="shared" si="131"/>
        <v>2000000</v>
      </c>
      <c r="P899" s="162">
        <f t="shared" si="132"/>
        <v>165.14282183485292</v>
      </c>
      <c r="Q899" s="162">
        <f t="shared" si="133"/>
        <v>124.27041128363642</v>
      </c>
      <c r="R899" s="163">
        <f t="shared" si="134"/>
        <v>1</v>
      </c>
      <c r="S899" s="161">
        <f t="shared" si="135"/>
        <v>5000000</v>
      </c>
      <c r="T899" s="162">
        <f t="shared" si="136"/>
        <v>185.04760727828432</v>
      </c>
      <c r="U899" s="162">
        <f t="shared" si="137"/>
        <v>119.6352056418182</v>
      </c>
      <c r="V899" s="163">
        <f t="shared" si="138"/>
        <v>1</v>
      </c>
      <c r="W899" s="164">
        <f t="shared" si="139"/>
        <v>31744821.102433011</v>
      </c>
      <c r="X899" s="164">
        <f t="shared" si="140"/>
        <v>177062008.18233055</v>
      </c>
    </row>
    <row r="900" spans="10:24" x14ac:dyDescent="0.25">
      <c r="J900">
        <v>897</v>
      </c>
      <c r="K900" s="43">
        <v>0.80400681866447643</v>
      </c>
      <c r="L900">
        <v>0.32597507386182722</v>
      </c>
      <c r="M900">
        <v>0.1232708196686304</v>
      </c>
      <c r="N900" s="44">
        <v>5.806003687107486E-2</v>
      </c>
      <c r="O900" s="161">
        <f t="shared" si="131"/>
        <v>7000000</v>
      </c>
      <c r="P900" s="162">
        <f t="shared" si="132"/>
        <v>173.2341799607683</v>
      </c>
      <c r="Q900" s="162">
        <f t="shared" si="133"/>
        <v>111.82419238175991</v>
      </c>
      <c r="R900" s="163">
        <f t="shared" si="134"/>
        <v>1</v>
      </c>
      <c r="S900" s="161">
        <f t="shared" si="135"/>
        <v>7000000</v>
      </c>
      <c r="T900" s="162">
        <f t="shared" si="136"/>
        <v>187.74472665358942</v>
      </c>
      <c r="U900" s="162">
        <f t="shared" si="137"/>
        <v>113.41209619087996</v>
      </c>
      <c r="V900" s="163">
        <f t="shared" si="138"/>
        <v>0.9</v>
      </c>
      <c r="W900" s="164">
        <f t="shared" si="139"/>
        <v>379869913.05305868</v>
      </c>
      <c r="X900" s="164">
        <f t="shared" si="140"/>
        <v>318295571.91506964</v>
      </c>
    </row>
    <row r="901" spans="10:24" x14ac:dyDescent="0.25">
      <c r="J901">
        <v>898</v>
      </c>
      <c r="K901" s="43">
        <v>0.14786785961354409</v>
      </c>
      <c r="L901">
        <v>0.19954211693895829</v>
      </c>
      <c r="M901">
        <v>0.66947866827445235</v>
      </c>
      <c r="N901" s="44">
        <v>0.35671227393575822</v>
      </c>
      <c r="O901" s="161">
        <f t="shared" ref="O901:O964" si="141">VLOOKUP(K901,$E$5:$H$10,4)</f>
        <v>2000000</v>
      </c>
      <c r="P901" s="162">
        <f t="shared" ref="P901:P964" si="142">_xlfn.NORM.INV(L901,$E$12,$E$13)</f>
        <v>167.35113179927285</v>
      </c>
      <c r="Q901" s="162">
        <f t="shared" ref="Q901:Q964" si="143">_xlfn.NORM.INV(M901,$E$15,$E$16)</f>
        <v>143.7694813862559</v>
      </c>
      <c r="R901" s="163">
        <f t="shared" ref="R901:R964" si="144">VLOOKUP(N901,$E$19:$H$21,4)</f>
        <v>1</v>
      </c>
      <c r="S901" s="161">
        <f t="shared" ref="S901:S964" si="145">VLOOKUP(K901,$G$5:$H$10,2)</f>
        <v>2000000</v>
      </c>
      <c r="T901" s="162">
        <f t="shared" ref="T901:T964" si="146">_xlfn.NORM.INV(L901,$G$12,$G$13)</f>
        <v>185.78371059975763</v>
      </c>
      <c r="U901" s="162">
        <f t="shared" ref="U901:U964" si="147">_xlfn.NORM.INV(M901,$G$15,$G$16)</f>
        <v>129.38474069312795</v>
      </c>
      <c r="V901" s="163">
        <f t="shared" ref="V901:V964" si="148">VLOOKUP(N901,$G$19:$H$21,2)</f>
        <v>1</v>
      </c>
      <c r="W901" s="164">
        <f t="shared" ref="W901:W964" si="149">O901*(P901-Q901)*R901-$D$23-$D$24</f>
        <v>-2836699.1739661098</v>
      </c>
      <c r="X901" s="164">
        <f t="shared" ref="X901:X964" si="150">S901*(T901-U901)*V901-$F$23-$F$24</f>
        <v>-37202060.186740652</v>
      </c>
    </row>
    <row r="902" spans="10:24" x14ac:dyDescent="0.25">
      <c r="J902">
        <v>899</v>
      </c>
      <c r="K902" s="43">
        <v>0.96628543378260423</v>
      </c>
      <c r="L902">
        <v>0.8537192817542465</v>
      </c>
      <c r="M902">
        <v>0.18745922891123468</v>
      </c>
      <c r="N902" s="44">
        <v>0.40631413278682771</v>
      </c>
      <c r="O902" s="161">
        <f t="shared" si="141"/>
        <v>9000000</v>
      </c>
      <c r="P902" s="162">
        <f t="shared" si="142"/>
        <v>195.78778701269511</v>
      </c>
      <c r="Q902" s="162">
        <f t="shared" si="143"/>
        <v>117.25403909886468</v>
      </c>
      <c r="R902" s="163">
        <f t="shared" si="144"/>
        <v>1</v>
      </c>
      <c r="S902" s="161">
        <f t="shared" si="145"/>
        <v>9000000</v>
      </c>
      <c r="T902" s="162">
        <f t="shared" si="146"/>
        <v>195.26259567089838</v>
      </c>
      <c r="U902" s="162">
        <f t="shared" si="147"/>
        <v>116.12701954943233</v>
      </c>
      <c r="V902" s="163">
        <f t="shared" si="148"/>
        <v>1</v>
      </c>
      <c r="W902" s="164">
        <f t="shared" si="149"/>
        <v>656803731.22447383</v>
      </c>
      <c r="X902" s="164">
        <f t="shared" si="150"/>
        <v>562220185.09319437</v>
      </c>
    </row>
    <row r="903" spans="10:24" x14ac:dyDescent="0.25">
      <c r="J903">
        <v>900</v>
      </c>
      <c r="K903" s="43">
        <v>5.7294089440582563E-2</v>
      </c>
      <c r="L903">
        <v>0.57675718609404736</v>
      </c>
      <c r="M903">
        <v>0.66989845665332226</v>
      </c>
      <c r="N903" s="44">
        <v>0.98451501819382636</v>
      </c>
      <c r="O903" s="161">
        <f t="shared" si="141"/>
        <v>2000000</v>
      </c>
      <c r="P903" s="162">
        <f t="shared" si="142"/>
        <v>182.9040664763578</v>
      </c>
      <c r="Q903" s="162">
        <f t="shared" si="143"/>
        <v>143.79265583338488</v>
      </c>
      <c r="R903" s="163">
        <f t="shared" si="144"/>
        <v>1</v>
      </c>
      <c r="S903" s="161">
        <f t="shared" si="145"/>
        <v>2000000</v>
      </c>
      <c r="T903" s="162">
        <f t="shared" si="146"/>
        <v>190.96802215878594</v>
      </c>
      <c r="U903" s="162">
        <f t="shared" si="147"/>
        <v>129.39632791669243</v>
      </c>
      <c r="V903" s="163">
        <f t="shared" si="148"/>
        <v>1</v>
      </c>
      <c r="W903" s="164">
        <f t="shared" si="149"/>
        <v>28222821.285945833</v>
      </c>
      <c r="X903" s="164">
        <f t="shared" si="150"/>
        <v>-26856611.515812978</v>
      </c>
    </row>
    <row r="904" spans="10:24" x14ac:dyDescent="0.25">
      <c r="J904">
        <v>901</v>
      </c>
      <c r="K904" s="43">
        <v>0.54723434237274604</v>
      </c>
      <c r="L904">
        <v>7.7449987684961585E-2</v>
      </c>
      <c r="M904">
        <v>0.97257755243712085</v>
      </c>
      <c r="N904" s="44">
        <v>0.91294826658395678</v>
      </c>
      <c r="O904" s="161">
        <f t="shared" si="141"/>
        <v>5000000</v>
      </c>
      <c r="P904" s="162">
        <f t="shared" si="142"/>
        <v>158.66347328170562</v>
      </c>
      <c r="Q904" s="162">
        <f t="shared" si="143"/>
        <v>173.40205925830753</v>
      </c>
      <c r="R904" s="163">
        <f t="shared" si="144"/>
        <v>1</v>
      </c>
      <c r="S904" s="161">
        <f t="shared" si="145"/>
        <v>6000000</v>
      </c>
      <c r="T904" s="162">
        <f t="shared" si="146"/>
        <v>182.88782442723522</v>
      </c>
      <c r="U904" s="162">
        <f t="shared" si="147"/>
        <v>144.20102962915377</v>
      </c>
      <c r="V904" s="163">
        <f t="shared" si="148"/>
        <v>1</v>
      </c>
      <c r="W904" s="164">
        <f t="shared" si="149"/>
        <v>-123692929.88300955</v>
      </c>
      <c r="X904" s="164">
        <f t="shared" si="150"/>
        <v>82120768.788488716</v>
      </c>
    </row>
    <row r="905" spans="10:24" x14ac:dyDescent="0.25">
      <c r="J905">
        <v>902</v>
      </c>
      <c r="K905" s="43">
        <v>0.29579216045378209</v>
      </c>
      <c r="L905">
        <v>0.61981034527691603</v>
      </c>
      <c r="M905">
        <v>0.15085171891109372</v>
      </c>
      <c r="N905" s="44">
        <v>0.47876954908722014</v>
      </c>
      <c r="O905" s="161">
        <f t="shared" si="141"/>
        <v>2000000</v>
      </c>
      <c r="P905" s="162">
        <f t="shared" si="142"/>
        <v>184.57474087386001</v>
      </c>
      <c r="Q905" s="162">
        <f t="shared" si="143"/>
        <v>114.34425355107251</v>
      </c>
      <c r="R905" s="163">
        <f t="shared" si="144"/>
        <v>1</v>
      </c>
      <c r="S905" s="161">
        <f t="shared" si="145"/>
        <v>5000000</v>
      </c>
      <c r="T905" s="162">
        <f t="shared" si="146"/>
        <v>191.52491362462001</v>
      </c>
      <c r="U905" s="162">
        <f t="shared" si="147"/>
        <v>114.67212677553626</v>
      </c>
      <c r="V905" s="163">
        <f t="shared" si="148"/>
        <v>1</v>
      </c>
      <c r="W905" s="164">
        <f t="shared" si="149"/>
        <v>90460974.645574987</v>
      </c>
      <c r="X905" s="164">
        <f t="shared" si="150"/>
        <v>234263934.24541879</v>
      </c>
    </row>
    <row r="906" spans="10:24" x14ac:dyDescent="0.25">
      <c r="J906">
        <v>903</v>
      </c>
      <c r="K906" s="43">
        <v>0.69001308531948147</v>
      </c>
      <c r="L906">
        <v>0.18574952811081247</v>
      </c>
      <c r="M906">
        <v>0.83497457419840104</v>
      </c>
      <c r="N906" s="44">
        <v>0.3883682538188884</v>
      </c>
      <c r="O906" s="161">
        <f t="shared" si="141"/>
        <v>6000000</v>
      </c>
      <c r="P906" s="162">
        <f t="shared" si="142"/>
        <v>166.5949661165769</v>
      </c>
      <c r="Q906" s="162">
        <f t="shared" si="143"/>
        <v>154.48022910014549</v>
      </c>
      <c r="R906" s="163">
        <f t="shared" si="144"/>
        <v>1</v>
      </c>
      <c r="S906" s="161">
        <f t="shared" si="145"/>
        <v>7000000</v>
      </c>
      <c r="T906" s="162">
        <f t="shared" si="146"/>
        <v>185.53165537219229</v>
      </c>
      <c r="U906" s="162">
        <f t="shared" si="147"/>
        <v>134.74011455007275</v>
      </c>
      <c r="V906" s="163">
        <f t="shared" si="148"/>
        <v>1</v>
      </c>
      <c r="W906" s="164">
        <f t="shared" si="149"/>
        <v>22688422.098588437</v>
      </c>
      <c r="X906" s="164">
        <f t="shared" si="150"/>
        <v>205540785.7548368</v>
      </c>
    </row>
    <row r="907" spans="10:24" x14ac:dyDescent="0.25">
      <c r="J907">
        <v>904</v>
      </c>
      <c r="K907" s="43">
        <v>0.27961324647707564</v>
      </c>
      <c r="L907">
        <v>0.92848641739267745</v>
      </c>
      <c r="M907">
        <v>5.4137775554114587E-2</v>
      </c>
      <c r="N907" s="44">
        <v>0.90085797482980834</v>
      </c>
      <c r="O907" s="161">
        <f t="shared" si="141"/>
        <v>2000000</v>
      </c>
      <c r="P907" s="162">
        <f t="shared" si="142"/>
        <v>201.96916027026953</v>
      </c>
      <c r="Q907" s="162">
        <f t="shared" si="143"/>
        <v>102.88014938609031</v>
      </c>
      <c r="R907" s="163">
        <f t="shared" si="144"/>
        <v>1</v>
      </c>
      <c r="S907" s="161">
        <f t="shared" si="145"/>
        <v>5000000</v>
      </c>
      <c r="T907" s="162">
        <f t="shared" si="146"/>
        <v>197.32305342342318</v>
      </c>
      <c r="U907" s="162">
        <f t="shared" si="147"/>
        <v>108.94007469304515</v>
      </c>
      <c r="V907" s="163">
        <f t="shared" si="148"/>
        <v>1</v>
      </c>
      <c r="W907" s="164">
        <f t="shared" si="149"/>
        <v>148178021.76835844</v>
      </c>
      <c r="X907" s="164">
        <f t="shared" si="150"/>
        <v>291914893.65189016</v>
      </c>
    </row>
    <row r="908" spans="10:24" x14ac:dyDescent="0.25">
      <c r="J908">
        <v>905</v>
      </c>
      <c r="K908" s="43">
        <v>8.0963705827614252E-2</v>
      </c>
      <c r="L908">
        <v>0.57261348090783382</v>
      </c>
      <c r="M908">
        <v>0.48691076721964888</v>
      </c>
      <c r="N908" s="44">
        <v>0.40561742093874653</v>
      </c>
      <c r="O908" s="161">
        <f t="shared" si="141"/>
        <v>2000000</v>
      </c>
      <c r="P908" s="162">
        <f t="shared" si="142"/>
        <v>182.74547755617994</v>
      </c>
      <c r="Q908" s="162">
        <f t="shared" si="143"/>
        <v>134.3436854049344</v>
      </c>
      <c r="R908" s="163">
        <f t="shared" si="144"/>
        <v>1</v>
      </c>
      <c r="S908" s="161">
        <f t="shared" si="145"/>
        <v>2000000</v>
      </c>
      <c r="T908" s="162">
        <f t="shared" si="146"/>
        <v>190.91515918539332</v>
      </c>
      <c r="U908" s="162">
        <f t="shared" si="147"/>
        <v>124.6718427024672</v>
      </c>
      <c r="V908" s="163">
        <f t="shared" si="148"/>
        <v>1</v>
      </c>
      <c r="W908" s="164">
        <f t="shared" si="149"/>
        <v>46803584.302491054</v>
      </c>
      <c r="X908" s="164">
        <f t="shared" si="150"/>
        <v>-17513367.034147769</v>
      </c>
    </row>
    <row r="909" spans="10:24" x14ac:dyDescent="0.25">
      <c r="J909">
        <v>906</v>
      </c>
      <c r="K909" s="43">
        <v>8.2877200243098859E-2</v>
      </c>
      <c r="L909">
        <v>0.68219529419797253</v>
      </c>
      <c r="M909">
        <v>0.81148867794700552</v>
      </c>
      <c r="N909" s="44">
        <v>0.84429580316777508</v>
      </c>
      <c r="O909" s="161">
        <f t="shared" si="141"/>
        <v>2000000</v>
      </c>
      <c r="P909" s="162">
        <f t="shared" si="142"/>
        <v>187.10769667800994</v>
      </c>
      <c r="Q909" s="162">
        <f t="shared" si="143"/>
        <v>152.66790915433666</v>
      </c>
      <c r="R909" s="163">
        <f t="shared" si="144"/>
        <v>1</v>
      </c>
      <c r="S909" s="161">
        <f t="shared" si="145"/>
        <v>2000000</v>
      </c>
      <c r="T909" s="162">
        <f t="shared" si="146"/>
        <v>192.36923222600331</v>
      </c>
      <c r="U909" s="162">
        <f t="shared" si="147"/>
        <v>133.83395457716833</v>
      </c>
      <c r="V909" s="163">
        <f t="shared" si="148"/>
        <v>1</v>
      </c>
      <c r="W909" s="164">
        <f t="shared" si="149"/>
        <v>18879575.047346577</v>
      </c>
      <c r="X909" s="164">
        <f t="shared" si="150"/>
        <v>-32929444.702330038</v>
      </c>
    </row>
    <row r="910" spans="10:24" x14ac:dyDescent="0.25">
      <c r="J910">
        <v>907</v>
      </c>
      <c r="K910" s="43">
        <v>0.77742910951006727</v>
      </c>
      <c r="L910">
        <v>0.98137767357526051</v>
      </c>
      <c r="M910">
        <v>0.46623472418620682</v>
      </c>
      <c r="N910" s="44">
        <v>0.77380215638419536</v>
      </c>
      <c r="O910" s="161">
        <f t="shared" si="141"/>
        <v>7000000</v>
      </c>
      <c r="P910" s="162">
        <f t="shared" si="142"/>
        <v>211.24608136891425</v>
      </c>
      <c r="Q910" s="162">
        <f t="shared" si="143"/>
        <v>133.30523404811643</v>
      </c>
      <c r="R910" s="163">
        <f t="shared" si="144"/>
        <v>1</v>
      </c>
      <c r="S910" s="161">
        <f t="shared" si="145"/>
        <v>7000000</v>
      </c>
      <c r="T910" s="162">
        <f t="shared" si="146"/>
        <v>200.41536045630474</v>
      </c>
      <c r="U910" s="162">
        <f t="shared" si="147"/>
        <v>124.15261702405822</v>
      </c>
      <c r="V910" s="163">
        <f t="shared" si="148"/>
        <v>1</v>
      </c>
      <c r="W910" s="164">
        <f t="shared" si="149"/>
        <v>495585931.24558473</v>
      </c>
      <c r="X910" s="164">
        <f t="shared" si="150"/>
        <v>383839204.02572566</v>
      </c>
    </row>
    <row r="911" spans="10:24" x14ac:dyDescent="0.25">
      <c r="J911">
        <v>908</v>
      </c>
      <c r="K911" s="43">
        <v>0.6347167975557918</v>
      </c>
      <c r="L911">
        <v>0.5760190222201681</v>
      </c>
      <c r="M911">
        <v>0.24981387735109672</v>
      </c>
      <c r="N911" s="44">
        <v>0.31017178605774753</v>
      </c>
      <c r="O911" s="161">
        <f t="shared" si="141"/>
        <v>6000000</v>
      </c>
      <c r="P911" s="162">
        <f t="shared" si="142"/>
        <v>182.87579202091149</v>
      </c>
      <c r="Q911" s="162">
        <f t="shared" si="143"/>
        <v>121.49848862368533</v>
      </c>
      <c r="R911" s="163">
        <f t="shared" si="144"/>
        <v>1</v>
      </c>
      <c r="S911" s="161">
        <f t="shared" si="145"/>
        <v>7000000</v>
      </c>
      <c r="T911" s="162">
        <f t="shared" si="146"/>
        <v>190.95859734030384</v>
      </c>
      <c r="U911" s="162">
        <f t="shared" si="147"/>
        <v>118.24924431184266</v>
      </c>
      <c r="V911" s="163">
        <f t="shared" si="148"/>
        <v>1</v>
      </c>
      <c r="W911" s="164">
        <f t="shared" si="149"/>
        <v>318263820.38335693</v>
      </c>
      <c r="X911" s="164">
        <f t="shared" si="150"/>
        <v>358965471.19922829</v>
      </c>
    </row>
    <row r="912" spans="10:24" x14ac:dyDescent="0.25">
      <c r="J912">
        <v>909</v>
      </c>
      <c r="K912" s="43">
        <v>0.89649373932845722</v>
      </c>
      <c r="L912">
        <v>0.69771846029691598</v>
      </c>
      <c r="M912">
        <v>0.19895650849772106</v>
      </c>
      <c r="N912" s="44">
        <v>0.39152252106017649</v>
      </c>
      <c r="O912" s="161">
        <f t="shared" si="141"/>
        <v>7000000</v>
      </c>
      <c r="P912" s="162">
        <f t="shared" si="142"/>
        <v>187.76774678230819</v>
      </c>
      <c r="Q912" s="162">
        <f t="shared" si="143"/>
        <v>118.09291274244521</v>
      </c>
      <c r="R912" s="163">
        <f t="shared" si="144"/>
        <v>1</v>
      </c>
      <c r="S912" s="161">
        <f t="shared" si="145"/>
        <v>7000000</v>
      </c>
      <c r="T912" s="162">
        <f t="shared" si="146"/>
        <v>192.58924892743607</v>
      </c>
      <c r="U912" s="162">
        <f t="shared" si="147"/>
        <v>116.5464563712226</v>
      </c>
      <c r="V912" s="163">
        <f t="shared" si="148"/>
        <v>1</v>
      </c>
      <c r="W912" s="164">
        <f t="shared" si="149"/>
        <v>437723838.27904093</v>
      </c>
      <c r="X912" s="164">
        <f t="shared" si="150"/>
        <v>382299547.89349431</v>
      </c>
    </row>
    <row r="913" spans="10:24" x14ac:dyDescent="0.25">
      <c r="J913">
        <v>910</v>
      </c>
      <c r="K913" s="43">
        <v>0.66246937171299081</v>
      </c>
      <c r="L913">
        <v>0.81638241626457098</v>
      </c>
      <c r="M913">
        <v>0.99593839001380013</v>
      </c>
      <c r="N913" s="44">
        <v>0.20346118641751954</v>
      </c>
      <c r="O913" s="161">
        <f t="shared" si="141"/>
        <v>6000000</v>
      </c>
      <c r="P913" s="162">
        <f t="shared" si="142"/>
        <v>193.52496605998999</v>
      </c>
      <c r="Q913" s="162">
        <f t="shared" si="143"/>
        <v>187.93809749909886</v>
      </c>
      <c r="R913" s="163">
        <f t="shared" si="144"/>
        <v>1</v>
      </c>
      <c r="S913" s="161">
        <f t="shared" si="145"/>
        <v>7000000</v>
      </c>
      <c r="T913" s="162">
        <f t="shared" si="146"/>
        <v>194.50832201999665</v>
      </c>
      <c r="U913" s="162">
        <f t="shared" si="147"/>
        <v>151.46904874954942</v>
      </c>
      <c r="V913" s="163">
        <f t="shared" si="148"/>
        <v>1</v>
      </c>
      <c r="W913" s="164">
        <f t="shared" si="149"/>
        <v>-16478788.634653199</v>
      </c>
      <c r="X913" s="164">
        <f t="shared" si="150"/>
        <v>151274912.89313066</v>
      </c>
    </row>
    <row r="914" spans="10:24" x14ac:dyDescent="0.25">
      <c r="J914">
        <v>911</v>
      </c>
      <c r="K914" s="43">
        <v>0.12269215122395249</v>
      </c>
      <c r="L914">
        <v>0.31961241764299397</v>
      </c>
      <c r="M914">
        <v>7.8652706636229919E-2</v>
      </c>
      <c r="N914" s="44">
        <v>0.40874451314069149</v>
      </c>
      <c r="O914" s="161">
        <f t="shared" si="141"/>
        <v>2000000</v>
      </c>
      <c r="P914" s="162">
        <f t="shared" si="142"/>
        <v>172.96825673694008</v>
      </c>
      <c r="Q914" s="162">
        <f t="shared" si="143"/>
        <v>106.71615162094714</v>
      </c>
      <c r="R914" s="163">
        <f t="shared" si="144"/>
        <v>1</v>
      </c>
      <c r="S914" s="161">
        <f t="shared" si="145"/>
        <v>2000000</v>
      </c>
      <c r="T914" s="162">
        <f t="shared" si="146"/>
        <v>187.65608557898003</v>
      </c>
      <c r="U914" s="162">
        <f t="shared" si="147"/>
        <v>110.85807581047357</v>
      </c>
      <c r="V914" s="163">
        <f t="shared" si="148"/>
        <v>1</v>
      </c>
      <c r="W914" s="164">
        <f t="shared" si="149"/>
        <v>82504210.231985867</v>
      </c>
      <c r="X914" s="164">
        <f t="shared" si="150"/>
        <v>3596019.5370129347</v>
      </c>
    </row>
    <row r="915" spans="10:24" x14ac:dyDescent="0.25">
      <c r="J915">
        <v>912</v>
      </c>
      <c r="K915" s="43">
        <v>0.31679161043072623</v>
      </c>
      <c r="L915">
        <v>0.25011381895797213</v>
      </c>
      <c r="M915">
        <v>0.50478554817538535</v>
      </c>
      <c r="N915" s="44">
        <v>0.1865475729592232</v>
      </c>
      <c r="O915" s="161">
        <f t="shared" si="141"/>
        <v>5000000</v>
      </c>
      <c r="P915" s="162">
        <f t="shared" si="142"/>
        <v>169.88802569187715</v>
      </c>
      <c r="Q915" s="162">
        <f t="shared" si="143"/>
        <v>135.23991756126284</v>
      </c>
      <c r="R915" s="163">
        <f t="shared" si="144"/>
        <v>1</v>
      </c>
      <c r="S915" s="161">
        <f t="shared" si="145"/>
        <v>6000000</v>
      </c>
      <c r="T915" s="162">
        <f t="shared" si="146"/>
        <v>186.62934189729239</v>
      </c>
      <c r="U915" s="162">
        <f t="shared" si="147"/>
        <v>125.11995878063142</v>
      </c>
      <c r="V915" s="163">
        <f t="shared" si="148"/>
        <v>0.9</v>
      </c>
      <c r="W915" s="164">
        <f t="shared" si="149"/>
        <v>123240540.65307152</v>
      </c>
      <c r="X915" s="164">
        <f t="shared" si="150"/>
        <v>182150668.82996929</v>
      </c>
    </row>
    <row r="916" spans="10:24" x14ac:dyDescent="0.25">
      <c r="J916">
        <v>913</v>
      </c>
      <c r="K916" s="43">
        <v>0.5444051657731136</v>
      </c>
      <c r="L916">
        <v>0.85683825811680447</v>
      </c>
      <c r="M916">
        <v>0.3933062782890957</v>
      </c>
      <c r="N916" s="44">
        <v>3.7708118341212682E-2</v>
      </c>
      <c r="O916" s="161">
        <f t="shared" si="141"/>
        <v>5000000</v>
      </c>
      <c r="P916" s="162">
        <f t="shared" si="142"/>
        <v>195.99332387983731</v>
      </c>
      <c r="Q916" s="162">
        <f t="shared" si="143"/>
        <v>129.58576025768843</v>
      </c>
      <c r="R916" s="163">
        <f t="shared" si="144"/>
        <v>1</v>
      </c>
      <c r="S916" s="161">
        <f t="shared" si="145"/>
        <v>6000000</v>
      </c>
      <c r="T916" s="162">
        <f t="shared" si="146"/>
        <v>195.33110795994577</v>
      </c>
      <c r="U916" s="162">
        <f t="shared" si="147"/>
        <v>122.29288012884422</v>
      </c>
      <c r="V916" s="163">
        <f t="shared" si="148"/>
        <v>0.9</v>
      </c>
      <c r="W916" s="164">
        <f t="shared" si="149"/>
        <v>282037818.11074436</v>
      </c>
      <c r="X916" s="164">
        <f t="shared" si="150"/>
        <v>244406430.28794837</v>
      </c>
    </row>
    <row r="917" spans="10:24" x14ac:dyDescent="0.25">
      <c r="J917">
        <v>914</v>
      </c>
      <c r="K917" s="43">
        <v>0.22199167564601796</v>
      </c>
      <c r="L917">
        <v>0.66491917794701327</v>
      </c>
      <c r="M917">
        <v>0.99113603857364474</v>
      </c>
      <c r="N917" s="44">
        <v>0.82245414078704793</v>
      </c>
      <c r="O917" s="161">
        <f t="shared" si="141"/>
        <v>2000000</v>
      </c>
      <c r="P917" s="162">
        <f t="shared" si="142"/>
        <v>186.38889256488525</v>
      </c>
      <c r="Q917" s="162">
        <f t="shared" si="143"/>
        <v>182.42504689768296</v>
      </c>
      <c r="R917" s="163">
        <f t="shared" si="144"/>
        <v>1</v>
      </c>
      <c r="S917" s="161">
        <f t="shared" si="145"/>
        <v>5000000</v>
      </c>
      <c r="T917" s="162">
        <f t="shared" si="146"/>
        <v>192.12963085496176</v>
      </c>
      <c r="U917" s="162">
        <f t="shared" si="147"/>
        <v>148.71252344884147</v>
      </c>
      <c r="V917" s="163">
        <f t="shared" si="148"/>
        <v>1</v>
      </c>
      <c r="W917" s="164">
        <f t="shared" si="149"/>
        <v>-42072308.665595412</v>
      </c>
      <c r="X917" s="164">
        <f t="shared" si="150"/>
        <v>67085537.030601472</v>
      </c>
    </row>
    <row r="918" spans="10:24" x14ac:dyDescent="0.25">
      <c r="J918">
        <v>915</v>
      </c>
      <c r="K918" s="43">
        <v>0.90357927365720336</v>
      </c>
      <c r="L918">
        <v>0.98443155042467578</v>
      </c>
      <c r="M918">
        <v>1.2450066448015384E-3</v>
      </c>
      <c r="N918" s="44">
        <v>0.5591030988155804</v>
      </c>
      <c r="O918" s="161">
        <f t="shared" si="141"/>
        <v>7000000</v>
      </c>
      <c r="P918" s="162">
        <f t="shared" si="142"/>
        <v>212.32978132352295</v>
      </c>
      <c r="Q918" s="162">
        <f t="shared" si="143"/>
        <v>74.508951886856408</v>
      </c>
      <c r="R918" s="163">
        <f t="shared" si="144"/>
        <v>1</v>
      </c>
      <c r="S918" s="161">
        <f t="shared" si="145"/>
        <v>9000000</v>
      </c>
      <c r="T918" s="162">
        <f t="shared" si="146"/>
        <v>200.77659377450766</v>
      </c>
      <c r="U918" s="162">
        <f t="shared" si="147"/>
        <v>94.754475943428204</v>
      </c>
      <c r="V918" s="163">
        <f t="shared" si="148"/>
        <v>1</v>
      </c>
      <c r="W918" s="164">
        <f t="shared" si="149"/>
        <v>914745806.05666578</v>
      </c>
      <c r="X918" s="164">
        <f t="shared" si="150"/>
        <v>804199060.47971511</v>
      </c>
    </row>
    <row r="919" spans="10:24" x14ac:dyDescent="0.25">
      <c r="J919">
        <v>916</v>
      </c>
      <c r="K919" s="43">
        <v>0.30080930707255615</v>
      </c>
      <c r="L919">
        <v>0.82663666522032331</v>
      </c>
      <c r="M919">
        <v>0.95007519428854681</v>
      </c>
      <c r="N919" s="44">
        <v>0.76901480491687757</v>
      </c>
      <c r="O919" s="161">
        <f t="shared" si="141"/>
        <v>5000000</v>
      </c>
      <c r="P919" s="162">
        <f t="shared" si="142"/>
        <v>194.11436161091868</v>
      </c>
      <c r="Q919" s="162">
        <f t="shared" si="143"/>
        <v>167.91166292092666</v>
      </c>
      <c r="R919" s="163">
        <f t="shared" si="144"/>
        <v>1</v>
      </c>
      <c r="S919" s="161">
        <f t="shared" si="145"/>
        <v>6000000</v>
      </c>
      <c r="T919" s="162">
        <f t="shared" si="146"/>
        <v>194.70478720363957</v>
      </c>
      <c r="U919" s="162">
        <f t="shared" si="147"/>
        <v>141.45583146046332</v>
      </c>
      <c r="V919" s="163">
        <f t="shared" si="148"/>
        <v>1</v>
      </c>
      <c r="W919" s="164">
        <f t="shared" si="149"/>
        <v>81013493.449960098</v>
      </c>
      <c r="X919" s="164">
        <f t="shared" si="150"/>
        <v>169493734.45905751</v>
      </c>
    </row>
    <row r="920" spans="10:24" x14ac:dyDescent="0.25">
      <c r="J920">
        <v>917</v>
      </c>
      <c r="K920" s="43">
        <v>0.56722800077637436</v>
      </c>
      <c r="L920">
        <v>0.58067113453240848</v>
      </c>
      <c r="M920">
        <v>0.48186382009186357</v>
      </c>
      <c r="N920" s="44">
        <v>0.20519327019938638</v>
      </c>
      <c r="O920" s="161">
        <f t="shared" si="141"/>
        <v>6000000</v>
      </c>
      <c r="P920" s="162">
        <f t="shared" si="142"/>
        <v>183.05416049962184</v>
      </c>
      <c r="Q920" s="162">
        <f t="shared" si="143"/>
        <v>134.09047337202486</v>
      </c>
      <c r="R920" s="163">
        <f t="shared" si="144"/>
        <v>1</v>
      </c>
      <c r="S920" s="161">
        <f t="shared" si="145"/>
        <v>6000000</v>
      </c>
      <c r="T920" s="162">
        <f t="shared" si="146"/>
        <v>191.01805349987396</v>
      </c>
      <c r="U920" s="162">
        <f t="shared" si="147"/>
        <v>124.54523668601243</v>
      </c>
      <c r="V920" s="163">
        <f t="shared" si="148"/>
        <v>1</v>
      </c>
      <c r="W920" s="164">
        <f t="shared" si="149"/>
        <v>243782122.76558191</v>
      </c>
      <c r="X920" s="164">
        <f t="shared" si="150"/>
        <v>248836900.88316917</v>
      </c>
    </row>
    <row r="921" spans="10:24" x14ac:dyDescent="0.25">
      <c r="J921">
        <v>918</v>
      </c>
      <c r="K921" s="43">
        <v>0.54175956707433448</v>
      </c>
      <c r="L921">
        <v>0.97529062207743145</v>
      </c>
      <c r="M921">
        <v>0.49333837435285977</v>
      </c>
      <c r="N921" s="44">
        <v>0.66593496045382727</v>
      </c>
      <c r="O921" s="161">
        <f t="shared" si="141"/>
        <v>5000000</v>
      </c>
      <c r="P921" s="162">
        <f t="shared" si="142"/>
        <v>209.474414450018</v>
      </c>
      <c r="Q921" s="162">
        <f t="shared" si="143"/>
        <v>134.66602009453192</v>
      </c>
      <c r="R921" s="163">
        <f t="shared" si="144"/>
        <v>1</v>
      </c>
      <c r="S921" s="161">
        <f t="shared" si="145"/>
        <v>6000000</v>
      </c>
      <c r="T921" s="162">
        <f t="shared" si="146"/>
        <v>199.82480481667267</v>
      </c>
      <c r="U921" s="162">
        <f t="shared" si="147"/>
        <v>124.83301004726596</v>
      </c>
      <c r="V921" s="163">
        <f t="shared" si="148"/>
        <v>1</v>
      </c>
      <c r="W921" s="164">
        <f t="shared" si="149"/>
        <v>324041971.77743042</v>
      </c>
      <c r="X921" s="164">
        <f t="shared" si="150"/>
        <v>299950768.61644024</v>
      </c>
    </row>
    <row r="922" spans="10:24" x14ac:dyDescent="0.25">
      <c r="J922">
        <v>919</v>
      </c>
      <c r="K922" s="43">
        <v>0.78670578913077271</v>
      </c>
      <c r="L922">
        <v>0.38790056931569206</v>
      </c>
      <c r="M922">
        <v>0.69679485087493576</v>
      </c>
      <c r="N922" s="44">
        <v>0.40565297333805694</v>
      </c>
      <c r="O922" s="161">
        <f t="shared" si="141"/>
        <v>7000000</v>
      </c>
      <c r="P922" s="162">
        <f t="shared" si="142"/>
        <v>175.72807373799159</v>
      </c>
      <c r="Q922" s="162">
        <f t="shared" si="143"/>
        <v>145.30408503545729</v>
      </c>
      <c r="R922" s="163">
        <f t="shared" si="144"/>
        <v>1</v>
      </c>
      <c r="S922" s="161">
        <f t="shared" si="145"/>
        <v>7000000</v>
      </c>
      <c r="T922" s="162">
        <f t="shared" si="146"/>
        <v>188.57602457933052</v>
      </c>
      <c r="U922" s="162">
        <f t="shared" si="147"/>
        <v>130.15204251772866</v>
      </c>
      <c r="V922" s="163">
        <f t="shared" si="148"/>
        <v>1</v>
      </c>
      <c r="W922" s="164">
        <f t="shared" si="149"/>
        <v>162967920.91774011</v>
      </c>
      <c r="X922" s="164">
        <f t="shared" si="150"/>
        <v>258967874.43121302</v>
      </c>
    </row>
    <row r="923" spans="10:24" x14ac:dyDescent="0.25">
      <c r="J923">
        <v>920</v>
      </c>
      <c r="K923" s="43">
        <v>0.35503785066697413</v>
      </c>
      <c r="L923">
        <v>0.54672942922640855</v>
      </c>
      <c r="M923">
        <v>0.15537838158383954</v>
      </c>
      <c r="N923" s="44">
        <v>0.50914477408559911</v>
      </c>
      <c r="O923" s="161">
        <f t="shared" si="141"/>
        <v>5000000</v>
      </c>
      <c r="P923" s="162">
        <f t="shared" si="142"/>
        <v>181.76103677146253</v>
      </c>
      <c r="Q923" s="162">
        <f t="shared" si="143"/>
        <v>114.72729215636605</v>
      </c>
      <c r="R923" s="163">
        <f t="shared" si="144"/>
        <v>1</v>
      </c>
      <c r="S923" s="161">
        <f t="shared" si="145"/>
        <v>6000000</v>
      </c>
      <c r="T923" s="162">
        <f t="shared" si="146"/>
        <v>190.58701225715419</v>
      </c>
      <c r="U923" s="162">
        <f t="shared" si="147"/>
        <v>114.86364607818302</v>
      </c>
      <c r="V923" s="163">
        <f t="shared" si="148"/>
        <v>1</v>
      </c>
      <c r="W923" s="164">
        <f t="shared" si="149"/>
        <v>285168723.07548243</v>
      </c>
      <c r="X923" s="164">
        <f t="shared" si="150"/>
        <v>304340197.07382697</v>
      </c>
    </row>
    <row r="924" spans="10:24" x14ac:dyDescent="0.25">
      <c r="J924">
        <v>921</v>
      </c>
      <c r="K924" s="43">
        <v>0.88060317682189737</v>
      </c>
      <c r="L924">
        <v>0.90661409827617889</v>
      </c>
      <c r="M924">
        <v>0.71649835395292749</v>
      </c>
      <c r="N924" s="44">
        <v>0.67437046736881245</v>
      </c>
      <c r="O924" s="161">
        <f t="shared" si="141"/>
        <v>7000000</v>
      </c>
      <c r="P924" s="162">
        <f t="shared" si="142"/>
        <v>199.80284040197532</v>
      </c>
      <c r="Q924" s="162">
        <f t="shared" si="143"/>
        <v>146.44940922345947</v>
      </c>
      <c r="R924" s="163">
        <f t="shared" si="144"/>
        <v>1</v>
      </c>
      <c r="S924" s="161">
        <f t="shared" si="145"/>
        <v>7000000</v>
      </c>
      <c r="T924" s="162">
        <f t="shared" si="146"/>
        <v>196.60094680065845</v>
      </c>
      <c r="U924" s="162">
        <f t="shared" si="147"/>
        <v>130.72470461172975</v>
      </c>
      <c r="V924" s="163">
        <f t="shared" si="148"/>
        <v>1</v>
      </c>
      <c r="W924" s="164">
        <f t="shared" si="149"/>
        <v>323474018.24961096</v>
      </c>
      <c r="X924" s="164">
        <f t="shared" si="150"/>
        <v>311133695.32250088</v>
      </c>
    </row>
    <row r="925" spans="10:24" x14ac:dyDescent="0.25">
      <c r="J925">
        <v>922</v>
      </c>
      <c r="K925" s="43">
        <v>7.1305571278539204E-2</v>
      </c>
      <c r="L925">
        <v>0.34652529951962296</v>
      </c>
      <c r="M925">
        <v>0.82208672273621286</v>
      </c>
      <c r="N925" s="44">
        <v>0.38392930919298596</v>
      </c>
      <c r="O925" s="161">
        <f t="shared" si="141"/>
        <v>2000000</v>
      </c>
      <c r="P925" s="162">
        <f t="shared" si="142"/>
        <v>174.07922150295767</v>
      </c>
      <c r="Q925" s="162">
        <f t="shared" si="143"/>
        <v>153.46693414814297</v>
      </c>
      <c r="R925" s="163">
        <f t="shared" si="144"/>
        <v>1</v>
      </c>
      <c r="S925" s="161">
        <f t="shared" si="145"/>
        <v>2000000</v>
      </c>
      <c r="T925" s="162">
        <f t="shared" si="146"/>
        <v>188.02640716765256</v>
      </c>
      <c r="U925" s="162">
        <f t="shared" si="147"/>
        <v>134.23346707407148</v>
      </c>
      <c r="V925" s="163">
        <f t="shared" si="148"/>
        <v>1</v>
      </c>
      <c r="W925" s="164">
        <f t="shared" si="149"/>
        <v>-8775425.2903706059</v>
      </c>
      <c r="X925" s="164">
        <f t="shared" si="150"/>
        <v>-42414119.812837839</v>
      </c>
    </row>
    <row r="926" spans="10:24" x14ac:dyDescent="0.25">
      <c r="J926">
        <v>923</v>
      </c>
      <c r="K926" s="43">
        <v>1.0202123804018193E-2</v>
      </c>
      <c r="L926">
        <v>0.27482622885778785</v>
      </c>
      <c r="M926">
        <v>0.41614181552059237</v>
      </c>
      <c r="N926" s="44">
        <v>0.98683991361821821</v>
      </c>
      <c r="O926" s="161">
        <f t="shared" si="141"/>
        <v>1000000</v>
      </c>
      <c r="P926" s="162">
        <f t="shared" si="142"/>
        <v>171.0257851257482</v>
      </c>
      <c r="Q926" s="162">
        <f t="shared" si="143"/>
        <v>130.76452711589869</v>
      </c>
      <c r="R926" s="163">
        <f t="shared" si="144"/>
        <v>1</v>
      </c>
      <c r="S926" s="161">
        <f t="shared" si="145"/>
        <v>1000000</v>
      </c>
      <c r="T926" s="162">
        <f t="shared" si="146"/>
        <v>187.00859504191607</v>
      </c>
      <c r="U926" s="162">
        <f t="shared" si="147"/>
        <v>122.88226355794934</v>
      </c>
      <c r="V926" s="163">
        <f t="shared" si="148"/>
        <v>1</v>
      </c>
      <c r="W926" s="164">
        <f t="shared" si="149"/>
        <v>-9738741.9901504889</v>
      </c>
      <c r="X926" s="164">
        <f t="shared" si="150"/>
        <v>-85873668.516033277</v>
      </c>
    </row>
    <row r="927" spans="10:24" x14ac:dyDescent="0.25">
      <c r="J927">
        <v>924</v>
      </c>
      <c r="K927" s="43">
        <v>0.69441138330652286</v>
      </c>
      <c r="L927">
        <v>0.77743191252904087</v>
      </c>
      <c r="M927">
        <v>0.66767789779620756</v>
      </c>
      <c r="N927" s="44">
        <v>0.56371461894915331</v>
      </c>
      <c r="O927" s="161">
        <f t="shared" si="141"/>
        <v>6000000</v>
      </c>
      <c r="P927" s="162">
        <f t="shared" si="142"/>
        <v>191.45323189066033</v>
      </c>
      <c r="Q927" s="162">
        <f t="shared" si="143"/>
        <v>143.67020270956462</v>
      </c>
      <c r="R927" s="163">
        <f t="shared" si="144"/>
        <v>1</v>
      </c>
      <c r="S927" s="161">
        <f t="shared" si="145"/>
        <v>7000000</v>
      </c>
      <c r="T927" s="162">
        <f t="shared" si="146"/>
        <v>193.81774396355345</v>
      </c>
      <c r="U927" s="162">
        <f t="shared" si="147"/>
        <v>129.33510135478232</v>
      </c>
      <c r="V927" s="163">
        <f t="shared" si="148"/>
        <v>1</v>
      </c>
      <c r="W927" s="164">
        <f t="shared" si="149"/>
        <v>236698175.08657426</v>
      </c>
      <c r="X927" s="164">
        <f t="shared" si="150"/>
        <v>301378498.2613979</v>
      </c>
    </row>
    <row r="928" spans="10:24" x14ac:dyDescent="0.25">
      <c r="J928">
        <v>925</v>
      </c>
      <c r="K928" s="43">
        <v>0.87187735826004586</v>
      </c>
      <c r="L928">
        <v>0.54789260102618909</v>
      </c>
      <c r="M928">
        <v>0.23616475532806736</v>
      </c>
      <c r="N928" s="44">
        <v>0.44756802179491972</v>
      </c>
      <c r="O928" s="161">
        <f t="shared" si="141"/>
        <v>7000000</v>
      </c>
      <c r="P928" s="162">
        <f t="shared" si="142"/>
        <v>181.80508146070221</v>
      </c>
      <c r="Q928" s="162">
        <f t="shared" si="143"/>
        <v>120.62612096242836</v>
      </c>
      <c r="R928" s="163">
        <f t="shared" si="144"/>
        <v>1</v>
      </c>
      <c r="S928" s="161">
        <f t="shared" si="145"/>
        <v>7000000</v>
      </c>
      <c r="T928" s="162">
        <f t="shared" si="146"/>
        <v>190.60169382023406</v>
      </c>
      <c r="U928" s="162">
        <f t="shared" si="147"/>
        <v>117.81306048121418</v>
      </c>
      <c r="V928" s="163">
        <f t="shared" si="148"/>
        <v>1</v>
      </c>
      <c r="W928" s="164">
        <f t="shared" si="149"/>
        <v>378252723.48791695</v>
      </c>
      <c r="X928" s="164">
        <f t="shared" si="150"/>
        <v>359520433.37313914</v>
      </c>
    </row>
    <row r="929" spans="10:24" x14ac:dyDescent="0.25">
      <c r="J929">
        <v>926</v>
      </c>
      <c r="K929" s="43">
        <v>0.42140273237449932</v>
      </c>
      <c r="L929">
        <v>0.7697202369782612</v>
      </c>
      <c r="M929">
        <v>0.65189439566658214</v>
      </c>
      <c r="N929" s="44">
        <v>1.4738881183735675E-3</v>
      </c>
      <c r="O929" s="161">
        <f t="shared" si="141"/>
        <v>5000000</v>
      </c>
      <c r="P929" s="162">
        <f t="shared" si="142"/>
        <v>191.06888734269796</v>
      </c>
      <c r="Q929" s="162">
        <f t="shared" si="143"/>
        <v>142.8088001575484</v>
      </c>
      <c r="R929" s="163">
        <f t="shared" si="144"/>
        <v>1</v>
      </c>
      <c r="S929" s="161">
        <f t="shared" si="145"/>
        <v>6000000</v>
      </c>
      <c r="T929" s="162">
        <f t="shared" si="146"/>
        <v>193.68962911423264</v>
      </c>
      <c r="U929" s="162">
        <f t="shared" si="147"/>
        <v>128.90440007877422</v>
      </c>
      <c r="V929" s="163">
        <f t="shared" si="148"/>
        <v>0.05</v>
      </c>
      <c r="W929" s="164">
        <f t="shared" si="149"/>
        <v>191300435.92574778</v>
      </c>
      <c r="X929" s="164">
        <f t="shared" si="150"/>
        <v>-130564431.28936248</v>
      </c>
    </row>
    <row r="930" spans="10:24" x14ac:dyDescent="0.25">
      <c r="J930">
        <v>927</v>
      </c>
      <c r="K930" s="43">
        <v>0.13831284364762519</v>
      </c>
      <c r="L930">
        <v>0.39488170397585343</v>
      </c>
      <c r="M930">
        <v>0.79828882935405254</v>
      </c>
      <c r="N930" s="44">
        <v>0.71224941496785832</v>
      </c>
      <c r="O930" s="161">
        <f t="shared" si="141"/>
        <v>2000000</v>
      </c>
      <c r="P930" s="162">
        <f t="shared" si="142"/>
        <v>176.00073219690711</v>
      </c>
      <c r="Q930" s="162">
        <f t="shared" si="143"/>
        <v>151.71049415995481</v>
      </c>
      <c r="R930" s="163">
        <f t="shared" si="144"/>
        <v>1</v>
      </c>
      <c r="S930" s="161">
        <f t="shared" si="145"/>
        <v>2000000</v>
      </c>
      <c r="T930" s="162">
        <f t="shared" si="146"/>
        <v>188.66691073230237</v>
      </c>
      <c r="U930" s="162">
        <f t="shared" si="147"/>
        <v>133.3552470799774</v>
      </c>
      <c r="V930" s="163">
        <f t="shared" si="148"/>
        <v>1</v>
      </c>
      <c r="W930" s="164">
        <f t="shared" si="149"/>
        <v>-1419523.9260953963</v>
      </c>
      <c r="X930" s="164">
        <f t="shared" si="150"/>
        <v>-39376672.695350066</v>
      </c>
    </row>
    <row r="931" spans="10:24" x14ac:dyDescent="0.25">
      <c r="J931">
        <v>928</v>
      </c>
      <c r="K931" s="43">
        <v>0.80932307297922768</v>
      </c>
      <c r="L931">
        <v>0.94396264298893828</v>
      </c>
      <c r="M931">
        <v>0.60175146896393217</v>
      </c>
      <c r="N931" s="44">
        <v>0.20065849463152918</v>
      </c>
      <c r="O931" s="161">
        <f t="shared" si="141"/>
        <v>7000000</v>
      </c>
      <c r="P931" s="162">
        <f t="shared" si="142"/>
        <v>203.83404853728399</v>
      </c>
      <c r="Q931" s="162">
        <f t="shared" si="143"/>
        <v>140.1576637104686</v>
      </c>
      <c r="R931" s="163">
        <f t="shared" si="144"/>
        <v>1</v>
      </c>
      <c r="S931" s="161">
        <f t="shared" si="145"/>
        <v>7000000</v>
      </c>
      <c r="T931" s="162">
        <f t="shared" si="146"/>
        <v>197.94468284576132</v>
      </c>
      <c r="U931" s="162">
        <f t="shared" si="147"/>
        <v>127.5788318552343</v>
      </c>
      <c r="V931" s="163">
        <f t="shared" si="148"/>
        <v>1</v>
      </c>
      <c r="W931" s="164">
        <f t="shared" si="149"/>
        <v>395734693.78770775</v>
      </c>
      <c r="X931" s="164">
        <f t="shared" si="150"/>
        <v>342560956.93368918</v>
      </c>
    </row>
    <row r="932" spans="10:24" x14ac:dyDescent="0.25">
      <c r="J932">
        <v>929</v>
      </c>
      <c r="K932" s="43">
        <v>0.18857394094991731</v>
      </c>
      <c r="L932">
        <v>0.12288894417125706</v>
      </c>
      <c r="M932">
        <v>0.70598714496827075</v>
      </c>
      <c r="N932" s="44">
        <v>0.20507041484176558</v>
      </c>
      <c r="O932" s="161">
        <f t="shared" si="141"/>
        <v>2000000</v>
      </c>
      <c r="P932" s="162">
        <f t="shared" si="142"/>
        <v>162.59001496253788</v>
      </c>
      <c r="Q932" s="162">
        <f t="shared" si="143"/>
        <v>145.8339848965885</v>
      </c>
      <c r="R932" s="163">
        <f t="shared" si="144"/>
        <v>1</v>
      </c>
      <c r="S932" s="161">
        <f t="shared" si="145"/>
        <v>5000000</v>
      </c>
      <c r="T932" s="162">
        <f t="shared" si="146"/>
        <v>184.19667165417928</v>
      </c>
      <c r="U932" s="162">
        <f t="shared" si="147"/>
        <v>130.41699244829425</v>
      </c>
      <c r="V932" s="163">
        <f t="shared" si="148"/>
        <v>1</v>
      </c>
      <c r="W932" s="164">
        <f t="shared" si="149"/>
        <v>-16487939.86810125</v>
      </c>
      <c r="X932" s="164">
        <f t="shared" si="150"/>
        <v>118898396.02942514</v>
      </c>
    </row>
    <row r="933" spans="10:24" x14ac:dyDescent="0.25">
      <c r="J933">
        <v>930</v>
      </c>
      <c r="K933" s="43">
        <v>0.95252675354892602</v>
      </c>
      <c r="L933">
        <v>0.86631559643143763</v>
      </c>
      <c r="M933">
        <v>0.75279993960238412</v>
      </c>
      <c r="N933" s="44">
        <v>0.93253930260722828</v>
      </c>
      <c r="O933" s="161">
        <f t="shared" si="141"/>
        <v>9000000</v>
      </c>
      <c r="P933" s="162">
        <f t="shared" si="142"/>
        <v>196.63713422966171</v>
      </c>
      <c r="Q933" s="162">
        <f t="shared" si="143"/>
        <v>148.66654367049159</v>
      </c>
      <c r="R933" s="163">
        <f t="shared" si="144"/>
        <v>1</v>
      </c>
      <c r="S933" s="161">
        <f t="shared" si="145"/>
        <v>9000000</v>
      </c>
      <c r="T933" s="162">
        <f t="shared" si="146"/>
        <v>195.54571140988725</v>
      </c>
      <c r="U933" s="162">
        <f t="shared" si="147"/>
        <v>131.8332718352458</v>
      </c>
      <c r="V933" s="163">
        <f t="shared" si="148"/>
        <v>1</v>
      </c>
      <c r="W933" s="164">
        <f t="shared" si="149"/>
        <v>381735315.03253108</v>
      </c>
      <c r="X933" s="164">
        <f t="shared" si="150"/>
        <v>423411956.17177308</v>
      </c>
    </row>
    <row r="934" spans="10:24" x14ac:dyDescent="0.25">
      <c r="J934">
        <v>931</v>
      </c>
      <c r="K934" s="43">
        <v>0.43953822452855129</v>
      </c>
      <c r="L934">
        <v>0.41280647335284337</v>
      </c>
      <c r="M934">
        <v>0.72282836254097493</v>
      </c>
      <c r="N934" s="44">
        <v>0.15184897390402019</v>
      </c>
      <c r="O934" s="161">
        <f t="shared" si="141"/>
        <v>5000000</v>
      </c>
      <c r="P934" s="162">
        <f t="shared" si="142"/>
        <v>176.69502667705464</v>
      </c>
      <c r="Q934" s="162">
        <f t="shared" si="143"/>
        <v>146.82528811293056</v>
      </c>
      <c r="R934" s="163">
        <f t="shared" si="144"/>
        <v>1</v>
      </c>
      <c r="S934" s="161">
        <f t="shared" si="145"/>
        <v>6000000</v>
      </c>
      <c r="T934" s="162">
        <f t="shared" si="146"/>
        <v>188.89834222568487</v>
      </c>
      <c r="U934" s="162">
        <f t="shared" si="147"/>
        <v>130.91264405646527</v>
      </c>
      <c r="V934" s="163">
        <f t="shared" si="148"/>
        <v>0.9</v>
      </c>
      <c r="W934" s="164">
        <f t="shared" si="149"/>
        <v>99348692.820620388</v>
      </c>
      <c r="X934" s="164">
        <f t="shared" si="150"/>
        <v>163122770.11378586</v>
      </c>
    </row>
    <row r="935" spans="10:24" x14ac:dyDescent="0.25">
      <c r="J935">
        <v>932</v>
      </c>
      <c r="K935" s="43">
        <v>0.92943941060143143</v>
      </c>
      <c r="L935">
        <v>9.0763050593930084E-2</v>
      </c>
      <c r="M935">
        <v>1.7516446588151213E-2</v>
      </c>
      <c r="N935" s="44">
        <v>0.74651329908965758</v>
      </c>
      <c r="O935" s="161">
        <f t="shared" si="141"/>
        <v>7000000</v>
      </c>
      <c r="P935" s="162">
        <f t="shared" si="142"/>
        <v>159.95893653619459</v>
      </c>
      <c r="Q935" s="162">
        <f t="shared" si="143"/>
        <v>92.840440167259999</v>
      </c>
      <c r="R935" s="163">
        <f t="shared" si="144"/>
        <v>1</v>
      </c>
      <c r="S935" s="161">
        <f t="shared" si="145"/>
        <v>9000000</v>
      </c>
      <c r="T935" s="162">
        <f t="shared" si="146"/>
        <v>183.31964551206485</v>
      </c>
      <c r="U935" s="162">
        <f t="shared" si="147"/>
        <v>103.92022008363</v>
      </c>
      <c r="V935" s="163">
        <f t="shared" si="148"/>
        <v>1</v>
      </c>
      <c r="W935" s="164">
        <f t="shared" si="149"/>
        <v>419829474.58254212</v>
      </c>
      <c r="X935" s="164">
        <f t="shared" si="150"/>
        <v>564594828.85591364</v>
      </c>
    </row>
    <row r="936" spans="10:24" x14ac:dyDescent="0.25">
      <c r="J936">
        <v>933</v>
      </c>
      <c r="K936" s="43">
        <v>0.20168222231380539</v>
      </c>
      <c r="L936">
        <v>0.32841799771663571</v>
      </c>
      <c r="M936">
        <v>5.7483240852293838E-2</v>
      </c>
      <c r="N936" s="44">
        <v>7.7594066872738732E-2</v>
      </c>
      <c r="O936" s="161">
        <f t="shared" si="141"/>
        <v>2000000</v>
      </c>
      <c r="P936" s="162">
        <f t="shared" si="142"/>
        <v>173.33571360302375</v>
      </c>
      <c r="Q936" s="162">
        <f t="shared" si="143"/>
        <v>103.47485085252573</v>
      </c>
      <c r="R936" s="163">
        <f t="shared" si="144"/>
        <v>1</v>
      </c>
      <c r="S936" s="161">
        <f t="shared" si="145"/>
        <v>5000000</v>
      </c>
      <c r="T936" s="162">
        <f t="shared" si="146"/>
        <v>187.77857120100791</v>
      </c>
      <c r="U936" s="162">
        <f t="shared" si="147"/>
        <v>109.23742542626287</v>
      </c>
      <c r="V936" s="163">
        <f t="shared" si="148"/>
        <v>0.9</v>
      </c>
      <c r="W936" s="164">
        <f t="shared" si="149"/>
        <v>89721725.500996023</v>
      </c>
      <c r="X936" s="164">
        <f t="shared" si="150"/>
        <v>203435155.98635268</v>
      </c>
    </row>
    <row r="937" spans="10:24" x14ac:dyDescent="0.25">
      <c r="J937">
        <v>934</v>
      </c>
      <c r="K937" s="43">
        <v>4.3318384142194688E-2</v>
      </c>
      <c r="L937">
        <v>0.16647007675522929</v>
      </c>
      <c r="M937">
        <v>0.32043893927563261</v>
      </c>
      <c r="N937" s="44">
        <v>0.36062002923284475</v>
      </c>
      <c r="O937" s="161">
        <f t="shared" si="141"/>
        <v>1000000</v>
      </c>
      <c r="P937" s="162">
        <f t="shared" si="142"/>
        <v>165.47686958125828</v>
      </c>
      <c r="Q937" s="162">
        <f t="shared" si="143"/>
        <v>125.67056540521304</v>
      </c>
      <c r="R937" s="163">
        <f t="shared" si="144"/>
        <v>1</v>
      </c>
      <c r="S937" s="161">
        <f t="shared" si="145"/>
        <v>1000000</v>
      </c>
      <c r="T937" s="162">
        <f t="shared" si="146"/>
        <v>185.1589565270861</v>
      </c>
      <c r="U937" s="162">
        <f t="shared" si="147"/>
        <v>120.33528270260652</v>
      </c>
      <c r="V937" s="163">
        <f t="shared" si="148"/>
        <v>1</v>
      </c>
      <c r="W937" s="164">
        <f t="shared" si="149"/>
        <v>-10193695.823954754</v>
      </c>
      <c r="X937" s="164">
        <f t="shared" si="150"/>
        <v>-85176326.17552042</v>
      </c>
    </row>
    <row r="938" spans="10:24" x14ac:dyDescent="0.25">
      <c r="J938">
        <v>935</v>
      </c>
      <c r="K938" s="43">
        <v>0.18034615713277635</v>
      </c>
      <c r="L938">
        <v>0.8102752401139951</v>
      </c>
      <c r="M938">
        <v>0.17089596247443661</v>
      </c>
      <c r="N938" s="44">
        <v>0.23829467137679261</v>
      </c>
      <c r="O938" s="161">
        <f t="shared" si="141"/>
        <v>2000000</v>
      </c>
      <c r="P938" s="162">
        <f t="shared" si="142"/>
        <v>193.18366539176156</v>
      </c>
      <c r="Q938" s="162">
        <f t="shared" si="143"/>
        <v>115.98738782808954</v>
      </c>
      <c r="R938" s="163">
        <f t="shared" si="144"/>
        <v>1</v>
      </c>
      <c r="S938" s="161">
        <f t="shared" si="145"/>
        <v>5000000</v>
      </c>
      <c r="T938" s="162">
        <f t="shared" si="146"/>
        <v>194.39455513058718</v>
      </c>
      <c r="U938" s="162">
        <f t="shared" si="147"/>
        <v>115.49369391404477</v>
      </c>
      <c r="V938" s="163">
        <f t="shared" si="148"/>
        <v>1</v>
      </c>
      <c r="W938" s="164">
        <f t="shared" si="149"/>
        <v>104392555.12734404</v>
      </c>
      <c r="X938" s="164">
        <f t="shared" si="150"/>
        <v>244504306.08271205</v>
      </c>
    </row>
    <row r="939" spans="10:24" x14ac:dyDescent="0.25">
      <c r="J939">
        <v>936</v>
      </c>
      <c r="K939" s="43">
        <v>0.82286951816595832</v>
      </c>
      <c r="L939">
        <v>0.63237260653804739</v>
      </c>
      <c r="M939">
        <v>0.24834412713088982</v>
      </c>
      <c r="N939" s="44">
        <v>0.32549222300427283</v>
      </c>
      <c r="O939" s="161">
        <f t="shared" si="141"/>
        <v>7000000</v>
      </c>
      <c r="P939" s="162">
        <f t="shared" si="142"/>
        <v>185.07215775547709</v>
      </c>
      <c r="Q939" s="162">
        <f t="shared" si="143"/>
        <v>121.40580478009392</v>
      </c>
      <c r="R939" s="163">
        <f t="shared" si="144"/>
        <v>1</v>
      </c>
      <c r="S939" s="161">
        <f t="shared" si="145"/>
        <v>7000000</v>
      </c>
      <c r="T939" s="162">
        <f t="shared" si="146"/>
        <v>191.6907192518257</v>
      </c>
      <c r="U939" s="162">
        <f t="shared" si="147"/>
        <v>118.20290239004696</v>
      </c>
      <c r="V939" s="163">
        <f t="shared" si="148"/>
        <v>1</v>
      </c>
      <c r="W939" s="164">
        <f t="shared" si="149"/>
        <v>395664470.82768226</v>
      </c>
      <c r="X939" s="164">
        <f t="shared" si="150"/>
        <v>364414718.03245115</v>
      </c>
    </row>
    <row r="940" spans="10:24" x14ac:dyDescent="0.25">
      <c r="J940">
        <v>937</v>
      </c>
      <c r="K940" s="43">
        <v>0.56869380944503067</v>
      </c>
      <c r="L940">
        <v>0.82412183195228805</v>
      </c>
      <c r="M940">
        <v>0.36745151775642659</v>
      </c>
      <c r="N940" s="44">
        <v>0.6680220718117813</v>
      </c>
      <c r="O940" s="161">
        <f t="shared" si="141"/>
        <v>6000000</v>
      </c>
      <c r="P940" s="162">
        <f t="shared" si="142"/>
        <v>193.96781965281053</v>
      </c>
      <c r="Q940" s="162">
        <f t="shared" si="143"/>
        <v>128.22778638812798</v>
      </c>
      <c r="R940" s="163">
        <f t="shared" si="144"/>
        <v>1</v>
      </c>
      <c r="S940" s="161">
        <f t="shared" si="145"/>
        <v>6000000</v>
      </c>
      <c r="T940" s="162">
        <f t="shared" si="146"/>
        <v>194.65593988427017</v>
      </c>
      <c r="U940" s="162">
        <f t="shared" si="147"/>
        <v>121.61389319406399</v>
      </c>
      <c r="V940" s="163">
        <f t="shared" si="148"/>
        <v>1</v>
      </c>
      <c r="W940" s="164">
        <f t="shared" si="149"/>
        <v>344440199.58809531</v>
      </c>
      <c r="X940" s="164">
        <f t="shared" si="150"/>
        <v>288252280.14123708</v>
      </c>
    </row>
    <row r="941" spans="10:24" x14ac:dyDescent="0.25">
      <c r="J941">
        <v>938</v>
      </c>
      <c r="K941" s="43">
        <v>0.39122503461652558</v>
      </c>
      <c r="L941">
        <v>0.21491662716395943</v>
      </c>
      <c r="M941">
        <v>0.25363207744963689</v>
      </c>
      <c r="N941" s="44">
        <v>1.887113183947764E-2</v>
      </c>
      <c r="O941" s="161">
        <f t="shared" si="141"/>
        <v>5000000</v>
      </c>
      <c r="P941" s="162">
        <f t="shared" si="142"/>
        <v>168.1578446650573</v>
      </c>
      <c r="Q941" s="162">
        <f t="shared" si="143"/>
        <v>121.73792642971999</v>
      </c>
      <c r="R941" s="163">
        <f t="shared" si="144"/>
        <v>1</v>
      </c>
      <c r="S941" s="161">
        <f t="shared" si="145"/>
        <v>6000000</v>
      </c>
      <c r="T941" s="162">
        <f t="shared" si="146"/>
        <v>186.05261488835242</v>
      </c>
      <c r="U941" s="162">
        <f t="shared" si="147"/>
        <v>118.36896321486</v>
      </c>
      <c r="V941" s="163">
        <f t="shared" si="148"/>
        <v>0.05</v>
      </c>
      <c r="W941" s="164">
        <f t="shared" si="149"/>
        <v>182099591.17668653</v>
      </c>
      <c r="X941" s="164">
        <f t="shared" si="150"/>
        <v>-129694904.49795227</v>
      </c>
    </row>
    <row r="942" spans="10:24" x14ac:dyDescent="0.25">
      <c r="J942">
        <v>939</v>
      </c>
      <c r="K942" s="43">
        <v>0.55694387603195072</v>
      </c>
      <c r="L942">
        <v>0.21741374390077484</v>
      </c>
      <c r="M942">
        <v>0.32236762306213806</v>
      </c>
      <c r="N942" s="44">
        <v>0.92870148650983153</v>
      </c>
      <c r="O942" s="161">
        <f t="shared" si="141"/>
        <v>6000000</v>
      </c>
      <c r="P942" s="162">
        <f t="shared" si="142"/>
        <v>168.28563740483125</v>
      </c>
      <c r="Q942" s="162">
        <f t="shared" si="143"/>
        <v>125.77823373733679</v>
      </c>
      <c r="R942" s="163">
        <f t="shared" si="144"/>
        <v>1</v>
      </c>
      <c r="S942" s="161">
        <f t="shared" si="145"/>
        <v>6000000</v>
      </c>
      <c r="T942" s="162">
        <f t="shared" si="146"/>
        <v>186.09521246827708</v>
      </c>
      <c r="U942" s="162">
        <f t="shared" si="147"/>
        <v>120.3891168686684</v>
      </c>
      <c r="V942" s="163">
        <f t="shared" si="148"/>
        <v>1</v>
      </c>
      <c r="W942" s="164">
        <f t="shared" si="149"/>
        <v>205044422.00496674</v>
      </c>
      <c r="X942" s="164">
        <f t="shared" si="150"/>
        <v>244236573.59765214</v>
      </c>
    </row>
    <row r="943" spans="10:24" x14ac:dyDescent="0.25">
      <c r="J943">
        <v>940</v>
      </c>
      <c r="K943" s="43">
        <v>0.41253689900216395</v>
      </c>
      <c r="L943">
        <v>0.35438275573258649</v>
      </c>
      <c r="M943">
        <v>0.8220282673743986</v>
      </c>
      <c r="N943" s="44">
        <v>0.31582791574347679</v>
      </c>
      <c r="O943" s="161">
        <f t="shared" si="141"/>
        <v>5000000</v>
      </c>
      <c r="P943" s="162">
        <f t="shared" si="142"/>
        <v>174.39728161224267</v>
      </c>
      <c r="Q943" s="162">
        <f t="shared" si="143"/>
        <v>153.46244636015263</v>
      </c>
      <c r="R943" s="163">
        <f t="shared" si="144"/>
        <v>1</v>
      </c>
      <c r="S943" s="161">
        <f t="shared" si="145"/>
        <v>6000000</v>
      </c>
      <c r="T943" s="162">
        <f t="shared" si="146"/>
        <v>188.1324272040809</v>
      </c>
      <c r="U943" s="162">
        <f t="shared" si="147"/>
        <v>134.23122318007631</v>
      </c>
      <c r="V943" s="163">
        <f t="shared" si="148"/>
        <v>1</v>
      </c>
      <c r="W943" s="164">
        <f t="shared" si="149"/>
        <v>54674176.260450199</v>
      </c>
      <c r="X943" s="164">
        <f t="shared" si="150"/>
        <v>173407224.14402753</v>
      </c>
    </row>
    <row r="944" spans="10:24" x14ac:dyDescent="0.25">
      <c r="J944">
        <v>941</v>
      </c>
      <c r="K944" s="43">
        <v>9.1346235782777674E-2</v>
      </c>
      <c r="L944">
        <v>0.7229307761963587</v>
      </c>
      <c r="M944">
        <v>0.28896453312948167</v>
      </c>
      <c r="N944" s="44">
        <v>0.4883348801765991</v>
      </c>
      <c r="O944" s="161">
        <f t="shared" si="141"/>
        <v>2000000</v>
      </c>
      <c r="P944" s="162">
        <f t="shared" si="142"/>
        <v>188.87355269255505</v>
      </c>
      <c r="Q944" s="162">
        <f t="shared" si="143"/>
        <v>123.87175499290723</v>
      </c>
      <c r="R944" s="163">
        <f t="shared" si="144"/>
        <v>1</v>
      </c>
      <c r="S944" s="161">
        <f t="shared" si="145"/>
        <v>2000000</v>
      </c>
      <c r="T944" s="162">
        <f t="shared" si="146"/>
        <v>192.95785089751834</v>
      </c>
      <c r="U944" s="162">
        <f t="shared" si="147"/>
        <v>119.43587749645361</v>
      </c>
      <c r="V944" s="163">
        <f t="shared" si="148"/>
        <v>1</v>
      </c>
      <c r="W944" s="164">
        <f t="shared" si="149"/>
        <v>80003595.399295643</v>
      </c>
      <c r="X944" s="164">
        <f t="shared" si="150"/>
        <v>-2956053.1978705525</v>
      </c>
    </row>
    <row r="945" spans="10:24" x14ac:dyDescent="0.25">
      <c r="J945">
        <v>942</v>
      </c>
      <c r="K945" s="43">
        <v>0.97188677672373358</v>
      </c>
      <c r="L945">
        <v>0.51046056014754837</v>
      </c>
      <c r="M945">
        <v>3.7168296465435402E-2</v>
      </c>
      <c r="N945" s="44">
        <v>0.87978839420297772</v>
      </c>
      <c r="O945" s="161">
        <f t="shared" si="141"/>
        <v>9000000</v>
      </c>
      <c r="P945" s="162">
        <f t="shared" si="142"/>
        <v>180.39335611702194</v>
      </c>
      <c r="Q945" s="162">
        <f t="shared" si="143"/>
        <v>99.309277840808278</v>
      </c>
      <c r="R945" s="163">
        <f t="shared" si="144"/>
        <v>1</v>
      </c>
      <c r="S945" s="161">
        <f t="shared" si="145"/>
        <v>9000000</v>
      </c>
      <c r="T945" s="162">
        <f t="shared" si="146"/>
        <v>190.13111870567397</v>
      </c>
      <c r="U945" s="162">
        <f t="shared" si="147"/>
        <v>107.15463892040414</v>
      </c>
      <c r="V945" s="163">
        <f t="shared" si="148"/>
        <v>1</v>
      </c>
      <c r="W945" s="164">
        <f t="shared" si="149"/>
        <v>679756704.48592293</v>
      </c>
      <c r="X945" s="164">
        <f t="shared" si="150"/>
        <v>596788318.06742847</v>
      </c>
    </row>
    <row r="946" spans="10:24" x14ac:dyDescent="0.25">
      <c r="J946">
        <v>943</v>
      </c>
      <c r="K946" s="43">
        <v>0.75358513955008832</v>
      </c>
      <c r="L946">
        <v>0.97239801263183612</v>
      </c>
      <c r="M946">
        <v>0.61245766243315747</v>
      </c>
      <c r="N946" s="44">
        <v>0.67028036960806403</v>
      </c>
      <c r="O946" s="161">
        <f t="shared" si="141"/>
        <v>7000000</v>
      </c>
      <c r="P946" s="162">
        <f t="shared" si="142"/>
        <v>208.75901035389228</v>
      </c>
      <c r="Q946" s="162">
        <f t="shared" si="143"/>
        <v>140.71460653713763</v>
      </c>
      <c r="R946" s="163">
        <f t="shared" si="144"/>
        <v>1</v>
      </c>
      <c r="S946" s="161">
        <f t="shared" si="145"/>
        <v>7000000</v>
      </c>
      <c r="T946" s="162">
        <f t="shared" si="146"/>
        <v>199.58633678463076</v>
      </c>
      <c r="U946" s="162">
        <f t="shared" si="147"/>
        <v>127.85730326856881</v>
      </c>
      <c r="V946" s="163">
        <f t="shared" si="148"/>
        <v>1</v>
      </c>
      <c r="W946" s="164">
        <f t="shared" si="149"/>
        <v>426310826.71728259</v>
      </c>
      <c r="X946" s="164">
        <f t="shared" si="150"/>
        <v>352103234.61243361</v>
      </c>
    </row>
    <row r="947" spans="10:24" x14ac:dyDescent="0.25">
      <c r="J947">
        <v>944</v>
      </c>
      <c r="K947" s="43">
        <v>4.0282076399419164E-2</v>
      </c>
      <c r="L947">
        <v>0.32574121078867746</v>
      </c>
      <c r="M947">
        <v>0.38077782979542163</v>
      </c>
      <c r="N947" s="44">
        <v>0.85992818601395271</v>
      </c>
      <c r="O947" s="161">
        <f t="shared" si="141"/>
        <v>1000000</v>
      </c>
      <c r="P947" s="162">
        <f t="shared" si="142"/>
        <v>173.22444385859782</v>
      </c>
      <c r="Q947" s="162">
        <f t="shared" si="143"/>
        <v>128.93122870075115</v>
      </c>
      <c r="R947" s="163">
        <f t="shared" si="144"/>
        <v>1</v>
      </c>
      <c r="S947" s="161">
        <f t="shared" si="145"/>
        <v>1000000</v>
      </c>
      <c r="T947" s="162">
        <f t="shared" si="146"/>
        <v>187.74148128619927</v>
      </c>
      <c r="U947" s="162">
        <f t="shared" si="147"/>
        <v>121.96561435037557</v>
      </c>
      <c r="V947" s="163">
        <f t="shared" si="148"/>
        <v>1</v>
      </c>
      <c r="W947" s="164">
        <f t="shared" si="149"/>
        <v>-5706784.8421533257</v>
      </c>
      <c r="X947" s="164">
        <f t="shared" si="150"/>
        <v>-84224133.064176291</v>
      </c>
    </row>
    <row r="948" spans="10:24" x14ac:dyDescent="0.25">
      <c r="J948">
        <v>945</v>
      </c>
      <c r="K948" s="43">
        <v>0.10081292078924731</v>
      </c>
      <c r="L948">
        <v>3.5725069562765777E-2</v>
      </c>
      <c r="M948">
        <v>0.66356237847141564</v>
      </c>
      <c r="N948" s="44">
        <v>0.19117202952466983</v>
      </c>
      <c r="O948" s="161">
        <f t="shared" si="141"/>
        <v>2000000</v>
      </c>
      <c r="P948" s="162">
        <f t="shared" si="142"/>
        <v>152.96091239214275</v>
      </c>
      <c r="Q948" s="162">
        <f t="shared" si="143"/>
        <v>143.44410408885742</v>
      </c>
      <c r="R948" s="163">
        <f t="shared" si="144"/>
        <v>1</v>
      </c>
      <c r="S948" s="161">
        <f t="shared" si="145"/>
        <v>2000000</v>
      </c>
      <c r="T948" s="162">
        <f t="shared" si="146"/>
        <v>180.98697079738091</v>
      </c>
      <c r="U948" s="162">
        <f t="shared" si="147"/>
        <v>129.22205204442869</v>
      </c>
      <c r="V948" s="163">
        <f t="shared" si="148"/>
        <v>0.9</v>
      </c>
      <c r="W948" s="164">
        <f t="shared" si="149"/>
        <v>-30966383.393429339</v>
      </c>
      <c r="X948" s="164">
        <f t="shared" si="150"/>
        <v>-56823146.244686022</v>
      </c>
    </row>
    <row r="949" spans="10:24" x14ac:dyDescent="0.25">
      <c r="J949">
        <v>946</v>
      </c>
      <c r="K949" s="43">
        <v>0.22661925390241533</v>
      </c>
      <c r="L949">
        <v>0.64475275576204116</v>
      </c>
      <c r="M949">
        <v>0.73574678523899129</v>
      </c>
      <c r="N949" s="44">
        <v>0.6100814116742419</v>
      </c>
      <c r="O949" s="161">
        <f t="shared" si="141"/>
        <v>2000000</v>
      </c>
      <c r="P949" s="162">
        <f t="shared" si="142"/>
        <v>185.56788086135151</v>
      </c>
      <c r="Q949" s="162">
        <f t="shared" si="143"/>
        <v>147.6057521488751</v>
      </c>
      <c r="R949" s="163">
        <f t="shared" si="144"/>
        <v>1</v>
      </c>
      <c r="S949" s="161">
        <f t="shared" si="145"/>
        <v>5000000</v>
      </c>
      <c r="T949" s="162">
        <f t="shared" si="146"/>
        <v>191.85596028711717</v>
      </c>
      <c r="U949" s="162">
        <f t="shared" si="147"/>
        <v>131.30287607443756</v>
      </c>
      <c r="V949" s="163">
        <f t="shared" si="148"/>
        <v>1</v>
      </c>
      <c r="W949" s="164">
        <f t="shared" si="149"/>
        <v>25924257.424952835</v>
      </c>
      <c r="X949" s="164">
        <f t="shared" si="150"/>
        <v>152765421.06339806</v>
      </c>
    </row>
    <row r="950" spans="10:24" x14ac:dyDescent="0.25">
      <c r="J950">
        <v>947</v>
      </c>
      <c r="K950" s="43">
        <v>0.28792678224539947</v>
      </c>
      <c r="L950">
        <v>0.13512832008532438</v>
      </c>
      <c r="M950">
        <v>4.2642775847094527E-2</v>
      </c>
      <c r="N950" s="44">
        <v>1.028962829479807E-2</v>
      </c>
      <c r="O950" s="161">
        <f t="shared" si="141"/>
        <v>2000000</v>
      </c>
      <c r="P950" s="162">
        <f t="shared" si="142"/>
        <v>163.46292398027086</v>
      </c>
      <c r="Q950" s="162">
        <f t="shared" si="143"/>
        <v>100.58382693724575</v>
      </c>
      <c r="R950" s="163">
        <f t="shared" si="144"/>
        <v>1</v>
      </c>
      <c r="S950" s="161">
        <f t="shared" si="145"/>
        <v>5000000</v>
      </c>
      <c r="T950" s="162">
        <f t="shared" si="146"/>
        <v>184.48764132675694</v>
      </c>
      <c r="U950" s="162">
        <f t="shared" si="147"/>
        <v>107.79191346862288</v>
      </c>
      <c r="V950" s="163">
        <f t="shared" si="148"/>
        <v>0.05</v>
      </c>
      <c r="W950" s="164">
        <f t="shared" si="149"/>
        <v>75758194.086050227</v>
      </c>
      <c r="X950" s="164">
        <f t="shared" si="150"/>
        <v>-130826068.03546648</v>
      </c>
    </row>
    <row r="951" spans="10:24" x14ac:dyDescent="0.25">
      <c r="J951">
        <v>948</v>
      </c>
      <c r="K951" s="43">
        <v>0.29289844191466119</v>
      </c>
      <c r="L951">
        <v>0.10625828488900646</v>
      </c>
      <c r="M951">
        <v>9.7807541381079832E-2</v>
      </c>
      <c r="N951" s="44">
        <v>0.31053805219545771</v>
      </c>
      <c r="O951" s="161">
        <f t="shared" si="141"/>
        <v>2000000</v>
      </c>
      <c r="P951" s="162">
        <f t="shared" si="142"/>
        <v>161.29987011935071</v>
      </c>
      <c r="Q951" s="162">
        <f t="shared" si="143"/>
        <v>109.11708508163508</v>
      </c>
      <c r="R951" s="163">
        <f t="shared" si="144"/>
        <v>1</v>
      </c>
      <c r="S951" s="161">
        <f t="shared" si="145"/>
        <v>5000000</v>
      </c>
      <c r="T951" s="162">
        <f t="shared" si="146"/>
        <v>183.76662337311691</v>
      </c>
      <c r="U951" s="162">
        <f t="shared" si="147"/>
        <v>112.05854254081754</v>
      </c>
      <c r="V951" s="163">
        <f t="shared" si="148"/>
        <v>1</v>
      </c>
      <c r="W951" s="164">
        <f t="shared" si="149"/>
        <v>54365570.075431257</v>
      </c>
      <c r="X951" s="164">
        <f t="shared" si="150"/>
        <v>208540404.16149688</v>
      </c>
    </row>
    <row r="952" spans="10:24" x14ac:dyDescent="0.25">
      <c r="J952">
        <v>949</v>
      </c>
      <c r="K952" s="43">
        <v>3.7619989497813533E-2</v>
      </c>
      <c r="L952">
        <v>2.8983169073108495E-2</v>
      </c>
      <c r="M952">
        <v>0.51643513471435221</v>
      </c>
      <c r="N952" s="44">
        <v>0.34526771836239023</v>
      </c>
      <c r="O952" s="161">
        <f t="shared" si="141"/>
        <v>1000000</v>
      </c>
      <c r="P952" s="162">
        <f t="shared" si="142"/>
        <v>151.56071389856032</v>
      </c>
      <c r="Q952" s="162">
        <f t="shared" si="143"/>
        <v>135.82416866631681</v>
      </c>
      <c r="R952" s="163">
        <f t="shared" si="144"/>
        <v>1</v>
      </c>
      <c r="S952" s="161">
        <f t="shared" si="145"/>
        <v>1000000</v>
      </c>
      <c r="T952" s="162">
        <f t="shared" si="146"/>
        <v>180.52023796618678</v>
      </c>
      <c r="U952" s="162">
        <f t="shared" si="147"/>
        <v>125.4120843331584</v>
      </c>
      <c r="V952" s="163">
        <f t="shared" si="148"/>
        <v>1</v>
      </c>
      <c r="W952" s="164">
        <f t="shared" si="149"/>
        <v>-34263454.767756484</v>
      </c>
      <c r="X952" s="164">
        <f t="shared" si="150"/>
        <v>-94891846.366971612</v>
      </c>
    </row>
    <row r="953" spans="10:24" x14ac:dyDescent="0.25">
      <c r="J953">
        <v>950</v>
      </c>
      <c r="K953" s="43">
        <v>0.60695048661080586</v>
      </c>
      <c r="L953">
        <v>0.57849933429591716</v>
      </c>
      <c r="M953">
        <v>0.19076280963084113</v>
      </c>
      <c r="N953" s="44">
        <v>0.84585045708518591</v>
      </c>
      <c r="O953" s="161">
        <f t="shared" si="141"/>
        <v>6000000</v>
      </c>
      <c r="P953" s="162">
        <f t="shared" si="142"/>
        <v>182.97083843457966</v>
      </c>
      <c r="Q953" s="162">
        <f t="shared" si="143"/>
        <v>117.49822505307638</v>
      </c>
      <c r="R953" s="163">
        <f t="shared" si="144"/>
        <v>1</v>
      </c>
      <c r="S953" s="161">
        <f t="shared" si="145"/>
        <v>7000000</v>
      </c>
      <c r="T953" s="162">
        <f t="shared" si="146"/>
        <v>190.99027947819323</v>
      </c>
      <c r="U953" s="162">
        <f t="shared" si="147"/>
        <v>116.24911252653818</v>
      </c>
      <c r="V953" s="163">
        <f t="shared" si="148"/>
        <v>1</v>
      </c>
      <c r="W953" s="164">
        <f t="shared" si="149"/>
        <v>342835680.2890197</v>
      </c>
      <c r="X953" s="164">
        <f t="shared" si="150"/>
        <v>373188168.66158533</v>
      </c>
    </row>
    <row r="954" spans="10:24" x14ac:dyDescent="0.25">
      <c r="J954">
        <v>951</v>
      </c>
      <c r="K954" s="43">
        <v>0.49187662957315847</v>
      </c>
      <c r="L954">
        <v>1.4915973897411061E-2</v>
      </c>
      <c r="M954">
        <v>0.33134458716208604</v>
      </c>
      <c r="N954" s="44">
        <v>0.20785026466617473</v>
      </c>
      <c r="O954" s="161">
        <f t="shared" si="141"/>
        <v>5000000</v>
      </c>
      <c r="P954" s="162">
        <f t="shared" si="142"/>
        <v>147.41528224644802</v>
      </c>
      <c r="Q954" s="162">
        <f t="shared" si="143"/>
        <v>126.27593235849304</v>
      </c>
      <c r="R954" s="163">
        <f t="shared" si="144"/>
        <v>1</v>
      </c>
      <c r="S954" s="161">
        <f t="shared" si="145"/>
        <v>6000000</v>
      </c>
      <c r="T954" s="162">
        <f t="shared" si="146"/>
        <v>179.13842741548268</v>
      </c>
      <c r="U954" s="162">
        <f t="shared" si="147"/>
        <v>120.63796617924652</v>
      </c>
      <c r="V954" s="163">
        <f t="shared" si="148"/>
        <v>1</v>
      </c>
      <c r="W954" s="164">
        <f t="shared" si="149"/>
        <v>55696749.439774886</v>
      </c>
      <c r="X954" s="164">
        <f t="shared" si="150"/>
        <v>201002767.41741699</v>
      </c>
    </row>
    <row r="955" spans="10:24" x14ac:dyDescent="0.25">
      <c r="J955">
        <v>952</v>
      </c>
      <c r="K955" s="43">
        <v>4.5552728525173336E-3</v>
      </c>
      <c r="L955">
        <v>0.25316834951138123</v>
      </c>
      <c r="M955">
        <v>0.29339113264474426</v>
      </c>
      <c r="N955" s="44">
        <v>0.59219032390560067</v>
      </c>
      <c r="O955" s="161">
        <f t="shared" si="141"/>
        <v>1000000</v>
      </c>
      <c r="P955" s="162">
        <f t="shared" si="142"/>
        <v>170.03171109207022</v>
      </c>
      <c r="Q955" s="162">
        <f t="shared" si="143"/>
        <v>124.12990337210685</v>
      </c>
      <c r="R955" s="163">
        <f t="shared" si="144"/>
        <v>1</v>
      </c>
      <c r="S955" s="161">
        <f t="shared" si="145"/>
        <v>1000000</v>
      </c>
      <c r="T955" s="162">
        <f t="shared" si="146"/>
        <v>186.67723703069007</v>
      </c>
      <c r="U955" s="162">
        <f t="shared" si="147"/>
        <v>119.56495168605343</v>
      </c>
      <c r="V955" s="163">
        <f t="shared" si="148"/>
        <v>1</v>
      </c>
      <c r="W955" s="164">
        <f t="shared" si="149"/>
        <v>-4098192.2800366282</v>
      </c>
      <c r="X955" s="164">
        <f t="shared" si="150"/>
        <v>-82887714.655363366</v>
      </c>
    </row>
    <row r="956" spans="10:24" x14ac:dyDescent="0.25">
      <c r="J956">
        <v>953</v>
      </c>
      <c r="K956" s="43">
        <v>0.53940250719998262</v>
      </c>
      <c r="L956">
        <v>0.89325852213824231</v>
      </c>
      <c r="M956">
        <v>0.49930065742172414</v>
      </c>
      <c r="N956" s="44">
        <v>0.86814393225213182</v>
      </c>
      <c r="O956" s="161">
        <f t="shared" si="141"/>
        <v>5000000</v>
      </c>
      <c r="P956" s="162">
        <f t="shared" si="142"/>
        <v>198.66067686665306</v>
      </c>
      <c r="Q956" s="162">
        <f t="shared" si="143"/>
        <v>134.96494014443641</v>
      </c>
      <c r="R956" s="163">
        <f t="shared" si="144"/>
        <v>1</v>
      </c>
      <c r="S956" s="161">
        <f t="shared" si="145"/>
        <v>6000000</v>
      </c>
      <c r="T956" s="162">
        <f t="shared" si="146"/>
        <v>196.2202256222177</v>
      </c>
      <c r="U956" s="162">
        <f t="shared" si="147"/>
        <v>124.98247007221821</v>
      </c>
      <c r="V956" s="163">
        <f t="shared" si="148"/>
        <v>1</v>
      </c>
      <c r="W956" s="164">
        <f t="shared" si="149"/>
        <v>268478683.61108327</v>
      </c>
      <c r="X956" s="164">
        <f t="shared" si="150"/>
        <v>277426533.29999697</v>
      </c>
    </row>
    <row r="957" spans="10:24" x14ac:dyDescent="0.25">
      <c r="J957">
        <v>954</v>
      </c>
      <c r="K957" s="43">
        <v>0.31929486753599734</v>
      </c>
      <c r="L957">
        <v>0.17156737074905126</v>
      </c>
      <c r="M957">
        <v>0.38466106342733986</v>
      </c>
      <c r="N957" s="44">
        <v>4.4112682204939246E-2</v>
      </c>
      <c r="O957" s="161">
        <f t="shared" si="141"/>
        <v>5000000</v>
      </c>
      <c r="P957" s="162">
        <f t="shared" si="142"/>
        <v>165.78015578796615</v>
      </c>
      <c r="Q957" s="162">
        <f t="shared" si="143"/>
        <v>129.13476601601744</v>
      </c>
      <c r="R957" s="163">
        <f t="shared" si="144"/>
        <v>1</v>
      </c>
      <c r="S957" s="161">
        <f t="shared" si="145"/>
        <v>6000000</v>
      </c>
      <c r="T957" s="162">
        <f t="shared" si="146"/>
        <v>185.26005192932206</v>
      </c>
      <c r="U957" s="162">
        <f t="shared" si="147"/>
        <v>122.06738300800872</v>
      </c>
      <c r="V957" s="163">
        <f t="shared" si="148"/>
        <v>0.9</v>
      </c>
      <c r="W957" s="164">
        <f t="shared" si="149"/>
        <v>133226948.85974357</v>
      </c>
      <c r="X957" s="164">
        <f t="shared" si="150"/>
        <v>191240412.1750921</v>
      </c>
    </row>
    <row r="958" spans="10:24" x14ac:dyDescent="0.25">
      <c r="J958">
        <v>955</v>
      </c>
      <c r="K958" s="43">
        <v>0.50605539532679589</v>
      </c>
      <c r="L958">
        <v>0.99795853025926573</v>
      </c>
      <c r="M958">
        <v>0.37537983357964966</v>
      </c>
      <c r="N958" s="44">
        <v>0.86295160263184456</v>
      </c>
      <c r="O958" s="161">
        <f t="shared" si="141"/>
        <v>5000000</v>
      </c>
      <c r="P958" s="162">
        <f t="shared" si="142"/>
        <v>223.07522593638788</v>
      </c>
      <c r="Q958" s="162">
        <f t="shared" si="143"/>
        <v>128.64724319561412</v>
      </c>
      <c r="R958" s="163">
        <f t="shared" si="144"/>
        <v>1</v>
      </c>
      <c r="S958" s="161">
        <f t="shared" si="145"/>
        <v>6000000</v>
      </c>
      <c r="T958" s="162">
        <f t="shared" si="146"/>
        <v>204.35840864546262</v>
      </c>
      <c r="U958" s="162">
        <f t="shared" si="147"/>
        <v>121.82362159780706</v>
      </c>
      <c r="V958" s="163">
        <f t="shared" si="148"/>
        <v>1</v>
      </c>
      <c r="W958" s="164">
        <f t="shared" si="149"/>
        <v>422139913.70386881</v>
      </c>
      <c r="X958" s="164">
        <f t="shared" si="150"/>
        <v>345208722.28593332</v>
      </c>
    </row>
    <row r="959" spans="10:24" x14ac:dyDescent="0.25">
      <c r="J959">
        <v>956</v>
      </c>
      <c r="K959" s="43">
        <v>0.48111234564010896</v>
      </c>
      <c r="L959">
        <v>0.1123413781869208</v>
      </c>
      <c r="M959">
        <v>0.79433624322192298</v>
      </c>
      <c r="N959" s="44">
        <v>0.90981479226013351</v>
      </c>
      <c r="O959" s="161">
        <f t="shared" si="141"/>
        <v>5000000</v>
      </c>
      <c r="P959" s="162">
        <f t="shared" si="142"/>
        <v>161.78744774050784</v>
      </c>
      <c r="Q959" s="162">
        <f t="shared" si="143"/>
        <v>151.43119469914774</v>
      </c>
      <c r="R959" s="163">
        <f t="shared" si="144"/>
        <v>1</v>
      </c>
      <c r="S959" s="161">
        <f t="shared" si="145"/>
        <v>6000000</v>
      </c>
      <c r="T959" s="162">
        <f t="shared" si="146"/>
        <v>183.92914924683595</v>
      </c>
      <c r="U959" s="162">
        <f t="shared" si="147"/>
        <v>133.21559734957387</v>
      </c>
      <c r="V959" s="163">
        <f t="shared" si="148"/>
        <v>1</v>
      </c>
      <c r="W959" s="164">
        <f t="shared" si="149"/>
        <v>1781265.2068005279</v>
      </c>
      <c r="X959" s="164">
        <f t="shared" si="150"/>
        <v>154281311.38357246</v>
      </c>
    </row>
    <row r="960" spans="10:24" x14ac:dyDescent="0.25">
      <c r="J960">
        <v>957</v>
      </c>
      <c r="K960" s="43">
        <v>0.82437262198846484</v>
      </c>
      <c r="L960">
        <v>9.2556512524056833E-2</v>
      </c>
      <c r="M960">
        <v>0.50978564861935116</v>
      </c>
      <c r="N960" s="44">
        <v>2.5108919491596216E-2</v>
      </c>
      <c r="O960" s="161">
        <f t="shared" si="141"/>
        <v>7000000</v>
      </c>
      <c r="P960" s="162">
        <f t="shared" si="142"/>
        <v>160.12237092379806</v>
      </c>
      <c r="Q960" s="162">
        <f t="shared" si="143"/>
        <v>135.49062887525582</v>
      </c>
      <c r="R960" s="163">
        <f t="shared" si="144"/>
        <v>1</v>
      </c>
      <c r="S960" s="161">
        <f t="shared" si="145"/>
        <v>7000000</v>
      </c>
      <c r="T960" s="162">
        <f t="shared" si="146"/>
        <v>183.37412364126601</v>
      </c>
      <c r="U960" s="162">
        <f t="shared" si="147"/>
        <v>125.24531443762791</v>
      </c>
      <c r="V960" s="163">
        <f t="shared" si="148"/>
        <v>0.9</v>
      </c>
      <c r="W960" s="164">
        <f t="shared" si="149"/>
        <v>122422194.33979565</v>
      </c>
      <c r="X960" s="164">
        <f t="shared" si="150"/>
        <v>216211497.98292005</v>
      </c>
    </row>
    <row r="961" spans="10:24" x14ac:dyDescent="0.25">
      <c r="J961">
        <v>958</v>
      </c>
      <c r="K961" s="43">
        <v>0.88862582441509086</v>
      </c>
      <c r="L961">
        <v>0.13086964409510005</v>
      </c>
      <c r="M961">
        <v>0.6472546938889685</v>
      </c>
      <c r="N961" s="44">
        <v>0.28064629275587716</v>
      </c>
      <c r="O961" s="161">
        <f t="shared" si="141"/>
        <v>7000000</v>
      </c>
      <c r="P961" s="162">
        <f t="shared" si="142"/>
        <v>163.16565464336963</v>
      </c>
      <c r="Q961" s="162">
        <f t="shared" si="143"/>
        <v>142.55838417816781</v>
      </c>
      <c r="R961" s="163">
        <f t="shared" si="144"/>
        <v>1</v>
      </c>
      <c r="S961" s="161">
        <f t="shared" si="145"/>
        <v>7000000</v>
      </c>
      <c r="T961" s="162">
        <f t="shared" si="146"/>
        <v>184.38855154778989</v>
      </c>
      <c r="U961" s="162">
        <f t="shared" si="147"/>
        <v>128.77919208908389</v>
      </c>
      <c r="V961" s="163">
        <f t="shared" si="148"/>
        <v>1</v>
      </c>
      <c r="W961" s="164">
        <f t="shared" si="149"/>
        <v>94250893.256412745</v>
      </c>
      <c r="X961" s="164">
        <f t="shared" si="150"/>
        <v>239265516.21094197</v>
      </c>
    </row>
    <row r="962" spans="10:24" x14ac:dyDescent="0.25">
      <c r="J962">
        <v>959</v>
      </c>
      <c r="K962" s="43">
        <v>0.47873395226156112</v>
      </c>
      <c r="L962">
        <v>0.49650476605102145</v>
      </c>
      <c r="M962">
        <v>0.95636038673782064</v>
      </c>
      <c r="N962" s="44">
        <v>9.2002840643101269E-2</v>
      </c>
      <c r="O962" s="161">
        <f t="shared" si="141"/>
        <v>5000000</v>
      </c>
      <c r="P962" s="162">
        <f t="shared" si="142"/>
        <v>179.86857953503619</v>
      </c>
      <c r="Q962" s="162">
        <f t="shared" si="143"/>
        <v>169.1985558320294</v>
      </c>
      <c r="R962" s="163">
        <f t="shared" si="144"/>
        <v>1</v>
      </c>
      <c r="S962" s="161">
        <f t="shared" si="145"/>
        <v>6000000</v>
      </c>
      <c r="T962" s="162">
        <f t="shared" si="146"/>
        <v>189.95619317834539</v>
      </c>
      <c r="U962" s="162">
        <f t="shared" si="147"/>
        <v>142.0992779160147</v>
      </c>
      <c r="V962" s="163">
        <f t="shared" si="148"/>
        <v>0.9</v>
      </c>
      <c r="W962" s="164">
        <f t="shared" si="149"/>
        <v>3350118.5150339529</v>
      </c>
      <c r="X962" s="164">
        <f t="shared" si="150"/>
        <v>108427342.41658574</v>
      </c>
    </row>
    <row r="963" spans="10:24" x14ac:dyDescent="0.25">
      <c r="J963">
        <v>960</v>
      </c>
      <c r="K963" s="43">
        <v>0.17338531783609989</v>
      </c>
      <c r="L963">
        <v>0.76716060911337802</v>
      </c>
      <c r="M963">
        <v>0.75665770037435165</v>
      </c>
      <c r="N963" s="44">
        <v>0.9223776623197647</v>
      </c>
      <c r="O963" s="161">
        <f t="shared" si="141"/>
        <v>2000000</v>
      </c>
      <c r="P963" s="162">
        <f t="shared" si="142"/>
        <v>190.94291913658668</v>
      </c>
      <c r="Q963" s="162">
        <f t="shared" si="143"/>
        <v>148.91183292420274</v>
      </c>
      <c r="R963" s="163">
        <f t="shared" si="144"/>
        <v>1</v>
      </c>
      <c r="S963" s="161">
        <f t="shared" si="145"/>
        <v>5000000</v>
      </c>
      <c r="T963" s="162">
        <f t="shared" si="146"/>
        <v>193.64763971219557</v>
      </c>
      <c r="U963" s="162">
        <f t="shared" si="147"/>
        <v>131.95591646210138</v>
      </c>
      <c r="V963" s="163">
        <f t="shared" si="148"/>
        <v>1</v>
      </c>
      <c r="W963" s="164">
        <f t="shared" si="149"/>
        <v>34062172.424767882</v>
      </c>
      <c r="X963" s="164">
        <f t="shared" si="150"/>
        <v>158458616.25047094</v>
      </c>
    </row>
    <row r="964" spans="10:24" x14ac:dyDescent="0.25">
      <c r="J964">
        <v>961</v>
      </c>
      <c r="K964" s="43">
        <v>0.32353653935231919</v>
      </c>
      <c r="L964">
        <v>0.33304991304707521</v>
      </c>
      <c r="M964">
        <v>0.38774135273875188</v>
      </c>
      <c r="N964" s="44">
        <v>0.45229922376417231</v>
      </c>
      <c r="O964" s="161">
        <f t="shared" si="141"/>
        <v>5000000</v>
      </c>
      <c r="P964" s="162">
        <f t="shared" si="142"/>
        <v>173.52739628285423</v>
      </c>
      <c r="Q964" s="162">
        <f t="shared" si="143"/>
        <v>129.29578553593544</v>
      </c>
      <c r="R964" s="163">
        <f t="shared" si="144"/>
        <v>1</v>
      </c>
      <c r="S964" s="161">
        <f t="shared" si="145"/>
        <v>6000000</v>
      </c>
      <c r="T964" s="162">
        <f t="shared" si="146"/>
        <v>187.84246542761807</v>
      </c>
      <c r="U964" s="162">
        <f t="shared" si="147"/>
        <v>122.14789276796772</v>
      </c>
      <c r="V964" s="163">
        <f t="shared" si="148"/>
        <v>1</v>
      </c>
      <c r="W964" s="164">
        <f t="shared" si="149"/>
        <v>171158053.73459396</v>
      </c>
      <c r="X964" s="164">
        <f t="shared" si="150"/>
        <v>244167435.95790207</v>
      </c>
    </row>
    <row r="965" spans="10:24" x14ac:dyDescent="0.25">
      <c r="J965">
        <v>962</v>
      </c>
      <c r="K965" s="43">
        <v>0.20312146066643177</v>
      </c>
      <c r="L965">
        <v>7.994035831479307E-2</v>
      </c>
      <c r="M965">
        <v>0.2455736537339962</v>
      </c>
      <c r="N965" s="44">
        <v>0.21792380934720335</v>
      </c>
      <c r="O965" s="161">
        <f t="shared" ref="O965:O1028" si="151">VLOOKUP(K965,$E$5:$H$10,4)</f>
        <v>2000000</v>
      </c>
      <c r="P965" s="162">
        <f t="shared" ref="P965:P1028" si="152">_xlfn.NORM.INV(L965,$E$12,$E$13)</f>
        <v>158.91790722187315</v>
      </c>
      <c r="Q965" s="162">
        <f t="shared" ref="Q965:Q1028" si="153">_xlfn.NORM.INV(M965,$E$15,$E$16)</f>
        <v>121.23029664578533</v>
      </c>
      <c r="R965" s="163">
        <f t="shared" ref="R965:R1028" si="154">VLOOKUP(N965,$E$19:$H$21,4)</f>
        <v>1</v>
      </c>
      <c r="S965" s="161">
        <f t="shared" ref="S965:S1028" si="155">VLOOKUP(K965,$G$5:$H$10,2)</f>
        <v>5000000</v>
      </c>
      <c r="T965" s="162">
        <f t="shared" ref="T965:T1028" si="156">_xlfn.NORM.INV(L965,$G$12,$G$13)</f>
        <v>182.97263574062438</v>
      </c>
      <c r="U965" s="162">
        <f t="shared" ref="U965:U1028" si="157">_xlfn.NORM.INV(M965,$G$15,$G$16)</f>
        <v>118.11514832289267</v>
      </c>
      <c r="V965" s="163">
        <f t="shared" ref="V965:V1028" si="158">VLOOKUP(N965,$G$19:$H$21,2)</f>
        <v>1</v>
      </c>
      <c r="W965" s="164">
        <f t="shared" ref="W965:W1028" si="159">O965*(P965-Q965)*R965-$D$23-$D$24</f>
        <v>25375221.152175635</v>
      </c>
      <c r="X965" s="164">
        <f t="shared" ref="X965:X1028" si="160">S965*(T965-U965)*V965-$F$23-$F$24</f>
        <v>174287437.08865857</v>
      </c>
    </row>
    <row r="966" spans="10:24" x14ac:dyDescent="0.25">
      <c r="J966">
        <v>963</v>
      </c>
      <c r="K966" s="43">
        <v>9.51676416026217E-2</v>
      </c>
      <c r="L966">
        <v>0.85395669812131769</v>
      </c>
      <c r="M966">
        <v>0.28882965401108796</v>
      </c>
      <c r="N966" s="44">
        <v>0.1218247421069456</v>
      </c>
      <c r="O966" s="161">
        <f t="shared" si="151"/>
        <v>2000000</v>
      </c>
      <c r="P966" s="162">
        <f t="shared" si="152"/>
        <v>195.80332818091676</v>
      </c>
      <c r="Q966" s="162">
        <f t="shared" si="153"/>
        <v>123.86386021414575</v>
      </c>
      <c r="R966" s="163">
        <f t="shared" si="154"/>
        <v>1</v>
      </c>
      <c r="S966" s="161">
        <f t="shared" si="155"/>
        <v>2000000</v>
      </c>
      <c r="T966" s="162">
        <f t="shared" si="156"/>
        <v>195.26777606030558</v>
      </c>
      <c r="U966" s="162">
        <f t="shared" si="157"/>
        <v>119.43193010707287</v>
      </c>
      <c r="V966" s="163">
        <f t="shared" si="158"/>
        <v>0.9</v>
      </c>
      <c r="W966" s="164">
        <f t="shared" si="159"/>
        <v>93878935.933542043</v>
      </c>
      <c r="X966" s="164">
        <f t="shared" si="160"/>
        <v>-13495477.284181118</v>
      </c>
    </row>
    <row r="967" spans="10:24" x14ac:dyDescent="0.25">
      <c r="J967">
        <v>964</v>
      </c>
      <c r="K967" s="43">
        <v>4.2420219109965074E-2</v>
      </c>
      <c r="L967">
        <v>0.9854357032240153</v>
      </c>
      <c r="M967">
        <v>6.5849737218356519E-2</v>
      </c>
      <c r="N967" s="44">
        <v>0.35595026366966243</v>
      </c>
      <c r="O967" s="161">
        <f t="shared" si="151"/>
        <v>1000000</v>
      </c>
      <c r="P967" s="162">
        <f t="shared" si="152"/>
        <v>212.72612710741706</v>
      </c>
      <c r="Q967" s="162">
        <f t="shared" si="153"/>
        <v>104.85132196438346</v>
      </c>
      <c r="R967" s="163">
        <f t="shared" si="154"/>
        <v>1</v>
      </c>
      <c r="S967" s="161">
        <f t="shared" si="155"/>
        <v>1000000</v>
      </c>
      <c r="T967" s="162">
        <f t="shared" si="156"/>
        <v>200.90870903580569</v>
      </c>
      <c r="U967" s="162">
        <f t="shared" si="157"/>
        <v>109.92566098219173</v>
      </c>
      <c r="V967" s="163">
        <f t="shared" si="158"/>
        <v>1</v>
      </c>
      <c r="W967" s="164">
        <f t="shared" si="159"/>
        <v>57874805.143033594</v>
      </c>
      <c r="X967" s="164">
        <f t="shared" si="160"/>
        <v>-59016951.946386039</v>
      </c>
    </row>
    <row r="968" spans="10:24" x14ac:dyDescent="0.25">
      <c r="J968">
        <v>965</v>
      </c>
      <c r="K968" s="43">
        <v>0.67309373764038516</v>
      </c>
      <c r="L968">
        <v>0.11537384453245814</v>
      </c>
      <c r="M968">
        <v>0.94579938950871101</v>
      </c>
      <c r="N968" s="44">
        <v>0.12720197046207171</v>
      </c>
      <c r="O968" s="161">
        <f t="shared" si="151"/>
        <v>6000000</v>
      </c>
      <c r="P968" s="162">
        <f t="shared" si="152"/>
        <v>162.02347405297274</v>
      </c>
      <c r="Q968" s="162">
        <f t="shared" si="153"/>
        <v>167.10841681563829</v>
      </c>
      <c r="R968" s="163">
        <f t="shared" si="154"/>
        <v>1</v>
      </c>
      <c r="S968" s="161">
        <f t="shared" si="155"/>
        <v>7000000</v>
      </c>
      <c r="T968" s="162">
        <f t="shared" si="156"/>
        <v>184.00782468432425</v>
      </c>
      <c r="U968" s="162">
        <f t="shared" si="157"/>
        <v>141.05420840781915</v>
      </c>
      <c r="V968" s="163">
        <f t="shared" si="158"/>
        <v>0.9</v>
      </c>
      <c r="W968" s="164">
        <f t="shared" si="159"/>
        <v>-80509656.575993285</v>
      </c>
      <c r="X968" s="164">
        <f t="shared" si="160"/>
        <v>120607782.54198217</v>
      </c>
    </row>
    <row r="969" spans="10:24" x14ac:dyDescent="0.25">
      <c r="J969">
        <v>966</v>
      </c>
      <c r="K969" s="43">
        <v>0.27043102561849841</v>
      </c>
      <c r="L969">
        <v>0.4671845001493814</v>
      </c>
      <c r="M969">
        <v>1.1059198047575935E-2</v>
      </c>
      <c r="N969" s="44">
        <v>0.97227830174671825</v>
      </c>
      <c r="O969" s="161">
        <f t="shared" si="151"/>
        <v>2000000</v>
      </c>
      <c r="P969" s="162">
        <f t="shared" si="152"/>
        <v>178.76476141517335</v>
      </c>
      <c r="Q969" s="162">
        <f t="shared" si="153"/>
        <v>89.2334293431107</v>
      </c>
      <c r="R969" s="163">
        <f t="shared" si="154"/>
        <v>1</v>
      </c>
      <c r="S969" s="161">
        <f t="shared" si="155"/>
        <v>5000000</v>
      </c>
      <c r="T969" s="162">
        <f t="shared" si="156"/>
        <v>189.58825380505778</v>
      </c>
      <c r="U969" s="162">
        <f t="shared" si="157"/>
        <v>102.11671467155534</v>
      </c>
      <c r="V969" s="163">
        <f t="shared" si="158"/>
        <v>1</v>
      </c>
      <c r="W969" s="164">
        <f t="shared" si="159"/>
        <v>129062664.14412531</v>
      </c>
      <c r="X969" s="164">
        <f t="shared" si="160"/>
        <v>287357695.66751218</v>
      </c>
    </row>
    <row r="970" spans="10:24" x14ac:dyDescent="0.25">
      <c r="J970">
        <v>967</v>
      </c>
      <c r="K970" s="43">
        <v>0.80057072242648331</v>
      </c>
      <c r="L970">
        <v>0.14605196565501566</v>
      </c>
      <c r="M970">
        <v>6.4731998845255045E-2</v>
      </c>
      <c r="N970" s="44">
        <v>0.1763965770217899</v>
      </c>
      <c r="O970" s="161">
        <f t="shared" si="151"/>
        <v>7000000</v>
      </c>
      <c r="P970" s="162">
        <f t="shared" si="152"/>
        <v>164.19723924420325</v>
      </c>
      <c r="Q970" s="162">
        <f t="shared" si="153"/>
        <v>104.67562098343565</v>
      </c>
      <c r="R970" s="163">
        <f t="shared" si="154"/>
        <v>1</v>
      </c>
      <c r="S970" s="161">
        <f t="shared" si="155"/>
        <v>7000000</v>
      </c>
      <c r="T970" s="162">
        <f t="shared" si="156"/>
        <v>184.73241308140109</v>
      </c>
      <c r="U970" s="162">
        <f t="shared" si="157"/>
        <v>109.83781049171782</v>
      </c>
      <c r="V970" s="163">
        <f t="shared" si="158"/>
        <v>0.9</v>
      </c>
      <c r="W970" s="164">
        <f t="shared" si="159"/>
        <v>366651327.82537317</v>
      </c>
      <c r="X970" s="164">
        <f t="shared" si="160"/>
        <v>321835996.31500465</v>
      </c>
    </row>
    <row r="971" spans="10:24" x14ac:dyDescent="0.25">
      <c r="J971">
        <v>968</v>
      </c>
      <c r="K971" s="43">
        <v>0.48824833429754855</v>
      </c>
      <c r="L971">
        <v>0.56092397785624648</v>
      </c>
      <c r="M971">
        <v>0.8586088610661099</v>
      </c>
      <c r="N971" s="44">
        <v>0.48411158141279131</v>
      </c>
      <c r="O971" s="161">
        <f t="shared" si="151"/>
        <v>5000000</v>
      </c>
      <c r="P971" s="162">
        <f t="shared" si="152"/>
        <v>182.29968368320107</v>
      </c>
      <c r="Q971" s="162">
        <f t="shared" si="153"/>
        <v>156.48180304282533</v>
      </c>
      <c r="R971" s="163">
        <f t="shared" si="154"/>
        <v>1</v>
      </c>
      <c r="S971" s="161">
        <f t="shared" si="155"/>
        <v>6000000</v>
      </c>
      <c r="T971" s="162">
        <f t="shared" si="156"/>
        <v>190.76656122773369</v>
      </c>
      <c r="U971" s="162">
        <f t="shared" si="157"/>
        <v>135.74090152141267</v>
      </c>
      <c r="V971" s="163">
        <f t="shared" si="158"/>
        <v>1</v>
      </c>
      <c r="W971" s="164">
        <f t="shared" si="159"/>
        <v>79089403.201878667</v>
      </c>
      <c r="X971" s="164">
        <f t="shared" si="160"/>
        <v>180153958.23792613</v>
      </c>
    </row>
    <row r="972" spans="10:24" x14ac:dyDescent="0.25">
      <c r="J972">
        <v>969</v>
      </c>
      <c r="K972" s="43">
        <v>0.59081235803867493</v>
      </c>
      <c r="L972">
        <v>0.97308307151320872</v>
      </c>
      <c r="M972">
        <v>0.94670298611226633</v>
      </c>
      <c r="N972" s="44">
        <v>0.96938285924143341</v>
      </c>
      <c r="O972" s="161">
        <f t="shared" si="151"/>
        <v>6000000</v>
      </c>
      <c r="P972" s="162">
        <f t="shared" si="152"/>
        <v>208.9225653713807</v>
      </c>
      <c r="Q972" s="162">
        <f t="shared" si="153"/>
        <v>167.27386048621133</v>
      </c>
      <c r="R972" s="163">
        <f t="shared" si="154"/>
        <v>1</v>
      </c>
      <c r="S972" s="161">
        <f t="shared" si="155"/>
        <v>6000000</v>
      </c>
      <c r="T972" s="162">
        <f t="shared" si="156"/>
        <v>199.64085512379356</v>
      </c>
      <c r="U972" s="162">
        <f t="shared" si="157"/>
        <v>141.13693024310567</v>
      </c>
      <c r="V972" s="163">
        <f t="shared" si="158"/>
        <v>1</v>
      </c>
      <c r="W972" s="164">
        <f t="shared" si="159"/>
        <v>199892229.3110162</v>
      </c>
      <c r="X972" s="164">
        <f t="shared" si="160"/>
        <v>201023549.28412735</v>
      </c>
    </row>
    <row r="973" spans="10:24" x14ac:dyDescent="0.25">
      <c r="J973">
        <v>970</v>
      </c>
      <c r="K973" s="43">
        <v>0.39064111055020034</v>
      </c>
      <c r="L973">
        <v>0.2907886930567789</v>
      </c>
      <c r="M973">
        <v>0.78849385564380048</v>
      </c>
      <c r="N973" s="44">
        <v>0.62283329471569726</v>
      </c>
      <c r="O973" s="161">
        <f t="shared" si="151"/>
        <v>5000000</v>
      </c>
      <c r="P973" s="162">
        <f t="shared" si="152"/>
        <v>171.73376829573073</v>
      </c>
      <c r="Q973" s="162">
        <f t="shared" si="153"/>
        <v>151.02412378561658</v>
      </c>
      <c r="R973" s="163">
        <f t="shared" si="154"/>
        <v>1</v>
      </c>
      <c r="S973" s="161">
        <f t="shared" si="155"/>
        <v>6000000</v>
      </c>
      <c r="T973" s="162">
        <f t="shared" si="156"/>
        <v>187.24458943191024</v>
      </c>
      <c r="U973" s="162">
        <f t="shared" si="157"/>
        <v>133.0120618928083</v>
      </c>
      <c r="V973" s="163">
        <f t="shared" si="158"/>
        <v>1</v>
      </c>
      <c r="W973" s="164">
        <f t="shared" si="159"/>
        <v>53548222.550570726</v>
      </c>
      <c r="X973" s="164">
        <f t="shared" si="160"/>
        <v>175395165.23461163</v>
      </c>
    </row>
    <row r="974" spans="10:24" x14ac:dyDescent="0.25">
      <c r="J974">
        <v>971</v>
      </c>
      <c r="K974" s="43">
        <v>0.84554357524108636</v>
      </c>
      <c r="L974">
        <v>0.28416027153658641</v>
      </c>
      <c r="M974">
        <v>0.66005130521735433</v>
      </c>
      <c r="N974" s="44">
        <v>0.39140855766904392</v>
      </c>
      <c r="O974" s="161">
        <f t="shared" si="151"/>
        <v>7000000</v>
      </c>
      <c r="P974" s="162">
        <f t="shared" si="152"/>
        <v>171.44210005077667</v>
      </c>
      <c r="Q974" s="162">
        <f t="shared" si="153"/>
        <v>143.25206309387534</v>
      </c>
      <c r="R974" s="163">
        <f t="shared" si="154"/>
        <v>1</v>
      </c>
      <c r="S974" s="161">
        <f t="shared" si="155"/>
        <v>7000000</v>
      </c>
      <c r="T974" s="162">
        <f t="shared" si="156"/>
        <v>187.14736668359222</v>
      </c>
      <c r="U974" s="162">
        <f t="shared" si="157"/>
        <v>129.12603154693767</v>
      </c>
      <c r="V974" s="163">
        <f t="shared" si="158"/>
        <v>1</v>
      </c>
      <c r="W974" s="164">
        <f t="shared" si="159"/>
        <v>147330258.69830936</v>
      </c>
      <c r="X974" s="164">
        <f t="shared" si="160"/>
        <v>256149345.95658189</v>
      </c>
    </row>
    <row r="975" spans="10:24" x14ac:dyDescent="0.25">
      <c r="J975">
        <v>972</v>
      </c>
      <c r="K975" s="43">
        <v>0.98431606126592452</v>
      </c>
      <c r="L975">
        <v>0.3997164151963214</v>
      </c>
      <c r="M975">
        <v>0.67450925028907327</v>
      </c>
      <c r="N975" s="44">
        <v>0.78774969812477658</v>
      </c>
      <c r="O975" s="161">
        <f t="shared" si="151"/>
        <v>9000000</v>
      </c>
      <c r="P975" s="162">
        <f t="shared" si="152"/>
        <v>176.18878206374376</v>
      </c>
      <c r="Q975" s="162">
        <f t="shared" si="153"/>
        <v>144.04798188310019</v>
      </c>
      <c r="R975" s="163">
        <f t="shared" si="154"/>
        <v>1</v>
      </c>
      <c r="S975" s="161">
        <f t="shared" si="155"/>
        <v>9000000</v>
      </c>
      <c r="T975" s="162">
        <f t="shared" si="156"/>
        <v>188.72959402124792</v>
      </c>
      <c r="U975" s="162">
        <f t="shared" si="157"/>
        <v>129.5239909415501</v>
      </c>
      <c r="V975" s="163">
        <f t="shared" si="158"/>
        <v>1</v>
      </c>
      <c r="W975" s="164">
        <f t="shared" si="159"/>
        <v>239267201.62579209</v>
      </c>
      <c r="X975" s="164">
        <f t="shared" si="160"/>
        <v>382850427.71728039</v>
      </c>
    </row>
    <row r="976" spans="10:24" x14ac:dyDescent="0.25">
      <c r="J976">
        <v>973</v>
      </c>
      <c r="K976" s="43">
        <v>3.4925039129064972E-2</v>
      </c>
      <c r="L976">
        <v>0.93832645717528884</v>
      </c>
      <c r="M976">
        <v>5.8021097925972986E-2</v>
      </c>
      <c r="N976" s="44">
        <v>0.6831118215496006</v>
      </c>
      <c r="O976" s="161">
        <f t="shared" si="151"/>
        <v>1000000</v>
      </c>
      <c r="P976" s="162">
        <f t="shared" si="152"/>
        <v>203.11313274863568</v>
      </c>
      <c r="Q976" s="162">
        <f t="shared" si="153"/>
        <v>103.56790083376802</v>
      </c>
      <c r="R976" s="163">
        <f t="shared" si="154"/>
        <v>1</v>
      </c>
      <c r="S976" s="161">
        <f t="shared" si="155"/>
        <v>1000000</v>
      </c>
      <c r="T976" s="162">
        <f t="shared" si="156"/>
        <v>197.70437758287858</v>
      </c>
      <c r="U976" s="162">
        <f t="shared" si="157"/>
        <v>109.28395041688401</v>
      </c>
      <c r="V976" s="163">
        <f t="shared" si="158"/>
        <v>1</v>
      </c>
      <c r="W976" s="164">
        <f t="shared" si="159"/>
        <v>49545231.914867654</v>
      </c>
      <c r="X976" s="164">
        <f t="shared" si="160"/>
        <v>-61579572.83400543</v>
      </c>
    </row>
    <row r="977" spans="10:24" x14ac:dyDescent="0.25">
      <c r="J977">
        <v>974</v>
      </c>
      <c r="K977" s="43">
        <v>9.5206355447689184E-2</v>
      </c>
      <c r="L977">
        <v>0.28420739925788285</v>
      </c>
      <c r="M977">
        <v>0.46758373172658441</v>
      </c>
      <c r="N977" s="44">
        <v>0.28132717773303162</v>
      </c>
      <c r="O977" s="161">
        <f t="shared" si="151"/>
        <v>2000000</v>
      </c>
      <c r="P977" s="162">
        <f t="shared" si="152"/>
        <v>171.44418512724999</v>
      </c>
      <c r="Q977" s="162">
        <f t="shared" si="153"/>
        <v>133.37309687487277</v>
      </c>
      <c r="R977" s="163">
        <f t="shared" si="154"/>
        <v>1</v>
      </c>
      <c r="S977" s="161">
        <f t="shared" si="155"/>
        <v>2000000</v>
      </c>
      <c r="T977" s="162">
        <f t="shared" si="156"/>
        <v>187.14806170908332</v>
      </c>
      <c r="U977" s="162">
        <f t="shared" si="157"/>
        <v>124.18654843743639</v>
      </c>
      <c r="V977" s="163">
        <f t="shared" si="158"/>
        <v>1</v>
      </c>
      <c r="W977" s="164">
        <f t="shared" si="159"/>
        <v>26142176.504754439</v>
      </c>
      <c r="X977" s="164">
        <f t="shared" si="160"/>
        <v>-24076973.456706122</v>
      </c>
    </row>
    <row r="978" spans="10:24" x14ac:dyDescent="0.25">
      <c r="J978">
        <v>975</v>
      </c>
      <c r="K978" s="43">
        <v>0.68349982473809678</v>
      </c>
      <c r="L978">
        <v>0.73411185605431772</v>
      </c>
      <c r="M978">
        <v>0.6233830632713403</v>
      </c>
      <c r="N978" s="44">
        <v>0.78856235929275253</v>
      </c>
      <c r="O978" s="161">
        <f t="shared" si="151"/>
        <v>6000000</v>
      </c>
      <c r="P978" s="162">
        <f t="shared" si="152"/>
        <v>189.37945181539646</v>
      </c>
      <c r="Q978" s="162">
        <f t="shared" si="153"/>
        <v>141.28756236348079</v>
      </c>
      <c r="R978" s="163">
        <f t="shared" si="154"/>
        <v>1</v>
      </c>
      <c r="S978" s="161">
        <f t="shared" si="155"/>
        <v>7000000</v>
      </c>
      <c r="T978" s="162">
        <f t="shared" si="156"/>
        <v>193.1264839384655</v>
      </c>
      <c r="U978" s="162">
        <f t="shared" si="157"/>
        <v>128.14378118174039</v>
      </c>
      <c r="V978" s="163">
        <f t="shared" si="158"/>
        <v>1</v>
      </c>
      <c r="W978" s="164">
        <f t="shared" si="159"/>
        <v>238551336.71149409</v>
      </c>
      <c r="X978" s="164">
        <f t="shared" si="160"/>
        <v>304878919.29707575</v>
      </c>
    </row>
    <row r="979" spans="10:24" x14ac:dyDescent="0.25">
      <c r="J979">
        <v>976</v>
      </c>
      <c r="K979" s="43">
        <v>1.6473938734057669E-2</v>
      </c>
      <c r="L979">
        <v>0.66136520733707338</v>
      </c>
      <c r="M979">
        <v>0.67870528495713245</v>
      </c>
      <c r="N979" s="44">
        <v>0.92923582961699758</v>
      </c>
      <c r="O979" s="161">
        <f t="shared" si="151"/>
        <v>1000000</v>
      </c>
      <c r="P979" s="162">
        <f t="shared" si="152"/>
        <v>186.24287852238044</v>
      </c>
      <c r="Q979" s="162">
        <f t="shared" si="153"/>
        <v>144.28162792132329</v>
      </c>
      <c r="R979" s="163">
        <f t="shared" si="154"/>
        <v>1</v>
      </c>
      <c r="S979" s="161">
        <f t="shared" si="155"/>
        <v>1000000</v>
      </c>
      <c r="T979" s="162">
        <f t="shared" si="156"/>
        <v>192.08095950746014</v>
      </c>
      <c r="U979" s="162">
        <f t="shared" si="157"/>
        <v>129.64081396066163</v>
      </c>
      <c r="V979" s="163">
        <f t="shared" si="158"/>
        <v>1</v>
      </c>
      <c r="W979" s="164">
        <f t="shared" si="159"/>
        <v>-8038749.398942858</v>
      </c>
      <c r="X979" s="164">
        <f t="shared" si="160"/>
        <v>-87559854.453201503</v>
      </c>
    </row>
    <row r="980" spans="10:24" x14ac:dyDescent="0.25">
      <c r="J980">
        <v>977</v>
      </c>
      <c r="K980" s="43">
        <v>0.34013924750763147</v>
      </c>
      <c r="L980">
        <v>0.8928895974011084</v>
      </c>
      <c r="M980">
        <v>6.2640188334665226E-2</v>
      </c>
      <c r="N980" s="44">
        <v>0.65445888122712337</v>
      </c>
      <c r="O980" s="161">
        <f t="shared" si="151"/>
        <v>5000000</v>
      </c>
      <c r="P980" s="162">
        <f t="shared" si="152"/>
        <v>198.63064061286673</v>
      </c>
      <c r="Q980" s="162">
        <f t="shared" si="153"/>
        <v>104.34036703426402</v>
      </c>
      <c r="R980" s="163">
        <f t="shared" si="154"/>
        <v>1</v>
      </c>
      <c r="S980" s="161">
        <f t="shared" si="155"/>
        <v>6000000</v>
      </c>
      <c r="T980" s="162">
        <f t="shared" si="156"/>
        <v>196.21021353762225</v>
      </c>
      <c r="U980" s="162">
        <f t="shared" si="157"/>
        <v>109.67018351713202</v>
      </c>
      <c r="V980" s="163">
        <f t="shared" si="158"/>
        <v>1</v>
      </c>
      <c r="W980" s="164">
        <f t="shared" si="159"/>
        <v>421451367.89301354</v>
      </c>
      <c r="X980" s="164">
        <f t="shared" si="160"/>
        <v>369240180.12294143</v>
      </c>
    </row>
    <row r="981" spans="10:24" x14ac:dyDescent="0.25">
      <c r="J981">
        <v>978</v>
      </c>
      <c r="K981" s="43">
        <v>0.87312582951797391</v>
      </c>
      <c r="L981">
        <v>2.540979872363347E-2</v>
      </c>
      <c r="M981">
        <v>4.3395232613478329E-2</v>
      </c>
      <c r="N981" s="44">
        <v>0.37015666400243552</v>
      </c>
      <c r="O981" s="161">
        <f t="shared" si="151"/>
        <v>7000000</v>
      </c>
      <c r="P981" s="162">
        <f t="shared" si="152"/>
        <v>150.70500028556057</v>
      </c>
      <c r="Q981" s="162">
        <f t="shared" si="153"/>
        <v>100.74846843025381</v>
      </c>
      <c r="R981" s="163">
        <f t="shared" si="154"/>
        <v>1</v>
      </c>
      <c r="S981" s="161">
        <f t="shared" si="155"/>
        <v>7000000</v>
      </c>
      <c r="T981" s="162">
        <f t="shared" si="156"/>
        <v>180.23500009518685</v>
      </c>
      <c r="U981" s="162">
        <f t="shared" si="157"/>
        <v>107.8742342151269</v>
      </c>
      <c r="V981" s="163">
        <f t="shared" si="158"/>
        <v>1</v>
      </c>
      <c r="W981" s="164">
        <f t="shared" si="159"/>
        <v>299695722.98714733</v>
      </c>
      <c r="X981" s="164">
        <f t="shared" si="160"/>
        <v>356525361.16041958</v>
      </c>
    </row>
    <row r="982" spans="10:24" x14ac:dyDescent="0.25">
      <c r="J982">
        <v>979</v>
      </c>
      <c r="K982" s="43">
        <v>0.37705739909447877</v>
      </c>
      <c r="L982">
        <v>0.68876482032469544</v>
      </c>
      <c r="M982">
        <v>0.566433865156452</v>
      </c>
      <c r="N982" s="44">
        <v>0.14180642540163579</v>
      </c>
      <c r="O982" s="161">
        <f t="shared" si="151"/>
        <v>5000000</v>
      </c>
      <c r="P982" s="162">
        <f t="shared" si="152"/>
        <v>187.38528352953844</v>
      </c>
      <c r="Q982" s="162">
        <f t="shared" si="153"/>
        <v>138.34604408898281</v>
      </c>
      <c r="R982" s="163">
        <f t="shared" si="154"/>
        <v>1</v>
      </c>
      <c r="S982" s="161">
        <f t="shared" si="155"/>
        <v>6000000</v>
      </c>
      <c r="T982" s="162">
        <f t="shared" si="156"/>
        <v>192.46176117651282</v>
      </c>
      <c r="U982" s="162">
        <f t="shared" si="157"/>
        <v>126.6730220444914</v>
      </c>
      <c r="V982" s="163">
        <f t="shared" si="158"/>
        <v>0.9</v>
      </c>
      <c r="W982" s="164">
        <f t="shared" si="159"/>
        <v>195196197.20277816</v>
      </c>
      <c r="X982" s="164">
        <f t="shared" si="160"/>
        <v>205259191.31291568</v>
      </c>
    </row>
    <row r="983" spans="10:24" x14ac:dyDescent="0.25">
      <c r="J983">
        <v>980</v>
      </c>
      <c r="K983" s="43">
        <v>0.16022612678350845</v>
      </c>
      <c r="L983">
        <v>0.8854439067528076</v>
      </c>
      <c r="M983">
        <v>0.6091921292414163</v>
      </c>
      <c r="N983" s="44">
        <v>0.37583243690937018</v>
      </c>
      <c r="O983" s="161">
        <f t="shared" si="151"/>
        <v>2000000</v>
      </c>
      <c r="P983" s="162">
        <f t="shared" si="152"/>
        <v>198.0397346462473</v>
      </c>
      <c r="Q983" s="162">
        <f t="shared" si="153"/>
        <v>140.54428127047089</v>
      </c>
      <c r="R983" s="163">
        <f t="shared" si="154"/>
        <v>1</v>
      </c>
      <c r="S983" s="161">
        <f t="shared" si="155"/>
        <v>5000000</v>
      </c>
      <c r="T983" s="162">
        <f t="shared" si="156"/>
        <v>196.01324488208243</v>
      </c>
      <c r="U983" s="162">
        <f t="shared" si="157"/>
        <v>127.77214063523544</v>
      </c>
      <c r="V983" s="163">
        <f t="shared" si="158"/>
        <v>1</v>
      </c>
      <c r="W983" s="164">
        <f t="shared" si="159"/>
        <v>64990906.75155282</v>
      </c>
      <c r="X983" s="164">
        <f t="shared" si="160"/>
        <v>191205521.23423493</v>
      </c>
    </row>
    <row r="984" spans="10:24" x14ac:dyDescent="0.25">
      <c r="J984">
        <v>981</v>
      </c>
      <c r="K984" s="43">
        <v>0.43864707825896221</v>
      </c>
      <c r="L984">
        <v>0.94932480015271392</v>
      </c>
      <c r="M984">
        <v>0.13185938954448095</v>
      </c>
      <c r="N984" s="44">
        <v>0.99667542572969936</v>
      </c>
      <c r="O984" s="161">
        <f t="shared" si="151"/>
        <v>5000000</v>
      </c>
      <c r="P984" s="162">
        <f t="shared" si="152"/>
        <v>204.57512792797345</v>
      </c>
      <c r="Q984" s="162">
        <f t="shared" si="153"/>
        <v>112.64710644091097</v>
      </c>
      <c r="R984" s="163">
        <f t="shared" si="154"/>
        <v>1</v>
      </c>
      <c r="S984" s="161">
        <f t="shared" si="155"/>
        <v>6000000</v>
      </c>
      <c r="T984" s="162">
        <f t="shared" si="156"/>
        <v>198.19170930932449</v>
      </c>
      <c r="U984" s="162">
        <f t="shared" si="157"/>
        <v>113.82355322045549</v>
      </c>
      <c r="V984" s="163">
        <f t="shared" si="158"/>
        <v>1</v>
      </c>
      <c r="W984" s="164">
        <f t="shared" si="159"/>
        <v>409640107.43531239</v>
      </c>
      <c r="X984" s="164">
        <f t="shared" si="160"/>
        <v>356208936.53321397</v>
      </c>
    </row>
    <row r="985" spans="10:24" x14ac:dyDescent="0.25">
      <c r="J985">
        <v>982</v>
      </c>
      <c r="K985" s="43">
        <v>0.68613008984866997</v>
      </c>
      <c r="L985">
        <v>5.873562399095078E-2</v>
      </c>
      <c r="M985">
        <v>0.37171149080025578</v>
      </c>
      <c r="N985" s="44">
        <v>0.86792488443123683</v>
      </c>
      <c r="O985" s="161">
        <f t="shared" si="151"/>
        <v>6000000</v>
      </c>
      <c r="P985" s="162">
        <f t="shared" si="152"/>
        <v>156.51785407686026</v>
      </c>
      <c r="Q985" s="162">
        <f t="shared" si="153"/>
        <v>128.4535236924531</v>
      </c>
      <c r="R985" s="163">
        <f t="shared" si="154"/>
        <v>1</v>
      </c>
      <c r="S985" s="161">
        <f t="shared" si="155"/>
        <v>7000000</v>
      </c>
      <c r="T985" s="162">
        <f t="shared" si="156"/>
        <v>182.1726180256201</v>
      </c>
      <c r="U985" s="162">
        <f t="shared" si="157"/>
        <v>121.72676184622655</v>
      </c>
      <c r="V985" s="163">
        <f t="shared" si="158"/>
        <v>1</v>
      </c>
      <c r="W985" s="164">
        <f t="shared" si="159"/>
        <v>118385982.30644295</v>
      </c>
      <c r="X985" s="164">
        <f t="shared" si="160"/>
        <v>273120993.25575483</v>
      </c>
    </row>
    <row r="986" spans="10:24" x14ac:dyDescent="0.25">
      <c r="J986">
        <v>983</v>
      </c>
      <c r="K986" s="43">
        <v>3.5959086965794751E-2</v>
      </c>
      <c r="L986">
        <v>0.13304999879652624</v>
      </c>
      <c r="M986">
        <v>0.67493028632735508</v>
      </c>
      <c r="N986" s="44">
        <v>0.29341125133282298</v>
      </c>
      <c r="O986" s="161">
        <f t="shared" si="151"/>
        <v>1000000</v>
      </c>
      <c r="P986" s="162">
        <f t="shared" si="152"/>
        <v>163.31866890043545</v>
      </c>
      <c r="Q986" s="162">
        <f t="shared" si="153"/>
        <v>144.07137007243657</v>
      </c>
      <c r="R986" s="163">
        <f t="shared" si="154"/>
        <v>1</v>
      </c>
      <c r="S986" s="161">
        <f t="shared" si="155"/>
        <v>1000000</v>
      </c>
      <c r="T986" s="162">
        <f t="shared" si="156"/>
        <v>184.43955630014514</v>
      </c>
      <c r="U986" s="162">
        <f t="shared" si="157"/>
        <v>129.5356850362183</v>
      </c>
      <c r="V986" s="163">
        <f t="shared" si="158"/>
        <v>1</v>
      </c>
      <c r="W986" s="164">
        <f t="shared" si="159"/>
        <v>-30752701.172001109</v>
      </c>
      <c r="X986" s="164">
        <f t="shared" si="160"/>
        <v>-95096128.736073151</v>
      </c>
    </row>
    <row r="987" spans="10:24" x14ac:dyDescent="0.25">
      <c r="J987">
        <v>984</v>
      </c>
      <c r="K987" s="43">
        <v>0.70705820616413806</v>
      </c>
      <c r="L987">
        <v>0.53606595236408028</v>
      </c>
      <c r="M987">
        <v>0.6465856157255615</v>
      </c>
      <c r="N987" s="44">
        <v>0.98794790566029456</v>
      </c>
      <c r="O987" s="161">
        <f t="shared" si="151"/>
        <v>6000000</v>
      </c>
      <c r="P987" s="162">
        <f t="shared" si="152"/>
        <v>181.35791149112649</v>
      </c>
      <c r="Q987" s="162">
        <f t="shared" si="153"/>
        <v>142.52237088410541</v>
      </c>
      <c r="R987" s="163">
        <f t="shared" si="154"/>
        <v>1</v>
      </c>
      <c r="S987" s="161">
        <f t="shared" si="155"/>
        <v>7000000</v>
      </c>
      <c r="T987" s="162">
        <f t="shared" si="156"/>
        <v>190.45263716370883</v>
      </c>
      <c r="U987" s="162">
        <f t="shared" si="157"/>
        <v>128.76118544205272</v>
      </c>
      <c r="V987" s="163">
        <f t="shared" si="158"/>
        <v>1</v>
      </c>
      <c r="W987" s="164">
        <f t="shared" si="159"/>
        <v>183013243.64212644</v>
      </c>
      <c r="X987" s="164">
        <f t="shared" si="160"/>
        <v>281840162.05159277</v>
      </c>
    </row>
    <row r="988" spans="10:24" x14ac:dyDescent="0.25">
      <c r="J988">
        <v>985</v>
      </c>
      <c r="K988" s="43">
        <v>0.14131945717606298</v>
      </c>
      <c r="L988">
        <v>0.81007288129612964</v>
      </c>
      <c r="M988">
        <v>0.23302399901451265</v>
      </c>
      <c r="N988" s="44">
        <v>0.63054636584167423</v>
      </c>
      <c r="O988" s="161">
        <f t="shared" si="151"/>
        <v>2000000</v>
      </c>
      <c r="P988" s="162">
        <f t="shared" si="152"/>
        <v>193.17247349084479</v>
      </c>
      <c r="Q988" s="162">
        <f t="shared" si="153"/>
        <v>120.42151493215265</v>
      </c>
      <c r="R988" s="163">
        <f t="shared" si="154"/>
        <v>1</v>
      </c>
      <c r="S988" s="161">
        <f t="shared" si="155"/>
        <v>2000000</v>
      </c>
      <c r="T988" s="162">
        <f t="shared" si="156"/>
        <v>194.39082449694826</v>
      </c>
      <c r="U988" s="162">
        <f t="shared" si="157"/>
        <v>117.71075746607633</v>
      </c>
      <c r="V988" s="163">
        <f t="shared" si="158"/>
        <v>1</v>
      </c>
      <c r="W988" s="164">
        <f t="shared" si="159"/>
        <v>95501917.117384285</v>
      </c>
      <c r="X988" s="164">
        <f t="shared" si="160"/>
        <v>3360134.0617438555</v>
      </c>
    </row>
    <row r="989" spans="10:24" x14ac:dyDescent="0.25">
      <c r="J989">
        <v>986</v>
      </c>
      <c r="K989" s="43">
        <v>0.62984062908835259</v>
      </c>
      <c r="L989">
        <v>0.30159462141275328</v>
      </c>
      <c r="M989">
        <v>6.2585391201847695E-2</v>
      </c>
      <c r="N989" s="44">
        <v>0.20817870419517459</v>
      </c>
      <c r="O989" s="161">
        <f t="shared" si="151"/>
        <v>6000000</v>
      </c>
      <c r="P989" s="162">
        <f t="shared" si="152"/>
        <v>172.20270440189333</v>
      </c>
      <c r="Q989" s="162">
        <f t="shared" si="153"/>
        <v>104.33146828423567</v>
      </c>
      <c r="R989" s="163">
        <f t="shared" si="154"/>
        <v>1</v>
      </c>
      <c r="S989" s="161">
        <f t="shared" si="155"/>
        <v>7000000</v>
      </c>
      <c r="T989" s="162">
        <f t="shared" si="156"/>
        <v>187.40090146729779</v>
      </c>
      <c r="U989" s="162">
        <f t="shared" si="157"/>
        <v>109.66573414211784</v>
      </c>
      <c r="V989" s="163">
        <f t="shared" si="158"/>
        <v>1</v>
      </c>
      <c r="W989" s="164">
        <f t="shared" si="159"/>
        <v>357227416.70594597</v>
      </c>
      <c r="X989" s="164">
        <f t="shared" si="160"/>
        <v>394146171.27625966</v>
      </c>
    </row>
    <row r="990" spans="10:24" x14ac:dyDescent="0.25">
      <c r="J990">
        <v>987</v>
      </c>
      <c r="K990" s="43">
        <v>0.71481081240831679</v>
      </c>
      <c r="L990">
        <v>0.11442471053868808</v>
      </c>
      <c r="M990">
        <v>0.55485017116326352</v>
      </c>
      <c r="N990" s="44">
        <v>0.96007724467273692</v>
      </c>
      <c r="O990" s="161">
        <f t="shared" si="151"/>
        <v>6000000</v>
      </c>
      <c r="P990" s="162">
        <f t="shared" si="152"/>
        <v>161.95008012411387</v>
      </c>
      <c r="Q990" s="162">
        <f t="shared" si="153"/>
        <v>137.7585008709701</v>
      </c>
      <c r="R990" s="163">
        <f t="shared" si="154"/>
        <v>1</v>
      </c>
      <c r="S990" s="161">
        <f t="shared" si="155"/>
        <v>7000000</v>
      </c>
      <c r="T990" s="162">
        <f t="shared" si="156"/>
        <v>183.9833600413713</v>
      </c>
      <c r="U990" s="162">
        <f t="shared" si="157"/>
        <v>126.37925043548505</v>
      </c>
      <c r="V990" s="163">
        <f t="shared" si="158"/>
        <v>1</v>
      </c>
      <c r="W990" s="164">
        <f t="shared" si="159"/>
        <v>95149475.518862635</v>
      </c>
      <c r="X990" s="164">
        <f t="shared" si="160"/>
        <v>253228767.24120378</v>
      </c>
    </row>
    <row r="991" spans="10:24" x14ac:dyDescent="0.25">
      <c r="J991">
        <v>988</v>
      </c>
      <c r="K991" s="43">
        <v>0.79556173957981724</v>
      </c>
      <c r="L991">
        <v>5.2520196226038207E-2</v>
      </c>
      <c r="M991">
        <v>7.1336068079431714E-2</v>
      </c>
      <c r="N991" s="44">
        <v>0.75904640689314573</v>
      </c>
      <c r="O991" s="161">
        <f t="shared" si="151"/>
        <v>7000000</v>
      </c>
      <c r="P991" s="162">
        <f t="shared" si="152"/>
        <v>155.68659129943987</v>
      </c>
      <c r="Q991" s="162">
        <f t="shared" si="153"/>
        <v>105.6817507373583</v>
      </c>
      <c r="R991" s="163">
        <f t="shared" si="154"/>
        <v>1</v>
      </c>
      <c r="S991" s="161">
        <f t="shared" si="155"/>
        <v>7000000</v>
      </c>
      <c r="T991" s="162">
        <f t="shared" si="156"/>
        <v>181.89553043314663</v>
      </c>
      <c r="U991" s="162">
        <f t="shared" si="157"/>
        <v>110.34087536867915</v>
      </c>
      <c r="V991" s="163">
        <f t="shared" si="158"/>
        <v>1</v>
      </c>
      <c r="W991" s="164">
        <f t="shared" si="159"/>
        <v>300033883.93457097</v>
      </c>
      <c r="X991" s="164">
        <f t="shared" si="160"/>
        <v>350882585.45127237</v>
      </c>
    </row>
    <row r="992" spans="10:24" x14ac:dyDescent="0.25">
      <c r="J992">
        <v>989</v>
      </c>
      <c r="K992" s="43">
        <v>0.88887000770291291</v>
      </c>
      <c r="L992">
        <v>0.40250943018759811</v>
      </c>
      <c r="M992">
        <v>0.6710868918812104</v>
      </c>
      <c r="N992" s="44">
        <v>0.61763821718006962</v>
      </c>
      <c r="O992" s="161">
        <f t="shared" si="151"/>
        <v>7000000</v>
      </c>
      <c r="P992" s="162">
        <f t="shared" si="152"/>
        <v>176.29714431763051</v>
      </c>
      <c r="Q992" s="162">
        <f t="shared" si="153"/>
        <v>143.85832767916739</v>
      </c>
      <c r="R992" s="163">
        <f t="shared" si="154"/>
        <v>1</v>
      </c>
      <c r="S992" s="161">
        <f t="shared" si="155"/>
        <v>7000000</v>
      </c>
      <c r="T992" s="162">
        <f t="shared" si="156"/>
        <v>188.7657147725435</v>
      </c>
      <c r="U992" s="162">
        <f t="shared" si="157"/>
        <v>129.42916383958368</v>
      </c>
      <c r="V992" s="163">
        <f t="shared" si="158"/>
        <v>1</v>
      </c>
      <c r="W992" s="164">
        <f t="shared" si="159"/>
        <v>177071716.46924186</v>
      </c>
      <c r="X992" s="164">
        <f t="shared" si="160"/>
        <v>265355856.53071874</v>
      </c>
    </row>
    <row r="993" spans="10:24" x14ac:dyDescent="0.25">
      <c r="J993">
        <v>990</v>
      </c>
      <c r="K993" s="43">
        <v>0.78503803301585129</v>
      </c>
      <c r="L993">
        <v>0.51258784063311813</v>
      </c>
      <c r="M993">
        <v>0.42085233411159551</v>
      </c>
      <c r="N993" s="44">
        <v>0.54098237740749733</v>
      </c>
      <c r="O993" s="161">
        <f t="shared" si="151"/>
        <v>7000000</v>
      </c>
      <c r="P993" s="162">
        <f t="shared" si="152"/>
        <v>180.47337412113978</v>
      </c>
      <c r="Q993" s="162">
        <f t="shared" si="153"/>
        <v>131.00573033808078</v>
      </c>
      <c r="R993" s="163">
        <f t="shared" si="154"/>
        <v>1</v>
      </c>
      <c r="S993" s="161">
        <f t="shared" si="155"/>
        <v>7000000</v>
      </c>
      <c r="T993" s="162">
        <f t="shared" si="156"/>
        <v>190.15779137371325</v>
      </c>
      <c r="U993" s="162">
        <f t="shared" si="157"/>
        <v>123.00286516904039</v>
      </c>
      <c r="V993" s="163">
        <f t="shared" si="158"/>
        <v>1</v>
      </c>
      <c r="W993" s="164">
        <f t="shared" si="159"/>
        <v>296273506.48141301</v>
      </c>
      <c r="X993" s="164">
        <f t="shared" si="160"/>
        <v>320084483.43271005</v>
      </c>
    </row>
    <row r="994" spans="10:24" x14ac:dyDescent="0.25">
      <c r="J994">
        <v>991</v>
      </c>
      <c r="K994" s="43">
        <v>0.21138859717503955</v>
      </c>
      <c r="L994">
        <v>0.14085991774409867</v>
      </c>
      <c r="M994">
        <v>0.9353097820439914</v>
      </c>
      <c r="N994" s="44">
        <v>0.76098323192106121</v>
      </c>
      <c r="O994" s="161">
        <f t="shared" si="151"/>
        <v>2000000</v>
      </c>
      <c r="P994" s="162">
        <f t="shared" si="152"/>
        <v>163.85304142992123</v>
      </c>
      <c r="Q994" s="162">
        <f t="shared" si="153"/>
        <v>165.33099220038218</v>
      </c>
      <c r="R994" s="163">
        <f t="shared" si="154"/>
        <v>1</v>
      </c>
      <c r="S994" s="161">
        <f t="shared" si="155"/>
        <v>5000000</v>
      </c>
      <c r="T994" s="162">
        <f t="shared" si="156"/>
        <v>184.61768047664043</v>
      </c>
      <c r="U994" s="162">
        <f t="shared" si="157"/>
        <v>140.16549610019109</v>
      </c>
      <c r="V994" s="163">
        <f t="shared" si="158"/>
        <v>1</v>
      </c>
      <c r="W994" s="164">
        <f t="shared" si="159"/>
        <v>-52955901.540921897</v>
      </c>
      <c r="X994" s="164">
        <f t="shared" si="160"/>
        <v>72260921.882246703</v>
      </c>
    </row>
    <row r="995" spans="10:24" x14ac:dyDescent="0.25">
      <c r="J995">
        <v>992</v>
      </c>
      <c r="K995" s="43">
        <v>0.78542294947660873</v>
      </c>
      <c r="L995">
        <v>0.59123802071566756</v>
      </c>
      <c r="M995">
        <v>0.73360757611261596</v>
      </c>
      <c r="N995" s="44">
        <v>0.25696997563650192</v>
      </c>
      <c r="O995" s="161">
        <f t="shared" si="151"/>
        <v>7000000</v>
      </c>
      <c r="P995" s="162">
        <f t="shared" si="152"/>
        <v>183.46096172082503</v>
      </c>
      <c r="Q995" s="162">
        <f t="shared" si="153"/>
        <v>147.47521110668029</v>
      </c>
      <c r="R995" s="163">
        <f t="shared" si="154"/>
        <v>1</v>
      </c>
      <c r="S995" s="161">
        <f t="shared" si="155"/>
        <v>7000000</v>
      </c>
      <c r="T995" s="162">
        <f t="shared" si="156"/>
        <v>191.15365390694168</v>
      </c>
      <c r="U995" s="162">
        <f t="shared" si="157"/>
        <v>131.23760555334013</v>
      </c>
      <c r="V995" s="163">
        <f t="shared" si="158"/>
        <v>1</v>
      </c>
      <c r="W995" s="164">
        <f t="shared" si="159"/>
        <v>201900254.29901314</v>
      </c>
      <c r="X995" s="164">
        <f t="shared" si="160"/>
        <v>269412338.47521085</v>
      </c>
    </row>
    <row r="996" spans="10:24" x14ac:dyDescent="0.25">
      <c r="J996">
        <v>993</v>
      </c>
      <c r="K996" s="43">
        <v>0.15394505015008741</v>
      </c>
      <c r="L996">
        <v>0.82796683165605556</v>
      </c>
      <c r="M996">
        <v>0.88045281463324443</v>
      </c>
      <c r="N996" s="44">
        <v>0.6494576721066071</v>
      </c>
      <c r="O996" s="161">
        <f t="shared" si="151"/>
        <v>2000000</v>
      </c>
      <c r="P996" s="162">
        <f t="shared" si="152"/>
        <v>194.19241905833519</v>
      </c>
      <c r="Q996" s="162">
        <f t="shared" si="153"/>
        <v>158.54506849225254</v>
      </c>
      <c r="R996" s="163">
        <f t="shared" si="154"/>
        <v>1</v>
      </c>
      <c r="S996" s="161">
        <f t="shared" si="155"/>
        <v>5000000</v>
      </c>
      <c r="T996" s="162">
        <f t="shared" si="156"/>
        <v>194.73080635277839</v>
      </c>
      <c r="U996" s="162">
        <f t="shared" si="157"/>
        <v>136.77253424612627</v>
      </c>
      <c r="V996" s="163">
        <f t="shared" si="158"/>
        <v>1</v>
      </c>
      <c r="W996" s="164">
        <f t="shared" si="159"/>
        <v>21294701.132165298</v>
      </c>
      <c r="X996" s="164">
        <f t="shared" si="160"/>
        <v>139791360.53326058</v>
      </c>
    </row>
    <row r="997" spans="10:24" x14ac:dyDescent="0.25">
      <c r="J997">
        <v>994</v>
      </c>
      <c r="K997" s="43">
        <v>0.58093167298288029</v>
      </c>
      <c r="L997">
        <v>0.71998688734505722</v>
      </c>
      <c r="M997">
        <v>0.29317638534510071</v>
      </c>
      <c r="N997" s="44">
        <v>0.49010082834862745</v>
      </c>
      <c r="O997" s="161">
        <f t="shared" si="151"/>
        <v>6000000</v>
      </c>
      <c r="P997" s="162">
        <f t="shared" si="152"/>
        <v>188.7420383133134</v>
      </c>
      <c r="Q997" s="162">
        <f t="shared" si="153"/>
        <v>124.11742189244275</v>
      </c>
      <c r="R997" s="163">
        <f t="shared" si="154"/>
        <v>1</v>
      </c>
      <c r="S997" s="161">
        <f t="shared" si="155"/>
        <v>6000000</v>
      </c>
      <c r="T997" s="162">
        <f t="shared" si="156"/>
        <v>192.91401277110447</v>
      </c>
      <c r="U997" s="162">
        <f t="shared" si="157"/>
        <v>119.55871094622137</v>
      </c>
      <c r="V997" s="163">
        <f t="shared" si="158"/>
        <v>1</v>
      </c>
      <c r="W997" s="164">
        <f t="shared" si="159"/>
        <v>337747698.52522391</v>
      </c>
      <c r="X997" s="164">
        <f t="shared" si="160"/>
        <v>290131810.94929862</v>
      </c>
    </row>
    <row r="998" spans="10:24" x14ac:dyDescent="0.25">
      <c r="J998">
        <v>995</v>
      </c>
      <c r="K998" s="43">
        <v>0.45650713403439347</v>
      </c>
      <c r="L998">
        <v>0.22025457318898778</v>
      </c>
      <c r="M998">
        <v>0.55593736271682026</v>
      </c>
      <c r="N998" s="44">
        <v>0.35539329310004231</v>
      </c>
      <c r="O998" s="161">
        <f t="shared" si="151"/>
        <v>5000000</v>
      </c>
      <c r="P998" s="162">
        <f t="shared" si="152"/>
        <v>168.4299941005151</v>
      </c>
      <c r="Q998" s="162">
        <f t="shared" si="153"/>
        <v>137.81353597871959</v>
      </c>
      <c r="R998" s="163">
        <f t="shared" si="154"/>
        <v>1</v>
      </c>
      <c r="S998" s="161">
        <f t="shared" si="155"/>
        <v>6000000</v>
      </c>
      <c r="T998" s="162">
        <f t="shared" si="156"/>
        <v>186.14333136683837</v>
      </c>
      <c r="U998" s="162">
        <f t="shared" si="157"/>
        <v>126.40676798935979</v>
      </c>
      <c r="V998" s="163">
        <f t="shared" si="158"/>
        <v>1</v>
      </c>
      <c r="W998" s="164">
        <f t="shared" si="159"/>
        <v>103082290.60897759</v>
      </c>
      <c r="X998" s="164">
        <f t="shared" si="160"/>
        <v>208419380.26487148</v>
      </c>
    </row>
    <row r="999" spans="10:24" x14ac:dyDescent="0.25">
      <c r="J999">
        <v>996</v>
      </c>
      <c r="K999" s="43">
        <v>0.80536942708948878</v>
      </c>
      <c r="L999">
        <v>0.66032044164049886</v>
      </c>
      <c r="M999">
        <v>0.29530563899273166</v>
      </c>
      <c r="N999" s="44">
        <v>0.16614121098204981</v>
      </c>
      <c r="O999" s="161">
        <f t="shared" si="151"/>
        <v>7000000</v>
      </c>
      <c r="P999" s="162">
        <f t="shared" si="152"/>
        <v>186.20006745688349</v>
      </c>
      <c r="Q999" s="162">
        <f t="shared" si="153"/>
        <v>124.24099159724628</v>
      </c>
      <c r="R999" s="163">
        <f t="shared" si="154"/>
        <v>1</v>
      </c>
      <c r="S999" s="161">
        <f t="shared" si="155"/>
        <v>7000000</v>
      </c>
      <c r="T999" s="162">
        <f t="shared" si="156"/>
        <v>192.06668915229449</v>
      </c>
      <c r="U999" s="162">
        <f t="shared" si="157"/>
        <v>119.62049579862314</v>
      </c>
      <c r="V999" s="163">
        <f t="shared" si="158"/>
        <v>0.9</v>
      </c>
      <c r="W999" s="164">
        <f t="shared" si="159"/>
        <v>383713531.01746047</v>
      </c>
      <c r="X999" s="164">
        <f t="shared" si="160"/>
        <v>306411018.12812948</v>
      </c>
    </row>
    <row r="1000" spans="10:24" x14ac:dyDescent="0.25">
      <c r="J1000">
        <v>997</v>
      </c>
      <c r="K1000" s="43">
        <v>0.66329510106710299</v>
      </c>
      <c r="L1000">
        <v>0.91706166362011765</v>
      </c>
      <c r="M1000">
        <v>0.17907755976325712</v>
      </c>
      <c r="N1000" s="44">
        <v>9.2205766202169137E-2</v>
      </c>
      <c r="O1000" s="161">
        <f t="shared" si="151"/>
        <v>6000000</v>
      </c>
      <c r="P1000" s="162">
        <f t="shared" si="152"/>
        <v>200.78362714292643</v>
      </c>
      <c r="Q1000" s="162">
        <f t="shared" si="153"/>
        <v>116.62227679310305</v>
      </c>
      <c r="R1000" s="163">
        <f t="shared" si="154"/>
        <v>1</v>
      </c>
      <c r="S1000" s="161">
        <f t="shared" si="155"/>
        <v>7000000</v>
      </c>
      <c r="T1000" s="162">
        <f t="shared" si="156"/>
        <v>196.92787571430881</v>
      </c>
      <c r="U1000" s="162">
        <f t="shared" si="157"/>
        <v>115.81113839655153</v>
      </c>
      <c r="V1000" s="163">
        <f t="shared" si="158"/>
        <v>0.9</v>
      </c>
      <c r="W1000" s="164">
        <f t="shared" si="159"/>
        <v>454968102.09894025</v>
      </c>
      <c r="X1000" s="164">
        <f t="shared" si="160"/>
        <v>361035445.10187089</v>
      </c>
    </row>
    <row r="1001" spans="10:24" x14ac:dyDescent="0.25">
      <c r="J1001">
        <v>998</v>
      </c>
      <c r="K1001" s="43">
        <v>0.61992378851712793</v>
      </c>
      <c r="L1001">
        <v>0.24135702960538574</v>
      </c>
      <c r="M1001">
        <v>0.93276484835616058</v>
      </c>
      <c r="N1001" s="44">
        <v>0.85265833836933291</v>
      </c>
      <c r="O1001" s="161">
        <f t="shared" si="151"/>
        <v>6000000</v>
      </c>
      <c r="P1001" s="162">
        <f t="shared" si="152"/>
        <v>169.47083931773045</v>
      </c>
      <c r="Q1001" s="162">
        <f t="shared" si="153"/>
        <v>164.93407936352267</v>
      </c>
      <c r="R1001" s="163">
        <f t="shared" si="154"/>
        <v>1</v>
      </c>
      <c r="S1001" s="161">
        <f t="shared" si="155"/>
        <v>7000000</v>
      </c>
      <c r="T1001" s="162">
        <f t="shared" si="156"/>
        <v>186.49027977257683</v>
      </c>
      <c r="U1001" s="162">
        <f t="shared" si="157"/>
        <v>139.96703968176132</v>
      </c>
      <c r="V1001" s="163">
        <f t="shared" si="158"/>
        <v>1</v>
      </c>
      <c r="W1001" s="164">
        <f t="shared" si="159"/>
        <v>-22779440.274753314</v>
      </c>
      <c r="X1001" s="164">
        <f t="shared" si="160"/>
        <v>175662680.63570851</v>
      </c>
    </row>
    <row r="1002" spans="10:24" x14ac:dyDescent="0.25">
      <c r="J1002">
        <v>999</v>
      </c>
      <c r="K1002" s="43">
        <v>0.26544604291409912</v>
      </c>
      <c r="L1002">
        <v>4.3152762580494164E-2</v>
      </c>
      <c r="M1002">
        <v>0.11086822606572821</v>
      </c>
      <c r="N1002" s="44">
        <v>0.19964965438761528</v>
      </c>
      <c r="O1002" s="161">
        <f t="shared" si="151"/>
        <v>2000000</v>
      </c>
      <c r="P1002" s="162">
        <f t="shared" si="152"/>
        <v>154.27175121780112</v>
      </c>
      <c r="Q1002" s="162">
        <f t="shared" si="153"/>
        <v>110.56152441673623</v>
      </c>
      <c r="R1002" s="163">
        <f t="shared" si="154"/>
        <v>1</v>
      </c>
      <c r="S1002" s="161">
        <f t="shared" si="155"/>
        <v>5000000</v>
      </c>
      <c r="T1002" s="162">
        <f t="shared" si="156"/>
        <v>181.42391707260037</v>
      </c>
      <c r="U1002" s="162">
        <f t="shared" si="157"/>
        <v>112.78076220836812</v>
      </c>
      <c r="V1002" s="163">
        <f t="shared" si="158"/>
        <v>0.9</v>
      </c>
      <c r="W1002" s="164">
        <f t="shared" si="159"/>
        <v>37420453.602129787</v>
      </c>
      <c r="X1002" s="164">
        <f t="shared" si="160"/>
        <v>158894196.88904518</v>
      </c>
    </row>
    <row r="1003" spans="10:24" x14ac:dyDescent="0.25">
      <c r="J1003">
        <v>1000</v>
      </c>
      <c r="K1003" s="43">
        <v>0.42355853552237455</v>
      </c>
      <c r="L1003">
        <v>0.78659722424144407</v>
      </c>
      <c r="M1003">
        <v>0.3501323824479482</v>
      </c>
      <c r="N1003" s="44">
        <v>0.70011230070768682</v>
      </c>
      <c r="O1003" s="161">
        <f t="shared" si="151"/>
        <v>5000000</v>
      </c>
      <c r="P1003" s="162">
        <f t="shared" si="152"/>
        <v>191.92004835411925</v>
      </c>
      <c r="Q1003" s="162">
        <f t="shared" si="153"/>
        <v>127.30073827940029</v>
      </c>
      <c r="R1003" s="163">
        <f t="shared" si="154"/>
        <v>1</v>
      </c>
      <c r="S1003" s="161">
        <f t="shared" si="155"/>
        <v>6000000</v>
      </c>
      <c r="T1003" s="162">
        <f t="shared" si="156"/>
        <v>193.97334945137308</v>
      </c>
      <c r="U1003" s="162">
        <f t="shared" si="157"/>
        <v>121.15036913970015</v>
      </c>
      <c r="V1003" s="163">
        <f t="shared" si="158"/>
        <v>1</v>
      </c>
      <c r="W1003" s="164">
        <f t="shared" si="159"/>
        <v>273096550.37359476</v>
      </c>
      <c r="X1003" s="164">
        <f t="shared" si="160"/>
        <v>286937881.87003762</v>
      </c>
    </row>
    <row r="1004" spans="10:24" x14ac:dyDescent="0.25">
      <c r="J1004">
        <v>1001</v>
      </c>
      <c r="K1004" s="43">
        <v>0.50657262437689998</v>
      </c>
      <c r="L1004">
        <v>0.7920030336438777</v>
      </c>
      <c r="M1004">
        <v>0.19312754187532333</v>
      </c>
      <c r="N1004" s="44">
        <v>0.31756701770238538</v>
      </c>
      <c r="O1004" s="161">
        <f t="shared" si="151"/>
        <v>5000000</v>
      </c>
      <c r="P1004" s="162">
        <f t="shared" si="152"/>
        <v>192.20086460824527</v>
      </c>
      <c r="Q1004" s="162">
        <f t="shared" si="153"/>
        <v>117.67142501233047</v>
      </c>
      <c r="R1004" s="163">
        <f t="shared" si="154"/>
        <v>1</v>
      </c>
      <c r="S1004" s="161">
        <f t="shared" si="155"/>
        <v>6000000</v>
      </c>
      <c r="T1004" s="162">
        <f t="shared" si="156"/>
        <v>194.0669548694151</v>
      </c>
      <c r="U1004" s="162">
        <f t="shared" si="157"/>
        <v>116.33571250616524</v>
      </c>
      <c r="V1004" s="163">
        <f t="shared" si="158"/>
        <v>1</v>
      </c>
      <c r="W1004" s="164">
        <f t="shared" si="159"/>
        <v>322647197.97957397</v>
      </c>
      <c r="X1004" s="164">
        <f t="shared" si="160"/>
        <v>316387454.17949915</v>
      </c>
    </row>
    <row r="1005" spans="10:24" x14ac:dyDescent="0.25">
      <c r="J1005">
        <v>1002</v>
      </c>
      <c r="K1005" s="43">
        <v>0.73363235485786571</v>
      </c>
      <c r="L1005">
        <v>0.62628641470322133</v>
      </c>
      <c r="M1005">
        <v>0.17699921941889352</v>
      </c>
      <c r="N1005" s="44">
        <v>0.1511988156869839</v>
      </c>
      <c r="O1005" s="161">
        <f t="shared" si="151"/>
        <v>6000000</v>
      </c>
      <c r="P1005" s="162">
        <f t="shared" si="152"/>
        <v>184.83050537719481</v>
      </c>
      <c r="Q1005" s="162">
        <f t="shared" si="153"/>
        <v>116.46276961487942</v>
      </c>
      <c r="R1005" s="163">
        <f t="shared" si="154"/>
        <v>1</v>
      </c>
      <c r="S1005" s="161">
        <f t="shared" si="155"/>
        <v>7000000</v>
      </c>
      <c r="T1005" s="162">
        <f t="shared" si="156"/>
        <v>191.61016845906494</v>
      </c>
      <c r="U1005" s="162">
        <f t="shared" si="157"/>
        <v>115.73138480743971</v>
      </c>
      <c r="V1005" s="163">
        <f t="shared" si="158"/>
        <v>0.9</v>
      </c>
      <c r="W1005" s="164">
        <f t="shared" si="159"/>
        <v>360206414.57389235</v>
      </c>
      <c r="X1005" s="164">
        <f t="shared" si="160"/>
        <v>328036337.00523895</v>
      </c>
    </row>
    <row r="1006" spans="10:24" x14ac:dyDescent="0.25">
      <c r="J1006">
        <v>1003</v>
      </c>
      <c r="K1006" s="43">
        <v>0.88482069516292305</v>
      </c>
      <c r="L1006">
        <v>0.4794154637825756</v>
      </c>
      <c r="M1006">
        <v>0.51115089743024389</v>
      </c>
      <c r="N1006" s="44">
        <v>0.45386549789805808</v>
      </c>
      <c r="O1006" s="161">
        <f t="shared" si="151"/>
        <v>7000000</v>
      </c>
      <c r="P1006" s="162">
        <f t="shared" si="152"/>
        <v>179.22568954616005</v>
      </c>
      <c r="Q1006" s="162">
        <f t="shared" si="153"/>
        <v>135.55909590668867</v>
      </c>
      <c r="R1006" s="163">
        <f t="shared" si="154"/>
        <v>1</v>
      </c>
      <c r="S1006" s="161">
        <f t="shared" si="155"/>
        <v>7000000</v>
      </c>
      <c r="T1006" s="162">
        <f t="shared" si="156"/>
        <v>189.74189651538668</v>
      </c>
      <c r="U1006" s="162">
        <f t="shared" si="157"/>
        <v>125.27954795334433</v>
      </c>
      <c r="V1006" s="163">
        <f t="shared" si="158"/>
        <v>1</v>
      </c>
      <c r="W1006" s="164">
        <f t="shared" si="159"/>
        <v>255666155.4762997</v>
      </c>
      <c r="X1006" s="164">
        <f t="shared" si="160"/>
        <v>301236439.93429643</v>
      </c>
    </row>
    <row r="1007" spans="10:24" x14ac:dyDescent="0.25">
      <c r="J1007">
        <v>1004</v>
      </c>
      <c r="K1007" s="43">
        <v>0.81732060302870857</v>
      </c>
      <c r="L1007">
        <v>0.27237580085735313</v>
      </c>
      <c r="M1007">
        <v>0.57507346853091501</v>
      </c>
      <c r="N1007" s="44">
        <v>0.88507764262926913</v>
      </c>
      <c r="O1007" s="161">
        <f t="shared" si="151"/>
        <v>7000000</v>
      </c>
      <c r="P1007" s="162">
        <f t="shared" si="152"/>
        <v>170.91534957398309</v>
      </c>
      <c r="Q1007" s="162">
        <f t="shared" si="153"/>
        <v>138.78611821600094</v>
      </c>
      <c r="R1007" s="163">
        <f t="shared" si="154"/>
        <v>1</v>
      </c>
      <c r="S1007" s="161">
        <f t="shared" si="155"/>
        <v>7000000</v>
      </c>
      <c r="T1007" s="162">
        <f t="shared" si="156"/>
        <v>186.97178319132769</v>
      </c>
      <c r="U1007" s="162">
        <f t="shared" si="157"/>
        <v>126.89305910800047</v>
      </c>
      <c r="V1007" s="163">
        <f t="shared" si="158"/>
        <v>1</v>
      </c>
      <c r="W1007" s="164">
        <f t="shared" si="159"/>
        <v>174904619.50587505</v>
      </c>
      <c r="X1007" s="164">
        <f t="shared" si="160"/>
        <v>270551068.58329052</v>
      </c>
    </row>
    <row r="1008" spans="10:24" x14ac:dyDescent="0.25">
      <c r="J1008">
        <v>1005</v>
      </c>
      <c r="K1008" s="43">
        <v>0.54242884564317728</v>
      </c>
      <c r="L1008">
        <v>0.42664761528732675</v>
      </c>
      <c r="M1008">
        <v>0.55637260315621373</v>
      </c>
      <c r="N1008" s="44">
        <v>0.63183603716741443</v>
      </c>
      <c r="O1008" s="161">
        <f t="shared" si="151"/>
        <v>5000000</v>
      </c>
      <c r="P1008" s="162">
        <f t="shared" si="152"/>
        <v>177.22626591593826</v>
      </c>
      <c r="Q1008" s="162">
        <f t="shared" si="153"/>
        <v>137.83557438849579</v>
      </c>
      <c r="R1008" s="163">
        <f t="shared" si="154"/>
        <v>1</v>
      </c>
      <c r="S1008" s="161">
        <f t="shared" si="155"/>
        <v>6000000</v>
      </c>
      <c r="T1008" s="162">
        <f t="shared" si="156"/>
        <v>189.07542197197941</v>
      </c>
      <c r="U1008" s="162">
        <f t="shared" si="157"/>
        <v>126.41778719424789</v>
      </c>
      <c r="V1008" s="163">
        <f t="shared" si="158"/>
        <v>1</v>
      </c>
      <c r="W1008" s="164">
        <f t="shared" si="159"/>
        <v>146953457.63721237</v>
      </c>
      <c r="X1008" s="164">
        <f t="shared" si="160"/>
        <v>225945808.66638911</v>
      </c>
    </row>
    <row r="1009" spans="10:24" x14ac:dyDescent="0.25">
      <c r="J1009">
        <v>1006</v>
      </c>
      <c r="K1009" s="43">
        <v>0.96740597607435197</v>
      </c>
      <c r="L1009">
        <v>0.81300390428554847</v>
      </c>
      <c r="M1009">
        <v>0.41339293531520316</v>
      </c>
      <c r="N1009" s="44">
        <v>0.95439450173014539</v>
      </c>
      <c r="O1009" s="161">
        <f t="shared" si="151"/>
        <v>9000000</v>
      </c>
      <c r="P1009" s="162">
        <f t="shared" si="152"/>
        <v>193.33530390245889</v>
      </c>
      <c r="Q1009" s="162">
        <f t="shared" si="153"/>
        <v>130.62348713794066</v>
      </c>
      <c r="R1009" s="163">
        <f t="shared" si="154"/>
        <v>1</v>
      </c>
      <c r="S1009" s="161">
        <f t="shared" si="155"/>
        <v>9000000</v>
      </c>
      <c r="T1009" s="162">
        <f t="shared" si="156"/>
        <v>194.44510130081963</v>
      </c>
      <c r="U1009" s="162">
        <f t="shared" si="157"/>
        <v>122.81174356897033</v>
      </c>
      <c r="V1009" s="163">
        <f t="shared" si="158"/>
        <v>1</v>
      </c>
      <c r="W1009" s="164">
        <f t="shared" si="159"/>
        <v>514406350.88066411</v>
      </c>
      <c r="X1009" s="164">
        <f t="shared" si="160"/>
        <v>494700219.5866437</v>
      </c>
    </row>
    <row r="1010" spans="10:24" x14ac:dyDescent="0.25">
      <c r="J1010">
        <v>1007</v>
      </c>
      <c r="K1010" s="43">
        <v>0.77022745910046631</v>
      </c>
      <c r="L1010">
        <v>0.24744960936563154</v>
      </c>
      <c r="M1010">
        <v>0.52623915979153879</v>
      </c>
      <c r="N1010" s="44">
        <v>0.14075537826968199</v>
      </c>
      <c r="O1010" s="161">
        <f t="shared" si="151"/>
        <v>7000000</v>
      </c>
      <c r="P1010" s="162">
        <f t="shared" si="152"/>
        <v>169.7619393917532</v>
      </c>
      <c r="Q1010" s="162">
        <f t="shared" si="153"/>
        <v>136.31638625017808</v>
      </c>
      <c r="R1010" s="163">
        <f t="shared" si="154"/>
        <v>1</v>
      </c>
      <c r="S1010" s="161">
        <f t="shared" si="155"/>
        <v>7000000</v>
      </c>
      <c r="T1010" s="162">
        <f t="shared" si="156"/>
        <v>186.58731313058439</v>
      </c>
      <c r="U1010" s="162">
        <f t="shared" si="157"/>
        <v>125.65819312508904</v>
      </c>
      <c r="V1010" s="163">
        <f t="shared" si="158"/>
        <v>0.9</v>
      </c>
      <c r="W1010" s="164">
        <f t="shared" si="159"/>
        <v>184118871.99102584</v>
      </c>
      <c r="X1010" s="164">
        <f t="shared" si="160"/>
        <v>233853456.0346207</v>
      </c>
    </row>
    <row r="1011" spans="10:24" x14ac:dyDescent="0.25">
      <c r="J1011">
        <v>1008</v>
      </c>
      <c r="K1011" s="43">
        <v>0.91619181359006152</v>
      </c>
      <c r="L1011">
        <v>0.31792159707535894</v>
      </c>
      <c r="M1011">
        <v>0.60401995828894872</v>
      </c>
      <c r="N1011" s="44">
        <v>0.3507093523057192</v>
      </c>
      <c r="O1011" s="161">
        <f t="shared" si="151"/>
        <v>7000000</v>
      </c>
      <c r="P1011" s="162">
        <f t="shared" si="152"/>
        <v>172.89722015808334</v>
      </c>
      <c r="Q1011" s="162">
        <f t="shared" si="153"/>
        <v>140.27532393583689</v>
      </c>
      <c r="R1011" s="163">
        <f t="shared" si="154"/>
        <v>1</v>
      </c>
      <c r="S1011" s="161">
        <f t="shared" si="155"/>
        <v>9000000</v>
      </c>
      <c r="T1011" s="162">
        <f t="shared" si="156"/>
        <v>187.63240671936111</v>
      </c>
      <c r="U1011" s="162">
        <f t="shared" si="157"/>
        <v>127.63766196791845</v>
      </c>
      <c r="V1011" s="163">
        <f t="shared" si="158"/>
        <v>1</v>
      </c>
      <c r="W1011" s="164">
        <f t="shared" si="159"/>
        <v>178353273.55572513</v>
      </c>
      <c r="X1011" s="164">
        <f t="shared" si="160"/>
        <v>389952702.76298404</v>
      </c>
    </row>
    <row r="1012" spans="10:24" x14ac:dyDescent="0.25">
      <c r="J1012">
        <v>1009</v>
      </c>
      <c r="K1012" s="43">
        <v>0.5146838287079708</v>
      </c>
      <c r="L1012">
        <v>0.18609597248885756</v>
      </c>
      <c r="M1012">
        <v>0.58904765848403307</v>
      </c>
      <c r="N1012" s="44">
        <v>0.96667738132638792</v>
      </c>
      <c r="O1012" s="161">
        <f t="shared" si="151"/>
        <v>5000000</v>
      </c>
      <c r="P1012" s="162">
        <f t="shared" si="152"/>
        <v>166.61437439855348</v>
      </c>
      <c r="Q1012" s="162">
        <f t="shared" si="153"/>
        <v>139.50191767705002</v>
      </c>
      <c r="R1012" s="163">
        <f t="shared" si="154"/>
        <v>1</v>
      </c>
      <c r="S1012" s="161">
        <f t="shared" si="155"/>
        <v>6000000</v>
      </c>
      <c r="T1012" s="162">
        <f t="shared" si="156"/>
        <v>185.53812479951782</v>
      </c>
      <c r="U1012" s="162">
        <f t="shared" si="157"/>
        <v>127.25095883852501</v>
      </c>
      <c r="V1012" s="163">
        <f t="shared" si="158"/>
        <v>1</v>
      </c>
      <c r="W1012" s="164">
        <f t="shared" si="159"/>
        <v>85562283.607517302</v>
      </c>
      <c r="X1012" s="164">
        <f t="shared" si="160"/>
        <v>199722995.76595688</v>
      </c>
    </row>
    <row r="1013" spans="10:24" x14ac:dyDescent="0.25">
      <c r="J1013">
        <v>1010</v>
      </c>
      <c r="K1013" s="43">
        <v>0.60725142686263933</v>
      </c>
      <c r="L1013">
        <v>0.6662503915218374</v>
      </c>
      <c r="M1013">
        <v>0.67877156650259862</v>
      </c>
      <c r="N1013" s="44">
        <v>0.18978203590750187</v>
      </c>
      <c r="O1013" s="161">
        <f t="shared" si="151"/>
        <v>6000000</v>
      </c>
      <c r="P1013" s="162">
        <f t="shared" si="152"/>
        <v>186.44374064087782</v>
      </c>
      <c r="Q1013" s="162">
        <f t="shared" si="153"/>
        <v>144.2853287462608</v>
      </c>
      <c r="R1013" s="163">
        <f t="shared" si="154"/>
        <v>1</v>
      </c>
      <c r="S1013" s="161">
        <f t="shared" si="155"/>
        <v>7000000</v>
      </c>
      <c r="T1013" s="162">
        <f t="shared" si="156"/>
        <v>192.14791354695927</v>
      </c>
      <c r="U1013" s="162">
        <f t="shared" si="157"/>
        <v>129.6426643731304</v>
      </c>
      <c r="V1013" s="163">
        <f t="shared" si="158"/>
        <v>0.9</v>
      </c>
      <c r="W1013" s="164">
        <f t="shared" si="159"/>
        <v>202950471.3677021</v>
      </c>
      <c r="X1013" s="164">
        <f t="shared" si="160"/>
        <v>243783069.79512191</v>
      </c>
    </row>
    <row r="1014" spans="10:24" x14ac:dyDescent="0.25">
      <c r="J1014">
        <v>1011</v>
      </c>
      <c r="K1014" s="43">
        <v>0.14488703407157932</v>
      </c>
      <c r="L1014">
        <v>0.42162729093444629</v>
      </c>
      <c r="M1014">
        <v>0.68317774014725208</v>
      </c>
      <c r="N1014" s="44">
        <v>0.10820737260023461</v>
      </c>
      <c r="O1014" s="161">
        <f t="shared" si="151"/>
        <v>2000000</v>
      </c>
      <c r="P1014" s="162">
        <f t="shared" si="152"/>
        <v>177.03401674587607</v>
      </c>
      <c r="Q1014" s="162">
        <f t="shared" si="153"/>
        <v>144.53206918377981</v>
      </c>
      <c r="R1014" s="163">
        <f t="shared" si="154"/>
        <v>1</v>
      </c>
      <c r="S1014" s="161">
        <f t="shared" si="155"/>
        <v>2000000</v>
      </c>
      <c r="T1014" s="162">
        <f t="shared" si="156"/>
        <v>189.01133891529201</v>
      </c>
      <c r="U1014" s="162">
        <f t="shared" si="157"/>
        <v>129.76603459188991</v>
      </c>
      <c r="V1014" s="163">
        <f t="shared" si="158"/>
        <v>0.9</v>
      </c>
      <c r="W1014" s="164">
        <f t="shared" si="159"/>
        <v>15003895.124192521</v>
      </c>
      <c r="X1014" s="164">
        <f t="shared" si="160"/>
        <v>-43358452.217876211</v>
      </c>
    </row>
    <row r="1015" spans="10:24" x14ac:dyDescent="0.25">
      <c r="J1015">
        <v>1012</v>
      </c>
      <c r="K1015" s="43">
        <v>0.97498139725320021</v>
      </c>
      <c r="L1015">
        <v>0.12723627099482371</v>
      </c>
      <c r="M1015">
        <v>6.3957520638418086E-2</v>
      </c>
      <c r="N1015" s="44">
        <v>0.39975087493721784</v>
      </c>
      <c r="O1015" s="161">
        <f t="shared" si="151"/>
        <v>9000000</v>
      </c>
      <c r="P1015" s="162">
        <f t="shared" si="152"/>
        <v>162.90670378543652</v>
      </c>
      <c r="Q1015" s="162">
        <f t="shared" si="153"/>
        <v>104.55249169262775</v>
      </c>
      <c r="R1015" s="163">
        <f t="shared" si="154"/>
        <v>1</v>
      </c>
      <c r="S1015" s="161">
        <f t="shared" si="155"/>
        <v>9000000</v>
      </c>
      <c r="T1015" s="162">
        <f t="shared" si="156"/>
        <v>184.30223459514551</v>
      </c>
      <c r="U1015" s="162">
        <f t="shared" si="157"/>
        <v>109.77624584631387</v>
      </c>
      <c r="V1015" s="163">
        <f t="shared" si="158"/>
        <v>1</v>
      </c>
      <c r="W1015" s="164">
        <f t="shared" si="159"/>
        <v>475187908.83527887</v>
      </c>
      <c r="X1015" s="164">
        <f t="shared" si="160"/>
        <v>520733898.73948479</v>
      </c>
    </row>
    <row r="1016" spans="10:24" x14ac:dyDescent="0.25">
      <c r="J1016">
        <v>1013</v>
      </c>
      <c r="K1016" s="43">
        <v>0.72994246533415785</v>
      </c>
      <c r="L1016">
        <v>0.51893646298783702</v>
      </c>
      <c r="M1016">
        <v>0.76701574469685629</v>
      </c>
      <c r="N1016" s="44">
        <v>0.43302349218363634</v>
      </c>
      <c r="O1016" s="161">
        <f t="shared" si="151"/>
        <v>6000000</v>
      </c>
      <c r="P1016" s="162">
        <f t="shared" si="152"/>
        <v>180.7122676803842</v>
      </c>
      <c r="Q1016" s="162">
        <f t="shared" si="153"/>
        <v>149.58108394580586</v>
      </c>
      <c r="R1016" s="163">
        <f t="shared" si="154"/>
        <v>1</v>
      </c>
      <c r="S1016" s="161">
        <f t="shared" si="155"/>
        <v>7000000</v>
      </c>
      <c r="T1016" s="162">
        <f t="shared" si="156"/>
        <v>190.23742256012807</v>
      </c>
      <c r="U1016" s="162">
        <f t="shared" si="157"/>
        <v>132.29054197290293</v>
      </c>
      <c r="V1016" s="163">
        <f t="shared" si="158"/>
        <v>1</v>
      </c>
      <c r="W1016" s="164">
        <f t="shared" si="159"/>
        <v>136787102.40747005</v>
      </c>
      <c r="X1016" s="164">
        <f t="shared" si="160"/>
        <v>255628164.11057597</v>
      </c>
    </row>
    <row r="1017" spans="10:24" x14ac:dyDescent="0.25">
      <c r="J1017">
        <v>1014</v>
      </c>
      <c r="K1017" s="43">
        <v>0.51921464440692966</v>
      </c>
      <c r="L1017">
        <v>6.2312694302906313E-2</v>
      </c>
      <c r="M1017">
        <v>0.53274590848179615</v>
      </c>
      <c r="N1017" s="44">
        <v>5.3044836543936214E-3</v>
      </c>
      <c r="O1017" s="161">
        <f t="shared" si="151"/>
        <v>5000000</v>
      </c>
      <c r="P1017" s="162">
        <f t="shared" si="152"/>
        <v>156.96531995558692</v>
      </c>
      <c r="Q1017" s="162">
        <f t="shared" si="153"/>
        <v>136.64348416159817</v>
      </c>
      <c r="R1017" s="163">
        <f t="shared" si="154"/>
        <v>1</v>
      </c>
      <c r="S1017" s="161">
        <f t="shared" si="155"/>
        <v>6000000</v>
      </c>
      <c r="T1017" s="162">
        <f t="shared" si="156"/>
        <v>182.32177331852898</v>
      </c>
      <c r="U1017" s="162">
        <f t="shared" si="157"/>
        <v>125.82174208079908</v>
      </c>
      <c r="V1017" s="163">
        <f t="shared" si="158"/>
        <v>0.05</v>
      </c>
      <c r="W1017" s="164">
        <f t="shared" si="159"/>
        <v>51609178.969943777</v>
      </c>
      <c r="X1017" s="164">
        <f t="shared" si="160"/>
        <v>-133049990.62868103</v>
      </c>
    </row>
    <row r="1018" spans="10:24" x14ac:dyDescent="0.25">
      <c r="J1018">
        <v>1015</v>
      </c>
      <c r="K1018" s="43">
        <v>0.62146140593206645</v>
      </c>
      <c r="L1018">
        <v>0.21094849682771111</v>
      </c>
      <c r="M1018">
        <v>0.81515933174576938</v>
      </c>
      <c r="N1018" s="44">
        <v>9.8590771612283024E-2</v>
      </c>
      <c r="O1018" s="161">
        <f t="shared" si="151"/>
        <v>6000000</v>
      </c>
      <c r="P1018" s="162">
        <f t="shared" si="152"/>
        <v>167.95298236426146</v>
      </c>
      <c r="Q1018" s="162">
        <f t="shared" si="153"/>
        <v>152.94140859136274</v>
      </c>
      <c r="R1018" s="163">
        <f t="shared" si="154"/>
        <v>1</v>
      </c>
      <c r="S1018" s="161">
        <f t="shared" si="155"/>
        <v>7000000</v>
      </c>
      <c r="T1018" s="162">
        <f t="shared" si="156"/>
        <v>185.98432745475381</v>
      </c>
      <c r="U1018" s="162">
        <f t="shared" si="157"/>
        <v>133.97070429568137</v>
      </c>
      <c r="V1018" s="163">
        <f t="shared" si="158"/>
        <v>0.9</v>
      </c>
      <c r="W1018" s="164">
        <f t="shared" si="159"/>
        <v>40069442.637392282</v>
      </c>
      <c r="X1018" s="164">
        <f t="shared" si="160"/>
        <v>177685825.90215641</v>
      </c>
    </row>
    <row r="1019" spans="10:24" x14ac:dyDescent="0.25">
      <c r="J1019">
        <v>1016</v>
      </c>
      <c r="K1019" s="43">
        <v>0.29328438787393218</v>
      </c>
      <c r="L1019">
        <v>0.86779251391288492</v>
      </c>
      <c r="M1019">
        <v>0.30244129273734766</v>
      </c>
      <c r="N1019" s="44">
        <v>0.39517874405193898</v>
      </c>
      <c r="O1019" s="161">
        <f t="shared" si="151"/>
        <v>2000000</v>
      </c>
      <c r="P1019" s="162">
        <f t="shared" si="152"/>
        <v>196.7402509938612</v>
      </c>
      <c r="Q1019" s="162">
        <f t="shared" si="153"/>
        <v>124.65216121412053</v>
      </c>
      <c r="R1019" s="163">
        <f t="shared" si="154"/>
        <v>1</v>
      </c>
      <c r="S1019" s="161">
        <f t="shared" si="155"/>
        <v>5000000</v>
      </c>
      <c r="T1019" s="162">
        <f t="shared" si="156"/>
        <v>195.58008366462039</v>
      </c>
      <c r="U1019" s="162">
        <f t="shared" si="157"/>
        <v>119.82608060706026</v>
      </c>
      <c r="V1019" s="163">
        <f t="shared" si="158"/>
        <v>1</v>
      </c>
      <c r="W1019" s="164">
        <f t="shared" si="159"/>
        <v>94176179.559481353</v>
      </c>
      <c r="X1019" s="164">
        <f t="shared" si="160"/>
        <v>228770015.28780061</v>
      </c>
    </row>
    <row r="1020" spans="10:24" x14ac:dyDescent="0.25">
      <c r="J1020">
        <v>1017</v>
      </c>
      <c r="K1020" s="43">
        <v>0.8349932339746694</v>
      </c>
      <c r="L1020">
        <v>0.41556400421510553</v>
      </c>
      <c r="M1020">
        <v>0.97245628374705062</v>
      </c>
      <c r="N1020" s="44">
        <v>8.8796075311361466E-3</v>
      </c>
      <c r="O1020" s="161">
        <f t="shared" si="151"/>
        <v>7000000</v>
      </c>
      <c r="P1020" s="162">
        <f t="shared" si="152"/>
        <v>176.80117379725192</v>
      </c>
      <c r="Q1020" s="162">
        <f t="shared" si="153"/>
        <v>173.36371972607611</v>
      </c>
      <c r="R1020" s="163">
        <f t="shared" si="154"/>
        <v>1</v>
      </c>
      <c r="S1020" s="161">
        <f t="shared" si="155"/>
        <v>7000000</v>
      </c>
      <c r="T1020" s="162">
        <f t="shared" si="156"/>
        <v>188.93372459908397</v>
      </c>
      <c r="U1020" s="162">
        <f t="shared" si="157"/>
        <v>144.18185986303806</v>
      </c>
      <c r="V1020" s="163">
        <f t="shared" si="158"/>
        <v>0.05</v>
      </c>
      <c r="W1020" s="164">
        <f t="shared" si="159"/>
        <v>-25937821.501769349</v>
      </c>
      <c r="X1020" s="164">
        <f t="shared" si="160"/>
        <v>-134336847.34238392</v>
      </c>
    </row>
    <row r="1021" spans="10:24" x14ac:dyDescent="0.25">
      <c r="J1021">
        <v>1018</v>
      </c>
      <c r="K1021" s="43">
        <v>0.21583021693508941</v>
      </c>
      <c r="L1021">
        <v>0.42257628449701234</v>
      </c>
      <c r="M1021">
        <v>8.0768665979891408E-2</v>
      </c>
      <c r="N1021" s="44">
        <v>0.37049321905088139</v>
      </c>
      <c r="O1021" s="161">
        <f t="shared" si="151"/>
        <v>2000000</v>
      </c>
      <c r="P1021" s="162">
        <f t="shared" si="152"/>
        <v>177.07039407267584</v>
      </c>
      <c r="Q1021" s="162">
        <f t="shared" si="153"/>
        <v>107.0016037234254</v>
      </c>
      <c r="R1021" s="163">
        <f t="shared" si="154"/>
        <v>1</v>
      </c>
      <c r="S1021" s="161">
        <f t="shared" si="155"/>
        <v>5000000</v>
      </c>
      <c r="T1021" s="162">
        <f t="shared" si="156"/>
        <v>189.02346469089196</v>
      </c>
      <c r="U1021" s="162">
        <f t="shared" si="157"/>
        <v>111.0008018617127</v>
      </c>
      <c r="V1021" s="163">
        <f t="shared" si="158"/>
        <v>1</v>
      </c>
      <c r="W1021" s="164">
        <f t="shared" si="159"/>
        <v>90137580.698500872</v>
      </c>
      <c r="X1021" s="164">
        <f t="shared" si="160"/>
        <v>240113314.14589626</v>
      </c>
    </row>
    <row r="1022" spans="10:24" x14ac:dyDescent="0.25">
      <c r="J1022">
        <v>1019</v>
      </c>
      <c r="K1022" s="43">
        <v>0.43103815753450692</v>
      </c>
      <c r="L1022">
        <v>0.96390366428671548</v>
      </c>
      <c r="M1022">
        <v>0.87961362394817011</v>
      </c>
      <c r="N1022" s="44">
        <v>0.20184446358408126</v>
      </c>
      <c r="O1022" s="161">
        <f t="shared" si="151"/>
        <v>5000000</v>
      </c>
      <c r="P1022" s="162">
        <f t="shared" si="152"/>
        <v>206.96851748129905</v>
      </c>
      <c r="Q1022" s="162">
        <f t="shared" si="153"/>
        <v>158.46114980006209</v>
      </c>
      <c r="R1022" s="163">
        <f t="shared" si="154"/>
        <v>1</v>
      </c>
      <c r="S1022" s="161">
        <f t="shared" si="155"/>
        <v>6000000</v>
      </c>
      <c r="T1022" s="162">
        <f t="shared" si="156"/>
        <v>198.98950582709969</v>
      </c>
      <c r="U1022" s="162">
        <f t="shared" si="157"/>
        <v>136.73057490003106</v>
      </c>
      <c r="V1022" s="163">
        <f t="shared" si="158"/>
        <v>1</v>
      </c>
      <c r="W1022" s="164">
        <f t="shared" si="159"/>
        <v>192536838.40618479</v>
      </c>
      <c r="X1022" s="164">
        <f t="shared" si="160"/>
        <v>223553585.56241179</v>
      </c>
    </row>
    <row r="1023" spans="10:24" x14ac:dyDescent="0.25">
      <c r="J1023">
        <v>1020</v>
      </c>
      <c r="K1023" s="43">
        <v>0.89372962655648558</v>
      </c>
      <c r="L1023">
        <v>0.22159874136403046</v>
      </c>
      <c r="M1023">
        <v>0.45381586388386075</v>
      </c>
      <c r="N1023" s="44">
        <v>0.77007152525097988</v>
      </c>
      <c r="O1023" s="161">
        <f t="shared" si="151"/>
        <v>7000000</v>
      </c>
      <c r="P1023" s="162">
        <f t="shared" si="152"/>
        <v>168.49792549410415</v>
      </c>
      <c r="Q1023" s="162">
        <f t="shared" si="153"/>
        <v>132.67947474684186</v>
      </c>
      <c r="R1023" s="163">
        <f t="shared" si="154"/>
        <v>1</v>
      </c>
      <c r="S1023" s="161">
        <f t="shared" si="155"/>
        <v>7000000</v>
      </c>
      <c r="T1023" s="162">
        <f t="shared" si="156"/>
        <v>186.16597516470139</v>
      </c>
      <c r="U1023" s="162">
        <f t="shared" si="157"/>
        <v>123.83973737342093</v>
      </c>
      <c r="V1023" s="163">
        <f t="shared" si="158"/>
        <v>1</v>
      </c>
      <c r="W1023" s="164">
        <f t="shared" si="159"/>
        <v>200729155.23083603</v>
      </c>
      <c r="X1023" s="164">
        <f t="shared" si="160"/>
        <v>286283664.53896326</v>
      </c>
    </row>
    <row r="1024" spans="10:24" x14ac:dyDescent="0.25">
      <c r="J1024">
        <v>1021</v>
      </c>
      <c r="K1024" s="43">
        <v>0.89338573523459752</v>
      </c>
      <c r="L1024">
        <v>0.63799869126764075</v>
      </c>
      <c r="M1024">
        <v>0.18060072064292798</v>
      </c>
      <c r="N1024" s="44">
        <v>0.51062463087988741</v>
      </c>
      <c r="O1024" s="161">
        <f t="shared" si="151"/>
        <v>7000000</v>
      </c>
      <c r="P1024" s="162">
        <f t="shared" si="152"/>
        <v>185.29671720649631</v>
      </c>
      <c r="Q1024" s="162">
        <f t="shared" si="153"/>
        <v>116.73843700658496</v>
      </c>
      <c r="R1024" s="163">
        <f t="shared" si="154"/>
        <v>1</v>
      </c>
      <c r="S1024" s="161">
        <f t="shared" si="155"/>
        <v>7000000</v>
      </c>
      <c r="T1024" s="162">
        <f t="shared" si="156"/>
        <v>191.76557240216545</v>
      </c>
      <c r="U1024" s="162">
        <f t="shared" si="157"/>
        <v>115.86921850329247</v>
      </c>
      <c r="V1024" s="163">
        <f t="shared" si="158"/>
        <v>1</v>
      </c>
      <c r="W1024" s="164">
        <f t="shared" si="159"/>
        <v>429907961.39937943</v>
      </c>
      <c r="X1024" s="164">
        <f t="shared" si="160"/>
        <v>381274477.2921108</v>
      </c>
    </row>
    <row r="1025" spans="10:24" x14ac:dyDescent="0.25">
      <c r="J1025">
        <v>1022</v>
      </c>
      <c r="K1025" s="43">
        <v>0.27620723122653323</v>
      </c>
      <c r="L1025">
        <v>0.67524046610335942</v>
      </c>
      <c r="M1025">
        <v>0.83699037722925362</v>
      </c>
      <c r="N1025" s="44">
        <v>0.12024308045920695</v>
      </c>
      <c r="O1025" s="161">
        <f t="shared" si="151"/>
        <v>2000000</v>
      </c>
      <c r="P1025" s="162">
        <f t="shared" si="152"/>
        <v>186.81645617209153</v>
      </c>
      <c r="Q1025" s="162">
        <f t="shared" si="153"/>
        <v>154.64327246154551</v>
      </c>
      <c r="R1025" s="163">
        <f t="shared" si="154"/>
        <v>1</v>
      </c>
      <c r="S1025" s="161">
        <f t="shared" si="155"/>
        <v>5000000</v>
      </c>
      <c r="T1025" s="162">
        <f t="shared" si="156"/>
        <v>192.27215205736385</v>
      </c>
      <c r="U1025" s="162">
        <f t="shared" si="157"/>
        <v>134.82163623077275</v>
      </c>
      <c r="V1025" s="163">
        <f t="shared" si="158"/>
        <v>0.9</v>
      </c>
      <c r="W1025" s="164">
        <f t="shared" si="159"/>
        <v>14346367.421092056</v>
      </c>
      <c r="X1025" s="164">
        <f t="shared" si="160"/>
        <v>108527321.21965995</v>
      </c>
    </row>
    <row r="1026" spans="10:24" x14ac:dyDescent="0.25">
      <c r="J1026">
        <v>1023</v>
      </c>
      <c r="K1026" s="43">
        <v>0.31153810135910465</v>
      </c>
      <c r="L1026">
        <v>0.26945440089657502</v>
      </c>
      <c r="M1026">
        <v>0.32610397119383483</v>
      </c>
      <c r="N1026" s="44">
        <v>0.70173710883428775</v>
      </c>
      <c r="O1026" s="161">
        <f t="shared" si="151"/>
        <v>5000000</v>
      </c>
      <c r="P1026" s="162">
        <f t="shared" si="152"/>
        <v>170.78304105838691</v>
      </c>
      <c r="Q1026" s="162">
        <f t="shared" si="153"/>
        <v>125.98605993198925</v>
      </c>
      <c r="R1026" s="163">
        <f t="shared" si="154"/>
        <v>1</v>
      </c>
      <c r="S1026" s="161">
        <f t="shared" si="155"/>
        <v>6000000</v>
      </c>
      <c r="T1026" s="162">
        <f t="shared" si="156"/>
        <v>186.92768035279565</v>
      </c>
      <c r="U1026" s="162">
        <f t="shared" si="157"/>
        <v>120.49302996599462</v>
      </c>
      <c r="V1026" s="163">
        <f t="shared" si="158"/>
        <v>1</v>
      </c>
      <c r="W1026" s="164">
        <f t="shared" si="159"/>
        <v>173984905.63198835</v>
      </c>
      <c r="X1026" s="164">
        <f t="shared" si="160"/>
        <v>248607902.32080615</v>
      </c>
    </row>
    <row r="1027" spans="10:24" x14ac:dyDescent="0.25">
      <c r="J1027">
        <v>1024</v>
      </c>
      <c r="K1027" s="43">
        <v>0.86240072556240532</v>
      </c>
      <c r="L1027">
        <v>0.47953914195155023</v>
      </c>
      <c r="M1027">
        <v>0.74830226280493539</v>
      </c>
      <c r="N1027" s="44">
        <v>0.63276138908388513</v>
      </c>
      <c r="O1027" s="161">
        <f t="shared" si="151"/>
        <v>7000000</v>
      </c>
      <c r="P1027" s="162">
        <f t="shared" si="152"/>
        <v>179.23034593670823</v>
      </c>
      <c r="Q1027" s="162">
        <f t="shared" si="153"/>
        <v>148.38313555817876</v>
      </c>
      <c r="R1027" s="163">
        <f t="shared" si="154"/>
        <v>1</v>
      </c>
      <c r="S1027" s="161">
        <f t="shared" si="155"/>
        <v>7000000</v>
      </c>
      <c r="T1027" s="162">
        <f t="shared" si="156"/>
        <v>189.7434486455694</v>
      </c>
      <c r="U1027" s="162">
        <f t="shared" si="157"/>
        <v>131.69156777908938</v>
      </c>
      <c r="V1027" s="163">
        <f t="shared" si="158"/>
        <v>1</v>
      </c>
      <c r="W1027" s="164">
        <f t="shared" si="159"/>
        <v>165930472.64970627</v>
      </c>
      <c r="X1027" s="164">
        <f t="shared" si="160"/>
        <v>256363166.06536013</v>
      </c>
    </row>
    <row r="1028" spans="10:24" x14ac:dyDescent="0.25">
      <c r="J1028">
        <v>1025</v>
      </c>
      <c r="K1028" s="43">
        <v>0.44897708265140512</v>
      </c>
      <c r="L1028">
        <v>0.11147670363486706</v>
      </c>
      <c r="M1028">
        <v>9.872868757889286E-3</v>
      </c>
      <c r="N1028" s="44">
        <v>0.85998227280199635</v>
      </c>
      <c r="O1028" s="161">
        <f t="shared" si="151"/>
        <v>5000000</v>
      </c>
      <c r="P1028" s="162">
        <f t="shared" si="152"/>
        <v>161.71931547704577</v>
      </c>
      <c r="Q1028" s="162">
        <f t="shared" si="153"/>
        <v>88.377108492580206</v>
      </c>
      <c r="R1028" s="163">
        <f t="shared" si="154"/>
        <v>1</v>
      </c>
      <c r="S1028" s="161">
        <f t="shared" si="155"/>
        <v>6000000</v>
      </c>
      <c r="T1028" s="162">
        <f t="shared" si="156"/>
        <v>183.9064384923486</v>
      </c>
      <c r="U1028" s="162">
        <f t="shared" si="157"/>
        <v>101.6885542462901</v>
      </c>
      <c r="V1028" s="163">
        <f t="shared" si="158"/>
        <v>1</v>
      </c>
      <c r="W1028" s="164">
        <f t="shared" si="159"/>
        <v>316711034.92232782</v>
      </c>
      <c r="X1028" s="164">
        <f t="shared" si="160"/>
        <v>343307305.47635102</v>
      </c>
    </row>
    <row r="1029" spans="10:24" x14ac:dyDescent="0.25">
      <c r="J1029">
        <v>1026</v>
      </c>
      <c r="K1029" s="43">
        <v>0.35800065586651153</v>
      </c>
      <c r="L1029">
        <v>0.57525701185266576</v>
      </c>
      <c r="M1029">
        <v>0.81129800195777801</v>
      </c>
      <c r="N1029" s="44">
        <v>0.28929925183801675</v>
      </c>
      <c r="O1029" s="161">
        <f t="shared" ref="O1029:O1092" si="161">VLOOKUP(K1029,$E$5:$H$10,4)</f>
        <v>5000000</v>
      </c>
      <c r="P1029" s="162">
        <f t="shared" ref="P1029:P1092" si="162">_xlfn.NORM.INV(L1029,$E$12,$E$13)</f>
        <v>182.84661486831425</v>
      </c>
      <c r="Q1029" s="162">
        <f t="shared" ref="Q1029:Q1092" si="163">_xlfn.NORM.INV(M1029,$E$15,$E$16)</f>
        <v>152.65379224690369</v>
      </c>
      <c r="R1029" s="163">
        <f t="shared" ref="R1029:R1092" si="164">VLOOKUP(N1029,$E$19:$H$21,4)</f>
        <v>1</v>
      </c>
      <c r="S1029" s="161">
        <f t="shared" ref="S1029:S1092" si="165">VLOOKUP(K1029,$G$5:$H$10,2)</f>
        <v>6000000</v>
      </c>
      <c r="T1029" s="162">
        <f t="shared" ref="T1029:T1092" si="166">_xlfn.NORM.INV(L1029,$G$12,$G$13)</f>
        <v>190.94887162277141</v>
      </c>
      <c r="U1029" s="162">
        <f t="shared" ref="U1029:U1092" si="167">_xlfn.NORM.INV(M1029,$G$15,$G$16)</f>
        <v>133.82689612345183</v>
      </c>
      <c r="V1029" s="163">
        <f t="shared" ref="V1029:V1092" si="168">VLOOKUP(N1029,$G$19:$H$21,2)</f>
        <v>1</v>
      </c>
      <c r="W1029" s="164">
        <f t="shared" ref="W1029:W1092" si="169">O1029*(P1029-Q1029)*R1029-$D$23-$D$24</f>
        <v>100964113.10705277</v>
      </c>
      <c r="X1029" s="164">
        <f t="shared" ref="X1029:X1092" si="170">S1029*(T1029-U1029)*V1029-$F$23-$F$24</f>
        <v>192731852.99591744</v>
      </c>
    </row>
    <row r="1030" spans="10:24" x14ac:dyDescent="0.25">
      <c r="J1030">
        <v>1027</v>
      </c>
      <c r="K1030" s="43">
        <v>5.7158996643826954E-2</v>
      </c>
      <c r="L1030">
        <v>2.3476063769194422E-2</v>
      </c>
      <c r="M1030">
        <v>0.51558703821148244</v>
      </c>
      <c r="N1030" s="44">
        <v>0.65010524145806492</v>
      </c>
      <c r="O1030" s="161">
        <f t="shared" si="161"/>
        <v>2000000</v>
      </c>
      <c r="P1030" s="162">
        <f t="shared" si="162"/>
        <v>150.1990232266661</v>
      </c>
      <c r="Q1030" s="162">
        <f t="shared" si="163"/>
        <v>135.78161713077918</v>
      </c>
      <c r="R1030" s="163">
        <f t="shared" si="164"/>
        <v>1</v>
      </c>
      <c r="S1030" s="161">
        <f t="shared" si="165"/>
        <v>2000000</v>
      </c>
      <c r="T1030" s="162">
        <f t="shared" si="166"/>
        <v>180.06634107555536</v>
      </c>
      <c r="U1030" s="162">
        <f t="shared" si="167"/>
        <v>125.39080856538959</v>
      </c>
      <c r="V1030" s="163">
        <f t="shared" si="168"/>
        <v>1</v>
      </c>
      <c r="W1030" s="164">
        <f t="shared" si="169"/>
        <v>-21165187.808226164</v>
      </c>
      <c r="X1030" s="164">
        <f t="shared" si="170"/>
        <v>-40648934.979668468</v>
      </c>
    </row>
    <row r="1031" spans="10:24" x14ac:dyDescent="0.25">
      <c r="J1031">
        <v>1028</v>
      </c>
      <c r="K1031" s="43">
        <v>0.15985567746858265</v>
      </c>
      <c r="L1031">
        <v>0.17270480188513615</v>
      </c>
      <c r="M1031">
        <v>0.3184767210054763</v>
      </c>
      <c r="N1031" s="44">
        <v>0.89954703634135114</v>
      </c>
      <c r="O1031" s="161">
        <f t="shared" si="161"/>
        <v>2000000</v>
      </c>
      <c r="P1031" s="162">
        <f t="shared" si="162"/>
        <v>165.84704195747236</v>
      </c>
      <c r="Q1031" s="162">
        <f t="shared" si="163"/>
        <v>125.56074682011479</v>
      </c>
      <c r="R1031" s="163">
        <f t="shared" si="164"/>
        <v>1</v>
      </c>
      <c r="S1031" s="161">
        <f t="shared" si="165"/>
        <v>5000000</v>
      </c>
      <c r="T1031" s="162">
        <f t="shared" si="166"/>
        <v>185.28234731915745</v>
      </c>
      <c r="U1031" s="162">
        <f t="shared" si="167"/>
        <v>120.28037341005739</v>
      </c>
      <c r="V1031" s="163">
        <f t="shared" si="168"/>
        <v>1</v>
      </c>
      <c r="W1031" s="164">
        <f t="shared" si="169"/>
        <v>30572590.27471514</v>
      </c>
      <c r="X1031" s="164">
        <f t="shared" si="170"/>
        <v>175009869.54550028</v>
      </c>
    </row>
    <row r="1032" spans="10:24" x14ac:dyDescent="0.25">
      <c r="J1032">
        <v>1029</v>
      </c>
      <c r="K1032" s="43">
        <v>0.11350673391776289</v>
      </c>
      <c r="L1032">
        <v>0.57182532040739475</v>
      </c>
      <c r="M1032">
        <v>0.68789224257276049</v>
      </c>
      <c r="N1032" s="44">
        <v>6.4304191056341775E-2</v>
      </c>
      <c r="O1032" s="161">
        <f t="shared" si="161"/>
        <v>2000000</v>
      </c>
      <c r="P1032" s="162">
        <f t="shared" si="162"/>
        <v>182.71534812791757</v>
      </c>
      <c r="Q1032" s="162">
        <f t="shared" si="163"/>
        <v>144.79769330525212</v>
      </c>
      <c r="R1032" s="163">
        <f t="shared" si="164"/>
        <v>1</v>
      </c>
      <c r="S1032" s="161">
        <f t="shared" si="165"/>
        <v>2000000</v>
      </c>
      <c r="T1032" s="162">
        <f t="shared" si="166"/>
        <v>190.90511604263918</v>
      </c>
      <c r="U1032" s="162">
        <f t="shared" si="167"/>
        <v>129.89884665262608</v>
      </c>
      <c r="V1032" s="163">
        <f t="shared" si="168"/>
        <v>0.9</v>
      </c>
      <c r="W1032" s="164">
        <f t="shared" si="169"/>
        <v>25835309.645330876</v>
      </c>
      <c r="X1032" s="164">
        <f t="shared" si="170"/>
        <v>-40188715.097976416</v>
      </c>
    </row>
    <row r="1033" spans="10:24" x14ac:dyDescent="0.25">
      <c r="J1033">
        <v>1030</v>
      </c>
      <c r="K1033" s="43">
        <v>0.85237853029920885</v>
      </c>
      <c r="L1033">
        <v>0.2327314490546063</v>
      </c>
      <c r="M1033">
        <v>0.35507284613269852</v>
      </c>
      <c r="N1033" s="44">
        <v>0.41728079408212571</v>
      </c>
      <c r="O1033" s="161">
        <f t="shared" si="161"/>
        <v>7000000</v>
      </c>
      <c r="P1033" s="162">
        <f t="shared" si="162"/>
        <v>169.05178428901161</v>
      </c>
      <c r="Q1033" s="162">
        <f t="shared" si="163"/>
        <v>127.56679145777899</v>
      </c>
      <c r="R1033" s="163">
        <f t="shared" si="164"/>
        <v>1</v>
      </c>
      <c r="S1033" s="161">
        <f t="shared" si="165"/>
        <v>7000000</v>
      </c>
      <c r="T1033" s="162">
        <f t="shared" si="166"/>
        <v>186.35059476300387</v>
      </c>
      <c r="U1033" s="162">
        <f t="shared" si="167"/>
        <v>121.28339572888949</v>
      </c>
      <c r="V1033" s="163">
        <f t="shared" si="168"/>
        <v>1</v>
      </c>
      <c r="W1033" s="164">
        <f t="shared" si="169"/>
        <v>240394949.81862831</v>
      </c>
      <c r="X1033" s="164">
        <f t="shared" si="170"/>
        <v>305470393.23880064</v>
      </c>
    </row>
    <row r="1034" spans="10:24" x14ac:dyDescent="0.25">
      <c r="J1034">
        <v>1031</v>
      </c>
      <c r="K1034" s="43">
        <v>0.33488157877235014</v>
      </c>
      <c r="L1034">
        <v>0.46581190026501063</v>
      </c>
      <c r="M1034">
        <v>0.30445276021235024</v>
      </c>
      <c r="N1034" s="44">
        <v>0.74467700809051685</v>
      </c>
      <c r="O1034" s="161">
        <f t="shared" si="161"/>
        <v>5000000</v>
      </c>
      <c r="P1034" s="162">
        <f t="shared" si="162"/>
        <v>178.71296969726572</v>
      </c>
      <c r="Q1034" s="162">
        <f t="shared" si="163"/>
        <v>124.76727243213902</v>
      </c>
      <c r="R1034" s="163">
        <f t="shared" si="164"/>
        <v>1</v>
      </c>
      <c r="S1034" s="161">
        <f t="shared" si="165"/>
        <v>6000000</v>
      </c>
      <c r="T1034" s="162">
        <f t="shared" si="166"/>
        <v>189.57098989908857</v>
      </c>
      <c r="U1034" s="162">
        <f t="shared" si="167"/>
        <v>119.8836362160695</v>
      </c>
      <c r="V1034" s="163">
        <f t="shared" si="168"/>
        <v>1</v>
      </c>
      <c r="W1034" s="164">
        <f t="shared" si="169"/>
        <v>219728486.32563347</v>
      </c>
      <c r="X1034" s="164">
        <f t="shared" si="170"/>
        <v>268124122.09811443</v>
      </c>
    </row>
    <row r="1035" spans="10:24" x14ac:dyDescent="0.25">
      <c r="J1035">
        <v>1032</v>
      </c>
      <c r="K1035" s="43">
        <v>0.5607668685433006</v>
      </c>
      <c r="L1035">
        <v>0.18729299536518051</v>
      </c>
      <c r="M1035">
        <v>0.50249792579621944</v>
      </c>
      <c r="N1035" s="44">
        <v>0.42454738493704092</v>
      </c>
      <c r="O1035" s="161">
        <f t="shared" si="161"/>
        <v>6000000</v>
      </c>
      <c r="P1035" s="162">
        <f t="shared" si="162"/>
        <v>166.68126148517911</v>
      </c>
      <c r="Q1035" s="162">
        <f t="shared" si="163"/>
        <v>135.12522824683805</v>
      </c>
      <c r="R1035" s="163">
        <f t="shared" si="164"/>
        <v>1</v>
      </c>
      <c r="S1035" s="161">
        <f t="shared" si="165"/>
        <v>6000000</v>
      </c>
      <c r="T1035" s="162">
        <f t="shared" si="166"/>
        <v>185.5604204950597</v>
      </c>
      <c r="U1035" s="162">
        <f t="shared" si="167"/>
        <v>125.06261412341902</v>
      </c>
      <c r="V1035" s="163">
        <f t="shared" si="168"/>
        <v>1</v>
      </c>
      <c r="W1035" s="164">
        <f t="shared" si="169"/>
        <v>139336199.43004635</v>
      </c>
      <c r="X1035" s="164">
        <f t="shared" si="170"/>
        <v>212986838.22984409</v>
      </c>
    </row>
    <row r="1036" spans="10:24" x14ac:dyDescent="0.25">
      <c r="J1036">
        <v>1033</v>
      </c>
      <c r="K1036" s="43">
        <v>0.94114375428189523</v>
      </c>
      <c r="L1036">
        <v>0.82118501573738734</v>
      </c>
      <c r="M1036">
        <v>0.47118356348071389</v>
      </c>
      <c r="N1036" s="44">
        <v>0.96056733537774563</v>
      </c>
      <c r="O1036" s="161">
        <f t="shared" si="161"/>
        <v>7000000</v>
      </c>
      <c r="P1036" s="162">
        <f t="shared" si="162"/>
        <v>193.79835793871965</v>
      </c>
      <c r="Q1036" s="162">
        <f t="shared" si="163"/>
        <v>133.55409957911823</v>
      </c>
      <c r="R1036" s="163">
        <f t="shared" si="164"/>
        <v>1</v>
      </c>
      <c r="S1036" s="161">
        <f t="shared" si="165"/>
        <v>9000000</v>
      </c>
      <c r="T1036" s="162">
        <f t="shared" si="166"/>
        <v>194.59945264623988</v>
      </c>
      <c r="U1036" s="162">
        <f t="shared" si="167"/>
        <v>124.27704978955911</v>
      </c>
      <c r="V1036" s="163">
        <f t="shared" si="168"/>
        <v>1</v>
      </c>
      <c r="W1036" s="164">
        <f t="shared" si="169"/>
        <v>371709808.51720995</v>
      </c>
      <c r="X1036" s="164">
        <f t="shared" si="170"/>
        <v>482901625.71012688</v>
      </c>
    </row>
    <row r="1037" spans="10:24" x14ac:dyDescent="0.25">
      <c r="J1037">
        <v>1034</v>
      </c>
      <c r="K1037" s="43">
        <v>0.85782361151110831</v>
      </c>
      <c r="L1037">
        <v>0.11473106604670658</v>
      </c>
      <c r="M1037">
        <v>0.92847467885206336</v>
      </c>
      <c r="N1037" s="44">
        <v>6.6912841568630421E-3</v>
      </c>
      <c r="O1037" s="161">
        <f t="shared" si="161"/>
        <v>7000000</v>
      </c>
      <c r="P1037" s="162">
        <f t="shared" si="162"/>
        <v>161.97381693304101</v>
      </c>
      <c r="Q1037" s="162">
        <f t="shared" si="163"/>
        <v>164.29049378314892</v>
      </c>
      <c r="R1037" s="163">
        <f t="shared" si="164"/>
        <v>1</v>
      </c>
      <c r="S1037" s="161">
        <f t="shared" si="165"/>
        <v>7000000</v>
      </c>
      <c r="T1037" s="162">
        <f t="shared" si="166"/>
        <v>183.99127231101366</v>
      </c>
      <c r="U1037" s="162">
        <f t="shared" si="167"/>
        <v>139.64524689157446</v>
      </c>
      <c r="V1037" s="163">
        <f t="shared" si="168"/>
        <v>0.05</v>
      </c>
      <c r="W1037" s="164">
        <f t="shared" si="169"/>
        <v>-66216737.950755373</v>
      </c>
      <c r="X1037" s="164">
        <f t="shared" si="170"/>
        <v>-134478891.10319626</v>
      </c>
    </row>
    <row r="1038" spans="10:24" x14ac:dyDescent="0.25">
      <c r="J1038">
        <v>1035</v>
      </c>
      <c r="K1038" s="43">
        <v>0.88911647788208992</v>
      </c>
      <c r="L1038">
        <v>0.81510762945003479</v>
      </c>
      <c r="M1038">
        <v>0.90216220959776605</v>
      </c>
      <c r="N1038" s="44">
        <v>0.67939502601451418</v>
      </c>
      <c r="O1038" s="161">
        <f t="shared" si="161"/>
        <v>7000000</v>
      </c>
      <c r="P1038" s="162">
        <f t="shared" si="162"/>
        <v>193.45314974936591</v>
      </c>
      <c r="Q1038" s="162">
        <f t="shared" si="163"/>
        <v>160.87941173313195</v>
      </c>
      <c r="R1038" s="163">
        <f t="shared" si="164"/>
        <v>1</v>
      </c>
      <c r="S1038" s="161">
        <f t="shared" si="165"/>
        <v>7000000</v>
      </c>
      <c r="T1038" s="162">
        <f t="shared" si="166"/>
        <v>194.48438324978864</v>
      </c>
      <c r="U1038" s="162">
        <f t="shared" si="167"/>
        <v>137.93970586656599</v>
      </c>
      <c r="V1038" s="163">
        <f t="shared" si="168"/>
        <v>1</v>
      </c>
      <c r="W1038" s="164">
        <f t="shared" si="169"/>
        <v>178016166.11363772</v>
      </c>
      <c r="X1038" s="164">
        <f t="shared" si="170"/>
        <v>245812741.68255854</v>
      </c>
    </row>
    <row r="1039" spans="10:24" x14ac:dyDescent="0.25">
      <c r="J1039">
        <v>1036</v>
      </c>
      <c r="K1039" s="43">
        <v>4.7950355778563991E-2</v>
      </c>
      <c r="L1039">
        <v>0.36330426771008928</v>
      </c>
      <c r="M1039">
        <v>0.61321953065691603</v>
      </c>
      <c r="N1039" s="44">
        <v>0.12564860298753633</v>
      </c>
      <c r="O1039" s="161">
        <f t="shared" si="161"/>
        <v>1000000</v>
      </c>
      <c r="P1039" s="162">
        <f t="shared" si="162"/>
        <v>174.75539295951623</v>
      </c>
      <c r="Q1039" s="162">
        <f t="shared" si="163"/>
        <v>140.75440367398653</v>
      </c>
      <c r="R1039" s="163">
        <f t="shared" si="164"/>
        <v>1</v>
      </c>
      <c r="S1039" s="161">
        <f t="shared" si="165"/>
        <v>1000000</v>
      </c>
      <c r="T1039" s="162">
        <f t="shared" si="166"/>
        <v>188.25179765317208</v>
      </c>
      <c r="U1039" s="162">
        <f t="shared" si="167"/>
        <v>127.87720183699327</v>
      </c>
      <c r="V1039" s="163">
        <f t="shared" si="168"/>
        <v>0.9</v>
      </c>
      <c r="W1039" s="164">
        <f t="shared" si="169"/>
        <v>-15999010.714470305</v>
      </c>
      <c r="X1039" s="164">
        <f t="shared" si="170"/>
        <v>-95662863.765439063</v>
      </c>
    </row>
    <row r="1040" spans="10:24" x14ac:dyDescent="0.25">
      <c r="J1040">
        <v>1037</v>
      </c>
      <c r="K1040" s="43">
        <v>0.12215935753016438</v>
      </c>
      <c r="L1040">
        <v>0.7717622693732461</v>
      </c>
      <c r="M1040">
        <v>9.4906536789474583E-2</v>
      </c>
      <c r="N1040" s="44">
        <v>0.9938483486462647</v>
      </c>
      <c r="O1040" s="161">
        <f t="shared" si="161"/>
        <v>2000000</v>
      </c>
      <c r="P1040" s="162">
        <f t="shared" si="162"/>
        <v>191.16994526888925</v>
      </c>
      <c r="Q1040" s="162">
        <f t="shared" si="163"/>
        <v>108.77735421969274</v>
      </c>
      <c r="R1040" s="163">
        <f t="shared" si="164"/>
        <v>1</v>
      </c>
      <c r="S1040" s="161">
        <f t="shared" si="165"/>
        <v>2000000</v>
      </c>
      <c r="T1040" s="162">
        <f t="shared" si="166"/>
        <v>193.72331508962975</v>
      </c>
      <c r="U1040" s="162">
        <f t="shared" si="167"/>
        <v>111.88867710984637</v>
      </c>
      <c r="V1040" s="163">
        <f t="shared" si="168"/>
        <v>1</v>
      </c>
      <c r="W1040" s="164">
        <f t="shared" si="169"/>
        <v>114785182.09839302</v>
      </c>
      <c r="X1040" s="164">
        <f t="shared" si="170"/>
        <v>13669275.959566772</v>
      </c>
    </row>
    <row r="1041" spans="10:24" x14ac:dyDescent="0.25">
      <c r="J1041">
        <v>1038</v>
      </c>
      <c r="K1041" s="43">
        <v>0.36553550927016465</v>
      </c>
      <c r="L1041">
        <v>0.73462748029295488</v>
      </c>
      <c r="M1041">
        <v>0.81410266864442793</v>
      </c>
      <c r="N1041" s="44">
        <v>0.25711311884520305</v>
      </c>
      <c r="O1041" s="161">
        <f t="shared" si="161"/>
        <v>5000000</v>
      </c>
      <c r="P1041" s="162">
        <f t="shared" si="162"/>
        <v>189.40303659865302</v>
      </c>
      <c r="Q1041" s="162">
        <f t="shared" si="163"/>
        <v>152.86233467057019</v>
      </c>
      <c r="R1041" s="163">
        <f t="shared" si="164"/>
        <v>1</v>
      </c>
      <c r="S1041" s="161">
        <f t="shared" si="165"/>
        <v>6000000</v>
      </c>
      <c r="T1041" s="162">
        <f t="shared" si="166"/>
        <v>193.13434553288434</v>
      </c>
      <c r="U1041" s="162">
        <f t="shared" si="167"/>
        <v>133.9311673352851</v>
      </c>
      <c r="V1041" s="163">
        <f t="shared" si="168"/>
        <v>1</v>
      </c>
      <c r="W1041" s="164">
        <f t="shared" si="169"/>
        <v>132703509.64041412</v>
      </c>
      <c r="X1041" s="164">
        <f t="shared" si="170"/>
        <v>205219069.18559545</v>
      </c>
    </row>
    <row r="1042" spans="10:24" x14ac:dyDescent="0.25">
      <c r="J1042">
        <v>1039</v>
      </c>
      <c r="K1042" s="43">
        <v>0.91836802678531626</v>
      </c>
      <c r="L1042">
        <v>0.3824440130694915</v>
      </c>
      <c r="M1042">
        <v>9.4230443784853346E-2</v>
      </c>
      <c r="N1042" s="44">
        <v>0.45942752910979412</v>
      </c>
      <c r="O1042" s="161">
        <f t="shared" si="161"/>
        <v>7000000</v>
      </c>
      <c r="P1042" s="162">
        <f t="shared" si="162"/>
        <v>175.51397733294365</v>
      </c>
      <c r="Q1042" s="162">
        <f t="shared" si="163"/>
        <v>108.69708286720117</v>
      </c>
      <c r="R1042" s="163">
        <f t="shared" si="164"/>
        <v>1</v>
      </c>
      <c r="S1042" s="161">
        <f t="shared" si="165"/>
        <v>9000000</v>
      </c>
      <c r="T1042" s="162">
        <f t="shared" si="166"/>
        <v>188.50465911098121</v>
      </c>
      <c r="U1042" s="162">
        <f t="shared" si="167"/>
        <v>111.84854143360059</v>
      </c>
      <c r="V1042" s="163">
        <f t="shared" si="168"/>
        <v>1</v>
      </c>
      <c r="W1042" s="164">
        <f t="shared" si="169"/>
        <v>417718261.26019734</v>
      </c>
      <c r="X1042" s="164">
        <f t="shared" si="170"/>
        <v>539905059.09642553</v>
      </c>
    </row>
    <row r="1043" spans="10:24" x14ac:dyDescent="0.25">
      <c r="J1043">
        <v>1040</v>
      </c>
      <c r="K1043" s="43">
        <v>0.138503255872377</v>
      </c>
      <c r="L1043">
        <v>0.93010220269296362</v>
      </c>
      <c r="M1043">
        <v>0.16495260418922031</v>
      </c>
      <c r="N1043" s="44">
        <v>0.60163818271961589</v>
      </c>
      <c r="O1043" s="161">
        <f t="shared" si="161"/>
        <v>2000000</v>
      </c>
      <c r="P1043" s="162">
        <f t="shared" si="162"/>
        <v>202.1482896133686</v>
      </c>
      <c r="Q1043" s="162">
        <f t="shared" si="163"/>
        <v>115.51390344852044</v>
      </c>
      <c r="R1043" s="163">
        <f t="shared" si="164"/>
        <v>1</v>
      </c>
      <c r="S1043" s="161">
        <f t="shared" si="165"/>
        <v>2000000</v>
      </c>
      <c r="T1043" s="162">
        <f t="shared" si="166"/>
        <v>197.38276320445621</v>
      </c>
      <c r="U1043" s="162">
        <f t="shared" si="167"/>
        <v>115.25695172426022</v>
      </c>
      <c r="V1043" s="163">
        <f t="shared" si="168"/>
        <v>1</v>
      </c>
      <c r="W1043" s="164">
        <f t="shared" si="169"/>
        <v>123268772.32969633</v>
      </c>
      <c r="X1043" s="164">
        <f t="shared" si="170"/>
        <v>14251622.960391998</v>
      </c>
    </row>
    <row r="1044" spans="10:24" x14ac:dyDescent="0.25">
      <c r="J1044">
        <v>1041</v>
      </c>
      <c r="K1044" s="43">
        <v>0.16970691702173735</v>
      </c>
      <c r="L1044">
        <v>0.84175038147469261</v>
      </c>
      <c r="M1044">
        <v>9.2123978920135796E-2</v>
      </c>
      <c r="N1044" s="44">
        <v>0.11551072559218967</v>
      </c>
      <c r="O1044" s="161">
        <f t="shared" si="161"/>
        <v>2000000</v>
      </c>
      <c r="P1044" s="162">
        <f t="shared" si="162"/>
        <v>195.02516684474597</v>
      </c>
      <c r="Q1044" s="162">
        <f t="shared" si="163"/>
        <v>108.44422822934027</v>
      </c>
      <c r="R1044" s="163">
        <f t="shared" si="164"/>
        <v>1</v>
      </c>
      <c r="S1044" s="161">
        <f t="shared" si="165"/>
        <v>5000000</v>
      </c>
      <c r="T1044" s="162">
        <f t="shared" si="166"/>
        <v>195.00838894824867</v>
      </c>
      <c r="U1044" s="162">
        <f t="shared" si="167"/>
        <v>111.72211411467013</v>
      </c>
      <c r="V1044" s="163">
        <f t="shared" si="168"/>
        <v>0.9</v>
      </c>
      <c r="W1044" s="164">
        <f t="shared" si="169"/>
        <v>123161877.23081139</v>
      </c>
      <c r="X1044" s="164">
        <f t="shared" si="170"/>
        <v>224788236.7511034</v>
      </c>
    </row>
    <row r="1045" spans="10:24" x14ac:dyDescent="0.25">
      <c r="J1045">
        <v>1042</v>
      </c>
      <c r="K1045" s="43">
        <v>0.89158446814254733</v>
      </c>
      <c r="L1045">
        <v>0.38388467704041218</v>
      </c>
      <c r="M1045">
        <v>0.9708156899671353</v>
      </c>
      <c r="N1045" s="44">
        <v>0.51132491352170684</v>
      </c>
      <c r="O1045" s="161">
        <f t="shared" si="161"/>
        <v>7000000</v>
      </c>
      <c r="P1045" s="162">
        <f t="shared" si="162"/>
        <v>175.57059107016559</v>
      </c>
      <c r="Q1045" s="162">
        <f t="shared" si="163"/>
        <v>172.85838331491112</v>
      </c>
      <c r="R1045" s="163">
        <f t="shared" si="164"/>
        <v>1</v>
      </c>
      <c r="S1045" s="161">
        <f t="shared" si="165"/>
        <v>7000000</v>
      </c>
      <c r="T1045" s="162">
        <f t="shared" si="166"/>
        <v>188.52353035672186</v>
      </c>
      <c r="U1045" s="162">
        <f t="shared" si="167"/>
        <v>143.92919165745556</v>
      </c>
      <c r="V1045" s="163">
        <f t="shared" si="168"/>
        <v>1</v>
      </c>
      <c r="W1045" s="164">
        <f t="shared" si="169"/>
        <v>-31014545.713218722</v>
      </c>
      <c r="X1045" s="164">
        <f t="shared" si="170"/>
        <v>162160370.89486414</v>
      </c>
    </row>
    <row r="1046" spans="10:24" x14ac:dyDescent="0.25">
      <c r="J1046">
        <v>1043</v>
      </c>
      <c r="K1046" s="43">
        <v>0.21904987832461864</v>
      </c>
      <c r="L1046">
        <v>0.94124400524997276</v>
      </c>
      <c r="M1046">
        <v>0.52935374141054659</v>
      </c>
      <c r="N1046" s="44">
        <v>0.9002749177088385</v>
      </c>
      <c r="O1046" s="161">
        <f t="shared" si="161"/>
        <v>2000000</v>
      </c>
      <c r="P1046" s="162">
        <f t="shared" si="162"/>
        <v>203.47953799514477</v>
      </c>
      <c r="Q1046" s="162">
        <f t="shared" si="163"/>
        <v>136.47290870482217</v>
      </c>
      <c r="R1046" s="163">
        <f t="shared" si="164"/>
        <v>1</v>
      </c>
      <c r="S1046" s="161">
        <f t="shared" si="165"/>
        <v>5000000</v>
      </c>
      <c r="T1046" s="162">
        <f t="shared" si="166"/>
        <v>197.82651266504826</v>
      </c>
      <c r="U1046" s="162">
        <f t="shared" si="167"/>
        <v>125.73645435241109</v>
      </c>
      <c r="V1046" s="163">
        <f t="shared" si="168"/>
        <v>1</v>
      </c>
      <c r="W1046" s="164">
        <f t="shared" si="169"/>
        <v>84013258.580645189</v>
      </c>
      <c r="X1046" s="164">
        <f t="shared" si="170"/>
        <v>210450291.56318587</v>
      </c>
    </row>
    <row r="1047" spans="10:24" x14ac:dyDescent="0.25">
      <c r="J1047">
        <v>1044</v>
      </c>
      <c r="K1047" s="43">
        <v>0.5212040760349731</v>
      </c>
      <c r="L1047">
        <v>0.49795123166430955</v>
      </c>
      <c r="M1047">
        <v>0.82770668167011197</v>
      </c>
      <c r="N1047" s="44">
        <v>0.4784450520665573</v>
      </c>
      <c r="O1047" s="161">
        <f t="shared" si="161"/>
        <v>5000000</v>
      </c>
      <c r="P1047" s="162">
        <f t="shared" si="162"/>
        <v>179.92296715181962</v>
      </c>
      <c r="Q1047" s="162">
        <f t="shared" si="163"/>
        <v>153.90283015886078</v>
      </c>
      <c r="R1047" s="163">
        <f t="shared" si="164"/>
        <v>1</v>
      </c>
      <c r="S1047" s="161">
        <f t="shared" si="165"/>
        <v>6000000</v>
      </c>
      <c r="T1047" s="162">
        <f t="shared" si="166"/>
        <v>189.97432238393986</v>
      </c>
      <c r="U1047" s="162">
        <f t="shared" si="167"/>
        <v>134.45141507943038</v>
      </c>
      <c r="V1047" s="163">
        <f t="shared" si="168"/>
        <v>1</v>
      </c>
      <c r="W1047" s="164">
        <f t="shared" si="169"/>
        <v>80100684.964794204</v>
      </c>
      <c r="X1047" s="164">
        <f t="shared" si="170"/>
        <v>183137443.82705694</v>
      </c>
    </row>
    <row r="1048" spans="10:24" x14ac:dyDescent="0.25">
      <c r="J1048">
        <v>1045</v>
      </c>
      <c r="K1048" s="43">
        <v>0.18058624971791959</v>
      </c>
      <c r="L1048">
        <v>0.63018791394297435</v>
      </c>
      <c r="M1048">
        <v>0.51397891394505923</v>
      </c>
      <c r="N1048" s="44">
        <v>8.7670393291555793E-2</v>
      </c>
      <c r="O1048" s="161">
        <f t="shared" si="161"/>
        <v>2000000</v>
      </c>
      <c r="P1048" s="162">
        <f t="shared" si="162"/>
        <v>184.98526622740351</v>
      </c>
      <c r="Q1048" s="162">
        <f t="shared" si="163"/>
        <v>135.70094228702681</v>
      </c>
      <c r="R1048" s="163">
        <f t="shared" si="164"/>
        <v>1</v>
      </c>
      <c r="S1048" s="161">
        <f t="shared" si="165"/>
        <v>5000000</v>
      </c>
      <c r="T1048" s="162">
        <f t="shared" si="166"/>
        <v>191.66175540913451</v>
      </c>
      <c r="U1048" s="162">
        <f t="shared" si="167"/>
        <v>125.3504711435134</v>
      </c>
      <c r="V1048" s="163">
        <f t="shared" si="168"/>
        <v>0.9</v>
      </c>
      <c r="W1048" s="164">
        <f t="shared" si="169"/>
        <v>48568647.880753413</v>
      </c>
      <c r="X1048" s="164">
        <f t="shared" si="170"/>
        <v>148400779.19529504</v>
      </c>
    </row>
    <row r="1049" spans="10:24" x14ac:dyDescent="0.25">
      <c r="J1049">
        <v>1046</v>
      </c>
      <c r="K1049" s="43">
        <v>0.28962275806396798</v>
      </c>
      <c r="L1049">
        <v>0.21413542514254336</v>
      </c>
      <c r="M1049">
        <v>0.26151665000980551</v>
      </c>
      <c r="N1049" s="44">
        <v>0.73650932309967587</v>
      </c>
      <c r="O1049" s="161">
        <f t="shared" si="161"/>
        <v>2000000</v>
      </c>
      <c r="P1049" s="162">
        <f t="shared" si="162"/>
        <v>168.1176890627608</v>
      </c>
      <c r="Q1049" s="162">
        <f t="shared" si="163"/>
        <v>122.22646682040366</v>
      </c>
      <c r="R1049" s="163">
        <f t="shared" si="164"/>
        <v>1</v>
      </c>
      <c r="S1049" s="161">
        <f t="shared" si="165"/>
        <v>5000000</v>
      </c>
      <c r="T1049" s="162">
        <f t="shared" si="166"/>
        <v>186.03922968758692</v>
      </c>
      <c r="U1049" s="162">
        <f t="shared" si="167"/>
        <v>118.61323341020183</v>
      </c>
      <c r="V1049" s="163">
        <f t="shared" si="168"/>
        <v>1</v>
      </c>
      <c r="W1049" s="164">
        <f t="shared" si="169"/>
        <v>41782444.484714285</v>
      </c>
      <c r="X1049" s="164">
        <f t="shared" si="170"/>
        <v>187129981.38692546</v>
      </c>
    </row>
    <row r="1050" spans="10:24" x14ac:dyDescent="0.25">
      <c r="J1050">
        <v>1047</v>
      </c>
      <c r="K1050" s="43">
        <v>0.37090148838973647</v>
      </c>
      <c r="L1050">
        <v>0.6361150983535494</v>
      </c>
      <c r="M1050">
        <v>0.85452863236842269</v>
      </c>
      <c r="N1050" s="44">
        <v>0.54182381847972061</v>
      </c>
      <c r="O1050" s="161">
        <f t="shared" si="161"/>
        <v>5000000</v>
      </c>
      <c r="P1050" s="162">
        <f t="shared" si="162"/>
        <v>185.22140574382709</v>
      </c>
      <c r="Q1050" s="162">
        <f t="shared" si="163"/>
        <v>156.12111543437641</v>
      </c>
      <c r="R1050" s="163">
        <f t="shared" si="164"/>
        <v>1</v>
      </c>
      <c r="S1050" s="161">
        <f t="shared" si="165"/>
        <v>6000000</v>
      </c>
      <c r="T1050" s="162">
        <f t="shared" si="166"/>
        <v>191.74046858127571</v>
      </c>
      <c r="U1050" s="162">
        <f t="shared" si="167"/>
        <v>135.5605577171882</v>
      </c>
      <c r="V1050" s="163">
        <f t="shared" si="168"/>
        <v>1</v>
      </c>
      <c r="W1050" s="164">
        <f t="shared" si="169"/>
        <v>95501451.54725343</v>
      </c>
      <c r="X1050" s="164">
        <f t="shared" si="170"/>
        <v>187079465.18452501</v>
      </c>
    </row>
    <row r="1051" spans="10:24" x14ac:dyDescent="0.25">
      <c r="J1051">
        <v>1048</v>
      </c>
      <c r="K1051" s="43">
        <v>0.53385330409195419</v>
      </c>
      <c r="L1051">
        <v>0.65602479162034344</v>
      </c>
      <c r="M1051">
        <v>0.60842427634113738</v>
      </c>
      <c r="N1051" s="44">
        <v>0.72549701781560794</v>
      </c>
      <c r="O1051" s="161">
        <f t="shared" si="161"/>
        <v>5000000</v>
      </c>
      <c r="P1051" s="162">
        <f t="shared" si="162"/>
        <v>186.02457087073418</v>
      </c>
      <c r="Q1051" s="162">
        <f t="shared" si="163"/>
        <v>140.50429000667577</v>
      </c>
      <c r="R1051" s="163">
        <f t="shared" si="164"/>
        <v>1</v>
      </c>
      <c r="S1051" s="161">
        <f t="shared" si="165"/>
        <v>6000000</v>
      </c>
      <c r="T1051" s="162">
        <f t="shared" si="166"/>
        <v>192.00819029024473</v>
      </c>
      <c r="U1051" s="162">
        <f t="shared" si="167"/>
        <v>127.75214500333789</v>
      </c>
      <c r="V1051" s="163">
        <f t="shared" si="168"/>
        <v>1</v>
      </c>
      <c r="W1051" s="164">
        <f t="shared" si="169"/>
        <v>177601404.32029203</v>
      </c>
      <c r="X1051" s="164">
        <f t="shared" si="170"/>
        <v>235536271.72144103</v>
      </c>
    </row>
    <row r="1052" spans="10:24" x14ac:dyDescent="0.25">
      <c r="J1052">
        <v>1049</v>
      </c>
      <c r="K1052" s="43">
        <v>0.78128864356173311</v>
      </c>
      <c r="L1052">
        <v>8.5378730135167724E-2</v>
      </c>
      <c r="M1052">
        <v>0.80244718854996877</v>
      </c>
      <c r="N1052" s="44">
        <v>0.19798187139229784</v>
      </c>
      <c r="O1052" s="161">
        <f t="shared" si="161"/>
        <v>7000000</v>
      </c>
      <c r="P1052" s="162">
        <f t="shared" si="162"/>
        <v>159.4533899847213</v>
      </c>
      <c r="Q1052" s="162">
        <f t="shared" si="163"/>
        <v>152.00789611911819</v>
      </c>
      <c r="R1052" s="163">
        <f t="shared" si="164"/>
        <v>1</v>
      </c>
      <c r="S1052" s="161">
        <f t="shared" si="165"/>
        <v>7000000</v>
      </c>
      <c r="T1052" s="162">
        <f t="shared" si="166"/>
        <v>183.15112999490711</v>
      </c>
      <c r="U1052" s="162">
        <f t="shared" si="167"/>
        <v>133.50394805955909</v>
      </c>
      <c r="V1052" s="163">
        <f t="shared" si="168"/>
        <v>0.9</v>
      </c>
      <c r="W1052" s="164">
        <f t="shared" si="169"/>
        <v>2118457.0592217818</v>
      </c>
      <c r="X1052" s="164">
        <f t="shared" si="170"/>
        <v>162777246.19269252</v>
      </c>
    </row>
    <row r="1053" spans="10:24" x14ac:dyDescent="0.25">
      <c r="J1053">
        <v>1050</v>
      </c>
      <c r="K1053" s="43">
        <v>0.59311715419351752</v>
      </c>
      <c r="L1053">
        <v>0.73674243864049371</v>
      </c>
      <c r="M1053">
        <v>0.2244644639816824</v>
      </c>
      <c r="N1053" s="44">
        <v>0.42452173957321138</v>
      </c>
      <c r="O1053" s="161">
        <f t="shared" si="161"/>
        <v>6000000</v>
      </c>
      <c r="P1053" s="162">
        <f t="shared" si="162"/>
        <v>189.50001992741261</v>
      </c>
      <c r="Q1053" s="162">
        <f t="shared" si="163"/>
        <v>119.85596252987993</v>
      </c>
      <c r="R1053" s="163">
        <f t="shared" si="164"/>
        <v>1</v>
      </c>
      <c r="S1053" s="161">
        <f t="shared" si="165"/>
        <v>6000000</v>
      </c>
      <c r="T1053" s="162">
        <f t="shared" si="166"/>
        <v>193.16667330913754</v>
      </c>
      <c r="U1053" s="162">
        <f t="shared" si="167"/>
        <v>117.42798126493997</v>
      </c>
      <c r="V1053" s="163">
        <f t="shared" si="168"/>
        <v>1</v>
      </c>
      <c r="W1053" s="164">
        <f t="shared" si="169"/>
        <v>367864344.38519609</v>
      </c>
      <c r="X1053" s="164">
        <f t="shared" si="170"/>
        <v>304432152.26518536</v>
      </c>
    </row>
    <row r="1054" spans="10:24" x14ac:dyDescent="0.25">
      <c r="J1054">
        <v>1051</v>
      </c>
      <c r="K1054" s="43">
        <v>9.1188358431124605E-3</v>
      </c>
      <c r="L1054">
        <v>0.15914761859999293</v>
      </c>
      <c r="M1054">
        <v>0.60731007170068385</v>
      </c>
      <c r="N1054" s="44">
        <v>0.80819743494759222</v>
      </c>
      <c r="O1054" s="161">
        <f t="shared" si="161"/>
        <v>1000000</v>
      </c>
      <c r="P1054" s="162">
        <f t="shared" si="162"/>
        <v>165.03049117318309</v>
      </c>
      <c r="Q1054" s="162">
        <f t="shared" si="163"/>
        <v>140.44629914054906</v>
      </c>
      <c r="R1054" s="163">
        <f t="shared" si="164"/>
        <v>1</v>
      </c>
      <c r="S1054" s="161">
        <f t="shared" si="165"/>
        <v>1000000</v>
      </c>
      <c r="T1054" s="162">
        <f t="shared" si="166"/>
        <v>185.01016372439437</v>
      </c>
      <c r="U1054" s="162">
        <f t="shared" si="167"/>
        <v>127.72314957027453</v>
      </c>
      <c r="V1054" s="163">
        <f t="shared" si="168"/>
        <v>1</v>
      </c>
      <c r="W1054" s="164">
        <f t="shared" si="169"/>
        <v>-25415807.967365965</v>
      </c>
      <c r="X1054" s="164">
        <f t="shared" si="170"/>
        <v>-92712985.845880151</v>
      </c>
    </row>
    <row r="1055" spans="10:24" x14ac:dyDescent="0.25">
      <c r="J1055">
        <v>1052</v>
      </c>
      <c r="K1055" s="43">
        <v>0.72757506064626576</v>
      </c>
      <c r="L1055">
        <v>0.78821920945211366</v>
      </c>
      <c r="M1055">
        <v>0.22445631952045153</v>
      </c>
      <c r="N1055" s="44">
        <v>0.96637009030686716</v>
      </c>
      <c r="O1055" s="161">
        <f t="shared" si="161"/>
        <v>6000000</v>
      </c>
      <c r="P1055" s="162">
        <f t="shared" si="162"/>
        <v>192.00386354327171</v>
      </c>
      <c r="Q1055" s="162">
        <f t="shared" si="163"/>
        <v>119.85541866733865</v>
      </c>
      <c r="R1055" s="163">
        <f t="shared" si="164"/>
        <v>1</v>
      </c>
      <c r="S1055" s="161">
        <f t="shared" si="165"/>
        <v>7000000</v>
      </c>
      <c r="T1055" s="162">
        <f t="shared" si="166"/>
        <v>194.00128784775723</v>
      </c>
      <c r="U1055" s="162">
        <f t="shared" si="167"/>
        <v>117.42770933366933</v>
      </c>
      <c r="V1055" s="163">
        <f t="shared" si="168"/>
        <v>1</v>
      </c>
      <c r="W1055" s="164">
        <f t="shared" si="169"/>
        <v>382890669.25559831</v>
      </c>
      <c r="X1055" s="164">
        <f t="shared" si="170"/>
        <v>386015049.59861529</v>
      </c>
    </row>
    <row r="1056" spans="10:24" x14ac:dyDescent="0.25">
      <c r="J1056">
        <v>1053</v>
      </c>
      <c r="K1056" s="43">
        <v>0.36057184441903423</v>
      </c>
      <c r="L1056">
        <v>0.24825778767834483</v>
      </c>
      <c r="M1056">
        <v>0.4776702996162917</v>
      </c>
      <c r="N1056" s="44">
        <v>0.96111898876438706</v>
      </c>
      <c r="O1056" s="161">
        <f t="shared" si="161"/>
        <v>5000000</v>
      </c>
      <c r="P1056" s="162">
        <f t="shared" si="162"/>
        <v>169.80026329671986</v>
      </c>
      <c r="Q1056" s="162">
        <f t="shared" si="163"/>
        <v>133.87996967416467</v>
      </c>
      <c r="R1056" s="163">
        <f t="shared" si="164"/>
        <v>1</v>
      </c>
      <c r="S1056" s="161">
        <f t="shared" si="165"/>
        <v>6000000</v>
      </c>
      <c r="T1056" s="162">
        <f t="shared" si="166"/>
        <v>186.60008776557328</v>
      </c>
      <c r="U1056" s="162">
        <f t="shared" si="167"/>
        <v>124.43998483708233</v>
      </c>
      <c r="V1056" s="163">
        <f t="shared" si="168"/>
        <v>1</v>
      </c>
      <c r="W1056" s="164">
        <f t="shared" si="169"/>
        <v>129601468.11277595</v>
      </c>
      <c r="X1056" s="164">
        <f t="shared" si="170"/>
        <v>222960617.57094568</v>
      </c>
    </row>
    <row r="1057" spans="10:24" x14ac:dyDescent="0.25">
      <c r="J1057">
        <v>1054</v>
      </c>
      <c r="K1057" s="43">
        <v>0.33876204516077513</v>
      </c>
      <c r="L1057">
        <v>0.3711574291455555</v>
      </c>
      <c r="M1057">
        <v>0.36229340577436808</v>
      </c>
      <c r="N1057" s="44">
        <v>0.9341229421899151</v>
      </c>
      <c r="O1057" s="161">
        <f t="shared" si="161"/>
        <v>5000000</v>
      </c>
      <c r="P1057" s="162">
        <f t="shared" si="162"/>
        <v>175.06815865584784</v>
      </c>
      <c r="Q1057" s="162">
        <f t="shared" si="163"/>
        <v>127.95329383517502</v>
      </c>
      <c r="R1057" s="163">
        <f t="shared" si="164"/>
        <v>1</v>
      </c>
      <c r="S1057" s="161">
        <f t="shared" si="165"/>
        <v>6000000</v>
      </c>
      <c r="T1057" s="162">
        <f t="shared" si="166"/>
        <v>188.35605288528262</v>
      </c>
      <c r="U1057" s="162">
        <f t="shared" si="167"/>
        <v>121.47664691758752</v>
      </c>
      <c r="V1057" s="163">
        <f t="shared" si="168"/>
        <v>1</v>
      </c>
      <c r="W1057" s="164">
        <f t="shared" si="169"/>
        <v>185574324.10336411</v>
      </c>
      <c r="X1057" s="164">
        <f t="shared" si="170"/>
        <v>251276435.80617064</v>
      </c>
    </row>
    <row r="1058" spans="10:24" x14ac:dyDescent="0.25">
      <c r="J1058">
        <v>1055</v>
      </c>
      <c r="K1058" s="43">
        <v>0.66959398275810755</v>
      </c>
      <c r="L1058">
        <v>1.2997542813688256E-2</v>
      </c>
      <c r="M1058">
        <v>0.83990801097363121</v>
      </c>
      <c r="N1058" s="44">
        <v>0.24686007105124419</v>
      </c>
      <c r="O1058" s="161">
        <f t="shared" si="161"/>
        <v>6000000</v>
      </c>
      <c r="P1058" s="162">
        <f t="shared" si="162"/>
        <v>146.60572232519655</v>
      </c>
      <c r="Q1058" s="162">
        <f t="shared" si="163"/>
        <v>154.8815976722446</v>
      </c>
      <c r="R1058" s="163">
        <f t="shared" si="164"/>
        <v>1</v>
      </c>
      <c r="S1058" s="161">
        <f t="shared" si="165"/>
        <v>7000000</v>
      </c>
      <c r="T1058" s="162">
        <f t="shared" si="166"/>
        <v>178.86857410839886</v>
      </c>
      <c r="U1058" s="162">
        <f t="shared" si="167"/>
        <v>134.9407988361223</v>
      </c>
      <c r="V1058" s="163">
        <f t="shared" si="168"/>
        <v>1</v>
      </c>
      <c r="W1058" s="164">
        <f t="shared" si="169"/>
        <v>-99655252.082288265</v>
      </c>
      <c r="X1058" s="164">
        <f t="shared" si="170"/>
        <v>157494426.90593594</v>
      </c>
    </row>
    <row r="1059" spans="10:24" x14ac:dyDescent="0.25">
      <c r="J1059">
        <v>1056</v>
      </c>
      <c r="K1059" s="43">
        <v>0.77473513118847115</v>
      </c>
      <c r="L1059">
        <v>0.91128369339104265</v>
      </c>
      <c r="M1059">
        <v>0.57872993984564036</v>
      </c>
      <c r="N1059" s="44">
        <v>0.40345276998251633</v>
      </c>
      <c r="O1059" s="161">
        <f t="shared" si="161"/>
        <v>7000000</v>
      </c>
      <c r="P1059" s="162">
        <f t="shared" si="162"/>
        <v>200.23053418544552</v>
      </c>
      <c r="Q1059" s="162">
        <f t="shared" si="163"/>
        <v>138.97290843146197</v>
      </c>
      <c r="R1059" s="163">
        <f t="shared" si="164"/>
        <v>1</v>
      </c>
      <c r="S1059" s="161">
        <f t="shared" si="165"/>
        <v>7000000</v>
      </c>
      <c r="T1059" s="162">
        <f t="shared" si="166"/>
        <v>196.74351139514852</v>
      </c>
      <c r="U1059" s="162">
        <f t="shared" si="167"/>
        <v>126.98645421573099</v>
      </c>
      <c r="V1059" s="163">
        <f t="shared" si="168"/>
        <v>1</v>
      </c>
      <c r="W1059" s="164">
        <f t="shared" si="169"/>
        <v>378803380.27788484</v>
      </c>
      <c r="X1059" s="164">
        <f t="shared" si="170"/>
        <v>338299400.25592273</v>
      </c>
    </row>
    <row r="1060" spans="10:24" x14ac:dyDescent="0.25">
      <c r="J1060">
        <v>1057</v>
      </c>
      <c r="K1060" s="43">
        <v>0.11138018360941038</v>
      </c>
      <c r="L1060">
        <v>0.58526972934530908</v>
      </c>
      <c r="M1060">
        <v>0.41271142659405746</v>
      </c>
      <c r="N1060" s="44">
        <v>0.25192906551655969</v>
      </c>
      <c r="O1060" s="161">
        <f t="shared" si="161"/>
        <v>2000000</v>
      </c>
      <c r="P1060" s="162">
        <f t="shared" si="162"/>
        <v>183.23090242342107</v>
      </c>
      <c r="Q1060" s="162">
        <f t="shared" si="163"/>
        <v>130.58848675909351</v>
      </c>
      <c r="R1060" s="163">
        <f t="shared" si="164"/>
        <v>1</v>
      </c>
      <c r="S1060" s="161">
        <f t="shared" si="165"/>
        <v>2000000</v>
      </c>
      <c r="T1060" s="162">
        <f t="shared" si="166"/>
        <v>191.07696747447369</v>
      </c>
      <c r="U1060" s="162">
        <f t="shared" si="167"/>
        <v>122.79424337954676</v>
      </c>
      <c r="V1060" s="163">
        <f t="shared" si="168"/>
        <v>1</v>
      </c>
      <c r="W1060" s="164">
        <f t="shared" si="169"/>
        <v>55284831.328655109</v>
      </c>
      <c r="X1060" s="164">
        <f t="shared" si="170"/>
        <v>-13434551.810146123</v>
      </c>
    </row>
    <row r="1061" spans="10:24" x14ac:dyDescent="0.25">
      <c r="J1061">
        <v>1058</v>
      </c>
      <c r="K1061" s="43">
        <v>0.63086226931910905</v>
      </c>
      <c r="L1061">
        <v>0.93719996204024691</v>
      </c>
      <c r="M1061">
        <v>0.86670263296008054</v>
      </c>
      <c r="N1061" s="44">
        <v>0.65586433440589353</v>
      </c>
      <c r="O1061" s="161">
        <f t="shared" si="161"/>
        <v>6000000</v>
      </c>
      <c r="P1061" s="162">
        <f t="shared" si="162"/>
        <v>202.97528166924451</v>
      </c>
      <c r="Q1061" s="162">
        <f t="shared" si="163"/>
        <v>157.21877409177637</v>
      </c>
      <c r="R1061" s="163">
        <f t="shared" si="164"/>
        <v>1</v>
      </c>
      <c r="S1061" s="161">
        <f t="shared" si="165"/>
        <v>7000000</v>
      </c>
      <c r="T1061" s="162">
        <f t="shared" si="166"/>
        <v>197.6584272230815</v>
      </c>
      <c r="U1061" s="162">
        <f t="shared" si="167"/>
        <v>136.10938704588818</v>
      </c>
      <c r="V1061" s="163">
        <f t="shared" si="168"/>
        <v>1</v>
      </c>
      <c r="W1061" s="164">
        <f t="shared" si="169"/>
        <v>224539045.46480882</v>
      </c>
      <c r="X1061" s="164">
        <f t="shared" si="170"/>
        <v>280843281.24035323</v>
      </c>
    </row>
    <row r="1062" spans="10:24" x14ac:dyDescent="0.25">
      <c r="J1062">
        <v>1059</v>
      </c>
      <c r="K1062" s="43">
        <v>0.88544161050856329</v>
      </c>
      <c r="L1062">
        <v>0.42189044311916091</v>
      </c>
      <c r="M1062">
        <v>0.12019202042615773</v>
      </c>
      <c r="N1062" s="44">
        <v>0.88648536843177062</v>
      </c>
      <c r="O1062" s="161">
        <f t="shared" si="161"/>
        <v>7000000</v>
      </c>
      <c r="P1062" s="162">
        <f t="shared" si="162"/>
        <v>177.04410577452651</v>
      </c>
      <c r="Q1062" s="162">
        <f t="shared" si="163"/>
        <v>111.51945149970064</v>
      </c>
      <c r="R1062" s="163">
        <f t="shared" si="164"/>
        <v>1</v>
      </c>
      <c r="S1062" s="161">
        <f t="shared" si="165"/>
        <v>7000000</v>
      </c>
      <c r="T1062" s="162">
        <f t="shared" si="166"/>
        <v>189.01470192484217</v>
      </c>
      <c r="U1062" s="162">
        <f t="shared" si="167"/>
        <v>113.25972574985032</v>
      </c>
      <c r="V1062" s="163">
        <f t="shared" si="168"/>
        <v>1</v>
      </c>
      <c r="W1062" s="164">
        <f t="shared" si="169"/>
        <v>408672579.92378116</v>
      </c>
      <c r="X1062" s="164">
        <f t="shared" si="170"/>
        <v>380284833.22494298</v>
      </c>
    </row>
    <row r="1063" spans="10:24" x14ac:dyDescent="0.25">
      <c r="J1063">
        <v>1060</v>
      </c>
      <c r="K1063" s="43">
        <v>0.14717714477827282</v>
      </c>
      <c r="L1063">
        <v>1.9245697184884003E-2</v>
      </c>
      <c r="M1063">
        <v>0.96041386102702531</v>
      </c>
      <c r="N1063" s="44">
        <v>0.86045355040845073</v>
      </c>
      <c r="O1063" s="161">
        <f t="shared" si="161"/>
        <v>2000000</v>
      </c>
      <c r="P1063" s="162">
        <f t="shared" si="162"/>
        <v>148.95625227600604</v>
      </c>
      <c r="Q1063" s="162">
        <f t="shared" si="163"/>
        <v>170.11018054205857</v>
      </c>
      <c r="R1063" s="163">
        <f t="shared" si="164"/>
        <v>1</v>
      </c>
      <c r="S1063" s="161">
        <f t="shared" si="165"/>
        <v>2000000</v>
      </c>
      <c r="T1063" s="162">
        <f t="shared" si="166"/>
        <v>179.65208409200201</v>
      </c>
      <c r="U1063" s="162">
        <f t="shared" si="167"/>
        <v>142.55509027102929</v>
      </c>
      <c r="V1063" s="163">
        <f t="shared" si="168"/>
        <v>1</v>
      </c>
      <c r="W1063" s="164">
        <f t="shared" si="169"/>
        <v>-92307856.532105058</v>
      </c>
      <c r="X1063" s="164">
        <f t="shared" si="170"/>
        <v>-75806012.358054549</v>
      </c>
    </row>
    <row r="1064" spans="10:24" x14ac:dyDescent="0.25">
      <c r="J1064">
        <v>1061</v>
      </c>
      <c r="K1064" s="43">
        <v>0.59613348301054314</v>
      </c>
      <c r="L1064">
        <v>0.84040787489178659</v>
      </c>
      <c r="M1064">
        <v>0.10018244422259837</v>
      </c>
      <c r="N1064" s="44">
        <v>0.36224112748953397</v>
      </c>
      <c r="O1064" s="161">
        <f t="shared" si="161"/>
        <v>6000000</v>
      </c>
      <c r="P1064" s="162">
        <f t="shared" si="162"/>
        <v>194.94203444659607</v>
      </c>
      <c r="Q1064" s="162">
        <f t="shared" si="163"/>
        <v>109.38974641713094</v>
      </c>
      <c r="R1064" s="163">
        <f t="shared" si="164"/>
        <v>1</v>
      </c>
      <c r="S1064" s="161">
        <f t="shared" si="165"/>
        <v>6000000</v>
      </c>
      <c r="T1064" s="162">
        <f t="shared" si="166"/>
        <v>194.98067814886537</v>
      </c>
      <c r="U1064" s="162">
        <f t="shared" si="167"/>
        <v>112.19487320856547</v>
      </c>
      <c r="V1064" s="163">
        <f t="shared" si="168"/>
        <v>1</v>
      </c>
      <c r="W1064" s="164">
        <f t="shared" si="169"/>
        <v>463313728.17679077</v>
      </c>
      <c r="X1064" s="164">
        <f t="shared" si="170"/>
        <v>346714829.64179939</v>
      </c>
    </row>
    <row r="1065" spans="10:24" x14ac:dyDescent="0.25">
      <c r="J1065">
        <v>1062</v>
      </c>
      <c r="K1065" s="43">
        <v>0.58423862016076555</v>
      </c>
      <c r="L1065">
        <v>0.8539523858068625</v>
      </c>
      <c r="M1065">
        <v>6.8380295721478412E-2</v>
      </c>
      <c r="N1065" s="44">
        <v>0.92049713484187723</v>
      </c>
      <c r="O1065" s="161">
        <f t="shared" si="161"/>
        <v>6000000</v>
      </c>
      <c r="P1065" s="162">
        <f t="shared" si="162"/>
        <v>195.80304574749019</v>
      </c>
      <c r="Q1065" s="162">
        <f t="shared" si="163"/>
        <v>105.24073543960324</v>
      </c>
      <c r="R1065" s="163">
        <f t="shared" si="164"/>
        <v>1</v>
      </c>
      <c r="S1065" s="161">
        <f t="shared" si="165"/>
        <v>6000000</v>
      </c>
      <c r="T1065" s="162">
        <f t="shared" si="166"/>
        <v>195.26768191583005</v>
      </c>
      <c r="U1065" s="162">
        <f t="shared" si="167"/>
        <v>110.12036771980162</v>
      </c>
      <c r="V1065" s="163">
        <f t="shared" si="168"/>
        <v>1</v>
      </c>
      <c r="W1065" s="164">
        <f t="shared" si="169"/>
        <v>493373861.84732163</v>
      </c>
      <c r="X1065" s="164">
        <f t="shared" si="170"/>
        <v>360883885.17617059</v>
      </c>
    </row>
    <row r="1066" spans="10:24" x14ac:dyDescent="0.25">
      <c r="J1066">
        <v>1063</v>
      </c>
      <c r="K1066" s="43">
        <v>0.33581032875859917</v>
      </c>
      <c r="L1066">
        <v>0.61976545567201913</v>
      </c>
      <c r="M1066">
        <v>0.161410290021058</v>
      </c>
      <c r="N1066" s="44">
        <v>0.9539502707594395</v>
      </c>
      <c r="O1066" s="161">
        <f t="shared" si="161"/>
        <v>5000000</v>
      </c>
      <c r="P1066" s="162">
        <f t="shared" si="162"/>
        <v>184.57297273241309</v>
      </c>
      <c r="Q1066" s="162">
        <f t="shared" si="163"/>
        <v>115.226434691295</v>
      </c>
      <c r="R1066" s="163">
        <f t="shared" si="164"/>
        <v>1</v>
      </c>
      <c r="S1066" s="161">
        <f t="shared" si="165"/>
        <v>6000000</v>
      </c>
      <c r="T1066" s="162">
        <f t="shared" si="166"/>
        <v>191.52432424413769</v>
      </c>
      <c r="U1066" s="162">
        <f t="shared" si="167"/>
        <v>115.1132173456475</v>
      </c>
      <c r="V1066" s="163">
        <f t="shared" si="168"/>
        <v>1</v>
      </c>
      <c r="W1066" s="164">
        <f t="shared" si="169"/>
        <v>296732690.20559049</v>
      </c>
      <c r="X1066" s="164">
        <f t="shared" si="170"/>
        <v>308466641.39094114</v>
      </c>
    </row>
    <row r="1067" spans="10:24" x14ac:dyDescent="0.25">
      <c r="J1067">
        <v>1064</v>
      </c>
      <c r="K1067" s="43">
        <v>0.56731443281910898</v>
      </c>
      <c r="L1067">
        <v>0.75793784729388125</v>
      </c>
      <c r="M1067">
        <v>5.487547335893328E-2</v>
      </c>
      <c r="N1067" s="44">
        <v>0.96694307061141027</v>
      </c>
      <c r="O1067" s="161">
        <f t="shared" si="161"/>
        <v>6000000</v>
      </c>
      <c r="P1067" s="162">
        <f t="shared" si="162"/>
        <v>190.49526877323717</v>
      </c>
      <c r="Q1067" s="162">
        <f t="shared" si="163"/>
        <v>103.01372868105187</v>
      </c>
      <c r="R1067" s="163">
        <f t="shared" si="164"/>
        <v>1</v>
      </c>
      <c r="S1067" s="161">
        <f t="shared" si="165"/>
        <v>6000000</v>
      </c>
      <c r="T1067" s="162">
        <f t="shared" si="166"/>
        <v>193.49842292441238</v>
      </c>
      <c r="U1067" s="162">
        <f t="shared" si="167"/>
        <v>109.00686434052594</v>
      </c>
      <c r="V1067" s="163">
        <f t="shared" si="168"/>
        <v>1</v>
      </c>
      <c r="W1067" s="164">
        <f t="shared" si="169"/>
        <v>474889240.55311179</v>
      </c>
      <c r="X1067" s="164">
        <f t="shared" si="170"/>
        <v>356949351.50331867</v>
      </c>
    </row>
    <row r="1068" spans="10:24" x14ac:dyDescent="0.25">
      <c r="J1068">
        <v>1065</v>
      </c>
      <c r="K1068" s="43">
        <v>0.84935253186132642</v>
      </c>
      <c r="L1068">
        <v>0.9794838253194329</v>
      </c>
      <c r="M1068">
        <v>0.30575704980903562</v>
      </c>
      <c r="N1068" s="44">
        <v>0.74002298824664048</v>
      </c>
      <c r="O1068" s="161">
        <f t="shared" si="161"/>
        <v>7000000</v>
      </c>
      <c r="P1068" s="162">
        <f t="shared" si="162"/>
        <v>210.64804462721173</v>
      </c>
      <c r="Q1068" s="162">
        <f t="shared" si="163"/>
        <v>124.84173264796379</v>
      </c>
      <c r="R1068" s="163">
        <f t="shared" si="164"/>
        <v>1</v>
      </c>
      <c r="S1068" s="161">
        <f t="shared" si="165"/>
        <v>7000000</v>
      </c>
      <c r="T1068" s="162">
        <f t="shared" si="166"/>
        <v>200.21601487573724</v>
      </c>
      <c r="U1068" s="162">
        <f t="shared" si="167"/>
        <v>119.9208663239819</v>
      </c>
      <c r="V1068" s="163">
        <f t="shared" si="168"/>
        <v>1</v>
      </c>
      <c r="W1068" s="164">
        <f t="shared" si="169"/>
        <v>550644183.85473561</v>
      </c>
      <c r="X1068" s="164">
        <f t="shared" si="170"/>
        <v>412066039.8622874</v>
      </c>
    </row>
    <row r="1069" spans="10:24" x14ac:dyDescent="0.25">
      <c r="J1069">
        <v>1066</v>
      </c>
      <c r="K1069" s="43">
        <v>0.56513945404076205</v>
      </c>
      <c r="L1069">
        <v>0.2897957475496058</v>
      </c>
      <c r="M1069">
        <v>0.69738199340918794</v>
      </c>
      <c r="N1069" s="44">
        <v>0.7914555042413518</v>
      </c>
      <c r="O1069" s="161">
        <f t="shared" si="161"/>
        <v>6000000</v>
      </c>
      <c r="P1069" s="162">
        <f t="shared" si="162"/>
        <v>171.69027724495214</v>
      </c>
      <c r="Q1069" s="162">
        <f t="shared" si="163"/>
        <v>145.3377122067007</v>
      </c>
      <c r="R1069" s="163">
        <f t="shared" si="164"/>
        <v>1</v>
      </c>
      <c r="S1069" s="161">
        <f t="shared" si="165"/>
        <v>6000000</v>
      </c>
      <c r="T1069" s="162">
        <f t="shared" si="166"/>
        <v>187.23009241498406</v>
      </c>
      <c r="U1069" s="162">
        <f t="shared" si="167"/>
        <v>130.16885610335035</v>
      </c>
      <c r="V1069" s="163">
        <f t="shared" si="168"/>
        <v>1</v>
      </c>
      <c r="W1069" s="164">
        <f t="shared" si="169"/>
        <v>108115390.22950864</v>
      </c>
      <c r="X1069" s="164">
        <f t="shared" si="170"/>
        <v>192367417.86980224</v>
      </c>
    </row>
    <row r="1070" spans="10:24" x14ac:dyDescent="0.25">
      <c r="J1070">
        <v>1067</v>
      </c>
      <c r="K1070" s="43">
        <v>0.43726586705079951</v>
      </c>
      <c r="L1070">
        <v>0.21339481385283421</v>
      </c>
      <c r="M1070">
        <v>0.15149746009505427</v>
      </c>
      <c r="N1070" s="44">
        <v>0.19201550439945037</v>
      </c>
      <c r="O1070" s="161">
        <f t="shared" si="161"/>
        <v>5000000</v>
      </c>
      <c r="P1070" s="162">
        <f t="shared" si="162"/>
        <v>168.07954112856532</v>
      </c>
      <c r="Q1070" s="162">
        <f t="shared" si="163"/>
        <v>114.39935727517644</v>
      </c>
      <c r="R1070" s="163">
        <f t="shared" si="164"/>
        <v>1</v>
      </c>
      <c r="S1070" s="161">
        <f t="shared" si="165"/>
        <v>6000000</v>
      </c>
      <c r="T1070" s="162">
        <f t="shared" si="166"/>
        <v>186.02651370952177</v>
      </c>
      <c r="U1070" s="162">
        <f t="shared" si="167"/>
        <v>114.69967863758822</v>
      </c>
      <c r="V1070" s="163">
        <f t="shared" si="168"/>
        <v>0.9</v>
      </c>
      <c r="W1070" s="164">
        <f t="shared" si="169"/>
        <v>218400919.26694441</v>
      </c>
      <c r="X1070" s="164">
        <f t="shared" si="170"/>
        <v>235164909.38844115</v>
      </c>
    </row>
    <row r="1071" spans="10:24" x14ac:dyDescent="0.25">
      <c r="J1071">
        <v>1068</v>
      </c>
      <c r="K1071" s="43">
        <v>0.27996504152726231</v>
      </c>
      <c r="L1071">
        <v>0.43171484749680999</v>
      </c>
      <c r="M1071">
        <v>0.49492664306719047</v>
      </c>
      <c r="N1071" s="44">
        <v>8.2661724342289133E-2</v>
      </c>
      <c r="O1071" s="161">
        <f t="shared" si="161"/>
        <v>2000000</v>
      </c>
      <c r="P1071" s="162">
        <f t="shared" si="162"/>
        <v>177.41985052812481</v>
      </c>
      <c r="Q1071" s="162">
        <f t="shared" si="163"/>
        <v>134.74565274547882</v>
      </c>
      <c r="R1071" s="163">
        <f t="shared" si="164"/>
        <v>1</v>
      </c>
      <c r="S1071" s="161">
        <f t="shared" si="165"/>
        <v>5000000</v>
      </c>
      <c r="T1071" s="162">
        <f t="shared" si="166"/>
        <v>189.13995017604159</v>
      </c>
      <c r="U1071" s="162">
        <f t="shared" si="167"/>
        <v>124.87282637273941</v>
      </c>
      <c r="V1071" s="163">
        <f t="shared" si="168"/>
        <v>0.9</v>
      </c>
      <c r="W1071" s="164">
        <f t="shared" si="169"/>
        <v>35348395.565291986</v>
      </c>
      <c r="X1071" s="164">
        <f t="shared" si="170"/>
        <v>139202057.11485982</v>
      </c>
    </row>
    <row r="1072" spans="10:24" x14ac:dyDescent="0.25">
      <c r="J1072">
        <v>1069</v>
      </c>
      <c r="K1072" s="43">
        <v>0.51140783427796088</v>
      </c>
      <c r="L1072">
        <v>0.64344782871584538</v>
      </c>
      <c r="M1072">
        <v>0.18822784312711016</v>
      </c>
      <c r="N1072" s="44">
        <v>0.55364571296087906</v>
      </c>
      <c r="O1072" s="161">
        <f t="shared" si="161"/>
        <v>5000000</v>
      </c>
      <c r="P1072" s="162">
        <f t="shared" si="162"/>
        <v>185.51535111207406</v>
      </c>
      <c r="Q1072" s="162">
        <f t="shared" si="163"/>
        <v>117.31108688342235</v>
      </c>
      <c r="R1072" s="163">
        <f t="shared" si="164"/>
        <v>1</v>
      </c>
      <c r="S1072" s="161">
        <f t="shared" si="165"/>
        <v>6000000</v>
      </c>
      <c r="T1072" s="162">
        <f t="shared" si="166"/>
        <v>191.83845037069136</v>
      </c>
      <c r="U1072" s="162">
        <f t="shared" si="167"/>
        <v>116.15554344171117</v>
      </c>
      <c r="V1072" s="163">
        <f t="shared" si="168"/>
        <v>1</v>
      </c>
      <c r="W1072" s="164">
        <f t="shared" si="169"/>
        <v>291021321.14325857</v>
      </c>
      <c r="X1072" s="164">
        <f t="shared" si="170"/>
        <v>304097441.57388115</v>
      </c>
    </row>
    <row r="1073" spans="10:24" x14ac:dyDescent="0.25">
      <c r="J1073">
        <v>1070</v>
      </c>
      <c r="K1073" s="43">
        <v>0.6315131628739441</v>
      </c>
      <c r="L1073">
        <v>0.40500724946578126</v>
      </c>
      <c r="M1073">
        <v>0.21438134529413</v>
      </c>
      <c r="N1073" s="44">
        <v>0.59284504911901648</v>
      </c>
      <c r="O1073" s="161">
        <f t="shared" si="161"/>
        <v>6000000</v>
      </c>
      <c r="P1073" s="162">
        <f t="shared" si="162"/>
        <v>176.39389010100146</v>
      </c>
      <c r="Q1073" s="162">
        <f t="shared" si="163"/>
        <v>119.173785471656</v>
      </c>
      <c r="R1073" s="163">
        <f t="shared" si="164"/>
        <v>1</v>
      </c>
      <c r="S1073" s="161">
        <f t="shared" si="165"/>
        <v>7000000</v>
      </c>
      <c r="T1073" s="162">
        <f t="shared" si="166"/>
        <v>188.79796336700048</v>
      </c>
      <c r="U1073" s="162">
        <f t="shared" si="167"/>
        <v>117.086892735828</v>
      </c>
      <c r="V1073" s="163">
        <f t="shared" si="168"/>
        <v>1</v>
      </c>
      <c r="W1073" s="164">
        <f t="shared" si="169"/>
        <v>293320627.77607274</v>
      </c>
      <c r="X1073" s="164">
        <f t="shared" si="170"/>
        <v>351977494.41820735</v>
      </c>
    </row>
    <row r="1074" spans="10:24" x14ac:dyDescent="0.25">
      <c r="J1074">
        <v>1071</v>
      </c>
      <c r="K1074" s="43">
        <v>8.0949911255555396E-2</v>
      </c>
      <c r="L1074">
        <v>0.53988070547991573</v>
      </c>
      <c r="M1074">
        <v>0.66093898663269823</v>
      </c>
      <c r="N1074" s="44">
        <v>4.4537243214777256E-3</v>
      </c>
      <c r="O1074" s="161">
        <f t="shared" si="161"/>
        <v>2000000</v>
      </c>
      <c r="P1074" s="162">
        <f t="shared" si="162"/>
        <v>181.50199779125157</v>
      </c>
      <c r="Q1074" s="162">
        <f t="shared" si="163"/>
        <v>143.30054303528976</v>
      </c>
      <c r="R1074" s="163">
        <f t="shared" si="164"/>
        <v>1</v>
      </c>
      <c r="S1074" s="161">
        <f t="shared" si="165"/>
        <v>2000000</v>
      </c>
      <c r="T1074" s="162">
        <f t="shared" si="166"/>
        <v>190.5006659304172</v>
      </c>
      <c r="U1074" s="162">
        <f t="shared" si="167"/>
        <v>129.15027151764488</v>
      </c>
      <c r="V1074" s="163">
        <f t="shared" si="168"/>
        <v>0.05</v>
      </c>
      <c r="W1074" s="164">
        <f t="shared" si="169"/>
        <v>26402909.511923611</v>
      </c>
      <c r="X1074" s="164">
        <f t="shared" si="170"/>
        <v>-143864960.55872276</v>
      </c>
    </row>
    <row r="1075" spans="10:24" x14ac:dyDescent="0.25">
      <c r="J1075">
        <v>1072</v>
      </c>
      <c r="K1075" s="43">
        <v>0.80183519606198883</v>
      </c>
      <c r="L1075">
        <v>0.57880454849774987</v>
      </c>
      <c r="M1075">
        <v>4.1787150574486231E-2</v>
      </c>
      <c r="N1075" s="44">
        <v>0.6488722150324524</v>
      </c>
      <c r="O1075" s="161">
        <f t="shared" si="161"/>
        <v>7000000</v>
      </c>
      <c r="P1075" s="162">
        <f t="shared" si="162"/>
        <v>182.98254251722108</v>
      </c>
      <c r="Q1075" s="162">
        <f t="shared" si="163"/>
        <v>100.39373249646259</v>
      </c>
      <c r="R1075" s="163">
        <f t="shared" si="164"/>
        <v>1</v>
      </c>
      <c r="S1075" s="161">
        <f t="shared" si="165"/>
        <v>7000000</v>
      </c>
      <c r="T1075" s="162">
        <f t="shared" si="166"/>
        <v>190.99418083907369</v>
      </c>
      <c r="U1075" s="162">
        <f t="shared" si="167"/>
        <v>107.69686624823129</v>
      </c>
      <c r="V1075" s="163">
        <f t="shared" si="168"/>
        <v>1</v>
      </c>
      <c r="W1075" s="164">
        <f t="shared" si="169"/>
        <v>528121670.14530945</v>
      </c>
      <c r="X1075" s="164">
        <f t="shared" si="170"/>
        <v>433081202.1358968</v>
      </c>
    </row>
    <row r="1076" spans="10:24" x14ac:dyDescent="0.25">
      <c r="J1076">
        <v>1073</v>
      </c>
      <c r="K1076" s="43">
        <v>0.14754874952660779</v>
      </c>
      <c r="L1076">
        <v>0.36330347434239363</v>
      </c>
      <c r="M1076">
        <v>0.18758273526127467</v>
      </c>
      <c r="N1076" s="44">
        <v>1.3883468672163835E-2</v>
      </c>
      <c r="O1076" s="161">
        <f t="shared" si="161"/>
        <v>2000000</v>
      </c>
      <c r="P1076" s="162">
        <f t="shared" si="162"/>
        <v>174.75536124911173</v>
      </c>
      <c r="Q1076" s="162">
        <f t="shared" si="163"/>
        <v>117.26321566870993</v>
      </c>
      <c r="R1076" s="163">
        <f t="shared" si="164"/>
        <v>1</v>
      </c>
      <c r="S1076" s="161">
        <f t="shared" si="165"/>
        <v>2000000</v>
      </c>
      <c r="T1076" s="162">
        <f t="shared" si="166"/>
        <v>188.25178708303724</v>
      </c>
      <c r="U1076" s="162">
        <f t="shared" si="167"/>
        <v>116.13160783435497</v>
      </c>
      <c r="V1076" s="163">
        <f t="shared" si="168"/>
        <v>0.05</v>
      </c>
      <c r="W1076" s="164">
        <f t="shared" si="169"/>
        <v>64984291.160803586</v>
      </c>
      <c r="X1076" s="164">
        <f t="shared" si="170"/>
        <v>-142787982.07513177</v>
      </c>
    </row>
    <row r="1077" spans="10:24" x14ac:dyDescent="0.25">
      <c r="J1077">
        <v>1074</v>
      </c>
      <c r="K1077" s="43">
        <v>0.44443707894523088</v>
      </c>
      <c r="L1077">
        <v>0.44331538617507449</v>
      </c>
      <c r="M1077">
        <v>0.55884398200056562</v>
      </c>
      <c r="N1077" s="44">
        <v>0.9858003397088706</v>
      </c>
      <c r="O1077" s="161">
        <f t="shared" si="161"/>
        <v>5000000</v>
      </c>
      <c r="P1077" s="162">
        <f t="shared" si="162"/>
        <v>177.86146861989278</v>
      </c>
      <c r="Q1077" s="162">
        <f t="shared" si="163"/>
        <v>137.96077882851284</v>
      </c>
      <c r="R1077" s="163">
        <f t="shared" si="164"/>
        <v>1</v>
      </c>
      <c r="S1077" s="161">
        <f t="shared" si="165"/>
        <v>6000000</v>
      </c>
      <c r="T1077" s="162">
        <f t="shared" si="166"/>
        <v>189.28715620663093</v>
      </c>
      <c r="U1077" s="162">
        <f t="shared" si="167"/>
        <v>126.48038941425642</v>
      </c>
      <c r="V1077" s="163">
        <f t="shared" si="168"/>
        <v>1</v>
      </c>
      <c r="W1077" s="164">
        <f t="shared" si="169"/>
        <v>149503448.95689967</v>
      </c>
      <c r="X1077" s="164">
        <f t="shared" si="170"/>
        <v>226840600.75424701</v>
      </c>
    </row>
    <row r="1078" spans="10:24" x14ac:dyDescent="0.25">
      <c r="J1078">
        <v>1075</v>
      </c>
      <c r="K1078" s="43">
        <v>0.86632200963318062</v>
      </c>
      <c r="L1078">
        <v>0.40825348100127778</v>
      </c>
      <c r="M1078">
        <v>0.56999976363302685</v>
      </c>
      <c r="N1078" s="44">
        <v>0.69976014610415982</v>
      </c>
      <c r="O1078" s="161">
        <f t="shared" si="161"/>
        <v>7000000</v>
      </c>
      <c r="P1078" s="162">
        <f t="shared" si="162"/>
        <v>176.51940030874397</v>
      </c>
      <c r="Q1078" s="162">
        <f t="shared" si="163"/>
        <v>138.52747126018522</v>
      </c>
      <c r="R1078" s="163">
        <f t="shared" si="164"/>
        <v>1</v>
      </c>
      <c r="S1078" s="161">
        <f t="shared" si="165"/>
        <v>7000000</v>
      </c>
      <c r="T1078" s="162">
        <f t="shared" si="166"/>
        <v>188.83980010291467</v>
      </c>
      <c r="U1078" s="162">
        <f t="shared" si="167"/>
        <v>126.76373563009261</v>
      </c>
      <c r="V1078" s="163">
        <f t="shared" si="168"/>
        <v>1</v>
      </c>
      <c r="W1078" s="164">
        <f t="shared" si="169"/>
        <v>215943503.33991122</v>
      </c>
      <c r="X1078" s="164">
        <f t="shared" si="170"/>
        <v>284532451.30975437</v>
      </c>
    </row>
    <row r="1079" spans="10:24" x14ac:dyDescent="0.25">
      <c r="J1079">
        <v>1076</v>
      </c>
      <c r="K1079" s="43">
        <v>1.1882494701961011E-2</v>
      </c>
      <c r="L1079">
        <v>0.40725506257241129</v>
      </c>
      <c r="M1079">
        <v>0.61996390186430217</v>
      </c>
      <c r="N1079" s="44">
        <v>0.68144173858182389</v>
      </c>
      <c r="O1079" s="161">
        <f t="shared" si="161"/>
        <v>1000000</v>
      </c>
      <c r="P1079" s="162">
        <f t="shared" si="162"/>
        <v>176.48082445053271</v>
      </c>
      <c r="Q1079" s="162">
        <f t="shared" si="163"/>
        <v>141.10771965747367</v>
      </c>
      <c r="R1079" s="163">
        <f t="shared" si="164"/>
        <v>1</v>
      </c>
      <c r="S1079" s="161">
        <f t="shared" si="165"/>
        <v>1000000</v>
      </c>
      <c r="T1079" s="162">
        <f t="shared" si="166"/>
        <v>188.82694148351089</v>
      </c>
      <c r="U1079" s="162">
        <f t="shared" si="167"/>
        <v>128.05385982873682</v>
      </c>
      <c r="V1079" s="163">
        <f t="shared" si="168"/>
        <v>1</v>
      </c>
      <c r="W1079" s="164">
        <f t="shared" si="169"/>
        <v>-14626895.206940956</v>
      </c>
      <c r="X1079" s="164">
        <f t="shared" si="170"/>
        <v>-89226918.34522593</v>
      </c>
    </row>
    <row r="1080" spans="10:24" x14ac:dyDescent="0.25">
      <c r="J1080">
        <v>1077</v>
      </c>
      <c r="K1080" s="43">
        <v>0.90674254678446786</v>
      </c>
      <c r="L1080">
        <v>0.10493796083796536</v>
      </c>
      <c r="M1080">
        <v>0.45745461952674671</v>
      </c>
      <c r="N1080" s="44">
        <v>0.53937974134281752</v>
      </c>
      <c r="O1080" s="161">
        <f t="shared" si="161"/>
        <v>7000000</v>
      </c>
      <c r="P1080" s="162">
        <f t="shared" si="162"/>
        <v>161.19139959064765</v>
      </c>
      <c r="Q1080" s="162">
        <f t="shared" si="163"/>
        <v>132.86303173471049</v>
      </c>
      <c r="R1080" s="163">
        <f t="shared" si="164"/>
        <v>1</v>
      </c>
      <c r="S1080" s="161">
        <f t="shared" si="165"/>
        <v>9000000</v>
      </c>
      <c r="T1080" s="162">
        <f t="shared" si="166"/>
        <v>183.73046653021589</v>
      </c>
      <c r="U1080" s="162">
        <f t="shared" si="167"/>
        <v>123.93151586735524</v>
      </c>
      <c r="V1080" s="163">
        <f t="shared" si="168"/>
        <v>1</v>
      </c>
      <c r="W1080" s="164">
        <f t="shared" si="169"/>
        <v>148298574.9915601</v>
      </c>
      <c r="X1080" s="164">
        <f t="shared" si="170"/>
        <v>388190555.96574581</v>
      </c>
    </row>
    <row r="1081" spans="10:24" x14ac:dyDescent="0.25">
      <c r="J1081">
        <v>1078</v>
      </c>
      <c r="K1081" s="43">
        <v>8.7625319815568314E-2</v>
      </c>
      <c r="L1081">
        <v>0.63833922660665976</v>
      </c>
      <c r="M1081">
        <v>0.75239170574126213</v>
      </c>
      <c r="N1081" s="44">
        <v>0.63057499275813811</v>
      </c>
      <c r="O1081" s="161">
        <f t="shared" si="161"/>
        <v>2000000</v>
      </c>
      <c r="P1081" s="162">
        <f t="shared" si="162"/>
        <v>185.31034699654342</v>
      </c>
      <c r="Q1081" s="162">
        <f t="shared" si="163"/>
        <v>148.64070731505495</v>
      </c>
      <c r="R1081" s="163">
        <f t="shared" si="164"/>
        <v>1</v>
      </c>
      <c r="S1081" s="161">
        <f t="shared" si="165"/>
        <v>2000000</v>
      </c>
      <c r="T1081" s="162">
        <f t="shared" si="166"/>
        <v>191.77011566551448</v>
      </c>
      <c r="U1081" s="162">
        <f t="shared" si="167"/>
        <v>131.82035365752748</v>
      </c>
      <c r="V1081" s="163">
        <f t="shared" si="168"/>
        <v>1</v>
      </c>
      <c r="W1081" s="164">
        <f t="shared" si="169"/>
        <v>23339279.362976924</v>
      </c>
      <c r="X1081" s="164">
        <f t="shared" si="170"/>
        <v>-30100475.984025985</v>
      </c>
    </row>
    <row r="1082" spans="10:24" x14ac:dyDescent="0.25">
      <c r="J1082">
        <v>1079</v>
      </c>
      <c r="K1082" s="43">
        <v>0.88845398985566282</v>
      </c>
      <c r="L1082">
        <v>0.14549318869045835</v>
      </c>
      <c r="M1082">
        <v>0.59993309439007925</v>
      </c>
      <c r="N1082" s="44">
        <v>0.1336609400470804</v>
      </c>
      <c r="O1082" s="161">
        <f t="shared" si="161"/>
        <v>7000000</v>
      </c>
      <c r="P1082" s="162">
        <f t="shared" si="162"/>
        <v>164.16059630280662</v>
      </c>
      <c r="Q1082" s="162">
        <f t="shared" si="163"/>
        <v>140.0634786002808</v>
      </c>
      <c r="R1082" s="163">
        <f t="shared" si="164"/>
        <v>1</v>
      </c>
      <c r="S1082" s="161">
        <f t="shared" si="165"/>
        <v>7000000</v>
      </c>
      <c r="T1082" s="162">
        <f t="shared" si="166"/>
        <v>184.7201987676022</v>
      </c>
      <c r="U1082" s="162">
        <f t="shared" si="167"/>
        <v>127.5317393001404</v>
      </c>
      <c r="V1082" s="163">
        <f t="shared" si="168"/>
        <v>0.9</v>
      </c>
      <c r="W1082" s="164">
        <f t="shared" si="169"/>
        <v>118679823.91768074</v>
      </c>
      <c r="X1082" s="164">
        <f t="shared" si="170"/>
        <v>210287294.64500934</v>
      </c>
    </row>
    <row r="1083" spans="10:24" x14ac:dyDescent="0.25">
      <c r="J1083">
        <v>1080</v>
      </c>
      <c r="K1083" s="43">
        <v>0.51127810000256879</v>
      </c>
      <c r="L1083">
        <v>0.23691045808841948</v>
      </c>
      <c r="M1083">
        <v>0.5780124914157404</v>
      </c>
      <c r="N1083" s="44">
        <v>0.28001376829475089</v>
      </c>
      <c r="O1083" s="161">
        <f t="shared" si="161"/>
        <v>5000000</v>
      </c>
      <c r="P1083" s="162">
        <f t="shared" si="162"/>
        <v>169.25585934567144</v>
      </c>
      <c r="Q1083" s="162">
        <f t="shared" si="163"/>
        <v>138.93623087566908</v>
      </c>
      <c r="R1083" s="163">
        <f t="shared" si="164"/>
        <v>1</v>
      </c>
      <c r="S1083" s="161">
        <f t="shared" si="165"/>
        <v>6000000</v>
      </c>
      <c r="T1083" s="162">
        <f t="shared" si="166"/>
        <v>186.41861978189047</v>
      </c>
      <c r="U1083" s="162">
        <f t="shared" si="167"/>
        <v>126.96811543783454</v>
      </c>
      <c r="V1083" s="163">
        <f t="shared" si="168"/>
        <v>1</v>
      </c>
      <c r="W1083" s="164">
        <f t="shared" si="169"/>
        <v>101598142.3500118</v>
      </c>
      <c r="X1083" s="164">
        <f t="shared" si="170"/>
        <v>206703026.06433558</v>
      </c>
    </row>
    <row r="1084" spans="10:24" x14ac:dyDescent="0.25">
      <c r="J1084">
        <v>1081</v>
      </c>
      <c r="K1084" s="43">
        <v>0.18891892256819742</v>
      </c>
      <c r="L1084">
        <v>0.21179643235742684</v>
      </c>
      <c r="M1084">
        <v>0.2059345332976602</v>
      </c>
      <c r="N1084" s="44">
        <v>0.69974869795705597</v>
      </c>
      <c r="O1084" s="161">
        <f t="shared" si="161"/>
        <v>2000000</v>
      </c>
      <c r="P1084" s="162">
        <f t="shared" si="162"/>
        <v>167.99694652671127</v>
      </c>
      <c r="Q1084" s="162">
        <f t="shared" si="163"/>
        <v>118.58782165027557</v>
      </c>
      <c r="R1084" s="163">
        <f t="shared" si="164"/>
        <v>1</v>
      </c>
      <c r="S1084" s="161">
        <f t="shared" si="165"/>
        <v>5000000</v>
      </c>
      <c r="T1084" s="162">
        <f t="shared" si="166"/>
        <v>185.99898217557043</v>
      </c>
      <c r="U1084" s="162">
        <f t="shared" si="167"/>
        <v>116.79391082513779</v>
      </c>
      <c r="V1084" s="163">
        <f t="shared" si="168"/>
        <v>1</v>
      </c>
      <c r="W1084" s="164">
        <f t="shared" si="169"/>
        <v>48818249.752871394</v>
      </c>
      <c r="X1084" s="164">
        <f t="shared" si="170"/>
        <v>196025356.75216323</v>
      </c>
    </row>
    <row r="1085" spans="10:24" x14ac:dyDescent="0.25">
      <c r="J1085">
        <v>1082</v>
      </c>
      <c r="K1085" s="43">
        <v>0.17024876712368531</v>
      </c>
      <c r="L1085">
        <v>0.76544519257124943</v>
      </c>
      <c r="M1085">
        <v>0.48789798151548436</v>
      </c>
      <c r="N1085" s="44">
        <v>0.80779111528146752</v>
      </c>
      <c r="O1085" s="161">
        <f t="shared" si="161"/>
        <v>2000000</v>
      </c>
      <c r="P1085" s="162">
        <f t="shared" si="162"/>
        <v>190.85892791844219</v>
      </c>
      <c r="Q1085" s="162">
        <f t="shared" si="163"/>
        <v>134.39320168454913</v>
      </c>
      <c r="R1085" s="163">
        <f t="shared" si="164"/>
        <v>1</v>
      </c>
      <c r="S1085" s="161">
        <f t="shared" si="165"/>
        <v>5000000</v>
      </c>
      <c r="T1085" s="162">
        <f t="shared" si="166"/>
        <v>193.61964263948073</v>
      </c>
      <c r="U1085" s="162">
        <f t="shared" si="167"/>
        <v>124.69660084227456</v>
      </c>
      <c r="V1085" s="163">
        <f t="shared" si="168"/>
        <v>1</v>
      </c>
      <c r="W1085" s="164">
        <f t="shared" si="169"/>
        <v>62931452.467786133</v>
      </c>
      <c r="X1085" s="164">
        <f t="shared" si="170"/>
        <v>194615208.98603082</v>
      </c>
    </row>
    <row r="1086" spans="10:24" x14ac:dyDescent="0.25">
      <c r="J1086">
        <v>1083</v>
      </c>
      <c r="K1086" s="43">
        <v>0.76369129373555267</v>
      </c>
      <c r="L1086">
        <v>0.37928587338802222</v>
      </c>
      <c r="M1086">
        <v>0.44891522218141044</v>
      </c>
      <c r="N1086" s="44">
        <v>0.52186890585775336</v>
      </c>
      <c r="O1086" s="161">
        <f t="shared" si="161"/>
        <v>7000000</v>
      </c>
      <c r="P1086" s="162">
        <f t="shared" si="162"/>
        <v>175.38964682602574</v>
      </c>
      <c r="Q1086" s="162">
        <f t="shared" si="163"/>
        <v>132.43194978621426</v>
      </c>
      <c r="R1086" s="163">
        <f t="shared" si="164"/>
        <v>1</v>
      </c>
      <c r="S1086" s="161">
        <f t="shared" si="165"/>
        <v>7000000</v>
      </c>
      <c r="T1086" s="162">
        <f t="shared" si="166"/>
        <v>188.46321560867526</v>
      </c>
      <c r="U1086" s="162">
        <f t="shared" si="167"/>
        <v>123.71597489310713</v>
      </c>
      <c r="V1086" s="163">
        <f t="shared" si="168"/>
        <v>1</v>
      </c>
      <c r="W1086" s="164">
        <f t="shared" si="169"/>
        <v>250703879.27868032</v>
      </c>
      <c r="X1086" s="164">
        <f t="shared" si="170"/>
        <v>303230685.00897688</v>
      </c>
    </row>
    <row r="1087" spans="10:24" x14ac:dyDescent="0.25">
      <c r="J1087">
        <v>1084</v>
      </c>
      <c r="K1087" s="43">
        <v>0.94922843554472591</v>
      </c>
      <c r="L1087">
        <v>0.46869129250839647</v>
      </c>
      <c r="M1087">
        <v>0.63545453827912068</v>
      </c>
      <c r="N1087" s="44">
        <v>0.64715382711929437</v>
      </c>
      <c r="O1087" s="161">
        <f t="shared" si="161"/>
        <v>7000000</v>
      </c>
      <c r="P1087" s="162">
        <f t="shared" si="162"/>
        <v>178.82159963185595</v>
      </c>
      <c r="Q1087" s="162">
        <f t="shared" si="163"/>
        <v>141.92670118839789</v>
      </c>
      <c r="R1087" s="163">
        <f t="shared" si="164"/>
        <v>1</v>
      </c>
      <c r="S1087" s="161">
        <f t="shared" si="165"/>
        <v>9000000</v>
      </c>
      <c r="T1087" s="162">
        <f t="shared" si="166"/>
        <v>189.60719987728532</v>
      </c>
      <c r="U1087" s="162">
        <f t="shared" si="167"/>
        <v>128.46335059419894</v>
      </c>
      <c r="V1087" s="163">
        <f t="shared" si="168"/>
        <v>1</v>
      </c>
      <c r="W1087" s="164">
        <f t="shared" si="169"/>
        <v>208264289.10420641</v>
      </c>
      <c r="X1087" s="164">
        <f t="shared" si="170"/>
        <v>400294643.54777741</v>
      </c>
    </row>
    <row r="1088" spans="10:24" x14ac:dyDescent="0.25">
      <c r="J1088">
        <v>1085</v>
      </c>
      <c r="K1088" s="43">
        <v>0.57957876880108972</v>
      </c>
      <c r="L1088">
        <v>9.1188356751607746E-2</v>
      </c>
      <c r="M1088">
        <v>0.4537287664313806</v>
      </c>
      <c r="N1088" s="44">
        <v>1.8842427527110406E-3</v>
      </c>
      <c r="O1088" s="161">
        <f t="shared" si="161"/>
        <v>6000000</v>
      </c>
      <c r="P1088" s="162">
        <f t="shared" si="162"/>
        <v>159.99790880840348</v>
      </c>
      <c r="Q1088" s="162">
        <f t="shared" si="163"/>
        <v>132.67507878230657</v>
      </c>
      <c r="R1088" s="163">
        <f t="shared" si="164"/>
        <v>1</v>
      </c>
      <c r="S1088" s="161">
        <f t="shared" si="165"/>
        <v>6000000</v>
      </c>
      <c r="T1088" s="162">
        <f t="shared" si="166"/>
        <v>183.33263626946783</v>
      </c>
      <c r="U1088" s="162">
        <f t="shared" si="167"/>
        <v>123.83753939115329</v>
      </c>
      <c r="V1088" s="163">
        <f t="shared" si="168"/>
        <v>0.05</v>
      </c>
      <c r="W1088" s="164">
        <f t="shared" si="169"/>
        <v>113936980.15658146</v>
      </c>
      <c r="X1088" s="164">
        <f t="shared" si="170"/>
        <v>-132151470.93650563</v>
      </c>
    </row>
    <row r="1089" spans="10:24" x14ac:dyDescent="0.25">
      <c r="J1089">
        <v>1086</v>
      </c>
      <c r="K1089" s="43">
        <v>0.90375876288416102</v>
      </c>
      <c r="L1089">
        <v>0.6894466939772409</v>
      </c>
      <c r="M1089">
        <v>0.85632600575868156</v>
      </c>
      <c r="N1089" s="44">
        <v>0.42401398726356321</v>
      </c>
      <c r="O1089" s="161">
        <f t="shared" si="161"/>
        <v>7000000</v>
      </c>
      <c r="P1089" s="162">
        <f t="shared" si="162"/>
        <v>187.41423899542269</v>
      </c>
      <c r="Q1089" s="162">
        <f t="shared" si="163"/>
        <v>156.27914843077491</v>
      </c>
      <c r="R1089" s="163">
        <f t="shared" si="164"/>
        <v>1</v>
      </c>
      <c r="S1089" s="161">
        <f t="shared" si="165"/>
        <v>9000000</v>
      </c>
      <c r="T1089" s="162">
        <f t="shared" si="166"/>
        <v>192.47141299847422</v>
      </c>
      <c r="U1089" s="162">
        <f t="shared" si="167"/>
        <v>135.63957421538746</v>
      </c>
      <c r="V1089" s="163">
        <f t="shared" si="168"/>
        <v>1</v>
      </c>
      <c r="W1089" s="164">
        <f t="shared" si="169"/>
        <v>167945633.95253447</v>
      </c>
      <c r="X1089" s="164">
        <f t="shared" si="170"/>
        <v>361486549.04778087</v>
      </c>
    </row>
    <row r="1090" spans="10:24" x14ac:dyDescent="0.25">
      <c r="J1090">
        <v>1087</v>
      </c>
      <c r="K1090" s="43">
        <v>0.67270433674622943</v>
      </c>
      <c r="L1090">
        <v>0.89960856245044307</v>
      </c>
      <c r="M1090">
        <v>0.69196040263868086</v>
      </c>
      <c r="N1090" s="44">
        <v>0.6786047972013729</v>
      </c>
      <c r="O1090" s="161">
        <f t="shared" si="161"/>
        <v>6000000</v>
      </c>
      <c r="P1090" s="162">
        <f t="shared" si="162"/>
        <v>199.18986466217302</v>
      </c>
      <c r="Q1090" s="162">
        <f t="shared" si="163"/>
        <v>145.02829688930549</v>
      </c>
      <c r="R1090" s="163">
        <f t="shared" si="164"/>
        <v>1</v>
      </c>
      <c r="S1090" s="161">
        <f t="shared" si="165"/>
        <v>7000000</v>
      </c>
      <c r="T1090" s="162">
        <f t="shared" si="166"/>
        <v>196.39662155405767</v>
      </c>
      <c r="U1090" s="162">
        <f t="shared" si="167"/>
        <v>130.01414844465276</v>
      </c>
      <c r="V1090" s="163">
        <f t="shared" si="168"/>
        <v>1</v>
      </c>
      <c r="W1090" s="164">
        <f t="shared" si="169"/>
        <v>274969406.63720518</v>
      </c>
      <c r="X1090" s="164">
        <f t="shared" si="170"/>
        <v>314677311.76583439</v>
      </c>
    </row>
    <row r="1091" spans="10:24" x14ac:dyDescent="0.25">
      <c r="J1091">
        <v>1088</v>
      </c>
      <c r="K1091" s="43">
        <v>0.30257050241249062</v>
      </c>
      <c r="L1091">
        <v>0.10523506989072329</v>
      </c>
      <c r="M1091">
        <v>0.50914896089590855</v>
      </c>
      <c r="N1091" s="44">
        <v>0.1651784510822224</v>
      </c>
      <c r="O1091" s="161">
        <f t="shared" si="161"/>
        <v>5000000</v>
      </c>
      <c r="P1091" s="162">
        <f t="shared" si="162"/>
        <v>161.21589412930467</v>
      </c>
      <c r="Q1091" s="162">
        <f t="shared" si="163"/>
        <v>135.45870109220553</v>
      </c>
      <c r="R1091" s="163">
        <f t="shared" si="164"/>
        <v>1</v>
      </c>
      <c r="S1091" s="161">
        <f t="shared" si="165"/>
        <v>6000000</v>
      </c>
      <c r="T1091" s="162">
        <f t="shared" si="166"/>
        <v>183.73863137643488</v>
      </c>
      <c r="U1091" s="162">
        <f t="shared" si="167"/>
        <v>125.22935054610276</v>
      </c>
      <c r="V1091" s="163">
        <f t="shared" si="168"/>
        <v>0.9</v>
      </c>
      <c r="W1091" s="164">
        <f t="shared" si="169"/>
        <v>78785965.185495719</v>
      </c>
      <c r="X1091" s="164">
        <f t="shared" si="170"/>
        <v>165950116.48379344</v>
      </c>
    </row>
    <row r="1092" spans="10:24" x14ac:dyDescent="0.25">
      <c r="J1092">
        <v>1089</v>
      </c>
      <c r="K1092" s="43">
        <v>0.95939945519636827</v>
      </c>
      <c r="L1092">
        <v>0.2316643894494137</v>
      </c>
      <c r="M1092">
        <v>0.25975332505304172</v>
      </c>
      <c r="N1092" s="44">
        <v>0.65435422263349685</v>
      </c>
      <c r="O1092" s="161">
        <f t="shared" si="161"/>
        <v>9000000</v>
      </c>
      <c r="P1092" s="162">
        <f t="shared" si="162"/>
        <v>168.99935128897161</v>
      </c>
      <c r="Q1092" s="162">
        <f t="shared" si="163"/>
        <v>122.11787846469608</v>
      </c>
      <c r="R1092" s="163">
        <f t="shared" si="164"/>
        <v>1</v>
      </c>
      <c r="S1092" s="161">
        <f t="shared" si="165"/>
        <v>9000000</v>
      </c>
      <c r="T1092" s="162">
        <f t="shared" si="166"/>
        <v>186.33311709632386</v>
      </c>
      <c r="U1092" s="162">
        <f t="shared" si="167"/>
        <v>118.55893923234804</v>
      </c>
      <c r="V1092" s="163">
        <f t="shared" si="168"/>
        <v>1</v>
      </c>
      <c r="W1092" s="164">
        <f t="shared" si="169"/>
        <v>371933255.4184798</v>
      </c>
      <c r="X1092" s="164">
        <f t="shared" si="170"/>
        <v>459967600.77578235</v>
      </c>
    </row>
    <row r="1093" spans="10:24" x14ac:dyDescent="0.25">
      <c r="J1093">
        <v>1090</v>
      </c>
      <c r="K1093" s="43">
        <v>0.6323633622323509</v>
      </c>
      <c r="L1093">
        <v>0.91921769111327289</v>
      </c>
      <c r="M1093">
        <v>0.32176106774132984</v>
      </c>
      <c r="N1093" s="44">
        <v>0.91389052770102197</v>
      </c>
      <c r="O1093" s="161">
        <f t="shared" ref="O1093:O1156" si="171">VLOOKUP(K1093,$E$5:$H$10,4)</f>
        <v>6000000</v>
      </c>
      <c r="P1093" s="162">
        <f t="shared" ref="P1093:P1156" si="172">_xlfn.NORM.INV(L1093,$E$12,$E$13)</f>
        <v>200.99743067402625</v>
      </c>
      <c r="Q1093" s="162">
        <f t="shared" ref="Q1093:Q1156" si="173">_xlfn.NORM.INV(M1093,$E$15,$E$16)</f>
        <v>125.74440187199785</v>
      </c>
      <c r="R1093" s="163">
        <f t="shared" ref="R1093:R1156" si="174">VLOOKUP(N1093,$E$19:$H$21,4)</f>
        <v>1</v>
      </c>
      <c r="S1093" s="161">
        <f t="shared" ref="S1093:S1156" si="175">VLOOKUP(K1093,$G$5:$H$10,2)</f>
        <v>7000000</v>
      </c>
      <c r="T1093" s="162">
        <f t="shared" ref="T1093:T1156" si="176">_xlfn.NORM.INV(L1093,$G$12,$G$13)</f>
        <v>196.99914355800874</v>
      </c>
      <c r="U1093" s="162">
        <f t="shared" ref="U1093:U1156" si="177">_xlfn.NORM.INV(M1093,$G$15,$G$16)</f>
        <v>120.37220093599893</v>
      </c>
      <c r="V1093" s="163">
        <f t="shared" ref="V1093:V1156" si="178">VLOOKUP(N1093,$G$19:$H$21,2)</f>
        <v>1</v>
      </c>
      <c r="W1093" s="164">
        <f t="shared" ref="W1093:W1156" si="179">O1093*(P1093-Q1093)*R1093-$D$23-$D$24</f>
        <v>401518172.81217039</v>
      </c>
      <c r="X1093" s="164">
        <f t="shared" ref="X1093:X1156" si="180">S1093*(T1093-U1093)*V1093-$F$23-$F$24</f>
        <v>386388598.35406864</v>
      </c>
    </row>
    <row r="1094" spans="10:24" x14ac:dyDescent="0.25">
      <c r="J1094">
        <v>1091</v>
      </c>
      <c r="K1094" s="43">
        <v>0.13218331495584157</v>
      </c>
      <c r="L1094">
        <v>0.15002414455174362</v>
      </c>
      <c r="M1094">
        <v>0.29668127051361337</v>
      </c>
      <c r="N1094" s="44">
        <v>0.26556140520182825</v>
      </c>
      <c r="O1094" s="161">
        <f t="shared" si="171"/>
        <v>2000000</v>
      </c>
      <c r="P1094" s="162">
        <f t="shared" si="172"/>
        <v>164.45505238604272</v>
      </c>
      <c r="Q1094" s="162">
        <f t="shared" si="173"/>
        <v>124.32060725406029</v>
      </c>
      <c r="R1094" s="163">
        <f t="shared" si="174"/>
        <v>1</v>
      </c>
      <c r="S1094" s="161">
        <f t="shared" si="175"/>
        <v>2000000</v>
      </c>
      <c r="T1094" s="162">
        <f t="shared" si="176"/>
        <v>184.81835079534758</v>
      </c>
      <c r="U1094" s="162">
        <f t="shared" si="177"/>
        <v>119.66030362703015</v>
      </c>
      <c r="V1094" s="163">
        <f t="shared" si="178"/>
        <v>1</v>
      </c>
      <c r="W1094" s="164">
        <f t="shared" si="179"/>
        <v>30268890.263964862</v>
      </c>
      <c r="X1094" s="164">
        <f t="shared" si="180"/>
        <v>-19683905.663365126</v>
      </c>
    </row>
    <row r="1095" spans="10:24" x14ac:dyDescent="0.25">
      <c r="J1095">
        <v>1092</v>
      </c>
      <c r="K1095" s="43">
        <v>0.79621608389487863</v>
      </c>
      <c r="L1095">
        <v>3.5800210227743712E-2</v>
      </c>
      <c r="M1095">
        <v>0.52893406674427235</v>
      </c>
      <c r="N1095" s="44">
        <v>0.56386855150243076</v>
      </c>
      <c r="O1095" s="161">
        <f t="shared" si="171"/>
        <v>7000000</v>
      </c>
      <c r="P1095" s="162">
        <f t="shared" si="172"/>
        <v>152.97524343730615</v>
      </c>
      <c r="Q1095" s="162">
        <f t="shared" si="173"/>
        <v>136.45181302007933</v>
      </c>
      <c r="R1095" s="163">
        <f t="shared" si="174"/>
        <v>1</v>
      </c>
      <c r="S1095" s="161">
        <f t="shared" si="175"/>
        <v>7000000</v>
      </c>
      <c r="T1095" s="162">
        <f t="shared" si="176"/>
        <v>180.99174781243539</v>
      </c>
      <c r="U1095" s="162">
        <f t="shared" si="177"/>
        <v>125.72590651003966</v>
      </c>
      <c r="V1095" s="163">
        <f t="shared" si="178"/>
        <v>1</v>
      </c>
      <c r="W1095" s="164">
        <f t="shared" si="179"/>
        <v>65664012.920587733</v>
      </c>
      <c r="X1095" s="164">
        <f t="shared" si="180"/>
        <v>236860889.11677009</v>
      </c>
    </row>
    <row r="1096" spans="10:24" x14ac:dyDescent="0.25">
      <c r="J1096">
        <v>1093</v>
      </c>
      <c r="K1096" s="43">
        <v>0.89885842845050279</v>
      </c>
      <c r="L1096">
        <v>0.81007497791103433</v>
      </c>
      <c r="M1096">
        <v>8.9230082858013926E-3</v>
      </c>
      <c r="N1096" s="44">
        <v>0.66259436235747105</v>
      </c>
      <c r="O1096" s="161">
        <f t="shared" si="171"/>
        <v>7000000</v>
      </c>
      <c r="P1096" s="162">
        <f t="shared" si="172"/>
        <v>193.17258941115995</v>
      </c>
      <c r="Q1096" s="162">
        <f t="shared" si="173"/>
        <v>87.624047990091128</v>
      </c>
      <c r="R1096" s="163">
        <f t="shared" si="174"/>
        <v>1</v>
      </c>
      <c r="S1096" s="161">
        <f t="shared" si="175"/>
        <v>7000000</v>
      </c>
      <c r="T1096" s="162">
        <f t="shared" si="176"/>
        <v>194.39086313705332</v>
      </c>
      <c r="U1096" s="162">
        <f t="shared" si="177"/>
        <v>101.31202399504556</v>
      </c>
      <c r="V1096" s="163">
        <f t="shared" si="178"/>
        <v>1</v>
      </c>
      <c r="W1096" s="164">
        <f t="shared" si="179"/>
        <v>688839789.94748175</v>
      </c>
      <c r="X1096" s="164">
        <f t="shared" si="180"/>
        <v>501551873.99405432</v>
      </c>
    </row>
    <row r="1097" spans="10:24" x14ac:dyDescent="0.25">
      <c r="J1097">
        <v>1094</v>
      </c>
      <c r="K1097" s="43">
        <v>0.21475192524626552</v>
      </c>
      <c r="L1097">
        <v>4.8319879048699166E-2</v>
      </c>
      <c r="M1097">
        <v>0.89261679527121796</v>
      </c>
      <c r="N1097" s="44">
        <v>0.12343524898943659</v>
      </c>
      <c r="O1097" s="161">
        <f t="shared" si="171"/>
        <v>2000000</v>
      </c>
      <c r="P1097" s="162">
        <f t="shared" si="172"/>
        <v>155.07949476267345</v>
      </c>
      <c r="Q1097" s="162">
        <f t="shared" si="173"/>
        <v>159.81130426191805</v>
      </c>
      <c r="R1097" s="163">
        <f t="shared" si="174"/>
        <v>1</v>
      </c>
      <c r="S1097" s="161">
        <f t="shared" si="175"/>
        <v>5000000</v>
      </c>
      <c r="T1097" s="162">
        <f t="shared" si="176"/>
        <v>181.69316492089115</v>
      </c>
      <c r="U1097" s="162">
        <f t="shared" si="177"/>
        <v>137.40565213095903</v>
      </c>
      <c r="V1097" s="163">
        <f t="shared" si="178"/>
        <v>0.9</v>
      </c>
      <c r="W1097" s="164">
        <f t="shared" si="179"/>
        <v>-59463618.998489209</v>
      </c>
      <c r="X1097" s="164">
        <f t="shared" si="180"/>
        <v>49293807.554694533</v>
      </c>
    </row>
    <row r="1098" spans="10:24" x14ac:dyDescent="0.25">
      <c r="J1098">
        <v>1095</v>
      </c>
      <c r="K1098" s="43">
        <v>0.18805044245556768</v>
      </c>
      <c r="L1098">
        <v>0.6450109190354788</v>
      </c>
      <c r="M1098">
        <v>0.93488697620510341</v>
      </c>
      <c r="N1098" s="44">
        <v>0.86315195297916036</v>
      </c>
      <c r="O1098" s="161">
        <f t="shared" si="171"/>
        <v>2000000</v>
      </c>
      <c r="P1098" s="162">
        <f t="shared" si="172"/>
        <v>185.57828128163379</v>
      </c>
      <c r="Q1098" s="162">
        <f t="shared" si="173"/>
        <v>165.26422184305696</v>
      </c>
      <c r="R1098" s="163">
        <f t="shared" si="174"/>
        <v>1</v>
      </c>
      <c r="S1098" s="161">
        <f t="shared" si="175"/>
        <v>5000000</v>
      </c>
      <c r="T1098" s="162">
        <f t="shared" si="176"/>
        <v>191.85942709387794</v>
      </c>
      <c r="U1098" s="162">
        <f t="shared" si="177"/>
        <v>140.13211092152847</v>
      </c>
      <c r="V1098" s="163">
        <f t="shared" si="178"/>
        <v>1</v>
      </c>
      <c r="W1098" s="164">
        <f t="shared" si="179"/>
        <v>-9371881.1228463352</v>
      </c>
      <c r="X1098" s="164">
        <f t="shared" si="180"/>
        <v>108636580.86174738</v>
      </c>
    </row>
    <row r="1099" spans="10:24" x14ac:dyDescent="0.25">
      <c r="J1099">
        <v>1096</v>
      </c>
      <c r="K1099" s="43">
        <v>2.0754195663262087E-2</v>
      </c>
      <c r="L1099">
        <v>0.22935709472887489</v>
      </c>
      <c r="M1099">
        <v>0.9355145826908059</v>
      </c>
      <c r="N1099" s="44">
        <v>0.84320493154460752</v>
      </c>
      <c r="O1099" s="161">
        <f t="shared" si="171"/>
        <v>1000000</v>
      </c>
      <c r="P1099" s="162">
        <f t="shared" si="172"/>
        <v>168.88551330708233</v>
      </c>
      <c r="Q1099" s="162">
        <f t="shared" si="173"/>
        <v>165.36345662859242</v>
      </c>
      <c r="R1099" s="163">
        <f t="shared" si="174"/>
        <v>1</v>
      </c>
      <c r="S1099" s="161">
        <f t="shared" si="175"/>
        <v>1000000</v>
      </c>
      <c r="T1099" s="162">
        <f t="shared" si="176"/>
        <v>186.29517110236077</v>
      </c>
      <c r="U1099" s="162">
        <f t="shared" si="177"/>
        <v>140.18172831429621</v>
      </c>
      <c r="V1099" s="163">
        <f t="shared" si="178"/>
        <v>1</v>
      </c>
      <c r="W1099" s="164">
        <f t="shared" si="179"/>
        <v>-46477943.321510084</v>
      </c>
      <c r="X1099" s="164">
        <f t="shared" si="180"/>
        <v>-103886557.21193543</v>
      </c>
    </row>
    <row r="1100" spans="10:24" x14ac:dyDescent="0.25">
      <c r="J1100">
        <v>1097</v>
      </c>
      <c r="K1100" s="43">
        <v>5.4104098262654277E-2</v>
      </c>
      <c r="L1100">
        <v>0.63736231044327163</v>
      </c>
      <c r="M1100">
        <v>0.12328850618638254</v>
      </c>
      <c r="N1100" s="44">
        <v>0.94798164884014491</v>
      </c>
      <c r="O1100" s="161">
        <f t="shared" si="171"/>
        <v>2000000</v>
      </c>
      <c r="P1100" s="162">
        <f t="shared" si="172"/>
        <v>185.27125802773747</v>
      </c>
      <c r="Q1100" s="162">
        <f t="shared" si="173"/>
        <v>111.8259274825032</v>
      </c>
      <c r="R1100" s="163">
        <f t="shared" si="174"/>
        <v>1</v>
      </c>
      <c r="S1100" s="161">
        <f t="shared" si="175"/>
        <v>2000000</v>
      </c>
      <c r="T1100" s="162">
        <f t="shared" si="176"/>
        <v>191.75708600924582</v>
      </c>
      <c r="U1100" s="162">
        <f t="shared" si="177"/>
        <v>113.4129637412516</v>
      </c>
      <c r="V1100" s="163">
        <f t="shared" si="178"/>
        <v>1</v>
      </c>
      <c r="W1100" s="164">
        <f t="shared" si="179"/>
        <v>96890661.090468556</v>
      </c>
      <c r="X1100" s="164">
        <f t="shared" si="180"/>
        <v>6688244.5359884501</v>
      </c>
    </row>
    <row r="1101" spans="10:24" x14ac:dyDescent="0.25">
      <c r="J1101">
        <v>1098</v>
      </c>
      <c r="K1101" s="43">
        <v>0.78005774258273575</v>
      </c>
      <c r="L1101">
        <v>0.9887717788166529</v>
      </c>
      <c r="M1101">
        <v>2.8066346798617081E-2</v>
      </c>
      <c r="N1101" s="44">
        <v>0.26648422187145004</v>
      </c>
      <c r="O1101" s="161">
        <f t="shared" si="171"/>
        <v>7000000</v>
      </c>
      <c r="P1101" s="162">
        <f t="shared" si="172"/>
        <v>214.23836363336136</v>
      </c>
      <c r="Q1101" s="162">
        <f t="shared" si="173"/>
        <v>96.799919269467182</v>
      </c>
      <c r="R1101" s="163">
        <f t="shared" si="174"/>
        <v>1</v>
      </c>
      <c r="S1101" s="161">
        <f t="shared" si="175"/>
        <v>7000000</v>
      </c>
      <c r="T1101" s="162">
        <f t="shared" si="176"/>
        <v>201.41278787778711</v>
      </c>
      <c r="U1101" s="162">
        <f t="shared" si="177"/>
        <v>105.89995963473359</v>
      </c>
      <c r="V1101" s="163">
        <f t="shared" si="178"/>
        <v>1</v>
      </c>
      <c r="W1101" s="164">
        <f t="shared" si="179"/>
        <v>772069110.54725921</v>
      </c>
      <c r="X1101" s="164">
        <f t="shared" si="180"/>
        <v>518589797.70137465</v>
      </c>
    </row>
    <row r="1102" spans="10:24" x14ac:dyDescent="0.25">
      <c r="J1102">
        <v>1099</v>
      </c>
      <c r="K1102" s="43">
        <v>0.99214633023104604</v>
      </c>
      <c r="L1102">
        <v>0.83245113694698369</v>
      </c>
      <c r="M1102">
        <v>0.22907239289789061</v>
      </c>
      <c r="N1102" s="44">
        <v>0.43543548988014524</v>
      </c>
      <c r="O1102" s="161">
        <f t="shared" si="171"/>
        <v>9000000</v>
      </c>
      <c r="P1102" s="162">
        <f t="shared" si="172"/>
        <v>194.45845027244798</v>
      </c>
      <c r="Q1102" s="162">
        <f t="shared" si="173"/>
        <v>120.16189635518583</v>
      </c>
      <c r="R1102" s="163">
        <f t="shared" si="174"/>
        <v>1</v>
      </c>
      <c r="S1102" s="161">
        <f t="shared" si="175"/>
        <v>9000000</v>
      </c>
      <c r="T1102" s="162">
        <f t="shared" si="176"/>
        <v>194.81948342414933</v>
      </c>
      <c r="U1102" s="162">
        <f t="shared" si="177"/>
        <v>117.58094817759292</v>
      </c>
      <c r="V1102" s="163">
        <f t="shared" si="178"/>
        <v>1</v>
      </c>
      <c r="W1102" s="164">
        <f t="shared" si="179"/>
        <v>618668985.25535929</v>
      </c>
      <c r="X1102" s="164">
        <f t="shared" si="180"/>
        <v>545146817.21900773</v>
      </c>
    </row>
    <row r="1103" spans="10:24" x14ac:dyDescent="0.25">
      <c r="J1103">
        <v>1100</v>
      </c>
      <c r="K1103" s="43">
        <v>0.16244069091159397</v>
      </c>
      <c r="L1103">
        <v>0.92795883241766253</v>
      </c>
      <c r="M1103">
        <v>0.30756139728093168</v>
      </c>
      <c r="N1103" s="44">
        <v>0.25049066562037825</v>
      </c>
      <c r="O1103" s="161">
        <f t="shared" si="171"/>
        <v>2000000</v>
      </c>
      <c r="P1103" s="162">
        <f t="shared" si="172"/>
        <v>201.91134434944792</v>
      </c>
      <c r="Q1103" s="162">
        <f t="shared" si="173"/>
        <v>124.94450916540326</v>
      </c>
      <c r="R1103" s="163">
        <f t="shared" si="174"/>
        <v>1</v>
      </c>
      <c r="S1103" s="161">
        <f t="shared" si="175"/>
        <v>5000000</v>
      </c>
      <c r="T1103" s="162">
        <f t="shared" si="176"/>
        <v>197.30378144981597</v>
      </c>
      <c r="U1103" s="162">
        <f t="shared" si="177"/>
        <v>119.97225458270164</v>
      </c>
      <c r="V1103" s="163">
        <f t="shared" si="178"/>
        <v>1</v>
      </c>
      <c r="W1103" s="164">
        <f t="shared" si="179"/>
        <v>103933670.36808932</v>
      </c>
      <c r="X1103" s="164">
        <f t="shared" si="180"/>
        <v>236657634.33557165</v>
      </c>
    </row>
    <row r="1104" spans="10:24" x14ac:dyDescent="0.25">
      <c r="J1104">
        <v>1101</v>
      </c>
      <c r="K1104" s="43">
        <v>0.42793043933346864</v>
      </c>
      <c r="L1104">
        <v>0.37286622678800752</v>
      </c>
      <c r="M1104">
        <v>0.28603662655673789</v>
      </c>
      <c r="N1104" s="44">
        <v>0.98483990056702708</v>
      </c>
      <c r="O1104" s="161">
        <f t="shared" si="171"/>
        <v>5000000</v>
      </c>
      <c r="P1104" s="162">
        <f t="shared" si="172"/>
        <v>175.13592668682327</v>
      </c>
      <c r="Q1104" s="162">
        <f t="shared" si="173"/>
        <v>123.69998497251673</v>
      </c>
      <c r="R1104" s="163">
        <f t="shared" si="174"/>
        <v>1</v>
      </c>
      <c r="S1104" s="161">
        <f t="shared" si="175"/>
        <v>6000000</v>
      </c>
      <c r="T1104" s="162">
        <f t="shared" si="176"/>
        <v>188.37864222894109</v>
      </c>
      <c r="U1104" s="162">
        <f t="shared" si="177"/>
        <v>119.34999248625837</v>
      </c>
      <c r="V1104" s="163">
        <f t="shared" si="178"/>
        <v>1</v>
      </c>
      <c r="W1104" s="164">
        <f t="shared" si="179"/>
        <v>207179708.5715327</v>
      </c>
      <c r="X1104" s="164">
        <f t="shared" si="180"/>
        <v>264171898.45609629</v>
      </c>
    </row>
    <row r="1105" spans="10:24" x14ac:dyDescent="0.25">
      <c r="J1105">
        <v>1102</v>
      </c>
      <c r="K1105" s="43">
        <v>0.29547956494821759</v>
      </c>
      <c r="L1105">
        <v>0.69369069726236454</v>
      </c>
      <c r="M1105">
        <v>0.4689111149830244</v>
      </c>
      <c r="N1105" s="44">
        <v>0.53496142517819922</v>
      </c>
      <c r="O1105" s="161">
        <f t="shared" si="171"/>
        <v>2000000</v>
      </c>
      <c r="P1105" s="162">
        <f t="shared" si="172"/>
        <v>187.59508678713988</v>
      </c>
      <c r="Q1105" s="162">
        <f t="shared" si="173"/>
        <v>133.43985359360295</v>
      </c>
      <c r="R1105" s="163">
        <f t="shared" si="174"/>
        <v>1</v>
      </c>
      <c r="S1105" s="161">
        <f t="shared" si="175"/>
        <v>5000000</v>
      </c>
      <c r="T1105" s="162">
        <f t="shared" si="176"/>
        <v>192.5316955957133</v>
      </c>
      <c r="U1105" s="162">
        <f t="shared" si="177"/>
        <v>124.21992679680147</v>
      </c>
      <c r="V1105" s="163">
        <f t="shared" si="178"/>
        <v>1</v>
      </c>
      <c r="W1105" s="164">
        <f t="shared" si="179"/>
        <v>58310466.38707386</v>
      </c>
      <c r="X1105" s="164">
        <f t="shared" si="180"/>
        <v>191558843.99455917</v>
      </c>
    </row>
    <row r="1106" spans="10:24" x14ac:dyDescent="0.25">
      <c r="J1106">
        <v>1103</v>
      </c>
      <c r="K1106" s="43">
        <v>6.1486900151088264E-2</v>
      </c>
      <c r="L1106">
        <v>0.8328327515101287</v>
      </c>
      <c r="M1106">
        <v>0.66386970358386765</v>
      </c>
      <c r="N1106" s="44">
        <v>0.44743111036148042</v>
      </c>
      <c r="O1106" s="161">
        <f t="shared" si="171"/>
        <v>2000000</v>
      </c>
      <c r="P1106" s="162">
        <f t="shared" si="172"/>
        <v>194.48129973084227</v>
      </c>
      <c r="Q1106" s="162">
        <f t="shared" si="173"/>
        <v>143.46095034185308</v>
      </c>
      <c r="R1106" s="163">
        <f t="shared" si="174"/>
        <v>1</v>
      </c>
      <c r="S1106" s="161">
        <f t="shared" si="175"/>
        <v>2000000</v>
      </c>
      <c r="T1106" s="162">
        <f t="shared" si="176"/>
        <v>194.82709991028077</v>
      </c>
      <c r="U1106" s="162">
        <f t="shared" si="177"/>
        <v>129.23047517092655</v>
      </c>
      <c r="V1106" s="163">
        <f t="shared" si="178"/>
        <v>1</v>
      </c>
      <c r="W1106" s="164">
        <f t="shared" si="179"/>
        <v>52040698.777978376</v>
      </c>
      <c r="X1106" s="164">
        <f t="shared" si="180"/>
        <v>-18806750.521291569</v>
      </c>
    </row>
    <row r="1107" spans="10:24" x14ac:dyDescent="0.25">
      <c r="J1107">
        <v>1104</v>
      </c>
      <c r="K1107" s="43">
        <v>0.30129219406797825</v>
      </c>
      <c r="L1107">
        <v>0.8349862918470613</v>
      </c>
      <c r="M1107">
        <v>0.62453853760932432</v>
      </c>
      <c r="N1107" s="44">
        <v>0.75249490000911345</v>
      </c>
      <c r="O1107" s="161">
        <f t="shared" si="171"/>
        <v>5000000</v>
      </c>
      <c r="P1107" s="162">
        <f t="shared" si="172"/>
        <v>194.61087983425855</v>
      </c>
      <c r="Q1107" s="162">
        <f t="shared" si="173"/>
        <v>141.34845295196536</v>
      </c>
      <c r="R1107" s="163">
        <f t="shared" si="174"/>
        <v>1</v>
      </c>
      <c r="S1107" s="161">
        <f t="shared" si="175"/>
        <v>6000000</v>
      </c>
      <c r="T1107" s="162">
        <f t="shared" si="176"/>
        <v>194.87029327808619</v>
      </c>
      <c r="U1107" s="162">
        <f t="shared" si="177"/>
        <v>128.17422647598266</v>
      </c>
      <c r="V1107" s="163">
        <f t="shared" si="178"/>
        <v>1</v>
      </c>
      <c r="W1107" s="164">
        <f t="shared" si="179"/>
        <v>216312134.411466</v>
      </c>
      <c r="X1107" s="164">
        <f t="shared" si="180"/>
        <v>250176400.81262118</v>
      </c>
    </row>
    <row r="1108" spans="10:24" x14ac:dyDescent="0.25">
      <c r="J1108">
        <v>1105</v>
      </c>
      <c r="K1108" s="43">
        <v>0.80639836494547168</v>
      </c>
      <c r="L1108">
        <v>0.62705390856227106</v>
      </c>
      <c r="M1108">
        <v>0.60066554060256383</v>
      </c>
      <c r="N1108" s="44">
        <v>0.36728411950463102</v>
      </c>
      <c r="O1108" s="161">
        <f t="shared" si="171"/>
        <v>7000000</v>
      </c>
      <c r="P1108" s="162">
        <f t="shared" si="172"/>
        <v>184.86090845388443</v>
      </c>
      <c r="Q1108" s="162">
        <f t="shared" si="173"/>
        <v>140.10140299562485</v>
      </c>
      <c r="R1108" s="163">
        <f t="shared" si="174"/>
        <v>1</v>
      </c>
      <c r="S1108" s="161">
        <f t="shared" si="175"/>
        <v>7000000</v>
      </c>
      <c r="T1108" s="162">
        <f t="shared" si="176"/>
        <v>191.62030281796149</v>
      </c>
      <c r="U1108" s="162">
        <f t="shared" si="177"/>
        <v>127.55070149781243</v>
      </c>
      <c r="V1108" s="163">
        <f t="shared" si="178"/>
        <v>1</v>
      </c>
      <c r="W1108" s="164">
        <f t="shared" si="179"/>
        <v>263316538.20781708</v>
      </c>
      <c r="X1108" s="164">
        <f t="shared" si="180"/>
        <v>298487209.24104345</v>
      </c>
    </row>
    <row r="1109" spans="10:24" x14ac:dyDescent="0.25">
      <c r="J1109">
        <v>1106</v>
      </c>
      <c r="K1109" s="43">
        <v>4.2741944336407545E-2</v>
      </c>
      <c r="L1109">
        <v>0.64457936309918007</v>
      </c>
      <c r="M1109">
        <v>0.2673646415552019</v>
      </c>
      <c r="N1109" s="44">
        <v>0.68302747308904521</v>
      </c>
      <c r="O1109" s="161">
        <f t="shared" si="171"/>
        <v>1000000</v>
      </c>
      <c r="P1109" s="162">
        <f t="shared" si="172"/>
        <v>185.56089703048744</v>
      </c>
      <c r="Q1109" s="162">
        <f t="shared" si="173"/>
        <v>122.5839410326665</v>
      </c>
      <c r="R1109" s="163">
        <f t="shared" si="174"/>
        <v>1</v>
      </c>
      <c r="S1109" s="161">
        <f t="shared" si="175"/>
        <v>1000000</v>
      </c>
      <c r="T1109" s="162">
        <f t="shared" si="176"/>
        <v>191.8536323434958</v>
      </c>
      <c r="U1109" s="162">
        <f t="shared" si="177"/>
        <v>118.79197051633325</v>
      </c>
      <c r="V1109" s="163">
        <f t="shared" si="178"/>
        <v>1</v>
      </c>
      <c r="W1109" s="164">
        <f t="shared" si="179"/>
        <v>12976955.997820936</v>
      </c>
      <c r="X1109" s="164">
        <f t="shared" si="180"/>
        <v>-76938338.172837451</v>
      </c>
    </row>
    <row r="1110" spans="10:24" x14ac:dyDescent="0.25">
      <c r="J1110">
        <v>1107</v>
      </c>
      <c r="K1110" s="43">
        <v>0.11318679064409631</v>
      </c>
      <c r="L1110">
        <v>0.55800073643090187</v>
      </c>
      <c r="M1110">
        <v>0.67308912975042634</v>
      </c>
      <c r="N1110" s="44">
        <v>0.68794837775305351</v>
      </c>
      <c r="O1110" s="161">
        <f t="shared" si="171"/>
        <v>2000000</v>
      </c>
      <c r="P1110" s="162">
        <f t="shared" si="172"/>
        <v>182.18853428616143</v>
      </c>
      <c r="Q1110" s="162">
        <f t="shared" si="173"/>
        <v>143.9691863497884</v>
      </c>
      <c r="R1110" s="163">
        <f t="shared" si="174"/>
        <v>1</v>
      </c>
      <c r="S1110" s="161">
        <f t="shared" si="175"/>
        <v>2000000</v>
      </c>
      <c r="T1110" s="162">
        <f t="shared" si="176"/>
        <v>190.72951142872049</v>
      </c>
      <c r="U1110" s="162">
        <f t="shared" si="177"/>
        <v>129.4845931748942</v>
      </c>
      <c r="V1110" s="163">
        <f t="shared" si="178"/>
        <v>1</v>
      </c>
      <c r="W1110" s="164">
        <f t="shared" si="179"/>
        <v>26438695.87274605</v>
      </c>
      <c r="X1110" s="164">
        <f t="shared" si="180"/>
        <v>-27510163.492347434</v>
      </c>
    </row>
    <row r="1111" spans="10:24" x14ac:dyDescent="0.25">
      <c r="J1111">
        <v>1108</v>
      </c>
      <c r="K1111" s="43">
        <v>0.19480647726880906</v>
      </c>
      <c r="L1111">
        <v>0.88180263441276074</v>
      </c>
      <c r="M1111">
        <v>0.39504138788979448</v>
      </c>
      <c r="N1111" s="44">
        <v>2.213472017619178E-2</v>
      </c>
      <c r="O1111" s="161">
        <f t="shared" si="171"/>
        <v>2000000</v>
      </c>
      <c r="P1111" s="162">
        <f t="shared" si="172"/>
        <v>197.76069466221355</v>
      </c>
      <c r="Q1111" s="162">
        <f t="shared" si="173"/>
        <v>129.67593748302281</v>
      </c>
      <c r="R1111" s="163">
        <f t="shared" si="174"/>
        <v>1</v>
      </c>
      <c r="S1111" s="161">
        <f t="shared" si="175"/>
        <v>5000000</v>
      </c>
      <c r="T1111" s="162">
        <f t="shared" si="176"/>
        <v>195.92023155407117</v>
      </c>
      <c r="U1111" s="162">
        <f t="shared" si="177"/>
        <v>122.3379687415114</v>
      </c>
      <c r="V1111" s="163">
        <f t="shared" si="178"/>
        <v>0.9</v>
      </c>
      <c r="W1111" s="164">
        <f t="shared" si="179"/>
        <v>86169514.35838148</v>
      </c>
      <c r="X1111" s="164">
        <f t="shared" si="180"/>
        <v>181120182.65651894</v>
      </c>
    </row>
    <row r="1112" spans="10:24" x14ac:dyDescent="0.25">
      <c r="J1112">
        <v>1109</v>
      </c>
      <c r="K1112" s="43">
        <v>0.29338087628261889</v>
      </c>
      <c r="L1112">
        <v>0.51610724576480915</v>
      </c>
      <c r="M1112">
        <v>0.36157336888021696</v>
      </c>
      <c r="N1112" s="44">
        <v>0.94503202820169785</v>
      </c>
      <c r="O1112" s="161">
        <f t="shared" si="171"/>
        <v>2000000</v>
      </c>
      <c r="P1112" s="162">
        <f t="shared" si="172"/>
        <v>180.60578779967534</v>
      </c>
      <c r="Q1112" s="162">
        <f t="shared" si="173"/>
        <v>127.91487195492111</v>
      </c>
      <c r="R1112" s="163">
        <f t="shared" si="174"/>
        <v>1</v>
      </c>
      <c r="S1112" s="161">
        <f t="shared" si="175"/>
        <v>5000000</v>
      </c>
      <c r="T1112" s="162">
        <f t="shared" si="176"/>
        <v>190.20192926655844</v>
      </c>
      <c r="U1112" s="162">
        <f t="shared" si="177"/>
        <v>121.45743597746056</v>
      </c>
      <c r="V1112" s="163">
        <f t="shared" si="178"/>
        <v>1</v>
      </c>
      <c r="W1112" s="164">
        <f t="shared" si="179"/>
        <v>55381831.689508453</v>
      </c>
      <c r="X1112" s="164">
        <f t="shared" si="180"/>
        <v>193722466.44548935</v>
      </c>
    </row>
    <row r="1113" spans="10:24" x14ac:dyDescent="0.25">
      <c r="J1113">
        <v>1110</v>
      </c>
      <c r="K1113" s="43">
        <v>0.38990934209619077</v>
      </c>
      <c r="L1113">
        <v>2.9208178515024663E-2</v>
      </c>
      <c r="M1113">
        <v>0.97155339889664882</v>
      </c>
      <c r="N1113" s="44">
        <v>0.94933672368708422</v>
      </c>
      <c r="O1113" s="161">
        <f t="shared" si="171"/>
        <v>5000000</v>
      </c>
      <c r="P1113" s="162">
        <f t="shared" si="172"/>
        <v>151.61159432094169</v>
      </c>
      <c r="Q1113" s="162">
        <f t="shared" si="173"/>
        <v>173.08260818100126</v>
      </c>
      <c r="R1113" s="163">
        <f t="shared" si="174"/>
        <v>1</v>
      </c>
      <c r="S1113" s="161">
        <f t="shared" si="175"/>
        <v>6000000</v>
      </c>
      <c r="T1113" s="162">
        <f t="shared" si="176"/>
        <v>180.53719810698055</v>
      </c>
      <c r="U1113" s="162">
        <f t="shared" si="177"/>
        <v>144.04130409050063</v>
      </c>
      <c r="V1113" s="163">
        <f t="shared" si="178"/>
        <v>1</v>
      </c>
      <c r="W1113" s="164">
        <f t="shared" si="179"/>
        <v>-157355069.30029786</v>
      </c>
      <c r="X1113" s="164">
        <f t="shared" si="180"/>
        <v>68975364.098879546</v>
      </c>
    </row>
    <row r="1114" spans="10:24" x14ac:dyDescent="0.25">
      <c r="J1114">
        <v>1111</v>
      </c>
      <c r="K1114" s="43">
        <v>7.3824277111692482E-2</v>
      </c>
      <c r="L1114">
        <v>0.59283492043583197</v>
      </c>
      <c r="M1114">
        <v>0.73752946175523482</v>
      </c>
      <c r="N1114" s="44">
        <v>0.30833643825948509</v>
      </c>
      <c r="O1114" s="161">
        <f t="shared" si="171"/>
        <v>2000000</v>
      </c>
      <c r="P1114" s="162">
        <f t="shared" si="172"/>
        <v>183.52265335966732</v>
      </c>
      <c r="Q1114" s="162">
        <f t="shared" si="173"/>
        <v>147.7149479953664</v>
      </c>
      <c r="R1114" s="163">
        <f t="shared" si="174"/>
        <v>1</v>
      </c>
      <c r="S1114" s="161">
        <f t="shared" si="175"/>
        <v>2000000</v>
      </c>
      <c r="T1114" s="162">
        <f t="shared" si="176"/>
        <v>191.17421778655577</v>
      </c>
      <c r="U1114" s="162">
        <f t="shared" si="177"/>
        <v>131.3574739976832</v>
      </c>
      <c r="V1114" s="163">
        <f t="shared" si="178"/>
        <v>1</v>
      </c>
      <c r="W1114" s="164">
        <f t="shared" si="179"/>
        <v>21615410.728601828</v>
      </c>
      <c r="X1114" s="164">
        <f t="shared" si="180"/>
        <v>-30366512.42225486</v>
      </c>
    </row>
    <row r="1115" spans="10:24" x14ac:dyDescent="0.25">
      <c r="J1115">
        <v>1112</v>
      </c>
      <c r="K1115" s="43">
        <v>0.61916158077416539</v>
      </c>
      <c r="L1115">
        <v>0.59323634702752293</v>
      </c>
      <c r="M1115">
        <v>0.1971045816191408</v>
      </c>
      <c r="N1115" s="44">
        <v>7.7884038113810283E-2</v>
      </c>
      <c r="O1115" s="161">
        <f t="shared" si="171"/>
        <v>6000000</v>
      </c>
      <c r="P1115" s="162">
        <f t="shared" si="172"/>
        <v>183.53817065969318</v>
      </c>
      <c r="Q1115" s="162">
        <f t="shared" si="173"/>
        <v>117.9598223921121</v>
      </c>
      <c r="R1115" s="163">
        <f t="shared" si="174"/>
        <v>1</v>
      </c>
      <c r="S1115" s="161">
        <f t="shared" si="175"/>
        <v>7000000</v>
      </c>
      <c r="T1115" s="162">
        <f t="shared" si="176"/>
        <v>191.17939021989773</v>
      </c>
      <c r="U1115" s="162">
        <f t="shared" si="177"/>
        <v>116.47991119605605</v>
      </c>
      <c r="V1115" s="163">
        <f t="shared" si="178"/>
        <v>0.9</v>
      </c>
      <c r="W1115" s="164">
        <f t="shared" si="179"/>
        <v>343470089.60548645</v>
      </c>
      <c r="X1115" s="164">
        <f t="shared" si="180"/>
        <v>320606717.85020256</v>
      </c>
    </row>
    <row r="1116" spans="10:24" x14ac:dyDescent="0.25">
      <c r="J1116">
        <v>1113</v>
      </c>
      <c r="K1116" s="43">
        <v>0.46351776881249485</v>
      </c>
      <c r="L1116">
        <v>0.29924102035264388</v>
      </c>
      <c r="M1116">
        <v>7.5804319975367962E-2</v>
      </c>
      <c r="N1116" s="44">
        <v>0.67028368284113427</v>
      </c>
      <c r="O1116" s="161">
        <f t="shared" si="171"/>
        <v>5000000</v>
      </c>
      <c r="P1116" s="162">
        <f t="shared" si="172"/>
        <v>172.10122996585196</v>
      </c>
      <c r="Q1116" s="162">
        <f t="shared" si="173"/>
        <v>106.32254923784053</v>
      </c>
      <c r="R1116" s="163">
        <f t="shared" si="174"/>
        <v>1</v>
      </c>
      <c r="S1116" s="161">
        <f t="shared" si="175"/>
        <v>6000000</v>
      </c>
      <c r="T1116" s="162">
        <f t="shared" si="176"/>
        <v>187.367076655284</v>
      </c>
      <c r="U1116" s="162">
        <f t="shared" si="177"/>
        <v>110.66127461892026</v>
      </c>
      <c r="V1116" s="163">
        <f t="shared" si="178"/>
        <v>1</v>
      </c>
      <c r="W1116" s="164">
        <f t="shared" si="179"/>
        <v>278893403.64005709</v>
      </c>
      <c r="X1116" s="164">
        <f t="shared" si="180"/>
        <v>310234812.21818238</v>
      </c>
    </row>
    <row r="1117" spans="10:24" x14ac:dyDescent="0.25">
      <c r="J1117">
        <v>1114</v>
      </c>
      <c r="K1117" s="43">
        <v>0.5073201199879227</v>
      </c>
      <c r="L1117">
        <v>0.45678627372370939</v>
      </c>
      <c r="M1117">
        <v>3.9629123822126577E-2</v>
      </c>
      <c r="N1117" s="44">
        <v>0.4035641852315891</v>
      </c>
      <c r="O1117" s="161">
        <f t="shared" si="171"/>
        <v>5000000</v>
      </c>
      <c r="P1117" s="162">
        <f t="shared" si="172"/>
        <v>178.37199824031151</v>
      </c>
      <c r="Q1117" s="162">
        <f t="shared" si="173"/>
        <v>99.8998760450867</v>
      </c>
      <c r="R1117" s="163">
        <f t="shared" si="174"/>
        <v>1</v>
      </c>
      <c r="S1117" s="161">
        <f t="shared" si="175"/>
        <v>6000000</v>
      </c>
      <c r="T1117" s="162">
        <f t="shared" si="176"/>
        <v>189.4573327467705</v>
      </c>
      <c r="U1117" s="162">
        <f t="shared" si="177"/>
        <v>107.44993802254335</v>
      </c>
      <c r="V1117" s="163">
        <f t="shared" si="178"/>
        <v>1</v>
      </c>
      <c r="W1117" s="164">
        <f t="shared" si="179"/>
        <v>342360610.97612405</v>
      </c>
      <c r="X1117" s="164">
        <f t="shared" si="180"/>
        <v>342044368.3453629</v>
      </c>
    </row>
    <row r="1118" spans="10:24" x14ac:dyDescent="0.25">
      <c r="J1118">
        <v>1115</v>
      </c>
      <c r="K1118" s="43">
        <v>0.50555683233728366</v>
      </c>
      <c r="L1118">
        <v>0.71984091798916705</v>
      </c>
      <c r="M1118">
        <v>0.7443836841340431</v>
      </c>
      <c r="N1118" s="44">
        <v>0.80280934478581711</v>
      </c>
      <c r="O1118" s="161">
        <f t="shared" si="171"/>
        <v>5000000</v>
      </c>
      <c r="P1118" s="162">
        <f t="shared" si="172"/>
        <v>188.73553486035547</v>
      </c>
      <c r="Q1118" s="162">
        <f t="shared" si="173"/>
        <v>148.13839147194815</v>
      </c>
      <c r="R1118" s="163">
        <f t="shared" si="174"/>
        <v>1</v>
      </c>
      <c r="S1118" s="161">
        <f t="shared" si="175"/>
        <v>6000000</v>
      </c>
      <c r="T1118" s="162">
        <f t="shared" si="176"/>
        <v>192.91184495345183</v>
      </c>
      <c r="U1118" s="162">
        <f t="shared" si="177"/>
        <v>131.56919573597406</v>
      </c>
      <c r="V1118" s="163">
        <f t="shared" si="178"/>
        <v>1</v>
      </c>
      <c r="W1118" s="164">
        <f t="shared" si="179"/>
        <v>152985716.9420366</v>
      </c>
      <c r="X1118" s="164">
        <f t="shared" si="180"/>
        <v>218055895.30486661</v>
      </c>
    </row>
    <row r="1119" spans="10:24" x14ac:dyDescent="0.25">
      <c r="J1119">
        <v>1116</v>
      </c>
      <c r="K1119" s="43">
        <v>0.34296238102936116</v>
      </c>
      <c r="L1119">
        <v>0.39460709782082715</v>
      </c>
      <c r="M1119">
        <v>0.89174027009653467</v>
      </c>
      <c r="N1119" s="44">
        <v>0.46267801583380241</v>
      </c>
      <c r="O1119" s="161">
        <f t="shared" si="171"/>
        <v>5000000</v>
      </c>
      <c r="P1119" s="162">
        <f t="shared" si="172"/>
        <v>175.99003256781549</v>
      </c>
      <c r="Q1119" s="162">
        <f t="shared" si="173"/>
        <v>159.71672379770553</v>
      </c>
      <c r="R1119" s="163">
        <f t="shared" si="174"/>
        <v>1</v>
      </c>
      <c r="S1119" s="161">
        <f t="shared" si="175"/>
        <v>6000000</v>
      </c>
      <c r="T1119" s="162">
        <f t="shared" si="176"/>
        <v>188.66334418927184</v>
      </c>
      <c r="U1119" s="162">
        <f t="shared" si="177"/>
        <v>137.35836189885276</v>
      </c>
      <c r="V1119" s="163">
        <f t="shared" si="178"/>
        <v>1</v>
      </c>
      <c r="W1119" s="164">
        <f t="shared" si="179"/>
        <v>31366543.850549817</v>
      </c>
      <c r="X1119" s="164">
        <f t="shared" si="180"/>
        <v>157829893.74251443</v>
      </c>
    </row>
    <row r="1120" spans="10:24" x14ac:dyDescent="0.25">
      <c r="J1120">
        <v>1117</v>
      </c>
      <c r="K1120" s="43">
        <v>0.8672022260144695</v>
      </c>
      <c r="L1120">
        <v>0.33573980098633849</v>
      </c>
      <c r="M1120">
        <v>0.2305799665902849</v>
      </c>
      <c r="N1120" s="44">
        <v>0.7206629614090263</v>
      </c>
      <c r="O1120" s="161">
        <f t="shared" si="171"/>
        <v>7000000</v>
      </c>
      <c r="P1120" s="162">
        <f t="shared" si="172"/>
        <v>173.6382267734634</v>
      </c>
      <c r="Q1120" s="162">
        <f t="shared" si="173"/>
        <v>120.26123602869485</v>
      </c>
      <c r="R1120" s="163">
        <f t="shared" si="174"/>
        <v>1</v>
      </c>
      <c r="S1120" s="161">
        <f t="shared" si="175"/>
        <v>7000000</v>
      </c>
      <c r="T1120" s="162">
        <f t="shared" si="176"/>
        <v>187.87940892448779</v>
      </c>
      <c r="U1120" s="162">
        <f t="shared" si="177"/>
        <v>117.63061801434742</v>
      </c>
      <c r="V1120" s="163">
        <f t="shared" si="178"/>
        <v>1</v>
      </c>
      <c r="W1120" s="164">
        <f t="shared" si="179"/>
        <v>323638935.21337986</v>
      </c>
      <c r="X1120" s="164">
        <f t="shared" si="180"/>
        <v>341741536.37098259</v>
      </c>
    </row>
    <row r="1121" spans="10:24" x14ac:dyDescent="0.25">
      <c r="J1121">
        <v>1118</v>
      </c>
      <c r="K1121" s="43">
        <v>0.47923409980124532</v>
      </c>
      <c r="L1121">
        <v>0.11211580643109487</v>
      </c>
      <c r="M1121">
        <v>0.82732721190378888</v>
      </c>
      <c r="N1121" s="44">
        <v>0.73388334571751279</v>
      </c>
      <c r="O1121" s="161">
        <f t="shared" si="171"/>
        <v>5000000</v>
      </c>
      <c r="P1121" s="162">
        <f t="shared" si="172"/>
        <v>161.76971000387169</v>
      </c>
      <c r="Q1121" s="162">
        <f t="shared" si="173"/>
        <v>153.87311566709045</v>
      </c>
      <c r="R1121" s="163">
        <f t="shared" si="174"/>
        <v>1</v>
      </c>
      <c r="S1121" s="161">
        <f t="shared" si="175"/>
        <v>6000000</v>
      </c>
      <c r="T1121" s="162">
        <f t="shared" si="176"/>
        <v>183.92323666795724</v>
      </c>
      <c r="U1121" s="162">
        <f t="shared" si="177"/>
        <v>134.43655783354521</v>
      </c>
      <c r="V1121" s="163">
        <f t="shared" si="178"/>
        <v>1</v>
      </c>
      <c r="W1121" s="164">
        <f t="shared" si="179"/>
        <v>-10517028.316093758</v>
      </c>
      <c r="X1121" s="164">
        <f t="shared" si="180"/>
        <v>146920073.00647217</v>
      </c>
    </row>
    <row r="1122" spans="10:24" x14ac:dyDescent="0.25">
      <c r="J1122">
        <v>1119</v>
      </c>
      <c r="K1122" s="43">
        <v>0.40734335345498041</v>
      </c>
      <c r="L1122">
        <v>0.40555754045497017</v>
      </c>
      <c r="M1122">
        <v>0.65787384000673998</v>
      </c>
      <c r="N1122" s="44">
        <v>0.57653097490287653</v>
      </c>
      <c r="O1122" s="161">
        <f t="shared" si="171"/>
        <v>5000000</v>
      </c>
      <c r="P1122" s="162">
        <f t="shared" si="172"/>
        <v>176.41518373594431</v>
      </c>
      <c r="Q1122" s="162">
        <f t="shared" si="173"/>
        <v>143.13334710381619</v>
      </c>
      <c r="R1122" s="163">
        <f t="shared" si="174"/>
        <v>1</v>
      </c>
      <c r="S1122" s="161">
        <f t="shared" si="175"/>
        <v>6000000</v>
      </c>
      <c r="T1122" s="162">
        <f t="shared" si="176"/>
        <v>188.80506124531476</v>
      </c>
      <c r="U1122" s="162">
        <f t="shared" si="177"/>
        <v>129.06667355190808</v>
      </c>
      <c r="V1122" s="163">
        <f t="shared" si="178"/>
        <v>1</v>
      </c>
      <c r="W1122" s="164">
        <f t="shared" si="179"/>
        <v>116409183.1606406</v>
      </c>
      <c r="X1122" s="164">
        <f t="shared" si="180"/>
        <v>208430326.16044009</v>
      </c>
    </row>
    <row r="1123" spans="10:24" x14ac:dyDescent="0.25">
      <c r="J1123">
        <v>1120</v>
      </c>
      <c r="K1123" s="43">
        <v>0.12244288979880835</v>
      </c>
      <c r="L1123">
        <v>0.36596341531418042</v>
      </c>
      <c r="M1123">
        <v>0.11448929146126208</v>
      </c>
      <c r="N1123" s="44">
        <v>0.7707801054161163</v>
      </c>
      <c r="O1123" s="161">
        <f t="shared" si="171"/>
        <v>2000000</v>
      </c>
      <c r="P1123" s="162">
        <f t="shared" si="172"/>
        <v>174.86154681332417</v>
      </c>
      <c r="Q1123" s="162">
        <f t="shared" si="173"/>
        <v>110.94011692561999</v>
      </c>
      <c r="R1123" s="163">
        <f t="shared" si="174"/>
        <v>1</v>
      </c>
      <c r="S1123" s="161">
        <f t="shared" si="175"/>
        <v>2000000</v>
      </c>
      <c r="T1123" s="162">
        <f t="shared" si="176"/>
        <v>188.28718227110807</v>
      </c>
      <c r="U1123" s="162">
        <f t="shared" si="177"/>
        <v>112.97005846280999</v>
      </c>
      <c r="V1123" s="163">
        <f t="shared" si="178"/>
        <v>1</v>
      </c>
      <c r="W1123" s="164">
        <f t="shared" si="179"/>
        <v>77842859.775408357</v>
      </c>
      <c r="X1123" s="164">
        <f t="shared" si="180"/>
        <v>634247.61659616232</v>
      </c>
    </row>
    <row r="1124" spans="10:24" x14ac:dyDescent="0.25">
      <c r="J1124">
        <v>1121</v>
      </c>
      <c r="K1124" s="43">
        <v>0.59955139515538103</v>
      </c>
      <c r="L1124">
        <v>0.13938667660751092</v>
      </c>
      <c r="M1124">
        <v>0.75926477875365561</v>
      </c>
      <c r="N1124" s="44">
        <v>0.18334719677996036</v>
      </c>
      <c r="O1124" s="161">
        <f t="shared" si="171"/>
        <v>6000000</v>
      </c>
      <c r="P1124" s="162">
        <f t="shared" si="172"/>
        <v>163.75381479630727</v>
      </c>
      <c r="Q1124" s="162">
        <f t="shared" si="173"/>
        <v>149.0787902793719</v>
      </c>
      <c r="R1124" s="163">
        <f t="shared" si="174"/>
        <v>1</v>
      </c>
      <c r="S1124" s="161">
        <f t="shared" si="175"/>
        <v>6000000</v>
      </c>
      <c r="T1124" s="162">
        <f t="shared" si="176"/>
        <v>184.58460493210242</v>
      </c>
      <c r="U1124" s="162">
        <f t="shared" si="177"/>
        <v>132.03939513968595</v>
      </c>
      <c r="V1124" s="163">
        <f t="shared" si="178"/>
        <v>0.9</v>
      </c>
      <c r="W1124" s="164">
        <f t="shared" si="179"/>
        <v>38050147.101612195</v>
      </c>
      <c r="X1124" s="164">
        <f t="shared" si="180"/>
        <v>133744132.87904894</v>
      </c>
    </row>
    <row r="1125" spans="10:24" x14ac:dyDescent="0.25">
      <c r="J1125">
        <v>1122</v>
      </c>
      <c r="K1125" s="43">
        <v>4.1672620471234545E-2</v>
      </c>
      <c r="L1125">
        <v>0.63141799762824058</v>
      </c>
      <c r="M1125">
        <v>0.57427204873337334</v>
      </c>
      <c r="N1125" s="44">
        <v>0.59917181605020609</v>
      </c>
      <c r="O1125" s="161">
        <f t="shared" si="171"/>
        <v>1000000</v>
      </c>
      <c r="P1125" s="162">
        <f t="shared" si="172"/>
        <v>185.03416943791242</v>
      </c>
      <c r="Q1125" s="162">
        <f t="shared" si="173"/>
        <v>138.74522247445921</v>
      </c>
      <c r="R1125" s="163">
        <f t="shared" si="174"/>
        <v>1</v>
      </c>
      <c r="S1125" s="161">
        <f t="shared" si="175"/>
        <v>1000000</v>
      </c>
      <c r="T1125" s="162">
        <f t="shared" si="176"/>
        <v>191.67805647930413</v>
      </c>
      <c r="U1125" s="162">
        <f t="shared" si="177"/>
        <v>126.87261123722961</v>
      </c>
      <c r="V1125" s="163">
        <f t="shared" si="178"/>
        <v>1</v>
      </c>
      <c r="W1125" s="164">
        <f t="shared" si="179"/>
        <v>-3711053.0365467891</v>
      </c>
      <c r="X1125" s="164">
        <f t="shared" si="180"/>
        <v>-85194554.757925481</v>
      </c>
    </row>
    <row r="1126" spans="10:24" x14ac:dyDescent="0.25">
      <c r="J1126">
        <v>1123</v>
      </c>
      <c r="K1126" s="43">
        <v>0.2191611054273066</v>
      </c>
      <c r="L1126">
        <v>0.40740916070116573</v>
      </c>
      <c r="M1126">
        <v>7.1278879421670105E-2</v>
      </c>
      <c r="N1126" s="44">
        <v>0.60165273404662567</v>
      </c>
      <c r="O1126" s="161">
        <f t="shared" si="171"/>
        <v>2000000</v>
      </c>
      <c r="P1126" s="162">
        <f t="shared" si="172"/>
        <v>176.48677984732615</v>
      </c>
      <c r="Q1126" s="162">
        <f t="shared" si="173"/>
        <v>105.67335244341621</v>
      </c>
      <c r="R1126" s="163">
        <f t="shared" si="174"/>
        <v>1</v>
      </c>
      <c r="S1126" s="161">
        <f t="shared" si="175"/>
        <v>5000000</v>
      </c>
      <c r="T1126" s="162">
        <f t="shared" si="176"/>
        <v>188.82892661577537</v>
      </c>
      <c r="U1126" s="162">
        <f t="shared" si="177"/>
        <v>110.3366762217081</v>
      </c>
      <c r="V1126" s="163">
        <f t="shared" si="178"/>
        <v>1</v>
      </c>
      <c r="W1126" s="164">
        <f t="shared" si="179"/>
        <v>91626854.807819873</v>
      </c>
      <c r="X1126" s="164">
        <f t="shared" si="180"/>
        <v>242461251.97033638</v>
      </c>
    </row>
    <row r="1127" spans="10:24" x14ac:dyDescent="0.25">
      <c r="J1127">
        <v>1124</v>
      </c>
      <c r="K1127" s="43">
        <v>0.69863604350861908</v>
      </c>
      <c r="L1127">
        <v>5.0764571106974743E-2</v>
      </c>
      <c r="M1127">
        <v>5.4579172067248494E-2</v>
      </c>
      <c r="N1127" s="44">
        <v>8.7710656225673422E-2</v>
      </c>
      <c r="O1127" s="161">
        <f t="shared" si="171"/>
        <v>6000000</v>
      </c>
      <c r="P1127" s="162">
        <f t="shared" si="172"/>
        <v>155.43772295945305</v>
      </c>
      <c r="Q1127" s="162">
        <f t="shared" si="173"/>
        <v>102.96024732823938</v>
      </c>
      <c r="R1127" s="163">
        <f t="shared" si="174"/>
        <v>1</v>
      </c>
      <c r="S1127" s="161">
        <f t="shared" si="175"/>
        <v>7000000</v>
      </c>
      <c r="T1127" s="162">
        <f t="shared" si="176"/>
        <v>181.81257431981768</v>
      </c>
      <c r="U1127" s="162">
        <f t="shared" si="177"/>
        <v>108.98012366411969</v>
      </c>
      <c r="V1127" s="163">
        <f t="shared" si="178"/>
        <v>0.9</v>
      </c>
      <c r="W1127" s="164">
        <f t="shared" si="179"/>
        <v>264864853.78728205</v>
      </c>
      <c r="X1127" s="164">
        <f t="shared" si="180"/>
        <v>308844439.13089734</v>
      </c>
    </row>
    <row r="1128" spans="10:24" x14ac:dyDescent="0.25">
      <c r="J1128">
        <v>1125</v>
      </c>
      <c r="K1128" s="43">
        <v>0.15227098499469149</v>
      </c>
      <c r="L1128">
        <v>7.0696755388374721E-2</v>
      </c>
      <c r="M1128">
        <v>0.57428997521114999</v>
      </c>
      <c r="N1128" s="44">
        <v>0.4868912956601823</v>
      </c>
      <c r="O1128" s="161">
        <f t="shared" si="171"/>
        <v>2000000</v>
      </c>
      <c r="P1128" s="162">
        <f t="shared" si="172"/>
        <v>157.94067775308014</v>
      </c>
      <c r="Q1128" s="162">
        <f t="shared" si="173"/>
        <v>138.74613707488646</v>
      </c>
      <c r="R1128" s="163">
        <f t="shared" si="174"/>
        <v>1</v>
      </c>
      <c r="S1128" s="161">
        <f t="shared" si="175"/>
        <v>5000000</v>
      </c>
      <c r="T1128" s="162">
        <f t="shared" si="176"/>
        <v>182.64689258436005</v>
      </c>
      <c r="U1128" s="162">
        <f t="shared" si="177"/>
        <v>126.87306853744323</v>
      </c>
      <c r="V1128" s="163">
        <f t="shared" si="178"/>
        <v>1</v>
      </c>
      <c r="W1128" s="164">
        <f t="shared" si="179"/>
        <v>-11610918.643612646</v>
      </c>
      <c r="X1128" s="164">
        <f t="shared" si="180"/>
        <v>128869120.23458409</v>
      </c>
    </row>
    <row r="1129" spans="10:24" x14ac:dyDescent="0.25">
      <c r="J1129">
        <v>1126</v>
      </c>
      <c r="K1129" s="43">
        <v>3.5102894477024194E-2</v>
      </c>
      <c r="L1129">
        <v>0.65983476559729204</v>
      </c>
      <c r="M1129">
        <v>0.17666774834451227</v>
      </c>
      <c r="N1129" s="44">
        <v>0.96636736546845559</v>
      </c>
      <c r="O1129" s="161">
        <f t="shared" si="171"/>
        <v>1000000</v>
      </c>
      <c r="P1129" s="162">
        <f t="shared" si="172"/>
        <v>186.18018325229028</v>
      </c>
      <c r="Q1129" s="162">
        <f t="shared" si="173"/>
        <v>116.43722096610445</v>
      </c>
      <c r="R1129" s="163">
        <f t="shared" si="174"/>
        <v>1</v>
      </c>
      <c r="S1129" s="161">
        <f t="shared" si="175"/>
        <v>1000000</v>
      </c>
      <c r="T1129" s="162">
        <f t="shared" si="176"/>
        <v>192.06006108409676</v>
      </c>
      <c r="U1129" s="162">
        <f t="shared" si="177"/>
        <v>115.71861048305223</v>
      </c>
      <c r="V1129" s="163">
        <f t="shared" si="178"/>
        <v>1</v>
      </c>
      <c r="W1129" s="164">
        <f t="shared" si="179"/>
        <v>19742962.286185831</v>
      </c>
      <c r="X1129" s="164">
        <f t="shared" si="180"/>
        <v>-73658549.398955479</v>
      </c>
    </row>
    <row r="1130" spans="10:24" x14ac:dyDescent="0.25">
      <c r="J1130">
        <v>1127</v>
      </c>
      <c r="K1130" s="43">
        <v>0.2450033812453648</v>
      </c>
      <c r="L1130">
        <v>0.38454485383752768</v>
      </c>
      <c r="M1130">
        <v>0.31073959737611589</v>
      </c>
      <c r="N1130" s="44">
        <v>0.67820513954882189</v>
      </c>
      <c r="O1130" s="161">
        <f t="shared" si="171"/>
        <v>2000000</v>
      </c>
      <c r="P1130" s="162">
        <f t="shared" si="172"/>
        <v>175.59651290651942</v>
      </c>
      <c r="Q1130" s="162">
        <f t="shared" si="173"/>
        <v>125.12489936540855</v>
      </c>
      <c r="R1130" s="163">
        <f t="shared" si="174"/>
        <v>1</v>
      </c>
      <c r="S1130" s="161">
        <f t="shared" si="175"/>
        <v>5000000</v>
      </c>
      <c r="T1130" s="162">
        <f t="shared" si="176"/>
        <v>188.53217096883981</v>
      </c>
      <c r="U1130" s="162">
        <f t="shared" si="177"/>
        <v>120.06244968270428</v>
      </c>
      <c r="V1130" s="163">
        <f t="shared" si="178"/>
        <v>1</v>
      </c>
      <c r="W1130" s="164">
        <f t="shared" si="179"/>
        <v>50943227.082221746</v>
      </c>
      <c r="X1130" s="164">
        <f t="shared" si="180"/>
        <v>192348606.43067759</v>
      </c>
    </row>
    <row r="1131" spans="10:24" x14ac:dyDescent="0.25">
      <c r="J1131">
        <v>1128</v>
      </c>
      <c r="K1131" s="43">
        <v>0.65749990460191865</v>
      </c>
      <c r="L1131">
        <v>0.41112226384790895</v>
      </c>
      <c r="M1131">
        <v>9.0309054295431013E-3</v>
      </c>
      <c r="N1131" s="44">
        <v>0.29174134658917694</v>
      </c>
      <c r="O1131" s="161">
        <f t="shared" si="171"/>
        <v>6000000</v>
      </c>
      <c r="P1131" s="162">
        <f t="shared" si="172"/>
        <v>176.63011432874117</v>
      </c>
      <c r="Q1131" s="162">
        <f t="shared" si="173"/>
        <v>87.713029107901662</v>
      </c>
      <c r="R1131" s="163">
        <f t="shared" si="174"/>
        <v>1</v>
      </c>
      <c r="S1131" s="161">
        <f t="shared" si="175"/>
        <v>7000000</v>
      </c>
      <c r="T1131" s="162">
        <f t="shared" si="176"/>
        <v>188.87670477624707</v>
      </c>
      <c r="U1131" s="162">
        <f t="shared" si="177"/>
        <v>101.35651455395083</v>
      </c>
      <c r="V1131" s="163">
        <f t="shared" si="178"/>
        <v>1</v>
      </c>
      <c r="W1131" s="164">
        <f t="shared" si="179"/>
        <v>483502511.32503706</v>
      </c>
      <c r="X1131" s="164">
        <f t="shared" si="180"/>
        <v>462641331.55607367</v>
      </c>
    </row>
    <row r="1132" spans="10:24" x14ac:dyDescent="0.25">
      <c r="J1132">
        <v>1129</v>
      </c>
      <c r="K1132" s="43">
        <v>0.85965475091918175</v>
      </c>
      <c r="L1132">
        <v>0.44625067636225102</v>
      </c>
      <c r="M1132">
        <v>4.8927876185026142E-2</v>
      </c>
      <c r="N1132" s="44">
        <v>0.45269861265281564</v>
      </c>
      <c r="O1132" s="161">
        <f t="shared" si="171"/>
        <v>7000000</v>
      </c>
      <c r="P1132" s="162">
        <f t="shared" si="172"/>
        <v>177.97290318557702</v>
      </c>
      <c r="Q1132" s="162">
        <f t="shared" si="173"/>
        <v>101.89322002643578</v>
      </c>
      <c r="R1132" s="163">
        <f t="shared" si="174"/>
        <v>1</v>
      </c>
      <c r="S1132" s="161">
        <f t="shared" si="175"/>
        <v>7000000</v>
      </c>
      <c r="T1132" s="162">
        <f t="shared" si="176"/>
        <v>189.32430106185902</v>
      </c>
      <c r="U1132" s="162">
        <f t="shared" si="177"/>
        <v>108.44661001321789</v>
      </c>
      <c r="V1132" s="163">
        <f t="shared" si="178"/>
        <v>1</v>
      </c>
      <c r="W1132" s="164">
        <f t="shared" si="179"/>
        <v>482557782.1139887</v>
      </c>
      <c r="X1132" s="164">
        <f t="shared" si="180"/>
        <v>416143837.34048784</v>
      </c>
    </row>
    <row r="1133" spans="10:24" x14ac:dyDescent="0.25">
      <c r="J1133">
        <v>1130</v>
      </c>
      <c r="K1133" s="43">
        <v>0.51770745271783403</v>
      </c>
      <c r="L1133">
        <v>0.36673686274169559</v>
      </c>
      <c r="M1133">
        <v>0.6880472052717852</v>
      </c>
      <c r="N1133" s="44">
        <v>0.19651089547658007</v>
      </c>
      <c r="O1133" s="161">
        <f t="shared" si="171"/>
        <v>5000000</v>
      </c>
      <c r="P1133" s="162">
        <f t="shared" si="172"/>
        <v>174.89237454659303</v>
      </c>
      <c r="Q1133" s="162">
        <f t="shared" si="173"/>
        <v>144.8064533478896</v>
      </c>
      <c r="R1133" s="163">
        <f t="shared" si="174"/>
        <v>1</v>
      </c>
      <c r="S1133" s="161">
        <f t="shared" si="175"/>
        <v>6000000</v>
      </c>
      <c r="T1133" s="162">
        <f t="shared" si="176"/>
        <v>188.29745818219769</v>
      </c>
      <c r="U1133" s="162">
        <f t="shared" si="177"/>
        <v>129.9032266739448</v>
      </c>
      <c r="V1133" s="163">
        <f t="shared" si="178"/>
        <v>0.9</v>
      </c>
      <c r="W1133" s="164">
        <f t="shared" si="179"/>
        <v>100429605.99351716</v>
      </c>
      <c r="X1133" s="164">
        <f t="shared" si="180"/>
        <v>165328850.14456558</v>
      </c>
    </row>
    <row r="1134" spans="10:24" x14ac:dyDescent="0.25">
      <c r="J1134">
        <v>1131</v>
      </c>
      <c r="K1134" s="43">
        <v>0.25319310463831901</v>
      </c>
      <c r="L1134">
        <v>0.74648522562563902</v>
      </c>
      <c r="M1134">
        <v>0.9250033187717438</v>
      </c>
      <c r="N1134" s="44">
        <v>0.6390686617358774</v>
      </c>
      <c r="O1134" s="161">
        <f t="shared" si="171"/>
        <v>2000000</v>
      </c>
      <c r="P1134" s="162">
        <f t="shared" si="172"/>
        <v>189.95205089528551</v>
      </c>
      <c r="Q1134" s="162">
        <f t="shared" si="173"/>
        <v>163.79109832736958</v>
      </c>
      <c r="R1134" s="163">
        <f t="shared" si="174"/>
        <v>1</v>
      </c>
      <c r="S1134" s="161">
        <f t="shared" si="175"/>
        <v>5000000</v>
      </c>
      <c r="T1134" s="162">
        <f t="shared" si="176"/>
        <v>193.31735029842849</v>
      </c>
      <c r="U1134" s="162">
        <f t="shared" si="177"/>
        <v>139.39554916368479</v>
      </c>
      <c r="V1134" s="163">
        <f t="shared" si="178"/>
        <v>1</v>
      </c>
      <c r="W1134" s="164">
        <f t="shared" si="179"/>
        <v>2321905.1358318552</v>
      </c>
      <c r="X1134" s="164">
        <f t="shared" si="180"/>
        <v>119609005.67371851</v>
      </c>
    </row>
    <row r="1135" spans="10:24" x14ac:dyDescent="0.25">
      <c r="J1135">
        <v>1132</v>
      </c>
      <c r="K1135" s="43">
        <v>0.89814923128979873</v>
      </c>
      <c r="L1135">
        <v>0.46667888868278118</v>
      </c>
      <c r="M1135">
        <v>0.68578881006885939</v>
      </c>
      <c r="N1135" s="44">
        <v>0.85527552496435888</v>
      </c>
      <c r="O1135" s="161">
        <f t="shared" si="171"/>
        <v>7000000</v>
      </c>
      <c r="P1135" s="162">
        <f t="shared" si="172"/>
        <v>178.74568514222781</v>
      </c>
      <c r="Q1135" s="162">
        <f t="shared" si="173"/>
        <v>144.67897109987837</v>
      </c>
      <c r="R1135" s="163">
        <f t="shared" si="174"/>
        <v>1</v>
      </c>
      <c r="S1135" s="161">
        <f t="shared" si="175"/>
        <v>7000000</v>
      </c>
      <c r="T1135" s="162">
        <f t="shared" si="176"/>
        <v>189.58189504740926</v>
      </c>
      <c r="U1135" s="162">
        <f t="shared" si="177"/>
        <v>129.83948554993918</v>
      </c>
      <c r="V1135" s="163">
        <f t="shared" si="178"/>
        <v>1</v>
      </c>
      <c r="W1135" s="164">
        <f t="shared" si="179"/>
        <v>188466998.29644611</v>
      </c>
      <c r="X1135" s="164">
        <f t="shared" si="180"/>
        <v>268196866.48229057</v>
      </c>
    </row>
    <row r="1136" spans="10:24" x14ac:dyDescent="0.25">
      <c r="J1136">
        <v>1133</v>
      </c>
      <c r="K1136" s="43">
        <v>0.81638281690518211</v>
      </c>
      <c r="L1136">
        <v>0.52090896578942736</v>
      </c>
      <c r="M1136">
        <v>0.19139245878993272</v>
      </c>
      <c r="N1136" s="44">
        <v>0.49084917014800522</v>
      </c>
      <c r="O1136" s="161">
        <f t="shared" si="171"/>
        <v>7000000</v>
      </c>
      <c r="P1136" s="162">
        <f t="shared" si="172"/>
        <v>180.78652534029507</v>
      </c>
      <c r="Q1136" s="162">
        <f t="shared" si="173"/>
        <v>117.54447024334608</v>
      </c>
      <c r="R1136" s="163">
        <f t="shared" si="174"/>
        <v>1</v>
      </c>
      <c r="S1136" s="161">
        <f t="shared" si="175"/>
        <v>7000000</v>
      </c>
      <c r="T1136" s="162">
        <f t="shared" si="176"/>
        <v>190.26217511343168</v>
      </c>
      <c r="U1136" s="162">
        <f t="shared" si="177"/>
        <v>116.27223512167305</v>
      </c>
      <c r="V1136" s="163">
        <f t="shared" si="178"/>
        <v>1</v>
      </c>
      <c r="W1136" s="164">
        <f t="shared" si="179"/>
        <v>392694385.67864293</v>
      </c>
      <c r="X1136" s="164">
        <f t="shared" si="180"/>
        <v>367929579.94231045</v>
      </c>
    </row>
    <row r="1137" spans="10:24" x14ac:dyDescent="0.25">
      <c r="J1137">
        <v>1134</v>
      </c>
      <c r="K1137" s="43">
        <v>0.29084517132332321</v>
      </c>
      <c r="L1137">
        <v>0.76226560529932752</v>
      </c>
      <c r="M1137">
        <v>0.30472964099744015</v>
      </c>
      <c r="N1137" s="44">
        <v>0.24018194073345456</v>
      </c>
      <c r="O1137" s="161">
        <f t="shared" si="171"/>
        <v>2000000</v>
      </c>
      <c r="P1137" s="162">
        <f t="shared" si="172"/>
        <v>190.70413988363049</v>
      </c>
      <c r="Q1137" s="162">
        <f t="shared" si="173"/>
        <v>124.78309102826037</v>
      </c>
      <c r="R1137" s="163">
        <f t="shared" si="174"/>
        <v>1</v>
      </c>
      <c r="S1137" s="161">
        <f t="shared" si="175"/>
        <v>5000000</v>
      </c>
      <c r="T1137" s="162">
        <f t="shared" si="176"/>
        <v>193.56804662787681</v>
      </c>
      <c r="U1137" s="162">
        <f t="shared" si="177"/>
        <v>119.89154551413019</v>
      </c>
      <c r="V1137" s="163">
        <f t="shared" si="178"/>
        <v>1</v>
      </c>
      <c r="W1137" s="164">
        <f t="shared" si="179"/>
        <v>81842097.710740238</v>
      </c>
      <c r="X1137" s="164">
        <f t="shared" si="180"/>
        <v>218382505.5687331</v>
      </c>
    </row>
    <row r="1138" spans="10:24" x14ac:dyDescent="0.25">
      <c r="J1138">
        <v>1135</v>
      </c>
      <c r="K1138" s="43">
        <v>0.5378865564005233</v>
      </c>
      <c r="L1138">
        <v>0.20969576877812379</v>
      </c>
      <c r="M1138">
        <v>0.88980653731132386</v>
      </c>
      <c r="N1138" s="44">
        <v>0.52966559636600363</v>
      </c>
      <c r="O1138" s="161">
        <f t="shared" si="171"/>
        <v>5000000</v>
      </c>
      <c r="P1138" s="162">
        <f t="shared" si="172"/>
        <v>167.88784023867385</v>
      </c>
      <c r="Q1138" s="162">
        <f t="shared" si="173"/>
        <v>159.50999812553988</v>
      </c>
      <c r="R1138" s="163">
        <f t="shared" si="174"/>
        <v>1</v>
      </c>
      <c r="S1138" s="161">
        <f t="shared" si="175"/>
        <v>6000000</v>
      </c>
      <c r="T1138" s="162">
        <f t="shared" si="176"/>
        <v>185.96261341289127</v>
      </c>
      <c r="U1138" s="162">
        <f t="shared" si="177"/>
        <v>137.25499906276994</v>
      </c>
      <c r="V1138" s="163">
        <f t="shared" si="178"/>
        <v>1</v>
      </c>
      <c r="W1138" s="164">
        <f t="shared" si="179"/>
        <v>-8110789.4343301728</v>
      </c>
      <c r="X1138" s="164">
        <f t="shared" si="180"/>
        <v>142245686.10072798</v>
      </c>
    </row>
    <row r="1139" spans="10:24" x14ac:dyDescent="0.25">
      <c r="J1139">
        <v>1136</v>
      </c>
      <c r="K1139" s="43">
        <v>6.5258848505596934E-2</v>
      </c>
      <c r="L1139">
        <v>0.87771674068599559</v>
      </c>
      <c r="M1139">
        <v>3.5227424093575821E-2</v>
      </c>
      <c r="N1139" s="44">
        <v>0.32073267555414775</v>
      </c>
      <c r="O1139" s="161">
        <f t="shared" si="171"/>
        <v>2000000</v>
      </c>
      <c r="P1139" s="162">
        <f t="shared" si="172"/>
        <v>197.4547263655096</v>
      </c>
      <c r="Q1139" s="162">
        <f t="shared" si="173"/>
        <v>98.820494957463723</v>
      </c>
      <c r="R1139" s="163">
        <f t="shared" si="174"/>
        <v>1</v>
      </c>
      <c r="S1139" s="161">
        <f t="shared" si="175"/>
        <v>2000000</v>
      </c>
      <c r="T1139" s="162">
        <f t="shared" si="176"/>
        <v>195.81824212183653</v>
      </c>
      <c r="U1139" s="162">
        <f t="shared" si="177"/>
        <v>106.91024747873186</v>
      </c>
      <c r="V1139" s="163">
        <f t="shared" si="178"/>
        <v>1</v>
      </c>
      <c r="W1139" s="164">
        <f t="shared" si="179"/>
        <v>147268462.81609175</v>
      </c>
      <c r="X1139" s="164">
        <f t="shared" si="180"/>
        <v>27815989.286209345</v>
      </c>
    </row>
    <row r="1140" spans="10:24" x14ac:dyDescent="0.25">
      <c r="J1140">
        <v>1137</v>
      </c>
      <c r="K1140" s="43">
        <v>0.58810717032957638</v>
      </c>
      <c r="L1140">
        <v>0.3561061697359148</v>
      </c>
      <c r="M1140">
        <v>0.8577386806024474</v>
      </c>
      <c r="N1140" s="44">
        <v>0.10633359527151731</v>
      </c>
      <c r="O1140" s="161">
        <f t="shared" si="171"/>
        <v>6000000</v>
      </c>
      <c r="P1140" s="162">
        <f t="shared" si="172"/>
        <v>174.46670276572513</v>
      </c>
      <c r="Q1140" s="162">
        <f t="shared" si="173"/>
        <v>156.40429579020321</v>
      </c>
      <c r="R1140" s="163">
        <f t="shared" si="174"/>
        <v>1</v>
      </c>
      <c r="S1140" s="161">
        <f t="shared" si="175"/>
        <v>6000000</v>
      </c>
      <c r="T1140" s="162">
        <f t="shared" si="176"/>
        <v>188.15556758857505</v>
      </c>
      <c r="U1140" s="162">
        <f t="shared" si="177"/>
        <v>135.7021478951016</v>
      </c>
      <c r="V1140" s="163">
        <f t="shared" si="178"/>
        <v>0.9</v>
      </c>
      <c r="W1140" s="164">
        <f t="shared" si="179"/>
        <v>58374441.853131548</v>
      </c>
      <c r="X1140" s="164">
        <f t="shared" si="180"/>
        <v>133248466.3447566</v>
      </c>
    </row>
    <row r="1141" spans="10:24" x14ac:dyDescent="0.25">
      <c r="J1141">
        <v>1138</v>
      </c>
      <c r="K1141" s="43">
        <v>0.77941721606451764</v>
      </c>
      <c r="L1141">
        <v>0.88568941510672572</v>
      </c>
      <c r="M1141">
        <v>1.7690470955821103E-2</v>
      </c>
      <c r="N1141" s="44">
        <v>0.53082012293437197</v>
      </c>
      <c r="O1141" s="161">
        <f t="shared" si="171"/>
        <v>7000000</v>
      </c>
      <c r="P1141" s="162">
        <f t="shared" si="172"/>
        <v>198.05877403905674</v>
      </c>
      <c r="Q1141" s="162">
        <f t="shared" si="173"/>
        <v>92.920572006840871</v>
      </c>
      <c r="R1141" s="163">
        <f t="shared" si="174"/>
        <v>1</v>
      </c>
      <c r="S1141" s="161">
        <f t="shared" si="175"/>
        <v>7000000</v>
      </c>
      <c r="T1141" s="162">
        <f t="shared" si="176"/>
        <v>196.01959134635226</v>
      </c>
      <c r="U1141" s="162">
        <f t="shared" si="177"/>
        <v>103.96028600342044</v>
      </c>
      <c r="V1141" s="163">
        <f t="shared" si="178"/>
        <v>1</v>
      </c>
      <c r="W1141" s="164">
        <f t="shared" si="179"/>
        <v>685967414.22551107</v>
      </c>
      <c r="X1141" s="164">
        <f t="shared" si="180"/>
        <v>494415137.40052271</v>
      </c>
    </row>
    <row r="1142" spans="10:24" x14ac:dyDescent="0.25">
      <c r="J1142">
        <v>1139</v>
      </c>
      <c r="K1142" s="43">
        <v>6.938689317080915E-2</v>
      </c>
      <c r="L1142">
        <v>0.93041977366774609</v>
      </c>
      <c r="M1142">
        <v>0.40690071537322392</v>
      </c>
      <c r="N1142" s="44">
        <v>0.96121687588711935</v>
      </c>
      <c r="O1142" s="161">
        <f t="shared" si="171"/>
        <v>2000000</v>
      </c>
      <c r="P1142" s="162">
        <f t="shared" si="172"/>
        <v>202.183869847788</v>
      </c>
      <c r="Q1142" s="162">
        <f t="shared" si="173"/>
        <v>130.28950395367013</v>
      </c>
      <c r="R1142" s="163">
        <f t="shared" si="174"/>
        <v>1</v>
      </c>
      <c r="S1142" s="161">
        <f t="shared" si="175"/>
        <v>2000000</v>
      </c>
      <c r="T1142" s="162">
        <f t="shared" si="176"/>
        <v>197.394623282596</v>
      </c>
      <c r="U1142" s="162">
        <f t="shared" si="177"/>
        <v>122.64475197683507</v>
      </c>
      <c r="V1142" s="163">
        <f t="shared" si="178"/>
        <v>1</v>
      </c>
      <c r="W1142" s="164">
        <f t="shared" si="179"/>
        <v>93788731.788235724</v>
      </c>
      <c r="X1142" s="164">
        <f t="shared" si="180"/>
        <v>-500257.3884781301</v>
      </c>
    </row>
    <row r="1143" spans="10:24" x14ac:dyDescent="0.25">
      <c r="J1143">
        <v>1140</v>
      </c>
      <c r="K1143" s="43">
        <v>0.33778309267561601</v>
      </c>
      <c r="L1143">
        <v>0.45215088886987953</v>
      </c>
      <c r="M1143">
        <v>0.19245088366547158</v>
      </c>
      <c r="N1143" s="44">
        <v>0.40408168099733288</v>
      </c>
      <c r="O1143" s="161">
        <f t="shared" si="171"/>
        <v>5000000</v>
      </c>
      <c r="P1143" s="162">
        <f t="shared" si="172"/>
        <v>178.19656560640644</v>
      </c>
      <c r="Q1143" s="162">
        <f t="shared" si="173"/>
        <v>117.62199772439091</v>
      </c>
      <c r="R1143" s="163">
        <f t="shared" si="174"/>
        <v>1</v>
      </c>
      <c r="S1143" s="161">
        <f t="shared" si="175"/>
        <v>6000000</v>
      </c>
      <c r="T1143" s="162">
        <f t="shared" si="176"/>
        <v>189.39885520213548</v>
      </c>
      <c r="U1143" s="162">
        <f t="shared" si="177"/>
        <v>116.31099886219546</v>
      </c>
      <c r="V1143" s="163">
        <f t="shared" si="178"/>
        <v>1</v>
      </c>
      <c r="W1143" s="164">
        <f t="shared" si="179"/>
        <v>252872839.41007763</v>
      </c>
      <c r="X1143" s="164">
        <f t="shared" si="180"/>
        <v>288527138.03964013</v>
      </c>
    </row>
    <row r="1144" spans="10:24" x14ac:dyDescent="0.25">
      <c r="J1144">
        <v>1141</v>
      </c>
      <c r="K1144" s="43">
        <v>0.72840402482090838</v>
      </c>
      <c r="L1144">
        <v>0.76198578688585139</v>
      </c>
      <c r="M1144">
        <v>0.44601378301872818</v>
      </c>
      <c r="N1144" s="44">
        <v>4.6433292524591163E-2</v>
      </c>
      <c r="O1144" s="161">
        <f t="shared" si="171"/>
        <v>6000000</v>
      </c>
      <c r="P1144" s="162">
        <f t="shared" si="172"/>
        <v>190.69057247013814</v>
      </c>
      <c r="Q1144" s="162">
        <f t="shared" si="173"/>
        <v>132.2852187487774</v>
      </c>
      <c r="R1144" s="163">
        <f t="shared" si="174"/>
        <v>1</v>
      </c>
      <c r="S1144" s="161">
        <f t="shared" si="175"/>
        <v>7000000</v>
      </c>
      <c r="T1144" s="162">
        <f t="shared" si="176"/>
        <v>193.5635241567127</v>
      </c>
      <c r="U1144" s="162">
        <f t="shared" si="177"/>
        <v>123.6426093743887</v>
      </c>
      <c r="V1144" s="163">
        <f t="shared" si="178"/>
        <v>0.9</v>
      </c>
      <c r="W1144" s="164">
        <f t="shared" si="179"/>
        <v>300432122.32816446</v>
      </c>
      <c r="X1144" s="164">
        <f t="shared" si="180"/>
        <v>290501763.12864125</v>
      </c>
    </row>
    <row r="1145" spans="10:24" x14ac:dyDescent="0.25">
      <c r="J1145">
        <v>1142</v>
      </c>
      <c r="K1145" s="43">
        <v>0.97226102624352539</v>
      </c>
      <c r="L1145">
        <v>0.48869750624114461</v>
      </c>
      <c r="M1145">
        <v>0.66497834255545418</v>
      </c>
      <c r="N1145" s="44">
        <v>0.63512532811684719</v>
      </c>
      <c r="O1145" s="161">
        <f t="shared" si="171"/>
        <v>9000000</v>
      </c>
      <c r="P1145" s="162">
        <f t="shared" si="172"/>
        <v>179.57497587729273</v>
      </c>
      <c r="Q1145" s="162">
        <f t="shared" si="173"/>
        <v>143.5217712274968</v>
      </c>
      <c r="R1145" s="163">
        <f t="shared" si="174"/>
        <v>1</v>
      </c>
      <c r="S1145" s="161">
        <f t="shared" si="175"/>
        <v>9000000</v>
      </c>
      <c r="T1145" s="162">
        <f t="shared" si="176"/>
        <v>189.85832529243092</v>
      </c>
      <c r="U1145" s="162">
        <f t="shared" si="177"/>
        <v>129.2608856137484</v>
      </c>
      <c r="V1145" s="163">
        <f t="shared" si="178"/>
        <v>1</v>
      </c>
      <c r="W1145" s="164">
        <f t="shared" si="179"/>
        <v>274478841.84816337</v>
      </c>
      <c r="X1145" s="164">
        <f t="shared" si="180"/>
        <v>395376957.10814273</v>
      </c>
    </row>
    <row r="1146" spans="10:24" x14ac:dyDescent="0.25">
      <c r="J1146">
        <v>1143</v>
      </c>
      <c r="K1146" s="43">
        <v>0.80584480811781911</v>
      </c>
      <c r="L1146">
        <v>0.37948831117329029</v>
      </c>
      <c r="M1146">
        <v>0.76868059160689672</v>
      </c>
      <c r="N1146" s="44">
        <v>0.88584419832550365</v>
      </c>
      <c r="O1146" s="161">
        <f t="shared" si="171"/>
        <v>7000000</v>
      </c>
      <c r="P1146" s="162">
        <f t="shared" si="172"/>
        <v>175.39762586907517</v>
      </c>
      <c r="Q1146" s="162">
        <f t="shared" si="173"/>
        <v>149.69017212797451</v>
      </c>
      <c r="R1146" s="163">
        <f t="shared" si="174"/>
        <v>1</v>
      </c>
      <c r="S1146" s="161">
        <f t="shared" si="175"/>
        <v>7000000</v>
      </c>
      <c r="T1146" s="162">
        <f t="shared" si="176"/>
        <v>188.46587528969172</v>
      </c>
      <c r="U1146" s="162">
        <f t="shared" si="177"/>
        <v>132.34508606398725</v>
      </c>
      <c r="V1146" s="163">
        <f t="shared" si="178"/>
        <v>1</v>
      </c>
      <c r="W1146" s="164">
        <f t="shared" si="179"/>
        <v>129952176.18770465</v>
      </c>
      <c r="X1146" s="164">
        <f t="shared" si="180"/>
        <v>242845524.57993132</v>
      </c>
    </row>
    <row r="1147" spans="10:24" x14ac:dyDescent="0.25">
      <c r="J1147">
        <v>1144</v>
      </c>
      <c r="K1147" s="43">
        <v>0.84360702973035462</v>
      </c>
      <c r="L1147">
        <v>0.74407073273435509</v>
      </c>
      <c r="M1147">
        <v>0.6838726188308144</v>
      </c>
      <c r="N1147" s="44">
        <v>0.39305254533839107</v>
      </c>
      <c r="O1147" s="161">
        <f t="shared" si="171"/>
        <v>7000000</v>
      </c>
      <c r="P1147" s="162">
        <f t="shared" si="172"/>
        <v>189.83919780775256</v>
      </c>
      <c r="Q1147" s="162">
        <f t="shared" si="173"/>
        <v>144.57111337233442</v>
      </c>
      <c r="R1147" s="163">
        <f t="shared" si="174"/>
        <v>1</v>
      </c>
      <c r="S1147" s="161">
        <f t="shared" si="175"/>
        <v>7000000</v>
      </c>
      <c r="T1147" s="162">
        <f t="shared" si="176"/>
        <v>193.27973260258418</v>
      </c>
      <c r="U1147" s="162">
        <f t="shared" si="177"/>
        <v>129.78555668616721</v>
      </c>
      <c r="V1147" s="163">
        <f t="shared" si="178"/>
        <v>1</v>
      </c>
      <c r="W1147" s="164">
        <f t="shared" si="179"/>
        <v>266876591.0479269</v>
      </c>
      <c r="X1147" s="164">
        <f t="shared" si="180"/>
        <v>294459231.41491872</v>
      </c>
    </row>
    <row r="1148" spans="10:24" x14ac:dyDescent="0.25">
      <c r="J1148">
        <v>1145</v>
      </c>
      <c r="K1148" s="43">
        <v>0.31907889701600256</v>
      </c>
      <c r="L1148">
        <v>0.65910977705057228</v>
      </c>
      <c r="M1148">
        <v>0.43465944175964166</v>
      </c>
      <c r="N1148" s="44">
        <v>0.35062714899440817</v>
      </c>
      <c r="O1148" s="161">
        <f t="shared" si="171"/>
        <v>5000000</v>
      </c>
      <c r="P1148" s="162">
        <f t="shared" si="172"/>
        <v>186.15052146474625</v>
      </c>
      <c r="Q1148" s="162">
        <f t="shared" si="173"/>
        <v>131.70952580867171</v>
      </c>
      <c r="R1148" s="163">
        <f t="shared" si="174"/>
        <v>1</v>
      </c>
      <c r="S1148" s="161">
        <f t="shared" si="175"/>
        <v>6000000</v>
      </c>
      <c r="T1148" s="162">
        <f t="shared" si="176"/>
        <v>192.05017382158209</v>
      </c>
      <c r="U1148" s="162">
        <f t="shared" si="177"/>
        <v>123.35476290433586</v>
      </c>
      <c r="V1148" s="163">
        <f t="shared" si="178"/>
        <v>1</v>
      </c>
      <c r="W1148" s="164">
        <f t="shared" si="179"/>
        <v>222204978.28037268</v>
      </c>
      <c r="X1148" s="164">
        <f t="shared" si="180"/>
        <v>262172465.50347739</v>
      </c>
    </row>
    <row r="1149" spans="10:24" x14ac:dyDescent="0.25">
      <c r="J1149">
        <v>1146</v>
      </c>
      <c r="K1149" s="43">
        <v>0.83934573752275565</v>
      </c>
      <c r="L1149">
        <v>7.0069547943315214E-2</v>
      </c>
      <c r="M1149">
        <v>0.44096302027358902</v>
      </c>
      <c r="N1149" s="44">
        <v>0.64470286548206446</v>
      </c>
      <c r="O1149" s="161">
        <f t="shared" si="171"/>
        <v>7000000</v>
      </c>
      <c r="P1149" s="162">
        <f t="shared" si="172"/>
        <v>157.87090129261054</v>
      </c>
      <c r="Q1149" s="162">
        <f t="shared" si="173"/>
        <v>132.02943874126956</v>
      </c>
      <c r="R1149" s="163">
        <f t="shared" si="174"/>
        <v>1</v>
      </c>
      <c r="S1149" s="161">
        <f t="shared" si="175"/>
        <v>7000000</v>
      </c>
      <c r="T1149" s="162">
        <f t="shared" si="176"/>
        <v>182.6236337642035</v>
      </c>
      <c r="U1149" s="162">
        <f t="shared" si="177"/>
        <v>123.51471937063478</v>
      </c>
      <c r="V1149" s="163">
        <f t="shared" si="178"/>
        <v>1</v>
      </c>
      <c r="W1149" s="164">
        <f t="shared" si="179"/>
        <v>130890237.85938686</v>
      </c>
      <c r="X1149" s="164">
        <f t="shared" si="180"/>
        <v>263762400.7549811</v>
      </c>
    </row>
    <row r="1150" spans="10:24" x14ac:dyDescent="0.25">
      <c r="J1150">
        <v>1147</v>
      </c>
      <c r="K1150" s="43">
        <v>0.83089066588618798</v>
      </c>
      <c r="L1150">
        <v>0.34907309410805332</v>
      </c>
      <c r="M1150">
        <v>0.91992801319079986</v>
      </c>
      <c r="N1150" s="44">
        <v>0.71827486362206494</v>
      </c>
      <c r="O1150" s="161">
        <f t="shared" si="171"/>
        <v>7000000</v>
      </c>
      <c r="P1150" s="162">
        <f t="shared" si="172"/>
        <v>174.18263806906549</v>
      </c>
      <c r="Q1150" s="162">
        <f t="shared" si="173"/>
        <v>163.09175014595016</v>
      </c>
      <c r="R1150" s="163">
        <f t="shared" si="174"/>
        <v>1</v>
      </c>
      <c r="S1150" s="161">
        <f t="shared" si="175"/>
        <v>7000000</v>
      </c>
      <c r="T1150" s="162">
        <f t="shared" si="176"/>
        <v>188.06087935635517</v>
      </c>
      <c r="U1150" s="162">
        <f t="shared" si="177"/>
        <v>139.04587507297509</v>
      </c>
      <c r="V1150" s="163">
        <f t="shared" si="178"/>
        <v>1</v>
      </c>
      <c r="W1150" s="164">
        <f t="shared" si="179"/>
        <v>27636215.461807325</v>
      </c>
      <c r="X1150" s="164">
        <f t="shared" si="180"/>
        <v>193105029.98366058</v>
      </c>
    </row>
    <row r="1151" spans="10:24" x14ac:dyDescent="0.25">
      <c r="J1151">
        <v>1148</v>
      </c>
      <c r="K1151" s="43">
        <v>0.2899591951671131</v>
      </c>
      <c r="L1151">
        <v>0.98304257951991336</v>
      </c>
      <c r="M1151">
        <v>0.23823284400084621</v>
      </c>
      <c r="N1151" s="44">
        <v>0.53167501123305361</v>
      </c>
      <c r="O1151" s="161">
        <f t="shared" si="171"/>
        <v>2000000</v>
      </c>
      <c r="P1151" s="162">
        <f t="shared" si="172"/>
        <v>211.81624095883873</v>
      </c>
      <c r="Q1151" s="162">
        <f t="shared" si="173"/>
        <v>120.76002945484726</v>
      </c>
      <c r="R1151" s="163">
        <f t="shared" si="174"/>
        <v>1</v>
      </c>
      <c r="S1151" s="161">
        <f t="shared" si="175"/>
        <v>5000000</v>
      </c>
      <c r="T1151" s="162">
        <f t="shared" si="176"/>
        <v>200.60541365294625</v>
      </c>
      <c r="U1151" s="162">
        <f t="shared" si="177"/>
        <v>117.88001472742363</v>
      </c>
      <c r="V1151" s="163">
        <f t="shared" si="178"/>
        <v>1</v>
      </c>
      <c r="W1151" s="164">
        <f t="shared" si="179"/>
        <v>132112423.00798297</v>
      </c>
      <c r="X1151" s="164">
        <f t="shared" si="180"/>
        <v>263626994.62761313</v>
      </c>
    </row>
    <row r="1152" spans="10:24" x14ac:dyDescent="0.25">
      <c r="J1152">
        <v>1149</v>
      </c>
      <c r="K1152" s="43">
        <v>0.16691720382085118</v>
      </c>
      <c r="L1152">
        <v>0.61060903111863818</v>
      </c>
      <c r="M1152">
        <v>0.35149854268080394</v>
      </c>
      <c r="N1152" s="44">
        <v>0.78483049403841743</v>
      </c>
      <c r="O1152" s="161">
        <f t="shared" si="171"/>
        <v>2000000</v>
      </c>
      <c r="P1152" s="162">
        <f t="shared" si="172"/>
        <v>184.21360096671825</v>
      </c>
      <c r="Q1152" s="162">
        <f t="shared" si="173"/>
        <v>127.37444293683689</v>
      </c>
      <c r="R1152" s="163">
        <f t="shared" si="174"/>
        <v>1</v>
      </c>
      <c r="S1152" s="161">
        <f t="shared" si="175"/>
        <v>5000000</v>
      </c>
      <c r="T1152" s="162">
        <f t="shared" si="176"/>
        <v>191.40453365557275</v>
      </c>
      <c r="U1152" s="162">
        <f t="shared" si="177"/>
        <v>121.18722146841844</v>
      </c>
      <c r="V1152" s="163">
        <f t="shared" si="178"/>
        <v>1</v>
      </c>
      <c r="W1152" s="164">
        <f t="shared" si="179"/>
        <v>63678316.059762716</v>
      </c>
      <c r="X1152" s="164">
        <f t="shared" si="180"/>
        <v>201086560.93577152</v>
      </c>
    </row>
    <row r="1153" spans="10:24" x14ac:dyDescent="0.25">
      <c r="J1153">
        <v>1150</v>
      </c>
      <c r="K1153" s="43">
        <v>0.99833189619093965</v>
      </c>
      <c r="L1153">
        <v>0.89162871149567413</v>
      </c>
      <c r="M1153">
        <v>0.31285447799772337</v>
      </c>
      <c r="N1153" s="44">
        <v>0.74056470681828523</v>
      </c>
      <c r="O1153" s="161">
        <f t="shared" si="171"/>
        <v>9000000</v>
      </c>
      <c r="P1153" s="162">
        <f t="shared" si="172"/>
        <v>198.52854434403542</v>
      </c>
      <c r="Q1153" s="162">
        <f t="shared" si="173"/>
        <v>125.24449251321053</v>
      </c>
      <c r="R1153" s="163">
        <f t="shared" si="174"/>
        <v>1</v>
      </c>
      <c r="S1153" s="161">
        <f t="shared" si="175"/>
        <v>9000000</v>
      </c>
      <c r="T1153" s="162">
        <f t="shared" si="176"/>
        <v>196.17618144801182</v>
      </c>
      <c r="U1153" s="162">
        <f t="shared" si="177"/>
        <v>120.12224625660527</v>
      </c>
      <c r="V1153" s="163">
        <f t="shared" si="178"/>
        <v>1</v>
      </c>
      <c r="W1153" s="164">
        <f t="shared" si="179"/>
        <v>609556466.47742403</v>
      </c>
      <c r="X1153" s="164">
        <f t="shared" si="180"/>
        <v>534485416.72265899</v>
      </c>
    </row>
    <row r="1154" spans="10:24" x14ac:dyDescent="0.25">
      <c r="J1154">
        <v>1151</v>
      </c>
      <c r="K1154" s="43">
        <v>0.57098312750029068</v>
      </c>
      <c r="L1154">
        <v>0.88266385780664358</v>
      </c>
      <c r="M1154">
        <v>0.90059592967103508</v>
      </c>
      <c r="N1154" s="44">
        <v>0.35134008594802546</v>
      </c>
      <c r="O1154" s="161">
        <f t="shared" si="171"/>
        <v>6000000</v>
      </c>
      <c r="P1154" s="162">
        <f t="shared" si="172"/>
        <v>197.82613606505868</v>
      </c>
      <c r="Q1154" s="162">
        <f t="shared" si="173"/>
        <v>160.69909249911763</v>
      </c>
      <c r="R1154" s="163">
        <f t="shared" si="174"/>
        <v>1</v>
      </c>
      <c r="S1154" s="161">
        <f t="shared" si="175"/>
        <v>6000000</v>
      </c>
      <c r="T1154" s="162">
        <f t="shared" si="176"/>
        <v>195.94204535501956</v>
      </c>
      <c r="U1154" s="162">
        <f t="shared" si="177"/>
        <v>137.84954624955881</v>
      </c>
      <c r="V1154" s="163">
        <f t="shared" si="178"/>
        <v>1</v>
      </c>
      <c r="W1154" s="164">
        <f t="shared" si="179"/>
        <v>172762261.3956463</v>
      </c>
      <c r="X1154" s="164">
        <f t="shared" si="180"/>
        <v>198554994.63276446</v>
      </c>
    </row>
    <row r="1155" spans="10:24" x14ac:dyDescent="0.25">
      <c r="J1155">
        <v>1152</v>
      </c>
      <c r="K1155" s="43">
        <v>0.53700494761031281</v>
      </c>
      <c r="L1155">
        <v>0.39199292623247683</v>
      </c>
      <c r="M1155">
        <v>0.85471950622759996</v>
      </c>
      <c r="N1155" s="44">
        <v>0.13898160127891757</v>
      </c>
      <c r="O1155" s="161">
        <f t="shared" si="171"/>
        <v>5000000</v>
      </c>
      <c r="P1155" s="162">
        <f t="shared" si="172"/>
        <v>175.88807210713497</v>
      </c>
      <c r="Q1155" s="162">
        <f t="shared" si="173"/>
        <v>156.13783528581476</v>
      </c>
      <c r="R1155" s="163">
        <f t="shared" si="174"/>
        <v>1</v>
      </c>
      <c r="S1155" s="161">
        <f t="shared" si="175"/>
        <v>6000000</v>
      </c>
      <c r="T1155" s="162">
        <f t="shared" si="176"/>
        <v>188.62935736904498</v>
      </c>
      <c r="U1155" s="162">
        <f t="shared" si="177"/>
        <v>135.56891764290739</v>
      </c>
      <c r="V1155" s="163">
        <f t="shared" si="178"/>
        <v>0.9</v>
      </c>
      <c r="W1155" s="164">
        <f t="shared" si="179"/>
        <v>48751184.106601074</v>
      </c>
      <c r="X1155" s="164">
        <f t="shared" si="180"/>
        <v>136526374.52114296</v>
      </c>
    </row>
    <row r="1156" spans="10:24" x14ac:dyDescent="0.25">
      <c r="J1156">
        <v>1153</v>
      </c>
      <c r="K1156" s="43">
        <v>0.54622288306471001</v>
      </c>
      <c r="L1156">
        <v>0.38779778098488782</v>
      </c>
      <c r="M1156">
        <v>0.98986822284928777</v>
      </c>
      <c r="N1156" s="44">
        <v>6.2986333905231673E-3</v>
      </c>
      <c r="O1156" s="161">
        <f t="shared" si="171"/>
        <v>5000000</v>
      </c>
      <c r="P1156" s="162">
        <f t="shared" si="172"/>
        <v>175.72404884779954</v>
      </c>
      <c r="Q1156" s="162">
        <f t="shared" si="173"/>
        <v>181.42863474851652</v>
      </c>
      <c r="R1156" s="163">
        <f t="shared" si="174"/>
        <v>1</v>
      </c>
      <c r="S1156" s="161">
        <f t="shared" si="175"/>
        <v>6000000</v>
      </c>
      <c r="T1156" s="162">
        <f t="shared" si="176"/>
        <v>188.5746829492665</v>
      </c>
      <c r="U1156" s="162">
        <f t="shared" si="177"/>
        <v>148.21431737425826</v>
      </c>
      <c r="V1156" s="163">
        <f t="shared" si="178"/>
        <v>0.05</v>
      </c>
      <c r="W1156" s="164">
        <f t="shared" si="179"/>
        <v>-78522929.503584892</v>
      </c>
      <c r="X1156" s="164">
        <f t="shared" si="180"/>
        <v>-137891890.32749754</v>
      </c>
    </row>
    <row r="1157" spans="10:24" x14ac:dyDescent="0.25">
      <c r="J1157">
        <v>1154</v>
      </c>
      <c r="K1157" s="43">
        <v>0.77759765386118973</v>
      </c>
      <c r="L1157">
        <v>0.29768180263251709</v>
      </c>
      <c r="M1157">
        <v>0.9810371253567236</v>
      </c>
      <c r="N1157" s="44">
        <v>0.91920050403879794</v>
      </c>
      <c r="O1157" s="161">
        <f t="shared" ref="O1157:O1220" si="181">VLOOKUP(K1157,$E$5:$H$10,4)</f>
        <v>7000000</v>
      </c>
      <c r="P1157" s="162">
        <f t="shared" ref="P1157:P1220" si="182">_xlfn.NORM.INV(L1157,$E$12,$E$13)</f>
        <v>172.03380567889332</v>
      </c>
      <c r="Q1157" s="162">
        <f t="shared" ref="Q1157:Q1220" si="183">_xlfn.NORM.INV(M1157,$E$15,$E$16)</f>
        <v>176.51312623357524</v>
      </c>
      <c r="R1157" s="163">
        <f t="shared" ref="R1157:R1220" si="184">VLOOKUP(N1157,$E$19:$H$21,4)</f>
        <v>1</v>
      </c>
      <c r="S1157" s="161">
        <f t="shared" ref="S1157:S1220" si="185">VLOOKUP(K1157,$G$5:$H$10,2)</f>
        <v>7000000</v>
      </c>
      <c r="T1157" s="162">
        <f t="shared" ref="T1157:T1220" si="186">_xlfn.NORM.INV(L1157,$G$12,$G$13)</f>
        <v>187.34460189296445</v>
      </c>
      <c r="U1157" s="162">
        <f t="shared" ref="U1157:U1220" si="187">_xlfn.NORM.INV(M1157,$G$15,$G$16)</f>
        <v>145.75656311678762</v>
      </c>
      <c r="V1157" s="163">
        <f t="shared" ref="V1157:V1220" si="188">VLOOKUP(N1157,$G$19:$H$21,2)</f>
        <v>1</v>
      </c>
      <c r="W1157" s="164">
        <f t="shared" ref="W1157:W1220" si="189">O1157*(P1157-Q1157)*R1157-$D$23-$D$24</f>
        <v>-81355243.882773429</v>
      </c>
      <c r="X1157" s="164">
        <f t="shared" ref="X1157:X1220" si="190">S1157*(T1157-U1157)*V1157-$F$23-$F$24</f>
        <v>141116271.43323779</v>
      </c>
    </row>
    <row r="1158" spans="10:24" x14ac:dyDescent="0.25">
      <c r="J1158">
        <v>1155</v>
      </c>
      <c r="K1158" s="43">
        <v>0.3528321061549573</v>
      </c>
      <c r="L1158">
        <v>0.12815548516010922</v>
      </c>
      <c r="M1158">
        <v>0.39525156324434418</v>
      </c>
      <c r="N1158" s="44">
        <v>0.58206022523462464</v>
      </c>
      <c r="O1158" s="161">
        <f t="shared" si="181"/>
        <v>5000000</v>
      </c>
      <c r="P1158" s="162">
        <f t="shared" si="182"/>
        <v>162.97269612455096</v>
      </c>
      <c r="Q1158" s="162">
        <f t="shared" si="183"/>
        <v>129.68685334748866</v>
      </c>
      <c r="R1158" s="163">
        <f t="shared" si="184"/>
        <v>1</v>
      </c>
      <c r="S1158" s="161">
        <f t="shared" si="185"/>
        <v>6000000</v>
      </c>
      <c r="T1158" s="162">
        <f t="shared" si="186"/>
        <v>184.32423204151698</v>
      </c>
      <c r="U1158" s="162">
        <f t="shared" si="187"/>
        <v>122.34342667374433</v>
      </c>
      <c r="V1158" s="163">
        <f t="shared" si="188"/>
        <v>1</v>
      </c>
      <c r="W1158" s="164">
        <f t="shared" si="189"/>
        <v>116429213.88531148</v>
      </c>
      <c r="X1158" s="164">
        <f t="shared" si="190"/>
        <v>221884832.20663589</v>
      </c>
    </row>
    <row r="1159" spans="10:24" x14ac:dyDescent="0.25">
      <c r="J1159">
        <v>1156</v>
      </c>
      <c r="K1159" s="43">
        <v>9.0325773020239364E-2</v>
      </c>
      <c r="L1159">
        <v>0.29671866057634244</v>
      </c>
      <c r="M1159">
        <v>0.84031264095665947</v>
      </c>
      <c r="N1159" s="44">
        <v>0.15453912727432961</v>
      </c>
      <c r="O1159" s="161">
        <f t="shared" si="181"/>
        <v>2000000</v>
      </c>
      <c r="P1159" s="162">
        <f t="shared" si="182"/>
        <v>171.99207664822805</v>
      </c>
      <c r="Q1159" s="162">
        <f t="shared" si="183"/>
        <v>154.9148729018907</v>
      </c>
      <c r="R1159" s="163">
        <f t="shared" si="184"/>
        <v>1</v>
      </c>
      <c r="S1159" s="161">
        <f t="shared" si="185"/>
        <v>2000000</v>
      </c>
      <c r="T1159" s="162">
        <f t="shared" si="186"/>
        <v>187.33069221607602</v>
      </c>
      <c r="U1159" s="162">
        <f t="shared" si="187"/>
        <v>134.95743645094535</v>
      </c>
      <c r="V1159" s="163">
        <f t="shared" si="188"/>
        <v>0.9</v>
      </c>
      <c r="W1159" s="164">
        <f t="shared" si="189"/>
        <v>-15845592.507325307</v>
      </c>
      <c r="X1159" s="164">
        <f t="shared" si="190"/>
        <v>-55728139.622764811</v>
      </c>
    </row>
    <row r="1160" spans="10:24" x14ac:dyDescent="0.25">
      <c r="J1160">
        <v>1157</v>
      </c>
      <c r="K1160" s="43">
        <v>0.34712798964433966</v>
      </c>
      <c r="L1160">
        <v>0.75752227978014786</v>
      </c>
      <c r="M1160">
        <v>0.50178152003835974</v>
      </c>
      <c r="N1160" s="44">
        <v>0.12242921004303042</v>
      </c>
      <c r="O1160" s="161">
        <f t="shared" si="181"/>
        <v>5000000</v>
      </c>
      <c r="P1160" s="162">
        <f t="shared" si="182"/>
        <v>190.47531949849383</v>
      </c>
      <c r="Q1160" s="162">
        <f t="shared" si="183"/>
        <v>135.08931246684037</v>
      </c>
      <c r="R1160" s="163">
        <f t="shared" si="184"/>
        <v>1</v>
      </c>
      <c r="S1160" s="161">
        <f t="shared" si="185"/>
        <v>6000000</v>
      </c>
      <c r="T1160" s="162">
        <f t="shared" si="186"/>
        <v>193.49177316616462</v>
      </c>
      <c r="U1160" s="162">
        <f t="shared" si="187"/>
        <v>125.04465623342018</v>
      </c>
      <c r="V1160" s="163">
        <f t="shared" si="188"/>
        <v>0.9</v>
      </c>
      <c r="W1160" s="164">
        <f t="shared" si="189"/>
        <v>226930035.15826732</v>
      </c>
      <c r="X1160" s="164">
        <f t="shared" si="190"/>
        <v>219614431.43681997</v>
      </c>
    </row>
    <row r="1161" spans="10:24" x14ac:dyDescent="0.25">
      <c r="J1161">
        <v>1158</v>
      </c>
      <c r="K1161" s="43">
        <v>0.3842131956106869</v>
      </c>
      <c r="L1161">
        <v>0.11042319513840326</v>
      </c>
      <c r="M1161">
        <v>0.94189084567822046</v>
      </c>
      <c r="N1161" s="44">
        <v>0.44599035226346073</v>
      </c>
      <c r="O1161" s="161">
        <f t="shared" si="181"/>
        <v>5000000</v>
      </c>
      <c r="P1161" s="162">
        <f t="shared" si="182"/>
        <v>161.63579090108161</v>
      </c>
      <c r="Q1161" s="162">
        <f t="shared" si="183"/>
        <v>166.41692995028998</v>
      </c>
      <c r="R1161" s="163">
        <f t="shared" si="184"/>
        <v>1</v>
      </c>
      <c r="S1161" s="161">
        <f t="shared" si="185"/>
        <v>6000000</v>
      </c>
      <c r="T1161" s="162">
        <f t="shared" si="186"/>
        <v>183.87859696702719</v>
      </c>
      <c r="U1161" s="162">
        <f t="shared" si="187"/>
        <v>140.70846497514498</v>
      </c>
      <c r="V1161" s="163">
        <f t="shared" si="188"/>
        <v>1</v>
      </c>
      <c r="W1161" s="164">
        <f t="shared" si="189"/>
        <v>-73905695.246041894</v>
      </c>
      <c r="X1161" s="164">
        <f t="shared" si="190"/>
        <v>109020791.95129329</v>
      </c>
    </row>
    <row r="1162" spans="10:24" x14ac:dyDescent="0.25">
      <c r="J1162">
        <v>1159</v>
      </c>
      <c r="K1162" s="43">
        <v>0.83962455813785986</v>
      </c>
      <c r="L1162">
        <v>0.74760412366398721</v>
      </c>
      <c r="M1162">
        <v>0.37991721550923652</v>
      </c>
      <c r="N1162" s="44">
        <v>0.86603918386491985</v>
      </c>
      <c r="O1162" s="161">
        <f t="shared" si="181"/>
        <v>7000000</v>
      </c>
      <c r="P1162" s="162">
        <f t="shared" si="182"/>
        <v>190.00453928158296</v>
      </c>
      <c r="Q1162" s="162">
        <f t="shared" si="183"/>
        <v>128.88603566070472</v>
      </c>
      <c r="R1162" s="163">
        <f t="shared" si="184"/>
        <v>1</v>
      </c>
      <c r="S1162" s="161">
        <f t="shared" si="185"/>
        <v>7000000</v>
      </c>
      <c r="T1162" s="162">
        <f t="shared" si="186"/>
        <v>193.33484642719432</v>
      </c>
      <c r="U1162" s="162">
        <f t="shared" si="187"/>
        <v>121.94301783035236</v>
      </c>
      <c r="V1162" s="163">
        <f t="shared" si="188"/>
        <v>1</v>
      </c>
      <c r="W1162" s="164">
        <f t="shared" si="189"/>
        <v>377829525.34614772</v>
      </c>
      <c r="X1162" s="164">
        <f t="shared" si="190"/>
        <v>349742800.1778937</v>
      </c>
    </row>
    <row r="1163" spans="10:24" x14ac:dyDescent="0.25">
      <c r="J1163">
        <v>1160</v>
      </c>
      <c r="K1163" s="43">
        <v>0.67642412056707457</v>
      </c>
      <c r="L1163">
        <v>0.90684228265758193</v>
      </c>
      <c r="M1163">
        <v>0.29800034913014684</v>
      </c>
      <c r="N1163" s="44">
        <v>0.39482605632642709</v>
      </c>
      <c r="O1163" s="161">
        <f t="shared" si="181"/>
        <v>6000000</v>
      </c>
      <c r="P1163" s="162">
        <f t="shared" si="182"/>
        <v>199.823367398317</v>
      </c>
      <c r="Q1163" s="162">
        <f t="shared" si="183"/>
        <v>124.39679124267062</v>
      </c>
      <c r="R1163" s="163">
        <f t="shared" si="184"/>
        <v>1</v>
      </c>
      <c r="S1163" s="161">
        <f t="shared" si="185"/>
        <v>7000000</v>
      </c>
      <c r="T1163" s="162">
        <f t="shared" si="186"/>
        <v>196.60778913277233</v>
      </c>
      <c r="U1163" s="162">
        <f t="shared" si="187"/>
        <v>119.69839562133531</v>
      </c>
      <c r="V1163" s="163">
        <f t="shared" si="188"/>
        <v>1</v>
      </c>
      <c r="W1163" s="164">
        <f t="shared" si="189"/>
        <v>402559456.9338783</v>
      </c>
      <c r="X1163" s="164">
        <f t="shared" si="190"/>
        <v>388365754.58005917</v>
      </c>
    </row>
    <row r="1164" spans="10:24" x14ac:dyDescent="0.25">
      <c r="J1164">
        <v>1161</v>
      </c>
      <c r="K1164" s="43">
        <v>0.96674425453787582</v>
      </c>
      <c r="L1164">
        <v>0.36297493505513678</v>
      </c>
      <c r="M1164">
        <v>0.33528878305836896</v>
      </c>
      <c r="N1164" s="44">
        <v>0.52802933511098404</v>
      </c>
      <c r="O1164" s="161">
        <f t="shared" si="181"/>
        <v>9000000</v>
      </c>
      <c r="P1164" s="162">
        <f t="shared" si="182"/>
        <v>174.74222772515634</v>
      </c>
      <c r="Q1164" s="162">
        <f t="shared" si="183"/>
        <v>126.49289070008908</v>
      </c>
      <c r="R1164" s="163">
        <f t="shared" si="184"/>
        <v>1</v>
      </c>
      <c r="S1164" s="161">
        <f t="shared" si="185"/>
        <v>9000000</v>
      </c>
      <c r="T1164" s="162">
        <f t="shared" si="186"/>
        <v>188.24740924171877</v>
      </c>
      <c r="U1164" s="162">
        <f t="shared" si="187"/>
        <v>120.74644535004454</v>
      </c>
      <c r="V1164" s="163">
        <f t="shared" si="188"/>
        <v>1</v>
      </c>
      <c r="W1164" s="164">
        <f t="shared" si="189"/>
        <v>384244033.22560537</v>
      </c>
      <c r="X1164" s="164">
        <f t="shared" si="190"/>
        <v>457508675.02506804</v>
      </c>
    </row>
    <row r="1165" spans="10:24" x14ac:dyDescent="0.25">
      <c r="J1165">
        <v>1162</v>
      </c>
      <c r="K1165" s="43">
        <v>0.32215484795429206</v>
      </c>
      <c r="L1165">
        <v>5.7293507219420281E-2</v>
      </c>
      <c r="M1165">
        <v>0.99495644494450597</v>
      </c>
      <c r="N1165" s="44">
        <v>0.46494588673569737</v>
      </c>
      <c r="O1165" s="161">
        <f t="shared" si="181"/>
        <v>5000000</v>
      </c>
      <c r="P1165" s="162">
        <f t="shared" si="182"/>
        <v>156.33139746832913</v>
      </c>
      <c r="Q1165" s="162">
        <f t="shared" si="183"/>
        <v>186.45657529257784</v>
      </c>
      <c r="R1165" s="163">
        <f t="shared" si="184"/>
        <v>1</v>
      </c>
      <c r="S1165" s="161">
        <f t="shared" si="185"/>
        <v>6000000</v>
      </c>
      <c r="T1165" s="162">
        <f t="shared" si="186"/>
        <v>182.11046582277638</v>
      </c>
      <c r="U1165" s="162">
        <f t="shared" si="187"/>
        <v>150.72828764628892</v>
      </c>
      <c r="V1165" s="163">
        <f t="shared" si="188"/>
        <v>1</v>
      </c>
      <c r="W1165" s="164">
        <f t="shared" si="189"/>
        <v>-200625889.12124354</v>
      </c>
      <c r="X1165" s="164">
        <f t="shared" si="190"/>
        <v>38293069.058924735</v>
      </c>
    </row>
    <row r="1166" spans="10:24" x14ac:dyDescent="0.25">
      <c r="J1166">
        <v>1163</v>
      </c>
      <c r="K1166" s="43">
        <v>0.88133932085332389</v>
      </c>
      <c r="L1166">
        <v>0.91979571960433704</v>
      </c>
      <c r="M1166">
        <v>0.88376321120583257</v>
      </c>
      <c r="N1166" s="44">
        <v>0.51477375334384379</v>
      </c>
      <c r="O1166" s="161">
        <f t="shared" si="181"/>
        <v>7000000</v>
      </c>
      <c r="P1166" s="162">
        <f t="shared" si="182"/>
        <v>201.05548195790459</v>
      </c>
      <c r="Q1166" s="162">
        <f t="shared" si="183"/>
        <v>158.88022447928984</v>
      </c>
      <c r="R1166" s="163">
        <f t="shared" si="184"/>
        <v>1</v>
      </c>
      <c r="S1166" s="161">
        <f t="shared" si="185"/>
        <v>7000000</v>
      </c>
      <c r="T1166" s="162">
        <f t="shared" si="186"/>
        <v>197.01849398596821</v>
      </c>
      <c r="U1166" s="162">
        <f t="shared" si="187"/>
        <v>136.94011223964492</v>
      </c>
      <c r="V1166" s="163">
        <f t="shared" si="188"/>
        <v>1</v>
      </c>
      <c r="W1166" s="164">
        <f t="shared" si="189"/>
        <v>245226802.35030329</v>
      </c>
      <c r="X1166" s="164">
        <f t="shared" si="190"/>
        <v>270548672.22426301</v>
      </c>
    </row>
    <row r="1167" spans="10:24" x14ac:dyDescent="0.25">
      <c r="J1167">
        <v>1164</v>
      </c>
      <c r="K1167" s="43">
        <v>0.76074130404015494</v>
      </c>
      <c r="L1167">
        <v>0.1785342770445294</v>
      </c>
      <c r="M1167">
        <v>0.18431931915589694</v>
      </c>
      <c r="N1167" s="44">
        <v>0.34984450312823456</v>
      </c>
      <c r="O1167" s="161">
        <f t="shared" si="181"/>
        <v>7000000</v>
      </c>
      <c r="P1167" s="162">
        <f t="shared" si="182"/>
        <v>166.185520792792</v>
      </c>
      <c r="Q1167" s="162">
        <f t="shared" si="183"/>
        <v>117.01947348078414</v>
      </c>
      <c r="R1167" s="163">
        <f t="shared" si="184"/>
        <v>1</v>
      </c>
      <c r="S1167" s="161">
        <f t="shared" si="185"/>
        <v>7000000</v>
      </c>
      <c r="T1167" s="162">
        <f t="shared" si="186"/>
        <v>185.39517359759733</v>
      </c>
      <c r="U1167" s="162">
        <f t="shared" si="187"/>
        <v>116.00973674039207</v>
      </c>
      <c r="V1167" s="163">
        <f t="shared" si="188"/>
        <v>1</v>
      </c>
      <c r="W1167" s="164">
        <f t="shared" si="189"/>
        <v>294162331.18405503</v>
      </c>
      <c r="X1167" s="164">
        <f t="shared" si="190"/>
        <v>335698058.00043684</v>
      </c>
    </row>
    <row r="1168" spans="10:24" x14ac:dyDescent="0.25">
      <c r="J1168">
        <v>1165</v>
      </c>
      <c r="K1168" s="43">
        <v>0.62025211518235179</v>
      </c>
      <c r="L1168">
        <v>0.88167693448959694</v>
      </c>
      <c r="M1168">
        <v>0.49363021294500897</v>
      </c>
      <c r="N1168" s="44">
        <v>0.98501520481580451</v>
      </c>
      <c r="O1168" s="161">
        <f t="shared" si="181"/>
        <v>6000000</v>
      </c>
      <c r="P1168" s="162">
        <f t="shared" si="182"/>
        <v>197.75117139513861</v>
      </c>
      <c r="Q1168" s="162">
        <f t="shared" si="183"/>
        <v>134.68065266384792</v>
      </c>
      <c r="R1168" s="163">
        <f t="shared" si="184"/>
        <v>1</v>
      </c>
      <c r="S1168" s="161">
        <f t="shared" si="185"/>
        <v>7000000</v>
      </c>
      <c r="T1168" s="162">
        <f t="shared" si="186"/>
        <v>195.91705713171288</v>
      </c>
      <c r="U1168" s="162">
        <f t="shared" si="187"/>
        <v>124.84032633192396</v>
      </c>
      <c r="V1168" s="163">
        <f t="shared" si="188"/>
        <v>1</v>
      </c>
      <c r="W1168" s="164">
        <f t="shared" si="189"/>
        <v>328423112.38774413</v>
      </c>
      <c r="X1168" s="164">
        <f t="shared" si="190"/>
        <v>347537115.59852242</v>
      </c>
    </row>
    <row r="1169" spans="10:24" x14ac:dyDescent="0.25">
      <c r="J1169">
        <v>1166</v>
      </c>
      <c r="K1169" s="43">
        <v>0.73967242450839765</v>
      </c>
      <c r="L1169">
        <v>7.5289863881581542E-2</v>
      </c>
      <c r="M1169">
        <v>0.6665081501344462</v>
      </c>
      <c r="N1169" s="44">
        <v>0.65414461937006463</v>
      </c>
      <c r="O1169" s="161">
        <f t="shared" si="181"/>
        <v>6000000</v>
      </c>
      <c r="P1169" s="162">
        <f t="shared" si="182"/>
        <v>158.4376983646556</v>
      </c>
      <c r="Q1169" s="162">
        <f t="shared" si="183"/>
        <v>143.60582751758832</v>
      </c>
      <c r="R1169" s="163">
        <f t="shared" si="184"/>
        <v>1</v>
      </c>
      <c r="S1169" s="161">
        <f t="shared" si="185"/>
        <v>7000000</v>
      </c>
      <c r="T1169" s="162">
        <f t="shared" si="186"/>
        <v>182.81256612155187</v>
      </c>
      <c r="U1169" s="162">
        <f t="shared" si="187"/>
        <v>129.30291375879418</v>
      </c>
      <c r="V1169" s="163">
        <f t="shared" si="188"/>
        <v>1</v>
      </c>
      <c r="W1169" s="164">
        <f t="shared" si="189"/>
        <v>38991225.082403675</v>
      </c>
      <c r="X1169" s="164">
        <f t="shared" si="190"/>
        <v>224567566.53930384</v>
      </c>
    </row>
    <row r="1170" spans="10:24" x14ac:dyDescent="0.25">
      <c r="J1170">
        <v>1167</v>
      </c>
      <c r="K1170" s="43">
        <v>0.45597454551271099</v>
      </c>
      <c r="L1170">
        <v>0.88297055281263015</v>
      </c>
      <c r="M1170">
        <v>4.6478270046219738E-2</v>
      </c>
      <c r="N1170" s="44">
        <v>0.86073285046778825</v>
      </c>
      <c r="O1170" s="161">
        <f t="shared" si="181"/>
        <v>5000000</v>
      </c>
      <c r="P1170" s="162">
        <f t="shared" si="182"/>
        <v>197.84952287069373</v>
      </c>
      <c r="Q1170" s="162">
        <f t="shared" si="183"/>
        <v>101.39992026937659</v>
      </c>
      <c r="R1170" s="163">
        <f t="shared" si="184"/>
        <v>1</v>
      </c>
      <c r="S1170" s="161">
        <f t="shared" si="185"/>
        <v>6000000</v>
      </c>
      <c r="T1170" s="162">
        <f t="shared" si="186"/>
        <v>195.9498409568979</v>
      </c>
      <c r="U1170" s="162">
        <f t="shared" si="187"/>
        <v>108.1999601346883</v>
      </c>
      <c r="V1170" s="163">
        <f t="shared" si="188"/>
        <v>1</v>
      </c>
      <c r="W1170" s="164">
        <f t="shared" si="189"/>
        <v>432248013.00658572</v>
      </c>
      <c r="X1170" s="164">
        <f t="shared" si="190"/>
        <v>376499284.93325764</v>
      </c>
    </row>
    <row r="1171" spans="10:24" x14ac:dyDescent="0.25">
      <c r="J1171">
        <v>1168</v>
      </c>
      <c r="K1171" s="43">
        <v>0.97404230415052573</v>
      </c>
      <c r="L1171">
        <v>0.48630370869495843</v>
      </c>
      <c r="M1171">
        <v>0.59363385348961117</v>
      </c>
      <c r="N1171" s="44">
        <v>0.84139972679331732</v>
      </c>
      <c r="O1171" s="161">
        <f t="shared" si="181"/>
        <v>9000000</v>
      </c>
      <c r="P1171" s="162">
        <f t="shared" si="182"/>
        <v>179.48492613028819</v>
      </c>
      <c r="Q1171" s="162">
        <f t="shared" si="183"/>
        <v>139.73805354344154</v>
      </c>
      <c r="R1171" s="163">
        <f t="shared" si="184"/>
        <v>1</v>
      </c>
      <c r="S1171" s="161">
        <f t="shared" si="185"/>
        <v>9000000</v>
      </c>
      <c r="T1171" s="162">
        <f t="shared" si="186"/>
        <v>189.82830871009605</v>
      </c>
      <c r="U1171" s="162">
        <f t="shared" si="187"/>
        <v>127.36902677172077</v>
      </c>
      <c r="V1171" s="163">
        <f t="shared" si="188"/>
        <v>1</v>
      </c>
      <c r="W1171" s="164">
        <f t="shared" si="189"/>
        <v>307721853.28161985</v>
      </c>
      <c r="X1171" s="164">
        <f t="shared" si="190"/>
        <v>412133537.44537759</v>
      </c>
    </row>
    <row r="1172" spans="10:24" x14ac:dyDescent="0.25">
      <c r="J1172">
        <v>1169</v>
      </c>
      <c r="K1172" s="43">
        <v>0.79832826478020991</v>
      </c>
      <c r="L1172">
        <v>0.66026382477898649</v>
      </c>
      <c r="M1172">
        <v>0.62242043842255002</v>
      </c>
      <c r="N1172" s="44">
        <v>0.96348731824965017</v>
      </c>
      <c r="O1172" s="161">
        <f t="shared" si="181"/>
        <v>7000000</v>
      </c>
      <c r="P1172" s="162">
        <f t="shared" si="182"/>
        <v>186.19774892901901</v>
      </c>
      <c r="Q1172" s="162">
        <f t="shared" si="183"/>
        <v>141.23687894531076</v>
      </c>
      <c r="R1172" s="163">
        <f t="shared" si="184"/>
        <v>1</v>
      </c>
      <c r="S1172" s="161">
        <f t="shared" si="185"/>
        <v>7000000</v>
      </c>
      <c r="T1172" s="162">
        <f t="shared" si="186"/>
        <v>192.06591630967301</v>
      </c>
      <c r="U1172" s="162">
        <f t="shared" si="187"/>
        <v>128.11843947265538</v>
      </c>
      <c r="V1172" s="163">
        <f t="shared" si="188"/>
        <v>1</v>
      </c>
      <c r="W1172" s="164">
        <f t="shared" si="189"/>
        <v>264726089.88595778</v>
      </c>
      <c r="X1172" s="164">
        <f t="shared" si="190"/>
        <v>297632337.85912341</v>
      </c>
    </row>
    <row r="1173" spans="10:24" x14ac:dyDescent="0.25">
      <c r="J1173">
        <v>1170</v>
      </c>
      <c r="K1173" s="43">
        <v>6.7953555353575723E-2</v>
      </c>
      <c r="L1173">
        <v>0.38984144326268666</v>
      </c>
      <c r="M1173">
        <v>0.93258725315886637</v>
      </c>
      <c r="N1173" s="44">
        <v>0.83938862976660877</v>
      </c>
      <c r="O1173" s="161">
        <f t="shared" si="181"/>
        <v>2000000</v>
      </c>
      <c r="P1173" s="162">
        <f t="shared" si="182"/>
        <v>175.80401532665306</v>
      </c>
      <c r="Q1173" s="162">
        <f t="shared" si="183"/>
        <v>164.90681818144816</v>
      </c>
      <c r="R1173" s="163">
        <f t="shared" si="184"/>
        <v>1</v>
      </c>
      <c r="S1173" s="161">
        <f t="shared" si="185"/>
        <v>2000000</v>
      </c>
      <c r="T1173" s="162">
        <f t="shared" si="186"/>
        <v>188.6013384422177</v>
      </c>
      <c r="U1173" s="162">
        <f t="shared" si="187"/>
        <v>139.95340909072408</v>
      </c>
      <c r="V1173" s="163">
        <f t="shared" si="188"/>
        <v>1</v>
      </c>
      <c r="W1173" s="164">
        <f t="shared" si="189"/>
        <v>-28205605.7095902</v>
      </c>
      <c r="X1173" s="164">
        <f t="shared" si="190"/>
        <v>-52704141.297012761</v>
      </c>
    </row>
    <row r="1174" spans="10:24" x14ac:dyDescent="0.25">
      <c r="J1174">
        <v>1171</v>
      </c>
      <c r="K1174" s="43">
        <v>0.61253014772588876</v>
      </c>
      <c r="L1174">
        <v>0.4623057010698729</v>
      </c>
      <c r="M1174">
        <v>0.41160604116409194</v>
      </c>
      <c r="N1174" s="44">
        <v>0.56378060759919546</v>
      </c>
      <c r="O1174" s="161">
        <f t="shared" si="181"/>
        <v>6000000</v>
      </c>
      <c r="P1174" s="162">
        <f t="shared" si="182"/>
        <v>178.58060064592834</v>
      </c>
      <c r="Q1174" s="162">
        <f t="shared" si="183"/>
        <v>130.53168846831815</v>
      </c>
      <c r="R1174" s="163">
        <f t="shared" si="184"/>
        <v>1</v>
      </c>
      <c r="S1174" s="161">
        <f t="shared" si="185"/>
        <v>7000000</v>
      </c>
      <c r="T1174" s="162">
        <f t="shared" si="186"/>
        <v>189.5268668819761</v>
      </c>
      <c r="U1174" s="162">
        <f t="shared" si="187"/>
        <v>122.76584423415908</v>
      </c>
      <c r="V1174" s="163">
        <f t="shared" si="188"/>
        <v>1</v>
      </c>
      <c r="W1174" s="164">
        <f t="shared" si="189"/>
        <v>238293473.06566113</v>
      </c>
      <c r="X1174" s="164">
        <f t="shared" si="190"/>
        <v>317327158.53471923</v>
      </c>
    </row>
    <row r="1175" spans="10:24" x14ac:dyDescent="0.25">
      <c r="J1175">
        <v>1172</v>
      </c>
      <c r="K1175" s="43">
        <v>0.68287386006418593</v>
      </c>
      <c r="L1175">
        <v>0.84155497433859383</v>
      </c>
      <c r="M1175">
        <v>0.75564891941309442</v>
      </c>
      <c r="N1175" s="44">
        <v>0.52707879787382539</v>
      </c>
      <c r="O1175" s="161">
        <f t="shared" si="181"/>
        <v>6000000</v>
      </c>
      <c r="P1175" s="162">
        <f t="shared" si="182"/>
        <v>195.0130379206926</v>
      </c>
      <c r="Q1175" s="162">
        <f t="shared" si="183"/>
        <v>148.84749045336605</v>
      </c>
      <c r="R1175" s="163">
        <f t="shared" si="184"/>
        <v>1</v>
      </c>
      <c r="S1175" s="161">
        <f t="shared" si="185"/>
        <v>7000000</v>
      </c>
      <c r="T1175" s="162">
        <f t="shared" si="186"/>
        <v>195.0043459735642</v>
      </c>
      <c r="U1175" s="162">
        <f t="shared" si="187"/>
        <v>131.92374522668302</v>
      </c>
      <c r="V1175" s="163">
        <f t="shared" si="188"/>
        <v>1</v>
      </c>
      <c r="W1175" s="164">
        <f t="shared" si="189"/>
        <v>226993284.80395931</v>
      </c>
      <c r="X1175" s="164">
        <f t="shared" si="190"/>
        <v>291564205.22816825</v>
      </c>
    </row>
    <row r="1176" spans="10:24" x14ac:dyDescent="0.25">
      <c r="J1176">
        <v>1173</v>
      </c>
      <c r="K1176" s="43">
        <v>0.70062443309400824</v>
      </c>
      <c r="L1176">
        <v>0.73687058768783698</v>
      </c>
      <c r="M1176">
        <v>0.93291919716331917</v>
      </c>
      <c r="N1176" s="44">
        <v>0.96112622598703756</v>
      </c>
      <c r="O1176" s="161">
        <f t="shared" si="181"/>
        <v>6000000</v>
      </c>
      <c r="P1176" s="162">
        <f t="shared" si="182"/>
        <v>189.50590905706983</v>
      </c>
      <c r="Q1176" s="162">
        <f t="shared" si="183"/>
        <v>164.9578174375857</v>
      </c>
      <c r="R1176" s="163">
        <f t="shared" si="184"/>
        <v>1</v>
      </c>
      <c r="S1176" s="161">
        <f t="shared" si="185"/>
        <v>7000000</v>
      </c>
      <c r="T1176" s="162">
        <f t="shared" si="186"/>
        <v>193.1686363523566</v>
      </c>
      <c r="U1176" s="162">
        <f t="shared" si="187"/>
        <v>139.97890871879284</v>
      </c>
      <c r="V1176" s="163">
        <f t="shared" si="188"/>
        <v>1</v>
      </c>
      <c r="W1176" s="164">
        <f t="shared" si="189"/>
        <v>97288549.716904759</v>
      </c>
      <c r="X1176" s="164">
        <f t="shared" si="190"/>
        <v>222328093.43494636</v>
      </c>
    </row>
    <row r="1177" spans="10:24" x14ac:dyDescent="0.25">
      <c r="J1177">
        <v>1174</v>
      </c>
      <c r="K1177" s="43">
        <v>0.58686835720319142</v>
      </c>
      <c r="L1177">
        <v>0.88790399076603399</v>
      </c>
      <c r="M1177">
        <v>0.65749093512132872</v>
      </c>
      <c r="N1177" s="44">
        <v>7.6066603917452791E-2</v>
      </c>
      <c r="O1177" s="161">
        <f t="shared" si="181"/>
        <v>6000000</v>
      </c>
      <c r="P1177" s="162">
        <f t="shared" si="182"/>
        <v>198.23184795724916</v>
      </c>
      <c r="Q1177" s="162">
        <f t="shared" si="183"/>
        <v>143.11250073971812</v>
      </c>
      <c r="R1177" s="163">
        <f t="shared" si="184"/>
        <v>1</v>
      </c>
      <c r="S1177" s="161">
        <f t="shared" si="185"/>
        <v>6000000</v>
      </c>
      <c r="T1177" s="162">
        <f t="shared" si="186"/>
        <v>196.07728265241639</v>
      </c>
      <c r="U1177" s="162">
        <f t="shared" si="187"/>
        <v>129.05625036985907</v>
      </c>
      <c r="V1177" s="163">
        <f t="shared" si="188"/>
        <v>0.9</v>
      </c>
      <c r="W1177" s="164">
        <f t="shared" si="189"/>
        <v>280716083.30518627</v>
      </c>
      <c r="X1177" s="164">
        <f t="shared" si="190"/>
        <v>211913574.32580954</v>
      </c>
    </row>
    <row r="1178" spans="10:24" x14ac:dyDescent="0.25">
      <c r="J1178">
        <v>1175</v>
      </c>
      <c r="K1178" s="43">
        <v>0.18254224494831106</v>
      </c>
      <c r="L1178">
        <v>0.79940140579566266</v>
      </c>
      <c r="M1178">
        <v>0.48197730203179578</v>
      </c>
      <c r="N1178" s="44">
        <v>0.75760529567362456</v>
      </c>
      <c r="O1178" s="161">
        <f t="shared" si="181"/>
        <v>2000000</v>
      </c>
      <c r="P1178" s="162">
        <f t="shared" si="182"/>
        <v>192.5922753928603</v>
      </c>
      <c r="Q1178" s="162">
        <f t="shared" si="183"/>
        <v>134.09616836190361</v>
      </c>
      <c r="R1178" s="163">
        <f t="shared" si="184"/>
        <v>1</v>
      </c>
      <c r="S1178" s="161">
        <f t="shared" si="185"/>
        <v>5000000</v>
      </c>
      <c r="T1178" s="162">
        <f t="shared" si="186"/>
        <v>194.19742513095343</v>
      </c>
      <c r="U1178" s="162">
        <f t="shared" si="187"/>
        <v>124.5480841809518</v>
      </c>
      <c r="V1178" s="163">
        <f t="shared" si="188"/>
        <v>1</v>
      </c>
      <c r="W1178" s="164">
        <f t="shared" si="189"/>
        <v>66992214.061913386</v>
      </c>
      <c r="X1178" s="164">
        <f t="shared" si="190"/>
        <v>198246704.75000817</v>
      </c>
    </row>
    <row r="1179" spans="10:24" x14ac:dyDescent="0.25">
      <c r="J1179">
        <v>1176</v>
      </c>
      <c r="K1179" s="43">
        <v>0.24908129309755633</v>
      </c>
      <c r="L1179">
        <v>0.60198902423146938</v>
      </c>
      <c r="M1179">
        <v>0.60242835084093471</v>
      </c>
      <c r="N1179" s="44">
        <v>0.2196552793163854</v>
      </c>
      <c r="O1179" s="161">
        <f t="shared" si="181"/>
        <v>2000000</v>
      </c>
      <c r="P1179" s="162">
        <f t="shared" si="182"/>
        <v>183.87748245461324</v>
      </c>
      <c r="Q1179" s="162">
        <f t="shared" si="183"/>
        <v>140.19275282309715</v>
      </c>
      <c r="R1179" s="163">
        <f t="shared" si="184"/>
        <v>1</v>
      </c>
      <c r="S1179" s="161">
        <f t="shared" si="185"/>
        <v>5000000</v>
      </c>
      <c r="T1179" s="162">
        <f t="shared" si="186"/>
        <v>191.29249415153774</v>
      </c>
      <c r="U1179" s="162">
        <f t="shared" si="187"/>
        <v>127.59637641154858</v>
      </c>
      <c r="V1179" s="163">
        <f t="shared" si="188"/>
        <v>1</v>
      </c>
      <c r="W1179" s="164">
        <f t="shared" si="189"/>
        <v>37369459.263032183</v>
      </c>
      <c r="X1179" s="164">
        <f t="shared" si="190"/>
        <v>168480588.69994581</v>
      </c>
    </row>
    <row r="1180" spans="10:24" x14ac:dyDescent="0.25">
      <c r="J1180">
        <v>1177</v>
      </c>
      <c r="K1180" s="43">
        <v>0.76167496747281149</v>
      </c>
      <c r="L1180">
        <v>4.1884585884742087E-2</v>
      </c>
      <c r="M1180">
        <v>0.20880546527313193</v>
      </c>
      <c r="N1180" s="44">
        <v>0.94609816322052553</v>
      </c>
      <c r="O1180" s="161">
        <f t="shared" si="181"/>
        <v>7000000</v>
      </c>
      <c r="P1180" s="162">
        <f t="shared" si="182"/>
        <v>154.06165334946328</v>
      </c>
      <c r="Q1180" s="162">
        <f t="shared" si="183"/>
        <v>118.78854010890277</v>
      </c>
      <c r="R1180" s="163">
        <f t="shared" si="184"/>
        <v>1</v>
      </c>
      <c r="S1180" s="161">
        <f t="shared" si="185"/>
        <v>7000000</v>
      </c>
      <c r="T1180" s="162">
        <f t="shared" si="186"/>
        <v>181.35388444982109</v>
      </c>
      <c r="U1180" s="162">
        <f t="shared" si="187"/>
        <v>116.89427005445138</v>
      </c>
      <c r="V1180" s="163">
        <f t="shared" si="188"/>
        <v>1</v>
      </c>
      <c r="W1180" s="164">
        <f t="shared" si="189"/>
        <v>196911792.68392363</v>
      </c>
      <c r="X1180" s="164">
        <f t="shared" si="190"/>
        <v>301217300.76758796</v>
      </c>
    </row>
    <row r="1181" spans="10:24" x14ac:dyDescent="0.25">
      <c r="J1181">
        <v>1178</v>
      </c>
      <c r="K1181" s="43">
        <v>6.7915961057138818E-2</v>
      </c>
      <c r="L1181">
        <v>0.60100591657964841</v>
      </c>
      <c r="M1181">
        <v>0.95608364735376705</v>
      </c>
      <c r="N1181" s="44">
        <v>0.32034888537309392</v>
      </c>
      <c r="O1181" s="161">
        <f t="shared" si="181"/>
        <v>2000000</v>
      </c>
      <c r="P1181" s="162">
        <f t="shared" si="182"/>
        <v>183.83927484316399</v>
      </c>
      <c r="Q1181" s="162">
        <f t="shared" si="183"/>
        <v>169.13885377286104</v>
      </c>
      <c r="R1181" s="163">
        <f t="shared" si="184"/>
        <v>1</v>
      </c>
      <c r="S1181" s="161">
        <f t="shared" si="185"/>
        <v>2000000</v>
      </c>
      <c r="T1181" s="162">
        <f t="shared" si="186"/>
        <v>191.27975828105465</v>
      </c>
      <c r="U1181" s="162">
        <f t="shared" si="187"/>
        <v>142.06942688643053</v>
      </c>
      <c r="V1181" s="163">
        <f t="shared" si="188"/>
        <v>1</v>
      </c>
      <c r="W1181" s="164">
        <f t="shared" si="189"/>
        <v>-20599157.859394096</v>
      </c>
      <c r="X1181" s="164">
        <f t="shared" si="190"/>
        <v>-51579337.210751757</v>
      </c>
    </row>
    <row r="1182" spans="10:24" x14ac:dyDescent="0.25">
      <c r="J1182">
        <v>1179</v>
      </c>
      <c r="K1182" s="43">
        <v>0.34973792928409242</v>
      </c>
      <c r="L1182">
        <v>3.7447785824970881E-2</v>
      </c>
      <c r="M1182">
        <v>0.70291560500719441</v>
      </c>
      <c r="N1182" s="44">
        <v>0.43097776652761099</v>
      </c>
      <c r="O1182" s="161">
        <f t="shared" si="181"/>
        <v>5000000</v>
      </c>
      <c r="P1182" s="162">
        <f t="shared" si="182"/>
        <v>153.28345003192473</v>
      </c>
      <c r="Q1182" s="162">
        <f t="shared" si="183"/>
        <v>145.65609371204752</v>
      </c>
      <c r="R1182" s="163">
        <f t="shared" si="184"/>
        <v>1</v>
      </c>
      <c r="S1182" s="161">
        <f t="shared" si="185"/>
        <v>6000000</v>
      </c>
      <c r="T1182" s="162">
        <f t="shared" si="186"/>
        <v>181.0944833439749</v>
      </c>
      <c r="U1182" s="162">
        <f t="shared" si="187"/>
        <v>130.32804685602375</v>
      </c>
      <c r="V1182" s="163">
        <f t="shared" si="188"/>
        <v>1</v>
      </c>
      <c r="W1182" s="164">
        <f t="shared" si="189"/>
        <v>-11863218.400613956</v>
      </c>
      <c r="X1182" s="164">
        <f t="shared" si="190"/>
        <v>154598618.9277069</v>
      </c>
    </row>
    <row r="1183" spans="10:24" x14ac:dyDescent="0.25">
      <c r="J1183">
        <v>1180</v>
      </c>
      <c r="K1183" s="43">
        <v>0.4731515428548887</v>
      </c>
      <c r="L1183">
        <v>0.10233633144856513</v>
      </c>
      <c r="M1183">
        <v>0.27098639215310105</v>
      </c>
      <c r="N1183" s="44">
        <v>0.66168191170198387</v>
      </c>
      <c r="O1183" s="161">
        <f t="shared" si="181"/>
        <v>5000000</v>
      </c>
      <c r="P1183" s="162">
        <f t="shared" si="182"/>
        <v>160.97473630529825</v>
      </c>
      <c r="Q1183" s="162">
        <f t="shared" si="183"/>
        <v>122.80335042729672</v>
      </c>
      <c r="R1183" s="163">
        <f t="shared" si="184"/>
        <v>1</v>
      </c>
      <c r="S1183" s="161">
        <f t="shared" si="185"/>
        <v>6000000</v>
      </c>
      <c r="T1183" s="162">
        <f t="shared" si="186"/>
        <v>183.65824543509942</v>
      </c>
      <c r="U1183" s="162">
        <f t="shared" si="187"/>
        <v>118.90167521364836</v>
      </c>
      <c r="V1183" s="163">
        <f t="shared" si="188"/>
        <v>1</v>
      </c>
      <c r="W1183" s="164">
        <f t="shared" si="189"/>
        <v>140856929.39000764</v>
      </c>
      <c r="X1183" s="164">
        <f t="shared" si="190"/>
        <v>238539421.32870632</v>
      </c>
    </row>
    <row r="1184" spans="10:24" x14ac:dyDescent="0.25">
      <c r="J1184">
        <v>1181</v>
      </c>
      <c r="K1184" s="43">
        <v>0.42543291275376893</v>
      </c>
      <c r="L1184">
        <v>0.19121108172234147</v>
      </c>
      <c r="M1184">
        <v>5.7476379456389393E-2</v>
      </c>
      <c r="N1184" s="44">
        <v>0.66863024395090664</v>
      </c>
      <c r="O1184" s="161">
        <f t="shared" si="181"/>
        <v>5000000</v>
      </c>
      <c r="P1184" s="162">
        <f t="shared" si="182"/>
        <v>166.8983688056172</v>
      </c>
      <c r="Q1184" s="162">
        <f t="shared" si="183"/>
        <v>103.47365940715157</v>
      </c>
      <c r="R1184" s="163">
        <f t="shared" si="184"/>
        <v>1</v>
      </c>
      <c r="S1184" s="161">
        <f t="shared" si="185"/>
        <v>6000000</v>
      </c>
      <c r="T1184" s="162">
        <f t="shared" si="186"/>
        <v>185.63278960187239</v>
      </c>
      <c r="U1184" s="162">
        <f t="shared" si="187"/>
        <v>109.23682970357579</v>
      </c>
      <c r="V1184" s="163">
        <f t="shared" si="188"/>
        <v>1</v>
      </c>
      <c r="W1184" s="164">
        <f t="shared" si="189"/>
        <v>267123546.99232811</v>
      </c>
      <c r="X1184" s="164">
        <f t="shared" si="190"/>
        <v>308375759.38977957</v>
      </c>
    </row>
    <row r="1185" spans="10:24" x14ac:dyDescent="0.25">
      <c r="J1185">
        <v>1182</v>
      </c>
      <c r="K1185" s="43">
        <v>0.92747030938315356</v>
      </c>
      <c r="L1185">
        <v>0.1280211068766598</v>
      </c>
      <c r="M1185">
        <v>0.34224617955538505</v>
      </c>
      <c r="N1185" s="44">
        <v>0.93760871144115931</v>
      </c>
      <c r="O1185" s="161">
        <f t="shared" si="181"/>
        <v>7000000</v>
      </c>
      <c r="P1185" s="162">
        <f t="shared" si="182"/>
        <v>162.96306939618751</v>
      </c>
      <c r="Q1185" s="162">
        <f t="shared" si="183"/>
        <v>126.87318803128458</v>
      </c>
      <c r="R1185" s="163">
        <f t="shared" si="184"/>
        <v>1</v>
      </c>
      <c r="S1185" s="161">
        <f t="shared" si="185"/>
        <v>9000000</v>
      </c>
      <c r="T1185" s="162">
        <f t="shared" si="186"/>
        <v>184.32102313206249</v>
      </c>
      <c r="U1185" s="162">
        <f t="shared" si="187"/>
        <v>120.93659401564229</v>
      </c>
      <c r="V1185" s="163">
        <f t="shared" si="188"/>
        <v>1</v>
      </c>
      <c r="W1185" s="164">
        <f t="shared" si="189"/>
        <v>202629169.55432045</v>
      </c>
      <c r="X1185" s="164">
        <f t="shared" si="190"/>
        <v>420459862.04778183</v>
      </c>
    </row>
    <row r="1186" spans="10:24" x14ac:dyDescent="0.25">
      <c r="J1186">
        <v>1183</v>
      </c>
      <c r="K1186" s="43">
        <v>0.22793941823257191</v>
      </c>
      <c r="L1186">
        <v>0.32415063262492039</v>
      </c>
      <c r="M1186">
        <v>0.25379797269616144</v>
      </c>
      <c r="N1186" s="44">
        <v>0.14679179139793364</v>
      </c>
      <c r="O1186" s="161">
        <f t="shared" si="181"/>
        <v>2000000</v>
      </c>
      <c r="P1186" s="162">
        <f t="shared" si="182"/>
        <v>173.15814943970014</v>
      </c>
      <c r="Q1186" s="162">
        <f t="shared" si="183"/>
        <v>121.74828644396527</v>
      </c>
      <c r="R1186" s="163">
        <f t="shared" si="184"/>
        <v>1</v>
      </c>
      <c r="S1186" s="161">
        <f t="shared" si="185"/>
        <v>5000000</v>
      </c>
      <c r="T1186" s="162">
        <f t="shared" si="186"/>
        <v>187.71938314656671</v>
      </c>
      <c r="U1186" s="162">
        <f t="shared" si="187"/>
        <v>118.37414322198264</v>
      </c>
      <c r="V1186" s="163">
        <f t="shared" si="188"/>
        <v>0.9</v>
      </c>
      <c r="W1186" s="164">
        <f t="shared" si="189"/>
        <v>52819725.991469741</v>
      </c>
      <c r="X1186" s="164">
        <f t="shared" si="190"/>
        <v>162053579.66062838</v>
      </c>
    </row>
    <row r="1187" spans="10:24" x14ac:dyDescent="0.25">
      <c r="J1187">
        <v>1184</v>
      </c>
      <c r="K1187" s="43">
        <v>0.1297284903105107</v>
      </c>
      <c r="L1187">
        <v>0.34932962499399933</v>
      </c>
      <c r="M1187">
        <v>0.70874970113938796</v>
      </c>
      <c r="N1187" s="44">
        <v>0.64974831867618199</v>
      </c>
      <c r="O1187" s="161">
        <f t="shared" si="181"/>
        <v>2000000</v>
      </c>
      <c r="P1187" s="162">
        <f t="shared" si="182"/>
        <v>174.19303542949046</v>
      </c>
      <c r="Q1187" s="162">
        <f t="shared" si="183"/>
        <v>145.99471601612024</v>
      </c>
      <c r="R1187" s="163">
        <f t="shared" si="184"/>
        <v>1</v>
      </c>
      <c r="S1187" s="161">
        <f t="shared" si="185"/>
        <v>2000000</v>
      </c>
      <c r="T1187" s="162">
        <f t="shared" si="186"/>
        <v>188.06434514316348</v>
      </c>
      <c r="U1187" s="162">
        <f t="shared" si="187"/>
        <v>130.49735800806013</v>
      </c>
      <c r="V1187" s="163">
        <f t="shared" si="188"/>
        <v>1</v>
      </c>
      <c r="W1187" s="164">
        <f t="shared" si="189"/>
        <v>6396638.8267404586</v>
      </c>
      <c r="X1187" s="164">
        <f t="shared" si="190"/>
        <v>-34866025.72979331</v>
      </c>
    </row>
    <row r="1188" spans="10:24" x14ac:dyDescent="0.25">
      <c r="J1188">
        <v>1185</v>
      </c>
      <c r="K1188" s="43">
        <v>1.8553776335566097E-2</v>
      </c>
      <c r="L1188">
        <v>0.55658026417874196</v>
      </c>
      <c r="M1188">
        <v>0.101172059950563</v>
      </c>
      <c r="N1188" s="44">
        <v>0.78507037095971965</v>
      </c>
      <c r="O1188" s="161">
        <f t="shared" si="181"/>
        <v>1000000</v>
      </c>
      <c r="P1188" s="162">
        <f t="shared" si="182"/>
        <v>182.13456789070455</v>
      </c>
      <c r="Q1188" s="162">
        <f t="shared" si="183"/>
        <v>109.50197066630093</v>
      </c>
      <c r="R1188" s="163">
        <f t="shared" si="184"/>
        <v>1</v>
      </c>
      <c r="S1188" s="161">
        <f t="shared" si="185"/>
        <v>1000000</v>
      </c>
      <c r="T1188" s="162">
        <f t="shared" si="186"/>
        <v>190.71152263023484</v>
      </c>
      <c r="U1188" s="162">
        <f t="shared" si="187"/>
        <v>112.25098533315047</v>
      </c>
      <c r="V1188" s="163">
        <f t="shared" si="188"/>
        <v>1</v>
      </c>
      <c r="W1188" s="164">
        <f t="shared" si="189"/>
        <v>22632597.224403605</v>
      </c>
      <c r="X1188" s="164">
        <f t="shared" si="190"/>
        <v>-71539462.702915624</v>
      </c>
    </row>
    <row r="1189" spans="10:24" x14ac:dyDescent="0.25">
      <c r="J1189">
        <v>1186</v>
      </c>
      <c r="K1189" s="43">
        <v>0.11881542524019095</v>
      </c>
      <c r="L1189">
        <v>0.58357190236080325</v>
      </c>
      <c r="M1189">
        <v>0.32355878094308266</v>
      </c>
      <c r="N1189" s="44">
        <v>9.8261978722009147E-2</v>
      </c>
      <c r="O1189" s="161">
        <f t="shared" si="181"/>
        <v>2000000</v>
      </c>
      <c r="P1189" s="162">
        <f t="shared" si="182"/>
        <v>183.16559737469169</v>
      </c>
      <c r="Q1189" s="162">
        <f t="shared" si="183"/>
        <v>125.84459640259905</v>
      </c>
      <c r="R1189" s="163">
        <f t="shared" si="184"/>
        <v>1</v>
      </c>
      <c r="S1189" s="161">
        <f t="shared" si="185"/>
        <v>2000000</v>
      </c>
      <c r="T1189" s="162">
        <f t="shared" si="186"/>
        <v>191.05519912489723</v>
      </c>
      <c r="U1189" s="162">
        <f t="shared" si="187"/>
        <v>120.42229820129953</v>
      </c>
      <c r="V1189" s="163">
        <f t="shared" si="188"/>
        <v>0.9</v>
      </c>
      <c r="W1189" s="164">
        <f t="shared" si="189"/>
        <v>64642001.944185272</v>
      </c>
      <c r="X1189" s="164">
        <f t="shared" si="190"/>
        <v>-22860778.337524116</v>
      </c>
    </row>
    <row r="1190" spans="10:24" x14ac:dyDescent="0.25">
      <c r="J1190">
        <v>1187</v>
      </c>
      <c r="K1190" s="43">
        <v>0.71197390699540508</v>
      </c>
      <c r="L1190">
        <v>0.62673354352375821</v>
      </c>
      <c r="M1190">
        <v>2.5261930578503122E-2</v>
      </c>
      <c r="N1190" s="44">
        <v>0.68130193754060719</v>
      </c>
      <c r="O1190" s="161">
        <f t="shared" si="181"/>
        <v>6000000</v>
      </c>
      <c r="P1190" s="162">
        <f t="shared" si="182"/>
        <v>184.84821526964987</v>
      </c>
      <c r="Q1190" s="162">
        <f t="shared" si="183"/>
        <v>95.889962310938145</v>
      </c>
      <c r="R1190" s="163">
        <f t="shared" si="184"/>
        <v>1</v>
      </c>
      <c r="S1190" s="161">
        <f t="shared" si="185"/>
        <v>7000000</v>
      </c>
      <c r="T1190" s="162">
        <f t="shared" si="186"/>
        <v>191.61607175654996</v>
      </c>
      <c r="U1190" s="162">
        <f t="shared" si="187"/>
        <v>105.44498115546907</v>
      </c>
      <c r="V1190" s="163">
        <f t="shared" si="188"/>
        <v>1</v>
      </c>
      <c r="W1190" s="164">
        <f t="shared" si="189"/>
        <v>483749517.75227034</v>
      </c>
      <c r="X1190" s="164">
        <f t="shared" si="190"/>
        <v>453197634.20756626</v>
      </c>
    </row>
    <row r="1191" spans="10:24" x14ac:dyDescent="0.25">
      <c r="J1191">
        <v>1188</v>
      </c>
      <c r="K1191" s="43">
        <v>0.60838643633181566</v>
      </c>
      <c r="L1191">
        <v>0.1751637140955723</v>
      </c>
      <c r="M1191">
        <v>0.99544520645698387</v>
      </c>
      <c r="N1191" s="44">
        <v>0.89913950706800305</v>
      </c>
      <c r="O1191" s="161">
        <f t="shared" si="181"/>
        <v>6000000</v>
      </c>
      <c r="P1191" s="162">
        <f t="shared" si="182"/>
        <v>165.99068436765677</v>
      </c>
      <c r="Q1191" s="162">
        <f t="shared" si="183"/>
        <v>187.15827753040452</v>
      </c>
      <c r="R1191" s="163">
        <f t="shared" si="184"/>
        <v>1</v>
      </c>
      <c r="S1191" s="161">
        <f t="shared" si="185"/>
        <v>7000000</v>
      </c>
      <c r="T1191" s="162">
        <f t="shared" si="186"/>
        <v>185.33022812255226</v>
      </c>
      <c r="U1191" s="162">
        <f t="shared" si="187"/>
        <v>151.07913876520226</v>
      </c>
      <c r="V1191" s="163">
        <f t="shared" si="188"/>
        <v>1</v>
      </c>
      <c r="W1191" s="164">
        <f t="shared" si="189"/>
        <v>-177005558.9764865</v>
      </c>
      <c r="X1191" s="164">
        <f t="shared" si="190"/>
        <v>89757625.501449972</v>
      </c>
    </row>
    <row r="1192" spans="10:24" x14ac:dyDescent="0.25">
      <c r="J1192">
        <v>1189</v>
      </c>
      <c r="K1192" s="43">
        <v>0.22096376092242442</v>
      </c>
      <c r="L1192">
        <v>0.1516535439178327</v>
      </c>
      <c r="M1192">
        <v>0.98890304456364886</v>
      </c>
      <c r="N1192" s="44">
        <v>0.61965940679738352</v>
      </c>
      <c r="O1192" s="161">
        <f t="shared" si="181"/>
        <v>2000000</v>
      </c>
      <c r="P1192" s="162">
        <f t="shared" si="182"/>
        <v>164.55948981931928</v>
      </c>
      <c r="Q1192" s="162">
        <f t="shared" si="183"/>
        <v>180.74065524643615</v>
      </c>
      <c r="R1192" s="163">
        <f t="shared" si="184"/>
        <v>1</v>
      </c>
      <c r="S1192" s="161">
        <f t="shared" si="185"/>
        <v>5000000</v>
      </c>
      <c r="T1192" s="162">
        <f t="shared" si="186"/>
        <v>184.85316327310642</v>
      </c>
      <c r="U1192" s="162">
        <f t="shared" si="187"/>
        <v>147.87032762321806</v>
      </c>
      <c r="V1192" s="163">
        <f t="shared" si="188"/>
        <v>1</v>
      </c>
      <c r="W1192" s="164">
        <f t="shared" si="189"/>
        <v>-82362330.854233742</v>
      </c>
      <c r="X1192" s="164">
        <f t="shared" si="190"/>
        <v>34914178.249441803</v>
      </c>
    </row>
    <row r="1193" spans="10:24" x14ac:dyDescent="0.25">
      <c r="J1193">
        <v>1190</v>
      </c>
      <c r="K1193" s="43">
        <v>0.30937564907094095</v>
      </c>
      <c r="L1193">
        <v>0.55371138790425589</v>
      </c>
      <c r="M1193">
        <v>0.8810320435566481</v>
      </c>
      <c r="N1193" s="44">
        <v>0.61611634878880461</v>
      </c>
      <c r="O1193" s="161">
        <f t="shared" si="181"/>
        <v>5000000</v>
      </c>
      <c r="P1193" s="162">
        <f t="shared" si="182"/>
        <v>182.02565737772096</v>
      </c>
      <c r="Q1193" s="162">
        <f t="shared" si="183"/>
        <v>158.60323379008528</v>
      </c>
      <c r="R1193" s="163">
        <f t="shared" si="184"/>
        <v>1</v>
      </c>
      <c r="S1193" s="161">
        <f t="shared" si="185"/>
        <v>6000000</v>
      </c>
      <c r="T1193" s="162">
        <f t="shared" si="186"/>
        <v>190.67521912590698</v>
      </c>
      <c r="U1193" s="162">
        <f t="shared" si="187"/>
        <v>136.80161689504266</v>
      </c>
      <c r="V1193" s="163">
        <f t="shared" si="188"/>
        <v>1</v>
      </c>
      <c r="W1193" s="164">
        <f t="shared" si="189"/>
        <v>67112117.93817839</v>
      </c>
      <c r="X1193" s="164">
        <f t="shared" si="190"/>
        <v>173241613.38518596</v>
      </c>
    </row>
    <row r="1194" spans="10:24" x14ac:dyDescent="0.25">
      <c r="J1194">
        <v>1191</v>
      </c>
      <c r="K1194" s="43">
        <v>0.38577266186277526</v>
      </c>
      <c r="L1194">
        <v>0.63535658067745615</v>
      </c>
      <c r="M1194">
        <v>0.76674647842320265</v>
      </c>
      <c r="N1194" s="44">
        <v>0.65441714820241481</v>
      </c>
      <c r="O1194" s="161">
        <f t="shared" si="181"/>
        <v>5000000</v>
      </c>
      <c r="P1194" s="162">
        <f t="shared" si="182"/>
        <v>185.19111526689284</v>
      </c>
      <c r="Q1194" s="162">
        <f t="shared" si="183"/>
        <v>149.56348118820171</v>
      </c>
      <c r="R1194" s="163">
        <f t="shared" si="184"/>
        <v>1</v>
      </c>
      <c r="S1194" s="161">
        <f t="shared" si="185"/>
        <v>6000000</v>
      </c>
      <c r="T1194" s="162">
        <f t="shared" si="186"/>
        <v>191.73037175563093</v>
      </c>
      <c r="U1194" s="162">
        <f t="shared" si="187"/>
        <v>132.28174059410085</v>
      </c>
      <c r="V1194" s="163">
        <f t="shared" si="188"/>
        <v>1</v>
      </c>
      <c r="W1194" s="164">
        <f t="shared" si="189"/>
        <v>128138170.39345565</v>
      </c>
      <c r="X1194" s="164">
        <f t="shared" si="190"/>
        <v>206691786.96918046</v>
      </c>
    </row>
    <row r="1195" spans="10:24" x14ac:dyDescent="0.25">
      <c r="J1195">
        <v>1192</v>
      </c>
      <c r="K1195" s="43">
        <v>0.89557265938025998</v>
      </c>
      <c r="L1195">
        <v>0.67090726711947202</v>
      </c>
      <c r="M1195">
        <v>0.31714326015547056</v>
      </c>
      <c r="N1195" s="44">
        <v>0.40080533964304044</v>
      </c>
      <c r="O1195" s="161">
        <f t="shared" si="181"/>
        <v>7000000</v>
      </c>
      <c r="P1195" s="162">
        <f t="shared" si="182"/>
        <v>186.63629675041813</v>
      </c>
      <c r="Q1195" s="162">
        <f t="shared" si="183"/>
        <v>125.48595507192164</v>
      </c>
      <c r="R1195" s="163">
        <f t="shared" si="184"/>
        <v>1</v>
      </c>
      <c r="S1195" s="161">
        <f t="shared" si="185"/>
        <v>7000000</v>
      </c>
      <c r="T1195" s="162">
        <f t="shared" si="186"/>
        <v>192.21209891680604</v>
      </c>
      <c r="U1195" s="162">
        <f t="shared" si="187"/>
        <v>120.24297753596082</v>
      </c>
      <c r="V1195" s="163">
        <f t="shared" si="188"/>
        <v>1</v>
      </c>
      <c r="W1195" s="164">
        <f t="shared" si="189"/>
        <v>378052391.74947542</v>
      </c>
      <c r="X1195" s="164">
        <f t="shared" si="190"/>
        <v>353783849.66591656</v>
      </c>
    </row>
    <row r="1196" spans="10:24" x14ac:dyDescent="0.25">
      <c r="J1196">
        <v>1193</v>
      </c>
      <c r="K1196" s="43">
        <v>0.95150014917187953</v>
      </c>
      <c r="L1196">
        <v>0.16820432486247971</v>
      </c>
      <c r="M1196">
        <v>0.61887001814697695</v>
      </c>
      <c r="N1196" s="44">
        <v>0.57621321603189113</v>
      </c>
      <c r="O1196" s="161">
        <f t="shared" si="181"/>
        <v>9000000</v>
      </c>
      <c r="P1196" s="162">
        <f t="shared" si="182"/>
        <v>165.58071789292367</v>
      </c>
      <c r="Q1196" s="162">
        <f t="shared" si="183"/>
        <v>141.05028784443522</v>
      </c>
      <c r="R1196" s="163">
        <f t="shared" si="184"/>
        <v>1</v>
      </c>
      <c r="S1196" s="161">
        <f t="shared" si="185"/>
        <v>9000000</v>
      </c>
      <c r="T1196" s="162">
        <f t="shared" si="186"/>
        <v>185.19357263097456</v>
      </c>
      <c r="U1196" s="162">
        <f t="shared" si="187"/>
        <v>128.02514392221761</v>
      </c>
      <c r="V1196" s="163">
        <f t="shared" si="188"/>
        <v>1</v>
      </c>
      <c r="W1196" s="164">
        <f t="shared" si="189"/>
        <v>170773870.43639609</v>
      </c>
      <c r="X1196" s="164">
        <f t="shared" si="190"/>
        <v>364515858.37881255</v>
      </c>
    </row>
    <row r="1197" spans="10:24" x14ac:dyDescent="0.25">
      <c r="J1197">
        <v>1194</v>
      </c>
      <c r="K1197" s="43">
        <v>0.99475464041893824</v>
      </c>
      <c r="L1197">
        <v>0.61336384933910137</v>
      </c>
      <c r="M1197">
        <v>1.4469133263700362E-3</v>
      </c>
      <c r="N1197" s="44">
        <v>0.18555555732664486</v>
      </c>
      <c r="O1197" s="161">
        <f t="shared" si="181"/>
        <v>9000000</v>
      </c>
      <c r="P1197" s="162">
        <f t="shared" si="182"/>
        <v>184.32145867727451</v>
      </c>
      <c r="Q1197" s="162">
        <f t="shared" si="183"/>
        <v>75.424065035585357</v>
      </c>
      <c r="R1197" s="163">
        <f t="shared" si="184"/>
        <v>1</v>
      </c>
      <c r="S1197" s="161">
        <f t="shared" si="185"/>
        <v>9000000</v>
      </c>
      <c r="T1197" s="162">
        <f t="shared" si="186"/>
        <v>191.44048622575818</v>
      </c>
      <c r="U1197" s="162">
        <f t="shared" si="187"/>
        <v>95.212032517792679</v>
      </c>
      <c r="V1197" s="163">
        <f t="shared" si="188"/>
        <v>0.9</v>
      </c>
      <c r="W1197" s="164">
        <f t="shared" si="189"/>
        <v>930076542.77520239</v>
      </c>
      <c r="X1197" s="164">
        <f t="shared" si="190"/>
        <v>629450475.03452051</v>
      </c>
    </row>
    <row r="1198" spans="10:24" x14ac:dyDescent="0.25">
      <c r="J1198">
        <v>1195</v>
      </c>
      <c r="K1198" s="43">
        <v>0.36919109319758003</v>
      </c>
      <c r="L1198">
        <v>3.5432604176353744E-2</v>
      </c>
      <c r="M1198">
        <v>0.18388721215331039</v>
      </c>
      <c r="N1198" s="44">
        <v>0.345166800039862</v>
      </c>
      <c r="O1198" s="161">
        <f t="shared" si="181"/>
        <v>5000000</v>
      </c>
      <c r="P1198" s="162">
        <f t="shared" si="182"/>
        <v>152.90489624714724</v>
      </c>
      <c r="Q1198" s="162">
        <f t="shared" si="183"/>
        <v>116.98699937030074</v>
      </c>
      <c r="R1198" s="163">
        <f t="shared" si="184"/>
        <v>1</v>
      </c>
      <c r="S1198" s="161">
        <f t="shared" si="185"/>
        <v>6000000</v>
      </c>
      <c r="T1198" s="162">
        <f t="shared" si="186"/>
        <v>180.96829874904907</v>
      </c>
      <c r="U1198" s="162">
        <f t="shared" si="187"/>
        <v>115.99349968515037</v>
      </c>
      <c r="V1198" s="163">
        <f t="shared" si="188"/>
        <v>1</v>
      </c>
      <c r="W1198" s="164">
        <f t="shared" si="189"/>
        <v>129589484.38423249</v>
      </c>
      <c r="X1198" s="164">
        <f t="shared" si="190"/>
        <v>239848794.38339221</v>
      </c>
    </row>
    <row r="1199" spans="10:24" x14ac:dyDescent="0.25">
      <c r="J1199">
        <v>1196</v>
      </c>
      <c r="K1199" s="43">
        <v>0.64073124297687478</v>
      </c>
      <c r="L1199">
        <v>0.45617769103392547</v>
      </c>
      <c r="M1199">
        <v>0.37936106638637102</v>
      </c>
      <c r="N1199" s="44">
        <v>0.55388893592729938</v>
      </c>
      <c r="O1199" s="161">
        <f t="shared" si="181"/>
        <v>6000000</v>
      </c>
      <c r="P1199" s="162">
        <f t="shared" si="182"/>
        <v>178.34897878652214</v>
      </c>
      <c r="Q1199" s="162">
        <f t="shared" si="183"/>
        <v>128.85681425936886</v>
      </c>
      <c r="R1199" s="163">
        <f t="shared" si="184"/>
        <v>1</v>
      </c>
      <c r="S1199" s="161">
        <f t="shared" si="185"/>
        <v>7000000</v>
      </c>
      <c r="T1199" s="162">
        <f t="shared" si="186"/>
        <v>189.44965959550737</v>
      </c>
      <c r="U1199" s="162">
        <f t="shared" si="187"/>
        <v>121.92840712968443</v>
      </c>
      <c r="V1199" s="163">
        <f t="shared" si="188"/>
        <v>1</v>
      </c>
      <c r="W1199" s="164">
        <f t="shared" si="189"/>
        <v>246952987.16291964</v>
      </c>
      <c r="X1199" s="164">
        <f t="shared" si="190"/>
        <v>322648767.26076061</v>
      </c>
    </row>
    <row r="1200" spans="10:24" x14ac:dyDescent="0.25">
      <c r="J1200">
        <v>1197</v>
      </c>
      <c r="K1200" s="43">
        <v>0.86412968437949622</v>
      </c>
      <c r="L1200">
        <v>0.75569895359987982</v>
      </c>
      <c r="M1200">
        <v>0.69226996375267114</v>
      </c>
      <c r="N1200" s="44">
        <v>1.311340643543224E-2</v>
      </c>
      <c r="O1200" s="161">
        <f t="shared" si="181"/>
        <v>7000000</v>
      </c>
      <c r="P1200" s="162">
        <f t="shared" si="182"/>
        <v>190.38800877953003</v>
      </c>
      <c r="Q1200" s="162">
        <f t="shared" si="183"/>
        <v>145.04589867311603</v>
      </c>
      <c r="R1200" s="163">
        <f t="shared" si="184"/>
        <v>1</v>
      </c>
      <c r="S1200" s="161">
        <f t="shared" si="185"/>
        <v>7000000</v>
      </c>
      <c r="T1200" s="162">
        <f t="shared" si="186"/>
        <v>193.46266959317668</v>
      </c>
      <c r="U1200" s="162">
        <f t="shared" si="187"/>
        <v>130.02294933655801</v>
      </c>
      <c r="V1200" s="163">
        <f t="shared" si="188"/>
        <v>0.05</v>
      </c>
      <c r="W1200" s="164">
        <f t="shared" si="189"/>
        <v>267394770.74489796</v>
      </c>
      <c r="X1200" s="164">
        <f t="shared" si="190"/>
        <v>-127796097.91018346</v>
      </c>
    </row>
    <row r="1201" spans="10:24" x14ac:dyDescent="0.25">
      <c r="J1201">
        <v>1198</v>
      </c>
      <c r="K1201" s="43">
        <v>0.92859636333630768</v>
      </c>
      <c r="L1201">
        <v>0.78490084648069425</v>
      </c>
      <c r="M1201">
        <v>0.15630069691674386</v>
      </c>
      <c r="N1201" s="44">
        <v>0.64110337659642536</v>
      </c>
      <c r="O1201" s="161">
        <f t="shared" si="181"/>
        <v>7000000</v>
      </c>
      <c r="P1201" s="162">
        <f t="shared" si="182"/>
        <v>191.83278528441474</v>
      </c>
      <c r="Q1201" s="162">
        <f t="shared" si="183"/>
        <v>114.80442878066754</v>
      </c>
      <c r="R1201" s="163">
        <f t="shared" si="184"/>
        <v>1</v>
      </c>
      <c r="S1201" s="161">
        <f t="shared" si="185"/>
        <v>9000000</v>
      </c>
      <c r="T1201" s="162">
        <f t="shared" si="186"/>
        <v>193.94426176147158</v>
      </c>
      <c r="U1201" s="162">
        <f t="shared" si="187"/>
        <v>114.90221439033377</v>
      </c>
      <c r="V1201" s="163">
        <f t="shared" si="188"/>
        <v>1</v>
      </c>
      <c r="W1201" s="164">
        <f t="shared" si="189"/>
        <v>489198495.52623045</v>
      </c>
      <c r="X1201" s="164">
        <f t="shared" si="190"/>
        <v>561378426.34024036</v>
      </c>
    </row>
    <row r="1202" spans="10:24" x14ac:dyDescent="0.25">
      <c r="J1202">
        <v>1199</v>
      </c>
      <c r="K1202" s="43">
        <v>0.12916539321466547</v>
      </c>
      <c r="L1202">
        <v>0.72980105370384574</v>
      </c>
      <c r="M1202">
        <v>0.81085170222218172</v>
      </c>
      <c r="N1202" s="44">
        <v>0.75743896915196063</v>
      </c>
      <c r="O1202" s="161">
        <f t="shared" si="181"/>
        <v>2000000</v>
      </c>
      <c r="P1202" s="162">
        <f t="shared" si="182"/>
        <v>189.1831711694613</v>
      </c>
      <c r="Q1202" s="162">
        <f t="shared" si="183"/>
        <v>152.62078428659132</v>
      </c>
      <c r="R1202" s="163">
        <f t="shared" si="184"/>
        <v>1</v>
      </c>
      <c r="S1202" s="161">
        <f t="shared" si="185"/>
        <v>2000000</v>
      </c>
      <c r="T1202" s="162">
        <f t="shared" si="186"/>
        <v>193.0610570564871</v>
      </c>
      <c r="U1202" s="162">
        <f t="shared" si="187"/>
        <v>133.81039214329564</v>
      </c>
      <c r="V1202" s="163">
        <f t="shared" si="188"/>
        <v>1</v>
      </c>
      <c r="W1202" s="164">
        <f t="shared" si="189"/>
        <v>23124773.765739977</v>
      </c>
      <c r="X1202" s="164">
        <f t="shared" si="190"/>
        <v>-31498670.17361708</v>
      </c>
    </row>
    <row r="1203" spans="10:24" x14ac:dyDescent="0.25">
      <c r="J1203">
        <v>1200</v>
      </c>
      <c r="K1203" s="43">
        <v>0.30319898263995837</v>
      </c>
      <c r="L1203">
        <v>0.74641806790636345</v>
      </c>
      <c r="M1203">
        <v>0.89059260851994937</v>
      </c>
      <c r="N1203" s="44">
        <v>0.44683177353793468</v>
      </c>
      <c r="O1203" s="161">
        <f t="shared" si="181"/>
        <v>5000000</v>
      </c>
      <c r="P1203" s="162">
        <f t="shared" si="182"/>
        <v>189.94890435349308</v>
      </c>
      <c r="Q1203" s="162">
        <f t="shared" si="183"/>
        <v>159.59371617962972</v>
      </c>
      <c r="R1203" s="163">
        <f t="shared" si="184"/>
        <v>1</v>
      </c>
      <c r="S1203" s="161">
        <f t="shared" si="185"/>
        <v>6000000</v>
      </c>
      <c r="T1203" s="162">
        <f t="shared" si="186"/>
        <v>193.31630145116435</v>
      </c>
      <c r="U1203" s="162">
        <f t="shared" si="187"/>
        <v>137.29685808981486</v>
      </c>
      <c r="V1203" s="163">
        <f t="shared" si="188"/>
        <v>1</v>
      </c>
      <c r="W1203" s="164">
        <f t="shared" si="189"/>
        <v>101775940.86931676</v>
      </c>
      <c r="X1203" s="164">
        <f t="shared" si="190"/>
        <v>186116660.1680969</v>
      </c>
    </row>
    <row r="1204" spans="10:24" x14ac:dyDescent="0.25">
      <c r="J1204">
        <v>1201</v>
      </c>
      <c r="K1204" s="43">
        <v>0.53924648098039496</v>
      </c>
      <c r="L1204">
        <v>0.90452513515325905</v>
      </c>
      <c r="M1204">
        <v>0.46548960618675195</v>
      </c>
      <c r="N1204" s="44">
        <v>0.59427342197581878</v>
      </c>
      <c r="O1204" s="161">
        <f t="shared" si="181"/>
        <v>5000000</v>
      </c>
      <c r="P1204" s="162">
        <f t="shared" si="182"/>
        <v>199.61662086173169</v>
      </c>
      <c r="Q1204" s="162">
        <f t="shared" si="183"/>
        <v>133.26774201644744</v>
      </c>
      <c r="R1204" s="163">
        <f t="shared" si="184"/>
        <v>1</v>
      </c>
      <c r="S1204" s="161">
        <f t="shared" si="185"/>
        <v>6000000</v>
      </c>
      <c r="T1204" s="162">
        <f t="shared" si="186"/>
        <v>196.53887362057722</v>
      </c>
      <c r="U1204" s="162">
        <f t="shared" si="187"/>
        <v>124.13387100822372</v>
      </c>
      <c r="V1204" s="163">
        <f t="shared" si="188"/>
        <v>1</v>
      </c>
      <c r="W1204" s="164">
        <f t="shared" si="189"/>
        <v>281744394.22642124</v>
      </c>
      <c r="X1204" s="164">
        <f t="shared" si="190"/>
        <v>284430015.67412102</v>
      </c>
    </row>
    <row r="1205" spans="10:24" x14ac:dyDescent="0.25">
      <c r="J1205">
        <v>1202</v>
      </c>
      <c r="K1205" s="43">
        <v>0.97859876210609553</v>
      </c>
      <c r="L1205">
        <v>0.54522329829141558</v>
      </c>
      <c r="M1205">
        <v>3.0303049754022982E-2</v>
      </c>
      <c r="N1205" s="44">
        <v>0.41842656945369527</v>
      </c>
      <c r="O1205" s="161">
        <f t="shared" si="181"/>
        <v>9000000</v>
      </c>
      <c r="P1205" s="162">
        <f t="shared" si="182"/>
        <v>181.70402807814057</v>
      </c>
      <c r="Q1205" s="162">
        <f t="shared" si="183"/>
        <v>97.472834432022921</v>
      </c>
      <c r="R1205" s="163">
        <f t="shared" si="184"/>
        <v>1</v>
      </c>
      <c r="S1205" s="161">
        <f t="shared" si="185"/>
        <v>9000000</v>
      </c>
      <c r="T1205" s="162">
        <f t="shared" si="186"/>
        <v>190.5680093593802</v>
      </c>
      <c r="U1205" s="162">
        <f t="shared" si="187"/>
        <v>106.23641721601146</v>
      </c>
      <c r="V1205" s="163">
        <f t="shared" si="188"/>
        <v>1</v>
      </c>
      <c r="W1205" s="164">
        <f t="shared" si="189"/>
        <v>708080742.81505883</v>
      </c>
      <c r="X1205" s="164">
        <f t="shared" si="190"/>
        <v>608984329.29031861</v>
      </c>
    </row>
    <row r="1206" spans="10:24" x14ac:dyDescent="0.25">
      <c r="J1206">
        <v>1203</v>
      </c>
      <c r="K1206" s="43">
        <v>0.39943525231325894</v>
      </c>
      <c r="L1206">
        <v>0.49889439309804295</v>
      </c>
      <c r="M1206">
        <v>0.40042101429253307</v>
      </c>
      <c r="N1206" s="44">
        <v>0.18250458210051879</v>
      </c>
      <c r="O1206" s="161">
        <f t="shared" si="181"/>
        <v>5000000</v>
      </c>
      <c r="P1206" s="162">
        <f t="shared" si="182"/>
        <v>179.95842976397145</v>
      </c>
      <c r="Q1206" s="162">
        <f t="shared" si="183"/>
        <v>129.95484980499177</v>
      </c>
      <c r="R1206" s="163">
        <f t="shared" si="184"/>
        <v>1</v>
      </c>
      <c r="S1206" s="161">
        <f t="shared" si="185"/>
        <v>6000000</v>
      </c>
      <c r="T1206" s="162">
        <f t="shared" si="186"/>
        <v>189.98614325465715</v>
      </c>
      <c r="U1206" s="162">
        <f t="shared" si="187"/>
        <v>122.47742490249588</v>
      </c>
      <c r="V1206" s="163">
        <f t="shared" si="188"/>
        <v>0.9</v>
      </c>
      <c r="W1206" s="164">
        <f t="shared" si="189"/>
        <v>200017899.79489842</v>
      </c>
      <c r="X1206" s="164">
        <f t="shared" si="190"/>
        <v>214547079.10167086</v>
      </c>
    </row>
    <row r="1207" spans="10:24" x14ac:dyDescent="0.25">
      <c r="J1207">
        <v>1204</v>
      </c>
      <c r="K1207" s="43">
        <v>0.43057440787834234</v>
      </c>
      <c r="L1207">
        <v>0.87654063187478959</v>
      </c>
      <c r="M1207">
        <v>0.31760166703694592</v>
      </c>
      <c r="N1207" s="44">
        <v>0.62892052841834434</v>
      </c>
      <c r="O1207" s="161">
        <f t="shared" si="181"/>
        <v>5000000</v>
      </c>
      <c r="P1207" s="162">
        <f t="shared" si="182"/>
        <v>197.36798956445114</v>
      </c>
      <c r="Q1207" s="162">
        <f t="shared" si="183"/>
        <v>125.51168135938194</v>
      </c>
      <c r="R1207" s="163">
        <f t="shared" si="184"/>
        <v>1</v>
      </c>
      <c r="S1207" s="161">
        <f t="shared" si="185"/>
        <v>6000000</v>
      </c>
      <c r="T1207" s="162">
        <f t="shared" si="186"/>
        <v>195.78932985481705</v>
      </c>
      <c r="U1207" s="162">
        <f t="shared" si="187"/>
        <v>120.25584067969098</v>
      </c>
      <c r="V1207" s="163">
        <f t="shared" si="188"/>
        <v>1</v>
      </c>
      <c r="W1207" s="164">
        <f t="shared" si="189"/>
        <v>309281541.02534598</v>
      </c>
      <c r="X1207" s="164">
        <f t="shared" si="190"/>
        <v>303200935.05075645</v>
      </c>
    </row>
    <row r="1208" spans="10:24" x14ac:dyDescent="0.25">
      <c r="J1208">
        <v>1205</v>
      </c>
      <c r="K1208" s="43">
        <v>0.31986840528017102</v>
      </c>
      <c r="L1208">
        <v>0.18024907361862874</v>
      </c>
      <c r="M1208">
        <v>0.14013568236294904</v>
      </c>
      <c r="N1208" s="44">
        <v>0.64124789487718015</v>
      </c>
      <c r="O1208" s="161">
        <f t="shared" si="181"/>
        <v>5000000</v>
      </c>
      <c r="P1208" s="162">
        <f t="shared" si="182"/>
        <v>166.28375570378668</v>
      </c>
      <c r="Q1208" s="162">
        <f t="shared" si="183"/>
        <v>113.40580113574185</v>
      </c>
      <c r="R1208" s="163">
        <f t="shared" si="184"/>
        <v>1</v>
      </c>
      <c r="S1208" s="161">
        <f t="shared" si="185"/>
        <v>6000000</v>
      </c>
      <c r="T1208" s="162">
        <f t="shared" si="186"/>
        <v>185.42791856792888</v>
      </c>
      <c r="U1208" s="162">
        <f t="shared" si="187"/>
        <v>114.20290056787093</v>
      </c>
      <c r="V1208" s="163">
        <f t="shared" si="188"/>
        <v>1</v>
      </c>
      <c r="W1208" s="164">
        <f t="shared" si="189"/>
        <v>214389772.84022415</v>
      </c>
      <c r="X1208" s="164">
        <f t="shared" si="190"/>
        <v>277350108.00034773</v>
      </c>
    </row>
    <row r="1209" spans="10:24" x14ac:dyDescent="0.25">
      <c r="J1209">
        <v>1206</v>
      </c>
      <c r="K1209" s="43">
        <v>0.98795233386488179</v>
      </c>
      <c r="L1209">
        <v>9.0122882543916205E-2</v>
      </c>
      <c r="M1209">
        <v>0.17488092442578029</v>
      </c>
      <c r="N1209" s="44">
        <v>0.28837675230287152</v>
      </c>
      <c r="O1209" s="161">
        <f t="shared" si="181"/>
        <v>9000000</v>
      </c>
      <c r="P1209" s="162">
        <f t="shared" si="182"/>
        <v>159.90001938536591</v>
      </c>
      <c r="Q1209" s="162">
        <f t="shared" si="183"/>
        <v>116.29897347148554</v>
      </c>
      <c r="R1209" s="163">
        <f t="shared" si="184"/>
        <v>1</v>
      </c>
      <c r="S1209" s="161">
        <f t="shared" si="185"/>
        <v>9000000</v>
      </c>
      <c r="T1209" s="162">
        <f t="shared" si="186"/>
        <v>183.30000646178863</v>
      </c>
      <c r="U1209" s="162">
        <f t="shared" si="187"/>
        <v>115.64948673574277</v>
      </c>
      <c r="V1209" s="163">
        <f t="shared" si="188"/>
        <v>1</v>
      </c>
      <c r="W1209" s="164">
        <f t="shared" si="189"/>
        <v>342409413.22492331</v>
      </c>
      <c r="X1209" s="164">
        <f t="shared" si="190"/>
        <v>458854677.53441274</v>
      </c>
    </row>
    <row r="1210" spans="10:24" x14ac:dyDescent="0.25">
      <c r="J1210">
        <v>1207</v>
      </c>
      <c r="K1210" s="43">
        <v>0.99180031491263276</v>
      </c>
      <c r="L1210">
        <v>0.21060511272199467</v>
      </c>
      <c r="M1210">
        <v>0.45857294127331105</v>
      </c>
      <c r="N1210" s="44">
        <v>0.90961588685409622</v>
      </c>
      <c r="O1210" s="161">
        <f t="shared" si="181"/>
        <v>9000000</v>
      </c>
      <c r="P1210" s="162">
        <f t="shared" si="182"/>
        <v>167.93514896154758</v>
      </c>
      <c r="Q1210" s="162">
        <f t="shared" si="183"/>
        <v>132.91940860344627</v>
      </c>
      <c r="R1210" s="163">
        <f t="shared" si="184"/>
        <v>1</v>
      </c>
      <c r="S1210" s="161">
        <f t="shared" si="185"/>
        <v>9000000</v>
      </c>
      <c r="T1210" s="162">
        <f t="shared" si="186"/>
        <v>185.97838298718253</v>
      </c>
      <c r="U1210" s="162">
        <f t="shared" si="187"/>
        <v>123.95970430172314</v>
      </c>
      <c r="V1210" s="163">
        <f t="shared" si="188"/>
        <v>1</v>
      </c>
      <c r="W1210" s="164">
        <f t="shared" si="189"/>
        <v>265141663.22291178</v>
      </c>
      <c r="X1210" s="164">
        <f t="shared" si="190"/>
        <v>408168108.1691345</v>
      </c>
    </row>
    <row r="1211" spans="10:24" x14ac:dyDescent="0.25">
      <c r="J1211">
        <v>1208</v>
      </c>
      <c r="K1211" s="43">
        <v>0.87832382060093894</v>
      </c>
      <c r="L1211">
        <v>0.97236743732870534</v>
      </c>
      <c r="M1211">
        <v>0.83629685327102121</v>
      </c>
      <c r="N1211" s="44">
        <v>0.76716359133449608</v>
      </c>
      <c r="O1211" s="161">
        <f t="shared" si="181"/>
        <v>7000000</v>
      </c>
      <c r="P1211" s="162">
        <f t="shared" si="182"/>
        <v>208.75178987224979</v>
      </c>
      <c r="Q1211" s="162">
        <f t="shared" si="183"/>
        <v>154.58703157212349</v>
      </c>
      <c r="R1211" s="163">
        <f t="shared" si="184"/>
        <v>1</v>
      </c>
      <c r="S1211" s="161">
        <f t="shared" si="185"/>
        <v>7000000</v>
      </c>
      <c r="T1211" s="162">
        <f t="shared" si="186"/>
        <v>199.58392995741659</v>
      </c>
      <c r="U1211" s="162">
        <f t="shared" si="187"/>
        <v>134.79351578606173</v>
      </c>
      <c r="V1211" s="163">
        <f t="shared" si="188"/>
        <v>1</v>
      </c>
      <c r="W1211" s="164">
        <f t="shared" si="189"/>
        <v>329153308.10088408</v>
      </c>
      <c r="X1211" s="164">
        <f t="shared" si="190"/>
        <v>303532899.19948399</v>
      </c>
    </row>
    <row r="1212" spans="10:24" x14ac:dyDescent="0.25">
      <c r="J1212">
        <v>1209</v>
      </c>
      <c r="K1212" s="43">
        <v>0.42995221527462157</v>
      </c>
      <c r="L1212">
        <v>0.67126699178574811</v>
      </c>
      <c r="M1212">
        <v>6.420668089848125E-2</v>
      </c>
      <c r="N1212" s="44">
        <v>8.9959756759745213E-2</v>
      </c>
      <c r="O1212" s="161">
        <f t="shared" si="181"/>
        <v>5000000</v>
      </c>
      <c r="P1212" s="162">
        <f t="shared" si="182"/>
        <v>186.65121611772511</v>
      </c>
      <c r="Q1212" s="162">
        <f t="shared" si="183"/>
        <v>104.59222990090714</v>
      </c>
      <c r="R1212" s="163">
        <f t="shared" si="184"/>
        <v>1</v>
      </c>
      <c r="S1212" s="161">
        <f t="shared" si="185"/>
        <v>6000000</v>
      </c>
      <c r="T1212" s="162">
        <f t="shared" si="186"/>
        <v>192.21707203924171</v>
      </c>
      <c r="U1212" s="162">
        <f t="shared" si="187"/>
        <v>109.79611495045357</v>
      </c>
      <c r="V1212" s="163">
        <f t="shared" si="188"/>
        <v>0.9</v>
      </c>
      <c r="W1212" s="164">
        <f t="shared" si="189"/>
        <v>360294931.08408988</v>
      </c>
      <c r="X1212" s="164">
        <f t="shared" si="190"/>
        <v>295073168.27945596</v>
      </c>
    </row>
    <row r="1213" spans="10:24" x14ac:dyDescent="0.25">
      <c r="J1213">
        <v>1210</v>
      </c>
      <c r="K1213" s="43">
        <v>0.51297051517884684</v>
      </c>
      <c r="L1213">
        <v>0.72404116340445857</v>
      </c>
      <c r="M1213">
        <v>6.242331806929946E-2</v>
      </c>
      <c r="N1213" s="44">
        <v>0.64305321307540653</v>
      </c>
      <c r="O1213" s="161">
        <f t="shared" si="181"/>
        <v>5000000</v>
      </c>
      <c r="P1213" s="162">
        <f t="shared" si="182"/>
        <v>188.92333494253043</v>
      </c>
      <c r="Q1213" s="162">
        <f t="shared" si="183"/>
        <v>104.30511290990637</v>
      </c>
      <c r="R1213" s="163">
        <f t="shared" si="184"/>
        <v>1</v>
      </c>
      <c r="S1213" s="161">
        <f t="shared" si="185"/>
        <v>6000000</v>
      </c>
      <c r="T1213" s="162">
        <f t="shared" si="186"/>
        <v>192.97444498084349</v>
      </c>
      <c r="U1213" s="162">
        <f t="shared" si="187"/>
        <v>109.65255645495319</v>
      </c>
      <c r="V1213" s="163">
        <f t="shared" si="188"/>
        <v>1</v>
      </c>
      <c r="W1213" s="164">
        <f t="shared" si="189"/>
        <v>373091110.16312033</v>
      </c>
      <c r="X1213" s="164">
        <f t="shared" si="190"/>
        <v>349931331.1553418</v>
      </c>
    </row>
    <row r="1214" spans="10:24" x14ac:dyDescent="0.25">
      <c r="J1214">
        <v>1211</v>
      </c>
      <c r="K1214" s="43">
        <v>0.70745084577043926</v>
      </c>
      <c r="L1214">
        <v>0.40600761343346392</v>
      </c>
      <c r="M1214">
        <v>0.76652182695325888</v>
      </c>
      <c r="N1214" s="44">
        <v>0.25304650793525341</v>
      </c>
      <c r="O1214" s="161">
        <f t="shared" si="181"/>
        <v>6000000</v>
      </c>
      <c r="P1214" s="162">
        <f t="shared" si="182"/>
        <v>176.43259404139658</v>
      </c>
      <c r="Q1214" s="162">
        <f t="shared" si="183"/>
        <v>149.54880366455546</v>
      </c>
      <c r="R1214" s="163">
        <f t="shared" si="184"/>
        <v>1</v>
      </c>
      <c r="S1214" s="161">
        <f t="shared" si="185"/>
        <v>7000000</v>
      </c>
      <c r="T1214" s="162">
        <f t="shared" si="186"/>
        <v>188.81086468046553</v>
      </c>
      <c r="U1214" s="162">
        <f t="shared" si="187"/>
        <v>132.27440183227773</v>
      </c>
      <c r="V1214" s="163">
        <f t="shared" si="188"/>
        <v>1</v>
      </c>
      <c r="W1214" s="164">
        <f t="shared" si="189"/>
        <v>111302742.26104671</v>
      </c>
      <c r="X1214" s="164">
        <f t="shared" si="190"/>
        <v>245755239.93731457</v>
      </c>
    </row>
    <row r="1215" spans="10:24" x14ac:dyDescent="0.25">
      <c r="J1215">
        <v>1212</v>
      </c>
      <c r="K1215" s="43">
        <v>0.22441208416203251</v>
      </c>
      <c r="L1215">
        <v>0.19442058530285433</v>
      </c>
      <c r="M1215">
        <v>0.4518740391004602</v>
      </c>
      <c r="N1215" s="44">
        <v>0.464319913169701</v>
      </c>
      <c r="O1215" s="161">
        <f t="shared" si="181"/>
        <v>2000000</v>
      </c>
      <c r="P1215" s="162">
        <f t="shared" si="182"/>
        <v>167.07418783248153</v>
      </c>
      <c r="Q1215" s="162">
        <f t="shared" si="183"/>
        <v>132.58144035550913</v>
      </c>
      <c r="R1215" s="163">
        <f t="shared" si="184"/>
        <v>1</v>
      </c>
      <c r="S1215" s="161">
        <f t="shared" si="185"/>
        <v>5000000</v>
      </c>
      <c r="T1215" s="162">
        <f t="shared" si="186"/>
        <v>185.69139594416052</v>
      </c>
      <c r="U1215" s="162">
        <f t="shared" si="187"/>
        <v>123.79072017775457</v>
      </c>
      <c r="V1215" s="163">
        <f t="shared" si="188"/>
        <v>1</v>
      </c>
      <c r="W1215" s="164">
        <f t="shared" si="189"/>
        <v>18985494.953944787</v>
      </c>
      <c r="X1215" s="164">
        <f t="shared" si="190"/>
        <v>159503378.83202976</v>
      </c>
    </row>
    <row r="1216" spans="10:24" x14ac:dyDescent="0.25">
      <c r="J1216">
        <v>1213</v>
      </c>
      <c r="K1216" s="43">
        <v>0.74960803304722112</v>
      </c>
      <c r="L1216">
        <v>0.22320350262385458</v>
      </c>
      <c r="M1216">
        <v>0.62490419496494753</v>
      </c>
      <c r="N1216" s="44">
        <v>0.92668310717304636</v>
      </c>
      <c r="O1216" s="161">
        <f t="shared" si="181"/>
        <v>6000000</v>
      </c>
      <c r="P1216" s="162">
        <f t="shared" si="182"/>
        <v>168.57871908910681</v>
      </c>
      <c r="Q1216" s="162">
        <f t="shared" si="183"/>
        <v>141.36773441104552</v>
      </c>
      <c r="R1216" s="163">
        <f t="shared" si="184"/>
        <v>1</v>
      </c>
      <c r="S1216" s="161">
        <f t="shared" si="185"/>
        <v>7000000</v>
      </c>
      <c r="T1216" s="162">
        <f t="shared" si="186"/>
        <v>186.1929063630356</v>
      </c>
      <c r="U1216" s="162">
        <f t="shared" si="187"/>
        <v>128.18386720552274</v>
      </c>
      <c r="V1216" s="163">
        <f t="shared" si="188"/>
        <v>1</v>
      </c>
      <c r="W1216" s="164">
        <f t="shared" si="189"/>
        <v>113265908.06836778</v>
      </c>
      <c r="X1216" s="164">
        <f t="shared" si="190"/>
        <v>256063274.10259002</v>
      </c>
    </row>
    <row r="1217" spans="10:24" x14ac:dyDescent="0.25">
      <c r="J1217">
        <v>1214</v>
      </c>
      <c r="K1217" s="43">
        <v>0.19177106705225011</v>
      </c>
      <c r="L1217">
        <v>0.46091660143285718</v>
      </c>
      <c r="M1217">
        <v>0.90776220032109378</v>
      </c>
      <c r="N1217" s="44">
        <v>0.39267143911141356</v>
      </c>
      <c r="O1217" s="161">
        <f t="shared" si="181"/>
        <v>2000000</v>
      </c>
      <c r="P1217" s="162">
        <f t="shared" si="182"/>
        <v>178.5281281485959</v>
      </c>
      <c r="Q1217" s="162">
        <f t="shared" si="183"/>
        <v>161.54200036179637</v>
      </c>
      <c r="R1217" s="163">
        <f t="shared" si="184"/>
        <v>1</v>
      </c>
      <c r="S1217" s="161">
        <f t="shared" si="185"/>
        <v>5000000</v>
      </c>
      <c r="T1217" s="162">
        <f t="shared" si="186"/>
        <v>189.50937604953197</v>
      </c>
      <c r="U1217" s="162">
        <f t="shared" si="187"/>
        <v>138.27100018089817</v>
      </c>
      <c r="V1217" s="163">
        <f t="shared" si="188"/>
        <v>1</v>
      </c>
      <c r="W1217" s="164">
        <f t="shared" si="189"/>
        <v>-16027744.426400945</v>
      </c>
      <c r="X1217" s="164">
        <f t="shared" si="190"/>
        <v>106191879.34316897</v>
      </c>
    </row>
    <row r="1218" spans="10:24" x14ac:dyDescent="0.25">
      <c r="J1218">
        <v>1215</v>
      </c>
      <c r="K1218" s="43">
        <v>0.83797100153620396</v>
      </c>
      <c r="L1218">
        <v>4.6166797503300994E-2</v>
      </c>
      <c r="M1218">
        <v>2.0464707805772253E-2</v>
      </c>
      <c r="N1218" s="44">
        <v>0.39037262273288276</v>
      </c>
      <c r="O1218" s="161">
        <f t="shared" si="181"/>
        <v>7000000</v>
      </c>
      <c r="P1218" s="162">
        <f t="shared" si="182"/>
        <v>154.75178406455922</v>
      </c>
      <c r="Q1218" s="162">
        <f t="shared" si="183"/>
        <v>94.115113356645452</v>
      </c>
      <c r="R1218" s="163">
        <f t="shared" si="184"/>
        <v>1</v>
      </c>
      <c r="S1218" s="161">
        <f t="shared" si="185"/>
        <v>7000000</v>
      </c>
      <c r="T1218" s="162">
        <f t="shared" si="186"/>
        <v>181.58392802151974</v>
      </c>
      <c r="U1218" s="162">
        <f t="shared" si="187"/>
        <v>104.55755667832273</v>
      </c>
      <c r="V1218" s="163">
        <f t="shared" si="188"/>
        <v>1</v>
      </c>
      <c r="W1218" s="164">
        <f t="shared" si="189"/>
        <v>374456694.95539635</v>
      </c>
      <c r="X1218" s="164">
        <f t="shared" si="190"/>
        <v>389184599.40237904</v>
      </c>
    </row>
    <row r="1219" spans="10:24" x14ac:dyDescent="0.25">
      <c r="J1219">
        <v>1216</v>
      </c>
      <c r="K1219" s="43">
        <v>0.65681308417791251</v>
      </c>
      <c r="L1219">
        <v>0.90686827157764383</v>
      </c>
      <c r="M1219">
        <v>0.39262664498859567</v>
      </c>
      <c r="N1219" s="44">
        <v>0.84151043195582553</v>
      </c>
      <c r="O1219" s="161">
        <f t="shared" si="181"/>
        <v>6000000</v>
      </c>
      <c r="P1219" s="162">
        <f t="shared" si="182"/>
        <v>199.8257076638323</v>
      </c>
      <c r="Q1219" s="162">
        <f t="shared" si="183"/>
        <v>129.55040839187905</v>
      </c>
      <c r="R1219" s="163">
        <f t="shared" si="184"/>
        <v>1</v>
      </c>
      <c r="S1219" s="161">
        <f t="shared" si="185"/>
        <v>7000000</v>
      </c>
      <c r="T1219" s="162">
        <f t="shared" si="186"/>
        <v>196.60856922127743</v>
      </c>
      <c r="U1219" s="162">
        <f t="shared" si="187"/>
        <v>122.27520419593952</v>
      </c>
      <c r="V1219" s="163">
        <f t="shared" si="188"/>
        <v>1</v>
      </c>
      <c r="W1219" s="164">
        <f t="shared" si="189"/>
        <v>371651795.63171953</v>
      </c>
      <c r="X1219" s="164">
        <f t="shared" si="190"/>
        <v>370333555.17736536</v>
      </c>
    </row>
    <row r="1220" spans="10:24" x14ac:dyDescent="0.25">
      <c r="J1220">
        <v>1217</v>
      </c>
      <c r="K1220" s="43">
        <v>0.26416044094493607</v>
      </c>
      <c r="L1220">
        <v>0.76088708618275347</v>
      </c>
      <c r="M1220">
        <v>0.78307871483731473</v>
      </c>
      <c r="N1220" s="44">
        <v>0.36984155607771385</v>
      </c>
      <c r="O1220" s="161">
        <f t="shared" si="181"/>
        <v>2000000</v>
      </c>
      <c r="P1220" s="162">
        <f t="shared" si="182"/>
        <v>190.63738465229656</v>
      </c>
      <c r="Q1220" s="162">
        <f t="shared" si="183"/>
        <v>150.65266295239743</v>
      </c>
      <c r="R1220" s="163">
        <f t="shared" si="184"/>
        <v>1</v>
      </c>
      <c r="S1220" s="161">
        <f t="shared" si="185"/>
        <v>5000000</v>
      </c>
      <c r="T1220" s="162">
        <f t="shared" si="186"/>
        <v>193.54579488409885</v>
      </c>
      <c r="U1220" s="162">
        <f t="shared" si="187"/>
        <v>132.82633147619873</v>
      </c>
      <c r="V1220" s="163">
        <f t="shared" si="188"/>
        <v>1</v>
      </c>
      <c r="W1220" s="164">
        <f t="shared" si="189"/>
        <v>29969443.399798244</v>
      </c>
      <c r="X1220" s="164">
        <f t="shared" si="190"/>
        <v>153597317.03950059</v>
      </c>
    </row>
    <row r="1221" spans="10:24" x14ac:dyDescent="0.25">
      <c r="J1221">
        <v>1218</v>
      </c>
      <c r="K1221" s="43">
        <v>0.79104135998782721</v>
      </c>
      <c r="L1221">
        <v>0.1960779689842338</v>
      </c>
      <c r="M1221">
        <v>0.17232214338096019</v>
      </c>
      <c r="N1221" s="44">
        <v>8.01309234013452E-2</v>
      </c>
      <c r="O1221" s="161">
        <f t="shared" ref="O1221:O1284" si="191">VLOOKUP(K1221,$E$5:$H$10,4)</f>
        <v>7000000</v>
      </c>
      <c r="P1221" s="162">
        <f t="shared" ref="P1221:P1284" si="192">_xlfn.NORM.INV(L1221,$E$12,$E$13)</f>
        <v>167.16428846886939</v>
      </c>
      <c r="Q1221" s="162">
        <f t="shared" ref="Q1221:Q1284" si="193">_xlfn.NORM.INV(M1221,$E$15,$E$16)</f>
        <v>116.09942845939383</v>
      </c>
      <c r="R1221" s="163">
        <f t="shared" ref="R1221:R1284" si="194">VLOOKUP(N1221,$E$19:$H$21,4)</f>
        <v>1</v>
      </c>
      <c r="S1221" s="161">
        <f t="shared" ref="S1221:S1284" si="195">VLOOKUP(K1221,$G$5:$H$10,2)</f>
        <v>7000000</v>
      </c>
      <c r="T1221" s="162">
        <f t="shared" ref="T1221:T1284" si="196">_xlfn.NORM.INV(L1221,$G$12,$G$13)</f>
        <v>185.72142948962312</v>
      </c>
      <c r="U1221" s="162">
        <f t="shared" ref="U1221:U1284" si="197">_xlfn.NORM.INV(M1221,$G$15,$G$16)</f>
        <v>115.54971422969692</v>
      </c>
      <c r="V1221" s="163">
        <f t="shared" ref="V1221:V1284" si="198">VLOOKUP(N1221,$G$19:$H$21,2)</f>
        <v>0.9</v>
      </c>
      <c r="W1221" s="164">
        <f t="shared" ref="W1221:W1284" si="199">O1221*(P1221-Q1221)*R1221-$D$23-$D$24</f>
        <v>307454020.06632888</v>
      </c>
      <c r="X1221" s="164">
        <f t="shared" ref="X1221:X1284" si="200">S1221*(T1221-U1221)*V1221-$F$23-$F$24</f>
        <v>292081806.1375351</v>
      </c>
    </row>
    <row r="1222" spans="10:24" x14ac:dyDescent="0.25">
      <c r="J1222">
        <v>1219</v>
      </c>
      <c r="K1222" s="43">
        <v>0.32905236800252902</v>
      </c>
      <c r="L1222">
        <v>0.47695578453579357</v>
      </c>
      <c r="M1222">
        <v>0.58413155756944357</v>
      </c>
      <c r="N1222" s="44">
        <v>0.8623391167915887</v>
      </c>
      <c r="O1222" s="161">
        <f t="shared" si="191"/>
        <v>5000000</v>
      </c>
      <c r="P1222" s="162">
        <f t="shared" si="192"/>
        <v>179.1330683738127</v>
      </c>
      <c r="Q1222" s="162">
        <f t="shared" si="193"/>
        <v>139.24948961035085</v>
      </c>
      <c r="R1222" s="163">
        <f t="shared" si="194"/>
        <v>1</v>
      </c>
      <c r="S1222" s="161">
        <f t="shared" si="195"/>
        <v>6000000</v>
      </c>
      <c r="T1222" s="162">
        <f t="shared" si="196"/>
        <v>189.71102279127089</v>
      </c>
      <c r="U1222" s="162">
        <f t="shared" si="197"/>
        <v>127.12474480517542</v>
      </c>
      <c r="V1222" s="163">
        <f t="shared" si="198"/>
        <v>1</v>
      </c>
      <c r="W1222" s="164">
        <f t="shared" si="199"/>
        <v>149417893.81730929</v>
      </c>
      <c r="X1222" s="164">
        <f t="shared" si="200"/>
        <v>225517667.91657281</v>
      </c>
    </row>
    <row r="1223" spans="10:24" x14ac:dyDescent="0.25">
      <c r="J1223">
        <v>1220</v>
      </c>
      <c r="K1223" s="43">
        <v>0.18959983939524361</v>
      </c>
      <c r="L1223">
        <v>0.99953252269493931</v>
      </c>
      <c r="M1223">
        <v>0.74951158373037519</v>
      </c>
      <c r="N1223" s="44">
        <v>0.5300840644452145</v>
      </c>
      <c r="O1223" s="161">
        <f t="shared" si="191"/>
        <v>2000000</v>
      </c>
      <c r="P1223" s="162">
        <f t="shared" si="192"/>
        <v>229.64103131110286</v>
      </c>
      <c r="Q1223" s="162">
        <f t="shared" si="193"/>
        <v>148.45907131228847</v>
      </c>
      <c r="R1223" s="163">
        <f t="shared" si="194"/>
        <v>1</v>
      </c>
      <c r="S1223" s="161">
        <f t="shared" si="195"/>
        <v>5000000</v>
      </c>
      <c r="T1223" s="162">
        <f t="shared" si="196"/>
        <v>206.54701043703429</v>
      </c>
      <c r="U1223" s="162">
        <f t="shared" si="197"/>
        <v>131.72953565614424</v>
      </c>
      <c r="V1223" s="163">
        <f t="shared" si="198"/>
        <v>1</v>
      </c>
      <c r="W1223" s="164">
        <f t="shared" si="199"/>
        <v>112363919.99762878</v>
      </c>
      <c r="X1223" s="164">
        <f t="shared" si="200"/>
        <v>224087373.90445024</v>
      </c>
    </row>
    <row r="1224" spans="10:24" x14ac:dyDescent="0.25">
      <c r="J1224">
        <v>1221</v>
      </c>
      <c r="K1224" s="43">
        <v>0.73335980703817438</v>
      </c>
      <c r="L1224">
        <v>0.8684110556617145</v>
      </c>
      <c r="M1224">
        <v>0.89641632079468669</v>
      </c>
      <c r="N1224" s="44">
        <v>0.21471665591504152</v>
      </c>
      <c r="O1224" s="161">
        <f t="shared" si="191"/>
        <v>6000000</v>
      </c>
      <c r="P1224" s="162">
        <f t="shared" si="192"/>
        <v>196.78367277106082</v>
      </c>
      <c r="Q1224" s="162">
        <f t="shared" si="193"/>
        <v>160.22785614988911</v>
      </c>
      <c r="R1224" s="163">
        <f t="shared" si="194"/>
        <v>1</v>
      </c>
      <c r="S1224" s="161">
        <f t="shared" si="195"/>
        <v>7000000</v>
      </c>
      <c r="T1224" s="162">
        <f t="shared" si="196"/>
        <v>195.59455759035362</v>
      </c>
      <c r="U1224" s="162">
        <f t="shared" si="197"/>
        <v>137.61392807494454</v>
      </c>
      <c r="V1224" s="163">
        <f t="shared" si="198"/>
        <v>1</v>
      </c>
      <c r="W1224" s="164">
        <f t="shared" si="199"/>
        <v>169334899.72703028</v>
      </c>
      <c r="X1224" s="164">
        <f t="shared" si="200"/>
        <v>255864406.60786355</v>
      </c>
    </row>
    <row r="1225" spans="10:24" x14ac:dyDescent="0.25">
      <c r="J1225">
        <v>1222</v>
      </c>
      <c r="K1225" s="43">
        <v>0.64872657156419011</v>
      </c>
      <c r="L1225">
        <v>0.97223895252368586</v>
      </c>
      <c r="M1225">
        <v>0.37105589294747521</v>
      </c>
      <c r="N1225" s="44">
        <v>0.98245406266781254</v>
      </c>
      <c r="O1225" s="161">
        <f t="shared" si="191"/>
        <v>6000000</v>
      </c>
      <c r="P1225" s="162">
        <f t="shared" si="192"/>
        <v>208.72152025689425</v>
      </c>
      <c r="Q1225" s="162">
        <f t="shared" si="193"/>
        <v>128.418838326729</v>
      </c>
      <c r="R1225" s="163">
        <f t="shared" si="194"/>
        <v>1</v>
      </c>
      <c r="S1225" s="161">
        <f t="shared" si="195"/>
        <v>7000000</v>
      </c>
      <c r="T1225" s="162">
        <f t="shared" si="196"/>
        <v>199.57384008563142</v>
      </c>
      <c r="U1225" s="162">
        <f t="shared" si="197"/>
        <v>121.7094191633645</v>
      </c>
      <c r="V1225" s="163">
        <f t="shared" si="198"/>
        <v>1</v>
      </c>
      <c r="W1225" s="164">
        <f t="shared" si="199"/>
        <v>431816091.58099151</v>
      </c>
      <c r="X1225" s="164">
        <f t="shared" si="200"/>
        <v>395050946.45586836</v>
      </c>
    </row>
    <row r="1226" spans="10:24" x14ac:dyDescent="0.25">
      <c r="J1226">
        <v>1223</v>
      </c>
      <c r="K1226" s="43">
        <v>0.74676863318911513</v>
      </c>
      <c r="L1226">
        <v>0.8317310290833847</v>
      </c>
      <c r="M1226">
        <v>0.40687002959391183</v>
      </c>
      <c r="N1226" s="44">
        <v>0.39585189402944854</v>
      </c>
      <c r="O1226" s="161">
        <f t="shared" si="191"/>
        <v>6000000</v>
      </c>
      <c r="P1226" s="162">
        <f t="shared" si="192"/>
        <v>194.41542440456402</v>
      </c>
      <c r="Q1226" s="162">
        <f t="shared" si="193"/>
        <v>130.28792231705924</v>
      </c>
      <c r="R1226" s="163">
        <f t="shared" si="194"/>
        <v>1</v>
      </c>
      <c r="S1226" s="161">
        <f t="shared" si="195"/>
        <v>7000000</v>
      </c>
      <c r="T1226" s="162">
        <f t="shared" si="196"/>
        <v>194.805141468188</v>
      </c>
      <c r="U1226" s="162">
        <f t="shared" si="197"/>
        <v>122.64396115852962</v>
      </c>
      <c r="V1226" s="163">
        <f t="shared" si="198"/>
        <v>1</v>
      </c>
      <c r="W1226" s="164">
        <f t="shared" si="199"/>
        <v>334765012.52502871</v>
      </c>
      <c r="X1226" s="164">
        <f t="shared" si="200"/>
        <v>355128262.16760862</v>
      </c>
    </row>
    <row r="1227" spans="10:24" x14ac:dyDescent="0.25">
      <c r="J1227">
        <v>1224</v>
      </c>
      <c r="K1227" s="43">
        <v>0.40575506446379905</v>
      </c>
      <c r="L1227">
        <v>0.98480927310535016</v>
      </c>
      <c r="M1227">
        <v>0.77687687978753317</v>
      </c>
      <c r="N1227" s="44">
        <v>0.3271398893314571</v>
      </c>
      <c r="O1227" s="161">
        <f t="shared" si="191"/>
        <v>5000000</v>
      </c>
      <c r="P1227" s="162">
        <f t="shared" si="192"/>
        <v>212.4762206715657</v>
      </c>
      <c r="Q1227" s="162">
        <f t="shared" si="193"/>
        <v>150.23375995373416</v>
      </c>
      <c r="R1227" s="163">
        <f t="shared" si="194"/>
        <v>1</v>
      </c>
      <c r="S1227" s="161">
        <f t="shared" si="195"/>
        <v>6000000</v>
      </c>
      <c r="T1227" s="162">
        <f t="shared" si="196"/>
        <v>200.82540689052189</v>
      </c>
      <c r="U1227" s="162">
        <f t="shared" si="197"/>
        <v>132.61687997686707</v>
      </c>
      <c r="V1227" s="163">
        <f t="shared" si="198"/>
        <v>1</v>
      </c>
      <c r="W1227" s="164">
        <f t="shared" si="199"/>
        <v>261212303.58915764</v>
      </c>
      <c r="X1227" s="164">
        <f t="shared" si="200"/>
        <v>259251161.48192894</v>
      </c>
    </row>
    <row r="1228" spans="10:24" x14ac:dyDescent="0.25">
      <c r="J1228">
        <v>1225</v>
      </c>
      <c r="K1228" s="43">
        <v>0.89713057393831763</v>
      </c>
      <c r="L1228">
        <v>0.79736387903552608</v>
      </c>
      <c r="M1228">
        <v>0.29802916193405793</v>
      </c>
      <c r="N1228" s="44">
        <v>0.88456337407543728</v>
      </c>
      <c r="O1228" s="161">
        <f t="shared" si="191"/>
        <v>7000000</v>
      </c>
      <c r="P1228" s="162">
        <f t="shared" si="192"/>
        <v>192.48363317400782</v>
      </c>
      <c r="Q1228" s="162">
        <f t="shared" si="193"/>
        <v>124.39845361950998</v>
      </c>
      <c r="R1228" s="163">
        <f t="shared" si="194"/>
        <v>1</v>
      </c>
      <c r="S1228" s="161">
        <f t="shared" si="195"/>
        <v>7000000</v>
      </c>
      <c r="T1228" s="162">
        <f t="shared" si="196"/>
        <v>194.16121105800261</v>
      </c>
      <c r="U1228" s="162">
        <f t="shared" si="197"/>
        <v>119.69922680975499</v>
      </c>
      <c r="V1228" s="163">
        <f t="shared" si="198"/>
        <v>1</v>
      </c>
      <c r="W1228" s="164">
        <f t="shared" si="199"/>
        <v>426596256.88148487</v>
      </c>
      <c r="X1228" s="164">
        <f t="shared" si="200"/>
        <v>371233889.7377333</v>
      </c>
    </row>
    <row r="1229" spans="10:24" x14ac:dyDescent="0.25">
      <c r="J1229">
        <v>1226</v>
      </c>
      <c r="K1229" s="43">
        <v>0.59848069552708461</v>
      </c>
      <c r="L1229">
        <v>8.8854371197461313E-2</v>
      </c>
      <c r="M1229">
        <v>0.7083536533211896</v>
      </c>
      <c r="N1229" s="44">
        <v>0.32229058029332491</v>
      </c>
      <c r="O1229" s="161">
        <f t="shared" si="191"/>
        <v>6000000</v>
      </c>
      <c r="P1229" s="162">
        <f t="shared" si="192"/>
        <v>159.78234838012679</v>
      </c>
      <c r="Q1229" s="162">
        <f t="shared" si="193"/>
        <v>145.9716297446619</v>
      </c>
      <c r="R1229" s="163">
        <f t="shared" si="194"/>
        <v>1</v>
      </c>
      <c r="S1229" s="161">
        <f t="shared" si="195"/>
        <v>6000000</v>
      </c>
      <c r="T1229" s="162">
        <f t="shared" si="196"/>
        <v>183.2607827933756</v>
      </c>
      <c r="U1229" s="162">
        <f t="shared" si="197"/>
        <v>130.48581487233096</v>
      </c>
      <c r="V1229" s="163">
        <f t="shared" si="198"/>
        <v>1</v>
      </c>
      <c r="W1229" s="164">
        <f t="shared" si="199"/>
        <v>32864311.812789366</v>
      </c>
      <c r="X1229" s="164">
        <f t="shared" si="200"/>
        <v>166649807.52626783</v>
      </c>
    </row>
    <row r="1230" spans="10:24" x14ac:dyDescent="0.25">
      <c r="J1230">
        <v>1227</v>
      </c>
      <c r="K1230" s="43">
        <v>0.98005220558622586</v>
      </c>
      <c r="L1230">
        <v>0.66418666661377179</v>
      </c>
      <c r="M1230">
        <v>0.52521189002791457</v>
      </c>
      <c r="N1230" s="44">
        <v>0.43294205854150847</v>
      </c>
      <c r="O1230" s="161">
        <f t="shared" si="191"/>
        <v>9000000</v>
      </c>
      <c r="P1230" s="162">
        <f t="shared" si="192"/>
        <v>186.35874839635059</v>
      </c>
      <c r="Q1230" s="162">
        <f t="shared" si="193"/>
        <v>136.264779232965</v>
      </c>
      <c r="R1230" s="163">
        <f t="shared" si="194"/>
        <v>1</v>
      </c>
      <c r="S1230" s="161">
        <f t="shared" si="195"/>
        <v>9000000</v>
      </c>
      <c r="T1230" s="162">
        <f t="shared" si="196"/>
        <v>192.11958279878354</v>
      </c>
      <c r="U1230" s="162">
        <f t="shared" si="197"/>
        <v>125.6323896164825</v>
      </c>
      <c r="V1230" s="163">
        <f t="shared" si="198"/>
        <v>1</v>
      </c>
      <c r="W1230" s="164">
        <f t="shared" si="199"/>
        <v>400845722.47047037</v>
      </c>
      <c r="X1230" s="164">
        <f t="shared" si="200"/>
        <v>448384738.6407094</v>
      </c>
    </row>
    <row r="1231" spans="10:24" x14ac:dyDescent="0.25">
      <c r="J1231">
        <v>1228</v>
      </c>
      <c r="K1231" s="43">
        <v>0.74162116749744456</v>
      </c>
      <c r="L1231">
        <v>0.52707984203230718</v>
      </c>
      <c r="M1231">
        <v>0.43389444167290347</v>
      </c>
      <c r="N1231" s="44">
        <v>0.84413161837011208</v>
      </c>
      <c r="O1231" s="161">
        <f t="shared" si="191"/>
        <v>6000000</v>
      </c>
      <c r="P1231" s="162">
        <f t="shared" si="192"/>
        <v>181.01896962365748</v>
      </c>
      <c r="Q1231" s="162">
        <f t="shared" si="193"/>
        <v>131.67064557288458</v>
      </c>
      <c r="R1231" s="163">
        <f t="shared" si="194"/>
        <v>1</v>
      </c>
      <c r="S1231" s="161">
        <f t="shared" si="195"/>
        <v>7000000</v>
      </c>
      <c r="T1231" s="162">
        <f t="shared" si="196"/>
        <v>190.33965654121917</v>
      </c>
      <c r="U1231" s="162">
        <f t="shared" si="197"/>
        <v>123.33532278644229</v>
      </c>
      <c r="V1231" s="163">
        <f t="shared" si="198"/>
        <v>1</v>
      </c>
      <c r="W1231" s="164">
        <f t="shared" si="199"/>
        <v>246089944.30463743</v>
      </c>
      <c r="X1231" s="164">
        <f t="shared" si="200"/>
        <v>319030336.28343815</v>
      </c>
    </row>
    <row r="1232" spans="10:24" x14ac:dyDescent="0.25">
      <c r="J1232">
        <v>1229</v>
      </c>
      <c r="K1232" s="43">
        <v>0.89821002648796922</v>
      </c>
      <c r="L1232">
        <v>0.13207960814523145</v>
      </c>
      <c r="M1232">
        <v>0.2004515124084626</v>
      </c>
      <c r="N1232" s="44">
        <v>0.41313928759029395</v>
      </c>
      <c r="O1232" s="161">
        <f t="shared" si="191"/>
        <v>7000000</v>
      </c>
      <c r="P1232" s="162">
        <f t="shared" si="192"/>
        <v>163.25078345193316</v>
      </c>
      <c r="Q1232" s="162">
        <f t="shared" si="193"/>
        <v>118.19980874464491</v>
      </c>
      <c r="R1232" s="163">
        <f t="shared" si="194"/>
        <v>1</v>
      </c>
      <c r="S1232" s="161">
        <f t="shared" si="195"/>
        <v>7000000</v>
      </c>
      <c r="T1232" s="162">
        <f t="shared" si="196"/>
        <v>184.41692781731106</v>
      </c>
      <c r="U1232" s="162">
        <f t="shared" si="197"/>
        <v>116.59990437232246</v>
      </c>
      <c r="V1232" s="163">
        <f t="shared" si="198"/>
        <v>1</v>
      </c>
      <c r="W1232" s="164">
        <f t="shared" si="199"/>
        <v>265356822.95101774</v>
      </c>
      <c r="X1232" s="164">
        <f t="shared" si="200"/>
        <v>324719164.11492026</v>
      </c>
    </row>
    <row r="1233" spans="10:24" x14ac:dyDescent="0.25">
      <c r="J1233">
        <v>1230</v>
      </c>
      <c r="K1233" s="43">
        <v>2.9818748639621306E-2</v>
      </c>
      <c r="L1233">
        <v>0.17763571460220096</v>
      </c>
      <c r="M1233">
        <v>0.65175694263412132</v>
      </c>
      <c r="N1233" s="44">
        <v>0.23721962043200451</v>
      </c>
      <c r="O1233" s="161">
        <f t="shared" si="191"/>
        <v>1000000</v>
      </c>
      <c r="P1233" s="162">
        <f t="shared" si="192"/>
        <v>166.13380789290107</v>
      </c>
      <c r="Q1233" s="162">
        <f t="shared" si="193"/>
        <v>142.80136405438952</v>
      </c>
      <c r="R1233" s="163">
        <f t="shared" si="194"/>
        <v>1</v>
      </c>
      <c r="S1233" s="161">
        <f t="shared" si="195"/>
        <v>1000000</v>
      </c>
      <c r="T1233" s="162">
        <f t="shared" si="196"/>
        <v>185.37793596430035</v>
      </c>
      <c r="U1233" s="162">
        <f t="shared" si="197"/>
        <v>128.90068202719476</v>
      </c>
      <c r="V1233" s="163">
        <f t="shared" si="198"/>
        <v>1</v>
      </c>
      <c r="W1233" s="164">
        <f t="shared" si="199"/>
        <v>-26667556.161488447</v>
      </c>
      <c r="X1233" s="164">
        <f t="shared" si="200"/>
        <v>-93522746.062894404</v>
      </c>
    </row>
    <row r="1234" spans="10:24" x14ac:dyDescent="0.25">
      <c r="J1234">
        <v>1231</v>
      </c>
      <c r="K1234" s="43">
        <v>0.97618093422532826</v>
      </c>
      <c r="L1234">
        <v>0.55184686163670882</v>
      </c>
      <c r="M1234">
        <v>0.96534984913475608</v>
      </c>
      <c r="N1234" s="44">
        <v>1.6115325707494632E-2</v>
      </c>
      <c r="O1234" s="161">
        <f t="shared" si="191"/>
        <v>9000000</v>
      </c>
      <c r="P1234" s="162">
        <f t="shared" si="192"/>
        <v>181.95493235181911</v>
      </c>
      <c r="Q1234" s="162">
        <f t="shared" si="193"/>
        <v>171.3291395554111</v>
      </c>
      <c r="R1234" s="163">
        <f t="shared" si="194"/>
        <v>1</v>
      </c>
      <c r="S1234" s="161">
        <f t="shared" si="195"/>
        <v>9000000</v>
      </c>
      <c r="T1234" s="162">
        <f t="shared" si="196"/>
        <v>190.65164411727304</v>
      </c>
      <c r="U1234" s="162">
        <f t="shared" si="197"/>
        <v>143.16456977770557</v>
      </c>
      <c r="V1234" s="163">
        <f t="shared" si="198"/>
        <v>0.05</v>
      </c>
      <c r="W1234" s="164">
        <f t="shared" si="199"/>
        <v>45632135.167672068</v>
      </c>
      <c r="X1234" s="164">
        <f t="shared" si="200"/>
        <v>-128630816.54719463</v>
      </c>
    </row>
    <row r="1235" spans="10:24" x14ac:dyDescent="0.25">
      <c r="J1235">
        <v>1232</v>
      </c>
      <c r="K1235" s="43">
        <v>0.9153317459329714</v>
      </c>
      <c r="L1235">
        <v>0.44717702254472147</v>
      </c>
      <c r="M1235">
        <v>8.6235523026211292E-2</v>
      </c>
      <c r="N1235" s="44">
        <v>0.41823410929689608</v>
      </c>
      <c r="O1235" s="161">
        <f t="shared" si="191"/>
        <v>7000000</v>
      </c>
      <c r="P1235" s="162">
        <f t="shared" si="192"/>
        <v>178.00804723971572</v>
      </c>
      <c r="Q1235" s="162">
        <f t="shared" si="193"/>
        <v>107.71386523467601</v>
      </c>
      <c r="R1235" s="163">
        <f t="shared" si="194"/>
        <v>1</v>
      </c>
      <c r="S1235" s="161">
        <f t="shared" si="195"/>
        <v>9000000</v>
      </c>
      <c r="T1235" s="162">
        <f t="shared" si="196"/>
        <v>189.33601574657192</v>
      </c>
      <c r="U1235" s="162">
        <f t="shared" si="197"/>
        <v>111.356932617338</v>
      </c>
      <c r="V1235" s="163">
        <f t="shared" si="198"/>
        <v>1</v>
      </c>
      <c r="W1235" s="164">
        <f t="shared" si="199"/>
        <v>442059274.03527802</v>
      </c>
      <c r="X1235" s="164">
        <f t="shared" si="200"/>
        <v>551811748.16310525</v>
      </c>
    </row>
    <row r="1236" spans="10:24" x14ac:dyDescent="0.25">
      <c r="J1236">
        <v>1233</v>
      </c>
      <c r="K1236" s="43">
        <v>0.14359906466164263</v>
      </c>
      <c r="L1236">
        <v>0.92081587627071781</v>
      </c>
      <c r="M1236">
        <v>0.48896309247818892</v>
      </c>
      <c r="N1236" s="44">
        <v>0.99201564858795155</v>
      </c>
      <c r="O1236" s="161">
        <f t="shared" si="191"/>
        <v>2000000</v>
      </c>
      <c r="P1236" s="162">
        <f t="shared" si="192"/>
        <v>201.15871244609116</v>
      </c>
      <c r="Q1236" s="162">
        <f t="shared" si="193"/>
        <v>134.44662091043341</v>
      </c>
      <c r="R1236" s="163">
        <f t="shared" si="194"/>
        <v>1</v>
      </c>
      <c r="S1236" s="161">
        <f t="shared" si="195"/>
        <v>2000000</v>
      </c>
      <c r="T1236" s="162">
        <f t="shared" si="196"/>
        <v>197.05290414869705</v>
      </c>
      <c r="U1236" s="162">
        <f t="shared" si="197"/>
        <v>124.7233104552167</v>
      </c>
      <c r="V1236" s="163">
        <f t="shared" si="198"/>
        <v>1</v>
      </c>
      <c r="W1236" s="164">
        <f t="shared" si="199"/>
        <v>83424183.071315497</v>
      </c>
      <c r="X1236" s="164">
        <f t="shared" si="200"/>
        <v>-5340812.6130393147</v>
      </c>
    </row>
    <row r="1237" spans="10:24" x14ac:dyDescent="0.25">
      <c r="J1237">
        <v>1234</v>
      </c>
      <c r="K1237" s="43">
        <v>1.4522533767156953E-2</v>
      </c>
      <c r="L1237">
        <v>0.54267358482505434</v>
      </c>
      <c r="M1237">
        <v>0.28323466710890877</v>
      </c>
      <c r="N1237" s="44">
        <v>0.97432167603392728</v>
      </c>
      <c r="O1237" s="161">
        <f t="shared" si="191"/>
        <v>1000000</v>
      </c>
      <c r="P1237" s="162">
        <f t="shared" si="192"/>
        <v>181.60757428755042</v>
      </c>
      <c r="Q1237" s="162">
        <f t="shared" si="193"/>
        <v>123.53481978427544</v>
      </c>
      <c r="R1237" s="163">
        <f t="shared" si="194"/>
        <v>1</v>
      </c>
      <c r="S1237" s="161">
        <f t="shared" si="195"/>
        <v>1000000</v>
      </c>
      <c r="T1237" s="162">
        <f t="shared" si="196"/>
        <v>190.53585809585013</v>
      </c>
      <c r="U1237" s="162">
        <f t="shared" si="197"/>
        <v>119.26740989213772</v>
      </c>
      <c r="V1237" s="163">
        <f t="shared" si="198"/>
        <v>1</v>
      </c>
      <c r="W1237" s="164">
        <f t="shared" si="199"/>
        <v>8072754.5032749772</v>
      </c>
      <c r="X1237" s="164">
        <f t="shared" si="200"/>
        <v>-78731551.796287596</v>
      </c>
    </row>
    <row r="1238" spans="10:24" x14ac:dyDescent="0.25">
      <c r="J1238">
        <v>1235</v>
      </c>
      <c r="K1238" s="43">
        <v>0.20602936299188124</v>
      </c>
      <c r="L1238">
        <v>0.32524029370452101</v>
      </c>
      <c r="M1238">
        <v>0.15053218439484561</v>
      </c>
      <c r="N1238" s="44">
        <v>0.76068681781637171</v>
      </c>
      <c r="O1238" s="161">
        <f t="shared" si="191"/>
        <v>2000000</v>
      </c>
      <c r="P1238" s="162">
        <f t="shared" si="192"/>
        <v>173.20358024589476</v>
      </c>
      <c r="Q1238" s="162">
        <f t="shared" si="193"/>
        <v>114.31692829481824</v>
      </c>
      <c r="R1238" s="163">
        <f t="shared" si="194"/>
        <v>1</v>
      </c>
      <c r="S1238" s="161">
        <f t="shared" si="195"/>
        <v>5000000</v>
      </c>
      <c r="T1238" s="162">
        <f t="shared" si="196"/>
        <v>187.73452674863159</v>
      </c>
      <c r="U1238" s="162">
        <f t="shared" si="197"/>
        <v>114.65846414740912</v>
      </c>
      <c r="V1238" s="163">
        <f t="shared" si="198"/>
        <v>1</v>
      </c>
      <c r="W1238" s="164">
        <f t="shared" si="199"/>
        <v>67773303.90215303</v>
      </c>
      <c r="X1238" s="164">
        <f t="shared" si="200"/>
        <v>215380313.0061124</v>
      </c>
    </row>
    <row r="1239" spans="10:24" x14ac:dyDescent="0.25">
      <c r="J1239">
        <v>1236</v>
      </c>
      <c r="K1239" s="43">
        <v>0.29283454641684392</v>
      </c>
      <c r="L1239">
        <v>0.44982005211872822</v>
      </c>
      <c r="M1239">
        <v>0.99117118176584451</v>
      </c>
      <c r="N1239" s="44">
        <v>5.2484634447973466E-2</v>
      </c>
      <c r="O1239" s="161">
        <f t="shared" si="191"/>
        <v>2000000</v>
      </c>
      <c r="P1239" s="162">
        <f t="shared" si="192"/>
        <v>178.10826003429213</v>
      </c>
      <c r="Q1239" s="162">
        <f t="shared" si="193"/>
        <v>182.45440314622542</v>
      </c>
      <c r="R1239" s="163">
        <f t="shared" si="194"/>
        <v>1</v>
      </c>
      <c r="S1239" s="161">
        <f t="shared" si="195"/>
        <v>5000000</v>
      </c>
      <c r="T1239" s="162">
        <f t="shared" si="196"/>
        <v>189.36942001143072</v>
      </c>
      <c r="U1239" s="162">
        <f t="shared" si="197"/>
        <v>148.72720157311269</v>
      </c>
      <c r="V1239" s="163">
        <f t="shared" si="198"/>
        <v>0.9</v>
      </c>
      <c r="W1239" s="164">
        <f t="shared" si="199"/>
        <v>-58692286.223866574</v>
      </c>
      <c r="X1239" s="164">
        <f t="shared" si="200"/>
        <v>32889982.972431123</v>
      </c>
    </row>
    <row r="1240" spans="10:24" x14ac:dyDescent="0.25">
      <c r="J1240">
        <v>1237</v>
      </c>
      <c r="K1240" s="43">
        <v>0.80417575565673516</v>
      </c>
      <c r="L1240">
        <v>0.66454873837368766</v>
      </c>
      <c r="M1240">
        <v>0.57040814838602638</v>
      </c>
      <c r="N1240" s="44">
        <v>0.32673917554087006</v>
      </c>
      <c r="O1240" s="161">
        <f t="shared" si="191"/>
        <v>7000000</v>
      </c>
      <c r="P1240" s="162">
        <f t="shared" si="192"/>
        <v>186.3736450881228</v>
      </c>
      <c r="Q1240" s="162">
        <f t="shared" si="193"/>
        <v>138.54826747464648</v>
      </c>
      <c r="R1240" s="163">
        <f t="shared" si="194"/>
        <v>1</v>
      </c>
      <c r="S1240" s="161">
        <f t="shared" si="195"/>
        <v>7000000</v>
      </c>
      <c r="T1240" s="162">
        <f t="shared" si="196"/>
        <v>192.1245483627076</v>
      </c>
      <c r="U1240" s="162">
        <f t="shared" si="197"/>
        <v>126.77413373732324</v>
      </c>
      <c r="V1240" s="163">
        <f t="shared" si="198"/>
        <v>1</v>
      </c>
      <c r="W1240" s="164">
        <f t="shared" si="199"/>
        <v>284777643.29433423</v>
      </c>
      <c r="X1240" s="164">
        <f t="shared" si="200"/>
        <v>307452902.37769049</v>
      </c>
    </row>
    <row r="1241" spans="10:24" x14ac:dyDescent="0.25">
      <c r="J1241">
        <v>1238</v>
      </c>
      <c r="K1241" s="43">
        <v>3.370278514363334E-2</v>
      </c>
      <c r="L1241">
        <v>0.94222497420330864</v>
      </c>
      <c r="M1241">
        <v>0.1091304007314563</v>
      </c>
      <c r="N1241" s="44">
        <v>0.95281819561535908</v>
      </c>
      <c r="O1241" s="161">
        <f t="shared" si="191"/>
        <v>1000000</v>
      </c>
      <c r="P1241" s="162">
        <f t="shared" si="192"/>
        <v>203.60593907445008</v>
      </c>
      <c r="Q1241" s="162">
        <f t="shared" si="193"/>
        <v>110.37668088530864</v>
      </c>
      <c r="R1241" s="163">
        <f t="shared" si="194"/>
        <v>1</v>
      </c>
      <c r="S1241" s="161">
        <f t="shared" si="195"/>
        <v>1000000</v>
      </c>
      <c r="T1241" s="162">
        <f t="shared" si="196"/>
        <v>197.86864635815002</v>
      </c>
      <c r="U1241" s="162">
        <f t="shared" si="197"/>
        <v>112.68834044265432</v>
      </c>
      <c r="V1241" s="163">
        <f t="shared" si="198"/>
        <v>1</v>
      </c>
      <c r="W1241" s="164">
        <f t="shared" si="199"/>
        <v>43229258.189141437</v>
      </c>
      <c r="X1241" s="164">
        <f t="shared" si="200"/>
        <v>-64819694.084504306</v>
      </c>
    </row>
    <row r="1242" spans="10:24" x14ac:dyDescent="0.25">
      <c r="J1242">
        <v>1239</v>
      </c>
      <c r="K1242" s="43">
        <v>0.19405720903710699</v>
      </c>
      <c r="L1242">
        <v>0.75299434626770501</v>
      </c>
      <c r="M1242">
        <v>0.2151015329300362</v>
      </c>
      <c r="N1242" s="44">
        <v>0.70622189296158666</v>
      </c>
      <c r="O1242" s="161">
        <f t="shared" si="191"/>
        <v>2000000</v>
      </c>
      <c r="P1242" s="162">
        <f t="shared" si="192"/>
        <v>190.25914149161588</v>
      </c>
      <c r="Q1242" s="162">
        <f t="shared" si="193"/>
        <v>119.22311577723679</v>
      </c>
      <c r="R1242" s="163">
        <f t="shared" si="194"/>
        <v>1</v>
      </c>
      <c r="S1242" s="161">
        <f t="shared" si="195"/>
        <v>5000000</v>
      </c>
      <c r="T1242" s="162">
        <f t="shared" si="196"/>
        <v>193.41971383053863</v>
      </c>
      <c r="U1242" s="162">
        <f t="shared" si="197"/>
        <v>117.11155788861839</v>
      </c>
      <c r="V1242" s="163">
        <f t="shared" si="198"/>
        <v>1</v>
      </c>
      <c r="W1242" s="164">
        <f t="shared" si="199"/>
        <v>92072051.428758174</v>
      </c>
      <c r="X1242" s="164">
        <f t="shared" si="200"/>
        <v>231540779.70960116</v>
      </c>
    </row>
    <row r="1243" spans="10:24" x14ac:dyDescent="0.25">
      <c r="J1243">
        <v>1240</v>
      </c>
      <c r="K1243" s="43">
        <v>0.86042149262095047</v>
      </c>
      <c r="L1243">
        <v>5.6940913487352529E-2</v>
      </c>
      <c r="M1243">
        <v>0.67915830206023275</v>
      </c>
      <c r="N1243" s="44">
        <v>0.79774759505791049</v>
      </c>
      <c r="O1243" s="161">
        <f t="shared" si="191"/>
        <v>7000000</v>
      </c>
      <c r="P1243" s="162">
        <f t="shared" si="192"/>
        <v>156.28524858236213</v>
      </c>
      <c r="Q1243" s="162">
        <f t="shared" si="193"/>
        <v>144.30692844182369</v>
      </c>
      <c r="R1243" s="163">
        <f t="shared" si="194"/>
        <v>1</v>
      </c>
      <c r="S1243" s="161">
        <f t="shared" si="195"/>
        <v>7000000</v>
      </c>
      <c r="T1243" s="162">
        <f t="shared" si="196"/>
        <v>182.09508286078739</v>
      </c>
      <c r="U1243" s="162">
        <f t="shared" si="197"/>
        <v>129.65346422091184</v>
      </c>
      <c r="V1243" s="163">
        <f t="shared" si="198"/>
        <v>1</v>
      </c>
      <c r="W1243" s="164">
        <f t="shared" si="199"/>
        <v>33848240.983769104</v>
      </c>
      <c r="X1243" s="164">
        <f t="shared" si="200"/>
        <v>217091330.47912878</v>
      </c>
    </row>
    <row r="1244" spans="10:24" x14ac:dyDescent="0.25">
      <c r="J1244">
        <v>1241</v>
      </c>
      <c r="K1244" s="43">
        <v>0.51141474781931495</v>
      </c>
      <c r="L1244">
        <v>0.2487454976556529</v>
      </c>
      <c r="M1244">
        <v>0.23048122168125174</v>
      </c>
      <c r="N1244" s="44">
        <v>0.90536144835531285</v>
      </c>
      <c r="O1244" s="161">
        <f t="shared" si="191"/>
        <v>5000000</v>
      </c>
      <c r="P1244" s="162">
        <f t="shared" si="192"/>
        <v>169.82335836994457</v>
      </c>
      <c r="Q1244" s="162">
        <f t="shared" si="193"/>
        <v>120.25474050020422</v>
      </c>
      <c r="R1244" s="163">
        <f t="shared" si="194"/>
        <v>1</v>
      </c>
      <c r="S1244" s="161">
        <f t="shared" si="195"/>
        <v>6000000</v>
      </c>
      <c r="T1244" s="162">
        <f t="shared" si="196"/>
        <v>186.60778612331487</v>
      </c>
      <c r="U1244" s="162">
        <f t="shared" si="197"/>
        <v>117.6273702501021</v>
      </c>
      <c r="V1244" s="163">
        <f t="shared" si="198"/>
        <v>1</v>
      </c>
      <c r="W1244" s="164">
        <f t="shared" si="199"/>
        <v>197843089.34870175</v>
      </c>
      <c r="X1244" s="164">
        <f t="shared" si="200"/>
        <v>263882495.23927659</v>
      </c>
    </row>
    <row r="1245" spans="10:24" x14ac:dyDescent="0.25">
      <c r="J1245">
        <v>1242</v>
      </c>
      <c r="K1245" s="43">
        <v>0.89443270878061021</v>
      </c>
      <c r="L1245">
        <v>0.63903095777786922</v>
      </c>
      <c r="M1245">
        <v>0.44240769818191694</v>
      </c>
      <c r="N1245" s="44">
        <v>0.7889039938728527</v>
      </c>
      <c r="O1245" s="161">
        <f t="shared" si="191"/>
        <v>7000000</v>
      </c>
      <c r="P1245" s="162">
        <f t="shared" si="192"/>
        <v>185.33804677660524</v>
      </c>
      <c r="Q1245" s="162">
        <f t="shared" si="193"/>
        <v>132.10264770559243</v>
      </c>
      <c r="R1245" s="163">
        <f t="shared" si="194"/>
        <v>1</v>
      </c>
      <c r="S1245" s="161">
        <f t="shared" si="195"/>
        <v>7000000</v>
      </c>
      <c r="T1245" s="162">
        <f t="shared" si="196"/>
        <v>191.77934892553509</v>
      </c>
      <c r="U1245" s="162">
        <f t="shared" si="197"/>
        <v>123.55132385279622</v>
      </c>
      <c r="V1245" s="163">
        <f t="shared" si="198"/>
        <v>1</v>
      </c>
      <c r="W1245" s="164">
        <f t="shared" si="199"/>
        <v>322647793.49708962</v>
      </c>
      <c r="X1245" s="164">
        <f t="shared" si="200"/>
        <v>327596175.50917214</v>
      </c>
    </row>
    <row r="1246" spans="10:24" x14ac:dyDescent="0.25">
      <c r="J1246">
        <v>1243</v>
      </c>
      <c r="K1246" s="43">
        <v>0.95365650676472857</v>
      </c>
      <c r="L1246">
        <v>0.69724950031059174</v>
      </c>
      <c r="M1246">
        <v>0.15465058905880924</v>
      </c>
      <c r="N1246" s="44">
        <v>0.24501961931380478</v>
      </c>
      <c r="O1246" s="161">
        <f t="shared" si="191"/>
        <v>9000000</v>
      </c>
      <c r="P1246" s="162">
        <f t="shared" si="192"/>
        <v>187.74759107552893</v>
      </c>
      <c r="Q1246" s="162">
        <f t="shared" si="193"/>
        <v>114.66621066421482</v>
      </c>
      <c r="R1246" s="163">
        <f t="shared" si="194"/>
        <v>1</v>
      </c>
      <c r="S1246" s="161">
        <f t="shared" si="195"/>
        <v>9000000</v>
      </c>
      <c r="T1246" s="162">
        <f t="shared" si="196"/>
        <v>192.58253035850964</v>
      </c>
      <c r="U1246" s="162">
        <f t="shared" si="197"/>
        <v>114.83310533210741</v>
      </c>
      <c r="V1246" s="163">
        <f t="shared" si="198"/>
        <v>1</v>
      </c>
      <c r="W1246" s="164">
        <f t="shared" si="199"/>
        <v>607732423.70182705</v>
      </c>
      <c r="X1246" s="164">
        <f t="shared" si="200"/>
        <v>549744825.23762012</v>
      </c>
    </row>
    <row r="1247" spans="10:24" x14ac:dyDescent="0.25">
      <c r="J1247">
        <v>1244</v>
      </c>
      <c r="K1247" s="43">
        <v>0.79927855725173469</v>
      </c>
      <c r="L1247">
        <v>0.26183888272489142</v>
      </c>
      <c r="M1247">
        <v>0.75635059626167489</v>
      </c>
      <c r="N1247" s="44">
        <v>0.77698137111237764</v>
      </c>
      <c r="O1247" s="161">
        <f t="shared" si="191"/>
        <v>7000000</v>
      </c>
      <c r="P1247" s="162">
        <f t="shared" si="192"/>
        <v>170.43470227591845</v>
      </c>
      <c r="Q1247" s="162">
        <f t="shared" si="193"/>
        <v>148.89222986836879</v>
      </c>
      <c r="R1247" s="163">
        <f t="shared" si="194"/>
        <v>1</v>
      </c>
      <c r="S1247" s="161">
        <f t="shared" si="195"/>
        <v>7000000</v>
      </c>
      <c r="T1247" s="162">
        <f t="shared" si="196"/>
        <v>186.81156742530615</v>
      </c>
      <c r="U1247" s="162">
        <f t="shared" si="197"/>
        <v>131.94611493418438</v>
      </c>
      <c r="V1247" s="163">
        <f t="shared" si="198"/>
        <v>1</v>
      </c>
      <c r="W1247" s="164">
        <f t="shared" si="199"/>
        <v>100797306.85284767</v>
      </c>
      <c r="X1247" s="164">
        <f t="shared" si="200"/>
        <v>234058167.43785238</v>
      </c>
    </row>
    <row r="1248" spans="10:24" x14ac:dyDescent="0.25">
      <c r="J1248">
        <v>1245</v>
      </c>
      <c r="K1248" s="43">
        <v>0.95176624180003677</v>
      </c>
      <c r="L1248">
        <v>0.40266894542578058</v>
      </c>
      <c r="M1248">
        <v>0.58345149918085193</v>
      </c>
      <c r="N1248" s="44">
        <v>6.889945318991153E-2</v>
      </c>
      <c r="O1248" s="161">
        <f t="shared" si="191"/>
        <v>9000000</v>
      </c>
      <c r="P1248" s="162">
        <f t="shared" si="192"/>
        <v>176.30332724140285</v>
      </c>
      <c r="Q1248" s="162">
        <f t="shared" si="193"/>
        <v>139.21462465453942</v>
      </c>
      <c r="R1248" s="163">
        <f t="shared" si="194"/>
        <v>1</v>
      </c>
      <c r="S1248" s="161">
        <f t="shared" si="195"/>
        <v>9000000</v>
      </c>
      <c r="T1248" s="162">
        <f t="shared" si="196"/>
        <v>188.76777574713429</v>
      </c>
      <c r="U1248" s="162">
        <f t="shared" si="197"/>
        <v>127.10731232726971</v>
      </c>
      <c r="V1248" s="163">
        <f t="shared" si="198"/>
        <v>0.9</v>
      </c>
      <c r="W1248" s="164">
        <f t="shared" si="199"/>
        <v>283798323.28177088</v>
      </c>
      <c r="X1248" s="164">
        <f t="shared" si="200"/>
        <v>349449753.70090318</v>
      </c>
    </row>
    <row r="1249" spans="10:24" x14ac:dyDescent="0.25">
      <c r="J1249">
        <v>1246</v>
      </c>
      <c r="K1249" s="43">
        <v>8.7890010407092323E-3</v>
      </c>
      <c r="L1249">
        <v>0.46393784865429966</v>
      </c>
      <c r="M1249">
        <v>1.2092636154021119E-2</v>
      </c>
      <c r="N1249" s="44">
        <v>0.65327071966317063</v>
      </c>
      <c r="O1249" s="161">
        <f t="shared" si="191"/>
        <v>1000000</v>
      </c>
      <c r="P1249" s="162">
        <f t="shared" si="192"/>
        <v>178.64223201172916</v>
      </c>
      <c r="Q1249" s="162">
        <f t="shared" si="193"/>
        <v>89.916535436052726</v>
      </c>
      <c r="R1249" s="163">
        <f t="shared" si="194"/>
        <v>1</v>
      </c>
      <c r="S1249" s="161">
        <f t="shared" si="195"/>
        <v>1000000</v>
      </c>
      <c r="T1249" s="162">
        <f t="shared" si="196"/>
        <v>189.5474106705764</v>
      </c>
      <c r="U1249" s="162">
        <f t="shared" si="197"/>
        <v>102.45826771802636</v>
      </c>
      <c r="V1249" s="163">
        <f t="shared" si="198"/>
        <v>1</v>
      </c>
      <c r="W1249" s="164">
        <f t="shared" si="199"/>
        <v>38725696.575676441</v>
      </c>
      <c r="X1249" s="164">
        <f t="shared" si="200"/>
        <v>-62910857.047449961</v>
      </c>
    </row>
    <row r="1250" spans="10:24" x14ac:dyDescent="0.25">
      <c r="J1250">
        <v>1247</v>
      </c>
      <c r="K1250" s="43">
        <v>0.33132769705893184</v>
      </c>
      <c r="L1250">
        <v>0.38983969843710187</v>
      </c>
      <c r="M1250">
        <v>0.52993877834163516</v>
      </c>
      <c r="N1250" s="44">
        <v>0.82500426273396932</v>
      </c>
      <c r="O1250" s="161">
        <f t="shared" si="191"/>
        <v>5000000</v>
      </c>
      <c r="P1250" s="162">
        <f t="shared" si="192"/>
        <v>175.80394710451941</v>
      </c>
      <c r="Q1250" s="162">
        <f t="shared" si="193"/>
        <v>136.50231935433439</v>
      </c>
      <c r="R1250" s="163">
        <f t="shared" si="194"/>
        <v>1</v>
      </c>
      <c r="S1250" s="161">
        <f t="shared" si="195"/>
        <v>6000000</v>
      </c>
      <c r="T1250" s="162">
        <f t="shared" si="196"/>
        <v>188.60131570150648</v>
      </c>
      <c r="U1250" s="162">
        <f t="shared" si="197"/>
        <v>125.75115967716719</v>
      </c>
      <c r="V1250" s="163">
        <f t="shared" si="198"/>
        <v>1</v>
      </c>
      <c r="W1250" s="164">
        <f t="shared" si="199"/>
        <v>146508138.75092509</v>
      </c>
      <c r="X1250" s="164">
        <f t="shared" si="200"/>
        <v>227100936.14603573</v>
      </c>
    </row>
    <row r="1251" spans="10:24" x14ac:dyDescent="0.25">
      <c r="J1251">
        <v>1248</v>
      </c>
      <c r="K1251" s="43">
        <v>0.98094445874105551</v>
      </c>
      <c r="L1251">
        <v>0.41452190841962977</v>
      </c>
      <c r="M1251">
        <v>0.2980412770752755</v>
      </c>
      <c r="N1251" s="44">
        <v>0.93514153206449235</v>
      </c>
      <c r="O1251" s="161">
        <f t="shared" si="191"/>
        <v>9000000</v>
      </c>
      <c r="P1251" s="162">
        <f t="shared" si="192"/>
        <v>176.76107895661366</v>
      </c>
      <c r="Q1251" s="162">
        <f t="shared" si="193"/>
        <v>124.39915259000909</v>
      </c>
      <c r="R1251" s="163">
        <f t="shared" si="194"/>
        <v>1</v>
      </c>
      <c r="S1251" s="161">
        <f t="shared" si="195"/>
        <v>9000000</v>
      </c>
      <c r="T1251" s="162">
        <f t="shared" si="196"/>
        <v>188.92035965220455</v>
      </c>
      <c r="U1251" s="162">
        <f t="shared" si="197"/>
        <v>119.69957629500455</v>
      </c>
      <c r="V1251" s="163">
        <f t="shared" si="198"/>
        <v>1</v>
      </c>
      <c r="W1251" s="164">
        <f t="shared" si="199"/>
        <v>421257337.2994411</v>
      </c>
      <c r="X1251" s="164">
        <f t="shared" si="200"/>
        <v>472987050.2148</v>
      </c>
    </row>
    <row r="1252" spans="10:24" x14ac:dyDescent="0.25">
      <c r="J1252">
        <v>1249</v>
      </c>
      <c r="K1252" s="43">
        <v>0.53600597314856169</v>
      </c>
      <c r="L1252">
        <v>0.63368320152328539</v>
      </c>
      <c r="M1252">
        <v>0.56001335110796135</v>
      </c>
      <c r="N1252" s="44">
        <v>0.9180430031443243</v>
      </c>
      <c r="O1252" s="161">
        <f t="shared" si="191"/>
        <v>5000000</v>
      </c>
      <c r="P1252" s="162">
        <f t="shared" si="192"/>
        <v>185.12436550832015</v>
      </c>
      <c r="Q1252" s="162">
        <f t="shared" si="193"/>
        <v>138.02006130811844</v>
      </c>
      <c r="R1252" s="163">
        <f t="shared" si="194"/>
        <v>1</v>
      </c>
      <c r="S1252" s="161">
        <f t="shared" si="195"/>
        <v>6000000</v>
      </c>
      <c r="T1252" s="162">
        <f t="shared" si="196"/>
        <v>191.70812183610673</v>
      </c>
      <c r="U1252" s="162">
        <f t="shared" si="197"/>
        <v>126.51003065405922</v>
      </c>
      <c r="V1252" s="163">
        <f t="shared" si="198"/>
        <v>1</v>
      </c>
      <c r="W1252" s="164">
        <f t="shared" si="199"/>
        <v>185521521.00100854</v>
      </c>
      <c r="X1252" s="164">
        <f t="shared" si="200"/>
        <v>241188547.09228504</v>
      </c>
    </row>
    <row r="1253" spans="10:24" x14ac:dyDescent="0.25">
      <c r="J1253">
        <v>1250</v>
      </c>
      <c r="K1253" s="43">
        <v>0.57437434628763384</v>
      </c>
      <c r="L1253">
        <v>0.13687117041530839</v>
      </c>
      <c r="M1253">
        <v>0.78297411912414261</v>
      </c>
      <c r="N1253" s="44">
        <v>0.92555449376180754</v>
      </c>
      <c r="O1253" s="161">
        <f t="shared" si="191"/>
        <v>6000000</v>
      </c>
      <c r="P1253" s="162">
        <f t="shared" si="192"/>
        <v>163.58272562535956</v>
      </c>
      <c r="Q1253" s="162">
        <f t="shared" si="193"/>
        <v>150.64554132622206</v>
      </c>
      <c r="R1253" s="163">
        <f t="shared" si="194"/>
        <v>1</v>
      </c>
      <c r="S1253" s="161">
        <f t="shared" si="195"/>
        <v>6000000</v>
      </c>
      <c r="T1253" s="162">
        <f t="shared" si="196"/>
        <v>184.52757520845319</v>
      </c>
      <c r="U1253" s="162">
        <f t="shared" si="197"/>
        <v>132.82277066311104</v>
      </c>
      <c r="V1253" s="163">
        <f t="shared" si="198"/>
        <v>1</v>
      </c>
      <c r="W1253" s="164">
        <f t="shared" si="199"/>
        <v>27623105.794824988</v>
      </c>
      <c r="X1253" s="164">
        <f t="shared" si="200"/>
        <v>160228827.27205282</v>
      </c>
    </row>
    <row r="1254" spans="10:24" x14ac:dyDescent="0.25">
      <c r="J1254">
        <v>1251</v>
      </c>
      <c r="K1254" s="43">
        <v>0.80562384048078184</v>
      </c>
      <c r="L1254">
        <v>2.7349150688424362E-2</v>
      </c>
      <c r="M1254">
        <v>0.20050702108505747</v>
      </c>
      <c r="N1254" s="44">
        <v>0.47332066136881368</v>
      </c>
      <c r="O1254" s="161">
        <f t="shared" si="191"/>
        <v>7000000</v>
      </c>
      <c r="P1254" s="162">
        <f t="shared" si="192"/>
        <v>151.18102430239733</v>
      </c>
      <c r="Q1254" s="162">
        <f t="shared" si="193"/>
        <v>118.2037684901385</v>
      </c>
      <c r="R1254" s="163">
        <f t="shared" si="194"/>
        <v>1</v>
      </c>
      <c r="S1254" s="161">
        <f t="shared" si="195"/>
        <v>7000000</v>
      </c>
      <c r="T1254" s="162">
        <f t="shared" si="196"/>
        <v>180.39367476746577</v>
      </c>
      <c r="U1254" s="162">
        <f t="shared" si="197"/>
        <v>116.60188424506924</v>
      </c>
      <c r="V1254" s="163">
        <f t="shared" si="198"/>
        <v>1</v>
      </c>
      <c r="W1254" s="164">
        <f t="shared" si="199"/>
        <v>180840790.68581182</v>
      </c>
      <c r="X1254" s="164">
        <f t="shared" si="200"/>
        <v>296542533.65677565</v>
      </c>
    </row>
    <row r="1255" spans="10:24" x14ac:dyDescent="0.25">
      <c r="J1255">
        <v>1252</v>
      </c>
      <c r="K1255" s="43">
        <v>0.51763303506582659</v>
      </c>
      <c r="L1255">
        <v>0.68406549852862963</v>
      </c>
      <c r="M1255">
        <v>0.40952123971834387</v>
      </c>
      <c r="N1255" s="44">
        <v>0.10465281834963791</v>
      </c>
      <c r="O1255" s="161">
        <f t="shared" si="191"/>
        <v>5000000</v>
      </c>
      <c r="P1255" s="162">
        <f t="shared" si="192"/>
        <v>187.18646809277743</v>
      </c>
      <c r="Q1255" s="162">
        <f t="shared" si="193"/>
        <v>130.42446605614938</v>
      </c>
      <c r="R1255" s="163">
        <f t="shared" si="194"/>
        <v>1</v>
      </c>
      <c r="S1255" s="161">
        <f t="shared" si="195"/>
        <v>6000000</v>
      </c>
      <c r="T1255" s="162">
        <f t="shared" si="196"/>
        <v>192.39548936425913</v>
      </c>
      <c r="U1255" s="162">
        <f t="shared" si="197"/>
        <v>122.71223302807469</v>
      </c>
      <c r="V1255" s="163">
        <f t="shared" si="198"/>
        <v>0.9</v>
      </c>
      <c r="W1255" s="164">
        <f t="shared" si="199"/>
        <v>233810010.18314022</v>
      </c>
      <c r="X1255" s="164">
        <f t="shared" si="200"/>
        <v>226289584.21539599</v>
      </c>
    </row>
    <row r="1256" spans="10:24" x14ac:dyDescent="0.25">
      <c r="J1256">
        <v>1253</v>
      </c>
      <c r="K1256" s="43">
        <v>0.3947315522631264</v>
      </c>
      <c r="L1256">
        <v>0.33967566569442686</v>
      </c>
      <c r="M1256">
        <v>0.66003899954619361</v>
      </c>
      <c r="N1256" s="44">
        <v>0.70305551636015484</v>
      </c>
      <c r="O1256" s="161">
        <f t="shared" si="191"/>
        <v>5000000</v>
      </c>
      <c r="P1256" s="162">
        <f t="shared" si="192"/>
        <v>173.7997731284068</v>
      </c>
      <c r="Q1256" s="162">
        <f t="shared" si="193"/>
        <v>143.25139137172664</v>
      </c>
      <c r="R1256" s="163">
        <f t="shared" si="194"/>
        <v>1</v>
      </c>
      <c r="S1256" s="161">
        <f t="shared" si="195"/>
        <v>6000000</v>
      </c>
      <c r="T1256" s="162">
        <f t="shared" si="196"/>
        <v>187.93325770946893</v>
      </c>
      <c r="U1256" s="162">
        <f t="shared" si="197"/>
        <v>129.12569568586332</v>
      </c>
      <c r="V1256" s="163">
        <f t="shared" si="198"/>
        <v>1</v>
      </c>
      <c r="W1256" s="164">
        <f t="shared" si="199"/>
        <v>102741908.78340077</v>
      </c>
      <c r="X1256" s="164">
        <f t="shared" si="200"/>
        <v>202845372.14163369</v>
      </c>
    </row>
    <row r="1257" spans="10:24" x14ac:dyDescent="0.25">
      <c r="J1257">
        <v>1254</v>
      </c>
      <c r="K1257" s="43">
        <v>0.8046173527221625</v>
      </c>
      <c r="L1257">
        <v>0.46042987278152736</v>
      </c>
      <c r="M1257">
        <v>0.35720233001410395</v>
      </c>
      <c r="N1257" s="44">
        <v>0.45868558698291206</v>
      </c>
      <c r="O1257" s="161">
        <f t="shared" si="191"/>
        <v>7000000</v>
      </c>
      <c r="P1257" s="162">
        <f t="shared" si="192"/>
        <v>178.50973800444592</v>
      </c>
      <c r="Q1257" s="162">
        <f t="shared" si="193"/>
        <v>127.6810609589503</v>
      </c>
      <c r="R1257" s="163">
        <f t="shared" si="194"/>
        <v>1</v>
      </c>
      <c r="S1257" s="161">
        <f t="shared" si="195"/>
        <v>7000000</v>
      </c>
      <c r="T1257" s="162">
        <f t="shared" si="196"/>
        <v>189.50324600148198</v>
      </c>
      <c r="U1257" s="162">
        <f t="shared" si="197"/>
        <v>121.34053047947515</v>
      </c>
      <c r="V1257" s="163">
        <f t="shared" si="198"/>
        <v>1</v>
      </c>
      <c r="W1257" s="164">
        <f t="shared" si="199"/>
        <v>305800739.31846935</v>
      </c>
      <c r="X1257" s="164">
        <f t="shared" si="200"/>
        <v>327139008.65404785</v>
      </c>
    </row>
    <row r="1258" spans="10:24" x14ac:dyDescent="0.25">
      <c r="J1258">
        <v>1255</v>
      </c>
      <c r="K1258" s="43">
        <v>0.57505082009367514</v>
      </c>
      <c r="L1258">
        <v>7.6777298376728087E-2</v>
      </c>
      <c r="M1258">
        <v>0.26339616931189835</v>
      </c>
      <c r="N1258" s="44">
        <v>2.3097126039017701E-2</v>
      </c>
      <c r="O1258" s="161">
        <f t="shared" si="191"/>
        <v>6000000</v>
      </c>
      <c r="P1258" s="162">
        <f t="shared" si="192"/>
        <v>158.59368342482313</v>
      </c>
      <c r="Q1258" s="162">
        <f t="shared" si="193"/>
        <v>122.3417975952953</v>
      </c>
      <c r="R1258" s="163">
        <f t="shared" si="194"/>
        <v>1</v>
      </c>
      <c r="S1258" s="161">
        <f t="shared" si="195"/>
        <v>6000000</v>
      </c>
      <c r="T1258" s="162">
        <f t="shared" si="196"/>
        <v>182.86456114160771</v>
      </c>
      <c r="U1258" s="162">
        <f t="shared" si="197"/>
        <v>118.67089879764765</v>
      </c>
      <c r="V1258" s="163">
        <f t="shared" si="198"/>
        <v>0.9</v>
      </c>
      <c r="W1258" s="164">
        <f t="shared" si="199"/>
        <v>167511314.97716692</v>
      </c>
      <c r="X1258" s="164">
        <f t="shared" si="200"/>
        <v>196645776.65738434</v>
      </c>
    </row>
    <row r="1259" spans="10:24" x14ac:dyDescent="0.25">
      <c r="J1259">
        <v>1256</v>
      </c>
      <c r="K1259" s="43">
        <v>0.76954616062195658</v>
      </c>
      <c r="L1259">
        <v>0.61570408410506317</v>
      </c>
      <c r="M1259">
        <v>6.6553352800742038E-2</v>
      </c>
      <c r="N1259" s="44">
        <v>0.22356298157635002</v>
      </c>
      <c r="O1259" s="161">
        <f t="shared" si="191"/>
        <v>7000000</v>
      </c>
      <c r="P1259" s="162">
        <f t="shared" si="192"/>
        <v>184.41326009110844</v>
      </c>
      <c r="Q1259" s="162">
        <f t="shared" si="193"/>
        <v>104.96074316983089</v>
      </c>
      <c r="R1259" s="163">
        <f t="shared" si="194"/>
        <v>1</v>
      </c>
      <c r="S1259" s="161">
        <f t="shared" si="195"/>
        <v>7000000</v>
      </c>
      <c r="T1259" s="162">
        <f t="shared" si="196"/>
        <v>191.47108669703616</v>
      </c>
      <c r="U1259" s="162">
        <f t="shared" si="197"/>
        <v>109.98037158491545</v>
      </c>
      <c r="V1259" s="163">
        <f t="shared" si="198"/>
        <v>1</v>
      </c>
      <c r="W1259" s="164">
        <f t="shared" si="199"/>
        <v>506167618.4489429</v>
      </c>
      <c r="X1259" s="164">
        <f t="shared" si="200"/>
        <v>420435005.78484499</v>
      </c>
    </row>
    <row r="1260" spans="10:24" x14ac:dyDescent="0.25">
      <c r="J1260">
        <v>1257</v>
      </c>
      <c r="K1260" s="43">
        <v>0.76846506950215332</v>
      </c>
      <c r="L1260">
        <v>0.84181055619856626</v>
      </c>
      <c r="M1260">
        <v>0.80304676099501682</v>
      </c>
      <c r="N1260" s="44">
        <v>0.73386657671772493</v>
      </c>
      <c r="O1260" s="161">
        <f t="shared" si="191"/>
        <v>7000000</v>
      </c>
      <c r="P1260" s="162">
        <f t="shared" si="192"/>
        <v>195.02890386971342</v>
      </c>
      <c r="Q1260" s="162">
        <f t="shared" si="193"/>
        <v>152.05108732367023</v>
      </c>
      <c r="R1260" s="163">
        <f t="shared" si="194"/>
        <v>1</v>
      </c>
      <c r="S1260" s="161">
        <f t="shared" si="195"/>
        <v>7000000</v>
      </c>
      <c r="T1260" s="162">
        <f t="shared" si="196"/>
        <v>195.00963462323782</v>
      </c>
      <c r="U1260" s="162">
        <f t="shared" si="197"/>
        <v>133.52554366183512</v>
      </c>
      <c r="V1260" s="163">
        <f t="shared" si="198"/>
        <v>1</v>
      </c>
      <c r="W1260" s="164">
        <f t="shared" si="199"/>
        <v>250844715.82230228</v>
      </c>
      <c r="X1260" s="164">
        <f t="shared" si="200"/>
        <v>280388636.72981888</v>
      </c>
    </row>
    <row r="1261" spans="10:24" x14ac:dyDescent="0.25">
      <c r="J1261">
        <v>1258</v>
      </c>
      <c r="K1261" s="43">
        <v>0.55519487059519346</v>
      </c>
      <c r="L1261">
        <v>0.25865709538044601</v>
      </c>
      <c r="M1261">
        <v>0.49718718687734698</v>
      </c>
      <c r="N1261" s="44">
        <v>4.3808641597740228E-2</v>
      </c>
      <c r="O1261" s="161">
        <f t="shared" si="191"/>
        <v>6000000</v>
      </c>
      <c r="P1261" s="162">
        <f t="shared" si="192"/>
        <v>170.28763438082279</v>
      </c>
      <c r="Q1261" s="162">
        <f t="shared" si="193"/>
        <v>134.85898529354455</v>
      </c>
      <c r="R1261" s="163">
        <f t="shared" si="194"/>
        <v>1</v>
      </c>
      <c r="S1261" s="161">
        <f t="shared" si="195"/>
        <v>6000000</v>
      </c>
      <c r="T1261" s="162">
        <f t="shared" si="196"/>
        <v>186.76254479360759</v>
      </c>
      <c r="U1261" s="162">
        <f t="shared" si="197"/>
        <v>124.92949264677227</v>
      </c>
      <c r="V1261" s="163">
        <f t="shared" si="198"/>
        <v>0.9</v>
      </c>
      <c r="W1261" s="164">
        <f t="shared" si="199"/>
        <v>162571894.52366948</v>
      </c>
      <c r="X1261" s="164">
        <f t="shared" si="200"/>
        <v>183898481.59291071</v>
      </c>
    </row>
    <row r="1262" spans="10:24" x14ac:dyDescent="0.25">
      <c r="J1262">
        <v>1259</v>
      </c>
      <c r="K1262" s="43">
        <v>0.29584347027511415</v>
      </c>
      <c r="L1262">
        <v>0.32710838936072639</v>
      </c>
      <c r="M1262">
        <v>0.35943166855311337</v>
      </c>
      <c r="N1262" s="44">
        <v>0.34914115585144023</v>
      </c>
      <c r="O1262" s="161">
        <f t="shared" si="191"/>
        <v>2000000</v>
      </c>
      <c r="P1262" s="162">
        <f t="shared" si="192"/>
        <v>173.28132147793119</v>
      </c>
      <c r="Q1262" s="162">
        <f t="shared" si="193"/>
        <v>127.80043335168303</v>
      </c>
      <c r="R1262" s="163">
        <f t="shared" si="194"/>
        <v>1</v>
      </c>
      <c r="S1262" s="161">
        <f t="shared" si="195"/>
        <v>5000000</v>
      </c>
      <c r="T1262" s="162">
        <f t="shared" si="196"/>
        <v>187.76044049264374</v>
      </c>
      <c r="U1262" s="162">
        <f t="shared" si="197"/>
        <v>121.40021667584152</v>
      </c>
      <c r="V1262" s="163">
        <f t="shared" si="198"/>
        <v>1</v>
      </c>
      <c r="W1262" s="164">
        <f t="shared" si="199"/>
        <v>40961776.252496317</v>
      </c>
      <c r="X1262" s="164">
        <f t="shared" si="200"/>
        <v>181801119.08401108</v>
      </c>
    </row>
    <row r="1263" spans="10:24" x14ac:dyDescent="0.25">
      <c r="J1263">
        <v>1260</v>
      </c>
      <c r="K1263" s="43">
        <v>2.7094205999059318E-2</v>
      </c>
      <c r="L1263">
        <v>0.64560712642504159</v>
      </c>
      <c r="M1263">
        <v>0.77932279678611827</v>
      </c>
      <c r="N1263" s="44">
        <v>0.93144062018734497</v>
      </c>
      <c r="O1263" s="161">
        <f t="shared" si="191"/>
        <v>1000000</v>
      </c>
      <c r="P1263" s="162">
        <f t="shared" si="192"/>
        <v>185.60231048016658</v>
      </c>
      <c r="Q1263" s="162">
        <f t="shared" si="193"/>
        <v>150.39816207761771</v>
      </c>
      <c r="R1263" s="163">
        <f t="shared" si="194"/>
        <v>1</v>
      </c>
      <c r="S1263" s="161">
        <f t="shared" si="195"/>
        <v>1000000</v>
      </c>
      <c r="T1263" s="162">
        <f t="shared" si="196"/>
        <v>191.86743682672218</v>
      </c>
      <c r="U1263" s="162">
        <f t="shared" si="197"/>
        <v>132.69908103880886</v>
      </c>
      <c r="V1263" s="163">
        <f t="shared" si="198"/>
        <v>1</v>
      </c>
      <c r="W1263" s="164">
        <f t="shared" si="199"/>
        <v>-14795851.597451136</v>
      </c>
      <c r="X1263" s="164">
        <f t="shared" si="200"/>
        <v>-90831644.212086678</v>
      </c>
    </row>
    <row r="1264" spans="10:24" x14ac:dyDescent="0.25">
      <c r="J1264">
        <v>1261</v>
      </c>
      <c r="K1264" s="43">
        <v>0.9956344907546002</v>
      </c>
      <c r="L1264">
        <v>0.28079456182942497</v>
      </c>
      <c r="M1264">
        <v>0.27789977415465594</v>
      </c>
      <c r="N1264" s="44">
        <v>0.18805617473048541</v>
      </c>
      <c r="O1264" s="161">
        <f t="shared" si="191"/>
        <v>9000000</v>
      </c>
      <c r="P1264" s="162">
        <f t="shared" si="192"/>
        <v>171.29275891716739</v>
      </c>
      <c r="Q1264" s="162">
        <f t="shared" si="193"/>
        <v>123.21815966092453</v>
      </c>
      <c r="R1264" s="163">
        <f t="shared" si="194"/>
        <v>1</v>
      </c>
      <c r="S1264" s="161">
        <f t="shared" si="195"/>
        <v>9000000</v>
      </c>
      <c r="T1264" s="162">
        <f t="shared" si="196"/>
        <v>187.09758630572247</v>
      </c>
      <c r="U1264" s="162">
        <f t="shared" si="197"/>
        <v>119.10907983046226</v>
      </c>
      <c r="V1264" s="163">
        <f t="shared" si="198"/>
        <v>0.9</v>
      </c>
      <c r="W1264" s="164">
        <f t="shared" si="199"/>
        <v>382671393.30618578</v>
      </c>
      <c r="X1264" s="164">
        <f t="shared" si="200"/>
        <v>400706902.44960773</v>
      </c>
    </row>
    <row r="1265" spans="10:24" x14ac:dyDescent="0.25">
      <c r="J1265">
        <v>1262</v>
      </c>
      <c r="K1265" s="43">
        <v>0.72708774402289744</v>
      </c>
      <c r="L1265">
        <v>6.1342020738933467E-2</v>
      </c>
      <c r="M1265">
        <v>0.19777939692455682</v>
      </c>
      <c r="N1265" s="44">
        <v>0.50799409951600882</v>
      </c>
      <c r="O1265" s="161">
        <f t="shared" si="191"/>
        <v>6000000</v>
      </c>
      <c r="P1265" s="162">
        <f t="shared" si="192"/>
        <v>156.84592428629355</v>
      </c>
      <c r="Q1265" s="162">
        <f t="shared" si="193"/>
        <v>118.00840570403705</v>
      </c>
      <c r="R1265" s="163">
        <f t="shared" si="194"/>
        <v>1</v>
      </c>
      <c r="S1265" s="161">
        <f t="shared" si="195"/>
        <v>7000000</v>
      </c>
      <c r="T1265" s="162">
        <f t="shared" si="196"/>
        <v>182.28197476209786</v>
      </c>
      <c r="U1265" s="162">
        <f t="shared" si="197"/>
        <v>116.50420285201852</v>
      </c>
      <c r="V1265" s="163">
        <f t="shared" si="198"/>
        <v>1</v>
      </c>
      <c r="W1265" s="164">
        <f t="shared" si="199"/>
        <v>183025111.49353904</v>
      </c>
      <c r="X1265" s="164">
        <f t="shared" si="200"/>
        <v>310444403.37055534</v>
      </c>
    </row>
    <row r="1266" spans="10:24" x14ac:dyDescent="0.25">
      <c r="J1266">
        <v>1263</v>
      </c>
      <c r="K1266" s="43">
        <v>0.42397555115225483</v>
      </c>
      <c r="L1266">
        <v>0.60299441676426757</v>
      </c>
      <c r="M1266">
        <v>0.44504473058031846</v>
      </c>
      <c r="N1266" s="44">
        <v>0.34689406863356631</v>
      </c>
      <c r="O1266" s="161">
        <f t="shared" si="191"/>
        <v>5000000</v>
      </c>
      <c r="P1266" s="162">
        <f t="shared" si="192"/>
        <v>183.91658218702423</v>
      </c>
      <c r="Q1266" s="162">
        <f t="shared" si="193"/>
        <v>132.23617983162472</v>
      </c>
      <c r="R1266" s="163">
        <f t="shared" si="194"/>
        <v>1</v>
      </c>
      <c r="S1266" s="161">
        <f t="shared" si="195"/>
        <v>6000000</v>
      </c>
      <c r="T1266" s="162">
        <f t="shared" si="196"/>
        <v>191.30552739567474</v>
      </c>
      <c r="U1266" s="162">
        <f t="shared" si="197"/>
        <v>123.61808991581236</v>
      </c>
      <c r="V1266" s="163">
        <f t="shared" si="198"/>
        <v>1</v>
      </c>
      <c r="W1266" s="164">
        <f t="shared" si="199"/>
        <v>208402011.77699754</v>
      </c>
      <c r="X1266" s="164">
        <f t="shared" si="200"/>
        <v>256124624.87917429</v>
      </c>
    </row>
    <row r="1267" spans="10:24" x14ac:dyDescent="0.25">
      <c r="J1267">
        <v>1264</v>
      </c>
      <c r="K1267" s="43">
        <v>0.34133468205006945</v>
      </c>
      <c r="L1267">
        <v>0.2377055832679752</v>
      </c>
      <c r="M1267">
        <v>0.59562047217255976</v>
      </c>
      <c r="N1267" s="44">
        <v>0.99032031943386001</v>
      </c>
      <c r="O1267" s="161">
        <f t="shared" si="191"/>
        <v>5000000</v>
      </c>
      <c r="P1267" s="162">
        <f t="shared" si="192"/>
        <v>169.29446265384473</v>
      </c>
      <c r="Q1267" s="162">
        <f t="shared" si="193"/>
        <v>139.84054481205933</v>
      </c>
      <c r="R1267" s="163">
        <f t="shared" si="194"/>
        <v>1</v>
      </c>
      <c r="S1267" s="161">
        <f t="shared" si="195"/>
        <v>6000000</v>
      </c>
      <c r="T1267" s="162">
        <f t="shared" si="196"/>
        <v>186.43148755128158</v>
      </c>
      <c r="U1267" s="162">
        <f t="shared" si="197"/>
        <v>127.42027240602967</v>
      </c>
      <c r="V1267" s="163">
        <f t="shared" si="198"/>
        <v>1</v>
      </c>
      <c r="W1267" s="164">
        <f t="shared" si="199"/>
        <v>97269589.208926976</v>
      </c>
      <c r="X1267" s="164">
        <f t="shared" si="200"/>
        <v>204067290.87151146</v>
      </c>
    </row>
    <row r="1268" spans="10:24" x14ac:dyDescent="0.25">
      <c r="J1268">
        <v>1265</v>
      </c>
      <c r="K1268" s="43">
        <v>0.85331105650635941</v>
      </c>
      <c r="L1268">
        <v>0.72473602278786897</v>
      </c>
      <c r="M1268">
        <v>0.63999903779039802</v>
      </c>
      <c r="N1268" s="44">
        <v>0.47344092994073139</v>
      </c>
      <c r="O1268" s="161">
        <f t="shared" si="191"/>
        <v>7000000</v>
      </c>
      <c r="P1268" s="162">
        <f t="shared" si="192"/>
        <v>188.95453777300762</v>
      </c>
      <c r="Q1268" s="162">
        <f t="shared" si="193"/>
        <v>142.16912442617362</v>
      </c>
      <c r="R1268" s="163">
        <f t="shared" si="194"/>
        <v>1</v>
      </c>
      <c r="S1268" s="161">
        <f t="shared" si="195"/>
        <v>7000000</v>
      </c>
      <c r="T1268" s="162">
        <f t="shared" si="196"/>
        <v>192.98484592433587</v>
      </c>
      <c r="U1268" s="162">
        <f t="shared" si="197"/>
        <v>128.58456221308683</v>
      </c>
      <c r="V1268" s="163">
        <f t="shared" si="198"/>
        <v>1</v>
      </c>
      <c r="W1268" s="164">
        <f t="shared" si="199"/>
        <v>277497893.42783791</v>
      </c>
      <c r="X1268" s="164">
        <f t="shared" si="200"/>
        <v>300801985.97874331</v>
      </c>
    </row>
    <row r="1269" spans="10:24" x14ac:dyDescent="0.25">
      <c r="J1269">
        <v>1266</v>
      </c>
      <c r="K1269" s="43">
        <v>6.9696060300578289E-2</v>
      </c>
      <c r="L1269">
        <v>0.22600678685347941</v>
      </c>
      <c r="M1269">
        <v>0.24679395678904825</v>
      </c>
      <c r="N1269" s="44">
        <v>0.51325115036513957</v>
      </c>
      <c r="O1269" s="161">
        <f t="shared" si="191"/>
        <v>2000000</v>
      </c>
      <c r="P1269" s="162">
        <f t="shared" si="192"/>
        <v>168.71906498739821</v>
      </c>
      <c r="Q1269" s="162">
        <f t="shared" si="193"/>
        <v>121.30773214547135</v>
      </c>
      <c r="R1269" s="163">
        <f t="shared" si="194"/>
        <v>1</v>
      </c>
      <c r="S1269" s="161">
        <f t="shared" si="195"/>
        <v>2000000</v>
      </c>
      <c r="T1269" s="162">
        <f t="shared" si="196"/>
        <v>186.23968832913275</v>
      </c>
      <c r="U1269" s="162">
        <f t="shared" si="197"/>
        <v>118.15386607273567</v>
      </c>
      <c r="V1269" s="163">
        <f t="shared" si="198"/>
        <v>1</v>
      </c>
      <c r="W1269" s="164">
        <f t="shared" si="199"/>
        <v>44822665.683853731</v>
      </c>
      <c r="X1269" s="164">
        <f t="shared" si="200"/>
        <v>-13828355.487205833</v>
      </c>
    </row>
    <row r="1270" spans="10:24" x14ac:dyDescent="0.25">
      <c r="J1270">
        <v>1267</v>
      </c>
      <c r="K1270" s="43">
        <v>5.7881974337375963E-3</v>
      </c>
      <c r="L1270">
        <v>0.66173321687834863</v>
      </c>
      <c r="M1270">
        <v>0.45104847815821492</v>
      </c>
      <c r="N1270" s="44">
        <v>0.75902282103462826</v>
      </c>
      <c r="O1270" s="161">
        <f t="shared" si="191"/>
        <v>1000000</v>
      </c>
      <c r="P1270" s="162">
        <f t="shared" si="192"/>
        <v>186.25797044541844</v>
      </c>
      <c r="Q1270" s="162">
        <f t="shared" si="193"/>
        <v>132.53974385602484</v>
      </c>
      <c r="R1270" s="163">
        <f t="shared" si="194"/>
        <v>1</v>
      </c>
      <c r="S1270" s="161">
        <f t="shared" si="195"/>
        <v>1000000</v>
      </c>
      <c r="T1270" s="162">
        <f t="shared" si="196"/>
        <v>192.0859901484728</v>
      </c>
      <c r="U1270" s="162">
        <f t="shared" si="197"/>
        <v>123.76987192801242</v>
      </c>
      <c r="V1270" s="163">
        <f t="shared" si="198"/>
        <v>1</v>
      </c>
      <c r="W1270" s="164">
        <f t="shared" si="199"/>
        <v>3718226.5893935934</v>
      </c>
      <c r="X1270" s="164">
        <f t="shared" si="200"/>
        <v>-81683881.779539615</v>
      </c>
    </row>
    <row r="1271" spans="10:24" x14ac:dyDescent="0.25">
      <c r="J1271">
        <v>1268</v>
      </c>
      <c r="K1271" s="43">
        <v>0.89942399274751306</v>
      </c>
      <c r="L1271">
        <v>0.74622283194887762</v>
      </c>
      <c r="M1271">
        <v>0.71317804034570564</v>
      </c>
      <c r="N1271" s="44">
        <v>0.69124210886180026</v>
      </c>
      <c r="O1271" s="161">
        <f t="shared" si="191"/>
        <v>7000000</v>
      </c>
      <c r="P1271" s="162">
        <f t="shared" si="192"/>
        <v>189.93975944477305</v>
      </c>
      <c r="Q1271" s="162">
        <f t="shared" si="193"/>
        <v>146.25386095054762</v>
      </c>
      <c r="R1271" s="163">
        <f t="shared" si="194"/>
        <v>1</v>
      </c>
      <c r="S1271" s="161">
        <f t="shared" si="195"/>
        <v>7000000</v>
      </c>
      <c r="T1271" s="162">
        <f t="shared" si="196"/>
        <v>193.31325314825767</v>
      </c>
      <c r="U1271" s="162">
        <f t="shared" si="197"/>
        <v>130.62693047527381</v>
      </c>
      <c r="V1271" s="163">
        <f t="shared" si="198"/>
        <v>1</v>
      </c>
      <c r="W1271" s="164">
        <f t="shared" si="199"/>
        <v>255801289.45957798</v>
      </c>
      <c r="X1271" s="164">
        <f t="shared" si="200"/>
        <v>288804258.71088701</v>
      </c>
    </row>
    <row r="1272" spans="10:24" x14ac:dyDescent="0.25">
      <c r="J1272">
        <v>1269</v>
      </c>
      <c r="K1272" s="43">
        <v>4.8355732990328248E-2</v>
      </c>
      <c r="L1272">
        <v>0.67002491676202314</v>
      </c>
      <c r="M1272">
        <v>2.0105508220592649E-2</v>
      </c>
      <c r="N1272" s="44">
        <v>0.6736445008955203</v>
      </c>
      <c r="O1272" s="161">
        <f t="shared" si="191"/>
        <v>1000000</v>
      </c>
      <c r="P1272" s="162">
        <f t="shared" si="192"/>
        <v>186.59972953924907</v>
      </c>
      <c r="Q1272" s="162">
        <f t="shared" si="193"/>
        <v>93.968506696988911</v>
      </c>
      <c r="R1272" s="163">
        <f t="shared" si="194"/>
        <v>1</v>
      </c>
      <c r="S1272" s="161">
        <f t="shared" si="195"/>
        <v>1000000</v>
      </c>
      <c r="T1272" s="162">
        <f t="shared" si="196"/>
        <v>192.19990984641635</v>
      </c>
      <c r="U1272" s="162">
        <f t="shared" si="197"/>
        <v>104.48425334849446</v>
      </c>
      <c r="V1272" s="163">
        <f t="shared" si="198"/>
        <v>1</v>
      </c>
      <c r="W1272" s="164">
        <f t="shared" si="199"/>
        <v>42631222.842260152</v>
      </c>
      <c r="X1272" s="164">
        <f t="shared" si="200"/>
        <v>-62284343.502078116</v>
      </c>
    </row>
    <row r="1273" spans="10:24" x14ac:dyDescent="0.25">
      <c r="J1273">
        <v>1270</v>
      </c>
      <c r="K1273" s="43">
        <v>0.9194947774976997</v>
      </c>
      <c r="L1273">
        <v>0.8420420432468898</v>
      </c>
      <c r="M1273">
        <v>0.3638887958266529</v>
      </c>
      <c r="N1273" s="44">
        <v>0.86118484061963274</v>
      </c>
      <c r="O1273" s="161">
        <f t="shared" si="191"/>
        <v>7000000</v>
      </c>
      <c r="P1273" s="162">
        <f t="shared" si="192"/>
        <v>195.04328859200135</v>
      </c>
      <c r="Q1273" s="162">
        <f t="shared" si="193"/>
        <v>128.03833309304684</v>
      </c>
      <c r="R1273" s="163">
        <f t="shared" si="194"/>
        <v>1</v>
      </c>
      <c r="S1273" s="161">
        <f t="shared" si="195"/>
        <v>9000000</v>
      </c>
      <c r="T1273" s="162">
        <f t="shared" si="196"/>
        <v>195.01442953066712</v>
      </c>
      <c r="U1273" s="162">
        <f t="shared" si="197"/>
        <v>121.51916654652342</v>
      </c>
      <c r="V1273" s="163">
        <f t="shared" si="198"/>
        <v>1</v>
      </c>
      <c r="W1273" s="164">
        <f t="shared" si="199"/>
        <v>419034688.4926815</v>
      </c>
      <c r="X1273" s="164">
        <f t="shared" si="200"/>
        <v>511457366.85729325</v>
      </c>
    </row>
    <row r="1274" spans="10:24" x14ac:dyDescent="0.25">
      <c r="J1274">
        <v>1271</v>
      </c>
      <c r="K1274" s="43">
        <v>0.69670235482924103</v>
      </c>
      <c r="L1274">
        <v>0.93145805709242047</v>
      </c>
      <c r="M1274">
        <v>0.22912616263573327</v>
      </c>
      <c r="N1274" s="44">
        <v>0.91053592932454919</v>
      </c>
      <c r="O1274" s="161">
        <f t="shared" si="191"/>
        <v>6000000</v>
      </c>
      <c r="P1274" s="162">
        <f t="shared" si="192"/>
        <v>202.30107774270078</v>
      </c>
      <c r="Q1274" s="162">
        <f t="shared" si="193"/>
        <v>120.165445732433</v>
      </c>
      <c r="R1274" s="163">
        <f t="shared" si="194"/>
        <v>1</v>
      </c>
      <c r="S1274" s="161">
        <f t="shared" si="195"/>
        <v>7000000</v>
      </c>
      <c r="T1274" s="162">
        <f t="shared" si="196"/>
        <v>197.43369258090027</v>
      </c>
      <c r="U1274" s="162">
        <f t="shared" si="197"/>
        <v>117.5827228662165</v>
      </c>
      <c r="V1274" s="163">
        <f t="shared" si="198"/>
        <v>1</v>
      </c>
      <c r="W1274" s="164">
        <f t="shared" si="199"/>
        <v>442813792.06160671</v>
      </c>
      <c r="X1274" s="164">
        <f t="shared" si="200"/>
        <v>408956788.0027864</v>
      </c>
    </row>
    <row r="1275" spans="10:24" x14ac:dyDescent="0.25">
      <c r="J1275">
        <v>1272</v>
      </c>
      <c r="K1275" s="43">
        <v>0.66993245467023432</v>
      </c>
      <c r="L1275">
        <v>0.51368197694912632</v>
      </c>
      <c r="M1275">
        <v>0.71737347210899194</v>
      </c>
      <c r="N1275" s="44">
        <v>0.12645302814305415</v>
      </c>
      <c r="O1275" s="161">
        <f t="shared" si="191"/>
        <v>6000000</v>
      </c>
      <c r="P1275" s="162">
        <f t="shared" si="192"/>
        <v>180.51453534110414</v>
      </c>
      <c r="Q1275" s="162">
        <f t="shared" si="193"/>
        <v>146.50113089674389</v>
      </c>
      <c r="R1275" s="163">
        <f t="shared" si="194"/>
        <v>1</v>
      </c>
      <c r="S1275" s="161">
        <f t="shared" si="195"/>
        <v>7000000</v>
      </c>
      <c r="T1275" s="162">
        <f t="shared" si="196"/>
        <v>190.17151178036804</v>
      </c>
      <c r="U1275" s="162">
        <f t="shared" si="197"/>
        <v>130.75056544837193</v>
      </c>
      <c r="V1275" s="163">
        <f t="shared" si="198"/>
        <v>0.9</v>
      </c>
      <c r="W1275" s="164">
        <f t="shared" si="199"/>
        <v>154080426.66616148</v>
      </c>
      <c r="X1275" s="164">
        <f t="shared" si="200"/>
        <v>224351961.89157552</v>
      </c>
    </row>
    <row r="1276" spans="10:24" x14ac:dyDescent="0.25">
      <c r="J1276">
        <v>1273</v>
      </c>
      <c r="K1276" s="43">
        <v>0.18725909626425263</v>
      </c>
      <c r="L1276">
        <v>0.19274368214023707</v>
      </c>
      <c r="M1276">
        <v>0.2970541719404689</v>
      </c>
      <c r="N1276" s="44">
        <v>0.39579024228258142</v>
      </c>
      <c r="O1276" s="161">
        <f t="shared" si="191"/>
        <v>2000000</v>
      </c>
      <c r="P1276" s="162">
        <f t="shared" si="192"/>
        <v>166.98254890574253</v>
      </c>
      <c r="Q1276" s="162">
        <f t="shared" si="193"/>
        <v>124.34216001432549</v>
      </c>
      <c r="R1276" s="163">
        <f t="shared" si="194"/>
        <v>1</v>
      </c>
      <c r="S1276" s="161">
        <f t="shared" si="195"/>
        <v>5000000</v>
      </c>
      <c r="T1276" s="162">
        <f t="shared" si="196"/>
        <v>185.6608496352475</v>
      </c>
      <c r="U1276" s="162">
        <f t="shared" si="197"/>
        <v>119.67108000716274</v>
      </c>
      <c r="V1276" s="163">
        <f t="shared" si="198"/>
        <v>1</v>
      </c>
      <c r="W1276" s="164">
        <f t="shared" si="199"/>
        <v>35280777.782834098</v>
      </c>
      <c r="X1276" s="164">
        <f t="shared" si="200"/>
        <v>179948848.14042377</v>
      </c>
    </row>
    <row r="1277" spans="10:24" x14ac:dyDescent="0.25">
      <c r="J1277">
        <v>1274</v>
      </c>
      <c r="K1277" s="43">
        <v>0.94330806199211081</v>
      </c>
      <c r="L1277">
        <v>0.53253745886406678</v>
      </c>
      <c r="M1277">
        <v>0.44748456474298337</v>
      </c>
      <c r="N1277" s="44">
        <v>0.66011744106977766</v>
      </c>
      <c r="O1277" s="161">
        <f t="shared" si="191"/>
        <v>7000000</v>
      </c>
      <c r="P1277" s="162">
        <f t="shared" si="192"/>
        <v>181.22474919788394</v>
      </c>
      <c r="Q1277" s="162">
        <f t="shared" si="193"/>
        <v>132.35961661238599</v>
      </c>
      <c r="R1277" s="163">
        <f t="shared" si="194"/>
        <v>1</v>
      </c>
      <c r="S1277" s="161">
        <f t="shared" si="195"/>
        <v>9000000</v>
      </c>
      <c r="T1277" s="162">
        <f t="shared" si="196"/>
        <v>190.40824973262798</v>
      </c>
      <c r="U1277" s="162">
        <f t="shared" si="197"/>
        <v>123.679808306193</v>
      </c>
      <c r="V1277" s="163">
        <f t="shared" si="198"/>
        <v>1</v>
      </c>
      <c r="W1277" s="164">
        <f t="shared" si="199"/>
        <v>292055928.09848565</v>
      </c>
      <c r="X1277" s="164">
        <f t="shared" si="200"/>
        <v>450555972.83791482</v>
      </c>
    </row>
    <row r="1278" spans="10:24" x14ac:dyDescent="0.25">
      <c r="J1278">
        <v>1275</v>
      </c>
      <c r="K1278" s="43">
        <v>0.57263013631428683</v>
      </c>
      <c r="L1278">
        <v>0.44307687060841283</v>
      </c>
      <c r="M1278">
        <v>0.83340156961501222</v>
      </c>
      <c r="N1278" s="44">
        <v>0.31289506395342803</v>
      </c>
      <c r="O1278" s="161">
        <f t="shared" si="191"/>
        <v>6000000</v>
      </c>
      <c r="P1278" s="162">
        <f t="shared" si="192"/>
        <v>177.85240857500546</v>
      </c>
      <c r="Q1278" s="162">
        <f t="shared" si="193"/>
        <v>154.35389420308783</v>
      </c>
      <c r="R1278" s="163">
        <f t="shared" si="194"/>
        <v>1</v>
      </c>
      <c r="S1278" s="161">
        <f t="shared" si="195"/>
        <v>6000000</v>
      </c>
      <c r="T1278" s="162">
        <f t="shared" si="196"/>
        <v>189.28413619166849</v>
      </c>
      <c r="U1278" s="162">
        <f t="shared" si="197"/>
        <v>134.67694710154393</v>
      </c>
      <c r="V1278" s="163">
        <f t="shared" si="198"/>
        <v>1</v>
      </c>
      <c r="W1278" s="164">
        <f t="shared" si="199"/>
        <v>90991086.231505722</v>
      </c>
      <c r="X1278" s="164">
        <f t="shared" si="200"/>
        <v>177643134.5407474</v>
      </c>
    </row>
    <row r="1279" spans="10:24" x14ac:dyDescent="0.25">
      <c r="J1279">
        <v>1276</v>
      </c>
      <c r="K1279" s="43">
        <v>0.86210721023491343</v>
      </c>
      <c r="L1279">
        <v>0.67829693960940973</v>
      </c>
      <c r="M1279">
        <v>0.80186842903607436</v>
      </c>
      <c r="N1279" s="44">
        <v>0.34258638394460894</v>
      </c>
      <c r="O1279" s="161">
        <f t="shared" si="191"/>
        <v>7000000</v>
      </c>
      <c r="P1279" s="162">
        <f t="shared" si="192"/>
        <v>186.94412624492716</v>
      </c>
      <c r="Q1279" s="162">
        <f t="shared" si="193"/>
        <v>151.96627931385527</v>
      </c>
      <c r="R1279" s="163">
        <f t="shared" si="194"/>
        <v>1</v>
      </c>
      <c r="S1279" s="161">
        <f t="shared" si="195"/>
        <v>7000000</v>
      </c>
      <c r="T1279" s="162">
        <f t="shared" si="196"/>
        <v>192.31470874830904</v>
      </c>
      <c r="U1279" s="162">
        <f t="shared" si="197"/>
        <v>133.48313965692762</v>
      </c>
      <c r="V1279" s="163">
        <f t="shared" si="198"/>
        <v>1</v>
      </c>
      <c r="W1279" s="164">
        <f t="shared" si="199"/>
        <v>194844928.51750326</v>
      </c>
      <c r="X1279" s="164">
        <f t="shared" si="200"/>
        <v>261820983.63966995</v>
      </c>
    </row>
    <row r="1280" spans="10:24" x14ac:dyDescent="0.25">
      <c r="J1280">
        <v>1277</v>
      </c>
      <c r="K1280" s="43">
        <v>0.65665902928528874</v>
      </c>
      <c r="L1280">
        <v>0.79251823215119244</v>
      </c>
      <c r="M1280">
        <v>0.81139226294568834</v>
      </c>
      <c r="N1280" s="44">
        <v>0.13002749281842996</v>
      </c>
      <c r="O1280" s="161">
        <f t="shared" si="191"/>
        <v>6000000</v>
      </c>
      <c r="P1280" s="162">
        <f t="shared" si="192"/>
        <v>192.22785066442597</v>
      </c>
      <c r="Q1280" s="162">
        <f t="shared" si="193"/>
        <v>152.66076986351561</v>
      </c>
      <c r="R1280" s="163">
        <f t="shared" si="194"/>
        <v>1</v>
      </c>
      <c r="S1280" s="161">
        <f t="shared" si="195"/>
        <v>7000000</v>
      </c>
      <c r="T1280" s="162">
        <f t="shared" si="196"/>
        <v>194.07595022147532</v>
      </c>
      <c r="U1280" s="162">
        <f t="shared" si="197"/>
        <v>133.83038493175781</v>
      </c>
      <c r="V1280" s="163">
        <f t="shared" si="198"/>
        <v>0.9</v>
      </c>
      <c r="W1280" s="164">
        <f t="shared" si="199"/>
        <v>187402484.80546215</v>
      </c>
      <c r="X1280" s="164">
        <f t="shared" si="200"/>
        <v>229547061.32522041</v>
      </c>
    </row>
    <row r="1281" spans="10:24" x14ac:dyDescent="0.25">
      <c r="J1281">
        <v>1278</v>
      </c>
      <c r="K1281" s="43">
        <v>0.59858710041089214</v>
      </c>
      <c r="L1281">
        <v>1.3081353199479118E-2</v>
      </c>
      <c r="M1281">
        <v>0.50893059395571183</v>
      </c>
      <c r="N1281" s="44">
        <v>0.37757670009474342</v>
      </c>
      <c r="O1281" s="161">
        <f t="shared" si="191"/>
        <v>6000000</v>
      </c>
      <c r="P1281" s="162">
        <f t="shared" si="192"/>
        <v>146.64317894110755</v>
      </c>
      <c r="Q1281" s="162">
        <f t="shared" si="193"/>
        <v>135.44775098586967</v>
      </c>
      <c r="R1281" s="163">
        <f t="shared" si="194"/>
        <v>1</v>
      </c>
      <c r="S1281" s="161">
        <f t="shared" si="195"/>
        <v>6000000</v>
      </c>
      <c r="T1281" s="162">
        <f t="shared" si="196"/>
        <v>178.88105964703584</v>
      </c>
      <c r="U1281" s="162">
        <f t="shared" si="197"/>
        <v>125.22387549293484</v>
      </c>
      <c r="V1281" s="163">
        <f t="shared" si="198"/>
        <v>1</v>
      </c>
      <c r="W1281" s="164">
        <f t="shared" si="199"/>
        <v>17172567.731427252</v>
      </c>
      <c r="X1281" s="164">
        <f t="shared" si="200"/>
        <v>171943104.92460603</v>
      </c>
    </row>
    <row r="1282" spans="10:24" x14ac:dyDescent="0.25">
      <c r="J1282">
        <v>1279</v>
      </c>
      <c r="K1282" s="43">
        <v>0.82522109118600029</v>
      </c>
      <c r="L1282">
        <v>0.42053195060314352</v>
      </c>
      <c r="M1282">
        <v>0.44899429931464763</v>
      </c>
      <c r="N1282" s="44">
        <v>0.8771493825472213</v>
      </c>
      <c r="O1282" s="161">
        <f t="shared" si="191"/>
        <v>7000000</v>
      </c>
      <c r="P1282" s="162">
        <f t="shared" si="192"/>
        <v>176.99200786493807</v>
      </c>
      <c r="Q1282" s="162">
        <f t="shared" si="193"/>
        <v>132.43594689002697</v>
      </c>
      <c r="R1282" s="163">
        <f t="shared" si="194"/>
        <v>1</v>
      </c>
      <c r="S1282" s="161">
        <f t="shared" si="195"/>
        <v>7000000</v>
      </c>
      <c r="T1282" s="162">
        <f t="shared" si="196"/>
        <v>188.99733595497935</v>
      </c>
      <c r="U1282" s="162">
        <f t="shared" si="197"/>
        <v>123.71797344501348</v>
      </c>
      <c r="V1282" s="163">
        <f t="shared" si="198"/>
        <v>1</v>
      </c>
      <c r="W1282" s="164">
        <f t="shared" si="199"/>
        <v>261892426.82437772</v>
      </c>
      <c r="X1282" s="164">
        <f t="shared" si="200"/>
        <v>306955537.56976104</v>
      </c>
    </row>
    <row r="1283" spans="10:24" x14ac:dyDescent="0.25">
      <c r="J1283">
        <v>1280</v>
      </c>
      <c r="K1283" s="43">
        <v>0.76305517632356923</v>
      </c>
      <c r="L1283">
        <v>0.94418897823924941</v>
      </c>
      <c r="M1283">
        <v>0.8626697774682518</v>
      </c>
      <c r="N1283" s="44">
        <v>0.36470418031202578</v>
      </c>
      <c r="O1283" s="161">
        <f t="shared" si="191"/>
        <v>7000000</v>
      </c>
      <c r="P1283" s="162">
        <f t="shared" si="192"/>
        <v>203.86416903841067</v>
      </c>
      <c r="Q1283" s="162">
        <f t="shared" si="193"/>
        <v>156.84785787908558</v>
      </c>
      <c r="R1283" s="163">
        <f t="shared" si="194"/>
        <v>1</v>
      </c>
      <c r="S1283" s="161">
        <f t="shared" si="195"/>
        <v>7000000</v>
      </c>
      <c r="T1283" s="162">
        <f t="shared" si="196"/>
        <v>197.95472301280356</v>
      </c>
      <c r="U1283" s="162">
        <f t="shared" si="197"/>
        <v>135.92392893954278</v>
      </c>
      <c r="V1283" s="163">
        <f t="shared" si="198"/>
        <v>1</v>
      </c>
      <c r="W1283" s="164">
        <f t="shared" si="199"/>
        <v>279114178.11527562</v>
      </c>
      <c r="X1283" s="164">
        <f t="shared" si="200"/>
        <v>284215558.51282543</v>
      </c>
    </row>
    <row r="1284" spans="10:24" x14ac:dyDescent="0.25">
      <c r="J1284">
        <v>1281</v>
      </c>
      <c r="K1284" s="43">
        <v>0.92470335494850175</v>
      </c>
      <c r="L1284">
        <v>0.49154810533578785</v>
      </c>
      <c r="M1284">
        <v>0.879241613441338</v>
      </c>
      <c r="N1284" s="44">
        <v>0.16481493752850174</v>
      </c>
      <c r="O1284" s="161">
        <f t="shared" si="191"/>
        <v>7000000</v>
      </c>
      <c r="P1284" s="162">
        <f t="shared" si="192"/>
        <v>179.68218985182628</v>
      </c>
      <c r="Q1284" s="162">
        <f t="shared" si="193"/>
        <v>158.42408073353496</v>
      </c>
      <c r="R1284" s="163">
        <f t="shared" si="194"/>
        <v>1</v>
      </c>
      <c r="S1284" s="161">
        <f t="shared" si="195"/>
        <v>9000000</v>
      </c>
      <c r="T1284" s="162">
        <f t="shared" si="196"/>
        <v>189.8940632839421</v>
      </c>
      <c r="U1284" s="162">
        <f t="shared" si="197"/>
        <v>136.7120403667675</v>
      </c>
      <c r="V1284" s="163">
        <f t="shared" si="198"/>
        <v>0.9</v>
      </c>
      <c r="W1284" s="164">
        <f t="shared" si="199"/>
        <v>98806763.828039199</v>
      </c>
      <c r="X1284" s="164">
        <f t="shared" si="200"/>
        <v>280774385.62911433</v>
      </c>
    </row>
    <row r="1285" spans="10:24" x14ac:dyDescent="0.25">
      <c r="J1285">
        <v>1282</v>
      </c>
      <c r="K1285" s="43">
        <v>0.85600440654448351</v>
      </c>
      <c r="L1285">
        <v>7.587439902551063E-2</v>
      </c>
      <c r="M1285">
        <v>0.26771707725889515</v>
      </c>
      <c r="N1285" s="44">
        <v>0.14239505811608577</v>
      </c>
      <c r="O1285" s="161">
        <f t="shared" ref="O1285:O1348" si="201">VLOOKUP(K1285,$E$5:$H$10,4)</f>
        <v>7000000</v>
      </c>
      <c r="P1285" s="162">
        <f t="shared" ref="P1285:P1348" si="202">_xlfn.NORM.INV(L1285,$E$12,$E$13)</f>
        <v>158.49927517287335</v>
      </c>
      <c r="Q1285" s="162">
        <f t="shared" ref="Q1285:Q1348" si="203">_xlfn.NORM.INV(M1285,$E$15,$E$16)</f>
        <v>122.6053572761186</v>
      </c>
      <c r="R1285" s="163">
        <f t="shared" ref="R1285:R1348" si="204">VLOOKUP(N1285,$E$19:$H$21,4)</f>
        <v>1</v>
      </c>
      <c r="S1285" s="161">
        <f t="shared" ref="S1285:S1348" si="205">VLOOKUP(K1285,$G$5:$H$10,2)</f>
        <v>7000000</v>
      </c>
      <c r="T1285" s="162">
        <f t="shared" ref="T1285:T1348" si="206">_xlfn.NORM.INV(L1285,$G$12,$G$13)</f>
        <v>182.83309172429111</v>
      </c>
      <c r="U1285" s="162">
        <f t="shared" ref="U1285:U1348" si="207">_xlfn.NORM.INV(M1285,$G$15,$G$16)</f>
        <v>118.80267863805931</v>
      </c>
      <c r="V1285" s="163">
        <f t="shared" ref="V1285:V1348" si="208">VLOOKUP(N1285,$G$19:$H$21,2)</f>
        <v>0.9</v>
      </c>
      <c r="W1285" s="164">
        <f t="shared" ref="W1285:W1348" si="209">O1285*(P1285-Q1285)*R1285-$D$23-$D$24</f>
        <v>201257425.27728331</v>
      </c>
      <c r="X1285" s="164">
        <f t="shared" ref="X1285:X1348" si="210">S1285*(T1285-U1285)*V1285-$F$23-$F$24</f>
        <v>253391602.44326037</v>
      </c>
    </row>
    <row r="1286" spans="10:24" x14ac:dyDescent="0.25">
      <c r="J1286">
        <v>1283</v>
      </c>
      <c r="K1286" s="43">
        <v>0.42889389257713151</v>
      </c>
      <c r="L1286">
        <v>0.87650647964999939</v>
      </c>
      <c r="M1286">
        <v>0.52097528309550523</v>
      </c>
      <c r="N1286" s="44">
        <v>0.3270102340226545</v>
      </c>
      <c r="O1286" s="161">
        <f t="shared" si="201"/>
        <v>5000000</v>
      </c>
      <c r="P1286" s="162">
        <f t="shared" si="202"/>
        <v>197.36547954345608</v>
      </c>
      <c r="Q1286" s="162">
        <f t="shared" si="203"/>
        <v>136.05202969856296</v>
      </c>
      <c r="R1286" s="163">
        <f t="shared" si="204"/>
        <v>1</v>
      </c>
      <c r="S1286" s="161">
        <f t="shared" si="205"/>
        <v>6000000</v>
      </c>
      <c r="T1286" s="162">
        <f t="shared" si="206"/>
        <v>195.78849318115203</v>
      </c>
      <c r="U1286" s="162">
        <f t="shared" si="207"/>
        <v>125.52601484928148</v>
      </c>
      <c r="V1286" s="163">
        <f t="shared" si="208"/>
        <v>1</v>
      </c>
      <c r="W1286" s="164">
        <f t="shared" si="209"/>
        <v>256567249.22446555</v>
      </c>
      <c r="X1286" s="164">
        <f t="shared" si="210"/>
        <v>271574869.99122334</v>
      </c>
    </row>
    <row r="1287" spans="10:24" x14ac:dyDescent="0.25">
      <c r="J1287">
        <v>1284</v>
      </c>
      <c r="K1287" s="43">
        <v>2.7034963599070538E-2</v>
      </c>
      <c r="L1287">
        <v>0.18811422284722557</v>
      </c>
      <c r="M1287">
        <v>0.33503572426474371</v>
      </c>
      <c r="N1287" s="44">
        <v>0.63875027094550718</v>
      </c>
      <c r="O1287" s="161">
        <f t="shared" si="201"/>
        <v>1000000</v>
      </c>
      <c r="P1287" s="162">
        <f t="shared" si="202"/>
        <v>166.72699715554927</v>
      </c>
      <c r="Q1287" s="162">
        <f t="shared" si="203"/>
        <v>126.47900098298615</v>
      </c>
      <c r="R1287" s="163">
        <f t="shared" si="204"/>
        <v>1</v>
      </c>
      <c r="S1287" s="161">
        <f t="shared" si="205"/>
        <v>1000000</v>
      </c>
      <c r="T1287" s="162">
        <f t="shared" si="206"/>
        <v>185.57566571851643</v>
      </c>
      <c r="U1287" s="162">
        <f t="shared" si="207"/>
        <v>120.73950049149308</v>
      </c>
      <c r="V1287" s="163">
        <f t="shared" si="208"/>
        <v>1</v>
      </c>
      <c r="W1287" s="164">
        <f t="shared" si="209"/>
        <v>-9752003.8274368793</v>
      </c>
      <c r="X1287" s="164">
        <f t="shared" si="210"/>
        <v>-85163834.772976637</v>
      </c>
    </row>
    <row r="1288" spans="10:24" x14ac:dyDescent="0.25">
      <c r="J1288">
        <v>1285</v>
      </c>
      <c r="K1288" s="43">
        <v>0.1301295163047731</v>
      </c>
      <c r="L1288">
        <v>0.11093211494930366</v>
      </c>
      <c r="M1288">
        <v>8.8451172302183245E-2</v>
      </c>
      <c r="N1288" s="44">
        <v>0.28372517628883087</v>
      </c>
      <c r="O1288" s="161">
        <f t="shared" si="201"/>
        <v>2000000</v>
      </c>
      <c r="P1288" s="162">
        <f t="shared" si="202"/>
        <v>161.6762101727295</v>
      </c>
      <c r="Q1288" s="162">
        <f t="shared" si="203"/>
        <v>107.99291288826544</v>
      </c>
      <c r="R1288" s="163">
        <f t="shared" si="204"/>
        <v>1</v>
      </c>
      <c r="S1288" s="161">
        <f t="shared" si="205"/>
        <v>2000000</v>
      </c>
      <c r="T1288" s="162">
        <f t="shared" si="206"/>
        <v>183.89207005757649</v>
      </c>
      <c r="U1288" s="162">
        <f t="shared" si="207"/>
        <v>111.49645644413272</v>
      </c>
      <c r="V1288" s="163">
        <f t="shared" si="208"/>
        <v>1</v>
      </c>
      <c r="W1288" s="164">
        <f t="shared" si="209"/>
        <v>57366594.568928123</v>
      </c>
      <c r="X1288" s="164">
        <f t="shared" si="210"/>
        <v>-5208772.7731124461</v>
      </c>
    </row>
    <row r="1289" spans="10:24" x14ac:dyDescent="0.25">
      <c r="J1289">
        <v>1286</v>
      </c>
      <c r="K1289" s="43">
        <v>0.28220074175504328</v>
      </c>
      <c r="L1289">
        <v>0.43732213714393742</v>
      </c>
      <c r="M1289">
        <v>0.7038440968570846</v>
      </c>
      <c r="N1289" s="44">
        <v>0.80090330912363461</v>
      </c>
      <c r="O1289" s="161">
        <f t="shared" si="201"/>
        <v>2000000</v>
      </c>
      <c r="P1289" s="162">
        <f t="shared" si="202"/>
        <v>177.6335686880862</v>
      </c>
      <c r="Q1289" s="162">
        <f t="shared" si="203"/>
        <v>145.70977871850118</v>
      </c>
      <c r="R1289" s="163">
        <f t="shared" si="204"/>
        <v>1</v>
      </c>
      <c r="S1289" s="161">
        <f t="shared" si="205"/>
        <v>5000000</v>
      </c>
      <c r="T1289" s="162">
        <f t="shared" si="206"/>
        <v>189.21118956269541</v>
      </c>
      <c r="U1289" s="162">
        <f t="shared" si="207"/>
        <v>130.35488935925059</v>
      </c>
      <c r="V1289" s="163">
        <f t="shared" si="208"/>
        <v>1</v>
      </c>
      <c r="W1289" s="164">
        <f t="shared" si="209"/>
        <v>13847579.939170033</v>
      </c>
      <c r="X1289" s="164">
        <f t="shared" si="210"/>
        <v>144281501.01722407</v>
      </c>
    </row>
    <row r="1290" spans="10:24" x14ac:dyDescent="0.25">
      <c r="J1290">
        <v>1287</v>
      </c>
      <c r="K1290" s="43">
        <v>0.80903751125494228</v>
      </c>
      <c r="L1290">
        <v>0.56597467385413691</v>
      </c>
      <c r="M1290">
        <v>0.89087079652894474</v>
      </c>
      <c r="N1290" s="44">
        <v>0.16570456754608731</v>
      </c>
      <c r="O1290" s="161">
        <f t="shared" si="201"/>
        <v>7000000</v>
      </c>
      <c r="P1290" s="162">
        <f t="shared" si="202"/>
        <v>182.49202611635542</v>
      </c>
      <c r="Q1290" s="162">
        <f t="shared" si="203"/>
        <v>159.62344718706225</v>
      </c>
      <c r="R1290" s="163">
        <f t="shared" si="204"/>
        <v>1</v>
      </c>
      <c r="S1290" s="161">
        <f t="shared" si="205"/>
        <v>7000000</v>
      </c>
      <c r="T1290" s="162">
        <f t="shared" si="206"/>
        <v>190.83067537211846</v>
      </c>
      <c r="U1290" s="162">
        <f t="shared" si="207"/>
        <v>137.31172359353113</v>
      </c>
      <c r="V1290" s="163">
        <f t="shared" si="208"/>
        <v>0.9</v>
      </c>
      <c r="W1290" s="164">
        <f t="shared" si="209"/>
        <v>110080052.50505215</v>
      </c>
      <c r="X1290" s="164">
        <f t="shared" si="210"/>
        <v>187169396.20510018</v>
      </c>
    </row>
    <row r="1291" spans="10:24" x14ac:dyDescent="0.25">
      <c r="J1291">
        <v>1288</v>
      </c>
      <c r="K1291" s="43">
        <v>0.84761157023348133</v>
      </c>
      <c r="L1291">
        <v>9.1779705514734466E-2</v>
      </c>
      <c r="M1291">
        <v>0.76362510370730519</v>
      </c>
      <c r="N1291" s="44">
        <v>0.58783445980582949</v>
      </c>
      <c r="O1291" s="161">
        <f t="shared" si="201"/>
        <v>7000000</v>
      </c>
      <c r="P1291" s="162">
        <f t="shared" si="202"/>
        <v>160.05187278671593</v>
      </c>
      <c r="Q1291" s="162">
        <f t="shared" si="203"/>
        <v>149.36024308798378</v>
      </c>
      <c r="R1291" s="163">
        <f t="shared" si="204"/>
        <v>1</v>
      </c>
      <c r="S1291" s="161">
        <f t="shared" si="205"/>
        <v>7000000</v>
      </c>
      <c r="T1291" s="162">
        <f t="shared" si="206"/>
        <v>183.35062426223865</v>
      </c>
      <c r="U1291" s="162">
        <f t="shared" si="207"/>
        <v>132.18012154399187</v>
      </c>
      <c r="V1291" s="163">
        <f t="shared" si="208"/>
        <v>1</v>
      </c>
      <c r="W1291" s="164">
        <f t="shared" si="209"/>
        <v>24841407.891125098</v>
      </c>
      <c r="X1291" s="164">
        <f t="shared" si="210"/>
        <v>208193519.02772748</v>
      </c>
    </row>
    <row r="1292" spans="10:24" x14ac:dyDescent="0.25">
      <c r="J1292">
        <v>1289</v>
      </c>
      <c r="K1292" s="43">
        <v>0.53102503495940967</v>
      </c>
      <c r="L1292">
        <v>0.56876926135794048</v>
      </c>
      <c r="M1292">
        <v>0.9929380767752749</v>
      </c>
      <c r="N1292" s="44">
        <v>0.23476327134519459</v>
      </c>
      <c r="O1292" s="161">
        <f t="shared" si="201"/>
        <v>5000000</v>
      </c>
      <c r="P1292" s="162">
        <f t="shared" si="202"/>
        <v>182.59862492772314</v>
      </c>
      <c r="Q1292" s="162">
        <f t="shared" si="203"/>
        <v>184.08196101129755</v>
      </c>
      <c r="R1292" s="163">
        <f t="shared" si="204"/>
        <v>1</v>
      </c>
      <c r="S1292" s="161">
        <f t="shared" si="205"/>
        <v>6000000</v>
      </c>
      <c r="T1292" s="162">
        <f t="shared" si="206"/>
        <v>190.86620830924105</v>
      </c>
      <c r="U1292" s="162">
        <f t="shared" si="207"/>
        <v>149.54098050564878</v>
      </c>
      <c r="V1292" s="163">
        <f t="shared" si="208"/>
        <v>1</v>
      </c>
      <c r="W1292" s="164">
        <f t="shared" si="209"/>
        <v>-57416680.417872071</v>
      </c>
      <c r="X1292" s="164">
        <f t="shared" si="210"/>
        <v>97951366.821553618</v>
      </c>
    </row>
    <row r="1293" spans="10:24" x14ac:dyDescent="0.25">
      <c r="J1293">
        <v>1290</v>
      </c>
      <c r="K1293" s="43">
        <v>0.53839264374468787</v>
      </c>
      <c r="L1293">
        <v>4.2691544187549724E-3</v>
      </c>
      <c r="M1293">
        <v>0.9207619995414984</v>
      </c>
      <c r="N1293" s="44">
        <v>0.42755894054401578</v>
      </c>
      <c r="O1293" s="161">
        <f t="shared" si="201"/>
        <v>5000000</v>
      </c>
      <c r="P1293" s="162">
        <f t="shared" si="202"/>
        <v>140.54989370475684</v>
      </c>
      <c r="Q1293" s="162">
        <f t="shared" si="203"/>
        <v>163.20431402873254</v>
      </c>
      <c r="R1293" s="163">
        <f t="shared" si="204"/>
        <v>1</v>
      </c>
      <c r="S1293" s="161">
        <f t="shared" si="205"/>
        <v>6000000</v>
      </c>
      <c r="T1293" s="162">
        <f t="shared" si="206"/>
        <v>176.84996456825229</v>
      </c>
      <c r="U1293" s="162">
        <f t="shared" si="207"/>
        <v>139.10215701436627</v>
      </c>
      <c r="V1293" s="163">
        <f t="shared" si="208"/>
        <v>1</v>
      </c>
      <c r="W1293" s="164">
        <f t="shared" si="209"/>
        <v>-163272101.6198785</v>
      </c>
      <c r="X1293" s="164">
        <f t="shared" si="210"/>
        <v>76486845.323316127</v>
      </c>
    </row>
    <row r="1294" spans="10:24" x14ac:dyDescent="0.25">
      <c r="J1294">
        <v>1291</v>
      </c>
      <c r="K1294" s="43">
        <v>0.50619915279694749</v>
      </c>
      <c r="L1294">
        <v>0.25406343063915648</v>
      </c>
      <c r="M1294">
        <v>0.15371372684767481</v>
      </c>
      <c r="N1294" s="44">
        <v>0.72444999308998992</v>
      </c>
      <c r="O1294" s="161">
        <f t="shared" si="201"/>
        <v>5000000</v>
      </c>
      <c r="P1294" s="162">
        <f t="shared" si="202"/>
        <v>170.07364250236063</v>
      </c>
      <c r="Q1294" s="162">
        <f t="shared" si="203"/>
        <v>114.58730223648615</v>
      </c>
      <c r="R1294" s="163">
        <f t="shared" si="204"/>
        <v>1</v>
      </c>
      <c r="S1294" s="161">
        <f t="shared" si="205"/>
        <v>6000000</v>
      </c>
      <c r="T1294" s="162">
        <f t="shared" si="206"/>
        <v>186.69121416745355</v>
      </c>
      <c r="U1294" s="162">
        <f t="shared" si="207"/>
        <v>114.79365111824308</v>
      </c>
      <c r="V1294" s="163">
        <f t="shared" si="208"/>
        <v>1</v>
      </c>
      <c r="W1294" s="164">
        <f t="shared" si="209"/>
        <v>227431701.32937235</v>
      </c>
      <c r="X1294" s="164">
        <f t="shared" si="210"/>
        <v>281385378.29526287</v>
      </c>
    </row>
    <row r="1295" spans="10:24" x14ac:dyDescent="0.25">
      <c r="J1295">
        <v>1292</v>
      </c>
      <c r="K1295" s="43">
        <v>0.45316350233958724</v>
      </c>
      <c r="L1295">
        <v>0.49383490911924621</v>
      </c>
      <c r="M1295">
        <v>0.48854879516959349</v>
      </c>
      <c r="N1295" s="44">
        <v>0.18105019752823648</v>
      </c>
      <c r="O1295" s="161">
        <f t="shared" si="201"/>
        <v>5000000</v>
      </c>
      <c r="P1295" s="162">
        <f t="shared" si="202"/>
        <v>179.7681869061536</v>
      </c>
      <c r="Q1295" s="162">
        <f t="shared" si="203"/>
        <v>134.42584286921067</v>
      </c>
      <c r="R1295" s="163">
        <f t="shared" si="204"/>
        <v>1</v>
      </c>
      <c r="S1295" s="161">
        <f t="shared" si="205"/>
        <v>6000000</v>
      </c>
      <c r="T1295" s="162">
        <f t="shared" si="206"/>
        <v>189.92272896871788</v>
      </c>
      <c r="U1295" s="162">
        <f t="shared" si="207"/>
        <v>124.71292143460533</v>
      </c>
      <c r="V1295" s="163">
        <f t="shared" si="208"/>
        <v>0.9</v>
      </c>
      <c r="W1295" s="164">
        <f t="shared" si="209"/>
        <v>176711720.18471467</v>
      </c>
      <c r="X1295" s="164">
        <f t="shared" si="210"/>
        <v>202132960.68420774</v>
      </c>
    </row>
    <row r="1296" spans="10:24" x14ac:dyDescent="0.25">
      <c r="J1296">
        <v>1293</v>
      </c>
      <c r="K1296" s="43">
        <v>0.50941075421072501</v>
      </c>
      <c r="L1296">
        <v>0.90879472559959906</v>
      </c>
      <c r="M1296">
        <v>3.8600684401267404E-2</v>
      </c>
      <c r="N1296" s="44">
        <v>3.5915640084516531E-2</v>
      </c>
      <c r="O1296" s="161">
        <f t="shared" si="201"/>
        <v>5000000</v>
      </c>
      <c r="P1296" s="162">
        <f t="shared" si="202"/>
        <v>200.00054375950643</v>
      </c>
      <c r="Q1296" s="162">
        <f t="shared" si="203"/>
        <v>99.656791915259191</v>
      </c>
      <c r="R1296" s="163">
        <f t="shared" si="204"/>
        <v>1</v>
      </c>
      <c r="S1296" s="161">
        <f t="shared" si="205"/>
        <v>6000000</v>
      </c>
      <c r="T1296" s="162">
        <f t="shared" si="206"/>
        <v>196.66684791983548</v>
      </c>
      <c r="U1296" s="162">
        <f t="shared" si="207"/>
        <v>107.3283959576296</v>
      </c>
      <c r="V1296" s="163">
        <f t="shared" si="208"/>
        <v>0.9</v>
      </c>
      <c r="W1296" s="164">
        <f t="shared" si="209"/>
        <v>451718759.22123617</v>
      </c>
      <c r="X1296" s="164">
        <f t="shared" si="210"/>
        <v>332427640.59591174</v>
      </c>
    </row>
    <row r="1297" spans="10:24" x14ac:dyDescent="0.25">
      <c r="J1297">
        <v>1294</v>
      </c>
      <c r="K1297" s="43">
        <v>0.69949063894919805</v>
      </c>
      <c r="L1297">
        <v>3.274595793603452E-2</v>
      </c>
      <c r="M1297">
        <v>0.95523836789360761</v>
      </c>
      <c r="N1297" s="44">
        <v>0.90974382472053983</v>
      </c>
      <c r="O1297" s="161">
        <f t="shared" si="201"/>
        <v>6000000</v>
      </c>
      <c r="P1297" s="162">
        <f t="shared" si="202"/>
        <v>152.37171912520327</v>
      </c>
      <c r="Q1297" s="162">
        <f t="shared" si="203"/>
        <v>168.95835737744949</v>
      </c>
      <c r="R1297" s="163">
        <f t="shared" si="204"/>
        <v>1</v>
      </c>
      <c r="S1297" s="161">
        <f t="shared" si="205"/>
        <v>7000000</v>
      </c>
      <c r="T1297" s="162">
        <f t="shared" si="206"/>
        <v>180.79057304173443</v>
      </c>
      <c r="U1297" s="162">
        <f t="shared" si="207"/>
        <v>141.97917868872474</v>
      </c>
      <c r="V1297" s="163">
        <f t="shared" si="208"/>
        <v>1</v>
      </c>
      <c r="W1297" s="164">
        <f t="shared" si="209"/>
        <v>-149519829.51347733</v>
      </c>
      <c r="X1297" s="164">
        <f t="shared" si="210"/>
        <v>121679760.47106785</v>
      </c>
    </row>
    <row r="1298" spans="10:24" x14ac:dyDescent="0.25">
      <c r="J1298">
        <v>1295</v>
      </c>
      <c r="K1298" s="43">
        <v>0.17856799325980477</v>
      </c>
      <c r="L1298">
        <v>0.66713220776219728</v>
      </c>
      <c r="M1298">
        <v>0.49344790624516555</v>
      </c>
      <c r="N1298" s="44">
        <v>0.44487898597205289</v>
      </c>
      <c r="O1298" s="161">
        <f t="shared" si="201"/>
        <v>2000000</v>
      </c>
      <c r="P1298" s="162">
        <f t="shared" si="202"/>
        <v>186.4801202950849</v>
      </c>
      <c r="Q1298" s="162">
        <f t="shared" si="203"/>
        <v>134.6715119624439</v>
      </c>
      <c r="R1298" s="163">
        <f t="shared" si="204"/>
        <v>1</v>
      </c>
      <c r="S1298" s="161">
        <f t="shared" si="205"/>
        <v>5000000</v>
      </c>
      <c r="T1298" s="162">
        <f t="shared" si="206"/>
        <v>192.16004009836163</v>
      </c>
      <c r="U1298" s="162">
        <f t="shared" si="207"/>
        <v>124.83575598122195</v>
      </c>
      <c r="V1298" s="163">
        <f t="shared" si="208"/>
        <v>1</v>
      </c>
      <c r="W1298" s="164">
        <f t="shared" si="209"/>
        <v>53617216.665281996</v>
      </c>
      <c r="X1298" s="164">
        <f t="shared" si="210"/>
        <v>186621420.58569843</v>
      </c>
    </row>
    <row r="1299" spans="10:24" x14ac:dyDescent="0.25">
      <c r="J1299">
        <v>1296</v>
      </c>
      <c r="K1299" s="43">
        <v>0.98077739156153509</v>
      </c>
      <c r="L1299">
        <v>0.8809139958113068</v>
      </c>
      <c r="M1299">
        <v>0.74032635396762125</v>
      </c>
      <c r="N1299" s="44">
        <v>0.78813973661175918</v>
      </c>
      <c r="O1299" s="161">
        <f t="shared" si="201"/>
        <v>9000000</v>
      </c>
      <c r="P1299" s="162">
        <f t="shared" si="202"/>
        <v>197.69352256565267</v>
      </c>
      <c r="Q1299" s="162">
        <f t="shared" si="203"/>
        <v>147.88703725088487</v>
      </c>
      <c r="R1299" s="163">
        <f t="shared" si="204"/>
        <v>1</v>
      </c>
      <c r="S1299" s="161">
        <f t="shared" si="205"/>
        <v>9000000</v>
      </c>
      <c r="T1299" s="162">
        <f t="shared" si="206"/>
        <v>195.89784085521757</v>
      </c>
      <c r="U1299" s="162">
        <f t="shared" si="207"/>
        <v>131.44351862544244</v>
      </c>
      <c r="V1299" s="163">
        <f t="shared" si="208"/>
        <v>1</v>
      </c>
      <c r="W1299" s="164">
        <f t="shared" si="209"/>
        <v>398258367.83291018</v>
      </c>
      <c r="X1299" s="164">
        <f t="shared" si="210"/>
        <v>430088900.06797612</v>
      </c>
    </row>
    <row r="1300" spans="10:24" x14ac:dyDescent="0.25">
      <c r="J1300">
        <v>1297</v>
      </c>
      <c r="K1300" s="43">
        <v>0.7005222671874628</v>
      </c>
      <c r="L1300">
        <v>0.56013275275159413</v>
      </c>
      <c r="M1300">
        <v>0.4243651717971606</v>
      </c>
      <c r="N1300" s="44">
        <v>0.96515357248411859</v>
      </c>
      <c r="O1300" s="161">
        <f t="shared" si="201"/>
        <v>6000000</v>
      </c>
      <c r="P1300" s="162">
        <f t="shared" si="202"/>
        <v>182.26958699473369</v>
      </c>
      <c r="Q1300" s="162">
        <f t="shared" si="203"/>
        <v>131.18522667729371</v>
      </c>
      <c r="R1300" s="163">
        <f t="shared" si="204"/>
        <v>1</v>
      </c>
      <c r="S1300" s="161">
        <f t="shared" si="205"/>
        <v>7000000</v>
      </c>
      <c r="T1300" s="162">
        <f t="shared" si="206"/>
        <v>190.75652899824456</v>
      </c>
      <c r="U1300" s="162">
        <f t="shared" si="207"/>
        <v>123.09261333864686</v>
      </c>
      <c r="V1300" s="163">
        <f t="shared" si="208"/>
        <v>1</v>
      </c>
      <c r="W1300" s="164">
        <f t="shared" si="209"/>
        <v>256506161.90463984</v>
      </c>
      <c r="X1300" s="164">
        <f t="shared" si="210"/>
        <v>323647409.61718392</v>
      </c>
    </row>
    <row r="1301" spans="10:24" x14ac:dyDescent="0.25">
      <c r="J1301">
        <v>1298</v>
      </c>
      <c r="K1301" s="43">
        <v>8.5679718066212218E-2</v>
      </c>
      <c r="L1301">
        <v>0.31923342659962672</v>
      </c>
      <c r="M1301">
        <v>0.61221823002337172</v>
      </c>
      <c r="N1301" s="44">
        <v>0.93202393359224822</v>
      </c>
      <c r="O1301" s="161">
        <f t="shared" si="201"/>
        <v>2000000</v>
      </c>
      <c r="P1301" s="162">
        <f t="shared" si="202"/>
        <v>172.95234791977882</v>
      </c>
      <c r="Q1301" s="162">
        <f t="shared" si="203"/>
        <v>140.70210416550481</v>
      </c>
      <c r="R1301" s="163">
        <f t="shared" si="204"/>
        <v>1</v>
      </c>
      <c r="S1301" s="161">
        <f t="shared" si="205"/>
        <v>2000000</v>
      </c>
      <c r="T1301" s="162">
        <f t="shared" si="206"/>
        <v>187.65078263992626</v>
      </c>
      <c r="U1301" s="162">
        <f t="shared" si="207"/>
        <v>127.8510520827524</v>
      </c>
      <c r="V1301" s="163">
        <f t="shared" si="208"/>
        <v>1</v>
      </c>
      <c r="W1301" s="164">
        <f t="shared" si="209"/>
        <v>14500487.508548021</v>
      </c>
      <c r="X1301" s="164">
        <f t="shared" si="210"/>
        <v>-30400538.885652289</v>
      </c>
    </row>
    <row r="1302" spans="10:24" x14ac:dyDescent="0.25">
      <c r="J1302">
        <v>1299</v>
      </c>
      <c r="K1302" s="43">
        <v>0.76200594980624226</v>
      </c>
      <c r="L1302">
        <v>0.89912847938298113</v>
      </c>
      <c r="M1302">
        <v>0.46296177551529016</v>
      </c>
      <c r="N1302" s="44">
        <v>0.70709840604733754</v>
      </c>
      <c r="O1302" s="161">
        <f t="shared" si="201"/>
        <v>7000000</v>
      </c>
      <c r="P1302" s="162">
        <f t="shared" si="202"/>
        <v>199.14901956170732</v>
      </c>
      <c r="Q1302" s="162">
        <f t="shared" si="203"/>
        <v>133.14050324113444</v>
      </c>
      <c r="R1302" s="163">
        <f t="shared" si="204"/>
        <v>1</v>
      </c>
      <c r="S1302" s="161">
        <f t="shared" si="205"/>
        <v>7000000</v>
      </c>
      <c r="T1302" s="162">
        <f t="shared" si="206"/>
        <v>196.3830065205691</v>
      </c>
      <c r="U1302" s="162">
        <f t="shared" si="207"/>
        <v>124.07025162056722</v>
      </c>
      <c r="V1302" s="163">
        <f t="shared" si="208"/>
        <v>1</v>
      </c>
      <c r="W1302" s="164">
        <f t="shared" si="209"/>
        <v>412059614.24401015</v>
      </c>
      <c r="X1302" s="164">
        <f t="shared" si="210"/>
        <v>356189284.30001312</v>
      </c>
    </row>
    <row r="1303" spans="10:24" x14ac:dyDescent="0.25">
      <c r="J1303">
        <v>1300</v>
      </c>
      <c r="K1303" s="43">
        <v>0.59621538386883877</v>
      </c>
      <c r="L1303">
        <v>0.80459445747465652</v>
      </c>
      <c r="M1303">
        <v>0.429335751593941</v>
      </c>
      <c r="N1303" s="44">
        <v>0.20601612496450528</v>
      </c>
      <c r="O1303" s="161">
        <f t="shared" si="201"/>
        <v>6000000</v>
      </c>
      <c r="P1303" s="162">
        <f t="shared" si="202"/>
        <v>192.8722107704948</v>
      </c>
      <c r="Q1303" s="162">
        <f t="shared" si="203"/>
        <v>131.43868916428698</v>
      </c>
      <c r="R1303" s="163">
        <f t="shared" si="204"/>
        <v>1</v>
      </c>
      <c r="S1303" s="161">
        <f t="shared" si="205"/>
        <v>6000000</v>
      </c>
      <c r="T1303" s="162">
        <f t="shared" si="206"/>
        <v>194.29073692349826</v>
      </c>
      <c r="U1303" s="162">
        <f t="shared" si="207"/>
        <v>123.21934458214349</v>
      </c>
      <c r="V1303" s="163">
        <f t="shared" si="208"/>
        <v>1</v>
      </c>
      <c r="W1303" s="164">
        <f t="shared" si="209"/>
        <v>318601129.63724691</v>
      </c>
      <c r="X1303" s="164">
        <f t="shared" si="210"/>
        <v>276428354.0481286</v>
      </c>
    </row>
    <row r="1304" spans="10:24" x14ac:dyDescent="0.25">
      <c r="J1304">
        <v>1301</v>
      </c>
      <c r="K1304" s="43">
        <v>0.54421986978435244</v>
      </c>
      <c r="L1304">
        <v>0.11785041568523302</v>
      </c>
      <c r="M1304">
        <v>0.61264564167099411</v>
      </c>
      <c r="N1304" s="44">
        <v>0.77338972982771048</v>
      </c>
      <c r="O1304" s="161">
        <f t="shared" si="201"/>
        <v>5000000</v>
      </c>
      <c r="P1304" s="162">
        <f t="shared" si="202"/>
        <v>162.21298252602298</v>
      </c>
      <c r="Q1304" s="162">
        <f t="shared" si="203"/>
        <v>140.72442375848289</v>
      </c>
      <c r="R1304" s="163">
        <f t="shared" si="204"/>
        <v>1</v>
      </c>
      <c r="S1304" s="161">
        <f t="shared" si="205"/>
        <v>6000000</v>
      </c>
      <c r="T1304" s="162">
        <f t="shared" si="206"/>
        <v>184.07099417534099</v>
      </c>
      <c r="U1304" s="162">
        <f t="shared" si="207"/>
        <v>127.86221187924144</v>
      </c>
      <c r="V1304" s="163">
        <f t="shared" si="208"/>
        <v>1</v>
      </c>
      <c r="W1304" s="164">
        <f t="shared" si="209"/>
        <v>57442793.837700486</v>
      </c>
      <c r="X1304" s="164">
        <f t="shared" si="210"/>
        <v>187252693.77659726</v>
      </c>
    </row>
    <row r="1305" spans="10:24" x14ac:dyDescent="0.25">
      <c r="J1305">
        <v>1302</v>
      </c>
      <c r="K1305" s="43">
        <v>0.77564183736626224</v>
      </c>
      <c r="L1305">
        <v>0.88742224751125764</v>
      </c>
      <c r="M1305">
        <v>0.3337590534071152</v>
      </c>
      <c r="N1305" s="44">
        <v>0.27103023287931149</v>
      </c>
      <c r="O1305" s="161">
        <f t="shared" si="201"/>
        <v>7000000</v>
      </c>
      <c r="P1305" s="162">
        <f t="shared" si="202"/>
        <v>198.19399235457365</v>
      </c>
      <c r="Q1305" s="162">
        <f t="shared" si="203"/>
        <v>126.40886507690891</v>
      </c>
      <c r="R1305" s="163">
        <f t="shared" si="204"/>
        <v>1</v>
      </c>
      <c r="S1305" s="161">
        <f t="shared" si="205"/>
        <v>7000000</v>
      </c>
      <c r="T1305" s="162">
        <f t="shared" si="206"/>
        <v>196.06466411819122</v>
      </c>
      <c r="U1305" s="162">
        <f t="shared" si="207"/>
        <v>120.70443253845445</v>
      </c>
      <c r="V1305" s="163">
        <f t="shared" si="208"/>
        <v>1</v>
      </c>
      <c r="W1305" s="164">
        <f t="shared" si="209"/>
        <v>452495890.94365317</v>
      </c>
      <c r="X1305" s="164">
        <f t="shared" si="210"/>
        <v>377521621.05815732</v>
      </c>
    </row>
    <row r="1306" spans="10:24" x14ac:dyDescent="0.25">
      <c r="J1306">
        <v>1303</v>
      </c>
      <c r="K1306" s="43">
        <v>2.080509003780795E-2</v>
      </c>
      <c r="L1306">
        <v>0.90167669327020006</v>
      </c>
      <c r="M1306">
        <v>0.11102824360386454</v>
      </c>
      <c r="N1306" s="44">
        <v>0.98108412862583683</v>
      </c>
      <c r="O1306" s="161">
        <f t="shared" si="201"/>
        <v>1000000</v>
      </c>
      <c r="P1306" s="162">
        <f t="shared" si="202"/>
        <v>199.36746873879807</v>
      </c>
      <c r="Q1306" s="162">
        <f t="shared" si="203"/>
        <v>110.57843993006716</v>
      </c>
      <c r="R1306" s="163">
        <f t="shared" si="204"/>
        <v>1</v>
      </c>
      <c r="S1306" s="161">
        <f t="shared" si="205"/>
        <v>1000000</v>
      </c>
      <c r="T1306" s="162">
        <f t="shared" si="206"/>
        <v>196.45582291293269</v>
      </c>
      <c r="U1306" s="162">
        <f t="shared" si="207"/>
        <v>112.78921996503358</v>
      </c>
      <c r="V1306" s="163">
        <f t="shared" si="208"/>
        <v>1</v>
      </c>
      <c r="W1306" s="164">
        <f t="shared" si="209"/>
        <v>38789028.8087309</v>
      </c>
      <c r="X1306" s="164">
        <f t="shared" si="210"/>
        <v>-66333397.052100897</v>
      </c>
    </row>
    <row r="1307" spans="10:24" x14ac:dyDescent="0.25">
      <c r="J1307">
        <v>1304</v>
      </c>
      <c r="K1307" s="43">
        <v>0.12218136062343565</v>
      </c>
      <c r="L1307">
        <v>0.30447442551015458</v>
      </c>
      <c r="M1307">
        <v>0.53063440695233866</v>
      </c>
      <c r="N1307" s="44">
        <v>0.95600652040949174</v>
      </c>
      <c r="O1307" s="161">
        <f t="shared" si="201"/>
        <v>2000000</v>
      </c>
      <c r="P1307" s="162">
        <f t="shared" si="202"/>
        <v>172.32638282430091</v>
      </c>
      <c r="Q1307" s="162">
        <f t="shared" si="203"/>
        <v>136.53729384061239</v>
      </c>
      <c r="R1307" s="163">
        <f t="shared" si="204"/>
        <v>1</v>
      </c>
      <c r="S1307" s="161">
        <f t="shared" si="205"/>
        <v>2000000</v>
      </c>
      <c r="T1307" s="162">
        <f t="shared" si="206"/>
        <v>187.44212760810029</v>
      </c>
      <c r="U1307" s="162">
        <f t="shared" si="207"/>
        <v>125.7686469203062</v>
      </c>
      <c r="V1307" s="163">
        <f t="shared" si="208"/>
        <v>1</v>
      </c>
      <c r="W1307" s="164">
        <f t="shared" si="209"/>
        <v>21578177.967377037</v>
      </c>
      <c r="X1307" s="164">
        <f t="shared" si="210"/>
        <v>-26653038.624411806</v>
      </c>
    </row>
    <row r="1308" spans="10:24" x14ac:dyDescent="0.25">
      <c r="J1308">
        <v>1305</v>
      </c>
      <c r="K1308" s="43">
        <v>0.41474870808411746</v>
      </c>
      <c r="L1308">
        <v>0.52810662765408145</v>
      </c>
      <c r="M1308">
        <v>0.82573985632529956</v>
      </c>
      <c r="N1308" s="44">
        <v>0.99461408889147662</v>
      </c>
      <c r="O1308" s="161">
        <f t="shared" si="201"/>
        <v>5000000</v>
      </c>
      <c r="P1308" s="162">
        <f t="shared" si="202"/>
        <v>181.05766878658849</v>
      </c>
      <c r="Q1308" s="162">
        <f t="shared" si="203"/>
        <v>153.74926623187446</v>
      </c>
      <c r="R1308" s="163">
        <f t="shared" si="204"/>
        <v>1</v>
      </c>
      <c r="S1308" s="161">
        <f t="shared" si="205"/>
        <v>6000000</v>
      </c>
      <c r="T1308" s="162">
        <f t="shared" si="206"/>
        <v>190.35255626219617</v>
      </c>
      <c r="U1308" s="162">
        <f t="shared" si="207"/>
        <v>134.37463311593723</v>
      </c>
      <c r="V1308" s="163">
        <f t="shared" si="208"/>
        <v>1</v>
      </c>
      <c r="W1308" s="164">
        <f t="shared" si="209"/>
        <v>86542012.77357018</v>
      </c>
      <c r="X1308" s="164">
        <f t="shared" si="210"/>
        <v>185867538.87755364</v>
      </c>
    </row>
    <row r="1309" spans="10:24" x14ac:dyDescent="0.25">
      <c r="J1309">
        <v>1306</v>
      </c>
      <c r="K1309" s="43">
        <v>0.62697247239946252</v>
      </c>
      <c r="L1309">
        <v>0.50358712655959981</v>
      </c>
      <c r="M1309">
        <v>0.10896264962101043</v>
      </c>
      <c r="N1309" s="44">
        <v>0.31313523298888335</v>
      </c>
      <c r="O1309" s="161">
        <f t="shared" si="201"/>
        <v>6000000</v>
      </c>
      <c r="P1309" s="162">
        <f t="shared" si="202"/>
        <v>180.13487571033346</v>
      </c>
      <c r="Q1309" s="162">
        <f t="shared" si="203"/>
        <v>110.35872649927012</v>
      </c>
      <c r="R1309" s="163">
        <f t="shared" si="204"/>
        <v>1</v>
      </c>
      <c r="S1309" s="161">
        <f t="shared" si="205"/>
        <v>7000000</v>
      </c>
      <c r="T1309" s="162">
        <f t="shared" si="206"/>
        <v>190.04495857011116</v>
      </c>
      <c r="U1309" s="162">
        <f t="shared" si="207"/>
        <v>112.67936324963506</v>
      </c>
      <c r="V1309" s="163">
        <f t="shared" si="208"/>
        <v>1</v>
      </c>
      <c r="W1309" s="164">
        <f t="shared" si="209"/>
        <v>368656895.26638007</v>
      </c>
      <c r="X1309" s="164">
        <f t="shared" si="210"/>
        <v>391559167.24333274</v>
      </c>
    </row>
    <row r="1310" spans="10:24" x14ac:dyDescent="0.25">
      <c r="J1310">
        <v>1307</v>
      </c>
      <c r="K1310" s="43">
        <v>0.15131802135797778</v>
      </c>
      <c r="L1310">
        <v>0.24325167108744061</v>
      </c>
      <c r="M1310">
        <v>0.24528085104692765</v>
      </c>
      <c r="N1310" s="44">
        <v>0.64325293233431324</v>
      </c>
      <c r="O1310" s="161">
        <f t="shared" si="201"/>
        <v>2000000</v>
      </c>
      <c r="P1310" s="162">
        <f t="shared" si="202"/>
        <v>169.56178464369899</v>
      </c>
      <c r="Q1310" s="162">
        <f t="shared" si="203"/>
        <v>121.21168586810008</v>
      </c>
      <c r="R1310" s="163">
        <f t="shared" si="204"/>
        <v>1</v>
      </c>
      <c r="S1310" s="161">
        <f t="shared" si="205"/>
        <v>5000000</v>
      </c>
      <c r="T1310" s="162">
        <f t="shared" si="206"/>
        <v>186.520594881233</v>
      </c>
      <c r="U1310" s="162">
        <f t="shared" si="207"/>
        <v>118.10584293405005</v>
      </c>
      <c r="V1310" s="163">
        <f t="shared" si="208"/>
        <v>1</v>
      </c>
      <c r="W1310" s="164">
        <f t="shared" si="209"/>
        <v>46700197.551197812</v>
      </c>
      <c r="X1310" s="164">
        <f t="shared" si="210"/>
        <v>192073759.73591477</v>
      </c>
    </row>
    <row r="1311" spans="10:24" x14ac:dyDescent="0.25">
      <c r="J1311">
        <v>1308</v>
      </c>
      <c r="K1311" s="43">
        <v>0.51922844903468868</v>
      </c>
      <c r="L1311">
        <v>0.92324279132514875</v>
      </c>
      <c r="M1311">
        <v>0.39622917280286407</v>
      </c>
      <c r="N1311" s="44">
        <v>0.44884433776044175</v>
      </c>
      <c r="O1311" s="161">
        <f t="shared" si="201"/>
        <v>5000000</v>
      </c>
      <c r="P1311" s="162">
        <f t="shared" si="202"/>
        <v>201.40840796751979</v>
      </c>
      <c r="Q1311" s="162">
        <f t="shared" si="203"/>
        <v>129.73760665470894</v>
      </c>
      <c r="R1311" s="163">
        <f t="shared" si="204"/>
        <v>1</v>
      </c>
      <c r="S1311" s="161">
        <f t="shared" si="205"/>
        <v>6000000</v>
      </c>
      <c r="T1311" s="162">
        <f t="shared" si="206"/>
        <v>197.13613598917325</v>
      </c>
      <c r="U1311" s="162">
        <f t="shared" si="207"/>
        <v>122.36880332735447</v>
      </c>
      <c r="V1311" s="163">
        <f t="shared" si="208"/>
        <v>1</v>
      </c>
      <c r="W1311" s="164">
        <f t="shared" si="209"/>
        <v>308354006.56405425</v>
      </c>
      <c r="X1311" s="164">
        <f t="shared" si="210"/>
        <v>298603995.97091269</v>
      </c>
    </row>
    <row r="1312" spans="10:24" x14ac:dyDescent="0.25">
      <c r="J1312">
        <v>1309</v>
      </c>
      <c r="K1312" s="43">
        <v>0.67344743727461065</v>
      </c>
      <c r="L1312">
        <v>0.27002370186533198</v>
      </c>
      <c r="M1312">
        <v>0.1629100642769723</v>
      </c>
      <c r="N1312" s="44">
        <v>0.35606222926671793</v>
      </c>
      <c r="O1312" s="161">
        <f t="shared" si="201"/>
        <v>6000000</v>
      </c>
      <c r="P1312" s="162">
        <f t="shared" si="202"/>
        <v>170.80888036532272</v>
      </c>
      <c r="Q1312" s="162">
        <f t="shared" si="203"/>
        <v>115.34864115055217</v>
      </c>
      <c r="R1312" s="163">
        <f t="shared" si="204"/>
        <v>1</v>
      </c>
      <c r="S1312" s="161">
        <f t="shared" si="205"/>
        <v>7000000</v>
      </c>
      <c r="T1312" s="162">
        <f t="shared" si="206"/>
        <v>186.93629345510757</v>
      </c>
      <c r="U1312" s="162">
        <f t="shared" si="207"/>
        <v>115.17432057527608</v>
      </c>
      <c r="V1312" s="163">
        <f t="shared" si="208"/>
        <v>1</v>
      </c>
      <c r="W1312" s="164">
        <f t="shared" si="209"/>
        <v>282761435.28862333</v>
      </c>
      <c r="X1312" s="164">
        <f t="shared" si="210"/>
        <v>352333810.15882045</v>
      </c>
    </row>
    <row r="1313" spans="10:24" x14ac:dyDescent="0.25">
      <c r="J1313">
        <v>1310</v>
      </c>
      <c r="K1313" s="43">
        <v>1.6498930771915998E-2</v>
      </c>
      <c r="L1313">
        <v>1.5848837813609129E-2</v>
      </c>
      <c r="M1313">
        <v>0.39767469421795121</v>
      </c>
      <c r="N1313" s="44">
        <v>0.15349380311312166</v>
      </c>
      <c r="O1313" s="161">
        <f t="shared" si="201"/>
        <v>1000000</v>
      </c>
      <c r="P1313" s="162">
        <f t="shared" si="202"/>
        <v>147.77696314740834</v>
      </c>
      <c r="Q1313" s="162">
        <f t="shared" si="203"/>
        <v>129.81258999404938</v>
      </c>
      <c r="R1313" s="163">
        <f t="shared" si="204"/>
        <v>1</v>
      </c>
      <c r="S1313" s="161">
        <f t="shared" si="205"/>
        <v>1000000</v>
      </c>
      <c r="T1313" s="162">
        <f t="shared" si="206"/>
        <v>179.25898771580279</v>
      </c>
      <c r="U1313" s="162">
        <f t="shared" si="207"/>
        <v>122.40629499702469</v>
      </c>
      <c r="V1313" s="163">
        <f t="shared" si="208"/>
        <v>0.9</v>
      </c>
      <c r="W1313" s="164">
        <f t="shared" si="209"/>
        <v>-32035626.846641038</v>
      </c>
      <c r="X1313" s="164">
        <f t="shared" si="210"/>
        <v>-98832576.553099707</v>
      </c>
    </row>
    <row r="1314" spans="10:24" x14ac:dyDescent="0.25">
      <c r="J1314">
        <v>1311</v>
      </c>
      <c r="K1314" s="43">
        <v>0.57629450636685153</v>
      </c>
      <c r="L1314">
        <v>0.62919794040034882</v>
      </c>
      <c r="M1314">
        <v>0.82401192004736201</v>
      </c>
      <c r="N1314" s="44">
        <v>0.41451927507092068</v>
      </c>
      <c r="O1314" s="161">
        <f t="shared" si="201"/>
        <v>6000000</v>
      </c>
      <c r="P1314" s="162">
        <f t="shared" si="202"/>
        <v>184.94594730777365</v>
      </c>
      <c r="Q1314" s="162">
        <f t="shared" si="203"/>
        <v>153.61526050400562</v>
      </c>
      <c r="R1314" s="163">
        <f t="shared" si="204"/>
        <v>1</v>
      </c>
      <c r="S1314" s="161">
        <f t="shared" si="205"/>
        <v>6000000</v>
      </c>
      <c r="T1314" s="162">
        <f t="shared" si="206"/>
        <v>191.64864910259121</v>
      </c>
      <c r="U1314" s="162">
        <f t="shared" si="207"/>
        <v>134.30763025200281</v>
      </c>
      <c r="V1314" s="163">
        <f t="shared" si="208"/>
        <v>1</v>
      </c>
      <c r="W1314" s="164">
        <f t="shared" si="209"/>
        <v>137984120.8226082</v>
      </c>
      <c r="X1314" s="164">
        <f t="shared" si="210"/>
        <v>194046113.10353041</v>
      </c>
    </row>
    <row r="1315" spans="10:24" x14ac:dyDescent="0.25">
      <c r="J1315">
        <v>1312</v>
      </c>
      <c r="K1315" s="43">
        <v>0.34658495813623968</v>
      </c>
      <c r="L1315">
        <v>0.55337724395723942</v>
      </c>
      <c r="M1315">
        <v>0.36312150824512879</v>
      </c>
      <c r="N1315" s="44">
        <v>0.61138290281591479</v>
      </c>
      <c r="O1315" s="161">
        <f t="shared" si="201"/>
        <v>5000000</v>
      </c>
      <c r="P1315" s="162">
        <f t="shared" si="202"/>
        <v>182.01297939555729</v>
      </c>
      <c r="Q1315" s="162">
        <f t="shared" si="203"/>
        <v>127.99745007981193</v>
      </c>
      <c r="R1315" s="163">
        <f t="shared" si="204"/>
        <v>1</v>
      </c>
      <c r="S1315" s="161">
        <f t="shared" si="205"/>
        <v>6000000</v>
      </c>
      <c r="T1315" s="162">
        <f t="shared" si="206"/>
        <v>190.67099313185244</v>
      </c>
      <c r="U1315" s="162">
        <f t="shared" si="207"/>
        <v>121.49872503990596</v>
      </c>
      <c r="V1315" s="163">
        <f t="shared" si="208"/>
        <v>1</v>
      </c>
      <c r="W1315" s="164">
        <f t="shared" si="209"/>
        <v>220077646.57872683</v>
      </c>
      <c r="X1315" s="164">
        <f t="shared" si="210"/>
        <v>265033608.5516789</v>
      </c>
    </row>
    <row r="1316" spans="10:24" x14ac:dyDescent="0.25">
      <c r="J1316">
        <v>1313</v>
      </c>
      <c r="K1316" s="43">
        <v>0.66911408377057391</v>
      </c>
      <c r="L1316">
        <v>0.63668820455008779</v>
      </c>
      <c r="M1316">
        <v>0.50043916625288332</v>
      </c>
      <c r="N1316" s="44">
        <v>0.56882140292612604</v>
      </c>
      <c r="O1316" s="161">
        <f t="shared" si="201"/>
        <v>6000000</v>
      </c>
      <c r="P1316" s="162">
        <f t="shared" si="202"/>
        <v>185.24430616265525</v>
      </c>
      <c r="Q1316" s="162">
        <f t="shared" si="203"/>
        <v>135.02201653538151</v>
      </c>
      <c r="R1316" s="163">
        <f t="shared" si="204"/>
        <v>1</v>
      </c>
      <c r="S1316" s="161">
        <f t="shared" si="205"/>
        <v>7000000</v>
      </c>
      <c r="T1316" s="162">
        <f t="shared" si="206"/>
        <v>191.74810205421841</v>
      </c>
      <c r="U1316" s="162">
        <f t="shared" si="207"/>
        <v>125.01100826769076</v>
      </c>
      <c r="V1316" s="163">
        <f t="shared" si="208"/>
        <v>1</v>
      </c>
      <c r="W1316" s="164">
        <f t="shared" si="209"/>
        <v>251333737.76364243</v>
      </c>
      <c r="X1316" s="164">
        <f t="shared" si="210"/>
        <v>317159656.50569355</v>
      </c>
    </row>
    <row r="1317" spans="10:24" x14ac:dyDescent="0.25">
      <c r="J1317">
        <v>1314</v>
      </c>
      <c r="K1317" s="43">
        <v>0.66992362098421732</v>
      </c>
      <c r="L1317">
        <v>4.4376787663039541E-2</v>
      </c>
      <c r="M1317">
        <v>0.42009997468198246</v>
      </c>
      <c r="N1317" s="44">
        <v>0.34533957616775057</v>
      </c>
      <c r="O1317" s="161">
        <f t="shared" si="201"/>
        <v>6000000</v>
      </c>
      <c r="P1317" s="162">
        <f t="shared" si="202"/>
        <v>154.46985653241944</v>
      </c>
      <c r="Q1317" s="162">
        <f t="shared" si="203"/>
        <v>130.96724546720839</v>
      </c>
      <c r="R1317" s="163">
        <f t="shared" si="204"/>
        <v>1</v>
      </c>
      <c r="S1317" s="161">
        <f t="shared" si="205"/>
        <v>7000000</v>
      </c>
      <c r="T1317" s="162">
        <f t="shared" si="206"/>
        <v>181.48995217747316</v>
      </c>
      <c r="U1317" s="162">
        <f t="shared" si="207"/>
        <v>122.98362273360419</v>
      </c>
      <c r="V1317" s="163">
        <f t="shared" si="208"/>
        <v>1</v>
      </c>
      <c r="W1317" s="164">
        <f t="shared" si="209"/>
        <v>91015666.391266346</v>
      </c>
      <c r="X1317" s="164">
        <f t="shared" si="210"/>
        <v>259544306.10708272</v>
      </c>
    </row>
    <row r="1318" spans="10:24" x14ac:dyDescent="0.25">
      <c r="J1318">
        <v>1315</v>
      </c>
      <c r="K1318" s="43">
        <v>6.3799399683374891E-2</v>
      </c>
      <c r="L1318">
        <v>0.14205967199025349</v>
      </c>
      <c r="M1318">
        <v>0.51643016337496273</v>
      </c>
      <c r="N1318" s="44">
        <v>0.87893993662779757</v>
      </c>
      <c r="O1318" s="161">
        <f t="shared" si="201"/>
        <v>2000000</v>
      </c>
      <c r="P1318" s="162">
        <f t="shared" si="202"/>
        <v>163.93332903509062</v>
      </c>
      <c r="Q1318" s="162">
        <f t="shared" si="203"/>
        <v>135.82391922868382</v>
      </c>
      <c r="R1318" s="163">
        <f t="shared" si="204"/>
        <v>1</v>
      </c>
      <c r="S1318" s="161">
        <f t="shared" si="205"/>
        <v>2000000</v>
      </c>
      <c r="T1318" s="162">
        <f t="shared" si="206"/>
        <v>184.64444301169686</v>
      </c>
      <c r="U1318" s="162">
        <f t="shared" si="207"/>
        <v>125.41195961434191</v>
      </c>
      <c r="V1318" s="163">
        <f t="shared" si="208"/>
        <v>1</v>
      </c>
      <c r="W1318" s="164">
        <f t="shared" si="209"/>
        <v>6218819.6128136069</v>
      </c>
      <c r="X1318" s="164">
        <f t="shared" si="210"/>
        <v>-31535033.205290094</v>
      </c>
    </row>
    <row r="1319" spans="10:24" x14ac:dyDescent="0.25">
      <c r="J1319">
        <v>1316</v>
      </c>
      <c r="K1319" s="43">
        <v>4.7013476124232456E-2</v>
      </c>
      <c r="L1319">
        <v>0.34126593831777186</v>
      </c>
      <c r="M1319">
        <v>0.73095086477793614</v>
      </c>
      <c r="N1319" s="44">
        <v>2.5220204293431081E-2</v>
      </c>
      <c r="O1319" s="161">
        <f t="shared" si="201"/>
        <v>1000000</v>
      </c>
      <c r="P1319" s="162">
        <f t="shared" si="202"/>
        <v>173.86484088607844</v>
      </c>
      <c r="Q1319" s="162">
        <f t="shared" si="203"/>
        <v>147.31382630066119</v>
      </c>
      <c r="R1319" s="163">
        <f t="shared" si="204"/>
        <v>1</v>
      </c>
      <c r="S1319" s="161">
        <f t="shared" si="205"/>
        <v>1000000</v>
      </c>
      <c r="T1319" s="162">
        <f t="shared" si="206"/>
        <v>187.95494696202616</v>
      </c>
      <c r="U1319" s="162">
        <f t="shared" si="207"/>
        <v>131.15691315033061</v>
      </c>
      <c r="V1319" s="163">
        <f t="shared" si="208"/>
        <v>0.9</v>
      </c>
      <c r="W1319" s="164">
        <f t="shared" si="209"/>
        <v>-23448985.414582752</v>
      </c>
      <c r="X1319" s="164">
        <f t="shared" si="210"/>
        <v>-98881769.569474012</v>
      </c>
    </row>
    <row r="1320" spans="10:24" x14ac:dyDescent="0.25">
      <c r="J1320">
        <v>1317</v>
      </c>
      <c r="K1320" s="43">
        <v>0.48087885375982442</v>
      </c>
      <c r="L1320">
        <v>0.6491148582222398</v>
      </c>
      <c r="M1320">
        <v>0.72302438703389416</v>
      </c>
      <c r="N1320" s="44">
        <v>0.8377595625123353</v>
      </c>
      <c r="O1320" s="161">
        <f t="shared" si="201"/>
        <v>5000000</v>
      </c>
      <c r="P1320" s="162">
        <f t="shared" si="202"/>
        <v>185.743977984456</v>
      </c>
      <c r="Q1320" s="162">
        <f t="shared" si="203"/>
        <v>146.83699438803174</v>
      </c>
      <c r="R1320" s="163">
        <f t="shared" si="204"/>
        <v>1</v>
      </c>
      <c r="S1320" s="161">
        <f t="shared" si="205"/>
        <v>6000000</v>
      </c>
      <c r="T1320" s="162">
        <f t="shared" si="206"/>
        <v>191.914659328152</v>
      </c>
      <c r="U1320" s="162">
        <f t="shared" si="207"/>
        <v>130.91849719401588</v>
      </c>
      <c r="V1320" s="163">
        <f t="shared" si="208"/>
        <v>1</v>
      </c>
      <c r="W1320" s="164">
        <f t="shared" si="209"/>
        <v>144534917.98212126</v>
      </c>
      <c r="X1320" s="164">
        <f t="shared" si="210"/>
        <v>215976972.80481666</v>
      </c>
    </row>
    <row r="1321" spans="10:24" x14ac:dyDescent="0.25">
      <c r="J1321">
        <v>1318</v>
      </c>
      <c r="K1321" s="43">
        <v>0.19213916052854152</v>
      </c>
      <c r="L1321">
        <v>0.89807814056927404</v>
      </c>
      <c r="M1321">
        <v>0.94336945130544203</v>
      </c>
      <c r="N1321" s="44">
        <v>0.31429359557801317</v>
      </c>
      <c r="O1321" s="161">
        <f t="shared" si="201"/>
        <v>2000000</v>
      </c>
      <c r="P1321" s="162">
        <f t="shared" si="202"/>
        <v>199.06014919849741</v>
      </c>
      <c r="Q1321" s="162">
        <f t="shared" si="203"/>
        <v>166.67407971379819</v>
      </c>
      <c r="R1321" s="163">
        <f t="shared" si="204"/>
        <v>1</v>
      </c>
      <c r="S1321" s="161">
        <f t="shared" si="205"/>
        <v>5000000</v>
      </c>
      <c r="T1321" s="162">
        <f t="shared" si="206"/>
        <v>196.3533830661658</v>
      </c>
      <c r="U1321" s="162">
        <f t="shared" si="207"/>
        <v>140.83703985689908</v>
      </c>
      <c r="V1321" s="163">
        <f t="shared" si="208"/>
        <v>1</v>
      </c>
      <c r="W1321" s="164">
        <f t="shared" si="209"/>
        <v>14772138.969398439</v>
      </c>
      <c r="X1321" s="164">
        <f t="shared" si="210"/>
        <v>127581716.04633361</v>
      </c>
    </row>
    <row r="1322" spans="10:24" x14ac:dyDescent="0.25">
      <c r="J1322">
        <v>1319</v>
      </c>
      <c r="K1322" s="43">
        <v>0.47467645243573675</v>
      </c>
      <c r="L1322">
        <v>8.0413971150395724E-2</v>
      </c>
      <c r="M1322">
        <v>0.59328982312724099</v>
      </c>
      <c r="N1322" s="44">
        <v>9.9168390984591626E-2</v>
      </c>
      <c r="O1322" s="161">
        <f t="shared" si="201"/>
        <v>5000000</v>
      </c>
      <c r="P1322" s="162">
        <f t="shared" si="202"/>
        <v>158.96561366481484</v>
      </c>
      <c r="Q1322" s="162">
        <f t="shared" si="203"/>
        <v>139.72031744594852</v>
      </c>
      <c r="R1322" s="163">
        <f t="shared" si="204"/>
        <v>1</v>
      </c>
      <c r="S1322" s="161">
        <f t="shared" si="205"/>
        <v>6000000</v>
      </c>
      <c r="T1322" s="162">
        <f t="shared" si="206"/>
        <v>182.98853788827159</v>
      </c>
      <c r="U1322" s="162">
        <f t="shared" si="207"/>
        <v>127.36015872297426</v>
      </c>
      <c r="V1322" s="163">
        <f t="shared" si="208"/>
        <v>0.9</v>
      </c>
      <c r="W1322" s="164">
        <f t="shared" si="209"/>
        <v>46226481.094331577</v>
      </c>
      <c r="X1322" s="164">
        <f t="shared" si="210"/>
        <v>150393247.49260557</v>
      </c>
    </row>
    <row r="1323" spans="10:24" x14ac:dyDescent="0.25">
      <c r="J1323">
        <v>1320</v>
      </c>
      <c r="K1323" s="43">
        <v>0.10655670590960986</v>
      </c>
      <c r="L1323">
        <v>5.7618982077712322E-2</v>
      </c>
      <c r="M1323">
        <v>0.87079061019492621</v>
      </c>
      <c r="N1323" s="44">
        <v>0.10798998489562817</v>
      </c>
      <c r="O1323" s="161">
        <f t="shared" si="201"/>
        <v>2000000</v>
      </c>
      <c r="P1323" s="162">
        <f t="shared" si="202"/>
        <v>156.37379897858844</v>
      </c>
      <c r="Q1323" s="162">
        <f t="shared" si="203"/>
        <v>157.60272677906821</v>
      </c>
      <c r="R1323" s="163">
        <f t="shared" si="204"/>
        <v>1</v>
      </c>
      <c r="S1323" s="161">
        <f t="shared" si="205"/>
        <v>2000000</v>
      </c>
      <c r="T1323" s="162">
        <f t="shared" si="206"/>
        <v>182.12459965952948</v>
      </c>
      <c r="U1323" s="162">
        <f t="shared" si="207"/>
        <v>136.30136338953412</v>
      </c>
      <c r="V1323" s="163">
        <f t="shared" si="208"/>
        <v>0.9</v>
      </c>
      <c r="W1323" s="164">
        <f t="shared" si="209"/>
        <v>-52457855.600959532</v>
      </c>
      <c r="X1323" s="164">
        <f t="shared" si="210"/>
        <v>-67518174.714008346</v>
      </c>
    </row>
    <row r="1324" spans="10:24" x14ac:dyDescent="0.25">
      <c r="J1324">
        <v>1321</v>
      </c>
      <c r="K1324" s="43">
        <v>0.61857629809844461</v>
      </c>
      <c r="L1324">
        <v>2.6402684105567009E-2</v>
      </c>
      <c r="M1324">
        <v>0.1088708032353819</v>
      </c>
      <c r="N1324" s="44">
        <v>0.7106545485418897</v>
      </c>
      <c r="O1324" s="161">
        <f t="shared" si="201"/>
        <v>6000000</v>
      </c>
      <c r="P1324" s="162">
        <f t="shared" si="202"/>
        <v>150.95236216451474</v>
      </c>
      <c r="Q1324" s="162">
        <f t="shared" si="203"/>
        <v>110.34888777051604</v>
      </c>
      <c r="R1324" s="163">
        <f t="shared" si="204"/>
        <v>1</v>
      </c>
      <c r="S1324" s="161">
        <f t="shared" si="205"/>
        <v>7000000</v>
      </c>
      <c r="T1324" s="162">
        <f t="shared" si="206"/>
        <v>180.31745405483824</v>
      </c>
      <c r="U1324" s="162">
        <f t="shared" si="207"/>
        <v>112.67444388525803</v>
      </c>
      <c r="V1324" s="163">
        <f t="shared" si="208"/>
        <v>1</v>
      </c>
      <c r="W1324" s="164">
        <f t="shared" si="209"/>
        <v>193620846.36399218</v>
      </c>
      <c r="X1324" s="164">
        <f t="shared" si="210"/>
        <v>323501071.18706143</v>
      </c>
    </row>
    <row r="1325" spans="10:24" x14ac:dyDescent="0.25">
      <c r="J1325">
        <v>1322</v>
      </c>
      <c r="K1325" s="43">
        <v>0.85803531956952417</v>
      </c>
      <c r="L1325">
        <v>0.96112728597487296</v>
      </c>
      <c r="M1325">
        <v>0.51378044747469742</v>
      </c>
      <c r="N1325" s="44">
        <v>0.92946736935926177</v>
      </c>
      <c r="O1325" s="161">
        <f t="shared" si="201"/>
        <v>7000000</v>
      </c>
      <c r="P1325" s="162">
        <f t="shared" si="202"/>
        <v>206.45880187488967</v>
      </c>
      <c r="Q1325" s="162">
        <f t="shared" si="203"/>
        <v>135.69098662768997</v>
      </c>
      <c r="R1325" s="163">
        <f t="shared" si="204"/>
        <v>1</v>
      </c>
      <c r="S1325" s="161">
        <f t="shared" si="205"/>
        <v>7000000</v>
      </c>
      <c r="T1325" s="162">
        <f t="shared" si="206"/>
        <v>198.81960062496321</v>
      </c>
      <c r="U1325" s="162">
        <f t="shared" si="207"/>
        <v>125.34549331384498</v>
      </c>
      <c r="V1325" s="163">
        <f t="shared" si="208"/>
        <v>1</v>
      </c>
      <c r="W1325" s="164">
        <f t="shared" si="209"/>
        <v>445374706.73039794</v>
      </c>
      <c r="X1325" s="164">
        <f t="shared" si="210"/>
        <v>364318751.1778276</v>
      </c>
    </row>
    <row r="1326" spans="10:24" x14ac:dyDescent="0.25">
      <c r="J1326">
        <v>1323</v>
      </c>
      <c r="K1326" s="43">
        <v>5.604910113367978E-2</v>
      </c>
      <c r="L1326">
        <v>0.66031159288621399</v>
      </c>
      <c r="M1326">
        <v>0.4117542768053829</v>
      </c>
      <c r="N1326" s="44">
        <v>0.40373542716515742</v>
      </c>
      <c r="O1326" s="161">
        <f t="shared" si="201"/>
        <v>2000000</v>
      </c>
      <c r="P1326" s="162">
        <f t="shared" si="202"/>
        <v>186.19970508009851</v>
      </c>
      <c r="Q1326" s="162">
        <f t="shared" si="203"/>
        <v>130.53930737923736</v>
      </c>
      <c r="R1326" s="163">
        <f t="shared" si="204"/>
        <v>1</v>
      </c>
      <c r="S1326" s="161">
        <f t="shared" si="205"/>
        <v>2000000</v>
      </c>
      <c r="T1326" s="162">
        <f t="shared" si="206"/>
        <v>192.06656836003285</v>
      </c>
      <c r="U1326" s="162">
        <f t="shared" si="207"/>
        <v>122.76965368961868</v>
      </c>
      <c r="V1326" s="163">
        <f t="shared" si="208"/>
        <v>1</v>
      </c>
      <c r="W1326" s="164">
        <f t="shared" si="209"/>
        <v>61320795.401722312</v>
      </c>
      <c r="X1326" s="164">
        <f t="shared" si="210"/>
        <v>-11406170.659171671</v>
      </c>
    </row>
    <row r="1327" spans="10:24" x14ac:dyDescent="0.25">
      <c r="J1327">
        <v>1324</v>
      </c>
      <c r="K1327" s="43">
        <v>0.75225075564301858</v>
      </c>
      <c r="L1327">
        <v>0.74295333263741792</v>
      </c>
      <c r="M1327">
        <v>0.16574778789747335</v>
      </c>
      <c r="N1327" s="44">
        <v>0.5585014074303265</v>
      </c>
      <c r="O1327" s="161">
        <f t="shared" si="201"/>
        <v>7000000</v>
      </c>
      <c r="P1327" s="162">
        <f t="shared" si="202"/>
        <v>189.78715897278099</v>
      </c>
      <c r="Q1327" s="162">
        <f t="shared" si="203"/>
        <v>115.57788319369371</v>
      </c>
      <c r="R1327" s="163">
        <f t="shared" si="204"/>
        <v>1</v>
      </c>
      <c r="S1327" s="161">
        <f t="shared" si="205"/>
        <v>7000000</v>
      </c>
      <c r="T1327" s="162">
        <f t="shared" si="206"/>
        <v>193.26238632426032</v>
      </c>
      <c r="U1327" s="162">
        <f t="shared" si="207"/>
        <v>115.28894159684685</v>
      </c>
      <c r="V1327" s="163">
        <f t="shared" si="208"/>
        <v>1</v>
      </c>
      <c r="W1327" s="164">
        <f t="shared" si="209"/>
        <v>469464930.45361096</v>
      </c>
      <c r="X1327" s="164">
        <f t="shared" si="210"/>
        <v>395814113.09189427</v>
      </c>
    </row>
    <row r="1328" spans="10:24" x14ac:dyDescent="0.25">
      <c r="J1328">
        <v>1325</v>
      </c>
      <c r="K1328" s="43">
        <v>0.47517467949552028</v>
      </c>
      <c r="L1328">
        <v>0.8636410996050049</v>
      </c>
      <c r="M1328">
        <v>0.22357009879906076</v>
      </c>
      <c r="N1328" s="44">
        <v>0.94919385616061047</v>
      </c>
      <c r="O1328" s="161">
        <f t="shared" si="201"/>
        <v>5000000</v>
      </c>
      <c r="P1328" s="162">
        <f t="shared" si="202"/>
        <v>196.45237838289532</v>
      </c>
      <c r="Q1328" s="162">
        <f t="shared" si="203"/>
        <v>119.79617242694695</v>
      </c>
      <c r="R1328" s="163">
        <f t="shared" si="204"/>
        <v>1</v>
      </c>
      <c r="S1328" s="161">
        <f t="shared" si="205"/>
        <v>6000000</v>
      </c>
      <c r="T1328" s="162">
        <f t="shared" si="206"/>
        <v>195.48412612763178</v>
      </c>
      <c r="U1328" s="162">
        <f t="shared" si="207"/>
        <v>117.39808621347348</v>
      </c>
      <c r="V1328" s="163">
        <f t="shared" si="208"/>
        <v>1</v>
      </c>
      <c r="W1328" s="164">
        <f t="shared" si="209"/>
        <v>333281029.77974182</v>
      </c>
      <c r="X1328" s="164">
        <f t="shared" si="210"/>
        <v>318516239.48494983</v>
      </c>
    </row>
    <row r="1329" spans="10:24" x14ac:dyDescent="0.25">
      <c r="J1329">
        <v>1326</v>
      </c>
      <c r="K1329" s="43">
        <v>3.1559884377450498E-2</v>
      </c>
      <c r="L1329">
        <v>0.98616629427634395</v>
      </c>
      <c r="M1329">
        <v>0.74399257505495653</v>
      </c>
      <c r="N1329" s="44">
        <v>0.53045828975723153</v>
      </c>
      <c r="O1329" s="161">
        <f t="shared" si="201"/>
        <v>1000000</v>
      </c>
      <c r="P1329" s="162">
        <f t="shared" si="202"/>
        <v>213.02955344374703</v>
      </c>
      <c r="Q1329" s="162">
        <f t="shared" si="203"/>
        <v>148.11407206894603</v>
      </c>
      <c r="R1329" s="163">
        <f t="shared" si="204"/>
        <v>1</v>
      </c>
      <c r="S1329" s="161">
        <f t="shared" si="205"/>
        <v>1000000</v>
      </c>
      <c r="T1329" s="162">
        <f t="shared" si="206"/>
        <v>201.00985114791567</v>
      </c>
      <c r="U1329" s="162">
        <f t="shared" si="207"/>
        <v>131.55703603447301</v>
      </c>
      <c r="V1329" s="163">
        <f t="shared" si="208"/>
        <v>1</v>
      </c>
      <c r="W1329" s="164">
        <f t="shared" si="209"/>
        <v>14915481.374801002</v>
      </c>
      <c r="X1329" s="164">
        <f t="shared" si="210"/>
        <v>-80547184.886557341</v>
      </c>
    </row>
    <row r="1330" spans="10:24" x14ac:dyDescent="0.25">
      <c r="J1330">
        <v>1327</v>
      </c>
      <c r="K1330" s="43">
        <v>0.43046890882262789</v>
      </c>
      <c r="L1330">
        <v>0.47353596395102659</v>
      </c>
      <c r="M1330">
        <v>0.90993654055189022</v>
      </c>
      <c r="N1330" s="44">
        <v>0.6136067895824836</v>
      </c>
      <c r="O1330" s="161">
        <f t="shared" si="201"/>
        <v>5000000</v>
      </c>
      <c r="P1330" s="162">
        <f t="shared" si="202"/>
        <v>179.00423660198345</v>
      </c>
      <c r="Q1330" s="162">
        <f t="shared" si="203"/>
        <v>161.80728706635847</v>
      </c>
      <c r="R1330" s="163">
        <f t="shared" si="204"/>
        <v>1</v>
      </c>
      <c r="S1330" s="161">
        <f t="shared" si="205"/>
        <v>6000000</v>
      </c>
      <c r="T1330" s="162">
        <f t="shared" si="206"/>
        <v>189.66807886732781</v>
      </c>
      <c r="U1330" s="162">
        <f t="shared" si="207"/>
        <v>138.40364353317923</v>
      </c>
      <c r="V1330" s="163">
        <f t="shared" si="208"/>
        <v>1</v>
      </c>
      <c r="W1330" s="164">
        <f t="shared" si="209"/>
        <v>35984747.678124905</v>
      </c>
      <c r="X1330" s="164">
        <f t="shared" si="210"/>
        <v>157586612.00489146</v>
      </c>
    </row>
    <row r="1331" spans="10:24" x14ac:dyDescent="0.25">
      <c r="J1331">
        <v>1328</v>
      </c>
      <c r="K1331" s="43">
        <v>0.27197399731999228</v>
      </c>
      <c r="L1331">
        <v>0.83996161185313378</v>
      </c>
      <c r="M1331">
        <v>0.6573627276290479</v>
      </c>
      <c r="N1331" s="44">
        <v>0.50026671485802987</v>
      </c>
      <c r="O1331" s="161">
        <f t="shared" si="201"/>
        <v>2000000</v>
      </c>
      <c r="P1331" s="162">
        <f t="shared" si="202"/>
        <v>194.91450183115691</v>
      </c>
      <c r="Q1331" s="162">
        <f t="shared" si="203"/>
        <v>143.10552275183525</v>
      </c>
      <c r="R1331" s="163">
        <f t="shared" si="204"/>
        <v>1</v>
      </c>
      <c r="S1331" s="161">
        <f t="shared" si="205"/>
        <v>5000000</v>
      </c>
      <c r="T1331" s="162">
        <f t="shared" si="206"/>
        <v>194.97150061038565</v>
      </c>
      <c r="U1331" s="162">
        <f t="shared" si="207"/>
        <v>129.05276137591761</v>
      </c>
      <c r="V1331" s="163">
        <f t="shared" si="208"/>
        <v>1</v>
      </c>
      <c r="W1331" s="164">
        <f t="shared" si="209"/>
        <v>53617958.15864332</v>
      </c>
      <c r="X1331" s="164">
        <f t="shared" si="210"/>
        <v>179593696.17234015</v>
      </c>
    </row>
    <row r="1332" spans="10:24" x14ac:dyDescent="0.25">
      <c r="J1332">
        <v>1329</v>
      </c>
      <c r="K1332" s="43">
        <v>0.15165332516401642</v>
      </c>
      <c r="L1332">
        <v>0.76510677960384643</v>
      </c>
      <c r="M1332">
        <v>0.8679116996531131</v>
      </c>
      <c r="N1332" s="44">
        <v>0.45027062935591522</v>
      </c>
      <c r="O1332" s="161">
        <f t="shared" si="201"/>
        <v>2000000</v>
      </c>
      <c r="P1332" s="162">
        <f t="shared" si="202"/>
        <v>190.84239856221009</v>
      </c>
      <c r="Q1332" s="162">
        <f t="shared" si="203"/>
        <v>157.33147592815268</v>
      </c>
      <c r="R1332" s="163">
        <f t="shared" si="204"/>
        <v>1</v>
      </c>
      <c r="S1332" s="161">
        <f t="shared" si="205"/>
        <v>5000000</v>
      </c>
      <c r="T1332" s="162">
        <f t="shared" si="206"/>
        <v>193.61413285407002</v>
      </c>
      <c r="U1332" s="162">
        <f t="shared" si="207"/>
        <v>136.16573796407636</v>
      </c>
      <c r="V1332" s="163">
        <f t="shared" si="208"/>
        <v>1</v>
      </c>
      <c r="W1332" s="164">
        <f t="shared" si="209"/>
        <v>17021845.26811482</v>
      </c>
      <c r="X1332" s="164">
        <f t="shared" si="210"/>
        <v>137241974.44996834</v>
      </c>
    </row>
    <row r="1333" spans="10:24" x14ac:dyDescent="0.25">
      <c r="J1333">
        <v>1330</v>
      </c>
      <c r="K1333" s="43">
        <v>0.15678485164936939</v>
      </c>
      <c r="L1333">
        <v>0.10295048500166659</v>
      </c>
      <c r="M1333">
        <v>0.99917203720817516</v>
      </c>
      <c r="N1333" s="44">
        <v>0.61370847255045202</v>
      </c>
      <c r="O1333" s="161">
        <f t="shared" si="201"/>
        <v>2000000</v>
      </c>
      <c r="P1333" s="162">
        <f t="shared" si="202"/>
        <v>161.0262402875851</v>
      </c>
      <c r="Q1333" s="162">
        <f t="shared" si="203"/>
        <v>197.91743651527398</v>
      </c>
      <c r="R1333" s="163">
        <f t="shared" si="204"/>
        <v>1</v>
      </c>
      <c r="S1333" s="161">
        <f t="shared" si="205"/>
        <v>5000000</v>
      </c>
      <c r="T1333" s="162">
        <f t="shared" si="206"/>
        <v>183.67541342919503</v>
      </c>
      <c r="U1333" s="162">
        <f t="shared" si="207"/>
        <v>156.45871825763697</v>
      </c>
      <c r="V1333" s="163">
        <f t="shared" si="208"/>
        <v>1</v>
      </c>
      <c r="W1333" s="164">
        <f t="shared" si="209"/>
        <v>-123782392.45537776</v>
      </c>
      <c r="X1333" s="164">
        <f t="shared" si="210"/>
        <v>-13916524.142209709</v>
      </c>
    </row>
    <row r="1334" spans="10:24" x14ac:dyDescent="0.25">
      <c r="J1334">
        <v>1331</v>
      </c>
      <c r="K1334" s="43">
        <v>0.50987538760927664</v>
      </c>
      <c r="L1334">
        <v>1.1110802571678735E-2</v>
      </c>
      <c r="M1334">
        <v>0.57858418097444986</v>
      </c>
      <c r="N1334" s="44">
        <v>0.65397238529951685</v>
      </c>
      <c r="O1334" s="161">
        <f t="shared" si="201"/>
        <v>5000000</v>
      </c>
      <c r="P1334" s="162">
        <f t="shared" si="202"/>
        <v>145.70162231093454</v>
      </c>
      <c r="Q1334" s="162">
        <f t="shared" si="203"/>
        <v>138.96545583693043</v>
      </c>
      <c r="R1334" s="163">
        <f t="shared" si="204"/>
        <v>1</v>
      </c>
      <c r="S1334" s="161">
        <f t="shared" si="205"/>
        <v>6000000</v>
      </c>
      <c r="T1334" s="162">
        <f t="shared" si="206"/>
        <v>178.56720743697818</v>
      </c>
      <c r="U1334" s="162">
        <f t="shared" si="207"/>
        <v>126.98272791846522</v>
      </c>
      <c r="V1334" s="163">
        <f t="shared" si="208"/>
        <v>1</v>
      </c>
      <c r="W1334" s="164">
        <f t="shared" si="209"/>
        <v>-16319167.629979461</v>
      </c>
      <c r="X1334" s="164">
        <f t="shared" si="210"/>
        <v>159506877.11107779</v>
      </c>
    </row>
    <row r="1335" spans="10:24" x14ac:dyDescent="0.25">
      <c r="J1335">
        <v>1332</v>
      </c>
      <c r="K1335" s="43">
        <v>0.60821350384186701</v>
      </c>
      <c r="L1335">
        <v>0.7063632078572617</v>
      </c>
      <c r="M1335">
        <v>0.30354423066172964</v>
      </c>
      <c r="N1335" s="44">
        <v>2.4071537779644103E-3</v>
      </c>
      <c r="O1335" s="161">
        <f t="shared" si="201"/>
        <v>6000000</v>
      </c>
      <c r="P1335" s="162">
        <f t="shared" si="202"/>
        <v>188.14186775085386</v>
      </c>
      <c r="Q1335" s="162">
        <f t="shared" si="203"/>
        <v>124.71532177429539</v>
      </c>
      <c r="R1335" s="163">
        <f t="shared" si="204"/>
        <v>1</v>
      </c>
      <c r="S1335" s="161">
        <f t="shared" si="205"/>
        <v>7000000</v>
      </c>
      <c r="T1335" s="162">
        <f t="shared" si="206"/>
        <v>192.71395591695128</v>
      </c>
      <c r="U1335" s="162">
        <f t="shared" si="207"/>
        <v>119.85766088714769</v>
      </c>
      <c r="V1335" s="163">
        <f t="shared" si="208"/>
        <v>0.05</v>
      </c>
      <c r="W1335" s="164">
        <f t="shared" si="209"/>
        <v>330559275.85935086</v>
      </c>
      <c r="X1335" s="164">
        <f t="shared" si="210"/>
        <v>-124500296.73956874</v>
      </c>
    </row>
    <row r="1336" spans="10:24" x14ac:dyDescent="0.25">
      <c r="J1336">
        <v>1333</v>
      </c>
      <c r="K1336" s="43">
        <v>0.55417553969771249</v>
      </c>
      <c r="L1336">
        <v>0.9073097941665651</v>
      </c>
      <c r="M1336">
        <v>0.62556680252464314</v>
      </c>
      <c r="N1336" s="44">
        <v>0.47814044659482735</v>
      </c>
      <c r="O1336" s="161">
        <f t="shared" si="201"/>
        <v>6000000</v>
      </c>
      <c r="P1336" s="162">
        <f t="shared" si="202"/>
        <v>199.86554011537797</v>
      </c>
      <c r="Q1336" s="162">
        <f t="shared" si="203"/>
        <v>141.40268943499609</v>
      </c>
      <c r="R1336" s="163">
        <f t="shared" si="204"/>
        <v>1</v>
      </c>
      <c r="S1336" s="161">
        <f t="shared" si="205"/>
        <v>6000000</v>
      </c>
      <c r="T1336" s="162">
        <f t="shared" si="206"/>
        <v>196.62184670512599</v>
      </c>
      <c r="U1336" s="162">
        <f t="shared" si="207"/>
        <v>128.20134471749805</v>
      </c>
      <c r="V1336" s="163">
        <f t="shared" si="208"/>
        <v>1</v>
      </c>
      <c r="W1336" s="164">
        <f t="shared" si="209"/>
        <v>300777104.08229125</v>
      </c>
      <c r="X1336" s="164">
        <f t="shared" si="210"/>
        <v>260523011.92576766</v>
      </c>
    </row>
    <row r="1337" spans="10:24" x14ac:dyDescent="0.25">
      <c r="J1337">
        <v>1334</v>
      </c>
      <c r="K1337" s="43">
        <v>0.18011869482475196</v>
      </c>
      <c r="L1337">
        <v>0.65276848641296714</v>
      </c>
      <c r="M1337">
        <v>0.43485242406256097</v>
      </c>
      <c r="N1337" s="44">
        <v>0.36859820889586303</v>
      </c>
      <c r="O1337" s="161">
        <f t="shared" si="201"/>
        <v>2000000</v>
      </c>
      <c r="P1337" s="162">
        <f t="shared" si="202"/>
        <v>185.89208483431861</v>
      </c>
      <c r="Q1337" s="162">
        <f t="shared" si="203"/>
        <v>131.71933193915422</v>
      </c>
      <c r="R1337" s="163">
        <f t="shared" si="204"/>
        <v>1</v>
      </c>
      <c r="S1337" s="161">
        <f t="shared" si="205"/>
        <v>5000000</v>
      </c>
      <c r="T1337" s="162">
        <f t="shared" si="206"/>
        <v>191.96402827810621</v>
      </c>
      <c r="U1337" s="162">
        <f t="shared" si="207"/>
        <v>123.35966596957711</v>
      </c>
      <c r="V1337" s="163">
        <f t="shared" si="208"/>
        <v>1</v>
      </c>
      <c r="W1337" s="164">
        <f t="shared" si="209"/>
        <v>58345505.790328786</v>
      </c>
      <c r="X1337" s="164">
        <f t="shared" si="210"/>
        <v>193021811.54264551</v>
      </c>
    </row>
    <row r="1338" spans="10:24" x14ac:dyDescent="0.25">
      <c r="J1338">
        <v>1335</v>
      </c>
      <c r="K1338" s="43">
        <v>0.93461237437337774</v>
      </c>
      <c r="L1338">
        <v>0.90411928149806364</v>
      </c>
      <c r="M1338">
        <v>0.23384056317723612</v>
      </c>
      <c r="N1338" s="44">
        <v>2.5501252900679394E-2</v>
      </c>
      <c r="O1338" s="161">
        <f t="shared" si="201"/>
        <v>7000000</v>
      </c>
      <c r="P1338" s="162">
        <f t="shared" si="202"/>
        <v>199.58079026951714</v>
      </c>
      <c r="Q1338" s="162">
        <f t="shared" si="203"/>
        <v>120.47485646648747</v>
      </c>
      <c r="R1338" s="163">
        <f t="shared" si="204"/>
        <v>1</v>
      </c>
      <c r="S1338" s="161">
        <f t="shared" si="205"/>
        <v>9000000</v>
      </c>
      <c r="T1338" s="162">
        <f t="shared" si="206"/>
        <v>196.52693008983906</v>
      </c>
      <c r="U1338" s="162">
        <f t="shared" si="207"/>
        <v>117.73742823324373</v>
      </c>
      <c r="V1338" s="163">
        <f t="shared" si="208"/>
        <v>0.9</v>
      </c>
      <c r="W1338" s="164">
        <f t="shared" si="209"/>
        <v>503741536.62120771</v>
      </c>
      <c r="X1338" s="164">
        <f t="shared" si="210"/>
        <v>488194965.03842211</v>
      </c>
    </row>
    <row r="1339" spans="10:24" x14ac:dyDescent="0.25">
      <c r="J1339">
        <v>1336</v>
      </c>
      <c r="K1339" s="43">
        <v>0.81813765489477352</v>
      </c>
      <c r="L1339">
        <v>0.20613684870958238</v>
      </c>
      <c r="M1339">
        <v>0.59473947130428995</v>
      </c>
      <c r="N1339" s="44">
        <v>0.25461970211817542</v>
      </c>
      <c r="O1339" s="161">
        <f t="shared" si="201"/>
        <v>7000000</v>
      </c>
      <c r="P1339" s="162">
        <f t="shared" si="202"/>
        <v>167.70151527675435</v>
      </c>
      <c r="Q1339" s="162">
        <f t="shared" si="203"/>
        <v>139.79507773540874</v>
      </c>
      <c r="R1339" s="163">
        <f t="shared" si="204"/>
        <v>1</v>
      </c>
      <c r="S1339" s="161">
        <f t="shared" si="205"/>
        <v>7000000</v>
      </c>
      <c r="T1339" s="162">
        <f t="shared" si="206"/>
        <v>185.90050509225145</v>
      </c>
      <c r="U1339" s="162">
        <f t="shared" si="207"/>
        <v>127.39753886770437</v>
      </c>
      <c r="V1339" s="163">
        <f t="shared" si="208"/>
        <v>1</v>
      </c>
      <c r="W1339" s="164">
        <f t="shared" si="209"/>
        <v>145345062.78941926</v>
      </c>
      <c r="X1339" s="164">
        <f t="shared" si="210"/>
        <v>259520763.57182956</v>
      </c>
    </row>
    <row r="1340" spans="10:24" x14ac:dyDescent="0.25">
      <c r="J1340">
        <v>1337</v>
      </c>
      <c r="K1340" s="43">
        <v>0.56967294473797991</v>
      </c>
      <c r="L1340">
        <v>0.63436107838971023</v>
      </c>
      <c r="M1340">
        <v>0.91389106140963583</v>
      </c>
      <c r="N1340" s="44">
        <v>0.64314097284876448</v>
      </c>
      <c r="O1340" s="161">
        <f t="shared" si="201"/>
        <v>6000000</v>
      </c>
      <c r="P1340" s="162">
        <f t="shared" si="202"/>
        <v>185.15139317464792</v>
      </c>
      <c r="Q1340" s="162">
        <f t="shared" si="203"/>
        <v>162.30223833298447</v>
      </c>
      <c r="R1340" s="163">
        <f t="shared" si="204"/>
        <v>1</v>
      </c>
      <c r="S1340" s="161">
        <f t="shared" si="205"/>
        <v>6000000</v>
      </c>
      <c r="T1340" s="162">
        <f t="shared" si="206"/>
        <v>191.71713105821595</v>
      </c>
      <c r="U1340" s="162">
        <f t="shared" si="207"/>
        <v>138.65111916649224</v>
      </c>
      <c r="V1340" s="163">
        <f t="shared" si="208"/>
        <v>1</v>
      </c>
      <c r="W1340" s="164">
        <f t="shared" si="209"/>
        <v>87094929.0499807</v>
      </c>
      <c r="X1340" s="164">
        <f t="shared" si="210"/>
        <v>168396071.35034233</v>
      </c>
    </row>
    <row r="1341" spans="10:24" x14ac:dyDescent="0.25">
      <c r="J1341">
        <v>1338</v>
      </c>
      <c r="K1341" s="43">
        <v>0.64396735729978494</v>
      </c>
      <c r="L1341">
        <v>0.13608839451047627</v>
      </c>
      <c r="M1341">
        <v>0.41387054492438702</v>
      </c>
      <c r="N1341" s="44">
        <v>0.2932831672806927</v>
      </c>
      <c r="O1341" s="161">
        <f t="shared" si="201"/>
        <v>6000000</v>
      </c>
      <c r="P1341" s="162">
        <f t="shared" si="202"/>
        <v>163.52904842371731</v>
      </c>
      <c r="Q1341" s="162">
        <f t="shared" si="203"/>
        <v>130.64800783757869</v>
      </c>
      <c r="R1341" s="163">
        <f t="shared" si="204"/>
        <v>1</v>
      </c>
      <c r="S1341" s="161">
        <f t="shared" si="205"/>
        <v>7000000</v>
      </c>
      <c r="T1341" s="162">
        <f t="shared" si="206"/>
        <v>184.50968280790576</v>
      </c>
      <c r="U1341" s="162">
        <f t="shared" si="207"/>
        <v>122.82400391878934</v>
      </c>
      <c r="V1341" s="163">
        <f t="shared" si="208"/>
        <v>1</v>
      </c>
      <c r="W1341" s="164">
        <f t="shared" si="209"/>
        <v>147286243.51683176</v>
      </c>
      <c r="X1341" s="164">
        <f t="shared" si="210"/>
        <v>281799752.2238149</v>
      </c>
    </row>
    <row r="1342" spans="10:24" x14ac:dyDescent="0.25">
      <c r="J1342">
        <v>1339</v>
      </c>
      <c r="K1342" s="43">
        <v>0.62785854873110702</v>
      </c>
      <c r="L1342">
        <v>0.99541615841007303</v>
      </c>
      <c r="M1342">
        <v>0.50349805899428024</v>
      </c>
      <c r="N1342" s="44">
        <v>0.76062351818059715</v>
      </c>
      <c r="O1342" s="161">
        <f t="shared" si="201"/>
        <v>6000000</v>
      </c>
      <c r="P1342" s="162">
        <f t="shared" si="202"/>
        <v>219.0860546180206</v>
      </c>
      <c r="Q1342" s="162">
        <f t="shared" si="203"/>
        <v>135.17536891882727</v>
      </c>
      <c r="R1342" s="163">
        <f t="shared" si="204"/>
        <v>1</v>
      </c>
      <c r="S1342" s="161">
        <f t="shared" si="205"/>
        <v>7000000</v>
      </c>
      <c r="T1342" s="162">
        <f t="shared" si="206"/>
        <v>203.02868487267352</v>
      </c>
      <c r="U1342" s="162">
        <f t="shared" si="207"/>
        <v>125.08768445941364</v>
      </c>
      <c r="V1342" s="163">
        <f t="shared" si="208"/>
        <v>1</v>
      </c>
      <c r="W1342" s="164">
        <f t="shared" si="209"/>
        <v>453464114.19515991</v>
      </c>
      <c r="X1342" s="164">
        <f t="shared" si="210"/>
        <v>395587002.89281917</v>
      </c>
    </row>
    <row r="1343" spans="10:24" x14ac:dyDescent="0.25">
      <c r="J1343">
        <v>1340</v>
      </c>
      <c r="K1343" s="43">
        <v>0.85010898241584698</v>
      </c>
      <c r="L1343">
        <v>0.29993808547869438</v>
      </c>
      <c r="M1343">
        <v>3.2831552408791986E-2</v>
      </c>
      <c r="N1343" s="44">
        <v>0.90312128669066638</v>
      </c>
      <c r="O1343" s="161">
        <f t="shared" si="201"/>
        <v>7000000</v>
      </c>
      <c r="P1343" s="162">
        <f t="shared" si="202"/>
        <v>172.13132109592323</v>
      </c>
      <c r="Q1343" s="162">
        <f t="shared" si="203"/>
        <v>98.185668655398786</v>
      </c>
      <c r="R1343" s="163">
        <f t="shared" si="204"/>
        <v>1</v>
      </c>
      <c r="S1343" s="161">
        <f t="shared" si="205"/>
        <v>7000000</v>
      </c>
      <c r="T1343" s="162">
        <f t="shared" si="206"/>
        <v>187.37710703197442</v>
      </c>
      <c r="U1343" s="162">
        <f t="shared" si="207"/>
        <v>106.59283432769939</v>
      </c>
      <c r="V1343" s="163">
        <f t="shared" si="208"/>
        <v>1</v>
      </c>
      <c r="W1343" s="164">
        <f t="shared" si="209"/>
        <v>467619567.08367109</v>
      </c>
      <c r="X1343" s="164">
        <f t="shared" si="210"/>
        <v>415489908.9299252</v>
      </c>
    </row>
    <row r="1344" spans="10:24" x14ac:dyDescent="0.25">
      <c r="J1344">
        <v>1341</v>
      </c>
      <c r="K1344" s="43">
        <v>0.27020150931370435</v>
      </c>
      <c r="L1344">
        <v>0.53023949278401838</v>
      </c>
      <c r="M1344">
        <v>0.35046723437128635</v>
      </c>
      <c r="N1344" s="44">
        <v>0.5678083067863372</v>
      </c>
      <c r="O1344" s="161">
        <f t="shared" si="201"/>
        <v>2000000</v>
      </c>
      <c r="P1344" s="162">
        <f t="shared" si="202"/>
        <v>181.13807847212988</v>
      </c>
      <c r="Q1344" s="162">
        <f t="shared" si="203"/>
        <v>127.31881325479829</v>
      </c>
      <c r="R1344" s="163">
        <f t="shared" si="204"/>
        <v>1</v>
      </c>
      <c r="S1344" s="161">
        <f t="shared" si="205"/>
        <v>5000000</v>
      </c>
      <c r="T1344" s="162">
        <f t="shared" si="206"/>
        <v>190.37935949070996</v>
      </c>
      <c r="U1344" s="162">
        <f t="shared" si="207"/>
        <v>121.15940662739914</v>
      </c>
      <c r="V1344" s="163">
        <f t="shared" si="208"/>
        <v>1</v>
      </c>
      <c r="W1344" s="164">
        <f t="shared" si="209"/>
        <v>57638530.434663177</v>
      </c>
      <c r="X1344" s="164">
        <f t="shared" si="210"/>
        <v>196099764.31655413</v>
      </c>
    </row>
    <row r="1345" spans="10:24" x14ac:dyDescent="0.25">
      <c r="J1345">
        <v>1342</v>
      </c>
      <c r="K1345" s="43">
        <v>0.83171468836561568</v>
      </c>
      <c r="L1345">
        <v>0.67524548637632908</v>
      </c>
      <c r="M1345">
        <v>0.54059826112364839</v>
      </c>
      <c r="N1345" s="44">
        <v>0.98775054712838695</v>
      </c>
      <c r="O1345" s="161">
        <f t="shared" si="201"/>
        <v>7000000</v>
      </c>
      <c r="P1345" s="162">
        <f t="shared" si="202"/>
        <v>186.81666546394644</v>
      </c>
      <c r="Q1345" s="162">
        <f t="shared" si="203"/>
        <v>137.03882071591426</v>
      </c>
      <c r="R1345" s="163">
        <f t="shared" si="204"/>
        <v>1</v>
      </c>
      <c r="S1345" s="161">
        <f t="shared" si="205"/>
        <v>7000000</v>
      </c>
      <c r="T1345" s="162">
        <f t="shared" si="206"/>
        <v>192.27222182131547</v>
      </c>
      <c r="U1345" s="162">
        <f t="shared" si="207"/>
        <v>126.01941035795713</v>
      </c>
      <c r="V1345" s="163">
        <f t="shared" si="208"/>
        <v>1</v>
      </c>
      <c r="W1345" s="164">
        <f t="shared" si="209"/>
        <v>298444913.23622525</v>
      </c>
      <c r="X1345" s="164">
        <f t="shared" si="210"/>
        <v>313769680.2435084</v>
      </c>
    </row>
    <row r="1346" spans="10:24" x14ac:dyDescent="0.25">
      <c r="J1346">
        <v>1343</v>
      </c>
      <c r="K1346" s="43">
        <v>9.0285904263986971E-3</v>
      </c>
      <c r="L1346">
        <v>0.49022661665855471</v>
      </c>
      <c r="M1346">
        <v>0.85974616854743802</v>
      </c>
      <c r="N1346" s="44">
        <v>0.1952343987350742</v>
      </c>
      <c r="O1346" s="161">
        <f t="shared" si="201"/>
        <v>1000000</v>
      </c>
      <c r="P1346" s="162">
        <f t="shared" si="202"/>
        <v>179.63248964955434</v>
      </c>
      <c r="Q1346" s="162">
        <f t="shared" si="203"/>
        <v>156.58359240327172</v>
      </c>
      <c r="R1346" s="163">
        <f t="shared" si="204"/>
        <v>1</v>
      </c>
      <c r="S1346" s="161">
        <f t="shared" si="205"/>
        <v>1000000</v>
      </c>
      <c r="T1346" s="162">
        <f t="shared" si="206"/>
        <v>189.87749654985146</v>
      </c>
      <c r="U1346" s="162">
        <f t="shared" si="207"/>
        <v>135.79179620163586</v>
      </c>
      <c r="V1346" s="163">
        <f t="shared" si="208"/>
        <v>0.9</v>
      </c>
      <c r="W1346" s="164">
        <f t="shared" si="209"/>
        <v>-26951102.753717378</v>
      </c>
      <c r="X1346" s="164">
        <f t="shared" si="210"/>
        <v>-101322869.68660596</v>
      </c>
    </row>
    <row r="1347" spans="10:24" x14ac:dyDescent="0.25">
      <c r="J1347">
        <v>1344</v>
      </c>
      <c r="K1347" s="43">
        <v>0.11536299857775911</v>
      </c>
      <c r="L1347">
        <v>3.3741215963370319E-2</v>
      </c>
      <c r="M1347">
        <v>0.6606226846443598</v>
      </c>
      <c r="N1347" s="44">
        <v>0.97864583571144426</v>
      </c>
      <c r="O1347" s="161">
        <f t="shared" si="201"/>
        <v>2000000</v>
      </c>
      <c r="P1347" s="162">
        <f t="shared" si="202"/>
        <v>152.57328888508533</v>
      </c>
      <c r="Q1347" s="162">
        <f t="shared" si="203"/>
        <v>143.28326290093321</v>
      </c>
      <c r="R1347" s="163">
        <f t="shared" si="204"/>
        <v>1</v>
      </c>
      <c r="S1347" s="161">
        <f t="shared" si="205"/>
        <v>2000000</v>
      </c>
      <c r="T1347" s="162">
        <f t="shared" si="206"/>
        <v>180.8577629616951</v>
      </c>
      <c r="U1347" s="162">
        <f t="shared" si="207"/>
        <v>129.1416314504666</v>
      </c>
      <c r="V1347" s="163">
        <f t="shared" si="208"/>
        <v>1</v>
      </c>
      <c r="W1347" s="164">
        <f t="shared" si="209"/>
        <v>-31419948.031695753</v>
      </c>
      <c r="X1347" s="164">
        <f t="shared" si="210"/>
        <v>-46567736.977543011</v>
      </c>
    </row>
    <row r="1348" spans="10:24" x14ac:dyDescent="0.25">
      <c r="J1348">
        <v>1345</v>
      </c>
      <c r="K1348" s="43">
        <v>0.24809708440313671</v>
      </c>
      <c r="L1348">
        <v>0.48409970603043972</v>
      </c>
      <c r="M1348">
        <v>5.6006486259519317E-2</v>
      </c>
      <c r="N1348" s="44">
        <v>0.87544128365619378</v>
      </c>
      <c r="O1348" s="161">
        <f t="shared" si="201"/>
        <v>2000000</v>
      </c>
      <c r="P1348" s="162">
        <f t="shared" si="202"/>
        <v>179.40199973563404</v>
      </c>
      <c r="Q1348" s="162">
        <f t="shared" si="203"/>
        <v>103.21579849058504</v>
      </c>
      <c r="R1348" s="163">
        <f t="shared" si="204"/>
        <v>1</v>
      </c>
      <c r="S1348" s="161">
        <f t="shared" si="205"/>
        <v>5000000</v>
      </c>
      <c r="T1348" s="162">
        <f t="shared" si="206"/>
        <v>189.80066657854468</v>
      </c>
      <c r="U1348" s="162">
        <f t="shared" si="207"/>
        <v>109.10789924529253</v>
      </c>
      <c r="V1348" s="163">
        <f t="shared" si="208"/>
        <v>1</v>
      </c>
      <c r="W1348" s="164">
        <f t="shared" si="209"/>
        <v>102372402.49009797</v>
      </c>
      <c r="X1348" s="164">
        <f t="shared" si="210"/>
        <v>253463836.66626072</v>
      </c>
    </row>
    <row r="1349" spans="10:24" x14ac:dyDescent="0.25">
      <c r="J1349">
        <v>1346</v>
      </c>
      <c r="K1349" s="43">
        <v>0.14257888407484798</v>
      </c>
      <c r="L1349">
        <v>0.22776859750931577</v>
      </c>
      <c r="M1349">
        <v>0.84041912784726669</v>
      </c>
      <c r="N1349" s="44">
        <v>0.48045895862935772</v>
      </c>
      <c r="O1349" s="161">
        <f t="shared" ref="O1349:O1412" si="211">VLOOKUP(K1349,$E$5:$H$10,4)</f>
        <v>2000000</v>
      </c>
      <c r="P1349" s="162">
        <f t="shared" ref="P1349:P1412" si="212">_xlfn.NORM.INV(L1349,$E$12,$E$13)</f>
        <v>168.80676622505109</v>
      </c>
      <c r="Q1349" s="162">
        <f t="shared" ref="Q1349:Q1412" si="213">_xlfn.NORM.INV(M1349,$E$15,$E$16)</f>
        <v>154.92363914524867</v>
      </c>
      <c r="R1349" s="163">
        <f t="shared" ref="R1349:R1412" si="214">VLOOKUP(N1349,$E$19:$H$21,4)</f>
        <v>1</v>
      </c>
      <c r="S1349" s="161">
        <f t="shared" ref="S1349:S1412" si="215">VLOOKUP(K1349,$G$5:$H$10,2)</f>
        <v>2000000</v>
      </c>
      <c r="T1349" s="162">
        <f t="shared" ref="T1349:T1412" si="216">_xlfn.NORM.INV(L1349,$G$12,$G$13)</f>
        <v>186.26892207501703</v>
      </c>
      <c r="U1349" s="162">
        <f t="shared" ref="U1349:U1412" si="217">_xlfn.NORM.INV(M1349,$G$15,$G$16)</f>
        <v>134.96181957262434</v>
      </c>
      <c r="V1349" s="163">
        <f t="shared" ref="V1349:V1412" si="218">VLOOKUP(N1349,$G$19:$H$21,2)</f>
        <v>1</v>
      </c>
      <c r="W1349" s="164">
        <f t="shared" ref="W1349:W1412" si="219">O1349*(P1349-Q1349)*R1349-$D$23-$D$24</f>
        <v>-22233745.84039516</v>
      </c>
      <c r="X1349" s="164">
        <f t="shared" ref="X1349:X1412" si="220">S1349*(T1349-U1349)*V1349-$F$23-$F$24</f>
        <v>-47385794.995214611</v>
      </c>
    </row>
    <row r="1350" spans="10:24" x14ac:dyDescent="0.25">
      <c r="J1350">
        <v>1347</v>
      </c>
      <c r="K1350" s="43">
        <v>2.4834699178674646E-2</v>
      </c>
      <c r="L1350">
        <v>0.31052914833761147</v>
      </c>
      <c r="M1350">
        <v>0.6053397477600686</v>
      </c>
      <c r="N1350" s="44">
        <v>0.55650301463883456</v>
      </c>
      <c r="O1350" s="161">
        <f t="shared" si="211"/>
        <v>1000000</v>
      </c>
      <c r="P1350" s="162">
        <f t="shared" si="212"/>
        <v>172.58473465278493</v>
      </c>
      <c r="Q1350" s="162">
        <f t="shared" si="213"/>
        <v>140.34386158471816</v>
      </c>
      <c r="R1350" s="163">
        <f t="shared" si="214"/>
        <v>1</v>
      </c>
      <c r="S1350" s="161">
        <f t="shared" si="215"/>
        <v>1000000</v>
      </c>
      <c r="T1350" s="162">
        <f t="shared" si="216"/>
        <v>187.52824488426165</v>
      </c>
      <c r="U1350" s="162">
        <f t="shared" si="217"/>
        <v>127.67193079235908</v>
      </c>
      <c r="V1350" s="163">
        <f t="shared" si="218"/>
        <v>1</v>
      </c>
      <c r="W1350" s="164">
        <f t="shared" si="219"/>
        <v>-17759126.931933224</v>
      </c>
      <c r="X1350" s="164">
        <f t="shared" si="220"/>
        <v>-90143685.908097416</v>
      </c>
    </row>
    <row r="1351" spans="10:24" x14ac:dyDescent="0.25">
      <c r="J1351">
        <v>1348</v>
      </c>
      <c r="K1351" s="43">
        <v>0.63405919924891219</v>
      </c>
      <c r="L1351">
        <v>0.5646825887241248</v>
      </c>
      <c r="M1351">
        <v>2.9391449557279903E-2</v>
      </c>
      <c r="N1351" s="44">
        <v>0.9491945811445438</v>
      </c>
      <c r="O1351" s="161">
        <f t="shared" si="211"/>
        <v>6000000</v>
      </c>
      <c r="P1351" s="162">
        <f t="shared" si="212"/>
        <v>182.44278270686354</v>
      </c>
      <c r="Q1351" s="162">
        <f t="shared" si="213"/>
        <v>97.203728762316558</v>
      </c>
      <c r="R1351" s="163">
        <f t="shared" si="214"/>
        <v>1</v>
      </c>
      <c r="S1351" s="161">
        <f t="shared" si="215"/>
        <v>7000000</v>
      </c>
      <c r="T1351" s="162">
        <f t="shared" si="216"/>
        <v>190.81426090228786</v>
      </c>
      <c r="U1351" s="162">
        <f t="shared" si="217"/>
        <v>106.10186438115828</v>
      </c>
      <c r="V1351" s="163">
        <f t="shared" si="218"/>
        <v>1</v>
      </c>
      <c r="W1351" s="164">
        <f t="shared" si="219"/>
        <v>461434323.66728187</v>
      </c>
      <c r="X1351" s="164">
        <f t="shared" si="220"/>
        <v>442986775.64790702</v>
      </c>
    </row>
    <row r="1352" spans="10:24" x14ac:dyDescent="0.25">
      <c r="J1352">
        <v>1349</v>
      </c>
      <c r="K1352" s="43">
        <v>0.26007922556507224</v>
      </c>
      <c r="L1352">
        <v>0.1430269576780846</v>
      </c>
      <c r="M1352">
        <v>0.35061852632133006</v>
      </c>
      <c r="N1352" s="44">
        <v>0.20250057842790881</v>
      </c>
      <c r="O1352" s="161">
        <f t="shared" si="211"/>
        <v>2000000</v>
      </c>
      <c r="P1352" s="162">
        <f t="shared" si="212"/>
        <v>163.99772623372527</v>
      </c>
      <c r="Q1352" s="162">
        <f t="shared" si="213"/>
        <v>127.32697778644996</v>
      </c>
      <c r="R1352" s="163">
        <f t="shared" si="214"/>
        <v>1</v>
      </c>
      <c r="S1352" s="161">
        <f t="shared" si="215"/>
        <v>5000000</v>
      </c>
      <c r="T1352" s="162">
        <f t="shared" si="216"/>
        <v>184.66590874457509</v>
      </c>
      <c r="U1352" s="162">
        <f t="shared" si="217"/>
        <v>121.16348889322498</v>
      </c>
      <c r="V1352" s="163">
        <f t="shared" si="218"/>
        <v>1</v>
      </c>
      <c r="W1352" s="164">
        <f t="shared" si="219"/>
        <v>23341496.894550636</v>
      </c>
      <c r="X1352" s="164">
        <f t="shared" si="220"/>
        <v>167512099.25675058</v>
      </c>
    </row>
    <row r="1353" spans="10:24" x14ac:dyDescent="0.25">
      <c r="J1353">
        <v>1350</v>
      </c>
      <c r="K1353" s="43">
        <v>0.55875607927820214</v>
      </c>
      <c r="L1353">
        <v>0.52876228706012585</v>
      </c>
      <c r="M1353">
        <v>0.86377408608124229</v>
      </c>
      <c r="N1353" s="44">
        <v>0.23949226419482395</v>
      </c>
      <c r="O1353" s="161">
        <f t="shared" si="211"/>
        <v>6000000</v>
      </c>
      <c r="P1353" s="162">
        <f t="shared" si="212"/>
        <v>181.08238400963944</v>
      </c>
      <c r="Q1353" s="162">
        <f t="shared" si="213"/>
        <v>156.94867494394725</v>
      </c>
      <c r="R1353" s="163">
        <f t="shared" si="214"/>
        <v>1</v>
      </c>
      <c r="S1353" s="161">
        <f t="shared" si="215"/>
        <v>6000000</v>
      </c>
      <c r="T1353" s="162">
        <f t="shared" si="216"/>
        <v>190.36079466987982</v>
      </c>
      <c r="U1353" s="162">
        <f t="shared" si="217"/>
        <v>135.97433747197363</v>
      </c>
      <c r="V1353" s="163">
        <f t="shared" si="218"/>
        <v>1</v>
      </c>
      <c r="W1353" s="164">
        <f t="shared" si="219"/>
        <v>94802254.394153118</v>
      </c>
      <c r="X1353" s="164">
        <f t="shared" si="220"/>
        <v>176318743.18743718</v>
      </c>
    </row>
    <row r="1354" spans="10:24" x14ac:dyDescent="0.25">
      <c r="J1354">
        <v>1351</v>
      </c>
      <c r="K1354" s="43">
        <v>0.25209205589702199</v>
      </c>
      <c r="L1354">
        <v>0.46511887089336779</v>
      </c>
      <c r="M1354">
        <v>0.75460197247130201</v>
      </c>
      <c r="N1354" s="44">
        <v>0.45100655082464725</v>
      </c>
      <c r="O1354" s="161">
        <f t="shared" si="211"/>
        <v>2000000</v>
      </c>
      <c r="P1354" s="162">
        <f t="shared" si="212"/>
        <v>178.68681412797139</v>
      </c>
      <c r="Q1354" s="162">
        <f t="shared" si="213"/>
        <v>148.78086486701085</v>
      </c>
      <c r="R1354" s="163">
        <f t="shared" si="214"/>
        <v>1</v>
      </c>
      <c r="S1354" s="161">
        <f t="shared" si="215"/>
        <v>5000000</v>
      </c>
      <c r="T1354" s="162">
        <f t="shared" si="216"/>
        <v>189.56227137599046</v>
      </c>
      <c r="U1354" s="162">
        <f t="shared" si="217"/>
        <v>131.89043243350542</v>
      </c>
      <c r="V1354" s="163">
        <f t="shared" si="218"/>
        <v>1</v>
      </c>
      <c r="W1354" s="164">
        <f t="shared" si="219"/>
        <v>9811898.5219210833</v>
      </c>
      <c r="X1354" s="164">
        <f t="shared" si="220"/>
        <v>138359194.71242517</v>
      </c>
    </row>
    <row r="1355" spans="10:24" x14ac:dyDescent="0.25">
      <c r="J1355">
        <v>1352</v>
      </c>
      <c r="K1355" s="43">
        <v>0.56501197675587689</v>
      </c>
      <c r="L1355">
        <v>7.9441909632000263E-2</v>
      </c>
      <c r="M1355">
        <v>0.32565184988599538</v>
      </c>
      <c r="N1355" s="44">
        <v>0.82551362440397325</v>
      </c>
      <c r="O1355" s="161">
        <f t="shared" si="211"/>
        <v>6000000</v>
      </c>
      <c r="P1355" s="162">
        <f t="shared" si="212"/>
        <v>158.86746769845556</v>
      </c>
      <c r="Q1355" s="162">
        <f t="shared" si="213"/>
        <v>125.96096381923377</v>
      </c>
      <c r="R1355" s="163">
        <f t="shared" si="214"/>
        <v>1</v>
      </c>
      <c r="S1355" s="161">
        <f t="shared" si="215"/>
        <v>6000000</v>
      </c>
      <c r="T1355" s="162">
        <f t="shared" si="216"/>
        <v>182.95582256615185</v>
      </c>
      <c r="U1355" s="162">
        <f t="shared" si="217"/>
        <v>120.48048190961688</v>
      </c>
      <c r="V1355" s="163">
        <f t="shared" si="218"/>
        <v>1</v>
      </c>
      <c r="W1355" s="164">
        <f t="shared" si="219"/>
        <v>147439023.27533072</v>
      </c>
      <c r="X1355" s="164">
        <f t="shared" si="220"/>
        <v>224852043.93920982</v>
      </c>
    </row>
    <row r="1356" spans="10:24" x14ac:dyDescent="0.25">
      <c r="J1356">
        <v>1353</v>
      </c>
      <c r="K1356" s="43">
        <v>0.70410990254080996</v>
      </c>
      <c r="L1356">
        <v>0.84984634151393801</v>
      </c>
      <c r="M1356">
        <v>0.26475904167192066</v>
      </c>
      <c r="N1356" s="44">
        <v>0.16242408000225783</v>
      </c>
      <c r="O1356" s="161">
        <f t="shared" si="211"/>
        <v>6000000</v>
      </c>
      <c r="P1356" s="162">
        <f t="shared" si="212"/>
        <v>195.53661877534094</v>
      </c>
      <c r="Q1356" s="162">
        <f t="shared" si="213"/>
        <v>122.42516325349213</v>
      </c>
      <c r="R1356" s="163">
        <f t="shared" si="214"/>
        <v>1</v>
      </c>
      <c r="S1356" s="161">
        <f t="shared" si="215"/>
        <v>7000000</v>
      </c>
      <c r="T1356" s="162">
        <f t="shared" si="216"/>
        <v>195.17887292511364</v>
      </c>
      <c r="U1356" s="162">
        <f t="shared" si="217"/>
        <v>118.71258162674607</v>
      </c>
      <c r="V1356" s="163">
        <f t="shared" si="218"/>
        <v>0.9</v>
      </c>
      <c r="W1356" s="164">
        <f t="shared" si="219"/>
        <v>388668733.13109285</v>
      </c>
      <c r="X1356" s="164">
        <f t="shared" si="220"/>
        <v>331737635.17971569</v>
      </c>
    </row>
    <row r="1357" spans="10:24" x14ac:dyDescent="0.25">
      <c r="J1357">
        <v>1354</v>
      </c>
      <c r="K1357" s="43">
        <v>0.91290219558121211</v>
      </c>
      <c r="L1357">
        <v>0.80573393868859633</v>
      </c>
      <c r="M1357">
        <v>0.15011617179587289</v>
      </c>
      <c r="N1357" s="44">
        <v>0.87615978345511158</v>
      </c>
      <c r="O1357" s="161">
        <f t="shared" si="211"/>
        <v>7000000</v>
      </c>
      <c r="P1357" s="162">
        <f t="shared" si="212"/>
        <v>192.93423634818691</v>
      </c>
      <c r="Q1357" s="162">
        <f t="shared" si="213"/>
        <v>114.28129467583291</v>
      </c>
      <c r="R1357" s="163">
        <f t="shared" si="214"/>
        <v>1</v>
      </c>
      <c r="S1357" s="161">
        <f t="shared" si="215"/>
        <v>9000000</v>
      </c>
      <c r="T1357" s="162">
        <f t="shared" si="216"/>
        <v>194.31141211606231</v>
      </c>
      <c r="U1357" s="162">
        <f t="shared" si="217"/>
        <v>114.64064733791646</v>
      </c>
      <c r="V1357" s="163">
        <f t="shared" si="218"/>
        <v>1</v>
      </c>
      <c r="W1357" s="164">
        <f t="shared" si="219"/>
        <v>500570591.706478</v>
      </c>
      <c r="X1357" s="164">
        <f t="shared" si="220"/>
        <v>567036883.00331271</v>
      </c>
    </row>
    <row r="1358" spans="10:24" x14ac:dyDescent="0.25">
      <c r="J1358">
        <v>1355</v>
      </c>
      <c r="K1358" s="43">
        <v>0.7682040486056847</v>
      </c>
      <c r="L1358">
        <v>0.24302659302180019</v>
      </c>
      <c r="M1358">
        <v>0.19092565070461842</v>
      </c>
      <c r="N1358" s="44">
        <v>0.19062517936555212</v>
      </c>
      <c r="O1358" s="161">
        <f t="shared" si="211"/>
        <v>7000000</v>
      </c>
      <c r="P1358" s="162">
        <f t="shared" si="212"/>
        <v>169.55100072327292</v>
      </c>
      <c r="Q1358" s="162">
        <f t="shared" si="213"/>
        <v>117.51019403667439</v>
      </c>
      <c r="R1358" s="163">
        <f t="shared" si="214"/>
        <v>1</v>
      </c>
      <c r="S1358" s="161">
        <f t="shared" si="215"/>
        <v>7000000</v>
      </c>
      <c r="T1358" s="162">
        <f t="shared" si="216"/>
        <v>186.51700024109098</v>
      </c>
      <c r="U1358" s="162">
        <f t="shared" si="217"/>
        <v>116.2550970183372</v>
      </c>
      <c r="V1358" s="163">
        <f t="shared" si="218"/>
        <v>0.9</v>
      </c>
      <c r="W1358" s="164">
        <f t="shared" si="219"/>
        <v>314285646.80618972</v>
      </c>
      <c r="X1358" s="164">
        <f t="shared" si="220"/>
        <v>292649990.3033489</v>
      </c>
    </row>
    <row r="1359" spans="10:24" x14ac:dyDescent="0.25">
      <c r="J1359">
        <v>1356</v>
      </c>
      <c r="K1359" s="43">
        <v>0.12322147594645971</v>
      </c>
      <c r="L1359">
        <v>0.25655665650726434</v>
      </c>
      <c r="M1359">
        <v>0.72829582803098691</v>
      </c>
      <c r="N1359" s="44">
        <v>0.52696085113810376</v>
      </c>
      <c r="O1359" s="161">
        <f t="shared" si="211"/>
        <v>2000000</v>
      </c>
      <c r="P1359" s="162">
        <f t="shared" si="212"/>
        <v>170.19003509593063</v>
      </c>
      <c r="Q1359" s="162">
        <f t="shared" si="213"/>
        <v>147.15334030542951</v>
      </c>
      <c r="R1359" s="163">
        <f t="shared" si="214"/>
        <v>1</v>
      </c>
      <c r="S1359" s="161">
        <f t="shared" si="215"/>
        <v>2000000</v>
      </c>
      <c r="T1359" s="162">
        <f t="shared" si="216"/>
        <v>186.73001169864355</v>
      </c>
      <c r="U1359" s="162">
        <f t="shared" si="217"/>
        <v>131.07667015271477</v>
      </c>
      <c r="V1359" s="163">
        <f t="shared" si="218"/>
        <v>1</v>
      </c>
      <c r="W1359" s="164">
        <f t="shared" si="219"/>
        <v>-3926610.4189977646</v>
      </c>
      <c r="X1359" s="164">
        <f t="shared" si="220"/>
        <v>-38693316.908142433</v>
      </c>
    </row>
    <row r="1360" spans="10:24" x14ac:dyDescent="0.25">
      <c r="J1360">
        <v>1357</v>
      </c>
      <c r="K1360" s="43">
        <v>0.98592296360605591</v>
      </c>
      <c r="L1360">
        <v>0.48946181777808095</v>
      </c>
      <c r="M1360">
        <v>0.17470159484225711</v>
      </c>
      <c r="N1360" s="44">
        <v>0.64850879701254116</v>
      </c>
      <c r="O1360" s="161">
        <f t="shared" si="211"/>
        <v>9000000</v>
      </c>
      <c r="P1360" s="162">
        <f t="shared" si="212"/>
        <v>179.60372432652159</v>
      </c>
      <c r="Q1360" s="162">
        <f t="shared" si="213"/>
        <v>116.28504929089556</v>
      </c>
      <c r="R1360" s="163">
        <f t="shared" si="214"/>
        <v>1</v>
      </c>
      <c r="S1360" s="161">
        <f t="shared" si="215"/>
        <v>9000000</v>
      </c>
      <c r="T1360" s="162">
        <f t="shared" si="216"/>
        <v>189.86790810884054</v>
      </c>
      <c r="U1360" s="162">
        <f t="shared" si="217"/>
        <v>115.64252464544778</v>
      </c>
      <c r="V1360" s="163">
        <f t="shared" si="218"/>
        <v>1</v>
      </c>
      <c r="W1360" s="164">
        <f t="shared" si="219"/>
        <v>519868075.32063425</v>
      </c>
      <c r="X1360" s="164">
        <f t="shared" si="220"/>
        <v>518028451.17053485</v>
      </c>
    </row>
    <row r="1361" spans="10:24" x14ac:dyDescent="0.25">
      <c r="J1361">
        <v>1358</v>
      </c>
      <c r="K1361" s="43">
        <v>0.75566618511640615</v>
      </c>
      <c r="L1361">
        <v>0.67081374711758057</v>
      </c>
      <c r="M1361">
        <v>0.67818731055417447</v>
      </c>
      <c r="N1361" s="44">
        <v>0.17671893038036024</v>
      </c>
      <c r="O1361" s="161">
        <f t="shared" si="211"/>
        <v>7000000</v>
      </c>
      <c r="P1361" s="162">
        <f t="shared" si="212"/>
        <v>186.63241913938356</v>
      </c>
      <c r="Q1361" s="162">
        <f t="shared" si="213"/>
        <v>144.25271779174957</v>
      </c>
      <c r="R1361" s="163">
        <f t="shared" si="214"/>
        <v>1</v>
      </c>
      <c r="S1361" s="161">
        <f t="shared" si="215"/>
        <v>7000000</v>
      </c>
      <c r="T1361" s="162">
        <f t="shared" si="216"/>
        <v>192.21080637979452</v>
      </c>
      <c r="U1361" s="162">
        <f t="shared" si="217"/>
        <v>129.62635889587477</v>
      </c>
      <c r="V1361" s="163">
        <f t="shared" si="218"/>
        <v>0.9</v>
      </c>
      <c r="W1361" s="164">
        <f t="shared" si="219"/>
        <v>246657909.43343788</v>
      </c>
      <c r="X1361" s="164">
        <f t="shared" si="220"/>
        <v>244282019.1486944</v>
      </c>
    </row>
    <row r="1362" spans="10:24" x14ac:dyDescent="0.25">
      <c r="J1362">
        <v>1359</v>
      </c>
      <c r="K1362" s="43">
        <v>0.10161200039121909</v>
      </c>
      <c r="L1362">
        <v>0.36662571509411013</v>
      </c>
      <c r="M1362">
        <v>0.67160342689538688</v>
      </c>
      <c r="N1362" s="44">
        <v>0.85295253347334576</v>
      </c>
      <c r="O1362" s="161">
        <f t="shared" si="211"/>
        <v>2000000</v>
      </c>
      <c r="P1362" s="162">
        <f t="shared" si="212"/>
        <v>174.88794580187027</v>
      </c>
      <c r="Q1362" s="162">
        <f t="shared" si="213"/>
        <v>143.88690069518969</v>
      </c>
      <c r="R1362" s="163">
        <f t="shared" si="214"/>
        <v>1</v>
      </c>
      <c r="S1362" s="161">
        <f t="shared" si="215"/>
        <v>2000000</v>
      </c>
      <c r="T1362" s="162">
        <f t="shared" si="216"/>
        <v>188.29598193395677</v>
      </c>
      <c r="U1362" s="162">
        <f t="shared" si="217"/>
        <v>129.44345034759485</v>
      </c>
      <c r="V1362" s="163">
        <f t="shared" si="218"/>
        <v>1</v>
      </c>
      <c r="W1362" s="164">
        <f t="shared" si="219"/>
        <v>12002090.213361159</v>
      </c>
      <c r="X1362" s="164">
        <f t="shared" si="220"/>
        <v>-32294936.827276155</v>
      </c>
    </row>
    <row r="1363" spans="10:24" x14ac:dyDescent="0.25">
      <c r="J1363">
        <v>1360</v>
      </c>
      <c r="K1363" s="43">
        <v>0.52312054072804892</v>
      </c>
      <c r="L1363">
        <v>0.24222890058610413</v>
      </c>
      <c r="M1363">
        <v>0.11745945468237295</v>
      </c>
      <c r="N1363" s="44">
        <v>0.40279347825326939</v>
      </c>
      <c r="O1363" s="161">
        <f t="shared" si="211"/>
        <v>5000000</v>
      </c>
      <c r="P1363" s="162">
        <f t="shared" si="212"/>
        <v>169.51273816930149</v>
      </c>
      <c r="Q1363" s="162">
        <f t="shared" si="213"/>
        <v>111.24433978129068</v>
      </c>
      <c r="R1363" s="163">
        <f t="shared" si="214"/>
        <v>1</v>
      </c>
      <c r="S1363" s="161">
        <f t="shared" si="215"/>
        <v>6000000</v>
      </c>
      <c r="T1363" s="162">
        <f t="shared" si="216"/>
        <v>186.50424605643383</v>
      </c>
      <c r="U1363" s="162">
        <f t="shared" si="217"/>
        <v>113.12216989064534</v>
      </c>
      <c r="V1363" s="163">
        <f t="shared" si="218"/>
        <v>1</v>
      </c>
      <c r="W1363" s="164">
        <f t="shared" si="219"/>
        <v>241341991.94005406</v>
      </c>
      <c r="X1363" s="164">
        <f t="shared" si="220"/>
        <v>290292456.99473095</v>
      </c>
    </row>
    <row r="1364" spans="10:24" x14ac:dyDescent="0.25">
      <c r="J1364">
        <v>1361</v>
      </c>
      <c r="K1364" s="43">
        <v>0.14217289877561923</v>
      </c>
      <c r="L1364">
        <v>0.12113442498736404</v>
      </c>
      <c r="M1364">
        <v>0.23714718581105909</v>
      </c>
      <c r="N1364" s="44">
        <v>0.7010781747676782</v>
      </c>
      <c r="O1364" s="161">
        <f t="shared" si="211"/>
        <v>2000000</v>
      </c>
      <c r="P1364" s="162">
        <f t="shared" si="212"/>
        <v>162.45998107109722</v>
      </c>
      <c r="Q1364" s="162">
        <f t="shared" si="213"/>
        <v>120.68981320053268</v>
      </c>
      <c r="R1364" s="163">
        <f t="shared" si="214"/>
        <v>1</v>
      </c>
      <c r="S1364" s="161">
        <f t="shared" si="215"/>
        <v>2000000</v>
      </c>
      <c r="T1364" s="162">
        <f t="shared" si="216"/>
        <v>184.15332702369906</v>
      </c>
      <c r="U1364" s="162">
        <f t="shared" si="217"/>
        <v>117.84490660026634</v>
      </c>
      <c r="V1364" s="163">
        <f t="shared" si="218"/>
        <v>1</v>
      </c>
      <c r="W1364" s="164">
        <f t="shared" si="219"/>
        <v>33540335.741129071</v>
      </c>
      <c r="X1364" s="164">
        <f t="shared" si="220"/>
        <v>-17383159.153134555</v>
      </c>
    </row>
    <row r="1365" spans="10:24" x14ac:dyDescent="0.25">
      <c r="J1365">
        <v>1362</v>
      </c>
      <c r="K1365" s="43">
        <v>0.10328565735303918</v>
      </c>
      <c r="L1365">
        <v>0.68464976269749411</v>
      </c>
      <c r="M1365">
        <v>0.30099743694702563</v>
      </c>
      <c r="N1365" s="44">
        <v>0.31448500679921099</v>
      </c>
      <c r="O1365" s="161">
        <f t="shared" si="211"/>
        <v>2000000</v>
      </c>
      <c r="P1365" s="162">
        <f t="shared" si="212"/>
        <v>187.21111738377471</v>
      </c>
      <c r="Q1365" s="162">
        <f t="shared" si="213"/>
        <v>124.56932135243711</v>
      </c>
      <c r="R1365" s="163">
        <f t="shared" si="214"/>
        <v>1</v>
      </c>
      <c r="S1365" s="161">
        <f t="shared" si="215"/>
        <v>2000000</v>
      </c>
      <c r="T1365" s="162">
        <f t="shared" si="216"/>
        <v>192.40370579459156</v>
      </c>
      <c r="U1365" s="162">
        <f t="shared" si="217"/>
        <v>119.78466067621855</v>
      </c>
      <c r="V1365" s="163">
        <f t="shared" si="218"/>
        <v>1</v>
      </c>
      <c r="W1365" s="164">
        <f t="shared" si="219"/>
        <v>75283592.062675178</v>
      </c>
      <c r="X1365" s="164">
        <f t="shared" si="220"/>
        <v>-4761909.7632539868</v>
      </c>
    </row>
    <row r="1366" spans="10:24" x14ac:dyDescent="0.25">
      <c r="J1366">
        <v>1363</v>
      </c>
      <c r="K1366" s="43">
        <v>0.75033548002072858</v>
      </c>
      <c r="L1366">
        <v>1.1855323318250566E-2</v>
      </c>
      <c r="M1366">
        <v>0.52944889541520102</v>
      </c>
      <c r="N1366" s="44">
        <v>0.61478694172223536</v>
      </c>
      <c r="O1366" s="161">
        <f t="shared" si="211"/>
        <v>7000000</v>
      </c>
      <c r="P1366" s="162">
        <f t="shared" si="212"/>
        <v>146.0732144640306</v>
      </c>
      <c r="Q1366" s="162">
        <f t="shared" si="213"/>
        <v>136.47769201517741</v>
      </c>
      <c r="R1366" s="163">
        <f t="shared" si="214"/>
        <v>1</v>
      </c>
      <c r="S1366" s="161">
        <f t="shared" si="215"/>
        <v>7000000</v>
      </c>
      <c r="T1366" s="162">
        <f t="shared" si="216"/>
        <v>178.69107148801021</v>
      </c>
      <c r="U1366" s="162">
        <f t="shared" si="217"/>
        <v>125.73884600758871</v>
      </c>
      <c r="V1366" s="163">
        <f t="shared" si="218"/>
        <v>1</v>
      </c>
      <c r="W1366" s="164">
        <f t="shared" si="219"/>
        <v>17168657.141972318</v>
      </c>
      <c r="X1366" s="164">
        <f t="shared" si="220"/>
        <v>220665578.3629505</v>
      </c>
    </row>
    <row r="1367" spans="10:24" x14ac:dyDescent="0.25">
      <c r="J1367">
        <v>1364</v>
      </c>
      <c r="K1367" s="43">
        <v>0.33142191033395341</v>
      </c>
      <c r="L1367">
        <v>0.4134598390097719</v>
      </c>
      <c r="M1367">
        <v>0.52551404804474644</v>
      </c>
      <c r="N1367" s="44">
        <v>0.75766613611702216</v>
      </c>
      <c r="O1367" s="161">
        <f t="shared" si="211"/>
        <v>5000000</v>
      </c>
      <c r="P1367" s="162">
        <f t="shared" si="212"/>
        <v>176.72019180012302</v>
      </c>
      <c r="Q1367" s="162">
        <f t="shared" si="213"/>
        <v>136.27995787512859</v>
      </c>
      <c r="R1367" s="163">
        <f t="shared" si="214"/>
        <v>1</v>
      </c>
      <c r="S1367" s="161">
        <f t="shared" si="215"/>
        <v>6000000</v>
      </c>
      <c r="T1367" s="162">
        <f t="shared" si="216"/>
        <v>188.90673060004102</v>
      </c>
      <c r="U1367" s="162">
        <f t="shared" si="217"/>
        <v>125.63997893756429</v>
      </c>
      <c r="V1367" s="163">
        <f t="shared" si="218"/>
        <v>1</v>
      </c>
      <c r="W1367" s="164">
        <f t="shared" si="219"/>
        <v>152201169.62497216</v>
      </c>
      <c r="X1367" s="164">
        <f t="shared" si="220"/>
        <v>229600509.97486031</v>
      </c>
    </row>
    <row r="1368" spans="10:24" x14ac:dyDescent="0.25">
      <c r="J1368">
        <v>1365</v>
      </c>
      <c r="K1368" s="43">
        <v>0.46390081720149656</v>
      </c>
      <c r="L1368">
        <v>0.23121189047848545</v>
      </c>
      <c r="M1368">
        <v>8.3852689700615879E-2</v>
      </c>
      <c r="N1368" s="44">
        <v>3.0365976447902621E-2</v>
      </c>
      <c r="O1368" s="161">
        <f t="shared" si="211"/>
        <v>5000000</v>
      </c>
      <c r="P1368" s="162">
        <f t="shared" si="212"/>
        <v>168.97707585602552</v>
      </c>
      <c r="Q1368" s="162">
        <f t="shared" si="213"/>
        <v>107.40771057569269</v>
      </c>
      <c r="R1368" s="163">
        <f t="shared" si="214"/>
        <v>1</v>
      </c>
      <c r="S1368" s="161">
        <f t="shared" si="215"/>
        <v>6000000</v>
      </c>
      <c r="T1368" s="162">
        <f t="shared" si="216"/>
        <v>186.3256919520085</v>
      </c>
      <c r="U1368" s="162">
        <f t="shared" si="217"/>
        <v>111.20385528784635</v>
      </c>
      <c r="V1368" s="163">
        <f t="shared" si="218"/>
        <v>0.9</v>
      </c>
      <c r="W1368" s="164">
        <f t="shared" si="219"/>
        <v>257846826.40166414</v>
      </c>
      <c r="X1368" s="164">
        <f t="shared" si="220"/>
        <v>255657917.98647559</v>
      </c>
    </row>
    <row r="1369" spans="10:24" x14ac:dyDescent="0.25">
      <c r="J1369">
        <v>1366</v>
      </c>
      <c r="K1369" s="43">
        <v>0.34262374004079399</v>
      </c>
      <c r="L1369">
        <v>0.93835247108274633</v>
      </c>
      <c r="M1369">
        <v>0.95459771817412753</v>
      </c>
      <c r="N1369" s="44">
        <v>0.8135252654810281</v>
      </c>
      <c r="O1369" s="161">
        <f t="shared" si="211"/>
        <v>5000000</v>
      </c>
      <c r="P1369" s="162">
        <f t="shared" si="212"/>
        <v>203.11633924263452</v>
      </c>
      <c r="Q1369" s="162">
        <f t="shared" si="213"/>
        <v>168.82337646222709</v>
      </c>
      <c r="R1369" s="163">
        <f t="shared" si="214"/>
        <v>1</v>
      </c>
      <c r="S1369" s="161">
        <f t="shared" si="215"/>
        <v>6000000</v>
      </c>
      <c r="T1369" s="162">
        <f t="shared" si="216"/>
        <v>197.70544641421151</v>
      </c>
      <c r="U1369" s="162">
        <f t="shared" si="217"/>
        <v>141.91168823111354</v>
      </c>
      <c r="V1369" s="163">
        <f t="shared" si="218"/>
        <v>1</v>
      </c>
      <c r="W1369" s="164">
        <f t="shared" si="219"/>
        <v>121464813.90203717</v>
      </c>
      <c r="X1369" s="164">
        <f t="shared" si="220"/>
        <v>184762549.09858781</v>
      </c>
    </row>
    <row r="1370" spans="10:24" x14ac:dyDescent="0.25">
      <c r="J1370">
        <v>1367</v>
      </c>
      <c r="K1370" s="43">
        <v>0.26907697124061514</v>
      </c>
      <c r="L1370">
        <v>0.81232188493007451</v>
      </c>
      <c r="M1370">
        <v>0.94914507462288378</v>
      </c>
      <c r="N1370" s="44">
        <v>0.59531650431692373</v>
      </c>
      <c r="O1370" s="161">
        <f t="shared" si="211"/>
        <v>2000000</v>
      </c>
      <c r="P1370" s="162">
        <f t="shared" si="212"/>
        <v>193.29727509669607</v>
      </c>
      <c r="Q1370" s="162">
        <f t="shared" si="213"/>
        <v>167.7324041396742</v>
      </c>
      <c r="R1370" s="163">
        <f t="shared" si="214"/>
        <v>1</v>
      </c>
      <c r="S1370" s="161">
        <f t="shared" si="215"/>
        <v>5000000</v>
      </c>
      <c r="T1370" s="162">
        <f t="shared" si="216"/>
        <v>194.43242503223203</v>
      </c>
      <c r="U1370" s="162">
        <f t="shared" si="217"/>
        <v>141.3662020698371</v>
      </c>
      <c r="V1370" s="163">
        <f t="shared" si="218"/>
        <v>1</v>
      </c>
      <c r="W1370" s="164">
        <f t="shared" si="219"/>
        <v>1129741.914043732</v>
      </c>
      <c r="X1370" s="164">
        <f t="shared" si="220"/>
        <v>115331114.81197464</v>
      </c>
    </row>
    <row r="1371" spans="10:24" x14ac:dyDescent="0.25">
      <c r="J1371">
        <v>1368</v>
      </c>
      <c r="K1371" s="43">
        <v>0.57423116082483605</v>
      </c>
      <c r="L1371">
        <v>0.20440603987362305</v>
      </c>
      <c r="M1371">
        <v>0.96648943958882649</v>
      </c>
      <c r="N1371" s="44">
        <v>8.0721877948911058E-2</v>
      </c>
      <c r="O1371" s="161">
        <f t="shared" si="211"/>
        <v>6000000</v>
      </c>
      <c r="P1371" s="162">
        <f t="shared" si="212"/>
        <v>167.61021122134372</v>
      </c>
      <c r="Q1371" s="162">
        <f t="shared" si="213"/>
        <v>171.63064739081628</v>
      </c>
      <c r="R1371" s="163">
        <f t="shared" si="214"/>
        <v>1</v>
      </c>
      <c r="S1371" s="161">
        <f t="shared" si="215"/>
        <v>6000000</v>
      </c>
      <c r="T1371" s="162">
        <f t="shared" si="216"/>
        <v>185.87007040711458</v>
      </c>
      <c r="U1371" s="162">
        <f t="shared" si="217"/>
        <v>143.31532369540815</v>
      </c>
      <c r="V1371" s="163">
        <f t="shared" si="218"/>
        <v>0.9</v>
      </c>
      <c r="W1371" s="164">
        <f t="shared" si="219"/>
        <v>-74122617.016835362</v>
      </c>
      <c r="X1371" s="164">
        <f t="shared" si="220"/>
        <v>79795632.243214726</v>
      </c>
    </row>
    <row r="1372" spans="10:24" x14ac:dyDescent="0.25">
      <c r="J1372">
        <v>1369</v>
      </c>
      <c r="K1372" s="43">
        <v>0.20024089785893118</v>
      </c>
      <c r="L1372">
        <v>0.55233395849042743</v>
      </c>
      <c r="M1372">
        <v>0.92423402459890069</v>
      </c>
      <c r="N1372" s="44">
        <v>5.3958958343871988E-2</v>
      </c>
      <c r="O1372" s="161">
        <f t="shared" si="211"/>
        <v>2000000</v>
      </c>
      <c r="P1372" s="162">
        <f t="shared" si="212"/>
        <v>181.97340460426915</v>
      </c>
      <c r="Q1372" s="162">
        <f t="shared" si="213"/>
        <v>163.68282553584663</v>
      </c>
      <c r="R1372" s="163">
        <f t="shared" si="214"/>
        <v>1</v>
      </c>
      <c r="S1372" s="161">
        <f t="shared" si="215"/>
        <v>5000000</v>
      </c>
      <c r="T1372" s="162">
        <f t="shared" si="216"/>
        <v>190.65780153475637</v>
      </c>
      <c r="U1372" s="162">
        <f t="shared" si="217"/>
        <v>139.34141276792332</v>
      </c>
      <c r="V1372" s="163">
        <f t="shared" si="218"/>
        <v>0.9</v>
      </c>
      <c r="W1372" s="164">
        <f t="shared" si="219"/>
        <v>-13418841.86315497</v>
      </c>
      <c r="X1372" s="164">
        <f t="shared" si="220"/>
        <v>80923749.450748742</v>
      </c>
    </row>
    <row r="1373" spans="10:24" x14ac:dyDescent="0.25">
      <c r="J1373">
        <v>1370</v>
      </c>
      <c r="K1373" s="43">
        <v>0.72077929938397856</v>
      </c>
      <c r="L1373">
        <v>0.94691376550130746</v>
      </c>
      <c r="M1373">
        <v>0.34638107182</v>
      </c>
      <c r="N1373" s="44">
        <v>0.46650700639046327</v>
      </c>
      <c r="O1373" s="161">
        <f t="shared" si="211"/>
        <v>6000000</v>
      </c>
      <c r="P1373" s="162">
        <f t="shared" si="212"/>
        <v>204.23457929120346</v>
      </c>
      <c r="Q1373" s="162">
        <f t="shared" si="213"/>
        <v>127.09781177605068</v>
      </c>
      <c r="R1373" s="163">
        <f t="shared" si="214"/>
        <v>1</v>
      </c>
      <c r="S1373" s="161">
        <f t="shared" si="215"/>
        <v>7000000</v>
      </c>
      <c r="T1373" s="162">
        <f t="shared" si="216"/>
        <v>198.07819309706781</v>
      </c>
      <c r="U1373" s="162">
        <f t="shared" si="217"/>
        <v>121.04890588802535</v>
      </c>
      <c r="V1373" s="163">
        <f t="shared" si="218"/>
        <v>1</v>
      </c>
      <c r="W1373" s="164">
        <f t="shared" si="219"/>
        <v>412820605.09091669</v>
      </c>
      <c r="X1373" s="164">
        <f t="shared" si="220"/>
        <v>389205010.46329725</v>
      </c>
    </row>
    <row r="1374" spans="10:24" x14ac:dyDescent="0.25">
      <c r="J1374">
        <v>1371</v>
      </c>
      <c r="K1374" s="43">
        <v>0.58829275613391319</v>
      </c>
      <c r="L1374">
        <v>6.6672251360947121E-2</v>
      </c>
      <c r="M1374">
        <v>0.88828423199331308</v>
      </c>
      <c r="N1374" s="44">
        <v>0.22829381462078358</v>
      </c>
      <c r="O1374" s="161">
        <f t="shared" si="211"/>
        <v>6000000</v>
      </c>
      <c r="P1374" s="162">
        <f t="shared" si="212"/>
        <v>157.48435863105004</v>
      </c>
      <c r="Q1374" s="162">
        <f t="shared" si="213"/>
        <v>159.34907958413308</v>
      </c>
      <c r="R1374" s="163">
        <f t="shared" si="214"/>
        <v>1</v>
      </c>
      <c r="S1374" s="161">
        <f t="shared" si="215"/>
        <v>6000000</v>
      </c>
      <c r="T1374" s="162">
        <f t="shared" si="216"/>
        <v>182.49478621035001</v>
      </c>
      <c r="U1374" s="162">
        <f t="shared" si="217"/>
        <v>137.17453979206653</v>
      </c>
      <c r="V1374" s="163">
        <f t="shared" si="218"/>
        <v>1</v>
      </c>
      <c r="W1374" s="164">
        <f t="shared" si="219"/>
        <v>-61188325.718498223</v>
      </c>
      <c r="X1374" s="164">
        <f t="shared" si="220"/>
        <v>121921478.50970095</v>
      </c>
    </row>
    <row r="1375" spans="10:24" x14ac:dyDescent="0.25">
      <c r="J1375">
        <v>1372</v>
      </c>
      <c r="K1375" s="43">
        <v>0.62488621446046444</v>
      </c>
      <c r="L1375">
        <v>9.7640663587015286E-3</v>
      </c>
      <c r="M1375">
        <v>6.5050862106723173E-2</v>
      </c>
      <c r="N1375" s="44">
        <v>0.57299810799822504</v>
      </c>
      <c r="O1375" s="161">
        <f t="shared" si="211"/>
        <v>6000000</v>
      </c>
      <c r="P1375" s="162">
        <f t="shared" si="212"/>
        <v>144.97060876697526</v>
      </c>
      <c r="Q1375" s="162">
        <f t="shared" si="213"/>
        <v>104.72598260026751</v>
      </c>
      <c r="R1375" s="163">
        <f t="shared" si="214"/>
        <v>1</v>
      </c>
      <c r="S1375" s="161">
        <f t="shared" si="215"/>
        <v>7000000</v>
      </c>
      <c r="T1375" s="162">
        <f t="shared" si="216"/>
        <v>178.32353625565841</v>
      </c>
      <c r="U1375" s="162">
        <f t="shared" si="217"/>
        <v>109.86299130013376</v>
      </c>
      <c r="V1375" s="163">
        <f t="shared" si="218"/>
        <v>1</v>
      </c>
      <c r="W1375" s="164">
        <f t="shared" si="219"/>
        <v>191467757.00024647</v>
      </c>
      <c r="X1375" s="164">
        <f t="shared" si="220"/>
        <v>329223814.6886726</v>
      </c>
    </row>
    <row r="1376" spans="10:24" x14ac:dyDescent="0.25">
      <c r="J1376">
        <v>1373</v>
      </c>
      <c r="K1376" s="43">
        <v>0.23719122584207986</v>
      </c>
      <c r="L1376">
        <v>0.21088297744010209</v>
      </c>
      <c r="M1376">
        <v>0.18642857209937347</v>
      </c>
      <c r="N1376" s="44">
        <v>0.99681210423430755</v>
      </c>
      <c r="O1376" s="161">
        <f t="shared" si="211"/>
        <v>2000000</v>
      </c>
      <c r="P1376" s="162">
        <f t="shared" si="212"/>
        <v>167.94958097778999</v>
      </c>
      <c r="Q1376" s="162">
        <f t="shared" si="213"/>
        <v>117.1773146896118</v>
      </c>
      <c r="R1376" s="163">
        <f t="shared" si="214"/>
        <v>1</v>
      </c>
      <c r="S1376" s="161">
        <f t="shared" si="215"/>
        <v>5000000</v>
      </c>
      <c r="T1376" s="162">
        <f t="shared" si="216"/>
        <v>185.98319365926332</v>
      </c>
      <c r="U1376" s="162">
        <f t="shared" si="217"/>
        <v>116.08865734480591</v>
      </c>
      <c r="V1376" s="163">
        <f t="shared" si="218"/>
        <v>1</v>
      </c>
      <c r="W1376" s="164">
        <f t="shared" si="219"/>
        <v>51544532.576356381</v>
      </c>
      <c r="X1376" s="164">
        <f t="shared" si="220"/>
        <v>199472681.57228708</v>
      </c>
    </row>
    <row r="1377" spans="10:24" x14ac:dyDescent="0.25">
      <c r="J1377">
        <v>1374</v>
      </c>
      <c r="K1377" s="43">
        <v>0.23623468127312608</v>
      </c>
      <c r="L1377">
        <v>0.18958575228722818</v>
      </c>
      <c r="M1377">
        <v>0.88808284227694856</v>
      </c>
      <c r="N1377" s="44">
        <v>0.19986108074418463</v>
      </c>
      <c r="O1377" s="161">
        <f t="shared" si="211"/>
        <v>2000000</v>
      </c>
      <c r="P1377" s="162">
        <f t="shared" si="212"/>
        <v>166.80864223192287</v>
      </c>
      <c r="Q1377" s="162">
        <f t="shared" si="213"/>
        <v>159.32790905020966</v>
      </c>
      <c r="R1377" s="163">
        <f t="shared" si="214"/>
        <v>1</v>
      </c>
      <c r="S1377" s="161">
        <f t="shared" si="215"/>
        <v>5000000</v>
      </c>
      <c r="T1377" s="162">
        <f t="shared" si="216"/>
        <v>185.60288074397428</v>
      </c>
      <c r="U1377" s="162">
        <f t="shared" si="217"/>
        <v>137.16395452510483</v>
      </c>
      <c r="V1377" s="163">
        <f t="shared" si="218"/>
        <v>0.9</v>
      </c>
      <c r="W1377" s="164">
        <f t="shared" si="219"/>
        <v>-35038533.636573561</v>
      </c>
      <c r="X1377" s="164">
        <f t="shared" si="220"/>
        <v>67975167.984912544</v>
      </c>
    </row>
    <row r="1378" spans="10:24" x14ac:dyDescent="0.25">
      <c r="J1378">
        <v>1375</v>
      </c>
      <c r="K1378" s="43">
        <v>0.26447699865955554</v>
      </c>
      <c r="L1378">
        <v>0.82113374383057602</v>
      </c>
      <c r="M1378">
        <v>0.2260944172558591</v>
      </c>
      <c r="N1378" s="44">
        <v>6.2828058287937583E-2</v>
      </c>
      <c r="O1378" s="161">
        <f t="shared" si="211"/>
        <v>2000000</v>
      </c>
      <c r="P1378" s="162">
        <f t="shared" si="212"/>
        <v>193.79541506813993</v>
      </c>
      <c r="Q1378" s="162">
        <f t="shared" si="213"/>
        <v>119.96458166006528</v>
      </c>
      <c r="R1378" s="163">
        <f t="shared" si="214"/>
        <v>1</v>
      </c>
      <c r="S1378" s="161">
        <f t="shared" si="215"/>
        <v>5000000</v>
      </c>
      <c r="T1378" s="162">
        <f t="shared" si="216"/>
        <v>194.59847168937998</v>
      </c>
      <c r="U1378" s="162">
        <f t="shared" si="217"/>
        <v>117.48229083003264</v>
      </c>
      <c r="V1378" s="163">
        <f t="shared" si="218"/>
        <v>0.9</v>
      </c>
      <c r="W1378" s="164">
        <f t="shared" si="219"/>
        <v>97661666.816149294</v>
      </c>
      <c r="X1378" s="164">
        <f t="shared" si="220"/>
        <v>197022813.86706305</v>
      </c>
    </row>
    <row r="1379" spans="10:24" x14ac:dyDescent="0.25">
      <c r="J1379">
        <v>1376</v>
      </c>
      <c r="K1379" s="43">
        <v>0.13720510912249451</v>
      </c>
      <c r="L1379">
        <v>0.1485880682476437</v>
      </c>
      <c r="M1379">
        <v>0.92742143481948536</v>
      </c>
      <c r="N1379" s="44">
        <v>0.74905875081824203</v>
      </c>
      <c r="O1379" s="161">
        <f t="shared" si="211"/>
        <v>2000000</v>
      </c>
      <c r="P1379" s="162">
        <f t="shared" si="212"/>
        <v>164.36237734886623</v>
      </c>
      <c r="Q1379" s="162">
        <f t="shared" si="213"/>
        <v>164.13704781776528</v>
      </c>
      <c r="R1379" s="163">
        <f t="shared" si="214"/>
        <v>1</v>
      </c>
      <c r="S1379" s="161">
        <f t="shared" si="215"/>
        <v>2000000</v>
      </c>
      <c r="T1379" s="162">
        <f t="shared" si="216"/>
        <v>184.78745911628874</v>
      </c>
      <c r="U1379" s="162">
        <f t="shared" si="217"/>
        <v>139.56852390888264</v>
      </c>
      <c r="V1379" s="163">
        <f t="shared" si="218"/>
        <v>1</v>
      </c>
      <c r="W1379" s="164">
        <f t="shared" si="219"/>
        <v>-49549340.93779809</v>
      </c>
      <c r="X1379" s="164">
        <f t="shared" si="220"/>
        <v>-59562129.585187793</v>
      </c>
    </row>
    <row r="1380" spans="10:24" x14ac:dyDescent="0.25">
      <c r="J1380">
        <v>1377</v>
      </c>
      <c r="K1380" s="43">
        <v>0.1231898344359611</v>
      </c>
      <c r="L1380">
        <v>0.96303793102421265</v>
      </c>
      <c r="M1380">
        <v>0.58360187383167839</v>
      </c>
      <c r="N1380" s="44">
        <v>0.59291757354951069</v>
      </c>
      <c r="O1380" s="161">
        <f t="shared" si="211"/>
        <v>2000000</v>
      </c>
      <c r="P1380" s="162">
        <f t="shared" si="212"/>
        <v>206.80623912724366</v>
      </c>
      <c r="Q1380" s="162">
        <f t="shared" si="213"/>
        <v>139.22233289418003</v>
      </c>
      <c r="R1380" s="163">
        <f t="shared" si="214"/>
        <v>1</v>
      </c>
      <c r="S1380" s="161">
        <f t="shared" si="215"/>
        <v>2000000</v>
      </c>
      <c r="T1380" s="162">
        <f t="shared" si="216"/>
        <v>198.93541304241455</v>
      </c>
      <c r="U1380" s="162">
        <f t="shared" si="217"/>
        <v>127.11116644709001</v>
      </c>
      <c r="V1380" s="163">
        <f t="shared" si="218"/>
        <v>1</v>
      </c>
      <c r="W1380" s="164">
        <f t="shared" si="219"/>
        <v>85167812.466127247</v>
      </c>
      <c r="X1380" s="164">
        <f t="shared" si="220"/>
        <v>-6351506.8093509376</v>
      </c>
    </row>
    <row r="1381" spans="10:24" x14ac:dyDescent="0.25">
      <c r="J1381">
        <v>1378</v>
      </c>
      <c r="K1381" s="43">
        <v>0.16889876794746406</v>
      </c>
      <c r="L1381">
        <v>0.65033939385592354</v>
      </c>
      <c r="M1381">
        <v>0.91427325992563979</v>
      </c>
      <c r="N1381" s="44">
        <v>0.97897257022167261</v>
      </c>
      <c r="O1381" s="161">
        <f t="shared" si="211"/>
        <v>2000000</v>
      </c>
      <c r="P1381" s="162">
        <f t="shared" si="212"/>
        <v>185.79355381350973</v>
      </c>
      <c r="Q1381" s="162">
        <f t="shared" si="213"/>
        <v>162.35096782865352</v>
      </c>
      <c r="R1381" s="163">
        <f t="shared" si="214"/>
        <v>1</v>
      </c>
      <c r="S1381" s="161">
        <f t="shared" si="215"/>
        <v>5000000</v>
      </c>
      <c r="T1381" s="162">
        <f t="shared" si="216"/>
        <v>191.93118460450324</v>
      </c>
      <c r="U1381" s="162">
        <f t="shared" si="217"/>
        <v>138.67548391432678</v>
      </c>
      <c r="V1381" s="163">
        <f t="shared" si="218"/>
        <v>1</v>
      </c>
      <c r="W1381" s="164">
        <f t="shared" si="219"/>
        <v>-3114828.0302875862</v>
      </c>
      <c r="X1381" s="164">
        <f t="shared" si="220"/>
        <v>116278503.45088235</v>
      </c>
    </row>
    <row r="1382" spans="10:24" x14ac:dyDescent="0.25">
      <c r="J1382">
        <v>1379</v>
      </c>
      <c r="K1382" s="43">
        <v>0.96686293054847428</v>
      </c>
      <c r="L1382">
        <v>7.6601201763368265E-2</v>
      </c>
      <c r="M1382">
        <v>0.31408186396174875</v>
      </c>
      <c r="N1382" s="44">
        <v>0.71673804873354874</v>
      </c>
      <c r="O1382" s="161">
        <f t="shared" si="211"/>
        <v>9000000</v>
      </c>
      <c r="P1382" s="162">
        <f t="shared" si="212"/>
        <v>158.57533710788709</v>
      </c>
      <c r="Q1382" s="162">
        <f t="shared" si="213"/>
        <v>125.31373934180597</v>
      </c>
      <c r="R1382" s="163">
        <f t="shared" si="214"/>
        <v>1</v>
      </c>
      <c r="S1382" s="161">
        <f t="shared" si="215"/>
        <v>9000000</v>
      </c>
      <c r="T1382" s="162">
        <f t="shared" si="216"/>
        <v>182.85844570262904</v>
      </c>
      <c r="U1382" s="162">
        <f t="shared" si="217"/>
        <v>120.15686967090298</v>
      </c>
      <c r="V1382" s="163">
        <f t="shared" si="218"/>
        <v>1</v>
      </c>
      <c r="W1382" s="164">
        <f t="shared" si="219"/>
        <v>249354379.89473009</v>
      </c>
      <c r="X1382" s="164">
        <f t="shared" si="220"/>
        <v>414314184.28553462</v>
      </c>
    </row>
    <row r="1383" spans="10:24" x14ac:dyDescent="0.25">
      <c r="J1383">
        <v>1380</v>
      </c>
      <c r="K1383" s="43">
        <v>0.18948727109358388</v>
      </c>
      <c r="L1383">
        <v>0.28616780096657513</v>
      </c>
      <c r="M1383">
        <v>0.5651794032594768</v>
      </c>
      <c r="N1383" s="44">
        <v>0.15865909247627963</v>
      </c>
      <c r="O1383" s="161">
        <f t="shared" si="211"/>
        <v>2000000</v>
      </c>
      <c r="P1383" s="162">
        <f t="shared" si="212"/>
        <v>171.53077371146503</v>
      </c>
      <c r="Q1383" s="162">
        <f t="shared" si="213"/>
        <v>138.28228526809912</v>
      </c>
      <c r="R1383" s="163">
        <f t="shared" si="214"/>
        <v>1</v>
      </c>
      <c r="S1383" s="161">
        <f t="shared" si="215"/>
        <v>5000000</v>
      </c>
      <c r="T1383" s="162">
        <f t="shared" si="216"/>
        <v>187.17692457048835</v>
      </c>
      <c r="U1383" s="162">
        <f t="shared" si="217"/>
        <v>126.64114263404956</v>
      </c>
      <c r="V1383" s="163">
        <f t="shared" si="218"/>
        <v>0.9</v>
      </c>
      <c r="W1383" s="164">
        <f t="shared" si="219"/>
        <v>16496976.886731826</v>
      </c>
      <c r="X1383" s="164">
        <f t="shared" si="220"/>
        <v>122411018.7139746</v>
      </c>
    </row>
    <row r="1384" spans="10:24" x14ac:dyDescent="0.25">
      <c r="J1384">
        <v>1381</v>
      </c>
      <c r="K1384" s="43">
        <v>0.75251381022202246</v>
      </c>
      <c r="L1384">
        <v>1.5335630273355161E-2</v>
      </c>
      <c r="M1384">
        <v>0.3471860409838351</v>
      </c>
      <c r="N1384" s="44">
        <v>0.40936158607072892</v>
      </c>
      <c r="O1384" s="161">
        <f t="shared" si="211"/>
        <v>7000000</v>
      </c>
      <c r="P1384" s="162">
        <f t="shared" si="212"/>
        <v>147.58032271264227</v>
      </c>
      <c r="Q1384" s="162">
        <f t="shared" si="213"/>
        <v>127.14142433641038</v>
      </c>
      <c r="R1384" s="163">
        <f t="shared" si="214"/>
        <v>1</v>
      </c>
      <c r="S1384" s="161">
        <f t="shared" si="215"/>
        <v>7000000</v>
      </c>
      <c r="T1384" s="162">
        <f t="shared" si="216"/>
        <v>179.1934409042141</v>
      </c>
      <c r="U1384" s="162">
        <f t="shared" si="217"/>
        <v>121.07071216820519</v>
      </c>
      <c r="V1384" s="163">
        <f t="shared" si="218"/>
        <v>1</v>
      </c>
      <c r="W1384" s="164">
        <f t="shared" si="219"/>
        <v>93072288.633623242</v>
      </c>
      <c r="X1384" s="164">
        <f t="shared" si="220"/>
        <v>256859101.15206236</v>
      </c>
    </row>
    <row r="1385" spans="10:24" x14ac:dyDescent="0.25">
      <c r="J1385">
        <v>1382</v>
      </c>
      <c r="K1385" s="43">
        <v>0.50780011734652519</v>
      </c>
      <c r="L1385">
        <v>0.3301779604305628</v>
      </c>
      <c r="M1385">
        <v>0.12452875363737659</v>
      </c>
      <c r="N1385" s="44">
        <v>4.6448110477487092E-2</v>
      </c>
      <c r="O1385" s="161">
        <f t="shared" si="211"/>
        <v>5000000</v>
      </c>
      <c r="P1385" s="162">
        <f t="shared" si="212"/>
        <v>173.4086727414155</v>
      </c>
      <c r="Q1385" s="162">
        <f t="shared" si="213"/>
        <v>111.94716733351285</v>
      </c>
      <c r="R1385" s="163">
        <f t="shared" si="214"/>
        <v>1</v>
      </c>
      <c r="S1385" s="161">
        <f t="shared" si="215"/>
        <v>6000000</v>
      </c>
      <c r="T1385" s="162">
        <f t="shared" si="216"/>
        <v>187.80289091380519</v>
      </c>
      <c r="U1385" s="162">
        <f t="shared" si="217"/>
        <v>113.47358366675643</v>
      </c>
      <c r="V1385" s="163">
        <f t="shared" si="218"/>
        <v>0.9</v>
      </c>
      <c r="W1385" s="164">
        <f t="shared" si="219"/>
        <v>257307527.03951323</v>
      </c>
      <c r="X1385" s="164">
        <f t="shared" si="220"/>
        <v>251378259.1340633</v>
      </c>
    </row>
    <row r="1386" spans="10:24" x14ac:dyDescent="0.25">
      <c r="J1386">
        <v>1383</v>
      </c>
      <c r="K1386" s="43">
        <v>0.61138309798330515</v>
      </c>
      <c r="L1386">
        <v>0.10002978330457934</v>
      </c>
      <c r="M1386">
        <v>0.17957594923939058</v>
      </c>
      <c r="N1386" s="44">
        <v>0.20208545119963572</v>
      </c>
      <c r="O1386" s="161">
        <f t="shared" si="211"/>
        <v>6000000</v>
      </c>
      <c r="P1386" s="162">
        <f t="shared" si="212"/>
        <v>160.77927184584664</v>
      </c>
      <c r="Q1386" s="162">
        <f t="shared" si="213"/>
        <v>116.66035335972614</v>
      </c>
      <c r="R1386" s="163">
        <f t="shared" si="214"/>
        <v>1</v>
      </c>
      <c r="S1386" s="161">
        <f t="shared" si="215"/>
        <v>7000000</v>
      </c>
      <c r="T1386" s="162">
        <f t="shared" si="216"/>
        <v>183.59309061528222</v>
      </c>
      <c r="U1386" s="162">
        <f t="shared" si="217"/>
        <v>115.83017667986307</v>
      </c>
      <c r="V1386" s="163">
        <f t="shared" si="218"/>
        <v>1</v>
      </c>
      <c r="W1386" s="164">
        <f t="shared" si="219"/>
        <v>214713510.91672295</v>
      </c>
      <c r="X1386" s="164">
        <f t="shared" si="220"/>
        <v>324340397.54793406</v>
      </c>
    </row>
    <row r="1387" spans="10:24" x14ac:dyDescent="0.25">
      <c r="J1387">
        <v>1384</v>
      </c>
      <c r="K1387" s="43">
        <v>0.849930252129804</v>
      </c>
      <c r="L1387">
        <v>0.44617797919624202</v>
      </c>
      <c r="M1387">
        <v>0.25167132279172733</v>
      </c>
      <c r="N1387" s="44">
        <v>0.13783433010792312</v>
      </c>
      <c r="O1387" s="161">
        <f t="shared" si="211"/>
        <v>7000000</v>
      </c>
      <c r="P1387" s="162">
        <f t="shared" si="212"/>
        <v>177.97014470594542</v>
      </c>
      <c r="Q1387" s="162">
        <f t="shared" si="213"/>
        <v>121.61520789024134</v>
      </c>
      <c r="R1387" s="163">
        <f t="shared" si="214"/>
        <v>1</v>
      </c>
      <c r="S1387" s="161">
        <f t="shared" si="215"/>
        <v>7000000</v>
      </c>
      <c r="T1387" s="162">
        <f t="shared" si="216"/>
        <v>189.32338156864847</v>
      </c>
      <c r="U1387" s="162">
        <f t="shared" si="217"/>
        <v>118.30760394512068</v>
      </c>
      <c r="V1387" s="163">
        <f t="shared" si="218"/>
        <v>0.9</v>
      </c>
      <c r="W1387" s="164">
        <f t="shared" si="219"/>
        <v>344484557.70992857</v>
      </c>
      <c r="X1387" s="164">
        <f t="shared" si="220"/>
        <v>297399399.02822512</v>
      </c>
    </row>
    <row r="1388" spans="10:24" x14ac:dyDescent="0.25">
      <c r="J1388">
        <v>1385</v>
      </c>
      <c r="K1388" s="43">
        <v>2.7337332829432515E-2</v>
      </c>
      <c r="L1388">
        <v>0.31729312318838021</v>
      </c>
      <c r="M1388">
        <v>0.71597296146442924</v>
      </c>
      <c r="N1388" s="44">
        <v>0.85616363021079678</v>
      </c>
      <c r="O1388" s="161">
        <f t="shared" si="211"/>
        <v>1000000</v>
      </c>
      <c r="P1388" s="162">
        <f t="shared" si="212"/>
        <v>172.87077545745225</v>
      </c>
      <c r="Q1388" s="162">
        <f t="shared" si="213"/>
        <v>146.41839398000559</v>
      </c>
      <c r="R1388" s="163">
        <f t="shared" si="214"/>
        <v>1</v>
      </c>
      <c r="S1388" s="161">
        <f t="shared" si="215"/>
        <v>1000000</v>
      </c>
      <c r="T1388" s="162">
        <f t="shared" si="216"/>
        <v>187.62359181915076</v>
      </c>
      <c r="U1388" s="162">
        <f t="shared" si="217"/>
        <v>130.70919699000279</v>
      </c>
      <c r="V1388" s="163">
        <f t="shared" si="218"/>
        <v>1</v>
      </c>
      <c r="W1388" s="164">
        <f t="shared" si="219"/>
        <v>-23547618.522553336</v>
      </c>
      <c r="X1388" s="164">
        <f t="shared" si="220"/>
        <v>-93085605.170852035</v>
      </c>
    </row>
    <row r="1389" spans="10:24" x14ac:dyDescent="0.25">
      <c r="J1389">
        <v>1386</v>
      </c>
      <c r="K1389" s="43">
        <v>0.38333055569426011</v>
      </c>
      <c r="L1389">
        <v>0.45750529047198718</v>
      </c>
      <c r="M1389">
        <v>0.64450038723586101</v>
      </c>
      <c r="N1389" s="44">
        <v>0.34802613396217763</v>
      </c>
      <c r="O1389" s="161">
        <f t="shared" si="211"/>
        <v>5000000</v>
      </c>
      <c r="P1389" s="162">
        <f t="shared" si="212"/>
        <v>178.39918989284973</v>
      </c>
      <c r="Q1389" s="162">
        <f t="shared" si="213"/>
        <v>142.41028863489791</v>
      </c>
      <c r="R1389" s="163">
        <f t="shared" si="214"/>
        <v>1</v>
      </c>
      <c r="S1389" s="161">
        <f t="shared" si="215"/>
        <v>6000000</v>
      </c>
      <c r="T1389" s="162">
        <f t="shared" si="216"/>
        <v>189.4663966309499</v>
      </c>
      <c r="U1389" s="162">
        <f t="shared" si="217"/>
        <v>128.70514431744894</v>
      </c>
      <c r="V1389" s="163">
        <f t="shared" si="218"/>
        <v>1</v>
      </c>
      <c r="W1389" s="164">
        <f t="shared" si="219"/>
        <v>129944506.28975913</v>
      </c>
      <c r="X1389" s="164">
        <f t="shared" si="220"/>
        <v>214567513.88100576</v>
      </c>
    </row>
    <row r="1390" spans="10:24" x14ac:dyDescent="0.25">
      <c r="J1390">
        <v>1387</v>
      </c>
      <c r="K1390" s="43">
        <v>3.8329416695926044E-2</v>
      </c>
      <c r="L1390">
        <v>0.22145402360705979</v>
      </c>
      <c r="M1390">
        <v>0.66677761356872989</v>
      </c>
      <c r="N1390" s="44">
        <v>7.4458689173732329E-2</v>
      </c>
      <c r="O1390" s="161">
        <f t="shared" si="211"/>
        <v>1000000</v>
      </c>
      <c r="P1390" s="162">
        <f t="shared" si="212"/>
        <v>168.4906231134668</v>
      </c>
      <c r="Q1390" s="162">
        <f t="shared" si="213"/>
        <v>143.62064908074137</v>
      </c>
      <c r="R1390" s="163">
        <f t="shared" si="214"/>
        <v>1</v>
      </c>
      <c r="S1390" s="161">
        <f t="shared" si="215"/>
        <v>1000000</v>
      </c>
      <c r="T1390" s="162">
        <f t="shared" si="216"/>
        <v>186.16354103782226</v>
      </c>
      <c r="U1390" s="162">
        <f t="shared" si="217"/>
        <v>129.31032454037069</v>
      </c>
      <c r="V1390" s="163">
        <f t="shared" si="218"/>
        <v>0.9</v>
      </c>
      <c r="W1390" s="164">
        <f t="shared" si="219"/>
        <v>-25130025.967274576</v>
      </c>
      <c r="X1390" s="164">
        <f t="shared" si="220"/>
        <v>-98832105.152293593</v>
      </c>
    </row>
    <row r="1391" spans="10:24" x14ac:dyDescent="0.25">
      <c r="J1391">
        <v>1388</v>
      </c>
      <c r="K1391" s="43">
        <v>9.834811204102567E-2</v>
      </c>
      <c r="L1391">
        <v>0.66882798231928253</v>
      </c>
      <c r="M1391">
        <v>0.56539256896689771</v>
      </c>
      <c r="N1391" s="44">
        <v>0.65227640693037636</v>
      </c>
      <c r="O1391" s="161">
        <f t="shared" si="211"/>
        <v>2000000</v>
      </c>
      <c r="P1391" s="162">
        <f t="shared" si="212"/>
        <v>186.5501875982641</v>
      </c>
      <c r="Q1391" s="162">
        <f t="shared" si="213"/>
        <v>138.29311718014398</v>
      </c>
      <c r="R1391" s="163">
        <f t="shared" si="214"/>
        <v>1</v>
      </c>
      <c r="S1391" s="161">
        <f t="shared" si="215"/>
        <v>2000000</v>
      </c>
      <c r="T1391" s="162">
        <f t="shared" si="216"/>
        <v>192.18339586608803</v>
      </c>
      <c r="U1391" s="162">
        <f t="shared" si="217"/>
        <v>126.64655859007199</v>
      </c>
      <c r="V1391" s="163">
        <f t="shared" si="218"/>
        <v>1</v>
      </c>
      <c r="W1391" s="164">
        <f t="shared" si="219"/>
        <v>46514140.836240247</v>
      </c>
      <c r="X1391" s="164">
        <f t="shared" si="220"/>
        <v>-18926325.447967917</v>
      </c>
    </row>
    <row r="1392" spans="10:24" x14ac:dyDescent="0.25">
      <c r="J1392">
        <v>1389</v>
      </c>
      <c r="K1392" s="43">
        <v>1.038036778651108E-4</v>
      </c>
      <c r="L1392">
        <v>0.68326157611304106</v>
      </c>
      <c r="M1392">
        <v>0.29561166623642965</v>
      </c>
      <c r="N1392" s="44">
        <v>0.99864752797168554</v>
      </c>
      <c r="O1392" s="161">
        <f t="shared" si="211"/>
        <v>1000000</v>
      </c>
      <c r="P1392" s="162">
        <f t="shared" si="212"/>
        <v>187.15258340333352</v>
      </c>
      <c r="Q1392" s="162">
        <f t="shared" si="213"/>
        <v>124.2587178493429</v>
      </c>
      <c r="R1392" s="163">
        <f t="shared" si="214"/>
        <v>1</v>
      </c>
      <c r="S1392" s="161">
        <f t="shared" si="215"/>
        <v>1000000</v>
      </c>
      <c r="T1392" s="162">
        <f t="shared" si="216"/>
        <v>192.38419446777783</v>
      </c>
      <c r="U1392" s="162">
        <f t="shared" si="217"/>
        <v>119.62935892467145</v>
      </c>
      <c r="V1392" s="163">
        <f t="shared" si="218"/>
        <v>1</v>
      </c>
      <c r="W1392" s="164">
        <f t="shared" si="219"/>
        <v>12893865.553990625</v>
      </c>
      <c r="X1392" s="164">
        <f t="shared" si="220"/>
        <v>-77245164.456893623</v>
      </c>
    </row>
    <row r="1393" spans="10:24" x14ac:dyDescent="0.25">
      <c r="J1393">
        <v>1390</v>
      </c>
      <c r="K1393" s="43">
        <v>0.58874251694713842</v>
      </c>
      <c r="L1393">
        <v>0.54885427877002813</v>
      </c>
      <c r="M1393">
        <v>0.60853913986260133</v>
      </c>
      <c r="N1393" s="44">
        <v>0.55846687139586482</v>
      </c>
      <c r="O1393" s="161">
        <f t="shared" si="211"/>
        <v>6000000</v>
      </c>
      <c r="P1393" s="162">
        <f t="shared" si="212"/>
        <v>181.8415081114637</v>
      </c>
      <c r="Q1393" s="162">
        <f t="shared" si="213"/>
        <v>140.51027091743683</v>
      </c>
      <c r="R1393" s="163">
        <f t="shared" si="214"/>
        <v>1</v>
      </c>
      <c r="S1393" s="161">
        <f t="shared" si="215"/>
        <v>6000000</v>
      </c>
      <c r="T1393" s="162">
        <f t="shared" si="216"/>
        <v>190.61383603715456</v>
      </c>
      <c r="U1393" s="162">
        <f t="shared" si="217"/>
        <v>127.75513545871841</v>
      </c>
      <c r="V1393" s="163">
        <f t="shared" si="218"/>
        <v>1</v>
      </c>
      <c r="W1393" s="164">
        <f t="shared" si="219"/>
        <v>197987423.16416121</v>
      </c>
      <c r="X1393" s="164">
        <f t="shared" si="220"/>
        <v>227152203.47061688</v>
      </c>
    </row>
    <row r="1394" spans="10:24" x14ac:dyDescent="0.25">
      <c r="J1394">
        <v>1391</v>
      </c>
      <c r="K1394" s="43">
        <v>0.72129162366423705</v>
      </c>
      <c r="L1394">
        <v>0.84515395035110075</v>
      </c>
      <c r="M1394">
        <v>0.89954836530933513</v>
      </c>
      <c r="N1394" s="44">
        <v>0.62395676329695293</v>
      </c>
      <c r="O1394" s="161">
        <f t="shared" si="211"/>
        <v>6000000</v>
      </c>
      <c r="P1394" s="162">
        <f t="shared" si="212"/>
        <v>195.23802471610497</v>
      </c>
      <c r="Q1394" s="162">
        <f t="shared" si="213"/>
        <v>160.57964711030252</v>
      </c>
      <c r="R1394" s="163">
        <f t="shared" si="214"/>
        <v>1</v>
      </c>
      <c r="S1394" s="161">
        <f t="shared" si="215"/>
        <v>7000000</v>
      </c>
      <c r="T1394" s="162">
        <f t="shared" si="216"/>
        <v>195.07934157203499</v>
      </c>
      <c r="U1394" s="162">
        <f t="shared" si="217"/>
        <v>137.78982355515126</v>
      </c>
      <c r="V1394" s="163">
        <f t="shared" si="218"/>
        <v>1</v>
      </c>
      <c r="W1394" s="164">
        <f t="shared" si="219"/>
        <v>157950265.63481474</v>
      </c>
      <c r="X1394" s="164">
        <f t="shared" si="220"/>
        <v>251026626.11818612</v>
      </c>
    </row>
    <row r="1395" spans="10:24" x14ac:dyDescent="0.25">
      <c r="J1395">
        <v>1392</v>
      </c>
      <c r="K1395" s="43">
        <v>0.53229924516014271</v>
      </c>
      <c r="L1395">
        <v>0.8889968865527168</v>
      </c>
      <c r="M1395">
        <v>0.57044701807037745</v>
      </c>
      <c r="N1395" s="44">
        <v>0.43492719836700233</v>
      </c>
      <c r="O1395" s="161">
        <f t="shared" si="211"/>
        <v>5000000</v>
      </c>
      <c r="P1395" s="162">
        <f t="shared" si="212"/>
        <v>198.31816157380126</v>
      </c>
      <c r="Q1395" s="162">
        <f t="shared" si="213"/>
        <v>138.55024703878067</v>
      </c>
      <c r="R1395" s="163">
        <f t="shared" si="214"/>
        <v>1</v>
      </c>
      <c r="S1395" s="161">
        <f t="shared" si="215"/>
        <v>6000000</v>
      </c>
      <c r="T1395" s="162">
        <f t="shared" si="216"/>
        <v>196.10605385793374</v>
      </c>
      <c r="U1395" s="162">
        <f t="shared" si="217"/>
        <v>126.77512351939033</v>
      </c>
      <c r="V1395" s="163">
        <f t="shared" si="218"/>
        <v>1</v>
      </c>
      <c r="W1395" s="164">
        <f t="shared" si="219"/>
        <v>248839572.67510295</v>
      </c>
      <c r="X1395" s="164">
        <f t="shared" si="220"/>
        <v>265985582.03126049</v>
      </c>
    </row>
    <row r="1396" spans="10:24" x14ac:dyDescent="0.25">
      <c r="J1396">
        <v>1393</v>
      </c>
      <c r="K1396" s="43">
        <v>0.71833712919812276</v>
      </c>
      <c r="L1396">
        <v>0.43693344545285706</v>
      </c>
      <c r="M1396">
        <v>0.59040918315639745</v>
      </c>
      <c r="N1396" s="44">
        <v>0.21610363256688114</v>
      </c>
      <c r="O1396" s="161">
        <f t="shared" si="211"/>
        <v>6000000</v>
      </c>
      <c r="P1396" s="162">
        <f t="shared" si="212"/>
        <v>177.61876994369408</v>
      </c>
      <c r="Q1396" s="162">
        <f t="shared" si="213"/>
        <v>139.57195345158061</v>
      </c>
      <c r="R1396" s="163">
        <f t="shared" si="214"/>
        <v>1</v>
      </c>
      <c r="S1396" s="161">
        <f t="shared" si="215"/>
        <v>7000000</v>
      </c>
      <c r="T1396" s="162">
        <f t="shared" si="216"/>
        <v>189.20625664789802</v>
      </c>
      <c r="U1396" s="162">
        <f t="shared" si="217"/>
        <v>127.28597672579031</v>
      </c>
      <c r="V1396" s="163">
        <f t="shared" si="218"/>
        <v>1</v>
      </c>
      <c r="W1396" s="164">
        <f t="shared" si="219"/>
        <v>178280898.9526808</v>
      </c>
      <c r="X1396" s="164">
        <f t="shared" si="220"/>
        <v>283441959.45475399</v>
      </c>
    </row>
    <row r="1397" spans="10:24" x14ac:dyDescent="0.25">
      <c r="J1397">
        <v>1394</v>
      </c>
      <c r="K1397" s="43">
        <v>0.33361947581091445</v>
      </c>
      <c r="L1397">
        <v>0.20611091412929183</v>
      </c>
      <c r="M1397">
        <v>0.78461179360979227</v>
      </c>
      <c r="N1397" s="44">
        <v>0.90309414935208321</v>
      </c>
      <c r="O1397" s="161">
        <f t="shared" si="211"/>
        <v>5000000</v>
      </c>
      <c r="P1397" s="162">
        <f t="shared" si="212"/>
        <v>167.70015053509616</v>
      </c>
      <c r="Q1397" s="162">
        <f t="shared" si="213"/>
        <v>150.75727479739356</v>
      </c>
      <c r="R1397" s="163">
        <f t="shared" si="214"/>
        <v>1</v>
      </c>
      <c r="S1397" s="161">
        <f t="shared" si="215"/>
        <v>6000000</v>
      </c>
      <c r="T1397" s="162">
        <f t="shared" si="216"/>
        <v>185.90005017836538</v>
      </c>
      <c r="U1397" s="162">
        <f t="shared" si="217"/>
        <v>132.87863739869678</v>
      </c>
      <c r="V1397" s="163">
        <f t="shared" si="218"/>
        <v>1</v>
      </c>
      <c r="W1397" s="164">
        <f t="shared" si="219"/>
        <v>34714378.688512966</v>
      </c>
      <c r="X1397" s="164">
        <f t="shared" si="220"/>
        <v>168128476.67801154</v>
      </c>
    </row>
    <row r="1398" spans="10:24" x14ac:dyDescent="0.25">
      <c r="J1398">
        <v>1395</v>
      </c>
      <c r="K1398" s="43">
        <v>0.32040709409905599</v>
      </c>
      <c r="L1398">
        <v>0.84630840104580862</v>
      </c>
      <c r="M1398">
        <v>0.9156848549558837</v>
      </c>
      <c r="N1398" s="44">
        <v>0.52404761546204071</v>
      </c>
      <c r="O1398" s="161">
        <f t="shared" si="211"/>
        <v>5000000</v>
      </c>
      <c r="P1398" s="162">
        <f t="shared" si="212"/>
        <v>195.3109240166778</v>
      </c>
      <c r="Q1398" s="162">
        <f t="shared" si="213"/>
        <v>162.53236599463528</v>
      </c>
      <c r="R1398" s="163">
        <f t="shared" si="214"/>
        <v>1</v>
      </c>
      <c r="S1398" s="161">
        <f t="shared" si="215"/>
        <v>6000000</v>
      </c>
      <c r="T1398" s="162">
        <f t="shared" si="216"/>
        <v>195.1036413388926</v>
      </c>
      <c r="U1398" s="162">
        <f t="shared" si="217"/>
        <v>138.76618299731766</v>
      </c>
      <c r="V1398" s="163">
        <f t="shared" si="218"/>
        <v>1</v>
      </c>
      <c r="W1398" s="164">
        <f t="shared" si="219"/>
        <v>113892790.11021259</v>
      </c>
      <c r="X1398" s="164">
        <f t="shared" si="220"/>
        <v>188024750.04944968</v>
      </c>
    </row>
    <row r="1399" spans="10:24" x14ac:dyDescent="0.25">
      <c r="J1399">
        <v>1396</v>
      </c>
      <c r="K1399" s="43">
        <v>0.405296176876071</v>
      </c>
      <c r="L1399">
        <v>0.60864925517077317</v>
      </c>
      <c r="M1399">
        <v>3.5516814101757999E-2</v>
      </c>
      <c r="N1399" s="44">
        <v>0.80959215841643828</v>
      </c>
      <c r="O1399" s="161">
        <f t="shared" si="211"/>
        <v>5000000</v>
      </c>
      <c r="P1399" s="162">
        <f t="shared" si="212"/>
        <v>184.13700378956801</v>
      </c>
      <c r="Q1399" s="162">
        <f t="shared" si="213"/>
        <v>98.894751712671592</v>
      </c>
      <c r="R1399" s="163">
        <f t="shared" si="214"/>
        <v>1</v>
      </c>
      <c r="S1399" s="161">
        <f t="shared" si="215"/>
        <v>6000000</v>
      </c>
      <c r="T1399" s="162">
        <f t="shared" si="216"/>
        <v>191.37900126318934</v>
      </c>
      <c r="U1399" s="162">
        <f t="shared" si="217"/>
        <v>106.9473758563358</v>
      </c>
      <c r="V1399" s="163">
        <f t="shared" si="218"/>
        <v>1</v>
      </c>
      <c r="W1399" s="164">
        <f t="shared" si="219"/>
        <v>376211260.38448209</v>
      </c>
      <c r="X1399" s="164">
        <f t="shared" si="220"/>
        <v>356589752.44112122</v>
      </c>
    </row>
    <row r="1400" spans="10:24" x14ac:dyDescent="0.25">
      <c r="J1400">
        <v>1397</v>
      </c>
      <c r="K1400" s="43">
        <v>0.13307777550799615</v>
      </c>
      <c r="L1400">
        <v>0.92812624022887424</v>
      </c>
      <c r="M1400">
        <v>0.95288322011934457</v>
      </c>
      <c r="N1400" s="44">
        <v>0.4813360300696885</v>
      </c>
      <c r="O1400" s="161">
        <f t="shared" si="211"/>
        <v>2000000</v>
      </c>
      <c r="P1400" s="162">
        <f t="shared" si="212"/>
        <v>201.92965462524131</v>
      </c>
      <c r="Q1400" s="162">
        <f t="shared" si="213"/>
        <v>168.46952687351376</v>
      </c>
      <c r="R1400" s="163">
        <f t="shared" si="214"/>
        <v>1</v>
      </c>
      <c r="S1400" s="161">
        <f t="shared" si="215"/>
        <v>2000000</v>
      </c>
      <c r="T1400" s="162">
        <f t="shared" si="216"/>
        <v>197.30988487508043</v>
      </c>
      <c r="U1400" s="162">
        <f t="shared" si="217"/>
        <v>141.73476343675688</v>
      </c>
      <c r="V1400" s="163">
        <f t="shared" si="218"/>
        <v>1</v>
      </c>
      <c r="W1400" s="164">
        <f t="shared" si="219"/>
        <v>16920255.50345511</v>
      </c>
      <c r="X1400" s="164">
        <f t="shared" si="220"/>
        <v>-38849757.1233529</v>
      </c>
    </row>
    <row r="1401" spans="10:24" x14ac:dyDescent="0.25">
      <c r="J1401">
        <v>1398</v>
      </c>
      <c r="K1401" s="43">
        <v>0.116444883206687</v>
      </c>
      <c r="L1401">
        <v>0.75008563655910032</v>
      </c>
      <c r="M1401">
        <v>2.9430969386761041E-2</v>
      </c>
      <c r="N1401" s="44">
        <v>0.16826738247015904</v>
      </c>
      <c r="O1401" s="161">
        <f t="shared" si="211"/>
        <v>2000000</v>
      </c>
      <c r="P1401" s="162">
        <f t="shared" si="212"/>
        <v>190.1213889208729</v>
      </c>
      <c r="Q1401" s="162">
        <f t="shared" si="213"/>
        <v>97.215537713556785</v>
      </c>
      <c r="R1401" s="163">
        <f t="shared" si="214"/>
        <v>1</v>
      </c>
      <c r="S1401" s="161">
        <f t="shared" si="215"/>
        <v>2000000</v>
      </c>
      <c r="T1401" s="162">
        <f t="shared" si="216"/>
        <v>193.37379630695764</v>
      </c>
      <c r="U1401" s="162">
        <f t="shared" si="217"/>
        <v>106.10776885677839</v>
      </c>
      <c r="V1401" s="163">
        <f t="shared" si="218"/>
        <v>0.9</v>
      </c>
      <c r="W1401" s="164">
        <f t="shared" si="219"/>
        <v>135811702.41463223</v>
      </c>
      <c r="X1401" s="164">
        <f t="shared" si="220"/>
        <v>7078849.4103226662</v>
      </c>
    </row>
    <row r="1402" spans="10:24" x14ac:dyDescent="0.25">
      <c r="J1402">
        <v>1399</v>
      </c>
      <c r="K1402" s="43">
        <v>0.9775131903900004</v>
      </c>
      <c r="L1402">
        <v>0.29633929762908484</v>
      </c>
      <c r="M1402">
        <v>0.85789788789994148</v>
      </c>
      <c r="N1402" s="44">
        <v>0.2903121280765425</v>
      </c>
      <c r="O1402" s="161">
        <f t="shared" si="211"/>
        <v>9000000</v>
      </c>
      <c r="P1402" s="162">
        <f t="shared" si="212"/>
        <v>171.97562338375172</v>
      </c>
      <c r="Q1402" s="162">
        <f t="shared" si="213"/>
        <v>156.41845239536829</v>
      </c>
      <c r="R1402" s="163">
        <f t="shared" si="214"/>
        <v>1</v>
      </c>
      <c r="S1402" s="161">
        <f t="shared" si="215"/>
        <v>9000000</v>
      </c>
      <c r="T1402" s="162">
        <f t="shared" si="216"/>
        <v>187.32520779458392</v>
      </c>
      <c r="U1402" s="162">
        <f t="shared" si="217"/>
        <v>135.70922619768413</v>
      </c>
      <c r="V1402" s="163">
        <f t="shared" si="218"/>
        <v>1</v>
      </c>
      <c r="W1402" s="164">
        <f t="shared" si="219"/>
        <v>90014538.89545089</v>
      </c>
      <c r="X1402" s="164">
        <f t="shared" si="220"/>
        <v>314543834.37209809</v>
      </c>
    </row>
    <row r="1403" spans="10:24" x14ac:dyDescent="0.25">
      <c r="J1403">
        <v>1400</v>
      </c>
      <c r="K1403" s="43">
        <v>0.79441824095911617</v>
      </c>
      <c r="L1403">
        <v>0.15655524332613113</v>
      </c>
      <c r="M1403">
        <v>0.40820838470099763</v>
      </c>
      <c r="N1403" s="44">
        <v>0.2165831851512231</v>
      </c>
      <c r="O1403" s="161">
        <f t="shared" si="211"/>
        <v>7000000</v>
      </c>
      <c r="P1403" s="162">
        <f t="shared" si="212"/>
        <v>164.86924844648982</v>
      </c>
      <c r="Q1403" s="162">
        <f t="shared" si="213"/>
        <v>130.35687789703459</v>
      </c>
      <c r="R1403" s="163">
        <f t="shared" si="214"/>
        <v>1</v>
      </c>
      <c r="S1403" s="161">
        <f t="shared" si="215"/>
        <v>7000000</v>
      </c>
      <c r="T1403" s="162">
        <f t="shared" si="216"/>
        <v>184.95641614882993</v>
      </c>
      <c r="U1403" s="162">
        <f t="shared" si="217"/>
        <v>122.6784389485173</v>
      </c>
      <c r="V1403" s="163">
        <f t="shared" si="218"/>
        <v>1</v>
      </c>
      <c r="W1403" s="164">
        <f t="shared" si="219"/>
        <v>191586593.84618658</v>
      </c>
      <c r="X1403" s="164">
        <f t="shared" si="220"/>
        <v>285945840.40218842</v>
      </c>
    </row>
    <row r="1404" spans="10:24" x14ac:dyDescent="0.25">
      <c r="J1404">
        <v>1401</v>
      </c>
      <c r="K1404" s="43">
        <v>0.81785126165497335</v>
      </c>
      <c r="L1404">
        <v>0.82087732450580375</v>
      </c>
      <c r="M1404">
        <v>0.27636883280889757</v>
      </c>
      <c r="N1404" s="44">
        <v>0.44503405493316894</v>
      </c>
      <c r="O1404" s="161">
        <f t="shared" si="211"/>
        <v>7000000</v>
      </c>
      <c r="P1404" s="162">
        <f t="shared" si="212"/>
        <v>193.78070524428909</v>
      </c>
      <c r="Q1404" s="162">
        <f t="shared" si="213"/>
        <v>123.12674390950059</v>
      </c>
      <c r="R1404" s="163">
        <f t="shared" si="214"/>
        <v>1</v>
      </c>
      <c r="S1404" s="161">
        <f t="shared" si="215"/>
        <v>7000000</v>
      </c>
      <c r="T1404" s="162">
        <f t="shared" si="216"/>
        <v>194.59356841476304</v>
      </c>
      <c r="U1404" s="162">
        <f t="shared" si="217"/>
        <v>119.06337195475029</v>
      </c>
      <c r="V1404" s="163">
        <f t="shared" si="218"/>
        <v>1</v>
      </c>
      <c r="W1404" s="164">
        <f t="shared" si="219"/>
        <v>444577729.34351951</v>
      </c>
      <c r="X1404" s="164">
        <f t="shared" si="220"/>
        <v>378711375.2200892</v>
      </c>
    </row>
    <row r="1405" spans="10:24" x14ac:dyDescent="0.25">
      <c r="J1405">
        <v>1402</v>
      </c>
      <c r="K1405" s="43">
        <v>0.15175677744849547</v>
      </c>
      <c r="L1405">
        <v>0.55265398929711074</v>
      </c>
      <c r="M1405">
        <v>0.2574032983850949</v>
      </c>
      <c r="N1405" s="44">
        <v>0.44315359965907697</v>
      </c>
      <c r="O1405" s="161">
        <f t="shared" si="211"/>
        <v>2000000</v>
      </c>
      <c r="P1405" s="162">
        <f t="shared" si="212"/>
        <v>181.98554281166091</v>
      </c>
      <c r="Q1405" s="162">
        <f t="shared" si="213"/>
        <v>121.97256669324015</v>
      </c>
      <c r="R1405" s="163">
        <f t="shared" si="214"/>
        <v>1</v>
      </c>
      <c r="S1405" s="161">
        <f t="shared" si="215"/>
        <v>5000000</v>
      </c>
      <c r="T1405" s="162">
        <f t="shared" si="216"/>
        <v>190.66184760388697</v>
      </c>
      <c r="U1405" s="162">
        <f t="shared" si="217"/>
        <v>118.48628334662007</v>
      </c>
      <c r="V1405" s="163">
        <f t="shared" si="218"/>
        <v>1</v>
      </c>
      <c r="W1405" s="164">
        <f t="shared" si="219"/>
        <v>70025952.2368415</v>
      </c>
      <c r="X1405" s="164">
        <f t="shared" si="220"/>
        <v>210877821.28633451</v>
      </c>
    </row>
    <row r="1406" spans="10:24" x14ac:dyDescent="0.25">
      <c r="J1406">
        <v>1403</v>
      </c>
      <c r="K1406" s="43">
        <v>0.93681551514283889</v>
      </c>
      <c r="L1406">
        <v>0.56063699243844312</v>
      </c>
      <c r="M1406">
        <v>0.31644160959133993</v>
      </c>
      <c r="N1406" s="44">
        <v>0.53289116121158742</v>
      </c>
      <c r="O1406" s="161">
        <f t="shared" si="211"/>
        <v>7000000</v>
      </c>
      <c r="P1406" s="162">
        <f t="shared" si="212"/>
        <v>182.28876624355411</v>
      </c>
      <c r="Q1406" s="162">
        <f t="shared" si="213"/>
        <v>125.446547159433</v>
      </c>
      <c r="R1406" s="163">
        <f t="shared" si="214"/>
        <v>1</v>
      </c>
      <c r="S1406" s="161">
        <f t="shared" si="215"/>
        <v>9000000</v>
      </c>
      <c r="T1406" s="162">
        <f t="shared" si="216"/>
        <v>190.76292208118471</v>
      </c>
      <c r="U1406" s="162">
        <f t="shared" si="217"/>
        <v>120.22327357971649</v>
      </c>
      <c r="V1406" s="163">
        <f t="shared" si="218"/>
        <v>1</v>
      </c>
      <c r="W1406" s="164">
        <f t="shared" si="219"/>
        <v>347895533.58884776</v>
      </c>
      <c r="X1406" s="164">
        <f t="shared" si="220"/>
        <v>484856836.51321399</v>
      </c>
    </row>
    <row r="1407" spans="10:24" x14ac:dyDescent="0.25">
      <c r="J1407">
        <v>1404</v>
      </c>
      <c r="K1407" s="43">
        <v>0.57398898133419518</v>
      </c>
      <c r="L1407">
        <v>0.55609963493446246</v>
      </c>
      <c r="M1407">
        <v>0.15062742842598631</v>
      </c>
      <c r="N1407" s="44">
        <v>0.79325861987138857</v>
      </c>
      <c r="O1407" s="161">
        <f t="shared" si="211"/>
        <v>6000000</v>
      </c>
      <c r="P1407" s="162">
        <f t="shared" si="212"/>
        <v>182.11631417654829</v>
      </c>
      <c r="Q1407" s="162">
        <f t="shared" si="213"/>
        <v>114.32507720365543</v>
      </c>
      <c r="R1407" s="163">
        <f t="shared" si="214"/>
        <v>1</v>
      </c>
      <c r="S1407" s="161">
        <f t="shared" si="215"/>
        <v>6000000</v>
      </c>
      <c r="T1407" s="162">
        <f t="shared" si="216"/>
        <v>190.70543805884944</v>
      </c>
      <c r="U1407" s="162">
        <f t="shared" si="217"/>
        <v>114.66253860182772</v>
      </c>
      <c r="V1407" s="163">
        <f t="shared" si="218"/>
        <v>1</v>
      </c>
      <c r="W1407" s="164">
        <f t="shared" si="219"/>
        <v>356747421.83735716</v>
      </c>
      <c r="X1407" s="164">
        <f t="shared" si="220"/>
        <v>306257396.74213034</v>
      </c>
    </row>
    <row r="1408" spans="10:24" x14ac:dyDescent="0.25">
      <c r="J1408">
        <v>1405</v>
      </c>
      <c r="K1408" s="43">
        <v>0.43557231980607958</v>
      </c>
      <c r="L1408">
        <v>0.98406467280095022</v>
      </c>
      <c r="M1408">
        <v>2.399218185032026E-2</v>
      </c>
      <c r="N1408" s="44">
        <v>0.81060352004472691</v>
      </c>
      <c r="O1408" s="161">
        <f t="shared" si="211"/>
        <v>5000000</v>
      </c>
      <c r="P1408" s="162">
        <f t="shared" si="212"/>
        <v>212.19043700677486</v>
      </c>
      <c r="Q1408" s="162">
        <f t="shared" si="213"/>
        <v>95.449862416892017</v>
      </c>
      <c r="R1408" s="163">
        <f t="shared" si="214"/>
        <v>1</v>
      </c>
      <c r="S1408" s="161">
        <f t="shared" si="215"/>
        <v>6000000</v>
      </c>
      <c r="T1408" s="162">
        <f t="shared" si="216"/>
        <v>200.73014566892496</v>
      </c>
      <c r="U1408" s="162">
        <f t="shared" si="217"/>
        <v>105.22493120844601</v>
      </c>
      <c r="V1408" s="163">
        <f t="shared" si="218"/>
        <v>1</v>
      </c>
      <c r="W1408" s="164">
        <f t="shared" si="219"/>
        <v>533702872.94941425</v>
      </c>
      <c r="X1408" s="164">
        <f t="shared" si="220"/>
        <v>423031286.76287377</v>
      </c>
    </row>
    <row r="1409" spans="10:24" x14ac:dyDescent="0.25">
      <c r="J1409">
        <v>1406</v>
      </c>
      <c r="K1409" s="43">
        <v>0.48440331849807605</v>
      </c>
      <c r="L1409">
        <v>0.55433900093089128</v>
      </c>
      <c r="M1409">
        <v>0.34535099604431907</v>
      </c>
      <c r="N1409" s="44">
        <v>0.7790609638793734</v>
      </c>
      <c r="O1409" s="161">
        <f t="shared" si="211"/>
        <v>5000000</v>
      </c>
      <c r="P1409" s="162">
        <f t="shared" si="212"/>
        <v>182.04947398869635</v>
      </c>
      <c r="Q1409" s="162">
        <f t="shared" si="213"/>
        <v>127.04194823484576</v>
      </c>
      <c r="R1409" s="163">
        <f t="shared" si="214"/>
        <v>1</v>
      </c>
      <c r="S1409" s="161">
        <f t="shared" si="215"/>
        <v>6000000</v>
      </c>
      <c r="T1409" s="162">
        <f t="shared" si="216"/>
        <v>190.68315799623213</v>
      </c>
      <c r="U1409" s="162">
        <f t="shared" si="217"/>
        <v>121.02097411742288</v>
      </c>
      <c r="V1409" s="163">
        <f t="shared" si="218"/>
        <v>1</v>
      </c>
      <c r="W1409" s="164">
        <f t="shared" si="219"/>
        <v>225037628.76925296</v>
      </c>
      <c r="X1409" s="164">
        <f t="shared" si="220"/>
        <v>267973103.27285546</v>
      </c>
    </row>
    <row r="1410" spans="10:24" x14ac:dyDescent="0.25">
      <c r="J1410">
        <v>1407</v>
      </c>
      <c r="K1410" s="43">
        <v>0.71285416167930515</v>
      </c>
      <c r="L1410">
        <v>0.83430789604949429</v>
      </c>
      <c r="M1410">
        <v>0.14012870110564912</v>
      </c>
      <c r="N1410" s="44">
        <v>0.11317543119205264</v>
      </c>
      <c r="O1410" s="161">
        <f t="shared" si="211"/>
        <v>6000000</v>
      </c>
      <c r="P1410" s="162">
        <f t="shared" si="212"/>
        <v>194.56994295863856</v>
      </c>
      <c r="Q1410" s="162">
        <f t="shared" si="213"/>
        <v>113.40517422539739</v>
      </c>
      <c r="R1410" s="163">
        <f t="shared" si="214"/>
        <v>1</v>
      </c>
      <c r="S1410" s="161">
        <f t="shared" si="215"/>
        <v>7000000</v>
      </c>
      <c r="T1410" s="162">
        <f t="shared" si="216"/>
        <v>194.85664765287953</v>
      </c>
      <c r="U1410" s="162">
        <f t="shared" si="217"/>
        <v>114.20258711269869</v>
      </c>
      <c r="V1410" s="163">
        <f t="shared" si="218"/>
        <v>0.9</v>
      </c>
      <c r="W1410" s="164">
        <f t="shared" si="219"/>
        <v>436988612.39944702</v>
      </c>
      <c r="X1410" s="164">
        <f t="shared" si="220"/>
        <v>358120581.40313929</v>
      </c>
    </row>
    <row r="1411" spans="10:24" x14ac:dyDescent="0.25">
      <c r="J1411">
        <v>1408</v>
      </c>
      <c r="K1411" s="43">
        <v>0.12481931289980475</v>
      </c>
      <c r="L1411">
        <v>0.49685809650964396</v>
      </c>
      <c r="M1411">
        <v>0.11737321115431643</v>
      </c>
      <c r="N1411" s="44">
        <v>0.21595130231230331</v>
      </c>
      <c r="O1411" s="161">
        <f t="shared" si="211"/>
        <v>2000000</v>
      </c>
      <c r="P1411" s="162">
        <f t="shared" si="212"/>
        <v>179.88186501689285</v>
      </c>
      <c r="Q1411" s="162">
        <f t="shared" si="213"/>
        <v>111.23558355680356</v>
      </c>
      <c r="R1411" s="163">
        <f t="shared" si="214"/>
        <v>1</v>
      </c>
      <c r="S1411" s="161">
        <f t="shared" si="215"/>
        <v>2000000</v>
      </c>
      <c r="T1411" s="162">
        <f t="shared" si="216"/>
        <v>189.96062167229761</v>
      </c>
      <c r="U1411" s="162">
        <f t="shared" si="217"/>
        <v>113.11779177840178</v>
      </c>
      <c r="V1411" s="163">
        <f t="shared" si="218"/>
        <v>1</v>
      </c>
      <c r="W1411" s="164">
        <f t="shared" si="219"/>
        <v>87292562.920178562</v>
      </c>
      <c r="X1411" s="164">
        <f t="shared" si="220"/>
        <v>3685659.7877916396</v>
      </c>
    </row>
    <row r="1412" spans="10:24" x14ac:dyDescent="0.25">
      <c r="J1412">
        <v>1409</v>
      </c>
      <c r="K1412" s="43">
        <v>0.22522162748158858</v>
      </c>
      <c r="L1412">
        <v>0.59235419844693482</v>
      </c>
      <c r="M1412">
        <v>0.33481917159247343</v>
      </c>
      <c r="N1412" s="44">
        <v>0.92438514797713389</v>
      </c>
      <c r="O1412" s="161">
        <f t="shared" si="211"/>
        <v>2000000</v>
      </c>
      <c r="P1412" s="162">
        <f t="shared" si="212"/>
        <v>183.50407582298027</v>
      </c>
      <c r="Q1412" s="162">
        <f t="shared" si="213"/>
        <v>126.46711172493664</v>
      </c>
      <c r="R1412" s="163">
        <f t="shared" si="214"/>
        <v>1</v>
      </c>
      <c r="S1412" s="161">
        <f t="shared" si="215"/>
        <v>5000000</v>
      </c>
      <c r="T1412" s="162">
        <f t="shared" si="216"/>
        <v>191.16802527432677</v>
      </c>
      <c r="U1412" s="162">
        <f t="shared" si="217"/>
        <v>120.73355586246832</v>
      </c>
      <c r="V1412" s="163">
        <f t="shared" si="218"/>
        <v>1</v>
      </c>
      <c r="W1412" s="164">
        <f t="shared" si="219"/>
        <v>64073928.196087256</v>
      </c>
      <c r="X1412" s="164">
        <f t="shared" si="220"/>
        <v>202172347.0592922</v>
      </c>
    </row>
    <row r="1413" spans="10:24" x14ac:dyDescent="0.25">
      <c r="J1413">
        <v>1410</v>
      </c>
      <c r="K1413" s="43">
        <v>0.52687803894778951</v>
      </c>
      <c r="L1413">
        <v>0.29126259038279201</v>
      </c>
      <c r="M1413">
        <v>3.7363739733571322E-2</v>
      </c>
      <c r="N1413" s="44">
        <v>0.60023805131614738</v>
      </c>
      <c r="O1413" s="161">
        <f t="shared" ref="O1413:O1476" si="221">VLOOKUP(K1413,$E$5:$H$10,4)</f>
        <v>5000000</v>
      </c>
      <c r="P1413" s="162">
        <f t="shared" ref="P1413:P1476" si="222">_xlfn.NORM.INV(L1413,$E$12,$E$13)</f>
        <v>171.75450052264463</v>
      </c>
      <c r="Q1413" s="162">
        <f t="shared" ref="Q1413:Q1476" si="223">_xlfn.NORM.INV(M1413,$E$15,$E$16)</f>
        <v>99.357331898492873</v>
      </c>
      <c r="R1413" s="163">
        <f t="shared" ref="R1413:R1476" si="224">VLOOKUP(N1413,$E$19:$H$21,4)</f>
        <v>1</v>
      </c>
      <c r="S1413" s="161">
        <f t="shared" ref="S1413:S1476" si="225">VLOOKUP(K1413,$G$5:$H$10,2)</f>
        <v>6000000</v>
      </c>
      <c r="T1413" s="162">
        <f t="shared" ref="T1413:T1476" si="226">_xlfn.NORM.INV(L1413,$G$12,$G$13)</f>
        <v>187.25150017421487</v>
      </c>
      <c r="U1413" s="162">
        <f t="shared" ref="U1413:U1476" si="227">_xlfn.NORM.INV(M1413,$G$15,$G$16)</f>
        <v>107.17866594924644</v>
      </c>
      <c r="V1413" s="163">
        <f t="shared" ref="V1413:V1476" si="228">VLOOKUP(N1413,$G$19:$H$21,2)</f>
        <v>1</v>
      </c>
      <c r="W1413" s="164">
        <f t="shared" ref="W1413:W1476" si="229">O1413*(P1413-Q1413)*R1413-$D$23-$D$24</f>
        <v>311985843.12075877</v>
      </c>
      <c r="X1413" s="164">
        <f t="shared" ref="X1413:X1476" si="230">S1413*(T1413-U1413)*V1413-$F$23-$F$24</f>
        <v>330437005.3498106</v>
      </c>
    </row>
    <row r="1414" spans="10:24" x14ac:dyDescent="0.25">
      <c r="J1414">
        <v>1411</v>
      </c>
      <c r="K1414" s="43">
        <v>0.97331182205268163</v>
      </c>
      <c r="L1414">
        <v>0.18252342353701378</v>
      </c>
      <c r="M1414">
        <v>0.70360568705212523</v>
      </c>
      <c r="N1414" s="44">
        <v>0.79290029124387129</v>
      </c>
      <c r="O1414" s="161">
        <f t="shared" si="221"/>
        <v>9000000</v>
      </c>
      <c r="P1414" s="162">
        <f t="shared" si="222"/>
        <v>166.41314524299096</v>
      </c>
      <c r="Q1414" s="162">
        <f t="shared" si="223"/>
        <v>145.69598661489186</v>
      </c>
      <c r="R1414" s="163">
        <f t="shared" si="224"/>
        <v>1</v>
      </c>
      <c r="S1414" s="161">
        <f t="shared" si="225"/>
        <v>9000000</v>
      </c>
      <c r="T1414" s="162">
        <f t="shared" si="226"/>
        <v>185.47104841433031</v>
      </c>
      <c r="U1414" s="162">
        <f t="shared" si="227"/>
        <v>130.34799330744593</v>
      </c>
      <c r="V1414" s="163">
        <f t="shared" si="228"/>
        <v>1</v>
      </c>
      <c r="W1414" s="164">
        <f t="shared" si="229"/>
        <v>136454427.6528919</v>
      </c>
      <c r="X1414" s="164">
        <f t="shared" si="230"/>
        <v>346107495.96195942</v>
      </c>
    </row>
    <row r="1415" spans="10:24" x14ac:dyDescent="0.25">
      <c r="J1415">
        <v>1412</v>
      </c>
      <c r="K1415" s="43">
        <v>0.27061226398348848</v>
      </c>
      <c r="L1415">
        <v>0.65540215496504983</v>
      </c>
      <c r="M1415">
        <v>0.45113567995369075</v>
      </c>
      <c r="N1415" s="44">
        <v>0.16436988298610056</v>
      </c>
      <c r="O1415" s="161">
        <f t="shared" si="221"/>
        <v>2000000</v>
      </c>
      <c r="P1415" s="162">
        <f t="shared" si="222"/>
        <v>185.99920222542647</v>
      </c>
      <c r="Q1415" s="162">
        <f t="shared" si="223"/>
        <v>132.54414864779082</v>
      </c>
      <c r="R1415" s="163">
        <f t="shared" si="224"/>
        <v>1</v>
      </c>
      <c r="S1415" s="161">
        <f t="shared" si="225"/>
        <v>5000000</v>
      </c>
      <c r="T1415" s="162">
        <f t="shared" si="226"/>
        <v>191.99973407514216</v>
      </c>
      <c r="U1415" s="162">
        <f t="shared" si="227"/>
        <v>123.77207432389541</v>
      </c>
      <c r="V1415" s="163">
        <f t="shared" si="228"/>
        <v>0.9</v>
      </c>
      <c r="W1415" s="164">
        <f t="shared" si="229"/>
        <v>56910107.155271307</v>
      </c>
      <c r="X1415" s="164">
        <f t="shared" si="230"/>
        <v>157024468.88061041</v>
      </c>
    </row>
    <row r="1416" spans="10:24" x14ac:dyDescent="0.25">
      <c r="J1416">
        <v>1413</v>
      </c>
      <c r="K1416" s="43">
        <v>0.62405126876938355</v>
      </c>
      <c r="L1416">
        <v>0.62651609629729232</v>
      </c>
      <c r="M1416">
        <v>0.97412222998334619</v>
      </c>
      <c r="N1416" s="44">
        <v>0.36559322437812147</v>
      </c>
      <c r="O1416" s="161">
        <f t="shared" si="221"/>
        <v>6000000</v>
      </c>
      <c r="P1416" s="162">
        <f t="shared" si="222"/>
        <v>184.83960177041368</v>
      </c>
      <c r="Q1416" s="162">
        <f t="shared" si="223"/>
        <v>173.90323064583836</v>
      </c>
      <c r="R1416" s="163">
        <f t="shared" si="224"/>
        <v>1</v>
      </c>
      <c r="S1416" s="161">
        <f t="shared" si="225"/>
        <v>7000000</v>
      </c>
      <c r="T1416" s="162">
        <f t="shared" si="226"/>
        <v>191.61320059013789</v>
      </c>
      <c r="U1416" s="162">
        <f t="shared" si="227"/>
        <v>144.4516153229192</v>
      </c>
      <c r="V1416" s="163">
        <f t="shared" si="228"/>
        <v>1</v>
      </c>
      <c r="W1416" s="164">
        <f t="shared" si="229"/>
        <v>15618226.747451901</v>
      </c>
      <c r="X1416" s="164">
        <f t="shared" si="230"/>
        <v>180131096.8705309</v>
      </c>
    </row>
    <row r="1417" spans="10:24" x14ac:dyDescent="0.25">
      <c r="J1417">
        <v>1414</v>
      </c>
      <c r="K1417" s="43">
        <v>0.82620052540523348</v>
      </c>
      <c r="L1417">
        <v>0.46394685247636902</v>
      </c>
      <c r="M1417">
        <v>0.56749094619474105</v>
      </c>
      <c r="N1417" s="44">
        <v>0.54669483611676228</v>
      </c>
      <c r="O1417" s="161">
        <f t="shared" si="221"/>
        <v>7000000</v>
      </c>
      <c r="P1417" s="162">
        <f t="shared" si="222"/>
        <v>178.642571939655</v>
      </c>
      <c r="Q1417" s="162">
        <f t="shared" si="223"/>
        <v>138.39979728971818</v>
      </c>
      <c r="R1417" s="163">
        <f t="shared" si="224"/>
        <v>1</v>
      </c>
      <c r="S1417" s="161">
        <f t="shared" si="225"/>
        <v>7000000</v>
      </c>
      <c r="T1417" s="162">
        <f t="shared" si="226"/>
        <v>189.547523979885</v>
      </c>
      <c r="U1417" s="162">
        <f t="shared" si="227"/>
        <v>126.69989864485909</v>
      </c>
      <c r="V1417" s="163">
        <f t="shared" si="228"/>
        <v>1</v>
      </c>
      <c r="W1417" s="164">
        <f t="shared" si="229"/>
        <v>231699422.54955775</v>
      </c>
      <c r="X1417" s="164">
        <f t="shared" si="230"/>
        <v>289933377.34518135</v>
      </c>
    </row>
    <row r="1418" spans="10:24" x14ac:dyDescent="0.25">
      <c r="J1418">
        <v>1415</v>
      </c>
      <c r="K1418" s="43">
        <v>6.2912319918421833E-2</v>
      </c>
      <c r="L1418">
        <v>0.77293644060981848</v>
      </c>
      <c r="M1418">
        <v>0.25257476085943875</v>
      </c>
      <c r="N1418" s="44">
        <v>0.32880476724532637</v>
      </c>
      <c r="O1418" s="161">
        <f t="shared" si="221"/>
        <v>2000000</v>
      </c>
      <c r="P1418" s="162">
        <f t="shared" si="222"/>
        <v>191.2282838161336</v>
      </c>
      <c r="Q1418" s="162">
        <f t="shared" si="223"/>
        <v>121.67181406206575</v>
      </c>
      <c r="R1418" s="163">
        <f t="shared" si="224"/>
        <v>1</v>
      </c>
      <c r="S1418" s="161">
        <f t="shared" si="225"/>
        <v>2000000</v>
      </c>
      <c r="T1418" s="162">
        <f t="shared" si="226"/>
        <v>193.74276127204453</v>
      </c>
      <c r="U1418" s="162">
        <f t="shared" si="227"/>
        <v>118.33590703103287</v>
      </c>
      <c r="V1418" s="163">
        <f t="shared" si="228"/>
        <v>1</v>
      </c>
      <c r="W1418" s="164">
        <f t="shared" si="229"/>
        <v>89112939.508135706</v>
      </c>
      <c r="X1418" s="164">
        <f t="shared" si="230"/>
        <v>813708.48202332854</v>
      </c>
    </row>
    <row r="1419" spans="10:24" x14ac:dyDescent="0.25">
      <c r="J1419">
        <v>1416</v>
      </c>
      <c r="K1419" s="43">
        <v>5.6760106492588447E-2</v>
      </c>
      <c r="L1419">
        <v>0.10790058302768513</v>
      </c>
      <c r="M1419">
        <v>0.28323533124319322</v>
      </c>
      <c r="N1419" s="44">
        <v>0.2409804026587592</v>
      </c>
      <c r="O1419" s="161">
        <f t="shared" si="221"/>
        <v>2000000</v>
      </c>
      <c r="P1419" s="162">
        <f t="shared" si="222"/>
        <v>161.43344235111621</v>
      </c>
      <c r="Q1419" s="162">
        <f t="shared" si="223"/>
        <v>123.53485902488923</v>
      </c>
      <c r="R1419" s="163">
        <f t="shared" si="224"/>
        <v>1</v>
      </c>
      <c r="S1419" s="161">
        <f t="shared" si="225"/>
        <v>2000000</v>
      </c>
      <c r="T1419" s="162">
        <f t="shared" si="226"/>
        <v>183.81114745037206</v>
      </c>
      <c r="U1419" s="162">
        <f t="shared" si="227"/>
        <v>119.26742951244462</v>
      </c>
      <c r="V1419" s="163">
        <f t="shared" si="228"/>
        <v>1</v>
      </c>
      <c r="W1419" s="164">
        <f t="shared" si="229"/>
        <v>25797166.652453974</v>
      </c>
      <c r="X1419" s="164">
        <f t="shared" si="230"/>
        <v>-20912564.12414512</v>
      </c>
    </row>
    <row r="1420" spans="10:24" x14ac:dyDescent="0.25">
      <c r="J1420">
        <v>1417</v>
      </c>
      <c r="K1420" s="43">
        <v>0.81319607262397164</v>
      </c>
      <c r="L1420">
        <v>5.5106520226888556E-4</v>
      </c>
      <c r="M1420">
        <v>8.5860060254687731E-2</v>
      </c>
      <c r="N1420" s="44">
        <v>0.60327658879478407</v>
      </c>
      <c r="O1420" s="161">
        <f t="shared" si="221"/>
        <v>7000000</v>
      </c>
      <c r="P1420" s="162">
        <f t="shared" si="222"/>
        <v>131.05397879906161</v>
      </c>
      <c r="Q1420" s="162">
        <f t="shared" si="223"/>
        <v>107.66604864185337</v>
      </c>
      <c r="R1420" s="163">
        <f t="shared" si="224"/>
        <v>1</v>
      </c>
      <c r="S1420" s="161">
        <f t="shared" si="225"/>
        <v>7000000</v>
      </c>
      <c r="T1420" s="162">
        <f t="shared" si="226"/>
        <v>173.68465959968719</v>
      </c>
      <c r="U1420" s="162">
        <f t="shared" si="227"/>
        <v>111.33302432092668</v>
      </c>
      <c r="V1420" s="163">
        <f t="shared" si="228"/>
        <v>1</v>
      </c>
      <c r="W1420" s="164">
        <f t="shared" si="229"/>
        <v>113715511.10045773</v>
      </c>
      <c r="X1420" s="164">
        <f t="shared" si="230"/>
        <v>286461446.95132357</v>
      </c>
    </row>
    <row r="1421" spans="10:24" x14ac:dyDescent="0.25">
      <c r="J1421">
        <v>1418</v>
      </c>
      <c r="K1421" s="43">
        <v>0.1981207671158427</v>
      </c>
      <c r="L1421">
        <v>0.9164571229719517</v>
      </c>
      <c r="M1421">
        <v>0.87512372290921348</v>
      </c>
      <c r="N1421" s="44">
        <v>0.98301514307502769</v>
      </c>
      <c r="O1421" s="161">
        <f t="shared" si="221"/>
        <v>2000000</v>
      </c>
      <c r="P1421" s="162">
        <f t="shared" si="222"/>
        <v>200.72442966889838</v>
      </c>
      <c r="Q1421" s="162">
        <f t="shared" si="223"/>
        <v>158.01901224528399</v>
      </c>
      <c r="R1421" s="163">
        <f t="shared" si="224"/>
        <v>1</v>
      </c>
      <c r="S1421" s="161">
        <f t="shared" si="225"/>
        <v>5000000</v>
      </c>
      <c r="T1421" s="162">
        <f t="shared" si="226"/>
        <v>196.90814322296615</v>
      </c>
      <c r="U1421" s="162">
        <f t="shared" si="227"/>
        <v>136.50950612264199</v>
      </c>
      <c r="V1421" s="163">
        <f t="shared" si="228"/>
        <v>1</v>
      </c>
      <c r="W1421" s="164">
        <f t="shared" si="229"/>
        <v>35410834.84722878</v>
      </c>
      <c r="X1421" s="164">
        <f t="shared" si="230"/>
        <v>151993185.50162077</v>
      </c>
    </row>
    <row r="1422" spans="10:24" x14ac:dyDescent="0.25">
      <c r="J1422">
        <v>1419</v>
      </c>
      <c r="K1422" s="43">
        <v>0.94711842132674284</v>
      </c>
      <c r="L1422">
        <v>0.64389977226048623</v>
      </c>
      <c r="M1422">
        <v>0.93847064986227113</v>
      </c>
      <c r="N1422" s="44">
        <v>0.6253773333769429</v>
      </c>
      <c r="O1422" s="161">
        <f t="shared" si="221"/>
        <v>7000000</v>
      </c>
      <c r="P1422" s="162">
        <f t="shared" si="222"/>
        <v>185.53353638056677</v>
      </c>
      <c r="Q1422" s="162">
        <f t="shared" si="223"/>
        <v>165.84122582044995</v>
      </c>
      <c r="R1422" s="163">
        <f t="shared" si="224"/>
        <v>1</v>
      </c>
      <c r="S1422" s="161">
        <f t="shared" si="225"/>
        <v>9000000</v>
      </c>
      <c r="T1422" s="162">
        <f t="shared" si="226"/>
        <v>191.84451212685559</v>
      </c>
      <c r="U1422" s="162">
        <f t="shared" si="227"/>
        <v>140.42061291022497</v>
      </c>
      <c r="V1422" s="163">
        <f t="shared" si="228"/>
        <v>1</v>
      </c>
      <c r="W1422" s="164">
        <f t="shared" si="229"/>
        <v>87846173.920817763</v>
      </c>
      <c r="X1422" s="164">
        <f t="shared" si="230"/>
        <v>312815092.94967556</v>
      </c>
    </row>
    <row r="1423" spans="10:24" x14ac:dyDescent="0.25">
      <c r="J1423">
        <v>1420</v>
      </c>
      <c r="K1423" s="43">
        <v>0.20814534005501872</v>
      </c>
      <c r="L1423">
        <v>0.22220551320559656</v>
      </c>
      <c r="M1423">
        <v>0.14099486573247322</v>
      </c>
      <c r="N1423" s="44">
        <v>0.41828298718164703</v>
      </c>
      <c r="O1423" s="161">
        <f t="shared" si="221"/>
        <v>2000000</v>
      </c>
      <c r="P1423" s="162">
        <f t="shared" si="222"/>
        <v>168.52851325593699</v>
      </c>
      <c r="Q1423" s="162">
        <f t="shared" si="223"/>
        <v>113.48279364920752</v>
      </c>
      <c r="R1423" s="163">
        <f t="shared" si="224"/>
        <v>1</v>
      </c>
      <c r="S1423" s="161">
        <f t="shared" si="225"/>
        <v>5000000</v>
      </c>
      <c r="T1423" s="162">
        <f t="shared" si="226"/>
        <v>186.17617108531232</v>
      </c>
      <c r="U1423" s="162">
        <f t="shared" si="227"/>
        <v>114.24139682460377</v>
      </c>
      <c r="V1423" s="163">
        <f t="shared" si="228"/>
        <v>1</v>
      </c>
      <c r="W1423" s="164">
        <f t="shared" si="229"/>
        <v>60091439.213458925</v>
      </c>
      <c r="X1423" s="164">
        <f t="shared" si="230"/>
        <v>209673871.30354273</v>
      </c>
    </row>
    <row r="1424" spans="10:24" x14ac:dyDescent="0.25">
      <c r="J1424">
        <v>1421</v>
      </c>
      <c r="K1424" s="43">
        <v>0.58040153032353892</v>
      </c>
      <c r="L1424">
        <v>9.9609578256922071E-2</v>
      </c>
      <c r="M1424">
        <v>0.76053159406916848</v>
      </c>
      <c r="N1424" s="44">
        <v>0.57542913867560463</v>
      </c>
      <c r="O1424" s="161">
        <f t="shared" si="221"/>
        <v>6000000</v>
      </c>
      <c r="P1424" s="162">
        <f t="shared" si="222"/>
        <v>160.74330913315612</v>
      </c>
      <c r="Q1424" s="162">
        <f t="shared" si="223"/>
        <v>149.16027200166269</v>
      </c>
      <c r="R1424" s="163">
        <f t="shared" si="224"/>
        <v>1</v>
      </c>
      <c r="S1424" s="161">
        <f t="shared" si="225"/>
        <v>6000000</v>
      </c>
      <c r="T1424" s="162">
        <f t="shared" si="226"/>
        <v>183.58110304438537</v>
      </c>
      <c r="U1424" s="162">
        <f t="shared" si="227"/>
        <v>132.08013600083135</v>
      </c>
      <c r="V1424" s="163">
        <f t="shared" si="228"/>
        <v>1</v>
      </c>
      <c r="W1424" s="164">
        <f t="shared" si="229"/>
        <v>19498222.788960561</v>
      </c>
      <c r="X1424" s="164">
        <f t="shared" si="230"/>
        <v>159005802.26132417</v>
      </c>
    </row>
    <row r="1425" spans="10:24" x14ac:dyDescent="0.25">
      <c r="J1425">
        <v>1422</v>
      </c>
      <c r="K1425" s="43">
        <v>0.26322863453233392</v>
      </c>
      <c r="L1425">
        <v>0.16798149760891756</v>
      </c>
      <c r="M1425">
        <v>0.33359077278788285</v>
      </c>
      <c r="N1425" s="44">
        <v>0.6694418631941349</v>
      </c>
      <c r="O1425" s="161">
        <f t="shared" si="221"/>
        <v>2000000</v>
      </c>
      <c r="P1425" s="162">
        <f t="shared" si="222"/>
        <v>165.56741353599426</v>
      </c>
      <c r="Q1425" s="162">
        <f t="shared" si="223"/>
        <v>126.39961245128418</v>
      </c>
      <c r="R1425" s="163">
        <f t="shared" si="224"/>
        <v>1</v>
      </c>
      <c r="S1425" s="161">
        <f t="shared" si="225"/>
        <v>5000000</v>
      </c>
      <c r="T1425" s="162">
        <f t="shared" si="226"/>
        <v>185.18913784533143</v>
      </c>
      <c r="U1425" s="162">
        <f t="shared" si="227"/>
        <v>120.69980622564209</v>
      </c>
      <c r="V1425" s="163">
        <f t="shared" si="228"/>
        <v>1</v>
      </c>
      <c r="W1425" s="164">
        <f t="shared" si="229"/>
        <v>28335602.169420153</v>
      </c>
      <c r="X1425" s="164">
        <f t="shared" si="230"/>
        <v>172446658.09844667</v>
      </c>
    </row>
    <row r="1426" spans="10:24" x14ac:dyDescent="0.25">
      <c r="J1426">
        <v>1423</v>
      </c>
      <c r="K1426" s="43">
        <v>0.89824235128607277</v>
      </c>
      <c r="L1426">
        <v>0.85070128858702831</v>
      </c>
      <c r="M1426">
        <v>0.29786613574900478</v>
      </c>
      <c r="N1426" s="44">
        <v>3.1646459318259046E-2</v>
      </c>
      <c r="O1426" s="161">
        <f t="shared" si="221"/>
        <v>7000000</v>
      </c>
      <c r="P1426" s="162">
        <f t="shared" si="222"/>
        <v>195.5916879692619</v>
      </c>
      <c r="Q1426" s="162">
        <f t="shared" si="223"/>
        <v>124.38904673292978</v>
      </c>
      <c r="R1426" s="163">
        <f t="shared" si="224"/>
        <v>1</v>
      </c>
      <c r="S1426" s="161">
        <f t="shared" si="225"/>
        <v>7000000</v>
      </c>
      <c r="T1426" s="162">
        <f t="shared" si="226"/>
        <v>195.1972293230873</v>
      </c>
      <c r="U1426" s="162">
        <f t="shared" si="227"/>
        <v>119.69452336646489</v>
      </c>
      <c r="V1426" s="163">
        <f t="shared" si="228"/>
        <v>0.9</v>
      </c>
      <c r="W1426" s="164">
        <f t="shared" si="229"/>
        <v>448418488.65432477</v>
      </c>
      <c r="X1426" s="164">
        <f t="shared" si="230"/>
        <v>325667047.52672118</v>
      </c>
    </row>
    <row r="1427" spans="10:24" x14ac:dyDescent="0.25">
      <c r="J1427">
        <v>1424</v>
      </c>
      <c r="K1427" s="43">
        <v>0.36351730188918641</v>
      </c>
      <c r="L1427">
        <v>0.73823852594850647</v>
      </c>
      <c r="M1427">
        <v>0.36969384646365733</v>
      </c>
      <c r="N1427" s="44">
        <v>0.4803075642045681</v>
      </c>
      <c r="O1427" s="161">
        <f t="shared" si="221"/>
        <v>5000000</v>
      </c>
      <c r="P1427" s="162">
        <f t="shared" si="222"/>
        <v>189.56886474283735</v>
      </c>
      <c r="Q1427" s="162">
        <f t="shared" si="223"/>
        <v>128.346713797955</v>
      </c>
      <c r="R1427" s="163">
        <f t="shared" si="224"/>
        <v>1</v>
      </c>
      <c r="S1427" s="161">
        <f t="shared" si="225"/>
        <v>6000000</v>
      </c>
      <c r="T1427" s="162">
        <f t="shared" si="226"/>
        <v>193.18962158094578</v>
      </c>
      <c r="U1427" s="162">
        <f t="shared" si="227"/>
        <v>121.6733568989775</v>
      </c>
      <c r="V1427" s="163">
        <f t="shared" si="228"/>
        <v>1</v>
      </c>
      <c r="W1427" s="164">
        <f t="shared" si="229"/>
        <v>256110754.72441173</v>
      </c>
      <c r="X1427" s="164">
        <f t="shared" si="230"/>
        <v>279097588.09180969</v>
      </c>
    </row>
    <row r="1428" spans="10:24" x14ac:dyDescent="0.25">
      <c r="J1428">
        <v>1425</v>
      </c>
      <c r="K1428" s="43">
        <v>0.1985234864626847</v>
      </c>
      <c r="L1428">
        <v>0.33284977166810292</v>
      </c>
      <c r="M1428">
        <v>0.16429253525437149</v>
      </c>
      <c r="N1428" s="44">
        <v>0.91676253283615872</v>
      </c>
      <c r="O1428" s="161">
        <f t="shared" si="221"/>
        <v>2000000</v>
      </c>
      <c r="P1428" s="162">
        <f t="shared" si="222"/>
        <v>173.51913586281796</v>
      </c>
      <c r="Q1428" s="162">
        <f t="shared" si="223"/>
        <v>115.4606430560282</v>
      </c>
      <c r="R1428" s="163">
        <f t="shared" si="224"/>
        <v>1</v>
      </c>
      <c r="S1428" s="161">
        <f t="shared" si="225"/>
        <v>5000000</v>
      </c>
      <c r="T1428" s="162">
        <f t="shared" si="226"/>
        <v>187.83971195427264</v>
      </c>
      <c r="U1428" s="162">
        <f t="shared" si="227"/>
        <v>115.2303215280141</v>
      </c>
      <c r="V1428" s="163">
        <f t="shared" si="228"/>
        <v>1</v>
      </c>
      <c r="W1428" s="164">
        <f t="shared" si="229"/>
        <v>66116985.613579512</v>
      </c>
      <c r="X1428" s="164">
        <f t="shared" si="230"/>
        <v>213046952.1312927</v>
      </c>
    </row>
    <row r="1429" spans="10:24" x14ac:dyDescent="0.25">
      <c r="J1429">
        <v>1426</v>
      </c>
      <c r="K1429" s="43">
        <v>0.81536458499770481</v>
      </c>
      <c r="L1429">
        <v>0.22122067883235852</v>
      </c>
      <c r="M1429">
        <v>0.85070491734580445</v>
      </c>
      <c r="N1429" s="44">
        <v>0.19124202428737536</v>
      </c>
      <c r="O1429" s="161">
        <f t="shared" si="221"/>
        <v>7000000</v>
      </c>
      <c r="P1429" s="162">
        <f t="shared" si="222"/>
        <v>168.47884291218276</v>
      </c>
      <c r="Q1429" s="162">
        <f t="shared" si="223"/>
        <v>155.78922953900172</v>
      </c>
      <c r="R1429" s="163">
        <f t="shared" si="224"/>
        <v>1</v>
      </c>
      <c r="S1429" s="161">
        <f t="shared" si="225"/>
        <v>7000000</v>
      </c>
      <c r="T1429" s="162">
        <f t="shared" si="226"/>
        <v>186.15961430406091</v>
      </c>
      <c r="U1429" s="162">
        <f t="shared" si="227"/>
        <v>135.39461476950086</v>
      </c>
      <c r="V1429" s="163">
        <f t="shared" si="228"/>
        <v>0.9</v>
      </c>
      <c r="W1429" s="164">
        <f t="shared" si="229"/>
        <v>38827293.612267226</v>
      </c>
      <c r="X1429" s="164">
        <f t="shared" si="230"/>
        <v>169819497.06772834</v>
      </c>
    </row>
    <row r="1430" spans="10:24" x14ac:dyDescent="0.25">
      <c r="J1430">
        <v>1427</v>
      </c>
      <c r="K1430" s="43">
        <v>0.45343213759864565</v>
      </c>
      <c r="L1430">
        <v>0.45668115960282074</v>
      </c>
      <c r="M1430">
        <v>0.64067635360082598</v>
      </c>
      <c r="N1430" s="44">
        <v>0.82044416086047844</v>
      </c>
      <c r="O1430" s="161">
        <f t="shared" si="221"/>
        <v>5000000</v>
      </c>
      <c r="P1430" s="162">
        <f t="shared" si="222"/>
        <v>178.36802260631853</v>
      </c>
      <c r="Q1430" s="162">
        <f t="shared" si="223"/>
        <v>142.20534487063051</v>
      </c>
      <c r="R1430" s="163">
        <f t="shared" si="224"/>
        <v>1</v>
      </c>
      <c r="S1430" s="161">
        <f t="shared" si="225"/>
        <v>6000000</v>
      </c>
      <c r="T1430" s="162">
        <f t="shared" si="226"/>
        <v>189.45600753543951</v>
      </c>
      <c r="U1430" s="162">
        <f t="shared" si="227"/>
        <v>128.60267243531527</v>
      </c>
      <c r="V1430" s="163">
        <f t="shared" si="228"/>
        <v>1</v>
      </c>
      <c r="W1430" s="164">
        <f t="shared" si="229"/>
        <v>130813388.67844009</v>
      </c>
      <c r="X1430" s="164">
        <f t="shared" si="230"/>
        <v>215120010.60074544</v>
      </c>
    </row>
    <row r="1431" spans="10:24" x14ac:dyDescent="0.25">
      <c r="J1431">
        <v>1428</v>
      </c>
      <c r="K1431" s="43">
        <v>0.41824768391565004</v>
      </c>
      <c r="L1431">
        <v>0.90819245861277764</v>
      </c>
      <c r="M1431">
        <v>0.77222251674567222</v>
      </c>
      <c r="N1431" s="44">
        <v>0.71191710319724966</v>
      </c>
      <c r="O1431" s="161">
        <f t="shared" si="221"/>
        <v>5000000</v>
      </c>
      <c r="P1431" s="162">
        <f t="shared" si="222"/>
        <v>199.94559338667008</v>
      </c>
      <c r="Q1431" s="162">
        <f t="shared" si="223"/>
        <v>149.92372322932061</v>
      </c>
      <c r="R1431" s="163">
        <f t="shared" si="224"/>
        <v>1</v>
      </c>
      <c r="S1431" s="161">
        <f t="shared" si="225"/>
        <v>6000000</v>
      </c>
      <c r="T1431" s="162">
        <f t="shared" si="226"/>
        <v>196.64853112889003</v>
      </c>
      <c r="U1431" s="162">
        <f t="shared" si="227"/>
        <v>132.46186161466031</v>
      </c>
      <c r="V1431" s="163">
        <f t="shared" si="228"/>
        <v>1</v>
      </c>
      <c r="W1431" s="164">
        <f t="shared" si="229"/>
        <v>200109350.78674734</v>
      </c>
      <c r="X1431" s="164">
        <f t="shared" si="230"/>
        <v>235120017.08537835</v>
      </c>
    </row>
    <row r="1432" spans="10:24" x14ac:dyDescent="0.25">
      <c r="J1432">
        <v>1429</v>
      </c>
      <c r="K1432" s="43">
        <v>0.474600546922195</v>
      </c>
      <c r="L1432">
        <v>0.12312036553486427</v>
      </c>
      <c r="M1432">
        <v>0.82525853320371201</v>
      </c>
      <c r="N1432" s="44">
        <v>0.10533490789262001</v>
      </c>
      <c r="O1432" s="161">
        <f t="shared" si="221"/>
        <v>5000000</v>
      </c>
      <c r="P1432" s="162">
        <f t="shared" si="222"/>
        <v>162.60706898895043</v>
      </c>
      <c r="Q1432" s="162">
        <f t="shared" si="223"/>
        <v>153.7118540371132</v>
      </c>
      <c r="R1432" s="163">
        <f t="shared" si="224"/>
        <v>1</v>
      </c>
      <c r="S1432" s="161">
        <f t="shared" si="225"/>
        <v>6000000</v>
      </c>
      <c r="T1432" s="162">
        <f t="shared" si="226"/>
        <v>184.20235632965014</v>
      </c>
      <c r="U1432" s="162">
        <f t="shared" si="227"/>
        <v>134.3559270185566</v>
      </c>
      <c r="V1432" s="163">
        <f t="shared" si="228"/>
        <v>0.9</v>
      </c>
      <c r="W1432" s="164">
        <f t="shared" si="229"/>
        <v>-5523925.2408138365</v>
      </c>
      <c r="X1432" s="164">
        <f t="shared" si="230"/>
        <v>119170718.2799052</v>
      </c>
    </row>
    <row r="1433" spans="10:24" x14ac:dyDescent="0.25">
      <c r="J1433">
        <v>1430</v>
      </c>
      <c r="K1433" s="43">
        <v>0.56674817840604785</v>
      </c>
      <c r="L1433">
        <v>0.41568629591870043</v>
      </c>
      <c r="M1433">
        <v>0.77037676774516051</v>
      </c>
      <c r="N1433" s="44">
        <v>0.40333429025010581</v>
      </c>
      <c r="O1433" s="161">
        <f t="shared" si="221"/>
        <v>6000000</v>
      </c>
      <c r="P1433" s="162">
        <f t="shared" si="222"/>
        <v>176.80587749099953</v>
      </c>
      <c r="Q1433" s="162">
        <f t="shared" si="223"/>
        <v>149.80176445148842</v>
      </c>
      <c r="R1433" s="163">
        <f t="shared" si="224"/>
        <v>1</v>
      </c>
      <c r="S1433" s="161">
        <f t="shared" si="225"/>
        <v>6000000</v>
      </c>
      <c r="T1433" s="162">
        <f t="shared" si="226"/>
        <v>188.93529249699984</v>
      </c>
      <c r="U1433" s="162">
        <f t="shared" si="227"/>
        <v>132.40088222574423</v>
      </c>
      <c r="V1433" s="163">
        <f t="shared" si="228"/>
        <v>1</v>
      </c>
      <c r="W1433" s="164">
        <f t="shared" si="229"/>
        <v>112024678.23706666</v>
      </c>
      <c r="X1433" s="164">
        <f t="shared" si="230"/>
        <v>189206461.62753367</v>
      </c>
    </row>
    <row r="1434" spans="10:24" x14ac:dyDescent="0.25">
      <c r="J1434">
        <v>1431</v>
      </c>
      <c r="K1434" s="43">
        <v>9.7183524089330842E-2</v>
      </c>
      <c r="L1434">
        <v>0.96280690316851725</v>
      </c>
      <c r="M1434">
        <v>0.16994528769472961</v>
      </c>
      <c r="N1434" s="44">
        <v>0.96618174980259086</v>
      </c>
      <c r="O1434" s="161">
        <f t="shared" si="221"/>
        <v>2000000</v>
      </c>
      <c r="P1434" s="162">
        <f t="shared" si="222"/>
        <v>206.7634597646487</v>
      </c>
      <c r="Q1434" s="162">
        <f t="shared" si="223"/>
        <v>115.91237032258138</v>
      </c>
      <c r="R1434" s="163">
        <f t="shared" si="224"/>
        <v>1</v>
      </c>
      <c r="S1434" s="161">
        <f t="shared" si="225"/>
        <v>2000000</v>
      </c>
      <c r="T1434" s="162">
        <f t="shared" si="226"/>
        <v>198.92115325488288</v>
      </c>
      <c r="U1434" s="162">
        <f t="shared" si="227"/>
        <v>115.45618516129069</v>
      </c>
      <c r="V1434" s="163">
        <f t="shared" si="228"/>
        <v>1</v>
      </c>
      <c r="W1434" s="164">
        <f t="shared" si="229"/>
        <v>131702178.88413465</v>
      </c>
      <c r="X1434" s="164">
        <f t="shared" si="230"/>
        <v>16929936.187184393</v>
      </c>
    </row>
    <row r="1435" spans="10:24" x14ac:dyDescent="0.25">
      <c r="J1435">
        <v>1432</v>
      </c>
      <c r="K1435" s="43">
        <v>0.68527309114548018</v>
      </c>
      <c r="L1435">
        <v>0.22220892628313593</v>
      </c>
      <c r="M1435">
        <v>0.87135427269178545</v>
      </c>
      <c r="N1435" s="44">
        <v>0.17926472492323731</v>
      </c>
      <c r="O1435" s="161">
        <f t="shared" si="221"/>
        <v>6000000</v>
      </c>
      <c r="P1435" s="162">
        <f t="shared" si="222"/>
        <v>168.52868517642511</v>
      </c>
      <c r="Q1435" s="162">
        <f t="shared" si="223"/>
        <v>157.65632363295904</v>
      </c>
      <c r="R1435" s="163">
        <f t="shared" si="224"/>
        <v>1</v>
      </c>
      <c r="S1435" s="161">
        <f t="shared" si="225"/>
        <v>7000000</v>
      </c>
      <c r="T1435" s="162">
        <f t="shared" si="226"/>
        <v>186.1762283921417</v>
      </c>
      <c r="U1435" s="162">
        <f t="shared" si="227"/>
        <v>136.32816181647951</v>
      </c>
      <c r="V1435" s="163">
        <f t="shared" si="228"/>
        <v>0.9</v>
      </c>
      <c r="W1435" s="164">
        <f t="shared" si="229"/>
        <v>15234169.26079642</v>
      </c>
      <c r="X1435" s="164">
        <f t="shared" si="230"/>
        <v>164042819.4266718</v>
      </c>
    </row>
    <row r="1436" spans="10:24" x14ac:dyDescent="0.25">
      <c r="J1436">
        <v>1433</v>
      </c>
      <c r="K1436" s="43">
        <v>0.19605022162320918</v>
      </c>
      <c r="L1436">
        <v>0.38282353381025647</v>
      </c>
      <c r="M1436">
        <v>0.74652496829425363</v>
      </c>
      <c r="N1436" s="44">
        <v>6.6622512648036869E-3</v>
      </c>
      <c r="O1436" s="161">
        <f t="shared" si="221"/>
        <v>2000000</v>
      </c>
      <c r="P1436" s="162">
        <f t="shared" si="222"/>
        <v>175.52889751823707</v>
      </c>
      <c r="Q1436" s="162">
        <f t="shared" si="223"/>
        <v>148.27188422066877</v>
      </c>
      <c r="R1436" s="163">
        <f t="shared" si="224"/>
        <v>1</v>
      </c>
      <c r="S1436" s="161">
        <f t="shared" si="225"/>
        <v>5000000</v>
      </c>
      <c r="T1436" s="162">
        <f t="shared" si="226"/>
        <v>188.50963250607902</v>
      </c>
      <c r="U1436" s="162">
        <f t="shared" si="227"/>
        <v>131.63594211033438</v>
      </c>
      <c r="V1436" s="163">
        <f t="shared" si="228"/>
        <v>0.05</v>
      </c>
      <c r="W1436" s="164">
        <f t="shared" si="229"/>
        <v>4514026.5951366127</v>
      </c>
      <c r="X1436" s="164">
        <f t="shared" si="230"/>
        <v>-135781577.40106386</v>
      </c>
    </row>
    <row r="1437" spans="10:24" x14ac:dyDescent="0.25">
      <c r="J1437">
        <v>1434</v>
      </c>
      <c r="K1437" s="43">
        <v>0.87803378038699964</v>
      </c>
      <c r="L1437">
        <v>3.56425537316023E-2</v>
      </c>
      <c r="M1437">
        <v>0.1089085030662742</v>
      </c>
      <c r="N1437" s="44">
        <v>0.9804011979166013</v>
      </c>
      <c r="O1437" s="161">
        <f t="shared" si="221"/>
        <v>7000000</v>
      </c>
      <c r="P1437" s="162">
        <f t="shared" si="222"/>
        <v>152.94514624739014</v>
      </c>
      <c r="Q1437" s="162">
        <f t="shared" si="223"/>
        <v>110.35292695715799</v>
      </c>
      <c r="R1437" s="163">
        <f t="shared" si="224"/>
        <v>1</v>
      </c>
      <c r="S1437" s="161">
        <f t="shared" si="225"/>
        <v>7000000</v>
      </c>
      <c r="T1437" s="162">
        <f t="shared" si="226"/>
        <v>180.98171541579671</v>
      </c>
      <c r="U1437" s="162">
        <f t="shared" si="227"/>
        <v>112.676463478579</v>
      </c>
      <c r="V1437" s="163">
        <f t="shared" si="228"/>
        <v>1</v>
      </c>
      <c r="W1437" s="164">
        <f t="shared" si="229"/>
        <v>248145535.03162503</v>
      </c>
      <c r="X1437" s="164">
        <f t="shared" si="230"/>
        <v>328136763.56052405</v>
      </c>
    </row>
    <row r="1438" spans="10:24" x14ac:dyDescent="0.25">
      <c r="J1438">
        <v>1435</v>
      </c>
      <c r="K1438" s="43">
        <v>0.45012015444158127</v>
      </c>
      <c r="L1438">
        <v>0.87734915004733416</v>
      </c>
      <c r="M1438">
        <v>0.4850568809518242</v>
      </c>
      <c r="N1438" s="44">
        <v>0.86501838489514127</v>
      </c>
      <c r="O1438" s="161">
        <f t="shared" si="221"/>
        <v>5000000</v>
      </c>
      <c r="P1438" s="162">
        <f t="shared" si="222"/>
        <v>197.42755432254953</v>
      </c>
      <c r="Q1438" s="162">
        <f t="shared" si="223"/>
        <v>134.25068784450352</v>
      </c>
      <c r="R1438" s="163">
        <f t="shared" si="224"/>
        <v>1</v>
      </c>
      <c r="S1438" s="161">
        <f t="shared" si="225"/>
        <v>6000000</v>
      </c>
      <c r="T1438" s="162">
        <f t="shared" si="226"/>
        <v>195.80918477418317</v>
      </c>
      <c r="U1438" s="162">
        <f t="shared" si="227"/>
        <v>124.62534392225176</v>
      </c>
      <c r="V1438" s="163">
        <f t="shared" si="228"/>
        <v>1</v>
      </c>
      <c r="W1438" s="164">
        <f t="shared" si="229"/>
        <v>265884332.39023006</v>
      </c>
      <c r="X1438" s="164">
        <f t="shared" si="230"/>
        <v>277103045.11158842</v>
      </c>
    </row>
    <row r="1439" spans="10:24" x14ac:dyDescent="0.25">
      <c r="J1439">
        <v>1436</v>
      </c>
      <c r="K1439" s="43">
        <v>0.6182911315085029</v>
      </c>
      <c r="L1439">
        <v>0.5970642217671337</v>
      </c>
      <c r="M1439">
        <v>0.83138401547898855</v>
      </c>
      <c r="N1439" s="44">
        <v>0.44836480810122681</v>
      </c>
      <c r="O1439" s="161">
        <f t="shared" si="221"/>
        <v>6000000</v>
      </c>
      <c r="P1439" s="162">
        <f t="shared" si="222"/>
        <v>183.68633153306263</v>
      </c>
      <c r="Q1439" s="162">
        <f t="shared" si="223"/>
        <v>154.19297721850015</v>
      </c>
      <c r="R1439" s="163">
        <f t="shared" si="224"/>
        <v>1</v>
      </c>
      <c r="S1439" s="161">
        <f t="shared" si="225"/>
        <v>7000000</v>
      </c>
      <c r="T1439" s="162">
        <f t="shared" si="226"/>
        <v>191.22877717768753</v>
      </c>
      <c r="U1439" s="162">
        <f t="shared" si="227"/>
        <v>134.59648860925006</v>
      </c>
      <c r="V1439" s="163">
        <f t="shared" si="228"/>
        <v>1</v>
      </c>
      <c r="W1439" s="164">
        <f t="shared" si="229"/>
        <v>126960125.88737488</v>
      </c>
      <c r="X1439" s="164">
        <f t="shared" si="230"/>
        <v>246426019.97906232</v>
      </c>
    </row>
    <row r="1440" spans="10:24" x14ac:dyDescent="0.25">
      <c r="J1440">
        <v>1437</v>
      </c>
      <c r="K1440" s="43">
        <v>0.18494488992975577</v>
      </c>
      <c r="L1440">
        <v>0.58484439440383429</v>
      </c>
      <c r="M1440">
        <v>0.81679757988853674</v>
      </c>
      <c r="N1440" s="44">
        <v>0.75706896003851432</v>
      </c>
      <c r="O1440" s="161">
        <f t="shared" si="221"/>
        <v>2000000</v>
      </c>
      <c r="P1440" s="162">
        <f t="shared" si="222"/>
        <v>183.21453668082691</v>
      </c>
      <c r="Q1440" s="162">
        <f t="shared" si="223"/>
        <v>153.064562261601</v>
      </c>
      <c r="R1440" s="163">
        <f t="shared" si="224"/>
        <v>1</v>
      </c>
      <c r="S1440" s="161">
        <f t="shared" si="225"/>
        <v>5000000</v>
      </c>
      <c r="T1440" s="162">
        <f t="shared" si="226"/>
        <v>191.0715122269423</v>
      </c>
      <c r="U1440" s="162">
        <f t="shared" si="227"/>
        <v>134.0322811308005</v>
      </c>
      <c r="V1440" s="163">
        <f t="shared" si="228"/>
        <v>1</v>
      </c>
      <c r="W1440" s="164">
        <f t="shared" si="229"/>
        <v>10299948.838451825</v>
      </c>
      <c r="X1440" s="164">
        <f t="shared" si="230"/>
        <v>135196155.48070902</v>
      </c>
    </row>
    <row r="1441" spans="10:24" x14ac:dyDescent="0.25">
      <c r="J1441">
        <v>1438</v>
      </c>
      <c r="K1441" s="43">
        <v>2.5402405880963208E-3</v>
      </c>
      <c r="L1441">
        <v>0.44552816731803868</v>
      </c>
      <c r="M1441">
        <v>0.30931493879848959</v>
      </c>
      <c r="N1441" s="44">
        <v>0.90232127989831046</v>
      </c>
      <c r="O1441" s="161">
        <f t="shared" si="221"/>
        <v>1000000</v>
      </c>
      <c r="P1441" s="162">
        <f t="shared" si="222"/>
        <v>177.94548466167788</v>
      </c>
      <c r="Q1441" s="162">
        <f t="shared" si="223"/>
        <v>125.04413793763455</v>
      </c>
      <c r="R1441" s="163">
        <f t="shared" si="224"/>
        <v>1</v>
      </c>
      <c r="S1441" s="161">
        <f t="shared" si="225"/>
        <v>1000000</v>
      </c>
      <c r="T1441" s="162">
        <f t="shared" si="226"/>
        <v>189.31516155389264</v>
      </c>
      <c r="U1441" s="162">
        <f t="shared" si="227"/>
        <v>120.02206896881728</v>
      </c>
      <c r="V1441" s="163">
        <f t="shared" si="228"/>
        <v>1</v>
      </c>
      <c r="W1441" s="164">
        <f t="shared" si="229"/>
        <v>2901346.724043332</v>
      </c>
      <c r="X1441" s="164">
        <f t="shared" si="230"/>
        <v>-80706907.414924636</v>
      </c>
    </row>
    <row r="1442" spans="10:24" x14ac:dyDescent="0.25">
      <c r="J1442">
        <v>1439</v>
      </c>
      <c r="K1442" s="43">
        <v>0.93468508229042846</v>
      </c>
      <c r="L1442">
        <v>0.44627792391534593</v>
      </c>
      <c r="M1442">
        <v>0.39281028338789448</v>
      </c>
      <c r="N1442" s="44">
        <v>0.59435598456835115</v>
      </c>
      <c r="O1442" s="161">
        <f t="shared" si="221"/>
        <v>7000000</v>
      </c>
      <c r="P1442" s="162">
        <f t="shared" si="222"/>
        <v>177.97393707093988</v>
      </c>
      <c r="Q1442" s="162">
        <f t="shared" si="223"/>
        <v>129.55996221736032</v>
      </c>
      <c r="R1442" s="163">
        <f t="shared" si="224"/>
        <v>1</v>
      </c>
      <c r="S1442" s="161">
        <f t="shared" si="225"/>
        <v>9000000</v>
      </c>
      <c r="T1442" s="162">
        <f t="shared" si="226"/>
        <v>189.3246456903133</v>
      </c>
      <c r="U1442" s="162">
        <f t="shared" si="227"/>
        <v>122.27998110868016</v>
      </c>
      <c r="V1442" s="163">
        <f t="shared" si="228"/>
        <v>1</v>
      </c>
      <c r="W1442" s="164">
        <f t="shared" si="229"/>
        <v>288897823.97505695</v>
      </c>
      <c r="X1442" s="164">
        <f t="shared" si="230"/>
        <v>453401981.2346983</v>
      </c>
    </row>
    <row r="1443" spans="10:24" x14ac:dyDescent="0.25">
      <c r="J1443">
        <v>1440</v>
      </c>
      <c r="K1443" s="43">
        <v>0.92223636146274746</v>
      </c>
      <c r="L1443">
        <v>0.78995314709312547</v>
      </c>
      <c r="M1443">
        <v>0.41953405357904283</v>
      </c>
      <c r="N1443" s="44">
        <v>0.42534720765591338</v>
      </c>
      <c r="O1443" s="161">
        <f t="shared" si="221"/>
        <v>7000000</v>
      </c>
      <c r="P1443" s="162">
        <f t="shared" si="222"/>
        <v>192.09388031382309</v>
      </c>
      <c r="Q1443" s="162">
        <f t="shared" si="223"/>
        <v>130.93828749890278</v>
      </c>
      <c r="R1443" s="163">
        <f t="shared" si="224"/>
        <v>1</v>
      </c>
      <c r="S1443" s="161">
        <f t="shared" si="225"/>
        <v>9000000</v>
      </c>
      <c r="T1443" s="162">
        <f t="shared" si="226"/>
        <v>194.03129343794103</v>
      </c>
      <c r="U1443" s="162">
        <f t="shared" si="227"/>
        <v>122.96914374945139</v>
      </c>
      <c r="V1443" s="163">
        <f t="shared" si="228"/>
        <v>1</v>
      </c>
      <c r="W1443" s="164">
        <f t="shared" si="229"/>
        <v>378089149.7044422</v>
      </c>
      <c r="X1443" s="164">
        <f t="shared" si="230"/>
        <v>489559347.19640672</v>
      </c>
    </row>
    <row r="1444" spans="10:24" x14ac:dyDescent="0.25">
      <c r="J1444">
        <v>1441</v>
      </c>
      <c r="K1444" s="43">
        <v>0.91040295986923958</v>
      </c>
      <c r="L1444">
        <v>0.91008066132021359</v>
      </c>
      <c r="M1444">
        <v>0.16083472494170536</v>
      </c>
      <c r="N1444" s="44">
        <v>0.67290927983763393</v>
      </c>
      <c r="O1444" s="161">
        <f t="shared" si="221"/>
        <v>7000000</v>
      </c>
      <c r="P1444" s="162">
        <f t="shared" si="222"/>
        <v>200.11877866279568</v>
      </c>
      <c r="Q1444" s="162">
        <f t="shared" si="223"/>
        <v>115.17933930968371</v>
      </c>
      <c r="R1444" s="163">
        <f t="shared" si="224"/>
        <v>1</v>
      </c>
      <c r="S1444" s="161">
        <f t="shared" si="225"/>
        <v>9000000</v>
      </c>
      <c r="T1444" s="162">
        <f t="shared" si="226"/>
        <v>196.70625955426522</v>
      </c>
      <c r="U1444" s="162">
        <f t="shared" si="227"/>
        <v>115.08966965484186</v>
      </c>
      <c r="V1444" s="163">
        <f t="shared" si="228"/>
        <v>1</v>
      </c>
      <c r="W1444" s="164">
        <f t="shared" si="229"/>
        <v>544576075.47178376</v>
      </c>
      <c r="X1444" s="164">
        <f t="shared" si="230"/>
        <v>584549309.09481025</v>
      </c>
    </row>
    <row r="1445" spans="10:24" x14ac:dyDescent="0.25">
      <c r="J1445">
        <v>1442</v>
      </c>
      <c r="K1445" s="43">
        <v>0.91822078941440377</v>
      </c>
      <c r="L1445">
        <v>0.13392406264232004</v>
      </c>
      <c r="M1445">
        <v>0.7006053178562075</v>
      </c>
      <c r="N1445" s="44">
        <v>0.12384399876403329</v>
      </c>
      <c r="O1445" s="161">
        <f t="shared" si="221"/>
        <v>7000000</v>
      </c>
      <c r="P1445" s="162">
        <f t="shared" si="222"/>
        <v>163.37952448345553</v>
      </c>
      <c r="Q1445" s="162">
        <f t="shared" si="223"/>
        <v>145.522845313701</v>
      </c>
      <c r="R1445" s="163">
        <f t="shared" si="224"/>
        <v>1</v>
      </c>
      <c r="S1445" s="161">
        <f t="shared" si="225"/>
        <v>9000000</v>
      </c>
      <c r="T1445" s="162">
        <f t="shared" si="226"/>
        <v>184.45984149448518</v>
      </c>
      <c r="U1445" s="162">
        <f t="shared" si="227"/>
        <v>130.2614226568505</v>
      </c>
      <c r="V1445" s="163">
        <f t="shared" si="228"/>
        <v>0.9</v>
      </c>
      <c r="W1445" s="164">
        <f t="shared" si="229"/>
        <v>74996754.1882817</v>
      </c>
      <c r="X1445" s="164">
        <f t="shared" si="230"/>
        <v>289007192.58484089</v>
      </c>
    </row>
    <row r="1446" spans="10:24" x14ac:dyDescent="0.25">
      <c r="J1446">
        <v>1443</v>
      </c>
      <c r="K1446" s="43">
        <v>0.71426051790694456</v>
      </c>
      <c r="L1446">
        <v>0.69745875494213039</v>
      </c>
      <c r="M1446">
        <v>0.68439620993776418</v>
      </c>
      <c r="N1446" s="44">
        <v>0.34716274211055032</v>
      </c>
      <c r="O1446" s="161">
        <f t="shared" si="221"/>
        <v>6000000</v>
      </c>
      <c r="P1446" s="162">
        <f t="shared" si="222"/>
        <v>187.75658302279476</v>
      </c>
      <c r="Q1446" s="162">
        <f t="shared" si="223"/>
        <v>144.60055727785459</v>
      </c>
      <c r="R1446" s="163">
        <f t="shared" si="224"/>
        <v>1</v>
      </c>
      <c r="S1446" s="161">
        <f t="shared" si="225"/>
        <v>7000000</v>
      </c>
      <c r="T1446" s="162">
        <f t="shared" si="226"/>
        <v>192.58552767426491</v>
      </c>
      <c r="U1446" s="162">
        <f t="shared" si="227"/>
        <v>129.8002786389273</v>
      </c>
      <c r="V1446" s="163">
        <f t="shared" si="228"/>
        <v>1</v>
      </c>
      <c r="W1446" s="164">
        <f t="shared" si="229"/>
        <v>208936154.469641</v>
      </c>
      <c r="X1446" s="164">
        <f t="shared" si="230"/>
        <v>289496743.24736327</v>
      </c>
    </row>
    <row r="1447" spans="10:24" x14ac:dyDescent="0.25">
      <c r="J1447">
        <v>1444</v>
      </c>
      <c r="K1447" s="43">
        <v>3.2433961278993784E-2</v>
      </c>
      <c r="L1447">
        <v>0.61729319284234996</v>
      </c>
      <c r="M1447">
        <v>2.6863414655691309E-2</v>
      </c>
      <c r="N1447" s="44">
        <v>0.35239485578811969</v>
      </c>
      <c r="O1447" s="161">
        <f t="shared" si="221"/>
        <v>1000000</v>
      </c>
      <c r="P1447" s="162">
        <f t="shared" si="222"/>
        <v>184.47569091151883</v>
      </c>
      <c r="Q1447" s="162">
        <f t="shared" si="223"/>
        <v>96.419350264565139</v>
      </c>
      <c r="R1447" s="163">
        <f t="shared" si="224"/>
        <v>1</v>
      </c>
      <c r="S1447" s="161">
        <f t="shared" si="225"/>
        <v>1000000</v>
      </c>
      <c r="T1447" s="162">
        <f t="shared" si="226"/>
        <v>191.49189697050628</v>
      </c>
      <c r="U1447" s="162">
        <f t="shared" si="227"/>
        <v>105.70967513228257</v>
      </c>
      <c r="V1447" s="163">
        <f t="shared" si="228"/>
        <v>1</v>
      </c>
      <c r="W1447" s="164">
        <f t="shared" si="229"/>
        <v>38056340.646953687</v>
      </c>
      <c r="X1447" s="164">
        <f t="shared" si="230"/>
        <v>-64217778.161776289</v>
      </c>
    </row>
    <row r="1448" spans="10:24" x14ac:dyDescent="0.25">
      <c r="J1448">
        <v>1445</v>
      </c>
      <c r="K1448" s="43">
        <v>0.31016259499077437</v>
      </c>
      <c r="L1448">
        <v>0.84886071031834931</v>
      </c>
      <c r="M1448">
        <v>0.44804646646871749</v>
      </c>
      <c r="N1448" s="44">
        <v>0.27885671883028418</v>
      </c>
      <c r="O1448" s="161">
        <f t="shared" si="221"/>
        <v>5000000</v>
      </c>
      <c r="P1448" s="162">
        <f t="shared" si="222"/>
        <v>195.47339064125879</v>
      </c>
      <c r="Q1448" s="162">
        <f t="shared" si="223"/>
        <v>132.38803008966053</v>
      </c>
      <c r="R1448" s="163">
        <f t="shared" si="224"/>
        <v>1</v>
      </c>
      <c r="S1448" s="161">
        <f t="shared" si="225"/>
        <v>6000000</v>
      </c>
      <c r="T1448" s="162">
        <f t="shared" si="226"/>
        <v>195.1577968804196</v>
      </c>
      <c r="U1448" s="162">
        <f t="shared" si="227"/>
        <v>123.69401504483027</v>
      </c>
      <c r="V1448" s="163">
        <f t="shared" si="228"/>
        <v>1</v>
      </c>
      <c r="W1448" s="164">
        <f t="shared" si="229"/>
        <v>265426802.75799125</v>
      </c>
      <c r="X1448" s="164">
        <f t="shared" si="230"/>
        <v>278782691.01353598</v>
      </c>
    </row>
    <row r="1449" spans="10:24" x14ac:dyDescent="0.25">
      <c r="J1449">
        <v>1446</v>
      </c>
      <c r="K1449" s="43">
        <v>0.18401877238571274</v>
      </c>
      <c r="L1449">
        <v>0.83412484567429812</v>
      </c>
      <c r="M1449">
        <v>0.21552111821565167</v>
      </c>
      <c r="N1449" s="44">
        <v>0.7320917226388961</v>
      </c>
      <c r="O1449" s="161">
        <f t="shared" si="221"/>
        <v>2000000</v>
      </c>
      <c r="P1449" s="162">
        <f t="shared" si="222"/>
        <v>194.5589156102736</v>
      </c>
      <c r="Q1449" s="162">
        <f t="shared" si="223"/>
        <v>119.25181167867949</v>
      </c>
      <c r="R1449" s="163">
        <f t="shared" si="224"/>
        <v>1</v>
      </c>
      <c r="S1449" s="161">
        <f t="shared" si="225"/>
        <v>5000000</v>
      </c>
      <c r="T1449" s="162">
        <f t="shared" si="226"/>
        <v>194.85297187009121</v>
      </c>
      <c r="U1449" s="162">
        <f t="shared" si="227"/>
        <v>117.12590583933974</v>
      </c>
      <c r="V1449" s="163">
        <f t="shared" si="228"/>
        <v>1</v>
      </c>
      <c r="W1449" s="164">
        <f t="shared" si="229"/>
        <v>100614207.86318824</v>
      </c>
      <c r="X1449" s="164">
        <f t="shared" si="230"/>
        <v>238635330.15375739</v>
      </c>
    </row>
    <row r="1450" spans="10:24" x14ac:dyDescent="0.25">
      <c r="J1450">
        <v>1447</v>
      </c>
      <c r="K1450" s="43">
        <v>0.87732555682581848</v>
      </c>
      <c r="L1450">
        <v>0.68142409985186203</v>
      </c>
      <c r="M1450">
        <v>0.82249805811100118</v>
      </c>
      <c r="N1450" s="44">
        <v>0.71575198823329711</v>
      </c>
      <c r="O1450" s="161">
        <f t="shared" si="221"/>
        <v>7000000</v>
      </c>
      <c r="P1450" s="162">
        <f t="shared" si="222"/>
        <v>187.07527174444172</v>
      </c>
      <c r="Q1450" s="162">
        <f t="shared" si="223"/>
        <v>153.49853989230863</v>
      </c>
      <c r="R1450" s="163">
        <f t="shared" si="224"/>
        <v>1</v>
      </c>
      <c r="S1450" s="161">
        <f t="shared" si="225"/>
        <v>7000000</v>
      </c>
      <c r="T1450" s="162">
        <f t="shared" si="226"/>
        <v>192.3584239148139</v>
      </c>
      <c r="U1450" s="162">
        <f t="shared" si="227"/>
        <v>134.2492699461543</v>
      </c>
      <c r="V1450" s="163">
        <f t="shared" si="228"/>
        <v>1</v>
      </c>
      <c r="W1450" s="164">
        <f t="shared" si="229"/>
        <v>185037122.96493167</v>
      </c>
      <c r="X1450" s="164">
        <f t="shared" si="230"/>
        <v>256764077.78061718</v>
      </c>
    </row>
    <row r="1451" spans="10:24" x14ac:dyDescent="0.25">
      <c r="J1451">
        <v>1448</v>
      </c>
      <c r="K1451" s="43">
        <v>0.20485428263467764</v>
      </c>
      <c r="L1451">
        <v>0.40849776313784958</v>
      </c>
      <c r="M1451">
        <v>0.92986325236360645</v>
      </c>
      <c r="N1451" s="44">
        <v>0.36177171887840831</v>
      </c>
      <c r="O1451" s="161">
        <f t="shared" si="221"/>
        <v>2000000</v>
      </c>
      <c r="P1451" s="162">
        <f t="shared" si="222"/>
        <v>176.52883511530226</v>
      </c>
      <c r="Q1451" s="162">
        <f t="shared" si="223"/>
        <v>164.49546648357327</v>
      </c>
      <c r="R1451" s="163">
        <f t="shared" si="224"/>
        <v>1</v>
      </c>
      <c r="S1451" s="161">
        <f t="shared" si="225"/>
        <v>5000000</v>
      </c>
      <c r="T1451" s="162">
        <f t="shared" si="226"/>
        <v>188.8429450384341</v>
      </c>
      <c r="U1451" s="162">
        <f t="shared" si="227"/>
        <v>139.74773324178665</v>
      </c>
      <c r="V1451" s="163">
        <f t="shared" si="228"/>
        <v>1</v>
      </c>
      <c r="W1451" s="164">
        <f t="shared" si="229"/>
        <v>-25933262.73654202</v>
      </c>
      <c r="X1451" s="164">
        <f t="shared" si="230"/>
        <v>95476058.983237237</v>
      </c>
    </row>
    <row r="1452" spans="10:24" x14ac:dyDescent="0.25">
      <c r="J1452">
        <v>1449</v>
      </c>
      <c r="K1452" s="43">
        <v>0.6842027736165559</v>
      </c>
      <c r="L1452">
        <v>0.91532167041623913</v>
      </c>
      <c r="M1452">
        <v>0.9506200921689435</v>
      </c>
      <c r="N1452" s="44">
        <v>9.5427299717130154E-2</v>
      </c>
      <c r="O1452" s="161">
        <f t="shared" si="221"/>
        <v>6000000</v>
      </c>
      <c r="P1452" s="162">
        <f t="shared" si="222"/>
        <v>200.61410882566054</v>
      </c>
      <c r="Q1452" s="162">
        <f t="shared" si="223"/>
        <v>168.01791971433732</v>
      </c>
      <c r="R1452" s="163">
        <f t="shared" si="224"/>
        <v>1</v>
      </c>
      <c r="S1452" s="161">
        <f t="shared" si="225"/>
        <v>7000000</v>
      </c>
      <c r="T1452" s="162">
        <f t="shared" si="226"/>
        <v>196.87136960855349</v>
      </c>
      <c r="U1452" s="162">
        <f t="shared" si="227"/>
        <v>141.50895985716866</v>
      </c>
      <c r="V1452" s="163">
        <f t="shared" si="228"/>
        <v>0.9</v>
      </c>
      <c r="W1452" s="164">
        <f t="shared" si="229"/>
        <v>145577134.66793928</v>
      </c>
      <c r="X1452" s="164">
        <f t="shared" si="230"/>
        <v>198783181.4337244</v>
      </c>
    </row>
    <row r="1453" spans="10:24" x14ac:dyDescent="0.25">
      <c r="J1453">
        <v>1450</v>
      </c>
      <c r="K1453" s="43">
        <v>0.5510942055439938</v>
      </c>
      <c r="L1453">
        <v>0.46762636238716404</v>
      </c>
      <c r="M1453">
        <v>0.65535818890745323</v>
      </c>
      <c r="N1453" s="44">
        <v>0.1384100145480639</v>
      </c>
      <c r="O1453" s="161">
        <f t="shared" si="221"/>
        <v>6000000</v>
      </c>
      <c r="P1453" s="162">
        <f t="shared" si="222"/>
        <v>178.78143084939856</v>
      </c>
      <c r="Q1453" s="162">
        <f t="shared" si="223"/>
        <v>142.99654870146324</v>
      </c>
      <c r="R1453" s="163">
        <f t="shared" si="224"/>
        <v>1</v>
      </c>
      <c r="S1453" s="161">
        <f t="shared" si="225"/>
        <v>6000000</v>
      </c>
      <c r="T1453" s="162">
        <f t="shared" si="226"/>
        <v>189.59381028313285</v>
      </c>
      <c r="U1453" s="162">
        <f t="shared" si="227"/>
        <v>128.99827435073163</v>
      </c>
      <c r="V1453" s="163">
        <f t="shared" si="228"/>
        <v>0.9</v>
      </c>
      <c r="W1453" s="164">
        <f t="shared" si="229"/>
        <v>164709292.88761193</v>
      </c>
      <c r="X1453" s="164">
        <f t="shared" si="230"/>
        <v>177215894.03496659</v>
      </c>
    </row>
    <row r="1454" spans="10:24" x14ac:dyDescent="0.25">
      <c r="J1454">
        <v>1451</v>
      </c>
      <c r="K1454" s="43">
        <v>0.69609404019106857</v>
      </c>
      <c r="L1454">
        <v>0.43655987994440015</v>
      </c>
      <c r="M1454">
        <v>0.63161283661495393</v>
      </c>
      <c r="N1454" s="44">
        <v>0.94468219779295182</v>
      </c>
      <c r="O1454" s="161">
        <f t="shared" si="221"/>
        <v>6000000</v>
      </c>
      <c r="P1454" s="162">
        <f t="shared" si="222"/>
        <v>177.60454491740805</v>
      </c>
      <c r="Q1454" s="162">
        <f t="shared" si="223"/>
        <v>141.72256047351357</v>
      </c>
      <c r="R1454" s="163">
        <f t="shared" si="224"/>
        <v>1</v>
      </c>
      <c r="S1454" s="161">
        <f t="shared" si="225"/>
        <v>7000000</v>
      </c>
      <c r="T1454" s="162">
        <f t="shared" si="226"/>
        <v>189.20151497246934</v>
      </c>
      <c r="U1454" s="162">
        <f t="shared" si="227"/>
        <v>128.36128023675678</v>
      </c>
      <c r="V1454" s="163">
        <f t="shared" si="228"/>
        <v>1</v>
      </c>
      <c r="W1454" s="164">
        <f t="shared" si="229"/>
        <v>165291906.66336688</v>
      </c>
      <c r="X1454" s="164">
        <f t="shared" si="230"/>
        <v>275881643.14998788</v>
      </c>
    </row>
    <row r="1455" spans="10:24" x14ac:dyDescent="0.25">
      <c r="J1455">
        <v>1452</v>
      </c>
      <c r="K1455" s="43">
        <v>0.91585123276293268</v>
      </c>
      <c r="L1455">
        <v>0.82601246119993521</v>
      </c>
      <c r="M1455">
        <v>0.22045047685224195</v>
      </c>
      <c r="N1455" s="44">
        <v>0.13528977323544222</v>
      </c>
      <c r="O1455" s="161">
        <f t="shared" si="221"/>
        <v>7000000</v>
      </c>
      <c r="P1455" s="162">
        <f t="shared" si="222"/>
        <v>194.07786325677515</v>
      </c>
      <c r="Q1455" s="162">
        <f t="shared" si="223"/>
        <v>119.5865458732803</v>
      </c>
      <c r="R1455" s="163">
        <f t="shared" si="224"/>
        <v>1</v>
      </c>
      <c r="S1455" s="161">
        <f t="shared" si="225"/>
        <v>9000000</v>
      </c>
      <c r="T1455" s="162">
        <f t="shared" si="226"/>
        <v>194.69262108559172</v>
      </c>
      <c r="U1455" s="162">
        <f t="shared" si="227"/>
        <v>117.29327293664015</v>
      </c>
      <c r="V1455" s="163">
        <f t="shared" si="228"/>
        <v>0.9</v>
      </c>
      <c r="W1455" s="164">
        <f t="shared" si="229"/>
        <v>471439221.68446392</v>
      </c>
      <c r="X1455" s="164">
        <f t="shared" si="230"/>
        <v>476934720.00650775</v>
      </c>
    </row>
    <row r="1456" spans="10:24" x14ac:dyDescent="0.25">
      <c r="J1456">
        <v>1453</v>
      </c>
      <c r="K1456" s="43">
        <v>0.1640713772380844</v>
      </c>
      <c r="L1456">
        <v>6.6088047877367551E-2</v>
      </c>
      <c r="M1456">
        <v>0.17127946336233002</v>
      </c>
      <c r="N1456" s="44">
        <v>0.97318271173912896</v>
      </c>
      <c r="O1456" s="161">
        <f t="shared" si="221"/>
        <v>2000000</v>
      </c>
      <c r="P1456" s="162">
        <f t="shared" si="222"/>
        <v>157.41636247670493</v>
      </c>
      <c r="Q1456" s="162">
        <f t="shared" si="223"/>
        <v>116.01757417198701</v>
      </c>
      <c r="R1456" s="163">
        <f t="shared" si="224"/>
        <v>1</v>
      </c>
      <c r="S1456" s="161">
        <f t="shared" si="225"/>
        <v>5000000</v>
      </c>
      <c r="T1456" s="162">
        <f t="shared" si="226"/>
        <v>182.47212082556831</v>
      </c>
      <c r="U1456" s="162">
        <f t="shared" si="227"/>
        <v>115.5087870859935</v>
      </c>
      <c r="V1456" s="163">
        <f t="shared" si="228"/>
        <v>1</v>
      </c>
      <c r="W1456" s="164">
        <f t="shared" si="229"/>
        <v>32797576.609435856</v>
      </c>
      <c r="X1456" s="164">
        <f t="shared" si="230"/>
        <v>184816668.69787401</v>
      </c>
    </row>
    <row r="1457" spans="10:24" x14ac:dyDescent="0.25">
      <c r="J1457">
        <v>1454</v>
      </c>
      <c r="K1457" s="43">
        <v>0.35532045827919223</v>
      </c>
      <c r="L1457">
        <v>0.40788957236896706</v>
      </c>
      <c r="M1457">
        <v>3.4932955491457029E-2</v>
      </c>
      <c r="N1457" s="44">
        <v>0.50249547694261498</v>
      </c>
      <c r="O1457" s="161">
        <f t="shared" si="221"/>
        <v>5000000</v>
      </c>
      <c r="P1457" s="162">
        <f t="shared" si="222"/>
        <v>176.50534266294224</v>
      </c>
      <c r="Q1457" s="162">
        <f t="shared" si="223"/>
        <v>98.74441958906408</v>
      </c>
      <c r="R1457" s="163">
        <f t="shared" si="224"/>
        <v>1</v>
      </c>
      <c r="S1457" s="161">
        <f t="shared" si="225"/>
        <v>6000000</v>
      </c>
      <c r="T1457" s="162">
        <f t="shared" si="226"/>
        <v>188.83511422098076</v>
      </c>
      <c r="U1457" s="162">
        <f t="shared" si="227"/>
        <v>106.87220979453204</v>
      </c>
      <c r="V1457" s="163">
        <f t="shared" si="228"/>
        <v>1</v>
      </c>
      <c r="W1457" s="164">
        <f t="shared" si="229"/>
        <v>338804615.36939079</v>
      </c>
      <c r="X1457" s="164">
        <f t="shared" si="230"/>
        <v>341777426.55869228</v>
      </c>
    </row>
    <row r="1458" spans="10:24" x14ac:dyDescent="0.25">
      <c r="J1458">
        <v>1455</v>
      </c>
      <c r="K1458" s="43">
        <v>0.88647838650142308</v>
      </c>
      <c r="L1458">
        <v>0.82114531812837033</v>
      </c>
      <c r="M1458">
        <v>0.59540204408815289</v>
      </c>
      <c r="N1458" s="44">
        <v>0.56040269671406184</v>
      </c>
      <c r="O1458" s="161">
        <f t="shared" si="221"/>
        <v>7000000</v>
      </c>
      <c r="P1458" s="162">
        <f t="shared" si="222"/>
        <v>193.79607935552806</v>
      </c>
      <c r="Q1458" s="162">
        <f t="shared" si="223"/>
        <v>139.8292697568948</v>
      </c>
      <c r="R1458" s="163">
        <f t="shared" si="224"/>
        <v>1</v>
      </c>
      <c r="S1458" s="161">
        <f t="shared" si="225"/>
        <v>7000000</v>
      </c>
      <c r="T1458" s="162">
        <f t="shared" si="226"/>
        <v>194.59869311850935</v>
      </c>
      <c r="U1458" s="162">
        <f t="shared" si="227"/>
        <v>127.4146348784474</v>
      </c>
      <c r="V1458" s="163">
        <f t="shared" si="228"/>
        <v>1</v>
      </c>
      <c r="W1458" s="164">
        <f t="shared" si="229"/>
        <v>327767667.19043285</v>
      </c>
      <c r="X1458" s="164">
        <f t="shared" si="230"/>
        <v>320288407.68043363</v>
      </c>
    </row>
    <row r="1459" spans="10:24" x14ac:dyDescent="0.25">
      <c r="J1459">
        <v>1456</v>
      </c>
      <c r="K1459" s="43">
        <v>0.93064817747496964</v>
      </c>
      <c r="L1459">
        <v>0.68772533576351791</v>
      </c>
      <c r="M1459">
        <v>0.23806136873374961</v>
      </c>
      <c r="N1459" s="44">
        <v>0.63885946423988482</v>
      </c>
      <c r="O1459" s="161">
        <f t="shared" si="221"/>
        <v>7000000</v>
      </c>
      <c r="P1459" s="162">
        <f t="shared" si="222"/>
        <v>187.34119512299404</v>
      </c>
      <c r="Q1459" s="162">
        <f t="shared" si="223"/>
        <v>120.74895077236165</v>
      </c>
      <c r="R1459" s="163">
        <f t="shared" si="224"/>
        <v>1</v>
      </c>
      <c r="S1459" s="161">
        <f t="shared" si="225"/>
        <v>9000000</v>
      </c>
      <c r="T1459" s="162">
        <f t="shared" si="226"/>
        <v>192.44706504099801</v>
      </c>
      <c r="U1459" s="162">
        <f t="shared" si="227"/>
        <v>117.87447538618083</v>
      </c>
      <c r="V1459" s="163">
        <f t="shared" si="228"/>
        <v>1</v>
      </c>
      <c r="W1459" s="164">
        <f t="shared" si="229"/>
        <v>416145710.45442671</v>
      </c>
      <c r="X1459" s="164">
        <f t="shared" si="230"/>
        <v>521153306.89335465</v>
      </c>
    </row>
    <row r="1460" spans="10:24" x14ac:dyDescent="0.25">
      <c r="J1460">
        <v>1457</v>
      </c>
      <c r="K1460" s="43">
        <v>0.14626964933922659</v>
      </c>
      <c r="L1460">
        <v>0.70485347649543018</v>
      </c>
      <c r="M1460">
        <v>0.55787212664553953</v>
      </c>
      <c r="N1460" s="44">
        <v>0.46414936799674034</v>
      </c>
      <c r="O1460" s="161">
        <f t="shared" si="221"/>
        <v>2000000</v>
      </c>
      <c r="P1460" s="162">
        <f t="shared" si="222"/>
        <v>188.07617123378606</v>
      </c>
      <c r="Q1460" s="162">
        <f t="shared" si="223"/>
        <v>137.91152933873727</v>
      </c>
      <c r="R1460" s="163">
        <f t="shared" si="224"/>
        <v>1</v>
      </c>
      <c r="S1460" s="161">
        <f t="shared" si="225"/>
        <v>2000000</v>
      </c>
      <c r="T1460" s="162">
        <f t="shared" si="226"/>
        <v>192.69205707792869</v>
      </c>
      <c r="U1460" s="162">
        <f t="shared" si="227"/>
        <v>126.45576466936863</v>
      </c>
      <c r="V1460" s="163">
        <f t="shared" si="228"/>
        <v>1</v>
      </c>
      <c r="W1460" s="164">
        <f t="shared" si="229"/>
        <v>50329283.790097579</v>
      </c>
      <c r="X1460" s="164">
        <f t="shared" si="230"/>
        <v>-17527415.18287988</v>
      </c>
    </row>
    <row r="1461" spans="10:24" x14ac:dyDescent="0.25">
      <c r="J1461">
        <v>1458</v>
      </c>
      <c r="K1461" s="43">
        <v>2.7178702164023516E-3</v>
      </c>
      <c r="L1461">
        <v>2.6486574869821311E-2</v>
      </c>
      <c r="M1461">
        <v>0.15728105689585425</v>
      </c>
      <c r="N1461" s="44">
        <v>0.98506024938963987</v>
      </c>
      <c r="O1461" s="161">
        <f t="shared" si="221"/>
        <v>1000000</v>
      </c>
      <c r="P1461" s="162">
        <f t="shared" si="222"/>
        <v>150.9729038641504</v>
      </c>
      <c r="Q1461" s="162">
        <f t="shared" si="223"/>
        <v>114.88609188175101</v>
      </c>
      <c r="R1461" s="163">
        <f t="shared" si="224"/>
        <v>1</v>
      </c>
      <c r="S1461" s="161">
        <f t="shared" si="225"/>
        <v>1000000</v>
      </c>
      <c r="T1461" s="162">
        <f t="shared" si="226"/>
        <v>180.32430128805012</v>
      </c>
      <c r="U1461" s="162">
        <f t="shared" si="227"/>
        <v>114.94304594087551</v>
      </c>
      <c r="V1461" s="163">
        <f t="shared" si="228"/>
        <v>1</v>
      </c>
      <c r="W1461" s="164">
        <f t="shared" si="229"/>
        <v>-13913188.017600618</v>
      </c>
      <c r="X1461" s="164">
        <f t="shared" si="230"/>
        <v>-84618744.652825385</v>
      </c>
    </row>
    <row r="1462" spans="10:24" x14ac:dyDescent="0.25">
      <c r="J1462">
        <v>1459</v>
      </c>
      <c r="K1462" s="43">
        <v>0.56959824453840457</v>
      </c>
      <c r="L1462">
        <v>0.3250426938526193</v>
      </c>
      <c r="M1462">
        <v>0.18908827305063802</v>
      </c>
      <c r="N1462" s="44">
        <v>0.34486608851709555</v>
      </c>
      <c r="O1462" s="161">
        <f t="shared" si="221"/>
        <v>6000000</v>
      </c>
      <c r="P1462" s="162">
        <f t="shared" si="222"/>
        <v>173.19534643236756</v>
      </c>
      <c r="Q1462" s="162">
        <f t="shared" si="223"/>
        <v>117.37477912856951</v>
      </c>
      <c r="R1462" s="163">
        <f t="shared" si="224"/>
        <v>1</v>
      </c>
      <c r="S1462" s="161">
        <f t="shared" si="225"/>
        <v>6000000</v>
      </c>
      <c r="T1462" s="162">
        <f t="shared" si="226"/>
        <v>187.73178214412252</v>
      </c>
      <c r="U1462" s="162">
        <f t="shared" si="227"/>
        <v>116.18738956428476</v>
      </c>
      <c r="V1462" s="163">
        <f t="shared" si="228"/>
        <v>1</v>
      </c>
      <c r="W1462" s="164">
        <f t="shared" si="229"/>
        <v>284923403.82278824</v>
      </c>
      <c r="X1462" s="164">
        <f t="shared" si="230"/>
        <v>279266355.47902656</v>
      </c>
    </row>
    <row r="1463" spans="10:24" x14ac:dyDescent="0.25">
      <c r="J1463">
        <v>1460</v>
      </c>
      <c r="K1463" s="43">
        <v>0.44114305939150289</v>
      </c>
      <c r="L1463">
        <v>0.66646741007099009</v>
      </c>
      <c r="M1463">
        <v>0.93649515614097023</v>
      </c>
      <c r="N1463" s="44">
        <v>0.14488691253021213</v>
      </c>
      <c r="O1463" s="161">
        <f t="shared" si="221"/>
        <v>5000000</v>
      </c>
      <c r="P1463" s="162">
        <f t="shared" si="222"/>
        <v>186.4526902973432</v>
      </c>
      <c r="Q1463" s="162">
        <f t="shared" si="223"/>
        <v>165.52001419649281</v>
      </c>
      <c r="R1463" s="163">
        <f t="shared" si="224"/>
        <v>1</v>
      </c>
      <c r="S1463" s="161">
        <f t="shared" si="225"/>
        <v>6000000</v>
      </c>
      <c r="T1463" s="162">
        <f t="shared" si="226"/>
        <v>192.15089676578106</v>
      </c>
      <c r="U1463" s="162">
        <f t="shared" si="227"/>
        <v>140.2600070982464</v>
      </c>
      <c r="V1463" s="163">
        <f t="shared" si="228"/>
        <v>0.9</v>
      </c>
      <c r="W1463" s="164">
        <f t="shared" si="229"/>
        <v>54663380.504251927</v>
      </c>
      <c r="X1463" s="164">
        <f t="shared" si="230"/>
        <v>130210804.20468712</v>
      </c>
    </row>
    <row r="1464" spans="10:24" x14ac:dyDescent="0.25">
      <c r="J1464">
        <v>1461</v>
      </c>
      <c r="K1464" s="43">
        <v>0.73318345422781239</v>
      </c>
      <c r="L1464">
        <v>0.80342172432451786</v>
      </c>
      <c r="M1464">
        <v>0.56586904541621097</v>
      </c>
      <c r="N1464" s="44">
        <v>0.25804369861180554</v>
      </c>
      <c r="O1464" s="161">
        <f t="shared" si="221"/>
        <v>6000000</v>
      </c>
      <c r="P1464" s="162">
        <f t="shared" si="222"/>
        <v>192.80860417051892</v>
      </c>
      <c r="Q1464" s="162">
        <f t="shared" si="223"/>
        <v>138.31733259781637</v>
      </c>
      <c r="R1464" s="163">
        <f t="shared" si="224"/>
        <v>1</v>
      </c>
      <c r="S1464" s="161">
        <f t="shared" si="225"/>
        <v>7000000</v>
      </c>
      <c r="T1464" s="162">
        <f t="shared" si="226"/>
        <v>194.2695347235063</v>
      </c>
      <c r="U1464" s="162">
        <f t="shared" si="227"/>
        <v>126.65866629890819</v>
      </c>
      <c r="V1464" s="163">
        <f t="shared" si="228"/>
        <v>1</v>
      </c>
      <c r="W1464" s="164">
        <f t="shared" si="229"/>
        <v>276947629.43621528</v>
      </c>
      <c r="X1464" s="164">
        <f t="shared" si="230"/>
        <v>323276078.97218674</v>
      </c>
    </row>
    <row r="1465" spans="10:24" x14ac:dyDescent="0.25">
      <c r="J1465">
        <v>1462</v>
      </c>
      <c r="K1465" s="43">
        <v>0.4292264728742452</v>
      </c>
      <c r="L1465">
        <v>9.4472141155983458E-3</v>
      </c>
      <c r="M1465">
        <v>0.59214844100521635</v>
      </c>
      <c r="N1465" s="44">
        <v>0.894458486416842</v>
      </c>
      <c r="O1465" s="161">
        <f t="shared" si="221"/>
        <v>5000000</v>
      </c>
      <c r="P1465" s="162">
        <f t="shared" si="222"/>
        <v>144.78588993524721</v>
      </c>
      <c r="Q1465" s="162">
        <f t="shared" si="223"/>
        <v>139.66150127393334</v>
      </c>
      <c r="R1465" s="163">
        <f t="shared" si="224"/>
        <v>1</v>
      </c>
      <c r="S1465" s="161">
        <f t="shared" si="225"/>
        <v>6000000</v>
      </c>
      <c r="T1465" s="162">
        <f t="shared" si="226"/>
        <v>178.26196331174907</v>
      </c>
      <c r="U1465" s="162">
        <f t="shared" si="227"/>
        <v>127.33075063696667</v>
      </c>
      <c r="V1465" s="163">
        <f t="shared" si="228"/>
        <v>1</v>
      </c>
      <c r="W1465" s="164">
        <f t="shared" si="229"/>
        <v>-24378056.693430636</v>
      </c>
      <c r="X1465" s="164">
        <f t="shared" si="230"/>
        <v>155587276.04869443</v>
      </c>
    </row>
    <row r="1466" spans="10:24" x14ac:dyDescent="0.25">
      <c r="J1466">
        <v>1463</v>
      </c>
      <c r="K1466" s="43">
        <v>0.97927530510207061</v>
      </c>
      <c r="L1466">
        <v>5.5280509901579733E-2</v>
      </c>
      <c r="M1466">
        <v>0.35683782119440544</v>
      </c>
      <c r="N1466" s="44">
        <v>0.19117453543696394</v>
      </c>
      <c r="O1466" s="161">
        <f t="shared" si="221"/>
        <v>9000000</v>
      </c>
      <c r="P1466" s="162">
        <f t="shared" si="222"/>
        <v>156.06485128055374</v>
      </c>
      <c r="Q1466" s="162">
        <f t="shared" si="223"/>
        <v>127.66151822005513</v>
      </c>
      <c r="R1466" s="163">
        <f t="shared" si="224"/>
        <v>1</v>
      </c>
      <c r="S1466" s="161">
        <f t="shared" si="225"/>
        <v>9000000</v>
      </c>
      <c r="T1466" s="162">
        <f t="shared" si="226"/>
        <v>182.0216170935179</v>
      </c>
      <c r="U1466" s="162">
        <f t="shared" si="227"/>
        <v>121.33075911002757</v>
      </c>
      <c r="V1466" s="163">
        <f t="shared" si="228"/>
        <v>0.9</v>
      </c>
      <c r="W1466" s="164">
        <f t="shared" si="229"/>
        <v>205629997.54448751</v>
      </c>
      <c r="X1466" s="164">
        <f t="shared" si="230"/>
        <v>341595949.66627175</v>
      </c>
    </row>
    <row r="1467" spans="10:24" x14ac:dyDescent="0.25">
      <c r="J1467">
        <v>1464</v>
      </c>
      <c r="K1467" s="43">
        <v>0.68237756559518026</v>
      </c>
      <c r="L1467">
        <v>0.12910335185282451</v>
      </c>
      <c r="M1467">
        <v>0.40905337974339739</v>
      </c>
      <c r="N1467" s="44">
        <v>0.81836302536613414</v>
      </c>
      <c r="O1467" s="161">
        <f t="shared" si="221"/>
        <v>6000000</v>
      </c>
      <c r="P1467" s="162">
        <f t="shared" si="222"/>
        <v>163.0404021096987</v>
      </c>
      <c r="Q1467" s="162">
        <f t="shared" si="223"/>
        <v>130.40038580784326</v>
      </c>
      <c r="R1467" s="163">
        <f t="shared" si="224"/>
        <v>1</v>
      </c>
      <c r="S1467" s="161">
        <f t="shared" si="225"/>
        <v>7000000</v>
      </c>
      <c r="T1467" s="162">
        <f t="shared" si="226"/>
        <v>184.3468007032329</v>
      </c>
      <c r="U1467" s="162">
        <f t="shared" si="227"/>
        <v>122.70019290392163</v>
      </c>
      <c r="V1467" s="163">
        <f t="shared" si="228"/>
        <v>1</v>
      </c>
      <c r="W1467" s="164">
        <f t="shared" si="229"/>
        <v>145840097.81113264</v>
      </c>
      <c r="X1467" s="164">
        <f t="shared" si="230"/>
        <v>281526254.5951789</v>
      </c>
    </row>
    <row r="1468" spans="10:24" x14ac:dyDescent="0.25">
      <c r="J1468">
        <v>1465</v>
      </c>
      <c r="K1468" s="43">
        <v>4.6142128278598871E-2</v>
      </c>
      <c r="L1468">
        <v>0.81509583149533738</v>
      </c>
      <c r="M1468">
        <v>0.32392358273273636</v>
      </c>
      <c r="N1468" s="44">
        <v>0.18786972426865522</v>
      </c>
      <c r="O1468" s="161">
        <f t="shared" si="221"/>
        <v>1000000</v>
      </c>
      <c r="P1468" s="162">
        <f t="shared" si="222"/>
        <v>193.45248654117407</v>
      </c>
      <c r="Q1468" s="162">
        <f t="shared" si="223"/>
        <v>125.86490032847186</v>
      </c>
      <c r="R1468" s="163">
        <f t="shared" si="224"/>
        <v>1</v>
      </c>
      <c r="S1468" s="161">
        <f t="shared" si="225"/>
        <v>1000000</v>
      </c>
      <c r="T1468" s="162">
        <f t="shared" si="226"/>
        <v>194.48416218039137</v>
      </c>
      <c r="U1468" s="162">
        <f t="shared" si="227"/>
        <v>120.43245016423593</v>
      </c>
      <c r="V1468" s="163">
        <f t="shared" si="228"/>
        <v>0.9</v>
      </c>
      <c r="W1468" s="164">
        <f t="shared" si="229"/>
        <v>17587586.2127022</v>
      </c>
      <c r="X1468" s="164">
        <f t="shared" si="230"/>
        <v>-83353459.185460106</v>
      </c>
    </row>
    <row r="1469" spans="10:24" x14ac:dyDescent="0.25">
      <c r="J1469">
        <v>1466</v>
      </c>
      <c r="K1469" s="43">
        <v>0.72429225067451253</v>
      </c>
      <c r="L1469">
        <v>0.31873206654521691</v>
      </c>
      <c r="M1469">
        <v>0.61003147583227069</v>
      </c>
      <c r="N1469" s="44">
        <v>0.8615943880414505</v>
      </c>
      <c r="O1469" s="161">
        <f t="shared" si="221"/>
        <v>6000000</v>
      </c>
      <c r="P1469" s="162">
        <f t="shared" si="222"/>
        <v>172.93129025707847</v>
      </c>
      <c r="Q1469" s="162">
        <f t="shared" si="223"/>
        <v>140.58802144406039</v>
      </c>
      <c r="R1469" s="163">
        <f t="shared" si="224"/>
        <v>1</v>
      </c>
      <c r="S1469" s="161">
        <f t="shared" si="225"/>
        <v>7000000</v>
      </c>
      <c r="T1469" s="162">
        <f t="shared" si="226"/>
        <v>187.64376341902616</v>
      </c>
      <c r="U1469" s="162">
        <f t="shared" si="227"/>
        <v>127.79401072203019</v>
      </c>
      <c r="V1469" s="163">
        <f t="shared" si="228"/>
        <v>1</v>
      </c>
      <c r="W1469" s="164">
        <f t="shared" si="229"/>
        <v>144059612.8781085</v>
      </c>
      <c r="X1469" s="164">
        <f t="shared" si="230"/>
        <v>268948268.87897176</v>
      </c>
    </row>
    <row r="1470" spans="10:24" x14ac:dyDescent="0.25">
      <c r="J1470">
        <v>1467</v>
      </c>
      <c r="K1470" s="43">
        <v>0.84105434991533168</v>
      </c>
      <c r="L1470">
        <v>0.36961476613758437</v>
      </c>
      <c r="M1470">
        <v>0.50672689927354841</v>
      </c>
      <c r="N1470" s="44">
        <v>0.55885595913355468</v>
      </c>
      <c r="O1470" s="161">
        <f t="shared" si="221"/>
        <v>7000000</v>
      </c>
      <c r="P1470" s="162">
        <f t="shared" si="222"/>
        <v>175.00689270220334</v>
      </c>
      <c r="Q1470" s="162">
        <f t="shared" si="223"/>
        <v>135.33725270059276</v>
      </c>
      <c r="R1470" s="163">
        <f t="shared" si="224"/>
        <v>1</v>
      </c>
      <c r="S1470" s="161">
        <f t="shared" si="225"/>
        <v>7000000</v>
      </c>
      <c r="T1470" s="162">
        <f t="shared" si="226"/>
        <v>188.33563090073446</v>
      </c>
      <c r="U1470" s="162">
        <f t="shared" si="227"/>
        <v>125.16862635029638</v>
      </c>
      <c r="V1470" s="163">
        <f t="shared" si="228"/>
        <v>1</v>
      </c>
      <c r="W1470" s="164">
        <f t="shared" si="229"/>
        <v>227687480.0112741</v>
      </c>
      <c r="X1470" s="164">
        <f t="shared" si="230"/>
        <v>292169031.85306656</v>
      </c>
    </row>
    <row r="1471" spans="10:24" x14ac:dyDescent="0.25">
      <c r="J1471">
        <v>1468</v>
      </c>
      <c r="K1471" s="43">
        <v>0.47485341155403016</v>
      </c>
      <c r="L1471">
        <v>0.68392512532809036</v>
      </c>
      <c r="M1471">
        <v>0.45146717531821645</v>
      </c>
      <c r="N1471" s="44">
        <v>0.6615581138328932</v>
      </c>
      <c r="O1471" s="161">
        <f t="shared" si="221"/>
        <v>5000000</v>
      </c>
      <c r="P1471" s="162">
        <f t="shared" si="222"/>
        <v>187.18054883580513</v>
      </c>
      <c r="Q1471" s="162">
        <f t="shared" si="223"/>
        <v>132.56089226423609</v>
      </c>
      <c r="R1471" s="163">
        <f t="shared" si="224"/>
        <v>1</v>
      </c>
      <c r="S1471" s="161">
        <f t="shared" si="225"/>
        <v>6000000</v>
      </c>
      <c r="T1471" s="162">
        <f t="shared" si="226"/>
        <v>192.39351627860171</v>
      </c>
      <c r="U1471" s="162">
        <f t="shared" si="227"/>
        <v>123.78044613211804</v>
      </c>
      <c r="V1471" s="163">
        <f t="shared" si="228"/>
        <v>1</v>
      </c>
      <c r="W1471" s="164">
        <f t="shared" si="229"/>
        <v>223098282.85784519</v>
      </c>
      <c r="X1471" s="164">
        <f t="shared" si="230"/>
        <v>261678420.87890202</v>
      </c>
    </row>
    <row r="1472" spans="10:24" x14ac:dyDescent="0.25">
      <c r="J1472">
        <v>1469</v>
      </c>
      <c r="K1472" s="43">
        <v>0.51983449094967649</v>
      </c>
      <c r="L1472">
        <v>0.42990713327665786</v>
      </c>
      <c r="M1472">
        <v>0.24375035993504024</v>
      </c>
      <c r="N1472" s="44">
        <v>0.24606127176269676</v>
      </c>
      <c r="O1472" s="161">
        <f t="shared" si="221"/>
        <v>5000000</v>
      </c>
      <c r="P1472" s="162">
        <f t="shared" si="222"/>
        <v>177.35084098424105</v>
      </c>
      <c r="Q1472" s="162">
        <f t="shared" si="223"/>
        <v>121.11421144834537</v>
      </c>
      <c r="R1472" s="163">
        <f t="shared" si="224"/>
        <v>1</v>
      </c>
      <c r="S1472" s="161">
        <f t="shared" si="225"/>
        <v>6000000</v>
      </c>
      <c r="T1472" s="162">
        <f t="shared" si="226"/>
        <v>189.11694699474702</v>
      </c>
      <c r="U1472" s="162">
        <f t="shared" si="227"/>
        <v>118.05710572417269</v>
      </c>
      <c r="V1472" s="163">
        <f t="shared" si="228"/>
        <v>1</v>
      </c>
      <c r="W1472" s="164">
        <f t="shared" si="229"/>
        <v>231183147.67947835</v>
      </c>
      <c r="X1472" s="164">
        <f t="shared" si="230"/>
        <v>276359047.62344605</v>
      </c>
    </row>
    <row r="1473" spans="10:24" x14ac:dyDescent="0.25">
      <c r="J1473">
        <v>1470</v>
      </c>
      <c r="K1473" s="43">
        <v>0.49129945162756805</v>
      </c>
      <c r="L1473">
        <v>0.15311343885099349</v>
      </c>
      <c r="M1473">
        <v>0.23783814498892031</v>
      </c>
      <c r="N1473" s="44">
        <v>0.38599818953947085</v>
      </c>
      <c r="O1473" s="161">
        <f t="shared" si="221"/>
        <v>5000000</v>
      </c>
      <c r="P1473" s="162">
        <f t="shared" si="222"/>
        <v>164.65243105889382</v>
      </c>
      <c r="Q1473" s="162">
        <f t="shared" si="223"/>
        <v>120.7345221666251</v>
      </c>
      <c r="R1473" s="163">
        <f t="shared" si="224"/>
        <v>1</v>
      </c>
      <c r="S1473" s="161">
        <f t="shared" si="225"/>
        <v>6000000</v>
      </c>
      <c r="T1473" s="162">
        <f t="shared" si="226"/>
        <v>184.88414368629793</v>
      </c>
      <c r="U1473" s="162">
        <f t="shared" si="227"/>
        <v>117.86726108331254</v>
      </c>
      <c r="V1473" s="163">
        <f t="shared" si="228"/>
        <v>1</v>
      </c>
      <c r="W1473" s="164">
        <f t="shared" si="229"/>
        <v>169589544.46134365</v>
      </c>
      <c r="X1473" s="164">
        <f t="shared" si="230"/>
        <v>252101295.61791235</v>
      </c>
    </row>
    <row r="1474" spans="10:24" x14ac:dyDescent="0.25">
      <c r="J1474">
        <v>1471</v>
      </c>
      <c r="K1474" s="43">
        <v>0.32621934351847137</v>
      </c>
      <c r="L1474">
        <v>6.0954343017654344E-2</v>
      </c>
      <c r="M1474">
        <v>0.51556682698666167</v>
      </c>
      <c r="N1474" s="44">
        <v>0.12383097752100836</v>
      </c>
      <c r="O1474" s="161">
        <f t="shared" si="221"/>
        <v>5000000</v>
      </c>
      <c r="P1474" s="162">
        <f t="shared" si="222"/>
        <v>156.79782623754343</v>
      </c>
      <c r="Q1474" s="162">
        <f t="shared" si="223"/>
        <v>135.78060311716789</v>
      </c>
      <c r="R1474" s="163">
        <f t="shared" si="224"/>
        <v>1</v>
      </c>
      <c r="S1474" s="161">
        <f t="shared" si="225"/>
        <v>6000000</v>
      </c>
      <c r="T1474" s="162">
        <f t="shared" si="226"/>
        <v>182.26594207918114</v>
      </c>
      <c r="U1474" s="162">
        <f t="shared" si="227"/>
        <v>125.39030155858394</v>
      </c>
      <c r="V1474" s="163">
        <f t="shared" si="228"/>
        <v>0.9</v>
      </c>
      <c r="W1474" s="164">
        <f t="shared" si="229"/>
        <v>55086115.601877734</v>
      </c>
      <c r="X1474" s="164">
        <f t="shared" si="230"/>
        <v>157128458.81122488</v>
      </c>
    </row>
    <row r="1475" spans="10:24" x14ac:dyDescent="0.25">
      <c r="J1475">
        <v>1472</v>
      </c>
      <c r="K1475" s="43">
        <v>0.25761151035697094</v>
      </c>
      <c r="L1475">
        <v>0.49117433277800149</v>
      </c>
      <c r="M1475">
        <v>0.31530984454422262</v>
      </c>
      <c r="N1475" s="44">
        <v>0.67743267481179603</v>
      </c>
      <c r="O1475" s="161">
        <f t="shared" si="221"/>
        <v>2000000</v>
      </c>
      <c r="P1475" s="162">
        <f t="shared" si="222"/>
        <v>179.66813292257666</v>
      </c>
      <c r="Q1475" s="162">
        <f t="shared" si="223"/>
        <v>125.38290371058629</v>
      </c>
      <c r="R1475" s="163">
        <f t="shared" si="224"/>
        <v>1</v>
      </c>
      <c r="S1475" s="161">
        <f t="shared" si="225"/>
        <v>5000000</v>
      </c>
      <c r="T1475" s="162">
        <f t="shared" si="226"/>
        <v>189.8893776408589</v>
      </c>
      <c r="U1475" s="162">
        <f t="shared" si="227"/>
        <v>120.19145185529315</v>
      </c>
      <c r="V1475" s="163">
        <f t="shared" si="228"/>
        <v>1</v>
      </c>
      <c r="W1475" s="164">
        <f t="shared" si="229"/>
        <v>58570458.423980743</v>
      </c>
      <c r="X1475" s="164">
        <f t="shared" si="230"/>
        <v>198489628.92782873</v>
      </c>
    </row>
    <row r="1476" spans="10:24" x14ac:dyDescent="0.25">
      <c r="J1476">
        <v>1473</v>
      </c>
      <c r="K1476" s="43">
        <v>9.3424977768491124E-2</v>
      </c>
      <c r="L1476">
        <v>0.27602500190792834</v>
      </c>
      <c r="M1476">
        <v>0.56414595155523473</v>
      </c>
      <c r="N1476" s="44">
        <v>0.11311418007621954</v>
      </c>
      <c r="O1476" s="161">
        <f t="shared" si="221"/>
        <v>2000000</v>
      </c>
      <c r="P1476" s="162">
        <f t="shared" si="222"/>
        <v>171.07963421242769</v>
      </c>
      <c r="Q1476" s="162">
        <f t="shared" si="223"/>
        <v>138.2297845073995</v>
      </c>
      <c r="R1476" s="163">
        <f t="shared" si="224"/>
        <v>1</v>
      </c>
      <c r="S1476" s="161">
        <f t="shared" si="225"/>
        <v>2000000</v>
      </c>
      <c r="T1476" s="162">
        <f t="shared" si="226"/>
        <v>187.02654473747589</v>
      </c>
      <c r="U1476" s="162">
        <f t="shared" si="227"/>
        <v>126.61489225369975</v>
      </c>
      <c r="V1476" s="163">
        <f t="shared" si="228"/>
        <v>0.9</v>
      </c>
      <c r="W1476" s="164">
        <f t="shared" si="229"/>
        <v>15699699.410056382</v>
      </c>
      <c r="X1476" s="164">
        <f t="shared" si="230"/>
        <v>-41259025.529202953</v>
      </c>
    </row>
    <row r="1477" spans="10:24" x14ac:dyDescent="0.25">
      <c r="J1477">
        <v>1474</v>
      </c>
      <c r="K1477" s="43">
        <v>0.91396931359699718</v>
      </c>
      <c r="L1477">
        <v>0.47387862212440757</v>
      </c>
      <c r="M1477">
        <v>0.54592935288133282</v>
      </c>
      <c r="N1477" s="44">
        <v>0.15615548603452878</v>
      </c>
      <c r="O1477" s="161">
        <f t="shared" ref="O1477:O1540" si="231">VLOOKUP(K1477,$E$5:$H$10,4)</f>
        <v>7000000</v>
      </c>
      <c r="P1477" s="162">
        <f t="shared" ref="P1477:P1540" si="232">_xlfn.NORM.INV(L1477,$E$12,$E$13)</f>
        <v>179.01714840442844</v>
      </c>
      <c r="Q1477" s="162">
        <f t="shared" ref="Q1477:Q1540" si="233">_xlfn.NORM.INV(M1477,$E$15,$E$16)</f>
        <v>137.30766652945275</v>
      </c>
      <c r="R1477" s="163">
        <f t="shared" ref="R1477:R1540" si="234">VLOOKUP(N1477,$E$19:$H$21,4)</f>
        <v>1</v>
      </c>
      <c r="S1477" s="161">
        <f t="shared" ref="S1477:S1540" si="235">VLOOKUP(K1477,$G$5:$H$10,2)</f>
        <v>9000000</v>
      </c>
      <c r="T1477" s="162">
        <f t="shared" ref="T1477:T1540" si="236">_xlfn.NORM.INV(L1477,$G$12,$G$13)</f>
        <v>189.67238280147615</v>
      </c>
      <c r="U1477" s="162">
        <f t="shared" ref="U1477:U1540" si="237">_xlfn.NORM.INV(M1477,$G$15,$G$16)</f>
        <v>126.15383326472637</v>
      </c>
      <c r="V1477" s="163">
        <f t="shared" ref="V1477:V1540" si="238">VLOOKUP(N1477,$G$19:$H$21,2)</f>
        <v>0.9</v>
      </c>
      <c r="W1477" s="164">
        <f t="shared" ref="W1477:W1540" si="239">O1477*(P1477-Q1477)*R1477-$D$23-$D$24</f>
        <v>241966373.12482983</v>
      </c>
      <c r="X1477" s="164">
        <f t="shared" ref="X1477:X1540" si="240">S1477*(T1477-U1477)*V1477-$F$23-$F$24</f>
        <v>364500251.24767315</v>
      </c>
    </row>
    <row r="1478" spans="10:24" x14ac:dyDescent="0.25">
      <c r="J1478">
        <v>1475</v>
      </c>
      <c r="K1478" s="43">
        <v>0.60248729946883262</v>
      </c>
      <c r="L1478">
        <v>0.97223252398350335</v>
      </c>
      <c r="M1478">
        <v>0.75541779244362239</v>
      </c>
      <c r="N1478" s="44">
        <v>0.49387933920072968</v>
      </c>
      <c r="O1478" s="161">
        <f t="shared" si="231"/>
        <v>6000000</v>
      </c>
      <c r="P1478" s="162">
        <f t="shared" si="232"/>
        <v>208.72000883214611</v>
      </c>
      <c r="Q1478" s="162">
        <f t="shared" si="233"/>
        <v>148.83276880283319</v>
      </c>
      <c r="R1478" s="163">
        <f t="shared" si="234"/>
        <v>1</v>
      </c>
      <c r="S1478" s="161">
        <f t="shared" si="235"/>
        <v>7000000</v>
      </c>
      <c r="T1478" s="162">
        <f t="shared" si="236"/>
        <v>199.57333627738203</v>
      </c>
      <c r="U1478" s="162">
        <f t="shared" si="237"/>
        <v>131.91638440141659</v>
      </c>
      <c r="V1478" s="163">
        <f t="shared" si="238"/>
        <v>1</v>
      </c>
      <c r="W1478" s="164">
        <f t="shared" si="239"/>
        <v>309323440.17587751</v>
      </c>
      <c r="X1478" s="164">
        <f t="shared" si="240"/>
        <v>323598663.13175803</v>
      </c>
    </row>
    <row r="1479" spans="10:24" x14ac:dyDescent="0.25">
      <c r="J1479">
        <v>1476</v>
      </c>
      <c r="K1479" s="43">
        <v>0.30079430207372415</v>
      </c>
      <c r="L1479">
        <v>0.6756195945220117</v>
      </c>
      <c r="M1479">
        <v>3.4757167302803649E-2</v>
      </c>
      <c r="N1479" s="44">
        <v>0.65940934466889667</v>
      </c>
      <c r="O1479" s="161">
        <f t="shared" si="231"/>
        <v>5000000</v>
      </c>
      <c r="P1479" s="162">
        <f t="shared" si="232"/>
        <v>186.83226552290319</v>
      </c>
      <c r="Q1479" s="162">
        <f t="shared" si="233"/>
        <v>98.698753822992899</v>
      </c>
      <c r="R1479" s="163">
        <f t="shared" si="234"/>
        <v>1</v>
      </c>
      <c r="S1479" s="161">
        <f t="shared" si="235"/>
        <v>6000000</v>
      </c>
      <c r="T1479" s="162">
        <f t="shared" si="236"/>
        <v>192.27742184096772</v>
      </c>
      <c r="U1479" s="162">
        <f t="shared" si="237"/>
        <v>106.84937691149645</v>
      </c>
      <c r="V1479" s="163">
        <f t="shared" si="238"/>
        <v>1</v>
      </c>
      <c r="W1479" s="164">
        <f t="shared" si="239"/>
        <v>390667558.49955142</v>
      </c>
      <c r="X1479" s="164">
        <f t="shared" si="240"/>
        <v>362568269.57682765</v>
      </c>
    </row>
    <row r="1480" spans="10:24" x14ac:dyDescent="0.25">
      <c r="J1480">
        <v>1477</v>
      </c>
      <c r="K1480" s="43">
        <v>0.45667213491944258</v>
      </c>
      <c r="L1480">
        <v>0.64706291083456635</v>
      </c>
      <c r="M1480">
        <v>0.79717583318641327</v>
      </c>
      <c r="N1480" s="44">
        <v>0.12248578463586168</v>
      </c>
      <c r="O1480" s="161">
        <f t="shared" si="231"/>
        <v>5000000</v>
      </c>
      <c r="P1480" s="162">
        <f t="shared" si="232"/>
        <v>185.66104418111451</v>
      </c>
      <c r="Q1480" s="162">
        <f t="shared" si="233"/>
        <v>151.63151928877292</v>
      </c>
      <c r="R1480" s="163">
        <f t="shared" si="234"/>
        <v>1</v>
      </c>
      <c r="S1480" s="161">
        <f t="shared" si="235"/>
        <v>6000000</v>
      </c>
      <c r="T1480" s="162">
        <f t="shared" si="236"/>
        <v>191.88701472703818</v>
      </c>
      <c r="U1480" s="162">
        <f t="shared" si="237"/>
        <v>133.31575964438647</v>
      </c>
      <c r="V1480" s="163">
        <f t="shared" si="238"/>
        <v>0.9</v>
      </c>
      <c r="W1480" s="164">
        <f t="shared" si="239"/>
        <v>120147624.46170792</v>
      </c>
      <c r="X1480" s="164">
        <f t="shared" si="240"/>
        <v>166284777.44631922</v>
      </c>
    </row>
    <row r="1481" spans="10:24" x14ac:dyDescent="0.25">
      <c r="J1481">
        <v>1478</v>
      </c>
      <c r="K1481" s="43">
        <v>0.37746785063995414</v>
      </c>
      <c r="L1481">
        <v>0.87526171942736264</v>
      </c>
      <c r="M1481">
        <v>0.67442273139655207</v>
      </c>
      <c r="N1481" s="44">
        <v>0.41233932034669074</v>
      </c>
      <c r="O1481" s="161">
        <f t="shared" si="231"/>
        <v>5000000</v>
      </c>
      <c r="P1481" s="162">
        <f t="shared" si="232"/>
        <v>197.27432546984542</v>
      </c>
      <c r="Q1481" s="162">
        <f t="shared" si="233"/>
        <v>144.04317736633186</v>
      </c>
      <c r="R1481" s="163">
        <f t="shared" si="234"/>
        <v>1</v>
      </c>
      <c r="S1481" s="161">
        <f t="shared" si="235"/>
        <v>6000000</v>
      </c>
      <c r="T1481" s="162">
        <f t="shared" si="236"/>
        <v>195.75810848994848</v>
      </c>
      <c r="U1481" s="162">
        <f t="shared" si="237"/>
        <v>129.52158868316593</v>
      </c>
      <c r="V1481" s="163">
        <f t="shared" si="238"/>
        <v>1</v>
      </c>
      <c r="W1481" s="164">
        <f t="shared" si="239"/>
        <v>216155740.51756781</v>
      </c>
      <c r="X1481" s="164">
        <f t="shared" si="240"/>
        <v>247419118.84069532</v>
      </c>
    </row>
    <row r="1482" spans="10:24" x14ac:dyDescent="0.25">
      <c r="J1482">
        <v>1479</v>
      </c>
      <c r="K1482" s="43">
        <v>0.50586819205035849</v>
      </c>
      <c r="L1482">
        <v>0.99883504019124403</v>
      </c>
      <c r="M1482">
        <v>0.65501581197031478</v>
      </c>
      <c r="N1482" s="44">
        <v>0.94149798047988942</v>
      </c>
      <c r="O1482" s="161">
        <f t="shared" si="231"/>
        <v>5000000</v>
      </c>
      <c r="P1482" s="162">
        <f t="shared" si="232"/>
        <v>225.66896121838315</v>
      </c>
      <c r="Q1482" s="162">
        <f t="shared" si="233"/>
        <v>142.97795964342578</v>
      </c>
      <c r="R1482" s="163">
        <f t="shared" si="234"/>
        <v>1</v>
      </c>
      <c r="S1482" s="161">
        <f t="shared" si="235"/>
        <v>6000000</v>
      </c>
      <c r="T1482" s="162">
        <f t="shared" si="236"/>
        <v>205.22298707279438</v>
      </c>
      <c r="U1482" s="162">
        <f t="shared" si="237"/>
        <v>128.98897982171289</v>
      </c>
      <c r="V1482" s="163">
        <f t="shared" si="238"/>
        <v>1</v>
      </c>
      <c r="W1482" s="164">
        <f t="shared" si="239"/>
        <v>363455007.87478685</v>
      </c>
      <c r="X1482" s="164">
        <f t="shared" si="240"/>
        <v>307404043.50648898</v>
      </c>
    </row>
    <row r="1483" spans="10:24" x14ac:dyDescent="0.25">
      <c r="J1483">
        <v>1480</v>
      </c>
      <c r="K1483" s="43">
        <v>0.55313843080801794</v>
      </c>
      <c r="L1483">
        <v>0.972370952340887</v>
      </c>
      <c r="M1483">
        <v>0.38461881579966384</v>
      </c>
      <c r="N1483" s="44">
        <v>2.690975093388781E-2</v>
      </c>
      <c r="O1483" s="161">
        <f t="shared" si="231"/>
        <v>6000000</v>
      </c>
      <c r="P1483" s="162">
        <f t="shared" si="232"/>
        <v>208.75261961773433</v>
      </c>
      <c r="Q1483" s="162">
        <f t="shared" si="233"/>
        <v>129.13255493586021</v>
      </c>
      <c r="R1483" s="163">
        <f t="shared" si="234"/>
        <v>1</v>
      </c>
      <c r="S1483" s="161">
        <f t="shared" si="235"/>
        <v>6000000</v>
      </c>
      <c r="T1483" s="162">
        <f t="shared" si="236"/>
        <v>199.58420653924478</v>
      </c>
      <c r="U1483" s="162">
        <f t="shared" si="237"/>
        <v>122.06627746793011</v>
      </c>
      <c r="V1483" s="163">
        <f t="shared" si="238"/>
        <v>0.9</v>
      </c>
      <c r="W1483" s="164">
        <f t="shared" si="239"/>
        <v>427720388.0912447</v>
      </c>
      <c r="X1483" s="164">
        <f t="shared" si="240"/>
        <v>268596816.98509926</v>
      </c>
    </row>
    <row r="1484" spans="10:24" x14ac:dyDescent="0.25">
      <c r="J1484">
        <v>1481</v>
      </c>
      <c r="K1484" s="43">
        <v>0.33892361667533155</v>
      </c>
      <c r="L1484">
        <v>9.0849074211131864E-2</v>
      </c>
      <c r="M1484">
        <v>0.69698144910180759</v>
      </c>
      <c r="N1484" s="44">
        <v>0.11448376804905158</v>
      </c>
      <c r="O1484" s="161">
        <f t="shared" si="231"/>
        <v>5000000</v>
      </c>
      <c r="P1484" s="162">
        <f t="shared" si="232"/>
        <v>159.9668300906506</v>
      </c>
      <c r="Q1484" s="162">
        <f t="shared" si="233"/>
        <v>145.31476883654463</v>
      </c>
      <c r="R1484" s="163">
        <f t="shared" si="234"/>
        <v>1</v>
      </c>
      <c r="S1484" s="161">
        <f t="shared" si="235"/>
        <v>6000000</v>
      </c>
      <c r="T1484" s="162">
        <f t="shared" si="236"/>
        <v>183.32227669688353</v>
      </c>
      <c r="U1484" s="162">
        <f t="shared" si="237"/>
        <v>130.15738441827233</v>
      </c>
      <c r="V1484" s="163">
        <f t="shared" si="238"/>
        <v>0.9</v>
      </c>
      <c r="W1484" s="164">
        <f t="shared" si="239"/>
        <v>23260306.270529866</v>
      </c>
      <c r="X1484" s="164">
        <f t="shared" si="240"/>
        <v>137090418.30450052</v>
      </c>
    </row>
    <row r="1485" spans="10:24" x14ac:dyDescent="0.25">
      <c r="J1485">
        <v>1482</v>
      </c>
      <c r="K1485" s="43">
        <v>0.15390462872752131</v>
      </c>
      <c r="L1485">
        <v>0.2651273552391793</v>
      </c>
      <c r="M1485">
        <v>0.83419378239733399</v>
      </c>
      <c r="N1485" s="44">
        <v>9.6226237000164305E-2</v>
      </c>
      <c r="O1485" s="161">
        <f t="shared" si="231"/>
        <v>2000000</v>
      </c>
      <c r="P1485" s="162">
        <f t="shared" si="232"/>
        <v>170.58574136078033</v>
      </c>
      <c r="Q1485" s="162">
        <f t="shared" si="233"/>
        <v>154.41742344379648</v>
      </c>
      <c r="R1485" s="163">
        <f t="shared" si="234"/>
        <v>1</v>
      </c>
      <c r="S1485" s="161">
        <f t="shared" si="235"/>
        <v>5000000</v>
      </c>
      <c r="T1485" s="162">
        <f t="shared" si="236"/>
        <v>186.86191378692678</v>
      </c>
      <c r="U1485" s="162">
        <f t="shared" si="237"/>
        <v>134.70871172189823</v>
      </c>
      <c r="V1485" s="163">
        <f t="shared" si="238"/>
        <v>0.9</v>
      </c>
      <c r="W1485" s="164">
        <f t="shared" si="239"/>
        <v>-17663364.166032296</v>
      </c>
      <c r="X1485" s="164">
        <f t="shared" si="240"/>
        <v>84689409.292628497</v>
      </c>
    </row>
    <row r="1486" spans="10:24" x14ac:dyDescent="0.25">
      <c r="J1486">
        <v>1483</v>
      </c>
      <c r="K1486" s="43">
        <v>0.1756253709592579</v>
      </c>
      <c r="L1486">
        <v>0.65269717367603441</v>
      </c>
      <c r="M1486">
        <v>0.46153221656561438</v>
      </c>
      <c r="N1486" s="44">
        <v>6.8878424039926944E-2</v>
      </c>
      <c r="O1486" s="161">
        <f t="shared" si="231"/>
        <v>2000000</v>
      </c>
      <c r="P1486" s="162">
        <f t="shared" si="232"/>
        <v>185.88918857900697</v>
      </c>
      <c r="Q1486" s="162">
        <f t="shared" si="233"/>
        <v>133.06851315455611</v>
      </c>
      <c r="R1486" s="163">
        <f t="shared" si="234"/>
        <v>1</v>
      </c>
      <c r="S1486" s="161">
        <f t="shared" si="235"/>
        <v>5000000</v>
      </c>
      <c r="T1486" s="162">
        <f t="shared" si="236"/>
        <v>191.96306285966898</v>
      </c>
      <c r="U1486" s="162">
        <f t="shared" si="237"/>
        <v>124.03425657727806</v>
      </c>
      <c r="V1486" s="163">
        <f t="shared" si="238"/>
        <v>0.9</v>
      </c>
      <c r="W1486" s="164">
        <f t="shared" si="239"/>
        <v>55641350.848901704</v>
      </c>
      <c r="X1486" s="164">
        <f t="shared" si="240"/>
        <v>155679628.27075917</v>
      </c>
    </row>
    <row r="1487" spans="10:24" x14ac:dyDescent="0.25">
      <c r="J1487">
        <v>1484</v>
      </c>
      <c r="K1487" s="43">
        <v>1.8529356509171757E-2</v>
      </c>
      <c r="L1487">
        <v>5.4253804194011157E-2</v>
      </c>
      <c r="M1487">
        <v>0.32212948966194255</v>
      </c>
      <c r="N1487" s="44">
        <v>0.73807439568477695</v>
      </c>
      <c r="O1487" s="161">
        <f t="shared" si="231"/>
        <v>1000000</v>
      </c>
      <c r="P1487" s="162">
        <f t="shared" si="232"/>
        <v>155.92594081033886</v>
      </c>
      <c r="Q1487" s="162">
        <f t="shared" si="233"/>
        <v>125.76495451069337</v>
      </c>
      <c r="R1487" s="163">
        <f t="shared" si="234"/>
        <v>1</v>
      </c>
      <c r="S1487" s="161">
        <f t="shared" si="235"/>
        <v>1000000</v>
      </c>
      <c r="T1487" s="162">
        <f t="shared" si="236"/>
        <v>181.9753136034463</v>
      </c>
      <c r="U1487" s="162">
        <f t="shared" si="237"/>
        <v>120.38247725534669</v>
      </c>
      <c r="V1487" s="163">
        <f t="shared" si="238"/>
        <v>1</v>
      </c>
      <c r="W1487" s="164">
        <f t="shared" si="239"/>
        <v>-19839013.700354513</v>
      </c>
      <c r="X1487" s="164">
        <f t="shared" si="240"/>
        <v>-88407163.651900381</v>
      </c>
    </row>
    <row r="1488" spans="10:24" x14ac:dyDescent="0.25">
      <c r="J1488">
        <v>1485</v>
      </c>
      <c r="K1488" s="43">
        <v>0.26368677830257081</v>
      </c>
      <c r="L1488">
        <v>0.18509968753864769</v>
      </c>
      <c r="M1488">
        <v>0.79313146402065127</v>
      </c>
      <c r="N1488" s="44">
        <v>0.21506166726915077</v>
      </c>
      <c r="O1488" s="161">
        <f t="shared" si="231"/>
        <v>2000000</v>
      </c>
      <c r="P1488" s="162">
        <f t="shared" si="232"/>
        <v>166.55850050567625</v>
      </c>
      <c r="Q1488" s="162">
        <f t="shared" si="233"/>
        <v>151.34669784407163</v>
      </c>
      <c r="R1488" s="163">
        <f t="shared" si="234"/>
        <v>1</v>
      </c>
      <c r="S1488" s="161">
        <f t="shared" si="235"/>
        <v>5000000</v>
      </c>
      <c r="T1488" s="162">
        <f t="shared" si="236"/>
        <v>185.51950016855875</v>
      </c>
      <c r="U1488" s="162">
        <f t="shared" si="237"/>
        <v>133.17334892203581</v>
      </c>
      <c r="V1488" s="163">
        <f t="shared" si="238"/>
        <v>1</v>
      </c>
      <c r="W1488" s="164">
        <f t="shared" si="239"/>
        <v>-19576394.676790755</v>
      </c>
      <c r="X1488" s="164">
        <f t="shared" si="240"/>
        <v>111730756.23261467</v>
      </c>
    </row>
    <row r="1489" spans="10:24" x14ac:dyDescent="0.25">
      <c r="J1489">
        <v>1486</v>
      </c>
      <c r="K1489" s="43">
        <v>0.17616296205099224</v>
      </c>
      <c r="L1489">
        <v>0.67705801788800657</v>
      </c>
      <c r="M1489">
        <v>0.57831810689648855</v>
      </c>
      <c r="N1489" s="44">
        <v>0.51952533170698068</v>
      </c>
      <c r="O1489" s="161">
        <f t="shared" si="231"/>
        <v>2000000</v>
      </c>
      <c r="P1489" s="162">
        <f t="shared" si="232"/>
        <v>186.89231588827607</v>
      </c>
      <c r="Q1489" s="162">
        <f t="shared" si="233"/>
        <v>138.95185299160659</v>
      </c>
      <c r="R1489" s="163">
        <f t="shared" si="234"/>
        <v>1</v>
      </c>
      <c r="S1489" s="161">
        <f t="shared" si="235"/>
        <v>5000000</v>
      </c>
      <c r="T1489" s="162">
        <f t="shared" si="236"/>
        <v>192.29743862942536</v>
      </c>
      <c r="U1489" s="162">
        <f t="shared" si="237"/>
        <v>126.97592649580329</v>
      </c>
      <c r="V1489" s="163">
        <f t="shared" si="238"/>
        <v>1</v>
      </c>
      <c r="W1489" s="164">
        <f t="shared" si="239"/>
        <v>45880925.793338969</v>
      </c>
      <c r="X1489" s="164">
        <f t="shared" si="240"/>
        <v>176607560.66811031</v>
      </c>
    </row>
    <row r="1490" spans="10:24" x14ac:dyDescent="0.25">
      <c r="J1490">
        <v>1487</v>
      </c>
      <c r="K1490" s="43">
        <v>0.85879891690289578</v>
      </c>
      <c r="L1490">
        <v>0.38457517989856616</v>
      </c>
      <c r="M1490">
        <v>0.75706134684605397</v>
      </c>
      <c r="N1490" s="44">
        <v>0.28049845259866024</v>
      </c>
      <c r="O1490" s="161">
        <f t="shared" si="231"/>
        <v>7000000</v>
      </c>
      <c r="P1490" s="162">
        <f t="shared" si="232"/>
        <v>175.59770334259696</v>
      </c>
      <c r="Q1490" s="162">
        <f t="shared" si="233"/>
        <v>148.9376188150631</v>
      </c>
      <c r="R1490" s="163">
        <f t="shared" si="234"/>
        <v>1</v>
      </c>
      <c r="S1490" s="161">
        <f t="shared" si="235"/>
        <v>7000000</v>
      </c>
      <c r="T1490" s="162">
        <f t="shared" si="236"/>
        <v>188.53256778086566</v>
      </c>
      <c r="U1490" s="162">
        <f t="shared" si="237"/>
        <v>131.96880940753155</v>
      </c>
      <c r="V1490" s="163">
        <f t="shared" si="238"/>
        <v>1</v>
      </c>
      <c r="W1490" s="164">
        <f t="shared" si="239"/>
        <v>136620591.69273698</v>
      </c>
      <c r="X1490" s="164">
        <f t="shared" si="240"/>
        <v>245946308.61333877</v>
      </c>
    </row>
    <row r="1491" spans="10:24" x14ac:dyDescent="0.25">
      <c r="J1491">
        <v>1488</v>
      </c>
      <c r="K1491" s="43">
        <v>0.57525633271025411</v>
      </c>
      <c r="L1491">
        <v>0.71809995940698423</v>
      </c>
      <c r="M1491">
        <v>8.8385017420453349E-2</v>
      </c>
      <c r="N1491" s="44">
        <v>0.18749498275960463</v>
      </c>
      <c r="O1491" s="161">
        <f t="shared" si="231"/>
        <v>6000000</v>
      </c>
      <c r="P1491" s="162">
        <f t="shared" si="232"/>
        <v>188.65809495598907</v>
      </c>
      <c r="Q1491" s="162">
        <f t="shared" si="233"/>
        <v>107.98465704371682</v>
      </c>
      <c r="R1491" s="163">
        <f t="shared" si="234"/>
        <v>1</v>
      </c>
      <c r="S1491" s="161">
        <f t="shared" si="235"/>
        <v>6000000</v>
      </c>
      <c r="T1491" s="162">
        <f t="shared" si="236"/>
        <v>192.88603165199635</v>
      </c>
      <c r="U1491" s="162">
        <f t="shared" si="237"/>
        <v>111.49232852185841</v>
      </c>
      <c r="V1491" s="163">
        <f t="shared" si="238"/>
        <v>0.9</v>
      </c>
      <c r="W1491" s="164">
        <f t="shared" si="239"/>
        <v>434040627.47363347</v>
      </c>
      <c r="X1491" s="164">
        <f t="shared" si="240"/>
        <v>289525996.90274489</v>
      </c>
    </row>
    <row r="1492" spans="10:24" x14ac:dyDescent="0.25">
      <c r="J1492">
        <v>1489</v>
      </c>
      <c r="K1492" s="43">
        <v>0.49236450952123589</v>
      </c>
      <c r="L1492">
        <v>0.29531305994405033</v>
      </c>
      <c r="M1492">
        <v>0.79464193722002574</v>
      </c>
      <c r="N1492" s="44">
        <v>0.12982058814331743</v>
      </c>
      <c r="O1492" s="161">
        <f t="shared" si="231"/>
        <v>5000000</v>
      </c>
      <c r="P1492" s="162">
        <f t="shared" si="232"/>
        <v>171.93106616001162</v>
      </c>
      <c r="Q1492" s="162">
        <f t="shared" si="233"/>
        <v>151.45268113384822</v>
      </c>
      <c r="R1492" s="163">
        <f t="shared" si="234"/>
        <v>1</v>
      </c>
      <c r="S1492" s="161">
        <f t="shared" si="235"/>
        <v>6000000</v>
      </c>
      <c r="T1492" s="162">
        <f t="shared" si="236"/>
        <v>187.31035538667055</v>
      </c>
      <c r="U1492" s="162">
        <f t="shared" si="237"/>
        <v>133.22634056692411</v>
      </c>
      <c r="V1492" s="163">
        <f t="shared" si="238"/>
        <v>0.9</v>
      </c>
      <c r="W1492" s="164">
        <f t="shared" si="239"/>
        <v>52391925.130817041</v>
      </c>
      <c r="X1492" s="164">
        <f t="shared" si="240"/>
        <v>142053680.02663082</v>
      </c>
    </row>
    <row r="1493" spans="10:24" x14ac:dyDescent="0.25">
      <c r="J1493">
        <v>1490</v>
      </c>
      <c r="K1493" s="43">
        <v>0.30472077674658171</v>
      </c>
      <c r="L1493">
        <v>0.26125768687013107</v>
      </c>
      <c r="M1493">
        <v>0.29403877699507541</v>
      </c>
      <c r="N1493" s="44">
        <v>0.46919894891323854</v>
      </c>
      <c r="O1493" s="161">
        <f t="shared" si="231"/>
        <v>5000000</v>
      </c>
      <c r="P1493" s="162">
        <f t="shared" si="232"/>
        <v>170.40790732858829</v>
      </c>
      <c r="Q1493" s="162">
        <f t="shared" si="233"/>
        <v>124.16751997082945</v>
      </c>
      <c r="R1493" s="163">
        <f t="shared" si="234"/>
        <v>1</v>
      </c>
      <c r="S1493" s="161">
        <f t="shared" si="235"/>
        <v>6000000</v>
      </c>
      <c r="T1493" s="162">
        <f t="shared" si="236"/>
        <v>186.8026357761961</v>
      </c>
      <c r="U1493" s="162">
        <f t="shared" si="237"/>
        <v>119.58375998541472</v>
      </c>
      <c r="V1493" s="163">
        <f t="shared" si="238"/>
        <v>1</v>
      </c>
      <c r="W1493" s="164">
        <f t="shared" si="239"/>
        <v>181201936.78879425</v>
      </c>
      <c r="X1493" s="164">
        <f t="shared" si="240"/>
        <v>253313254.74468827</v>
      </c>
    </row>
    <row r="1494" spans="10:24" x14ac:dyDescent="0.25">
      <c r="J1494">
        <v>1491</v>
      </c>
      <c r="K1494" s="43">
        <v>0.50434620337803981</v>
      </c>
      <c r="L1494">
        <v>0.54367009952080458</v>
      </c>
      <c r="M1494">
        <v>0.76997708211576699</v>
      </c>
      <c r="N1494" s="44">
        <v>2.3556417071937896E-2</v>
      </c>
      <c r="O1494" s="161">
        <f t="shared" si="231"/>
        <v>5000000</v>
      </c>
      <c r="P1494" s="162">
        <f t="shared" si="232"/>
        <v>181.64526357532105</v>
      </c>
      <c r="Q1494" s="162">
        <f t="shared" si="233"/>
        <v>149.77542752281968</v>
      </c>
      <c r="R1494" s="163">
        <f t="shared" si="234"/>
        <v>1</v>
      </c>
      <c r="S1494" s="161">
        <f t="shared" si="235"/>
        <v>6000000</v>
      </c>
      <c r="T1494" s="162">
        <f t="shared" si="236"/>
        <v>190.54842119177368</v>
      </c>
      <c r="U1494" s="162">
        <f t="shared" si="237"/>
        <v>132.38771376140986</v>
      </c>
      <c r="V1494" s="163">
        <f t="shared" si="238"/>
        <v>0.9</v>
      </c>
      <c r="W1494" s="164">
        <f t="shared" si="239"/>
        <v>109349180.26250684</v>
      </c>
      <c r="X1494" s="164">
        <f t="shared" si="240"/>
        <v>164067820.12396467</v>
      </c>
    </row>
    <row r="1495" spans="10:24" x14ac:dyDescent="0.25">
      <c r="J1495">
        <v>1492</v>
      </c>
      <c r="K1495" s="43">
        <v>0.47159318223119673</v>
      </c>
      <c r="L1495">
        <v>0.84435560153945277</v>
      </c>
      <c r="M1495">
        <v>0.30987780175216928</v>
      </c>
      <c r="N1495" s="44">
        <v>0.86061941144419729</v>
      </c>
      <c r="O1495" s="161">
        <f t="shared" si="231"/>
        <v>5000000</v>
      </c>
      <c r="P1495" s="162">
        <f t="shared" si="232"/>
        <v>195.18782172142829</v>
      </c>
      <c r="Q1495" s="162">
        <f t="shared" si="233"/>
        <v>125.07606499243832</v>
      </c>
      <c r="R1495" s="163">
        <f t="shared" si="234"/>
        <v>1</v>
      </c>
      <c r="S1495" s="161">
        <f t="shared" si="235"/>
        <v>6000000</v>
      </c>
      <c r="T1495" s="162">
        <f t="shared" si="236"/>
        <v>195.0626072404761</v>
      </c>
      <c r="U1495" s="162">
        <f t="shared" si="237"/>
        <v>120.03803249621916</v>
      </c>
      <c r="V1495" s="163">
        <f t="shared" si="238"/>
        <v>1</v>
      </c>
      <c r="W1495" s="164">
        <f t="shared" si="239"/>
        <v>300558783.64494985</v>
      </c>
      <c r="X1495" s="164">
        <f t="shared" si="240"/>
        <v>300147448.4655416</v>
      </c>
    </row>
    <row r="1496" spans="10:24" x14ac:dyDescent="0.25">
      <c r="J1496">
        <v>1493</v>
      </c>
      <c r="K1496" s="43">
        <v>0.26004021669234023</v>
      </c>
      <c r="L1496">
        <v>0.93394886158386892</v>
      </c>
      <c r="M1496">
        <v>0.81750281617887799</v>
      </c>
      <c r="N1496" s="44">
        <v>0.80160203225913262</v>
      </c>
      <c r="O1496" s="161">
        <f t="shared" si="231"/>
        <v>2000000</v>
      </c>
      <c r="P1496" s="162">
        <f t="shared" si="232"/>
        <v>202.5879490715246</v>
      </c>
      <c r="Q1496" s="162">
        <f t="shared" si="233"/>
        <v>153.11778904874745</v>
      </c>
      <c r="R1496" s="163">
        <f t="shared" si="234"/>
        <v>1</v>
      </c>
      <c r="S1496" s="161">
        <f t="shared" si="235"/>
        <v>5000000</v>
      </c>
      <c r="T1496" s="162">
        <f t="shared" si="236"/>
        <v>197.52931635717488</v>
      </c>
      <c r="U1496" s="162">
        <f t="shared" si="237"/>
        <v>134.05889452437373</v>
      </c>
      <c r="V1496" s="163">
        <f t="shared" si="238"/>
        <v>1</v>
      </c>
      <c r="W1496" s="164">
        <f t="shared" si="239"/>
        <v>48940320.045554295</v>
      </c>
      <c r="X1496" s="164">
        <f t="shared" si="240"/>
        <v>167352109.16400576</v>
      </c>
    </row>
    <row r="1497" spans="10:24" x14ac:dyDescent="0.25">
      <c r="J1497">
        <v>1494</v>
      </c>
      <c r="K1497" s="43">
        <v>0.42576276008914793</v>
      </c>
      <c r="L1497">
        <v>0.558329304391466</v>
      </c>
      <c r="M1497">
        <v>0.17859179585752261</v>
      </c>
      <c r="N1497" s="44">
        <v>0.63179156243929824</v>
      </c>
      <c r="O1497" s="161">
        <f t="shared" si="231"/>
        <v>5000000</v>
      </c>
      <c r="P1497" s="162">
        <f t="shared" si="232"/>
        <v>182.20102120665166</v>
      </c>
      <c r="Q1497" s="162">
        <f t="shared" si="233"/>
        <v>116.58510059940321</v>
      </c>
      <c r="R1497" s="163">
        <f t="shared" si="234"/>
        <v>1</v>
      </c>
      <c r="S1497" s="161">
        <f t="shared" si="235"/>
        <v>6000000</v>
      </c>
      <c r="T1497" s="162">
        <f t="shared" si="236"/>
        <v>190.73367373555055</v>
      </c>
      <c r="U1497" s="162">
        <f t="shared" si="237"/>
        <v>115.7925502997016</v>
      </c>
      <c r="V1497" s="163">
        <f t="shared" si="238"/>
        <v>1</v>
      </c>
      <c r="W1497" s="164">
        <f t="shared" si="239"/>
        <v>278079603.03624225</v>
      </c>
      <c r="X1497" s="164">
        <f t="shared" si="240"/>
        <v>299646740.61509371</v>
      </c>
    </row>
    <row r="1498" spans="10:24" x14ac:dyDescent="0.25">
      <c r="J1498">
        <v>1495</v>
      </c>
      <c r="K1498" s="43">
        <v>0.26890992747733644</v>
      </c>
      <c r="L1498">
        <v>0.88084433256250216</v>
      </c>
      <c r="M1498">
        <v>0.72861232846710144</v>
      </c>
      <c r="N1498" s="44">
        <v>1.9985545642052904E-2</v>
      </c>
      <c r="O1498" s="161">
        <f t="shared" si="231"/>
        <v>2000000</v>
      </c>
      <c r="P1498" s="162">
        <f t="shared" si="232"/>
        <v>197.68827171313552</v>
      </c>
      <c r="Q1498" s="162">
        <f t="shared" si="233"/>
        <v>147.17243021486271</v>
      </c>
      <c r="R1498" s="163">
        <f t="shared" si="234"/>
        <v>1</v>
      </c>
      <c r="S1498" s="161">
        <f t="shared" si="235"/>
        <v>5000000</v>
      </c>
      <c r="T1498" s="162">
        <f t="shared" si="236"/>
        <v>195.89609057104516</v>
      </c>
      <c r="U1498" s="162">
        <f t="shared" si="237"/>
        <v>131.08621510743134</v>
      </c>
      <c r="V1498" s="163">
        <f t="shared" si="238"/>
        <v>0.05</v>
      </c>
      <c r="W1498" s="164">
        <f t="shared" si="239"/>
        <v>51031682.996545613</v>
      </c>
      <c r="X1498" s="164">
        <f t="shared" si="240"/>
        <v>-133797531.13409655</v>
      </c>
    </row>
    <row r="1499" spans="10:24" x14ac:dyDescent="0.25">
      <c r="J1499">
        <v>1496</v>
      </c>
      <c r="K1499" s="43">
        <v>0.43844082213327906</v>
      </c>
      <c r="L1499">
        <v>0.71026695735852818</v>
      </c>
      <c r="M1499">
        <v>0.92019330443164049</v>
      </c>
      <c r="N1499" s="44">
        <v>1.0664743008016453E-2</v>
      </c>
      <c r="O1499" s="161">
        <f t="shared" si="231"/>
        <v>5000000</v>
      </c>
      <c r="P1499" s="162">
        <f t="shared" si="232"/>
        <v>188.31247157498316</v>
      </c>
      <c r="Q1499" s="162">
        <f t="shared" si="233"/>
        <v>163.12746015517413</v>
      </c>
      <c r="R1499" s="163">
        <f t="shared" si="234"/>
        <v>1</v>
      </c>
      <c r="S1499" s="161">
        <f t="shared" si="235"/>
        <v>6000000</v>
      </c>
      <c r="T1499" s="162">
        <f t="shared" si="236"/>
        <v>192.77082385832773</v>
      </c>
      <c r="U1499" s="162">
        <f t="shared" si="237"/>
        <v>139.06373007758708</v>
      </c>
      <c r="V1499" s="163">
        <f t="shared" si="238"/>
        <v>0.05</v>
      </c>
      <c r="W1499" s="164">
        <f t="shared" si="239"/>
        <v>75925057.099045143</v>
      </c>
      <c r="X1499" s="164">
        <f t="shared" si="240"/>
        <v>-133887871.86577781</v>
      </c>
    </row>
    <row r="1500" spans="10:24" x14ac:dyDescent="0.25">
      <c r="J1500">
        <v>1497</v>
      </c>
      <c r="K1500" s="43">
        <v>0.85138613214110859</v>
      </c>
      <c r="L1500">
        <v>0.2354996416044004</v>
      </c>
      <c r="M1500">
        <v>0.74282520203573865</v>
      </c>
      <c r="N1500" s="44">
        <v>0.78166050954740873</v>
      </c>
      <c r="O1500" s="161">
        <f t="shared" si="231"/>
        <v>7000000</v>
      </c>
      <c r="P1500" s="162">
        <f t="shared" si="232"/>
        <v>169.18718843783256</v>
      </c>
      <c r="Q1500" s="162">
        <f t="shared" si="233"/>
        <v>148.04159905360987</v>
      </c>
      <c r="R1500" s="163">
        <f t="shared" si="234"/>
        <v>1</v>
      </c>
      <c r="S1500" s="161">
        <f t="shared" si="235"/>
        <v>7000000</v>
      </c>
      <c r="T1500" s="162">
        <f t="shared" si="236"/>
        <v>186.39572947927752</v>
      </c>
      <c r="U1500" s="162">
        <f t="shared" si="237"/>
        <v>131.52079952680492</v>
      </c>
      <c r="V1500" s="163">
        <f t="shared" si="238"/>
        <v>1</v>
      </c>
      <c r="W1500" s="164">
        <f t="shared" si="239"/>
        <v>98019125.689558834</v>
      </c>
      <c r="X1500" s="164">
        <f t="shared" si="240"/>
        <v>234124509.66730821</v>
      </c>
    </row>
    <row r="1501" spans="10:24" x14ac:dyDescent="0.25">
      <c r="J1501">
        <v>1498</v>
      </c>
      <c r="K1501" s="43">
        <v>0.55404501853585242</v>
      </c>
      <c r="L1501">
        <v>0.61933898094088158</v>
      </c>
      <c r="M1501">
        <v>4.6497984811475934E-2</v>
      </c>
      <c r="N1501" s="44">
        <v>0.77638587497599143</v>
      </c>
      <c r="O1501" s="161">
        <f t="shared" si="231"/>
        <v>6000000</v>
      </c>
      <c r="P1501" s="162">
        <f t="shared" si="232"/>
        <v>184.55617762882167</v>
      </c>
      <c r="Q1501" s="162">
        <f t="shared" si="233"/>
        <v>101.40397271227701</v>
      </c>
      <c r="R1501" s="163">
        <f t="shared" si="234"/>
        <v>1</v>
      </c>
      <c r="S1501" s="161">
        <f t="shared" si="235"/>
        <v>6000000</v>
      </c>
      <c r="T1501" s="162">
        <f t="shared" si="236"/>
        <v>191.51872587627389</v>
      </c>
      <c r="U1501" s="162">
        <f t="shared" si="237"/>
        <v>108.20198635613851</v>
      </c>
      <c r="V1501" s="163">
        <f t="shared" si="238"/>
        <v>1</v>
      </c>
      <c r="W1501" s="164">
        <f t="shared" si="239"/>
        <v>448913229.499268</v>
      </c>
      <c r="X1501" s="164">
        <f t="shared" si="240"/>
        <v>349900437.1208123</v>
      </c>
    </row>
    <row r="1502" spans="10:24" x14ac:dyDescent="0.25">
      <c r="J1502">
        <v>1499</v>
      </c>
      <c r="K1502" s="43">
        <v>0.63317557387983081</v>
      </c>
      <c r="L1502">
        <v>0.87712608815684789</v>
      </c>
      <c r="M1502">
        <v>0.50988412387934468</v>
      </c>
      <c r="N1502" s="44">
        <v>0.64621401208589102</v>
      </c>
      <c r="O1502" s="161">
        <f t="shared" si="231"/>
        <v>6000000</v>
      </c>
      <c r="P1502" s="162">
        <f t="shared" si="232"/>
        <v>197.4110935863271</v>
      </c>
      <c r="Q1502" s="162">
        <f t="shared" si="233"/>
        <v>135.49556719337465</v>
      </c>
      <c r="R1502" s="163">
        <f t="shared" si="234"/>
        <v>1</v>
      </c>
      <c r="S1502" s="161">
        <f t="shared" si="235"/>
        <v>7000000</v>
      </c>
      <c r="T1502" s="162">
        <f t="shared" si="236"/>
        <v>195.80369786210903</v>
      </c>
      <c r="U1502" s="162">
        <f t="shared" si="237"/>
        <v>125.24778359668733</v>
      </c>
      <c r="V1502" s="163">
        <f t="shared" si="238"/>
        <v>1</v>
      </c>
      <c r="W1502" s="164">
        <f t="shared" si="239"/>
        <v>321493158.35771465</v>
      </c>
      <c r="X1502" s="164">
        <f t="shared" si="240"/>
        <v>343891399.85795194</v>
      </c>
    </row>
    <row r="1503" spans="10:24" x14ac:dyDescent="0.25">
      <c r="J1503">
        <v>1500</v>
      </c>
      <c r="K1503" s="43">
        <v>0.53340930636232919</v>
      </c>
      <c r="L1503">
        <v>0.96616917808285452</v>
      </c>
      <c r="M1503">
        <v>0.48098535973119949</v>
      </c>
      <c r="N1503" s="44">
        <v>0.73594018433829167</v>
      </c>
      <c r="O1503" s="161">
        <f t="shared" si="231"/>
        <v>5000000</v>
      </c>
      <c r="P1503" s="162">
        <f t="shared" si="232"/>
        <v>207.40880443467213</v>
      </c>
      <c r="Q1503" s="162">
        <f t="shared" si="233"/>
        <v>134.04638609254141</v>
      </c>
      <c r="R1503" s="163">
        <f t="shared" si="234"/>
        <v>1</v>
      </c>
      <c r="S1503" s="161">
        <f t="shared" si="235"/>
        <v>6000000</v>
      </c>
      <c r="T1503" s="162">
        <f t="shared" si="236"/>
        <v>199.13626814489072</v>
      </c>
      <c r="U1503" s="162">
        <f t="shared" si="237"/>
        <v>124.52319304627071</v>
      </c>
      <c r="V1503" s="163">
        <f t="shared" si="238"/>
        <v>1</v>
      </c>
      <c r="W1503" s="164">
        <f t="shared" si="239"/>
        <v>316812091.7106536</v>
      </c>
      <c r="X1503" s="164">
        <f t="shared" si="240"/>
        <v>297678450.5917201</v>
      </c>
    </row>
    <row r="1504" spans="10:24" x14ac:dyDescent="0.25">
      <c r="J1504">
        <v>1501</v>
      </c>
      <c r="K1504" s="43">
        <v>0.22715936194583353</v>
      </c>
      <c r="L1504">
        <v>0.21650003277127761</v>
      </c>
      <c r="M1504">
        <v>0.1913768968550521</v>
      </c>
      <c r="N1504" s="44">
        <v>0.66067059829032215</v>
      </c>
      <c r="O1504" s="161">
        <f t="shared" si="231"/>
        <v>2000000</v>
      </c>
      <c r="P1504" s="162">
        <f t="shared" si="232"/>
        <v>168.23897628418351</v>
      </c>
      <c r="Q1504" s="162">
        <f t="shared" si="233"/>
        <v>117.54332840710774</v>
      </c>
      <c r="R1504" s="163">
        <f t="shared" si="234"/>
        <v>1</v>
      </c>
      <c r="S1504" s="161">
        <f t="shared" si="235"/>
        <v>5000000</v>
      </c>
      <c r="T1504" s="162">
        <f t="shared" si="236"/>
        <v>186.07965876139451</v>
      </c>
      <c r="U1504" s="162">
        <f t="shared" si="237"/>
        <v>116.27166420355387</v>
      </c>
      <c r="V1504" s="163">
        <f t="shared" si="238"/>
        <v>1</v>
      </c>
      <c r="W1504" s="164">
        <f t="shared" si="239"/>
        <v>51391295.754151538</v>
      </c>
      <c r="X1504" s="164">
        <f t="shared" si="240"/>
        <v>199039972.78920323</v>
      </c>
    </row>
    <row r="1505" spans="10:24" x14ac:dyDescent="0.25">
      <c r="J1505">
        <v>1502</v>
      </c>
      <c r="K1505" s="43">
        <v>0.82686169350956307</v>
      </c>
      <c r="L1505">
        <v>0.89977584881834416</v>
      </c>
      <c r="M1505">
        <v>0.82474580444893864</v>
      </c>
      <c r="N1505" s="44">
        <v>0.4782211597937176</v>
      </c>
      <c r="O1505" s="161">
        <f t="shared" si="231"/>
        <v>7000000</v>
      </c>
      <c r="P1505" s="162">
        <f t="shared" si="232"/>
        <v>199.20413073768171</v>
      </c>
      <c r="Q1505" s="162">
        <f t="shared" si="233"/>
        <v>153.67207264064203</v>
      </c>
      <c r="R1505" s="163">
        <f t="shared" si="234"/>
        <v>1</v>
      </c>
      <c r="S1505" s="161">
        <f t="shared" si="235"/>
        <v>7000000</v>
      </c>
      <c r="T1505" s="162">
        <f t="shared" si="236"/>
        <v>196.40137691256058</v>
      </c>
      <c r="U1505" s="162">
        <f t="shared" si="237"/>
        <v>134.336036320321</v>
      </c>
      <c r="V1505" s="163">
        <f t="shared" si="238"/>
        <v>1</v>
      </c>
      <c r="W1505" s="164">
        <f t="shared" si="239"/>
        <v>268724406.67927778</v>
      </c>
      <c r="X1505" s="164">
        <f t="shared" si="240"/>
        <v>284457384.14567703</v>
      </c>
    </row>
    <row r="1506" spans="10:24" x14ac:dyDescent="0.25">
      <c r="J1506">
        <v>1503</v>
      </c>
      <c r="K1506" s="43">
        <v>2.4794880766512262E-2</v>
      </c>
      <c r="L1506">
        <v>0.80927583934064706</v>
      </c>
      <c r="M1506">
        <v>0.96607338834573342</v>
      </c>
      <c r="N1506" s="44">
        <v>0.92245695578426712</v>
      </c>
      <c r="O1506" s="161">
        <f t="shared" si="231"/>
        <v>1000000</v>
      </c>
      <c r="P1506" s="162">
        <f t="shared" si="232"/>
        <v>193.12846245440687</v>
      </c>
      <c r="Q1506" s="162">
        <f t="shared" si="233"/>
        <v>171.51960679613276</v>
      </c>
      <c r="R1506" s="163">
        <f t="shared" si="234"/>
        <v>1</v>
      </c>
      <c r="S1506" s="161">
        <f t="shared" si="235"/>
        <v>1000000</v>
      </c>
      <c r="T1506" s="162">
        <f t="shared" si="236"/>
        <v>194.37615415146894</v>
      </c>
      <c r="U1506" s="162">
        <f t="shared" si="237"/>
        <v>143.25980339806637</v>
      </c>
      <c r="V1506" s="163">
        <f t="shared" si="238"/>
        <v>1</v>
      </c>
      <c r="W1506" s="164">
        <f t="shared" si="239"/>
        <v>-28391144.34172589</v>
      </c>
      <c r="X1506" s="164">
        <f t="shared" si="240"/>
        <v>-98883649.246597439</v>
      </c>
    </row>
    <row r="1507" spans="10:24" x14ac:dyDescent="0.25">
      <c r="J1507">
        <v>1504</v>
      </c>
      <c r="K1507" s="43">
        <v>0.41487367415527165</v>
      </c>
      <c r="L1507">
        <v>0.27495670028370611</v>
      </c>
      <c r="M1507">
        <v>0.42557776185137397</v>
      </c>
      <c r="N1507" s="44">
        <v>0.15065581807645434</v>
      </c>
      <c r="O1507" s="161">
        <f t="shared" si="231"/>
        <v>5000000</v>
      </c>
      <c r="P1507" s="162">
        <f t="shared" si="232"/>
        <v>171.03165152366975</v>
      </c>
      <c r="Q1507" s="162">
        <f t="shared" si="233"/>
        <v>131.24711469026383</v>
      </c>
      <c r="R1507" s="163">
        <f t="shared" si="234"/>
        <v>1</v>
      </c>
      <c r="S1507" s="161">
        <f t="shared" si="235"/>
        <v>6000000</v>
      </c>
      <c r="T1507" s="162">
        <f t="shared" si="236"/>
        <v>187.01055050788992</v>
      </c>
      <c r="U1507" s="162">
        <f t="shared" si="237"/>
        <v>123.12355734513191</v>
      </c>
      <c r="V1507" s="163">
        <f t="shared" si="238"/>
        <v>0.9</v>
      </c>
      <c r="W1507" s="164">
        <f t="shared" si="239"/>
        <v>148922684.16702962</v>
      </c>
      <c r="X1507" s="164">
        <f t="shared" si="240"/>
        <v>194989763.07889324</v>
      </c>
    </row>
    <row r="1508" spans="10:24" x14ac:dyDescent="0.25">
      <c r="J1508">
        <v>1505</v>
      </c>
      <c r="K1508" s="43">
        <v>0.11382775773566023</v>
      </c>
      <c r="L1508">
        <v>0.28858677825557288</v>
      </c>
      <c r="M1508">
        <v>0.98861998391118111</v>
      </c>
      <c r="N1508" s="44">
        <v>4.3818648613441424E-2</v>
      </c>
      <c r="O1508" s="161">
        <f t="shared" si="231"/>
        <v>2000000</v>
      </c>
      <c r="P1508" s="162">
        <f t="shared" si="232"/>
        <v>171.6372298282588</v>
      </c>
      <c r="Q1508" s="162">
        <f t="shared" si="233"/>
        <v>180.54877706045764</v>
      </c>
      <c r="R1508" s="163">
        <f t="shared" si="234"/>
        <v>1</v>
      </c>
      <c r="S1508" s="161">
        <f t="shared" si="235"/>
        <v>2000000</v>
      </c>
      <c r="T1508" s="162">
        <f t="shared" si="236"/>
        <v>187.21240994275294</v>
      </c>
      <c r="U1508" s="162">
        <f t="shared" si="237"/>
        <v>147.7743885302288</v>
      </c>
      <c r="V1508" s="163">
        <f t="shared" si="238"/>
        <v>0.9</v>
      </c>
      <c r="W1508" s="164">
        <f t="shared" si="239"/>
        <v>-67823094.464397684</v>
      </c>
      <c r="X1508" s="164">
        <f t="shared" si="240"/>
        <v>-79011561.457456559</v>
      </c>
    </row>
    <row r="1509" spans="10:24" x14ac:dyDescent="0.25">
      <c r="J1509">
        <v>1506</v>
      </c>
      <c r="K1509" s="43">
        <v>0.5682729489632411</v>
      </c>
      <c r="L1509">
        <v>0.53237237167397033</v>
      </c>
      <c r="M1509">
        <v>0.28329834593789982</v>
      </c>
      <c r="N1509" s="44">
        <v>0.85425535044584988</v>
      </c>
      <c r="O1509" s="161">
        <f t="shared" si="231"/>
        <v>6000000</v>
      </c>
      <c r="P1509" s="162">
        <f t="shared" si="232"/>
        <v>181.21852139471</v>
      </c>
      <c r="Q1509" s="162">
        <f t="shared" si="233"/>
        <v>123.53858207013184</v>
      </c>
      <c r="R1509" s="163">
        <f t="shared" si="234"/>
        <v>1</v>
      </c>
      <c r="S1509" s="161">
        <f t="shared" si="235"/>
        <v>6000000</v>
      </c>
      <c r="T1509" s="162">
        <f t="shared" si="236"/>
        <v>190.40617379823667</v>
      </c>
      <c r="U1509" s="162">
        <f t="shared" si="237"/>
        <v>119.26929103506592</v>
      </c>
      <c r="V1509" s="163">
        <f t="shared" si="238"/>
        <v>1</v>
      </c>
      <c r="W1509" s="164">
        <f t="shared" si="239"/>
        <v>296079635.94746894</v>
      </c>
      <c r="X1509" s="164">
        <f t="shared" si="240"/>
        <v>276821296.57902449</v>
      </c>
    </row>
    <row r="1510" spans="10:24" x14ac:dyDescent="0.25">
      <c r="J1510">
        <v>1507</v>
      </c>
      <c r="K1510" s="43">
        <v>4.1644858971096821E-2</v>
      </c>
      <c r="L1510">
        <v>0.21691362682098025</v>
      </c>
      <c r="M1510">
        <v>2.1280209445019183E-2</v>
      </c>
      <c r="N1510" s="44">
        <v>0.81671934459198015</v>
      </c>
      <c r="O1510" s="161">
        <f t="shared" si="231"/>
        <v>1000000</v>
      </c>
      <c r="P1510" s="162">
        <f t="shared" si="232"/>
        <v>168.26011165110717</v>
      </c>
      <c r="Q1510" s="162">
        <f t="shared" si="233"/>
        <v>94.440033486837081</v>
      </c>
      <c r="R1510" s="163">
        <f t="shared" si="234"/>
        <v>1</v>
      </c>
      <c r="S1510" s="161">
        <f t="shared" si="235"/>
        <v>1000000</v>
      </c>
      <c r="T1510" s="162">
        <f t="shared" si="236"/>
        <v>186.0867038837024</v>
      </c>
      <c r="U1510" s="162">
        <f t="shared" si="237"/>
        <v>104.72001674341854</v>
      </c>
      <c r="V1510" s="163">
        <f t="shared" si="238"/>
        <v>1</v>
      </c>
      <c r="W1510" s="164">
        <f t="shared" si="239"/>
        <v>23820078.164270088</v>
      </c>
      <c r="X1510" s="164">
        <f t="shared" si="240"/>
        <v>-68633312.859716147</v>
      </c>
    </row>
    <row r="1511" spans="10:24" x14ac:dyDescent="0.25">
      <c r="J1511">
        <v>1508</v>
      </c>
      <c r="K1511" s="43">
        <v>0.11133471227997516</v>
      </c>
      <c r="L1511">
        <v>0.95088739365483665</v>
      </c>
      <c r="M1511">
        <v>0.7324478751760789</v>
      </c>
      <c r="N1511" s="44">
        <v>0.62631878712478195</v>
      </c>
      <c r="O1511" s="161">
        <f t="shared" si="231"/>
        <v>2000000</v>
      </c>
      <c r="P1511" s="162">
        <f t="shared" si="232"/>
        <v>204.80279014973485</v>
      </c>
      <c r="Q1511" s="162">
        <f t="shared" si="233"/>
        <v>147.40466451622279</v>
      </c>
      <c r="R1511" s="163">
        <f t="shared" si="234"/>
        <v>1</v>
      </c>
      <c r="S1511" s="161">
        <f t="shared" si="235"/>
        <v>2000000</v>
      </c>
      <c r="T1511" s="162">
        <f t="shared" si="236"/>
        <v>198.26759671657828</v>
      </c>
      <c r="U1511" s="162">
        <f t="shared" si="237"/>
        <v>131.2023322581114</v>
      </c>
      <c r="V1511" s="163">
        <f t="shared" si="238"/>
        <v>1</v>
      </c>
      <c r="W1511" s="164">
        <f t="shared" si="239"/>
        <v>64796251.2670241</v>
      </c>
      <c r="X1511" s="164">
        <f t="shared" si="240"/>
        <v>-15869471.083066225</v>
      </c>
    </row>
    <row r="1512" spans="10:24" x14ac:dyDescent="0.25">
      <c r="J1512">
        <v>1509</v>
      </c>
      <c r="K1512" s="43">
        <v>0.97664967327701013</v>
      </c>
      <c r="L1512">
        <v>0.2613031501723454</v>
      </c>
      <c r="M1512">
        <v>0.75164958168827045</v>
      </c>
      <c r="N1512" s="44">
        <v>0.88336729492595423</v>
      </c>
      <c r="O1512" s="161">
        <f t="shared" si="231"/>
        <v>9000000</v>
      </c>
      <c r="P1512" s="162">
        <f t="shared" si="232"/>
        <v>170.41000443180593</v>
      </c>
      <c r="Q1512" s="162">
        <f t="shared" si="233"/>
        <v>148.59379787069446</v>
      </c>
      <c r="R1512" s="163">
        <f t="shared" si="234"/>
        <v>1</v>
      </c>
      <c r="S1512" s="161">
        <f t="shared" si="235"/>
        <v>9000000</v>
      </c>
      <c r="T1512" s="162">
        <f t="shared" si="236"/>
        <v>186.80333481060197</v>
      </c>
      <c r="U1512" s="162">
        <f t="shared" si="237"/>
        <v>131.79689893534723</v>
      </c>
      <c r="V1512" s="163">
        <f t="shared" si="238"/>
        <v>1</v>
      </c>
      <c r="W1512" s="164">
        <f t="shared" si="239"/>
        <v>146345859.05000323</v>
      </c>
      <c r="X1512" s="164">
        <f t="shared" si="240"/>
        <v>345057922.87729263</v>
      </c>
    </row>
    <row r="1513" spans="10:24" x14ac:dyDescent="0.25">
      <c r="J1513">
        <v>1510</v>
      </c>
      <c r="K1513" s="43">
        <v>0.17401879196684122</v>
      </c>
      <c r="L1513">
        <v>0.79789119720669377</v>
      </c>
      <c r="M1513">
        <v>0.29608741011642836</v>
      </c>
      <c r="N1513" s="44">
        <v>0.70561815599540145</v>
      </c>
      <c r="O1513" s="161">
        <f t="shared" si="231"/>
        <v>2000000</v>
      </c>
      <c r="P1513" s="162">
        <f t="shared" si="232"/>
        <v>192.51168713544209</v>
      </c>
      <c r="Q1513" s="162">
        <f t="shared" si="233"/>
        <v>124.28625799054714</v>
      </c>
      <c r="R1513" s="163">
        <f t="shared" si="234"/>
        <v>1</v>
      </c>
      <c r="S1513" s="161">
        <f t="shared" si="235"/>
        <v>5000000</v>
      </c>
      <c r="T1513" s="162">
        <f t="shared" si="236"/>
        <v>194.1705623784807</v>
      </c>
      <c r="U1513" s="162">
        <f t="shared" si="237"/>
        <v>119.64312899527357</v>
      </c>
      <c r="V1513" s="163">
        <f t="shared" si="238"/>
        <v>1</v>
      </c>
      <c r="W1513" s="164">
        <f t="shared" si="239"/>
        <v>86450858.289789885</v>
      </c>
      <c r="X1513" s="164">
        <f t="shared" si="240"/>
        <v>222637166.91603565</v>
      </c>
    </row>
    <row r="1514" spans="10:24" x14ac:dyDescent="0.25">
      <c r="J1514">
        <v>1511</v>
      </c>
      <c r="K1514" s="43">
        <v>0.44243249384698657</v>
      </c>
      <c r="L1514">
        <v>0.28065197664799446</v>
      </c>
      <c r="M1514">
        <v>7.4136786849873793E-2</v>
      </c>
      <c r="N1514" s="44">
        <v>0.93266011853747344</v>
      </c>
      <c r="O1514" s="161">
        <f t="shared" si="231"/>
        <v>5000000</v>
      </c>
      <c r="P1514" s="162">
        <f t="shared" si="232"/>
        <v>171.28641322642875</v>
      </c>
      <c r="Q1514" s="162">
        <f t="shared" si="233"/>
        <v>106.08687019507269</v>
      </c>
      <c r="R1514" s="163">
        <f t="shared" si="234"/>
        <v>1</v>
      </c>
      <c r="S1514" s="161">
        <f t="shared" si="235"/>
        <v>6000000</v>
      </c>
      <c r="T1514" s="162">
        <f t="shared" si="236"/>
        <v>187.09547107547624</v>
      </c>
      <c r="U1514" s="162">
        <f t="shared" si="237"/>
        <v>110.54343509753635</v>
      </c>
      <c r="V1514" s="163">
        <f t="shared" si="238"/>
        <v>1</v>
      </c>
      <c r="W1514" s="164">
        <f t="shared" si="239"/>
        <v>275997715.1567803</v>
      </c>
      <c r="X1514" s="164">
        <f t="shared" si="240"/>
        <v>309312215.86763936</v>
      </c>
    </row>
    <row r="1515" spans="10:24" x14ac:dyDescent="0.25">
      <c r="J1515">
        <v>1512</v>
      </c>
      <c r="K1515" s="43">
        <v>0.49081642260862912</v>
      </c>
      <c r="L1515">
        <v>0.41327946936157123</v>
      </c>
      <c r="M1515">
        <v>1.3401360346046109E-2</v>
      </c>
      <c r="N1515" s="44">
        <v>0.88181585848311528</v>
      </c>
      <c r="O1515" s="161">
        <f t="shared" si="231"/>
        <v>5000000</v>
      </c>
      <c r="P1515" s="162">
        <f t="shared" si="232"/>
        <v>176.71324558292218</v>
      </c>
      <c r="Q1515" s="162">
        <f t="shared" si="233"/>
        <v>90.712420706666862</v>
      </c>
      <c r="R1515" s="163">
        <f t="shared" si="234"/>
        <v>1</v>
      </c>
      <c r="S1515" s="161">
        <f t="shared" si="235"/>
        <v>6000000</v>
      </c>
      <c r="T1515" s="162">
        <f t="shared" si="236"/>
        <v>188.9044151943074</v>
      </c>
      <c r="U1515" s="162">
        <f t="shared" si="237"/>
        <v>102.85621035333344</v>
      </c>
      <c r="V1515" s="163">
        <f t="shared" si="238"/>
        <v>1</v>
      </c>
      <c r="W1515" s="164">
        <f t="shared" si="239"/>
        <v>380004124.38127661</v>
      </c>
      <c r="X1515" s="164">
        <f t="shared" si="240"/>
        <v>366289229.04584378</v>
      </c>
    </row>
    <row r="1516" spans="10:24" x14ac:dyDescent="0.25">
      <c r="J1516">
        <v>1513</v>
      </c>
      <c r="K1516" s="43">
        <v>0.67365099737223888</v>
      </c>
      <c r="L1516">
        <v>0.36398077117165939</v>
      </c>
      <c r="M1516">
        <v>0.508544973932755</v>
      </c>
      <c r="N1516" s="44">
        <v>0.58163833687211863</v>
      </c>
      <c r="O1516" s="161">
        <f t="shared" si="231"/>
        <v>6000000</v>
      </c>
      <c r="P1516" s="162">
        <f t="shared" si="232"/>
        <v>174.78242386170152</v>
      </c>
      <c r="Q1516" s="162">
        <f t="shared" si="233"/>
        <v>135.42841422581631</v>
      </c>
      <c r="R1516" s="163">
        <f t="shared" si="234"/>
        <v>1</v>
      </c>
      <c r="S1516" s="161">
        <f t="shared" si="235"/>
        <v>7000000</v>
      </c>
      <c r="T1516" s="162">
        <f t="shared" si="236"/>
        <v>188.2608079539005</v>
      </c>
      <c r="U1516" s="162">
        <f t="shared" si="237"/>
        <v>125.21420711290816</v>
      </c>
      <c r="V1516" s="163">
        <f t="shared" si="238"/>
        <v>1</v>
      </c>
      <c r="W1516" s="164">
        <f t="shared" si="239"/>
        <v>186124057.81531122</v>
      </c>
      <c r="X1516" s="164">
        <f t="shared" si="240"/>
        <v>291326205.88694638</v>
      </c>
    </row>
    <row r="1517" spans="10:24" x14ac:dyDescent="0.25">
      <c r="J1517">
        <v>1514</v>
      </c>
      <c r="K1517" s="43">
        <v>0.94647001150294985</v>
      </c>
      <c r="L1517">
        <v>0.72539657304364202</v>
      </c>
      <c r="M1517">
        <v>0.56807550532935813</v>
      </c>
      <c r="N1517" s="44">
        <v>8.6941443551119435E-2</v>
      </c>
      <c r="O1517" s="161">
        <f t="shared" si="231"/>
        <v>7000000</v>
      </c>
      <c r="P1517" s="162">
        <f t="shared" si="232"/>
        <v>188.9842359102594</v>
      </c>
      <c r="Q1517" s="162">
        <f t="shared" si="233"/>
        <v>138.42953299396009</v>
      </c>
      <c r="R1517" s="163">
        <f t="shared" si="234"/>
        <v>1</v>
      </c>
      <c r="S1517" s="161">
        <f t="shared" si="235"/>
        <v>9000000</v>
      </c>
      <c r="T1517" s="162">
        <f t="shared" si="236"/>
        <v>192.99474530341979</v>
      </c>
      <c r="U1517" s="162">
        <f t="shared" si="237"/>
        <v>126.71476649698005</v>
      </c>
      <c r="V1517" s="163">
        <f t="shared" si="238"/>
        <v>0.9</v>
      </c>
      <c r="W1517" s="164">
        <f t="shared" si="239"/>
        <v>303882920.41409516</v>
      </c>
      <c r="X1517" s="164">
        <f t="shared" si="240"/>
        <v>386867828.33216196</v>
      </c>
    </row>
    <row r="1518" spans="10:24" x14ac:dyDescent="0.25">
      <c r="J1518">
        <v>1515</v>
      </c>
      <c r="K1518" s="43">
        <v>0.54858524038250023</v>
      </c>
      <c r="L1518">
        <v>0.99888081475509916</v>
      </c>
      <c r="M1518">
        <v>0.17890091552911258</v>
      </c>
      <c r="N1518" s="44">
        <v>5.1895133655312842E-2</v>
      </c>
      <c r="O1518" s="161">
        <f t="shared" si="231"/>
        <v>5000000</v>
      </c>
      <c r="P1518" s="162">
        <f t="shared" si="232"/>
        <v>225.84951716773512</v>
      </c>
      <c r="Q1518" s="162">
        <f t="shared" si="233"/>
        <v>116.60876531442446</v>
      </c>
      <c r="R1518" s="163">
        <f t="shared" si="234"/>
        <v>1</v>
      </c>
      <c r="S1518" s="161">
        <f t="shared" si="235"/>
        <v>6000000</v>
      </c>
      <c r="T1518" s="162">
        <f t="shared" si="236"/>
        <v>205.28317238924504</v>
      </c>
      <c r="U1518" s="162">
        <f t="shared" si="237"/>
        <v>115.80438265721223</v>
      </c>
      <c r="V1518" s="163">
        <f t="shared" si="238"/>
        <v>0.9</v>
      </c>
      <c r="W1518" s="164">
        <f t="shared" si="239"/>
        <v>496203759.26655328</v>
      </c>
      <c r="X1518" s="164">
        <f t="shared" si="240"/>
        <v>333185464.5529772</v>
      </c>
    </row>
    <row r="1519" spans="10:24" x14ac:dyDescent="0.25">
      <c r="J1519">
        <v>1516</v>
      </c>
      <c r="K1519" s="43">
        <v>0.82056209122546286</v>
      </c>
      <c r="L1519">
        <v>5.1040349430463872E-2</v>
      </c>
      <c r="M1519">
        <v>0.68851729503528913</v>
      </c>
      <c r="N1519" s="44">
        <v>0.72407510216058502</v>
      </c>
      <c r="O1519" s="161">
        <f t="shared" si="231"/>
        <v>7000000</v>
      </c>
      <c r="P1519" s="162">
        <f t="shared" si="232"/>
        <v>155.47726449695276</v>
      </c>
      <c r="Q1519" s="162">
        <f t="shared" si="233"/>
        <v>144.83303904890795</v>
      </c>
      <c r="R1519" s="163">
        <f t="shared" si="234"/>
        <v>1</v>
      </c>
      <c r="S1519" s="161">
        <f t="shared" si="235"/>
        <v>7000000</v>
      </c>
      <c r="T1519" s="162">
        <f t="shared" si="236"/>
        <v>181.82575483231759</v>
      </c>
      <c r="U1519" s="162">
        <f t="shared" si="237"/>
        <v>129.91651952445397</v>
      </c>
      <c r="V1519" s="163">
        <f t="shared" si="238"/>
        <v>1</v>
      </c>
      <c r="W1519" s="164">
        <f t="shared" si="239"/>
        <v>24509578.136313647</v>
      </c>
      <c r="X1519" s="164">
        <f t="shared" si="240"/>
        <v>213364647.15504527</v>
      </c>
    </row>
    <row r="1520" spans="10:24" x14ac:dyDescent="0.25">
      <c r="J1520">
        <v>1517</v>
      </c>
      <c r="K1520" s="43">
        <v>0.65802847933235087</v>
      </c>
      <c r="L1520">
        <v>0.35357022717585662</v>
      </c>
      <c r="M1520">
        <v>0.32505417311385698</v>
      </c>
      <c r="N1520" s="44">
        <v>0.15563736436602416</v>
      </c>
      <c r="O1520" s="161">
        <f t="shared" si="231"/>
        <v>6000000</v>
      </c>
      <c r="P1520" s="162">
        <f t="shared" si="232"/>
        <v>174.36451041936766</v>
      </c>
      <c r="Q1520" s="162">
        <f t="shared" si="233"/>
        <v>125.92776642566635</v>
      </c>
      <c r="R1520" s="163">
        <f t="shared" si="234"/>
        <v>1</v>
      </c>
      <c r="S1520" s="161">
        <f t="shared" si="235"/>
        <v>7000000</v>
      </c>
      <c r="T1520" s="162">
        <f t="shared" si="236"/>
        <v>188.12150347312254</v>
      </c>
      <c r="U1520" s="162">
        <f t="shared" si="237"/>
        <v>120.46388321283317</v>
      </c>
      <c r="V1520" s="163">
        <f t="shared" si="238"/>
        <v>0.9</v>
      </c>
      <c r="W1520" s="164">
        <f t="shared" si="239"/>
        <v>240620463.96220785</v>
      </c>
      <c r="X1520" s="164">
        <f t="shared" si="240"/>
        <v>276243007.63982308</v>
      </c>
    </row>
    <row r="1521" spans="10:24" x14ac:dyDescent="0.25">
      <c r="J1521">
        <v>1518</v>
      </c>
      <c r="K1521" s="43">
        <v>0.36763096714659849</v>
      </c>
      <c r="L1521">
        <v>0.80836097627380699</v>
      </c>
      <c r="M1521">
        <v>0.30247060816199323</v>
      </c>
      <c r="N1521" s="44">
        <v>6.1083048585866329E-2</v>
      </c>
      <c r="O1521" s="161">
        <f t="shared" si="231"/>
        <v>5000000</v>
      </c>
      <c r="P1521" s="162">
        <f t="shared" si="232"/>
        <v>193.07808447642336</v>
      </c>
      <c r="Q1521" s="162">
        <f t="shared" si="233"/>
        <v>124.65384131665239</v>
      </c>
      <c r="R1521" s="163">
        <f t="shared" si="234"/>
        <v>1</v>
      </c>
      <c r="S1521" s="161">
        <f t="shared" si="235"/>
        <v>6000000</v>
      </c>
      <c r="T1521" s="162">
        <f t="shared" si="236"/>
        <v>194.35936149214112</v>
      </c>
      <c r="U1521" s="162">
        <f t="shared" si="237"/>
        <v>119.8269206583262</v>
      </c>
      <c r="V1521" s="163">
        <f t="shared" si="238"/>
        <v>0.9</v>
      </c>
      <c r="W1521" s="164">
        <f t="shared" si="239"/>
        <v>292121215.79885483</v>
      </c>
      <c r="X1521" s="164">
        <f t="shared" si="240"/>
        <v>252475180.50260055</v>
      </c>
    </row>
    <row r="1522" spans="10:24" x14ac:dyDescent="0.25">
      <c r="J1522">
        <v>1519</v>
      </c>
      <c r="K1522" s="43">
        <v>0.42904552803065354</v>
      </c>
      <c r="L1522">
        <v>0.17988380436319318</v>
      </c>
      <c r="M1522">
        <v>0.29013213262459037</v>
      </c>
      <c r="N1522" s="44">
        <v>0.49148709928322498</v>
      </c>
      <c r="O1522" s="161">
        <f t="shared" si="231"/>
        <v>5000000</v>
      </c>
      <c r="P1522" s="162">
        <f t="shared" si="232"/>
        <v>166.26288005495854</v>
      </c>
      <c r="Q1522" s="162">
        <f t="shared" si="233"/>
        <v>123.94002497483837</v>
      </c>
      <c r="R1522" s="163">
        <f t="shared" si="234"/>
        <v>1</v>
      </c>
      <c r="S1522" s="161">
        <f t="shared" si="235"/>
        <v>6000000</v>
      </c>
      <c r="T1522" s="162">
        <f t="shared" si="236"/>
        <v>185.42096001831951</v>
      </c>
      <c r="U1522" s="162">
        <f t="shared" si="237"/>
        <v>119.47001248741918</v>
      </c>
      <c r="V1522" s="163">
        <f t="shared" si="238"/>
        <v>1</v>
      </c>
      <c r="W1522" s="164">
        <f t="shared" si="239"/>
        <v>161614275.40060088</v>
      </c>
      <c r="X1522" s="164">
        <f t="shared" si="240"/>
        <v>245705685.18540192</v>
      </c>
    </row>
    <row r="1523" spans="10:24" x14ac:dyDescent="0.25">
      <c r="J1523">
        <v>1520</v>
      </c>
      <c r="K1523" s="43">
        <v>0.68746582982273186</v>
      </c>
      <c r="L1523">
        <v>0.28991173657985714</v>
      </c>
      <c r="M1523">
        <v>0.50925621255983333</v>
      </c>
      <c r="N1523" s="44">
        <v>0.72350343773718717</v>
      </c>
      <c r="O1523" s="161">
        <f t="shared" si="231"/>
        <v>6000000</v>
      </c>
      <c r="P1523" s="162">
        <f t="shared" si="232"/>
        <v>171.69536116676156</v>
      </c>
      <c r="Q1523" s="162">
        <f t="shared" si="233"/>
        <v>135.46407932425097</v>
      </c>
      <c r="R1523" s="163">
        <f t="shared" si="234"/>
        <v>1</v>
      </c>
      <c r="S1523" s="161">
        <f t="shared" si="235"/>
        <v>7000000</v>
      </c>
      <c r="T1523" s="162">
        <f t="shared" si="236"/>
        <v>187.23178705558718</v>
      </c>
      <c r="U1523" s="162">
        <f t="shared" si="237"/>
        <v>125.23203966212549</v>
      </c>
      <c r="V1523" s="163">
        <f t="shared" si="238"/>
        <v>1</v>
      </c>
      <c r="W1523" s="164">
        <f t="shared" si="239"/>
        <v>167387691.05506349</v>
      </c>
      <c r="X1523" s="164">
        <f t="shared" si="240"/>
        <v>283998231.75423181</v>
      </c>
    </row>
    <row r="1524" spans="10:24" x14ac:dyDescent="0.25">
      <c r="J1524">
        <v>1521</v>
      </c>
      <c r="K1524" s="43">
        <v>0.44801804847897886</v>
      </c>
      <c r="L1524">
        <v>0.68838577485791352</v>
      </c>
      <c r="M1524">
        <v>0.35433507193013525</v>
      </c>
      <c r="N1524" s="44">
        <v>0.94091124410304017</v>
      </c>
      <c r="O1524" s="161">
        <f t="shared" si="231"/>
        <v>5000000</v>
      </c>
      <c r="P1524" s="162">
        <f t="shared" si="232"/>
        <v>187.36919942976806</v>
      </c>
      <c r="Q1524" s="162">
        <f t="shared" si="233"/>
        <v>127.5271455360428</v>
      </c>
      <c r="R1524" s="163">
        <f t="shared" si="234"/>
        <v>1</v>
      </c>
      <c r="S1524" s="161">
        <f t="shared" si="235"/>
        <v>6000000</v>
      </c>
      <c r="T1524" s="162">
        <f t="shared" si="236"/>
        <v>192.45639980992269</v>
      </c>
      <c r="U1524" s="162">
        <f t="shared" si="237"/>
        <v>121.26357276802139</v>
      </c>
      <c r="V1524" s="163">
        <f t="shared" si="238"/>
        <v>1</v>
      </c>
      <c r="W1524" s="164">
        <f t="shared" si="239"/>
        <v>249210269.46862632</v>
      </c>
      <c r="X1524" s="164">
        <f t="shared" si="240"/>
        <v>277156962.2514078</v>
      </c>
    </row>
    <row r="1525" spans="10:24" x14ac:dyDescent="0.25">
      <c r="J1525">
        <v>1522</v>
      </c>
      <c r="K1525" s="43">
        <v>0.78071820598171993</v>
      </c>
      <c r="L1525">
        <v>0.27487762717129727</v>
      </c>
      <c r="M1525">
        <v>0.65640223153875454</v>
      </c>
      <c r="N1525" s="44">
        <v>5.3237079632925122E-3</v>
      </c>
      <c r="O1525" s="161">
        <f t="shared" si="231"/>
        <v>7000000</v>
      </c>
      <c r="P1525" s="162">
        <f t="shared" si="232"/>
        <v>171.02809631634318</v>
      </c>
      <c r="Q1525" s="162">
        <f t="shared" si="233"/>
        <v>143.05327684478567</v>
      </c>
      <c r="R1525" s="163">
        <f t="shared" si="234"/>
        <v>1</v>
      </c>
      <c r="S1525" s="161">
        <f t="shared" si="235"/>
        <v>7000000</v>
      </c>
      <c r="T1525" s="162">
        <f t="shared" si="236"/>
        <v>187.00936543878106</v>
      </c>
      <c r="U1525" s="162">
        <f t="shared" si="237"/>
        <v>129.02663842239284</v>
      </c>
      <c r="V1525" s="163">
        <f t="shared" si="238"/>
        <v>0.05</v>
      </c>
      <c r="W1525" s="164">
        <f t="shared" si="239"/>
        <v>145823736.30090258</v>
      </c>
      <c r="X1525" s="164">
        <f t="shared" si="240"/>
        <v>-129706045.54426412</v>
      </c>
    </row>
    <row r="1526" spans="10:24" x14ac:dyDescent="0.25">
      <c r="J1526">
        <v>1523</v>
      </c>
      <c r="K1526" s="43">
        <v>0.47452715089136954</v>
      </c>
      <c r="L1526">
        <v>0.49633218171318716</v>
      </c>
      <c r="M1526">
        <v>0.22236682359454119</v>
      </c>
      <c r="N1526" s="44">
        <v>0.17016609947049799</v>
      </c>
      <c r="O1526" s="161">
        <f t="shared" si="231"/>
        <v>5000000</v>
      </c>
      <c r="P1526" s="162">
        <f t="shared" si="232"/>
        <v>179.86209020176048</v>
      </c>
      <c r="Q1526" s="162">
        <f t="shared" si="233"/>
        <v>119.71551598925328</v>
      </c>
      <c r="R1526" s="163">
        <f t="shared" si="234"/>
        <v>1</v>
      </c>
      <c r="S1526" s="161">
        <f t="shared" si="235"/>
        <v>6000000</v>
      </c>
      <c r="T1526" s="162">
        <f t="shared" si="236"/>
        <v>189.95403006725348</v>
      </c>
      <c r="U1526" s="162">
        <f t="shared" si="237"/>
        <v>117.35775799462664</v>
      </c>
      <c r="V1526" s="163">
        <f t="shared" si="238"/>
        <v>0.9</v>
      </c>
      <c r="W1526" s="164">
        <f t="shared" si="239"/>
        <v>250732871.062536</v>
      </c>
      <c r="X1526" s="164">
        <f t="shared" si="240"/>
        <v>242019869.19218498</v>
      </c>
    </row>
    <row r="1527" spans="10:24" x14ac:dyDescent="0.25">
      <c r="J1527">
        <v>1524</v>
      </c>
      <c r="K1527" s="43">
        <v>0.51349594492808726</v>
      </c>
      <c r="L1527">
        <v>0.56070527224741062</v>
      </c>
      <c r="M1527">
        <v>0.94927210683193641</v>
      </c>
      <c r="N1527" s="44">
        <v>0.18591879301035941</v>
      </c>
      <c r="O1527" s="161">
        <f t="shared" si="231"/>
        <v>5000000</v>
      </c>
      <c r="P1527" s="162">
        <f t="shared" si="232"/>
        <v>182.29136361973192</v>
      </c>
      <c r="Q1527" s="162">
        <f t="shared" si="233"/>
        <v>167.75673181265023</v>
      </c>
      <c r="R1527" s="163">
        <f t="shared" si="234"/>
        <v>1</v>
      </c>
      <c r="S1527" s="161">
        <f t="shared" si="235"/>
        <v>6000000</v>
      </c>
      <c r="T1527" s="162">
        <f t="shared" si="236"/>
        <v>190.76378787324398</v>
      </c>
      <c r="U1527" s="162">
        <f t="shared" si="237"/>
        <v>141.37836590632512</v>
      </c>
      <c r="V1527" s="163">
        <f t="shared" si="238"/>
        <v>0.9</v>
      </c>
      <c r="W1527" s="164">
        <f t="shared" si="239"/>
        <v>22673159.035408467</v>
      </c>
      <c r="X1527" s="164">
        <f t="shared" si="240"/>
        <v>116681278.62136188</v>
      </c>
    </row>
    <row r="1528" spans="10:24" x14ac:dyDescent="0.25">
      <c r="J1528">
        <v>1525</v>
      </c>
      <c r="K1528" s="43">
        <v>0.6562516297309624</v>
      </c>
      <c r="L1528">
        <v>0.72684696594896947</v>
      </c>
      <c r="M1528">
        <v>7.7913130416310428E-2</v>
      </c>
      <c r="N1528" s="44">
        <v>0.70761048297200346</v>
      </c>
      <c r="O1528" s="161">
        <f t="shared" si="231"/>
        <v>6000000</v>
      </c>
      <c r="P1528" s="162">
        <f t="shared" si="232"/>
        <v>189.04956911899851</v>
      </c>
      <c r="Q1528" s="162">
        <f t="shared" si="233"/>
        <v>106.61500804933678</v>
      </c>
      <c r="R1528" s="163">
        <f t="shared" si="234"/>
        <v>1</v>
      </c>
      <c r="S1528" s="161">
        <f t="shared" si="235"/>
        <v>7000000</v>
      </c>
      <c r="T1528" s="162">
        <f t="shared" si="236"/>
        <v>193.01652303966617</v>
      </c>
      <c r="U1528" s="162">
        <f t="shared" si="237"/>
        <v>110.80750402466839</v>
      </c>
      <c r="V1528" s="163">
        <f t="shared" si="238"/>
        <v>1</v>
      </c>
      <c r="W1528" s="164">
        <f t="shared" si="239"/>
        <v>444607366.41797036</v>
      </c>
      <c r="X1528" s="164">
        <f t="shared" si="240"/>
        <v>425463133.1049844</v>
      </c>
    </row>
    <row r="1529" spans="10:24" x14ac:dyDescent="0.25">
      <c r="J1529">
        <v>1526</v>
      </c>
      <c r="K1529" s="43">
        <v>0.32426121208665903</v>
      </c>
      <c r="L1529">
        <v>0.92462986284257509</v>
      </c>
      <c r="M1529">
        <v>0.54899889847653072</v>
      </c>
      <c r="N1529" s="44">
        <v>0.38444435397319709</v>
      </c>
      <c r="O1529" s="161">
        <f t="shared" si="231"/>
        <v>5000000</v>
      </c>
      <c r="P1529" s="162">
        <f t="shared" si="232"/>
        <v>201.55382385948383</v>
      </c>
      <c r="Q1529" s="162">
        <f t="shared" si="233"/>
        <v>137.4626493122704</v>
      </c>
      <c r="R1529" s="163">
        <f t="shared" si="234"/>
        <v>1</v>
      </c>
      <c r="S1529" s="161">
        <f t="shared" si="235"/>
        <v>6000000</v>
      </c>
      <c r="T1529" s="162">
        <f t="shared" si="236"/>
        <v>197.18460795316128</v>
      </c>
      <c r="U1529" s="162">
        <f t="shared" si="237"/>
        <v>126.2313246561352</v>
      </c>
      <c r="V1529" s="163">
        <f t="shared" si="238"/>
        <v>1</v>
      </c>
      <c r="W1529" s="164">
        <f t="shared" si="239"/>
        <v>270455872.73606712</v>
      </c>
      <c r="X1529" s="164">
        <f t="shared" si="240"/>
        <v>275719699.78215647</v>
      </c>
    </row>
    <row r="1530" spans="10:24" x14ac:dyDescent="0.25">
      <c r="J1530">
        <v>1527</v>
      </c>
      <c r="K1530" s="43">
        <v>0.95028465896144698</v>
      </c>
      <c r="L1530">
        <v>0.59388113216310245</v>
      </c>
      <c r="M1530">
        <v>0.52342159944975231</v>
      </c>
      <c r="N1530" s="44">
        <v>0.51184209146193893</v>
      </c>
      <c r="O1530" s="161">
        <f t="shared" si="231"/>
        <v>9000000</v>
      </c>
      <c r="P1530" s="162">
        <f t="shared" si="232"/>
        <v>183.56310301341921</v>
      </c>
      <c r="Q1530" s="162">
        <f t="shared" si="233"/>
        <v>136.17486020852445</v>
      </c>
      <c r="R1530" s="163">
        <f t="shared" si="234"/>
        <v>1</v>
      </c>
      <c r="S1530" s="161">
        <f t="shared" si="235"/>
        <v>9000000</v>
      </c>
      <c r="T1530" s="162">
        <f t="shared" si="236"/>
        <v>191.18770100447307</v>
      </c>
      <c r="U1530" s="162">
        <f t="shared" si="237"/>
        <v>125.58743010426222</v>
      </c>
      <c r="V1530" s="163">
        <f t="shared" si="238"/>
        <v>1</v>
      </c>
      <c r="W1530" s="164">
        <f t="shared" si="239"/>
        <v>376494185.24405283</v>
      </c>
      <c r="X1530" s="164">
        <f t="shared" si="240"/>
        <v>440402438.1018976</v>
      </c>
    </row>
    <row r="1531" spans="10:24" x14ac:dyDescent="0.25">
      <c r="J1531">
        <v>1528</v>
      </c>
      <c r="K1531" s="43">
        <v>0.37611491005797726</v>
      </c>
      <c r="L1531">
        <v>0.46333905235560824</v>
      </c>
      <c r="M1531">
        <v>0.30432905305877955</v>
      </c>
      <c r="N1531" s="44">
        <v>0.84279457936749891</v>
      </c>
      <c r="O1531" s="161">
        <f t="shared" si="231"/>
        <v>5000000</v>
      </c>
      <c r="P1531" s="162">
        <f t="shared" si="232"/>
        <v>178.61962364014241</v>
      </c>
      <c r="Q1531" s="162">
        <f t="shared" si="233"/>
        <v>124.76020279627726</v>
      </c>
      <c r="R1531" s="163">
        <f t="shared" si="234"/>
        <v>1</v>
      </c>
      <c r="S1531" s="161">
        <f t="shared" si="235"/>
        <v>6000000</v>
      </c>
      <c r="T1531" s="162">
        <f t="shared" si="236"/>
        <v>189.53987454671415</v>
      </c>
      <c r="U1531" s="162">
        <f t="shared" si="237"/>
        <v>119.88010139813862</v>
      </c>
      <c r="V1531" s="163">
        <f t="shared" si="238"/>
        <v>1</v>
      </c>
      <c r="W1531" s="164">
        <f t="shared" si="239"/>
        <v>219297104.21932578</v>
      </c>
      <c r="X1531" s="164">
        <f t="shared" si="240"/>
        <v>267958638.89145315</v>
      </c>
    </row>
    <row r="1532" spans="10:24" x14ac:dyDescent="0.25">
      <c r="J1532">
        <v>1529</v>
      </c>
      <c r="K1532" s="43">
        <v>0.48101964172614819</v>
      </c>
      <c r="L1532">
        <v>0.35616122453113819</v>
      </c>
      <c r="M1532">
        <v>0.62165109613232417</v>
      </c>
      <c r="N1532" s="44">
        <v>0.55234591548478496</v>
      </c>
      <c r="O1532" s="161">
        <f t="shared" si="231"/>
        <v>5000000</v>
      </c>
      <c r="P1532" s="162">
        <f t="shared" si="232"/>
        <v>174.46891847772935</v>
      </c>
      <c r="Q1532" s="162">
        <f t="shared" si="233"/>
        <v>141.1964008922252</v>
      </c>
      <c r="R1532" s="163">
        <f t="shared" si="234"/>
        <v>1</v>
      </c>
      <c r="S1532" s="161">
        <f t="shared" si="235"/>
        <v>6000000</v>
      </c>
      <c r="T1532" s="162">
        <f t="shared" si="236"/>
        <v>188.15630615924312</v>
      </c>
      <c r="U1532" s="162">
        <f t="shared" si="237"/>
        <v>128.0982004461126</v>
      </c>
      <c r="V1532" s="163">
        <f t="shared" si="238"/>
        <v>1</v>
      </c>
      <c r="W1532" s="164">
        <f t="shared" si="239"/>
        <v>116362587.92752072</v>
      </c>
      <c r="X1532" s="164">
        <f t="shared" si="240"/>
        <v>210348634.27878308</v>
      </c>
    </row>
    <row r="1533" spans="10:24" x14ac:dyDescent="0.25">
      <c r="J1533">
        <v>1530</v>
      </c>
      <c r="K1533" s="43">
        <v>0.16202206212591908</v>
      </c>
      <c r="L1533">
        <v>0.4487221844594792</v>
      </c>
      <c r="M1533">
        <v>0.9256121851050626</v>
      </c>
      <c r="N1533" s="44">
        <v>0.79286368173061872</v>
      </c>
      <c r="O1533" s="161">
        <f t="shared" si="231"/>
        <v>2000000</v>
      </c>
      <c r="P1533" s="162">
        <f t="shared" si="232"/>
        <v>178.06664392271105</v>
      </c>
      <c r="Q1533" s="162">
        <f t="shared" si="233"/>
        <v>163.87739410262427</v>
      </c>
      <c r="R1533" s="163">
        <f t="shared" si="234"/>
        <v>1</v>
      </c>
      <c r="S1533" s="161">
        <f t="shared" si="235"/>
        <v>5000000</v>
      </c>
      <c r="T1533" s="162">
        <f t="shared" si="236"/>
        <v>189.35554797423703</v>
      </c>
      <c r="U1533" s="162">
        <f t="shared" si="237"/>
        <v>139.43869705131212</v>
      </c>
      <c r="V1533" s="163">
        <f t="shared" si="238"/>
        <v>1</v>
      </c>
      <c r="W1533" s="164">
        <f t="shared" si="239"/>
        <v>-21621500.359826427</v>
      </c>
      <c r="X1533" s="164">
        <f t="shared" si="240"/>
        <v>99584254.61462453</v>
      </c>
    </row>
    <row r="1534" spans="10:24" x14ac:dyDescent="0.25">
      <c r="J1534">
        <v>1531</v>
      </c>
      <c r="K1534" s="43">
        <v>0.19788900086539374</v>
      </c>
      <c r="L1534">
        <v>0.90533678461314238</v>
      </c>
      <c r="M1534">
        <v>0.68129351328650989</v>
      </c>
      <c r="N1534" s="44">
        <v>0.83914820981623972</v>
      </c>
      <c r="O1534" s="161">
        <f t="shared" si="231"/>
        <v>2000000</v>
      </c>
      <c r="P1534" s="162">
        <f t="shared" si="232"/>
        <v>199.68861465766855</v>
      </c>
      <c r="Q1534" s="162">
        <f t="shared" si="233"/>
        <v>144.42637932890594</v>
      </c>
      <c r="R1534" s="163">
        <f t="shared" si="234"/>
        <v>1</v>
      </c>
      <c r="S1534" s="161">
        <f t="shared" si="235"/>
        <v>5000000</v>
      </c>
      <c r="T1534" s="162">
        <f t="shared" si="236"/>
        <v>196.56287155255617</v>
      </c>
      <c r="U1534" s="162">
        <f t="shared" si="237"/>
        <v>129.71318966445298</v>
      </c>
      <c r="V1534" s="163">
        <f t="shared" si="238"/>
        <v>1</v>
      </c>
      <c r="W1534" s="164">
        <f t="shared" si="239"/>
        <v>60524470.657525226</v>
      </c>
      <c r="X1534" s="164">
        <f t="shared" si="240"/>
        <v>184248409.44051594</v>
      </c>
    </row>
    <row r="1535" spans="10:24" x14ac:dyDescent="0.25">
      <c r="J1535">
        <v>1532</v>
      </c>
      <c r="K1535" s="43">
        <v>0.70421972208880246</v>
      </c>
      <c r="L1535">
        <v>0.34836217496202349</v>
      </c>
      <c r="M1535">
        <v>0.51425974856307999</v>
      </c>
      <c r="N1535" s="44">
        <v>0.46104311576733847</v>
      </c>
      <c r="O1535" s="161">
        <f t="shared" si="231"/>
        <v>6000000</v>
      </c>
      <c r="P1535" s="162">
        <f t="shared" si="232"/>
        <v>174.15380943270731</v>
      </c>
      <c r="Q1535" s="162">
        <f t="shared" si="233"/>
        <v>135.71503007121257</v>
      </c>
      <c r="R1535" s="163">
        <f t="shared" si="234"/>
        <v>1</v>
      </c>
      <c r="S1535" s="161">
        <f t="shared" si="235"/>
        <v>7000000</v>
      </c>
      <c r="T1535" s="162">
        <f t="shared" si="236"/>
        <v>188.05126981090243</v>
      </c>
      <c r="U1535" s="162">
        <f t="shared" si="237"/>
        <v>125.35751503560628</v>
      </c>
      <c r="V1535" s="163">
        <f t="shared" si="238"/>
        <v>1</v>
      </c>
      <c r="W1535" s="164">
        <f t="shared" si="239"/>
        <v>180632676.16896844</v>
      </c>
      <c r="X1535" s="164">
        <f t="shared" si="240"/>
        <v>288856283.427073</v>
      </c>
    </row>
    <row r="1536" spans="10:24" x14ac:dyDescent="0.25">
      <c r="J1536">
        <v>1533</v>
      </c>
      <c r="K1536" s="43">
        <v>7.6385810946166366E-2</v>
      </c>
      <c r="L1536">
        <v>0.33068399809936977</v>
      </c>
      <c r="M1536">
        <v>0.36235377176912331</v>
      </c>
      <c r="N1536" s="44">
        <v>0.14095857166466641</v>
      </c>
      <c r="O1536" s="161">
        <f t="shared" si="231"/>
        <v>2000000</v>
      </c>
      <c r="P1536" s="162">
        <f t="shared" si="232"/>
        <v>173.42962159233642</v>
      </c>
      <c r="Q1536" s="162">
        <f t="shared" si="233"/>
        <v>127.95651384109897</v>
      </c>
      <c r="R1536" s="163">
        <f t="shared" si="234"/>
        <v>1</v>
      </c>
      <c r="S1536" s="161">
        <f t="shared" si="235"/>
        <v>2000000</v>
      </c>
      <c r="T1536" s="162">
        <f t="shared" si="236"/>
        <v>187.80987386411215</v>
      </c>
      <c r="U1536" s="162">
        <f t="shared" si="237"/>
        <v>121.47825692054948</v>
      </c>
      <c r="V1536" s="163">
        <f t="shared" si="238"/>
        <v>0.9</v>
      </c>
      <c r="W1536" s="164">
        <f t="shared" si="239"/>
        <v>40946215.502474904</v>
      </c>
      <c r="X1536" s="164">
        <f t="shared" si="240"/>
        <v>-30603089.501587197</v>
      </c>
    </row>
    <row r="1537" spans="10:24" x14ac:dyDescent="0.25">
      <c r="J1537">
        <v>1534</v>
      </c>
      <c r="K1537" s="43">
        <v>0.18605306050714399</v>
      </c>
      <c r="L1537">
        <v>0.96870067538089522</v>
      </c>
      <c r="M1537">
        <v>0.95334889170959147</v>
      </c>
      <c r="N1537" s="44">
        <v>0.9295282218007308</v>
      </c>
      <c r="O1537" s="161">
        <f t="shared" si="231"/>
        <v>2000000</v>
      </c>
      <c r="P1537" s="162">
        <f t="shared" si="232"/>
        <v>207.93047261028809</v>
      </c>
      <c r="Q1537" s="162">
        <f t="shared" si="233"/>
        <v>168.56459905001026</v>
      </c>
      <c r="R1537" s="163">
        <f t="shared" si="234"/>
        <v>1</v>
      </c>
      <c r="S1537" s="161">
        <f t="shared" si="235"/>
        <v>5000000</v>
      </c>
      <c r="T1537" s="162">
        <f t="shared" si="236"/>
        <v>199.31015753676269</v>
      </c>
      <c r="U1537" s="162">
        <f t="shared" si="237"/>
        <v>141.78229952500513</v>
      </c>
      <c r="V1537" s="163">
        <f t="shared" si="238"/>
        <v>1</v>
      </c>
      <c r="W1537" s="164">
        <f t="shared" si="239"/>
        <v>28731747.120555669</v>
      </c>
      <c r="X1537" s="164">
        <f t="shared" si="240"/>
        <v>137639290.05878782</v>
      </c>
    </row>
    <row r="1538" spans="10:24" x14ac:dyDescent="0.25">
      <c r="J1538">
        <v>1535</v>
      </c>
      <c r="K1538" s="43">
        <v>0.35142459941221793</v>
      </c>
      <c r="L1538">
        <v>0.33533363746032874</v>
      </c>
      <c r="M1538">
        <v>0.63499970829880936</v>
      </c>
      <c r="N1538" s="44">
        <v>0.78840781439099883</v>
      </c>
      <c r="O1538" s="161">
        <f t="shared" si="231"/>
        <v>5000000</v>
      </c>
      <c r="P1538" s="162">
        <f t="shared" si="232"/>
        <v>173.62151415708678</v>
      </c>
      <c r="Q1538" s="162">
        <f t="shared" si="233"/>
        <v>141.90249510829733</v>
      </c>
      <c r="R1538" s="163">
        <f t="shared" si="234"/>
        <v>1</v>
      </c>
      <c r="S1538" s="161">
        <f t="shared" si="235"/>
        <v>6000000</v>
      </c>
      <c r="T1538" s="162">
        <f t="shared" si="236"/>
        <v>187.87383805236226</v>
      </c>
      <c r="U1538" s="162">
        <f t="shared" si="237"/>
        <v>128.45124755414867</v>
      </c>
      <c r="V1538" s="163">
        <f t="shared" si="238"/>
        <v>1</v>
      </c>
      <c r="W1538" s="164">
        <f t="shared" si="239"/>
        <v>108595095.24394724</v>
      </c>
      <c r="X1538" s="164">
        <f t="shared" si="240"/>
        <v>206535542.98928159</v>
      </c>
    </row>
    <row r="1539" spans="10:24" x14ac:dyDescent="0.25">
      <c r="J1539">
        <v>1536</v>
      </c>
      <c r="K1539" s="43">
        <v>0.77003265606415661</v>
      </c>
      <c r="L1539">
        <v>0.13009034043710388</v>
      </c>
      <c r="M1539">
        <v>0.12549492357722991</v>
      </c>
      <c r="N1539" s="44">
        <v>0.38385718888515363</v>
      </c>
      <c r="O1539" s="161">
        <f t="shared" si="231"/>
        <v>7000000</v>
      </c>
      <c r="P1539" s="162">
        <f t="shared" si="232"/>
        <v>163.11053728140371</v>
      </c>
      <c r="Q1539" s="162">
        <f t="shared" si="233"/>
        <v>112.04103108795358</v>
      </c>
      <c r="R1539" s="163">
        <f t="shared" si="234"/>
        <v>1</v>
      </c>
      <c r="S1539" s="161">
        <f t="shared" si="235"/>
        <v>7000000</v>
      </c>
      <c r="T1539" s="162">
        <f t="shared" si="236"/>
        <v>184.37017909380123</v>
      </c>
      <c r="U1539" s="162">
        <f t="shared" si="237"/>
        <v>113.52051554397679</v>
      </c>
      <c r="V1539" s="163">
        <f t="shared" si="238"/>
        <v>1</v>
      </c>
      <c r="W1539" s="164">
        <f t="shared" si="239"/>
        <v>307486543.35415089</v>
      </c>
      <c r="X1539" s="164">
        <f t="shared" si="240"/>
        <v>345947644.8487711</v>
      </c>
    </row>
    <row r="1540" spans="10:24" x14ac:dyDescent="0.25">
      <c r="J1540">
        <v>1537</v>
      </c>
      <c r="K1540" s="43">
        <v>0.73616710796584472</v>
      </c>
      <c r="L1540">
        <v>0.12284516370870058</v>
      </c>
      <c r="M1540">
        <v>0.90372673829929662</v>
      </c>
      <c r="N1540" s="44">
        <v>0.19919757274118111</v>
      </c>
      <c r="O1540" s="161">
        <f t="shared" si="231"/>
        <v>6000000</v>
      </c>
      <c r="P1540" s="162">
        <f t="shared" si="232"/>
        <v>162.5867861370815</v>
      </c>
      <c r="Q1540" s="162">
        <f t="shared" si="233"/>
        <v>161.0616543383334</v>
      </c>
      <c r="R1540" s="163">
        <f t="shared" si="234"/>
        <v>1</v>
      </c>
      <c r="S1540" s="161">
        <f t="shared" si="235"/>
        <v>7000000</v>
      </c>
      <c r="T1540" s="162">
        <f t="shared" si="236"/>
        <v>184.19559537902717</v>
      </c>
      <c r="U1540" s="162">
        <f t="shared" si="237"/>
        <v>138.03082716916668</v>
      </c>
      <c r="V1540" s="163">
        <f t="shared" si="238"/>
        <v>0.9</v>
      </c>
      <c r="W1540" s="164">
        <f t="shared" si="239"/>
        <v>-40849209.207511365</v>
      </c>
      <c r="X1540" s="164">
        <f t="shared" si="240"/>
        <v>140838039.72212106</v>
      </c>
    </row>
    <row r="1541" spans="10:24" x14ac:dyDescent="0.25">
      <c r="J1541">
        <v>1538</v>
      </c>
      <c r="K1541" s="43">
        <v>0.60378387268863953</v>
      </c>
      <c r="L1541">
        <v>0.97160382012423818</v>
      </c>
      <c r="M1541">
        <v>0.32717264409614388</v>
      </c>
      <c r="N1541" s="44">
        <v>0.16314979199383361</v>
      </c>
      <c r="O1541" s="161">
        <f t="shared" ref="O1541:O1604" si="241">VLOOKUP(K1541,$E$5:$H$10,4)</f>
        <v>6000000</v>
      </c>
      <c r="P1541" s="162">
        <f t="shared" ref="P1541:P1604" si="242">_xlfn.NORM.INV(L1541,$E$12,$E$13)</f>
        <v>208.57358208904341</v>
      </c>
      <c r="Q1541" s="162">
        <f t="shared" ref="Q1541:Q1604" si="243">_xlfn.NORM.INV(M1541,$E$15,$E$16)</f>
        <v>126.04532297845488</v>
      </c>
      <c r="R1541" s="163">
        <f t="shared" ref="R1541:R1604" si="244">VLOOKUP(N1541,$E$19:$H$21,4)</f>
        <v>1</v>
      </c>
      <c r="S1541" s="161">
        <f t="shared" ref="S1541:S1604" si="245">VLOOKUP(K1541,$G$5:$H$10,2)</f>
        <v>7000000</v>
      </c>
      <c r="T1541" s="162">
        <f t="shared" ref="T1541:T1604" si="246">_xlfn.NORM.INV(L1541,$G$12,$G$13)</f>
        <v>199.52452736301447</v>
      </c>
      <c r="U1541" s="162">
        <f t="shared" ref="U1541:U1604" si="247">_xlfn.NORM.INV(M1541,$G$15,$G$16)</f>
        <v>120.52266148922743</v>
      </c>
      <c r="V1541" s="163">
        <f t="shared" ref="V1541:V1604" si="248">VLOOKUP(N1541,$G$19:$H$21,2)</f>
        <v>0.9</v>
      </c>
      <c r="W1541" s="164">
        <f t="shared" ref="W1541:W1604" si="249">O1541*(P1541-Q1541)*R1541-$D$23-$D$24</f>
        <v>445169554.66353124</v>
      </c>
      <c r="X1541" s="164">
        <f t="shared" ref="X1541:X1604" si="250">S1541*(T1541-U1541)*V1541-$F$23-$F$24</f>
        <v>347711755.00485837</v>
      </c>
    </row>
    <row r="1542" spans="10:24" x14ac:dyDescent="0.25">
      <c r="J1542">
        <v>1539</v>
      </c>
      <c r="K1542" s="43">
        <v>0.37939596669846598</v>
      </c>
      <c r="L1542">
        <v>0.18759702605192152</v>
      </c>
      <c r="M1542">
        <v>0.40777737020330262</v>
      </c>
      <c r="N1542" s="44">
        <v>0.52121297677063272</v>
      </c>
      <c r="O1542" s="161">
        <f t="shared" si="241"/>
        <v>5000000</v>
      </c>
      <c r="P1542" s="162">
        <f t="shared" si="242"/>
        <v>166.69820792924327</v>
      </c>
      <c r="Q1542" s="162">
        <f t="shared" si="243"/>
        <v>130.33467695908635</v>
      </c>
      <c r="R1542" s="163">
        <f t="shared" si="244"/>
        <v>1</v>
      </c>
      <c r="S1542" s="161">
        <f t="shared" si="245"/>
        <v>6000000</v>
      </c>
      <c r="T1542" s="162">
        <f t="shared" si="246"/>
        <v>185.56606930974775</v>
      </c>
      <c r="U1542" s="162">
        <f t="shared" si="247"/>
        <v>122.66733847954318</v>
      </c>
      <c r="V1542" s="163">
        <f t="shared" si="248"/>
        <v>1</v>
      </c>
      <c r="W1542" s="164">
        <f t="shared" si="249"/>
        <v>131817654.85078457</v>
      </c>
      <c r="X1542" s="164">
        <f t="shared" si="250"/>
        <v>227392384.9812274</v>
      </c>
    </row>
    <row r="1543" spans="10:24" x14ac:dyDescent="0.25">
      <c r="J1543">
        <v>1540</v>
      </c>
      <c r="K1543" s="43">
        <v>0.5258862494309603</v>
      </c>
      <c r="L1543">
        <v>0.44078610730595447</v>
      </c>
      <c r="M1543">
        <v>0.71918583303411832</v>
      </c>
      <c r="N1543" s="44">
        <v>0.87637780849750735</v>
      </c>
      <c r="O1543" s="161">
        <f t="shared" si="241"/>
        <v>5000000</v>
      </c>
      <c r="P1543" s="162">
        <f t="shared" si="242"/>
        <v>177.76535322833348</v>
      </c>
      <c r="Q1543" s="162">
        <f t="shared" si="243"/>
        <v>146.60849158231986</v>
      </c>
      <c r="R1543" s="163">
        <f t="shared" si="244"/>
        <v>1</v>
      </c>
      <c r="S1543" s="161">
        <f t="shared" si="245"/>
        <v>6000000</v>
      </c>
      <c r="T1543" s="162">
        <f t="shared" si="246"/>
        <v>189.25511774277783</v>
      </c>
      <c r="U1543" s="162">
        <f t="shared" si="247"/>
        <v>130.80424579115993</v>
      </c>
      <c r="V1543" s="163">
        <f t="shared" si="248"/>
        <v>1</v>
      </c>
      <c r="W1543" s="164">
        <f t="shared" si="249"/>
        <v>105784308.23006812</v>
      </c>
      <c r="X1543" s="164">
        <f t="shared" si="250"/>
        <v>200705231.70970738</v>
      </c>
    </row>
    <row r="1544" spans="10:24" x14ac:dyDescent="0.25">
      <c r="J1544">
        <v>1541</v>
      </c>
      <c r="K1544" s="43">
        <v>0.55915817131444057</v>
      </c>
      <c r="L1544">
        <v>0.69825358985073305</v>
      </c>
      <c r="M1544">
        <v>0.5156181790094897</v>
      </c>
      <c r="N1544" s="44">
        <v>0.12685346358859484</v>
      </c>
      <c r="O1544" s="161">
        <f t="shared" si="241"/>
        <v>6000000</v>
      </c>
      <c r="P1544" s="162">
        <f t="shared" si="242"/>
        <v>187.79076357816044</v>
      </c>
      <c r="Q1544" s="162">
        <f t="shared" si="243"/>
        <v>135.783179493913</v>
      </c>
      <c r="R1544" s="163">
        <f t="shared" si="244"/>
        <v>1</v>
      </c>
      <c r="S1544" s="161">
        <f t="shared" si="245"/>
        <v>6000000</v>
      </c>
      <c r="T1544" s="162">
        <f t="shared" si="246"/>
        <v>192.59692119272015</v>
      </c>
      <c r="U1544" s="162">
        <f t="shared" si="247"/>
        <v>125.3915897469565</v>
      </c>
      <c r="V1544" s="163">
        <f t="shared" si="248"/>
        <v>0.9</v>
      </c>
      <c r="W1544" s="164">
        <f t="shared" si="249"/>
        <v>262045504.50548464</v>
      </c>
      <c r="X1544" s="164">
        <f t="shared" si="250"/>
        <v>212908789.80712372</v>
      </c>
    </row>
    <row r="1545" spans="10:24" x14ac:dyDescent="0.25">
      <c r="J1545">
        <v>1542</v>
      </c>
      <c r="K1545" s="43">
        <v>0.23929087160159523</v>
      </c>
      <c r="L1545">
        <v>0.39081478295963235</v>
      </c>
      <c r="M1545">
        <v>0.13060249233900978</v>
      </c>
      <c r="N1545" s="44">
        <v>0.59426702028294165</v>
      </c>
      <c r="O1545" s="161">
        <f t="shared" si="241"/>
        <v>2000000</v>
      </c>
      <c r="P1545" s="162">
        <f t="shared" si="242"/>
        <v>175.84205912173553</v>
      </c>
      <c r="Q1545" s="162">
        <f t="shared" si="243"/>
        <v>112.52904744641145</v>
      </c>
      <c r="R1545" s="163">
        <f t="shared" si="244"/>
        <v>1</v>
      </c>
      <c r="S1545" s="161">
        <f t="shared" si="245"/>
        <v>5000000</v>
      </c>
      <c r="T1545" s="162">
        <f t="shared" si="246"/>
        <v>188.61401970724518</v>
      </c>
      <c r="U1545" s="162">
        <f t="shared" si="247"/>
        <v>113.76452372320573</v>
      </c>
      <c r="V1545" s="163">
        <f t="shared" si="248"/>
        <v>1</v>
      </c>
      <c r="W1545" s="164">
        <f t="shared" si="249"/>
        <v>76626023.35064815</v>
      </c>
      <c r="X1545" s="164">
        <f t="shared" si="250"/>
        <v>224247479.92019725</v>
      </c>
    </row>
    <row r="1546" spans="10:24" x14ac:dyDescent="0.25">
      <c r="J1546">
        <v>1543</v>
      </c>
      <c r="K1546" s="43">
        <v>0.17245983748220717</v>
      </c>
      <c r="L1546">
        <v>0.64200651365070216</v>
      </c>
      <c r="M1546">
        <v>0.26449350370011027</v>
      </c>
      <c r="N1546" s="44">
        <v>0.45647089371363947</v>
      </c>
      <c r="O1546" s="161">
        <f t="shared" si="241"/>
        <v>2000000</v>
      </c>
      <c r="P1546" s="162">
        <f t="shared" si="242"/>
        <v>185.45740955194674</v>
      </c>
      <c r="Q1546" s="162">
        <f t="shared" si="243"/>
        <v>122.40893771148026</v>
      </c>
      <c r="R1546" s="163">
        <f t="shared" si="244"/>
        <v>1</v>
      </c>
      <c r="S1546" s="161">
        <f t="shared" si="245"/>
        <v>5000000</v>
      </c>
      <c r="T1546" s="162">
        <f t="shared" si="246"/>
        <v>191.81913651731557</v>
      </c>
      <c r="U1546" s="162">
        <f t="shared" si="247"/>
        <v>118.70446885574013</v>
      </c>
      <c r="V1546" s="163">
        <f t="shared" si="248"/>
        <v>1</v>
      </c>
      <c r="W1546" s="164">
        <f t="shared" si="249"/>
        <v>76096943.680932954</v>
      </c>
      <c r="X1546" s="164">
        <f t="shared" si="250"/>
        <v>215573338.30787718</v>
      </c>
    </row>
    <row r="1547" spans="10:24" x14ac:dyDescent="0.25">
      <c r="J1547">
        <v>1544</v>
      </c>
      <c r="K1547" s="43">
        <v>0.24170007848027009</v>
      </c>
      <c r="L1547">
        <v>5.9084462225666545E-2</v>
      </c>
      <c r="M1547">
        <v>0.58814124690139813</v>
      </c>
      <c r="N1547" s="44">
        <v>0.91299432655222479</v>
      </c>
      <c r="O1547" s="161">
        <f t="shared" si="241"/>
        <v>2000000</v>
      </c>
      <c r="P1547" s="162">
        <f t="shared" si="242"/>
        <v>156.5624157952409</v>
      </c>
      <c r="Q1547" s="162">
        <f t="shared" si="243"/>
        <v>139.45532321088328</v>
      </c>
      <c r="R1547" s="163">
        <f t="shared" si="244"/>
        <v>1</v>
      </c>
      <c r="S1547" s="161">
        <f t="shared" si="245"/>
        <v>5000000</v>
      </c>
      <c r="T1547" s="162">
        <f t="shared" si="246"/>
        <v>182.18747193174696</v>
      </c>
      <c r="U1547" s="162">
        <f t="shared" si="247"/>
        <v>127.22766160544164</v>
      </c>
      <c r="V1547" s="163">
        <f t="shared" si="248"/>
        <v>1</v>
      </c>
      <c r="W1547" s="164">
        <f t="shared" si="249"/>
        <v>-15785814.831284769</v>
      </c>
      <c r="X1547" s="164">
        <f t="shared" si="250"/>
        <v>124799051.63152659</v>
      </c>
    </row>
    <row r="1548" spans="10:24" x14ac:dyDescent="0.25">
      <c r="J1548">
        <v>1545</v>
      </c>
      <c r="K1548" s="43">
        <v>0.18954403984643409</v>
      </c>
      <c r="L1548">
        <v>0.51771018436551719</v>
      </c>
      <c r="M1548">
        <v>0.57478206783331753</v>
      </c>
      <c r="N1548" s="44">
        <v>0.8305123437178179</v>
      </c>
      <c r="O1548" s="161">
        <f t="shared" si="241"/>
        <v>2000000</v>
      </c>
      <c r="P1548" s="162">
        <f t="shared" si="242"/>
        <v>180.6661115994275</v>
      </c>
      <c r="Q1548" s="162">
        <f t="shared" si="243"/>
        <v>138.77124647421209</v>
      </c>
      <c r="R1548" s="163">
        <f t="shared" si="244"/>
        <v>1</v>
      </c>
      <c r="S1548" s="161">
        <f t="shared" si="245"/>
        <v>5000000</v>
      </c>
      <c r="T1548" s="162">
        <f t="shared" si="246"/>
        <v>190.22203719980917</v>
      </c>
      <c r="U1548" s="162">
        <f t="shared" si="247"/>
        <v>126.88562323710605</v>
      </c>
      <c r="V1548" s="163">
        <f t="shared" si="248"/>
        <v>1</v>
      </c>
      <c r="W1548" s="164">
        <f t="shared" si="249"/>
        <v>33789730.250430807</v>
      </c>
      <c r="X1548" s="164">
        <f t="shared" si="250"/>
        <v>166682069.8135156</v>
      </c>
    </row>
    <row r="1549" spans="10:24" x14ac:dyDescent="0.25">
      <c r="J1549">
        <v>1546</v>
      </c>
      <c r="K1549" s="43">
        <v>0.80188700814856062</v>
      </c>
      <c r="L1549">
        <v>0.32710700401481996</v>
      </c>
      <c r="M1549">
        <v>0.52894966348314187</v>
      </c>
      <c r="N1549" s="44">
        <v>0.81328407129567348</v>
      </c>
      <c r="O1549" s="161">
        <f t="shared" si="241"/>
        <v>7000000</v>
      </c>
      <c r="P1549" s="162">
        <f t="shared" si="242"/>
        <v>173.28126389351434</v>
      </c>
      <c r="Q1549" s="162">
        <f t="shared" si="243"/>
        <v>136.45259698852888</v>
      </c>
      <c r="R1549" s="163">
        <f t="shared" si="244"/>
        <v>1</v>
      </c>
      <c r="S1549" s="161">
        <f t="shared" si="245"/>
        <v>7000000</v>
      </c>
      <c r="T1549" s="162">
        <f t="shared" si="246"/>
        <v>187.76042129783812</v>
      </c>
      <c r="U1549" s="162">
        <f t="shared" si="247"/>
        <v>125.72629849426444</v>
      </c>
      <c r="V1549" s="163">
        <f t="shared" si="248"/>
        <v>1</v>
      </c>
      <c r="W1549" s="164">
        <f t="shared" si="249"/>
        <v>207800668.33489817</v>
      </c>
      <c r="X1549" s="164">
        <f t="shared" si="250"/>
        <v>284238859.62501574</v>
      </c>
    </row>
    <row r="1550" spans="10:24" x14ac:dyDescent="0.25">
      <c r="J1550">
        <v>1547</v>
      </c>
      <c r="K1550" s="43">
        <v>0.97881872367972045</v>
      </c>
      <c r="L1550">
        <v>0.87148360410075243</v>
      </c>
      <c r="M1550">
        <v>0.19676786488113573</v>
      </c>
      <c r="N1550" s="44">
        <v>0.45231814124674152</v>
      </c>
      <c r="O1550" s="161">
        <f t="shared" si="241"/>
        <v>9000000</v>
      </c>
      <c r="P1550" s="162">
        <f t="shared" si="242"/>
        <v>197.00148323257847</v>
      </c>
      <c r="Q1550" s="162">
        <f t="shared" si="243"/>
        <v>117.93554284067132</v>
      </c>
      <c r="R1550" s="163">
        <f t="shared" si="244"/>
        <v>1</v>
      </c>
      <c r="S1550" s="161">
        <f t="shared" si="245"/>
        <v>9000000</v>
      </c>
      <c r="T1550" s="162">
        <f t="shared" si="246"/>
        <v>195.66716107752615</v>
      </c>
      <c r="U1550" s="162">
        <f t="shared" si="247"/>
        <v>116.46777142033565</v>
      </c>
      <c r="V1550" s="163">
        <f t="shared" si="248"/>
        <v>1</v>
      </c>
      <c r="W1550" s="164">
        <f t="shared" si="249"/>
        <v>661593463.52716434</v>
      </c>
      <c r="X1550" s="164">
        <f t="shared" si="250"/>
        <v>562794506.91471446</v>
      </c>
    </row>
    <row r="1551" spans="10:24" x14ac:dyDescent="0.25">
      <c r="J1551">
        <v>1548</v>
      </c>
      <c r="K1551" s="43">
        <v>0.48802367494582732</v>
      </c>
      <c r="L1551">
        <v>0.26903000322369397</v>
      </c>
      <c r="M1551">
        <v>0.52011418820602628</v>
      </c>
      <c r="N1551" s="44">
        <v>0.67090035647071844</v>
      </c>
      <c r="O1551" s="161">
        <f t="shared" si="241"/>
        <v>5000000</v>
      </c>
      <c r="P1551" s="162">
        <f t="shared" si="242"/>
        <v>170.76376078460424</v>
      </c>
      <c r="Q1551" s="162">
        <f t="shared" si="243"/>
        <v>136.00880346252436</v>
      </c>
      <c r="R1551" s="163">
        <f t="shared" si="244"/>
        <v>1</v>
      </c>
      <c r="S1551" s="161">
        <f t="shared" si="245"/>
        <v>6000000</v>
      </c>
      <c r="T1551" s="162">
        <f t="shared" si="246"/>
        <v>186.92125359486809</v>
      </c>
      <c r="U1551" s="162">
        <f t="shared" si="247"/>
        <v>125.50440173126218</v>
      </c>
      <c r="V1551" s="163">
        <f t="shared" si="248"/>
        <v>1</v>
      </c>
      <c r="W1551" s="164">
        <f t="shared" si="249"/>
        <v>123774786.61039945</v>
      </c>
      <c r="X1551" s="164">
        <f t="shared" si="250"/>
        <v>218501111.1816355</v>
      </c>
    </row>
    <row r="1552" spans="10:24" x14ac:dyDescent="0.25">
      <c r="J1552">
        <v>1549</v>
      </c>
      <c r="K1552" s="43">
        <v>0.23801197405814667</v>
      </c>
      <c r="L1552">
        <v>6.6916193008604963E-2</v>
      </c>
      <c r="M1552">
        <v>0.64039038842468354</v>
      </c>
      <c r="N1552" s="44">
        <v>3.5883992018266309E-3</v>
      </c>
      <c r="O1552" s="161">
        <f t="shared" si="241"/>
        <v>2000000</v>
      </c>
      <c r="P1552" s="162">
        <f t="shared" si="242"/>
        <v>157.51261485214616</v>
      </c>
      <c r="Q1552" s="162">
        <f t="shared" si="243"/>
        <v>142.1900495927201</v>
      </c>
      <c r="R1552" s="163">
        <f t="shared" si="244"/>
        <v>1</v>
      </c>
      <c r="S1552" s="161">
        <f t="shared" si="245"/>
        <v>5000000</v>
      </c>
      <c r="T1552" s="162">
        <f t="shared" si="246"/>
        <v>182.50420495071538</v>
      </c>
      <c r="U1552" s="162">
        <f t="shared" si="247"/>
        <v>128.59502479636006</v>
      </c>
      <c r="V1552" s="163">
        <f t="shared" si="248"/>
        <v>0.05</v>
      </c>
      <c r="W1552" s="164">
        <f t="shared" si="249"/>
        <v>-19354869.481147885</v>
      </c>
      <c r="X1552" s="164">
        <f t="shared" si="250"/>
        <v>-136522704.96141118</v>
      </c>
    </row>
    <row r="1553" spans="10:24" x14ac:dyDescent="0.25">
      <c r="J1553">
        <v>1550</v>
      </c>
      <c r="K1553" s="43">
        <v>0.54573289209717646</v>
      </c>
      <c r="L1553">
        <v>0.81907262449275275</v>
      </c>
      <c r="M1553">
        <v>0.9547655439230619</v>
      </c>
      <c r="N1553" s="44">
        <v>0.23537534519393744</v>
      </c>
      <c r="O1553" s="161">
        <f t="shared" si="241"/>
        <v>5000000</v>
      </c>
      <c r="P1553" s="162">
        <f t="shared" si="242"/>
        <v>193.67754869634425</v>
      </c>
      <c r="Q1553" s="162">
        <f t="shared" si="243"/>
        <v>168.85858739385128</v>
      </c>
      <c r="R1553" s="163">
        <f t="shared" si="244"/>
        <v>1</v>
      </c>
      <c r="S1553" s="161">
        <f t="shared" si="245"/>
        <v>6000000</v>
      </c>
      <c r="T1553" s="162">
        <f t="shared" si="246"/>
        <v>194.55918289878142</v>
      </c>
      <c r="U1553" s="162">
        <f t="shared" si="247"/>
        <v>141.92929369692564</v>
      </c>
      <c r="V1553" s="163">
        <f t="shared" si="248"/>
        <v>1</v>
      </c>
      <c r="W1553" s="164">
        <f t="shared" si="249"/>
        <v>74094806.512464821</v>
      </c>
      <c r="X1553" s="164">
        <f t="shared" si="250"/>
        <v>165779335.21113467</v>
      </c>
    </row>
    <row r="1554" spans="10:24" x14ac:dyDescent="0.25">
      <c r="J1554">
        <v>1551</v>
      </c>
      <c r="K1554" s="43">
        <v>0.72245383406839825</v>
      </c>
      <c r="L1554">
        <v>0.56076432349942418</v>
      </c>
      <c r="M1554">
        <v>0.55701933069816234</v>
      </c>
      <c r="N1554" s="44">
        <v>0.98414776003221527</v>
      </c>
      <c r="O1554" s="161">
        <f t="shared" si="241"/>
        <v>6000000</v>
      </c>
      <c r="P1554" s="162">
        <f t="shared" si="242"/>
        <v>182.29360999534939</v>
      </c>
      <c r="Q1554" s="162">
        <f t="shared" si="243"/>
        <v>137.86832782095897</v>
      </c>
      <c r="R1554" s="163">
        <f t="shared" si="244"/>
        <v>1</v>
      </c>
      <c r="S1554" s="161">
        <f t="shared" si="245"/>
        <v>7000000</v>
      </c>
      <c r="T1554" s="162">
        <f t="shared" si="246"/>
        <v>190.76453666511645</v>
      </c>
      <c r="U1554" s="162">
        <f t="shared" si="247"/>
        <v>126.43416391047948</v>
      </c>
      <c r="V1554" s="163">
        <f t="shared" si="248"/>
        <v>1</v>
      </c>
      <c r="W1554" s="164">
        <f t="shared" si="249"/>
        <v>216551693.04634249</v>
      </c>
      <c r="X1554" s="164">
        <f t="shared" si="250"/>
        <v>300312609.28245878</v>
      </c>
    </row>
    <row r="1555" spans="10:24" x14ac:dyDescent="0.25">
      <c r="J1555">
        <v>1552</v>
      </c>
      <c r="K1555" s="43">
        <v>5.7411535505720312E-3</v>
      </c>
      <c r="L1555">
        <v>0.67061792514884933</v>
      </c>
      <c r="M1555">
        <v>0.91854181306147087</v>
      </c>
      <c r="N1555" s="44">
        <v>0.57561618354131983</v>
      </c>
      <c r="O1555" s="161">
        <f t="shared" si="241"/>
        <v>1000000</v>
      </c>
      <c r="P1555" s="162">
        <f t="shared" si="242"/>
        <v>186.62430122659947</v>
      </c>
      <c r="Q1555" s="162">
        <f t="shared" si="243"/>
        <v>162.90659837689455</v>
      </c>
      <c r="R1555" s="163">
        <f t="shared" si="244"/>
        <v>1</v>
      </c>
      <c r="S1555" s="161">
        <f t="shared" si="245"/>
        <v>1000000</v>
      </c>
      <c r="T1555" s="162">
        <f t="shared" si="246"/>
        <v>192.2081004088665</v>
      </c>
      <c r="U1555" s="162">
        <f t="shared" si="247"/>
        <v>138.95329918844729</v>
      </c>
      <c r="V1555" s="163">
        <f t="shared" si="248"/>
        <v>1</v>
      </c>
      <c r="W1555" s="164">
        <f t="shared" si="249"/>
        <v>-26282297.150295079</v>
      </c>
      <c r="X1555" s="164">
        <f t="shared" si="250"/>
        <v>-96745198.779580787</v>
      </c>
    </row>
    <row r="1556" spans="10:24" x14ac:dyDescent="0.25">
      <c r="J1556">
        <v>1553</v>
      </c>
      <c r="K1556" s="43">
        <v>0.10814864963415061</v>
      </c>
      <c r="L1556">
        <v>0.8914666265564497</v>
      </c>
      <c r="M1556">
        <v>0.53793620003886211</v>
      </c>
      <c r="N1556" s="44">
        <v>0.76665732658749175</v>
      </c>
      <c r="O1556" s="161">
        <f t="shared" si="241"/>
        <v>2000000</v>
      </c>
      <c r="P1556" s="162">
        <f t="shared" si="242"/>
        <v>198.51548217014488</v>
      </c>
      <c r="Q1556" s="162">
        <f t="shared" si="243"/>
        <v>136.90471436313209</v>
      </c>
      <c r="R1556" s="163">
        <f t="shared" si="244"/>
        <v>1</v>
      </c>
      <c r="S1556" s="161">
        <f t="shared" si="245"/>
        <v>2000000</v>
      </c>
      <c r="T1556" s="162">
        <f t="shared" si="246"/>
        <v>196.17182739004829</v>
      </c>
      <c r="U1556" s="162">
        <f t="shared" si="247"/>
        <v>125.95235718156604</v>
      </c>
      <c r="V1556" s="163">
        <f t="shared" si="248"/>
        <v>1</v>
      </c>
      <c r="W1556" s="164">
        <f t="shared" si="249"/>
        <v>73221535.614025578</v>
      </c>
      <c r="X1556" s="164">
        <f t="shared" si="250"/>
        <v>-9561059.5830354989</v>
      </c>
    </row>
    <row r="1557" spans="10:24" x14ac:dyDescent="0.25">
      <c r="J1557">
        <v>1554</v>
      </c>
      <c r="K1557" s="43">
        <v>0.65246838934508</v>
      </c>
      <c r="L1557">
        <v>0.85959150517273264</v>
      </c>
      <c r="M1557">
        <v>0.66995555348070701</v>
      </c>
      <c r="N1557" s="44">
        <v>0.53926151927114707</v>
      </c>
      <c r="O1557" s="161">
        <f t="shared" si="241"/>
        <v>6000000</v>
      </c>
      <c r="P1557" s="162">
        <f t="shared" si="242"/>
        <v>196.17728786635422</v>
      </c>
      <c r="Q1557" s="162">
        <f t="shared" si="243"/>
        <v>143.79580877932102</v>
      </c>
      <c r="R1557" s="163">
        <f t="shared" si="244"/>
        <v>1</v>
      </c>
      <c r="S1557" s="161">
        <f t="shared" si="245"/>
        <v>7000000</v>
      </c>
      <c r="T1557" s="162">
        <f t="shared" si="246"/>
        <v>195.39242928878474</v>
      </c>
      <c r="U1557" s="162">
        <f t="shared" si="247"/>
        <v>129.39790438966051</v>
      </c>
      <c r="V1557" s="163">
        <f t="shared" si="248"/>
        <v>1</v>
      </c>
      <c r="W1557" s="164">
        <f t="shared" si="249"/>
        <v>264288874.52219921</v>
      </c>
      <c r="X1557" s="164">
        <f t="shared" si="250"/>
        <v>311961674.29386961</v>
      </c>
    </row>
    <row r="1558" spans="10:24" x14ac:dyDescent="0.25">
      <c r="J1558">
        <v>1555</v>
      </c>
      <c r="K1558" s="43">
        <v>0.54273601869085175</v>
      </c>
      <c r="L1558">
        <v>0.5576758886023887</v>
      </c>
      <c r="M1558">
        <v>0.78668290047695133</v>
      </c>
      <c r="N1558" s="44">
        <v>0.96104249889564397</v>
      </c>
      <c r="O1558" s="161">
        <f t="shared" si="241"/>
        <v>5000000</v>
      </c>
      <c r="P1558" s="162">
        <f t="shared" si="242"/>
        <v>182.17619023666705</v>
      </c>
      <c r="Q1558" s="162">
        <f t="shared" si="243"/>
        <v>150.89928840733475</v>
      </c>
      <c r="R1558" s="163">
        <f t="shared" si="244"/>
        <v>1</v>
      </c>
      <c r="S1558" s="161">
        <f t="shared" si="245"/>
        <v>6000000</v>
      </c>
      <c r="T1558" s="162">
        <f t="shared" si="246"/>
        <v>190.72539674555568</v>
      </c>
      <c r="U1558" s="162">
        <f t="shared" si="247"/>
        <v>132.94964420366739</v>
      </c>
      <c r="V1558" s="163">
        <f t="shared" si="248"/>
        <v>1</v>
      </c>
      <c r="W1558" s="164">
        <f t="shared" si="249"/>
        <v>106384509.14666152</v>
      </c>
      <c r="X1558" s="164">
        <f t="shared" si="250"/>
        <v>196654515.25132978</v>
      </c>
    </row>
    <row r="1559" spans="10:24" x14ac:dyDescent="0.25">
      <c r="J1559">
        <v>1556</v>
      </c>
      <c r="K1559" s="43">
        <v>0.43831755655351357</v>
      </c>
      <c r="L1559">
        <v>0.79780528429072628</v>
      </c>
      <c r="M1559">
        <v>0.48372430236046671</v>
      </c>
      <c r="N1559" s="44">
        <v>0.61332871432964287</v>
      </c>
      <c r="O1559" s="161">
        <f t="shared" si="241"/>
        <v>5000000</v>
      </c>
      <c r="P1559" s="162">
        <f t="shared" si="242"/>
        <v>192.50711348215157</v>
      </c>
      <c r="Q1559" s="162">
        <f t="shared" si="243"/>
        <v>134.18383104703224</v>
      </c>
      <c r="R1559" s="163">
        <f t="shared" si="244"/>
        <v>1</v>
      </c>
      <c r="S1559" s="161">
        <f t="shared" si="245"/>
        <v>6000000</v>
      </c>
      <c r="T1559" s="162">
        <f t="shared" si="246"/>
        <v>194.16903782738385</v>
      </c>
      <c r="U1559" s="162">
        <f t="shared" si="247"/>
        <v>124.59191552351612</v>
      </c>
      <c r="V1559" s="163">
        <f t="shared" si="248"/>
        <v>1</v>
      </c>
      <c r="W1559" s="164">
        <f t="shared" si="249"/>
        <v>241616412.17559659</v>
      </c>
      <c r="X1559" s="164">
        <f t="shared" si="250"/>
        <v>267462733.82320637</v>
      </c>
    </row>
    <row r="1560" spans="10:24" x14ac:dyDescent="0.25">
      <c r="J1560">
        <v>1557</v>
      </c>
      <c r="K1560" s="43">
        <v>0.6008664813021749</v>
      </c>
      <c r="L1560">
        <v>0.27884313237127922</v>
      </c>
      <c r="M1560">
        <v>0.56868507207016494</v>
      </c>
      <c r="N1560" s="44">
        <v>0.5692980804362886</v>
      </c>
      <c r="O1560" s="161">
        <f t="shared" si="241"/>
        <v>6000000</v>
      </c>
      <c r="P1560" s="162">
        <f t="shared" si="242"/>
        <v>171.20577535079883</v>
      </c>
      <c r="Q1560" s="162">
        <f t="shared" si="243"/>
        <v>138.46054887772144</v>
      </c>
      <c r="R1560" s="163">
        <f t="shared" si="244"/>
        <v>1</v>
      </c>
      <c r="S1560" s="161">
        <f t="shared" si="245"/>
        <v>7000000</v>
      </c>
      <c r="T1560" s="162">
        <f t="shared" si="246"/>
        <v>187.0685917835996</v>
      </c>
      <c r="U1560" s="162">
        <f t="shared" si="247"/>
        <v>126.73027443886072</v>
      </c>
      <c r="V1560" s="163">
        <f t="shared" si="248"/>
        <v>1</v>
      </c>
      <c r="W1560" s="164">
        <f t="shared" si="249"/>
        <v>146471358.83846438</v>
      </c>
      <c r="X1560" s="164">
        <f t="shared" si="250"/>
        <v>272368221.41317219</v>
      </c>
    </row>
    <row r="1561" spans="10:24" x14ac:dyDescent="0.25">
      <c r="J1561">
        <v>1558</v>
      </c>
      <c r="K1561" s="43">
        <v>0.20861190684570552</v>
      </c>
      <c r="L1561">
        <v>0.53950574263220297</v>
      </c>
      <c r="M1561">
        <v>0.89012359561512588</v>
      </c>
      <c r="N1561" s="44">
        <v>0.11443721890564229</v>
      </c>
      <c r="O1561" s="161">
        <f t="shared" si="241"/>
        <v>2000000</v>
      </c>
      <c r="P1561" s="162">
        <f t="shared" si="242"/>
        <v>181.48782921477988</v>
      </c>
      <c r="Q1561" s="162">
        <f t="shared" si="243"/>
        <v>159.5437136863039</v>
      </c>
      <c r="R1561" s="163">
        <f t="shared" si="244"/>
        <v>1</v>
      </c>
      <c r="S1561" s="161">
        <f t="shared" si="245"/>
        <v>5000000</v>
      </c>
      <c r="T1561" s="162">
        <f t="shared" si="246"/>
        <v>190.4959430715933</v>
      </c>
      <c r="U1561" s="162">
        <f t="shared" si="247"/>
        <v>137.27185684315197</v>
      </c>
      <c r="V1561" s="163">
        <f t="shared" si="248"/>
        <v>0.9</v>
      </c>
      <c r="W1561" s="164">
        <f t="shared" si="249"/>
        <v>-6111768.943048045</v>
      </c>
      <c r="X1561" s="164">
        <f t="shared" si="250"/>
        <v>89508388.02798602</v>
      </c>
    </row>
    <row r="1562" spans="10:24" x14ac:dyDescent="0.25">
      <c r="J1562">
        <v>1559</v>
      </c>
      <c r="K1562" s="43">
        <v>0.37211093226231495</v>
      </c>
      <c r="L1562">
        <v>0.15037051122319101</v>
      </c>
      <c r="M1562">
        <v>9.4905606057441028E-2</v>
      </c>
      <c r="N1562" s="44">
        <v>0.28123943825902031</v>
      </c>
      <c r="O1562" s="161">
        <f t="shared" si="241"/>
        <v>5000000</v>
      </c>
      <c r="P1562" s="162">
        <f t="shared" si="242"/>
        <v>164.4773159707527</v>
      </c>
      <c r="Q1562" s="162">
        <f t="shared" si="243"/>
        <v>108.77724400563112</v>
      </c>
      <c r="R1562" s="163">
        <f t="shared" si="244"/>
        <v>1</v>
      </c>
      <c r="S1562" s="161">
        <f t="shared" si="245"/>
        <v>6000000</v>
      </c>
      <c r="T1562" s="162">
        <f t="shared" si="246"/>
        <v>184.8257719902509</v>
      </c>
      <c r="U1562" s="162">
        <f t="shared" si="247"/>
        <v>111.88862200281557</v>
      </c>
      <c r="V1562" s="163">
        <f t="shared" si="248"/>
        <v>1</v>
      </c>
      <c r="W1562" s="164">
        <f t="shared" si="249"/>
        <v>228500359.8256079</v>
      </c>
      <c r="X1562" s="164">
        <f t="shared" si="250"/>
        <v>287622899.92461199</v>
      </c>
    </row>
    <row r="1563" spans="10:24" x14ac:dyDescent="0.25">
      <c r="J1563">
        <v>1560</v>
      </c>
      <c r="K1563" s="43">
        <v>0.96462524429020724</v>
      </c>
      <c r="L1563">
        <v>0.68665290434210047</v>
      </c>
      <c r="M1563">
        <v>2.221025405293342E-3</v>
      </c>
      <c r="N1563" s="44">
        <v>0.69434738224080539</v>
      </c>
      <c r="O1563" s="161">
        <f t="shared" si="241"/>
        <v>9000000</v>
      </c>
      <c r="P1563" s="162">
        <f t="shared" si="242"/>
        <v>187.29577568411008</v>
      </c>
      <c r="Q1563" s="162">
        <f t="shared" si="243"/>
        <v>78.101303082445881</v>
      </c>
      <c r="R1563" s="163">
        <f t="shared" si="244"/>
        <v>1</v>
      </c>
      <c r="S1563" s="161">
        <f t="shared" si="245"/>
        <v>9000000</v>
      </c>
      <c r="T1563" s="162">
        <f t="shared" si="246"/>
        <v>192.4319252280367</v>
      </c>
      <c r="U1563" s="162">
        <f t="shared" si="247"/>
        <v>96.550651541222948</v>
      </c>
      <c r="V1563" s="163">
        <f t="shared" si="248"/>
        <v>1</v>
      </c>
      <c r="W1563" s="164">
        <f t="shared" si="249"/>
        <v>932750253.41497779</v>
      </c>
      <c r="X1563" s="164">
        <f t="shared" si="250"/>
        <v>712931463.18132377</v>
      </c>
    </row>
    <row r="1564" spans="10:24" x14ac:dyDescent="0.25">
      <c r="J1564">
        <v>1561</v>
      </c>
      <c r="K1564" s="43">
        <v>0.28413722212877546</v>
      </c>
      <c r="L1564">
        <v>9.654887738063278E-2</v>
      </c>
      <c r="M1564">
        <v>0.4209352549740607</v>
      </c>
      <c r="N1564" s="44">
        <v>9.7461753515323268E-2</v>
      </c>
      <c r="O1564" s="161">
        <f t="shared" si="241"/>
        <v>2000000</v>
      </c>
      <c r="P1564" s="162">
        <f t="shared" si="242"/>
        <v>160.47795561147325</v>
      </c>
      <c r="Q1564" s="162">
        <f t="shared" si="243"/>
        <v>131.00997101873713</v>
      </c>
      <c r="R1564" s="163">
        <f t="shared" si="244"/>
        <v>1</v>
      </c>
      <c r="S1564" s="161">
        <f t="shared" si="245"/>
        <v>5000000</v>
      </c>
      <c r="T1564" s="162">
        <f t="shared" si="246"/>
        <v>183.49265187049107</v>
      </c>
      <c r="U1564" s="162">
        <f t="shared" si="247"/>
        <v>123.00498550936857</v>
      </c>
      <c r="V1564" s="163">
        <f t="shared" si="248"/>
        <v>0.9</v>
      </c>
      <c r="W1564" s="164">
        <f t="shared" si="249"/>
        <v>8935969.1854722351</v>
      </c>
      <c r="X1564" s="164">
        <f t="shared" si="250"/>
        <v>122194498.62505132</v>
      </c>
    </row>
    <row r="1565" spans="10:24" x14ac:dyDescent="0.25">
      <c r="J1565">
        <v>1562</v>
      </c>
      <c r="K1565" s="43">
        <v>0.3852290601675088</v>
      </c>
      <c r="L1565">
        <v>0.69279857320350002</v>
      </c>
      <c r="M1565">
        <v>8.5798176324655695E-2</v>
      </c>
      <c r="N1565" s="44">
        <v>0.57438399262078532</v>
      </c>
      <c r="O1565" s="161">
        <f t="shared" si="241"/>
        <v>5000000</v>
      </c>
      <c r="P1565" s="162">
        <f t="shared" si="242"/>
        <v>187.55698023820977</v>
      </c>
      <c r="Q1565" s="162">
        <f t="shared" si="243"/>
        <v>107.65815247851141</v>
      </c>
      <c r="R1565" s="163">
        <f t="shared" si="244"/>
        <v>1</v>
      </c>
      <c r="S1565" s="161">
        <f t="shared" si="245"/>
        <v>6000000</v>
      </c>
      <c r="T1565" s="162">
        <f t="shared" si="246"/>
        <v>192.51899341273659</v>
      </c>
      <c r="U1565" s="162">
        <f t="shared" si="247"/>
        <v>111.3290762392557</v>
      </c>
      <c r="V1565" s="163">
        <f t="shared" si="248"/>
        <v>1</v>
      </c>
      <c r="W1565" s="164">
        <f t="shared" si="249"/>
        <v>349494138.79849184</v>
      </c>
      <c r="X1565" s="164">
        <f t="shared" si="250"/>
        <v>337139503.04088533</v>
      </c>
    </row>
    <row r="1566" spans="10:24" x14ac:dyDescent="0.25">
      <c r="J1566">
        <v>1563</v>
      </c>
      <c r="K1566" s="43">
        <v>0.67368916375355037</v>
      </c>
      <c r="L1566">
        <v>0.21344235815044588</v>
      </c>
      <c r="M1566">
        <v>0.67080772673978439</v>
      </c>
      <c r="N1566" s="44">
        <v>0.62995878271423111</v>
      </c>
      <c r="O1566" s="161">
        <f t="shared" si="241"/>
        <v>6000000</v>
      </c>
      <c r="P1566" s="162">
        <f t="shared" si="242"/>
        <v>168.08199238873962</v>
      </c>
      <c r="Q1566" s="162">
        <f t="shared" si="243"/>
        <v>143.84289270961656</v>
      </c>
      <c r="R1566" s="163">
        <f t="shared" si="244"/>
        <v>1</v>
      </c>
      <c r="S1566" s="161">
        <f t="shared" si="245"/>
        <v>7000000</v>
      </c>
      <c r="T1566" s="162">
        <f t="shared" si="246"/>
        <v>186.02733079624653</v>
      </c>
      <c r="U1566" s="162">
        <f t="shared" si="247"/>
        <v>129.42144635480827</v>
      </c>
      <c r="V1566" s="163">
        <f t="shared" si="248"/>
        <v>1</v>
      </c>
      <c r="W1566" s="164">
        <f t="shared" si="249"/>
        <v>95434598.074738353</v>
      </c>
      <c r="X1566" s="164">
        <f t="shared" si="250"/>
        <v>246241191.09006786</v>
      </c>
    </row>
    <row r="1567" spans="10:24" x14ac:dyDescent="0.25">
      <c r="J1567">
        <v>1564</v>
      </c>
      <c r="K1567" s="43">
        <v>0.92019676853627352</v>
      </c>
      <c r="L1567">
        <v>0.44351779258169288</v>
      </c>
      <c r="M1567">
        <v>0.90137542625910472</v>
      </c>
      <c r="N1567" s="44">
        <v>0.42254202249871042</v>
      </c>
      <c r="O1567" s="161">
        <f t="shared" si="241"/>
        <v>7000000</v>
      </c>
      <c r="P1567" s="162">
        <f t="shared" si="242"/>
        <v>177.86915644159538</v>
      </c>
      <c r="Q1567" s="162">
        <f t="shared" si="243"/>
        <v>160.78857064105213</v>
      </c>
      <c r="R1567" s="163">
        <f t="shared" si="244"/>
        <v>1</v>
      </c>
      <c r="S1567" s="161">
        <f t="shared" si="245"/>
        <v>9000000</v>
      </c>
      <c r="T1567" s="162">
        <f t="shared" si="246"/>
        <v>189.28971881386514</v>
      </c>
      <c r="U1567" s="162">
        <f t="shared" si="247"/>
        <v>137.89428532052605</v>
      </c>
      <c r="V1567" s="163">
        <f t="shared" si="248"/>
        <v>1</v>
      </c>
      <c r="W1567" s="164">
        <f t="shared" si="249"/>
        <v>69564100.603802726</v>
      </c>
      <c r="X1567" s="164">
        <f t="shared" si="250"/>
        <v>312558901.44005173</v>
      </c>
    </row>
    <row r="1568" spans="10:24" x14ac:dyDescent="0.25">
      <c r="J1568">
        <v>1565</v>
      </c>
      <c r="K1568" s="43">
        <v>0.65455932357912616</v>
      </c>
      <c r="L1568">
        <v>0.14395255124016682</v>
      </c>
      <c r="M1568">
        <v>0.172911070344273</v>
      </c>
      <c r="N1568" s="44">
        <v>4.3647863186753177E-3</v>
      </c>
      <c r="O1568" s="161">
        <f t="shared" si="241"/>
        <v>6000000</v>
      </c>
      <c r="P1568" s="162">
        <f t="shared" si="242"/>
        <v>164.05907283320261</v>
      </c>
      <c r="Q1568" s="162">
        <f t="shared" si="243"/>
        <v>116.14552181952619</v>
      </c>
      <c r="R1568" s="163">
        <f t="shared" si="244"/>
        <v>1</v>
      </c>
      <c r="S1568" s="161">
        <f t="shared" si="245"/>
        <v>7000000</v>
      </c>
      <c r="T1568" s="162">
        <f t="shared" si="246"/>
        <v>184.68635761106754</v>
      </c>
      <c r="U1568" s="162">
        <f t="shared" si="247"/>
        <v>115.5727609097631</v>
      </c>
      <c r="V1568" s="163">
        <f t="shared" si="248"/>
        <v>0.05</v>
      </c>
      <c r="W1568" s="164">
        <f t="shared" si="249"/>
        <v>237481306.08205849</v>
      </c>
      <c r="X1568" s="164">
        <f t="shared" si="250"/>
        <v>-125810241.15454344</v>
      </c>
    </row>
    <row r="1569" spans="10:24" x14ac:dyDescent="0.25">
      <c r="J1569">
        <v>1566</v>
      </c>
      <c r="K1569" s="43">
        <v>0.35077044352974829</v>
      </c>
      <c r="L1569">
        <v>0.57961965393014259</v>
      </c>
      <c r="M1569">
        <v>0.1090656612666574</v>
      </c>
      <c r="N1569" s="44">
        <v>0.67025657109780645</v>
      </c>
      <c r="O1569" s="161">
        <f t="shared" si="241"/>
        <v>5000000</v>
      </c>
      <c r="P1569" s="162">
        <f t="shared" si="242"/>
        <v>183.0138083775802</v>
      </c>
      <c r="Q1569" s="162">
        <f t="shared" si="243"/>
        <v>110.36975417827222</v>
      </c>
      <c r="R1569" s="163">
        <f t="shared" si="244"/>
        <v>1</v>
      </c>
      <c r="S1569" s="161">
        <f t="shared" si="245"/>
        <v>6000000</v>
      </c>
      <c r="T1569" s="162">
        <f t="shared" si="246"/>
        <v>191.00460279252673</v>
      </c>
      <c r="U1569" s="162">
        <f t="shared" si="247"/>
        <v>112.68487708913611</v>
      </c>
      <c r="V1569" s="163">
        <f t="shared" si="248"/>
        <v>1</v>
      </c>
      <c r="W1569" s="164">
        <f t="shared" si="249"/>
        <v>313220270.99653995</v>
      </c>
      <c r="X1569" s="164">
        <f t="shared" si="250"/>
        <v>319918354.22034371</v>
      </c>
    </row>
    <row r="1570" spans="10:24" x14ac:dyDescent="0.25">
      <c r="J1570">
        <v>1567</v>
      </c>
      <c r="K1570" s="43">
        <v>0.3052659589218315</v>
      </c>
      <c r="L1570">
        <v>0.83099363296161011</v>
      </c>
      <c r="M1570">
        <v>4.3712595985942015E-2</v>
      </c>
      <c r="N1570" s="44">
        <v>0.30158588204298775</v>
      </c>
      <c r="O1570" s="161">
        <f t="shared" si="241"/>
        <v>5000000</v>
      </c>
      <c r="P1570" s="162">
        <f t="shared" si="242"/>
        <v>194.37148814195021</v>
      </c>
      <c r="Q1570" s="162">
        <f t="shared" si="243"/>
        <v>100.81721860161593</v>
      </c>
      <c r="R1570" s="163">
        <f t="shared" si="244"/>
        <v>1</v>
      </c>
      <c r="S1570" s="161">
        <f t="shared" si="245"/>
        <v>6000000</v>
      </c>
      <c r="T1570" s="162">
        <f t="shared" si="246"/>
        <v>194.79049604731674</v>
      </c>
      <c r="U1570" s="162">
        <f t="shared" si="247"/>
        <v>107.90860930080797</v>
      </c>
      <c r="V1570" s="163">
        <f t="shared" si="248"/>
        <v>1</v>
      </c>
      <c r="W1570" s="164">
        <f t="shared" si="249"/>
        <v>417771347.70167136</v>
      </c>
      <c r="X1570" s="164">
        <f t="shared" si="250"/>
        <v>371291320.4790526</v>
      </c>
    </row>
    <row r="1571" spans="10:24" x14ac:dyDescent="0.25">
      <c r="J1571">
        <v>1568</v>
      </c>
      <c r="K1571" s="43">
        <v>0.65353203404625237</v>
      </c>
      <c r="L1571">
        <v>0.10627748947327187</v>
      </c>
      <c r="M1571">
        <v>0.70010427463503466</v>
      </c>
      <c r="N1571" s="44">
        <v>0.28690547814164158</v>
      </c>
      <c r="O1571" s="161">
        <f t="shared" si="241"/>
        <v>6000000</v>
      </c>
      <c r="P1571" s="162">
        <f t="shared" si="242"/>
        <v>161.30144065523598</v>
      </c>
      <c r="Q1571" s="162">
        <f t="shared" si="243"/>
        <v>145.49400881914858</v>
      </c>
      <c r="R1571" s="163">
        <f t="shared" si="244"/>
        <v>1</v>
      </c>
      <c r="S1571" s="161">
        <f t="shared" si="245"/>
        <v>7000000</v>
      </c>
      <c r="T1571" s="162">
        <f t="shared" si="246"/>
        <v>183.76714688507866</v>
      </c>
      <c r="U1571" s="162">
        <f t="shared" si="247"/>
        <v>130.24700440957429</v>
      </c>
      <c r="V1571" s="163">
        <f t="shared" si="248"/>
        <v>1</v>
      </c>
      <c r="W1571" s="164">
        <f t="shared" si="249"/>
        <v>44844591.016524419</v>
      </c>
      <c r="X1571" s="164">
        <f t="shared" si="250"/>
        <v>224640997.32853061</v>
      </c>
    </row>
    <row r="1572" spans="10:24" x14ac:dyDescent="0.25">
      <c r="J1572">
        <v>1569</v>
      </c>
      <c r="K1572" s="43">
        <v>0.92304638585357079</v>
      </c>
      <c r="L1572">
        <v>8.8314384243641575E-2</v>
      </c>
      <c r="M1572">
        <v>0.88063908442519989</v>
      </c>
      <c r="N1572" s="44">
        <v>0.38015913370806165</v>
      </c>
      <c r="O1572" s="161">
        <f t="shared" si="241"/>
        <v>7000000</v>
      </c>
      <c r="P1572" s="162">
        <f t="shared" si="242"/>
        <v>159.73187793217085</v>
      </c>
      <c r="Q1572" s="162">
        <f t="shared" si="243"/>
        <v>158.56375168664457</v>
      </c>
      <c r="R1572" s="163">
        <f t="shared" si="244"/>
        <v>1</v>
      </c>
      <c r="S1572" s="161">
        <f t="shared" si="245"/>
        <v>9000000</v>
      </c>
      <c r="T1572" s="162">
        <f t="shared" si="246"/>
        <v>183.24395931072362</v>
      </c>
      <c r="U1572" s="162">
        <f t="shared" si="247"/>
        <v>136.78187584332227</v>
      </c>
      <c r="V1572" s="163">
        <f t="shared" si="248"/>
        <v>1</v>
      </c>
      <c r="W1572" s="164">
        <f t="shared" si="249"/>
        <v>-41823116.281316034</v>
      </c>
      <c r="X1572" s="164">
        <f t="shared" si="250"/>
        <v>268158751.20661223</v>
      </c>
    </row>
    <row r="1573" spans="10:24" x14ac:dyDescent="0.25">
      <c r="J1573">
        <v>1570</v>
      </c>
      <c r="K1573" s="43">
        <v>0.4286634943005585</v>
      </c>
      <c r="L1573">
        <v>0.48684332255254892</v>
      </c>
      <c r="M1573">
        <v>0.70686204788288709</v>
      </c>
      <c r="N1573" s="44">
        <v>0.35084114003269784</v>
      </c>
      <c r="O1573" s="161">
        <f t="shared" si="241"/>
        <v>5000000</v>
      </c>
      <c r="P1573" s="162">
        <f t="shared" si="242"/>
        <v>179.50522680022672</v>
      </c>
      <c r="Q1573" s="162">
        <f t="shared" si="243"/>
        <v>145.8848123594606</v>
      </c>
      <c r="R1573" s="163">
        <f t="shared" si="244"/>
        <v>1</v>
      </c>
      <c r="S1573" s="161">
        <f t="shared" si="245"/>
        <v>6000000</v>
      </c>
      <c r="T1573" s="162">
        <f t="shared" si="246"/>
        <v>189.83507560007558</v>
      </c>
      <c r="U1573" s="162">
        <f t="shared" si="247"/>
        <v>130.44240617973028</v>
      </c>
      <c r="V1573" s="163">
        <f t="shared" si="248"/>
        <v>1</v>
      </c>
      <c r="W1573" s="164">
        <f t="shared" si="249"/>
        <v>118102072.20383063</v>
      </c>
      <c r="X1573" s="164">
        <f t="shared" si="250"/>
        <v>206356016.52207178</v>
      </c>
    </row>
    <row r="1574" spans="10:24" x14ac:dyDescent="0.25">
      <c r="J1574">
        <v>1571</v>
      </c>
      <c r="K1574" s="43">
        <v>0.92036558028482651</v>
      </c>
      <c r="L1574">
        <v>0.70374524000384864</v>
      </c>
      <c r="M1574">
        <v>0.93177326444808672</v>
      </c>
      <c r="N1574" s="44">
        <v>0.72013852801938349</v>
      </c>
      <c r="O1574" s="161">
        <f t="shared" si="241"/>
        <v>7000000</v>
      </c>
      <c r="P1574" s="162">
        <f t="shared" si="242"/>
        <v>188.02804439388629</v>
      </c>
      <c r="Q1574" s="162">
        <f t="shared" si="243"/>
        <v>164.78257479474118</v>
      </c>
      <c r="R1574" s="163">
        <f t="shared" si="244"/>
        <v>1</v>
      </c>
      <c r="S1574" s="161">
        <f t="shared" si="245"/>
        <v>9000000</v>
      </c>
      <c r="T1574" s="162">
        <f t="shared" si="246"/>
        <v>192.6760147979621</v>
      </c>
      <c r="U1574" s="162">
        <f t="shared" si="247"/>
        <v>139.89128739737058</v>
      </c>
      <c r="V1574" s="163">
        <f t="shared" si="248"/>
        <v>1</v>
      </c>
      <c r="W1574" s="164">
        <f t="shared" si="249"/>
        <v>112718287.19401577</v>
      </c>
      <c r="X1574" s="164">
        <f t="shared" si="250"/>
        <v>325062546.60532367</v>
      </c>
    </row>
    <row r="1575" spans="10:24" x14ac:dyDescent="0.25">
      <c r="J1575">
        <v>1572</v>
      </c>
      <c r="K1575" s="43">
        <v>0.94328361680484929</v>
      </c>
      <c r="L1575">
        <v>0.88110261164105119</v>
      </c>
      <c r="M1575">
        <v>9.4720137280634664E-2</v>
      </c>
      <c r="N1575" s="44">
        <v>0.56712427448819069</v>
      </c>
      <c r="O1575" s="161">
        <f t="shared" si="241"/>
        <v>7000000</v>
      </c>
      <c r="P1575" s="162">
        <f t="shared" si="242"/>
        <v>197.70775033735939</v>
      </c>
      <c r="Q1575" s="162">
        <f t="shared" si="243"/>
        <v>108.75526552598816</v>
      </c>
      <c r="R1575" s="163">
        <f t="shared" si="244"/>
        <v>1</v>
      </c>
      <c r="S1575" s="161">
        <f t="shared" si="245"/>
        <v>9000000</v>
      </c>
      <c r="T1575" s="162">
        <f t="shared" si="246"/>
        <v>195.90258344578646</v>
      </c>
      <c r="U1575" s="162">
        <f t="shared" si="247"/>
        <v>111.87763276299408</v>
      </c>
      <c r="V1575" s="163">
        <f t="shared" si="248"/>
        <v>1</v>
      </c>
      <c r="W1575" s="164">
        <f t="shared" si="249"/>
        <v>572667393.67959857</v>
      </c>
      <c r="X1575" s="164">
        <f t="shared" si="250"/>
        <v>606224556.14513147</v>
      </c>
    </row>
    <row r="1576" spans="10:24" x14ac:dyDescent="0.25">
      <c r="J1576">
        <v>1573</v>
      </c>
      <c r="K1576" s="43">
        <v>0.73906232391691307</v>
      </c>
      <c r="L1576">
        <v>0.14763851525711735</v>
      </c>
      <c r="M1576">
        <v>0.35350552013742109</v>
      </c>
      <c r="N1576" s="44">
        <v>0.54862805651376689</v>
      </c>
      <c r="O1576" s="161">
        <f t="shared" si="241"/>
        <v>6000000</v>
      </c>
      <c r="P1576" s="162">
        <f t="shared" si="242"/>
        <v>164.30077011139693</v>
      </c>
      <c r="Q1576" s="162">
        <f t="shared" si="243"/>
        <v>127.48253263632517</v>
      </c>
      <c r="R1576" s="163">
        <f t="shared" si="244"/>
        <v>1</v>
      </c>
      <c r="S1576" s="161">
        <f t="shared" si="245"/>
        <v>7000000</v>
      </c>
      <c r="T1576" s="162">
        <f t="shared" si="246"/>
        <v>184.76692337046563</v>
      </c>
      <c r="U1576" s="162">
        <f t="shared" si="247"/>
        <v>121.24126631816259</v>
      </c>
      <c r="V1576" s="163">
        <f t="shared" si="248"/>
        <v>1</v>
      </c>
      <c r="W1576" s="164">
        <f t="shared" si="249"/>
        <v>170909424.85043052</v>
      </c>
      <c r="X1576" s="164">
        <f t="shared" si="250"/>
        <v>294679599.36612135</v>
      </c>
    </row>
    <row r="1577" spans="10:24" x14ac:dyDescent="0.25">
      <c r="J1577">
        <v>1574</v>
      </c>
      <c r="K1577" s="43">
        <v>0.80646485030377923</v>
      </c>
      <c r="L1577">
        <v>0.59041071306652759</v>
      </c>
      <c r="M1577">
        <v>0.36750965864563678</v>
      </c>
      <c r="N1577" s="44">
        <v>0.584232584177234</v>
      </c>
      <c r="O1577" s="161">
        <f t="shared" si="241"/>
        <v>7000000</v>
      </c>
      <c r="P1577" s="162">
        <f t="shared" si="242"/>
        <v>183.42902413526565</v>
      </c>
      <c r="Q1577" s="162">
        <f t="shared" si="243"/>
        <v>128.23087304068281</v>
      </c>
      <c r="R1577" s="163">
        <f t="shared" si="244"/>
        <v>1</v>
      </c>
      <c r="S1577" s="161">
        <f t="shared" si="245"/>
        <v>7000000</v>
      </c>
      <c r="T1577" s="162">
        <f t="shared" si="246"/>
        <v>191.14300804508855</v>
      </c>
      <c r="U1577" s="162">
        <f t="shared" si="247"/>
        <v>121.6154365203414</v>
      </c>
      <c r="V1577" s="163">
        <f t="shared" si="248"/>
        <v>1</v>
      </c>
      <c r="W1577" s="164">
        <f t="shared" si="249"/>
        <v>336387057.66207987</v>
      </c>
      <c r="X1577" s="164">
        <f t="shared" si="250"/>
        <v>336693000.67322999</v>
      </c>
    </row>
    <row r="1578" spans="10:24" x14ac:dyDescent="0.25">
      <c r="J1578">
        <v>1575</v>
      </c>
      <c r="K1578" s="43">
        <v>0.11870084547552395</v>
      </c>
      <c r="L1578">
        <v>0.28812032106434149</v>
      </c>
      <c r="M1578">
        <v>0.32810177916597449</v>
      </c>
      <c r="N1578" s="44">
        <v>5.340687064551175E-2</v>
      </c>
      <c r="O1578" s="161">
        <f t="shared" si="241"/>
        <v>2000000</v>
      </c>
      <c r="P1578" s="162">
        <f t="shared" si="242"/>
        <v>171.61673456002333</v>
      </c>
      <c r="Q1578" s="162">
        <f t="shared" si="243"/>
        <v>126.09678414498293</v>
      </c>
      <c r="R1578" s="163">
        <f t="shared" si="244"/>
        <v>1</v>
      </c>
      <c r="S1578" s="161">
        <f t="shared" si="245"/>
        <v>2000000</v>
      </c>
      <c r="T1578" s="162">
        <f t="shared" si="246"/>
        <v>187.20557818667444</v>
      </c>
      <c r="U1578" s="162">
        <f t="shared" si="247"/>
        <v>120.54839207249147</v>
      </c>
      <c r="V1578" s="163">
        <f t="shared" si="248"/>
        <v>0.9</v>
      </c>
      <c r="W1578" s="164">
        <f t="shared" si="249"/>
        <v>41039900.830080792</v>
      </c>
      <c r="X1578" s="164">
        <f t="shared" si="250"/>
        <v>-30017064.994470641</v>
      </c>
    </row>
    <row r="1579" spans="10:24" x14ac:dyDescent="0.25">
      <c r="J1579">
        <v>1576</v>
      </c>
      <c r="K1579" s="43">
        <v>1.4121292113834727E-2</v>
      </c>
      <c r="L1579">
        <v>0.92420595342539735</v>
      </c>
      <c r="M1579">
        <v>0.63474897492699867</v>
      </c>
      <c r="N1579" s="44">
        <v>0.90200469960215413</v>
      </c>
      <c r="O1579" s="161">
        <f t="shared" si="241"/>
        <v>1000000</v>
      </c>
      <c r="P1579" s="162">
        <f t="shared" si="242"/>
        <v>201.50916793917702</v>
      </c>
      <c r="Q1579" s="162">
        <f t="shared" si="243"/>
        <v>141.88915538681022</v>
      </c>
      <c r="R1579" s="163">
        <f t="shared" si="244"/>
        <v>1</v>
      </c>
      <c r="S1579" s="161">
        <f t="shared" si="245"/>
        <v>1000000</v>
      </c>
      <c r="T1579" s="162">
        <f t="shared" si="246"/>
        <v>197.16972264639236</v>
      </c>
      <c r="U1579" s="162">
        <f t="shared" si="247"/>
        <v>128.44457769340511</v>
      </c>
      <c r="V1579" s="163">
        <f t="shared" si="248"/>
        <v>1</v>
      </c>
      <c r="W1579" s="164">
        <f t="shared" si="249"/>
        <v>9620012.5523668006</v>
      </c>
      <c r="X1579" s="164">
        <f t="shared" si="250"/>
        <v>-81274855.047012746</v>
      </c>
    </row>
    <row r="1580" spans="10:24" x14ac:dyDescent="0.25">
      <c r="J1580">
        <v>1577</v>
      </c>
      <c r="K1580" s="43">
        <v>0.68696346624958549</v>
      </c>
      <c r="L1580">
        <v>0.32011052920267968</v>
      </c>
      <c r="M1580">
        <v>0.83400894479399446</v>
      </c>
      <c r="N1580" s="44">
        <v>0.75086393974558363</v>
      </c>
      <c r="O1580" s="161">
        <f t="shared" si="241"/>
        <v>6000000</v>
      </c>
      <c r="P1580" s="162">
        <f t="shared" si="242"/>
        <v>172.98915382840124</v>
      </c>
      <c r="Q1580" s="162">
        <f t="shared" si="243"/>
        <v>154.40258341111178</v>
      </c>
      <c r="R1580" s="163">
        <f t="shared" si="244"/>
        <v>1</v>
      </c>
      <c r="S1580" s="161">
        <f t="shared" si="245"/>
        <v>7000000</v>
      </c>
      <c r="T1580" s="162">
        <f t="shared" si="246"/>
        <v>187.66305127613376</v>
      </c>
      <c r="U1580" s="162">
        <f t="shared" si="247"/>
        <v>134.70129170555589</v>
      </c>
      <c r="V1580" s="163">
        <f t="shared" si="248"/>
        <v>1</v>
      </c>
      <c r="W1580" s="164">
        <f t="shared" si="249"/>
        <v>61519422.503736794</v>
      </c>
      <c r="X1580" s="164">
        <f t="shared" si="250"/>
        <v>220732316.99404508</v>
      </c>
    </row>
    <row r="1581" spans="10:24" x14ac:dyDescent="0.25">
      <c r="J1581">
        <v>1578</v>
      </c>
      <c r="K1581" s="43">
        <v>7.2953960939479923E-2</v>
      </c>
      <c r="L1581">
        <v>0.43728122941922654</v>
      </c>
      <c r="M1581">
        <v>0.30670739165761884</v>
      </c>
      <c r="N1581" s="44">
        <v>0.67642553450794862</v>
      </c>
      <c r="O1581" s="161">
        <f t="shared" si="241"/>
        <v>2000000</v>
      </c>
      <c r="P1581" s="162">
        <f t="shared" si="242"/>
        <v>177.63201130796725</v>
      </c>
      <c r="Q1581" s="162">
        <f t="shared" si="243"/>
        <v>124.89589784851788</v>
      </c>
      <c r="R1581" s="163">
        <f t="shared" si="244"/>
        <v>1</v>
      </c>
      <c r="S1581" s="161">
        <f t="shared" si="245"/>
        <v>2000000</v>
      </c>
      <c r="T1581" s="162">
        <f t="shared" si="246"/>
        <v>189.21067043598907</v>
      </c>
      <c r="U1581" s="162">
        <f t="shared" si="247"/>
        <v>119.94794892425894</v>
      </c>
      <c r="V1581" s="163">
        <f t="shared" si="248"/>
        <v>1</v>
      </c>
      <c r="W1581" s="164">
        <f t="shared" si="249"/>
        <v>55472226.918898746</v>
      </c>
      <c r="X1581" s="164">
        <f t="shared" si="250"/>
        <v>-11474556.976539731</v>
      </c>
    </row>
    <row r="1582" spans="10:24" x14ac:dyDescent="0.25">
      <c r="J1582">
        <v>1579</v>
      </c>
      <c r="K1582" s="43">
        <v>0.4174634133281252</v>
      </c>
      <c r="L1582">
        <v>0.92612678729744347</v>
      </c>
      <c r="M1582">
        <v>4.84379595836959E-2</v>
      </c>
      <c r="N1582" s="44">
        <v>0.26610704960812281</v>
      </c>
      <c r="O1582" s="161">
        <f t="shared" si="241"/>
        <v>5000000</v>
      </c>
      <c r="P1582" s="162">
        <f t="shared" si="242"/>
        <v>201.71306336211543</v>
      </c>
      <c r="Q1582" s="162">
        <f t="shared" si="243"/>
        <v>101.7961685172381</v>
      </c>
      <c r="R1582" s="163">
        <f t="shared" si="244"/>
        <v>1</v>
      </c>
      <c r="S1582" s="161">
        <f t="shared" si="245"/>
        <v>6000000</v>
      </c>
      <c r="T1582" s="162">
        <f t="shared" si="246"/>
        <v>197.23768778737181</v>
      </c>
      <c r="U1582" s="162">
        <f t="shared" si="247"/>
        <v>108.39808425861905</v>
      </c>
      <c r="V1582" s="163">
        <f t="shared" si="248"/>
        <v>1</v>
      </c>
      <c r="W1582" s="164">
        <f t="shared" si="249"/>
        <v>449584474.22438669</v>
      </c>
      <c r="X1582" s="164">
        <f t="shared" si="250"/>
        <v>383037621.17251658</v>
      </c>
    </row>
    <row r="1583" spans="10:24" x14ac:dyDescent="0.25">
      <c r="J1583">
        <v>1580</v>
      </c>
      <c r="K1583" s="43">
        <v>0.92416250192678118</v>
      </c>
      <c r="L1583">
        <v>0.71783359975633498</v>
      </c>
      <c r="M1583">
        <v>0.67018986083771737</v>
      </c>
      <c r="N1583" s="44">
        <v>0.706580804390887</v>
      </c>
      <c r="O1583" s="161">
        <f t="shared" si="241"/>
        <v>7000000</v>
      </c>
      <c r="P1583" s="162">
        <f t="shared" si="242"/>
        <v>188.64626734131383</v>
      </c>
      <c r="Q1583" s="162">
        <f t="shared" si="243"/>
        <v>143.80874976471659</v>
      </c>
      <c r="R1583" s="163">
        <f t="shared" si="244"/>
        <v>1</v>
      </c>
      <c r="S1583" s="161">
        <f t="shared" si="245"/>
        <v>9000000</v>
      </c>
      <c r="T1583" s="162">
        <f t="shared" si="246"/>
        <v>192.88208911377129</v>
      </c>
      <c r="U1583" s="162">
        <f t="shared" si="247"/>
        <v>129.4043748823583</v>
      </c>
      <c r="V1583" s="163">
        <f t="shared" si="248"/>
        <v>1</v>
      </c>
      <c r="W1583" s="164">
        <f t="shared" si="249"/>
        <v>263862623.03618068</v>
      </c>
      <c r="X1583" s="164">
        <f t="shared" si="250"/>
        <v>421299428.08271694</v>
      </c>
    </row>
    <row r="1584" spans="10:24" x14ac:dyDescent="0.25">
      <c r="J1584">
        <v>1581</v>
      </c>
      <c r="K1584" s="43">
        <v>0.373337084374183</v>
      </c>
      <c r="L1584">
        <v>0.73986052988585793</v>
      </c>
      <c r="M1584">
        <v>0.19146181590543332</v>
      </c>
      <c r="N1584" s="44">
        <v>0.29445031133410726</v>
      </c>
      <c r="O1584" s="161">
        <f t="shared" si="241"/>
        <v>5000000</v>
      </c>
      <c r="P1584" s="162">
        <f t="shared" si="242"/>
        <v>189.64373229301248</v>
      </c>
      <c r="Q1584" s="162">
        <f t="shared" si="243"/>
        <v>117.54955853759355</v>
      </c>
      <c r="R1584" s="163">
        <f t="shared" si="244"/>
        <v>1</v>
      </c>
      <c r="S1584" s="161">
        <f t="shared" si="245"/>
        <v>6000000</v>
      </c>
      <c r="T1584" s="162">
        <f t="shared" si="246"/>
        <v>193.21457743100416</v>
      </c>
      <c r="U1584" s="162">
        <f t="shared" si="247"/>
        <v>116.27477926879678</v>
      </c>
      <c r="V1584" s="163">
        <f t="shared" si="248"/>
        <v>1</v>
      </c>
      <c r="W1584" s="164">
        <f t="shared" si="249"/>
        <v>310470868.7770946</v>
      </c>
      <c r="X1584" s="164">
        <f t="shared" si="250"/>
        <v>311638788.97324431</v>
      </c>
    </row>
    <row r="1585" spans="10:24" x14ac:dyDescent="0.25">
      <c r="J1585">
        <v>1582</v>
      </c>
      <c r="K1585" s="43">
        <v>9.7588510496699477E-2</v>
      </c>
      <c r="L1585">
        <v>0.3342027647473329</v>
      </c>
      <c r="M1585">
        <v>0.63931569776180186</v>
      </c>
      <c r="N1585" s="44">
        <v>0.8276664907438388</v>
      </c>
      <c r="O1585" s="161">
        <f t="shared" si="241"/>
        <v>2000000</v>
      </c>
      <c r="P1585" s="162">
        <f t="shared" si="242"/>
        <v>173.57493974131833</v>
      </c>
      <c r="Q1585" s="162">
        <f t="shared" si="243"/>
        <v>142.13260563996968</v>
      </c>
      <c r="R1585" s="163">
        <f t="shared" si="244"/>
        <v>1</v>
      </c>
      <c r="S1585" s="161">
        <f t="shared" si="245"/>
        <v>2000000</v>
      </c>
      <c r="T1585" s="162">
        <f t="shared" si="246"/>
        <v>187.85831324710611</v>
      </c>
      <c r="U1585" s="162">
        <f t="shared" si="247"/>
        <v>128.56630281998483</v>
      </c>
      <c r="V1585" s="163">
        <f t="shared" si="248"/>
        <v>1</v>
      </c>
      <c r="W1585" s="164">
        <f t="shared" si="249"/>
        <v>12884668.202697299</v>
      </c>
      <c r="X1585" s="164">
        <f t="shared" si="250"/>
        <v>-31415979.145757437</v>
      </c>
    </row>
    <row r="1586" spans="10:24" x14ac:dyDescent="0.25">
      <c r="J1586">
        <v>1583</v>
      </c>
      <c r="K1586" s="43">
        <v>0.79799993825868454</v>
      </c>
      <c r="L1586">
        <v>0.44615808329791751</v>
      </c>
      <c r="M1586">
        <v>0.55779357516328587</v>
      </c>
      <c r="N1586" s="44">
        <v>0.36630672397879427</v>
      </c>
      <c r="O1586" s="161">
        <f t="shared" si="241"/>
        <v>7000000</v>
      </c>
      <c r="P1586" s="162">
        <f t="shared" si="242"/>
        <v>177.96938974804522</v>
      </c>
      <c r="Q1586" s="162">
        <f t="shared" si="243"/>
        <v>137.907549459253</v>
      </c>
      <c r="R1586" s="163">
        <f t="shared" si="244"/>
        <v>1</v>
      </c>
      <c r="S1586" s="161">
        <f t="shared" si="245"/>
        <v>7000000</v>
      </c>
      <c r="T1586" s="162">
        <f t="shared" si="246"/>
        <v>189.32312991601506</v>
      </c>
      <c r="U1586" s="162">
        <f t="shared" si="247"/>
        <v>126.4537747296265</v>
      </c>
      <c r="V1586" s="163">
        <f t="shared" si="248"/>
        <v>1</v>
      </c>
      <c r="W1586" s="164">
        <f t="shared" si="249"/>
        <v>230432882.02154547</v>
      </c>
      <c r="X1586" s="164">
        <f t="shared" si="250"/>
        <v>290085486.30471992</v>
      </c>
    </row>
    <row r="1587" spans="10:24" x14ac:dyDescent="0.25">
      <c r="J1587">
        <v>1584</v>
      </c>
      <c r="K1587" s="43">
        <v>5.0928668519318765E-2</v>
      </c>
      <c r="L1587">
        <v>0.50497240701524082</v>
      </c>
      <c r="M1587">
        <v>0.57519274308988766</v>
      </c>
      <c r="N1587" s="44">
        <v>9.6334097237539495E-2</v>
      </c>
      <c r="O1587" s="161">
        <f t="shared" si="241"/>
        <v>2000000</v>
      </c>
      <c r="P1587" s="162">
        <f t="shared" si="242"/>
        <v>180.18696448124231</v>
      </c>
      <c r="Q1587" s="162">
        <f t="shared" si="243"/>
        <v>138.7922060403757</v>
      </c>
      <c r="R1587" s="163">
        <f t="shared" si="244"/>
        <v>1</v>
      </c>
      <c r="S1587" s="161">
        <f t="shared" si="245"/>
        <v>2000000</v>
      </c>
      <c r="T1587" s="162">
        <f t="shared" si="246"/>
        <v>190.06232149374745</v>
      </c>
      <c r="U1587" s="162">
        <f t="shared" si="247"/>
        <v>126.89610302018785</v>
      </c>
      <c r="V1587" s="163">
        <f t="shared" si="248"/>
        <v>0.9</v>
      </c>
      <c r="W1587" s="164">
        <f t="shared" si="249"/>
        <v>32789516.881733224</v>
      </c>
      <c r="X1587" s="164">
        <f t="shared" si="250"/>
        <v>-36300806.747592732</v>
      </c>
    </row>
    <row r="1588" spans="10:24" x14ac:dyDescent="0.25">
      <c r="J1588">
        <v>1585</v>
      </c>
      <c r="K1588" s="43">
        <v>0.31683233849497738</v>
      </c>
      <c r="L1588">
        <v>0.55143062488981132</v>
      </c>
      <c r="M1588">
        <v>0.49437068958000496</v>
      </c>
      <c r="N1588" s="44">
        <v>1.8020915434129314E-2</v>
      </c>
      <c r="O1588" s="161">
        <f t="shared" si="241"/>
        <v>5000000</v>
      </c>
      <c r="P1588" s="162">
        <f t="shared" si="242"/>
        <v>181.93914968853437</v>
      </c>
      <c r="Q1588" s="162">
        <f t="shared" si="243"/>
        <v>134.71777886090149</v>
      </c>
      <c r="R1588" s="163">
        <f t="shared" si="244"/>
        <v>1</v>
      </c>
      <c r="S1588" s="161">
        <f t="shared" si="245"/>
        <v>6000000</v>
      </c>
      <c r="T1588" s="162">
        <f t="shared" si="246"/>
        <v>190.64638322951146</v>
      </c>
      <c r="U1588" s="162">
        <f t="shared" si="247"/>
        <v>124.85888943045074</v>
      </c>
      <c r="V1588" s="163">
        <f t="shared" si="248"/>
        <v>0.05</v>
      </c>
      <c r="W1588" s="164">
        <f t="shared" si="249"/>
        <v>186106854.1381644</v>
      </c>
      <c r="X1588" s="164">
        <f t="shared" si="250"/>
        <v>-130263751.86028178</v>
      </c>
    </row>
    <row r="1589" spans="10:24" x14ac:dyDescent="0.25">
      <c r="J1589">
        <v>1586</v>
      </c>
      <c r="K1589" s="43">
        <v>0.71154851880823555</v>
      </c>
      <c r="L1589">
        <v>8.1620095322631259E-2</v>
      </c>
      <c r="M1589">
        <v>7.8159773670900656E-2</v>
      </c>
      <c r="N1589" s="44">
        <v>0.20022364530907488</v>
      </c>
      <c r="O1589" s="161">
        <f t="shared" si="241"/>
        <v>6000000</v>
      </c>
      <c r="P1589" s="162">
        <f t="shared" si="242"/>
        <v>159.08615393467139</v>
      </c>
      <c r="Q1589" s="162">
        <f t="shared" si="243"/>
        <v>106.64881930613686</v>
      </c>
      <c r="R1589" s="163">
        <f t="shared" si="244"/>
        <v>1</v>
      </c>
      <c r="S1589" s="161">
        <f t="shared" si="245"/>
        <v>7000000</v>
      </c>
      <c r="T1589" s="162">
        <f t="shared" si="246"/>
        <v>183.0287179782238</v>
      </c>
      <c r="U1589" s="162">
        <f t="shared" si="247"/>
        <v>110.82440965306843</v>
      </c>
      <c r="V1589" s="163">
        <f t="shared" si="248"/>
        <v>1</v>
      </c>
      <c r="W1589" s="164">
        <f t="shared" si="249"/>
        <v>264624007.77120715</v>
      </c>
      <c r="X1589" s="164">
        <f t="shared" si="250"/>
        <v>355430158.27608758</v>
      </c>
    </row>
    <row r="1590" spans="10:24" x14ac:dyDescent="0.25">
      <c r="J1590">
        <v>1587</v>
      </c>
      <c r="K1590" s="43">
        <v>0.92731558764078881</v>
      </c>
      <c r="L1590">
        <v>0.39502440988240306</v>
      </c>
      <c r="M1590">
        <v>0.21256934660149507</v>
      </c>
      <c r="N1590" s="44">
        <v>0.88916081396786517</v>
      </c>
      <c r="O1590" s="161">
        <f t="shared" si="241"/>
        <v>7000000</v>
      </c>
      <c r="P1590" s="162">
        <f t="shared" si="242"/>
        <v>176.00629172107779</v>
      </c>
      <c r="Q1590" s="162">
        <f t="shared" si="243"/>
        <v>119.04924174296266</v>
      </c>
      <c r="R1590" s="163">
        <f t="shared" si="244"/>
        <v>1</v>
      </c>
      <c r="S1590" s="161">
        <f t="shared" si="245"/>
        <v>9000000</v>
      </c>
      <c r="T1590" s="162">
        <f t="shared" si="246"/>
        <v>188.66876390702592</v>
      </c>
      <c r="U1590" s="162">
        <f t="shared" si="247"/>
        <v>117.02462087148133</v>
      </c>
      <c r="V1590" s="163">
        <f t="shared" si="248"/>
        <v>1</v>
      </c>
      <c r="W1590" s="164">
        <f t="shared" si="249"/>
        <v>348699349.84680587</v>
      </c>
      <c r="X1590" s="164">
        <f t="shared" si="250"/>
        <v>494797287.31990123</v>
      </c>
    </row>
    <row r="1591" spans="10:24" x14ac:dyDescent="0.25">
      <c r="J1591">
        <v>1588</v>
      </c>
      <c r="K1591" s="43">
        <v>0.379654568901303</v>
      </c>
      <c r="L1591">
        <v>0.44089854766660164</v>
      </c>
      <c r="M1591">
        <v>7.6575639678635232E-2</v>
      </c>
      <c r="N1591" s="44">
        <v>8.4486096262566757E-2</v>
      </c>
      <c r="O1591" s="161">
        <f t="shared" si="241"/>
        <v>5000000</v>
      </c>
      <c r="P1591" s="162">
        <f t="shared" si="242"/>
        <v>177.76962800639575</v>
      </c>
      <c r="Q1591" s="162">
        <f t="shared" si="243"/>
        <v>106.43022840226323</v>
      </c>
      <c r="R1591" s="163">
        <f t="shared" si="244"/>
        <v>1</v>
      </c>
      <c r="S1591" s="161">
        <f t="shared" si="245"/>
        <v>6000000</v>
      </c>
      <c r="T1591" s="162">
        <f t="shared" si="246"/>
        <v>189.25654266879857</v>
      </c>
      <c r="U1591" s="162">
        <f t="shared" si="247"/>
        <v>110.71511420113161</v>
      </c>
      <c r="V1591" s="163">
        <f t="shared" si="248"/>
        <v>0.9</v>
      </c>
      <c r="W1591" s="164">
        <f t="shared" si="249"/>
        <v>306696998.02066261</v>
      </c>
      <c r="X1591" s="164">
        <f t="shared" si="250"/>
        <v>274123713.72540164</v>
      </c>
    </row>
    <row r="1592" spans="10:24" x14ac:dyDescent="0.25">
      <c r="J1592">
        <v>1589</v>
      </c>
      <c r="K1592" s="43">
        <v>0.56921458945682146</v>
      </c>
      <c r="L1592">
        <v>0.9643535476354913</v>
      </c>
      <c r="M1592">
        <v>0.10819846133680011</v>
      </c>
      <c r="N1592" s="44">
        <v>0.14722609598605196</v>
      </c>
      <c r="O1592" s="161">
        <f t="shared" si="241"/>
        <v>6000000</v>
      </c>
      <c r="P1592" s="162">
        <f t="shared" si="242"/>
        <v>207.0541081751735</v>
      </c>
      <c r="Q1592" s="162">
        <f t="shared" si="243"/>
        <v>110.27668304909048</v>
      </c>
      <c r="R1592" s="163">
        <f t="shared" si="244"/>
        <v>1</v>
      </c>
      <c r="S1592" s="161">
        <f t="shared" si="245"/>
        <v>6000000</v>
      </c>
      <c r="T1592" s="162">
        <f t="shared" si="246"/>
        <v>199.01803605839117</v>
      </c>
      <c r="U1592" s="162">
        <f t="shared" si="247"/>
        <v>112.63834152454524</v>
      </c>
      <c r="V1592" s="163">
        <f t="shared" si="248"/>
        <v>0.9</v>
      </c>
      <c r="W1592" s="164">
        <f t="shared" si="249"/>
        <v>530664550.7564981</v>
      </c>
      <c r="X1592" s="164">
        <f t="shared" si="250"/>
        <v>316450350.48276806</v>
      </c>
    </row>
    <row r="1593" spans="10:24" x14ac:dyDescent="0.25">
      <c r="J1593">
        <v>1590</v>
      </c>
      <c r="K1593" s="43">
        <v>0.23169699708135583</v>
      </c>
      <c r="L1593">
        <v>0.21706041305576751</v>
      </c>
      <c r="M1593">
        <v>0.31706848002681176</v>
      </c>
      <c r="N1593" s="44">
        <v>0.74363191443714372</v>
      </c>
      <c r="O1593" s="161">
        <f t="shared" si="241"/>
        <v>2000000</v>
      </c>
      <c r="P1593" s="162">
        <f t="shared" si="242"/>
        <v>168.2676070774852</v>
      </c>
      <c r="Q1593" s="162">
        <f t="shared" si="243"/>
        <v>125.48175683789884</v>
      </c>
      <c r="R1593" s="163">
        <f t="shared" si="244"/>
        <v>1</v>
      </c>
      <c r="S1593" s="161">
        <f t="shared" si="245"/>
        <v>5000000</v>
      </c>
      <c r="T1593" s="162">
        <f t="shared" si="246"/>
        <v>186.08920235916173</v>
      </c>
      <c r="U1593" s="162">
        <f t="shared" si="247"/>
        <v>120.24087841894942</v>
      </c>
      <c r="V1593" s="163">
        <f t="shared" si="248"/>
        <v>1</v>
      </c>
      <c r="W1593" s="164">
        <f t="shared" si="249"/>
        <v>35571700.479172707</v>
      </c>
      <c r="X1593" s="164">
        <f t="shared" si="250"/>
        <v>179241619.70106155</v>
      </c>
    </row>
    <row r="1594" spans="10:24" x14ac:dyDescent="0.25">
      <c r="J1594">
        <v>1591</v>
      </c>
      <c r="K1594" s="43">
        <v>0.74470636688619785</v>
      </c>
      <c r="L1594">
        <v>0.78205074313249323</v>
      </c>
      <c r="M1594">
        <v>0.77785110582816486</v>
      </c>
      <c r="N1594" s="44">
        <v>0.64088980838647414</v>
      </c>
      <c r="O1594" s="161">
        <f t="shared" si="241"/>
        <v>6000000</v>
      </c>
      <c r="P1594" s="162">
        <f t="shared" si="242"/>
        <v>191.68706780617123</v>
      </c>
      <c r="Q1594" s="162">
        <f t="shared" si="243"/>
        <v>150.29911856967774</v>
      </c>
      <c r="R1594" s="163">
        <f t="shared" si="244"/>
        <v>1</v>
      </c>
      <c r="S1594" s="161">
        <f t="shared" si="245"/>
        <v>7000000</v>
      </c>
      <c r="T1594" s="162">
        <f t="shared" si="246"/>
        <v>193.89568926872374</v>
      </c>
      <c r="U1594" s="162">
        <f t="shared" si="247"/>
        <v>132.64955928483886</v>
      </c>
      <c r="V1594" s="163">
        <f t="shared" si="248"/>
        <v>1</v>
      </c>
      <c r="W1594" s="164">
        <f t="shared" si="249"/>
        <v>198327695.4189609</v>
      </c>
      <c r="X1594" s="164">
        <f t="shared" si="250"/>
        <v>278722909.88719422</v>
      </c>
    </row>
    <row r="1595" spans="10:24" x14ac:dyDescent="0.25">
      <c r="J1595">
        <v>1592</v>
      </c>
      <c r="K1595" s="43">
        <v>0.45377416749388255</v>
      </c>
      <c r="L1595">
        <v>0.7822562468447285</v>
      </c>
      <c r="M1595">
        <v>0.16538429142851363</v>
      </c>
      <c r="N1595" s="44">
        <v>0.86642231412116566</v>
      </c>
      <c r="O1595" s="161">
        <f t="shared" si="241"/>
        <v>5000000</v>
      </c>
      <c r="P1595" s="162">
        <f t="shared" si="242"/>
        <v>191.69753763247175</v>
      </c>
      <c r="Q1595" s="162">
        <f t="shared" si="243"/>
        <v>115.54866130334921</v>
      </c>
      <c r="R1595" s="163">
        <f t="shared" si="244"/>
        <v>1</v>
      </c>
      <c r="S1595" s="161">
        <f t="shared" si="245"/>
        <v>6000000</v>
      </c>
      <c r="T1595" s="162">
        <f t="shared" si="246"/>
        <v>193.89917921082392</v>
      </c>
      <c r="U1595" s="162">
        <f t="shared" si="247"/>
        <v>115.2743306516746</v>
      </c>
      <c r="V1595" s="163">
        <f t="shared" si="248"/>
        <v>1</v>
      </c>
      <c r="W1595" s="164">
        <f t="shared" si="249"/>
        <v>330744381.64561272</v>
      </c>
      <c r="X1595" s="164">
        <f t="shared" si="250"/>
        <v>321749091.35489589</v>
      </c>
    </row>
    <row r="1596" spans="10:24" x14ac:dyDescent="0.25">
      <c r="J1596">
        <v>1593</v>
      </c>
      <c r="K1596" s="43">
        <v>0.34611036498374215</v>
      </c>
      <c r="L1596">
        <v>0.19655978646547934</v>
      </c>
      <c r="M1596">
        <v>0.15473577803667504</v>
      </c>
      <c r="N1596" s="44">
        <v>0.78597760768940972</v>
      </c>
      <c r="O1596" s="161">
        <f t="shared" si="241"/>
        <v>5000000</v>
      </c>
      <c r="P1596" s="162">
        <f t="shared" si="242"/>
        <v>167.19039480115001</v>
      </c>
      <c r="Q1596" s="162">
        <f t="shared" si="243"/>
        <v>114.67337012281487</v>
      </c>
      <c r="R1596" s="163">
        <f t="shared" si="244"/>
        <v>1</v>
      </c>
      <c r="S1596" s="161">
        <f t="shared" si="245"/>
        <v>6000000</v>
      </c>
      <c r="T1596" s="162">
        <f t="shared" si="246"/>
        <v>185.73013160038334</v>
      </c>
      <c r="U1596" s="162">
        <f t="shared" si="247"/>
        <v>114.83668506140744</v>
      </c>
      <c r="V1596" s="163">
        <f t="shared" si="248"/>
        <v>1</v>
      </c>
      <c r="W1596" s="164">
        <f t="shared" si="249"/>
        <v>212585123.39167565</v>
      </c>
      <c r="X1596" s="164">
        <f t="shared" si="250"/>
        <v>275360679.23385543</v>
      </c>
    </row>
    <row r="1597" spans="10:24" x14ac:dyDescent="0.25">
      <c r="J1597">
        <v>1594</v>
      </c>
      <c r="K1597" s="43">
        <v>0.82399983479939576</v>
      </c>
      <c r="L1597">
        <v>0.48088254250281848</v>
      </c>
      <c r="M1597">
        <v>0.85407925867454304</v>
      </c>
      <c r="N1597" s="44">
        <v>0.95549060449441825</v>
      </c>
      <c r="O1597" s="161">
        <f t="shared" si="241"/>
        <v>7000000</v>
      </c>
      <c r="P1597" s="162">
        <f t="shared" si="242"/>
        <v>179.28091928005378</v>
      </c>
      <c r="Q1597" s="162">
        <f t="shared" si="243"/>
        <v>156.08181010978797</v>
      </c>
      <c r="R1597" s="163">
        <f t="shared" si="244"/>
        <v>1</v>
      </c>
      <c r="S1597" s="161">
        <f t="shared" si="245"/>
        <v>7000000</v>
      </c>
      <c r="T1597" s="162">
        <f t="shared" si="246"/>
        <v>189.76030642668459</v>
      </c>
      <c r="U1597" s="162">
        <f t="shared" si="247"/>
        <v>135.54090505489398</v>
      </c>
      <c r="V1597" s="163">
        <f t="shared" si="248"/>
        <v>1</v>
      </c>
      <c r="W1597" s="164">
        <f t="shared" si="249"/>
        <v>112393764.19186071</v>
      </c>
      <c r="X1597" s="164">
        <f t="shared" si="250"/>
        <v>229535809.60253429</v>
      </c>
    </row>
    <row r="1598" spans="10:24" x14ac:dyDescent="0.25">
      <c r="J1598">
        <v>1595</v>
      </c>
      <c r="K1598" s="43">
        <v>0.62137477217920445</v>
      </c>
      <c r="L1598">
        <v>0.67868681941200459</v>
      </c>
      <c r="M1598">
        <v>0.93361179987355369</v>
      </c>
      <c r="N1598" s="44">
        <v>0.25649646665445269</v>
      </c>
      <c r="O1598" s="161">
        <f t="shared" si="241"/>
        <v>6000000</v>
      </c>
      <c r="P1598" s="162">
        <f t="shared" si="242"/>
        <v>186.96044771673891</v>
      </c>
      <c r="Q1598" s="162">
        <f t="shared" si="243"/>
        <v>165.06485942056469</v>
      </c>
      <c r="R1598" s="163">
        <f t="shared" si="244"/>
        <v>1</v>
      </c>
      <c r="S1598" s="161">
        <f t="shared" si="245"/>
        <v>7000000</v>
      </c>
      <c r="T1598" s="162">
        <f t="shared" si="246"/>
        <v>192.32014923891296</v>
      </c>
      <c r="U1598" s="162">
        <f t="shared" si="247"/>
        <v>140.03242971028234</v>
      </c>
      <c r="V1598" s="163">
        <f t="shared" si="248"/>
        <v>1</v>
      </c>
      <c r="W1598" s="164">
        <f t="shared" si="249"/>
        <v>81373529.777045354</v>
      </c>
      <c r="X1598" s="164">
        <f t="shared" si="250"/>
        <v>216014036.7004143</v>
      </c>
    </row>
    <row r="1599" spans="10:24" x14ac:dyDescent="0.25">
      <c r="J1599">
        <v>1596</v>
      </c>
      <c r="K1599" s="43">
        <v>0.52848345285216236</v>
      </c>
      <c r="L1599">
        <v>0.1498190725921239</v>
      </c>
      <c r="M1599">
        <v>0.97585730496586043</v>
      </c>
      <c r="N1599" s="44">
        <v>0.57054253500654895</v>
      </c>
      <c r="O1599" s="161">
        <f t="shared" si="241"/>
        <v>5000000</v>
      </c>
      <c r="P1599" s="162">
        <f t="shared" si="242"/>
        <v>164.44185471782342</v>
      </c>
      <c r="Q1599" s="162">
        <f t="shared" si="243"/>
        <v>174.49696174750375</v>
      </c>
      <c r="R1599" s="163">
        <f t="shared" si="244"/>
        <v>1</v>
      </c>
      <c r="S1599" s="161">
        <f t="shared" si="245"/>
        <v>6000000</v>
      </c>
      <c r="T1599" s="162">
        <f t="shared" si="246"/>
        <v>184.81395157260781</v>
      </c>
      <c r="U1599" s="162">
        <f t="shared" si="247"/>
        <v>144.74848087375187</v>
      </c>
      <c r="V1599" s="163">
        <f t="shared" si="248"/>
        <v>1</v>
      </c>
      <c r="W1599" s="164">
        <f t="shared" si="249"/>
        <v>-100275535.14840165</v>
      </c>
      <c r="X1599" s="164">
        <f t="shared" si="250"/>
        <v>90392824.193135589</v>
      </c>
    </row>
    <row r="1600" spans="10:24" x14ac:dyDescent="0.25">
      <c r="J1600">
        <v>1597</v>
      </c>
      <c r="K1600" s="43">
        <v>0.93191367397372482</v>
      </c>
      <c r="L1600">
        <v>0.22824166458465356</v>
      </c>
      <c r="M1600">
        <v>0.59777996238762121</v>
      </c>
      <c r="N1600" s="44">
        <v>0.18946601750047842</v>
      </c>
      <c r="O1600" s="161">
        <f t="shared" si="241"/>
        <v>7000000</v>
      </c>
      <c r="P1600" s="162">
        <f t="shared" si="242"/>
        <v>168.83024990509995</v>
      </c>
      <c r="Q1600" s="162">
        <f t="shared" si="243"/>
        <v>139.95209913446601</v>
      </c>
      <c r="R1600" s="163">
        <f t="shared" si="244"/>
        <v>1</v>
      </c>
      <c r="S1600" s="161">
        <f t="shared" si="245"/>
        <v>9000000</v>
      </c>
      <c r="T1600" s="162">
        <f t="shared" si="246"/>
        <v>186.27674996836666</v>
      </c>
      <c r="U1600" s="162">
        <f t="shared" si="247"/>
        <v>127.47604956723301</v>
      </c>
      <c r="V1600" s="163">
        <f t="shared" si="248"/>
        <v>0.9</v>
      </c>
      <c r="W1600" s="164">
        <f t="shared" si="249"/>
        <v>152147055.39443755</v>
      </c>
      <c r="X1600" s="164">
        <f t="shared" si="250"/>
        <v>326285673.24918264</v>
      </c>
    </row>
    <row r="1601" spans="10:24" x14ac:dyDescent="0.25">
      <c r="J1601">
        <v>1598</v>
      </c>
      <c r="K1601" s="43">
        <v>2.1019543031056354E-2</v>
      </c>
      <c r="L1601">
        <v>0.71815178747068154</v>
      </c>
      <c r="M1601">
        <v>5.7436458617752373E-2</v>
      </c>
      <c r="N1601" s="44">
        <v>0.75721638698264226</v>
      </c>
      <c r="O1601" s="161">
        <f t="shared" si="241"/>
        <v>1000000</v>
      </c>
      <c r="P1601" s="162">
        <f t="shared" si="242"/>
        <v>188.66039699002889</v>
      </c>
      <c r="Q1601" s="162">
        <f t="shared" si="243"/>
        <v>103.4667251429528</v>
      </c>
      <c r="R1601" s="163">
        <f t="shared" si="244"/>
        <v>1</v>
      </c>
      <c r="S1601" s="161">
        <f t="shared" si="245"/>
        <v>1000000</v>
      </c>
      <c r="T1601" s="162">
        <f t="shared" si="246"/>
        <v>192.8867989966763</v>
      </c>
      <c r="U1601" s="162">
        <f t="shared" si="247"/>
        <v>109.23336257147639</v>
      </c>
      <c r="V1601" s="163">
        <f t="shared" si="248"/>
        <v>1</v>
      </c>
      <c r="W1601" s="164">
        <f t="shared" si="249"/>
        <v>35193671.847076088</v>
      </c>
      <c r="X1601" s="164">
        <f t="shared" si="250"/>
        <v>-66346563.574800089</v>
      </c>
    </row>
    <row r="1602" spans="10:24" x14ac:dyDescent="0.25">
      <c r="J1602">
        <v>1599</v>
      </c>
      <c r="K1602" s="43">
        <v>0.61546851319472762</v>
      </c>
      <c r="L1602">
        <v>0.28561033540728109</v>
      </c>
      <c r="M1602">
        <v>0.79743518082498643</v>
      </c>
      <c r="N1602" s="44">
        <v>0.32404798878910879</v>
      </c>
      <c r="O1602" s="161">
        <f t="shared" si="241"/>
        <v>6000000</v>
      </c>
      <c r="P1602" s="162">
        <f t="shared" si="242"/>
        <v>171.50617995628156</v>
      </c>
      <c r="Q1602" s="162">
        <f t="shared" si="243"/>
        <v>151.64989861442814</v>
      </c>
      <c r="R1602" s="163">
        <f t="shared" si="244"/>
        <v>1</v>
      </c>
      <c r="S1602" s="161">
        <f t="shared" si="245"/>
        <v>7000000</v>
      </c>
      <c r="T1602" s="162">
        <f t="shared" si="246"/>
        <v>187.16872665209385</v>
      </c>
      <c r="U1602" s="162">
        <f t="shared" si="247"/>
        <v>133.32494930721407</v>
      </c>
      <c r="V1602" s="163">
        <f t="shared" si="248"/>
        <v>1</v>
      </c>
      <c r="W1602" s="164">
        <f t="shared" si="249"/>
        <v>69137688.051120505</v>
      </c>
      <c r="X1602" s="164">
        <f t="shared" si="250"/>
        <v>226906441.41415846</v>
      </c>
    </row>
    <row r="1603" spans="10:24" x14ac:dyDescent="0.25">
      <c r="J1603">
        <v>1600</v>
      </c>
      <c r="K1603" s="43">
        <v>0.15922281619555834</v>
      </c>
      <c r="L1603">
        <v>0.80564483751911686</v>
      </c>
      <c r="M1603">
        <v>0.47371768723011065</v>
      </c>
      <c r="N1603" s="44">
        <v>0.11838427873634216</v>
      </c>
      <c r="O1603" s="161">
        <f t="shared" si="241"/>
        <v>2000000</v>
      </c>
      <c r="P1603" s="162">
        <f t="shared" si="242"/>
        <v>192.92937832411755</v>
      </c>
      <c r="Q1603" s="162">
        <f t="shared" si="243"/>
        <v>133.68144568143569</v>
      </c>
      <c r="R1603" s="163">
        <f t="shared" si="244"/>
        <v>1</v>
      </c>
      <c r="S1603" s="161">
        <f t="shared" si="245"/>
        <v>5000000</v>
      </c>
      <c r="T1603" s="162">
        <f t="shared" si="246"/>
        <v>194.30979277470584</v>
      </c>
      <c r="U1603" s="162">
        <f t="shared" si="247"/>
        <v>124.34072284071785</v>
      </c>
      <c r="V1603" s="163">
        <f t="shared" si="248"/>
        <v>0.9</v>
      </c>
      <c r="W1603" s="164">
        <f t="shared" si="249"/>
        <v>68495865.285363719</v>
      </c>
      <c r="X1603" s="164">
        <f t="shared" si="250"/>
        <v>164860814.70294601</v>
      </c>
    </row>
    <row r="1604" spans="10:24" x14ac:dyDescent="0.25">
      <c r="J1604">
        <v>1601</v>
      </c>
      <c r="K1604" s="43">
        <v>0.82543568771840559</v>
      </c>
      <c r="L1604">
        <v>0.86030244815522849</v>
      </c>
      <c r="M1604">
        <v>0.3136588950907907</v>
      </c>
      <c r="N1604" s="44">
        <v>0.5686706848762465</v>
      </c>
      <c r="O1604" s="161">
        <f t="shared" si="241"/>
        <v>7000000</v>
      </c>
      <c r="P1604" s="162">
        <f t="shared" si="242"/>
        <v>196.22518783003636</v>
      </c>
      <c r="Q1604" s="162">
        <f t="shared" si="243"/>
        <v>125.2898893788483</v>
      </c>
      <c r="R1604" s="163">
        <f t="shared" si="244"/>
        <v>1</v>
      </c>
      <c r="S1604" s="161">
        <f t="shared" si="245"/>
        <v>7000000</v>
      </c>
      <c r="T1604" s="162">
        <f t="shared" si="246"/>
        <v>195.40839594334545</v>
      </c>
      <c r="U1604" s="162">
        <f t="shared" si="247"/>
        <v>120.14494468942415</v>
      </c>
      <c r="V1604" s="163">
        <f t="shared" si="248"/>
        <v>1</v>
      </c>
      <c r="W1604" s="164">
        <f t="shared" si="249"/>
        <v>446547089.15831643</v>
      </c>
      <c r="X1604" s="164">
        <f t="shared" si="250"/>
        <v>376844158.77744913</v>
      </c>
    </row>
    <row r="1605" spans="10:24" x14ac:dyDescent="0.25">
      <c r="J1605">
        <v>1602</v>
      </c>
      <c r="K1605" s="43">
        <v>0.85396489624294125</v>
      </c>
      <c r="L1605">
        <v>0.56556819525614821</v>
      </c>
      <c r="M1605">
        <v>0.65913111087410103</v>
      </c>
      <c r="N1605" s="44">
        <v>0.36127868506263505</v>
      </c>
      <c r="O1605" s="161">
        <f t="shared" ref="O1605:O1668" si="251">VLOOKUP(K1605,$E$5:$H$10,4)</f>
        <v>7000000</v>
      </c>
      <c r="P1605" s="162">
        <f t="shared" ref="P1605:P1668" si="252">_xlfn.NORM.INV(L1605,$E$12,$E$13)</f>
        <v>182.47653170291085</v>
      </c>
      <c r="Q1605" s="162">
        <f t="shared" ref="Q1605:Q1668" si="253">_xlfn.NORM.INV(M1605,$E$15,$E$16)</f>
        <v>143.20185861504581</v>
      </c>
      <c r="R1605" s="163">
        <f t="shared" ref="R1605:R1668" si="254">VLOOKUP(N1605,$E$19:$H$21,4)</f>
        <v>1</v>
      </c>
      <c r="S1605" s="161">
        <f t="shared" ref="S1605:S1668" si="255">VLOOKUP(K1605,$G$5:$H$10,2)</f>
        <v>7000000</v>
      </c>
      <c r="T1605" s="162">
        <f t="shared" ref="T1605:T1668" si="256">_xlfn.NORM.INV(L1605,$G$12,$G$13)</f>
        <v>190.82551056763694</v>
      </c>
      <c r="U1605" s="162">
        <f t="shared" ref="U1605:U1668" si="257">_xlfn.NORM.INV(M1605,$G$15,$G$16)</f>
        <v>129.1009293075229</v>
      </c>
      <c r="V1605" s="163">
        <f t="shared" ref="V1605:V1668" si="258">VLOOKUP(N1605,$G$19:$H$21,2)</f>
        <v>1</v>
      </c>
      <c r="W1605" s="164">
        <f t="shared" ref="W1605:W1668" si="259">O1605*(P1605-Q1605)*R1605-$D$23-$D$24</f>
        <v>224922711.61505526</v>
      </c>
      <c r="X1605" s="164">
        <f t="shared" ref="X1605:X1668" si="260">S1605*(T1605-U1605)*V1605-$F$23-$F$24</f>
        <v>282072068.82079828</v>
      </c>
    </row>
    <row r="1606" spans="10:24" x14ac:dyDescent="0.25">
      <c r="J1606">
        <v>1603</v>
      </c>
      <c r="K1606" s="43">
        <v>0.56958808346462186</v>
      </c>
      <c r="L1606">
        <v>0.59558231963116437</v>
      </c>
      <c r="M1606">
        <v>0.59039562024598691</v>
      </c>
      <c r="N1606" s="44">
        <v>0.1107527772917376</v>
      </c>
      <c r="O1606" s="161">
        <f t="shared" si="251"/>
        <v>6000000</v>
      </c>
      <c r="P1606" s="162">
        <f t="shared" si="252"/>
        <v>183.62893147684639</v>
      </c>
      <c r="Q1606" s="162">
        <f t="shared" si="253"/>
        <v>139.57125551086972</v>
      </c>
      <c r="R1606" s="163">
        <f t="shared" si="254"/>
        <v>1</v>
      </c>
      <c r="S1606" s="161">
        <f t="shared" si="255"/>
        <v>6000000</v>
      </c>
      <c r="T1606" s="162">
        <f t="shared" si="256"/>
        <v>191.20964382561547</v>
      </c>
      <c r="U1606" s="162">
        <f t="shared" si="257"/>
        <v>127.28562775543486</v>
      </c>
      <c r="V1606" s="163">
        <f t="shared" si="258"/>
        <v>0.9</v>
      </c>
      <c r="W1606" s="164">
        <f t="shared" si="259"/>
        <v>214346055.79586002</v>
      </c>
      <c r="X1606" s="164">
        <f t="shared" si="260"/>
        <v>195189686.77897531</v>
      </c>
    </row>
    <row r="1607" spans="10:24" x14ac:dyDescent="0.25">
      <c r="J1607">
        <v>1604</v>
      </c>
      <c r="K1607" s="43">
        <v>0.2873447894771135</v>
      </c>
      <c r="L1607">
        <v>0.3474074701998443</v>
      </c>
      <c r="M1607">
        <v>0.81076354665097783</v>
      </c>
      <c r="N1607" s="44">
        <v>0.17380263700755449</v>
      </c>
      <c r="O1607" s="161">
        <f t="shared" si="251"/>
        <v>2000000</v>
      </c>
      <c r="P1607" s="162">
        <f t="shared" si="252"/>
        <v>174.11506097100133</v>
      </c>
      <c r="Q1607" s="162">
        <f t="shared" si="253"/>
        <v>152.61427004876379</v>
      </c>
      <c r="R1607" s="163">
        <f t="shared" si="254"/>
        <v>1</v>
      </c>
      <c r="S1607" s="161">
        <f t="shared" si="255"/>
        <v>5000000</v>
      </c>
      <c r="T1607" s="162">
        <f t="shared" si="256"/>
        <v>188.03835365700044</v>
      </c>
      <c r="U1607" s="162">
        <f t="shared" si="257"/>
        <v>133.80713502438189</v>
      </c>
      <c r="V1607" s="163">
        <f t="shared" si="258"/>
        <v>0.9</v>
      </c>
      <c r="W1607" s="164">
        <f t="shared" si="259"/>
        <v>-6998418.1555249169</v>
      </c>
      <c r="X1607" s="164">
        <f t="shared" si="260"/>
        <v>94040483.846783459</v>
      </c>
    </row>
    <row r="1608" spans="10:24" x14ac:dyDescent="0.25">
      <c r="J1608">
        <v>1605</v>
      </c>
      <c r="K1608" s="43">
        <v>0.27643469310222513</v>
      </c>
      <c r="L1608">
        <v>0.70386748029065394</v>
      </c>
      <c r="M1608">
        <v>0.78303230705814209</v>
      </c>
      <c r="N1608" s="44">
        <v>0.76083829282855442</v>
      </c>
      <c r="O1608" s="161">
        <f t="shared" si="251"/>
        <v>2000000</v>
      </c>
      <c r="P1608" s="162">
        <f t="shared" si="252"/>
        <v>188.03334880033975</v>
      </c>
      <c r="Q1608" s="162">
        <f t="shared" si="253"/>
        <v>150.64950293313106</v>
      </c>
      <c r="R1608" s="163">
        <f t="shared" si="254"/>
        <v>1</v>
      </c>
      <c r="S1608" s="161">
        <f t="shared" si="255"/>
        <v>5000000</v>
      </c>
      <c r="T1608" s="162">
        <f t="shared" si="256"/>
        <v>192.67778293344659</v>
      </c>
      <c r="U1608" s="162">
        <f t="shared" si="257"/>
        <v>132.82475146656552</v>
      </c>
      <c r="V1608" s="163">
        <f t="shared" si="258"/>
        <v>1</v>
      </c>
      <c r="W1608" s="164">
        <f t="shared" si="259"/>
        <v>24767691.734417379</v>
      </c>
      <c r="X1608" s="164">
        <f t="shared" si="260"/>
        <v>149265157.33440536</v>
      </c>
    </row>
    <row r="1609" spans="10:24" x14ac:dyDescent="0.25">
      <c r="J1609">
        <v>1606</v>
      </c>
      <c r="K1609" s="43">
        <v>0.96496316876635169</v>
      </c>
      <c r="L1609">
        <v>0.80269634465026207</v>
      </c>
      <c r="M1609">
        <v>0.70944886628708836</v>
      </c>
      <c r="N1609" s="44">
        <v>0.71325056348090232</v>
      </c>
      <c r="O1609" s="161">
        <f t="shared" si="251"/>
        <v>9000000</v>
      </c>
      <c r="P1609" s="162">
        <f t="shared" si="252"/>
        <v>192.7693761398254</v>
      </c>
      <c r="Q1609" s="162">
        <f t="shared" si="253"/>
        <v>146.03550730218436</v>
      </c>
      <c r="R1609" s="163">
        <f t="shared" si="254"/>
        <v>1</v>
      </c>
      <c r="S1609" s="161">
        <f t="shared" si="255"/>
        <v>9000000</v>
      </c>
      <c r="T1609" s="162">
        <f t="shared" si="256"/>
        <v>194.25645871327512</v>
      </c>
      <c r="U1609" s="162">
        <f t="shared" si="257"/>
        <v>130.51775365109219</v>
      </c>
      <c r="V1609" s="163">
        <f t="shared" si="258"/>
        <v>1</v>
      </c>
      <c r="W1609" s="164">
        <f t="shared" si="259"/>
        <v>370604819.53876936</v>
      </c>
      <c r="X1609" s="164">
        <f t="shared" si="260"/>
        <v>423648345.55964637</v>
      </c>
    </row>
    <row r="1610" spans="10:24" x14ac:dyDescent="0.25">
      <c r="J1610">
        <v>1607</v>
      </c>
      <c r="K1610" s="43">
        <v>0.13976171797487924</v>
      </c>
      <c r="L1610">
        <v>0.41411265872161318</v>
      </c>
      <c r="M1610">
        <v>0.25516316835098263</v>
      </c>
      <c r="N1610" s="44">
        <v>0.3642404177573253</v>
      </c>
      <c r="O1610" s="161">
        <f t="shared" si="251"/>
        <v>2000000</v>
      </c>
      <c r="P1610" s="162">
        <f t="shared" si="252"/>
        <v>176.74532667908878</v>
      </c>
      <c r="Q1610" s="162">
        <f t="shared" si="253"/>
        <v>121.83340722036378</v>
      </c>
      <c r="R1610" s="163">
        <f t="shared" si="254"/>
        <v>1</v>
      </c>
      <c r="S1610" s="161">
        <f t="shared" si="255"/>
        <v>2000000</v>
      </c>
      <c r="T1610" s="162">
        <f t="shared" si="256"/>
        <v>188.91510889302958</v>
      </c>
      <c r="U1610" s="162">
        <f t="shared" si="257"/>
        <v>118.4167036101819</v>
      </c>
      <c r="V1610" s="163">
        <f t="shared" si="258"/>
        <v>1</v>
      </c>
      <c r="W1610" s="164">
        <f t="shared" si="259"/>
        <v>59823838.917449996</v>
      </c>
      <c r="X1610" s="164">
        <f t="shared" si="260"/>
        <v>-9003189.4343046248</v>
      </c>
    </row>
    <row r="1611" spans="10:24" x14ac:dyDescent="0.25">
      <c r="J1611">
        <v>1608</v>
      </c>
      <c r="K1611" s="43">
        <v>0.80773674638708637</v>
      </c>
      <c r="L1611">
        <v>0.47837299341615658</v>
      </c>
      <c r="M1611">
        <v>0.4583983673118418</v>
      </c>
      <c r="N1611" s="44">
        <v>0.75418412648474931</v>
      </c>
      <c r="O1611" s="161">
        <f t="shared" si="251"/>
        <v>7000000</v>
      </c>
      <c r="P1611" s="162">
        <f t="shared" si="252"/>
        <v>179.18643830714814</v>
      </c>
      <c r="Q1611" s="162">
        <f t="shared" si="253"/>
        <v>132.91060907600018</v>
      </c>
      <c r="R1611" s="163">
        <f t="shared" si="254"/>
        <v>1</v>
      </c>
      <c r="S1611" s="161">
        <f t="shared" si="255"/>
        <v>7000000</v>
      </c>
      <c r="T1611" s="162">
        <f t="shared" si="256"/>
        <v>189.72881276904937</v>
      </c>
      <c r="U1611" s="162">
        <f t="shared" si="257"/>
        <v>123.95530453800009</v>
      </c>
      <c r="V1611" s="163">
        <f t="shared" si="258"/>
        <v>1</v>
      </c>
      <c r="W1611" s="164">
        <f t="shared" si="259"/>
        <v>273930804.61803567</v>
      </c>
      <c r="X1611" s="164">
        <f t="shared" si="260"/>
        <v>310414557.61734492</v>
      </c>
    </row>
    <row r="1612" spans="10:24" x14ac:dyDescent="0.25">
      <c r="J1612">
        <v>1609</v>
      </c>
      <c r="K1612" s="43">
        <v>0.82627992765081359</v>
      </c>
      <c r="L1612">
        <v>0.77829249829050251</v>
      </c>
      <c r="M1612">
        <v>0.40539182299140109</v>
      </c>
      <c r="N1612" s="44">
        <v>3.0960540194913122E-3</v>
      </c>
      <c r="O1612" s="161">
        <f t="shared" si="251"/>
        <v>7000000</v>
      </c>
      <c r="P1612" s="162">
        <f t="shared" si="252"/>
        <v>191.49658831070761</v>
      </c>
      <c r="Q1612" s="162">
        <f t="shared" si="253"/>
        <v>130.21169603082407</v>
      </c>
      <c r="R1612" s="163">
        <f t="shared" si="254"/>
        <v>1</v>
      </c>
      <c r="S1612" s="161">
        <f t="shared" si="255"/>
        <v>7000000</v>
      </c>
      <c r="T1612" s="162">
        <f t="shared" si="256"/>
        <v>193.8321961035692</v>
      </c>
      <c r="U1612" s="162">
        <f t="shared" si="257"/>
        <v>122.60584801541204</v>
      </c>
      <c r="V1612" s="163">
        <f t="shared" si="258"/>
        <v>0.05</v>
      </c>
      <c r="W1612" s="164">
        <f t="shared" si="259"/>
        <v>378994245.95918477</v>
      </c>
      <c r="X1612" s="164">
        <f t="shared" si="260"/>
        <v>-125070778.16914499</v>
      </c>
    </row>
    <row r="1613" spans="10:24" x14ac:dyDescent="0.25">
      <c r="J1613">
        <v>1610</v>
      </c>
      <c r="K1613" s="43">
        <v>0.81093675990907288</v>
      </c>
      <c r="L1613">
        <v>0.71368678845655298</v>
      </c>
      <c r="M1613">
        <v>0.96331461232844917</v>
      </c>
      <c r="N1613" s="44">
        <v>0.72904245925262467</v>
      </c>
      <c r="O1613" s="161">
        <f t="shared" si="251"/>
        <v>7000000</v>
      </c>
      <c r="P1613" s="162">
        <f t="shared" si="252"/>
        <v>188.46281494260776</v>
      </c>
      <c r="Q1613" s="162">
        <f t="shared" si="253"/>
        <v>170.81034765463207</v>
      </c>
      <c r="R1613" s="163">
        <f t="shared" si="254"/>
        <v>1</v>
      </c>
      <c r="S1613" s="161">
        <f t="shared" si="255"/>
        <v>7000000</v>
      </c>
      <c r="T1613" s="162">
        <f t="shared" si="256"/>
        <v>192.82093831420258</v>
      </c>
      <c r="U1613" s="162">
        <f t="shared" si="257"/>
        <v>142.90517382731602</v>
      </c>
      <c r="V1613" s="163">
        <f t="shared" si="258"/>
        <v>1</v>
      </c>
      <c r="W1613" s="164">
        <f t="shared" si="259"/>
        <v>73567271.015829876</v>
      </c>
      <c r="X1613" s="164">
        <f t="shared" si="260"/>
        <v>199410351.40820593</v>
      </c>
    </row>
    <row r="1614" spans="10:24" x14ac:dyDescent="0.25">
      <c r="J1614">
        <v>1611</v>
      </c>
      <c r="K1614" s="43">
        <v>0.94154304888575435</v>
      </c>
      <c r="L1614">
        <v>0.6517380511078914</v>
      </c>
      <c r="M1614">
        <v>0.43097470712154928</v>
      </c>
      <c r="N1614" s="44">
        <v>5.5623446276216182E-3</v>
      </c>
      <c r="O1614" s="161">
        <f t="shared" si="251"/>
        <v>7000000</v>
      </c>
      <c r="P1614" s="162">
        <f t="shared" si="252"/>
        <v>185.85025659126748</v>
      </c>
      <c r="Q1614" s="162">
        <f t="shared" si="253"/>
        <v>131.5221364432457</v>
      </c>
      <c r="R1614" s="163">
        <f t="shared" si="254"/>
        <v>1</v>
      </c>
      <c r="S1614" s="161">
        <f t="shared" si="255"/>
        <v>9000000</v>
      </c>
      <c r="T1614" s="162">
        <f t="shared" si="256"/>
        <v>191.95008553042248</v>
      </c>
      <c r="U1614" s="162">
        <f t="shared" si="257"/>
        <v>123.26106822162285</v>
      </c>
      <c r="V1614" s="163">
        <f t="shared" si="258"/>
        <v>0.05</v>
      </c>
      <c r="W1614" s="164">
        <f t="shared" si="259"/>
        <v>330296841.03615248</v>
      </c>
      <c r="X1614" s="164">
        <f t="shared" si="260"/>
        <v>-119089942.21104017</v>
      </c>
    </row>
    <row r="1615" spans="10:24" x14ac:dyDescent="0.25">
      <c r="J1615">
        <v>1612</v>
      </c>
      <c r="K1615" s="43">
        <v>0.99239488049245073</v>
      </c>
      <c r="L1615">
        <v>0.97116735953424338</v>
      </c>
      <c r="M1615">
        <v>0.61543662157181811</v>
      </c>
      <c r="N1615" s="44">
        <v>0.30550806614936421</v>
      </c>
      <c r="O1615" s="161">
        <f t="shared" si="251"/>
        <v>9000000</v>
      </c>
      <c r="P1615" s="162">
        <f t="shared" si="252"/>
        <v>208.47350805064204</v>
      </c>
      <c r="Q1615" s="162">
        <f t="shared" si="253"/>
        <v>140.87034655412461</v>
      </c>
      <c r="R1615" s="163">
        <f t="shared" si="254"/>
        <v>1</v>
      </c>
      <c r="S1615" s="161">
        <f t="shared" si="255"/>
        <v>9000000</v>
      </c>
      <c r="T1615" s="162">
        <f t="shared" si="256"/>
        <v>199.49116935021402</v>
      </c>
      <c r="U1615" s="162">
        <f t="shared" si="257"/>
        <v>127.9351732770623</v>
      </c>
      <c r="V1615" s="163">
        <f t="shared" si="258"/>
        <v>1</v>
      </c>
      <c r="W1615" s="164">
        <f t="shared" si="259"/>
        <v>558428453.4686569</v>
      </c>
      <c r="X1615" s="164">
        <f t="shared" si="260"/>
        <v>494003964.65836549</v>
      </c>
    </row>
    <row r="1616" spans="10:24" x14ac:dyDescent="0.25">
      <c r="J1616">
        <v>1613</v>
      </c>
      <c r="K1616" s="43">
        <v>0.34013123837297443</v>
      </c>
      <c r="L1616">
        <v>0.24058275883695746</v>
      </c>
      <c r="M1616">
        <v>0.52084220636303913</v>
      </c>
      <c r="N1616" s="44">
        <v>0.2384918947730269</v>
      </c>
      <c r="O1616" s="161">
        <f t="shared" si="251"/>
        <v>5000000</v>
      </c>
      <c r="P1616" s="162">
        <f t="shared" si="252"/>
        <v>169.43356177975505</v>
      </c>
      <c r="Q1616" s="162">
        <f t="shared" si="253"/>
        <v>136.04534904302704</v>
      </c>
      <c r="R1616" s="163">
        <f t="shared" si="254"/>
        <v>1</v>
      </c>
      <c r="S1616" s="161">
        <f t="shared" si="255"/>
        <v>6000000</v>
      </c>
      <c r="T1616" s="162">
        <f t="shared" si="256"/>
        <v>186.47785392658503</v>
      </c>
      <c r="U1616" s="162">
        <f t="shared" si="257"/>
        <v>125.52267452151352</v>
      </c>
      <c r="V1616" s="163">
        <f t="shared" si="258"/>
        <v>1</v>
      </c>
      <c r="W1616" s="164">
        <f t="shared" si="259"/>
        <v>116941063.68364003</v>
      </c>
      <c r="X1616" s="164">
        <f t="shared" si="260"/>
        <v>215731076.43042904</v>
      </c>
    </row>
    <row r="1617" spans="10:24" x14ac:dyDescent="0.25">
      <c r="J1617">
        <v>1614</v>
      </c>
      <c r="K1617" s="43">
        <v>0.95767723627078349</v>
      </c>
      <c r="L1617">
        <v>0.15357461321874932</v>
      </c>
      <c r="M1617">
        <v>0.17750597508500077</v>
      </c>
      <c r="N1617" s="44">
        <v>0.9048238537300809</v>
      </c>
      <c r="O1617" s="161">
        <f t="shared" si="251"/>
        <v>9000000</v>
      </c>
      <c r="P1617" s="162">
        <f t="shared" si="252"/>
        <v>164.68166857500427</v>
      </c>
      <c r="Q1617" s="162">
        <f t="shared" si="253"/>
        <v>116.50177023029744</v>
      </c>
      <c r="R1617" s="163">
        <f t="shared" si="254"/>
        <v>1</v>
      </c>
      <c r="S1617" s="161">
        <f t="shared" si="255"/>
        <v>9000000</v>
      </c>
      <c r="T1617" s="162">
        <f t="shared" si="256"/>
        <v>184.89388952500141</v>
      </c>
      <c r="U1617" s="162">
        <f t="shared" si="257"/>
        <v>115.75088511514872</v>
      </c>
      <c r="V1617" s="163">
        <f t="shared" si="258"/>
        <v>1</v>
      </c>
      <c r="W1617" s="164">
        <f t="shared" si="259"/>
        <v>383619085.10236144</v>
      </c>
      <c r="X1617" s="164">
        <f t="shared" si="260"/>
        <v>472287039.68867421</v>
      </c>
    </row>
    <row r="1618" spans="10:24" x14ac:dyDescent="0.25">
      <c r="J1618">
        <v>1615</v>
      </c>
      <c r="K1618" s="43">
        <v>8.249787716749224E-3</v>
      </c>
      <c r="L1618">
        <v>0.2320413365679086</v>
      </c>
      <c r="M1618">
        <v>0.39073902781790848</v>
      </c>
      <c r="N1618" s="44">
        <v>0.61011187625785646</v>
      </c>
      <c r="O1618" s="161">
        <f t="shared" si="251"/>
        <v>1000000</v>
      </c>
      <c r="P1618" s="162">
        <f t="shared" si="252"/>
        <v>169.01788898011108</v>
      </c>
      <c r="Q1618" s="162">
        <f t="shared" si="253"/>
        <v>129.45213217537611</v>
      </c>
      <c r="R1618" s="163">
        <f t="shared" si="254"/>
        <v>1</v>
      </c>
      <c r="S1618" s="161">
        <f t="shared" si="255"/>
        <v>1000000</v>
      </c>
      <c r="T1618" s="162">
        <f t="shared" si="256"/>
        <v>186.3392963267037</v>
      </c>
      <c r="U1618" s="162">
        <f t="shared" si="257"/>
        <v>122.22606608768805</v>
      </c>
      <c r="V1618" s="163">
        <f t="shared" si="258"/>
        <v>1</v>
      </c>
      <c r="W1618" s="164">
        <f t="shared" si="259"/>
        <v>-10434243.195265025</v>
      </c>
      <c r="X1618" s="164">
        <f t="shared" si="260"/>
        <v>-85886769.760984361</v>
      </c>
    </row>
    <row r="1619" spans="10:24" x14ac:dyDescent="0.25">
      <c r="J1619">
        <v>1616</v>
      </c>
      <c r="K1619" s="43">
        <v>0.32611550972337389</v>
      </c>
      <c r="L1619">
        <v>0.23792386925660891</v>
      </c>
      <c r="M1619">
        <v>0.30159697844892297</v>
      </c>
      <c r="N1619" s="44">
        <v>0.6843109539610488</v>
      </c>
      <c r="O1619" s="161">
        <f t="shared" si="251"/>
        <v>5000000</v>
      </c>
      <c r="P1619" s="162">
        <f t="shared" si="252"/>
        <v>169.30504802957282</v>
      </c>
      <c r="Q1619" s="162">
        <f t="shared" si="253"/>
        <v>124.60374112667935</v>
      </c>
      <c r="R1619" s="163">
        <f t="shared" si="254"/>
        <v>1</v>
      </c>
      <c r="S1619" s="161">
        <f t="shared" si="255"/>
        <v>6000000</v>
      </c>
      <c r="T1619" s="162">
        <f t="shared" si="256"/>
        <v>186.43501600985761</v>
      </c>
      <c r="U1619" s="162">
        <f t="shared" si="257"/>
        <v>119.80187056333968</v>
      </c>
      <c r="V1619" s="163">
        <f t="shared" si="258"/>
        <v>1</v>
      </c>
      <c r="W1619" s="164">
        <f t="shared" si="259"/>
        <v>173506534.51446733</v>
      </c>
      <c r="X1619" s="164">
        <f t="shared" si="260"/>
        <v>249798872.67910755</v>
      </c>
    </row>
    <row r="1620" spans="10:24" x14ac:dyDescent="0.25">
      <c r="J1620">
        <v>1617</v>
      </c>
      <c r="K1620" s="43">
        <v>0.34430711838308781</v>
      </c>
      <c r="L1620">
        <v>5.0646212220702314E-2</v>
      </c>
      <c r="M1620">
        <v>3.7971135199120432E-2</v>
      </c>
      <c r="N1620" s="44">
        <v>0.60723360063450416</v>
      </c>
      <c r="O1620" s="161">
        <f t="shared" si="251"/>
        <v>5000000</v>
      </c>
      <c r="P1620" s="162">
        <f t="shared" si="252"/>
        <v>155.42070000167521</v>
      </c>
      <c r="Q1620" s="162">
        <f t="shared" si="253"/>
        <v>99.505374704584398</v>
      </c>
      <c r="R1620" s="163">
        <f t="shared" si="254"/>
        <v>1</v>
      </c>
      <c r="S1620" s="161">
        <f t="shared" si="255"/>
        <v>6000000</v>
      </c>
      <c r="T1620" s="162">
        <f t="shared" si="256"/>
        <v>181.80690000055841</v>
      </c>
      <c r="U1620" s="162">
        <f t="shared" si="257"/>
        <v>107.2526873522922</v>
      </c>
      <c r="V1620" s="163">
        <f t="shared" si="258"/>
        <v>1</v>
      </c>
      <c r="W1620" s="164">
        <f t="shared" si="259"/>
        <v>229576626.48545408</v>
      </c>
      <c r="X1620" s="164">
        <f t="shared" si="260"/>
        <v>297325275.8895973</v>
      </c>
    </row>
    <row r="1621" spans="10:24" x14ac:dyDescent="0.25">
      <c r="J1621">
        <v>1618</v>
      </c>
      <c r="K1621" s="43">
        <v>0.60492787268457993</v>
      </c>
      <c r="L1621">
        <v>0.41389545773543257</v>
      </c>
      <c r="M1621">
        <v>1.0619936018127163E-2</v>
      </c>
      <c r="N1621" s="44">
        <v>0.61886376389953979</v>
      </c>
      <c r="O1621" s="161">
        <f t="shared" si="251"/>
        <v>6000000</v>
      </c>
      <c r="P1621" s="162">
        <f t="shared" si="252"/>
        <v>176.73696501980888</v>
      </c>
      <c r="Q1621" s="162">
        <f t="shared" si="253"/>
        <v>88.926136072885271</v>
      </c>
      <c r="R1621" s="163">
        <f t="shared" si="254"/>
        <v>1</v>
      </c>
      <c r="S1621" s="161">
        <f t="shared" si="255"/>
        <v>7000000</v>
      </c>
      <c r="T1621" s="162">
        <f t="shared" si="256"/>
        <v>188.91232167326962</v>
      </c>
      <c r="U1621" s="162">
        <f t="shared" si="257"/>
        <v>101.96306803644264</v>
      </c>
      <c r="V1621" s="163">
        <f t="shared" si="258"/>
        <v>1</v>
      </c>
      <c r="W1621" s="164">
        <f t="shared" si="259"/>
        <v>476864973.68154162</v>
      </c>
      <c r="X1621" s="164">
        <f t="shared" si="260"/>
        <v>458644775.45778883</v>
      </c>
    </row>
    <row r="1622" spans="10:24" x14ac:dyDescent="0.25">
      <c r="J1622">
        <v>1619</v>
      </c>
      <c r="K1622" s="43">
        <v>0.74117971966027885</v>
      </c>
      <c r="L1622">
        <v>0.96509194972975265</v>
      </c>
      <c r="M1622">
        <v>0.82534638230817414</v>
      </c>
      <c r="N1622" s="44">
        <v>0.17141685611879443</v>
      </c>
      <c r="O1622" s="161">
        <f t="shared" si="251"/>
        <v>6000000</v>
      </c>
      <c r="P1622" s="162">
        <f t="shared" si="252"/>
        <v>207.19652904991614</v>
      </c>
      <c r="Q1622" s="162">
        <f t="shared" si="253"/>
        <v>153.71867746940799</v>
      </c>
      <c r="R1622" s="163">
        <f t="shared" si="254"/>
        <v>1</v>
      </c>
      <c r="S1622" s="161">
        <f t="shared" si="255"/>
        <v>7000000</v>
      </c>
      <c r="T1622" s="162">
        <f t="shared" si="256"/>
        <v>199.06550968330538</v>
      </c>
      <c r="U1622" s="162">
        <f t="shared" si="257"/>
        <v>134.35933873470401</v>
      </c>
      <c r="V1622" s="163">
        <f t="shared" si="258"/>
        <v>0.9</v>
      </c>
      <c r="W1622" s="164">
        <f t="shared" si="259"/>
        <v>270867109.48304886</v>
      </c>
      <c r="X1622" s="164">
        <f t="shared" si="260"/>
        <v>257648876.9761886</v>
      </c>
    </row>
    <row r="1623" spans="10:24" x14ac:dyDescent="0.25">
      <c r="J1623">
        <v>1620</v>
      </c>
      <c r="K1623" s="43">
        <v>0.62180063850209022</v>
      </c>
      <c r="L1623">
        <v>0.7962564206782734</v>
      </c>
      <c r="M1623">
        <v>8.8197059663307487E-2</v>
      </c>
      <c r="N1623" s="44">
        <v>0.86049623580963641</v>
      </c>
      <c r="O1623" s="161">
        <f t="shared" si="251"/>
        <v>6000000</v>
      </c>
      <c r="P1623" s="162">
        <f t="shared" si="252"/>
        <v>192.42485671125431</v>
      </c>
      <c r="Q1623" s="162">
        <f t="shared" si="253"/>
        <v>107.96117556928773</v>
      </c>
      <c r="R1623" s="163">
        <f t="shared" si="254"/>
        <v>1</v>
      </c>
      <c r="S1623" s="161">
        <f t="shared" si="255"/>
        <v>7000000</v>
      </c>
      <c r="T1623" s="162">
        <f t="shared" si="256"/>
        <v>194.14161890375144</v>
      </c>
      <c r="U1623" s="162">
        <f t="shared" si="257"/>
        <v>111.48058778464386</v>
      </c>
      <c r="V1623" s="163">
        <f t="shared" si="258"/>
        <v>1</v>
      </c>
      <c r="W1623" s="164">
        <f t="shared" si="259"/>
        <v>456782086.85179943</v>
      </c>
      <c r="X1623" s="164">
        <f t="shared" si="260"/>
        <v>428627217.83375299</v>
      </c>
    </row>
    <row r="1624" spans="10:24" x14ac:dyDescent="0.25">
      <c r="J1624">
        <v>1621</v>
      </c>
      <c r="K1624" s="43">
        <v>0.81087004471223534</v>
      </c>
      <c r="L1624">
        <v>0.31386967439067737</v>
      </c>
      <c r="M1624">
        <v>0.44332378058361877</v>
      </c>
      <c r="N1624" s="44">
        <v>0.47523044694526961</v>
      </c>
      <c r="O1624" s="161">
        <f t="shared" si="251"/>
        <v>7000000</v>
      </c>
      <c r="P1624" s="162">
        <f t="shared" si="252"/>
        <v>172.72633224278792</v>
      </c>
      <c r="Q1624" s="162">
        <f t="shared" si="253"/>
        <v>132.14904995781919</v>
      </c>
      <c r="R1624" s="163">
        <f t="shared" si="254"/>
        <v>1</v>
      </c>
      <c r="S1624" s="161">
        <f t="shared" si="255"/>
        <v>7000000</v>
      </c>
      <c r="T1624" s="162">
        <f t="shared" si="256"/>
        <v>187.57544408092932</v>
      </c>
      <c r="U1624" s="162">
        <f t="shared" si="257"/>
        <v>123.57452497890959</v>
      </c>
      <c r="V1624" s="163">
        <f t="shared" si="258"/>
        <v>1</v>
      </c>
      <c r="W1624" s="164">
        <f t="shared" si="259"/>
        <v>234040975.99478114</v>
      </c>
      <c r="X1624" s="164">
        <f t="shared" si="260"/>
        <v>298006433.71413803</v>
      </c>
    </row>
    <row r="1625" spans="10:24" x14ac:dyDescent="0.25">
      <c r="J1625">
        <v>1622</v>
      </c>
      <c r="K1625" s="43">
        <v>0.14655158397214008</v>
      </c>
      <c r="L1625">
        <v>0.59254358688010134</v>
      </c>
      <c r="M1625">
        <v>0.1676501852609017</v>
      </c>
      <c r="N1625" s="44">
        <v>0.44834655511840116</v>
      </c>
      <c r="O1625" s="161">
        <f t="shared" si="251"/>
        <v>2000000</v>
      </c>
      <c r="P1625" s="162">
        <f t="shared" si="252"/>
        <v>183.51139410972664</v>
      </c>
      <c r="Q1625" s="162">
        <f t="shared" si="253"/>
        <v>115.73014778184667</v>
      </c>
      <c r="R1625" s="163">
        <f t="shared" si="254"/>
        <v>1</v>
      </c>
      <c r="S1625" s="161">
        <f t="shared" si="255"/>
        <v>2000000</v>
      </c>
      <c r="T1625" s="162">
        <f t="shared" si="256"/>
        <v>191.1704647032422</v>
      </c>
      <c r="U1625" s="162">
        <f t="shared" si="257"/>
        <v>115.36507389092334</v>
      </c>
      <c r="V1625" s="163">
        <f t="shared" si="258"/>
        <v>1</v>
      </c>
      <c r="W1625" s="164">
        <f t="shared" si="259"/>
        <v>85562492.655759931</v>
      </c>
      <c r="X1625" s="164">
        <f t="shared" si="260"/>
        <v>1610781.624637723</v>
      </c>
    </row>
    <row r="1626" spans="10:24" x14ac:dyDescent="0.25">
      <c r="J1626">
        <v>1623</v>
      </c>
      <c r="K1626" s="43">
        <v>0.6749923486412821</v>
      </c>
      <c r="L1626">
        <v>0.49686785082891627</v>
      </c>
      <c r="M1626">
        <v>1.576867694059958E-2</v>
      </c>
      <c r="N1626" s="44">
        <v>0.40608317311413655</v>
      </c>
      <c r="O1626" s="161">
        <f t="shared" si="251"/>
        <v>6000000</v>
      </c>
      <c r="P1626" s="162">
        <f t="shared" si="252"/>
        <v>179.88223178501931</v>
      </c>
      <c r="Q1626" s="162">
        <f t="shared" si="253"/>
        <v>91.995482877562182</v>
      </c>
      <c r="R1626" s="163">
        <f t="shared" si="254"/>
        <v>1</v>
      </c>
      <c r="S1626" s="161">
        <f t="shared" si="255"/>
        <v>7000000</v>
      </c>
      <c r="T1626" s="162">
        <f t="shared" si="256"/>
        <v>189.96074392833978</v>
      </c>
      <c r="U1626" s="162">
        <f t="shared" si="257"/>
        <v>103.49774143878109</v>
      </c>
      <c r="V1626" s="163">
        <f t="shared" si="258"/>
        <v>1</v>
      </c>
      <c r="W1626" s="164">
        <f t="shared" si="259"/>
        <v>477320493.4447428</v>
      </c>
      <c r="X1626" s="164">
        <f t="shared" si="260"/>
        <v>455241017.42691088</v>
      </c>
    </row>
    <row r="1627" spans="10:24" x14ac:dyDescent="0.25">
      <c r="J1627">
        <v>1624</v>
      </c>
      <c r="K1627" s="43">
        <v>0.9215627639194971</v>
      </c>
      <c r="L1627">
        <v>1.962642188573005E-2</v>
      </c>
      <c r="M1627">
        <v>0.72426932197898408</v>
      </c>
      <c r="N1627" s="44">
        <v>0.95983479628996948</v>
      </c>
      <c r="O1627" s="161">
        <f t="shared" si="251"/>
        <v>7000000</v>
      </c>
      <c r="P1627" s="162">
        <f t="shared" si="252"/>
        <v>149.07710341138775</v>
      </c>
      <c r="Q1627" s="162">
        <f t="shared" si="253"/>
        <v>146.9114349270927</v>
      </c>
      <c r="R1627" s="163">
        <f t="shared" si="254"/>
        <v>1</v>
      </c>
      <c r="S1627" s="161">
        <f t="shared" si="255"/>
        <v>9000000</v>
      </c>
      <c r="T1627" s="162">
        <f t="shared" si="256"/>
        <v>179.69236780379592</v>
      </c>
      <c r="U1627" s="162">
        <f t="shared" si="257"/>
        <v>130.95571746354636</v>
      </c>
      <c r="V1627" s="163">
        <f t="shared" si="258"/>
        <v>1</v>
      </c>
      <c r="W1627" s="164">
        <f t="shared" si="259"/>
        <v>-34840320.609934621</v>
      </c>
      <c r="X1627" s="164">
        <f t="shared" si="260"/>
        <v>288629853.06224597</v>
      </c>
    </row>
    <row r="1628" spans="10:24" x14ac:dyDescent="0.25">
      <c r="J1628">
        <v>1625</v>
      </c>
      <c r="K1628" s="43">
        <v>3.0769396109258107E-3</v>
      </c>
      <c r="L1628">
        <v>0.54408877870692673</v>
      </c>
      <c r="M1628">
        <v>0.3401741336727222</v>
      </c>
      <c r="N1628" s="44">
        <v>0.60468305895226093</v>
      </c>
      <c r="O1628" s="161">
        <f t="shared" si="251"/>
        <v>1000000</v>
      </c>
      <c r="P1628" s="162">
        <f t="shared" si="252"/>
        <v>181.66110157069434</v>
      </c>
      <c r="Q1628" s="162">
        <f t="shared" si="253"/>
        <v>126.76024132521547</v>
      </c>
      <c r="R1628" s="163">
        <f t="shared" si="254"/>
        <v>1</v>
      </c>
      <c r="S1628" s="161">
        <f t="shared" si="255"/>
        <v>1000000</v>
      </c>
      <c r="T1628" s="162">
        <f t="shared" si="256"/>
        <v>190.55370052356477</v>
      </c>
      <c r="U1628" s="162">
        <f t="shared" si="257"/>
        <v>120.88012066260774</v>
      </c>
      <c r="V1628" s="163">
        <f t="shared" si="258"/>
        <v>1</v>
      </c>
      <c r="W1628" s="164">
        <f t="shared" si="259"/>
        <v>4900860.2454788685</v>
      </c>
      <c r="X1628" s="164">
        <f t="shared" si="260"/>
        <v>-80326420.139042974</v>
      </c>
    </row>
    <row r="1629" spans="10:24" x14ac:dyDescent="0.25">
      <c r="J1629">
        <v>1626</v>
      </c>
      <c r="K1629" s="43">
        <v>7.6612836896811198E-2</v>
      </c>
      <c r="L1629">
        <v>0.51495526496395849</v>
      </c>
      <c r="M1629">
        <v>0.32600535353873894</v>
      </c>
      <c r="N1629" s="44">
        <v>0.16213075847166625</v>
      </c>
      <c r="O1629" s="161">
        <f t="shared" si="251"/>
        <v>2000000</v>
      </c>
      <c r="P1629" s="162">
        <f t="shared" si="252"/>
        <v>180.56244111694861</v>
      </c>
      <c r="Q1629" s="162">
        <f t="shared" si="253"/>
        <v>125.98058712633382</v>
      </c>
      <c r="R1629" s="163">
        <f t="shared" si="254"/>
        <v>1</v>
      </c>
      <c r="S1629" s="161">
        <f t="shared" si="255"/>
        <v>2000000</v>
      </c>
      <c r="T1629" s="162">
        <f t="shared" si="256"/>
        <v>190.1874803723162</v>
      </c>
      <c r="U1629" s="162">
        <f t="shared" si="257"/>
        <v>120.4902935631669</v>
      </c>
      <c r="V1629" s="163">
        <f t="shared" si="258"/>
        <v>0.9</v>
      </c>
      <c r="W1629" s="164">
        <f t="shared" si="259"/>
        <v>59163707.981229573</v>
      </c>
      <c r="X1629" s="164">
        <f t="shared" si="260"/>
        <v>-24545063.743531272</v>
      </c>
    </row>
    <row r="1630" spans="10:24" x14ac:dyDescent="0.25">
      <c r="J1630">
        <v>1627</v>
      </c>
      <c r="K1630" s="43">
        <v>0.38104159415237815</v>
      </c>
      <c r="L1630">
        <v>0.91993618300064861</v>
      </c>
      <c r="M1630">
        <v>0.93462913752252563</v>
      </c>
      <c r="N1630" s="44">
        <v>0.56904921011800647</v>
      </c>
      <c r="O1630" s="161">
        <f t="shared" si="251"/>
        <v>5000000</v>
      </c>
      <c r="P1630" s="162">
        <f t="shared" si="252"/>
        <v>201.06963639149475</v>
      </c>
      <c r="Q1630" s="162">
        <f t="shared" si="253"/>
        <v>165.22366843967578</v>
      </c>
      <c r="R1630" s="163">
        <f t="shared" si="254"/>
        <v>1</v>
      </c>
      <c r="S1630" s="161">
        <f t="shared" si="255"/>
        <v>6000000</v>
      </c>
      <c r="T1630" s="162">
        <f t="shared" si="256"/>
        <v>197.02321213049825</v>
      </c>
      <c r="U1630" s="162">
        <f t="shared" si="257"/>
        <v>140.11183421983787</v>
      </c>
      <c r="V1630" s="163">
        <f t="shared" si="258"/>
        <v>1</v>
      </c>
      <c r="W1630" s="164">
        <f t="shared" si="259"/>
        <v>129229839.75909489</v>
      </c>
      <c r="X1630" s="164">
        <f t="shared" si="260"/>
        <v>191468267.46396226</v>
      </c>
    </row>
    <row r="1631" spans="10:24" x14ac:dyDescent="0.25">
      <c r="J1631">
        <v>1628</v>
      </c>
      <c r="K1631" s="43">
        <v>0.9411981958436052</v>
      </c>
      <c r="L1631">
        <v>6.350871552590398E-3</v>
      </c>
      <c r="M1631">
        <v>0.47118696210414535</v>
      </c>
      <c r="N1631" s="44">
        <v>0.79245194159820498</v>
      </c>
      <c r="O1631" s="161">
        <f t="shared" si="251"/>
        <v>7000000</v>
      </c>
      <c r="P1631" s="162">
        <f t="shared" si="252"/>
        <v>142.61963902080353</v>
      </c>
      <c r="Q1631" s="162">
        <f t="shared" si="253"/>
        <v>133.5542704066155</v>
      </c>
      <c r="R1631" s="163">
        <f t="shared" si="254"/>
        <v>1</v>
      </c>
      <c r="S1631" s="161">
        <f t="shared" si="255"/>
        <v>9000000</v>
      </c>
      <c r="T1631" s="162">
        <f t="shared" si="256"/>
        <v>177.53987967360118</v>
      </c>
      <c r="U1631" s="162">
        <f t="shared" si="257"/>
        <v>124.27713520330775</v>
      </c>
      <c r="V1631" s="163">
        <f t="shared" si="258"/>
        <v>1</v>
      </c>
      <c r="W1631" s="164">
        <f t="shared" si="259"/>
        <v>13457580.29931622</v>
      </c>
      <c r="X1631" s="164">
        <f t="shared" si="260"/>
        <v>329364700.23264086</v>
      </c>
    </row>
    <row r="1632" spans="10:24" x14ac:dyDescent="0.25">
      <c r="J1632">
        <v>1629</v>
      </c>
      <c r="K1632" s="43">
        <v>0.57426055428589684</v>
      </c>
      <c r="L1632">
        <v>0.61784136719071048</v>
      </c>
      <c r="M1632">
        <v>0.70137852984029336</v>
      </c>
      <c r="N1632" s="44">
        <v>0.88082415603330388</v>
      </c>
      <c r="O1632" s="161">
        <f t="shared" si="251"/>
        <v>6000000</v>
      </c>
      <c r="P1632" s="162">
        <f t="shared" si="252"/>
        <v>184.4972448096531</v>
      </c>
      <c r="Q1632" s="162">
        <f t="shared" si="253"/>
        <v>145.56738890511861</v>
      </c>
      <c r="R1632" s="163">
        <f t="shared" si="254"/>
        <v>1</v>
      </c>
      <c r="S1632" s="161">
        <f t="shared" si="255"/>
        <v>6000000</v>
      </c>
      <c r="T1632" s="162">
        <f t="shared" si="256"/>
        <v>191.49908160321769</v>
      </c>
      <c r="U1632" s="162">
        <f t="shared" si="257"/>
        <v>130.2836944525593</v>
      </c>
      <c r="V1632" s="163">
        <f t="shared" si="258"/>
        <v>1</v>
      </c>
      <c r="W1632" s="164">
        <f t="shared" si="259"/>
        <v>183579135.42720696</v>
      </c>
      <c r="X1632" s="164">
        <f t="shared" si="260"/>
        <v>217292322.90395033</v>
      </c>
    </row>
    <row r="1633" spans="10:24" x14ac:dyDescent="0.25">
      <c r="J1633">
        <v>1630</v>
      </c>
      <c r="K1633" s="43">
        <v>0.6640396973819862</v>
      </c>
      <c r="L1633">
        <v>0.11623200902909936</v>
      </c>
      <c r="M1633">
        <v>0.67040117885532313</v>
      </c>
      <c r="N1633" s="44">
        <v>0.68782454646342017</v>
      </c>
      <c r="O1633" s="161">
        <f t="shared" si="251"/>
        <v>6000000</v>
      </c>
      <c r="P1633" s="162">
        <f t="shared" si="252"/>
        <v>162.08946505710733</v>
      </c>
      <c r="Q1633" s="162">
        <f t="shared" si="253"/>
        <v>143.82042419389808</v>
      </c>
      <c r="R1633" s="163">
        <f t="shared" si="254"/>
        <v>1</v>
      </c>
      <c r="S1633" s="161">
        <f t="shared" si="255"/>
        <v>7000000</v>
      </c>
      <c r="T1633" s="162">
        <f t="shared" si="256"/>
        <v>184.02982168570244</v>
      </c>
      <c r="U1633" s="162">
        <f t="shared" si="257"/>
        <v>129.41021209694904</v>
      </c>
      <c r="V1633" s="163">
        <f t="shared" si="258"/>
        <v>1</v>
      </c>
      <c r="W1633" s="164">
        <f t="shared" si="259"/>
        <v>59614245.17925553</v>
      </c>
      <c r="X1633" s="164">
        <f t="shared" si="260"/>
        <v>232337267.12127382</v>
      </c>
    </row>
    <row r="1634" spans="10:24" x14ac:dyDescent="0.25">
      <c r="J1634">
        <v>1631</v>
      </c>
      <c r="K1634" s="43">
        <v>0.18021198988015807</v>
      </c>
      <c r="L1634">
        <v>0.83615567237246036</v>
      </c>
      <c r="M1634">
        <v>0.52196903799448369</v>
      </c>
      <c r="N1634" s="44">
        <v>0.34200381133842772</v>
      </c>
      <c r="O1634" s="161">
        <f t="shared" si="251"/>
        <v>2000000</v>
      </c>
      <c r="P1634" s="162">
        <f t="shared" si="252"/>
        <v>194.6817011702183</v>
      </c>
      <c r="Q1634" s="162">
        <f t="shared" si="253"/>
        <v>136.10192147695909</v>
      </c>
      <c r="R1634" s="163">
        <f t="shared" si="254"/>
        <v>1</v>
      </c>
      <c r="S1634" s="161">
        <f t="shared" si="255"/>
        <v>5000000</v>
      </c>
      <c r="T1634" s="162">
        <f t="shared" si="256"/>
        <v>194.89390039007276</v>
      </c>
      <c r="U1634" s="162">
        <f t="shared" si="257"/>
        <v>125.55096073847955</v>
      </c>
      <c r="V1634" s="163">
        <f t="shared" si="258"/>
        <v>1</v>
      </c>
      <c r="W1634" s="164">
        <f t="shared" si="259"/>
        <v>67159559.386518419</v>
      </c>
      <c r="X1634" s="164">
        <f t="shared" si="260"/>
        <v>196714698.25796604</v>
      </c>
    </row>
    <row r="1635" spans="10:24" x14ac:dyDescent="0.25">
      <c r="J1635">
        <v>1632</v>
      </c>
      <c r="K1635" s="43">
        <v>0.76835878992658468</v>
      </c>
      <c r="L1635">
        <v>0.99202569592441803</v>
      </c>
      <c r="M1635">
        <v>0.56080487602169737</v>
      </c>
      <c r="N1635" s="44">
        <v>8.5730451521353834E-2</v>
      </c>
      <c r="O1635" s="161">
        <f t="shared" si="251"/>
        <v>7000000</v>
      </c>
      <c r="P1635" s="162">
        <f t="shared" si="252"/>
        <v>216.15134230396174</v>
      </c>
      <c r="Q1635" s="162">
        <f t="shared" si="253"/>
        <v>138.06020358453978</v>
      </c>
      <c r="R1635" s="163">
        <f t="shared" si="254"/>
        <v>1</v>
      </c>
      <c r="S1635" s="161">
        <f t="shared" si="255"/>
        <v>7000000</v>
      </c>
      <c r="T1635" s="162">
        <f t="shared" si="256"/>
        <v>202.0504474346539</v>
      </c>
      <c r="U1635" s="162">
        <f t="shared" si="257"/>
        <v>126.53010179226989</v>
      </c>
      <c r="V1635" s="163">
        <f t="shared" si="258"/>
        <v>0.9</v>
      </c>
      <c r="W1635" s="164">
        <f t="shared" si="259"/>
        <v>496637971.03595376</v>
      </c>
      <c r="X1635" s="164">
        <f t="shared" si="260"/>
        <v>325778177.5470193</v>
      </c>
    </row>
    <row r="1636" spans="10:24" x14ac:dyDescent="0.25">
      <c r="J1636">
        <v>1633</v>
      </c>
      <c r="K1636" s="43">
        <v>0.6407980719353279</v>
      </c>
      <c r="L1636">
        <v>0.59579982531317843</v>
      </c>
      <c r="M1636">
        <v>0.84720283970502108</v>
      </c>
      <c r="N1636" s="44">
        <v>0.95683180481608032</v>
      </c>
      <c r="O1636" s="161">
        <f t="shared" si="251"/>
        <v>6000000</v>
      </c>
      <c r="P1636" s="162">
        <f t="shared" si="252"/>
        <v>183.63735300378826</v>
      </c>
      <c r="Q1636" s="162">
        <f t="shared" si="253"/>
        <v>155.49020548177256</v>
      </c>
      <c r="R1636" s="163">
        <f t="shared" si="254"/>
        <v>1</v>
      </c>
      <c r="S1636" s="161">
        <f t="shared" si="255"/>
        <v>7000000</v>
      </c>
      <c r="T1636" s="162">
        <f t="shared" si="256"/>
        <v>191.21245100126276</v>
      </c>
      <c r="U1636" s="162">
        <f t="shared" si="257"/>
        <v>135.24510274088627</v>
      </c>
      <c r="V1636" s="163">
        <f t="shared" si="258"/>
        <v>1</v>
      </c>
      <c r="W1636" s="164">
        <f t="shared" si="259"/>
        <v>118882885.1320942</v>
      </c>
      <c r="X1636" s="164">
        <f t="shared" si="260"/>
        <v>241771437.82263547</v>
      </c>
    </row>
    <row r="1637" spans="10:24" x14ac:dyDescent="0.25">
      <c r="J1637">
        <v>1634</v>
      </c>
      <c r="K1637" s="43">
        <v>0.45757851553752993</v>
      </c>
      <c r="L1637">
        <v>0.46952786747949404</v>
      </c>
      <c r="M1637">
        <v>2.5178607001634656E-3</v>
      </c>
      <c r="N1637" s="44">
        <v>0.82408732568596488</v>
      </c>
      <c r="O1637" s="161">
        <f t="shared" si="251"/>
        <v>5000000</v>
      </c>
      <c r="P1637" s="162">
        <f t="shared" si="252"/>
        <v>178.85314899976163</v>
      </c>
      <c r="Q1637" s="162">
        <f t="shared" si="253"/>
        <v>78.905204074476615</v>
      </c>
      <c r="R1637" s="163">
        <f t="shared" si="254"/>
        <v>1</v>
      </c>
      <c r="S1637" s="161">
        <f t="shared" si="255"/>
        <v>6000000</v>
      </c>
      <c r="T1637" s="162">
        <f t="shared" si="256"/>
        <v>189.61771633325387</v>
      </c>
      <c r="U1637" s="162">
        <f t="shared" si="257"/>
        <v>96.952602037238307</v>
      </c>
      <c r="V1637" s="163">
        <f t="shared" si="258"/>
        <v>1</v>
      </c>
      <c r="W1637" s="164">
        <f t="shared" si="259"/>
        <v>449739724.62642509</v>
      </c>
      <c r="X1637" s="164">
        <f t="shared" si="260"/>
        <v>405990685.77609336</v>
      </c>
    </row>
    <row r="1638" spans="10:24" x14ac:dyDescent="0.25">
      <c r="J1638">
        <v>1635</v>
      </c>
      <c r="K1638" s="43">
        <v>0.2836031561709349</v>
      </c>
      <c r="L1638">
        <v>0.32828631701623723</v>
      </c>
      <c r="M1638">
        <v>3.8088923461320312E-2</v>
      </c>
      <c r="N1638" s="44">
        <v>8.0589899292691225E-2</v>
      </c>
      <c r="O1638" s="161">
        <f t="shared" si="251"/>
        <v>2000000</v>
      </c>
      <c r="P1638" s="162">
        <f t="shared" si="252"/>
        <v>173.33024846494951</v>
      </c>
      <c r="Q1638" s="162">
        <f t="shared" si="253"/>
        <v>99.533859655993183</v>
      </c>
      <c r="R1638" s="163">
        <f t="shared" si="254"/>
        <v>1</v>
      </c>
      <c r="S1638" s="161">
        <f t="shared" si="255"/>
        <v>5000000</v>
      </c>
      <c r="T1638" s="162">
        <f t="shared" si="256"/>
        <v>187.77674948831651</v>
      </c>
      <c r="U1638" s="162">
        <f t="shared" si="257"/>
        <v>107.26692982799659</v>
      </c>
      <c r="V1638" s="163">
        <f t="shared" si="258"/>
        <v>0.9</v>
      </c>
      <c r="W1638" s="164">
        <f t="shared" si="259"/>
        <v>97592777.61791265</v>
      </c>
      <c r="X1638" s="164">
        <f t="shared" si="260"/>
        <v>212294188.47143966</v>
      </c>
    </row>
    <row r="1639" spans="10:24" x14ac:dyDescent="0.25">
      <c r="J1639">
        <v>1636</v>
      </c>
      <c r="K1639" s="43">
        <v>0.7279145999898784</v>
      </c>
      <c r="L1639">
        <v>0.17392792226338838</v>
      </c>
      <c r="M1639">
        <v>0.9427257499015308</v>
      </c>
      <c r="N1639" s="44">
        <v>0.42032713267149446</v>
      </c>
      <c r="O1639" s="161">
        <f t="shared" si="251"/>
        <v>6000000</v>
      </c>
      <c r="P1639" s="162">
        <f t="shared" si="252"/>
        <v>165.91865445625791</v>
      </c>
      <c r="Q1639" s="162">
        <f t="shared" si="253"/>
        <v>166.56148960236612</v>
      </c>
      <c r="R1639" s="163">
        <f t="shared" si="254"/>
        <v>1</v>
      </c>
      <c r="S1639" s="161">
        <f t="shared" si="255"/>
        <v>7000000</v>
      </c>
      <c r="T1639" s="162">
        <f t="shared" si="256"/>
        <v>185.30621815208596</v>
      </c>
      <c r="U1639" s="162">
        <f t="shared" si="257"/>
        <v>140.78074480118306</v>
      </c>
      <c r="V1639" s="163">
        <f t="shared" si="258"/>
        <v>1</v>
      </c>
      <c r="W1639" s="164">
        <f t="shared" si="259"/>
        <v>-53857010.876649268</v>
      </c>
      <c r="X1639" s="164">
        <f t="shared" si="260"/>
        <v>161678313.45632029</v>
      </c>
    </row>
    <row r="1640" spans="10:24" x14ac:dyDescent="0.25">
      <c r="J1640">
        <v>1637</v>
      </c>
      <c r="K1640" s="43">
        <v>0.46817629207996203</v>
      </c>
      <c r="L1640">
        <v>4.7204685562175497E-3</v>
      </c>
      <c r="M1640">
        <v>0.10483923882152124</v>
      </c>
      <c r="N1640" s="44">
        <v>0.70261421768589627</v>
      </c>
      <c r="O1640" s="161">
        <f t="shared" si="251"/>
        <v>5000000</v>
      </c>
      <c r="P1640" s="162">
        <f t="shared" si="252"/>
        <v>141.06509648582707</v>
      </c>
      <c r="Q1640" s="162">
        <f t="shared" si="253"/>
        <v>109.91099939781218</v>
      </c>
      <c r="R1640" s="163">
        <f t="shared" si="254"/>
        <v>1</v>
      </c>
      <c r="S1640" s="161">
        <f t="shared" si="255"/>
        <v>6000000</v>
      </c>
      <c r="T1640" s="162">
        <f t="shared" si="256"/>
        <v>177.02169882860903</v>
      </c>
      <c r="U1640" s="162">
        <f t="shared" si="257"/>
        <v>112.4554996989061</v>
      </c>
      <c r="V1640" s="163">
        <f t="shared" si="258"/>
        <v>1</v>
      </c>
      <c r="W1640" s="164">
        <f t="shared" si="259"/>
        <v>105770485.44007447</v>
      </c>
      <c r="X1640" s="164">
        <f t="shared" si="260"/>
        <v>237397194.77821761</v>
      </c>
    </row>
    <row r="1641" spans="10:24" x14ac:dyDescent="0.25">
      <c r="J1641">
        <v>1638</v>
      </c>
      <c r="K1641" s="43">
        <v>0.83779660416298762</v>
      </c>
      <c r="L1641">
        <v>0.33955162833485786</v>
      </c>
      <c r="M1641">
        <v>0.65201785783519683</v>
      </c>
      <c r="N1641" s="44">
        <v>0.26396796014041024</v>
      </c>
      <c r="O1641" s="161">
        <f t="shared" si="251"/>
        <v>7000000</v>
      </c>
      <c r="P1641" s="162">
        <f t="shared" si="252"/>
        <v>173.79469311069315</v>
      </c>
      <c r="Q1641" s="162">
        <f t="shared" si="253"/>
        <v>142.8154802861053</v>
      </c>
      <c r="R1641" s="163">
        <f t="shared" si="254"/>
        <v>1</v>
      </c>
      <c r="S1641" s="161">
        <f t="shared" si="255"/>
        <v>7000000</v>
      </c>
      <c r="T1641" s="162">
        <f t="shared" si="256"/>
        <v>187.93156437023106</v>
      </c>
      <c r="U1641" s="162">
        <f t="shared" si="257"/>
        <v>128.90774014305265</v>
      </c>
      <c r="V1641" s="163">
        <f t="shared" si="258"/>
        <v>1</v>
      </c>
      <c r="W1641" s="164">
        <f t="shared" si="259"/>
        <v>166854489.77211493</v>
      </c>
      <c r="X1641" s="164">
        <f t="shared" si="260"/>
        <v>263166769.59024888</v>
      </c>
    </row>
    <row r="1642" spans="10:24" x14ac:dyDescent="0.25">
      <c r="J1642">
        <v>1639</v>
      </c>
      <c r="K1642" s="43">
        <v>0.53164029660626078</v>
      </c>
      <c r="L1642">
        <v>5.5979568807623781E-2</v>
      </c>
      <c r="M1642">
        <v>6.1565520295268517E-2</v>
      </c>
      <c r="N1642" s="44">
        <v>0.20200594561614749</v>
      </c>
      <c r="O1642" s="161">
        <f t="shared" si="251"/>
        <v>5000000</v>
      </c>
      <c r="P1642" s="162">
        <f t="shared" si="252"/>
        <v>156.15827019439996</v>
      </c>
      <c r="Q1642" s="162">
        <f t="shared" si="253"/>
        <v>104.16472718940861</v>
      </c>
      <c r="R1642" s="163">
        <f t="shared" si="254"/>
        <v>1</v>
      </c>
      <c r="S1642" s="161">
        <f t="shared" si="255"/>
        <v>6000000</v>
      </c>
      <c r="T1642" s="162">
        <f t="shared" si="256"/>
        <v>182.05275673146664</v>
      </c>
      <c r="U1642" s="162">
        <f t="shared" si="257"/>
        <v>109.5823635947043</v>
      </c>
      <c r="V1642" s="163">
        <f t="shared" si="258"/>
        <v>1</v>
      </c>
      <c r="W1642" s="164">
        <f t="shared" si="259"/>
        <v>209967715.02495676</v>
      </c>
      <c r="X1642" s="164">
        <f t="shared" si="260"/>
        <v>284822358.82057405</v>
      </c>
    </row>
    <row r="1643" spans="10:24" x14ac:dyDescent="0.25">
      <c r="J1643">
        <v>1640</v>
      </c>
      <c r="K1643" s="43">
        <v>0.11813166008111009</v>
      </c>
      <c r="L1643">
        <v>0.77196909221787779</v>
      </c>
      <c r="M1643">
        <v>0.60799446746993846</v>
      </c>
      <c r="N1643" s="44">
        <v>0.69270712007189594</v>
      </c>
      <c r="O1643" s="161">
        <f t="shared" si="251"/>
        <v>2000000</v>
      </c>
      <c r="P1643" s="162">
        <f t="shared" si="252"/>
        <v>191.18020895861829</v>
      </c>
      <c r="Q1643" s="162">
        <f t="shared" si="253"/>
        <v>140.48191434323587</v>
      </c>
      <c r="R1643" s="163">
        <f t="shared" si="254"/>
        <v>1</v>
      </c>
      <c r="S1643" s="161">
        <f t="shared" si="255"/>
        <v>2000000</v>
      </c>
      <c r="T1643" s="162">
        <f t="shared" si="256"/>
        <v>193.72673631953944</v>
      </c>
      <c r="U1643" s="162">
        <f t="shared" si="257"/>
        <v>127.74095717161794</v>
      </c>
      <c r="V1643" s="163">
        <f t="shared" si="258"/>
        <v>1</v>
      </c>
      <c r="W1643" s="164">
        <f t="shared" si="259"/>
        <v>51396589.230764851</v>
      </c>
      <c r="X1643" s="164">
        <f t="shared" si="260"/>
        <v>-18028441.704156995</v>
      </c>
    </row>
    <row r="1644" spans="10:24" x14ac:dyDescent="0.25">
      <c r="J1644">
        <v>1641</v>
      </c>
      <c r="K1644" s="43">
        <v>0.93456369387645544</v>
      </c>
      <c r="L1644">
        <v>0.91569348441374476</v>
      </c>
      <c r="M1644">
        <v>0.37533210620170787</v>
      </c>
      <c r="N1644" s="44">
        <v>0.37864700618082603</v>
      </c>
      <c r="O1644" s="161">
        <f t="shared" si="251"/>
        <v>7000000</v>
      </c>
      <c r="P1644" s="162">
        <f t="shared" si="252"/>
        <v>200.65011143213525</v>
      </c>
      <c r="Q1644" s="162">
        <f t="shared" si="253"/>
        <v>128.64472664890761</v>
      </c>
      <c r="R1644" s="163">
        <f t="shared" si="254"/>
        <v>1</v>
      </c>
      <c r="S1644" s="161">
        <f t="shared" si="255"/>
        <v>9000000</v>
      </c>
      <c r="T1644" s="162">
        <f t="shared" si="256"/>
        <v>196.88337047737843</v>
      </c>
      <c r="U1644" s="162">
        <f t="shared" si="257"/>
        <v>121.8223633244538</v>
      </c>
      <c r="V1644" s="163">
        <f t="shared" si="258"/>
        <v>1</v>
      </c>
      <c r="W1644" s="164">
        <f t="shared" si="259"/>
        <v>454037693.48259348</v>
      </c>
      <c r="X1644" s="164">
        <f t="shared" si="260"/>
        <v>525549064.37632167</v>
      </c>
    </row>
    <row r="1645" spans="10:24" x14ac:dyDescent="0.25">
      <c r="J1645">
        <v>1642</v>
      </c>
      <c r="K1645" s="43">
        <v>0.87767133211409432</v>
      </c>
      <c r="L1645">
        <v>0.53736237266528075</v>
      </c>
      <c r="M1645">
        <v>0.62346973784120252</v>
      </c>
      <c r="N1645" s="44">
        <v>0.39645009030536627</v>
      </c>
      <c r="O1645" s="161">
        <f t="shared" si="251"/>
        <v>7000000</v>
      </c>
      <c r="P1645" s="162">
        <f t="shared" si="252"/>
        <v>181.40686361136693</v>
      </c>
      <c r="Q1645" s="162">
        <f t="shared" si="253"/>
        <v>141.29212786672699</v>
      </c>
      <c r="R1645" s="163">
        <f t="shared" si="254"/>
        <v>1</v>
      </c>
      <c r="S1645" s="161">
        <f t="shared" si="255"/>
        <v>7000000</v>
      </c>
      <c r="T1645" s="162">
        <f t="shared" si="256"/>
        <v>190.4689545371223</v>
      </c>
      <c r="U1645" s="162">
        <f t="shared" si="257"/>
        <v>128.14606393336351</v>
      </c>
      <c r="V1645" s="163">
        <f t="shared" si="258"/>
        <v>1</v>
      </c>
      <c r="W1645" s="164">
        <f t="shared" si="259"/>
        <v>230803150.21247959</v>
      </c>
      <c r="X1645" s="164">
        <f t="shared" si="260"/>
        <v>286260234.22631156</v>
      </c>
    </row>
    <row r="1646" spans="10:24" x14ac:dyDescent="0.25">
      <c r="J1646">
        <v>1643</v>
      </c>
      <c r="K1646" s="43">
        <v>0.32453185696013476</v>
      </c>
      <c r="L1646">
        <v>0.1630516163782475</v>
      </c>
      <c r="M1646">
        <v>0.99943923141079016</v>
      </c>
      <c r="N1646" s="44">
        <v>0.63504414351490934</v>
      </c>
      <c r="O1646" s="161">
        <f t="shared" si="251"/>
        <v>5000000</v>
      </c>
      <c r="P1646" s="162">
        <f t="shared" si="252"/>
        <v>165.27010305054475</v>
      </c>
      <c r="Q1646" s="162">
        <f t="shared" si="253"/>
        <v>200.16236214578402</v>
      </c>
      <c r="R1646" s="163">
        <f t="shared" si="254"/>
        <v>1</v>
      </c>
      <c r="S1646" s="161">
        <f t="shared" si="255"/>
        <v>6000000</v>
      </c>
      <c r="T1646" s="162">
        <f t="shared" si="256"/>
        <v>185.09003435018158</v>
      </c>
      <c r="U1646" s="162">
        <f t="shared" si="257"/>
        <v>157.58118107289201</v>
      </c>
      <c r="V1646" s="163">
        <f t="shared" si="258"/>
        <v>1</v>
      </c>
      <c r="W1646" s="164">
        <f t="shared" si="259"/>
        <v>-224461295.47619635</v>
      </c>
      <c r="X1646" s="164">
        <f t="shared" si="260"/>
        <v>15053119.663737446</v>
      </c>
    </row>
    <row r="1647" spans="10:24" x14ac:dyDescent="0.25">
      <c r="J1647">
        <v>1644</v>
      </c>
      <c r="K1647" s="43">
        <v>0.12177753144132231</v>
      </c>
      <c r="L1647">
        <v>0.11994379061439497</v>
      </c>
      <c r="M1647">
        <v>0.72979853697091135</v>
      </c>
      <c r="N1647" s="44">
        <v>0.73395706014377826</v>
      </c>
      <c r="O1647" s="161">
        <f t="shared" si="251"/>
        <v>2000000</v>
      </c>
      <c r="P1647" s="162">
        <f t="shared" si="252"/>
        <v>162.37098257225853</v>
      </c>
      <c r="Q1647" s="162">
        <f t="shared" si="253"/>
        <v>147.24407605090047</v>
      </c>
      <c r="R1647" s="163">
        <f t="shared" si="254"/>
        <v>1</v>
      </c>
      <c r="S1647" s="161">
        <f t="shared" si="255"/>
        <v>2000000</v>
      </c>
      <c r="T1647" s="162">
        <f t="shared" si="256"/>
        <v>184.12366085741951</v>
      </c>
      <c r="U1647" s="162">
        <f t="shared" si="257"/>
        <v>131.12203802545022</v>
      </c>
      <c r="V1647" s="163">
        <f t="shared" si="258"/>
        <v>1</v>
      </c>
      <c r="W1647" s="164">
        <f t="shared" si="259"/>
        <v>-19746186.957283895</v>
      </c>
      <c r="X1647" s="164">
        <f t="shared" si="260"/>
        <v>-43996754.336061433</v>
      </c>
    </row>
    <row r="1648" spans="10:24" x14ac:dyDescent="0.25">
      <c r="J1648">
        <v>1645</v>
      </c>
      <c r="K1648" s="43">
        <v>0.50627456707777274</v>
      </c>
      <c r="L1648">
        <v>0.24777690350420001</v>
      </c>
      <c r="M1648">
        <v>0.46100316391844531</v>
      </c>
      <c r="N1648" s="44">
        <v>0.34457504875456257</v>
      </c>
      <c r="O1648" s="161">
        <f t="shared" si="251"/>
        <v>5000000</v>
      </c>
      <c r="P1648" s="162">
        <f t="shared" si="252"/>
        <v>169.77746775486389</v>
      </c>
      <c r="Q1648" s="162">
        <f t="shared" si="253"/>
        <v>133.04186469322792</v>
      </c>
      <c r="R1648" s="163">
        <f t="shared" si="254"/>
        <v>1</v>
      </c>
      <c r="S1648" s="161">
        <f t="shared" si="255"/>
        <v>6000000</v>
      </c>
      <c r="T1648" s="162">
        <f t="shared" si="256"/>
        <v>186.59248925162129</v>
      </c>
      <c r="U1648" s="162">
        <f t="shared" si="257"/>
        <v>124.02093234661396</v>
      </c>
      <c r="V1648" s="163">
        <f t="shared" si="258"/>
        <v>1</v>
      </c>
      <c r="W1648" s="164">
        <f t="shared" si="259"/>
        <v>133678015.30817986</v>
      </c>
      <c r="X1648" s="164">
        <f t="shared" si="260"/>
        <v>225429341.43004394</v>
      </c>
    </row>
    <row r="1649" spans="10:24" x14ac:dyDescent="0.25">
      <c r="J1649">
        <v>1646</v>
      </c>
      <c r="K1649" s="43">
        <v>0.78529297948398091</v>
      </c>
      <c r="L1649">
        <v>0.90174925971924724</v>
      </c>
      <c r="M1649">
        <v>0.37689673299813709</v>
      </c>
      <c r="N1649" s="44">
        <v>0.17620991872562597</v>
      </c>
      <c r="O1649" s="161">
        <f t="shared" si="251"/>
        <v>7000000</v>
      </c>
      <c r="P1649" s="162">
        <f t="shared" si="252"/>
        <v>199.37374992895346</v>
      </c>
      <c r="Q1649" s="162">
        <f t="shared" si="253"/>
        <v>128.72717341328942</v>
      </c>
      <c r="R1649" s="163">
        <f t="shared" si="254"/>
        <v>1</v>
      </c>
      <c r="S1649" s="161">
        <f t="shared" si="255"/>
        <v>7000000</v>
      </c>
      <c r="T1649" s="162">
        <f t="shared" si="256"/>
        <v>196.45791664298449</v>
      </c>
      <c r="U1649" s="162">
        <f t="shared" si="257"/>
        <v>121.86358670664471</v>
      </c>
      <c r="V1649" s="163">
        <f t="shared" si="258"/>
        <v>0.9</v>
      </c>
      <c r="W1649" s="164">
        <f t="shared" si="259"/>
        <v>444526035.60964829</v>
      </c>
      <c r="X1649" s="164">
        <f t="shared" si="260"/>
        <v>319944278.59894061</v>
      </c>
    </row>
    <row r="1650" spans="10:24" x14ac:dyDescent="0.25">
      <c r="J1650">
        <v>1647</v>
      </c>
      <c r="K1650" s="43">
        <v>0.33325196417898884</v>
      </c>
      <c r="L1650">
        <v>0.31732705796686012</v>
      </c>
      <c r="M1650">
        <v>0.7384906412550869</v>
      </c>
      <c r="N1650" s="44">
        <v>0.19048207914572124</v>
      </c>
      <c r="O1650" s="161">
        <f t="shared" si="251"/>
        <v>5000000</v>
      </c>
      <c r="P1650" s="162">
        <f t="shared" si="252"/>
        <v>172.87220391831553</v>
      </c>
      <c r="Q1650" s="162">
        <f t="shared" si="253"/>
        <v>147.77398141069412</v>
      </c>
      <c r="R1650" s="163">
        <f t="shared" si="254"/>
        <v>1</v>
      </c>
      <c r="S1650" s="161">
        <f t="shared" si="255"/>
        <v>6000000</v>
      </c>
      <c r="T1650" s="162">
        <f t="shared" si="256"/>
        <v>187.62406797277185</v>
      </c>
      <c r="U1650" s="162">
        <f t="shared" si="257"/>
        <v>131.38699070534705</v>
      </c>
      <c r="V1650" s="163">
        <f t="shared" si="258"/>
        <v>0.9</v>
      </c>
      <c r="W1650" s="164">
        <f t="shared" si="259"/>
        <v>75491112.538107067</v>
      </c>
      <c r="X1650" s="164">
        <f t="shared" si="260"/>
        <v>153680217.24409401</v>
      </c>
    </row>
    <row r="1651" spans="10:24" x14ac:dyDescent="0.25">
      <c r="J1651">
        <v>1648</v>
      </c>
      <c r="K1651" s="43">
        <v>0.74240394931792975</v>
      </c>
      <c r="L1651">
        <v>0.32925581756162237</v>
      </c>
      <c r="M1651">
        <v>0.63699982662050947</v>
      </c>
      <c r="N1651" s="44">
        <v>7.6167434852008276E-2</v>
      </c>
      <c r="O1651" s="161">
        <f t="shared" si="251"/>
        <v>6000000</v>
      </c>
      <c r="P1651" s="162">
        <f t="shared" si="252"/>
        <v>173.37046492691212</v>
      </c>
      <c r="Q1651" s="162">
        <f t="shared" si="253"/>
        <v>142.00901762302573</v>
      </c>
      <c r="R1651" s="163">
        <f t="shared" si="254"/>
        <v>1</v>
      </c>
      <c r="S1651" s="161">
        <f t="shared" si="255"/>
        <v>7000000</v>
      </c>
      <c r="T1651" s="162">
        <f t="shared" si="256"/>
        <v>187.79015497563736</v>
      </c>
      <c r="U1651" s="162">
        <f t="shared" si="257"/>
        <v>128.50450881151286</v>
      </c>
      <c r="V1651" s="163">
        <f t="shared" si="258"/>
        <v>0.9</v>
      </c>
      <c r="W1651" s="164">
        <f t="shared" si="259"/>
        <v>138168683.82331836</v>
      </c>
      <c r="X1651" s="164">
        <f t="shared" si="260"/>
        <v>223499570.83398432</v>
      </c>
    </row>
    <row r="1652" spans="10:24" x14ac:dyDescent="0.25">
      <c r="J1652">
        <v>1649</v>
      </c>
      <c r="K1652" s="43">
        <v>7.7101999970503821E-2</v>
      </c>
      <c r="L1652">
        <v>0.89151134573254454</v>
      </c>
      <c r="M1652">
        <v>0.43971319254672359</v>
      </c>
      <c r="N1652" s="44">
        <v>0.32044437956835725</v>
      </c>
      <c r="O1652" s="161">
        <f t="shared" si="251"/>
        <v>2000000</v>
      </c>
      <c r="P1652" s="162">
        <f t="shared" si="252"/>
        <v>198.51908461649896</v>
      </c>
      <c r="Q1652" s="162">
        <f t="shared" si="253"/>
        <v>131.96607170579472</v>
      </c>
      <c r="R1652" s="163">
        <f t="shared" si="254"/>
        <v>1</v>
      </c>
      <c r="S1652" s="161">
        <f t="shared" si="255"/>
        <v>2000000</v>
      </c>
      <c r="T1652" s="162">
        <f t="shared" si="256"/>
        <v>196.17302820549966</v>
      </c>
      <c r="U1652" s="162">
        <f t="shared" si="257"/>
        <v>123.48303585289736</v>
      </c>
      <c r="V1652" s="163">
        <f t="shared" si="258"/>
        <v>1</v>
      </c>
      <c r="W1652" s="164">
        <f t="shared" si="259"/>
        <v>83106025.82140848</v>
      </c>
      <c r="X1652" s="164">
        <f t="shared" si="260"/>
        <v>-4620015.2947953939</v>
      </c>
    </row>
    <row r="1653" spans="10:24" x14ac:dyDescent="0.25">
      <c r="J1653">
        <v>1650</v>
      </c>
      <c r="K1653" s="43">
        <v>8.616677343899648E-2</v>
      </c>
      <c r="L1653">
        <v>0.43954149615123994</v>
      </c>
      <c r="M1653">
        <v>3.9950805528199185E-2</v>
      </c>
      <c r="N1653" s="44">
        <v>0.19288875213436218</v>
      </c>
      <c r="O1653" s="161">
        <f t="shared" si="251"/>
        <v>2000000</v>
      </c>
      <c r="P1653" s="162">
        <f t="shared" si="252"/>
        <v>177.71802317045083</v>
      </c>
      <c r="Q1653" s="162">
        <f t="shared" si="253"/>
        <v>99.974855360765105</v>
      </c>
      <c r="R1653" s="163">
        <f t="shared" si="254"/>
        <v>1</v>
      </c>
      <c r="S1653" s="161">
        <f t="shared" si="255"/>
        <v>2000000</v>
      </c>
      <c r="T1653" s="162">
        <f t="shared" si="256"/>
        <v>189.23934105681695</v>
      </c>
      <c r="U1653" s="162">
        <f t="shared" si="257"/>
        <v>107.48742768038255</v>
      </c>
      <c r="V1653" s="163">
        <f t="shared" si="258"/>
        <v>0.9</v>
      </c>
      <c r="W1653" s="164">
        <f t="shared" si="259"/>
        <v>105486335.61937147</v>
      </c>
      <c r="X1653" s="164">
        <f t="shared" si="260"/>
        <v>-2846555.9224180877</v>
      </c>
    </row>
    <row r="1654" spans="10:24" x14ac:dyDescent="0.25">
      <c r="J1654">
        <v>1651</v>
      </c>
      <c r="K1654" s="43">
        <v>0.41608747341233243</v>
      </c>
      <c r="L1654">
        <v>0.74818733813231375</v>
      </c>
      <c r="M1654">
        <v>0.86765519749732711</v>
      </c>
      <c r="N1654" s="44">
        <v>0.76376622518781923</v>
      </c>
      <c r="O1654" s="161">
        <f t="shared" si="251"/>
        <v>5000000</v>
      </c>
      <c r="P1654" s="162">
        <f t="shared" si="252"/>
        <v>190.03194693477289</v>
      </c>
      <c r="Q1654" s="162">
        <f t="shared" si="253"/>
        <v>157.30750714670964</v>
      </c>
      <c r="R1654" s="163">
        <f t="shared" si="254"/>
        <v>1</v>
      </c>
      <c r="S1654" s="161">
        <f t="shared" si="255"/>
        <v>6000000</v>
      </c>
      <c r="T1654" s="162">
        <f t="shared" si="256"/>
        <v>193.34398231159096</v>
      </c>
      <c r="U1654" s="162">
        <f t="shared" si="257"/>
        <v>136.15375357335481</v>
      </c>
      <c r="V1654" s="163">
        <f t="shared" si="258"/>
        <v>1</v>
      </c>
      <c r="W1654" s="164">
        <f t="shared" si="259"/>
        <v>113622198.94031626</v>
      </c>
      <c r="X1654" s="164">
        <f t="shared" si="260"/>
        <v>193141372.42941695</v>
      </c>
    </row>
    <row r="1655" spans="10:24" x14ac:dyDescent="0.25">
      <c r="J1655">
        <v>1652</v>
      </c>
      <c r="K1655" s="43">
        <v>0.55386224252976113</v>
      </c>
      <c r="L1655">
        <v>2.805326573732303E-2</v>
      </c>
      <c r="M1655">
        <v>0.83766243482190361</v>
      </c>
      <c r="N1655" s="44">
        <v>9.0413995395772551E-2</v>
      </c>
      <c r="O1655" s="161">
        <f t="shared" si="251"/>
        <v>6000000</v>
      </c>
      <c r="P1655" s="162">
        <f t="shared" si="252"/>
        <v>151.34689094884089</v>
      </c>
      <c r="Q1655" s="162">
        <f t="shared" si="253"/>
        <v>154.69792114103515</v>
      </c>
      <c r="R1655" s="163">
        <f t="shared" si="254"/>
        <v>1</v>
      </c>
      <c r="S1655" s="161">
        <f t="shared" si="255"/>
        <v>6000000</v>
      </c>
      <c r="T1655" s="162">
        <f t="shared" si="256"/>
        <v>180.44896364961363</v>
      </c>
      <c r="U1655" s="162">
        <f t="shared" si="257"/>
        <v>134.84896057051756</v>
      </c>
      <c r="V1655" s="163">
        <f t="shared" si="258"/>
        <v>0.9</v>
      </c>
      <c r="W1655" s="164">
        <f t="shared" si="259"/>
        <v>-70106181.153165549</v>
      </c>
      <c r="X1655" s="164">
        <f t="shared" si="260"/>
        <v>96240016.627118766</v>
      </c>
    </row>
    <row r="1656" spans="10:24" x14ac:dyDescent="0.25">
      <c r="J1656">
        <v>1653</v>
      </c>
      <c r="K1656" s="43">
        <v>0.44945666298587184</v>
      </c>
      <c r="L1656">
        <v>0.41081705742780394</v>
      </c>
      <c r="M1656">
        <v>0.75238421772725672</v>
      </c>
      <c r="N1656" s="44">
        <v>0.36446891350884147</v>
      </c>
      <c r="O1656" s="161">
        <f t="shared" si="251"/>
        <v>5000000</v>
      </c>
      <c r="P1656" s="162">
        <f t="shared" si="252"/>
        <v>176.61834442344212</v>
      </c>
      <c r="Q1656" s="162">
        <f t="shared" si="253"/>
        <v>148.64023362535795</v>
      </c>
      <c r="R1656" s="163">
        <f t="shared" si="254"/>
        <v>1</v>
      </c>
      <c r="S1656" s="161">
        <f t="shared" si="255"/>
        <v>6000000</v>
      </c>
      <c r="T1656" s="162">
        <f t="shared" si="256"/>
        <v>188.87278147448072</v>
      </c>
      <c r="U1656" s="162">
        <f t="shared" si="257"/>
        <v>131.82011681267898</v>
      </c>
      <c r="V1656" s="163">
        <f t="shared" si="258"/>
        <v>1</v>
      </c>
      <c r="W1656" s="164">
        <f t="shared" si="259"/>
        <v>89890553.990420878</v>
      </c>
      <c r="X1656" s="164">
        <f t="shared" si="260"/>
        <v>192315987.97081047</v>
      </c>
    </row>
    <row r="1657" spans="10:24" x14ac:dyDescent="0.25">
      <c r="J1657">
        <v>1654</v>
      </c>
      <c r="K1657" s="43">
        <v>0.33063481690496999</v>
      </c>
      <c r="L1657">
        <v>0.44544427384475105</v>
      </c>
      <c r="M1657">
        <v>7.2690602273653093E-2</v>
      </c>
      <c r="N1657" s="44">
        <v>0.42040524725500028</v>
      </c>
      <c r="O1657" s="161">
        <f t="shared" si="251"/>
        <v>5000000</v>
      </c>
      <c r="P1657" s="162">
        <f t="shared" si="252"/>
        <v>177.94230054187756</v>
      </c>
      <c r="Q1657" s="162">
        <f t="shared" si="253"/>
        <v>105.87917411506294</v>
      </c>
      <c r="R1657" s="163">
        <f t="shared" si="254"/>
        <v>1</v>
      </c>
      <c r="S1657" s="161">
        <f t="shared" si="255"/>
        <v>6000000</v>
      </c>
      <c r="T1657" s="162">
        <f t="shared" si="256"/>
        <v>189.31410018062584</v>
      </c>
      <c r="U1657" s="162">
        <f t="shared" si="257"/>
        <v>110.43958705753147</v>
      </c>
      <c r="V1657" s="163">
        <f t="shared" si="258"/>
        <v>1</v>
      </c>
      <c r="W1657" s="164">
        <f t="shared" si="259"/>
        <v>310315632.13407308</v>
      </c>
      <c r="X1657" s="164">
        <f t="shared" si="260"/>
        <v>323247078.73856622</v>
      </c>
    </row>
    <row r="1658" spans="10:24" x14ac:dyDescent="0.25">
      <c r="J1658">
        <v>1655</v>
      </c>
      <c r="K1658" s="43">
        <v>1.0327253100602674E-3</v>
      </c>
      <c r="L1658">
        <v>0.7618839265613081</v>
      </c>
      <c r="M1658">
        <v>0.68956260888553911</v>
      </c>
      <c r="N1658" s="44">
        <v>0.37699230347825274</v>
      </c>
      <c r="O1658" s="161">
        <f t="shared" si="251"/>
        <v>1000000</v>
      </c>
      <c r="P1658" s="162">
        <f t="shared" si="252"/>
        <v>190.68563579138856</v>
      </c>
      <c r="Q1658" s="162">
        <f t="shared" si="253"/>
        <v>144.89221868919171</v>
      </c>
      <c r="R1658" s="163">
        <f t="shared" si="254"/>
        <v>1</v>
      </c>
      <c r="S1658" s="161">
        <f t="shared" si="255"/>
        <v>1000000</v>
      </c>
      <c r="T1658" s="162">
        <f t="shared" si="256"/>
        <v>193.56187859712952</v>
      </c>
      <c r="U1658" s="162">
        <f t="shared" si="257"/>
        <v>129.94610934459587</v>
      </c>
      <c r="V1658" s="163">
        <f t="shared" si="258"/>
        <v>1</v>
      </c>
      <c r="W1658" s="164">
        <f t="shared" si="259"/>
        <v>-4206582.8978031427</v>
      </c>
      <c r="X1658" s="164">
        <f t="shared" si="260"/>
        <v>-86384230.747466356</v>
      </c>
    </row>
    <row r="1659" spans="10:24" x14ac:dyDescent="0.25">
      <c r="J1659">
        <v>1656</v>
      </c>
      <c r="K1659" s="43">
        <v>0.68892563122202921</v>
      </c>
      <c r="L1659">
        <v>0.70849955356097716</v>
      </c>
      <c r="M1659">
        <v>0.69692750977432105</v>
      </c>
      <c r="N1659" s="44">
        <v>0.46507358084324868</v>
      </c>
      <c r="O1659" s="161">
        <f t="shared" si="251"/>
        <v>6000000</v>
      </c>
      <c r="P1659" s="162">
        <f t="shared" si="252"/>
        <v>188.23509960346809</v>
      </c>
      <c r="Q1659" s="162">
        <f t="shared" si="253"/>
        <v>145.31168020345157</v>
      </c>
      <c r="R1659" s="163">
        <f t="shared" si="254"/>
        <v>1</v>
      </c>
      <c r="S1659" s="161">
        <f t="shared" si="255"/>
        <v>7000000</v>
      </c>
      <c r="T1659" s="162">
        <f t="shared" si="256"/>
        <v>192.74503320115602</v>
      </c>
      <c r="U1659" s="162">
        <f t="shared" si="257"/>
        <v>130.1558401017258</v>
      </c>
      <c r="V1659" s="163">
        <f t="shared" si="258"/>
        <v>1</v>
      </c>
      <c r="W1659" s="164">
        <f t="shared" si="259"/>
        <v>207540516.40009907</v>
      </c>
      <c r="X1659" s="164">
        <f t="shared" si="260"/>
        <v>288124351.69601154</v>
      </c>
    </row>
    <row r="1660" spans="10:24" x14ac:dyDescent="0.25">
      <c r="J1660">
        <v>1657</v>
      </c>
      <c r="K1660" s="43">
        <v>0.65551182211705417</v>
      </c>
      <c r="L1660">
        <v>0.223589609931099</v>
      </c>
      <c r="M1660">
        <v>0.49766849883915232</v>
      </c>
      <c r="N1660" s="44">
        <v>0.25097738978238104</v>
      </c>
      <c r="O1660" s="161">
        <f t="shared" si="251"/>
        <v>6000000</v>
      </c>
      <c r="P1660" s="162">
        <f t="shared" si="252"/>
        <v>168.59810867557172</v>
      </c>
      <c r="Q1660" s="162">
        <f t="shared" si="253"/>
        <v>134.88311519999161</v>
      </c>
      <c r="R1660" s="163">
        <f t="shared" si="254"/>
        <v>1</v>
      </c>
      <c r="S1660" s="161">
        <f t="shared" si="255"/>
        <v>7000000</v>
      </c>
      <c r="T1660" s="162">
        <f t="shared" si="256"/>
        <v>186.1993695585239</v>
      </c>
      <c r="U1660" s="162">
        <f t="shared" si="257"/>
        <v>124.9415575999958</v>
      </c>
      <c r="V1660" s="163">
        <f t="shared" si="258"/>
        <v>1</v>
      </c>
      <c r="W1660" s="164">
        <f t="shared" si="259"/>
        <v>152289960.8534807</v>
      </c>
      <c r="X1660" s="164">
        <f t="shared" si="260"/>
        <v>278804683.70969665</v>
      </c>
    </row>
    <row r="1661" spans="10:24" x14ac:dyDescent="0.25">
      <c r="J1661">
        <v>1658</v>
      </c>
      <c r="K1661" s="43">
        <v>0.95119363154092118</v>
      </c>
      <c r="L1661">
        <v>0.12527270385255385</v>
      </c>
      <c r="M1661">
        <v>0.5684684106736746</v>
      </c>
      <c r="N1661" s="44">
        <v>0.9832479805265526</v>
      </c>
      <c r="O1661" s="161">
        <f t="shared" si="251"/>
        <v>9000000</v>
      </c>
      <c r="P1661" s="162">
        <f t="shared" si="252"/>
        <v>162.7646153798774</v>
      </c>
      <c r="Q1661" s="162">
        <f t="shared" si="253"/>
        <v>138.44952379543196</v>
      </c>
      <c r="R1661" s="163">
        <f t="shared" si="254"/>
        <v>1</v>
      </c>
      <c r="S1661" s="161">
        <f t="shared" si="255"/>
        <v>9000000</v>
      </c>
      <c r="T1661" s="162">
        <f t="shared" si="256"/>
        <v>184.25487179329247</v>
      </c>
      <c r="U1661" s="162">
        <f t="shared" si="257"/>
        <v>126.72476189771598</v>
      </c>
      <c r="V1661" s="163">
        <f t="shared" si="258"/>
        <v>1</v>
      </c>
      <c r="W1661" s="164">
        <f t="shared" si="259"/>
        <v>168835824.26000896</v>
      </c>
      <c r="X1661" s="164">
        <f t="shared" si="260"/>
        <v>367770989.06018841</v>
      </c>
    </row>
    <row r="1662" spans="10:24" x14ac:dyDescent="0.25">
      <c r="J1662">
        <v>1659</v>
      </c>
      <c r="K1662" s="43">
        <v>0.66038883649698421</v>
      </c>
      <c r="L1662">
        <v>0.99178149944733551</v>
      </c>
      <c r="M1662">
        <v>0.85831236697766877</v>
      </c>
      <c r="N1662" s="44">
        <v>0.93557286236018733</v>
      </c>
      <c r="O1662" s="161">
        <f t="shared" si="251"/>
        <v>6000000</v>
      </c>
      <c r="P1662" s="162">
        <f t="shared" si="252"/>
        <v>215.98597350681499</v>
      </c>
      <c r="Q1662" s="162">
        <f t="shared" si="253"/>
        <v>156.45535802615677</v>
      </c>
      <c r="R1662" s="163">
        <f t="shared" si="254"/>
        <v>1</v>
      </c>
      <c r="S1662" s="161">
        <f t="shared" si="255"/>
        <v>7000000</v>
      </c>
      <c r="T1662" s="162">
        <f t="shared" si="256"/>
        <v>201.99532450227167</v>
      </c>
      <c r="U1662" s="162">
        <f t="shared" si="257"/>
        <v>135.72767901307839</v>
      </c>
      <c r="V1662" s="163">
        <f t="shared" si="258"/>
        <v>1</v>
      </c>
      <c r="W1662" s="164">
        <f t="shared" si="259"/>
        <v>307183692.88394928</v>
      </c>
      <c r="X1662" s="164">
        <f t="shared" si="260"/>
        <v>313873518.424353</v>
      </c>
    </row>
    <row r="1663" spans="10:24" x14ac:dyDescent="0.25">
      <c r="J1663">
        <v>1660</v>
      </c>
      <c r="K1663" s="43">
        <v>0.27566675959718923</v>
      </c>
      <c r="L1663">
        <v>0.88292934800435552</v>
      </c>
      <c r="M1663">
        <v>0.77789818316349335</v>
      </c>
      <c r="N1663" s="44">
        <v>0.78612309362515942</v>
      </c>
      <c r="O1663" s="161">
        <f t="shared" si="251"/>
        <v>2000000</v>
      </c>
      <c r="P1663" s="162">
        <f t="shared" si="252"/>
        <v>197.84637830485528</v>
      </c>
      <c r="Q1663" s="162">
        <f t="shared" si="253"/>
        <v>150.30228101788865</v>
      </c>
      <c r="R1663" s="163">
        <f t="shared" si="254"/>
        <v>1</v>
      </c>
      <c r="S1663" s="161">
        <f t="shared" si="255"/>
        <v>5000000</v>
      </c>
      <c r="T1663" s="162">
        <f t="shared" si="256"/>
        <v>195.9487927682851</v>
      </c>
      <c r="U1663" s="162">
        <f t="shared" si="257"/>
        <v>132.65114050894434</v>
      </c>
      <c r="V1663" s="163">
        <f t="shared" si="258"/>
        <v>1</v>
      </c>
      <c r="W1663" s="164">
        <f t="shared" si="259"/>
        <v>45088194.573933259</v>
      </c>
      <c r="X1663" s="164">
        <f t="shared" si="260"/>
        <v>166488261.29670382</v>
      </c>
    </row>
    <row r="1664" spans="10:24" x14ac:dyDescent="0.25">
      <c r="J1664">
        <v>1661</v>
      </c>
      <c r="K1664" s="43">
        <v>0.55802372650909782</v>
      </c>
      <c r="L1664">
        <v>0.35761242477251565</v>
      </c>
      <c r="M1664">
        <v>8.5284190628959089E-2</v>
      </c>
      <c r="N1664" s="44">
        <v>0.52273576059414528</v>
      </c>
      <c r="O1664" s="161">
        <f t="shared" si="251"/>
        <v>6000000</v>
      </c>
      <c r="P1664" s="162">
        <f t="shared" si="252"/>
        <v>174.52727954118404</v>
      </c>
      <c r="Q1664" s="162">
        <f t="shared" si="253"/>
        <v>107.59240444287549</v>
      </c>
      <c r="R1664" s="163">
        <f t="shared" si="254"/>
        <v>1</v>
      </c>
      <c r="S1664" s="161">
        <f t="shared" si="255"/>
        <v>6000000</v>
      </c>
      <c r="T1664" s="162">
        <f t="shared" si="256"/>
        <v>188.17575984706136</v>
      </c>
      <c r="U1664" s="162">
        <f t="shared" si="257"/>
        <v>111.29620222143774</v>
      </c>
      <c r="V1664" s="163">
        <f t="shared" si="258"/>
        <v>1</v>
      </c>
      <c r="W1664" s="164">
        <f t="shared" si="259"/>
        <v>351609250.58985132</v>
      </c>
      <c r="X1664" s="164">
        <f t="shared" si="260"/>
        <v>311277345.75374174</v>
      </c>
    </row>
    <row r="1665" spans="10:24" x14ac:dyDescent="0.25">
      <c r="J1665">
        <v>1662</v>
      </c>
      <c r="K1665" s="43">
        <v>0.33632849141797461</v>
      </c>
      <c r="L1665">
        <v>0.79948946943005406</v>
      </c>
      <c r="M1665">
        <v>0.40054976513358431</v>
      </c>
      <c r="N1665" s="44">
        <v>0.67585541784749992</v>
      </c>
      <c r="O1665" s="161">
        <f t="shared" si="251"/>
        <v>5000000</v>
      </c>
      <c r="P1665" s="162">
        <f t="shared" si="252"/>
        <v>192.59698588555023</v>
      </c>
      <c r="Q1665" s="162">
        <f t="shared" si="253"/>
        <v>129.9615128029275</v>
      </c>
      <c r="R1665" s="163">
        <f t="shared" si="254"/>
        <v>1</v>
      </c>
      <c r="S1665" s="161">
        <f t="shared" si="255"/>
        <v>6000000</v>
      </c>
      <c r="T1665" s="162">
        <f t="shared" si="256"/>
        <v>194.19899529518341</v>
      </c>
      <c r="U1665" s="162">
        <f t="shared" si="257"/>
        <v>122.48075640146375</v>
      </c>
      <c r="V1665" s="163">
        <f t="shared" si="258"/>
        <v>1</v>
      </c>
      <c r="W1665" s="164">
        <f t="shared" si="259"/>
        <v>263177365.41311359</v>
      </c>
      <c r="X1665" s="164">
        <f t="shared" si="260"/>
        <v>280309433.36231792</v>
      </c>
    </row>
    <row r="1666" spans="10:24" x14ac:dyDescent="0.25">
      <c r="J1666">
        <v>1663</v>
      </c>
      <c r="K1666" s="43">
        <v>0.18772406159602228</v>
      </c>
      <c r="L1666">
        <v>0.94609425216540433</v>
      </c>
      <c r="M1666">
        <v>0.31589900460038645</v>
      </c>
      <c r="N1666" s="44">
        <v>0.38222482709893146</v>
      </c>
      <c r="O1666" s="161">
        <f t="shared" si="251"/>
        <v>2000000</v>
      </c>
      <c r="P1666" s="162">
        <f t="shared" si="252"/>
        <v>204.12162217426399</v>
      </c>
      <c r="Q1666" s="162">
        <f t="shared" si="253"/>
        <v>125.41604653059663</v>
      </c>
      <c r="R1666" s="163">
        <f t="shared" si="254"/>
        <v>1</v>
      </c>
      <c r="S1666" s="161">
        <f t="shared" si="255"/>
        <v>5000000</v>
      </c>
      <c r="T1666" s="162">
        <f t="shared" si="256"/>
        <v>198.04054072475466</v>
      </c>
      <c r="U1666" s="162">
        <f t="shared" si="257"/>
        <v>120.20802326529832</v>
      </c>
      <c r="V1666" s="163">
        <f t="shared" si="258"/>
        <v>1</v>
      </c>
      <c r="W1666" s="164">
        <f t="shared" si="259"/>
        <v>107411151.28733471</v>
      </c>
      <c r="X1666" s="164">
        <f t="shared" si="260"/>
        <v>239162587.29728168</v>
      </c>
    </row>
    <row r="1667" spans="10:24" x14ac:dyDescent="0.25">
      <c r="J1667">
        <v>1664</v>
      </c>
      <c r="K1667" s="43">
        <v>0.62320049636734243</v>
      </c>
      <c r="L1667">
        <v>0.55584385668627434</v>
      </c>
      <c r="M1667">
        <v>0.73899944630084524</v>
      </c>
      <c r="N1667" s="44">
        <v>0.25199622838343727</v>
      </c>
      <c r="O1667" s="161">
        <f t="shared" si="251"/>
        <v>6000000</v>
      </c>
      <c r="P1667" s="162">
        <f t="shared" si="252"/>
        <v>182.10660130903489</v>
      </c>
      <c r="Q1667" s="162">
        <f t="shared" si="253"/>
        <v>147.80527611124799</v>
      </c>
      <c r="R1667" s="163">
        <f t="shared" si="254"/>
        <v>1</v>
      </c>
      <c r="S1667" s="161">
        <f t="shared" si="255"/>
        <v>7000000</v>
      </c>
      <c r="T1667" s="162">
        <f t="shared" si="256"/>
        <v>190.70220043634495</v>
      </c>
      <c r="U1667" s="162">
        <f t="shared" si="257"/>
        <v>131.40263805562398</v>
      </c>
      <c r="V1667" s="163">
        <f t="shared" si="258"/>
        <v>1</v>
      </c>
      <c r="W1667" s="164">
        <f t="shared" si="259"/>
        <v>155807951.18672135</v>
      </c>
      <c r="X1667" s="164">
        <f t="shared" si="260"/>
        <v>265096936.66504681</v>
      </c>
    </row>
    <row r="1668" spans="10:24" x14ac:dyDescent="0.25">
      <c r="J1668">
        <v>1665</v>
      </c>
      <c r="K1668" s="43">
        <v>0.72047010181054216</v>
      </c>
      <c r="L1668">
        <v>0.90625561863738169</v>
      </c>
      <c r="M1668">
        <v>0.52467365918804865</v>
      </c>
      <c r="N1668" s="44">
        <v>3.2531038878547691E-2</v>
      </c>
      <c r="O1668" s="161">
        <f t="shared" si="251"/>
        <v>6000000</v>
      </c>
      <c r="P1668" s="162">
        <f t="shared" si="252"/>
        <v>199.77066700622129</v>
      </c>
      <c r="Q1668" s="162">
        <f t="shared" si="253"/>
        <v>136.23774347900161</v>
      </c>
      <c r="R1668" s="163">
        <f t="shared" si="254"/>
        <v>1</v>
      </c>
      <c r="S1668" s="161">
        <f t="shared" si="255"/>
        <v>7000000</v>
      </c>
      <c r="T1668" s="162">
        <f t="shared" si="256"/>
        <v>196.59022233540711</v>
      </c>
      <c r="U1668" s="162">
        <f t="shared" si="257"/>
        <v>125.6188717395008</v>
      </c>
      <c r="V1668" s="163">
        <f t="shared" si="258"/>
        <v>0.9</v>
      </c>
      <c r="W1668" s="164">
        <f t="shared" si="259"/>
        <v>331197541.1633181</v>
      </c>
      <c r="X1668" s="164">
        <f t="shared" si="260"/>
        <v>297119508.7542097</v>
      </c>
    </row>
    <row r="1669" spans="10:24" x14ac:dyDescent="0.25">
      <c r="J1669">
        <v>1666</v>
      </c>
      <c r="K1669" s="43">
        <v>0.1259400336398242</v>
      </c>
      <c r="L1669">
        <v>0.83873656111439265</v>
      </c>
      <c r="M1669">
        <v>0.80443764495469516</v>
      </c>
      <c r="N1669" s="44">
        <v>0.83647149016251254</v>
      </c>
      <c r="O1669" s="161">
        <f t="shared" ref="O1669:O1732" si="261">VLOOKUP(K1669,$E$5:$H$10,4)</f>
        <v>2000000</v>
      </c>
      <c r="P1669" s="162">
        <f t="shared" ref="P1669:P1732" si="262">_xlfn.NORM.INV(L1669,$E$12,$E$13)</f>
        <v>194.83917818921498</v>
      </c>
      <c r="Q1669" s="162">
        <f t="shared" ref="Q1669:Q1732" si="263">_xlfn.NORM.INV(M1669,$E$15,$E$16)</f>
        <v>152.15158959204999</v>
      </c>
      <c r="R1669" s="163">
        <f t="shared" ref="R1669:R1732" si="264">VLOOKUP(N1669,$E$19:$H$21,4)</f>
        <v>1</v>
      </c>
      <c r="S1669" s="161">
        <f t="shared" ref="S1669:S1732" si="265">VLOOKUP(K1669,$G$5:$H$10,2)</f>
        <v>2000000</v>
      </c>
      <c r="T1669" s="162">
        <f t="shared" ref="T1669:T1732" si="266">_xlfn.NORM.INV(L1669,$G$12,$G$13)</f>
        <v>194.94639272973833</v>
      </c>
      <c r="U1669" s="162">
        <f t="shared" ref="U1669:U1732" si="267">_xlfn.NORM.INV(M1669,$G$15,$G$16)</f>
        <v>133.57579479602498</v>
      </c>
      <c r="V1669" s="163">
        <f t="shared" ref="V1669:V1732" si="268">VLOOKUP(N1669,$G$19:$H$21,2)</f>
        <v>1</v>
      </c>
      <c r="W1669" s="164">
        <f t="shared" ref="W1669:W1732" si="269">O1669*(P1669-Q1669)*R1669-$D$23-$D$24</f>
        <v>35375177.194329977</v>
      </c>
      <c r="X1669" s="164">
        <f t="shared" ref="X1669:X1732" si="270">S1669*(T1669-U1669)*V1669-$F$23-$F$24</f>
        <v>-27258804.132573292</v>
      </c>
    </row>
    <row r="1670" spans="10:24" x14ac:dyDescent="0.25">
      <c r="J1670">
        <v>1667</v>
      </c>
      <c r="K1670" s="43">
        <v>0.3080536719621062</v>
      </c>
      <c r="L1670">
        <v>0.26274865892780819</v>
      </c>
      <c r="M1670">
        <v>0.71852433788215575</v>
      </c>
      <c r="N1670" s="44">
        <v>0.18408065640906479</v>
      </c>
      <c r="O1670" s="161">
        <f t="shared" si="261"/>
        <v>5000000</v>
      </c>
      <c r="P1670" s="162">
        <f t="shared" si="262"/>
        <v>170.47658464892405</v>
      </c>
      <c r="Q1670" s="162">
        <f t="shared" si="263"/>
        <v>146.56926730214323</v>
      </c>
      <c r="R1670" s="163">
        <f t="shared" si="264"/>
        <v>1</v>
      </c>
      <c r="S1670" s="161">
        <f t="shared" si="265"/>
        <v>6000000</v>
      </c>
      <c r="T1670" s="162">
        <f t="shared" si="266"/>
        <v>186.82552821630802</v>
      </c>
      <c r="U1670" s="162">
        <f t="shared" si="267"/>
        <v>130.7846336510716</v>
      </c>
      <c r="V1670" s="163">
        <f t="shared" si="268"/>
        <v>0.9</v>
      </c>
      <c r="W1670" s="164">
        <f t="shared" si="269"/>
        <v>69536586.733904079</v>
      </c>
      <c r="X1670" s="164">
        <f t="shared" si="270"/>
        <v>152620830.65227664</v>
      </c>
    </row>
    <row r="1671" spans="10:24" x14ac:dyDescent="0.25">
      <c r="J1671">
        <v>1668</v>
      </c>
      <c r="K1671" s="43">
        <v>0.86379750742743289</v>
      </c>
      <c r="L1671">
        <v>0.87506767936207341</v>
      </c>
      <c r="M1671">
        <v>0.57114966389780941</v>
      </c>
      <c r="N1671" s="44">
        <v>0.87756592681093115</v>
      </c>
      <c r="O1671" s="161">
        <f t="shared" si="261"/>
        <v>7000000</v>
      </c>
      <c r="P1671" s="162">
        <f t="shared" si="262"/>
        <v>197.26017325390498</v>
      </c>
      <c r="Q1671" s="162">
        <f t="shared" si="263"/>
        <v>138.58603756291947</v>
      </c>
      <c r="R1671" s="163">
        <f t="shared" si="264"/>
        <v>1</v>
      </c>
      <c r="S1671" s="161">
        <f t="shared" si="265"/>
        <v>7000000</v>
      </c>
      <c r="T1671" s="162">
        <f t="shared" si="266"/>
        <v>195.75339108463498</v>
      </c>
      <c r="U1671" s="162">
        <f t="shared" si="267"/>
        <v>126.79301878145974</v>
      </c>
      <c r="V1671" s="163">
        <f t="shared" si="268"/>
        <v>1</v>
      </c>
      <c r="W1671" s="164">
        <f t="shared" si="269"/>
        <v>360718949.83689857</v>
      </c>
      <c r="X1671" s="164">
        <f t="shared" si="270"/>
        <v>332722606.12222672</v>
      </c>
    </row>
    <row r="1672" spans="10:24" x14ac:dyDescent="0.25">
      <c r="J1672">
        <v>1669</v>
      </c>
      <c r="K1672" s="43">
        <v>0.5195320774924117</v>
      </c>
      <c r="L1672">
        <v>0.2715020011049466</v>
      </c>
      <c r="M1672">
        <v>0.65435149169549933</v>
      </c>
      <c r="N1672" s="44">
        <v>0.70949473892754245</v>
      </c>
      <c r="O1672" s="161">
        <f t="shared" si="261"/>
        <v>5000000</v>
      </c>
      <c r="P1672" s="162">
        <f t="shared" si="262"/>
        <v>170.87585018920427</v>
      </c>
      <c r="Q1672" s="162">
        <f t="shared" si="263"/>
        <v>142.94191058570519</v>
      </c>
      <c r="R1672" s="163">
        <f t="shared" si="264"/>
        <v>1</v>
      </c>
      <c r="S1672" s="161">
        <f t="shared" si="265"/>
        <v>6000000</v>
      </c>
      <c r="T1672" s="162">
        <f t="shared" si="266"/>
        <v>186.95861672973476</v>
      </c>
      <c r="U1672" s="162">
        <f t="shared" si="267"/>
        <v>128.97095529285261</v>
      </c>
      <c r="V1672" s="163">
        <f t="shared" si="268"/>
        <v>1</v>
      </c>
      <c r="W1672" s="164">
        <f t="shared" si="269"/>
        <v>89669698.017495424</v>
      </c>
      <c r="X1672" s="164">
        <f t="shared" si="270"/>
        <v>197925968.62129289</v>
      </c>
    </row>
    <row r="1673" spans="10:24" x14ac:dyDescent="0.25">
      <c r="J1673">
        <v>1670</v>
      </c>
      <c r="K1673" s="43">
        <v>0.85971024123242457</v>
      </c>
      <c r="L1673">
        <v>0.32737163982294959</v>
      </c>
      <c r="M1673">
        <v>6.1367239791956796E-2</v>
      </c>
      <c r="N1673" s="44">
        <v>0.5179404237214188</v>
      </c>
      <c r="O1673" s="161">
        <f t="shared" si="261"/>
        <v>7000000</v>
      </c>
      <c r="P1673" s="162">
        <f t="shared" si="262"/>
        <v>173.29226216538231</v>
      </c>
      <c r="Q1673" s="162">
        <f t="shared" si="263"/>
        <v>104.13205987191314</v>
      </c>
      <c r="R1673" s="163">
        <f t="shared" si="264"/>
        <v>1</v>
      </c>
      <c r="S1673" s="161">
        <f t="shared" si="265"/>
        <v>7000000</v>
      </c>
      <c r="T1673" s="162">
        <f t="shared" si="266"/>
        <v>187.76408738846078</v>
      </c>
      <c r="U1673" s="162">
        <f t="shared" si="267"/>
        <v>109.56602993595658</v>
      </c>
      <c r="V1673" s="163">
        <f t="shared" si="268"/>
        <v>1</v>
      </c>
      <c r="W1673" s="164">
        <f t="shared" si="269"/>
        <v>434121416.05428416</v>
      </c>
      <c r="X1673" s="164">
        <f t="shared" si="270"/>
        <v>397386402.16752946</v>
      </c>
    </row>
    <row r="1674" spans="10:24" x14ac:dyDescent="0.25">
      <c r="J1674">
        <v>1671</v>
      </c>
      <c r="K1674" s="43">
        <v>0.13969323969666103</v>
      </c>
      <c r="L1674">
        <v>0.58025583253194846</v>
      </c>
      <c r="M1674">
        <v>0.2058291658903042</v>
      </c>
      <c r="N1674" s="44">
        <v>0.72922476407284109</v>
      </c>
      <c r="O1674" s="161">
        <f t="shared" si="261"/>
        <v>2000000</v>
      </c>
      <c r="P1674" s="162">
        <f t="shared" si="262"/>
        <v>183.03822004682189</v>
      </c>
      <c r="Q1674" s="162">
        <f t="shared" si="263"/>
        <v>118.58042357271134</v>
      </c>
      <c r="R1674" s="163">
        <f t="shared" si="264"/>
        <v>1</v>
      </c>
      <c r="S1674" s="161">
        <f t="shared" si="265"/>
        <v>2000000</v>
      </c>
      <c r="T1674" s="162">
        <f t="shared" si="266"/>
        <v>191.01274001560731</v>
      </c>
      <c r="U1674" s="162">
        <f t="shared" si="267"/>
        <v>116.79021178635567</v>
      </c>
      <c r="V1674" s="163">
        <f t="shared" si="268"/>
        <v>1</v>
      </c>
      <c r="W1674" s="164">
        <f t="shared" si="269"/>
        <v>78915592.948221102</v>
      </c>
      <c r="X1674" s="164">
        <f t="shared" si="270"/>
        <v>-1554943.5414967239</v>
      </c>
    </row>
    <row r="1675" spans="10:24" x14ac:dyDescent="0.25">
      <c r="J1675">
        <v>1672</v>
      </c>
      <c r="K1675" s="43">
        <v>0.53995650130219386</v>
      </c>
      <c r="L1675">
        <v>5.0591464923703811E-3</v>
      </c>
      <c r="M1675">
        <v>0.62473302556373478</v>
      </c>
      <c r="N1675" s="44">
        <v>0.50743219203079959</v>
      </c>
      <c r="O1675" s="161">
        <f t="shared" si="261"/>
        <v>5000000</v>
      </c>
      <c r="P1675" s="162">
        <f t="shared" si="262"/>
        <v>141.42359600770462</v>
      </c>
      <c r="Q1675" s="162">
        <f t="shared" si="263"/>
        <v>141.35870775051083</v>
      </c>
      <c r="R1675" s="163">
        <f t="shared" si="264"/>
        <v>1</v>
      </c>
      <c r="S1675" s="161">
        <f t="shared" si="265"/>
        <v>6000000</v>
      </c>
      <c r="T1675" s="162">
        <f t="shared" si="266"/>
        <v>177.14119866923488</v>
      </c>
      <c r="U1675" s="162">
        <f t="shared" si="267"/>
        <v>128.1793538752554</v>
      </c>
      <c r="V1675" s="163">
        <f t="shared" si="268"/>
        <v>1</v>
      </c>
      <c r="W1675" s="164">
        <f t="shared" si="269"/>
        <v>-49675558.71403107</v>
      </c>
      <c r="X1675" s="164">
        <f t="shared" si="270"/>
        <v>143771068.76387686</v>
      </c>
    </row>
    <row r="1676" spans="10:24" x14ac:dyDescent="0.25">
      <c r="J1676">
        <v>1673</v>
      </c>
      <c r="K1676" s="43">
        <v>0.35784610478349965</v>
      </c>
      <c r="L1676">
        <v>5.2657138428584327E-2</v>
      </c>
      <c r="M1676">
        <v>6.3874886914038864E-2</v>
      </c>
      <c r="N1676" s="44">
        <v>0.93585925397920833</v>
      </c>
      <c r="O1676" s="161">
        <f t="shared" si="261"/>
        <v>5000000</v>
      </c>
      <c r="P1676" s="162">
        <f t="shared" si="262"/>
        <v>155.70572415991938</v>
      </c>
      <c r="Q1676" s="162">
        <f t="shared" si="263"/>
        <v>104.53928598020946</v>
      </c>
      <c r="R1676" s="163">
        <f t="shared" si="264"/>
        <v>1</v>
      </c>
      <c r="S1676" s="161">
        <f t="shared" si="265"/>
        <v>6000000</v>
      </c>
      <c r="T1676" s="162">
        <f t="shared" si="266"/>
        <v>181.90190805330647</v>
      </c>
      <c r="U1676" s="162">
        <f t="shared" si="267"/>
        <v>109.76964299010473</v>
      </c>
      <c r="V1676" s="163">
        <f t="shared" si="268"/>
        <v>1</v>
      </c>
      <c r="W1676" s="164">
        <f t="shared" si="269"/>
        <v>205832190.89854965</v>
      </c>
      <c r="X1676" s="164">
        <f t="shared" si="270"/>
        <v>282793590.37921047</v>
      </c>
    </row>
    <row r="1677" spans="10:24" x14ac:dyDescent="0.25">
      <c r="J1677">
        <v>1674</v>
      </c>
      <c r="K1677" s="43">
        <v>0.81870330926238588</v>
      </c>
      <c r="L1677">
        <v>0.82807398425590784</v>
      </c>
      <c r="M1677">
        <v>0.34048555472609254</v>
      </c>
      <c r="N1677" s="44">
        <v>0.57333958960259002</v>
      </c>
      <c r="O1677" s="161">
        <f t="shared" si="261"/>
        <v>7000000</v>
      </c>
      <c r="P1677" s="162">
        <f t="shared" si="262"/>
        <v>194.19872376775322</v>
      </c>
      <c r="Q1677" s="162">
        <f t="shared" si="263"/>
        <v>126.77723351005898</v>
      </c>
      <c r="R1677" s="163">
        <f t="shared" si="264"/>
        <v>1</v>
      </c>
      <c r="S1677" s="161">
        <f t="shared" si="265"/>
        <v>7000000</v>
      </c>
      <c r="T1677" s="162">
        <f t="shared" si="266"/>
        <v>194.73290792258442</v>
      </c>
      <c r="U1677" s="162">
        <f t="shared" si="267"/>
        <v>120.88861675502949</v>
      </c>
      <c r="V1677" s="163">
        <f t="shared" si="268"/>
        <v>1</v>
      </c>
      <c r="W1677" s="164">
        <f t="shared" si="269"/>
        <v>421950431.80385971</v>
      </c>
      <c r="X1677" s="164">
        <f t="shared" si="270"/>
        <v>366910038.17288452</v>
      </c>
    </row>
    <row r="1678" spans="10:24" x14ac:dyDescent="0.25">
      <c r="J1678">
        <v>1675</v>
      </c>
      <c r="K1678" s="43">
        <v>0.9287978094880851</v>
      </c>
      <c r="L1678">
        <v>3.4927419282152039E-2</v>
      </c>
      <c r="M1678">
        <v>0.33709664704621078</v>
      </c>
      <c r="N1678" s="44">
        <v>0.99153502762960977</v>
      </c>
      <c r="O1678" s="161">
        <f t="shared" si="261"/>
        <v>7000000</v>
      </c>
      <c r="P1678" s="162">
        <f t="shared" si="262"/>
        <v>152.8072382161493</v>
      </c>
      <c r="Q1678" s="162">
        <f t="shared" si="263"/>
        <v>126.59200071144195</v>
      </c>
      <c r="R1678" s="163">
        <f t="shared" si="264"/>
        <v>1</v>
      </c>
      <c r="S1678" s="161">
        <f t="shared" si="265"/>
        <v>9000000</v>
      </c>
      <c r="T1678" s="162">
        <f t="shared" si="266"/>
        <v>180.93574607204977</v>
      </c>
      <c r="U1678" s="162">
        <f t="shared" si="267"/>
        <v>120.79600035572098</v>
      </c>
      <c r="V1678" s="163">
        <f t="shared" si="268"/>
        <v>1</v>
      </c>
      <c r="W1678" s="164">
        <f t="shared" si="269"/>
        <v>133506662.53295141</v>
      </c>
      <c r="X1678" s="164">
        <f t="shared" si="270"/>
        <v>391257711.44695914</v>
      </c>
    </row>
    <row r="1679" spans="10:24" x14ac:dyDescent="0.25">
      <c r="J1679">
        <v>1676</v>
      </c>
      <c r="K1679" s="43">
        <v>0.80665998383606863</v>
      </c>
      <c r="L1679">
        <v>0.49361467675710968</v>
      </c>
      <c r="M1679">
        <v>0.63605119527102405</v>
      </c>
      <c r="N1679" s="44">
        <v>0.4835752620926409</v>
      </c>
      <c r="O1679" s="161">
        <f t="shared" si="261"/>
        <v>7000000</v>
      </c>
      <c r="P1679" s="162">
        <f t="shared" si="262"/>
        <v>179.75990527151464</v>
      </c>
      <c r="Q1679" s="162">
        <f t="shared" si="263"/>
        <v>141.95847071000526</v>
      </c>
      <c r="R1679" s="163">
        <f t="shared" si="264"/>
        <v>1</v>
      </c>
      <c r="S1679" s="161">
        <f t="shared" si="265"/>
        <v>7000000</v>
      </c>
      <c r="T1679" s="162">
        <f t="shared" si="266"/>
        <v>189.91996842383821</v>
      </c>
      <c r="U1679" s="162">
        <f t="shared" si="267"/>
        <v>128.47923535500263</v>
      </c>
      <c r="V1679" s="163">
        <f t="shared" si="268"/>
        <v>1</v>
      </c>
      <c r="W1679" s="164">
        <f t="shared" si="269"/>
        <v>214610041.93056569</v>
      </c>
      <c r="X1679" s="164">
        <f t="shared" si="270"/>
        <v>280085131.48184907</v>
      </c>
    </row>
    <row r="1680" spans="10:24" x14ac:dyDescent="0.25">
      <c r="J1680">
        <v>1677</v>
      </c>
      <c r="K1680" s="43">
        <v>0.83162060050020215</v>
      </c>
      <c r="L1680">
        <v>0.28901251897131108</v>
      </c>
      <c r="M1680">
        <v>0.40426774448337066</v>
      </c>
      <c r="N1680" s="44">
        <v>5.2087649948017067E-2</v>
      </c>
      <c r="O1680" s="161">
        <f t="shared" si="261"/>
        <v>7000000</v>
      </c>
      <c r="P1680" s="162">
        <f t="shared" si="262"/>
        <v>171.65592247062844</v>
      </c>
      <c r="Q1680" s="162">
        <f t="shared" si="263"/>
        <v>130.15368444044415</v>
      </c>
      <c r="R1680" s="163">
        <f t="shared" si="264"/>
        <v>1</v>
      </c>
      <c r="S1680" s="161">
        <f t="shared" si="265"/>
        <v>7000000</v>
      </c>
      <c r="T1680" s="162">
        <f t="shared" si="266"/>
        <v>187.21864082354281</v>
      </c>
      <c r="U1680" s="162">
        <f t="shared" si="267"/>
        <v>122.57684222022208</v>
      </c>
      <c r="V1680" s="163">
        <f t="shared" si="268"/>
        <v>0.9</v>
      </c>
      <c r="W1680" s="164">
        <f t="shared" si="269"/>
        <v>240515666.21129</v>
      </c>
      <c r="X1680" s="164">
        <f t="shared" si="270"/>
        <v>257243331.20092064</v>
      </c>
    </row>
    <row r="1681" spans="10:24" x14ac:dyDescent="0.25">
      <c r="J1681">
        <v>1678</v>
      </c>
      <c r="K1681" s="43">
        <v>0.85808780425130149</v>
      </c>
      <c r="L1681">
        <v>0.70671323855977897</v>
      </c>
      <c r="M1681">
        <v>0.34222027450742287</v>
      </c>
      <c r="N1681" s="44">
        <v>0.44972937378015709</v>
      </c>
      <c r="O1681" s="161">
        <f t="shared" si="261"/>
        <v>7000000</v>
      </c>
      <c r="P1681" s="162">
        <f t="shared" si="262"/>
        <v>188.15712174854903</v>
      </c>
      <c r="Q1681" s="162">
        <f t="shared" si="263"/>
        <v>126.87177755977908</v>
      </c>
      <c r="R1681" s="163">
        <f t="shared" si="264"/>
        <v>1</v>
      </c>
      <c r="S1681" s="161">
        <f t="shared" si="265"/>
        <v>7000000</v>
      </c>
      <c r="T1681" s="162">
        <f t="shared" si="266"/>
        <v>192.71904058284969</v>
      </c>
      <c r="U1681" s="162">
        <f t="shared" si="267"/>
        <v>120.93588877988954</v>
      </c>
      <c r="V1681" s="163">
        <f t="shared" si="268"/>
        <v>1</v>
      </c>
      <c r="W1681" s="164">
        <f t="shared" si="269"/>
        <v>378997409.32138968</v>
      </c>
      <c r="X1681" s="164">
        <f t="shared" si="270"/>
        <v>352482062.62072104</v>
      </c>
    </row>
    <row r="1682" spans="10:24" x14ac:dyDescent="0.25">
      <c r="J1682">
        <v>1679</v>
      </c>
      <c r="K1682" s="43">
        <v>0.64103372068235609</v>
      </c>
      <c r="L1682">
        <v>0.43747651003615129</v>
      </c>
      <c r="M1682">
        <v>0.20482081310615929</v>
      </c>
      <c r="N1682" s="44">
        <v>0.41382786255308057</v>
      </c>
      <c r="O1682" s="161">
        <f t="shared" si="261"/>
        <v>6000000</v>
      </c>
      <c r="P1682" s="162">
        <f t="shared" si="262"/>
        <v>177.63944552141763</v>
      </c>
      <c r="Q1682" s="162">
        <f t="shared" si="263"/>
        <v>118.50951089719183</v>
      </c>
      <c r="R1682" s="163">
        <f t="shared" si="264"/>
        <v>1</v>
      </c>
      <c r="S1682" s="161">
        <f t="shared" si="265"/>
        <v>7000000</v>
      </c>
      <c r="T1682" s="162">
        <f t="shared" si="266"/>
        <v>189.21314850713921</v>
      </c>
      <c r="U1682" s="162">
        <f t="shared" si="267"/>
        <v>116.75475544859592</v>
      </c>
      <c r="V1682" s="163">
        <f t="shared" si="268"/>
        <v>1</v>
      </c>
      <c r="W1682" s="164">
        <f t="shared" si="269"/>
        <v>304779607.74535477</v>
      </c>
      <c r="X1682" s="164">
        <f t="shared" si="270"/>
        <v>357208751.40980303</v>
      </c>
    </row>
    <row r="1683" spans="10:24" x14ac:dyDescent="0.25">
      <c r="J1683">
        <v>1680</v>
      </c>
      <c r="K1683" s="43">
        <v>0.18852070821224587</v>
      </c>
      <c r="L1683">
        <v>0.22043244726395206</v>
      </c>
      <c r="M1683">
        <v>0.96515414277681066</v>
      </c>
      <c r="N1683" s="44">
        <v>0.1926709079956983</v>
      </c>
      <c r="O1683" s="161">
        <f t="shared" si="261"/>
        <v>2000000</v>
      </c>
      <c r="P1683" s="162">
        <f t="shared" si="262"/>
        <v>168.43899708151326</v>
      </c>
      <c r="Q1683" s="162">
        <f t="shared" si="263"/>
        <v>171.2781829170377</v>
      </c>
      <c r="R1683" s="163">
        <f t="shared" si="264"/>
        <v>1</v>
      </c>
      <c r="S1683" s="161">
        <f t="shared" si="265"/>
        <v>5000000</v>
      </c>
      <c r="T1683" s="162">
        <f t="shared" si="266"/>
        <v>186.14633236050443</v>
      </c>
      <c r="U1683" s="162">
        <f t="shared" si="267"/>
        <v>143.13909145851883</v>
      </c>
      <c r="V1683" s="163">
        <f t="shared" si="268"/>
        <v>0.9</v>
      </c>
      <c r="W1683" s="164">
        <f t="shared" si="269"/>
        <v>-55678371.671048865</v>
      </c>
      <c r="X1683" s="164">
        <f t="shared" si="270"/>
        <v>43532584.058935195</v>
      </c>
    </row>
    <row r="1684" spans="10:24" x14ac:dyDescent="0.25">
      <c r="J1684">
        <v>1681</v>
      </c>
      <c r="K1684" s="43">
        <v>0.69158870464852296</v>
      </c>
      <c r="L1684">
        <v>2.2736691437383438E-2</v>
      </c>
      <c r="M1684">
        <v>0.43768134707873352</v>
      </c>
      <c r="N1684" s="44">
        <v>0.68537843920518071</v>
      </c>
      <c r="O1684" s="161">
        <f t="shared" si="261"/>
        <v>6000000</v>
      </c>
      <c r="P1684" s="162">
        <f t="shared" si="262"/>
        <v>149.99626497019932</v>
      </c>
      <c r="Q1684" s="162">
        <f t="shared" si="263"/>
        <v>131.86299055884288</v>
      </c>
      <c r="R1684" s="163">
        <f t="shared" si="264"/>
        <v>1</v>
      </c>
      <c r="S1684" s="161">
        <f t="shared" si="265"/>
        <v>7000000</v>
      </c>
      <c r="T1684" s="162">
        <f t="shared" si="266"/>
        <v>179.99875499006643</v>
      </c>
      <c r="U1684" s="162">
        <f t="shared" si="267"/>
        <v>123.43149527942144</v>
      </c>
      <c r="V1684" s="163">
        <f t="shared" si="268"/>
        <v>1</v>
      </c>
      <c r="W1684" s="164">
        <f t="shared" si="269"/>
        <v>58799646.468138635</v>
      </c>
      <c r="X1684" s="164">
        <f t="shared" si="270"/>
        <v>245970817.9745149</v>
      </c>
    </row>
    <row r="1685" spans="10:24" x14ac:dyDescent="0.25">
      <c r="J1685">
        <v>1682</v>
      </c>
      <c r="K1685" s="43">
        <v>0.65865144920629315</v>
      </c>
      <c r="L1685">
        <v>0.43424346688165871</v>
      </c>
      <c r="M1685">
        <v>7.3606774581036816E-2</v>
      </c>
      <c r="N1685" s="44">
        <v>0.78765140972134429</v>
      </c>
      <c r="O1685" s="161">
        <f t="shared" si="261"/>
        <v>6000000</v>
      </c>
      <c r="P1685" s="162">
        <f t="shared" si="262"/>
        <v>177.51628944248426</v>
      </c>
      <c r="Q1685" s="162">
        <f t="shared" si="263"/>
        <v>106.01111431320139</v>
      </c>
      <c r="R1685" s="163">
        <f t="shared" si="264"/>
        <v>1</v>
      </c>
      <c r="S1685" s="161">
        <f t="shared" si="265"/>
        <v>7000000</v>
      </c>
      <c r="T1685" s="162">
        <f t="shared" si="266"/>
        <v>189.17209648082809</v>
      </c>
      <c r="U1685" s="162">
        <f t="shared" si="267"/>
        <v>110.50555715660069</v>
      </c>
      <c r="V1685" s="163">
        <f t="shared" si="268"/>
        <v>1</v>
      </c>
      <c r="W1685" s="164">
        <f t="shared" si="269"/>
        <v>379031050.77569723</v>
      </c>
      <c r="X1685" s="164">
        <f t="shared" si="270"/>
        <v>400665775.26959181</v>
      </c>
    </row>
    <row r="1686" spans="10:24" x14ac:dyDescent="0.25">
      <c r="J1686">
        <v>1683</v>
      </c>
      <c r="K1686" s="43">
        <v>0.22016903771765484</v>
      </c>
      <c r="L1686">
        <v>8.4737914613377541E-2</v>
      </c>
      <c r="M1686">
        <v>0.14692009500518488</v>
      </c>
      <c r="N1686" s="44">
        <v>0.13347155918110776</v>
      </c>
      <c r="O1686" s="161">
        <f t="shared" si="261"/>
        <v>2000000</v>
      </c>
      <c r="P1686" s="162">
        <f t="shared" si="262"/>
        <v>159.39164974008358</v>
      </c>
      <c r="Q1686" s="162">
        <f t="shared" si="263"/>
        <v>114.00530968805995</v>
      </c>
      <c r="R1686" s="163">
        <f t="shared" si="264"/>
        <v>1</v>
      </c>
      <c r="S1686" s="161">
        <f t="shared" si="265"/>
        <v>5000000</v>
      </c>
      <c r="T1686" s="162">
        <f t="shared" si="266"/>
        <v>183.13054991336119</v>
      </c>
      <c r="U1686" s="162">
        <f t="shared" si="267"/>
        <v>114.50265484402998</v>
      </c>
      <c r="V1686" s="163">
        <f t="shared" si="268"/>
        <v>0.9</v>
      </c>
      <c r="W1686" s="164">
        <f t="shared" si="269"/>
        <v>40772680.104047254</v>
      </c>
      <c r="X1686" s="164">
        <f t="shared" si="270"/>
        <v>158825527.8119905</v>
      </c>
    </row>
    <row r="1687" spans="10:24" x14ac:dyDescent="0.25">
      <c r="J1687">
        <v>1684</v>
      </c>
      <c r="K1687" s="43">
        <v>0.33749738401365981</v>
      </c>
      <c r="L1687">
        <v>0.11798053012764098</v>
      </c>
      <c r="M1687">
        <v>0.18277276237419382</v>
      </c>
      <c r="N1687" s="44">
        <v>0.13271392168107221</v>
      </c>
      <c r="O1687" s="161">
        <f t="shared" si="261"/>
        <v>5000000</v>
      </c>
      <c r="P1687" s="162">
        <f t="shared" si="262"/>
        <v>162.22286062067781</v>
      </c>
      <c r="Q1687" s="162">
        <f t="shared" si="263"/>
        <v>116.90302513894039</v>
      </c>
      <c r="R1687" s="163">
        <f t="shared" si="264"/>
        <v>1</v>
      </c>
      <c r="S1687" s="161">
        <f t="shared" si="265"/>
        <v>6000000</v>
      </c>
      <c r="T1687" s="162">
        <f t="shared" si="266"/>
        <v>184.07428687355926</v>
      </c>
      <c r="U1687" s="162">
        <f t="shared" si="267"/>
        <v>115.9515125694702</v>
      </c>
      <c r="V1687" s="163">
        <f t="shared" si="268"/>
        <v>0.9</v>
      </c>
      <c r="W1687" s="164">
        <f t="shared" si="269"/>
        <v>176599177.40868706</v>
      </c>
      <c r="X1687" s="164">
        <f t="shared" si="270"/>
        <v>217862981.24208093</v>
      </c>
    </row>
    <row r="1688" spans="10:24" x14ac:dyDescent="0.25">
      <c r="J1688">
        <v>1685</v>
      </c>
      <c r="K1688" s="43">
        <v>0.12926559772725033</v>
      </c>
      <c r="L1688">
        <v>0.29784805930151537</v>
      </c>
      <c r="M1688">
        <v>0.57000092075804942</v>
      </c>
      <c r="N1688" s="44">
        <v>0.48418619541015184</v>
      </c>
      <c r="O1688" s="161">
        <f t="shared" si="261"/>
        <v>2000000</v>
      </c>
      <c r="P1688" s="162">
        <f t="shared" si="262"/>
        <v>172.04100266009434</v>
      </c>
      <c r="Q1688" s="162">
        <f t="shared" si="263"/>
        <v>138.52753017917132</v>
      </c>
      <c r="R1688" s="163">
        <f t="shared" si="264"/>
        <v>1</v>
      </c>
      <c r="S1688" s="161">
        <f t="shared" si="265"/>
        <v>2000000</v>
      </c>
      <c r="T1688" s="162">
        <f t="shared" si="266"/>
        <v>187.34700088669811</v>
      </c>
      <c r="U1688" s="162">
        <f t="shared" si="267"/>
        <v>126.76376508958566</v>
      </c>
      <c r="V1688" s="163">
        <f t="shared" si="268"/>
        <v>1</v>
      </c>
      <c r="W1688" s="164">
        <f t="shared" si="269"/>
        <v>17026944.961846024</v>
      </c>
      <c r="X1688" s="164">
        <f t="shared" si="270"/>
        <v>-28833528.4057751</v>
      </c>
    </row>
    <row r="1689" spans="10:24" x14ac:dyDescent="0.25">
      <c r="J1689">
        <v>1686</v>
      </c>
      <c r="K1689" s="43">
        <v>0.69723892494135553</v>
      </c>
      <c r="L1689">
        <v>0.66558219932034712</v>
      </c>
      <c r="M1689">
        <v>0.42861362530603653</v>
      </c>
      <c r="N1689" s="44">
        <v>0.69769207108145126</v>
      </c>
      <c r="O1689" s="161">
        <f t="shared" si="261"/>
        <v>6000000</v>
      </c>
      <c r="P1689" s="162">
        <f t="shared" si="262"/>
        <v>186.41619935655299</v>
      </c>
      <c r="Q1689" s="162">
        <f t="shared" si="263"/>
        <v>131.40190256776341</v>
      </c>
      <c r="R1689" s="163">
        <f t="shared" si="264"/>
        <v>1</v>
      </c>
      <c r="S1689" s="161">
        <f t="shared" si="265"/>
        <v>7000000</v>
      </c>
      <c r="T1689" s="162">
        <f t="shared" si="266"/>
        <v>192.13873311885101</v>
      </c>
      <c r="U1689" s="162">
        <f t="shared" si="267"/>
        <v>123.20095128388171</v>
      </c>
      <c r="V1689" s="163">
        <f t="shared" si="268"/>
        <v>1</v>
      </c>
      <c r="W1689" s="164">
        <f t="shared" si="269"/>
        <v>280085780.73273748</v>
      </c>
      <c r="X1689" s="164">
        <f t="shared" si="270"/>
        <v>332564472.84478509</v>
      </c>
    </row>
    <row r="1690" spans="10:24" x14ac:dyDescent="0.25">
      <c r="J1690">
        <v>1687</v>
      </c>
      <c r="K1690" s="43">
        <v>0.15871387784449409</v>
      </c>
      <c r="L1690">
        <v>0.70027636825679729</v>
      </c>
      <c r="M1690">
        <v>0.15472353975237818</v>
      </c>
      <c r="N1690" s="44">
        <v>0.55641792276682112</v>
      </c>
      <c r="O1690" s="161">
        <f t="shared" si="261"/>
        <v>2000000</v>
      </c>
      <c r="P1690" s="162">
        <f t="shared" si="262"/>
        <v>187.87793313379277</v>
      </c>
      <c r="Q1690" s="162">
        <f t="shared" si="263"/>
        <v>114.67234175221748</v>
      </c>
      <c r="R1690" s="163">
        <f t="shared" si="264"/>
        <v>1</v>
      </c>
      <c r="S1690" s="161">
        <f t="shared" si="265"/>
        <v>5000000</v>
      </c>
      <c r="T1690" s="162">
        <f t="shared" si="266"/>
        <v>192.62597771126426</v>
      </c>
      <c r="U1690" s="162">
        <f t="shared" si="267"/>
        <v>114.83617087610874</v>
      </c>
      <c r="V1690" s="163">
        <f t="shared" si="268"/>
        <v>1</v>
      </c>
      <c r="W1690" s="164">
        <f t="shared" si="269"/>
        <v>96411182.763150573</v>
      </c>
      <c r="X1690" s="164">
        <f t="shared" si="270"/>
        <v>238949034.17577755</v>
      </c>
    </row>
    <row r="1691" spans="10:24" x14ac:dyDescent="0.25">
      <c r="J1691">
        <v>1688</v>
      </c>
      <c r="K1691" s="43">
        <v>0.18448321062360529</v>
      </c>
      <c r="L1691">
        <v>0.39198215405200376</v>
      </c>
      <c r="M1691">
        <v>4.0640914045399379E-2</v>
      </c>
      <c r="N1691" s="44">
        <v>0.29622638108734323</v>
      </c>
      <c r="O1691" s="161">
        <f t="shared" si="261"/>
        <v>2000000</v>
      </c>
      <c r="P1691" s="162">
        <f t="shared" si="262"/>
        <v>175.88765157002382</v>
      </c>
      <c r="Q1691" s="162">
        <f t="shared" si="263"/>
        <v>100.13406904537214</v>
      </c>
      <c r="R1691" s="163">
        <f t="shared" si="264"/>
        <v>1</v>
      </c>
      <c r="S1691" s="161">
        <f t="shared" si="265"/>
        <v>5000000</v>
      </c>
      <c r="T1691" s="162">
        <f t="shared" si="266"/>
        <v>188.62921719000795</v>
      </c>
      <c r="U1691" s="162">
        <f t="shared" si="267"/>
        <v>107.56703452268607</v>
      </c>
      <c r="V1691" s="163">
        <f t="shared" si="268"/>
        <v>1</v>
      </c>
      <c r="W1691" s="164">
        <f t="shared" si="269"/>
        <v>101507165.04930335</v>
      </c>
      <c r="X1691" s="164">
        <f t="shared" si="270"/>
        <v>255310913.33660936</v>
      </c>
    </row>
    <row r="1692" spans="10:24" x14ac:dyDescent="0.25">
      <c r="J1692">
        <v>1689</v>
      </c>
      <c r="K1692" s="43">
        <v>0.77082031256439187</v>
      </c>
      <c r="L1692">
        <v>0.53909698356142544</v>
      </c>
      <c r="M1692">
        <v>0.84631808192636326</v>
      </c>
      <c r="N1692" s="44">
        <v>0.34235068679231073</v>
      </c>
      <c r="O1692" s="161">
        <f t="shared" si="261"/>
        <v>7000000</v>
      </c>
      <c r="P1692" s="162">
        <f t="shared" si="262"/>
        <v>181.47238510521066</v>
      </c>
      <c r="Q1692" s="162">
        <f t="shared" si="263"/>
        <v>155.41538247692469</v>
      </c>
      <c r="R1692" s="163">
        <f t="shared" si="264"/>
        <v>1</v>
      </c>
      <c r="S1692" s="161">
        <f t="shared" si="265"/>
        <v>7000000</v>
      </c>
      <c r="T1692" s="162">
        <f t="shared" si="266"/>
        <v>190.49079503507022</v>
      </c>
      <c r="U1692" s="162">
        <f t="shared" si="267"/>
        <v>135.20769123846233</v>
      </c>
      <c r="V1692" s="163">
        <f t="shared" si="268"/>
        <v>1</v>
      </c>
      <c r="W1692" s="164">
        <f t="shared" si="269"/>
        <v>132399018.39800179</v>
      </c>
      <c r="X1692" s="164">
        <f t="shared" si="270"/>
        <v>236981726.5762552</v>
      </c>
    </row>
    <row r="1693" spans="10:24" x14ac:dyDescent="0.25">
      <c r="J1693">
        <v>1690</v>
      </c>
      <c r="K1693" s="43">
        <v>0.24118773472313493</v>
      </c>
      <c r="L1693">
        <v>9.4031033901807004E-2</v>
      </c>
      <c r="M1693">
        <v>0.61125256999839439</v>
      </c>
      <c r="N1693" s="44">
        <v>0.44689166127795044</v>
      </c>
      <c r="O1693" s="161">
        <f t="shared" si="261"/>
        <v>2000000</v>
      </c>
      <c r="P1693" s="162">
        <f t="shared" si="262"/>
        <v>160.25499464527078</v>
      </c>
      <c r="Q1693" s="162">
        <f t="shared" si="263"/>
        <v>140.65170313375339</v>
      </c>
      <c r="R1693" s="163">
        <f t="shared" si="264"/>
        <v>1</v>
      </c>
      <c r="S1693" s="161">
        <f t="shared" si="265"/>
        <v>5000000</v>
      </c>
      <c r="T1693" s="162">
        <f t="shared" si="266"/>
        <v>183.41833154842359</v>
      </c>
      <c r="U1693" s="162">
        <f t="shared" si="267"/>
        <v>127.82585156687669</v>
      </c>
      <c r="V1693" s="163">
        <f t="shared" si="268"/>
        <v>1</v>
      </c>
      <c r="W1693" s="164">
        <f t="shared" si="269"/>
        <v>-10793416.976965204</v>
      </c>
      <c r="X1693" s="164">
        <f t="shared" si="270"/>
        <v>127962399.90773451</v>
      </c>
    </row>
    <row r="1694" spans="10:24" x14ac:dyDescent="0.25">
      <c r="J1694">
        <v>1691</v>
      </c>
      <c r="K1694" s="43">
        <v>0.16750654348518579</v>
      </c>
      <c r="L1694">
        <v>0.66564173473497035</v>
      </c>
      <c r="M1694">
        <v>0.28008172106529472</v>
      </c>
      <c r="N1694" s="44">
        <v>0.71760160073128199</v>
      </c>
      <c r="O1694" s="161">
        <f t="shared" si="261"/>
        <v>2000000</v>
      </c>
      <c r="P1694" s="162">
        <f t="shared" si="262"/>
        <v>186.41865238499923</v>
      </c>
      <c r="Q1694" s="162">
        <f t="shared" si="263"/>
        <v>123.34802485268094</v>
      </c>
      <c r="R1694" s="163">
        <f t="shared" si="264"/>
        <v>1</v>
      </c>
      <c r="S1694" s="161">
        <f t="shared" si="265"/>
        <v>5000000</v>
      </c>
      <c r="T1694" s="162">
        <f t="shared" si="266"/>
        <v>192.13955079499974</v>
      </c>
      <c r="U1694" s="162">
        <f t="shared" si="267"/>
        <v>119.17401242634047</v>
      </c>
      <c r="V1694" s="163">
        <f t="shared" si="268"/>
        <v>1</v>
      </c>
      <c r="W1694" s="164">
        <f t="shared" si="269"/>
        <v>76141255.064636603</v>
      </c>
      <c r="X1694" s="164">
        <f t="shared" si="270"/>
        <v>214827691.84329635</v>
      </c>
    </row>
    <row r="1695" spans="10:24" x14ac:dyDescent="0.25">
      <c r="J1695">
        <v>1692</v>
      </c>
      <c r="K1695" s="43">
        <v>2.2540436980222789E-2</v>
      </c>
      <c r="L1695">
        <v>0.49567886213710444</v>
      </c>
      <c r="M1695">
        <v>0.59013277573886225</v>
      </c>
      <c r="N1695" s="44">
        <v>5.2594965155616791E-3</v>
      </c>
      <c r="O1695" s="161">
        <f t="shared" si="261"/>
        <v>1000000</v>
      </c>
      <c r="P1695" s="162">
        <f t="shared" si="262"/>
        <v>179.83752452777921</v>
      </c>
      <c r="Q1695" s="162">
        <f t="shared" si="263"/>
        <v>139.55773075975779</v>
      </c>
      <c r="R1695" s="163">
        <f t="shared" si="264"/>
        <v>1</v>
      </c>
      <c r="S1695" s="161">
        <f t="shared" si="265"/>
        <v>1000000</v>
      </c>
      <c r="T1695" s="162">
        <f t="shared" si="266"/>
        <v>189.94584150925974</v>
      </c>
      <c r="U1695" s="162">
        <f t="shared" si="267"/>
        <v>127.27886537987889</v>
      </c>
      <c r="V1695" s="163">
        <f t="shared" si="268"/>
        <v>0.05</v>
      </c>
      <c r="W1695" s="164">
        <f t="shared" si="269"/>
        <v>-9720206.2319785804</v>
      </c>
      <c r="X1695" s="164">
        <f t="shared" si="270"/>
        <v>-146866651.19353095</v>
      </c>
    </row>
    <row r="1696" spans="10:24" x14ac:dyDescent="0.25">
      <c r="J1696">
        <v>1693</v>
      </c>
      <c r="K1696" s="43">
        <v>0.87093738174572366</v>
      </c>
      <c r="L1696">
        <v>0.78042266805743088</v>
      </c>
      <c r="M1696">
        <v>0.3906752920761426</v>
      </c>
      <c r="N1696" s="44">
        <v>0.67195111147006337</v>
      </c>
      <c r="O1696" s="161">
        <f t="shared" si="261"/>
        <v>7000000</v>
      </c>
      <c r="P1696" s="162">
        <f t="shared" si="262"/>
        <v>191.6043222497278</v>
      </c>
      <c r="Q1696" s="162">
        <f t="shared" si="263"/>
        <v>129.44881153513657</v>
      </c>
      <c r="R1696" s="163">
        <f t="shared" si="264"/>
        <v>1</v>
      </c>
      <c r="S1696" s="161">
        <f t="shared" si="265"/>
        <v>7000000</v>
      </c>
      <c r="T1696" s="162">
        <f t="shared" si="266"/>
        <v>193.86810741657592</v>
      </c>
      <c r="U1696" s="162">
        <f t="shared" si="267"/>
        <v>122.22440576756829</v>
      </c>
      <c r="V1696" s="163">
        <f t="shared" si="268"/>
        <v>1</v>
      </c>
      <c r="W1696" s="164">
        <f t="shared" si="269"/>
        <v>385088575.00213861</v>
      </c>
      <c r="X1696" s="164">
        <f t="shared" si="270"/>
        <v>351505911.54305345</v>
      </c>
    </row>
    <row r="1697" spans="10:24" x14ac:dyDescent="0.25">
      <c r="J1697">
        <v>1694</v>
      </c>
      <c r="K1697" s="43">
        <v>0.44651327833652987</v>
      </c>
      <c r="L1697">
        <v>0.21938974680181322</v>
      </c>
      <c r="M1697">
        <v>0.60648358070539854</v>
      </c>
      <c r="N1697" s="44">
        <v>0.90587939726046907</v>
      </c>
      <c r="O1697" s="161">
        <f t="shared" si="261"/>
        <v>5000000</v>
      </c>
      <c r="P1697" s="162">
        <f t="shared" si="262"/>
        <v>168.38616191932826</v>
      </c>
      <c r="Q1697" s="162">
        <f t="shared" si="263"/>
        <v>140.40331245730414</v>
      </c>
      <c r="R1697" s="163">
        <f t="shared" si="264"/>
        <v>1</v>
      </c>
      <c r="S1697" s="161">
        <f t="shared" si="265"/>
        <v>6000000</v>
      </c>
      <c r="T1697" s="162">
        <f t="shared" si="266"/>
        <v>186.12872063977608</v>
      </c>
      <c r="U1697" s="162">
        <f t="shared" si="267"/>
        <v>127.70165622865207</v>
      </c>
      <c r="V1697" s="163">
        <f t="shared" si="268"/>
        <v>1</v>
      </c>
      <c r="W1697" s="164">
        <f t="shared" si="269"/>
        <v>89914247.310120612</v>
      </c>
      <c r="X1697" s="164">
        <f t="shared" si="270"/>
        <v>200562386.46674407</v>
      </c>
    </row>
    <row r="1698" spans="10:24" x14ac:dyDescent="0.25">
      <c r="J1698">
        <v>1695</v>
      </c>
      <c r="K1698" s="43">
        <v>0.86292715496049177</v>
      </c>
      <c r="L1698">
        <v>0.21465139599671623</v>
      </c>
      <c r="M1698">
        <v>0.71308447274891273</v>
      </c>
      <c r="N1698" s="44">
        <v>0.60869286551584567</v>
      </c>
      <c r="O1698" s="161">
        <f t="shared" si="261"/>
        <v>7000000</v>
      </c>
      <c r="P1698" s="162">
        <f t="shared" si="262"/>
        <v>168.14422069347103</v>
      </c>
      <c r="Q1698" s="162">
        <f t="shared" si="263"/>
        <v>146.24836597516406</v>
      </c>
      <c r="R1698" s="163">
        <f t="shared" si="264"/>
        <v>1</v>
      </c>
      <c r="S1698" s="161">
        <f t="shared" si="265"/>
        <v>7000000</v>
      </c>
      <c r="T1698" s="162">
        <f t="shared" si="266"/>
        <v>186.04807356449035</v>
      </c>
      <c r="U1698" s="162">
        <f t="shared" si="267"/>
        <v>130.62418298758203</v>
      </c>
      <c r="V1698" s="163">
        <f t="shared" si="268"/>
        <v>1</v>
      </c>
      <c r="W1698" s="164">
        <f t="shared" si="269"/>
        <v>103270983.02814874</v>
      </c>
      <c r="X1698" s="164">
        <f t="shared" si="270"/>
        <v>237967234.03835827</v>
      </c>
    </row>
    <row r="1699" spans="10:24" x14ac:dyDescent="0.25">
      <c r="J1699">
        <v>1696</v>
      </c>
      <c r="K1699" s="43">
        <v>0.10305344748791156</v>
      </c>
      <c r="L1699">
        <v>0.19525430914452013</v>
      </c>
      <c r="M1699">
        <v>4.5645437740930106E-2</v>
      </c>
      <c r="N1699" s="44">
        <v>0.53138431191667335</v>
      </c>
      <c r="O1699" s="161">
        <f t="shared" si="261"/>
        <v>2000000</v>
      </c>
      <c r="P1699" s="162">
        <f t="shared" si="262"/>
        <v>167.11956979598989</v>
      </c>
      <c r="Q1699" s="162">
        <f t="shared" si="263"/>
        <v>101.22745398964662</v>
      </c>
      <c r="R1699" s="163">
        <f t="shared" si="264"/>
        <v>1</v>
      </c>
      <c r="S1699" s="161">
        <f t="shared" si="265"/>
        <v>2000000</v>
      </c>
      <c r="T1699" s="162">
        <f t="shared" si="266"/>
        <v>185.70652326532996</v>
      </c>
      <c r="U1699" s="162">
        <f t="shared" si="267"/>
        <v>108.11372699482331</v>
      </c>
      <c r="V1699" s="163">
        <f t="shared" si="268"/>
        <v>1</v>
      </c>
      <c r="W1699" s="164">
        <f t="shared" si="269"/>
        <v>81784231.612686545</v>
      </c>
      <c r="X1699" s="164">
        <f t="shared" si="270"/>
        <v>5185592.5410133004</v>
      </c>
    </row>
    <row r="1700" spans="10:24" x14ac:dyDescent="0.25">
      <c r="J1700">
        <v>1697</v>
      </c>
      <c r="K1700" s="43">
        <v>0.19191181810754043</v>
      </c>
      <c r="L1700">
        <v>0.12272002858329079</v>
      </c>
      <c r="M1700">
        <v>0.88147277578691663</v>
      </c>
      <c r="N1700" s="44">
        <v>0.62091744735313326</v>
      </c>
      <c r="O1700" s="161">
        <f t="shared" si="261"/>
        <v>2000000</v>
      </c>
      <c r="P1700" s="162">
        <f t="shared" si="262"/>
        <v>162.57755292305873</v>
      </c>
      <c r="Q1700" s="162">
        <f t="shared" si="263"/>
        <v>158.64762556085489</v>
      </c>
      <c r="R1700" s="163">
        <f t="shared" si="264"/>
        <v>1</v>
      </c>
      <c r="S1700" s="161">
        <f t="shared" si="265"/>
        <v>5000000</v>
      </c>
      <c r="T1700" s="162">
        <f t="shared" si="266"/>
        <v>184.19251764101958</v>
      </c>
      <c r="U1700" s="162">
        <f t="shared" si="267"/>
        <v>136.82381278042746</v>
      </c>
      <c r="V1700" s="163">
        <f t="shared" si="268"/>
        <v>1</v>
      </c>
      <c r="W1700" s="164">
        <f t="shared" si="269"/>
        <v>-42140145.27559232</v>
      </c>
      <c r="X1700" s="164">
        <f t="shared" si="270"/>
        <v>86843524.302960575</v>
      </c>
    </row>
    <row r="1701" spans="10:24" x14ac:dyDescent="0.25">
      <c r="J1701">
        <v>1698</v>
      </c>
      <c r="K1701" s="43">
        <v>0.51205572266947319</v>
      </c>
      <c r="L1701">
        <v>0.73893312591810734</v>
      </c>
      <c r="M1701">
        <v>0.21864846637004309</v>
      </c>
      <c r="N1701" s="44">
        <v>0.53007172422916071</v>
      </c>
      <c r="O1701" s="161">
        <f t="shared" si="261"/>
        <v>5000000</v>
      </c>
      <c r="P1701" s="162">
        <f t="shared" si="262"/>
        <v>189.60089641206997</v>
      </c>
      <c r="Q1701" s="162">
        <f t="shared" si="263"/>
        <v>119.46468315373782</v>
      </c>
      <c r="R1701" s="163">
        <f t="shared" si="264"/>
        <v>1</v>
      </c>
      <c r="S1701" s="161">
        <f t="shared" si="265"/>
        <v>6000000</v>
      </c>
      <c r="T1701" s="162">
        <f t="shared" si="266"/>
        <v>193.20029880402333</v>
      </c>
      <c r="U1701" s="162">
        <f t="shared" si="267"/>
        <v>117.23234157686892</v>
      </c>
      <c r="V1701" s="163">
        <f t="shared" si="268"/>
        <v>1</v>
      </c>
      <c r="W1701" s="164">
        <f t="shared" si="269"/>
        <v>300681066.29166073</v>
      </c>
      <c r="X1701" s="164">
        <f t="shared" si="270"/>
        <v>305807743.36292648</v>
      </c>
    </row>
    <row r="1702" spans="10:24" x14ac:dyDescent="0.25">
      <c r="J1702">
        <v>1699</v>
      </c>
      <c r="K1702" s="43">
        <v>0.70430352861575352</v>
      </c>
      <c r="L1702">
        <v>0.18721463512320424</v>
      </c>
      <c r="M1702">
        <v>0.12160771041459428</v>
      </c>
      <c r="N1702" s="44">
        <v>0.19109797077787583</v>
      </c>
      <c r="O1702" s="161">
        <f t="shared" si="261"/>
        <v>6000000</v>
      </c>
      <c r="P1702" s="162">
        <f t="shared" si="262"/>
        <v>166.67689098777166</v>
      </c>
      <c r="Q1702" s="162">
        <f t="shared" si="263"/>
        <v>111.66025016077897</v>
      </c>
      <c r="R1702" s="163">
        <f t="shared" si="264"/>
        <v>1</v>
      </c>
      <c r="S1702" s="161">
        <f t="shared" si="265"/>
        <v>7000000</v>
      </c>
      <c r="T1702" s="162">
        <f t="shared" si="266"/>
        <v>185.55896366259054</v>
      </c>
      <c r="U1702" s="162">
        <f t="shared" si="267"/>
        <v>113.33012508038949</v>
      </c>
      <c r="V1702" s="163">
        <f t="shared" si="268"/>
        <v>0.9</v>
      </c>
      <c r="W1702" s="164">
        <f t="shared" si="269"/>
        <v>280099844.96195608</v>
      </c>
      <c r="X1702" s="164">
        <f t="shared" si="270"/>
        <v>305041683.06786662</v>
      </c>
    </row>
    <row r="1703" spans="10:24" x14ac:dyDescent="0.25">
      <c r="J1703">
        <v>1700</v>
      </c>
      <c r="K1703" s="43">
        <v>0.91228251134207272</v>
      </c>
      <c r="L1703">
        <v>0.67794166016063551</v>
      </c>
      <c r="M1703">
        <v>0.63813649168725006</v>
      </c>
      <c r="N1703" s="44">
        <v>0.5030439644982555</v>
      </c>
      <c r="O1703" s="161">
        <f t="shared" si="261"/>
        <v>7000000</v>
      </c>
      <c r="P1703" s="162">
        <f t="shared" si="262"/>
        <v>186.92926039842499</v>
      </c>
      <c r="Q1703" s="162">
        <f t="shared" si="263"/>
        <v>142.06964278065749</v>
      </c>
      <c r="R1703" s="163">
        <f t="shared" si="264"/>
        <v>1</v>
      </c>
      <c r="S1703" s="161">
        <f t="shared" si="265"/>
        <v>9000000</v>
      </c>
      <c r="T1703" s="162">
        <f t="shared" si="266"/>
        <v>192.30975346614167</v>
      </c>
      <c r="U1703" s="162">
        <f t="shared" si="267"/>
        <v>128.53482139032874</v>
      </c>
      <c r="V1703" s="163">
        <f t="shared" si="268"/>
        <v>1</v>
      </c>
      <c r="W1703" s="164">
        <f t="shared" si="269"/>
        <v>264017323.32437247</v>
      </c>
      <c r="X1703" s="164">
        <f t="shared" si="270"/>
        <v>423974388.6823163</v>
      </c>
    </row>
    <row r="1704" spans="10:24" x14ac:dyDescent="0.25">
      <c r="J1704">
        <v>1701</v>
      </c>
      <c r="K1704" s="43">
        <v>0.17619543746440947</v>
      </c>
      <c r="L1704">
        <v>0.22906599707663666</v>
      </c>
      <c r="M1704">
        <v>3.9391340312589063E-2</v>
      </c>
      <c r="N1704" s="44">
        <v>0.36425411667173968</v>
      </c>
      <c r="O1704" s="161">
        <f t="shared" si="261"/>
        <v>2000000</v>
      </c>
      <c r="P1704" s="162">
        <f t="shared" si="262"/>
        <v>168.87110559865633</v>
      </c>
      <c r="Q1704" s="162">
        <f t="shared" si="263"/>
        <v>99.844133395575028</v>
      </c>
      <c r="R1704" s="163">
        <f t="shared" si="264"/>
        <v>1</v>
      </c>
      <c r="S1704" s="161">
        <f t="shared" si="265"/>
        <v>5000000</v>
      </c>
      <c r="T1704" s="162">
        <f t="shared" si="266"/>
        <v>186.29036853288545</v>
      </c>
      <c r="U1704" s="162">
        <f t="shared" si="267"/>
        <v>107.42206669778751</v>
      </c>
      <c r="V1704" s="163">
        <f t="shared" si="268"/>
        <v>1</v>
      </c>
      <c r="W1704" s="164">
        <f t="shared" si="269"/>
        <v>88053944.40616259</v>
      </c>
      <c r="X1704" s="164">
        <f t="shared" si="270"/>
        <v>244341509.17548966</v>
      </c>
    </row>
    <row r="1705" spans="10:24" x14ac:dyDescent="0.25">
      <c r="J1705">
        <v>1702</v>
      </c>
      <c r="K1705" s="43">
        <v>0.39794065838122261</v>
      </c>
      <c r="L1705">
        <v>0.19160496130856952</v>
      </c>
      <c r="M1705">
        <v>8.9089365280592303E-2</v>
      </c>
      <c r="N1705" s="44">
        <v>8.7340149088256935E-2</v>
      </c>
      <c r="O1705" s="161">
        <f t="shared" si="261"/>
        <v>5000000</v>
      </c>
      <c r="P1705" s="162">
        <f t="shared" si="262"/>
        <v>166.92004248279076</v>
      </c>
      <c r="Q1705" s="162">
        <f t="shared" si="263"/>
        <v>108.07232138506679</v>
      </c>
      <c r="R1705" s="163">
        <f t="shared" si="264"/>
        <v>1</v>
      </c>
      <c r="S1705" s="161">
        <f t="shared" si="265"/>
        <v>6000000</v>
      </c>
      <c r="T1705" s="162">
        <f t="shared" si="266"/>
        <v>185.64001416093026</v>
      </c>
      <c r="U1705" s="162">
        <f t="shared" si="267"/>
        <v>111.5361606925334</v>
      </c>
      <c r="V1705" s="163">
        <f t="shared" si="268"/>
        <v>0.9</v>
      </c>
      <c r="W1705" s="164">
        <f t="shared" si="269"/>
        <v>244238605.48861986</v>
      </c>
      <c r="X1705" s="164">
        <f t="shared" si="270"/>
        <v>250160808.72934306</v>
      </c>
    </row>
    <row r="1706" spans="10:24" x14ac:dyDescent="0.25">
      <c r="J1706">
        <v>1703</v>
      </c>
      <c r="K1706" s="43">
        <v>0.44687313101193404</v>
      </c>
      <c r="L1706">
        <v>0.30035071279001779</v>
      </c>
      <c r="M1706">
        <v>0.84932232006476205</v>
      </c>
      <c r="N1706" s="44">
        <v>0.15433017495895229</v>
      </c>
      <c r="O1706" s="161">
        <f t="shared" si="261"/>
        <v>5000000</v>
      </c>
      <c r="P1706" s="162">
        <f t="shared" si="262"/>
        <v>172.1491186068067</v>
      </c>
      <c r="Q1706" s="162">
        <f t="shared" si="263"/>
        <v>155.67062475001137</v>
      </c>
      <c r="R1706" s="163">
        <f t="shared" si="264"/>
        <v>1</v>
      </c>
      <c r="S1706" s="161">
        <f t="shared" si="265"/>
        <v>6000000</v>
      </c>
      <c r="T1706" s="162">
        <f t="shared" si="266"/>
        <v>187.38303953560222</v>
      </c>
      <c r="U1706" s="162">
        <f t="shared" si="267"/>
        <v>135.33531237500569</v>
      </c>
      <c r="V1706" s="163">
        <f t="shared" si="268"/>
        <v>0.9</v>
      </c>
      <c r="W1706" s="164">
        <f t="shared" si="269"/>
        <v>32392469.283976629</v>
      </c>
      <c r="X1706" s="164">
        <f t="shared" si="270"/>
        <v>131057726.66722131</v>
      </c>
    </row>
    <row r="1707" spans="10:24" x14ac:dyDescent="0.25">
      <c r="J1707">
        <v>1704</v>
      </c>
      <c r="K1707" s="43">
        <v>0.93361621061359568</v>
      </c>
      <c r="L1707">
        <v>0.61817428518592277</v>
      </c>
      <c r="M1707">
        <v>0.28648042351080116</v>
      </c>
      <c r="N1707" s="44">
        <v>0.46820412379624743</v>
      </c>
      <c r="O1707" s="161">
        <f t="shared" si="261"/>
        <v>7000000</v>
      </c>
      <c r="P1707" s="162">
        <f t="shared" si="262"/>
        <v>184.51033948333202</v>
      </c>
      <c r="Q1707" s="162">
        <f t="shared" si="263"/>
        <v>123.72607432676399</v>
      </c>
      <c r="R1707" s="163">
        <f t="shared" si="264"/>
        <v>1</v>
      </c>
      <c r="S1707" s="161">
        <f t="shared" si="265"/>
        <v>9000000</v>
      </c>
      <c r="T1707" s="162">
        <f t="shared" si="266"/>
        <v>191.50344649444401</v>
      </c>
      <c r="U1707" s="162">
        <f t="shared" si="267"/>
        <v>119.36303716338199</v>
      </c>
      <c r="V1707" s="163">
        <f t="shared" si="268"/>
        <v>1</v>
      </c>
      <c r="W1707" s="164">
        <f t="shared" si="269"/>
        <v>375489856.09597617</v>
      </c>
      <c r="X1707" s="164">
        <f t="shared" si="270"/>
        <v>499263683.97955811</v>
      </c>
    </row>
    <row r="1708" spans="10:24" x14ac:dyDescent="0.25">
      <c r="J1708">
        <v>1705</v>
      </c>
      <c r="K1708" s="43">
        <v>0.75085475941528579</v>
      </c>
      <c r="L1708">
        <v>0.54828952597265224</v>
      </c>
      <c r="M1708">
        <v>7.0668194923265149E-2</v>
      </c>
      <c r="N1708" s="44">
        <v>0.37052588199230596</v>
      </c>
      <c r="O1708" s="161">
        <f t="shared" si="261"/>
        <v>7000000</v>
      </c>
      <c r="P1708" s="162">
        <f t="shared" si="262"/>
        <v>181.82011497275656</v>
      </c>
      <c r="Q1708" s="162">
        <f t="shared" si="263"/>
        <v>105.58334770820973</v>
      </c>
      <c r="R1708" s="163">
        <f t="shared" si="264"/>
        <v>1</v>
      </c>
      <c r="S1708" s="161">
        <f t="shared" si="265"/>
        <v>7000000</v>
      </c>
      <c r="T1708" s="162">
        <f t="shared" si="266"/>
        <v>190.60670499091884</v>
      </c>
      <c r="U1708" s="162">
        <f t="shared" si="267"/>
        <v>110.29167385410487</v>
      </c>
      <c r="V1708" s="163">
        <f t="shared" si="268"/>
        <v>1</v>
      </c>
      <c r="W1708" s="164">
        <f t="shared" si="269"/>
        <v>483657370.8518278</v>
      </c>
      <c r="X1708" s="164">
        <f t="shared" si="270"/>
        <v>412205217.95769775</v>
      </c>
    </row>
    <row r="1709" spans="10:24" x14ac:dyDescent="0.25">
      <c r="J1709">
        <v>1706</v>
      </c>
      <c r="K1709" s="43">
        <v>0.86759141626611569</v>
      </c>
      <c r="L1709">
        <v>0.32259357428947055</v>
      </c>
      <c r="M1709">
        <v>0.61948647094894915</v>
      </c>
      <c r="N1709" s="44">
        <v>0.48571332845237858</v>
      </c>
      <c r="O1709" s="161">
        <f t="shared" si="261"/>
        <v>7000000</v>
      </c>
      <c r="P1709" s="162">
        <f t="shared" si="262"/>
        <v>173.09312241138613</v>
      </c>
      <c r="Q1709" s="162">
        <f t="shared" si="263"/>
        <v>141.08264709468585</v>
      </c>
      <c r="R1709" s="163">
        <f t="shared" si="264"/>
        <v>1</v>
      </c>
      <c r="S1709" s="161">
        <f t="shared" si="265"/>
        <v>7000000</v>
      </c>
      <c r="T1709" s="162">
        <f t="shared" si="266"/>
        <v>187.69770747046203</v>
      </c>
      <c r="U1709" s="162">
        <f t="shared" si="267"/>
        <v>128.04132354734293</v>
      </c>
      <c r="V1709" s="163">
        <f t="shared" si="268"/>
        <v>1</v>
      </c>
      <c r="W1709" s="164">
        <f t="shared" si="269"/>
        <v>174073327.21690196</v>
      </c>
      <c r="X1709" s="164">
        <f t="shared" si="270"/>
        <v>267594687.46183378</v>
      </c>
    </row>
    <row r="1710" spans="10:24" x14ac:dyDescent="0.25">
      <c r="J1710">
        <v>1707</v>
      </c>
      <c r="K1710" s="43">
        <v>0.9185051881367311</v>
      </c>
      <c r="L1710">
        <v>0.26023822445315359</v>
      </c>
      <c r="M1710">
        <v>0.99504360807778047</v>
      </c>
      <c r="N1710" s="44">
        <v>0.61884931224318362</v>
      </c>
      <c r="O1710" s="161">
        <f t="shared" si="261"/>
        <v>7000000</v>
      </c>
      <c r="P1710" s="162">
        <f t="shared" si="262"/>
        <v>170.36083281027626</v>
      </c>
      <c r="Q1710" s="162">
        <f t="shared" si="263"/>
        <v>186.57713819333048</v>
      </c>
      <c r="R1710" s="163">
        <f t="shared" si="264"/>
        <v>1</v>
      </c>
      <c r="S1710" s="161">
        <f t="shared" si="265"/>
        <v>9000000</v>
      </c>
      <c r="T1710" s="162">
        <f t="shared" si="266"/>
        <v>186.78694427009208</v>
      </c>
      <c r="U1710" s="162">
        <f t="shared" si="267"/>
        <v>150.78856909666524</v>
      </c>
      <c r="V1710" s="163">
        <f t="shared" si="268"/>
        <v>1</v>
      </c>
      <c r="W1710" s="164">
        <f t="shared" si="269"/>
        <v>-163514137.68137956</v>
      </c>
      <c r="X1710" s="164">
        <f t="shared" si="270"/>
        <v>173985376.5608415</v>
      </c>
    </row>
    <row r="1711" spans="10:24" x14ac:dyDescent="0.25">
      <c r="J1711">
        <v>1708</v>
      </c>
      <c r="K1711" s="43">
        <v>0.70484957327831776</v>
      </c>
      <c r="L1711">
        <v>0.74019585618463679</v>
      </c>
      <c r="M1711">
        <v>0.17551334506986138</v>
      </c>
      <c r="N1711" s="44">
        <v>0.21343302514173235</v>
      </c>
      <c r="O1711" s="161">
        <f t="shared" si="261"/>
        <v>6000000</v>
      </c>
      <c r="P1711" s="162">
        <f t="shared" si="262"/>
        <v>189.65924004767135</v>
      </c>
      <c r="Q1711" s="162">
        <f t="shared" si="263"/>
        <v>116.34800606994432</v>
      </c>
      <c r="R1711" s="163">
        <f t="shared" si="264"/>
        <v>1</v>
      </c>
      <c r="S1711" s="161">
        <f t="shared" si="265"/>
        <v>7000000</v>
      </c>
      <c r="T1711" s="162">
        <f t="shared" si="266"/>
        <v>193.21974668255712</v>
      </c>
      <c r="U1711" s="162">
        <f t="shared" si="267"/>
        <v>115.67400303497216</v>
      </c>
      <c r="V1711" s="163">
        <f t="shared" si="268"/>
        <v>1</v>
      </c>
      <c r="W1711" s="164">
        <f t="shared" si="269"/>
        <v>389867403.86636215</v>
      </c>
      <c r="X1711" s="164">
        <f t="shared" si="270"/>
        <v>392820205.53309464</v>
      </c>
    </row>
    <row r="1712" spans="10:24" x14ac:dyDescent="0.25">
      <c r="J1712">
        <v>1709</v>
      </c>
      <c r="K1712" s="43">
        <v>0.28608295907779624</v>
      </c>
      <c r="L1712">
        <v>0.59643331781984821</v>
      </c>
      <c r="M1712">
        <v>0.84830050062352857</v>
      </c>
      <c r="N1712" s="44">
        <v>0.18768153641776852</v>
      </c>
      <c r="O1712" s="161">
        <f t="shared" si="261"/>
        <v>2000000</v>
      </c>
      <c r="P1712" s="162">
        <f t="shared" si="262"/>
        <v>183.66188752432018</v>
      </c>
      <c r="Q1712" s="162">
        <f t="shared" si="263"/>
        <v>155.58343397919714</v>
      </c>
      <c r="R1712" s="163">
        <f t="shared" si="264"/>
        <v>1</v>
      </c>
      <c r="S1712" s="161">
        <f t="shared" si="265"/>
        <v>5000000</v>
      </c>
      <c r="T1712" s="162">
        <f t="shared" si="266"/>
        <v>191.22062917477339</v>
      </c>
      <c r="U1712" s="162">
        <f t="shared" si="267"/>
        <v>135.29171698959857</v>
      </c>
      <c r="V1712" s="163">
        <f t="shared" si="268"/>
        <v>0.9</v>
      </c>
      <c r="W1712" s="164">
        <f t="shared" si="269"/>
        <v>6156907.0902460814</v>
      </c>
      <c r="X1712" s="164">
        <f t="shared" si="270"/>
        <v>101680104.8332867</v>
      </c>
    </row>
    <row r="1713" spans="10:24" x14ac:dyDescent="0.25">
      <c r="J1713">
        <v>1710</v>
      </c>
      <c r="K1713" s="43">
        <v>0.34771660607774024</v>
      </c>
      <c r="L1713">
        <v>0.78163269237981703</v>
      </c>
      <c r="M1713">
        <v>0.77978996517790544</v>
      </c>
      <c r="N1713" s="44">
        <v>0.78886517460376449</v>
      </c>
      <c r="O1713" s="161">
        <f t="shared" si="261"/>
        <v>5000000</v>
      </c>
      <c r="P1713" s="162">
        <f t="shared" si="262"/>
        <v>191.66578686720734</v>
      </c>
      <c r="Q1713" s="162">
        <f t="shared" si="263"/>
        <v>150.42968111006599</v>
      </c>
      <c r="R1713" s="163">
        <f t="shared" si="264"/>
        <v>1</v>
      </c>
      <c r="S1713" s="161">
        <f t="shared" si="265"/>
        <v>6000000</v>
      </c>
      <c r="T1713" s="162">
        <f t="shared" si="266"/>
        <v>193.88859562240245</v>
      </c>
      <c r="U1713" s="162">
        <f t="shared" si="267"/>
        <v>132.71484055503299</v>
      </c>
      <c r="V1713" s="163">
        <f t="shared" si="268"/>
        <v>1</v>
      </c>
      <c r="W1713" s="164">
        <f t="shared" si="269"/>
        <v>156180528.78570679</v>
      </c>
      <c r="X1713" s="164">
        <f t="shared" si="270"/>
        <v>217042530.40421671</v>
      </c>
    </row>
    <row r="1714" spans="10:24" x14ac:dyDescent="0.25">
      <c r="J1714">
        <v>1711</v>
      </c>
      <c r="K1714" s="43">
        <v>0.28485433848166641</v>
      </c>
      <c r="L1714">
        <v>0.83881705930085904</v>
      </c>
      <c r="M1714">
        <v>0.50738742154408367</v>
      </c>
      <c r="N1714" s="44">
        <v>0.54547660344556637</v>
      </c>
      <c r="O1714" s="161">
        <f t="shared" si="261"/>
        <v>2000000</v>
      </c>
      <c r="P1714" s="162">
        <f t="shared" si="262"/>
        <v>194.84411622176097</v>
      </c>
      <c r="Q1714" s="162">
        <f t="shared" si="263"/>
        <v>135.37037156235561</v>
      </c>
      <c r="R1714" s="163">
        <f t="shared" si="264"/>
        <v>1</v>
      </c>
      <c r="S1714" s="161">
        <f t="shared" si="265"/>
        <v>5000000</v>
      </c>
      <c r="T1714" s="162">
        <f t="shared" si="266"/>
        <v>194.94803874058698</v>
      </c>
      <c r="U1714" s="162">
        <f t="shared" si="267"/>
        <v>125.18518578117781</v>
      </c>
      <c r="V1714" s="163">
        <f t="shared" si="268"/>
        <v>1</v>
      </c>
      <c r="W1714" s="164">
        <f t="shared" si="269"/>
        <v>68947489.318810716</v>
      </c>
      <c r="X1714" s="164">
        <f t="shared" si="270"/>
        <v>198814264.79704589</v>
      </c>
    </row>
    <row r="1715" spans="10:24" x14ac:dyDescent="0.25">
      <c r="J1715">
        <v>1712</v>
      </c>
      <c r="K1715" s="43">
        <v>0.35198074744143848</v>
      </c>
      <c r="L1715">
        <v>0.50072129568613799</v>
      </c>
      <c r="M1715">
        <v>0.71398295413773194</v>
      </c>
      <c r="N1715" s="44">
        <v>0.89215807469812058</v>
      </c>
      <c r="O1715" s="161">
        <f t="shared" si="261"/>
        <v>5000000</v>
      </c>
      <c r="P1715" s="162">
        <f t="shared" si="262"/>
        <v>180.02712031719443</v>
      </c>
      <c r="Q1715" s="162">
        <f t="shared" si="263"/>
        <v>146.30116655440872</v>
      </c>
      <c r="R1715" s="163">
        <f t="shared" si="264"/>
        <v>1</v>
      </c>
      <c r="S1715" s="161">
        <f t="shared" si="265"/>
        <v>6000000</v>
      </c>
      <c r="T1715" s="162">
        <f t="shared" si="266"/>
        <v>190.00904010573149</v>
      </c>
      <c r="U1715" s="162">
        <f t="shared" si="267"/>
        <v>130.65058327720436</v>
      </c>
      <c r="V1715" s="163">
        <f t="shared" si="268"/>
        <v>1</v>
      </c>
      <c r="W1715" s="164">
        <f t="shared" si="269"/>
        <v>118629768.81392854</v>
      </c>
      <c r="X1715" s="164">
        <f t="shared" si="270"/>
        <v>206150740.97116274</v>
      </c>
    </row>
    <row r="1716" spans="10:24" x14ac:dyDescent="0.25">
      <c r="J1716">
        <v>1713</v>
      </c>
      <c r="K1716" s="43">
        <v>9.4390597430847656E-2</v>
      </c>
      <c r="L1716">
        <v>0.39223550616880898</v>
      </c>
      <c r="M1716">
        <v>0.57644881898523714</v>
      </c>
      <c r="N1716" s="44">
        <v>0.46927653923817714</v>
      </c>
      <c r="O1716" s="161">
        <f t="shared" si="261"/>
        <v>2000000</v>
      </c>
      <c r="P1716" s="162">
        <f t="shared" si="262"/>
        <v>175.89754137420064</v>
      </c>
      <c r="Q1716" s="162">
        <f t="shared" si="263"/>
        <v>138.85633814131521</v>
      </c>
      <c r="R1716" s="163">
        <f t="shared" si="264"/>
        <v>1</v>
      </c>
      <c r="S1716" s="161">
        <f t="shared" si="265"/>
        <v>2000000</v>
      </c>
      <c r="T1716" s="162">
        <f t="shared" si="266"/>
        <v>188.63251379140021</v>
      </c>
      <c r="U1716" s="162">
        <f t="shared" si="267"/>
        <v>126.9281690706576</v>
      </c>
      <c r="V1716" s="163">
        <f t="shared" si="268"/>
        <v>1</v>
      </c>
      <c r="W1716" s="164">
        <f t="shared" si="269"/>
        <v>24082406.46577087</v>
      </c>
      <c r="X1716" s="164">
        <f t="shared" si="270"/>
        <v>-26591310.558514774</v>
      </c>
    </row>
    <row r="1717" spans="10:24" x14ac:dyDescent="0.25">
      <c r="J1717">
        <v>1714</v>
      </c>
      <c r="K1717" s="43">
        <v>0.82923041663773966</v>
      </c>
      <c r="L1717">
        <v>0.60563356884464936</v>
      </c>
      <c r="M1717">
        <v>0.45914414790364189</v>
      </c>
      <c r="N1717" s="44">
        <v>0.97934769527236654</v>
      </c>
      <c r="O1717" s="161">
        <f t="shared" si="261"/>
        <v>7000000</v>
      </c>
      <c r="P1717" s="162">
        <f t="shared" si="262"/>
        <v>184.0193463362188</v>
      </c>
      <c r="Q1717" s="162">
        <f t="shared" si="263"/>
        <v>132.94819788337543</v>
      </c>
      <c r="R1717" s="163">
        <f t="shared" si="264"/>
        <v>1</v>
      </c>
      <c r="S1717" s="161">
        <f t="shared" si="265"/>
        <v>7000000</v>
      </c>
      <c r="T1717" s="162">
        <f t="shared" si="266"/>
        <v>191.33978211207292</v>
      </c>
      <c r="U1717" s="162">
        <f t="shared" si="267"/>
        <v>123.97409894168771</v>
      </c>
      <c r="V1717" s="163">
        <f t="shared" si="268"/>
        <v>1</v>
      </c>
      <c r="W1717" s="164">
        <f t="shared" si="269"/>
        <v>307498039.16990364</v>
      </c>
      <c r="X1717" s="164">
        <f t="shared" si="270"/>
        <v>321559782.19269645</v>
      </c>
    </row>
    <row r="1718" spans="10:24" x14ac:dyDescent="0.25">
      <c r="J1718">
        <v>1715</v>
      </c>
      <c r="K1718" s="43">
        <v>0.63396081273384708</v>
      </c>
      <c r="L1718">
        <v>0.94195190093347991</v>
      </c>
      <c r="M1718">
        <v>0.36291049922668961</v>
      </c>
      <c r="N1718" s="44">
        <v>0.94676363941604091</v>
      </c>
      <c r="O1718" s="161">
        <f t="shared" si="261"/>
        <v>6000000</v>
      </c>
      <c r="P1718" s="162">
        <f t="shared" si="262"/>
        <v>203.57058437790997</v>
      </c>
      <c r="Q1718" s="162">
        <f t="shared" si="263"/>
        <v>127.98620186376657</v>
      </c>
      <c r="R1718" s="163">
        <f t="shared" si="264"/>
        <v>1</v>
      </c>
      <c r="S1718" s="161">
        <f t="shared" si="265"/>
        <v>7000000</v>
      </c>
      <c r="T1718" s="162">
        <f t="shared" si="266"/>
        <v>197.85686145930333</v>
      </c>
      <c r="U1718" s="162">
        <f t="shared" si="267"/>
        <v>121.49310093188328</v>
      </c>
      <c r="V1718" s="163">
        <f t="shared" si="268"/>
        <v>1</v>
      </c>
      <c r="W1718" s="164">
        <f t="shared" si="269"/>
        <v>403506295.08486038</v>
      </c>
      <c r="X1718" s="164">
        <f t="shared" si="270"/>
        <v>384546323.69194037</v>
      </c>
    </row>
    <row r="1719" spans="10:24" x14ac:dyDescent="0.25">
      <c r="J1719">
        <v>1716</v>
      </c>
      <c r="K1719" s="43">
        <v>0.91156594361996335</v>
      </c>
      <c r="L1719">
        <v>0.42467429014538371</v>
      </c>
      <c r="M1719">
        <v>4.8292087169402476E-2</v>
      </c>
      <c r="N1719" s="44">
        <v>0.56220454443203904</v>
      </c>
      <c r="O1719" s="161">
        <f t="shared" si="261"/>
        <v>7000000</v>
      </c>
      <c r="P1719" s="162">
        <f t="shared" si="262"/>
        <v>177.15075514874587</v>
      </c>
      <c r="Q1719" s="162">
        <f t="shared" si="263"/>
        <v>101.76711987652321</v>
      </c>
      <c r="R1719" s="163">
        <f t="shared" si="264"/>
        <v>1</v>
      </c>
      <c r="S1719" s="161">
        <f t="shared" si="265"/>
        <v>9000000</v>
      </c>
      <c r="T1719" s="162">
        <f t="shared" si="266"/>
        <v>189.05025171624862</v>
      </c>
      <c r="U1719" s="162">
        <f t="shared" si="267"/>
        <v>108.38355993826161</v>
      </c>
      <c r="V1719" s="163">
        <f t="shared" si="268"/>
        <v>1</v>
      </c>
      <c r="W1719" s="164">
        <f t="shared" si="269"/>
        <v>477685446.90555865</v>
      </c>
      <c r="X1719" s="164">
        <f t="shared" si="270"/>
        <v>576000226.00188315</v>
      </c>
    </row>
    <row r="1720" spans="10:24" x14ac:dyDescent="0.25">
      <c r="J1720">
        <v>1717</v>
      </c>
      <c r="K1720" s="43">
        <v>0.33608472622926466</v>
      </c>
      <c r="L1720">
        <v>0.74865033622836363</v>
      </c>
      <c r="M1720">
        <v>0.93652492801819143</v>
      </c>
      <c r="N1720" s="44">
        <v>0.88966630385527923</v>
      </c>
      <c r="O1720" s="161">
        <f t="shared" si="261"/>
        <v>5000000</v>
      </c>
      <c r="P1720" s="162">
        <f t="shared" si="262"/>
        <v>190.05372899390571</v>
      </c>
      <c r="Q1720" s="162">
        <f t="shared" si="263"/>
        <v>165.52479687766933</v>
      </c>
      <c r="R1720" s="163">
        <f t="shared" si="264"/>
        <v>1</v>
      </c>
      <c r="S1720" s="161">
        <f t="shared" si="265"/>
        <v>6000000</v>
      </c>
      <c r="T1720" s="162">
        <f t="shared" si="266"/>
        <v>193.35124299796857</v>
      </c>
      <c r="U1720" s="162">
        <f t="shared" si="267"/>
        <v>140.26239843883468</v>
      </c>
      <c r="V1720" s="163">
        <f t="shared" si="268"/>
        <v>1</v>
      </c>
      <c r="W1720" s="164">
        <f t="shared" si="269"/>
        <v>72644660.581181884</v>
      </c>
      <c r="X1720" s="164">
        <f t="shared" si="270"/>
        <v>168533067.35480332</v>
      </c>
    </row>
    <row r="1721" spans="10:24" x14ac:dyDescent="0.25">
      <c r="J1721">
        <v>1718</v>
      </c>
      <c r="K1721" s="43">
        <v>0.54899972095974914</v>
      </c>
      <c r="L1721">
        <v>0.677631236972707</v>
      </c>
      <c r="M1721">
        <v>0.72907502629165988</v>
      </c>
      <c r="N1721" s="44">
        <v>0.47321658023665303</v>
      </c>
      <c r="O1721" s="161">
        <f t="shared" si="261"/>
        <v>5000000</v>
      </c>
      <c r="P1721" s="162">
        <f t="shared" si="262"/>
        <v>186.91627702772939</v>
      </c>
      <c r="Q1721" s="162">
        <f t="shared" si="263"/>
        <v>147.20035808238001</v>
      </c>
      <c r="R1721" s="163">
        <f t="shared" si="264"/>
        <v>1</v>
      </c>
      <c r="S1721" s="161">
        <f t="shared" si="265"/>
        <v>6000000</v>
      </c>
      <c r="T1721" s="162">
        <f t="shared" si="266"/>
        <v>192.30542567590979</v>
      </c>
      <c r="U1721" s="162">
        <f t="shared" si="267"/>
        <v>131.10017904118999</v>
      </c>
      <c r="V1721" s="163">
        <f t="shared" si="268"/>
        <v>1</v>
      </c>
      <c r="W1721" s="164">
        <f t="shared" si="269"/>
        <v>148579594.72674695</v>
      </c>
      <c r="X1721" s="164">
        <f t="shared" si="270"/>
        <v>217231479.80831879</v>
      </c>
    </row>
    <row r="1722" spans="10:24" x14ac:dyDescent="0.25">
      <c r="J1722">
        <v>1719</v>
      </c>
      <c r="K1722" s="43">
        <v>0.64867569981586237</v>
      </c>
      <c r="L1722">
        <v>0.42495822979094555</v>
      </c>
      <c r="M1722">
        <v>0.71466388343206577</v>
      </c>
      <c r="N1722" s="44">
        <v>0.84551897606757964</v>
      </c>
      <c r="O1722" s="161">
        <f t="shared" si="261"/>
        <v>6000000</v>
      </c>
      <c r="P1722" s="162">
        <f t="shared" si="262"/>
        <v>177.1616247156347</v>
      </c>
      <c r="Q1722" s="162">
        <f t="shared" si="263"/>
        <v>146.3412348784511</v>
      </c>
      <c r="R1722" s="163">
        <f t="shared" si="264"/>
        <v>1</v>
      </c>
      <c r="S1722" s="161">
        <f t="shared" si="265"/>
        <v>7000000</v>
      </c>
      <c r="T1722" s="162">
        <f t="shared" si="266"/>
        <v>189.05387490521156</v>
      </c>
      <c r="U1722" s="162">
        <f t="shared" si="267"/>
        <v>130.67061743922554</v>
      </c>
      <c r="V1722" s="163">
        <f t="shared" si="268"/>
        <v>1</v>
      </c>
      <c r="W1722" s="164">
        <f t="shared" si="269"/>
        <v>134922339.0231016</v>
      </c>
      <c r="X1722" s="164">
        <f t="shared" si="270"/>
        <v>258682802.26190215</v>
      </c>
    </row>
    <row r="1723" spans="10:24" x14ac:dyDescent="0.25">
      <c r="J1723">
        <v>1720</v>
      </c>
      <c r="K1723" s="43">
        <v>0.60487357067896741</v>
      </c>
      <c r="L1723">
        <v>0.21332269485712696</v>
      </c>
      <c r="M1723">
        <v>0.56078354996039226</v>
      </c>
      <c r="N1723" s="44">
        <v>0.82130149830872667</v>
      </c>
      <c r="O1723" s="161">
        <f t="shared" si="261"/>
        <v>6000000</v>
      </c>
      <c r="P1723" s="162">
        <f t="shared" si="262"/>
        <v>168.07582225314741</v>
      </c>
      <c r="Q1723" s="162">
        <f t="shared" si="263"/>
        <v>138.05912187001189</v>
      </c>
      <c r="R1723" s="163">
        <f t="shared" si="264"/>
        <v>1</v>
      </c>
      <c r="S1723" s="161">
        <f t="shared" si="265"/>
        <v>7000000</v>
      </c>
      <c r="T1723" s="162">
        <f t="shared" si="266"/>
        <v>186.02527408438246</v>
      </c>
      <c r="U1723" s="162">
        <f t="shared" si="267"/>
        <v>126.52956093500595</v>
      </c>
      <c r="V1723" s="163">
        <f t="shared" si="268"/>
        <v>1</v>
      </c>
      <c r="W1723" s="164">
        <f t="shared" si="269"/>
        <v>130100202.29881307</v>
      </c>
      <c r="X1723" s="164">
        <f t="shared" si="270"/>
        <v>266469992.04563558</v>
      </c>
    </row>
    <row r="1724" spans="10:24" x14ac:dyDescent="0.25">
      <c r="J1724">
        <v>1721</v>
      </c>
      <c r="K1724" s="43">
        <v>0.21994764160314062</v>
      </c>
      <c r="L1724">
        <v>0.36786782015630348</v>
      </c>
      <c r="M1724">
        <v>0.54729572977754481</v>
      </c>
      <c r="N1724" s="44">
        <v>0.68758751625577774</v>
      </c>
      <c r="O1724" s="161">
        <f t="shared" si="261"/>
        <v>2000000</v>
      </c>
      <c r="P1724" s="162">
        <f t="shared" si="262"/>
        <v>174.93741299397033</v>
      </c>
      <c r="Q1724" s="162">
        <f t="shared" si="263"/>
        <v>137.3766378674558</v>
      </c>
      <c r="R1724" s="163">
        <f t="shared" si="264"/>
        <v>1</v>
      </c>
      <c r="S1724" s="161">
        <f t="shared" si="265"/>
        <v>5000000</v>
      </c>
      <c r="T1724" s="162">
        <f t="shared" si="266"/>
        <v>188.31247099799012</v>
      </c>
      <c r="U1724" s="162">
        <f t="shared" si="267"/>
        <v>126.1883189337279</v>
      </c>
      <c r="V1724" s="163">
        <f t="shared" si="268"/>
        <v>1</v>
      </c>
      <c r="W1724" s="164">
        <f t="shared" si="269"/>
        <v>25121550.253029063</v>
      </c>
      <c r="X1724" s="164">
        <f t="shared" si="270"/>
        <v>160620760.32131112</v>
      </c>
    </row>
    <row r="1725" spans="10:24" x14ac:dyDescent="0.25">
      <c r="J1725">
        <v>1722</v>
      </c>
      <c r="K1725" s="43">
        <v>0.95707690395803302</v>
      </c>
      <c r="L1725">
        <v>0.11516950723820774</v>
      </c>
      <c r="M1725">
        <v>0.95327535647910155</v>
      </c>
      <c r="N1725" s="44">
        <v>0.41921155251833253</v>
      </c>
      <c r="O1725" s="161">
        <f t="shared" si="261"/>
        <v>9000000</v>
      </c>
      <c r="P1725" s="162">
        <f t="shared" si="262"/>
        <v>162.00770958316212</v>
      </c>
      <c r="Q1725" s="162">
        <f t="shared" si="263"/>
        <v>168.54953552801973</v>
      </c>
      <c r="R1725" s="163">
        <f t="shared" si="264"/>
        <v>1</v>
      </c>
      <c r="S1725" s="161">
        <f t="shared" si="265"/>
        <v>9000000</v>
      </c>
      <c r="T1725" s="162">
        <f t="shared" si="266"/>
        <v>184.00256986105404</v>
      </c>
      <c r="U1725" s="162">
        <f t="shared" si="267"/>
        <v>141.77476776400985</v>
      </c>
      <c r="V1725" s="163">
        <f t="shared" si="268"/>
        <v>1</v>
      </c>
      <c r="W1725" s="164">
        <f t="shared" si="269"/>
        <v>-108876433.50371847</v>
      </c>
      <c r="X1725" s="164">
        <f t="shared" si="270"/>
        <v>230050218.87339771</v>
      </c>
    </row>
    <row r="1726" spans="10:24" x14ac:dyDescent="0.25">
      <c r="J1726">
        <v>1723</v>
      </c>
      <c r="K1726" s="43">
        <v>0.52551981051792807</v>
      </c>
      <c r="L1726">
        <v>0.11703975216310625</v>
      </c>
      <c r="M1726">
        <v>0.81166213059443015</v>
      </c>
      <c r="N1726" s="44">
        <v>0.11144678908915595</v>
      </c>
      <c r="O1726" s="161">
        <f t="shared" si="261"/>
        <v>5000000</v>
      </c>
      <c r="P1726" s="162">
        <f t="shared" si="262"/>
        <v>162.15126363231309</v>
      </c>
      <c r="Q1726" s="162">
        <f t="shared" si="263"/>
        <v>152.6807585626529</v>
      </c>
      <c r="R1726" s="163">
        <f t="shared" si="264"/>
        <v>1</v>
      </c>
      <c r="S1726" s="161">
        <f t="shared" si="265"/>
        <v>6000000</v>
      </c>
      <c r="T1726" s="162">
        <f t="shared" si="266"/>
        <v>184.05042121077102</v>
      </c>
      <c r="U1726" s="162">
        <f t="shared" si="267"/>
        <v>133.84037928132645</v>
      </c>
      <c r="V1726" s="163">
        <f t="shared" si="268"/>
        <v>0.9</v>
      </c>
      <c r="W1726" s="164">
        <f t="shared" si="269"/>
        <v>-2647474.6516990438</v>
      </c>
      <c r="X1726" s="164">
        <f t="shared" si="270"/>
        <v>121134226.41900069</v>
      </c>
    </row>
    <row r="1727" spans="10:24" x14ac:dyDescent="0.25">
      <c r="J1727">
        <v>1724</v>
      </c>
      <c r="K1727" s="43">
        <v>0.46837397965714178</v>
      </c>
      <c r="L1727">
        <v>0.90590620422872636</v>
      </c>
      <c r="M1727">
        <v>0.3831787276049553</v>
      </c>
      <c r="N1727" s="44">
        <v>0.4833902213106166</v>
      </c>
      <c r="O1727" s="161">
        <f t="shared" si="261"/>
        <v>5000000</v>
      </c>
      <c r="P1727" s="162">
        <f t="shared" si="262"/>
        <v>199.73939450494942</v>
      </c>
      <c r="Q1727" s="162">
        <f t="shared" si="263"/>
        <v>129.05714310160513</v>
      </c>
      <c r="R1727" s="163">
        <f t="shared" si="264"/>
        <v>1</v>
      </c>
      <c r="S1727" s="161">
        <f t="shared" si="265"/>
        <v>6000000</v>
      </c>
      <c r="T1727" s="162">
        <f t="shared" si="266"/>
        <v>196.57979816831647</v>
      </c>
      <c r="U1727" s="162">
        <f t="shared" si="267"/>
        <v>122.02857155080257</v>
      </c>
      <c r="V1727" s="163">
        <f t="shared" si="268"/>
        <v>1</v>
      </c>
      <c r="W1727" s="164">
        <f t="shared" si="269"/>
        <v>303411257.01672143</v>
      </c>
      <c r="X1727" s="164">
        <f t="shared" si="270"/>
        <v>297307359.70508343</v>
      </c>
    </row>
    <row r="1728" spans="10:24" x14ac:dyDescent="0.25">
      <c r="J1728">
        <v>1725</v>
      </c>
      <c r="K1728" s="43">
        <v>7.432370364888452E-2</v>
      </c>
      <c r="L1728">
        <v>0.84489564709792486</v>
      </c>
      <c r="M1728">
        <v>0.53290448217119024</v>
      </c>
      <c r="N1728" s="44">
        <v>4.1681007607807352E-2</v>
      </c>
      <c r="O1728" s="161">
        <f t="shared" si="261"/>
        <v>2000000</v>
      </c>
      <c r="P1728" s="162">
        <f t="shared" si="262"/>
        <v>195.22176303555096</v>
      </c>
      <c r="Q1728" s="162">
        <f t="shared" si="263"/>
        <v>136.65146088434767</v>
      </c>
      <c r="R1728" s="163">
        <f t="shared" si="264"/>
        <v>1</v>
      </c>
      <c r="S1728" s="161">
        <f t="shared" si="265"/>
        <v>2000000</v>
      </c>
      <c r="T1728" s="162">
        <f t="shared" si="266"/>
        <v>195.07392101185033</v>
      </c>
      <c r="U1728" s="162">
        <f t="shared" si="267"/>
        <v>125.82573044217384</v>
      </c>
      <c r="V1728" s="163">
        <f t="shared" si="268"/>
        <v>0.9</v>
      </c>
      <c r="W1728" s="164">
        <f t="shared" si="269"/>
        <v>67140604.302406579</v>
      </c>
      <c r="X1728" s="164">
        <f t="shared" si="270"/>
        <v>-25353256.974582314</v>
      </c>
    </row>
    <row r="1729" spans="10:24" x14ac:dyDescent="0.25">
      <c r="J1729">
        <v>1726</v>
      </c>
      <c r="K1729" s="43">
        <v>0.32092100347097674</v>
      </c>
      <c r="L1729">
        <v>0.51710831605798169</v>
      </c>
      <c r="M1729">
        <v>6.0554977999015214E-2</v>
      </c>
      <c r="N1729" s="44">
        <v>5.2164238001786711E-2</v>
      </c>
      <c r="O1729" s="161">
        <f t="shared" si="261"/>
        <v>5000000</v>
      </c>
      <c r="P1729" s="162">
        <f t="shared" si="262"/>
        <v>180.64346012425352</v>
      </c>
      <c r="Q1729" s="162">
        <f t="shared" si="263"/>
        <v>103.99736992870945</v>
      </c>
      <c r="R1729" s="163">
        <f t="shared" si="264"/>
        <v>1</v>
      </c>
      <c r="S1729" s="161">
        <f t="shared" si="265"/>
        <v>6000000</v>
      </c>
      <c r="T1729" s="162">
        <f t="shared" si="266"/>
        <v>190.21448670808451</v>
      </c>
      <c r="U1729" s="162">
        <f t="shared" si="267"/>
        <v>109.49868496435472</v>
      </c>
      <c r="V1729" s="163">
        <f t="shared" si="268"/>
        <v>0.9</v>
      </c>
      <c r="W1729" s="164">
        <f t="shared" si="269"/>
        <v>333230450.97772038</v>
      </c>
      <c r="X1729" s="164">
        <f t="shared" si="270"/>
        <v>285865329.41614079</v>
      </c>
    </row>
    <row r="1730" spans="10:24" x14ac:dyDescent="0.25">
      <c r="J1730">
        <v>1727</v>
      </c>
      <c r="K1730" s="43">
        <v>0.92818653131890416</v>
      </c>
      <c r="L1730">
        <v>0.37880949679357134</v>
      </c>
      <c r="M1730">
        <v>0.49825865266306502</v>
      </c>
      <c r="N1730" s="44">
        <v>0.54363798969633892</v>
      </c>
      <c r="O1730" s="161">
        <f t="shared" si="261"/>
        <v>7000000</v>
      </c>
      <c r="P1730" s="162">
        <f t="shared" si="262"/>
        <v>175.37086538952036</v>
      </c>
      <c r="Q1730" s="162">
        <f t="shared" si="263"/>
        <v>134.9127015133765</v>
      </c>
      <c r="R1730" s="163">
        <f t="shared" si="264"/>
        <v>1</v>
      </c>
      <c r="S1730" s="161">
        <f t="shared" si="265"/>
        <v>9000000</v>
      </c>
      <c r="T1730" s="162">
        <f t="shared" si="266"/>
        <v>188.45695512984011</v>
      </c>
      <c r="U1730" s="162">
        <f t="shared" si="267"/>
        <v>124.95635075668825</v>
      </c>
      <c r="V1730" s="163">
        <f t="shared" si="268"/>
        <v>1</v>
      </c>
      <c r="W1730" s="164">
        <f t="shared" si="269"/>
        <v>233207147.13300699</v>
      </c>
      <c r="X1730" s="164">
        <f t="shared" si="270"/>
        <v>421505439.35836673</v>
      </c>
    </row>
    <row r="1731" spans="10:24" x14ac:dyDescent="0.25">
      <c r="J1731">
        <v>1728</v>
      </c>
      <c r="K1731" s="43">
        <v>0.8076584154333375</v>
      </c>
      <c r="L1731">
        <v>0.52478707120734347</v>
      </c>
      <c r="M1731">
        <v>4.7849954169342901E-2</v>
      </c>
      <c r="N1731" s="44">
        <v>0.83827642331958141</v>
      </c>
      <c r="O1731" s="161">
        <f t="shared" si="261"/>
        <v>7000000</v>
      </c>
      <c r="P1731" s="162">
        <f t="shared" si="262"/>
        <v>180.93258004744371</v>
      </c>
      <c r="Q1731" s="162">
        <f t="shared" si="263"/>
        <v>101.67864372225807</v>
      </c>
      <c r="R1731" s="163">
        <f t="shared" si="264"/>
        <v>1</v>
      </c>
      <c r="S1731" s="161">
        <f t="shared" si="265"/>
        <v>7000000</v>
      </c>
      <c r="T1731" s="162">
        <f t="shared" si="266"/>
        <v>190.31086001581457</v>
      </c>
      <c r="U1731" s="162">
        <f t="shared" si="267"/>
        <v>108.33932186112904</v>
      </c>
      <c r="V1731" s="163">
        <f t="shared" si="268"/>
        <v>1</v>
      </c>
      <c r="W1731" s="164">
        <f t="shared" si="269"/>
        <v>504777554.27629948</v>
      </c>
      <c r="X1731" s="164">
        <f t="shared" si="270"/>
        <v>423800767.08279872</v>
      </c>
    </row>
    <row r="1732" spans="10:24" x14ac:dyDescent="0.25">
      <c r="J1732">
        <v>1729</v>
      </c>
      <c r="K1732" s="43">
        <v>0.3433532261836979</v>
      </c>
      <c r="L1732">
        <v>0.68369297668199802</v>
      </c>
      <c r="M1732">
        <v>0.1793422413848671</v>
      </c>
      <c r="N1732" s="44">
        <v>0.40939054181222878</v>
      </c>
      <c r="O1732" s="161">
        <f t="shared" si="261"/>
        <v>5000000</v>
      </c>
      <c r="P1732" s="162">
        <f t="shared" si="262"/>
        <v>187.17076204457848</v>
      </c>
      <c r="Q1732" s="162">
        <f t="shared" si="263"/>
        <v>116.64250654738636</v>
      </c>
      <c r="R1732" s="163">
        <f t="shared" si="264"/>
        <v>1</v>
      </c>
      <c r="S1732" s="161">
        <f t="shared" si="265"/>
        <v>6000000</v>
      </c>
      <c r="T1732" s="162">
        <f t="shared" si="266"/>
        <v>192.39025401485949</v>
      </c>
      <c r="U1732" s="162">
        <f t="shared" si="267"/>
        <v>115.82125327369317</v>
      </c>
      <c r="V1732" s="163">
        <f t="shared" si="268"/>
        <v>1</v>
      </c>
      <c r="W1732" s="164">
        <f t="shared" si="269"/>
        <v>302641277.4859606</v>
      </c>
      <c r="X1732" s="164">
        <f t="shared" si="270"/>
        <v>309414004.44699794</v>
      </c>
    </row>
    <row r="1733" spans="10:24" x14ac:dyDescent="0.25">
      <c r="J1733">
        <v>1730</v>
      </c>
      <c r="K1733" s="43">
        <v>0.76038526070312606</v>
      </c>
      <c r="L1733">
        <v>0.55827236372429012</v>
      </c>
      <c r="M1733">
        <v>0.36216656839253658</v>
      </c>
      <c r="N1733" s="44">
        <v>9.1013195062493613E-2</v>
      </c>
      <c r="O1733" s="161">
        <f t="shared" ref="O1733:O1796" si="271">VLOOKUP(K1733,$E$5:$H$10,4)</f>
        <v>7000000</v>
      </c>
      <c r="P1733" s="162">
        <f t="shared" ref="P1733:P1796" si="272">_xlfn.NORM.INV(L1733,$E$12,$E$13)</f>
        <v>182.198857120404</v>
      </c>
      <c r="Q1733" s="162">
        <f t="shared" ref="Q1733:Q1796" si="273">_xlfn.NORM.INV(M1733,$E$15,$E$16)</f>
        <v>127.94652755797627</v>
      </c>
      <c r="R1733" s="163">
        <f t="shared" ref="R1733:R1796" si="274">VLOOKUP(N1733,$E$19:$H$21,4)</f>
        <v>1</v>
      </c>
      <c r="S1733" s="161">
        <f t="shared" ref="S1733:S1796" si="275">VLOOKUP(K1733,$G$5:$H$10,2)</f>
        <v>7000000</v>
      </c>
      <c r="T1733" s="162">
        <f t="shared" ref="T1733:T1796" si="276">_xlfn.NORM.INV(L1733,$G$12,$G$13)</f>
        <v>190.73295237346801</v>
      </c>
      <c r="U1733" s="162">
        <f t="shared" ref="U1733:U1796" si="277">_xlfn.NORM.INV(M1733,$G$15,$G$16)</f>
        <v>121.47326377898814</v>
      </c>
      <c r="V1733" s="163">
        <f t="shared" ref="V1733:V1796" si="278">VLOOKUP(N1733,$G$19:$H$21,2)</f>
        <v>0.9</v>
      </c>
      <c r="W1733" s="164">
        <f t="shared" ref="W1733:W1796" si="279">O1733*(P1733-Q1733)*R1733-$D$23-$D$24</f>
        <v>329766306.93699414</v>
      </c>
      <c r="X1733" s="164">
        <f t="shared" ref="X1733:X1796" si="280">S1733*(T1733-U1733)*V1733-$F$23-$F$24</f>
        <v>286336038.1452232</v>
      </c>
    </row>
    <row r="1734" spans="10:24" x14ac:dyDescent="0.25">
      <c r="J1734">
        <v>1731</v>
      </c>
      <c r="K1734" s="43">
        <v>0.62072846891593025</v>
      </c>
      <c r="L1734">
        <v>0.94037182884123849</v>
      </c>
      <c r="M1734">
        <v>0.34172510947179568</v>
      </c>
      <c r="N1734" s="44">
        <v>0.86505828677725882</v>
      </c>
      <c r="O1734" s="161">
        <f t="shared" si="271"/>
        <v>6000000</v>
      </c>
      <c r="P1734" s="162">
        <f t="shared" si="272"/>
        <v>203.36853877714137</v>
      </c>
      <c r="Q1734" s="162">
        <f t="shared" si="273"/>
        <v>126.84480915635734</v>
      </c>
      <c r="R1734" s="163">
        <f t="shared" si="274"/>
        <v>1</v>
      </c>
      <c r="S1734" s="161">
        <f t="shared" si="275"/>
        <v>7000000</v>
      </c>
      <c r="T1734" s="162">
        <f t="shared" si="276"/>
        <v>197.78951292571378</v>
      </c>
      <c r="U1734" s="162">
        <f t="shared" si="277"/>
        <v>120.92240457817867</v>
      </c>
      <c r="V1734" s="163">
        <f t="shared" si="278"/>
        <v>1</v>
      </c>
      <c r="W1734" s="164">
        <f t="shared" si="279"/>
        <v>409142377.72470415</v>
      </c>
      <c r="X1734" s="164">
        <f t="shared" si="280"/>
        <v>388069758.43274581</v>
      </c>
    </row>
    <row r="1735" spans="10:24" x14ac:dyDescent="0.25">
      <c r="J1735">
        <v>1732</v>
      </c>
      <c r="K1735" s="43">
        <v>0.94629552913021575</v>
      </c>
      <c r="L1735">
        <v>0.64047989669578664</v>
      </c>
      <c r="M1735">
        <v>0.27345565719653031</v>
      </c>
      <c r="N1735" s="44">
        <v>0.93918663311440098</v>
      </c>
      <c r="O1735" s="161">
        <f t="shared" si="271"/>
        <v>7000000</v>
      </c>
      <c r="P1735" s="162">
        <f t="shared" si="272"/>
        <v>185.39612746860331</v>
      </c>
      <c r="Q1735" s="162">
        <f t="shared" si="273"/>
        <v>122.95210231212471</v>
      </c>
      <c r="R1735" s="163">
        <f t="shared" si="274"/>
        <v>1</v>
      </c>
      <c r="S1735" s="161">
        <f t="shared" si="275"/>
        <v>9000000</v>
      </c>
      <c r="T1735" s="162">
        <f t="shared" si="276"/>
        <v>191.79870915620108</v>
      </c>
      <c r="U1735" s="162">
        <f t="shared" si="277"/>
        <v>118.97605115606235</v>
      </c>
      <c r="V1735" s="163">
        <f t="shared" si="278"/>
        <v>1</v>
      </c>
      <c r="W1735" s="164">
        <f t="shared" si="279"/>
        <v>387108176.09535021</v>
      </c>
      <c r="X1735" s="164">
        <f t="shared" si="280"/>
        <v>505403922.0012486</v>
      </c>
    </row>
    <row r="1736" spans="10:24" x14ac:dyDescent="0.25">
      <c r="J1736">
        <v>1733</v>
      </c>
      <c r="K1736" s="43">
        <v>0.30513031270524749</v>
      </c>
      <c r="L1736">
        <v>0.64323557443375201</v>
      </c>
      <c r="M1736">
        <v>0.55700680006683623</v>
      </c>
      <c r="N1736" s="44">
        <v>0.10542665301959553</v>
      </c>
      <c r="O1736" s="161">
        <f t="shared" si="271"/>
        <v>5000000</v>
      </c>
      <c r="P1736" s="162">
        <f t="shared" si="272"/>
        <v>185.50681323953529</v>
      </c>
      <c r="Q1736" s="162">
        <f t="shared" si="273"/>
        <v>137.86769313595775</v>
      </c>
      <c r="R1736" s="163">
        <f t="shared" si="274"/>
        <v>1</v>
      </c>
      <c r="S1736" s="161">
        <f t="shared" si="275"/>
        <v>6000000</v>
      </c>
      <c r="T1736" s="162">
        <f t="shared" si="276"/>
        <v>191.83560441317843</v>
      </c>
      <c r="U1736" s="162">
        <f t="shared" si="277"/>
        <v>126.43384656797888</v>
      </c>
      <c r="V1736" s="163">
        <f t="shared" si="278"/>
        <v>0.9</v>
      </c>
      <c r="W1736" s="164">
        <f t="shared" si="279"/>
        <v>188195600.51788771</v>
      </c>
      <c r="X1736" s="164">
        <f t="shared" si="280"/>
        <v>203169492.36407763</v>
      </c>
    </row>
    <row r="1737" spans="10:24" x14ac:dyDescent="0.25">
      <c r="J1737">
        <v>1734</v>
      </c>
      <c r="K1737" s="43">
        <v>0.64427110827600642</v>
      </c>
      <c r="L1737">
        <v>0.50983353936986375</v>
      </c>
      <c r="M1737">
        <v>0.84374744127061252</v>
      </c>
      <c r="N1737" s="44">
        <v>9.3547996425684565E-2</v>
      </c>
      <c r="O1737" s="161">
        <f t="shared" si="271"/>
        <v>6000000</v>
      </c>
      <c r="P1737" s="162">
        <f t="shared" si="272"/>
        <v>180.36977286563314</v>
      </c>
      <c r="Q1737" s="162">
        <f t="shared" si="273"/>
        <v>155.19958976124246</v>
      </c>
      <c r="R1737" s="163">
        <f t="shared" si="274"/>
        <v>1</v>
      </c>
      <c r="S1737" s="161">
        <f t="shared" si="275"/>
        <v>7000000</v>
      </c>
      <c r="T1737" s="162">
        <f t="shared" si="276"/>
        <v>190.12325762187771</v>
      </c>
      <c r="U1737" s="162">
        <f t="shared" si="277"/>
        <v>135.09979488062123</v>
      </c>
      <c r="V1737" s="163">
        <f t="shared" si="278"/>
        <v>0.9</v>
      </c>
      <c r="W1737" s="164">
        <f t="shared" si="279"/>
        <v>101021098.62634405</v>
      </c>
      <c r="X1737" s="164">
        <f t="shared" si="280"/>
        <v>196647815.26991588</v>
      </c>
    </row>
    <row r="1738" spans="10:24" x14ac:dyDescent="0.25">
      <c r="J1738">
        <v>1735</v>
      </c>
      <c r="K1738" s="43">
        <v>0.41546645286554651</v>
      </c>
      <c r="L1738">
        <v>0.52800218565812451</v>
      </c>
      <c r="M1738">
        <v>0.91166106507363531</v>
      </c>
      <c r="N1738" s="44">
        <v>0.74396035534359195</v>
      </c>
      <c r="O1738" s="161">
        <f t="shared" si="271"/>
        <v>5000000</v>
      </c>
      <c r="P1738" s="162">
        <f t="shared" si="272"/>
        <v>181.0537320898236</v>
      </c>
      <c r="Q1738" s="162">
        <f t="shared" si="273"/>
        <v>162.02109657451234</v>
      </c>
      <c r="R1738" s="163">
        <f t="shared" si="274"/>
        <v>1</v>
      </c>
      <c r="S1738" s="161">
        <f t="shared" si="275"/>
        <v>6000000</v>
      </c>
      <c r="T1738" s="162">
        <f t="shared" si="276"/>
        <v>190.3512440299412</v>
      </c>
      <c r="U1738" s="162">
        <f t="shared" si="277"/>
        <v>138.51054828725617</v>
      </c>
      <c r="V1738" s="163">
        <f t="shared" si="278"/>
        <v>1</v>
      </c>
      <c r="W1738" s="164">
        <f t="shared" si="279"/>
        <v>45163177.57655628</v>
      </c>
      <c r="X1738" s="164">
        <f t="shared" si="280"/>
        <v>161044174.45611018</v>
      </c>
    </row>
    <row r="1739" spans="10:24" x14ac:dyDescent="0.25">
      <c r="J1739">
        <v>1736</v>
      </c>
      <c r="K1739" s="43">
        <v>2.5519952428368908E-2</v>
      </c>
      <c r="L1739">
        <v>0.63482383023137334</v>
      </c>
      <c r="M1739">
        <v>0.75349068478568793</v>
      </c>
      <c r="N1739" s="44">
        <v>3.8997380972233375E-2</v>
      </c>
      <c r="O1739" s="161">
        <f t="shared" si="271"/>
        <v>1000000</v>
      </c>
      <c r="P1739" s="162">
        <f t="shared" si="272"/>
        <v>185.16985318398125</v>
      </c>
      <c r="Q1739" s="162">
        <f t="shared" si="273"/>
        <v>148.71031166973992</v>
      </c>
      <c r="R1739" s="163">
        <f t="shared" si="274"/>
        <v>1</v>
      </c>
      <c r="S1739" s="161">
        <f t="shared" si="275"/>
        <v>1000000</v>
      </c>
      <c r="T1739" s="162">
        <f t="shared" si="276"/>
        <v>191.72328439466042</v>
      </c>
      <c r="U1739" s="162">
        <f t="shared" si="277"/>
        <v>131.85515583486998</v>
      </c>
      <c r="V1739" s="163">
        <f t="shared" si="278"/>
        <v>0.9</v>
      </c>
      <c r="W1739" s="164">
        <f t="shared" si="279"/>
        <v>-13540458.485758677</v>
      </c>
      <c r="X1739" s="164">
        <f t="shared" si="280"/>
        <v>-96118684.296188593</v>
      </c>
    </row>
    <row r="1740" spans="10:24" x14ac:dyDescent="0.25">
      <c r="J1740">
        <v>1737</v>
      </c>
      <c r="K1740" s="43">
        <v>0.37544813050128512</v>
      </c>
      <c r="L1740">
        <v>0.37431823960069321</v>
      </c>
      <c r="M1740">
        <v>0.22903732795977161</v>
      </c>
      <c r="N1740" s="44">
        <v>0.5215076793728185</v>
      </c>
      <c r="O1740" s="161">
        <f t="shared" si="271"/>
        <v>5000000</v>
      </c>
      <c r="P1740" s="162">
        <f t="shared" si="272"/>
        <v>175.19343308944613</v>
      </c>
      <c r="Q1740" s="162">
        <f t="shared" si="273"/>
        <v>120.15958144281791</v>
      </c>
      <c r="R1740" s="163">
        <f t="shared" si="274"/>
        <v>1</v>
      </c>
      <c r="S1740" s="161">
        <f t="shared" si="275"/>
        <v>6000000</v>
      </c>
      <c r="T1740" s="162">
        <f t="shared" si="276"/>
        <v>188.39781102981539</v>
      </c>
      <c r="U1740" s="162">
        <f t="shared" si="277"/>
        <v>117.57979072140895</v>
      </c>
      <c r="V1740" s="163">
        <f t="shared" si="278"/>
        <v>1</v>
      </c>
      <c r="W1740" s="164">
        <f t="shared" si="279"/>
        <v>225169258.23314112</v>
      </c>
      <c r="X1740" s="164">
        <f t="shared" si="280"/>
        <v>274908121.85043859</v>
      </c>
    </row>
    <row r="1741" spans="10:24" x14ac:dyDescent="0.25">
      <c r="J1741">
        <v>1738</v>
      </c>
      <c r="K1741" s="43">
        <v>4.2909553404547607E-2</v>
      </c>
      <c r="L1741">
        <v>0.67172558648054048</v>
      </c>
      <c r="M1741">
        <v>7.5366653804724293E-2</v>
      </c>
      <c r="N1741" s="44">
        <v>0.39766919986376392</v>
      </c>
      <c r="O1741" s="161">
        <f t="shared" si="271"/>
        <v>1000000</v>
      </c>
      <c r="P1741" s="162">
        <f t="shared" si="272"/>
        <v>186.67024560895885</v>
      </c>
      <c r="Q1741" s="162">
        <f t="shared" si="273"/>
        <v>106.26107786869841</v>
      </c>
      <c r="R1741" s="163">
        <f t="shared" si="274"/>
        <v>1</v>
      </c>
      <c r="S1741" s="161">
        <f t="shared" si="275"/>
        <v>1000000</v>
      </c>
      <c r="T1741" s="162">
        <f t="shared" si="276"/>
        <v>192.22341520298627</v>
      </c>
      <c r="U1741" s="162">
        <f t="shared" si="277"/>
        <v>110.6305389343492</v>
      </c>
      <c r="V1741" s="163">
        <f t="shared" si="278"/>
        <v>1</v>
      </c>
      <c r="W1741" s="164">
        <f t="shared" si="279"/>
        <v>30409167.740260437</v>
      </c>
      <c r="X1741" s="164">
        <f t="shared" si="280"/>
        <v>-68407123.731362924</v>
      </c>
    </row>
    <row r="1742" spans="10:24" x14ac:dyDescent="0.25">
      <c r="J1742">
        <v>1739</v>
      </c>
      <c r="K1742" s="43">
        <v>0.69683380569989983</v>
      </c>
      <c r="L1742">
        <v>0.44673997847601632</v>
      </c>
      <c r="M1742">
        <v>0.50974660847121589</v>
      </c>
      <c r="N1742" s="44">
        <v>0.27890330071691949</v>
      </c>
      <c r="O1742" s="161">
        <f t="shared" si="271"/>
        <v>6000000</v>
      </c>
      <c r="P1742" s="162">
        <f t="shared" si="272"/>
        <v>177.99146787913776</v>
      </c>
      <c r="Q1742" s="162">
        <f t="shared" si="273"/>
        <v>135.4886711058233</v>
      </c>
      <c r="R1742" s="163">
        <f t="shared" si="274"/>
        <v>1</v>
      </c>
      <c r="S1742" s="161">
        <f t="shared" si="275"/>
        <v>7000000</v>
      </c>
      <c r="T1742" s="162">
        <f t="shared" si="276"/>
        <v>189.33048929304593</v>
      </c>
      <c r="U1742" s="162">
        <f t="shared" si="277"/>
        <v>125.24433555291165</v>
      </c>
      <c r="V1742" s="163">
        <f t="shared" si="278"/>
        <v>1</v>
      </c>
      <c r="W1742" s="164">
        <f t="shared" si="279"/>
        <v>205016780.63988674</v>
      </c>
      <c r="X1742" s="164">
        <f t="shared" si="280"/>
        <v>298603076.18093997</v>
      </c>
    </row>
    <row r="1743" spans="10:24" x14ac:dyDescent="0.25">
      <c r="J1743">
        <v>1740</v>
      </c>
      <c r="K1743" s="43">
        <v>0.96476179405149975</v>
      </c>
      <c r="L1743">
        <v>0.58197117203854321</v>
      </c>
      <c r="M1743">
        <v>0.98178386326806044</v>
      </c>
      <c r="N1743" s="44">
        <v>0.9020107769593505</v>
      </c>
      <c r="O1743" s="161">
        <f t="shared" si="271"/>
        <v>9000000</v>
      </c>
      <c r="P1743" s="162">
        <f t="shared" si="272"/>
        <v>183.10408196871467</v>
      </c>
      <c r="Q1743" s="162">
        <f t="shared" si="273"/>
        <v>176.84139572156852</v>
      </c>
      <c r="R1743" s="163">
        <f t="shared" si="274"/>
        <v>1</v>
      </c>
      <c r="S1743" s="161">
        <f t="shared" si="275"/>
        <v>9000000</v>
      </c>
      <c r="T1743" s="162">
        <f t="shared" si="276"/>
        <v>191.03469398957156</v>
      </c>
      <c r="U1743" s="162">
        <f t="shared" si="277"/>
        <v>145.92069786078426</v>
      </c>
      <c r="V1743" s="163">
        <f t="shared" si="278"/>
        <v>1</v>
      </c>
      <c r="W1743" s="164">
        <f t="shared" si="279"/>
        <v>6364176.2243153453</v>
      </c>
      <c r="X1743" s="164">
        <f t="shared" si="280"/>
        <v>256025965.15908575</v>
      </c>
    </row>
    <row r="1744" spans="10:24" x14ac:dyDescent="0.25">
      <c r="J1744">
        <v>1741</v>
      </c>
      <c r="K1744" s="43">
        <v>0.26280386782487131</v>
      </c>
      <c r="L1744">
        <v>0.31871502584331735</v>
      </c>
      <c r="M1744">
        <v>0.56969977767750035</v>
      </c>
      <c r="N1744" s="44">
        <v>0.25452113558684009</v>
      </c>
      <c r="O1744" s="161">
        <f t="shared" si="271"/>
        <v>2000000</v>
      </c>
      <c r="P1744" s="162">
        <f t="shared" si="272"/>
        <v>172.93057428461336</v>
      </c>
      <c r="Q1744" s="162">
        <f t="shared" si="273"/>
        <v>138.51219747835762</v>
      </c>
      <c r="R1744" s="163">
        <f t="shared" si="274"/>
        <v>1</v>
      </c>
      <c r="S1744" s="161">
        <f t="shared" si="275"/>
        <v>5000000</v>
      </c>
      <c r="T1744" s="162">
        <f t="shared" si="276"/>
        <v>187.64352476153778</v>
      </c>
      <c r="U1744" s="162">
        <f t="shared" si="277"/>
        <v>126.75609873917881</v>
      </c>
      <c r="V1744" s="163">
        <f t="shared" si="278"/>
        <v>1</v>
      </c>
      <c r="W1744" s="164">
        <f t="shared" si="279"/>
        <v>18836753.612511471</v>
      </c>
      <c r="X1744" s="164">
        <f t="shared" si="280"/>
        <v>154437130.11179483</v>
      </c>
    </row>
    <row r="1745" spans="10:24" x14ac:dyDescent="0.25">
      <c r="J1745">
        <v>1742</v>
      </c>
      <c r="K1745" s="43">
        <v>0.73156626537480973</v>
      </c>
      <c r="L1745">
        <v>0.81778928771812076</v>
      </c>
      <c r="M1745">
        <v>0.18591945940795118</v>
      </c>
      <c r="N1745" s="44">
        <v>0.95595012910911659</v>
      </c>
      <c r="O1745" s="161">
        <f t="shared" si="271"/>
        <v>6000000</v>
      </c>
      <c r="P1745" s="162">
        <f t="shared" si="272"/>
        <v>193.60458509670363</v>
      </c>
      <c r="Q1745" s="162">
        <f t="shared" si="273"/>
        <v>117.13931826611295</v>
      </c>
      <c r="R1745" s="163">
        <f t="shared" si="274"/>
        <v>1</v>
      </c>
      <c r="S1745" s="161">
        <f t="shared" si="275"/>
        <v>7000000</v>
      </c>
      <c r="T1745" s="162">
        <f t="shared" si="276"/>
        <v>194.53486169890121</v>
      </c>
      <c r="U1745" s="162">
        <f t="shared" si="277"/>
        <v>116.06965913305648</v>
      </c>
      <c r="V1745" s="163">
        <f t="shared" si="278"/>
        <v>1</v>
      </c>
      <c r="W1745" s="164">
        <f t="shared" si="279"/>
        <v>408791600.98354405</v>
      </c>
      <c r="X1745" s="164">
        <f t="shared" si="280"/>
        <v>399256417.96091318</v>
      </c>
    </row>
    <row r="1746" spans="10:24" x14ac:dyDescent="0.25">
      <c r="J1746">
        <v>1743</v>
      </c>
      <c r="K1746" s="43">
        <v>0.99774815091862157</v>
      </c>
      <c r="L1746">
        <v>0.25857894898002243</v>
      </c>
      <c r="M1746">
        <v>0.80976627640904542</v>
      </c>
      <c r="N1746" s="44">
        <v>0.10811207112808685</v>
      </c>
      <c r="O1746" s="161">
        <f t="shared" si="271"/>
        <v>9000000</v>
      </c>
      <c r="P1746" s="162">
        <f t="shared" si="272"/>
        <v>170.28401059967578</v>
      </c>
      <c r="Q1746" s="162">
        <f t="shared" si="273"/>
        <v>152.54070665274679</v>
      </c>
      <c r="R1746" s="163">
        <f t="shared" si="274"/>
        <v>1</v>
      </c>
      <c r="S1746" s="161">
        <f t="shared" si="275"/>
        <v>9000000</v>
      </c>
      <c r="T1746" s="162">
        <f t="shared" si="276"/>
        <v>186.76133686655859</v>
      </c>
      <c r="U1746" s="162">
        <f t="shared" si="277"/>
        <v>133.7703533263734</v>
      </c>
      <c r="V1746" s="163">
        <f t="shared" si="278"/>
        <v>0.9</v>
      </c>
      <c r="W1746" s="164">
        <f t="shared" si="279"/>
        <v>109689735.52236089</v>
      </c>
      <c r="X1746" s="164">
        <f t="shared" si="280"/>
        <v>279226966.67550015</v>
      </c>
    </row>
    <row r="1747" spans="10:24" x14ac:dyDescent="0.25">
      <c r="J1747">
        <v>1744</v>
      </c>
      <c r="K1747" s="43">
        <v>0.98525568666787444</v>
      </c>
      <c r="L1747">
        <v>0.23418202719365255</v>
      </c>
      <c r="M1747">
        <v>0.13078981118122723</v>
      </c>
      <c r="N1747" s="44">
        <v>0.66830721275026606</v>
      </c>
      <c r="O1747" s="161">
        <f t="shared" si="271"/>
        <v>9000000</v>
      </c>
      <c r="P1747" s="162">
        <f t="shared" si="272"/>
        <v>169.12284882275642</v>
      </c>
      <c r="Q1747" s="162">
        <f t="shared" si="273"/>
        <v>112.54669172993302</v>
      </c>
      <c r="R1747" s="163">
        <f t="shared" si="274"/>
        <v>1</v>
      </c>
      <c r="S1747" s="161">
        <f t="shared" si="275"/>
        <v>9000000</v>
      </c>
      <c r="T1747" s="162">
        <f t="shared" si="276"/>
        <v>186.37428294091882</v>
      </c>
      <c r="U1747" s="162">
        <f t="shared" si="277"/>
        <v>113.7733458649665</v>
      </c>
      <c r="V1747" s="163">
        <f t="shared" si="278"/>
        <v>1</v>
      </c>
      <c r="W1747" s="164">
        <f t="shared" si="279"/>
        <v>459185413.83541065</v>
      </c>
      <c r="X1747" s="164">
        <f t="shared" si="280"/>
        <v>503408433.68357086</v>
      </c>
    </row>
    <row r="1748" spans="10:24" x14ac:dyDescent="0.25">
      <c r="J1748">
        <v>1745</v>
      </c>
      <c r="K1748" s="43">
        <v>0.12493757646482528</v>
      </c>
      <c r="L1748">
        <v>0.65135809779187293</v>
      </c>
      <c r="M1748">
        <v>0.88281646066761865</v>
      </c>
      <c r="N1748" s="44">
        <v>0.96025725263996109</v>
      </c>
      <c r="O1748" s="161">
        <f t="shared" si="271"/>
        <v>2000000</v>
      </c>
      <c r="P1748" s="162">
        <f t="shared" si="272"/>
        <v>185.83484471612303</v>
      </c>
      <c r="Q1748" s="162">
        <f t="shared" si="273"/>
        <v>158.7836896876527</v>
      </c>
      <c r="R1748" s="163">
        <f t="shared" si="274"/>
        <v>1</v>
      </c>
      <c r="S1748" s="161">
        <f t="shared" si="275"/>
        <v>2000000</v>
      </c>
      <c r="T1748" s="162">
        <f t="shared" si="276"/>
        <v>191.94494823870767</v>
      </c>
      <c r="U1748" s="162">
        <f t="shared" si="277"/>
        <v>136.89184484382636</v>
      </c>
      <c r="V1748" s="163">
        <f t="shared" si="278"/>
        <v>1</v>
      </c>
      <c r="W1748" s="164">
        <f t="shared" si="279"/>
        <v>4102310.0569406673</v>
      </c>
      <c r="X1748" s="164">
        <f t="shared" si="280"/>
        <v>-39893793.210237384</v>
      </c>
    </row>
    <row r="1749" spans="10:24" x14ac:dyDescent="0.25">
      <c r="J1749">
        <v>1746</v>
      </c>
      <c r="K1749" s="43">
        <v>0.52440596298057973</v>
      </c>
      <c r="L1749">
        <v>0.28852360437049318</v>
      </c>
      <c r="M1749">
        <v>6.2571791444710367E-2</v>
      </c>
      <c r="N1749" s="44">
        <v>9.44216616976703E-2</v>
      </c>
      <c r="O1749" s="161">
        <f t="shared" si="271"/>
        <v>5000000</v>
      </c>
      <c r="P1749" s="162">
        <f t="shared" si="272"/>
        <v>171.63445499904876</v>
      </c>
      <c r="Q1749" s="162">
        <f t="shared" si="273"/>
        <v>104.32925881855691</v>
      </c>
      <c r="R1749" s="163">
        <f t="shared" si="274"/>
        <v>1</v>
      </c>
      <c r="S1749" s="161">
        <f t="shared" si="275"/>
        <v>6000000</v>
      </c>
      <c r="T1749" s="162">
        <f t="shared" si="276"/>
        <v>187.21148499968291</v>
      </c>
      <c r="U1749" s="162">
        <f t="shared" si="277"/>
        <v>109.66462940927846</v>
      </c>
      <c r="V1749" s="163">
        <f t="shared" si="278"/>
        <v>0.9</v>
      </c>
      <c r="W1749" s="164">
        <f t="shared" si="279"/>
        <v>286525980.90245926</v>
      </c>
      <c r="X1749" s="164">
        <f t="shared" si="280"/>
        <v>268753020.18818402</v>
      </c>
    </row>
    <row r="1750" spans="10:24" x14ac:dyDescent="0.25">
      <c r="J1750">
        <v>1747</v>
      </c>
      <c r="K1750" s="43">
        <v>0.79349189911042262</v>
      </c>
      <c r="L1750">
        <v>0.29635671795088581</v>
      </c>
      <c r="M1750">
        <v>0.26376375884254344</v>
      </c>
      <c r="N1750" s="44">
        <v>0.51270357515239073</v>
      </c>
      <c r="O1750" s="161">
        <f t="shared" si="271"/>
        <v>7000000</v>
      </c>
      <c r="P1750" s="162">
        <f t="shared" si="272"/>
        <v>171.97637912795955</v>
      </c>
      <c r="Q1750" s="162">
        <f t="shared" si="273"/>
        <v>122.3643043195277</v>
      </c>
      <c r="R1750" s="163">
        <f t="shared" si="274"/>
        <v>1</v>
      </c>
      <c r="S1750" s="161">
        <f t="shared" si="275"/>
        <v>7000000</v>
      </c>
      <c r="T1750" s="162">
        <f t="shared" si="276"/>
        <v>187.32545970931986</v>
      </c>
      <c r="U1750" s="162">
        <f t="shared" si="277"/>
        <v>118.68215215976386</v>
      </c>
      <c r="V1750" s="163">
        <f t="shared" si="278"/>
        <v>1</v>
      </c>
      <c r="W1750" s="164">
        <f t="shared" si="279"/>
        <v>297284523.65902287</v>
      </c>
      <c r="X1750" s="164">
        <f t="shared" si="280"/>
        <v>330503152.846892</v>
      </c>
    </row>
    <row r="1751" spans="10:24" x14ac:dyDescent="0.25">
      <c r="J1751">
        <v>1748</v>
      </c>
      <c r="K1751" s="43">
        <v>0.95080303812153355</v>
      </c>
      <c r="L1751">
        <v>5.952990624051091E-2</v>
      </c>
      <c r="M1751">
        <v>0.71279911570999721</v>
      </c>
      <c r="N1751" s="44">
        <v>0.68814137689829835</v>
      </c>
      <c r="O1751" s="161">
        <f t="shared" si="271"/>
        <v>9000000</v>
      </c>
      <c r="P1751" s="162">
        <f t="shared" si="272"/>
        <v>156.61901923431591</v>
      </c>
      <c r="Q1751" s="162">
        <f t="shared" si="273"/>
        <v>146.23161295724836</v>
      </c>
      <c r="R1751" s="163">
        <f t="shared" si="274"/>
        <v>1</v>
      </c>
      <c r="S1751" s="161">
        <f t="shared" si="275"/>
        <v>9000000</v>
      </c>
      <c r="T1751" s="162">
        <f t="shared" si="276"/>
        <v>182.20633974477198</v>
      </c>
      <c r="U1751" s="162">
        <f t="shared" si="277"/>
        <v>130.61580647862419</v>
      </c>
      <c r="V1751" s="163">
        <f t="shared" si="278"/>
        <v>1</v>
      </c>
      <c r="W1751" s="164">
        <f t="shared" si="279"/>
        <v>43486656.493607998</v>
      </c>
      <c r="X1751" s="164">
        <f t="shared" si="280"/>
        <v>314314799.39533007</v>
      </c>
    </row>
    <row r="1752" spans="10:24" x14ac:dyDescent="0.25">
      <c r="J1752">
        <v>1749</v>
      </c>
      <c r="K1752" s="43">
        <v>0.1113153803710516</v>
      </c>
      <c r="L1752">
        <v>0.52321814070200812</v>
      </c>
      <c r="M1752">
        <v>0.83359532761123745</v>
      </c>
      <c r="N1752" s="44">
        <v>0.46658498376866619</v>
      </c>
      <c r="O1752" s="161">
        <f t="shared" si="271"/>
        <v>2000000</v>
      </c>
      <c r="P1752" s="162">
        <f t="shared" si="272"/>
        <v>180.87348212893673</v>
      </c>
      <c r="Q1752" s="162">
        <f t="shared" si="273"/>
        <v>154.36941401708432</v>
      </c>
      <c r="R1752" s="163">
        <f t="shared" si="274"/>
        <v>1</v>
      </c>
      <c r="S1752" s="161">
        <f t="shared" si="275"/>
        <v>2000000</v>
      </c>
      <c r="T1752" s="162">
        <f t="shared" si="276"/>
        <v>190.29116070964557</v>
      </c>
      <c r="U1752" s="162">
        <f t="shared" si="277"/>
        <v>134.68470700854215</v>
      </c>
      <c r="V1752" s="163">
        <f t="shared" si="278"/>
        <v>1</v>
      </c>
      <c r="W1752" s="164">
        <f t="shared" si="279"/>
        <v>3008136.2237048075</v>
      </c>
      <c r="X1752" s="164">
        <f t="shared" si="280"/>
        <v>-38787092.597793162</v>
      </c>
    </row>
    <row r="1753" spans="10:24" x14ac:dyDescent="0.25">
      <c r="J1753">
        <v>1750</v>
      </c>
      <c r="K1753" s="43">
        <v>0.68055516535310856</v>
      </c>
      <c r="L1753">
        <v>0.21523609782780895</v>
      </c>
      <c r="M1753">
        <v>0.53376119215458151</v>
      </c>
      <c r="N1753" s="44">
        <v>0.88445050092603705</v>
      </c>
      <c r="O1753" s="161">
        <f t="shared" si="271"/>
        <v>6000000</v>
      </c>
      <c r="P1753" s="162">
        <f t="shared" si="272"/>
        <v>168.17424176610905</v>
      </c>
      <c r="Q1753" s="162">
        <f t="shared" si="273"/>
        <v>136.69456049131949</v>
      </c>
      <c r="R1753" s="163">
        <f t="shared" si="274"/>
        <v>1</v>
      </c>
      <c r="S1753" s="161">
        <f t="shared" si="275"/>
        <v>7000000</v>
      </c>
      <c r="T1753" s="162">
        <f t="shared" si="276"/>
        <v>186.05808058870301</v>
      </c>
      <c r="U1753" s="162">
        <f t="shared" si="277"/>
        <v>125.84728024565975</v>
      </c>
      <c r="V1753" s="163">
        <f t="shared" si="278"/>
        <v>1</v>
      </c>
      <c r="W1753" s="164">
        <f t="shared" si="279"/>
        <v>138878087.64873734</v>
      </c>
      <c r="X1753" s="164">
        <f t="shared" si="280"/>
        <v>271475602.40130281</v>
      </c>
    </row>
    <row r="1754" spans="10:24" x14ac:dyDescent="0.25">
      <c r="J1754">
        <v>1751</v>
      </c>
      <c r="K1754" s="43">
        <v>0.13882893743036062</v>
      </c>
      <c r="L1754">
        <v>0.10057579674904515</v>
      </c>
      <c r="M1754">
        <v>0.35239901674952234</v>
      </c>
      <c r="N1754" s="44">
        <v>5.4067023658441959E-2</v>
      </c>
      <c r="O1754" s="161">
        <f t="shared" si="271"/>
        <v>2000000</v>
      </c>
      <c r="P1754" s="162">
        <f t="shared" si="272"/>
        <v>160.82583729458156</v>
      </c>
      <c r="Q1754" s="162">
        <f t="shared" si="273"/>
        <v>127.42296709168684</v>
      </c>
      <c r="R1754" s="163">
        <f t="shared" si="274"/>
        <v>1</v>
      </c>
      <c r="S1754" s="161">
        <f t="shared" si="275"/>
        <v>2000000</v>
      </c>
      <c r="T1754" s="162">
        <f t="shared" si="276"/>
        <v>183.60861243152718</v>
      </c>
      <c r="U1754" s="162">
        <f t="shared" si="277"/>
        <v>121.21148354584342</v>
      </c>
      <c r="V1754" s="163">
        <f t="shared" si="278"/>
        <v>0.9</v>
      </c>
      <c r="W1754" s="164">
        <f t="shared" si="279"/>
        <v>16805740.405789435</v>
      </c>
      <c r="X1754" s="164">
        <f t="shared" si="280"/>
        <v>-37685168.005769238</v>
      </c>
    </row>
    <row r="1755" spans="10:24" x14ac:dyDescent="0.25">
      <c r="J1755">
        <v>1752</v>
      </c>
      <c r="K1755" s="43">
        <v>0.40658134321709583</v>
      </c>
      <c r="L1755">
        <v>9.5074820659408088E-2</v>
      </c>
      <c r="M1755">
        <v>0.62121128086071065</v>
      </c>
      <c r="N1755" s="44">
        <v>0.34680401660981575</v>
      </c>
      <c r="O1755" s="161">
        <f t="shared" si="271"/>
        <v>5000000</v>
      </c>
      <c r="P1755" s="162">
        <f t="shared" si="272"/>
        <v>160.34795155385896</v>
      </c>
      <c r="Q1755" s="162">
        <f t="shared" si="273"/>
        <v>141.17327192946152</v>
      </c>
      <c r="R1755" s="163">
        <f t="shared" si="274"/>
        <v>1</v>
      </c>
      <c r="S1755" s="161">
        <f t="shared" si="275"/>
        <v>6000000</v>
      </c>
      <c r="T1755" s="162">
        <f t="shared" si="276"/>
        <v>183.44931718461964</v>
      </c>
      <c r="U1755" s="162">
        <f t="shared" si="277"/>
        <v>128.08663596473076</v>
      </c>
      <c r="V1755" s="163">
        <f t="shared" si="278"/>
        <v>1</v>
      </c>
      <c r="W1755" s="164">
        <f t="shared" si="279"/>
        <v>45873398.121987209</v>
      </c>
      <c r="X1755" s="164">
        <f t="shared" si="280"/>
        <v>182176087.31933331</v>
      </c>
    </row>
    <row r="1756" spans="10:24" x14ac:dyDescent="0.25">
      <c r="J1756">
        <v>1753</v>
      </c>
      <c r="K1756" s="43">
        <v>0.30938548829054002</v>
      </c>
      <c r="L1756">
        <v>0.58015296084914214</v>
      </c>
      <c r="M1756">
        <v>0.36617665861900783</v>
      </c>
      <c r="N1756" s="44">
        <v>0.10541584542371174</v>
      </c>
      <c r="O1756" s="161">
        <f t="shared" si="271"/>
        <v>5000000</v>
      </c>
      <c r="P1756" s="162">
        <f t="shared" si="272"/>
        <v>183.03427207465356</v>
      </c>
      <c r="Q1756" s="162">
        <f t="shared" si="273"/>
        <v>128.16006444602661</v>
      </c>
      <c r="R1756" s="163">
        <f t="shared" si="274"/>
        <v>1</v>
      </c>
      <c r="S1756" s="161">
        <f t="shared" si="275"/>
        <v>6000000</v>
      </c>
      <c r="T1756" s="162">
        <f t="shared" si="276"/>
        <v>191.01142402488452</v>
      </c>
      <c r="U1756" s="162">
        <f t="shared" si="277"/>
        <v>121.5800322230133</v>
      </c>
      <c r="V1756" s="163">
        <f t="shared" si="278"/>
        <v>0.9</v>
      </c>
      <c r="W1756" s="164">
        <f t="shared" si="279"/>
        <v>224371038.14313471</v>
      </c>
      <c r="X1756" s="164">
        <f t="shared" si="280"/>
        <v>224929515.73010457</v>
      </c>
    </row>
    <row r="1757" spans="10:24" x14ac:dyDescent="0.25">
      <c r="J1757">
        <v>1754</v>
      </c>
      <c r="K1757" s="43">
        <v>0.71873127270741566</v>
      </c>
      <c r="L1757">
        <v>0.76734056116648641</v>
      </c>
      <c r="M1757">
        <v>4.5027521032818374E-2</v>
      </c>
      <c r="N1757" s="44">
        <v>0.98725013371188808</v>
      </c>
      <c r="O1757" s="161">
        <f t="shared" si="271"/>
        <v>6000000</v>
      </c>
      <c r="P1757" s="162">
        <f t="shared" si="272"/>
        <v>190.95174992414755</v>
      </c>
      <c r="Q1757" s="162">
        <f t="shared" si="273"/>
        <v>101.09785130014055</v>
      </c>
      <c r="R1757" s="163">
        <f t="shared" si="274"/>
        <v>1</v>
      </c>
      <c r="S1757" s="161">
        <f t="shared" si="275"/>
        <v>7000000</v>
      </c>
      <c r="T1757" s="162">
        <f t="shared" si="276"/>
        <v>193.65058330804919</v>
      </c>
      <c r="U1757" s="162">
        <f t="shared" si="277"/>
        <v>108.04892565007027</v>
      </c>
      <c r="V1757" s="163">
        <f t="shared" si="278"/>
        <v>1</v>
      </c>
      <c r="W1757" s="164">
        <f t="shared" si="279"/>
        <v>489123391.74404204</v>
      </c>
      <c r="X1757" s="164">
        <f t="shared" si="280"/>
        <v>449211603.60585248</v>
      </c>
    </row>
    <row r="1758" spans="10:24" x14ac:dyDescent="0.25">
      <c r="J1758">
        <v>1755</v>
      </c>
      <c r="K1758" s="43">
        <v>0.82876162898591332</v>
      </c>
      <c r="L1758">
        <v>0.44690553144372436</v>
      </c>
      <c r="M1758">
        <v>0.26551420921022839</v>
      </c>
      <c r="N1758" s="44">
        <v>0.86055815801541757</v>
      </c>
      <c r="O1758" s="161">
        <f t="shared" si="271"/>
        <v>7000000</v>
      </c>
      <c r="P1758" s="162">
        <f t="shared" si="272"/>
        <v>177.99774845411758</v>
      </c>
      <c r="Q1758" s="162">
        <f t="shared" si="273"/>
        <v>122.47126217231005</v>
      </c>
      <c r="R1758" s="163">
        <f t="shared" si="274"/>
        <v>1</v>
      </c>
      <c r="S1758" s="161">
        <f t="shared" si="275"/>
        <v>7000000</v>
      </c>
      <c r="T1758" s="162">
        <f t="shared" si="276"/>
        <v>189.33258281803919</v>
      </c>
      <c r="U1758" s="162">
        <f t="shared" si="277"/>
        <v>118.73563108615502</v>
      </c>
      <c r="V1758" s="163">
        <f t="shared" si="278"/>
        <v>1</v>
      </c>
      <c r="W1758" s="164">
        <f t="shared" si="279"/>
        <v>338685403.97265273</v>
      </c>
      <c r="X1758" s="164">
        <f t="shared" si="280"/>
        <v>344178662.12318915</v>
      </c>
    </row>
    <row r="1759" spans="10:24" x14ac:dyDescent="0.25">
      <c r="J1759">
        <v>1756</v>
      </c>
      <c r="K1759" s="43">
        <v>0.73782449648747361</v>
      </c>
      <c r="L1759">
        <v>0.18617941674472405</v>
      </c>
      <c r="M1759">
        <v>0.17841016680147337</v>
      </c>
      <c r="N1759" s="44">
        <v>6.7279092986122668E-2</v>
      </c>
      <c r="O1759" s="161">
        <f t="shared" si="271"/>
        <v>6000000</v>
      </c>
      <c r="P1759" s="162">
        <f t="shared" si="272"/>
        <v>166.6190457103778</v>
      </c>
      <c r="Q1759" s="162">
        <f t="shared" si="273"/>
        <v>116.57118392055827</v>
      </c>
      <c r="R1759" s="163">
        <f t="shared" si="274"/>
        <v>1</v>
      </c>
      <c r="S1759" s="161">
        <f t="shared" si="275"/>
        <v>7000000</v>
      </c>
      <c r="T1759" s="162">
        <f t="shared" si="276"/>
        <v>185.53968190345927</v>
      </c>
      <c r="U1759" s="162">
        <f t="shared" si="277"/>
        <v>115.78559196027913</v>
      </c>
      <c r="V1759" s="163">
        <f t="shared" si="278"/>
        <v>0.9</v>
      </c>
      <c r="W1759" s="164">
        <f t="shared" si="279"/>
        <v>250287170.73891723</v>
      </c>
      <c r="X1759" s="164">
        <f t="shared" si="280"/>
        <v>289450766.64203489</v>
      </c>
    </row>
    <row r="1760" spans="10:24" x14ac:dyDescent="0.25">
      <c r="J1760">
        <v>1757</v>
      </c>
      <c r="K1760" s="43">
        <v>0.76611739974800552</v>
      </c>
      <c r="L1760">
        <v>0.27159129775539104</v>
      </c>
      <c r="M1760">
        <v>6.5114353704398109E-2</v>
      </c>
      <c r="N1760" s="44">
        <v>0.61213977350185478</v>
      </c>
      <c r="O1760" s="161">
        <f t="shared" si="271"/>
        <v>7000000</v>
      </c>
      <c r="P1760" s="162">
        <f t="shared" si="272"/>
        <v>170.87988966845106</v>
      </c>
      <c r="Q1760" s="162">
        <f t="shared" si="273"/>
        <v>104.73598764729432</v>
      </c>
      <c r="R1760" s="163">
        <f t="shared" si="274"/>
        <v>1</v>
      </c>
      <c r="S1760" s="161">
        <f t="shared" si="275"/>
        <v>7000000</v>
      </c>
      <c r="T1760" s="162">
        <f t="shared" si="276"/>
        <v>186.95996322281701</v>
      </c>
      <c r="U1760" s="162">
        <f t="shared" si="277"/>
        <v>109.86799382364717</v>
      </c>
      <c r="V1760" s="163">
        <f t="shared" si="278"/>
        <v>1</v>
      </c>
      <c r="W1760" s="164">
        <f t="shared" si="279"/>
        <v>413007314.14809716</v>
      </c>
      <c r="X1760" s="164">
        <f t="shared" si="280"/>
        <v>389643785.79418886</v>
      </c>
    </row>
    <row r="1761" spans="10:24" x14ac:dyDescent="0.25">
      <c r="J1761">
        <v>1758</v>
      </c>
      <c r="K1761" s="43">
        <v>0.60026102929069136</v>
      </c>
      <c r="L1761">
        <v>0.72376880588893733</v>
      </c>
      <c r="M1761">
        <v>0.87180457555963098</v>
      </c>
      <c r="N1761" s="44">
        <v>0.28980028549874748</v>
      </c>
      <c r="O1761" s="161">
        <f t="shared" si="271"/>
        <v>6000000</v>
      </c>
      <c r="P1761" s="162">
        <f t="shared" si="272"/>
        <v>188.91111519491093</v>
      </c>
      <c r="Q1761" s="162">
        <f t="shared" si="273"/>
        <v>157.6992586883336</v>
      </c>
      <c r="R1761" s="163">
        <f t="shared" si="274"/>
        <v>1</v>
      </c>
      <c r="S1761" s="161">
        <f t="shared" si="275"/>
        <v>7000000</v>
      </c>
      <c r="T1761" s="162">
        <f t="shared" si="276"/>
        <v>192.97037173163699</v>
      </c>
      <c r="U1761" s="162">
        <f t="shared" si="277"/>
        <v>136.3496293441668</v>
      </c>
      <c r="V1761" s="163">
        <f t="shared" si="278"/>
        <v>1</v>
      </c>
      <c r="W1761" s="164">
        <f t="shared" si="279"/>
        <v>137271139.039464</v>
      </c>
      <c r="X1761" s="164">
        <f t="shared" si="280"/>
        <v>246345196.7122913</v>
      </c>
    </row>
    <row r="1762" spans="10:24" x14ac:dyDescent="0.25">
      <c r="J1762">
        <v>1759</v>
      </c>
      <c r="K1762" s="43">
        <v>0.22666280113617021</v>
      </c>
      <c r="L1762">
        <v>7.1657973349507964E-2</v>
      </c>
      <c r="M1762">
        <v>0.51963001531741881</v>
      </c>
      <c r="N1762" s="44">
        <v>0.22138484535431491</v>
      </c>
      <c r="O1762" s="161">
        <f t="shared" si="271"/>
        <v>2000000</v>
      </c>
      <c r="P1762" s="162">
        <f t="shared" si="272"/>
        <v>158.04669536231154</v>
      </c>
      <c r="Q1762" s="162">
        <f t="shared" si="273"/>
        <v>135.98450047505582</v>
      </c>
      <c r="R1762" s="163">
        <f t="shared" si="274"/>
        <v>1</v>
      </c>
      <c r="S1762" s="161">
        <f t="shared" si="275"/>
        <v>5000000</v>
      </c>
      <c r="T1762" s="162">
        <f t="shared" si="276"/>
        <v>182.68223178743719</v>
      </c>
      <c r="U1762" s="162">
        <f t="shared" si="277"/>
        <v>125.49225023752791</v>
      </c>
      <c r="V1762" s="163">
        <f t="shared" si="278"/>
        <v>1</v>
      </c>
      <c r="W1762" s="164">
        <f t="shared" si="279"/>
        <v>-5875610.2254885733</v>
      </c>
      <c r="X1762" s="164">
        <f t="shared" si="280"/>
        <v>135949907.74954641</v>
      </c>
    </row>
    <row r="1763" spans="10:24" x14ac:dyDescent="0.25">
      <c r="J1763">
        <v>1760</v>
      </c>
      <c r="K1763" s="43">
        <v>0.39589706413073489</v>
      </c>
      <c r="L1763">
        <v>0.36909241870123966</v>
      </c>
      <c r="M1763">
        <v>0.26207088699130787</v>
      </c>
      <c r="N1763" s="44">
        <v>0.24012017762454563</v>
      </c>
      <c r="O1763" s="161">
        <f t="shared" si="271"/>
        <v>5000000</v>
      </c>
      <c r="P1763" s="162">
        <f t="shared" si="272"/>
        <v>174.98612914074798</v>
      </c>
      <c r="Q1763" s="162">
        <f t="shared" si="273"/>
        <v>122.26051983412117</v>
      </c>
      <c r="R1763" s="163">
        <f t="shared" si="274"/>
        <v>1</v>
      </c>
      <c r="S1763" s="161">
        <f t="shared" si="275"/>
        <v>6000000</v>
      </c>
      <c r="T1763" s="162">
        <f t="shared" si="276"/>
        <v>188.32870971358267</v>
      </c>
      <c r="U1763" s="162">
        <f t="shared" si="277"/>
        <v>118.63025991706058</v>
      </c>
      <c r="V1763" s="163">
        <f t="shared" si="278"/>
        <v>1</v>
      </c>
      <c r="W1763" s="164">
        <f t="shared" si="279"/>
        <v>213628046.53313404</v>
      </c>
      <c r="X1763" s="164">
        <f t="shared" si="280"/>
        <v>268190698.77913249</v>
      </c>
    </row>
    <row r="1764" spans="10:24" x14ac:dyDescent="0.25">
      <c r="J1764">
        <v>1761</v>
      </c>
      <c r="K1764" s="43">
        <v>0.18492507855234031</v>
      </c>
      <c r="L1764">
        <v>0.24368305447134764</v>
      </c>
      <c r="M1764">
        <v>0.4243136791361114</v>
      </c>
      <c r="N1764" s="44">
        <v>0.29824039561826865</v>
      </c>
      <c r="O1764" s="161">
        <f t="shared" si="271"/>
        <v>2000000</v>
      </c>
      <c r="P1764" s="162">
        <f t="shared" si="272"/>
        <v>169.58243798419485</v>
      </c>
      <c r="Q1764" s="162">
        <f t="shared" si="273"/>
        <v>131.18259779708501</v>
      </c>
      <c r="R1764" s="163">
        <f t="shared" si="274"/>
        <v>1</v>
      </c>
      <c r="S1764" s="161">
        <f t="shared" si="275"/>
        <v>5000000</v>
      </c>
      <c r="T1764" s="162">
        <f t="shared" si="276"/>
        <v>186.52747932806494</v>
      </c>
      <c r="U1764" s="162">
        <f t="shared" si="277"/>
        <v>123.0912988985425</v>
      </c>
      <c r="V1764" s="163">
        <f t="shared" si="278"/>
        <v>1</v>
      </c>
      <c r="W1764" s="164">
        <f t="shared" si="279"/>
        <v>26799680.374219686</v>
      </c>
      <c r="X1764" s="164">
        <f t="shared" si="280"/>
        <v>167180902.14761221</v>
      </c>
    </row>
    <row r="1765" spans="10:24" x14ac:dyDescent="0.25">
      <c r="J1765">
        <v>1762</v>
      </c>
      <c r="K1765" s="43">
        <v>0.33281795055638785</v>
      </c>
      <c r="L1765">
        <v>0.61040521297902495</v>
      </c>
      <c r="M1765">
        <v>0.93844630352847647</v>
      </c>
      <c r="N1765" s="44">
        <v>0.6141165777620371</v>
      </c>
      <c r="O1765" s="161">
        <f t="shared" si="271"/>
        <v>5000000</v>
      </c>
      <c r="P1765" s="162">
        <f t="shared" si="272"/>
        <v>184.20562971701224</v>
      </c>
      <c r="Q1765" s="162">
        <f t="shared" si="273"/>
        <v>165.83721851591005</v>
      </c>
      <c r="R1765" s="163">
        <f t="shared" si="274"/>
        <v>1</v>
      </c>
      <c r="S1765" s="161">
        <f t="shared" si="275"/>
        <v>6000000</v>
      </c>
      <c r="T1765" s="162">
        <f t="shared" si="276"/>
        <v>191.40187657233741</v>
      </c>
      <c r="U1765" s="162">
        <f t="shared" si="277"/>
        <v>140.41860925795504</v>
      </c>
      <c r="V1765" s="163">
        <f t="shared" si="278"/>
        <v>1</v>
      </c>
      <c r="W1765" s="164">
        <f t="shared" si="279"/>
        <v>41842056.005510956</v>
      </c>
      <c r="X1765" s="164">
        <f t="shared" si="280"/>
        <v>155899603.88629425</v>
      </c>
    </row>
    <row r="1766" spans="10:24" x14ac:dyDescent="0.25">
      <c r="J1766">
        <v>1763</v>
      </c>
      <c r="K1766" s="43">
        <v>0.52841195967932542</v>
      </c>
      <c r="L1766">
        <v>0.52516176612615439</v>
      </c>
      <c r="M1766">
        <v>0.89843628825696809</v>
      </c>
      <c r="N1766" s="44">
        <v>0.44027125712699389</v>
      </c>
      <c r="O1766" s="161">
        <f t="shared" si="271"/>
        <v>5000000</v>
      </c>
      <c r="P1766" s="162">
        <f t="shared" si="272"/>
        <v>180.9466960301508</v>
      </c>
      <c r="Q1766" s="162">
        <f t="shared" si="273"/>
        <v>160.45383628522916</v>
      </c>
      <c r="R1766" s="163">
        <f t="shared" si="274"/>
        <v>1</v>
      </c>
      <c r="S1766" s="161">
        <f t="shared" si="275"/>
        <v>6000000</v>
      </c>
      <c r="T1766" s="162">
        <f t="shared" si="276"/>
        <v>190.31556534338361</v>
      </c>
      <c r="U1766" s="162">
        <f t="shared" si="277"/>
        <v>137.72691814261458</v>
      </c>
      <c r="V1766" s="163">
        <f t="shared" si="278"/>
        <v>1</v>
      </c>
      <c r="W1766" s="164">
        <f t="shared" si="279"/>
        <v>52464298.724608228</v>
      </c>
      <c r="X1766" s="164">
        <f t="shared" si="280"/>
        <v>165531883.20461416</v>
      </c>
    </row>
    <row r="1767" spans="10:24" x14ac:dyDescent="0.25">
      <c r="J1767">
        <v>1764</v>
      </c>
      <c r="K1767" s="43">
        <v>0.29194135608101868</v>
      </c>
      <c r="L1767">
        <v>0.37397333008287381</v>
      </c>
      <c r="M1767">
        <v>0.52075593907900442</v>
      </c>
      <c r="N1767" s="44">
        <v>0.22918782849298347</v>
      </c>
      <c r="O1767" s="161">
        <f t="shared" si="271"/>
        <v>2000000</v>
      </c>
      <c r="P1767" s="162">
        <f t="shared" si="272"/>
        <v>175.17977950979633</v>
      </c>
      <c r="Q1767" s="162">
        <f t="shared" si="273"/>
        <v>136.04101835576498</v>
      </c>
      <c r="R1767" s="163">
        <f t="shared" si="274"/>
        <v>1</v>
      </c>
      <c r="S1767" s="161">
        <f t="shared" si="275"/>
        <v>5000000</v>
      </c>
      <c r="T1767" s="162">
        <f t="shared" si="276"/>
        <v>188.39325983659879</v>
      </c>
      <c r="U1767" s="162">
        <f t="shared" si="277"/>
        <v>125.52050917788249</v>
      </c>
      <c r="V1767" s="163">
        <f t="shared" si="278"/>
        <v>1</v>
      </c>
      <c r="W1767" s="164">
        <f t="shared" si="279"/>
        <v>28277522.308062717</v>
      </c>
      <c r="X1767" s="164">
        <f t="shared" si="280"/>
        <v>164363753.29358149</v>
      </c>
    </row>
    <row r="1768" spans="10:24" x14ac:dyDescent="0.25">
      <c r="J1768">
        <v>1765</v>
      </c>
      <c r="K1768" s="43">
        <v>0.37670638229262143</v>
      </c>
      <c r="L1768">
        <v>0.61411182699809475</v>
      </c>
      <c r="M1768">
        <v>0.80636341166981806</v>
      </c>
      <c r="N1768" s="44">
        <v>0.11782406845327187</v>
      </c>
      <c r="O1768" s="161">
        <f t="shared" si="271"/>
        <v>5000000</v>
      </c>
      <c r="P1768" s="162">
        <f t="shared" si="272"/>
        <v>184.35078216432387</v>
      </c>
      <c r="Q1768" s="162">
        <f t="shared" si="273"/>
        <v>152.29146074700805</v>
      </c>
      <c r="R1768" s="163">
        <f t="shared" si="274"/>
        <v>1</v>
      </c>
      <c r="S1768" s="161">
        <f t="shared" si="275"/>
        <v>6000000</v>
      </c>
      <c r="T1768" s="162">
        <f t="shared" si="276"/>
        <v>191.45026072144128</v>
      </c>
      <c r="U1768" s="162">
        <f t="shared" si="277"/>
        <v>133.64573037350402</v>
      </c>
      <c r="V1768" s="163">
        <f t="shared" si="278"/>
        <v>0.9</v>
      </c>
      <c r="W1768" s="164">
        <f t="shared" si="279"/>
        <v>110296607.08657914</v>
      </c>
      <c r="X1768" s="164">
        <f t="shared" si="280"/>
        <v>162144463.87886119</v>
      </c>
    </row>
    <row r="1769" spans="10:24" x14ac:dyDescent="0.25">
      <c r="J1769">
        <v>1766</v>
      </c>
      <c r="K1769" s="43">
        <v>0.4416533439985123</v>
      </c>
      <c r="L1769">
        <v>0.65624196988948014</v>
      </c>
      <c r="M1769">
        <v>0.36442807512663156</v>
      </c>
      <c r="N1769" s="44">
        <v>4.7219149562073515E-2</v>
      </c>
      <c r="O1769" s="161">
        <f t="shared" si="271"/>
        <v>5000000</v>
      </c>
      <c r="P1769" s="162">
        <f t="shared" si="272"/>
        <v>186.03342361173642</v>
      </c>
      <c r="Q1769" s="162">
        <f t="shared" si="273"/>
        <v>128.06704984348812</v>
      </c>
      <c r="R1769" s="163">
        <f t="shared" si="274"/>
        <v>1</v>
      </c>
      <c r="S1769" s="161">
        <f t="shared" si="275"/>
        <v>6000000</v>
      </c>
      <c r="T1769" s="162">
        <f t="shared" si="276"/>
        <v>192.01114120391213</v>
      </c>
      <c r="U1769" s="162">
        <f t="shared" si="277"/>
        <v>121.53352492174406</v>
      </c>
      <c r="V1769" s="163">
        <f t="shared" si="278"/>
        <v>0.9</v>
      </c>
      <c r="W1769" s="164">
        <f t="shared" si="279"/>
        <v>239831868.84124154</v>
      </c>
      <c r="X1769" s="164">
        <f t="shared" si="280"/>
        <v>230579127.9237076</v>
      </c>
    </row>
    <row r="1770" spans="10:24" x14ac:dyDescent="0.25">
      <c r="J1770">
        <v>1767</v>
      </c>
      <c r="K1770" s="43">
        <v>0.62557536640283518</v>
      </c>
      <c r="L1770">
        <v>0.10559700355733537</v>
      </c>
      <c r="M1770">
        <v>0.20698186118530604</v>
      </c>
      <c r="N1770" s="44">
        <v>0.92139819286267843</v>
      </c>
      <c r="O1770" s="161">
        <f t="shared" si="271"/>
        <v>6000000</v>
      </c>
      <c r="P1770" s="162">
        <f t="shared" si="272"/>
        <v>161.24566548817558</v>
      </c>
      <c r="Q1770" s="162">
        <f t="shared" si="273"/>
        <v>118.66123517143167</v>
      </c>
      <c r="R1770" s="163">
        <f t="shared" si="274"/>
        <v>1</v>
      </c>
      <c r="S1770" s="161">
        <f t="shared" si="275"/>
        <v>7000000</v>
      </c>
      <c r="T1770" s="162">
        <f t="shared" si="276"/>
        <v>183.74855516272518</v>
      </c>
      <c r="U1770" s="162">
        <f t="shared" si="277"/>
        <v>116.83061758571584</v>
      </c>
      <c r="V1770" s="163">
        <f t="shared" si="278"/>
        <v>1</v>
      </c>
      <c r="W1770" s="164">
        <f t="shared" si="279"/>
        <v>205506581.90046343</v>
      </c>
      <c r="X1770" s="164">
        <f t="shared" si="280"/>
        <v>318425563.03906536</v>
      </c>
    </row>
    <row r="1771" spans="10:24" x14ac:dyDescent="0.25">
      <c r="J1771">
        <v>1768</v>
      </c>
      <c r="K1771" s="43">
        <v>0.19159677348483328</v>
      </c>
      <c r="L1771">
        <v>0.54753925791386759</v>
      </c>
      <c r="M1771">
        <v>3.9392589890822616E-2</v>
      </c>
      <c r="N1771" s="44">
        <v>0.59213599659386718</v>
      </c>
      <c r="O1771" s="161">
        <f t="shared" si="271"/>
        <v>2000000</v>
      </c>
      <c r="P1771" s="162">
        <f t="shared" si="272"/>
        <v>181.79170013414489</v>
      </c>
      <c r="Q1771" s="162">
        <f t="shared" si="273"/>
        <v>99.84442704384179</v>
      </c>
      <c r="R1771" s="163">
        <f t="shared" si="274"/>
        <v>1</v>
      </c>
      <c r="S1771" s="161">
        <f t="shared" si="275"/>
        <v>5000000</v>
      </c>
      <c r="T1771" s="162">
        <f t="shared" si="276"/>
        <v>190.59723337804829</v>
      </c>
      <c r="U1771" s="162">
        <f t="shared" si="277"/>
        <v>107.4222135219209</v>
      </c>
      <c r="V1771" s="163">
        <f t="shared" si="278"/>
        <v>1</v>
      </c>
      <c r="W1771" s="164">
        <f t="shared" si="279"/>
        <v>113894546.18060619</v>
      </c>
      <c r="X1771" s="164">
        <f t="shared" si="280"/>
        <v>265875099.28063697</v>
      </c>
    </row>
    <row r="1772" spans="10:24" x14ac:dyDescent="0.25">
      <c r="J1772">
        <v>1769</v>
      </c>
      <c r="K1772" s="43">
        <v>0.59801134334434547</v>
      </c>
      <c r="L1772">
        <v>0.28341267048071506</v>
      </c>
      <c r="M1772">
        <v>7.6076499225479655E-2</v>
      </c>
      <c r="N1772" s="44">
        <v>0.79763372327294157</v>
      </c>
      <c r="O1772" s="161">
        <f t="shared" si="271"/>
        <v>6000000</v>
      </c>
      <c r="P1772" s="162">
        <f t="shared" si="272"/>
        <v>171.40900169936214</v>
      </c>
      <c r="Q1772" s="162">
        <f t="shared" si="273"/>
        <v>106.36064131938511</v>
      </c>
      <c r="R1772" s="163">
        <f t="shared" si="274"/>
        <v>1</v>
      </c>
      <c r="S1772" s="161">
        <f t="shared" si="275"/>
        <v>6000000</v>
      </c>
      <c r="T1772" s="162">
        <f t="shared" si="276"/>
        <v>187.13633389978739</v>
      </c>
      <c r="U1772" s="162">
        <f t="shared" si="277"/>
        <v>110.68032065969255</v>
      </c>
      <c r="V1772" s="163">
        <f t="shared" si="278"/>
        <v>1</v>
      </c>
      <c r="W1772" s="164">
        <f t="shared" si="279"/>
        <v>340290162.27986217</v>
      </c>
      <c r="X1772" s="164">
        <f t="shared" si="280"/>
        <v>308736079.44056898</v>
      </c>
    </row>
    <row r="1773" spans="10:24" x14ac:dyDescent="0.25">
      <c r="J1773">
        <v>1770</v>
      </c>
      <c r="K1773" s="43">
        <v>0.62274500456589788</v>
      </c>
      <c r="L1773">
        <v>0.81398464359540301</v>
      </c>
      <c r="M1773">
        <v>0.40334761067782221</v>
      </c>
      <c r="N1773" s="44">
        <v>0.39774435454942503</v>
      </c>
      <c r="O1773" s="161">
        <f t="shared" si="271"/>
        <v>6000000</v>
      </c>
      <c r="P1773" s="162">
        <f t="shared" si="272"/>
        <v>193.39013982200845</v>
      </c>
      <c r="Q1773" s="162">
        <f t="shared" si="273"/>
        <v>130.10616770974133</v>
      </c>
      <c r="R1773" s="163">
        <f t="shared" si="274"/>
        <v>1</v>
      </c>
      <c r="S1773" s="161">
        <f t="shared" si="275"/>
        <v>7000000</v>
      </c>
      <c r="T1773" s="162">
        <f t="shared" si="276"/>
        <v>194.46337994066948</v>
      </c>
      <c r="U1773" s="162">
        <f t="shared" si="277"/>
        <v>122.55308385487066</v>
      </c>
      <c r="V1773" s="163">
        <f t="shared" si="278"/>
        <v>1</v>
      </c>
      <c r="W1773" s="164">
        <f t="shared" si="279"/>
        <v>329703832.67360276</v>
      </c>
      <c r="X1773" s="164">
        <f t="shared" si="280"/>
        <v>353372072.60059172</v>
      </c>
    </row>
    <row r="1774" spans="10:24" x14ac:dyDescent="0.25">
      <c r="J1774">
        <v>1771</v>
      </c>
      <c r="K1774" s="43">
        <v>0.68602592362119086</v>
      </c>
      <c r="L1774">
        <v>0.50846516717607315</v>
      </c>
      <c r="M1774">
        <v>0.66528107623274124</v>
      </c>
      <c r="N1774" s="44">
        <v>0.72831881492675821</v>
      </c>
      <c r="O1774" s="161">
        <f t="shared" si="271"/>
        <v>6000000</v>
      </c>
      <c r="P1774" s="162">
        <f t="shared" si="272"/>
        <v>180.31830929917507</v>
      </c>
      <c r="Q1774" s="162">
        <f t="shared" si="273"/>
        <v>143.53839314066252</v>
      </c>
      <c r="R1774" s="163">
        <f t="shared" si="274"/>
        <v>1</v>
      </c>
      <c r="S1774" s="161">
        <f t="shared" si="275"/>
        <v>7000000</v>
      </c>
      <c r="T1774" s="162">
        <f t="shared" si="276"/>
        <v>190.10610309972503</v>
      </c>
      <c r="U1774" s="162">
        <f t="shared" si="277"/>
        <v>129.26919657033127</v>
      </c>
      <c r="V1774" s="163">
        <f t="shared" si="278"/>
        <v>1</v>
      </c>
      <c r="W1774" s="164">
        <f t="shared" si="279"/>
        <v>170679496.95107529</v>
      </c>
      <c r="X1774" s="164">
        <f t="shared" si="280"/>
        <v>275858345.70575631</v>
      </c>
    </row>
    <row r="1775" spans="10:24" x14ac:dyDescent="0.25">
      <c r="J1775">
        <v>1772</v>
      </c>
      <c r="K1775" s="43">
        <v>0.90412665073529197</v>
      </c>
      <c r="L1775">
        <v>0.28420332169824436</v>
      </c>
      <c r="M1775">
        <v>0.31972050861583379</v>
      </c>
      <c r="N1775" s="44">
        <v>0.328655419936145</v>
      </c>
      <c r="O1775" s="161">
        <f t="shared" si="271"/>
        <v>7000000</v>
      </c>
      <c r="P1775" s="162">
        <f t="shared" si="272"/>
        <v>171.44400472990574</v>
      </c>
      <c r="Q1775" s="162">
        <f t="shared" si="273"/>
        <v>125.63039012804465</v>
      </c>
      <c r="R1775" s="163">
        <f t="shared" si="274"/>
        <v>1</v>
      </c>
      <c r="S1775" s="161">
        <f t="shared" si="275"/>
        <v>9000000</v>
      </c>
      <c r="T1775" s="162">
        <f t="shared" si="276"/>
        <v>187.14800157663524</v>
      </c>
      <c r="U1775" s="162">
        <f t="shared" si="277"/>
        <v>120.31519506402232</v>
      </c>
      <c r="V1775" s="163">
        <f t="shared" si="278"/>
        <v>1</v>
      </c>
      <c r="W1775" s="164">
        <f t="shared" si="279"/>
        <v>270695302.21302766</v>
      </c>
      <c r="X1775" s="164">
        <f t="shared" si="280"/>
        <v>451495258.61351621</v>
      </c>
    </row>
    <row r="1776" spans="10:24" x14ac:dyDescent="0.25">
      <c r="J1776">
        <v>1773</v>
      </c>
      <c r="K1776" s="43">
        <v>0.92295538797834109</v>
      </c>
      <c r="L1776">
        <v>9.4117028487715415E-2</v>
      </c>
      <c r="M1776">
        <v>0.72835831902771553</v>
      </c>
      <c r="N1776" s="44">
        <v>0.52738640094822309</v>
      </c>
      <c r="O1776" s="161">
        <f t="shared" si="271"/>
        <v>7000000</v>
      </c>
      <c r="P1776" s="162">
        <f t="shared" si="272"/>
        <v>160.2626817769293</v>
      </c>
      <c r="Q1776" s="162">
        <f t="shared" si="273"/>
        <v>147.15710860883365</v>
      </c>
      <c r="R1776" s="163">
        <f t="shared" si="274"/>
        <v>1</v>
      </c>
      <c r="S1776" s="161">
        <f t="shared" si="275"/>
        <v>9000000</v>
      </c>
      <c r="T1776" s="162">
        <f t="shared" si="276"/>
        <v>183.4208939256431</v>
      </c>
      <c r="U1776" s="162">
        <f t="shared" si="277"/>
        <v>131.07855430441683</v>
      </c>
      <c r="V1776" s="163">
        <f t="shared" si="278"/>
        <v>1</v>
      </c>
      <c r="W1776" s="164">
        <f t="shared" si="279"/>
        <v>41739012.176669523</v>
      </c>
      <c r="X1776" s="164">
        <f t="shared" si="280"/>
        <v>321081056.59103644</v>
      </c>
    </row>
    <row r="1777" spans="10:24" x14ac:dyDescent="0.25">
      <c r="J1777">
        <v>1774</v>
      </c>
      <c r="K1777" s="43">
        <v>0.50786353611866497</v>
      </c>
      <c r="L1777">
        <v>0.2777094931656956</v>
      </c>
      <c r="M1777">
        <v>0.73352682659169754</v>
      </c>
      <c r="N1777" s="44">
        <v>8.6139667385603302E-2</v>
      </c>
      <c r="O1777" s="161">
        <f t="shared" si="271"/>
        <v>5000000</v>
      </c>
      <c r="P1777" s="162">
        <f t="shared" si="272"/>
        <v>171.15510825403229</v>
      </c>
      <c r="Q1777" s="162">
        <f t="shared" si="273"/>
        <v>147.47029395467041</v>
      </c>
      <c r="R1777" s="163">
        <f t="shared" si="274"/>
        <v>1</v>
      </c>
      <c r="S1777" s="161">
        <f t="shared" si="275"/>
        <v>6000000</v>
      </c>
      <c r="T1777" s="162">
        <f t="shared" si="276"/>
        <v>187.0517027513441</v>
      </c>
      <c r="U1777" s="162">
        <f t="shared" si="277"/>
        <v>131.23514697733521</v>
      </c>
      <c r="V1777" s="163">
        <f t="shared" si="278"/>
        <v>0.9</v>
      </c>
      <c r="W1777" s="164">
        <f t="shared" si="279"/>
        <v>68424071.496809378</v>
      </c>
      <c r="X1777" s="164">
        <f t="shared" si="280"/>
        <v>151409401.17964804</v>
      </c>
    </row>
    <row r="1778" spans="10:24" x14ac:dyDescent="0.25">
      <c r="J1778">
        <v>1775</v>
      </c>
      <c r="K1778" s="43">
        <v>0.40397544576765954</v>
      </c>
      <c r="L1778">
        <v>0.31245949021831521</v>
      </c>
      <c r="M1778">
        <v>0.34978827917641253</v>
      </c>
      <c r="N1778" s="44">
        <v>0.89646833919197944</v>
      </c>
      <c r="O1778" s="161">
        <f t="shared" si="271"/>
        <v>5000000</v>
      </c>
      <c r="P1778" s="162">
        <f t="shared" si="272"/>
        <v>172.66663738692523</v>
      </c>
      <c r="Q1778" s="162">
        <f t="shared" si="273"/>
        <v>127.28215737144654</v>
      </c>
      <c r="R1778" s="163">
        <f t="shared" si="274"/>
        <v>1</v>
      </c>
      <c r="S1778" s="161">
        <f t="shared" si="275"/>
        <v>6000000</v>
      </c>
      <c r="T1778" s="162">
        <f t="shared" si="276"/>
        <v>187.55554579564173</v>
      </c>
      <c r="U1778" s="162">
        <f t="shared" si="277"/>
        <v>121.14107868572327</v>
      </c>
      <c r="V1778" s="163">
        <f t="shared" si="278"/>
        <v>1</v>
      </c>
      <c r="W1778" s="164">
        <f t="shared" si="279"/>
        <v>176922400.07739344</v>
      </c>
      <c r="X1778" s="164">
        <f t="shared" si="280"/>
        <v>248486802.65951079</v>
      </c>
    </row>
    <row r="1779" spans="10:24" x14ac:dyDescent="0.25">
      <c r="J1779">
        <v>1776</v>
      </c>
      <c r="K1779" s="43">
        <v>0.14370540235301466</v>
      </c>
      <c r="L1779">
        <v>0.52928284458277219</v>
      </c>
      <c r="M1779">
        <v>0.38436617648260674</v>
      </c>
      <c r="N1779" s="44">
        <v>0.71522506504748251</v>
      </c>
      <c r="O1779" s="161">
        <f t="shared" si="271"/>
        <v>2000000</v>
      </c>
      <c r="P1779" s="162">
        <f t="shared" si="272"/>
        <v>181.10200862757662</v>
      </c>
      <c r="Q1779" s="162">
        <f t="shared" si="273"/>
        <v>129.11933125704329</v>
      </c>
      <c r="R1779" s="163">
        <f t="shared" si="274"/>
        <v>1</v>
      </c>
      <c r="S1779" s="161">
        <f t="shared" si="275"/>
        <v>2000000</v>
      </c>
      <c r="T1779" s="162">
        <f t="shared" si="276"/>
        <v>190.36733620919222</v>
      </c>
      <c r="U1779" s="162">
        <f t="shared" si="277"/>
        <v>122.05966562852164</v>
      </c>
      <c r="V1779" s="163">
        <f t="shared" si="278"/>
        <v>1</v>
      </c>
      <c r="W1779" s="164">
        <f t="shared" si="279"/>
        <v>53965354.741066679</v>
      </c>
      <c r="X1779" s="164">
        <f t="shared" si="280"/>
        <v>-13384658.838658839</v>
      </c>
    </row>
    <row r="1780" spans="10:24" x14ac:dyDescent="0.25">
      <c r="J1780">
        <v>1777</v>
      </c>
      <c r="K1780" s="43">
        <v>0.71399539626593289</v>
      </c>
      <c r="L1780">
        <v>0.12451399259097118</v>
      </c>
      <c r="M1780">
        <v>0.89775615621275962</v>
      </c>
      <c r="N1780" s="44">
        <v>6.8266276607092946E-2</v>
      </c>
      <c r="O1780" s="161">
        <f t="shared" si="271"/>
        <v>6000000</v>
      </c>
      <c r="P1780" s="162">
        <f t="shared" si="272"/>
        <v>162.70929701438718</v>
      </c>
      <c r="Q1780" s="162">
        <f t="shared" si="273"/>
        <v>160.37738576630062</v>
      </c>
      <c r="R1780" s="163">
        <f t="shared" si="274"/>
        <v>1</v>
      </c>
      <c r="S1780" s="161">
        <f t="shared" si="275"/>
        <v>7000000</v>
      </c>
      <c r="T1780" s="162">
        <f t="shared" si="276"/>
        <v>184.23643233812908</v>
      </c>
      <c r="U1780" s="162">
        <f t="shared" si="277"/>
        <v>137.68869288315031</v>
      </c>
      <c r="V1780" s="163">
        <f t="shared" si="278"/>
        <v>0.9</v>
      </c>
      <c r="W1780" s="164">
        <f t="shared" si="279"/>
        <v>-36008532.511480667</v>
      </c>
      <c r="X1780" s="164">
        <f t="shared" si="280"/>
        <v>143250758.5663662</v>
      </c>
    </row>
    <row r="1781" spans="10:24" x14ac:dyDescent="0.25">
      <c r="J1781">
        <v>1778</v>
      </c>
      <c r="K1781" s="43">
        <v>0.7908473487390506</v>
      </c>
      <c r="L1781">
        <v>0.92021955518932252</v>
      </c>
      <c r="M1781">
        <v>0.88003114384044601</v>
      </c>
      <c r="N1781" s="44">
        <v>0.90335497806232956</v>
      </c>
      <c r="O1781" s="161">
        <f t="shared" si="271"/>
        <v>7000000</v>
      </c>
      <c r="P1781" s="162">
        <f t="shared" si="272"/>
        <v>201.09824892344528</v>
      </c>
      <c r="Q1781" s="162">
        <f t="shared" si="273"/>
        <v>158.50284987993194</v>
      </c>
      <c r="R1781" s="163">
        <f t="shared" si="274"/>
        <v>1</v>
      </c>
      <c r="S1781" s="161">
        <f t="shared" si="275"/>
        <v>7000000</v>
      </c>
      <c r="T1781" s="162">
        <f t="shared" si="276"/>
        <v>197.03274964114843</v>
      </c>
      <c r="U1781" s="162">
        <f t="shared" si="277"/>
        <v>136.75142493996597</v>
      </c>
      <c r="V1781" s="163">
        <f t="shared" si="278"/>
        <v>1</v>
      </c>
      <c r="W1781" s="164">
        <f t="shared" si="279"/>
        <v>248167793.30459338</v>
      </c>
      <c r="X1781" s="164">
        <f t="shared" si="280"/>
        <v>271969272.90827721</v>
      </c>
    </row>
    <row r="1782" spans="10:24" x14ac:dyDescent="0.25">
      <c r="J1782">
        <v>1779</v>
      </c>
      <c r="K1782" s="43">
        <v>0.97389360710566175</v>
      </c>
      <c r="L1782">
        <v>0.22397826790693975</v>
      </c>
      <c r="M1782">
        <v>0.72032759595347517</v>
      </c>
      <c r="N1782" s="44">
        <v>0.80781679818126739</v>
      </c>
      <c r="O1782" s="161">
        <f t="shared" si="271"/>
        <v>9000000</v>
      </c>
      <c r="P1782" s="162">
        <f t="shared" si="272"/>
        <v>168.61760713007078</v>
      </c>
      <c r="Q1782" s="162">
        <f t="shared" si="273"/>
        <v>146.67629932089031</v>
      </c>
      <c r="R1782" s="163">
        <f t="shared" si="274"/>
        <v>1</v>
      </c>
      <c r="S1782" s="161">
        <f t="shared" si="275"/>
        <v>9000000</v>
      </c>
      <c r="T1782" s="162">
        <f t="shared" si="276"/>
        <v>186.20586904335693</v>
      </c>
      <c r="U1782" s="162">
        <f t="shared" si="277"/>
        <v>130.83814966044517</v>
      </c>
      <c r="V1782" s="163">
        <f t="shared" si="278"/>
        <v>1</v>
      </c>
      <c r="W1782" s="164">
        <f t="shared" si="279"/>
        <v>147471770.28262424</v>
      </c>
      <c r="X1782" s="164">
        <f t="shared" si="280"/>
        <v>348309474.44620585</v>
      </c>
    </row>
    <row r="1783" spans="10:24" x14ac:dyDescent="0.25">
      <c r="J1783">
        <v>1780</v>
      </c>
      <c r="K1783" s="43">
        <v>0.42930108466562888</v>
      </c>
      <c r="L1783">
        <v>0.59996809613656543</v>
      </c>
      <c r="M1783">
        <v>0.69933494417615216</v>
      </c>
      <c r="N1783" s="44">
        <v>0.394682217159668</v>
      </c>
      <c r="O1783" s="161">
        <f t="shared" si="271"/>
        <v>5000000</v>
      </c>
      <c r="P1783" s="162">
        <f t="shared" si="272"/>
        <v>183.7989678717563</v>
      </c>
      <c r="Q1783" s="162">
        <f t="shared" si="273"/>
        <v>145.44977401445635</v>
      </c>
      <c r="R1783" s="163">
        <f t="shared" si="274"/>
        <v>1</v>
      </c>
      <c r="S1783" s="161">
        <f t="shared" si="275"/>
        <v>6000000</v>
      </c>
      <c r="T1783" s="162">
        <f t="shared" si="276"/>
        <v>191.26632262391877</v>
      </c>
      <c r="U1783" s="162">
        <f t="shared" si="277"/>
        <v>130.22488700722818</v>
      </c>
      <c r="V1783" s="163">
        <f t="shared" si="278"/>
        <v>1</v>
      </c>
      <c r="W1783" s="164">
        <f t="shared" si="279"/>
        <v>141745969.28649977</v>
      </c>
      <c r="X1783" s="164">
        <f t="shared" si="280"/>
        <v>216248613.70014358</v>
      </c>
    </row>
    <row r="1784" spans="10:24" x14ac:dyDescent="0.25">
      <c r="J1784">
        <v>1781</v>
      </c>
      <c r="K1784" s="43">
        <v>0.57450094262335549</v>
      </c>
      <c r="L1784">
        <v>4.6536574156713861E-2</v>
      </c>
      <c r="M1784">
        <v>0.49238940770473816</v>
      </c>
      <c r="N1784" s="44">
        <v>0.78411579346632099</v>
      </c>
      <c r="O1784" s="161">
        <f t="shared" si="271"/>
        <v>6000000</v>
      </c>
      <c r="P1784" s="162">
        <f t="shared" si="272"/>
        <v>154.80892567877999</v>
      </c>
      <c r="Q1784" s="162">
        <f t="shared" si="273"/>
        <v>134.6184383382105</v>
      </c>
      <c r="R1784" s="163">
        <f t="shared" si="274"/>
        <v>1</v>
      </c>
      <c r="S1784" s="161">
        <f t="shared" si="275"/>
        <v>6000000</v>
      </c>
      <c r="T1784" s="162">
        <f t="shared" si="276"/>
        <v>181.60297522625999</v>
      </c>
      <c r="U1784" s="162">
        <f t="shared" si="277"/>
        <v>124.80921916910525</v>
      </c>
      <c r="V1784" s="163">
        <f t="shared" si="278"/>
        <v>1</v>
      </c>
      <c r="W1784" s="164">
        <f t="shared" si="279"/>
        <v>71142924.043416947</v>
      </c>
      <c r="X1784" s="164">
        <f t="shared" si="280"/>
        <v>190762536.34292841</v>
      </c>
    </row>
    <row r="1785" spans="10:24" x14ac:dyDescent="0.25">
      <c r="J1785">
        <v>1782</v>
      </c>
      <c r="K1785" s="43">
        <v>0.66570193739526273</v>
      </c>
      <c r="L1785">
        <v>0.41023895583740122</v>
      </c>
      <c r="M1785">
        <v>0.24207036799405646</v>
      </c>
      <c r="N1785" s="44">
        <v>0.23709443043889689</v>
      </c>
      <c r="O1785" s="161">
        <f t="shared" si="271"/>
        <v>6000000</v>
      </c>
      <c r="P1785" s="162">
        <f t="shared" si="272"/>
        <v>176.59604494160615</v>
      </c>
      <c r="Q1785" s="162">
        <f t="shared" si="273"/>
        <v>121.00683437412923</v>
      </c>
      <c r="R1785" s="163">
        <f t="shared" si="274"/>
        <v>1</v>
      </c>
      <c r="S1785" s="161">
        <f t="shared" si="275"/>
        <v>7000000</v>
      </c>
      <c r="T1785" s="162">
        <f t="shared" si="276"/>
        <v>188.86534831386871</v>
      </c>
      <c r="U1785" s="162">
        <f t="shared" si="277"/>
        <v>118.00341718706461</v>
      </c>
      <c r="V1785" s="163">
        <f t="shared" si="278"/>
        <v>1</v>
      </c>
      <c r="W1785" s="164">
        <f t="shared" si="279"/>
        <v>283535263.40486157</v>
      </c>
      <c r="X1785" s="164">
        <f t="shared" si="280"/>
        <v>346033517.88762867</v>
      </c>
    </row>
    <row r="1786" spans="10:24" x14ac:dyDescent="0.25">
      <c r="J1786">
        <v>1783</v>
      </c>
      <c r="K1786" s="43">
        <v>0.90842770775057491</v>
      </c>
      <c r="L1786">
        <v>0.4737391941366077</v>
      </c>
      <c r="M1786">
        <v>0.58106509506733661</v>
      </c>
      <c r="N1786" s="44">
        <v>0.92356912324867757</v>
      </c>
      <c r="O1786" s="161">
        <f t="shared" si="271"/>
        <v>7000000</v>
      </c>
      <c r="P1786" s="162">
        <f t="shared" si="272"/>
        <v>179.01189466622182</v>
      </c>
      <c r="Q1786" s="162">
        <f t="shared" si="273"/>
        <v>139.09237999395998</v>
      </c>
      <c r="R1786" s="163">
        <f t="shared" si="274"/>
        <v>1</v>
      </c>
      <c r="S1786" s="161">
        <f t="shared" si="275"/>
        <v>9000000</v>
      </c>
      <c r="T1786" s="162">
        <f t="shared" si="276"/>
        <v>189.67063155540728</v>
      </c>
      <c r="U1786" s="162">
        <f t="shared" si="277"/>
        <v>127.04618999697999</v>
      </c>
      <c r="V1786" s="163">
        <f t="shared" si="278"/>
        <v>1</v>
      </c>
      <c r="W1786" s="164">
        <f t="shared" si="279"/>
        <v>229436602.7058329</v>
      </c>
      <c r="X1786" s="164">
        <f t="shared" si="280"/>
        <v>413619974.02584565</v>
      </c>
    </row>
    <row r="1787" spans="10:24" x14ac:dyDescent="0.25">
      <c r="J1787">
        <v>1784</v>
      </c>
      <c r="K1787" s="43">
        <v>0.22308306528795419</v>
      </c>
      <c r="L1787">
        <v>0.26123173982719416</v>
      </c>
      <c r="M1787">
        <v>0.58541744773130477</v>
      </c>
      <c r="N1787" s="44">
        <v>0.98431974252738663</v>
      </c>
      <c r="O1787" s="161">
        <f t="shared" si="271"/>
        <v>2000000</v>
      </c>
      <c r="P1787" s="162">
        <f t="shared" si="272"/>
        <v>170.40671037532539</v>
      </c>
      <c r="Q1787" s="162">
        <f t="shared" si="273"/>
        <v>139.31544950381604</v>
      </c>
      <c r="R1787" s="163">
        <f t="shared" si="274"/>
        <v>1</v>
      </c>
      <c r="S1787" s="161">
        <f t="shared" si="275"/>
        <v>5000000</v>
      </c>
      <c r="T1787" s="162">
        <f t="shared" si="276"/>
        <v>186.80223679177513</v>
      </c>
      <c r="U1787" s="162">
        <f t="shared" si="277"/>
        <v>127.15772475190802</v>
      </c>
      <c r="V1787" s="163">
        <f t="shared" si="278"/>
        <v>1</v>
      </c>
      <c r="W1787" s="164">
        <f t="shared" si="279"/>
        <v>12182521.743018694</v>
      </c>
      <c r="X1787" s="164">
        <f t="shared" si="280"/>
        <v>148222560.19933558</v>
      </c>
    </row>
    <row r="1788" spans="10:24" x14ac:dyDescent="0.25">
      <c r="J1788">
        <v>1785</v>
      </c>
      <c r="K1788" s="43">
        <v>0.46036188081767582</v>
      </c>
      <c r="L1788">
        <v>0.80936667356698411</v>
      </c>
      <c r="M1788">
        <v>0.18408759336657277</v>
      </c>
      <c r="N1788" s="44">
        <v>0.26891035144792796</v>
      </c>
      <c r="O1788" s="161">
        <f t="shared" si="271"/>
        <v>5000000</v>
      </c>
      <c r="P1788" s="162">
        <f t="shared" si="272"/>
        <v>193.13347242623951</v>
      </c>
      <c r="Q1788" s="162">
        <f t="shared" si="273"/>
        <v>117.00206450706789</v>
      </c>
      <c r="R1788" s="163">
        <f t="shared" si="274"/>
        <v>1</v>
      </c>
      <c r="S1788" s="161">
        <f t="shared" si="275"/>
        <v>6000000</v>
      </c>
      <c r="T1788" s="162">
        <f t="shared" si="276"/>
        <v>194.37782414207982</v>
      </c>
      <c r="U1788" s="162">
        <f t="shared" si="277"/>
        <v>116.00103225353394</v>
      </c>
      <c r="V1788" s="163">
        <f t="shared" si="278"/>
        <v>1</v>
      </c>
      <c r="W1788" s="164">
        <f t="shared" si="279"/>
        <v>330657039.5958581</v>
      </c>
      <c r="X1788" s="164">
        <f t="shared" si="280"/>
        <v>320260751.33127528</v>
      </c>
    </row>
    <row r="1789" spans="10:24" x14ac:dyDescent="0.25">
      <c r="J1789">
        <v>1786</v>
      </c>
      <c r="K1789" s="43">
        <v>6.6584241433747748E-2</v>
      </c>
      <c r="L1789">
        <v>0.96706704778334529</v>
      </c>
      <c r="M1789">
        <v>0.75257743705988867</v>
      </c>
      <c r="N1789" s="44">
        <v>0.37456918796234295</v>
      </c>
      <c r="O1789" s="161">
        <f t="shared" si="271"/>
        <v>2000000</v>
      </c>
      <c r="P1789" s="162">
        <f t="shared" si="272"/>
        <v>207.59002741782433</v>
      </c>
      <c r="Q1789" s="162">
        <f t="shared" si="273"/>
        <v>148.65245907700438</v>
      </c>
      <c r="R1789" s="163">
        <f t="shared" si="274"/>
        <v>1</v>
      </c>
      <c r="S1789" s="161">
        <f t="shared" si="275"/>
        <v>2000000</v>
      </c>
      <c r="T1789" s="162">
        <f t="shared" si="276"/>
        <v>199.19667580594145</v>
      </c>
      <c r="U1789" s="162">
        <f t="shared" si="277"/>
        <v>131.82622953850219</v>
      </c>
      <c r="V1789" s="163">
        <f t="shared" si="278"/>
        <v>1</v>
      </c>
      <c r="W1789" s="164">
        <f t="shared" si="279"/>
        <v>67875136.681639895</v>
      </c>
      <c r="X1789" s="164">
        <f t="shared" si="280"/>
        <v>-15259107.465121478</v>
      </c>
    </row>
    <row r="1790" spans="10:24" x14ac:dyDescent="0.25">
      <c r="J1790">
        <v>1787</v>
      </c>
      <c r="K1790" s="43">
        <v>0.41903370449864785</v>
      </c>
      <c r="L1790">
        <v>0.32045544590810637</v>
      </c>
      <c r="M1790">
        <v>0.95051711697735464</v>
      </c>
      <c r="N1790" s="44">
        <v>0.81251224656474286</v>
      </c>
      <c r="O1790" s="161">
        <f t="shared" si="271"/>
        <v>5000000</v>
      </c>
      <c r="P1790" s="162">
        <f t="shared" si="272"/>
        <v>173.00361602085039</v>
      </c>
      <c r="Q1790" s="162">
        <f t="shared" si="273"/>
        <v>167.99776777071594</v>
      </c>
      <c r="R1790" s="163">
        <f t="shared" si="274"/>
        <v>1</v>
      </c>
      <c r="S1790" s="161">
        <f t="shared" si="275"/>
        <v>6000000</v>
      </c>
      <c r="T1790" s="162">
        <f t="shared" si="276"/>
        <v>187.66787200695012</v>
      </c>
      <c r="U1790" s="162">
        <f t="shared" si="277"/>
        <v>141.49888388535797</v>
      </c>
      <c r="V1790" s="163">
        <f t="shared" si="278"/>
        <v>1</v>
      </c>
      <c r="W1790" s="164">
        <f t="shared" si="279"/>
        <v>-24970758.749327756</v>
      </c>
      <c r="X1790" s="164">
        <f t="shared" si="280"/>
        <v>127013928.72955292</v>
      </c>
    </row>
    <row r="1791" spans="10:24" x14ac:dyDescent="0.25">
      <c r="J1791">
        <v>1788</v>
      </c>
      <c r="K1791" s="43">
        <v>0.34542360235365666</v>
      </c>
      <c r="L1791">
        <v>0.72193883580492402</v>
      </c>
      <c r="M1791">
        <v>0.36610253571872131</v>
      </c>
      <c r="N1791" s="44">
        <v>0.23861877093818584</v>
      </c>
      <c r="O1791" s="161">
        <f t="shared" si="271"/>
        <v>5000000</v>
      </c>
      <c r="P1791" s="162">
        <f t="shared" si="272"/>
        <v>188.82916331802858</v>
      </c>
      <c r="Q1791" s="162">
        <f t="shared" si="273"/>
        <v>128.15612454876162</v>
      </c>
      <c r="R1791" s="163">
        <f t="shared" si="274"/>
        <v>1</v>
      </c>
      <c r="S1791" s="161">
        <f t="shared" si="275"/>
        <v>6000000</v>
      </c>
      <c r="T1791" s="162">
        <f t="shared" si="276"/>
        <v>192.94305443934286</v>
      </c>
      <c r="U1791" s="162">
        <f t="shared" si="277"/>
        <v>121.57806227438081</v>
      </c>
      <c r="V1791" s="163">
        <f t="shared" si="278"/>
        <v>1</v>
      </c>
      <c r="W1791" s="164">
        <f t="shared" si="279"/>
        <v>253365193.84633476</v>
      </c>
      <c r="X1791" s="164">
        <f t="shared" si="280"/>
        <v>278189952.98977226</v>
      </c>
    </row>
    <row r="1792" spans="10:24" x14ac:dyDescent="0.25">
      <c r="J1792">
        <v>1789</v>
      </c>
      <c r="K1792" s="43">
        <v>7.2249111891954154E-2</v>
      </c>
      <c r="L1792">
        <v>0.5289689571603613</v>
      </c>
      <c r="M1792">
        <v>0.99746271348586657</v>
      </c>
      <c r="N1792" s="44">
        <v>0.38734388459301183</v>
      </c>
      <c r="O1792" s="161">
        <f t="shared" si="271"/>
        <v>2000000</v>
      </c>
      <c r="P1792" s="162">
        <f t="shared" si="272"/>
        <v>181.09017508971496</v>
      </c>
      <c r="Q1792" s="162">
        <f t="shared" si="273"/>
        <v>191.04522896761603</v>
      </c>
      <c r="R1792" s="163">
        <f t="shared" si="274"/>
        <v>1</v>
      </c>
      <c r="S1792" s="161">
        <f t="shared" si="275"/>
        <v>2000000</v>
      </c>
      <c r="T1792" s="162">
        <f t="shared" si="276"/>
        <v>190.36339169657165</v>
      </c>
      <c r="U1792" s="162">
        <f t="shared" si="277"/>
        <v>153.02261448380801</v>
      </c>
      <c r="V1792" s="163">
        <f t="shared" si="278"/>
        <v>1</v>
      </c>
      <c r="W1792" s="164">
        <f t="shared" si="279"/>
        <v>-69910107.755802125</v>
      </c>
      <c r="X1792" s="164">
        <f t="shared" si="280"/>
        <v>-75318445.574472725</v>
      </c>
    </row>
    <row r="1793" spans="10:24" x14ac:dyDescent="0.25">
      <c r="J1793">
        <v>1790</v>
      </c>
      <c r="K1793" s="43">
        <v>9.0174195988306893E-2</v>
      </c>
      <c r="L1793">
        <v>0.37395537698051051</v>
      </c>
      <c r="M1793">
        <v>0.66523772646293788</v>
      </c>
      <c r="N1793" s="44">
        <v>0.14974493652236798</v>
      </c>
      <c r="O1793" s="161">
        <f t="shared" si="271"/>
        <v>2000000</v>
      </c>
      <c r="P1793" s="162">
        <f t="shared" si="272"/>
        <v>175.17906870946589</v>
      </c>
      <c r="Q1793" s="162">
        <f t="shared" si="273"/>
        <v>143.53601261408923</v>
      </c>
      <c r="R1793" s="163">
        <f t="shared" si="274"/>
        <v>1</v>
      </c>
      <c r="S1793" s="161">
        <f t="shared" si="275"/>
        <v>2000000</v>
      </c>
      <c r="T1793" s="162">
        <f t="shared" si="276"/>
        <v>188.3930229031553</v>
      </c>
      <c r="U1793" s="162">
        <f t="shared" si="277"/>
        <v>129.26800630704463</v>
      </c>
      <c r="V1793" s="163">
        <f t="shared" si="278"/>
        <v>0.9</v>
      </c>
      <c r="W1793" s="164">
        <f t="shared" si="279"/>
        <v>13286112.190753326</v>
      </c>
      <c r="X1793" s="164">
        <f t="shared" si="280"/>
        <v>-43574970.127000794</v>
      </c>
    </row>
    <row r="1794" spans="10:24" x14ac:dyDescent="0.25">
      <c r="J1794">
        <v>1791</v>
      </c>
      <c r="K1794" s="43">
        <v>0.61988151771769828</v>
      </c>
      <c r="L1794">
        <v>0.82266021992015648</v>
      </c>
      <c r="M1794">
        <v>0.39811656384095595</v>
      </c>
      <c r="N1794" s="44">
        <v>0.13103548366843543</v>
      </c>
      <c r="O1794" s="161">
        <f t="shared" si="271"/>
        <v>6000000</v>
      </c>
      <c r="P1794" s="162">
        <f t="shared" si="272"/>
        <v>193.88325945698182</v>
      </c>
      <c r="Q1794" s="162">
        <f t="shared" si="273"/>
        <v>129.83549644581791</v>
      </c>
      <c r="R1794" s="163">
        <f t="shared" si="274"/>
        <v>1</v>
      </c>
      <c r="S1794" s="161">
        <f t="shared" si="275"/>
        <v>7000000</v>
      </c>
      <c r="T1794" s="162">
        <f t="shared" si="276"/>
        <v>194.62775315232727</v>
      </c>
      <c r="U1794" s="162">
        <f t="shared" si="277"/>
        <v>122.41774822290895</v>
      </c>
      <c r="V1794" s="163">
        <f t="shared" si="278"/>
        <v>0.9</v>
      </c>
      <c r="W1794" s="164">
        <f t="shared" si="279"/>
        <v>334286578.06698346</v>
      </c>
      <c r="X1794" s="164">
        <f t="shared" si="280"/>
        <v>304923031.0553354</v>
      </c>
    </row>
    <row r="1795" spans="10:24" x14ac:dyDescent="0.25">
      <c r="J1795">
        <v>1792</v>
      </c>
      <c r="K1795" s="43">
        <v>0.39115021885423873</v>
      </c>
      <c r="L1795">
        <v>0.94994447408129334</v>
      </c>
      <c r="M1795">
        <v>0.6327665928167201</v>
      </c>
      <c r="N1795" s="44">
        <v>0.33444023982810389</v>
      </c>
      <c r="O1795" s="161">
        <f t="shared" si="271"/>
        <v>5000000</v>
      </c>
      <c r="P1795" s="162">
        <f t="shared" si="272"/>
        <v>204.66473231346035</v>
      </c>
      <c r="Q1795" s="162">
        <f t="shared" si="273"/>
        <v>141.78379436333458</v>
      </c>
      <c r="R1795" s="163">
        <f t="shared" si="274"/>
        <v>1</v>
      </c>
      <c r="S1795" s="161">
        <f t="shared" si="275"/>
        <v>6000000</v>
      </c>
      <c r="T1795" s="162">
        <f t="shared" si="276"/>
        <v>198.22157743782012</v>
      </c>
      <c r="U1795" s="162">
        <f t="shared" si="277"/>
        <v>128.39189718166728</v>
      </c>
      <c r="V1795" s="163">
        <f t="shared" si="278"/>
        <v>1</v>
      </c>
      <c r="W1795" s="164">
        <f t="shared" si="279"/>
        <v>264404689.75062883</v>
      </c>
      <c r="X1795" s="164">
        <f t="shared" si="280"/>
        <v>268978081.53691703</v>
      </c>
    </row>
    <row r="1796" spans="10:24" x14ac:dyDescent="0.25">
      <c r="J1796">
        <v>1793</v>
      </c>
      <c r="K1796" s="43">
        <v>0.29105947215896433</v>
      </c>
      <c r="L1796">
        <v>0.97392297857917498</v>
      </c>
      <c r="M1796">
        <v>0.80952161036508008</v>
      </c>
      <c r="N1796" s="44">
        <v>0.66821932934792416</v>
      </c>
      <c r="O1796" s="161">
        <f t="shared" si="271"/>
        <v>2000000</v>
      </c>
      <c r="P1796" s="162">
        <f t="shared" si="272"/>
        <v>209.12790100133435</v>
      </c>
      <c r="Q1796" s="162">
        <f t="shared" si="273"/>
        <v>152.52269515349681</v>
      </c>
      <c r="R1796" s="163">
        <f t="shared" si="274"/>
        <v>1</v>
      </c>
      <c r="S1796" s="161">
        <f t="shared" si="275"/>
        <v>5000000</v>
      </c>
      <c r="T1796" s="162">
        <f t="shared" si="276"/>
        <v>199.70930033377812</v>
      </c>
      <c r="U1796" s="162">
        <f t="shared" si="277"/>
        <v>133.76134757674839</v>
      </c>
      <c r="V1796" s="163">
        <f t="shared" si="278"/>
        <v>1</v>
      </c>
      <c r="W1796" s="164">
        <f t="shared" si="279"/>
        <v>63210411.695675075</v>
      </c>
      <c r="X1796" s="164">
        <f t="shared" si="280"/>
        <v>179739763.78514862</v>
      </c>
    </row>
    <row r="1797" spans="10:24" x14ac:dyDescent="0.25">
      <c r="J1797">
        <v>1794</v>
      </c>
      <c r="K1797" s="43">
        <v>0.74618455468477818</v>
      </c>
      <c r="L1797">
        <v>0.4159947207999698</v>
      </c>
      <c r="M1797">
        <v>0.5952593939238815</v>
      </c>
      <c r="N1797" s="44">
        <v>0.74378802182292902</v>
      </c>
      <c r="O1797" s="161">
        <f t="shared" ref="O1797:O1860" si="281">VLOOKUP(K1797,$E$5:$H$10,4)</f>
        <v>6000000</v>
      </c>
      <c r="P1797" s="162">
        <f t="shared" ref="P1797:P1860" si="282">_xlfn.NORM.INV(L1797,$E$12,$E$13)</f>
        <v>176.81773901308458</v>
      </c>
      <c r="Q1797" s="162">
        <f t="shared" ref="Q1797:Q1860" si="283">_xlfn.NORM.INV(M1797,$E$15,$E$16)</f>
        <v>139.82190711632092</v>
      </c>
      <c r="R1797" s="163">
        <f t="shared" ref="R1797:R1860" si="284">VLOOKUP(N1797,$E$19:$H$21,4)</f>
        <v>1</v>
      </c>
      <c r="S1797" s="161">
        <f t="shared" ref="S1797:S1860" si="285">VLOOKUP(K1797,$G$5:$H$10,2)</f>
        <v>7000000</v>
      </c>
      <c r="T1797" s="162">
        <f t="shared" ref="T1797:T1860" si="286">_xlfn.NORM.INV(L1797,$G$12,$G$13)</f>
        <v>188.93924633769484</v>
      </c>
      <c r="U1797" s="162">
        <f t="shared" ref="U1797:U1860" si="287">_xlfn.NORM.INV(M1797,$G$15,$G$16)</f>
        <v>127.41095355816046</v>
      </c>
      <c r="V1797" s="163">
        <f t="shared" ref="V1797:V1860" si="288">VLOOKUP(N1797,$G$19:$H$21,2)</f>
        <v>1</v>
      </c>
      <c r="W1797" s="164">
        <f t="shared" ref="W1797:W1860" si="289">O1797*(P1797-Q1797)*R1797-$D$23-$D$24</f>
        <v>171974991.38058197</v>
      </c>
      <c r="X1797" s="164">
        <f t="shared" ref="X1797:X1860" si="290">S1797*(T1797-U1797)*V1797-$F$23-$F$24</f>
        <v>280698049.45674068</v>
      </c>
    </row>
    <row r="1798" spans="10:24" x14ac:dyDescent="0.25">
      <c r="J1798">
        <v>1795</v>
      </c>
      <c r="K1798" s="43">
        <v>0.42939346308206428</v>
      </c>
      <c r="L1798">
        <v>0.21261149868071849</v>
      </c>
      <c r="M1798">
        <v>0.98252939442610376</v>
      </c>
      <c r="N1798" s="44">
        <v>0.45834811712278611</v>
      </c>
      <c r="O1798" s="161">
        <f t="shared" si="281"/>
        <v>5000000</v>
      </c>
      <c r="P1798" s="162">
        <f t="shared" si="282"/>
        <v>168.0391094943227</v>
      </c>
      <c r="Q1798" s="162">
        <f t="shared" si="283"/>
        <v>177.18078098972268</v>
      </c>
      <c r="R1798" s="163">
        <f t="shared" si="284"/>
        <v>1</v>
      </c>
      <c r="S1798" s="161">
        <f t="shared" si="285"/>
        <v>6000000</v>
      </c>
      <c r="T1798" s="162">
        <f t="shared" si="286"/>
        <v>186.01303649810757</v>
      </c>
      <c r="U1798" s="162">
        <f t="shared" si="287"/>
        <v>146.09039049486134</v>
      </c>
      <c r="V1798" s="163">
        <f t="shared" si="288"/>
        <v>1</v>
      </c>
      <c r="W1798" s="164">
        <f t="shared" si="289"/>
        <v>-95708357.476999879</v>
      </c>
      <c r="X1798" s="164">
        <f t="shared" si="290"/>
        <v>89535876.019477367</v>
      </c>
    </row>
    <row r="1799" spans="10:24" x14ac:dyDescent="0.25">
      <c r="J1799">
        <v>1796</v>
      </c>
      <c r="K1799" s="43">
        <v>0.56342000680619408</v>
      </c>
      <c r="L1799">
        <v>7.6702983925939994E-2</v>
      </c>
      <c r="M1799">
        <v>0.8227176799970749</v>
      </c>
      <c r="N1799" s="44">
        <v>0.81661633986088444</v>
      </c>
      <c r="O1799" s="161">
        <f t="shared" si="281"/>
        <v>6000000</v>
      </c>
      <c r="P1799" s="162">
        <f t="shared" si="282"/>
        <v>158.58594501072614</v>
      </c>
      <c r="Q1799" s="162">
        <f t="shared" si="283"/>
        <v>153.51543389358571</v>
      </c>
      <c r="R1799" s="163">
        <f t="shared" si="284"/>
        <v>1</v>
      </c>
      <c r="S1799" s="161">
        <f t="shared" si="285"/>
        <v>6000000</v>
      </c>
      <c r="T1799" s="162">
        <f t="shared" si="286"/>
        <v>182.86198167024205</v>
      </c>
      <c r="U1799" s="162">
        <f t="shared" si="287"/>
        <v>134.25771694679287</v>
      </c>
      <c r="V1799" s="163">
        <f t="shared" si="288"/>
        <v>1</v>
      </c>
      <c r="W1799" s="164">
        <f t="shared" si="289"/>
        <v>-19576933.29715744</v>
      </c>
      <c r="X1799" s="164">
        <f t="shared" si="290"/>
        <v>141625588.34069508</v>
      </c>
    </row>
    <row r="1800" spans="10:24" x14ac:dyDescent="0.25">
      <c r="J1800">
        <v>1797</v>
      </c>
      <c r="K1800" s="43">
        <v>0.26160412328776539</v>
      </c>
      <c r="L1800">
        <v>0.97469593318667147</v>
      </c>
      <c r="M1800">
        <v>6.0963755691056387E-2</v>
      </c>
      <c r="N1800" s="44">
        <v>6.4407302071051387E-2</v>
      </c>
      <c r="O1800" s="161">
        <f t="shared" si="281"/>
        <v>2000000</v>
      </c>
      <c r="P1800" s="162">
        <f t="shared" si="282"/>
        <v>209.32181549099619</v>
      </c>
      <c r="Q1800" s="162">
        <f t="shared" si="283"/>
        <v>104.0653291584197</v>
      </c>
      <c r="R1800" s="163">
        <f t="shared" si="284"/>
        <v>1</v>
      </c>
      <c r="S1800" s="161">
        <f t="shared" si="285"/>
        <v>5000000</v>
      </c>
      <c r="T1800" s="162">
        <f t="shared" si="286"/>
        <v>199.77393849699874</v>
      </c>
      <c r="U1800" s="162">
        <f t="shared" si="287"/>
        <v>109.53266457920985</v>
      </c>
      <c r="V1800" s="163">
        <f t="shared" si="288"/>
        <v>0.9</v>
      </c>
      <c r="W1800" s="164">
        <f t="shared" si="289"/>
        <v>160512972.66515297</v>
      </c>
      <c r="X1800" s="164">
        <f t="shared" si="290"/>
        <v>256085732.63005</v>
      </c>
    </row>
    <row r="1801" spans="10:24" x14ac:dyDescent="0.25">
      <c r="J1801">
        <v>1798</v>
      </c>
      <c r="K1801" s="43">
        <v>0.44688120774757301</v>
      </c>
      <c r="L1801">
        <v>0.5386249518278925</v>
      </c>
      <c r="M1801">
        <v>0.53367314823604517</v>
      </c>
      <c r="N1801" s="44">
        <v>8.2794514553360732E-2</v>
      </c>
      <c r="O1801" s="161">
        <f t="shared" si="281"/>
        <v>5000000</v>
      </c>
      <c r="P1801" s="162">
        <f t="shared" si="282"/>
        <v>181.45455231065887</v>
      </c>
      <c r="Q1801" s="162">
        <f t="shared" si="283"/>
        <v>136.69013079364683</v>
      </c>
      <c r="R1801" s="163">
        <f t="shared" si="284"/>
        <v>1</v>
      </c>
      <c r="S1801" s="161">
        <f t="shared" si="285"/>
        <v>6000000</v>
      </c>
      <c r="T1801" s="162">
        <f t="shared" si="286"/>
        <v>190.48485077021962</v>
      </c>
      <c r="U1801" s="162">
        <f t="shared" si="287"/>
        <v>125.84506539682341</v>
      </c>
      <c r="V1801" s="163">
        <f t="shared" si="288"/>
        <v>0.9</v>
      </c>
      <c r="W1801" s="164">
        <f t="shared" si="289"/>
        <v>173822107.58506021</v>
      </c>
      <c r="X1801" s="164">
        <f t="shared" si="290"/>
        <v>199054841.01633954</v>
      </c>
    </row>
    <row r="1802" spans="10:24" x14ac:dyDescent="0.25">
      <c r="J1802">
        <v>1799</v>
      </c>
      <c r="K1802" s="43">
        <v>0.23950328474743543</v>
      </c>
      <c r="L1802">
        <v>0.79167833340946769</v>
      </c>
      <c r="M1802">
        <v>0.69379384627374063</v>
      </c>
      <c r="N1802" s="44">
        <v>0.69462804236309916</v>
      </c>
      <c r="O1802" s="161">
        <f t="shared" si="281"/>
        <v>2000000</v>
      </c>
      <c r="P1802" s="162">
        <f t="shared" si="282"/>
        <v>192.1838771063623</v>
      </c>
      <c r="Q1802" s="162">
        <f t="shared" si="283"/>
        <v>145.13266119229164</v>
      </c>
      <c r="R1802" s="163">
        <f t="shared" si="284"/>
        <v>1</v>
      </c>
      <c r="S1802" s="161">
        <f t="shared" si="285"/>
        <v>5000000</v>
      </c>
      <c r="T1802" s="162">
        <f t="shared" si="286"/>
        <v>194.06129236878743</v>
      </c>
      <c r="U1802" s="162">
        <f t="shared" si="287"/>
        <v>130.0663305961458</v>
      </c>
      <c r="V1802" s="163">
        <f t="shared" si="288"/>
        <v>1</v>
      </c>
      <c r="W1802" s="164">
        <f t="shared" si="289"/>
        <v>44102431.828141332</v>
      </c>
      <c r="X1802" s="164">
        <f t="shared" si="290"/>
        <v>169974808.86320817</v>
      </c>
    </row>
    <row r="1803" spans="10:24" x14ac:dyDescent="0.25">
      <c r="J1803">
        <v>1800</v>
      </c>
      <c r="K1803" s="43">
        <v>0.42531590573469047</v>
      </c>
      <c r="L1803">
        <v>1.690829219238954E-2</v>
      </c>
      <c r="M1803">
        <v>0.76965320240789536</v>
      </c>
      <c r="N1803" s="44">
        <v>0.98832856031746397</v>
      </c>
      <c r="O1803" s="161">
        <f t="shared" si="281"/>
        <v>5000000</v>
      </c>
      <c r="P1803" s="162">
        <f t="shared" si="282"/>
        <v>148.16622043666527</v>
      </c>
      <c r="Q1803" s="162">
        <f t="shared" si="283"/>
        <v>149.75410453738886</v>
      </c>
      <c r="R1803" s="163">
        <f t="shared" si="284"/>
        <v>1</v>
      </c>
      <c r="S1803" s="161">
        <f t="shared" si="285"/>
        <v>6000000</v>
      </c>
      <c r="T1803" s="162">
        <f t="shared" si="286"/>
        <v>179.38874014555509</v>
      </c>
      <c r="U1803" s="162">
        <f t="shared" si="287"/>
        <v>132.37705226869443</v>
      </c>
      <c r="V1803" s="163">
        <f t="shared" si="288"/>
        <v>1</v>
      </c>
      <c r="W1803" s="164">
        <f t="shared" si="289"/>
        <v>-57939420.503617927</v>
      </c>
      <c r="X1803" s="164">
        <f t="shared" si="290"/>
        <v>132070127.26116395</v>
      </c>
    </row>
    <row r="1804" spans="10:24" x14ac:dyDescent="0.25">
      <c r="J1804">
        <v>1801</v>
      </c>
      <c r="K1804" s="43">
        <v>0.18160685522097186</v>
      </c>
      <c r="L1804">
        <v>0.83734139254991857</v>
      </c>
      <c r="M1804">
        <v>0.12706204430015555</v>
      </c>
      <c r="N1804" s="44">
        <v>0.17862372738895693</v>
      </c>
      <c r="O1804" s="161">
        <f t="shared" si="281"/>
        <v>2000000</v>
      </c>
      <c r="P1804" s="162">
        <f t="shared" si="282"/>
        <v>194.75384783619404</v>
      </c>
      <c r="Q1804" s="162">
        <f t="shared" si="283"/>
        <v>112.1922111150777</v>
      </c>
      <c r="R1804" s="163">
        <f t="shared" si="284"/>
        <v>1</v>
      </c>
      <c r="S1804" s="161">
        <f t="shared" si="285"/>
        <v>5000000</v>
      </c>
      <c r="T1804" s="162">
        <f t="shared" si="286"/>
        <v>194.91794927873136</v>
      </c>
      <c r="U1804" s="162">
        <f t="shared" si="287"/>
        <v>113.59610555753885</v>
      </c>
      <c r="V1804" s="163">
        <f t="shared" si="288"/>
        <v>0.9</v>
      </c>
      <c r="W1804" s="164">
        <f t="shared" si="289"/>
        <v>115123273.4422327</v>
      </c>
      <c r="X1804" s="164">
        <f t="shared" si="290"/>
        <v>215948296.74536628</v>
      </c>
    </row>
    <row r="1805" spans="10:24" x14ac:dyDescent="0.25">
      <c r="J1805">
        <v>1802</v>
      </c>
      <c r="K1805" s="43">
        <v>0.70378988007847676</v>
      </c>
      <c r="L1805">
        <v>0.60037311368795732</v>
      </c>
      <c r="M1805">
        <v>0.5261006307373185</v>
      </c>
      <c r="N1805" s="44">
        <v>0.48341703779363154</v>
      </c>
      <c r="O1805" s="161">
        <f t="shared" si="281"/>
        <v>6000000</v>
      </c>
      <c r="P1805" s="162">
        <f t="shared" si="282"/>
        <v>183.81469470325897</v>
      </c>
      <c r="Q1805" s="162">
        <f t="shared" si="283"/>
        <v>136.30942645345093</v>
      </c>
      <c r="R1805" s="163">
        <f t="shared" si="284"/>
        <v>1</v>
      </c>
      <c r="S1805" s="161">
        <f t="shared" si="285"/>
        <v>7000000</v>
      </c>
      <c r="T1805" s="162">
        <f t="shared" si="286"/>
        <v>191.27156490108632</v>
      </c>
      <c r="U1805" s="162">
        <f t="shared" si="287"/>
        <v>125.65471322672546</v>
      </c>
      <c r="V1805" s="163">
        <f t="shared" si="288"/>
        <v>1</v>
      </c>
      <c r="W1805" s="164">
        <f t="shared" si="289"/>
        <v>235031609.49884826</v>
      </c>
      <c r="X1805" s="164">
        <f t="shared" si="290"/>
        <v>309317961.72052604</v>
      </c>
    </row>
    <row r="1806" spans="10:24" x14ac:dyDescent="0.25">
      <c r="J1806">
        <v>1803</v>
      </c>
      <c r="K1806" s="43">
        <v>0.1184220024126873</v>
      </c>
      <c r="L1806">
        <v>0.57684308624308356</v>
      </c>
      <c r="M1806">
        <v>7.4195330508178836E-3</v>
      </c>
      <c r="N1806" s="44">
        <v>8.2848288477606946E-2</v>
      </c>
      <c r="O1806" s="161">
        <f t="shared" si="281"/>
        <v>2000000</v>
      </c>
      <c r="P1806" s="162">
        <f t="shared" si="282"/>
        <v>182.90735744388729</v>
      </c>
      <c r="Q1806" s="162">
        <f t="shared" si="283"/>
        <v>86.274338134806655</v>
      </c>
      <c r="R1806" s="163">
        <f t="shared" si="284"/>
        <v>1</v>
      </c>
      <c r="S1806" s="161">
        <f t="shared" si="285"/>
        <v>2000000</v>
      </c>
      <c r="T1806" s="162">
        <f t="shared" si="286"/>
        <v>190.96911914796243</v>
      </c>
      <c r="U1806" s="162">
        <f t="shared" si="287"/>
        <v>100.63716906740333</v>
      </c>
      <c r="V1806" s="163">
        <f t="shared" si="288"/>
        <v>0.9</v>
      </c>
      <c r="W1806" s="164">
        <f t="shared" si="289"/>
        <v>143266038.61816126</v>
      </c>
      <c r="X1806" s="164">
        <f t="shared" si="290"/>
        <v>12597510.145006359</v>
      </c>
    </row>
    <row r="1807" spans="10:24" x14ac:dyDescent="0.25">
      <c r="J1807">
        <v>1804</v>
      </c>
      <c r="K1807" s="43">
        <v>0.14575315689915125</v>
      </c>
      <c r="L1807">
        <v>0.62065717568799139</v>
      </c>
      <c r="M1807">
        <v>0.21543968823242521</v>
      </c>
      <c r="N1807" s="44">
        <v>2.9422585707648441E-2</v>
      </c>
      <c r="O1807" s="161">
        <f t="shared" si="281"/>
        <v>2000000</v>
      </c>
      <c r="P1807" s="162">
        <f t="shared" si="282"/>
        <v>184.60810833341196</v>
      </c>
      <c r="Q1807" s="162">
        <f t="shared" si="283"/>
        <v>119.24624512874169</v>
      </c>
      <c r="R1807" s="163">
        <f t="shared" si="284"/>
        <v>1</v>
      </c>
      <c r="S1807" s="161">
        <f t="shared" si="285"/>
        <v>2000000</v>
      </c>
      <c r="T1807" s="162">
        <f t="shared" si="286"/>
        <v>191.53603611113732</v>
      </c>
      <c r="U1807" s="162">
        <f t="shared" si="287"/>
        <v>117.12312256437085</v>
      </c>
      <c r="V1807" s="163">
        <f t="shared" si="288"/>
        <v>0.9</v>
      </c>
      <c r="W1807" s="164">
        <f t="shared" si="289"/>
        <v>80723726.409340546</v>
      </c>
      <c r="X1807" s="164">
        <f t="shared" si="290"/>
        <v>-16056755.615820348</v>
      </c>
    </row>
    <row r="1808" spans="10:24" x14ac:dyDescent="0.25">
      <c r="J1808">
        <v>1805</v>
      </c>
      <c r="K1808" s="43">
        <v>0.63183100242079904</v>
      </c>
      <c r="L1808">
        <v>0.68255073697241997</v>
      </c>
      <c r="M1808">
        <v>8.7742903937655603E-2</v>
      </c>
      <c r="N1808" s="44">
        <v>0.92484041234133785</v>
      </c>
      <c r="O1808" s="161">
        <f t="shared" si="281"/>
        <v>6000000</v>
      </c>
      <c r="P1808" s="162">
        <f t="shared" si="282"/>
        <v>187.12265248015504</v>
      </c>
      <c r="Q1808" s="162">
        <f t="shared" si="283"/>
        <v>107.90428373620695</v>
      </c>
      <c r="R1808" s="163">
        <f t="shared" si="284"/>
        <v>1</v>
      </c>
      <c r="S1808" s="161">
        <f t="shared" si="285"/>
        <v>7000000</v>
      </c>
      <c r="T1808" s="162">
        <f t="shared" si="286"/>
        <v>192.374217493385</v>
      </c>
      <c r="U1808" s="162">
        <f t="shared" si="287"/>
        <v>111.45214186810347</v>
      </c>
      <c r="V1808" s="163">
        <f t="shared" si="288"/>
        <v>1</v>
      </c>
      <c r="W1808" s="164">
        <f t="shared" si="289"/>
        <v>425310212.46368855</v>
      </c>
      <c r="X1808" s="164">
        <f t="shared" si="290"/>
        <v>416454529.37697077</v>
      </c>
    </row>
    <row r="1809" spans="10:24" x14ac:dyDescent="0.25">
      <c r="J1809">
        <v>1806</v>
      </c>
      <c r="K1809" s="43">
        <v>0.37944608249986089</v>
      </c>
      <c r="L1809">
        <v>0.22486161744743716</v>
      </c>
      <c r="M1809">
        <v>0.98352820434079602</v>
      </c>
      <c r="N1809" s="44">
        <v>0.71780921385236007</v>
      </c>
      <c r="O1809" s="161">
        <f t="shared" si="281"/>
        <v>5000000</v>
      </c>
      <c r="P1809" s="162">
        <f t="shared" si="282"/>
        <v>168.66185225190938</v>
      </c>
      <c r="Q1809" s="162">
        <f t="shared" si="283"/>
        <v>177.65540172025609</v>
      </c>
      <c r="R1809" s="163">
        <f t="shared" si="284"/>
        <v>1</v>
      </c>
      <c r="S1809" s="161">
        <f t="shared" si="285"/>
        <v>6000000</v>
      </c>
      <c r="T1809" s="162">
        <f t="shared" si="286"/>
        <v>186.22061741730312</v>
      </c>
      <c r="U1809" s="162">
        <f t="shared" si="287"/>
        <v>146.32770086012806</v>
      </c>
      <c r="V1809" s="163">
        <f t="shared" si="288"/>
        <v>1</v>
      </c>
      <c r="W1809" s="164">
        <f t="shared" si="289"/>
        <v>-94967747.341733575</v>
      </c>
      <c r="X1809" s="164">
        <f t="shared" si="290"/>
        <v>89357499.343050331</v>
      </c>
    </row>
    <row r="1810" spans="10:24" x14ac:dyDescent="0.25">
      <c r="J1810">
        <v>1807</v>
      </c>
      <c r="K1810" s="43">
        <v>0.81682240016851393</v>
      </c>
      <c r="L1810">
        <v>0.72867223184426833</v>
      </c>
      <c r="M1810">
        <v>0.34747828602682707</v>
      </c>
      <c r="N1810" s="44">
        <v>0.9705092110040221</v>
      </c>
      <c r="O1810" s="161">
        <f t="shared" si="281"/>
        <v>7000000</v>
      </c>
      <c r="P1810" s="162">
        <f t="shared" si="282"/>
        <v>189.13203342757566</v>
      </c>
      <c r="Q1810" s="162">
        <f t="shared" si="283"/>
        <v>127.15724867758324</v>
      </c>
      <c r="R1810" s="163">
        <f t="shared" si="284"/>
        <v>1</v>
      </c>
      <c r="S1810" s="161">
        <f t="shared" si="285"/>
        <v>7000000</v>
      </c>
      <c r="T1810" s="162">
        <f t="shared" si="286"/>
        <v>193.04401114252522</v>
      </c>
      <c r="U1810" s="162">
        <f t="shared" si="287"/>
        <v>121.07862433879163</v>
      </c>
      <c r="V1810" s="163">
        <f t="shared" si="288"/>
        <v>1</v>
      </c>
      <c r="W1810" s="164">
        <f t="shared" si="289"/>
        <v>383823493.24994695</v>
      </c>
      <c r="X1810" s="164">
        <f t="shared" si="290"/>
        <v>353757707.62613517</v>
      </c>
    </row>
    <row r="1811" spans="10:24" x14ac:dyDescent="0.25">
      <c r="J1811">
        <v>1808</v>
      </c>
      <c r="K1811" s="43">
        <v>0.152876262598449</v>
      </c>
      <c r="L1811">
        <v>0.74256528894501983</v>
      </c>
      <c r="M1811">
        <v>0.25874100809801237</v>
      </c>
      <c r="N1811" s="44">
        <v>0.64056596859199233</v>
      </c>
      <c r="O1811" s="161">
        <f t="shared" si="281"/>
        <v>2000000</v>
      </c>
      <c r="P1811" s="162">
        <f t="shared" si="282"/>
        <v>189.76911480609846</v>
      </c>
      <c r="Q1811" s="162">
        <f t="shared" si="283"/>
        <v>122.0553665664735</v>
      </c>
      <c r="R1811" s="163">
        <f t="shared" si="284"/>
        <v>1</v>
      </c>
      <c r="S1811" s="161">
        <f t="shared" si="285"/>
        <v>5000000</v>
      </c>
      <c r="T1811" s="162">
        <f t="shared" si="286"/>
        <v>193.25637160203283</v>
      </c>
      <c r="U1811" s="162">
        <f t="shared" si="287"/>
        <v>118.52768328323674</v>
      </c>
      <c r="V1811" s="163">
        <f t="shared" si="288"/>
        <v>1</v>
      </c>
      <c r="W1811" s="164">
        <f t="shared" si="289"/>
        <v>85427496.479249924</v>
      </c>
      <c r="X1811" s="164">
        <f t="shared" si="290"/>
        <v>223643441.59398043</v>
      </c>
    </row>
    <row r="1812" spans="10:24" x14ac:dyDescent="0.25">
      <c r="J1812">
        <v>1809</v>
      </c>
      <c r="K1812" s="43">
        <v>0.46847338701357977</v>
      </c>
      <c r="L1812">
        <v>0.58855585416828038</v>
      </c>
      <c r="M1812">
        <v>0.31415191858241243</v>
      </c>
      <c r="N1812" s="44">
        <v>0.45383476864825623</v>
      </c>
      <c r="O1812" s="161">
        <f t="shared" si="281"/>
        <v>5000000</v>
      </c>
      <c r="P1812" s="162">
        <f t="shared" si="282"/>
        <v>183.35747494102063</v>
      </c>
      <c r="Q1812" s="162">
        <f t="shared" si="283"/>
        <v>125.31768818436085</v>
      </c>
      <c r="R1812" s="163">
        <f t="shared" si="284"/>
        <v>1</v>
      </c>
      <c r="S1812" s="161">
        <f t="shared" si="285"/>
        <v>6000000</v>
      </c>
      <c r="T1812" s="162">
        <f t="shared" si="286"/>
        <v>191.11915831367355</v>
      </c>
      <c r="U1812" s="162">
        <f t="shared" si="287"/>
        <v>120.15884409218042</v>
      </c>
      <c r="V1812" s="163">
        <f t="shared" si="288"/>
        <v>1</v>
      </c>
      <c r="W1812" s="164">
        <f t="shared" si="289"/>
        <v>240198933.78329891</v>
      </c>
      <c r="X1812" s="164">
        <f t="shared" si="290"/>
        <v>275761885.32895881</v>
      </c>
    </row>
    <row r="1813" spans="10:24" x14ac:dyDescent="0.25">
      <c r="J1813">
        <v>1810</v>
      </c>
      <c r="K1813" s="43">
        <v>0.9233999862778477</v>
      </c>
      <c r="L1813">
        <v>0.35565865375073524</v>
      </c>
      <c r="M1813">
        <v>0.47880140234485347</v>
      </c>
      <c r="N1813" s="44">
        <v>0.99217707161646296</v>
      </c>
      <c r="O1813" s="161">
        <f t="shared" si="281"/>
        <v>7000000</v>
      </c>
      <c r="P1813" s="162">
        <f t="shared" si="282"/>
        <v>174.448687741648</v>
      </c>
      <c r="Q1813" s="162">
        <f t="shared" si="283"/>
        <v>133.93675930479137</v>
      </c>
      <c r="R1813" s="163">
        <f t="shared" si="284"/>
        <v>1</v>
      </c>
      <c r="S1813" s="161">
        <f t="shared" si="285"/>
        <v>9000000</v>
      </c>
      <c r="T1813" s="162">
        <f t="shared" si="286"/>
        <v>188.14956258054934</v>
      </c>
      <c r="U1813" s="162">
        <f t="shared" si="287"/>
        <v>124.46837965239568</v>
      </c>
      <c r="V1813" s="163">
        <f t="shared" si="288"/>
        <v>1</v>
      </c>
      <c r="W1813" s="164">
        <f t="shared" si="289"/>
        <v>233583499.05799645</v>
      </c>
      <c r="X1813" s="164">
        <f t="shared" si="290"/>
        <v>423130646.35338295</v>
      </c>
    </row>
    <row r="1814" spans="10:24" x14ac:dyDescent="0.25">
      <c r="J1814">
        <v>1811</v>
      </c>
      <c r="K1814" s="43">
        <v>0.92777228317758054</v>
      </c>
      <c r="L1814">
        <v>0.37895870266767839</v>
      </c>
      <c r="M1814">
        <v>3.152966871754137E-2</v>
      </c>
      <c r="N1814" s="44">
        <v>0.12158877667545986</v>
      </c>
      <c r="O1814" s="161">
        <f t="shared" si="281"/>
        <v>7000000</v>
      </c>
      <c r="P1814" s="162">
        <f t="shared" si="282"/>
        <v>175.37674870091675</v>
      </c>
      <c r="Q1814" s="162">
        <f t="shared" si="283"/>
        <v>97.824542305675706</v>
      </c>
      <c r="R1814" s="163">
        <f t="shared" si="284"/>
        <v>1</v>
      </c>
      <c r="S1814" s="161">
        <f t="shared" si="285"/>
        <v>9000000</v>
      </c>
      <c r="T1814" s="162">
        <f t="shared" si="286"/>
        <v>188.45891623363892</v>
      </c>
      <c r="U1814" s="162">
        <f t="shared" si="287"/>
        <v>106.41227115283786</v>
      </c>
      <c r="V1814" s="163">
        <f t="shared" si="288"/>
        <v>0.9</v>
      </c>
      <c r="W1814" s="164">
        <f t="shared" si="289"/>
        <v>492865444.76668727</v>
      </c>
      <c r="X1814" s="164">
        <f t="shared" si="290"/>
        <v>514577825.15448856</v>
      </c>
    </row>
    <row r="1815" spans="10:24" x14ac:dyDescent="0.25">
      <c r="J1815">
        <v>1812</v>
      </c>
      <c r="K1815" s="43">
        <v>0.2922270893506459</v>
      </c>
      <c r="L1815">
        <v>0.37962338160335063</v>
      </c>
      <c r="M1815">
        <v>0.10099360738067842</v>
      </c>
      <c r="N1815" s="44">
        <v>0.9715809787127645</v>
      </c>
      <c r="O1815" s="161">
        <f t="shared" si="281"/>
        <v>2000000</v>
      </c>
      <c r="P1815" s="162">
        <f t="shared" si="282"/>
        <v>175.40294891751066</v>
      </c>
      <c r="Q1815" s="162">
        <f t="shared" si="283"/>
        <v>109.48179315943258</v>
      </c>
      <c r="R1815" s="163">
        <f t="shared" si="284"/>
        <v>1</v>
      </c>
      <c r="S1815" s="161">
        <f t="shared" si="285"/>
        <v>5000000</v>
      </c>
      <c r="T1815" s="162">
        <f t="shared" si="286"/>
        <v>188.46764963917022</v>
      </c>
      <c r="U1815" s="162">
        <f t="shared" si="287"/>
        <v>112.24089657971629</v>
      </c>
      <c r="V1815" s="163">
        <f t="shared" si="288"/>
        <v>1</v>
      </c>
      <c r="W1815" s="164">
        <f t="shared" si="289"/>
        <v>81842311.516156137</v>
      </c>
      <c r="X1815" s="164">
        <f t="shared" si="290"/>
        <v>231133765.29726964</v>
      </c>
    </row>
    <row r="1816" spans="10:24" x14ac:dyDescent="0.25">
      <c r="J1816">
        <v>1813</v>
      </c>
      <c r="K1816" s="43">
        <v>0.7916541798610105</v>
      </c>
      <c r="L1816">
        <v>0.39809490214928223</v>
      </c>
      <c r="M1816">
        <v>0.38654675666314708</v>
      </c>
      <c r="N1816" s="44">
        <v>0.28349546109105683</v>
      </c>
      <c r="O1816" s="161">
        <f t="shared" si="281"/>
        <v>7000000</v>
      </c>
      <c r="P1816" s="162">
        <f t="shared" si="282"/>
        <v>176.12578024895518</v>
      </c>
      <c r="Q1816" s="162">
        <f t="shared" si="283"/>
        <v>129.23338349178098</v>
      </c>
      <c r="R1816" s="163">
        <f t="shared" si="284"/>
        <v>1</v>
      </c>
      <c r="S1816" s="161">
        <f t="shared" si="285"/>
        <v>7000000</v>
      </c>
      <c r="T1816" s="162">
        <f t="shared" si="286"/>
        <v>188.70859341631839</v>
      </c>
      <c r="U1816" s="162">
        <f t="shared" si="287"/>
        <v>122.11669174589049</v>
      </c>
      <c r="V1816" s="163">
        <f t="shared" si="288"/>
        <v>1</v>
      </c>
      <c r="W1816" s="164">
        <f t="shared" si="289"/>
        <v>278246777.30021936</v>
      </c>
      <c r="X1816" s="164">
        <f t="shared" si="290"/>
        <v>316143311.69299531</v>
      </c>
    </row>
    <row r="1817" spans="10:24" x14ac:dyDescent="0.25">
      <c r="J1817">
        <v>1814</v>
      </c>
      <c r="K1817" s="43">
        <v>0.36411796218392101</v>
      </c>
      <c r="L1817">
        <v>0.53188382564248149</v>
      </c>
      <c r="M1817">
        <v>0.65408248356093868</v>
      </c>
      <c r="N1817" s="44">
        <v>0.64834471568692176</v>
      </c>
      <c r="O1817" s="161">
        <f t="shared" si="281"/>
        <v>5000000</v>
      </c>
      <c r="P1817" s="162">
        <f t="shared" si="282"/>
        <v>181.20009255073012</v>
      </c>
      <c r="Q1817" s="162">
        <f t="shared" si="283"/>
        <v>142.92732031642939</v>
      </c>
      <c r="R1817" s="163">
        <f t="shared" si="284"/>
        <v>1</v>
      </c>
      <c r="S1817" s="161">
        <f t="shared" si="285"/>
        <v>6000000</v>
      </c>
      <c r="T1817" s="162">
        <f t="shared" si="286"/>
        <v>190.40003085024338</v>
      </c>
      <c r="U1817" s="162">
        <f t="shared" si="287"/>
        <v>128.96366015821471</v>
      </c>
      <c r="V1817" s="163">
        <f t="shared" si="288"/>
        <v>1</v>
      </c>
      <c r="W1817" s="164">
        <f t="shared" si="289"/>
        <v>141363861.17150366</v>
      </c>
      <c r="X1817" s="164">
        <f t="shared" si="290"/>
        <v>218618224.15217203</v>
      </c>
    </row>
    <row r="1818" spans="10:24" x14ac:dyDescent="0.25">
      <c r="J1818">
        <v>1815</v>
      </c>
      <c r="K1818" s="43">
        <v>0.79866669723728134</v>
      </c>
      <c r="L1818">
        <v>8.8039773025021195E-2</v>
      </c>
      <c r="M1818">
        <v>0.23397648868290477</v>
      </c>
      <c r="N1818" s="44">
        <v>0.70654241995600842</v>
      </c>
      <c r="O1818" s="161">
        <f t="shared" si="281"/>
        <v>7000000</v>
      </c>
      <c r="P1818" s="162">
        <f t="shared" si="282"/>
        <v>159.70612285445247</v>
      </c>
      <c r="Q1818" s="162">
        <f t="shared" si="283"/>
        <v>120.48372568111219</v>
      </c>
      <c r="R1818" s="163">
        <f t="shared" si="284"/>
        <v>1</v>
      </c>
      <c r="S1818" s="161">
        <f t="shared" si="285"/>
        <v>7000000</v>
      </c>
      <c r="T1818" s="162">
        <f t="shared" si="286"/>
        <v>183.23537428481748</v>
      </c>
      <c r="U1818" s="162">
        <f t="shared" si="287"/>
        <v>117.7418628405561</v>
      </c>
      <c r="V1818" s="163">
        <f t="shared" si="288"/>
        <v>1</v>
      </c>
      <c r="W1818" s="164">
        <f t="shared" si="289"/>
        <v>224556780.21338201</v>
      </c>
      <c r="X1818" s="164">
        <f t="shared" si="290"/>
        <v>308454580.10982972</v>
      </c>
    </row>
    <row r="1819" spans="10:24" x14ac:dyDescent="0.25">
      <c r="J1819">
        <v>1816</v>
      </c>
      <c r="K1819" s="43">
        <v>0.91393031387388535</v>
      </c>
      <c r="L1819">
        <v>3.6408271418656324E-2</v>
      </c>
      <c r="M1819">
        <v>0.79968890252901503</v>
      </c>
      <c r="N1819" s="44">
        <v>0.57066151738810666</v>
      </c>
      <c r="O1819" s="161">
        <f t="shared" si="281"/>
        <v>7000000</v>
      </c>
      <c r="P1819" s="162">
        <f t="shared" si="282"/>
        <v>153.09031707585186</v>
      </c>
      <c r="Q1819" s="162">
        <f t="shared" si="283"/>
        <v>151.81021078232226</v>
      </c>
      <c r="R1819" s="163">
        <f t="shared" si="284"/>
        <v>1</v>
      </c>
      <c r="S1819" s="161">
        <f t="shared" si="285"/>
        <v>9000000</v>
      </c>
      <c r="T1819" s="162">
        <f t="shared" si="286"/>
        <v>181.03010569195061</v>
      </c>
      <c r="U1819" s="162">
        <f t="shared" si="287"/>
        <v>133.40510539116113</v>
      </c>
      <c r="V1819" s="163">
        <f t="shared" si="288"/>
        <v>1</v>
      </c>
      <c r="W1819" s="164">
        <f t="shared" si="289"/>
        <v>-41039255.945292808</v>
      </c>
      <c r="X1819" s="164">
        <f t="shared" si="290"/>
        <v>278625002.70710534</v>
      </c>
    </row>
    <row r="1820" spans="10:24" x14ac:dyDescent="0.25">
      <c r="J1820">
        <v>1817</v>
      </c>
      <c r="K1820" s="43">
        <v>0.64782589820178726</v>
      </c>
      <c r="L1820">
        <v>0.36278539658070275</v>
      </c>
      <c r="M1820">
        <v>0.32264804918978807</v>
      </c>
      <c r="N1820" s="44">
        <v>0.2294163375845012</v>
      </c>
      <c r="O1820" s="161">
        <f t="shared" si="281"/>
        <v>6000000</v>
      </c>
      <c r="P1820" s="162">
        <f t="shared" si="282"/>
        <v>174.73464899569385</v>
      </c>
      <c r="Q1820" s="162">
        <f t="shared" si="283"/>
        <v>125.79386615749517</v>
      </c>
      <c r="R1820" s="163">
        <f t="shared" si="284"/>
        <v>1</v>
      </c>
      <c r="S1820" s="161">
        <f t="shared" si="285"/>
        <v>7000000</v>
      </c>
      <c r="T1820" s="162">
        <f t="shared" si="286"/>
        <v>188.24488299856461</v>
      </c>
      <c r="U1820" s="162">
        <f t="shared" si="287"/>
        <v>120.39693307874758</v>
      </c>
      <c r="V1820" s="163">
        <f t="shared" si="288"/>
        <v>1</v>
      </c>
      <c r="W1820" s="164">
        <f t="shared" si="289"/>
        <v>243644697.02919203</v>
      </c>
      <c r="X1820" s="164">
        <f t="shared" si="290"/>
        <v>324935649.43871915</v>
      </c>
    </row>
    <row r="1821" spans="10:24" x14ac:dyDescent="0.25">
      <c r="J1821">
        <v>1818</v>
      </c>
      <c r="K1821" s="43">
        <v>8.0971590139709115E-2</v>
      </c>
      <c r="L1821">
        <v>0.76429982136198515</v>
      </c>
      <c r="M1821">
        <v>2.0558717875421073E-2</v>
      </c>
      <c r="N1821" s="44">
        <v>0.97439591082084187</v>
      </c>
      <c r="O1821" s="161">
        <f t="shared" si="281"/>
        <v>2000000</v>
      </c>
      <c r="P1821" s="162">
        <f t="shared" si="282"/>
        <v>190.80303671082405</v>
      </c>
      <c r="Q1821" s="162">
        <f t="shared" si="283"/>
        <v>94.153123091870356</v>
      </c>
      <c r="R1821" s="163">
        <f t="shared" si="284"/>
        <v>1</v>
      </c>
      <c r="S1821" s="161">
        <f t="shared" si="285"/>
        <v>2000000</v>
      </c>
      <c r="T1821" s="162">
        <f t="shared" si="286"/>
        <v>193.60101223694136</v>
      </c>
      <c r="U1821" s="162">
        <f t="shared" si="287"/>
        <v>104.57656154593518</v>
      </c>
      <c r="V1821" s="163">
        <f t="shared" si="288"/>
        <v>1</v>
      </c>
      <c r="W1821" s="164">
        <f t="shared" si="289"/>
        <v>143299827.23790738</v>
      </c>
      <c r="X1821" s="164">
        <f t="shared" si="290"/>
        <v>28048901.382012367</v>
      </c>
    </row>
    <row r="1822" spans="10:24" x14ac:dyDescent="0.25">
      <c r="J1822">
        <v>1819</v>
      </c>
      <c r="K1822" s="43">
        <v>0.31064722664360367</v>
      </c>
      <c r="L1822">
        <v>0.38937843617643386</v>
      </c>
      <c r="M1822">
        <v>0.72324027487980369</v>
      </c>
      <c r="N1822" s="44">
        <v>6.5504953269633903E-2</v>
      </c>
      <c r="O1822" s="161">
        <f t="shared" si="281"/>
        <v>5000000</v>
      </c>
      <c r="P1822" s="162">
        <f t="shared" si="282"/>
        <v>175.78590884515876</v>
      </c>
      <c r="Q1822" s="162">
        <f t="shared" si="283"/>
        <v>146.84989156576285</v>
      </c>
      <c r="R1822" s="163">
        <f t="shared" si="284"/>
        <v>1</v>
      </c>
      <c r="S1822" s="161">
        <f t="shared" si="285"/>
        <v>6000000</v>
      </c>
      <c r="T1822" s="162">
        <f t="shared" si="286"/>
        <v>188.59530294838626</v>
      </c>
      <c r="U1822" s="162">
        <f t="shared" si="287"/>
        <v>130.92494578288142</v>
      </c>
      <c r="V1822" s="163">
        <f t="shared" si="288"/>
        <v>0.9</v>
      </c>
      <c r="W1822" s="164">
        <f t="shared" si="289"/>
        <v>94680086.39697957</v>
      </c>
      <c r="X1822" s="164">
        <f t="shared" si="290"/>
        <v>161419928.69372618</v>
      </c>
    </row>
    <row r="1823" spans="10:24" x14ac:dyDescent="0.25">
      <c r="J1823">
        <v>1820</v>
      </c>
      <c r="K1823" s="43">
        <v>0.52100283197218833</v>
      </c>
      <c r="L1823">
        <v>0.63746320137214552</v>
      </c>
      <c r="M1823">
        <v>5.8341423475458898E-2</v>
      </c>
      <c r="N1823" s="44">
        <v>0.55943251714269737</v>
      </c>
      <c r="O1823" s="161">
        <f t="shared" si="281"/>
        <v>5000000</v>
      </c>
      <c r="P1823" s="162">
        <f t="shared" si="282"/>
        <v>185.27529327581635</v>
      </c>
      <c r="Q1823" s="162">
        <f t="shared" si="283"/>
        <v>103.62299590242826</v>
      </c>
      <c r="R1823" s="163">
        <f t="shared" si="284"/>
        <v>1</v>
      </c>
      <c r="S1823" s="161">
        <f t="shared" si="285"/>
        <v>6000000</v>
      </c>
      <c r="T1823" s="162">
        <f t="shared" si="286"/>
        <v>191.75843109193877</v>
      </c>
      <c r="U1823" s="162">
        <f t="shared" si="287"/>
        <v>109.31149795121412</v>
      </c>
      <c r="V1823" s="163">
        <f t="shared" si="288"/>
        <v>1</v>
      </c>
      <c r="W1823" s="164">
        <f t="shared" si="289"/>
        <v>358261486.8669405</v>
      </c>
      <c r="X1823" s="164">
        <f t="shared" si="290"/>
        <v>344681598.84434789</v>
      </c>
    </row>
    <row r="1824" spans="10:24" x14ac:dyDescent="0.25">
      <c r="J1824">
        <v>1821</v>
      </c>
      <c r="K1824" s="43">
        <v>0.70843771937434008</v>
      </c>
      <c r="L1824">
        <v>0.14453240101969644</v>
      </c>
      <c r="M1824">
        <v>0.83519737900854951</v>
      </c>
      <c r="N1824" s="44">
        <v>0.80427281628032088</v>
      </c>
      <c r="O1824" s="161">
        <f t="shared" si="281"/>
        <v>6000000</v>
      </c>
      <c r="P1824" s="162">
        <f t="shared" si="282"/>
        <v>164.09736872432939</v>
      </c>
      <c r="Q1824" s="162">
        <f t="shared" si="283"/>
        <v>154.49818642588485</v>
      </c>
      <c r="R1824" s="163">
        <f t="shared" si="284"/>
        <v>1</v>
      </c>
      <c r="S1824" s="161">
        <f t="shared" si="285"/>
        <v>7000000</v>
      </c>
      <c r="T1824" s="162">
        <f t="shared" si="286"/>
        <v>184.69912290810979</v>
      </c>
      <c r="U1824" s="162">
        <f t="shared" si="287"/>
        <v>134.74909321294243</v>
      </c>
      <c r="V1824" s="163">
        <f t="shared" si="288"/>
        <v>1</v>
      </c>
      <c r="W1824" s="164">
        <f t="shared" si="289"/>
        <v>7595093.7906671911</v>
      </c>
      <c r="X1824" s="164">
        <f t="shared" si="290"/>
        <v>199650207.86617154</v>
      </c>
    </row>
    <row r="1825" spans="10:24" x14ac:dyDescent="0.25">
      <c r="J1825">
        <v>1822</v>
      </c>
      <c r="K1825" s="43">
        <v>0.64432247392157671</v>
      </c>
      <c r="L1825">
        <v>0.14208896623905143</v>
      </c>
      <c r="M1825">
        <v>0.41289029312348779</v>
      </c>
      <c r="N1825" s="44">
        <v>0.29921834080718523</v>
      </c>
      <c r="O1825" s="161">
        <f t="shared" si="281"/>
        <v>6000000</v>
      </c>
      <c r="P1825" s="162">
        <f t="shared" si="282"/>
        <v>163.93528365292528</v>
      </c>
      <c r="Q1825" s="162">
        <f t="shared" si="283"/>
        <v>130.59767414635019</v>
      </c>
      <c r="R1825" s="163">
        <f t="shared" si="284"/>
        <v>1</v>
      </c>
      <c r="S1825" s="161">
        <f t="shared" si="285"/>
        <v>7000000</v>
      </c>
      <c r="T1825" s="162">
        <f t="shared" si="286"/>
        <v>184.6450945509751</v>
      </c>
      <c r="U1825" s="162">
        <f t="shared" si="287"/>
        <v>122.79883707317509</v>
      </c>
      <c r="V1825" s="163">
        <f t="shared" si="288"/>
        <v>1</v>
      </c>
      <c r="W1825" s="164">
        <f t="shared" si="289"/>
        <v>150025657.03945056</v>
      </c>
      <c r="X1825" s="164">
        <f t="shared" si="290"/>
        <v>282923802.34460008</v>
      </c>
    </row>
    <row r="1826" spans="10:24" x14ac:dyDescent="0.25">
      <c r="J1826">
        <v>1823</v>
      </c>
      <c r="K1826" s="43">
        <v>0.91975706743334873</v>
      </c>
      <c r="L1826">
        <v>0.33034939193574275</v>
      </c>
      <c r="M1826">
        <v>0.82113948633333433</v>
      </c>
      <c r="N1826" s="44">
        <v>0.98874679181676484</v>
      </c>
      <c r="O1826" s="161">
        <f t="shared" si="281"/>
        <v>7000000</v>
      </c>
      <c r="P1826" s="162">
        <f t="shared" si="282"/>
        <v>173.41577106815458</v>
      </c>
      <c r="Q1826" s="162">
        <f t="shared" si="283"/>
        <v>153.39432619474923</v>
      </c>
      <c r="R1826" s="163">
        <f t="shared" si="284"/>
        <v>1</v>
      </c>
      <c r="S1826" s="161">
        <f t="shared" si="285"/>
        <v>9000000</v>
      </c>
      <c r="T1826" s="162">
        <f t="shared" si="286"/>
        <v>187.80525702271819</v>
      </c>
      <c r="U1826" s="162">
        <f t="shared" si="287"/>
        <v>134.19716309737461</v>
      </c>
      <c r="V1826" s="163">
        <f t="shared" si="288"/>
        <v>1</v>
      </c>
      <c r="W1826" s="164">
        <f t="shared" si="289"/>
        <v>90150114.11383751</v>
      </c>
      <c r="X1826" s="164">
        <f t="shared" si="290"/>
        <v>332472845.32809222</v>
      </c>
    </row>
    <row r="1827" spans="10:24" x14ac:dyDescent="0.25">
      <c r="J1827">
        <v>1824</v>
      </c>
      <c r="K1827" s="43">
        <v>2.2577781460547452E-2</v>
      </c>
      <c r="L1827">
        <v>0.4542581431163889</v>
      </c>
      <c r="M1827">
        <v>0.85595596755206116</v>
      </c>
      <c r="N1827" s="44">
        <v>0.69113542899413838</v>
      </c>
      <c r="O1827" s="161">
        <f t="shared" si="281"/>
        <v>1000000</v>
      </c>
      <c r="P1827" s="162">
        <f t="shared" si="282"/>
        <v>178.27634673525449</v>
      </c>
      <c r="Q1827" s="162">
        <f t="shared" si="283"/>
        <v>156.24650457956955</v>
      </c>
      <c r="R1827" s="163">
        <f t="shared" si="284"/>
        <v>1</v>
      </c>
      <c r="S1827" s="161">
        <f t="shared" si="285"/>
        <v>1000000</v>
      </c>
      <c r="T1827" s="162">
        <f t="shared" si="286"/>
        <v>189.42544891175149</v>
      </c>
      <c r="U1827" s="162">
        <f t="shared" si="287"/>
        <v>135.62325228978477</v>
      </c>
      <c r="V1827" s="163">
        <f t="shared" si="288"/>
        <v>1</v>
      </c>
      <c r="W1827" s="164">
        <f t="shared" si="289"/>
        <v>-27970157.844315052</v>
      </c>
      <c r="X1827" s="164">
        <f t="shared" si="290"/>
        <v>-96197803.37803328</v>
      </c>
    </row>
    <row r="1828" spans="10:24" x14ac:dyDescent="0.25">
      <c r="J1828">
        <v>1825</v>
      </c>
      <c r="K1828" s="43">
        <v>0.15290914407687806</v>
      </c>
      <c r="L1828">
        <v>0.49774892243889479</v>
      </c>
      <c r="M1828">
        <v>0.52626406758792232</v>
      </c>
      <c r="N1828" s="44">
        <v>0.68781674870491494</v>
      </c>
      <c r="O1828" s="161">
        <f t="shared" si="281"/>
        <v>2000000</v>
      </c>
      <c r="P1828" s="162">
        <f t="shared" si="282"/>
        <v>179.91536033090975</v>
      </c>
      <c r="Q1828" s="162">
        <f t="shared" si="283"/>
        <v>136.31763765220057</v>
      </c>
      <c r="R1828" s="163">
        <f t="shared" si="284"/>
        <v>1</v>
      </c>
      <c r="S1828" s="161">
        <f t="shared" si="285"/>
        <v>5000000</v>
      </c>
      <c r="T1828" s="162">
        <f t="shared" si="286"/>
        <v>189.97178677696991</v>
      </c>
      <c r="U1828" s="162">
        <f t="shared" si="287"/>
        <v>125.65881882610029</v>
      </c>
      <c r="V1828" s="163">
        <f t="shared" si="288"/>
        <v>1</v>
      </c>
      <c r="W1828" s="164">
        <f t="shared" si="289"/>
        <v>37195445.357418343</v>
      </c>
      <c r="X1828" s="164">
        <f t="shared" si="290"/>
        <v>171564839.7543481</v>
      </c>
    </row>
    <row r="1829" spans="10:24" x14ac:dyDescent="0.25">
      <c r="J1829">
        <v>1826</v>
      </c>
      <c r="K1829" s="43">
        <v>7.5439956337957192E-2</v>
      </c>
      <c r="L1829">
        <v>0.12210067570998773</v>
      </c>
      <c r="M1829">
        <v>0.51883549164905374</v>
      </c>
      <c r="N1829" s="44">
        <v>0.74300307337960558</v>
      </c>
      <c r="O1829" s="161">
        <f t="shared" si="281"/>
        <v>2000000</v>
      </c>
      <c r="P1829" s="162">
        <f t="shared" si="282"/>
        <v>162.53175586773915</v>
      </c>
      <c r="Q1829" s="162">
        <f t="shared" si="283"/>
        <v>135.94462260868022</v>
      </c>
      <c r="R1829" s="163">
        <f t="shared" si="284"/>
        <v>1</v>
      </c>
      <c r="S1829" s="161">
        <f t="shared" si="285"/>
        <v>2000000</v>
      </c>
      <c r="T1829" s="162">
        <f t="shared" si="286"/>
        <v>184.17725195591305</v>
      </c>
      <c r="U1829" s="162">
        <f t="shared" si="287"/>
        <v>125.47231130434011</v>
      </c>
      <c r="V1829" s="163">
        <f t="shared" si="288"/>
        <v>1</v>
      </c>
      <c r="W1829" s="164">
        <f t="shared" si="289"/>
        <v>3174266.51811786</v>
      </c>
      <c r="X1829" s="164">
        <f t="shared" si="290"/>
        <v>-32590118.696854115</v>
      </c>
    </row>
    <row r="1830" spans="10:24" x14ac:dyDescent="0.25">
      <c r="J1830">
        <v>1827</v>
      </c>
      <c r="K1830" s="43">
        <v>0.52945079373443882</v>
      </c>
      <c r="L1830">
        <v>0.65518269365821791</v>
      </c>
      <c r="M1830">
        <v>0.75488496119906223</v>
      </c>
      <c r="N1830" s="44">
        <v>0.94621258628361904</v>
      </c>
      <c r="O1830" s="161">
        <f t="shared" si="281"/>
        <v>5000000</v>
      </c>
      <c r="P1830" s="162">
        <f t="shared" si="282"/>
        <v>185.99026460818843</v>
      </c>
      <c r="Q1830" s="162">
        <f t="shared" si="283"/>
        <v>148.798858589909</v>
      </c>
      <c r="R1830" s="163">
        <f t="shared" si="284"/>
        <v>1</v>
      </c>
      <c r="S1830" s="161">
        <f t="shared" si="285"/>
        <v>6000000</v>
      </c>
      <c r="T1830" s="162">
        <f t="shared" si="286"/>
        <v>191.99675486939614</v>
      </c>
      <c r="U1830" s="162">
        <f t="shared" si="287"/>
        <v>131.8994292949545</v>
      </c>
      <c r="V1830" s="163">
        <f t="shared" si="288"/>
        <v>1</v>
      </c>
      <c r="W1830" s="164">
        <f t="shared" si="289"/>
        <v>135957030.09139711</v>
      </c>
      <c r="X1830" s="164">
        <f t="shared" si="290"/>
        <v>210583953.44664985</v>
      </c>
    </row>
    <row r="1831" spans="10:24" x14ac:dyDescent="0.25">
      <c r="J1831">
        <v>1828</v>
      </c>
      <c r="K1831" s="43">
        <v>0.24520342862733668</v>
      </c>
      <c r="L1831">
        <v>0.56752806735015038</v>
      </c>
      <c r="M1831">
        <v>0.2894631434719579</v>
      </c>
      <c r="N1831" s="44">
        <v>0.45226828616120696</v>
      </c>
      <c r="O1831" s="161">
        <f t="shared" si="281"/>
        <v>2000000</v>
      </c>
      <c r="P1831" s="162">
        <f t="shared" si="282"/>
        <v>182.55126402505715</v>
      </c>
      <c r="Q1831" s="162">
        <f t="shared" si="283"/>
        <v>123.90092474557427</v>
      </c>
      <c r="R1831" s="163">
        <f t="shared" si="284"/>
        <v>1</v>
      </c>
      <c r="S1831" s="161">
        <f t="shared" si="285"/>
        <v>5000000</v>
      </c>
      <c r="T1831" s="162">
        <f t="shared" si="286"/>
        <v>190.85042134168572</v>
      </c>
      <c r="U1831" s="162">
        <f t="shared" si="287"/>
        <v>119.45046237278714</v>
      </c>
      <c r="V1831" s="163">
        <f t="shared" si="288"/>
        <v>1</v>
      </c>
      <c r="W1831" s="164">
        <f t="shared" si="289"/>
        <v>67300678.558965757</v>
      </c>
      <c r="X1831" s="164">
        <f t="shared" si="290"/>
        <v>206999794.84449285</v>
      </c>
    </row>
    <row r="1832" spans="10:24" x14ac:dyDescent="0.25">
      <c r="J1832">
        <v>1829</v>
      </c>
      <c r="K1832" s="43">
        <v>0.47181844855581068</v>
      </c>
      <c r="L1832">
        <v>0.24200459498162741</v>
      </c>
      <c r="M1832">
        <v>0.85564416586530123</v>
      </c>
      <c r="N1832" s="44">
        <v>0.62438072240987086</v>
      </c>
      <c r="O1832" s="161">
        <f t="shared" si="281"/>
        <v>5000000</v>
      </c>
      <c r="P1832" s="162">
        <f t="shared" si="282"/>
        <v>169.50196671084649</v>
      </c>
      <c r="Q1832" s="162">
        <f t="shared" si="283"/>
        <v>156.21904208572977</v>
      </c>
      <c r="R1832" s="163">
        <f t="shared" si="284"/>
        <v>1</v>
      </c>
      <c r="S1832" s="161">
        <f t="shared" si="285"/>
        <v>6000000</v>
      </c>
      <c r="T1832" s="162">
        <f t="shared" si="286"/>
        <v>186.50065557028216</v>
      </c>
      <c r="U1832" s="162">
        <f t="shared" si="287"/>
        <v>135.60952104286488</v>
      </c>
      <c r="V1832" s="163">
        <f t="shared" si="288"/>
        <v>1</v>
      </c>
      <c r="W1832" s="164">
        <f t="shared" si="289"/>
        <v>16414623.125583604</v>
      </c>
      <c r="X1832" s="164">
        <f t="shared" si="290"/>
        <v>155346807.16450369</v>
      </c>
    </row>
    <row r="1833" spans="10:24" x14ac:dyDescent="0.25">
      <c r="J1833">
        <v>1830</v>
      </c>
      <c r="K1833" s="43">
        <v>0.70706371887140063</v>
      </c>
      <c r="L1833">
        <v>0.32102106540436615</v>
      </c>
      <c r="M1833">
        <v>0.15128053268253605</v>
      </c>
      <c r="N1833" s="44">
        <v>3.8692479923295164E-2</v>
      </c>
      <c r="O1833" s="161">
        <f t="shared" si="281"/>
        <v>6000000</v>
      </c>
      <c r="P1833" s="162">
        <f t="shared" si="282"/>
        <v>173.02731811354766</v>
      </c>
      <c r="Q1833" s="162">
        <f t="shared" si="283"/>
        <v>114.38086343417864</v>
      </c>
      <c r="R1833" s="163">
        <f t="shared" si="284"/>
        <v>1</v>
      </c>
      <c r="S1833" s="161">
        <f t="shared" si="285"/>
        <v>7000000</v>
      </c>
      <c r="T1833" s="162">
        <f t="shared" si="286"/>
        <v>187.67577270451588</v>
      </c>
      <c r="U1833" s="162">
        <f t="shared" si="287"/>
        <v>114.69043171708931</v>
      </c>
      <c r="V1833" s="163">
        <f t="shared" si="288"/>
        <v>0.9</v>
      </c>
      <c r="W1833" s="164">
        <f t="shared" si="289"/>
        <v>301878728.07621419</v>
      </c>
      <c r="X1833" s="164">
        <f t="shared" si="290"/>
        <v>309807648.22078741</v>
      </c>
    </row>
    <row r="1834" spans="10:24" x14ac:dyDescent="0.25">
      <c r="J1834">
        <v>1831</v>
      </c>
      <c r="K1834" s="43">
        <v>0.61145182209736682</v>
      </c>
      <c r="L1834">
        <v>0.97593929156508075</v>
      </c>
      <c r="M1834">
        <v>7.5397814970712296E-2</v>
      </c>
      <c r="N1834" s="44">
        <v>0.78165247843646934</v>
      </c>
      <c r="O1834" s="161">
        <f t="shared" si="281"/>
        <v>6000000</v>
      </c>
      <c r="P1834" s="162">
        <f t="shared" si="282"/>
        <v>209.64441952811606</v>
      </c>
      <c r="Q1834" s="162">
        <f t="shared" si="283"/>
        <v>106.26546351796132</v>
      </c>
      <c r="R1834" s="163">
        <f t="shared" si="284"/>
        <v>1</v>
      </c>
      <c r="S1834" s="161">
        <f t="shared" si="285"/>
        <v>7000000</v>
      </c>
      <c r="T1834" s="162">
        <f t="shared" si="286"/>
        <v>199.8814731760387</v>
      </c>
      <c r="U1834" s="162">
        <f t="shared" si="287"/>
        <v>110.63273175898067</v>
      </c>
      <c r="V1834" s="163">
        <f t="shared" si="288"/>
        <v>1</v>
      </c>
      <c r="W1834" s="164">
        <f t="shared" si="289"/>
        <v>570273736.06092846</v>
      </c>
      <c r="X1834" s="164">
        <f t="shared" si="290"/>
        <v>474741189.91940618</v>
      </c>
    </row>
    <row r="1835" spans="10:24" x14ac:dyDescent="0.25">
      <c r="J1835">
        <v>1832</v>
      </c>
      <c r="K1835" s="43">
        <v>0.22294164658636739</v>
      </c>
      <c r="L1835">
        <v>0.89867769432143052</v>
      </c>
      <c r="M1835">
        <v>0.33368254304448186</v>
      </c>
      <c r="N1835" s="44">
        <v>0.71071901341031829</v>
      </c>
      <c r="O1835" s="161">
        <f t="shared" si="281"/>
        <v>2000000</v>
      </c>
      <c r="P1835" s="162">
        <f t="shared" si="282"/>
        <v>199.11079594197119</v>
      </c>
      <c r="Q1835" s="162">
        <f t="shared" si="283"/>
        <v>126.40465851191477</v>
      </c>
      <c r="R1835" s="163">
        <f t="shared" si="284"/>
        <v>1</v>
      </c>
      <c r="S1835" s="161">
        <f t="shared" si="285"/>
        <v>5000000</v>
      </c>
      <c r="T1835" s="162">
        <f t="shared" si="286"/>
        <v>196.37026531399039</v>
      </c>
      <c r="U1835" s="162">
        <f t="shared" si="287"/>
        <v>120.70232925595738</v>
      </c>
      <c r="V1835" s="163">
        <f t="shared" si="288"/>
        <v>1</v>
      </c>
      <c r="W1835" s="164">
        <f t="shared" si="289"/>
        <v>95412274.860112816</v>
      </c>
      <c r="X1835" s="164">
        <f t="shared" si="290"/>
        <v>228339680.29016501</v>
      </c>
    </row>
    <row r="1836" spans="10:24" x14ac:dyDescent="0.25">
      <c r="J1836">
        <v>1833</v>
      </c>
      <c r="K1836" s="43">
        <v>0.76528457930529969</v>
      </c>
      <c r="L1836">
        <v>0.25637159864417391</v>
      </c>
      <c r="M1836">
        <v>0.61761523540283991</v>
      </c>
      <c r="N1836" s="44">
        <v>0.52477099503284153</v>
      </c>
      <c r="O1836" s="161">
        <f t="shared" si="281"/>
        <v>7000000</v>
      </c>
      <c r="P1836" s="162">
        <f t="shared" si="282"/>
        <v>170.18141629119597</v>
      </c>
      <c r="Q1836" s="162">
        <f t="shared" si="283"/>
        <v>140.98446975460098</v>
      </c>
      <c r="R1836" s="163">
        <f t="shared" si="284"/>
        <v>1</v>
      </c>
      <c r="S1836" s="161">
        <f t="shared" si="285"/>
        <v>7000000</v>
      </c>
      <c r="T1836" s="162">
        <f t="shared" si="286"/>
        <v>186.727138763732</v>
      </c>
      <c r="U1836" s="162">
        <f t="shared" si="287"/>
        <v>127.99223487730049</v>
      </c>
      <c r="V1836" s="163">
        <f t="shared" si="288"/>
        <v>1</v>
      </c>
      <c r="W1836" s="164">
        <f t="shared" si="289"/>
        <v>154378625.75616494</v>
      </c>
      <c r="X1836" s="164">
        <f t="shared" si="290"/>
        <v>261144327.20502055</v>
      </c>
    </row>
    <row r="1837" spans="10:24" x14ac:dyDescent="0.25">
      <c r="J1837">
        <v>1834</v>
      </c>
      <c r="K1837" s="43">
        <v>0.83486267027684746</v>
      </c>
      <c r="L1837">
        <v>0.80264155099000334</v>
      </c>
      <c r="M1837">
        <v>0.87874159189817658</v>
      </c>
      <c r="N1837" s="44">
        <v>0.91673471629005232</v>
      </c>
      <c r="O1837" s="161">
        <f t="shared" si="281"/>
        <v>7000000</v>
      </c>
      <c r="P1837" s="162">
        <f t="shared" si="282"/>
        <v>192.76641648457996</v>
      </c>
      <c r="Q1837" s="162">
        <f t="shared" si="283"/>
        <v>158.37438238699585</v>
      </c>
      <c r="R1837" s="163">
        <f t="shared" si="284"/>
        <v>1</v>
      </c>
      <c r="S1837" s="161">
        <f t="shared" si="285"/>
        <v>7000000</v>
      </c>
      <c r="T1837" s="162">
        <f t="shared" si="286"/>
        <v>194.25547216152665</v>
      </c>
      <c r="U1837" s="162">
        <f t="shared" si="287"/>
        <v>136.68719119349794</v>
      </c>
      <c r="V1837" s="163">
        <f t="shared" si="288"/>
        <v>1</v>
      </c>
      <c r="W1837" s="164">
        <f t="shared" si="289"/>
        <v>190744238.68308881</v>
      </c>
      <c r="X1837" s="164">
        <f t="shared" si="290"/>
        <v>252977966.77620101</v>
      </c>
    </row>
    <row r="1838" spans="10:24" x14ac:dyDescent="0.25">
      <c r="J1838">
        <v>1835</v>
      </c>
      <c r="K1838" s="43">
        <v>0.2945082963252893</v>
      </c>
      <c r="L1838">
        <v>0.68885955201159355</v>
      </c>
      <c r="M1838">
        <v>0.75700462910279076</v>
      </c>
      <c r="N1838" s="44">
        <v>0.7925441348037342</v>
      </c>
      <c r="O1838" s="161">
        <f t="shared" si="281"/>
        <v>2000000</v>
      </c>
      <c r="P1838" s="162">
        <f t="shared" si="282"/>
        <v>187.38930462097997</v>
      </c>
      <c r="Q1838" s="162">
        <f t="shared" si="283"/>
        <v>148.93399415321545</v>
      </c>
      <c r="R1838" s="163">
        <f t="shared" si="284"/>
        <v>1</v>
      </c>
      <c r="S1838" s="161">
        <f t="shared" si="285"/>
        <v>5000000</v>
      </c>
      <c r="T1838" s="162">
        <f t="shared" si="286"/>
        <v>192.46310154032665</v>
      </c>
      <c r="U1838" s="162">
        <f t="shared" si="287"/>
        <v>131.96699707660773</v>
      </c>
      <c r="V1838" s="163">
        <f t="shared" si="288"/>
        <v>1</v>
      </c>
      <c r="W1838" s="164">
        <f t="shared" si="289"/>
        <v>26910620.935529038</v>
      </c>
      <c r="X1838" s="164">
        <f t="shared" si="290"/>
        <v>152480522.31859463</v>
      </c>
    </row>
    <row r="1839" spans="10:24" x14ac:dyDescent="0.25">
      <c r="J1839">
        <v>1836</v>
      </c>
      <c r="K1839" s="43">
        <v>0.25349222237343416</v>
      </c>
      <c r="L1839">
        <v>0.72203784739322041</v>
      </c>
      <c r="M1839">
        <v>0.7422522850688299</v>
      </c>
      <c r="N1839" s="44">
        <v>0.35685902763464838</v>
      </c>
      <c r="O1839" s="161">
        <f t="shared" si="281"/>
        <v>2000000</v>
      </c>
      <c r="P1839" s="162">
        <f t="shared" si="282"/>
        <v>188.83359061228066</v>
      </c>
      <c r="Q1839" s="162">
        <f t="shared" si="283"/>
        <v>148.00609374871183</v>
      </c>
      <c r="R1839" s="163">
        <f t="shared" si="284"/>
        <v>1</v>
      </c>
      <c r="S1839" s="161">
        <f t="shared" si="285"/>
        <v>5000000</v>
      </c>
      <c r="T1839" s="162">
        <f t="shared" si="286"/>
        <v>192.94453020409355</v>
      </c>
      <c r="U1839" s="162">
        <f t="shared" si="287"/>
        <v>131.50304687435593</v>
      </c>
      <c r="V1839" s="163">
        <f t="shared" si="288"/>
        <v>1</v>
      </c>
      <c r="W1839" s="164">
        <f t="shared" si="289"/>
        <v>31654993.727137655</v>
      </c>
      <c r="X1839" s="164">
        <f t="shared" si="290"/>
        <v>157207416.64868814</v>
      </c>
    </row>
    <row r="1840" spans="10:24" x14ac:dyDescent="0.25">
      <c r="J1840">
        <v>1837</v>
      </c>
      <c r="K1840" s="43">
        <v>0.11802485711538624</v>
      </c>
      <c r="L1840">
        <v>0.79807256323798215</v>
      </c>
      <c r="M1840">
        <v>0.83662756437790065</v>
      </c>
      <c r="N1840" s="44">
        <v>0.45284507235830085</v>
      </c>
      <c r="O1840" s="161">
        <f t="shared" si="281"/>
        <v>2000000</v>
      </c>
      <c r="P1840" s="162">
        <f t="shared" si="282"/>
        <v>192.52134614527964</v>
      </c>
      <c r="Q1840" s="162">
        <f t="shared" si="283"/>
        <v>154.61383103566612</v>
      </c>
      <c r="R1840" s="163">
        <f t="shared" si="284"/>
        <v>1</v>
      </c>
      <c r="S1840" s="161">
        <f t="shared" si="285"/>
        <v>2000000</v>
      </c>
      <c r="T1840" s="162">
        <f t="shared" si="286"/>
        <v>194.17378204842655</v>
      </c>
      <c r="U1840" s="162">
        <f t="shared" si="287"/>
        <v>134.80691551783306</v>
      </c>
      <c r="V1840" s="163">
        <f t="shared" si="288"/>
        <v>1</v>
      </c>
      <c r="W1840" s="164">
        <f t="shared" si="289"/>
        <v>25815030.219227031</v>
      </c>
      <c r="X1840" s="164">
        <f t="shared" si="290"/>
        <v>-31266266.938813031</v>
      </c>
    </row>
    <row r="1841" spans="10:24" x14ac:dyDescent="0.25">
      <c r="J1841">
        <v>1838</v>
      </c>
      <c r="K1841" s="43">
        <v>0.57310331552578697</v>
      </c>
      <c r="L1841">
        <v>0.7316177927534887</v>
      </c>
      <c r="M1841">
        <v>0.67624377457739315</v>
      </c>
      <c r="N1841" s="44">
        <v>0.94883899890973544</v>
      </c>
      <c r="O1841" s="161">
        <f t="shared" si="281"/>
        <v>6000000</v>
      </c>
      <c r="P1841" s="162">
        <f t="shared" si="282"/>
        <v>189.26569787940485</v>
      </c>
      <c r="Q1841" s="162">
        <f t="shared" si="283"/>
        <v>144.14441317727633</v>
      </c>
      <c r="R1841" s="163">
        <f t="shared" si="284"/>
        <v>1</v>
      </c>
      <c r="S1841" s="161">
        <f t="shared" si="285"/>
        <v>6000000</v>
      </c>
      <c r="T1841" s="162">
        <f t="shared" si="286"/>
        <v>193.08856595980163</v>
      </c>
      <c r="U1841" s="162">
        <f t="shared" si="287"/>
        <v>129.57220658863818</v>
      </c>
      <c r="V1841" s="163">
        <f t="shared" si="288"/>
        <v>1</v>
      </c>
      <c r="W1841" s="164">
        <f t="shared" si="289"/>
        <v>220727708.21277112</v>
      </c>
      <c r="X1841" s="164">
        <f t="shared" si="290"/>
        <v>231098156.22698069</v>
      </c>
    </row>
    <row r="1842" spans="10:24" x14ac:dyDescent="0.25">
      <c r="J1842">
        <v>1839</v>
      </c>
      <c r="K1842" s="43">
        <v>0.70176062539362816</v>
      </c>
      <c r="L1842">
        <v>0.86197862983976892</v>
      </c>
      <c r="M1842">
        <v>0.55618773885415662</v>
      </c>
      <c r="N1842" s="44">
        <v>0.63494846739529653</v>
      </c>
      <c r="O1842" s="161">
        <f t="shared" si="281"/>
        <v>6000000</v>
      </c>
      <c r="P1842" s="162">
        <f t="shared" si="282"/>
        <v>196.33878113023209</v>
      </c>
      <c r="Q1842" s="162">
        <f t="shared" si="283"/>
        <v>137.82621336118004</v>
      </c>
      <c r="R1842" s="163">
        <f t="shared" si="284"/>
        <v>1</v>
      </c>
      <c r="S1842" s="161">
        <f t="shared" si="285"/>
        <v>7000000</v>
      </c>
      <c r="T1842" s="162">
        <f t="shared" si="286"/>
        <v>195.44626037674402</v>
      </c>
      <c r="U1842" s="162">
        <f t="shared" si="287"/>
        <v>126.41310668059002</v>
      </c>
      <c r="V1842" s="163">
        <f t="shared" si="288"/>
        <v>1</v>
      </c>
      <c r="W1842" s="164">
        <f t="shared" si="289"/>
        <v>301075406.61431235</v>
      </c>
      <c r="X1842" s="164">
        <f t="shared" si="290"/>
        <v>333232075.87307799</v>
      </c>
    </row>
    <row r="1843" spans="10:24" x14ac:dyDescent="0.25">
      <c r="J1843">
        <v>1840</v>
      </c>
      <c r="K1843" s="43">
        <v>0.95691568903204316</v>
      </c>
      <c r="L1843">
        <v>0.3385967652427686</v>
      </c>
      <c r="M1843">
        <v>0.32346486108183148</v>
      </c>
      <c r="N1843" s="44">
        <v>0.72105502733463644</v>
      </c>
      <c r="O1843" s="161">
        <f t="shared" si="281"/>
        <v>9000000</v>
      </c>
      <c r="P1843" s="162">
        <f t="shared" si="282"/>
        <v>173.75556228143847</v>
      </c>
      <c r="Q1843" s="162">
        <f t="shared" si="283"/>
        <v>125.83936753870097</v>
      </c>
      <c r="R1843" s="163">
        <f t="shared" si="284"/>
        <v>1</v>
      </c>
      <c r="S1843" s="161">
        <f t="shared" si="285"/>
        <v>9000000</v>
      </c>
      <c r="T1843" s="162">
        <f t="shared" si="286"/>
        <v>187.91852076047948</v>
      </c>
      <c r="U1843" s="162">
        <f t="shared" si="287"/>
        <v>120.41968376935048</v>
      </c>
      <c r="V1843" s="163">
        <f t="shared" si="288"/>
        <v>1</v>
      </c>
      <c r="W1843" s="164">
        <f t="shared" si="289"/>
        <v>381245752.68463755</v>
      </c>
      <c r="X1843" s="164">
        <f t="shared" si="290"/>
        <v>457489532.92016101</v>
      </c>
    </row>
    <row r="1844" spans="10:24" x14ac:dyDescent="0.25">
      <c r="J1844">
        <v>1841</v>
      </c>
      <c r="K1844" s="43">
        <v>0.66321659030254132</v>
      </c>
      <c r="L1844">
        <v>0.36150093848465814</v>
      </c>
      <c r="M1844">
        <v>0.99475950322966722</v>
      </c>
      <c r="N1844" s="44">
        <v>0.74121110171912719</v>
      </c>
      <c r="O1844" s="161">
        <f t="shared" si="281"/>
        <v>6000000</v>
      </c>
      <c r="P1844" s="162">
        <f t="shared" si="282"/>
        <v>174.68325416394805</v>
      </c>
      <c r="Q1844" s="162">
        <f t="shared" si="283"/>
        <v>186.19085690268793</v>
      </c>
      <c r="R1844" s="163">
        <f t="shared" si="284"/>
        <v>1</v>
      </c>
      <c r="S1844" s="161">
        <f t="shared" si="285"/>
        <v>7000000</v>
      </c>
      <c r="T1844" s="162">
        <f t="shared" si="286"/>
        <v>188.22775138798269</v>
      </c>
      <c r="U1844" s="162">
        <f t="shared" si="287"/>
        <v>150.59542845134396</v>
      </c>
      <c r="V1844" s="163">
        <f t="shared" si="288"/>
        <v>1</v>
      </c>
      <c r="W1844" s="164">
        <f t="shared" si="289"/>
        <v>-119045616.43243927</v>
      </c>
      <c r="X1844" s="164">
        <f t="shared" si="290"/>
        <v>113426260.55647111</v>
      </c>
    </row>
    <row r="1845" spans="10:24" x14ac:dyDescent="0.25">
      <c r="J1845">
        <v>1842</v>
      </c>
      <c r="K1845" s="43">
        <v>0.93340054342327372</v>
      </c>
      <c r="L1845">
        <v>0.57569837547147651</v>
      </c>
      <c r="M1845">
        <v>0.24743195897093806</v>
      </c>
      <c r="N1845" s="44">
        <v>0.2605485533630284</v>
      </c>
      <c r="O1845" s="161">
        <f t="shared" si="281"/>
        <v>7000000</v>
      </c>
      <c r="P1845" s="162">
        <f t="shared" si="282"/>
        <v>182.86351323169845</v>
      </c>
      <c r="Q1845" s="162">
        <f t="shared" si="283"/>
        <v>121.34813555043397</v>
      </c>
      <c r="R1845" s="163">
        <f t="shared" si="284"/>
        <v>1</v>
      </c>
      <c r="S1845" s="161">
        <f t="shared" si="285"/>
        <v>9000000</v>
      </c>
      <c r="T1845" s="162">
        <f t="shared" si="286"/>
        <v>190.95450441056616</v>
      </c>
      <c r="U1845" s="162">
        <f t="shared" si="287"/>
        <v>118.17406777521698</v>
      </c>
      <c r="V1845" s="163">
        <f t="shared" si="288"/>
        <v>1</v>
      </c>
      <c r="W1845" s="164">
        <f t="shared" si="289"/>
        <v>380607643.7688514</v>
      </c>
      <c r="X1845" s="164">
        <f t="shared" si="290"/>
        <v>505023929.71814263</v>
      </c>
    </row>
    <row r="1846" spans="10:24" x14ac:dyDescent="0.25">
      <c r="J1846">
        <v>1843</v>
      </c>
      <c r="K1846" s="43">
        <v>0.74956093069789698</v>
      </c>
      <c r="L1846">
        <v>0.5558076355996282</v>
      </c>
      <c r="M1846">
        <v>9.7894371827789262E-2</v>
      </c>
      <c r="N1846" s="44">
        <v>0.37778689484041728</v>
      </c>
      <c r="O1846" s="161">
        <f t="shared" si="281"/>
        <v>6000000</v>
      </c>
      <c r="P1846" s="162">
        <f t="shared" si="282"/>
        <v>182.10522592886454</v>
      </c>
      <c r="Q1846" s="162">
        <f t="shared" si="283"/>
        <v>109.12713891718643</v>
      </c>
      <c r="R1846" s="163">
        <f t="shared" si="284"/>
        <v>1</v>
      </c>
      <c r="S1846" s="161">
        <f t="shared" si="285"/>
        <v>7000000</v>
      </c>
      <c r="T1846" s="162">
        <f t="shared" si="286"/>
        <v>190.70174197628819</v>
      </c>
      <c r="U1846" s="162">
        <f t="shared" si="287"/>
        <v>112.06356945859321</v>
      </c>
      <c r="V1846" s="163">
        <f t="shared" si="288"/>
        <v>1</v>
      </c>
      <c r="W1846" s="164">
        <f t="shared" si="289"/>
        <v>387868522.07006866</v>
      </c>
      <c r="X1846" s="164">
        <f t="shared" si="290"/>
        <v>400467207.62386489</v>
      </c>
    </row>
    <row r="1847" spans="10:24" x14ac:dyDescent="0.25">
      <c r="J1847">
        <v>1844</v>
      </c>
      <c r="K1847" s="43">
        <v>0.48197363847968033</v>
      </c>
      <c r="L1847">
        <v>0.79898449669351357</v>
      </c>
      <c r="M1847">
        <v>0.14364078278785564</v>
      </c>
      <c r="N1847" s="44">
        <v>0.7128998395665167</v>
      </c>
      <c r="O1847" s="161">
        <f t="shared" si="281"/>
        <v>5000000</v>
      </c>
      <c r="P1847" s="162">
        <f t="shared" si="282"/>
        <v>192.56999190442127</v>
      </c>
      <c r="Q1847" s="162">
        <f t="shared" si="283"/>
        <v>113.7179189644431</v>
      </c>
      <c r="R1847" s="163">
        <f t="shared" si="284"/>
        <v>1</v>
      </c>
      <c r="S1847" s="161">
        <f t="shared" si="285"/>
        <v>6000000</v>
      </c>
      <c r="T1847" s="162">
        <f t="shared" si="286"/>
        <v>194.18999730147377</v>
      </c>
      <c r="U1847" s="162">
        <f t="shared" si="287"/>
        <v>114.35895948222155</v>
      </c>
      <c r="V1847" s="163">
        <f t="shared" si="288"/>
        <v>1</v>
      </c>
      <c r="W1847" s="164">
        <f t="shared" si="289"/>
        <v>344260364.69989085</v>
      </c>
      <c r="X1847" s="164">
        <f t="shared" si="290"/>
        <v>328986226.91551328</v>
      </c>
    </row>
    <row r="1848" spans="10:24" x14ac:dyDescent="0.25">
      <c r="J1848">
        <v>1845</v>
      </c>
      <c r="K1848" s="43">
        <v>0.87678011011892343</v>
      </c>
      <c r="L1848">
        <v>0.64631458221128046</v>
      </c>
      <c r="M1848">
        <v>0.63493396548926462</v>
      </c>
      <c r="N1848" s="44">
        <v>0.30845328610432254</v>
      </c>
      <c r="O1848" s="161">
        <f t="shared" si="281"/>
        <v>7000000</v>
      </c>
      <c r="P1848" s="162">
        <f t="shared" si="282"/>
        <v>185.63084203847495</v>
      </c>
      <c r="Q1848" s="162">
        <f t="shared" si="283"/>
        <v>141.89899710889929</v>
      </c>
      <c r="R1848" s="163">
        <f t="shared" si="284"/>
        <v>1</v>
      </c>
      <c r="S1848" s="161">
        <f t="shared" si="285"/>
        <v>7000000</v>
      </c>
      <c r="T1848" s="162">
        <f t="shared" si="286"/>
        <v>191.87694734615832</v>
      </c>
      <c r="U1848" s="162">
        <f t="shared" si="287"/>
        <v>128.44949855444966</v>
      </c>
      <c r="V1848" s="163">
        <f t="shared" si="288"/>
        <v>1</v>
      </c>
      <c r="W1848" s="164">
        <f t="shared" si="289"/>
        <v>256122914.50702959</v>
      </c>
      <c r="X1848" s="164">
        <f t="shared" si="290"/>
        <v>293992141.5419606</v>
      </c>
    </row>
    <row r="1849" spans="10:24" x14ac:dyDescent="0.25">
      <c r="J1849">
        <v>1846</v>
      </c>
      <c r="K1849" s="43">
        <v>0.76420703387338407</v>
      </c>
      <c r="L1849">
        <v>0.19679440237297485</v>
      </c>
      <c r="M1849">
        <v>0.41172079902195469</v>
      </c>
      <c r="N1849" s="44">
        <v>0.96480835115729779</v>
      </c>
      <c r="O1849" s="161">
        <f t="shared" si="281"/>
        <v>7000000</v>
      </c>
      <c r="P1849" s="162">
        <f t="shared" si="282"/>
        <v>167.2030929643563</v>
      </c>
      <c r="Q1849" s="162">
        <f t="shared" si="283"/>
        <v>130.53758676836901</v>
      </c>
      <c r="R1849" s="163">
        <f t="shared" si="284"/>
        <v>1</v>
      </c>
      <c r="S1849" s="161">
        <f t="shared" si="285"/>
        <v>7000000</v>
      </c>
      <c r="T1849" s="162">
        <f t="shared" si="286"/>
        <v>185.73436432145209</v>
      </c>
      <c r="U1849" s="162">
        <f t="shared" si="287"/>
        <v>122.76879338418451</v>
      </c>
      <c r="V1849" s="163">
        <f t="shared" si="288"/>
        <v>1</v>
      </c>
      <c r="W1849" s="164">
        <f t="shared" si="289"/>
        <v>206658543.37191105</v>
      </c>
      <c r="X1849" s="164">
        <f t="shared" si="290"/>
        <v>290758996.56087309</v>
      </c>
    </row>
    <row r="1850" spans="10:24" x14ac:dyDescent="0.25">
      <c r="J1850">
        <v>1847</v>
      </c>
      <c r="K1850" s="43">
        <v>0.8246723468500331</v>
      </c>
      <c r="L1850">
        <v>0.29764974718742532</v>
      </c>
      <c r="M1850">
        <v>0.23134547809851869</v>
      </c>
      <c r="N1850" s="44">
        <v>0.54375717034077842</v>
      </c>
      <c r="O1850" s="161">
        <f t="shared" si="281"/>
        <v>7000000</v>
      </c>
      <c r="P1850" s="162">
        <f t="shared" si="282"/>
        <v>172.03241783988125</v>
      </c>
      <c r="Q1850" s="162">
        <f t="shared" si="283"/>
        <v>120.31153943928089</v>
      </c>
      <c r="R1850" s="163">
        <f t="shared" si="284"/>
        <v>1</v>
      </c>
      <c r="S1850" s="161">
        <f t="shared" si="285"/>
        <v>7000000</v>
      </c>
      <c r="T1850" s="162">
        <f t="shared" si="286"/>
        <v>187.34413927996042</v>
      </c>
      <c r="U1850" s="162">
        <f t="shared" si="287"/>
        <v>117.65576971964045</v>
      </c>
      <c r="V1850" s="163">
        <f t="shared" si="288"/>
        <v>1</v>
      </c>
      <c r="W1850" s="164">
        <f t="shared" si="289"/>
        <v>312046148.8042025</v>
      </c>
      <c r="X1850" s="164">
        <f t="shared" si="290"/>
        <v>337818586.92223978</v>
      </c>
    </row>
    <row r="1851" spans="10:24" x14ac:dyDescent="0.25">
      <c r="J1851">
        <v>1848</v>
      </c>
      <c r="K1851" s="43">
        <v>0.60671308481488839</v>
      </c>
      <c r="L1851">
        <v>0.2883427406222201</v>
      </c>
      <c r="M1851">
        <v>0.17866342371771693</v>
      </c>
      <c r="N1851" s="44">
        <v>0.88468998187409276</v>
      </c>
      <c r="O1851" s="161">
        <f t="shared" si="281"/>
        <v>6000000</v>
      </c>
      <c r="P1851" s="162">
        <f t="shared" si="282"/>
        <v>171.6265092147961</v>
      </c>
      <c r="Q1851" s="162">
        <f t="shared" si="283"/>
        <v>116.59058637792214</v>
      </c>
      <c r="R1851" s="163">
        <f t="shared" si="284"/>
        <v>1</v>
      </c>
      <c r="S1851" s="161">
        <f t="shared" si="285"/>
        <v>7000000</v>
      </c>
      <c r="T1851" s="162">
        <f t="shared" si="286"/>
        <v>187.20883640493204</v>
      </c>
      <c r="U1851" s="162">
        <f t="shared" si="287"/>
        <v>115.79529318896107</v>
      </c>
      <c r="V1851" s="163">
        <f t="shared" si="288"/>
        <v>1</v>
      </c>
      <c r="W1851" s="164">
        <f t="shared" si="289"/>
        <v>280215537.02124381</v>
      </c>
      <c r="X1851" s="164">
        <f t="shared" si="290"/>
        <v>349894802.51179683</v>
      </c>
    </row>
    <row r="1852" spans="10:24" x14ac:dyDescent="0.25">
      <c r="J1852">
        <v>1849</v>
      </c>
      <c r="K1852" s="43">
        <v>9.0127743530674653E-2</v>
      </c>
      <c r="L1852">
        <v>0.75947314470520433</v>
      </c>
      <c r="M1852">
        <v>0.19848799884439006</v>
      </c>
      <c r="N1852" s="44">
        <v>0.12811447890057348</v>
      </c>
      <c r="O1852" s="161">
        <f t="shared" si="281"/>
        <v>2000000</v>
      </c>
      <c r="P1852" s="162">
        <f t="shared" si="282"/>
        <v>190.56913224083718</v>
      </c>
      <c r="Q1852" s="162">
        <f t="shared" si="283"/>
        <v>118.0593137965275</v>
      </c>
      <c r="R1852" s="163">
        <f t="shared" si="284"/>
        <v>1</v>
      </c>
      <c r="S1852" s="161">
        <f t="shared" si="285"/>
        <v>2000000</v>
      </c>
      <c r="T1852" s="162">
        <f t="shared" si="286"/>
        <v>193.52304408027908</v>
      </c>
      <c r="U1852" s="162">
        <f t="shared" si="287"/>
        <v>116.52965689826375</v>
      </c>
      <c r="V1852" s="163">
        <f t="shared" si="288"/>
        <v>0.9</v>
      </c>
      <c r="W1852" s="164">
        <f t="shared" si="289"/>
        <v>95019636.888619334</v>
      </c>
      <c r="X1852" s="164">
        <f t="shared" si="290"/>
        <v>-11411903.072372407</v>
      </c>
    </row>
    <row r="1853" spans="10:24" x14ac:dyDescent="0.25">
      <c r="J1853">
        <v>1850</v>
      </c>
      <c r="K1853" s="43">
        <v>0.68995095172032594</v>
      </c>
      <c r="L1853">
        <v>7.7585488085766263E-2</v>
      </c>
      <c r="M1853">
        <v>0.84707896759413881</v>
      </c>
      <c r="N1853" s="44">
        <v>0.75520876404844473</v>
      </c>
      <c r="O1853" s="161">
        <f t="shared" si="281"/>
        <v>6000000</v>
      </c>
      <c r="P1853" s="162">
        <f t="shared" si="282"/>
        <v>158.67747534996977</v>
      </c>
      <c r="Q1853" s="162">
        <f t="shared" si="283"/>
        <v>155.479712494789</v>
      </c>
      <c r="R1853" s="163">
        <f t="shared" si="284"/>
        <v>1</v>
      </c>
      <c r="S1853" s="161">
        <f t="shared" si="285"/>
        <v>7000000</v>
      </c>
      <c r="T1853" s="162">
        <f t="shared" si="286"/>
        <v>182.89249178332327</v>
      </c>
      <c r="U1853" s="162">
        <f t="shared" si="287"/>
        <v>135.2398562473945</v>
      </c>
      <c r="V1853" s="163">
        <f t="shared" si="288"/>
        <v>1</v>
      </c>
      <c r="W1853" s="164">
        <f t="shared" si="289"/>
        <v>-30813422.868915383</v>
      </c>
      <c r="X1853" s="164">
        <f t="shared" si="290"/>
        <v>183568448.75150138</v>
      </c>
    </row>
    <row r="1854" spans="10:24" x14ac:dyDescent="0.25">
      <c r="J1854">
        <v>1851</v>
      </c>
      <c r="K1854" s="43">
        <v>0.3875325287752468</v>
      </c>
      <c r="L1854">
        <v>0.16956795913211509</v>
      </c>
      <c r="M1854">
        <v>0.54521385453776261</v>
      </c>
      <c r="N1854" s="44">
        <v>0.64160795071719656</v>
      </c>
      <c r="O1854" s="161">
        <f t="shared" si="281"/>
        <v>5000000</v>
      </c>
      <c r="P1854" s="162">
        <f t="shared" si="282"/>
        <v>165.66189065601881</v>
      </c>
      <c r="Q1854" s="162">
        <f t="shared" si="283"/>
        <v>137.27156093372923</v>
      </c>
      <c r="R1854" s="163">
        <f t="shared" si="284"/>
        <v>1</v>
      </c>
      <c r="S1854" s="161">
        <f t="shared" si="285"/>
        <v>6000000</v>
      </c>
      <c r="T1854" s="162">
        <f t="shared" si="286"/>
        <v>185.22063021867294</v>
      </c>
      <c r="U1854" s="162">
        <f t="shared" si="287"/>
        <v>126.13578046686462</v>
      </c>
      <c r="V1854" s="163">
        <f t="shared" si="288"/>
        <v>1</v>
      </c>
      <c r="W1854" s="164">
        <f t="shared" si="289"/>
        <v>91951648.611447901</v>
      </c>
      <c r="X1854" s="164">
        <f t="shared" si="290"/>
        <v>204509098.51084995</v>
      </c>
    </row>
    <row r="1855" spans="10:24" x14ac:dyDescent="0.25">
      <c r="J1855">
        <v>1852</v>
      </c>
      <c r="K1855" s="43">
        <v>2.1012393701532961E-2</v>
      </c>
      <c r="L1855">
        <v>0.97885654668068345</v>
      </c>
      <c r="M1855">
        <v>0.73127072157286765</v>
      </c>
      <c r="N1855" s="44">
        <v>1.9888176102543564E-2</v>
      </c>
      <c r="O1855" s="161">
        <f t="shared" si="281"/>
        <v>1000000</v>
      </c>
      <c r="P1855" s="162">
        <f t="shared" si="282"/>
        <v>210.46028272794996</v>
      </c>
      <c r="Q1855" s="162">
        <f t="shared" si="283"/>
        <v>147.33321373930869</v>
      </c>
      <c r="R1855" s="163">
        <f t="shared" si="284"/>
        <v>1</v>
      </c>
      <c r="S1855" s="161">
        <f t="shared" si="285"/>
        <v>1000000</v>
      </c>
      <c r="T1855" s="162">
        <f t="shared" si="286"/>
        <v>200.15342757598333</v>
      </c>
      <c r="U1855" s="162">
        <f t="shared" si="287"/>
        <v>131.16660686965434</v>
      </c>
      <c r="V1855" s="163">
        <f t="shared" si="288"/>
        <v>0.05</v>
      </c>
      <c r="W1855" s="164">
        <f t="shared" si="289"/>
        <v>13127068.98864127</v>
      </c>
      <c r="X1855" s="164">
        <f t="shared" si="290"/>
        <v>-146550658.96468353</v>
      </c>
    </row>
    <row r="1856" spans="10:24" x14ac:dyDescent="0.25">
      <c r="J1856">
        <v>1853</v>
      </c>
      <c r="K1856" s="43">
        <v>0.93903854277180887</v>
      </c>
      <c r="L1856">
        <v>0.18849634716461117</v>
      </c>
      <c r="M1856">
        <v>0.36798845086553789</v>
      </c>
      <c r="N1856" s="44">
        <v>0.5807169812086922</v>
      </c>
      <c r="O1856" s="161">
        <f t="shared" si="281"/>
        <v>7000000</v>
      </c>
      <c r="P1856" s="162">
        <f t="shared" si="282"/>
        <v>166.74823634284945</v>
      </c>
      <c r="Q1856" s="162">
        <f t="shared" si="283"/>
        <v>128.25628560823534</v>
      </c>
      <c r="R1856" s="163">
        <f t="shared" si="284"/>
        <v>1</v>
      </c>
      <c r="S1856" s="161">
        <f t="shared" si="285"/>
        <v>9000000</v>
      </c>
      <c r="T1856" s="162">
        <f t="shared" si="286"/>
        <v>185.58274544761647</v>
      </c>
      <c r="U1856" s="162">
        <f t="shared" si="287"/>
        <v>121.62814280411767</v>
      </c>
      <c r="V1856" s="163">
        <f t="shared" si="288"/>
        <v>1</v>
      </c>
      <c r="W1856" s="164">
        <f t="shared" si="289"/>
        <v>219443655.14229876</v>
      </c>
      <c r="X1856" s="164">
        <f t="shared" si="290"/>
        <v>425591423.79148924</v>
      </c>
    </row>
    <row r="1857" spans="10:24" x14ac:dyDescent="0.25">
      <c r="J1857">
        <v>1854</v>
      </c>
      <c r="K1857" s="43">
        <v>8.1265708560396832E-2</v>
      </c>
      <c r="L1857">
        <v>6.4645439559370743E-2</v>
      </c>
      <c r="M1857">
        <v>2.3978258726879087E-2</v>
      </c>
      <c r="N1857" s="44">
        <v>0.25820827963171966</v>
      </c>
      <c r="O1857" s="161">
        <f t="shared" si="281"/>
        <v>2000000</v>
      </c>
      <c r="P1857" s="162">
        <f t="shared" si="282"/>
        <v>157.24643735939819</v>
      </c>
      <c r="Q1857" s="162">
        <f t="shared" si="283"/>
        <v>95.444929269726146</v>
      </c>
      <c r="R1857" s="163">
        <f t="shared" si="284"/>
        <v>1</v>
      </c>
      <c r="S1857" s="161">
        <f t="shared" si="285"/>
        <v>2000000</v>
      </c>
      <c r="T1857" s="162">
        <f t="shared" si="286"/>
        <v>182.41547911979939</v>
      </c>
      <c r="U1857" s="162">
        <f t="shared" si="287"/>
        <v>105.22246463486307</v>
      </c>
      <c r="V1857" s="163">
        <f t="shared" si="288"/>
        <v>1</v>
      </c>
      <c r="W1857" s="164">
        <f t="shared" si="289"/>
        <v>73603016.179344088</v>
      </c>
      <c r="X1857" s="164">
        <f t="shared" si="290"/>
        <v>4386028.9698726237</v>
      </c>
    </row>
    <row r="1858" spans="10:24" x14ac:dyDescent="0.25">
      <c r="J1858">
        <v>1855</v>
      </c>
      <c r="K1858" s="43">
        <v>0.63511053194820066</v>
      </c>
      <c r="L1858">
        <v>0.95810020966570619</v>
      </c>
      <c r="M1858">
        <v>0.48004765031582552</v>
      </c>
      <c r="N1858" s="44">
        <v>0.50073342520575725</v>
      </c>
      <c r="O1858" s="161">
        <f t="shared" si="281"/>
        <v>6000000</v>
      </c>
      <c r="P1858" s="162">
        <f t="shared" si="282"/>
        <v>205.93579744713389</v>
      </c>
      <c r="Q1858" s="162">
        <f t="shared" si="283"/>
        <v>133.9993201624201</v>
      </c>
      <c r="R1858" s="163">
        <f t="shared" si="284"/>
        <v>1</v>
      </c>
      <c r="S1858" s="161">
        <f t="shared" si="285"/>
        <v>7000000</v>
      </c>
      <c r="T1858" s="162">
        <f t="shared" si="286"/>
        <v>198.6452658157113</v>
      </c>
      <c r="U1858" s="162">
        <f t="shared" si="287"/>
        <v>124.49966008121005</v>
      </c>
      <c r="V1858" s="163">
        <f t="shared" si="288"/>
        <v>1</v>
      </c>
      <c r="W1858" s="164">
        <f t="shared" si="289"/>
        <v>381618863.70828271</v>
      </c>
      <c r="X1858" s="164">
        <f t="shared" si="290"/>
        <v>369019240.1415087</v>
      </c>
    </row>
    <row r="1859" spans="10:24" x14ac:dyDescent="0.25">
      <c r="J1859">
        <v>1856</v>
      </c>
      <c r="K1859" s="43">
        <v>0.76636963283450166</v>
      </c>
      <c r="L1859">
        <v>0.33203014659309427</v>
      </c>
      <c r="M1859">
        <v>0.83146594202924562</v>
      </c>
      <c r="N1859" s="44">
        <v>0.32326234542124166</v>
      </c>
      <c r="O1859" s="161">
        <f t="shared" si="281"/>
        <v>7000000</v>
      </c>
      <c r="P1859" s="162">
        <f t="shared" si="282"/>
        <v>173.48528699161173</v>
      </c>
      <c r="Q1859" s="162">
        <f t="shared" si="283"/>
        <v>154.19948733800067</v>
      </c>
      <c r="R1859" s="163">
        <f t="shared" si="284"/>
        <v>1</v>
      </c>
      <c r="S1859" s="161">
        <f t="shared" si="285"/>
        <v>7000000</v>
      </c>
      <c r="T1859" s="162">
        <f t="shared" si="286"/>
        <v>187.8284289972039</v>
      </c>
      <c r="U1859" s="162">
        <f t="shared" si="287"/>
        <v>134.59974366900033</v>
      </c>
      <c r="V1859" s="163">
        <f t="shared" si="288"/>
        <v>1</v>
      </c>
      <c r="W1859" s="164">
        <f t="shared" si="289"/>
        <v>85000597.575277448</v>
      </c>
      <c r="X1859" s="164">
        <f t="shared" si="290"/>
        <v>222600797.29742497</v>
      </c>
    </row>
    <row r="1860" spans="10:24" x14ac:dyDescent="0.25">
      <c r="J1860">
        <v>1857</v>
      </c>
      <c r="K1860" s="43">
        <v>0.65221746664585512</v>
      </c>
      <c r="L1860">
        <v>0.28177705082851356</v>
      </c>
      <c r="M1860">
        <v>0.87302931252454474</v>
      </c>
      <c r="N1860" s="44">
        <v>9.3714156478647892E-2</v>
      </c>
      <c r="O1860" s="161">
        <f t="shared" si="281"/>
        <v>6000000</v>
      </c>
      <c r="P1860" s="162">
        <f t="shared" si="282"/>
        <v>171.33644190629514</v>
      </c>
      <c r="Q1860" s="162">
        <f t="shared" si="283"/>
        <v>157.81656630762842</v>
      </c>
      <c r="R1860" s="163">
        <f t="shared" si="284"/>
        <v>1</v>
      </c>
      <c r="S1860" s="161">
        <f t="shared" si="285"/>
        <v>7000000</v>
      </c>
      <c r="T1860" s="162">
        <f t="shared" si="286"/>
        <v>187.11214730209838</v>
      </c>
      <c r="U1860" s="162">
        <f t="shared" si="287"/>
        <v>136.40828315381421</v>
      </c>
      <c r="V1860" s="163">
        <f t="shared" si="288"/>
        <v>0.9</v>
      </c>
      <c r="W1860" s="164">
        <f t="shared" si="289"/>
        <v>31119253.592000291</v>
      </c>
      <c r="X1860" s="164">
        <f t="shared" si="290"/>
        <v>169434344.13419026</v>
      </c>
    </row>
    <row r="1861" spans="10:24" x14ac:dyDescent="0.25">
      <c r="J1861">
        <v>1858</v>
      </c>
      <c r="K1861" s="43">
        <v>0.93508900644496862</v>
      </c>
      <c r="L1861">
        <v>0.41181697748357982</v>
      </c>
      <c r="M1861">
        <v>1.8084304141636975E-2</v>
      </c>
      <c r="N1861" s="44">
        <v>0.44680653933364045</v>
      </c>
      <c r="O1861" s="161">
        <f t="shared" ref="O1861:O1924" si="291">VLOOKUP(K1861,$E$5:$H$10,4)</f>
        <v>7000000</v>
      </c>
      <c r="P1861" s="162">
        <f t="shared" ref="P1861:P1924" si="292">_xlfn.NORM.INV(L1861,$E$12,$E$13)</f>
        <v>176.65689737219805</v>
      </c>
      <c r="Q1861" s="162">
        <f t="shared" ref="Q1861:Q1924" si="293">_xlfn.NORM.INV(M1861,$E$15,$E$16)</f>
        <v>93.09946357506962</v>
      </c>
      <c r="R1861" s="163">
        <f t="shared" ref="R1861:R1924" si="294">VLOOKUP(N1861,$E$19:$H$21,4)</f>
        <v>1</v>
      </c>
      <c r="S1861" s="161">
        <f t="shared" ref="S1861:S1924" si="295">VLOOKUP(K1861,$G$5:$H$10,2)</f>
        <v>9000000</v>
      </c>
      <c r="T1861" s="162">
        <f t="shared" ref="T1861:T1924" si="296">_xlfn.NORM.INV(L1861,$G$12,$G$13)</f>
        <v>188.88563245739934</v>
      </c>
      <c r="U1861" s="162">
        <f t="shared" ref="U1861:U1924" si="297">_xlfn.NORM.INV(M1861,$G$15,$G$16)</f>
        <v>104.04973178753481</v>
      </c>
      <c r="V1861" s="163">
        <f t="shared" ref="V1861:V1924" si="298">VLOOKUP(N1861,$G$19:$H$21,2)</f>
        <v>1</v>
      </c>
      <c r="W1861" s="164">
        <f t="shared" ref="W1861:W1924" si="299">O1861*(P1861-Q1861)*R1861-$D$23-$D$24</f>
        <v>534902036.57989895</v>
      </c>
      <c r="X1861" s="164">
        <f t="shared" ref="X1861:X1924" si="300">S1861*(T1861-U1861)*V1861-$F$23-$F$24</f>
        <v>613523106.02878082</v>
      </c>
    </row>
    <row r="1862" spans="10:24" x14ac:dyDescent="0.25">
      <c r="J1862">
        <v>1859</v>
      </c>
      <c r="K1862" s="43">
        <v>0.93734953089019091</v>
      </c>
      <c r="L1862">
        <v>0.57609209612420575</v>
      </c>
      <c r="M1862">
        <v>0.613787228180528</v>
      </c>
      <c r="N1862" s="44">
        <v>2.2570543048471614E-2</v>
      </c>
      <c r="O1862" s="161">
        <f t="shared" si="291"/>
        <v>7000000</v>
      </c>
      <c r="P1862" s="162">
        <f t="shared" si="292"/>
        <v>182.87859056926044</v>
      </c>
      <c r="Q1862" s="162">
        <f t="shared" si="293"/>
        <v>140.78407287478825</v>
      </c>
      <c r="R1862" s="163">
        <f t="shared" si="294"/>
        <v>1</v>
      </c>
      <c r="S1862" s="161">
        <f t="shared" si="295"/>
        <v>9000000</v>
      </c>
      <c r="T1862" s="162">
        <f t="shared" si="296"/>
        <v>190.95953018975348</v>
      </c>
      <c r="U1862" s="162">
        <f t="shared" si="297"/>
        <v>127.89203643739413</v>
      </c>
      <c r="V1862" s="163">
        <f t="shared" si="298"/>
        <v>0.9</v>
      </c>
      <c r="W1862" s="164">
        <f t="shared" si="299"/>
        <v>244661623.8613053</v>
      </c>
      <c r="X1862" s="164">
        <f t="shared" si="300"/>
        <v>360846699.39411074</v>
      </c>
    </row>
    <row r="1863" spans="10:24" x14ac:dyDescent="0.25">
      <c r="J1863">
        <v>1860</v>
      </c>
      <c r="K1863" s="43">
        <v>0.70427770742485474</v>
      </c>
      <c r="L1863">
        <v>0.40101331337167567</v>
      </c>
      <c r="M1863">
        <v>0.96415231570828497</v>
      </c>
      <c r="N1863" s="44">
        <v>0.91963321312468227</v>
      </c>
      <c r="O1863" s="161">
        <f t="shared" si="291"/>
        <v>6000000</v>
      </c>
      <c r="P1863" s="162">
        <f t="shared" si="292"/>
        <v>176.23912298282511</v>
      </c>
      <c r="Q1863" s="162">
        <f t="shared" si="293"/>
        <v>171.02095316294293</v>
      </c>
      <c r="R1863" s="163">
        <f t="shared" si="294"/>
        <v>1</v>
      </c>
      <c r="S1863" s="161">
        <f t="shared" si="295"/>
        <v>7000000</v>
      </c>
      <c r="T1863" s="162">
        <f t="shared" si="296"/>
        <v>188.74637432760838</v>
      </c>
      <c r="U1863" s="162">
        <f t="shared" si="297"/>
        <v>143.01047658147147</v>
      </c>
      <c r="V1863" s="163">
        <f t="shared" si="298"/>
        <v>1</v>
      </c>
      <c r="W1863" s="164">
        <f t="shared" si="299"/>
        <v>-18690981.080706932</v>
      </c>
      <c r="X1863" s="164">
        <f t="shared" si="300"/>
        <v>170151284.22295839</v>
      </c>
    </row>
    <row r="1864" spans="10:24" x14ac:dyDescent="0.25">
      <c r="J1864">
        <v>1861</v>
      </c>
      <c r="K1864" s="43">
        <v>0.17455580910681912</v>
      </c>
      <c r="L1864">
        <v>0.69917496863220463</v>
      </c>
      <c r="M1864">
        <v>0.99621570063299925</v>
      </c>
      <c r="N1864" s="44">
        <v>0.10494980295138845</v>
      </c>
      <c r="O1864" s="161">
        <f t="shared" si="291"/>
        <v>2000000</v>
      </c>
      <c r="P1864" s="162">
        <f t="shared" si="292"/>
        <v>187.83043664783204</v>
      </c>
      <c r="Q1864" s="162">
        <f t="shared" si="293"/>
        <v>188.41464543115853</v>
      </c>
      <c r="R1864" s="163">
        <f t="shared" si="294"/>
        <v>1</v>
      </c>
      <c r="S1864" s="161">
        <f t="shared" si="295"/>
        <v>5000000</v>
      </c>
      <c r="T1864" s="162">
        <f t="shared" si="296"/>
        <v>192.61014554927735</v>
      </c>
      <c r="U1864" s="162">
        <f t="shared" si="297"/>
        <v>151.70732271557927</v>
      </c>
      <c r="V1864" s="163">
        <f t="shared" si="298"/>
        <v>0.9</v>
      </c>
      <c r="W1864" s="164">
        <f t="shared" si="299"/>
        <v>-51168417.566652976</v>
      </c>
      <c r="X1864" s="164">
        <f t="shared" si="300"/>
        <v>34062702.751641363</v>
      </c>
    </row>
    <row r="1865" spans="10:24" x14ac:dyDescent="0.25">
      <c r="J1865">
        <v>1862</v>
      </c>
      <c r="K1865" s="43">
        <v>0.68769154671629396</v>
      </c>
      <c r="L1865">
        <v>0.56470215474487506</v>
      </c>
      <c r="M1865">
        <v>0.76764054132993698</v>
      </c>
      <c r="N1865" s="44">
        <v>0.29166712987377719</v>
      </c>
      <c r="O1865" s="161">
        <f t="shared" si="291"/>
        <v>6000000</v>
      </c>
      <c r="P1865" s="162">
        <f t="shared" si="292"/>
        <v>182.44352820126502</v>
      </c>
      <c r="Q1865" s="162">
        <f t="shared" si="293"/>
        <v>149.62197239469671</v>
      </c>
      <c r="R1865" s="163">
        <f t="shared" si="294"/>
        <v>1</v>
      </c>
      <c r="S1865" s="161">
        <f t="shared" si="295"/>
        <v>7000000</v>
      </c>
      <c r="T1865" s="162">
        <f t="shared" si="296"/>
        <v>190.81450940042168</v>
      </c>
      <c r="U1865" s="162">
        <f t="shared" si="297"/>
        <v>132.31098619734834</v>
      </c>
      <c r="V1865" s="163">
        <f t="shared" si="298"/>
        <v>1</v>
      </c>
      <c r="W1865" s="164">
        <f t="shared" si="299"/>
        <v>146929334.83940989</v>
      </c>
      <c r="X1865" s="164">
        <f t="shared" si="300"/>
        <v>259524662.42151338</v>
      </c>
    </row>
    <row r="1866" spans="10:24" x14ac:dyDescent="0.25">
      <c r="J1866">
        <v>1863</v>
      </c>
      <c r="K1866" s="43">
        <v>0.69782979463176931</v>
      </c>
      <c r="L1866">
        <v>0.25139980838993481</v>
      </c>
      <c r="M1866">
        <v>0.81401985697069024</v>
      </c>
      <c r="N1866" s="44">
        <v>0.95135676224598531</v>
      </c>
      <c r="O1866" s="161">
        <f t="shared" si="291"/>
        <v>6000000</v>
      </c>
      <c r="P1866" s="162">
        <f t="shared" si="292"/>
        <v>169.94863111678194</v>
      </c>
      <c r="Q1866" s="162">
        <f t="shared" si="293"/>
        <v>152.85614937233257</v>
      </c>
      <c r="R1866" s="163">
        <f t="shared" si="294"/>
        <v>1</v>
      </c>
      <c r="S1866" s="161">
        <f t="shared" si="295"/>
        <v>7000000</v>
      </c>
      <c r="T1866" s="162">
        <f t="shared" si="296"/>
        <v>186.64954370559397</v>
      </c>
      <c r="U1866" s="162">
        <f t="shared" si="297"/>
        <v>133.9280746861663</v>
      </c>
      <c r="V1866" s="163">
        <f t="shared" si="298"/>
        <v>1</v>
      </c>
      <c r="W1866" s="164">
        <f t="shared" si="299"/>
        <v>52554890.466696233</v>
      </c>
      <c r="X1866" s="164">
        <f t="shared" si="300"/>
        <v>219050283.13599372</v>
      </c>
    </row>
    <row r="1867" spans="10:24" x14ac:dyDescent="0.25">
      <c r="J1867">
        <v>1864</v>
      </c>
      <c r="K1867" s="43">
        <v>0.4815523185172248</v>
      </c>
      <c r="L1867">
        <v>0.50367825200203842</v>
      </c>
      <c r="M1867">
        <v>0.63442634356973204</v>
      </c>
      <c r="N1867" s="44">
        <v>0.79175059328591324</v>
      </c>
      <c r="O1867" s="161">
        <f t="shared" si="291"/>
        <v>5000000</v>
      </c>
      <c r="P1867" s="162">
        <f t="shared" si="292"/>
        <v>180.1383021165515</v>
      </c>
      <c r="Q1867" s="162">
        <f t="shared" si="293"/>
        <v>141.87199499697971</v>
      </c>
      <c r="R1867" s="163">
        <f t="shared" si="294"/>
        <v>1</v>
      </c>
      <c r="S1867" s="161">
        <f t="shared" si="295"/>
        <v>6000000</v>
      </c>
      <c r="T1867" s="162">
        <f t="shared" si="296"/>
        <v>190.04610070551718</v>
      </c>
      <c r="U1867" s="162">
        <f t="shared" si="297"/>
        <v>128.43599749848985</v>
      </c>
      <c r="V1867" s="163">
        <f t="shared" si="298"/>
        <v>1</v>
      </c>
      <c r="W1867" s="164">
        <f t="shared" si="299"/>
        <v>141331535.59785897</v>
      </c>
      <c r="X1867" s="164">
        <f t="shared" si="300"/>
        <v>219660619.24216396</v>
      </c>
    </row>
    <row r="1868" spans="10:24" x14ac:dyDescent="0.25">
      <c r="J1868">
        <v>1865</v>
      </c>
      <c r="K1868" s="43">
        <v>7.6664382433140887E-2</v>
      </c>
      <c r="L1868">
        <v>0.75906868388028692</v>
      </c>
      <c r="M1868">
        <v>2.2373145865994593E-2</v>
      </c>
      <c r="N1868" s="44">
        <v>0.89498047740952058</v>
      </c>
      <c r="O1868" s="161">
        <f t="shared" si="291"/>
        <v>2000000</v>
      </c>
      <c r="P1868" s="162">
        <f t="shared" si="292"/>
        <v>190.54964874443172</v>
      </c>
      <c r="Q1868" s="162">
        <f t="shared" si="293"/>
        <v>94.859366751007897</v>
      </c>
      <c r="R1868" s="163">
        <f t="shared" si="294"/>
        <v>1</v>
      </c>
      <c r="S1868" s="161">
        <f t="shared" si="295"/>
        <v>2000000</v>
      </c>
      <c r="T1868" s="162">
        <f t="shared" si="296"/>
        <v>193.51654958147725</v>
      </c>
      <c r="U1868" s="162">
        <f t="shared" si="297"/>
        <v>104.92968337550394</v>
      </c>
      <c r="V1868" s="163">
        <f t="shared" si="298"/>
        <v>1</v>
      </c>
      <c r="W1868" s="164">
        <f t="shared" si="299"/>
        <v>141380563.98684764</v>
      </c>
      <c r="X1868" s="164">
        <f t="shared" si="300"/>
        <v>27173732.411946625</v>
      </c>
    </row>
    <row r="1869" spans="10:24" x14ac:dyDescent="0.25">
      <c r="J1869">
        <v>1866</v>
      </c>
      <c r="K1869" s="43">
        <v>0.3866172811672397</v>
      </c>
      <c r="L1869">
        <v>8.3307544882633255E-2</v>
      </c>
      <c r="M1869">
        <v>0.78841913467012992</v>
      </c>
      <c r="N1869" s="44">
        <v>0.19753253197362353</v>
      </c>
      <c r="O1869" s="161">
        <f t="shared" si="291"/>
        <v>5000000</v>
      </c>
      <c r="P1869" s="162">
        <f t="shared" si="292"/>
        <v>159.25256467908073</v>
      </c>
      <c r="Q1869" s="162">
        <f t="shared" si="293"/>
        <v>151.01896067813735</v>
      </c>
      <c r="R1869" s="163">
        <f t="shared" si="294"/>
        <v>1</v>
      </c>
      <c r="S1869" s="161">
        <f t="shared" si="295"/>
        <v>6000000</v>
      </c>
      <c r="T1869" s="162">
        <f t="shared" si="296"/>
        <v>183.08418822636025</v>
      </c>
      <c r="U1869" s="162">
        <f t="shared" si="297"/>
        <v>133.00948033906866</v>
      </c>
      <c r="V1869" s="163">
        <f t="shared" si="298"/>
        <v>0.9</v>
      </c>
      <c r="W1869" s="164">
        <f t="shared" si="299"/>
        <v>-8831979.9952830672</v>
      </c>
      <c r="X1869" s="164">
        <f t="shared" si="300"/>
        <v>120403422.59137458</v>
      </c>
    </row>
    <row r="1870" spans="10:24" x14ac:dyDescent="0.25">
      <c r="J1870">
        <v>1867</v>
      </c>
      <c r="K1870" s="43">
        <v>0.39518879277055252</v>
      </c>
      <c r="L1870">
        <v>0.42679871558245042</v>
      </c>
      <c r="M1870">
        <v>0.67871983970900351</v>
      </c>
      <c r="N1870" s="44">
        <v>0.7441036664966888</v>
      </c>
      <c r="O1870" s="161">
        <f t="shared" si="291"/>
        <v>5000000</v>
      </c>
      <c r="P1870" s="162">
        <f t="shared" si="292"/>
        <v>177.23204496167557</v>
      </c>
      <c r="Q1870" s="162">
        <f t="shared" si="293"/>
        <v>144.2824405575272</v>
      </c>
      <c r="R1870" s="163">
        <f t="shared" si="294"/>
        <v>1</v>
      </c>
      <c r="S1870" s="161">
        <f t="shared" si="295"/>
        <v>6000000</v>
      </c>
      <c r="T1870" s="162">
        <f t="shared" si="296"/>
        <v>189.07734832055851</v>
      </c>
      <c r="U1870" s="162">
        <f t="shared" si="297"/>
        <v>129.6412202787636</v>
      </c>
      <c r="V1870" s="163">
        <f t="shared" si="298"/>
        <v>1</v>
      </c>
      <c r="W1870" s="164">
        <f t="shared" si="299"/>
        <v>114748022.02074188</v>
      </c>
      <c r="X1870" s="164">
        <f t="shared" si="300"/>
        <v>206616768.2507695</v>
      </c>
    </row>
    <row r="1871" spans="10:24" x14ac:dyDescent="0.25">
      <c r="J1871">
        <v>1868</v>
      </c>
      <c r="K1871" s="43">
        <v>0.27522185715907865</v>
      </c>
      <c r="L1871">
        <v>0.36164542635990959</v>
      </c>
      <c r="M1871">
        <v>0.20124404598901424</v>
      </c>
      <c r="N1871" s="44">
        <v>0.70108275440525059</v>
      </c>
      <c r="O1871" s="161">
        <f t="shared" si="291"/>
        <v>2000000</v>
      </c>
      <c r="P1871" s="162">
        <f t="shared" si="292"/>
        <v>174.68903864143419</v>
      </c>
      <c r="Q1871" s="162">
        <f t="shared" si="293"/>
        <v>118.25628236168831</v>
      </c>
      <c r="R1871" s="163">
        <f t="shared" si="294"/>
        <v>1</v>
      </c>
      <c r="S1871" s="161">
        <f t="shared" si="295"/>
        <v>5000000</v>
      </c>
      <c r="T1871" s="162">
        <f t="shared" si="296"/>
        <v>188.22967954714474</v>
      </c>
      <c r="U1871" s="162">
        <f t="shared" si="297"/>
        <v>116.62814118084415</v>
      </c>
      <c r="V1871" s="163">
        <f t="shared" si="298"/>
        <v>1</v>
      </c>
      <c r="W1871" s="164">
        <f t="shared" si="299"/>
        <v>62865512.559491783</v>
      </c>
      <c r="X1871" s="164">
        <f t="shared" si="300"/>
        <v>208007691.83150291</v>
      </c>
    </row>
    <row r="1872" spans="10:24" x14ac:dyDescent="0.25">
      <c r="J1872">
        <v>1869</v>
      </c>
      <c r="K1872" s="43">
        <v>0.83864613980843428</v>
      </c>
      <c r="L1872">
        <v>0.75443155037248055</v>
      </c>
      <c r="M1872">
        <v>4.6055009498927379E-2</v>
      </c>
      <c r="N1872" s="44">
        <v>0.78664600106334848</v>
      </c>
      <c r="O1872" s="161">
        <f t="shared" si="291"/>
        <v>7000000</v>
      </c>
      <c r="P1872" s="162">
        <f t="shared" si="292"/>
        <v>190.32752552052528</v>
      </c>
      <c r="Q1872" s="162">
        <f t="shared" si="293"/>
        <v>101.31258282589093</v>
      </c>
      <c r="R1872" s="163">
        <f t="shared" si="294"/>
        <v>1</v>
      </c>
      <c r="S1872" s="161">
        <f t="shared" si="295"/>
        <v>7000000</v>
      </c>
      <c r="T1872" s="162">
        <f t="shared" si="296"/>
        <v>193.44250850684176</v>
      </c>
      <c r="U1872" s="162">
        <f t="shared" si="297"/>
        <v>108.15629141294546</v>
      </c>
      <c r="V1872" s="163">
        <f t="shared" si="298"/>
        <v>1</v>
      </c>
      <c r="W1872" s="164">
        <f t="shared" si="299"/>
        <v>573104598.86244047</v>
      </c>
      <c r="X1872" s="164">
        <f t="shared" si="300"/>
        <v>447003519.65727413</v>
      </c>
    </row>
    <row r="1873" spans="10:24" x14ac:dyDescent="0.25">
      <c r="J1873">
        <v>1870</v>
      </c>
      <c r="K1873" s="43">
        <v>0.88411998394945757</v>
      </c>
      <c r="L1873">
        <v>2.9115635955509145E-2</v>
      </c>
      <c r="M1873">
        <v>0.47999072941452114</v>
      </c>
      <c r="N1873" s="44">
        <v>3.2937260723117423E-2</v>
      </c>
      <c r="O1873" s="161">
        <f t="shared" si="291"/>
        <v>7000000</v>
      </c>
      <c r="P1873" s="162">
        <f t="shared" si="292"/>
        <v>151.590707629815</v>
      </c>
      <c r="Q1873" s="162">
        <f t="shared" si="293"/>
        <v>133.99646298731014</v>
      </c>
      <c r="R1873" s="163">
        <f t="shared" si="294"/>
        <v>1</v>
      </c>
      <c r="S1873" s="161">
        <f t="shared" si="295"/>
        <v>7000000</v>
      </c>
      <c r="T1873" s="162">
        <f t="shared" si="296"/>
        <v>180.53023587660499</v>
      </c>
      <c r="U1873" s="162">
        <f t="shared" si="297"/>
        <v>124.49823149365507</v>
      </c>
      <c r="V1873" s="163">
        <f t="shared" si="298"/>
        <v>0.9</v>
      </c>
      <c r="W1873" s="164">
        <f t="shared" si="299"/>
        <v>73159712.497534037</v>
      </c>
      <c r="X1873" s="164">
        <f t="shared" si="300"/>
        <v>203001627.61258453</v>
      </c>
    </row>
    <row r="1874" spans="10:24" x14ac:dyDescent="0.25">
      <c r="J1874">
        <v>1871</v>
      </c>
      <c r="K1874" s="43">
        <v>0.85015958428734328</v>
      </c>
      <c r="L1874">
        <v>0.53434929479269655</v>
      </c>
      <c r="M1874">
        <v>0.21972411126813163</v>
      </c>
      <c r="N1874" s="44">
        <v>0.52985244387735242</v>
      </c>
      <c r="O1874" s="161">
        <f t="shared" si="291"/>
        <v>7000000</v>
      </c>
      <c r="P1874" s="162">
        <f t="shared" si="292"/>
        <v>181.29311360110998</v>
      </c>
      <c r="Q1874" s="162">
        <f t="shared" si="293"/>
        <v>119.53749376749114</v>
      </c>
      <c r="R1874" s="163">
        <f t="shared" si="294"/>
        <v>1</v>
      </c>
      <c r="S1874" s="161">
        <f t="shared" si="295"/>
        <v>7000000</v>
      </c>
      <c r="T1874" s="162">
        <f t="shared" si="296"/>
        <v>190.43103786703665</v>
      </c>
      <c r="U1874" s="162">
        <f t="shared" si="297"/>
        <v>117.26874688374556</v>
      </c>
      <c r="V1874" s="163">
        <f t="shared" si="298"/>
        <v>1</v>
      </c>
      <c r="W1874" s="164">
        <f t="shared" si="299"/>
        <v>382289338.83533186</v>
      </c>
      <c r="X1874" s="164">
        <f t="shared" si="300"/>
        <v>362136036.88303763</v>
      </c>
    </row>
    <row r="1875" spans="10:24" x14ac:dyDescent="0.25">
      <c r="J1875">
        <v>1872</v>
      </c>
      <c r="K1875" s="43">
        <v>0.19826857184433722</v>
      </c>
      <c r="L1875">
        <v>0.79969050903369343</v>
      </c>
      <c r="M1875">
        <v>0.20339797981997032</v>
      </c>
      <c r="N1875" s="44">
        <v>0.79218087604811482</v>
      </c>
      <c r="O1875" s="161">
        <f t="shared" si="291"/>
        <v>2000000</v>
      </c>
      <c r="P1875" s="162">
        <f t="shared" si="292"/>
        <v>192.60774408103512</v>
      </c>
      <c r="Q1875" s="162">
        <f t="shared" si="293"/>
        <v>118.40909559522009</v>
      </c>
      <c r="R1875" s="163">
        <f t="shared" si="294"/>
        <v>1</v>
      </c>
      <c r="S1875" s="161">
        <f t="shared" si="295"/>
        <v>5000000</v>
      </c>
      <c r="T1875" s="162">
        <f t="shared" si="296"/>
        <v>194.20258136034505</v>
      </c>
      <c r="U1875" s="162">
        <f t="shared" si="297"/>
        <v>116.70454779761005</v>
      </c>
      <c r="V1875" s="163">
        <f t="shared" si="298"/>
        <v>1</v>
      </c>
      <c r="W1875" s="164">
        <f t="shared" si="299"/>
        <v>98397296.971630067</v>
      </c>
      <c r="X1875" s="164">
        <f t="shared" si="300"/>
        <v>237490167.81367499</v>
      </c>
    </row>
    <row r="1876" spans="10:24" x14ac:dyDescent="0.25">
      <c r="J1876">
        <v>1873</v>
      </c>
      <c r="K1876" s="43">
        <v>0.7091048395638172</v>
      </c>
      <c r="L1876">
        <v>0.5296223801800779</v>
      </c>
      <c r="M1876">
        <v>0.81774030504877881</v>
      </c>
      <c r="N1876" s="44">
        <v>0.6338223897793307</v>
      </c>
      <c r="O1876" s="161">
        <f t="shared" si="291"/>
        <v>6000000</v>
      </c>
      <c r="P1876" s="162">
        <f t="shared" si="292"/>
        <v>181.114809872644</v>
      </c>
      <c r="Q1876" s="162">
        <f t="shared" si="293"/>
        <v>153.13574211335543</v>
      </c>
      <c r="R1876" s="163">
        <f t="shared" si="294"/>
        <v>1</v>
      </c>
      <c r="S1876" s="161">
        <f t="shared" si="295"/>
        <v>7000000</v>
      </c>
      <c r="T1876" s="162">
        <f t="shared" si="296"/>
        <v>190.37160329088132</v>
      </c>
      <c r="U1876" s="162">
        <f t="shared" si="297"/>
        <v>134.06787105667772</v>
      </c>
      <c r="V1876" s="163">
        <f t="shared" si="298"/>
        <v>1</v>
      </c>
      <c r="W1876" s="164">
        <f t="shared" si="299"/>
        <v>117874406.55573142</v>
      </c>
      <c r="X1876" s="164">
        <f t="shared" si="300"/>
        <v>244126125.63942528</v>
      </c>
    </row>
    <row r="1877" spans="10:24" x14ac:dyDescent="0.25">
      <c r="J1877">
        <v>1874</v>
      </c>
      <c r="K1877" s="43">
        <v>0.59613207886199626</v>
      </c>
      <c r="L1877">
        <v>0.17898785004785711</v>
      </c>
      <c r="M1877">
        <v>0.19796266502023985</v>
      </c>
      <c r="N1877" s="44">
        <v>9.7704792031385712E-2</v>
      </c>
      <c r="O1877" s="161">
        <f t="shared" si="291"/>
        <v>6000000</v>
      </c>
      <c r="P1877" s="162">
        <f t="shared" si="292"/>
        <v>166.21156197394029</v>
      </c>
      <c r="Q1877" s="162">
        <f t="shared" si="293"/>
        <v>118.02158277990397</v>
      </c>
      <c r="R1877" s="163">
        <f t="shared" si="294"/>
        <v>1</v>
      </c>
      <c r="S1877" s="161">
        <f t="shared" si="295"/>
        <v>6000000</v>
      </c>
      <c r="T1877" s="162">
        <f t="shared" si="296"/>
        <v>185.40385399131344</v>
      </c>
      <c r="U1877" s="162">
        <f t="shared" si="297"/>
        <v>116.51079138995198</v>
      </c>
      <c r="V1877" s="163">
        <f t="shared" si="298"/>
        <v>0.9</v>
      </c>
      <c r="W1877" s="164">
        <f t="shared" si="299"/>
        <v>239139875.16421795</v>
      </c>
      <c r="X1877" s="164">
        <f t="shared" si="300"/>
        <v>222022538.0473519</v>
      </c>
    </row>
    <row r="1878" spans="10:24" x14ac:dyDescent="0.25">
      <c r="J1878">
        <v>1875</v>
      </c>
      <c r="K1878" s="43">
        <v>0.60254625458451461</v>
      </c>
      <c r="L1878">
        <v>0.99417545327487278</v>
      </c>
      <c r="M1878">
        <v>0.54345175568221971</v>
      </c>
      <c r="N1878" s="44">
        <v>0.64745077424928521</v>
      </c>
      <c r="O1878" s="161">
        <f t="shared" si="291"/>
        <v>6000000</v>
      </c>
      <c r="P1878" s="162">
        <f t="shared" si="292"/>
        <v>217.83899497886941</v>
      </c>
      <c r="Q1878" s="162">
        <f t="shared" si="293"/>
        <v>137.18267291935931</v>
      </c>
      <c r="R1878" s="163">
        <f t="shared" si="294"/>
        <v>1</v>
      </c>
      <c r="S1878" s="161">
        <f t="shared" si="295"/>
        <v>7000000</v>
      </c>
      <c r="T1878" s="162">
        <f t="shared" si="296"/>
        <v>202.61299832628981</v>
      </c>
      <c r="U1878" s="162">
        <f t="shared" si="297"/>
        <v>126.09133645967965</v>
      </c>
      <c r="V1878" s="163">
        <f t="shared" si="298"/>
        <v>1</v>
      </c>
      <c r="W1878" s="164">
        <f t="shared" si="299"/>
        <v>433937932.35706061</v>
      </c>
      <c r="X1878" s="164">
        <f t="shared" si="300"/>
        <v>385651633.06627113</v>
      </c>
    </row>
    <row r="1879" spans="10:24" x14ac:dyDescent="0.25">
      <c r="J1879">
        <v>1876</v>
      </c>
      <c r="K1879" s="43">
        <v>0.58758715885201829</v>
      </c>
      <c r="L1879">
        <v>0.45329042269037012</v>
      </c>
      <c r="M1879">
        <v>0.79458218123428759</v>
      </c>
      <c r="N1879" s="44">
        <v>0.99808687426734821</v>
      </c>
      <c r="O1879" s="161">
        <f t="shared" si="291"/>
        <v>6000000</v>
      </c>
      <c r="P1879" s="162">
        <f t="shared" si="292"/>
        <v>178.23971480881528</v>
      </c>
      <c r="Q1879" s="162">
        <f t="shared" si="293"/>
        <v>151.44847954863485</v>
      </c>
      <c r="R1879" s="163">
        <f t="shared" si="294"/>
        <v>1</v>
      </c>
      <c r="S1879" s="161">
        <f t="shared" si="295"/>
        <v>6000000</v>
      </c>
      <c r="T1879" s="162">
        <f t="shared" si="296"/>
        <v>189.4132382696051</v>
      </c>
      <c r="U1879" s="162">
        <f t="shared" si="297"/>
        <v>133.22423977431743</v>
      </c>
      <c r="V1879" s="163">
        <f t="shared" si="298"/>
        <v>1</v>
      </c>
      <c r="W1879" s="164">
        <f t="shared" si="299"/>
        <v>110747411.56108257</v>
      </c>
      <c r="X1879" s="164">
        <f t="shared" si="300"/>
        <v>187133990.97172606</v>
      </c>
    </row>
    <row r="1880" spans="10:24" x14ac:dyDescent="0.25">
      <c r="J1880">
        <v>1877</v>
      </c>
      <c r="K1880" s="43">
        <v>0.28697159325303923</v>
      </c>
      <c r="L1880">
        <v>0.29138162550400915</v>
      </c>
      <c r="M1880">
        <v>0.59982148321319906</v>
      </c>
      <c r="N1880" s="44">
        <v>0.24621142631627768</v>
      </c>
      <c r="O1880" s="161">
        <f t="shared" si="291"/>
        <v>2000000</v>
      </c>
      <c r="P1880" s="162">
        <f t="shared" si="292"/>
        <v>171.75970563719994</v>
      </c>
      <c r="Q1880" s="162">
        <f t="shared" si="293"/>
        <v>140.05770122953987</v>
      </c>
      <c r="R1880" s="163">
        <f t="shared" si="294"/>
        <v>1</v>
      </c>
      <c r="S1880" s="161">
        <f t="shared" si="295"/>
        <v>5000000</v>
      </c>
      <c r="T1880" s="162">
        <f t="shared" si="296"/>
        <v>187.25323521239997</v>
      </c>
      <c r="U1880" s="162">
        <f t="shared" si="297"/>
        <v>127.52885061476994</v>
      </c>
      <c r="V1880" s="163">
        <f t="shared" si="298"/>
        <v>1</v>
      </c>
      <c r="W1880" s="164">
        <f t="shared" si="299"/>
        <v>13404008.815320142</v>
      </c>
      <c r="X1880" s="164">
        <f t="shared" si="300"/>
        <v>148621922.98815018</v>
      </c>
    </row>
    <row r="1881" spans="10:24" x14ac:dyDescent="0.25">
      <c r="J1881">
        <v>1878</v>
      </c>
      <c r="K1881" s="43">
        <v>0.92508291827244227</v>
      </c>
      <c r="L1881">
        <v>0.36191653388138356</v>
      </c>
      <c r="M1881">
        <v>0.51272511785904018</v>
      </c>
      <c r="N1881" s="44">
        <v>0.53554435267597544</v>
      </c>
      <c r="O1881" s="161">
        <f t="shared" si="291"/>
        <v>7000000</v>
      </c>
      <c r="P1881" s="162">
        <f t="shared" si="292"/>
        <v>174.69989012342492</v>
      </c>
      <c r="Q1881" s="162">
        <f t="shared" si="293"/>
        <v>135.63805101977286</v>
      </c>
      <c r="R1881" s="163">
        <f t="shared" si="294"/>
        <v>1</v>
      </c>
      <c r="S1881" s="161">
        <f t="shared" si="295"/>
        <v>9000000</v>
      </c>
      <c r="T1881" s="162">
        <f t="shared" si="296"/>
        <v>188.23329670780831</v>
      </c>
      <c r="U1881" s="162">
        <f t="shared" si="297"/>
        <v>125.31902550988643</v>
      </c>
      <c r="V1881" s="163">
        <f t="shared" si="298"/>
        <v>1</v>
      </c>
      <c r="W1881" s="164">
        <f t="shared" si="299"/>
        <v>223432873.72556442</v>
      </c>
      <c r="X1881" s="164">
        <f t="shared" si="300"/>
        <v>416228440.78129685</v>
      </c>
    </row>
    <row r="1882" spans="10:24" x14ac:dyDescent="0.25">
      <c r="J1882">
        <v>1879</v>
      </c>
      <c r="K1882" s="43">
        <v>0.53741677019844969</v>
      </c>
      <c r="L1882">
        <v>0.50464171380909106</v>
      </c>
      <c r="M1882">
        <v>6.4574579742441407E-2</v>
      </c>
      <c r="N1882" s="44">
        <v>0.6787141858730954</v>
      </c>
      <c r="O1882" s="161">
        <f t="shared" si="291"/>
        <v>5000000</v>
      </c>
      <c r="P1882" s="162">
        <f t="shared" si="292"/>
        <v>180.17452970405631</v>
      </c>
      <c r="Q1882" s="162">
        <f t="shared" si="293"/>
        <v>104.65068698129467</v>
      </c>
      <c r="R1882" s="163">
        <f t="shared" si="294"/>
        <v>1</v>
      </c>
      <c r="S1882" s="161">
        <f t="shared" si="295"/>
        <v>6000000</v>
      </c>
      <c r="T1882" s="162">
        <f t="shared" si="296"/>
        <v>190.05817656801878</v>
      </c>
      <c r="U1882" s="162">
        <f t="shared" si="297"/>
        <v>109.82534349064734</v>
      </c>
      <c r="V1882" s="163">
        <f t="shared" si="298"/>
        <v>1</v>
      </c>
      <c r="W1882" s="164">
        <f t="shared" si="299"/>
        <v>327619213.61380821</v>
      </c>
      <c r="X1882" s="164">
        <f t="shared" si="300"/>
        <v>331396998.46422863</v>
      </c>
    </row>
    <row r="1883" spans="10:24" x14ac:dyDescent="0.25">
      <c r="J1883">
        <v>1880</v>
      </c>
      <c r="K1883" s="43">
        <v>0.19803009036371777</v>
      </c>
      <c r="L1883">
        <v>0.6351123600044708</v>
      </c>
      <c r="M1883">
        <v>0.23847188139036934</v>
      </c>
      <c r="N1883" s="44">
        <v>0.87241771267194335</v>
      </c>
      <c r="O1883" s="161">
        <f t="shared" si="291"/>
        <v>2000000</v>
      </c>
      <c r="P1883" s="162">
        <f t="shared" si="292"/>
        <v>185.18136712186694</v>
      </c>
      <c r="Q1883" s="162">
        <f t="shared" si="293"/>
        <v>120.77546590767125</v>
      </c>
      <c r="R1883" s="163">
        <f t="shared" si="294"/>
        <v>1</v>
      </c>
      <c r="S1883" s="161">
        <f t="shared" si="295"/>
        <v>5000000</v>
      </c>
      <c r="T1883" s="162">
        <f t="shared" si="296"/>
        <v>191.72712237395564</v>
      </c>
      <c r="U1883" s="162">
        <f t="shared" si="297"/>
        <v>117.88773295383562</v>
      </c>
      <c r="V1883" s="163">
        <f t="shared" si="298"/>
        <v>1</v>
      </c>
      <c r="W1883" s="164">
        <f t="shared" si="299"/>
        <v>78811802.428391382</v>
      </c>
      <c r="X1883" s="164">
        <f t="shared" si="300"/>
        <v>219196947.10060006</v>
      </c>
    </row>
    <row r="1884" spans="10:24" x14ac:dyDescent="0.25">
      <c r="J1884">
        <v>1881</v>
      </c>
      <c r="K1884" s="43">
        <v>0.35977606474883217</v>
      </c>
      <c r="L1884">
        <v>0.30414506601061408</v>
      </c>
      <c r="M1884">
        <v>0.81077930862422987</v>
      </c>
      <c r="N1884" s="44">
        <v>0.62657717413625202</v>
      </c>
      <c r="O1884" s="161">
        <f t="shared" si="291"/>
        <v>5000000</v>
      </c>
      <c r="P1884" s="162">
        <f t="shared" si="292"/>
        <v>172.31226443111743</v>
      </c>
      <c r="Q1884" s="162">
        <f t="shared" si="293"/>
        <v>152.61543463934129</v>
      </c>
      <c r="R1884" s="163">
        <f t="shared" si="294"/>
        <v>1</v>
      </c>
      <c r="S1884" s="161">
        <f t="shared" si="295"/>
        <v>6000000</v>
      </c>
      <c r="T1884" s="162">
        <f t="shared" si="296"/>
        <v>187.43742147703915</v>
      </c>
      <c r="U1884" s="162">
        <f t="shared" si="297"/>
        <v>133.80771731967064</v>
      </c>
      <c r="V1884" s="163">
        <f t="shared" si="298"/>
        <v>1</v>
      </c>
      <c r="W1884" s="164">
        <f t="shared" si="299"/>
        <v>48484148.958880693</v>
      </c>
      <c r="X1884" s="164">
        <f t="shared" si="300"/>
        <v>171778224.94421107</v>
      </c>
    </row>
    <row r="1885" spans="10:24" x14ac:dyDescent="0.25">
      <c r="J1885">
        <v>1882</v>
      </c>
      <c r="K1885" s="43">
        <v>0.52863606886920422</v>
      </c>
      <c r="L1885">
        <v>0.27119376356870017</v>
      </c>
      <c r="M1885">
        <v>0.72817389655910447</v>
      </c>
      <c r="N1885" s="44">
        <v>0.83218368954562438</v>
      </c>
      <c r="O1885" s="161">
        <f t="shared" si="291"/>
        <v>5000000</v>
      </c>
      <c r="P1885" s="162">
        <f t="shared" si="292"/>
        <v>170.86190147461443</v>
      </c>
      <c r="Q1885" s="162">
        <f t="shared" si="293"/>
        <v>147.14598889162056</v>
      </c>
      <c r="R1885" s="163">
        <f t="shared" si="294"/>
        <v>1</v>
      </c>
      <c r="S1885" s="161">
        <f t="shared" si="295"/>
        <v>6000000</v>
      </c>
      <c r="T1885" s="162">
        <f t="shared" si="296"/>
        <v>186.95396715820482</v>
      </c>
      <c r="U1885" s="162">
        <f t="shared" si="297"/>
        <v>131.07299444581028</v>
      </c>
      <c r="V1885" s="163">
        <f t="shared" si="298"/>
        <v>1</v>
      </c>
      <c r="W1885" s="164">
        <f t="shared" si="299"/>
        <v>68579562.914969325</v>
      </c>
      <c r="X1885" s="164">
        <f t="shared" si="300"/>
        <v>185285836.27436721</v>
      </c>
    </row>
    <row r="1886" spans="10:24" x14ac:dyDescent="0.25">
      <c r="J1886">
        <v>1883</v>
      </c>
      <c r="K1886" s="43">
        <v>0.46814507660696536</v>
      </c>
      <c r="L1886">
        <v>0.80027196746897888</v>
      </c>
      <c r="M1886">
        <v>0.30399855143398791</v>
      </c>
      <c r="N1886" s="44">
        <v>0.53177915148065469</v>
      </c>
      <c r="O1886" s="161">
        <f t="shared" si="291"/>
        <v>5000000</v>
      </c>
      <c r="P1886" s="162">
        <f t="shared" si="292"/>
        <v>192.63889613351404</v>
      </c>
      <c r="Q1886" s="162">
        <f t="shared" si="293"/>
        <v>124.74130895733541</v>
      </c>
      <c r="R1886" s="163">
        <f t="shared" si="294"/>
        <v>1</v>
      </c>
      <c r="S1886" s="161">
        <f t="shared" si="295"/>
        <v>6000000</v>
      </c>
      <c r="T1886" s="162">
        <f t="shared" si="296"/>
        <v>194.212965377838</v>
      </c>
      <c r="U1886" s="162">
        <f t="shared" si="297"/>
        <v>119.8706544786677</v>
      </c>
      <c r="V1886" s="163">
        <f t="shared" si="298"/>
        <v>1</v>
      </c>
      <c r="W1886" s="164">
        <f t="shared" si="299"/>
        <v>289487935.88089317</v>
      </c>
      <c r="X1886" s="164">
        <f t="shared" si="300"/>
        <v>296053865.3950218</v>
      </c>
    </row>
    <row r="1887" spans="10:24" x14ac:dyDescent="0.25">
      <c r="J1887">
        <v>1884</v>
      </c>
      <c r="K1887" s="43">
        <v>0.11914509992376576</v>
      </c>
      <c r="L1887">
        <v>0.20668538052501051</v>
      </c>
      <c r="M1887">
        <v>9.1661538586321645E-2</v>
      </c>
      <c r="N1887" s="44">
        <v>0.78848771502202697</v>
      </c>
      <c r="O1887" s="161">
        <f t="shared" si="291"/>
        <v>2000000</v>
      </c>
      <c r="P1887" s="162">
        <f t="shared" si="292"/>
        <v>167.7303565710246</v>
      </c>
      <c r="Q1887" s="162">
        <f t="shared" si="293"/>
        <v>108.38814669071049</v>
      </c>
      <c r="R1887" s="163">
        <f t="shared" si="294"/>
        <v>1</v>
      </c>
      <c r="S1887" s="161">
        <f t="shared" si="295"/>
        <v>2000000</v>
      </c>
      <c r="T1887" s="162">
        <f t="shared" si="296"/>
        <v>185.9101188570082</v>
      </c>
      <c r="U1887" s="162">
        <f t="shared" si="297"/>
        <v>111.69407334535524</v>
      </c>
      <c r="V1887" s="163">
        <f t="shared" si="298"/>
        <v>1</v>
      </c>
      <c r="W1887" s="164">
        <f t="shared" si="299"/>
        <v>68684419.760628223</v>
      </c>
      <c r="X1887" s="164">
        <f t="shared" si="300"/>
        <v>-1567908.9766940773</v>
      </c>
    </row>
    <row r="1888" spans="10:24" x14ac:dyDescent="0.25">
      <c r="J1888">
        <v>1885</v>
      </c>
      <c r="K1888" s="43">
        <v>0.80233457767475957</v>
      </c>
      <c r="L1888">
        <v>0.93270859712143905</v>
      </c>
      <c r="M1888">
        <v>4.6003037804618563E-2</v>
      </c>
      <c r="N1888" s="44">
        <v>0.32821716292579861</v>
      </c>
      <c r="O1888" s="161">
        <f t="shared" si="291"/>
        <v>7000000</v>
      </c>
      <c r="P1888" s="162">
        <f t="shared" si="292"/>
        <v>202.4440790105678</v>
      </c>
      <c r="Q1888" s="162">
        <f t="shared" si="293"/>
        <v>101.30181437313442</v>
      </c>
      <c r="R1888" s="163">
        <f t="shared" si="294"/>
        <v>1</v>
      </c>
      <c r="S1888" s="161">
        <f t="shared" si="295"/>
        <v>7000000</v>
      </c>
      <c r="T1888" s="162">
        <f t="shared" si="296"/>
        <v>197.48135967018928</v>
      </c>
      <c r="U1888" s="162">
        <f t="shared" si="297"/>
        <v>108.15090718656721</v>
      </c>
      <c r="V1888" s="163">
        <f t="shared" si="298"/>
        <v>1</v>
      </c>
      <c r="W1888" s="164">
        <f t="shared" si="299"/>
        <v>657995852.46203375</v>
      </c>
      <c r="X1888" s="164">
        <f t="shared" si="300"/>
        <v>475313167.38535452</v>
      </c>
    </row>
    <row r="1889" spans="10:24" x14ac:dyDescent="0.25">
      <c r="J1889">
        <v>1886</v>
      </c>
      <c r="K1889" s="43">
        <v>0.24500527470398892</v>
      </c>
      <c r="L1889">
        <v>0.75093038250551514</v>
      </c>
      <c r="M1889">
        <v>0.83079490211869111</v>
      </c>
      <c r="N1889" s="44">
        <v>0.90553505436072468</v>
      </c>
      <c r="O1889" s="161">
        <f t="shared" si="291"/>
        <v>2000000</v>
      </c>
      <c r="P1889" s="162">
        <f t="shared" si="292"/>
        <v>190.16130655900747</v>
      </c>
      <c r="Q1889" s="162">
        <f t="shared" si="293"/>
        <v>154.14622432411062</v>
      </c>
      <c r="R1889" s="163">
        <f t="shared" si="294"/>
        <v>1</v>
      </c>
      <c r="S1889" s="161">
        <f t="shared" si="295"/>
        <v>5000000</v>
      </c>
      <c r="T1889" s="162">
        <f t="shared" si="296"/>
        <v>193.38710218633582</v>
      </c>
      <c r="U1889" s="162">
        <f t="shared" si="297"/>
        <v>134.57311216205531</v>
      </c>
      <c r="V1889" s="163">
        <f t="shared" si="298"/>
        <v>1</v>
      </c>
      <c r="W1889" s="164">
        <f t="shared" si="299"/>
        <v>22030164.469793707</v>
      </c>
      <c r="X1889" s="164">
        <f t="shared" si="300"/>
        <v>144069950.12140256</v>
      </c>
    </row>
    <row r="1890" spans="10:24" x14ac:dyDescent="0.25">
      <c r="J1890">
        <v>1887</v>
      </c>
      <c r="K1890" s="43">
        <v>0.52161780802932389</v>
      </c>
      <c r="L1890">
        <v>0.44837304623631458</v>
      </c>
      <c r="M1890">
        <v>0.46272886676996317</v>
      </c>
      <c r="N1890" s="44">
        <v>0.28776157996813789</v>
      </c>
      <c r="O1890" s="161">
        <f t="shared" si="291"/>
        <v>5000000</v>
      </c>
      <c r="P1890" s="162">
        <f t="shared" si="292"/>
        <v>178.05340627691041</v>
      </c>
      <c r="Q1890" s="162">
        <f t="shared" si="293"/>
        <v>133.12877603175872</v>
      </c>
      <c r="R1890" s="163">
        <f t="shared" si="294"/>
        <v>1</v>
      </c>
      <c r="S1890" s="161">
        <f t="shared" si="295"/>
        <v>6000000</v>
      </c>
      <c r="T1890" s="162">
        <f t="shared" si="296"/>
        <v>189.35113542563681</v>
      </c>
      <c r="U1890" s="162">
        <f t="shared" si="297"/>
        <v>124.06438801587936</v>
      </c>
      <c r="V1890" s="163">
        <f t="shared" si="298"/>
        <v>1</v>
      </c>
      <c r="W1890" s="164">
        <f t="shared" si="299"/>
        <v>174623151.22575846</v>
      </c>
      <c r="X1890" s="164">
        <f t="shared" si="300"/>
        <v>241720484.45854473</v>
      </c>
    </row>
    <row r="1891" spans="10:24" x14ac:dyDescent="0.25">
      <c r="J1891">
        <v>1888</v>
      </c>
      <c r="K1891" s="43">
        <v>0.21989992325996</v>
      </c>
      <c r="L1891">
        <v>0.53337942806955829</v>
      </c>
      <c r="M1891">
        <v>0.19104603623189309</v>
      </c>
      <c r="N1891" s="44">
        <v>0.2335193192147984</v>
      </c>
      <c r="O1891" s="161">
        <f t="shared" si="291"/>
        <v>2000000</v>
      </c>
      <c r="P1891" s="162">
        <f t="shared" si="292"/>
        <v>181.25651522710848</v>
      </c>
      <c r="Q1891" s="162">
        <f t="shared" si="293"/>
        <v>117.5190384690944</v>
      </c>
      <c r="R1891" s="163">
        <f t="shared" si="294"/>
        <v>1</v>
      </c>
      <c r="S1891" s="161">
        <f t="shared" si="295"/>
        <v>5000000</v>
      </c>
      <c r="T1891" s="162">
        <f t="shared" si="296"/>
        <v>190.41883840903617</v>
      </c>
      <c r="U1891" s="162">
        <f t="shared" si="297"/>
        <v>116.2595192345472</v>
      </c>
      <c r="V1891" s="163">
        <f t="shared" si="298"/>
        <v>1</v>
      </c>
      <c r="W1891" s="164">
        <f t="shared" si="299"/>
        <v>77474953.516028166</v>
      </c>
      <c r="X1891" s="164">
        <f t="shared" si="300"/>
        <v>220796595.87244487</v>
      </c>
    </row>
    <row r="1892" spans="10:24" x14ac:dyDescent="0.25">
      <c r="J1892">
        <v>1889</v>
      </c>
      <c r="K1892" s="43">
        <v>0.52763231018073309</v>
      </c>
      <c r="L1892">
        <v>0.39217708669077644</v>
      </c>
      <c r="M1892">
        <v>0.14485536221336859</v>
      </c>
      <c r="N1892" s="44">
        <v>1.4564980204053168E-2</v>
      </c>
      <c r="O1892" s="161">
        <f t="shared" si="291"/>
        <v>5000000</v>
      </c>
      <c r="P1892" s="162">
        <f t="shared" si="292"/>
        <v>175.89526108111653</v>
      </c>
      <c r="Q1892" s="162">
        <f t="shared" si="293"/>
        <v>113.82487154834013</v>
      </c>
      <c r="R1892" s="163">
        <f t="shared" si="294"/>
        <v>1</v>
      </c>
      <c r="S1892" s="161">
        <f t="shared" si="295"/>
        <v>6000000</v>
      </c>
      <c r="T1892" s="162">
        <f t="shared" si="296"/>
        <v>188.63175369370552</v>
      </c>
      <c r="U1892" s="162">
        <f t="shared" si="297"/>
        <v>114.41243577417006</v>
      </c>
      <c r="V1892" s="163">
        <f t="shared" si="298"/>
        <v>0.05</v>
      </c>
      <c r="W1892" s="164">
        <f t="shared" si="299"/>
        <v>260351947.66388202</v>
      </c>
      <c r="X1892" s="164">
        <f t="shared" si="300"/>
        <v>-127734204.62413937</v>
      </c>
    </row>
    <row r="1893" spans="10:24" x14ac:dyDescent="0.25">
      <c r="J1893">
        <v>1890</v>
      </c>
      <c r="K1893" s="43">
        <v>0.39196614690180098</v>
      </c>
      <c r="L1893">
        <v>0.1557524479640976</v>
      </c>
      <c r="M1893">
        <v>0.9923044337041842</v>
      </c>
      <c r="N1893" s="44">
        <v>0.42192744461423692</v>
      </c>
      <c r="O1893" s="161">
        <f t="shared" si="291"/>
        <v>5000000</v>
      </c>
      <c r="P1893" s="162">
        <f t="shared" si="292"/>
        <v>164.81895974883162</v>
      </c>
      <c r="Q1893" s="162">
        <f t="shared" si="293"/>
        <v>183.46084686123282</v>
      </c>
      <c r="R1893" s="163">
        <f t="shared" si="294"/>
        <v>1</v>
      </c>
      <c r="S1893" s="161">
        <f t="shared" si="295"/>
        <v>6000000</v>
      </c>
      <c r="T1893" s="162">
        <f t="shared" si="296"/>
        <v>184.93965324961053</v>
      </c>
      <c r="U1893" s="162">
        <f t="shared" si="297"/>
        <v>149.23042343061641</v>
      </c>
      <c r="V1893" s="163">
        <f t="shared" si="298"/>
        <v>1</v>
      </c>
      <c r="W1893" s="164">
        <f t="shared" si="299"/>
        <v>-143209435.56200606</v>
      </c>
      <c r="X1893" s="164">
        <f t="shared" si="300"/>
        <v>64255378.913964719</v>
      </c>
    </row>
    <row r="1894" spans="10:24" x14ac:dyDescent="0.25">
      <c r="J1894">
        <v>1891</v>
      </c>
      <c r="K1894" s="43">
        <v>0.54117548843564811</v>
      </c>
      <c r="L1894">
        <v>0.75101928680383789</v>
      </c>
      <c r="M1894">
        <v>0.6858944072612545</v>
      </c>
      <c r="N1894" s="44">
        <v>0.26546839751276829</v>
      </c>
      <c r="O1894" s="161">
        <f t="shared" si="291"/>
        <v>5000000</v>
      </c>
      <c r="P1894" s="162">
        <f t="shared" si="292"/>
        <v>190.16551182749339</v>
      </c>
      <c r="Q1894" s="162">
        <f t="shared" si="293"/>
        <v>144.68492307095784</v>
      </c>
      <c r="R1894" s="163">
        <f t="shared" si="294"/>
        <v>1</v>
      </c>
      <c r="S1894" s="161">
        <f t="shared" si="295"/>
        <v>6000000</v>
      </c>
      <c r="T1894" s="162">
        <f t="shared" si="296"/>
        <v>193.38850394249781</v>
      </c>
      <c r="U1894" s="162">
        <f t="shared" si="297"/>
        <v>129.84246153547892</v>
      </c>
      <c r="V1894" s="163">
        <f t="shared" si="298"/>
        <v>1</v>
      </c>
      <c r="W1894" s="164">
        <f t="shared" si="299"/>
        <v>177402943.78267777</v>
      </c>
      <c r="X1894" s="164">
        <f t="shared" si="300"/>
        <v>231276254.44211334</v>
      </c>
    </row>
    <row r="1895" spans="10:24" x14ac:dyDescent="0.25">
      <c r="J1895">
        <v>1892</v>
      </c>
      <c r="K1895" s="43">
        <v>0.57674997828410313</v>
      </c>
      <c r="L1895">
        <v>0.98372351093705024</v>
      </c>
      <c r="M1895">
        <v>0.77385378934458238</v>
      </c>
      <c r="N1895" s="44">
        <v>0.31127025841318379</v>
      </c>
      <c r="O1895" s="161">
        <f t="shared" si="291"/>
        <v>6000000</v>
      </c>
      <c r="P1895" s="162">
        <f t="shared" si="292"/>
        <v>212.06330638731052</v>
      </c>
      <c r="Q1895" s="162">
        <f t="shared" si="293"/>
        <v>150.03197413435817</v>
      </c>
      <c r="R1895" s="163">
        <f t="shared" si="294"/>
        <v>1</v>
      </c>
      <c r="S1895" s="161">
        <f t="shared" si="295"/>
        <v>6000000</v>
      </c>
      <c r="T1895" s="162">
        <f t="shared" si="296"/>
        <v>200.68776879577018</v>
      </c>
      <c r="U1895" s="162">
        <f t="shared" si="297"/>
        <v>132.51598706717908</v>
      </c>
      <c r="V1895" s="163">
        <f t="shared" si="298"/>
        <v>1</v>
      </c>
      <c r="W1895" s="164">
        <f t="shared" si="299"/>
        <v>322187993.51771414</v>
      </c>
      <c r="X1895" s="164">
        <f t="shared" si="300"/>
        <v>259030690.37154663</v>
      </c>
    </row>
    <row r="1896" spans="10:24" x14ac:dyDescent="0.25">
      <c r="J1896">
        <v>1893</v>
      </c>
      <c r="K1896" s="43">
        <v>0.1334958343683279</v>
      </c>
      <c r="L1896">
        <v>0.31066736866867439</v>
      </c>
      <c r="M1896">
        <v>0.45212967396550918</v>
      </c>
      <c r="N1896" s="44">
        <v>0.6643606664809335</v>
      </c>
      <c r="O1896" s="161">
        <f t="shared" si="291"/>
        <v>2000000</v>
      </c>
      <c r="P1896" s="162">
        <f t="shared" si="292"/>
        <v>172.59060654655943</v>
      </c>
      <c r="Q1896" s="162">
        <f t="shared" si="293"/>
        <v>132.59434953279984</v>
      </c>
      <c r="R1896" s="163">
        <f t="shared" si="294"/>
        <v>1</v>
      </c>
      <c r="S1896" s="161">
        <f t="shared" si="295"/>
        <v>2000000</v>
      </c>
      <c r="T1896" s="162">
        <f t="shared" si="296"/>
        <v>187.53020218218649</v>
      </c>
      <c r="U1896" s="162">
        <f t="shared" si="297"/>
        <v>123.79717476639992</v>
      </c>
      <c r="V1896" s="163">
        <f t="shared" si="298"/>
        <v>1</v>
      </c>
      <c r="W1896" s="164">
        <f t="shared" si="299"/>
        <v>29992514.027519181</v>
      </c>
      <c r="X1896" s="164">
        <f t="shared" si="300"/>
        <v>-22533945.168426871</v>
      </c>
    </row>
    <row r="1897" spans="10:24" x14ac:dyDescent="0.25">
      <c r="J1897">
        <v>1894</v>
      </c>
      <c r="K1897" s="43">
        <v>0.93853045554880954</v>
      </c>
      <c r="L1897">
        <v>0.36702222925574179</v>
      </c>
      <c r="M1897">
        <v>0.82412522914315189</v>
      </c>
      <c r="N1897" s="44">
        <v>0.46391884032494823</v>
      </c>
      <c r="O1897" s="161">
        <f t="shared" si="291"/>
        <v>7000000</v>
      </c>
      <c r="P1897" s="162">
        <f t="shared" si="292"/>
        <v>174.90374310889359</v>
      </c>
      <c r="Q1897" s="162">
        <f t="shared" si="293"/>
        <v>153.62402228138208</v>
      </c>
      <c r="R1897" s="163">
        <f t="shared" si="294"/>
        <v>1</v>
      </c>
      <c r="S1897" s="161">
        <f t="shared" si="295"/>
        <v>9000000</v>
      </c>
      <c r="T1897" s="162">
        <f t="shared" si="296"/>
        <v>188.30124770296453</v>
      </c>
      <c r="U1897" s="162">
        <f t="shared" si="297"/>
        <v>134.31201114069103</v>
      </c>
      <c r="V1897" s="163">
        <f t="shared" si="298"/>
        <v>1</v>
      </c>
      <c r="W1897" s="164">
        <f t="shared" si="299"/>
        <v>98958045.792580575</v>
      </c>
      <c r="X1897" s="164">
        <f t="shared" si="300"/>
        <v>335903129.06046152</v>
      </c>
    </row>
    <row r="1898" spans="10:24" x14ac:dyDescent="0.25">
      <c r="J1898">
        <v>1895</v>
      </c>
      <c r="K1898" s="43">
        <v>0.52216377706361405</v>
      </c>
      <c r="L1898">
        <v>0.38499956191646467</v>
      </c>
      <c r="M1898">
        <v>0.39494828412193694</v>
      </c>
      <c r="N1898" s="44">
        <v>0.93460219950265555</v>
      </c>
      <c r="O1898" s="161">
        <f t="shared" si="291"/>
        <v>5000000</v>
      </c>
      <c r="P1898" s="162">
        <f t="shared" si="292"/>
        <v>175.61435936561884</v>
      </c>
      <c r="Q1898" s="162">
        <f t="shared" si="293"/>
        <v>129.67110145161089</v>
      </c>
      <c r="R1898" s="163">
        <f t="shared" si="294"/>
        <v>1</v>
      </c>
      <c r="S1898" s="161">
        <f t="shared" si="295"/>
        <v>6000000</v>
      </c>
      <c r="T1898" s="162">
        <f t="shared" si="296"/>
        <v>188.5381197885396</v>
      </c>
      <c r="U1898" s="162">
        <f t="shared" si="297"/>
        <v>122.33555072580545</v>
      </c>
      <c r="V1898" s="163">
        <f t="shared" si="298"/>
        <v>1</v>
      </c>
      <c r="W1898" s="164">
        <f t="shared" si="299"/>
        <v>179716289.57003972</v>
      </c>
      <c r="X1898" s="164">
        <f t="shared" si="300"/>
        <v>247215414.37640494</v>
      </c>
    </row>
    <row r="1899" spans="10:24" x14ac:dyDescent="0.25">
      <c r="J1899">
        <v>1896</v>
      </c>
      <c r="K1899" s="43">
        <v>0.34832950111395267</v>
      </c>
      <c r="L1899">
        <v>0.79588436501897863</v>
      </c>
      <c r="M1899">
        <v>0.93764588400141735</v>
      </c>
      <c r="N1899" s="44">
        <v>0.88627254697158897</v>
      </c>
      <c r="O1899" s="161">
        <f t="shared" si="291"/>
        <v>5000000</v>
      </c>
      <c r="P1899" s="162">
        <f t="shared" si="292"/>
        <v>192.40515327058509</v>
      </c>
      <c r="Q1899" s="162">
        <f t="shared" si="293"/>
        <v>165.70615657753098</v>
      </c>
      <c r="R1899" s="163">
        <f t="shared" si="294"/>
        <v>1</v>
      </c>
      <c r="S1899" s="161">
        <f t="shared" si="295"/>
        <v>6000000</v>
      </c>
      <c r="T1899" s="162">
        <f t="shared" si="296"/>
        <v>194.13505109019502</v>
      </c>
      <c r="U1899" s="162">
        <f t="shared" si="297"/>
        <v>140.35307828876549</v>
      </c>
      <c r="V1899" s="163">
        <f t="shared" si="298"/>
        <v>1</v>
      </c>
      <c r="W1899" s="164">
        <f t="shared" si="299"/>
        <v>83494983.465270564</v>
      </c>
      <c r="X1899" s="164">
        <f t="shared" si="300"/>
        <v>172691836.80857718</v>
      </c>
    </row>
    <row r="1900" spans="10:24" x14ac:dyDescent="0.25">
      <c r="J1900">
        <v>1897</v>
      </c>
      <c r="K1900" s="43">
        <v>0.37460863579252579</v>
      </c>
      <c r="L1900">
        <v>0.46700055163415477</v>
      </c>
      <c r="M1900">
        <v>0.5215437778144838</v>
      </c>
      <c r="N1900" s="44">
        <v>0.84858485109183079</v>
      </c>
      <c r="O1900" s="161">
        <f t="shared" si="291"/>
        <v>5000000</v>
      </c>
      <c r="P1900" s="162">
        <f t="shared" si="292"/>
        <v>178.75782143339097</v>
      </c>
      <c r="Q1900" s="162">
        <f t="shared" si="293"/>
        <v>136.08057033412004</v>
      </c>
      <c r="R1900" s="163">
        <f t="shared" si="294"/>
        <v>1</v>
      </c>
      <c r="S1900" s="161">
        <f t="shared" si="295"/>
        <v>6000000</v>
      </c>
      <c r="T1900" s="162">
        <f t="shared" si="296"/>
        <v>189.58594047779698</v>
      </c>
      <c r="U1900" s="162">
        <f t="shared" si="297"/>
        <v>125.54028516706002</v>
      </c>
      <c r="V1900" s="163">
        <f t="shared" si="298"/>
        <v>1</v>
      </c>
      <c r="W1900" s="164">
        <f t="shared" si="299"/>
        <v>163386255.49635467</v>
      </c>
      <c r="X1900" s="164">
        <f t="shared" si="300"/>
        <v>234273931.86442178</v>
      </c>
    </row>
    <row r="1901" spans="10:24" x14ac:dyDescent="0.25">
      <c r="J1901">
        <v>1898</v>
      </c>
      <c r="K1901" s="43">
        <v>0.74326595496343373</v>
      </c>
      <c r="L1901">
        <v>0.73878427665979385</v>
      </c>
      <c r="M1901">
        <v>0.49491718810416452</v>
      </c>
      <c r="N1901" s="44">
        <v>0.81007480353004147</v>
      </c>
      <c r="O1901" s="161">
        <f t="shared" si="291"/>
        <v>6000000</v>
      </c>
      <c r="P1901" s="162">
        <f t="shared" si="292"/>
        <v>189.59402850569384</v>
      </c>
      <c r="Q1901" s="162">
        <f t="shared" si="293"/>
        <v>134.74517870552222</v>
      </c>
      <c r="R1901" s="163">
        <f t="shared" si="294"/>
        <v>1</v>
      </c>
      <c r="S1901" s="161">
        <f t="shared" si="295"/>
        <v>7000000</v>
      </c>
      <c r="T1901" s="162">
        <f t="shared" si="296"/>
        <v>193.19800950189796</v>
      </c>
      <c r="U1901" s="162">
        <f t="shared" si="297"/>
        <v>124.87258935276111</v>
      </c>
      <c r="V1901" s="163">
        <f t="shared" si="298"/>
        <v>1</v>
      </c>
      <c r="W1901" s="164">
        <f t="shared" si="299"/>
        <v>279093098.80102974</v>
      </c>
      <c r="X1901" s="164">
        <f t="shared" si="300"/>
        <v>328277941.04395795</v>
      </c>
    </row>
    <row r="1902" spans="10:24" x14ac:dyDescent="0.25">
      <c r="J1902">
        <v>1899</v>
      </c>
      <c r="K1902" s="43">
        <v>0.64083933660464953</v>
      </c>
      <c r="L1902">
        <v>0.1166047067629945</v>
      </c>
      <c r="M1902">
        <v>0.71406872331264903</v>
      </c>
      <c r="N1902" s="44">
        <v>0.49682261131873029</v>
      </c>
      <c r="O1902" s="161">
        <f t="shared" si="291"/>
        <v>6000000</v>
      </c>
      <c r="P1902" s="162">
        <f t="shared" si="292"/>
        <v>162.11801702182535</v>
      </c>
      <c r="Q1902" s="162">
        <f t="shared" si="293"/>
        <v>146.30621102106073</v>
      </c>
      <c r="R1902" s="163">
        <f t="shared" si="294"/>
        <v>1</v>
      </c>
      <c r="S1902" s="161">
        <f t="shared" si="295"/>
        <v>7000000</v>
      </c>
      <c r="T1902" s="162">
        <f t="shared" si="296"/>
        <v>184.03933900727512</v>
      </c>
      <c r="U1902" s="162">
        <f t="shared" si="297"/>
        <v>130.65310551053037</v>
      </c>
      <c r="V1902" s="163">
        <f t="shared" si="298"/>
        <v>1</v>
      </c>
      <c r="W1902" s="164">
        <f t="shared" si="299"/>
        <v>44870836.00458771</v>
      </c>
      <c r="X1902" s="164">
        <f t="shared" si="300"/>
        <v>223703634.47721326</v>
      </c>
    </row>
    <row r="1903" spans="10:24" x14ac:dyDescent="0.25">
      <c r="J1903">
        <v>1900</v>
      </c>
      <c r="K1903" s="43">
        <v>0.19691711245845478</v>
      </c>
      <c r="L1903">
        <v>0.35940676325859855</v>
      </c>
      <c r="M1903">
        <v>0.1515410037975744</v>
      </c>
      <c r="N1903" s="44">
        <v>0.7243298334905538</v>
      </c>
      <c r="O1903" s="161">
        <f t="shared" si="291"/>
        <v>2000000</v>
      </c>
      <c r="P1903" s="162">
        <f t="shared" si="292"/>
        <v>174.59932589531684</v>
      </c>
      <c r="Q1903" s="162">
        <f t="shared" si="293"/>
        <v>114.40306740987663</v>
      </c>
      <c r="R1903" s="163">
        <f t="shared" si="294"/>
        <v>1</v>
      </c>
      <c r="S1903" s="161">
        <f t="shared" si="295"/>
        <v>5000000</v>
      </c>
      <c r="T1903" s="162">
        <f t="shared" si="296"/>
        <v>188.19977529843894</v>
      </c>
      <c r="U1903" s="162">
        <f t="shared" si="297"/>
        <v>114.70153370493831</v>
      </c>
      <c r="V1903" s="163">
        <f t="shared" si="298"/>
        <v>1</v>
      </c>
      <c r="W1903" s="164">
        <f t="shared" si="299"/>
        <v>70392516.970880419</v>
      </c>
      <c r="X1903" s="164">
        <f t="shared" si="300"/>
        <v>217491207.96750313</v>
      </c>
    </row>
    <row r="1904" spans="10:24" x14ac:dyDescent="0.25">
      <c r="J1904">
        <v>1901</v>
      </c>
      <c r="K1904" s="43">
        <v>0.8150809102285751</v>
      </c>
      <c r="L1904">
        <v>0.679705464508922</v>
      </c>
      <c r="M1904">
        <v>0.5949267425729593</v>
      </c>
      <c r="N1904" s="44">
        <v>6.8336831474129722E-2</v>
      </c>
      <c r="O1904" s="161">
        <f t="shared" si="291"/>
        <v>7000000</v>
      </c>
      <c r="P1904" s="162">
        <f t="shared" si="292"/>
        <v>187.00313006583056</v>
      </c>
      <c r="Q1904" s="162">
        <f t="shared" si="293"/>
        <v>139.80474043090564</v>
      </c>
      <c r="R1904" s="163">
        <f t="shared" si="294"/>
        <v>1</v>
      </c>
      <c r="S1904" s="161">
        <f t="shared" si="295"/>
        <v>7000000</v>
      </c>
      <c r="T1904" s="162">
        <f t="shared" si="296"/>
        <v>192.33437668861018</v>
      </c>
      <c r="U1904" s="162">
        <f t="shared" si="297"/>
        <v>127.40237021545282</v>
      </c>
      <c r="V1904" s="163">
        <f t="shared" si="298"/>
        <v>0.9</v>
      </c>
      <c r="W1904" s="164">
        <f t="shared" si="299"/>
        <v>280388727.44447446</v>
      </c>
      <c r="X1904" s="164">
        <f t="shared" si="300"/>
        <v>259071640.78089136</v>
      </c>
    </row>
    <row r="1905" spans="10:24" x14ac:dyDescent="0.25">
      <c r="J1905">
        <v>1902</v>
      </c>
      <c r="K1905" s="43">
        <v>0.22054705381261586</v>
      </c>
      <c r="L1905">
        <v>0.68471393928930646</v>
      </c>
      <c r="M1905">
        <v>0.13000538087677038</v>
      </c>
      <c r="N1905" s="44">
        <v>6.1814879500438069E-2</v>
      </c>
      <c r="O1905" s="161">
        <f t="shared" si="291"/>
        <v>2000000</v>
      </c>
      <c r="P1905" s="162">
        <f t="shared" si="292"/>
        <v>187.21382609085339</v>
      </c>
      <c r="Q1905" s="162">
        <f t="shared" si="293"/>
        <v>112.47268613338989</v>
      </c>
      <c r="R1905" s="163">
        <f t="shared" si="294"/>
        <v>1</v>
      </c>
      <c r="S1905" s="161">
        <f t="shared" si="295"/>
        <v>5000000</v>
      </c>
      <c r="T1905" s="162">
        <f t="shared" si="296"/>
        <v>192.40460869695113</v>
      </c>
      <c r="U1905" s="162">
        <f t="shared" si="297"/>
        <v>113.73634306669494</v>
      </c>
      <c r="V1905" s="163">
        <f t="shared" si="298"/>
        <v>0.9</v>
      </c>
      <c r="W1905" s="164">
        <f t="shared" si="299"/>
        <v>99482279.914927006</v>
      </c>
      <c r="X1905" s="164">
        <f t="shared" si="300"/>
        <v>204007195.33615285</v>
      </c>
    </row>
    <row r="1906" spans="10:24" x14ac:dyDescent="0.25">
      <c r="J1906">
        <v>1903</v>
      </c>
      <c r="K1906" s="43">
        <v>0.69014619335611027</v>
      </c>
      <c r="L1906">
        <v>8.8421366997539774E-2</v>
      </c>
      <c r="M1906">
        <v>0.95862303132339022</v>
      </c>
      <c r="N1906" s="44">
        <v>0.82010338099601143</v>
      </c>
      <c r="O1906" s="161">
        <f t="shared" si="291"/>
        <v>6000000</v>
      </c>
      <c r="P1906" s="162">
        <f t="shared" si="292"/>
        <v>159.74189541314772</v>
      </c>
      <c r="Q1906" s="162">
        <f t="shared" si="293"/>
        <v>169.69851727825187</v>
      </c>
      <c r="R1906" s="163">
        <f t="shared" si="294"/>
        <v>1</v>
      </c>
      <c r="S1906" s="161">
        <f t="shared" si="295"/>
        <v>7000000</v>
      </c>
      <c r="T1906" s="162">
        <f t="shared" si="296"/>
        <v>183.24729847104925</v>
      </c>
      <c r="U1906" s="162">
        <f t="shared" si="297"/>
        <v>142.34925863912594</v>
      </c>
      <c r="V1906" s="163">
        <f t="shared" si="298"/>
        <v>1</v>
      </c>
      <c r="W1906" s="164">
        <f t="shared" si="299"/>
        <v>-109739731.19062492</v>
      </c>
      <c r="X1906" s="164">
        <f t="shared" si="300"/>
        <v>136286278.8234632</v>
      </c>
    </row>
    <row r="1907" spans="10:24" x14ac:dyDescent="0.25">
      <c r="J1907">
        <v>1904</v>
      </c>
      <c r="K1907" s="43">
        <v>0.40404758420893006</v>
      </c>
      <c r="L1907">
        <v>0.7906491225184703</v>
      </c>
      <c r="M1907">
        <v>0.81422824702116592</v>
      </c>
      <c r="N1907" s="44">
        <v>1.6105562475587254E-2</v>
      </c>
      <c r="O1907" s="161">
        <f t="shared" si="291"/>
        <v>5000000</v>
      </c>
      <c r="P1907" s="162">
        <f t="shared" si="292"/>
        <v>192.13013430561747</v>
      </c>
      <c r="Q1907" s="162">
        <f t="shared" si="293"/>
        <v>152.87171752367811</v>
      </c>
      <c r="R1907" s="163">
        <f t="shared" si="294"/>
        <v>1</v>
      </c>
      <c r="S1907" s="161">
        <f t="shared" si="295"/>
        <v>6000000</v>
      </c>
      <c r="T1907" s="162">
        <f t="shared" si="296"/>
        <v>194.04337810187249</v>
      </c>
      <c r="U1907" s="162">
        <f t="shared" si="297"/>
        <v>133.93585876183906</v>
      </c>
      <c r="V1907" s="163">
        <f t="shared" si="298"/>
        <v>0.05</v>
      </c>
      <c r="W1907" s="164">
        <f t="shared" si="299"/>
        <v>146292083.90969679</v>
      </c>
      <c r="X1907" s="164">
        <f t="shared" si="300"/>
        <v>-131967744.19798997</v>
      </c>
    </row>
    <row r="1908" spans="10:24" x14ac:dyDescent="0.25">
      <c r="J1908">
        <v>1905</v>
      </c>
      <c r="K1908" s="43">
        <v>0.31344672880460056</v>
      </c>
      <c r="L1908">
        <v>0.78632463571307121</v>
      </c>
      <c r="M1908">
        <v>0.6768053670132409</v>
      </c>
      <c r="N1908" s="44">
        <v>0.78105090601967742</v>
      </c>
      <c r="O1908" s="161">
        <f t="shared" si="291"/>
        <v>5000000</v>
      </c>
      <c r="P1908" s="162">
        <f t="shared" si="292"/>
        <v>191.90599902030797</v>
      </c>
      <c r="Q1908" s="162">
        <f t="shared" si="293"/>
        <v>144.17568054738049</v>
      </c>
      <c r="R1908" s="163">
        <f t="shared" si="294"/>
        <v>1</v>
      </c>
      <c r="S1908" s="161">
        <f t="shared" si="295"/>
        <v>6000000</v>
      </c>
      <c r="T1908" s="162">
        <f t="shared" si="296"/>
        <v>193.96866634010266</v>
      </c>
      <c r="U1908" s="162">
        <f t="shared" si="297"/>
        <v>129.58784027369026</v>
      </c>
      <c r="V1908" s="163">
        <f t="shared" si="298"/>
        <v>1</v>
      </c>
      <c r="W1908" s="164">
        <f t="shared" si="299"/>
        <v>188651592.3646374</v>
      </c>
      <c r="X1908" s="164">
        <f t="shared" si="300"/>
        <v>236284956.3984744</v>
      </c>
    </row>
    <row r="1909" spans="10:24" x14ac:dyDescent="0.25">
      <c r="J1909">
        <v>1906</v>
      </c>
      <c r="K1909" s="43">
        <v>4.5902625490182869E-2</v>
      </c>
      <c r="L1909">
        <v>0.48825421252125123</v>
      </c>
      <c r="M1909">
        <v>0.62965296186951003</v>
      </c>
      <c r="N1909" s="44">
        <v>0.7318058170753764</v>
      </c>
      <c r="O1909" s="161">
        <f t="shared" si="291"/>
        <v>1000000</v>
      </c>
      <c r="P1909" s="162">
        <f t="shared" si="292"/>
        <v>179.55830133038134</v>
      </c>
      <c r="Q1909" s="162">
        <f t="shared" si="293"/>
        <v>141.6186869647014</v>
      </c>
      <c r="R1909" s="163">
        <f t="shared" si="294"/>
        <v>1</v>
      </c>
      <c r="S1909" s="161">
        <f t="shared" si="295"/>
        <v>1000000</v>
      </c>
      <c r="T1909" s="162">
        <f t="shared" si="296"/>
        <v>189.8527671101271</v>
      </c>
      <c r="U1909" s="162">
        <f t="shared" si="297"/>
        <v>128.3093434823507</v>
      </c>
      <c r="V1909" s="163">
        <f t="shared" si="298"/>
        <v>1</v>
      </c>
      <c r="W1909" s="164">
        <f t="shared" si="299"/>
        <v>-12060385.634320058</v>
      </c>
      <c r="X1909" s="164">
        <f t="shared" si="300"/>
        <v>-88456576.372223586</v>
      </c>
    </row>
    <row r="1910" spans="10:24" x14ac:dyDescent="0.25">
      <c r="J1910">
        <v>1907</v>
      </c>
      <c r="K1910" s="43">
        <v>0.73925264531080748</v>
      </c>
      <c r="L1910">
        <v>0.5233906116340048</v>
      </c>
      <c r="M1910">
        <v>0.61785910436039537</v>
      </c>
      <c r="N1910" s="44">
        <v>0.77185581291902139</v>
      </c>
      <c r="O1910" s="161">
        <f t="shared" si="291"/>
        <v>6000000</v>
      </c>
      <c r="P1910" s="162">
        <f t="shared" si="292"/>
        <v>180.87997802302664</v>
      </c>
      <c r="Q1910" s="162">
        <f t="shared" si="293"/>
        <v>140.9972565063641</v>
      </c>
      <c r="R1910" s="163">
        <f t="shared" si="294"/>
        <v>1</v>
      </c>
      <c r="S1910" s="161">
        <f t="shared" si="295"/>
        <v>7000000</v>
      </c>
      <c r="T1910" s="162">
        <f t="shared" si="296"/>
        <v>190.29332600767555</v>
      </c>
      <c r="U1910" s="162">
        <f t="shared" si="297"/>
        <v>127.99862825318205</v>
      </c>
      <c r="V1910" s="163">
        <f t="shared" si="298"/>
        <v>1</v>
      </c>
      <c r="W1910" s="164">
        <f t="shared" si="299"/>
        <v>189296329.09997526</v>
      </c>
      <c r="X1910" s="164">
        <f t="shared" si="300"/>
        <v>286062884.2814545</v>
      </c>
    </row>
    <row r="1911" spans="10:24" x14ac:dyDescent="0.25">
      <c r="J1911">
        <v>1908</v>
      </c>
      <c r="K1911" s="43">
        <v>0.50240588265930541</v>
      </c>
      <c r="L1911">
        <v>0.12620677800901892</v>
      </c>
      <c r="M1911">
        <v>0.3061643364515777</v>
      </c>
      <c r="N1911" s="44">
        <v>0.17412344639494137</v>
      </c>
      <c r="O1911" s="161">
        <f t="shared" si="291"/>
        <v>5000000</v>
      </c>
      <c r="P1911" s="162">
        <f t="shared" si="292"/>
        <v>162.83239932374556</v>
      </c>
      <c r="Q1911" s="162">
        <f t="shared" si="293"/>
        <v>124.86495525103606</v>
      </c>
      <c r="R1911" s="163">
        <f t="shared" si="294"/>
        <v>1</v>
      </c>
      <c r="S1911" s="161">
        <f t="shared" si="295"/>
        <v>6000000</v>
      </c>
      <c r="T1911" s="162">
        <f t="shared" si="296"/>
        <v>184.27746644124852</v>
      </c>
      <c r="U1911" s="162">
        <f t="shared" si="297"/>
        <v>119.93247762551803</v>
      </c>
      <c r="V1911" s="163">
        <f t="shared" si="298"/>
        <v>0.9</v>
      </c>
      <c r="W1911" s="164">
        <f t="shared" si="299"/>
        <v>139837220.36354747</v>
      </c>
      <c r="X1911" s="164">
        <f t="shared" si="300"/>
        <v>197462939.60494465</v>
      </c>
    </row>
    <row r="1912" spans="10:24" x14ac:dyDescent="0.25">
      <c r="J1912">
        <v>1909</v>
      </c>
      <c r="K1912" s="43">
        <v>0.66625078648571345</v>
      </c>
      <c r="L1912">
        <v>0.94990906421739285</v>
      </c>
      <c r="M1912">
        <v>0.59723322620101249</v>
      </c>
      <c r="N1912" s="44">
        <v>0.16303149415104778</v>
      </c>
      <c r="O1912" s="161">
        <f t="shared" si="291"/>
        <v>6000000</v>
      </c>
      <c r="P1912" s="162">
        <f t="shared" si="292"/>
        <v>204.65958832547665</v>
      </c>
      <c r="Q1912" s="162">
        <f t="shared" si="293"/>
        <v>139.92384156296185</v>
      </c>
      <c r="R1912" s="163">
        <f t="shared" si="294"/>
        <v>1</v>
      </c>
      <c r="S1912" s="161">
        <f t="shared" si="295"/>
        <v>7000000</v>
      </c>
      <c r="T1912" s="162">
        <f t="shared" si="296"/>
        <v>198.21986277515887</v>
      </c>
      <c r="U1912" s="162">
        <f t="shared" si="297"/>
        <v>127.46192078148093</v>
      </c>
      <c r="V1912" s="163">
        <f t="shared" si="298"/>
        <v>0.9</v>
      </c>
      <c r="W1912" s="164">
        <f t="shared" si="299"/>
        <v>338414480.57508874</v>
      </c>
      <c r="X1912" s="164">
        <f t="shared" si="300"/>
        <v>295775034.56017107</v>
      </c>
    </row>
    <row r="1913" spans="10:24" x14ac:dyDescent="0.25">
      <c r="J1913">
        <v>1910</v>
      </c>
      <c r="K1913" s="43">
        <v>0.36645661680341035</v>
      </c>
      <c r="L1913">
        <v>0.69551898928210953</v>
      </c>
      <c r="M1913">
        <v>0.4491214479503074</v>
      </c>
      <c r="N1913" s="44">
        <v>0.52802416110481387</v>
      </c>
      <c r="O1913" s="161">
        <f t="shared" si="291"/>
        <v>5000000</v>
      </c>
      <c r="P1913" s="162">
        <f t="shared" si="292"/>
        <v>187.6733349621567</v>
      </c>
      <c r="Q1913" s="162">
        <f t="shared" si="293"/>
        <v>132.44237364453591</v>
      </c>
      <c r="R1913" s="163">
        <f t="shared" si="294"/>
        <v>1</v>
      </c>
      <c r="S1913" s="161">
        <f t="shared" si="295"/>
        <v>6000000</v>
      </c>
      <c r="T1913" s="162">
        <f t="shared" si="296"/>
        <v>192.55777832071891</v>
      </c>
      <c r="U1913" s="162">
        <f t="shared" si="297"/>
        <v>123.72118682226795</v>
      </c>
      <c r="V1913" s="163">
        <f t="shared" si="298"/>
        <v>1</v>
      </c>
      <c r="W1913" s="164">
        <f t="shared" si="299"/>
        <v>226154806.58810401</v>
      </c>
      <c r="X1913" s="164">
        <f t="shared" si="300"/>
        <v>263019548.99070573</v>
      </c>
    </row>
    <row r="1914" spans="10:24" x14ac:dyDescent="0.25">
      <c r="J1914">
        <v>1911</v>
      </c>
      <c r="K1914" s="43">
        <v>0.97840377244969678</v>
      </c>
      <c r="L1914">
        <v>0.89995863598829151</v>
      </c>
      <c r="M1914">
        <v>0.54619775807488269</v>
      </c>
      <c r="N1914" s="44">
        <v>0.57868909301829397</v>
      </c>
      <c r="O1914" s="161">
        <f t="shared" si="291"/>
        <v>9000000</v>
      </c>
      <c r="P1914" s="162">
        <f t="shared" si="292"/>
        <v>199.21973859775491</v>
      </c>
      <c r="Q1914" s="162">
        <f t="shared" si="293"/>
        <v>137.32121277043018</v>
      </c>
      <c r="R1914" s="163">
        <f t="shared" si="294"/>
        <v>1</v>
      </c>
      <c r="S1914" s="161">
        <f t="shared" si="295"/>
        <v>9000000</v>
      </c>
      <c r="T1914" s="162">
        <f t="shared" si="296"/>
        <v>196.40657953258497</v>
      </c>
      <c r="U1914" s="162">
        <f t="shared" si="297"/>
        <v>126.16060638521509</v>
      </c>
      <c r="V1914" s="163">
        <f t="shared" si="298"/>
        <v>1</v>
      </c>
      <c r="W1914" s="164">
        <f t="shared" si="299"/>
        <v>507086732.44592261</v>
      </c>
      <c r="X1914" s="164">
        <f t="shared" si="300"/>
        <v>482213758.32632887</v>
      </c>
    </row>
    <row r="1915" spans="10:24" x14ac:dyDescent="0.25">
      <c r="J1915">
        <v>1912</v>
      </c>
      <c r="K1915" s="43">
        <v>0.5050773025732922</v>
      </c>
      <c r="L1915">
        <v>6.6760888956962861E-2</v>
      </c>
      <c r="M1915">
        <v>0.29752215242057578</v>
      </c>
      <c r="N1915" s="44">
        <v>0.44457261765781575</v>
      </c>
      <c r="O1915" s="161">
        <f t="shared" si="291"/>
        <v>5000000</v>
      </c>
      <c r="P1915" s="162">
        <f t="shared" si="292"/>
        <v>157.49463492927001</v>
      </c>
      <c r="Q1915" s="162">
        <f t="shared" si="293"/>
        <v>124.36919060542535</v>
      </c>
      <c r="R1915" s="163">
        <f t="shared" si="294"/>
        <v>1</v>
      </c>
      <c r="S1915" s="161">
        <f t="shared" si="295"/>
        <v>6000000</v>
      </c>
      <c r="T1915" s="162">
        <f t="shared" si="296"/>
        <v>182.49821164309</v>
      </c>
      <c r="U1915" s="162">
        <f t="shared" si="297"/>
        <v>119.68459530271267</v>
      </c>
      <c r="V1915" s="163">
        <f t="shared" si="298"/>
        <v>1</v>
      </c>
      <c r="W1915" s="164">
        <f t="shared" si="299"/>
        <v>115627221.6192233</v>
      </c>
      <c r="X1915" s="164">
        <f t="shared" si="300"/>
        <v>226881698.04226404</v>
      </c>
    </row>
    <row r="1916" spans="10:24" x14ac:dyDescent="0.25">
      <c r="J1916">
        <v>1913</v>
      </c>
      <c r="K1916" s="43">
        <v>0.18183637981618095</v>
      </c>
      <c r="L1916">
        <v>0.12396614704144704</v>
      </c>
      <c r="M1916">
        <v>0.62361416615388243</v>
      </c>
      <c r="N1916" s="44">
        <v>0.60059262366850785</v>
      </c>
      <c r="O1916" s="161">
        <f t="shared" si="291"/>
        <v>2000000</v>
      </c>
      <c r="P1916" s="162">
        <f t="shared" si="292"/>
        <v>162.66920639686745</v>
      </c>
      <c r="Q1916" s="162">
        <f t="shared" si="293"/>
        <v>141.29973622383051</v>
      </c>
      <c r="R1916" s="163">
        <f t="shared" si="294"/>
        <v>1</v>
      </c>
      <c r="S1916" s="161">
        <f t="shared" si="295"/>
        <v>5000000</v>
      </c>
      <c r="T1916" s="162">
        <f t="shared" si="296"/>
        <v>184.22306879895581</v>
      </c>
      <c r="U1916" s="162">
        <f t="shared" si="297"/>
        <v>128.14986811191525</v>
      </c>
      <c r="V1916" s="163">
        <f t="shared" si="298"/>
        <v>1</v>
      </c>
      <c r="W1916" s="164">
        <f t="shared" si="299"/>
        <v>-7261059.6539261118</v>
      </c>
      <c r="X1916" s="164">
        <f t="shared" si="300"/>
        <v>130366003.43520278</v>
      </c>
    </row>
    <row r="1917" spans="10:24" x14ac:dyDescent="0.25">
      <c r="J1917">
        <v>1914</v>
      </c>
      <c r="K1917" s="43">
        <v>0.62140016441773649</v>
      </c>
      <c r="L1917">
        <v>0.87687577705179842</v>
      </c>
      <c r="M1917">
        <v>0.76031751250986446</v>
      </c>
      <c r="N1917" s="44">
        <v>0.46306147059667835</v>
      </c>
      <c r="O1917" s="161">
        <f t="shared" si="291"/>
        <v>6000000</v>
      </c>
      <c r="P1917" s="162">
        <f t="shared" si="292"/>
        <v>197.39264693896178</v>
      </c>
      <c r="Q1917" s="162">
        <f t="shared" si="293"/>
        <v>149.14648577169316</v>
      </c>
      <c r="R1917" s="163">
        <f t="shared" si="294"/>
        <v>1</v>
      </c>
      <c r="S1917" s="161">
        <f t="shared" si="295"/>
        <v>7000000</v>
      </c>
      <c r="T1917" s="162">
        <f t="shared" si="296"/>
        <v>195.79754897965393</v>
      </c>
      <c r="U1917" s="162">
        <f t="shared" si="297"/>
        <v>132.07324288584658</v>
      </c>
      <c r="V1917" s="163">
        <f t="shared" si="298"/>
        <v>1</v>
      </c>
      <c r="W1917" s="164">
        <f t="shared" si="299"/>
        <v>239476967.00361168</v>
      </c>
      <c r="X1917" s="164">
        <f t="shared" si="300"/>
        <v>296070142.65665138</v>
      </c>
    </row>
    <row r="1918" spans="10:24" x14ac:dyDescent="0.25">
      <c r="J1918">
        <v>1915</v>
      </c>
      <c r="K1918" s="43">
        <v>0.5505397937846136</v>
      </c>
      <c r="L1918">
        <v>0.95382547552133723</v>
      </c>
      <c r="M1918">
        <v>0.88723855091281756</v>
      </c>
      <c r="N1918" s="44">
        <v>0.81445282340392577</v>
      </c>
      <c r="O1918" s="161">
        <f t="shared" si="291"/>
        <v>6000000</v>
      </c>
      <c r="P1918" s="162">
        <f t="shared" si="292"/>
        <v>205.24701813237348</v>
      </c>
      <c r="Q1918" s="162">
        <f t="shared" si="293"/>
        <v>159.23945049200717</v>
      </c>
      <c r="R1918" s="163">
        <f t="shared" si="294"/>
        <v>1</v>
      </c>
      <c r="S1918" s="161">
        <f t="shared" si="295"/>
        <v>6000000</v>
      </c>
      <c r="T1918" s="162">
        <f t="shared" si="296"/>
        <v>198.41567271079117</v>
      </c>
      <c r="U1918" s="162">
        <f t="shared" si="297"/>
        <v>137.11972524600358</v>
      </c>
      <c r="V1918" s="163">
        <f t="shared" si="298"/>
        <v>1</v>
      </c>
      <c r="W1918" s="164">
        <f t="shared" si="299"/>
        <v>226045405.8421979</v>
      </c>
      <c r="X1918" s="164">
        <f t="shared" si="300"/>
        <v>217775684.78872555</v>
      </c>
    </row>
    <row r="1919" spans="10:24" x14ac:dyDescent="0.25">
      <c r="J1919">
        <v>1916</v>
      </c>
      <c r="K1919" s="43">
        <v>0.11500897497890206</v>
      </c>
      <c r="L1919">
        <v>1.7372359973826912E-2</v>
      </c>
      <c r="M1919">
        <v>0.90040447667841994</v>
      </c>
      <c r="N1919" s="44">
        <v>0.9978341860095804</v>
      </c>
      <c r="O1919" s="161">
        <f t="shared" si="291"/>
        <v>2000000</v>
      </c>
      <c r="P1919" s="162">
        <f t="shared" si="292"/>
        <v>148.33018320632252</v>
      </c>
      <c r="Q1919" s="162">
        <f t="shared" si="293"/>
        <v>160.67719420607409</v>
      </c>
      <c r="R1919" s="163">
        <f t="shared" si="294"/>
        <v>1</v>
      </c>
      <c r="S1919" s="161">
        <f t="shared" si="295"/>
        <v>2000000</v>
      </c>
      <c r="T1919" s="162">
        <f t="shared" si="296"/>
        <v>179.44339440210751</v>
      </c>
      <c r="U1919" s="162">
        <f t="shared" si="297"/>
        <v>137.83859710303705</v>
      </c>
      <c r="V1919" s="163">
        <f t="shared" si="298"/>
        <v>1</v>
      </c>
      <c r="W1919" s="164">
        <f t="shared" si="299"/>
        <v>-74694021.999503151</v>
      </c>
      <c r="X1919" s="164">
        <f t="shared" si="300"/>
        <v>-66790405.40185906</v>
      </c>
    </row>
    <row r="1920" spans="10:24" x14ac:dyDescent="0.25">
      <c r="J1920">
        <v>1917</v>
      </c>
      <c r="K1920" s="43">
        <v>0.33859863544906321</v>
      </c>
      <c r="L1920">
        <v>0.53398830700875832</v>
      </c>
      <c r="M1920">
        <v>0.72842718650567284</v>
      </c>
      <c r="N1920" s="44">
        <v>0.38063463251259166</v>
      </c>
      <c r="O1920" s="161">
        <f t="shared" si="291"/>
        <v>5000000</v>
      </c>
      <c r="P1920" s="162">
        <f t="shared" si="292"/>
        <v>181.27949067063872</v>
      </c>
      <c r="Q1920" s="162">
        <f t="shared" si="293"/>
        <v>147.16126192383291</v>
      </c>
      <c r="R1920" s="163">
        <f t="shared" si="294"/>
        <v>1</v>
      </c>
      <c r="S1920" s="161">
        <f t="shared" si="295"/>
        <v>6000000</v>
      </c>
      <c r="T1920" s="162">
        <f t="shared" si="296"/>
        <v>190.42649689021292</v>
      </c>
      <c r="U1920" s="162">
        <f t="shared" si="297"/>
        <v>131.08063096191646</v>
      </c>
      <c r="V1920" s="163">
        <f t="shared" si="298"/>
        <v>1</v>
      </c>
      <c r="W1920" s="164">
        <f t="shared" si="299"/>
        <v>120591143.73402905</v>
      </c>
      <c r="X1920" s="164">
        <f t="shared" si="300"/>
        <v>206075195.5697788</v>
      </c>
    </row>
    <row r="1921" spans="10:24" x14ac:dyDescent="0.25">
      <c r="J1921">
        <v>1918</v>
      </c>
      <c r="K1921" s="43">
        <v>0.92345433897883134</v>
      </c>
      <c r="L1921">
        <v>0.55455520911121414</v>
      </c>
      <c r="M1921">
        <v>8.0307336538195107E-2</v>
      </c>
      <c r="N1921" s="44">
        <v>5.6599281638310739E-2</v>
      </c>
      <c r="O1921" s="161">
        <f t="shared" si="291"/>
        <v>7000000</v>
      </c>
      <c r="P1921" s="162">
        <f t="shared" si="292"/>
        <v>182.05767983378345</v>
      </c>
      <c r="Q1921" s="162">
        <f t="shared" si="293"/>
        <v>106.93985473574088</v>
      </c>
      <c r="R1921" s="163">
        <f t="shared" si="294"/>
        <v>1</v>
      </c>
      <c r="S1921" s="161">
        <f t="shared" si="295"/>
        <v>9000000</v>
      </c>
      <c r="T1921" s="162">
        <f t="shared" si="296"/>
        <v>190.68589327792782</v>
      </c>
      <c r="U1921" s="162">
        <f t="shared" si="297"/>
        <v>110.96992736787044</v>
      </c>
      <c r="V1921" s="163">
        <f t="shared" si="298"/>
        <v>0.9</v>
      </c>
      <c r="W1921" s="164">
        <f t="shared" si="299"/>
        <v>475824775.68629801</v>
      </c>
      <c r="X1921" s="164">
        <f t="shared" si="300"/>
        <v>495699323.87146473</v>
      </c>
    </row>
    <row r="1922" spans="10:24" x14ac:dyDescent="0.25">
      <c r="J1922">
        <v>1919</v>
      </c>
      <c r="K1922" s="43">
        <v>0.25104168200668797</v>
      </c>
      <c r="L1922">
        <v>0.11339261098037767</v>
      </c>
      <c r="M1922">
        <v>0.81878051348192138</v>
      </c>
      <c r="N1922" s="44">
        <v>0.58068678485641734</v>
      </c>
      <c r="O1922" s="161">
        <f t="shared" si="291"/>
        <v>2000000</v>
      </c>
      <c r="P1922" s="162">
        <f t="shared" si="292"/>
        <v>161.86977711736824</v>
      </c>
      <c r="Q1922" s="162">
        <f t="shared" si="293"/>
        <v>153.2145499108297</v>
      </c>
      <c r="R1922" s="163">
        <f t="shared" si="294"/>
        <v>1</v>
      </c>
      <c r="S1922" s="161">
        <f t="shared" si="295"/>
        <v>5000000</v>
      </c>
      <c r="T1922" s="162">
        <f t="shared" si="296"/>
        <v>183.95659237245607</v>
      </c>
      <c r="U1922" s="162">
        <f t="shared" si="297"/>
        <v>134.10727495541485</v>
      </c>
      <c r="V1922" s="163">
        <f t="shared" si="298"/>
        <v>1</v>
      </c>
      <c r="W1922" s="164">
        <f t="shared" si="299"/>
        <v>-32689545.586922918</v>
      </c>
      <c r="X1922" s="164">
        <f t="shared" si="300"/>
        <v>99246587.085206091</v>
      </c>
    </row>
    <row r="1923" spans="10:24" x14ac:dyDescent="0.25">
      <c r="J1923">
        <v>1920</v>
      </c>
      <c r="K1923" s="43">
        <v>0.94459809457837074</v>
      </c>
      <c r="L1923">
        <v>0.32001575509509961</v>
      </c>
      <c r="M1923">
        <v>0.37470956377875331</v>
      </c>
      <c r="N1923" s="44">
        <v>0.95752822094023149</v>
      </c>
      <c r="O1923" s="161">
        <f t="shared" si="291"/>
        <v>7000000</v>
      </c>
      <c r="P1923" s="162">
        <f t="shared" si="292"/>
        <v>172.98517885432238</v>
      </c>
      <c r="Q1923" s="162">
        <f t="shared" si="293"/>
        <v>128.61189229132995</v>
      </c>
      <c r="R1923" s="163">
        <f t="shared" si="294"/>
        <v>1</v>
      </c>
      <c r="S1923" s="161">
        <f t="shared" si="295"/>
        <v>9000000</v>
      </c>
      <c r="T1923" s="162">
        <f t="shared" si="296"/>
        <v>187.66172628477412</v>
      </c>
      <c r="U1923" s="162">
        <f t="shared" si="297"/>
        <v>121.80594614566498</v>
      </c>
      <c r="V1923" s="163">
        <f t="shared" si="298"/>
        <v>1</v>
      </c>
      <c r="W1923" s="164">
        <f t="shared" si="299"/>
        <v>260613005.94094706</v>
      </c>
      <c r="X1923" s="164">
        <f t="shared" si="300"/>
        <v>442702021.25198233</v>
      </c>
    </row>
    <row r="1924" spans="10:24" x14ac:dyDescent="0.25">
      <c r="J1924">
        <v>1921</v>
      </c>
      <c r="K1924" s="43">
        <v>0.88168856717406174</v>
      </c>
      <c r="L1924">
        <v>0.58295721367374109</v>
      </c>
      <c r="M1924">
        <v>0.56878426034116558</v>
      </c>
      <c r="N1924" s="44">
        <v>9.693356587400348E-2</v>
      </c>
      <c r="O1924" s="161">
        <f t="shared" si="291"/>
        <v>7000000</v>
      </c>
      <c r="P1924" s="162">
        <f t="shared" si="292"/>
        <v>183.14196890117756</v>
      </c>
      <c r="Q1924" s="162">
        <f t="shared" si="293"/>
        <v>138.46559654591363</v>
      </c>
      <c r="R1924" s="163">
        <f t="shared" si="294"/>
        <v>1</v>
      </c>
      <c r="S1924" s="161">
        <f t="shared" si="295"/>
        <v>7000000</v>
      </c>
      <c r="T1924" s="162">
        <f t="shared" si="296"/>
        <v>191.04732296705919</v>
      </c>
      <c r="U1924" s="162">
        <f t="shared" si="297"/>
        <v>126.73279827295681</v>
      </c>
      <c r="V1924" s="163">
        <f t="shared" si="298"/>
        <v>0.9</v>
      </c>
      <c r="W1924" s="164">
        <f t="shared" si="299"/>
        <v>262734606.48684758</v>
      </c>
      <c r="X1924" s="164">
        <f t="shared" si="300"/>
        <v>255181505.57284498</v>
      </c>
    </row>
    <row r="1925" spans="10:24" x14ac:dyDescent="0.25">
      <c r="J1925">
        <v>1922</v>
      </c>
      <c r="K1925" s="43">
        <v>0.85642772699488212</v>
      </c>
      <c r="L1925">
        <v>0.33759030638346432</v>
      </c>
      <c r="M1925">
        <v>0.97290473089914775</v>
      </c>
      <c r="N1925" s="44">
        <v>0.27098254667264687</v>
      </c>
      <c r="O1925" s="161">
        <f t="shared" ref="O1925:O1988" si="301">VLOOKUP(K1925,$E$5:$H$10,4)</f>
        <v>7000000</v>
      </c>
      <c r="P1925" s="162">
        <f t="shared" ref="P1925:P1988" si="302">_xlfn.NORM.INV(L1925,$E$12,$E$13)</f>
        <v>173.71427096884639</v>
      </c>
      <c r="Q1925" s="162">
        <f t="shared" ref="Q1925:Q1988" si="303">_xlfn.NORM.INV(M1925,$E$15,$E$16)</f>
        <v>173.50620786012294</v>
      </c>
      <c r="R1925" s="163">
        <f t="shared" ref="R1925:R1988" si="304">VLOOKUP(N1925,$E$19:$H$21,4)</f>
        <v>1</v>
      </c>
      <c r="S1925" s="161">
        <f t="shared" ref="S1925:S1988" si="305">VLOOKUP(K1925,$G$5:$H$10,2)</f>
        <v>7000000</v>
      </c>
      <c r="T1925" s="162">
        <f t="shared" ref="T1925:T1988" si="306">_xlfn.NORM.INV(L1925,$G$12,$G$13)</f>
        <v>187.90475698961546</v>
      </c>
      <c r="U1925" s="162">
        <f t="shared" ref="U1925:U1988" si="307">_xlfn.NORM.INV(M1925,$G$15,$G$16)</f>
        <v>144.25310393006146</v>
      </c>
      <c r="V1925" s="163">
        <f t="shared" ref="V1925:V1988" si="308">VLOOKUP(N1925,$G$19:$H$21,2)</f>
        <v>1</v>
      </c>
      <c r="W1925" s="164">
        <f t="shared" ref="W1925:W1988" si="309">O1925*(P1925-Q1925)*R1925-$D$23-$D$24</f>
        <v>-48543558.238935843</v>
      </c>
      <c r="X1925" s="164">
        <f t="shared" ref="X1925:X1988" si="310">S1925*(T1925-U1925)*V1925-$F$23-$F$24</f>
        <v>155561571.41687804</v>
      </c>
    </row>
    <row r="1926" spans="10:24" x14ac:dyDescent="0.25">
      <c r="J1926">
        <v>1923</v>
      </c>
      <c r="K1926" s="43">
        <v>0.68097275182606465</v>
      </c>
      <c r="L1926">
        <v>0.99268936084509518</v>
      </c>
      <c r="M1926">
        <v>0.62798383738066277</v>
      </c>
      <c r="N1926" s="44">
        <v>4.0535700785801931E-2</v>
      </c>
      <c r="O1926" s="161">
        <f t="shared" si="301"/>
        <v>6000000</v>
      </c>
      <c r="P1926" s="162">
        <f t="shared" si="302"/>
        <v>216.62439251256632</v>
      </c>
      <c r="Q1926" s="162">
        <f t="shared" si="303"/>
        <v>141.53036390341924</v>
      </c>
      <c r="R1926" s="163">
        <f t="shared" si="304"/>
        <v>1</v>
      </c>
      <c r="S1926" s="161">
        <f t="shared" si="305"/>
        <v>7000000</v>
      </c>
      <c r="T1926" s="162">
        <f t="shared" si="306"/>
        <v>202.20813083752211</v>
      </c>
      <c r="U1926" s="162">
        <f t="shared" si="307"/>
        <v>128.26518195170962</v>
      </c>
      <c r="V1926" s="163">
        <f t="shared" si="308"/>
        <v>0.9</v>
      </c>
      <c r="W1926" s="164">
        <f t="shared" si="309"/>
        <v>400564171.65488243</v>
      </c>
      <c r="X1926" s="164">
        <f t="shared" si="310"/>
        <v>315840577.98061866</v>
      </c>
    </row>
    <row r="1927" spans="10:24" x14ac:dyDescent="0.25">
      <c r="J1927">
        <v>1924</v>
      </c>
      <c r="K1927" s="43">
        <v>0.47706561179711904</v>
      </c>
      <c r="L1927">
        <v>3.6253750074063729E-2</v>
      </c>
      <c r="M1927">
        <v>0.53049850655291919</v>
      </c>
      <c r="N1927" s="44">
        <v>0.87285221215328523</v>
      </c>
      <c r="O1927" s="161">
        <f t="shared" si="301"/>
        <v>5000000</v>
      </c>
      <c r="P1927" s="162">
        <f t="shared" si="302"/>
        <v>153.06122442440176</v>
      </c>
      <c r="Q1927" s="162">
        <f t="shared" si="303"/>
        <v>136.53046073844831</v>
      </c>
      <c r="R1927" s="163">
        <f t="shared" si="304"/>
        <v>1</v>
      </c>
      <c r="S1927" s="161">
        <f t="shared" si="305"/>
        <v>6000000</v>
      </c>
      <c r="T1927" s="162">
        <f t="shared" si="306"/>
        <v>181.02040814146724</v>
      </c>
      <c r="U1927" s="162">
        <f t="shared" si="307"/>
        <v>125.76523036922416</v>
      </c>
      <c r="V1927" s="163">
        <f t="shared" si="308"/>
        <v>1</v>
      </c>
      <c r="W1927" s="164">
        <f t="shared" si="309"/>
        <v>32653818.429767221</v>
      </c>
      <c r="X1927" s="164">
        <f t="shared" si="310"/>
        <v>181531066.6334585</v>
      </c>
    </row>
    <row r="1928" spans="10:24" x14ac:dyDescent="0.25">
      <c r="J1928">
        <v>1925</v>
      </c>
      <c r="K1928" s="43">
        <v>0.11423040241128712</v>
      </c>
      <c r="L1928">
        <v>0.94581222256665631</v>
      </c>
      <c r="M1928">
        <v>0.6905252386115629</v>
      </c>
      <c r="N1928" s="44">
        <v>0.42281252554074411</v>
      </c>
      <c r="O1928" s="161">
        <f t="shared" si="301"/>
        <v>2000000</v>
      </c>
      <c r="P1928" s="162">
        <f t="shared" si="302"/>
        <v>204.08306335369181</v>
      </c>
      <c r="Q1928" s="162">
        <f t="shared" si="303"/>
        <v>144.94679393223933</v>
      </c>
      <c r="R1928" s="163">
        <f t="shared" si="304"/>
        <v>1</v>
      </c>
      <c r="S1928" s="161">
        <f t="shared" si="305"/>
        <v>2000000</v>
      </c>
      <c r="T1928" s="162">
        <f t="shared" si="306"/>
        <v>198.02768778456394</v>
      </c>
      <c r="U1928" s="162">
        <f t="shared" si="307"/>
        <v>129.97339696611968</v>
      </c>
      <c r="V1928" s="163">
        <f t="shared" si="308"/>
        <v>1</v>
      </c>
      <c r="W1928" s="164">
        <f t="shared" si="309"/>
        <v>68272538.84290497</v>
      </c>
      <c r="X1928" s="164">
        <f t="shared" si="310"/>
        <v>-13891418.363111496</v>
      </c>
    </row>
    <row r="1929" spans="10:24" x14ac:dyDescent="0.25">
      <c r="J1929">
        <v>1926</v>
      </c>
      <c r="K1929" s="43">
        <v>0.13642578964638541</v>
      </c>
      <c r="L1929">
        <v>0.19184727919998301</v>
      </c>
      <c r="M1929">
        <v>0.61724718214439278</v>
      </c>
      <c r="N1929" s="44">
        <v>0.76766772902352221</v>
      </c>
      <c r="O1929" s="161">
        <f t="shared" si="301"/>
        <v>2000000</v>
      </c>
      <c r="P1929" s="162">
        <f t="shared" si="302"/>
        <v>166.93336274543265</v>
      </c>
      <c r="Q1929" s="162">
        <f t="shared" si="303"/>
        <v>140.96517629124119</v>
      </c>
      <c r="R1929" s="163">
        <f t="shared" si="304"/>
        <v>1</v>
      </c>
      <c r="S1929" s="161">
        <f t="shared" si="305"/>
        <v>2000000</v>
      </c>
      <c r="T1929" s="162">
        <f t="shared" si="306"/>
        <v>185.64445424847756</v>
      </c>
      <c r="U1929" s="162">
        <f t="shared" si="307"/>
        <v>127.9825881456206</v>
      </c>
      <c r="V1929" s="163">
        <f t="shared" si="308"/>
        <v>1</v>
      </c>
      <c r="W1929" s="164">
        <f t="shared" si="309"/>
        <v>1936372.9083829075</v>
      </c>
      <c r="X1929" s="164">
        <f t="shared" si="310"/>
        <v>-34676267.794286072</v>
      </c>
    </row>
    <row r="1930" spans="10:24" x14ac:dyDescent="0.25">
      <c r="J1930">
        <v>1927</v>
      </c>
      <c r="K1930" s="43">
        <v>0.33361422847109334</v>
      </c>
      <c r="L1930">
        <v>0.28749759161926314</v>
      </c>
      <c r="M1930">
        <v>0.47746111053735363</v>
      </c>
      <c r="N1930" s="44">
        <v>0.26533360922047744</v>
      </c>
      <c r="O1930" s="161">
        <f t="shared" si="301"/>
        <v>5000000</v>
      </c>
      <c r="P1930" s="162">
        <f t="shared" si="302"/>
        <v>171.58934855364842</v>
      </c>
      <c r="Q1930" s="162">
        <f t="shared" si="303"/>
        <v>133.86946587632022</v>
      </c>
      <c r="R1930" s="163">
        <f t="shared" si="304"/>
        <v>1</v>
      </c>
      <c r="S1930" s="161">
        <f t="shared" si="305"/>
        <v>6000000</v>
      </c>
      <c r="T1930" s="162">
        <f t="shared" si="306"/>
        <v>187.1964495178828</v>
      </c>
      <c r="U1930" s="162">
        <f t="shared" si="307"/>
        <v>124.43473293816011</v>
      </c>
      <c r="V1930" s="163">
        <f t="shared" si="308"/>
        <v>1</v>
      </c>
      <c r="W1930" s="164">
        <f t="shared" si="309"/>
        <v>138599413.386641</v>
      </c>
      <c r="X1930" s="164">
        <f t="shared" si="310"/>
        <v>226570299.4783361</v>
      </c>
    </row>
    <row r="1931" spans="10:24" x14ac:dyDescent="0.25">
      <c r="J1931">
        <v>1928</v>
      </c>
      <c r="K1931" s="43">
        <v>7.3834190361923513E-2</v>
      </c>
      <c r="L1931">
        <v>7.3797375991132785E-2</v>
      </c>
      <c r="M1931">
        <v>0.43172803915634739</v>
      </c>
      <c r="N1931" s="44">
        <v>6.2766702305994237E-2</v>
      </c>
      <c r="O1931" s="161">
        <f t="shared" si="301"/>
        <v>2000000</v>
      </c>
      <c r="P1931" s="162">
        <f t="shared" si="302"/>
        <v>158.2788039549294</v>
      </c>
      <c r="Q1931" s="162">
        <f t="shared" si="303"/>
        <v>131.56047189024332</v>
      </c>
      <c r="R1931" s="163">
        <f t="shared" si="304"/>
        <v>1</v>
      </c>
      <c r="S1931" s="161">
        <f t="shared" si="305"/>
        <v>2000000</v>
      </c>
      <c r="T1931" s="162">
        <f t="shared" si="306"/>
        <v>182.75960131830979</v>
      </c>
      <c r="U1931" s="162">
        <f t="shared" si="307"/>
        <v>123.28023594512166</v>
      </c>
      <c r="V1931" s="163">
        <f t="shared" si="308"/>
        <v>0.9</v>
      </c>
      <c r="W1931" s="164">
        <f t="shared" si="309"/>
        <v>3436664.1293721646</v>
      </c>
      <c r="X1931" s="164">
        <f t="shared" si="310"/>
        <v>-42937142.328261361</v>
      </c>
    </row>
    <row r="1932" spans="10:24" x14ac:dyDescent="0.25">
      <c r="J1932">
        <v>1929</v>
      </c>
      <c r="K1932" s="43">
        <v>0.23195138417953387</v>
      </c>
      <c r="L1932">
        <v>0.19532415610337006</v>
      </c>
      <c r="M1932">
        <v>0.7215819176048146</v>
      </c>
      <c r="N1932" s="44">
        <v>0.99668952374176834</v>
      </c>
      <c r="O1932" s="161">
        <f t="shared" si="301"/>
        <v>2000000</v>
      </c>
      <c r="P1932" s="162">
        <f t="shared" si="302"/>
        <v>167.12336641216086</v>
      </c>
      <c r="Q1932" s="162">
        <f t="shared" si="303"/>
        <v>146.75094684111875</v>
      </c>
      <c r="R1932" s="163">
        <f t="shared" si="304"/>
        <v>1</v>
      </c>
      <c r="S1932" s="161">
        <f t="shared" si="305"/>
        <v>5000000</v>
      </c>
      <c r="T1932" s="162">
        <f t="shared" si="306"/>
        <v>185.70778880405362</v>
      </c>
      <c r="U1932" s="162">
        <f t="shared" si="307"/>
        <v>130.87547342055939</v>
      </c>
      <c r="V1932" s="163">
        <f t="shared" si="308"/>
        <v>1</v>
      </c>
      <c r="W1932" s="164">
        <f t="shared" si="309"/>
        <v>-9255160.8579157665</v>
      </c>
      <c r="X1932" s="164">
        <f t="shared" si="310"/>
        <v>124161576.91747117</v>
      </c>
    </row>
    <row r="1933" spans="10:24" x14ac:dyDescent="0.25">
      <c r="J1933">
        <v>1930</v>
      </c>
      <c r="K1933" s="43">
        <v>0.68166481888693364</v>
      </c>
      <c r="L1933">
        <v>0.41085918165113877</v>
      </c>
      <c r="M1933">
        <v>0.58544607421693939</v>
      </c>
      <c r="N1933" s="44">
        <v>0.81758731796928075</v>
      </c>
      <c r="O1933" s="161">
        <f t="shared" si="301"/>
        <v>6000000</v>
      </c>
      <c r="P1933" s="162">
        <f t="shared" si="302"/>
        <v>176.61996901532012</v>
      </c>
      <c r="Q1933" s="162">
        <f t="shared" si="303"/>
        <v>139.31691843447544</v>
      </c>
      <c r="R1933" s="163">
        <f t="shared" si="304"/>
        <v>1</v>
      </c>
      <c r="S1933" s="161">
        <f t="shared" si="305"/>
        <v>7000000</v>
      </c>
      <c r="T1933" s="162">
        <f t="shared" si="306"/>
        <v>188.8733230051067</v>
      </c>
      <c r="U1933" s="162">
        <f t="shared" si="307"/>
        <v>127.15845921723772</v>
      </c>
      <c r="V1933" s="163">
        <f t="shared" si="308"/>
        <v>1</v>
      </c>
      <c r="W1933" s="164">
        <f t="shared" si="309"/>
        <v>173818303.48506811</v>
      </c>
      <c r="X1933" s="164">
        <f t="shared" si="310"/>
        <v>282004046.51508284</v>
      </c>
    </row>
    <row r="1934" spans="10:24" x14ac:dyDescent="0.25">
      <c r="J1934">
        <v>1931</v>
      </c>
      <c r="K1934" s="43">
        <v>0.42375086536935003</v>
      </c>
      <c r="L1934">
        <v>0.8326457035476531</v>
      </c>
      <c r="M1934">
        <v>0.66444616583099869</v>
      </c>
      <c r="N1934" s="44">
        <v>0.39126106972229791</v>
      </c>
      <c r="O1934" s="161">
        <f t="shared" si="301"/>
        <v>5000000</v>
      </c>
      <c r="P1934" s="162">
        <f t="shared" si="302"/>
        <v>194.47009589821604</v>
      </c>
      <c r="Q1934" s="162">
        <f t="shared" si="303"/>
        <v>143.49256575464261</v>
      </c>
      <c r="R1934" s="163">
        <f t="shared" si="304"/>
        <v>1</v>
      </c>
      <c r="S1934" s="161">
        <f t="shared" si="305"/>
        <v>6000000</v>
      </c>
      <c r="T1934" s="162">
        <f t="shared" si="306"/>
        <v>194.82336529940534</v>
      </c>
      <c r="U1934" s="162">
        <f t="shared" si="307"/>
        <v>129.24628287732131</v>
      </c>
      <c r="V1934" s="163">
        <f t="shared" si="308"/>
        <v>1</v>
      </c>
      <c r="W1934" s="164">
        <f t="shared" si="309"/>
        <v>204887650.71786717</v>
      </c>
      <c r="X1934" s="164">
        <f t="shared" si="310"/>
        <v>243462494.5325042</v>
      </c>
    </row>
    <row r="1935" spans="10:24" x14ac:dyDescent="0.25">
      <c r="J1935">
        <v>1932</v>
      </c>
      <c r="K1935" s="43">
        <v>0.90430117013278144</v>
      </c>
      <c r="L1935">
        <v>0.18864364193103156</v>
      </c>
      <c r="M1935">
        <v>6.0109156408637565E-3</v>
      </c>
      <c r="N1935" s="44">
        <v>0.60180274579355597</v>
      </c>
      <c r="O1935" s="161">
        <f t="shared" si="301"/>
        <v>7000000</v>
      </c>
      <c r="P1935" s="162">
        <f t="shared" si="302"/>
        <v>166.75641617115653</v>
      </c>
      <c r="Q1935" s="162">
        <f t="shared" si="303"/>
        <v>84.769942862002949</v>
      </c>
      <c r="R1935" s="163">
        <f t="shared" si="304"/>
        <v>1</v>
      </c>
      <c r="S1935" s="161">
        <f t="shared" si="305"/>
        <v>9000000</v>
      </c>
      <c r="T1935" s="162">
        <f t="shared" si="306"/>
        <v>185.58547205705219</v>
      </c>
      <c r="U1935" s="162">
        <f t="shared" si="307"/>
        <v>99.884971431001475</v>
      </c>
      <c r="V1935" s="163">
        <f t="shared" si="308"/>
        <v>1</v>
      </c>
      <c r="W1935" s="164">
        <f t="shared" si="309"/>
        <v>523905313.16407502</v>
      </c>
      <c r="X1935" s="164">
        <f t="shared" si="310"/>
        <v>621304505.6344564</v>
      </c>
    </row>
    <row r="1936" spans="10:24" x14ac:dyDescent="0.25">
      <c r="J1936">
        <v>1933</v>
      </c>
      <c r="K1936" s="43">
        <v>0.7332767797484967</v>
      </c>
      <c r="L1936">
        <v>0.24366370508280399</v>
      </c>
      <c r="M1936">
        <v>0.16382725963399924</v>
      </c>
      <c r="N1936" s="44">
        <v>0.95777426731395743</v>
      </c>
      <c r="O1936" s="161">
        <f t="shared" si="301"/>
        <v>6000000</v>
      </c>
      <c r="P1936" s="162">
        <f t="shared" si="302"/>
        <v>169.58151201683393</v>
      </c>
      <c r="Q1936" s="162">
        <f t="shared" si="303"/>
        <v>115.4230169539733</v>
      </c>
      <c r="R1936" s="163">
        <f t="shared" si="304"/>
        <v>1</v>
      </c>
      <c r="S1936" s="161">
        <f t="shared" si="305"/>
        <v>7000000</v>
      </c>
      <c r="T1936" s="162">
        <f t="shared" si="306"/>
        <v>186.52717067227798</v>
      </c>
      <c r="U1936" s="162">
        <f t="shared" si="307"/>
        <v>115.21150847698665</v>
      </c>
      <c r="V1936" s="163">
        <f t="shared" si="308"/>
        <v>1</v>
      </c>
      <c r="W1936" s="164">
        <f t="shared" si="309"/>
        <v>274950970.37716377</v>
      </c>
      <c r="X1936" s="164">
        <f t="shared" si="310"/>
        <v>349209635.36703926</v>
      </c>
    </row>
    <row r="1937" spans="10:24" x14ac:dyDescent="0.25">
      <c r="J1937">
        <v>1934</v>
      </c>
      <c r="K1937" s="43">
        <v>0.53475747050757849</v>
      </c>
      <c r="L1937">
        <v>0.10226133577054264</v>
      </c>
      <c r="M1937">
        <v>7.9849076442885969E-2</v>
      </c>
      <c r="N1937" s="44">
        <v>0.61863487746207946</v>
      </c>
      <c r="O1937" s="161">
        <f t="shared" si="301"/>
        <v>5000000</v>
      </c>
      <c r="P1937" s="162">
        <f t="shared" si="302"/>
        <v>160.96843165484691</v>
      </c>
      <c r="Q1937" s="162">
        <f t="shared" si="303"/>
        <v>106.8782506181864</v>
      </c>
      <c r="R1937" s="163">
        <f t="shared" si="304"/>
        <v>1</v>
      </c>
      <c r="S1937" s="161">
        <f t="shared" si="305"/>
        <v>6000000</v>
      </c>
      <c r="T1937" s="162">
        <f t="shared" si="306"/>
        <v>183.65614388494896</v>
      </c>
      <c r="U1937" s="162">
        <f t="shared" si="307"/>
        <v>110.9391253090932</v>
      </c>
      <c r="V1937" s="163">
        <f t="shared" si="308"/>
        <v>1</v>
      </c>
      <c r="W1937" s="164">
        <f t="shared" si="309"/>
        <v>220450905.18330258</v>
      </c>
      <c r="X1937" s="164">
        <f t="shared" si="310"/>
        <v>286302111.45513457</v>
      </c>
    </row>
    <row r="1938" spans="10:24" x14ac:dyDescent="0.25">
      <c r="J1938">
        <v>1935</v>
      </c>
      <c r="K1938" s="43">
        <v>0.45850061057052349</v>
      </c>
      <c r="L1938">
        <v>0.73401782860806231</v>
      </c>
      <c r="M1938">
        <v>0.19861627750901467</v>
      </c>
      <c r="N1938" s="44">
        <v>8.9851574333803863E-2</v>
      </c>
      <c r="O1938" s="161">
        <f t="shared" si="301"/>
        <v>5000000</v>
      </c>
      <c r="P1938" s="162">
        <f t="shared" si="302"/>
        <v>189.37515347654752</v>
      </c>
      <c r="Q1938" s="162">
        <f t="shared" si="303"/>
        <v>118.06851798985141</v>
      </c>
      <c r="R1938" s="163">
        <f t="shared" si="304"/>
        <v>1</v>
      </c>
      <c r="S1938" s="161">
        <f t="shared" si="305"/>
        <v>6000000</v>
      </c>
      <c r="T1938" s="162">
        <f t="shared" si="306"/>
        <v>193.12505115884917</v>
      </c>
      <c r="U1938" s="162">
        <f t="shared" si="307"/>
        <v>116.53425899492571</v>
      </c>
      <c r="V1938" s="163">
        <f t="shared" si="308"/>
        <v>0.9</v>
      </c>
      <c r="W1938" s="164">
        <f t="shared" si="309"/>
        <v>306533177.43348056</v>
      </c>
      <c r="X1938" s="164">
        <f t="shared" si="310"/>
        <v>263590277.68518674</v>
      </c>
    </row>
    <row r="1939" spans="10:24" x14ac:dyDescent="0.25">
      <c r="J1939">
        <v>1936</v>
      </c>
      <c r="K1939" s="43">
        <v>0.22731796243356406</v>
      </c>
      <c r="L1939">
        <v>0.97102490404172548</v>
      </c>
      <c r="M1939">
        <v>0.81770950611991766</v>
      </c>
      <c r="N1939" s="44">
        <v>0.36484915016942809</v>
      </c>
      <c r="O1939" s="161">
        <f t="shared" si="301"/>
        <v>2000000</v>
      </c>
      <c r="P1939" s="162">
        <f t="shared" si="302"/>
        <v>208.44111773158625</v>
      </c>
      <c r="Q1939" s="162">
        <f t="shared" si="303"/>
        <v>153.13341303165549</v>
      </c>
      <c r="R1939" s="163">
        <f t="shared" si="304"/>
        <v>1</v>
      </c>
      <c r="S1939" s="161">
        <f t="shared" si="305"/>
        <v>5000000</v>
      </c>
      <c r="T1939" s="162">
        <f t="shared" si="306"/>
        <v>199.48037257719542</v>
      </c>
      <c r="U1939" s="162">
        <f t="shared" si="307"/>
        <v>134.06670651582775</v>
      </c>
      <c r="V1939" s="163">
        <f t="shared" si="308"/>
        <v>1</v>
      </c>
      <c r="W1939" s="164">
        <f t="shared" si="309"/>
        <v>60615409.3998615</v>
      </c>
      <c r="X1939" s="164">
        <f t="shared" si="310"/>
        <v>177068330.30683839</v>
      </c>
    </row>
    <row r="1940" spans="10:24" x14ac:dyDescent="0.25">
      <c r="J1940">
        <v>1937</v>
      </c>
      <c r="K1940" s="43">
        <v>7.2616598787196396E-2</v>
      </c>
      <c r="L1940">
        <v>0.10760356518129321</v>
      </c>
      <c r="M1940">
        <v>0.67207079919659796</v>
      </c>
      <c r="N1940" s="44">
        <v>0.56528732050396313</v>
      </c>
      <c r="O1940" s="161">
        <f t="shared" si="301"/>
        <v>2000000</v>
      </c>
      <c r="P1940" s="162">
        <f t="shared" si="302"/>
        <v>161.40939424937079</v>
      </c>
      <c r="Q1940" s="162">
        <f t="shared" si="303"/>
        <v>143.91276983065575</v>
      </c>
      <c r="R1940" s="163">
        <f t="shared" si="304"/>
        <v>1</v>
      </c>
      <c r="S1940" s="161">
        <f t="shared" si="305"/>
        <v>2000000</v>
      </c>
      <c r="T1940" s="162">
        <f t="shared" si="306"/>
        <v>183.80313141645692</v>
      </c>
      <c r="U1940" s="162">
        <f t="shared" si="307"/>
        <v>129.45638491532787</v>
      </c>
      <c r="V1940" s="163">
        <f t="shared" si="308"/>
        <v>1</v>
      </c>
      <c r="W1940" s="164">
        <f t="shared" si="309"/>
        <v>-15006751.16256991</v>
      </c>
      <c r="X1940" s="164">
        <f t="shared" si="310"/>
        <v>-41306506.997741908</v>
      </c>
    </row>
    <row r="1941" spans="10:24" x14ac:dyDescent="0.25">
      <c r="J1941">
        <v>1938</v>
      </c>
      <c r="K1941" s="43">
        <v>0.21595676078289039</v>
      </c>
      <c r="L1941">
        <v>0.59947478376392005</v>
      </c>
      <c r="M1941">
        <v>0.47504147615167225</v>
      </c>
      <c r="N1941" s="44">
        <v>2.5060425368080286E-2</v>
      </c>
      <c r="O1941" s="161">
        <f t="shared" si="301"/>
        <v>2000000</v>
      </c>
      <c r="P1941" s="162">
        <f t="shared" si="302"/>
        <v>183.77981818980524</v>
      </c>
      <c r="Q1941" s="162">
        <f t="shared" si="303"/>
        <v>133.74794783230735</v>
      </c>
      <c r="R1941" s="163">
        <f t="shared" si="304"/>
        <v>1</v>
      </c>
      <c r="S1941" s="161">
        <f t="shared" si="305"/>
        <v>5000000</v>
      </c>
      <c r="T1941" s="162">
        <f t="shared" si="306"/>
        <v>191.25993939660174</v>
      </c>
      <c r="U1941" s="162">
        <f t="shared" si="307"/>
        <v>124.37397391615367</v>
      </c>
      <c r="V1941" s="163">
        <f t="shared" si="308"/>
        <v>0.9</v>
      </c>
      <c r="W1941" s="164">
        <f t="shared" si="309"/>
        <v>50063740.714995787</v>
      </c>
      <c r="X1941" s="164">
        <f t="shared" si="310"/>
        <v>150986844.66201633</v>
      </c>
    </row>
    <row r="1942" spans="10:24" x14ac:dyDescent="0.25">
      <c r="J1942">
        <v>1939</v>
      </c>
      <c r="K1942" s="43">
        <v>0.21996150321574148</v>
      </c>
      <c r="L1942">
        <v>0.96341019264662298</v>
      </c>
      <c r="M1942">
        <v>0.18713570566447391</v>
      </c>
      <c r="N1942" s="44">
        <v>0.86290691333170666</v>
      </c>
      <c r="O1942" s="161">
        <f t="shared" si="301"/>
        <v>2000000</v>
      </c>
      <c r="P1942" s="162">
        <f t="shared" si="302"/>
        <v>206.87563288592247</v>
      </c>
      <c r="Q1942" s="162">
        <f t="shared" si="303"/>
        <v>117.22998346522283</v>
      </c>
      <c r="R1942" s="163">
        <f t="shared" si="304"/>
        <v>1</v>
      </c>
      <c r="S1942" s="161">
        <f t="shared" si="305"/>
        <v>5000000</v>
      </c>
      <c r="T1942" s="162">
        <f t="shared" si="306"/>
        <v>198.95854429530749</v>
      </c>
      <c r="U1942" s="162">
        <f t="shared" si="307"/>
        <v>116.11499173261141</v>
      </c>
      <c r="V1942" s="163">
        <f t="shared" si="308"/>
        <v>1</v>
      </c>
      <c r="W1942" s="164">
        <f t="shared" si="309"/>
        <v>129291298.84139928</v>
      </c>
      <c r="X1942" s="164">
        <f t="shared" si="310"/>
        <v>264217762.81348038</v>
      </c>
    </row>
    <row r="1943" spans="10:24" x14ac:dyDescent="0.25">
      <c r="J1943">
        <v>1940</v>
      </c>
      <c r="K1943" s="43">
        <v>0.51879489923062616</v>
      </c>
      <c r="L1943">
        <v>0.1687010687686763</v>
      </c>
      <c r="M1943">
        <v>0.1612852150973606</v>
      </c>
      <c r="N1943" s="44">
        <v>0.79154538446389189</v>
      </c>
      <c r="O1943" s="161">
        <f t="shared" si="301"/>
        <v>5000000</v>
      </c>
      <c r="P1943" s="162">
        <f t="shared" si="302"/>
        <v>165.61033625157617</v>
      </c>
      <c r="Q1943" s="162">
        <f t="shared" si="303"/>
        <v>115.21620981511725</v>
      </c>
      <c r="R1943" s="163">
        <f t="shared" si="304"/>
        <v>1</v>
      </c>
      <c r="S1943" s="161">
        <f t="shared" si="305"/>
        <v>6000000</v>
      </c>
      <c r="T1943" s="162">
        <f t="shared" si="306"/>
        <v>185.20344541719206</v>
      </c>
      <c r="U1943" s="162">
        <f t="shared" si="307"/>
        <v>115.10810490755863</v>
      </c>
      <c r="V1943" s="163">
        <f t="shared" si="308"/>
        <v>1</v>
      </c>
      <c r="W1943" s="164">
        <f t="shared" si="309"/>
        <v>201970632.18229461</v>
      </c>
      <c r="X1943" s="164">
        <f t="shared" si="310"/>
        <v>270572043.05780059</v>
      </c>
    </row>
    <row r="1944" spans="10:24" x14ac:dyDescent="0.25">
      <c r="J1944">
        <v>1941</v>
      </c>
      <c r="K1944" s="43">
        <v>8.6378129531382686E-2</v>
      </c>
      <c r="L1944">
        <v>0.25130867961527614</v>
      </c>
      <c r="M1944">
        <v>0.72731512909004781</v>
      </c>
      <c r="N1944" s="44">
        <v>0.60433033032790218</v>
      </c>
      <c r="O1944" s="161">
        <f t="shared" si="301"/>
        <v>2000000</v>
      </c>
      <c r="P1944" s="162">
        <f t="shared" si="302"/>
        <v>169.94434185759695</v>
      </c>
      <c r="Q1944" s="162">
        <f t="shared" si="303"/>
        <v>147.09425900741371</v>
      </c>
      <c r="R1944" s="163">
        <f t="shared" si="304"/>
        <v>1</v>
      </c>
      <c r="S1944" s="161">
        <f t="shared" si="305"/>
        <v>2000000</v>
      </c>
      <c r="T1944" s="162">
        <f t="shared" si="306"/>
        <v>186.64811395253233</v>
      </c>
      <c r="U1944" s="162">
        <f t="shared" si="307"/>
        <v>131.04712950370686</v>
      </c>
      <c r="V1944" s="163">
        <f t="shared" si="308"/>
        <v>1</v>
      </c>
      <c r="W1944" s="164">
        <f t="shared" si="309"/>
        <v>-4299834.2996335179</v>
      </c>
      <c r="X1944" s="164">
        <f t="shared" si="310"/>
        <v>-38798031.102349058</v>
      </c>
    </row>
    <row r="1945" spans="10:24" x14ac:dyDescent="0.25">
      <c r="J1945">
        <v>1942</v>
      </c>
      <c r="K1945" s="43">
        <v>0.47460600764312388</v>
      </c>
      <c r="L1945">
        <v>0.65556599756358758</v>
      </c>
      <c r="M1945">
        <v>0.22047202563711032</v>
      </c>
      <c r="N1945" s="44">
        <v>0.73878517073495531</v>
      </c>
      <c r="O1945" s="161">
        <f t="shared" si="301"/>
        <v>5000000</v>
      </c>
      <c r="P1945" s="162">
        <f t="shared" si="302"/>
        <v>186.00587614540439</v>
      </c>
      <c r="Q1945" s="162">
        <f t="shared" si="303"/>
        <v>119.58799966505036</v>
      </c>
      <c r="R1945" s="163">
        <f t="shared" si="304"/>
        <v>1</v>
      </c>
      <c r="S1945" s="161">
        <f t="shared" si="305"/>
        <v>6000000</v>
      </c>
      <c r="T1945" s="162">
        <f t="shared" si="306"/>
        <v>192.0019587151348</v>
      </c>
      <c r="U1945" s="162">
        <f t="shared" si="307"/>
        <v>117.29399983252519</v>
      </c>
      <c r="V1945" s="163">
        <f t="shared" si="308"/>
        <v>1</v>
      </c>
      <c r="W1945" s="164">
        <f t="shared" si="309"/>
        <v>282089382.40177011</v>
      </c>
      <c r="X1945" s="164">
        <f t="shared" si="310"/>
        <v>298247753.29565769</v>
      </c>
    </row>
    <row r="1946" spans="10:24" x14ac:dyDescent="0.25">
      <c r="J1946">
        <v>1943</v>
      </c>
      <c r="K1946" s="43">
        <v>0.65543204462304083</v>
      </c>
      <c r="L1946">
        <v>0.51792286706831336</v>
      </c>
      <c r="M1946">
        <v>0.16814799296195015</v>
      </c>
      <c r="N1946" s="44">
        <v>8.0203986060082277E-3</v>
      </c>
      <c r="O1946" s="161">
        <f t="shared" si="301"/>
        <v>6000000</v>
      </c>
      <c r="P1946" s="162">
        <f t="shared" si="302"/>
        <v>180.67411633056403</v>
      </c>
      <c r="Q1946" s="162">
        <f t="shared" si="303"/>
        <v>115.76980740428746</v>
      </c>
      <c r="R1946" s="163">
        <f t="shared" si="304"/>
        <v>1</v>
      </c>
      <c r="S1946" s="161">
        <f t="shared" si="305"/>
        <v>7000000</v>
      </c>
      <c r="T1946" s="162">
        <f t="shared" si="306"/>
        <v>190.22470544352134</v>
      </c>
      <c r="U1946" s="162">
        <f t="shared" si="307"/>
        <v>115.38490370214373</v>
      </c>
      <c r="V1946" s="163">
        <f t="shared" si="308"/>
        <v>0.05</v>
      </c>
      <c r="W1946" s="164">
        <f t="shared" si="309"/>
        <v>339425853.55765945</v>
      </c>
      <c r="X1946" s="164">
        <f t="shared" si="310"/>
        <v>-123806069.39051783</v>
      </c>
    </row>
    <row r="1947" spans="10:24" x14ac:dyDescent="0.25">
      <c r="J1947">
        <v>1944</v>
      </c>
      <c r="K1947" s="43">
        <v>0.49470629154375168</v>
      </c>
      <c r="L1947">
        <v>0.6673288398181787</v>
      </c>
      <c r="M1947">
        <v>0.56483054769578489</v>
      </c>
      <c r="N1947" s="44">
        <v>1.9964830364489594E-2</v>
      </c>
      <c r="O1947" s="161">
        <f t="shared" si="301"/>
        <v>5000000</v>
      </c>
      <c r="P1947" s="162">
        <f t="shared" si="302"/>
        <v>186.48823761552114</v>
      </c>
      <c r="Q1947" s="162">
        <f t="shared" si="303"/>
        <v>138.26456041720979</v>
      </c>
      <c r="R1947" s="163">
        <f t="shared" si="304"/>
        <v>1</v>
      </c>
      <c r="S1947" s="161">
        <f t="shared" si="305"/>
        <v>6000000</v>
      </c>
      <c r="T1947" s="162">
        <f t="shared" si="306"/>
        <v>192.16274587184037</v>
      </c>
      <c r="U1947" s="162">
        <f t="shared" si="307"/>
        <v>126.6322802086049</v>
      </c>
      <c r="V1947" s="163">
        <f t="shared" si="308"/>
        <v>0.05</v>
      </c>
      <c r="W1947" s="164">
        <f t="shared" si="309"/>
        <v>191118385.99155676</v>
      </c>
      <c r="X1947" s="164">
        <f t="shared" si="310"/>
        <v>-130340860.30102935</v>
      </c>
    </row>
    <row r="1948" spans="10:24" x14ac:dyDescent="0.25">
      <c r="J1948">
        <v>1945</v>
      </c>
      <c r="K1948" s="43">
        <v>0.3326391365234318</v>
      </c>
      <c r="L1948">
        <v>7.6334621998281893E-2</v>
      </c>
      <c r="M1948">
        <v>0.97545116981423119</v>
      </c>
      <c r="N1948" s="44">
        <v>0.51582205337267428</v>
      </c>
      <c r="O1948" s="161">
        <f t="shared" si="301"/>
        <v>5000000</v>
      </c>
      <c r="P1948" s="162">
        <f t="shared" si="302"/>
        <v>158.5475028267079</v>
      </c>
      <c r="Q1948" s="162">
        <f t="shared" si="303"/>
        <v>174.3548522139663</v>
      </c>
      <c r="R1948" s="163">
        <f t="shared" si="304"/>
        <v>1</v>
      </c>
      <c r="S1948" s="161">
        <f t="shared" si="305"/>
        <v>6000000</v>
      </c>
      <c r="T1948" s="162">
        <f t="shared" si="306"/>
        <v>182.84916760890263</v>
      </c>
      <c r="U1948" s="162">
        <f t="shared" si="307"/>
        <v>144.67742610698315</v>
      </c>
      <c r="V1948" s="163">
        <f t="shared" si="308"/>
        <v>1</v>
      </c>
      <c r="W1948" s="164">
        <f t="shared" si="309"/>
        <v>-129036746.93629199</v>
      </c>
      <c r="X1948" s="164">
        <f t="shared" si="310"/>
        <v>79030449.011516899</v>
      </c>
    </row>
    <row r="1949" spans="10:24" x14ac:dyDescent="0.25">
      <c r="J1949">
        <v>1946</v>
      </c>
      <c r="K1949" s="43">
        <v>0.30949458971159116</v>
      </c>
      <c r="L1949">
        <v>0.8684142245576616</v>
      </c>
      <c r="M1949">
        <v>6.2044412605590127E-2</v>
      </c>
      <c r="N1949" s="44">
        <v>0.17687386770204494</v>
      </c>
      <c r="O1949" s="161">
        <f t="shared" si="301"/>
        <v>5000000</v>
      </c>
      <c r="P1949" s="162">
        <f t="shared" si="302"/>
        <v>196.78389559050652</v>
      </c>
      <c r="Q1949" s="162">
        <f t="shared" si="303"/>
        <v>104.24328869315383</v>
      </c>
      <c r="R1949" s="163">
        <f t="shared" si="304"/>
        <v>1</v>
      </c>
      <c r="S1949" s="161">
        <f t="shared" si="305"/>
        <v>6000000</v>
      </c>
      <c r="T1949" s="162">
        <f t="shared" si="306"/>
        <v>195.59463186350217</v>
      </c>
      <c r="U1949" s="162">
        <f t="shared" si="307"/>
        <v>109.62164434657691</v>
      </c>
      <c r="V1949" s="163">
        <f t="shared" si="308"/>
        <v>0.9</v>
      </c>
      <c r="W1949" s="164">
        <f t="shared" si="309"/>
        <v>412703034.48676342</v>
      </c>
      <c r="X1949" s="164">
        <f t="shared" si="310"/>
        <v>314254132.59139639</v>
      </c>
    </row>
    <row r="1950" spans="10:24" x14ac:dyDescent="0.25">
      <c r="J1950">
        <v>1947</v>
      </c>
      <c r="K1950" s="43">
        <v>0.84244702753681844</v>
      </c>
      <c r="L1950">
        <v>0.90597894008591628</v>
      </c>
      <c r="M1950">
        <v>0.64258935080323265</v>
      </c>
      <c r="N1950" s="44">
        <v>0.77535838102688126</v>
      </c>
      <c r="O1950" s="161">
        <f t="shared" si="301"/>
        <v>7000000</v>
      </c>
      <c r="P1950" s="162">
        <f t="shared" si="302"/>
        <v>199.74589727392294</v>
      </c>
      <c r="Q1950" s="162">
        <f t="shared" si="303"/>
        <v>142.30777337600821</v>
      </c>
      <c r="R1950" s="163">
        <f t="shared" si="304"/>
        <v>1</v>
      </c>
      <c r="S1950" s="161">
        <f t="shared" si="305"/>
        <v>7000000</v>
      </c>
      <c r="T1950" s="162">
        <f t="shared" si="306"/>
        <v>196.5819657579743</v>
      </c>
      <c r="U1950" s="162">
        <f t="shared" si="307"/>
        <v>128.65388668800409</v>
      </c>
      <c r="V1950" s="163">
        <f t="shared" si="308"/>
        <v>1</v>
      </c>
      <c r="W1950" s="164">
        <f t="shared" si="309"/>
        <v>352066867.28540307</v>
      </c>
      <c r="X1950" s="164">
        <f t="shared" si="310"/>
        <v>325496553.48979145</v>
      </c>
    </row>
    <row r="1951" spans="10:24" x14ac:dyDescent="0.25">
      <c r="J1951">
        <v>1948</v>
      </c>
      <c r="K1951" s="43">
        <v>0.83677012444319221</v>
      </c>
      <c r="L1951">
        <v>0.58880428349978331</v>
      </c>
      <c r="M1951">
        <v>0.2836102845187578</v>
      </c>
      <c r="N1951" s="44">
        <v>0.8309416900813682</v>
      </c>
      <c r="O1951" s="161">
        <f t="shared" si="301"/>
        <v>7000000</v>
      </c>
      <c r="P1951" s="162">
        <f t="shared" si="302"/>
        <v>183.36705337124678</v>
      </c>
      <c r="Q1951" s="162">
        <f t="shared" si="303"/>
        <v>123.55700623548225</v>
      </c>
      <c r="R1951" s="163">
        <f t="shared" si="304"/>
        <v>1</v>
      </c>
      <c r="S1951" s="161">
        <f t="shared" si="305"/>
        <v>7000000</v>
      </c>
      <c r="T1951" s="162">
        <f t="shared" si="306"/>
        <v>191.12235112374893</v>
      </c>
      <c r="U1951" s="162">
        <f t="shared" si="307"/>
        <v>119.27850311774112</v>
      </c>
      <c r="V1951" s="163">
        <f t="shared" si="308"/>
        <v>1</v>
      </c>
      <c r="W1951" s="164">
        <f t="shared" si="309"/>
        <v>368670329.95035172</v>
      </c>
      <c r="X1951" s="164">
        <f t="shared" si="310"/>
        <v>352906936.04205465</v>
      </c>
    </row>
    <row r="1952" spans="10:24" x14ac:dyDescent="0.25">
      <c r="J1952">
        <v>1949</v>
      </c>
      <c r="K1952" s="43">
        <v>0.89991891851869366</v>
      </c>
      <c r="L1952">
        <v>0.16259001692338659</v>
      </c>
      <c r="M1952">
        <v>0.54768452221266017</v>
      </c>
      <c r="N1952" s="44">
        <v>0.33074780416286698</v>
      </c>
      <c r="O1952" s="161">
        <f t="shared" si="301"/>
        <v>7000000</v>
      </c>
      <c r="P1952" s="162">
        <f t="shared" si="302"/>
        <v>165.24196823975981</v>
      </c>
      <c r="Q1952" s="162">
        <f t="shared" si="303"/>
        <v>137.39626828209083</v>
      </c>
      <c r="R1952" s="163">
        <f t="shared" si="304"/>
        <v>1</v>
      </c>
      <c r="S1952" s="161">
        <f t="shared" si="305"/>
        <v>7000000</v>
      </c>
      <c r="T1952" s="162">
        <f t="shared" si="306"/>
        <v>185.08065607991995</v>
      </c>
      <c r="U1952" s="162">
        <f t="shared" si="307"/>
        <v>126.19813414104541</v>
      </c>
      <c r="V1952" s="163">
        <f t="shared" si="308"/>
        <v>1</v>
      </c>
      <c r="W1952" s="164">
        <f t="shared" si="309"/>
        <v>144919899.7036829</v>
      </c>
      <c r="X1952" s="164">
        <f t="shared" si="310"/>
        <v>262177653.57212174</v>
      </c>
    </row>
    <row r="1953" spans="10:24" x14ac:dyDescent="0.25">
      <c r="J1953">
        <v>1950</v>
      </c>
      <c r="K1953" s="43">
        <v>0.66968641067077117</v>
      </c>
      <c r="L1953">
        <v>5.0678352228683998E-2</v>
      </c>
      <c r="M1953">
        <v>0.41893884071961829</v>
      </c>
      <c r="N1953" s="44">
        <v>0.54177263706010315</v>
      </c>
      <c r="O1953" s="161">
        <f t="shared" si="301"/>
        <v>6000000</v>
      </c>
      <c r="P1953" s="162">
        <f t="shared" si="302"/>
        <v>155.42532566676718</v>
      </c>
      <c r="Q1953" s="162">
        <f t="shared" si="303"/>
        <v>130.90782149107167</v>
      </c>
      <c r="R1953" s="163">
        <f t="shared" si="304"/>
        <v>1</v>
      </c>
      <c r="S1953" s="161">
        <f t="shared" si="305"/>
        <v>7000000</v>
      </c>
      <c r="T1953" s="162">
        <f t="shared" si="306"/>
        <v>181.8084418889224</v>
      </c>
      <c r="U1953" s="162">
        <f t="shared" si="307"/>
        <v>122.95391074553584</v>
      </c>
      <c r="V1953" s="163">
        <f t="shared" si="308"/>
        <v>1</v>
      </c>
      <c r="W1953" s="164">
        <f t="shared" si="309"/>
        <v>97105025.054173052</v>
      </c>
      <c r="X1953" s="164">
        <f t="shared" si="310"/>
        <v>261981718.00370598</v>
      </c>
    </row>
    <row r="1954" spans="10:24" x14ac:dyDescent="0.25">
      <c r="J1954">
        <v>1951</v>
      </c>
      <c r="K1954" s="43">
        <v>0.67086189023866227</v>
      </c>
      <c r="L1954">
        <v>0.60132753726401011</v>
      </c>
      <c r="M1954">
        <v>0.5215029421124493</v>
      </c>
      <c r="N1954" s="44">
        <v>2.2318072821278734E-2</v>
      </c>
      <c r="O1954" s="161">
        <f t="shared" si="301"/>
        <v>6000000</v>
      </c>
      <c r="P1954" s="162">
        <f t="shared" si="302"/>
        <v>183.85177159384935</v>
      </c>
      <c r="Q1954" s="162">
        <f t="shared" si="303"/>
        <v>136.07852015113681</v>
      </c>
      <c r="R1954" s="163">
        <f t="shared" si="304"/>
        <v>1</v>
      </c>
      <c r="S1954" s="161">
        <f t="shared" si="305"/>
        <v>7000000</v>
      </c>
      <c r="T1954" s="162">
        <f t="shared" si="306"/>
        <v>191.28392386461644</v>
      </c>
      <c r="U1954" s="162">
        <f t="shared" si="307"/>
        <v>125.53926007556841</v>
      </c>
      <c r="V1954" s="163">
        <f t="shared" si="308"/>
        <v>0.9</v>
      </c>
      <c r="W1954" s="164">
        <f t="shared" si="309"/>
        <v>236639508.65627521</v>
      </c>
      <c r="X1954" s="164">
        <f t="shared" si="310"/>
        <v>264191381.87100261</v>
      </c>
    </row>
    <row r="1955" spans="10:24" x14ac:dyDescent="0.25">
      <c r="J1955">
        <v>1952</v>
      </c>
      <c r="K1955" s="43">
        <v>0.80294651819766305</v>
      </c>
      <c r="L1955">
        <v>0.79749426202677698</v>
      </c>
      <c r="M1955">
        <v>0.37187352349762459</v>
      </c>
      <c r="N1955" s="44">
        <v>0.93343225106931638</v>
      </c>
      <c r="O1955" s="161">
        <f t="shared" si="301"/>
        <v>7000000</v>
      </c>
      <c r="P1955" s="162">
        <f t="shared" si="302"/>
        <v>192.49056563974597</v>
      </c>
      <c r="Q1955" s="162">
        <f t="shared" si="303"/>
        <v>128.46209323217178</v>
      </c>
      <c r="R1955" s="163">
        <f t="shared" si="304"/>
        <v>1</v>
      </c>
      <c r="S1955" s="161">
        <f t="shared" si="305"/>
        <v>7000000</v>
      </c>
      <c r="T1955" s="162">
        <f t="shared" si="306"/>
        <v>194.16352187991532</v>
      </c>
      <c r="U1955" s="162">
        <f t="shared" si="307"/>
        <v>121.73104661608589</v>
      </c>
      <c r="V1955" s="163">
        <f t="shared" si="308"/>
        <v>1</v>
      </c>
      <c r="W1955" s="164">
        <f t="shared" si="309"/>
        <v>398199306.8530193</v>
      </c>
      <c r="X1955" s="164">
        <f t="shared" si="310"/>
        <v>357027326.84680599</v>
      </c>
    </row>
    <row r="1956" spans="10:24" x14ac:dyDescent="0.25">
      <c r="J1956">
        <v>1953</v>
      </c>
      <c r="K1956" s="43">
        <v>0.52275795683711679</v>
      </c>
      <c r="L1956">
        <v>0.19717711459024667</v>
      </c>
      <c r="M1956">
        <v>0.98927985650702166</v>
      </c>
      <c r="N1956" s="44">
        <v>0.19171088021256844</v>
      </c>
      <c r="O1956" s="161">
        <f t="shared" si="301"/>
        <v>5000000</v>
      </c>
      <c r="P1956" s="162">
        <f t="shared" si="302"/>
        <v>167.22378691669061</v>
      </c>
      <c r="Q1956" s="162">
        <f t="shared" si="303"/>
        <v>181.00280097595424</v>
      </c>
      <c r="R1956" s="163">
        <f t="shared" si="304"/>
        <v>1</v>
      </c>
      <c r="S1956" s="161">
        <f t="shared" si="305"/>
        <v>6000000</v>
      </c>
      <c r="T1956" s="162">
        <f t="shared" si="306"/>
        <v>185.74126230556354</v>
      </c>
      <c r="U1956" s="162">
        <f t="shared" si="307"/>
        <v>148.00140048797712</v>
      </c>
      <c r="V1956" s="163">
        <f t="shared" si="308"/>
        <v>0.9</v>
      </c>
      <c r="W1956" s="164">
        <f t="shared" si="309"/>
        <v>-118895070.29631816</v>
      </c>
      <c r="X1956" s="164">
        <f t="shared" si="310"/>
        <v>53795253.814966649</v>
      </c>
    </row>
    <row r="1957" spans="10:24" x14ac:dyDescent="0.25">
      <c r="J1957">
        <v>1954</v>
      </c>
      <c r="K1957" s="43">
        <v>0.47036424542197575</v>
      </c>
      <c r="L1957">
        <v>0.11058243762458697</v>
      </c>
      <c r="M1957">
        <v>0.17343436261117329</v>
      </c>
      <c r="N1957" s="44">
        <v>0.19333858679344929</v>
      </c>
      <c r="O1957" s="161">
        <f t="shared" si="301"/>
        <v>5000000</v>
      </c>
      <c r="P1957" s="162">
        <f t="shared" si="302"/>
        <v>161.64845253448499</v>
      </c>
      <c r="Q1957" s="162">
        <f t="shared" si="303"/>
        <v>116.18639430471229</v>
      </c>
      <c r="R1957" s="163">
        <f t="shared" si="304"/>
        <v>1</v>
      </c>
      <c r="S1957" s="161">
        <f t="shared" si="305"/>
        <v>6000000</v>
      </c>
      <c r="T1957" s="162">
        <f t="shared" si="306"/>
        <v>183.88281751149501</v>
      </c>
      <c r="U1957" s="162">
        <f t="shared" si="307"/>
        <v>115.59319715235615</v>
      </c>
      <c r="V1957" s="163">
        <f t="shared" si="308"/>
        <v>0.9</v>
      </c>
      <c r="W1957" s="164">
        <f t="shared" si="309"/>
        <v>177310291.14886346</v>
      </c>
      <c r="X1957" s="164">
        <f t="shared" si="310"/>
        <v>218763949.93934977</v>
      </c>
    </row>
    <row r="1958" spans="10:24" x14ac:dyDescent="0.25">
      <c r="J1958">
        <v>1955</v>
      </c>
      <c r="K1958" s="43">
        <v>0.21587685056548644</v>
      </c>
      <c r="L1958">
        <v>0.35717585304305566</v>
      </c>
      <c r="M1958">
        <v>0.38695307593005468</v>
      </c>
      <c r="N1958" s="44">
        <v>1.3402360222290022E-2</v>
      </c>
      <c r="O1958" s="161">
        <f t="shared" si="301"/>
        <v>2000000</v>
      </c>
      <c r="P1958" s="162">
        <f t="shared" si="302"/>
        <v>174.50973124565513</v>
      </c>
      <c r="Q1958" s="162">
        <f t="shared" si="303"/>
        <v>129.25461463718855</v>
      </c>
      <c r="R1958" s="163">
        <f t="shared" si="304"/>
        <v>1</v>
      </c>
      <c r="S1958" s="161">
        <f t="shared" si="305"/>
        <v>5000000</v>
      </c>
      <c r="T1958" s="162">
        <f t="shared" si="306"/>
        <v>188.16991041521837</v>
      </c>
      <c r="U1958" s="162">
        <f t="shared" si="307"/>
        <v>122.12730731859428</v>
      </c>
      <c r="V1958" s="163">
        <f t="shared" si="308"/>
        <v>0.05</v>
      </c>
      <c r="W1958" s="164">
        <f t="shared" si="309"/>
        <v>40510233.216933161</v>
      </c>
      <c r="X1958" s="164">
        <f t="shared" si="310"/>
        <v>-133489349.22584398</v>
      </c>
    </row>
    <row r="1959" spans="10:24" x14ac:dyDescent="0.25">
      <c r="J1959">
        <v>1956</v>
      </c>
      <c r="K1959" s="43">
        <v>0.29989348930323789</v>
      </c>
      <c r="L1959">
        <v>0.5698813040863191</v>
      </c>
      <c r="M1959">
        <v>0.48159756976319867</v>
      </c>
      <c r="N1959" s="44">
        <v>0.42236672940677544</v>
      </c>
      <c r="O1959" s="161">
        <f t="shared" si="301"/>
        <v>2000000</v>
      </c>
      <c r="P1959" s="162">
        <f t="shared" si="302"/>
        <v>182.64107973621344</v>
      </c>
      <c r="Q1959" s="162">
        <f t="shared" si="303"/>
        <v>134.07711154659023</v>
      </c>
      <c r="R1959" s="163">
        <f t="shared" si="304"/>
        <v>1</v>
      </c>
      <c r="S1959" s="161">
        <f t="shared" si="305"/>
        <v>5000000</v>
      </c>
      <c r="T1959" s="162">
        <f t="shared" si="306"/>
        <v>190.88035991207116</v>
      </c>
      <c r="U1959" s="162">
        <f t="shared" si="307"/>
        <v>124.53855577329512</v>
      </c>
      <c r="V1959" s="163">
        <f t="shared" si="308"/>
        <v>1</v>
      </c>
      <c r="W1959" s="164">
        <f t="shared" si="309"/>
        <v>47127936.379246414</v>
      </c>
      <c r="X1959" s="164">
        <f t="shared" si="310"/>
        <v>181709020.6938802</v>
      </c>
    </row>
    <row r="1960" spans="10:24" x14ac:dyDescent="0.25">
      <c r="J1960">
        <v>1957</v>
      </c>
      <c r="K1960" s="43">
        <v>0.52601362881325942</v>
      </c>
      <c r="L1960">
        <v>0.7857758063871163</v>
      </c>
      <c r="M1960">
        <v>1.3003076054344587E-2</v>
      </c>
      <c r="N1960" s="44">
        <v>0.80013017080550897</v>
      </c>
      <c r="O1960" s="161">
        <f t="shared" si="301"/>
        <v>5000000</v>
      </c>
      <c r="P1960" s="162">
        <f t="shared" si="302"/>
        <v>191.87774374592627</v>
      </c>
      <c r="Q1960" s="162">
        <f t="shared" si="303"/>
        <v>90.477602232072201</v>
      </c>
      <c r="R1960" s="163">
        <f t="shared" si="304"/>
        <v>1</v>
      </c>
      <c r="S1960" s="161">
        <f t="shared" si="305"/>
        <v>6000000</v>
      </c>
      <c r="T1960" s="162">
        <f t="shared" si="306"/>
        <v>193.95924791530877</v>
      </c>
      <c r="U1960" s="162">
        <f t="shared" si="307"/>
        <v>102.7388011160361</v>
      </c>
      <c r="V1960" s="163">
        <f t="shared" si="308"/>
        <v>1</v>
      </c>
      <c r="W1960" s="164">
        <f t="shared" si="309"/>
        <v>457000707.56927031</v>
      </c>
      <c r="X1960" s="164">
        <f t="shared" si="310"/>
        <v>397322680.79563594</v>
      </c>
    </row>
    <row r="1961" spans="10:24" x14ac:dyDescent="0.25">
      <c r="J1961">
        <v>1958</v>
      </c>
      <c r="K1961" s="43">
        <v>0.99123863977370341</v>
      </c>
      <c r="L1961">
        <v>1.2875843841771983E-2</v>
      </c>
      <c r="M1961">
        <v>0.17004866985840572</v>
      </c>
      <c r="N1961" s="44">
        <v>0.73464491156899725</v>
      </c>
      <c r="O1961" s="161">
        <f t="shared" si="301"/>
        <v>9000000</v>
      </c>
      <c r="P1961" s="162">
        <f t="shared" si="302"/>
        <v>146.55095902434854</v>
      </c>
      <c r="Q1961" s="162">
        <f t="shared" si="303"/>
        <v>115.92054118982848</v>
      </c>
      <c r="R1961" s="163">
        <f t="shared" si="304"/>
        <v>1</v>
      </c>
      <c r="S1961" s="161">
        <f t="shared" si="305"/>
        <v>9000000</v>
      </c>
      <c r="T1961" s="162">
        <f t="shared" si="306"/>
        <v>178.85031967478284</v>
      </c>
      <c r="U1961" s="162">
        <f t="shared" si="307"/>
        <v>115.46027059491425</v>
      </c>
      <c r="V1961" s="163">
        <f t="shared" si="308"/>
        <v>1</v>
      </c>
      <c r="W1961" s="164">
        <f t="shared" si="309"/>
        <v>225673760.51068056</v>
      </c>
      <c r="X1961" s="164">
        <f t="shared" si="310"/>
        <v>420510441.71881735</v>
      </c>
    </row>
    <row r="1962" spans="10:24" x14ac:dyDescent="0.25">
      <c r="J1962">
        <v>1959</v>
      </c>
      <c r="K1962" s="43">
        <v>0.80255532718225309</v>
      </c>
      <c r="L1962">
        <v>0.60702349541173617</v>
      </c>
      <c r="M1962">
        <v>0.92157363523284297</v>
      </c>
      <c r="N1962" s="44">
        <v>0.89588595888393041</v>
      </c>
      <c r="O1962" s="161">
        <f t="shared" si="301"/>
        <v>7000000</v>
      </c>
      <c r="P1962" s="162">
        <f t="shared" si="302"/>
        <v>184.07354337058359</v>
      </c>
      <c r="Q1962" s="162">
        <f t="shared" si="303"/>
        <v>163.31472576410184</v>
      </c>
      <c r="R1962" s="163">
        <f t="shared" si="304"/>
        <v>1</v>
      </c>
      <c r="S1962" s="161">
        <f t="shared" si="305"/>
        <v>7000000</v>
      </c>
      <c r="T1962" s="162">
        <f t="shared" si="306"/>
        <v>191.35784779019454</v>
      </c>
      <c r="U1962" s="162">
        <f t="shared" si="307"/>
        <v>139.15736288205093</v>
      </c>
      <c r="V1962" s="163">
        <f t="shared" si="308"/>
        <v>1</v>
      </c>
      <c r="W1962" s="164">
        <f t="shared" si="309"/>
        <v>95311723.245372295</v>
      </c>
      <c r="X1962" s="164">
        <f t="shared" si="310"/>
        <v>215403394.35700524</v>
      </c>
    </row>
    <row r="1963" spans="10:24" x14ac:dyDescent="0.25">
      <c r="J1963">
        <v>1960</v>
      </c>
      <c r="K1963" s="43">
        <v>0.28710031513712941</v>
      </c>
      <c r="L1963">
        <v>0.45299273283518915</v>
      </c>
      <c r="M1963">
        <v>0.506557241813958</v>
      </c>
      <c r="N1963" s="44">
        <v>0.46072274350046016</v>
      </c>
      <c r="O1963" s="161">
        <f t="shared" si="301"/>
        <v>2000000</v>
      </c>
      <c r="P1963" s="162">
        <f t="shared" si="302"/>
        <v>178.22844400539077</v>
      </c>
      <c r="Q1963" s="162">
        <f t="shared" si="303"/>
        <v>135.32874615780767</v>
      </c>
      <c r="R1963" s="163">
        <f t="shared" si="304"/>
        <v>1</v>
      </c>
      <c r="S1963" s="161">
        <f t="shared" si="305"/>
        <v>5000000</v>
      </c>
      <c r="T1963" s="162">
        <f t="shared" si="306"/>
        <v>189.40948133513027</v>
      </c>
      <c r="U1963" s="162">
        <f t="shared" si="307"/>
        <v>125.16437307890384</v>
      </c>
      <c r="V1963" s="163">
        <f t="shared" si="308"/>
        <v>1</v>
      </c>
      <c r="W1963" s="164">
        <f t="shared" si="309"/>
        <v>35799395.6951662</v>
      </c>
      <c r="X1963" s="164">
        <f t="shared" si="310"/>
        <v>171225541.28113216</v>
      </c>
    </row>
    <row r="1964" spans="10:24" x14ac:dyDescent="0.25">
      <c r="J1964">
        <v>1961</v>
      </c>
      <c r="K1964" s="43">
        <v>0.32075186860443072</v>
      </c>
      <c r="L1964">
        <v>0.51084738521756945</v>
      </c>
      <c r="M1964">
        <v>0.36737162544102619</v>
      </c>
      <c r="N1964" s="44">
        <v>0.70407795547315766</v>
      </c>
      <c r="O1964" s="161">
        <f t="shared" si="301"/>
        <v>5000000</v>
      </c>
      <c r="P1964" s="162">
        <f t="shared" si="302"/>
        <v>180.4079057060533</v>
      </c>
      <c r="Q1964" s="162">
        <f t="shared" si="303"/>
        <v>128.22354470689038</v>
      </c>
      <c r="R1964" s="163">
        <f t="shared" si="304"/>
        <v>1</v>
      </c>
      <c r="S1964" s="161">
        <f t="shared" si="305"/>
        <v>6000000</v>
      </c>
      <c r="T1964" s="162">
        <f t="shared" si="306"/>
        <v>190.13596856868443</v>
      </c>
      <c r="U1964" s="162">
        <f t="shared" si="307"/>
        <v>121.61177235344519</v>
      </c>
      <c r="V1964" s="163">
        <f t="shared" si="308"/>
        <v>1</v>
      </c>
      <c r="W1964" s="164">
        <f t="shared" si="309"/>
        <v>210921804.99581459</v>
      </c>
      <c r="X1964" s="164">
        <f t="shared" si="310"/>
        <v>261145177.29143548</v>
      </c>
    </row>
    <row r="1965" spans="10:24" x14ac:dyDescent="0.25">
      <c r="J1965">
        <v>1962</v>
      </c>
      <c r="K1965" s="43">
        <v>0.94202827584271542</v>
      </c>
      <c r="L1965">
        <v>0.23425744337629073</v>
      </c>
      <c r="M1965">
        <v>0.11357183698351181</v>
      </c>
      <c r="N1965" s="44">
        <v>0.47062123127226763</v>
      </c>
      <c r="O1965" s="161">
        <f t="shared" si="301"/>
        <v>7000000</v>
      </c>
      <c r="P1965" s="162">
        <f t="shared" si="302"/>
        <v>169.12653681675943</v>
      </c>
      <c r="Q1965" s="162">
        <f t="shared" si="303"/>
        <v>110.84501220390752</v>
      </c>
      <c r="R1965" s="163">
        <f t="shared" si="304"/>
        <v>1</v>
      </c>
      <c r="S1965" s="161">
        <f t="shared" si="305"/>
        <v>9000000</v>
      </c>
      <c r="T1965" s="162">
        <f t="shared" si="306"/>
        <v>186.37551227225313</v>
      </c>
      <c r="U1965" s="162">
        <f t="shared" si="307"/>
        <v>112.92250610195376</v>
      </c>
      <c r="V1965" s="163">
        <f t="shared" si="308"/>
        <v>1</v>
      </c>
      <c r="W1965" s="164">
        <f t="shared" si="309"/>
        <v>357970672.28996336</v>
      </c>
      <c r="X1965" s="164">
        <f t="shared" si="310"/>
        <v>511077055.53269434</v>
      </c>
    </row>
    <row r="1966" spans="10:24" x14ac:dyDescent="0.25">
      <c r="J1966">
        <v>1963</v>
      </c>
      <c r="K1966" s="43">
        <v>1.7277578353794065E-2</v>
      </c>
      <c r="L1966">
        <v>0.37964727616568861</v>
      </c>
      <c r="M1966">
        <v>0.38249645929031451</v>
      </c>
      <c r="N1966" s="44">
        <v>0.492208940136032</v>
      </c>
      <c r="O1966" s="161">
        <f t="shared" si="301"/>
        <v>1000000</v>
      </c>
      <c r="P1966" s="162">
        <f t="shared" si="302"/>
        <v>175.40389052827152</v>
      </c>
      <c r="Q1966" s="162">
        <f t="shared" si="303"/>
        <v>129.02138590285804</v>
      </c>
      <c r="R1966" s="163">
        <f t="shared" si="304"/>
        <v>1</v>
      </c>
      <c r="S1966" s="161">
        <f t="shared" si="305"/>
        <v>1000000</v>
      </c>
      <c r="T1966" s="162">
        <f t="shared" si="306"/>
        <v>188.46796350942384</v>
      </c>
      <c r="U1966" s="162">
        <f t="shared" si="307"/>
        <v>122.01069295142902</v>
      </c>
      <c r="V1966" s="163">
        <f t="shared" si="308"/>
        <v>1</v>
      </c>
      <c r="W1966" s="164">
        <f t="shared" si="309"/>
        <v>-3617495.3745865226</v>
      </c>
      <c r="X1966" s="164">
        <f t="shared" si="310"/>
        <v>-83542729.442005187</v>
      </c>
    </row>
    <row r="1967" spans="10:24" x14ac:dyDescent="0.25">
      <c r="J1967">
        <v>1964</v>
      </c>
      <c r="K1967" s="43">
        <v>0.30649981336138143</v>
      </c>
      <c r="L1967">
        <v>0.17803933657701998</v>
      </c>
      <c r="M1967">
        <v>9.1833728627571332E-2</v>
      </c>
      <c r="N1967" s="44">
        <v>0.21496912071924756</v>
      </c>
      <c r="O1967" s="161">
        <f t="shared" si="301"/>
        <v>5000000</v>
      </c>
      <c r="P1967" s="162">
        <f t="shared" si="302"/>
        <v>166.1570569745368</v>
      </c>
      <c r="Q1967" s="162">
        <f t="shared" si="303"/>
        <v>108.40905313308227</v>
      </c>
      <c r="R1967" s="163">
        <f t="shared" si="304"/>
        <v>1</v>
      </c>
      <c r="S1967" s="161">
        <f t="shared" si="305"/>
        <v>6000000</v>
      </c>
      <c r="T1967" s="162">
        <f t="shared" si="306"/>
        <v>185.38568565817894</v>
      </c>
      <c r="U1967" s="162">
        <f t="shared" si="307"/>
        <v>111.70452656654113</v>
      </c>
      <c r="V1967" s="163">
        <f t="shared" si="308"/>
        <v>1</v>
      </c>
      <c r="W1967" s="164">
        <f t="shared" si="309"/>
        <v>238740019.20727265</v>
      </c>
      <c r="X1967" s="164">
        <f t="shared" si="310"/>
        <v>292086954.54982686</v>
      </c>
    </row>
    <row r="1968" spans="10:24" x14ac:dyDescent="0.25">
      <c r="J1968">
        <v>1965</v>
      </c>
      <c r="K1968" s="43">
        <v>0.5525046969733669</v>
      </c>
      <c r="L1968">
        <v>0.95951761104093114</v>
      </c>
      <c r="M1968">
        <v>3.2587634445897518E-3</v>
      </c>
      <c r="N1968" s="44">
        <v>0.1869552922359603</v>
      </c>
      <c r="O1968" s="161">
        <f t="shared" si="301"/>
        <v>6000000</v>
      </c>
      <c r="P1968" s="162">
        <f t="shared" si="302"/>
        <v>206.17673147509598</v>
      </c>
      <c r="Q1968" s="162">
        <f t="shared" si="303"/>
        <v>80.589188107005526</v>
      </c>
      <c r="R1968" s="163">
        <f t="shared" si="304"/>
        <v>1</v>
      </c>
      <c r="S1968" s="161">
        <f t="shared" si="305"/>
        <v>6000000</v>
      </c>
      <c r="T1968" s="162">
        <f t="shared" si="306"/>
        <v>198.72557715836533</v>
      </c>
      <c r="U1968" s="162">
        <f t="shared" si="307"/>
        <v>97.794594053502763</v>
      </c>
      <c r="V1968" s="163">
        <f t="shared" si="308"/>
        <v>0.9</v>
      </c>
      <c r="W1968" s="164">
        <f t="shared" si="309"/>
        <v>703525260.2085427</v>
      </c>
      <c r="X1968" s="164">
        <f t="shared" si="310"/>
        <v>395027308.76625788</v>
      </c>
    </row>
    <row r="1969" spans="10:24" x14ac:dyDescent="0.25">
      <c r="J1969">
        <v>1966</v>
      </c>
      <c r="K1969" s="43">
        <v>0.48357127507321684</v>
      </c>
      <c r="L1969">
        <v>4.5588771514466275E-2</v>
      </c>
      <c r="M1969">
        <v>0.56419994514843086</v>
      </c>
      <c r="N1969" s="44">
        <v>0.18299446389838725</v>
      </c>
      <c r="O1969" s="161">
        <f t="shared" si="301"/>
        <v>5000000</v>
      </c>
      <c r="P1969" s="162">
        <f t="shared" si="302"/>
        <v>154.66172078147792</v>
      </c>
      <c r="Q1969" s="162">
        <f t="shared" si="303"/>
        <v>138.23252690173126</v>
      </c>
      <c r="R1969" s="163">
        <f t="shared" si="304"/>
        <v>1</v>
      </c>
      <c r="S1969" s="161">
        <f t="shared" si="305"/>
        <v>6000000</v>
      </c>
      <c r="T1969" s="162">
        <f t="shared" si="306"/>
        <v>181.55390692715932</v>
      </c>
      <c r="U1969" s="162">
        <f t="shared" si="307"/>
        <v>126.61626345086563</v>
      </c>
      <c r="V1969" s="163">
        <f t="shared" si="308"/>
        <v>0.9</v>
      </c>
      <c r="W1969" s="164">
        <f t="shared" si="309"/>
        <v>32145969.398733318</v>
      </c>
      <c r="X1969" s="164">
        <f t="shared" si="310"/>
        <v>146663274.77198589</v>
      </c>
    </row>
    <row r="1970" spans="10:24" x14ac:dyDescent="0.25">
      <c r="J1970">
        <v>1967</v>
      </c>
      <c r="K1970" s="43">
        <v>6.7920903221395879E-2</v>
      </c>
      <c r="L1970">
        <v>0.83116443151537744</v>
      </c>
      <c r="M1970">
        <v>0.58398719797723531</v>
      </c>
      <c r="N1970" s="44">
        <v>0.91581667874266237</v>
      </c>
      <c r="O1970" s="161">
        <f t="shared" si="301"/>
        <v>2000000</v>
      </c>
      <c r="P1970" s="162">
        <f t="shared" si="302"/>
        <v>194.3816538493293</v>
      </c>
      <c r="Q1970" s="162">
        <f t="shared" si="303"/>
        <v>139.24208756553068</v>
      </c>
      <c r="R1970" s="163">
        <f t="shared" si="304"/>
        <v>1</v>
      </c>
      <c r="S1970" s="161">
        <f t="shared" si="305"/>
        <v>2000000</v>
      </c>
      <c r="T1970" s="162">
        <f t="shared" si="306"/>
        <v>194.79388461644311</v>
      </c>
      <c r="U1970" s="162">
        <f t="shared" si="307"/>
        <v>127.12104378276534</v>
      </c>
      <c r="V1970" s="163">
        <f t="shared" si="308"/>
        <v>1</v>
      </c>
      <c r="W1970" s="164">
        <f t="shared" si="309"/>
        <v>60279132.567597225</v>
      </c>
      <c r="X1970" s="164">
        <f t="shared" si="310"/>
        <v>-14654318.332644463</v>
      </c>
    </row>
    <row r="1971" spans="10:24" x14ac:dyDescent="0.25">
      <c r="J1971">
        <v>1968</v>
      </c>
      <c r="K1971" s="43">
        <v>0.7291319921605447</v>
      </c>
      <c r="L1971">
        <v>0.71281320665049519</v>
      </c>
      <c r="M1971">
        <v>0.3526585414753689</v>
      </c>
      <c r="N1971" s="44">
        <v>0.48544828804892248</v>
      </c>
      <c r="O1971" s="161">
        <f t="shared" si="301"/>
        <v>6000000</v>
      </c>
      <c r="P1971" s="162">
        <f t="shared" si="302"/>
        <v>188.42433002761265</v>
      </c>
      <c r="Q1971" s="162">
        <f t="shared" si="303"/>
        <v>127.43694390120473</v>
      </c>
      <c r="R1971" s="163">
        <f t="shared" si="304"/>
        <v>1</v>
      </c>
      <c r="S1971" s="161">
        <f t="shared" si="305"/>
        <v>7000000</v>
      </c>
      <c r="T1971" s="162">
        <f t="shared" si="306"/>
        <v>192.80811000920423</v>
      </c>
      <c r="U1971" s="162">
        <f t="shared" si="307"/>
        <v>121.21847195060236</v>
      </c>
      <c r="V1971" s="163">
        <f t="shared" si="308"/>
        <v>1</v>
      </c>
      <c r="W1971" s="164">
        <f t="shared" si="309"/>
        <v>315924316.75844759</v>
      </c>
      <c r="X1971" s="164">
        <f t="shared" si="310"/>
        <v>351127466.41021305</v>
      </c>
    </row>
    <row r="1972" spans="10:24" x14ac:dyDescent="0.25">
      <c r="J1972">
        <v>1969</v>
      </c>
      <c r="K1972" s="43">
        <v>0.88769517960074662</v>
      </c>
      <c r="L1972">
        <v>0.60218417752881948</v>
      </c>
      <c r="M1972">
        <v>0.44219197913181274</v>
      </c>
      <c r="N1972" s="44">
        <v>0.26719457789163636</v>
      </c>
      <c r="O1972" s="161">
        <f t="shared" si="301"/>
        <v>7000000</v>
      </c>
      <c r="P1972" s="162">
        <f t="shared" si="302"/>
        <v>183.88506990098256</v>
      </c>
      <c r="Q1972" s="162">
        <f t="shared" si="303"/>
        <v>132.09171864513038</v>
      </c>
      <c r="R1972" s="163">
        <f t="shared" si="304"/>
        <v>1</v>
      </c>
      <c r="S1972" s="161">
        <f t="shared" si="305"/>
        <v>7000000</v>
      </c>
      <c r="T1972" s="162">
        <f t="shared" si="306"/>
        <v>191.29502330032753</v>
      </c>
      <c r="U1972" s="162">
        <f t="shared" si="307"/>
        <v>123.54585932256519</v>
      </c>
      <c r="V1972" s="163">
        <f t="shared" si="308"/>
        <v>1</v>
      </c>
      <c r="W1972" s="164">
        <f t="shared" si="309"/>
        <v>312553458.7909652</v>
      </c>
      <c r="X1972" s="164">
        <f t="shared" si="310"/>
        <v>324244147.84433633</v>
      </c>
    </row>
    <row r="1973" spans="10:24" x14ac:dyDescent="0.25">
      <c r="J1973">
        <v>1970</v>
      </c>
      <c r="K1973" s="43">
        <v>0.2784553717206476</v>
      </c>
      <c r="L1973">
        <v>0.2385761337108665</v>
      </c>
      <c r="M1973">
        <v>0.63170395442826377</v>
      </c>
      <c r="N1973" s="44">
        <v>0.86045148458438703</v>
      </c>
      <c r="O1973" s="161">
        <f t="shared" si="301"/>
        <v>2000000</v>
      </c>
      <c r="P1973" s="162">
        <f t="shared" si="302"/>
        <v>169.33664671156538</v>
      </c>
      <c r="Q1973" s="162">
        <f t="shared" si="303"/>
        <v>141.7273941168651</v>
      </c>
      <c r="R1973" s="163">
        <f t="shared" si="304"/>
        <v>1</v>
      </c>
      <c r="S1973" s="161">
        <f t="shared" si="305"/>
        <v>5000000</v>
      </c>
      <c r="T1973" s="162">
        <f t="shared" si="306"/>
        <v>186.44554890385513</v>
      </c>
      <c r="U1973" s="162">
        <f t="shared" si="307"/>
        <v>128.36369705843254</v>
      </c>
      <c r="V1973" s="163">
        <f t="shared" si="308"/>
        <v>1</v>
      </c>
      <c r="W1973" s="164">
        <f t="shared" si="309"/>
        <v>5218505.1894005612</v>
      </c>
      <c r="X1973" s="164">
        <f t="shared" si="310"/>
        <v>140409259.22711295</v>
      </c>
    </row>
    <row r="1974" spans="10:24" x14ac:dyDescent="0.25">
      <c r="J1974">
        <v>1971</v>
      </c>
      <c r="K1974" s="43">
        <v>0.58061440496060501</v>
      </c>
      <c r="L1974">
        <v>0.75762626223932306</v>
      </c>
      <c r="M1974">
        <v>0.49169915158927258</v>
      </c>
      <c r="N1974" s="44">
        <v>0.57776419665951173</v>
      </c>
      <c r="O1974" s="161">
        <f t="shared" si="301"/>
        <v>6000000</v>
      </c>
      <c r="P1974" s="162">
        <f t="shared" si="302"/>
        <v>190.4803094263377</v>
      </c>
      <c r="Q1974" s="162">
        <f t="shared" si="303"/>
        <v>134.58382714157389</v>
      </c>
      <c r="R1974" s="163">
        <f t="shared" si="304"/>
        <v>1</v>
      </c>
      <c r="S1974" s="161">
        <f t="shared" si="305"/>
        <v>6000000</v>
      </c>
      <c r="T1974" s="162">
        <f t="shared" si="306"/>
        <v>193.49343647544589</v>
      </c>
      <c r="U1974" s="162">
        <f t="shared" si="307"/>
        <v>124.79191357078695</v>
      </c>
      <c r="V1974" s="163">
        <f t="shared" si="308"/>
        <v>1</v>
      </c>
      <c r="W1974" s="164">
        <f t="shared" si="309"/>
        <v>285378893.70858282</v>
      </c>
      <c r="X1974" s="164">
        <f t="shared" si="310"/>
        <v>262209137.42795366</v>
      </c>
    </row>
    <row r="1975" spans="10:24" x14ac:dyDescent="0.25">
      <c r="J1975">
        <v>1972</v>
      </c>
      <c r="K1975" s="43">
        <v>0.29193770641736649</v>
      </c>
      <c r="L1975">
        <v>2.893481097380135E-2</v>
      </c>
      <c r="M1975">
        <v>0.87438033128534398</v>
      </c>
      <c r="N1975" s="44">
        <v>0.43969082614252541</v>
      </c>
      <c r="O1975" s="161">
        <f t="shared" si="301"/>
        <v>2000000</v>
      </c>
      <c r="P1975" s="162">
        <f t="shared" si="302"/>
        <v>151.54973605815024</v>
      </c>
      <c r="Q1975" s="162">
        <f t="shared" si="303"/>
        <v>157.94688669873545</v>
      </c>
      <c r="R1975" s="163">
        <f t="shared" si="304"/>
        <v>1</v>
      </c>
      <c r="S1975" s="161">
        <f t="shared" si="305"/>
        <v>5000000</v>
      </c>
      <c r="T1975" s="162">
        <f t="shared" si="306"/>
        <v>180.51657868605008</v>
      </c>
      <c r="U1975" s="162">
        <f t="shared" si="307"/>
        <v>136.47344334936773</v>
      </c>
      <c r="V1975" s="163">
        <f t="shared" si="308"/>
        <v>1</v>
      </c>
      <c r="W1975" s="164">
        <f t="shared" si="309"/>
        <v>-62794301.28117042</v>
      </c>
      <c r="X1975" s="164">
        <f t="shared" si="310"/>
        <v>70215676.683411777</v>
      </c>
    </row>
    <row r="1976" spans="10:24" x14ac:dyDescent="0.25">
      <c r="J1976">
        <v>1973</v>
      </c>
      <c r="K1976" s="43">
        <v>0.62560718698710405</v>
      </c>
      <c r="L1976">
        <v>0.14067623989214195</v>
      </c>
      <c r="M1976">
        <v>0.83433312923077174</v>
      </c>
      <c r="N1976" s="44">
        <v>0.89238083169179139</v>
      </c>
      <c r="O1976" s="161">
        <f t="shared" si="301"/>
        <v>6000000</v>
      </c>
      <c r="P1976" s="162">
        <f t="shared" si="302"/>
        <v>163.84070882276345</v>
      </c>
      <c r="Q1976" s="162">
        <f t="shared" si="303"/>
        <v>154.42861823648411</v>
      </c>
      <c r="R1976" s="163">
        <f t="shared" si="304"/>
        <v>1</v>
      </c>
      <c r="S1976" s="161">
        <f t="shared" si="305"/>
        <v>7000000</v>
      </c>
      <c r="T1976" s="162">
        <f t="shared" si="306"/>
        <v>184.61356960758781</v>
      </c>
      <c r="U1976" s="162">
        <f t="shared" si="307"/>
        <v>134.71430911824206</v>
      </c>
      <c r="V1976" s="163">
        <f t="shared" si="308"/>
        <v>1</v>
      </c>
      <c r="W1976" s="164">
        <f t="shared" si="309"/>
        <v>6472543.5176760033</v>
      </c>
      <c r="X1976" s="164">
        <f t="shared" si="310"/>
        <v>199294823.42542022</v>
      </c>
    </row>
    <row r="1977" spans="10:24" x14ac:dyDescent="0.25">
      <c r="J1977">
        <v>1974</v>
      </c>
      <c r="K1977" s="43">
        <v>0.26460341689473055</v>
      </c>
      <c r="L1977">
        <v>0.42846098099758756</v>
      </c>
      <c r="M1977">
        <v>0.27089658973490982</v>
      </c>
      <c r="N1977" s="44">
        <v>0.41465706747661302</v>
      </c>
      <c r="O1977" s="161">
        <f t="shared" si="301"/>
        <v>2000000</v>
      </c>
      <c r="P1977" s="162">
        <f t="shared" si="302"/>
        <v>177.29559374891639</v>
      </c>
      <c r="Q1977" s="162">
        <f t="shared" si="303"/>
        <v>122.79792792200847</v>
      </c>
      <c r="R1977" s="163">
        <f t="shared" si="304"/>
        <v>1</v>
      </c>
      <c r="S1977" s="161">
        <f t="shared" si="305"/>
        <v>5000000</v>
      </c>
      <c r="T1977" s="162">
        <f t="shared" si="306"/>
        <v>189.0985312496388</v>
      </c>
      <c r="U1977" s="162">
        <f t="shared" si="307"/>
        <v>118.89896396100423</v>
      </c>
      <c r="V1977" s="163">
        <f t="shared" si="308"/>
        <v>1</v>
      </c>
      <c r="W1977" s="164">
        <f t="shared" si="309"/>
        <v>58995331.653815836</v>
      </c>
      <c r="X1977" s="164">
        <f t="shared" si="310"/>
        <v>200997836.44317287</v>
      </c>
    </row>
    <row r="1978" spans="10:24" x14ac:dyDescent="0.25">
      <c r="J1978">
        <v>1975</v>
      </c>
      <c r="K1978" s="43">
        <v>6.8389699439130536E-2</v>
      </c>
      <c r="L1978">
        <v>0.14091960333290066</v>
      </c>
      <c r="M1978">
        <v>0.73148675005290453</v>
      </c>
      <c r="N1978" s="44">
        <v>0.31303861231809049</v>
      </c>
      <c r="O1978" s="161">
        <f t="shared" si="301"/>
        <v>2000000</v>
      </c>
      <c r="P1978" s="162">
        <f t="shared" si="302"/>
        <v>163.85704652619677</v>
      </c>
      <c r="Q1978" s="162">
        <f t="shared" si="303"/>
        <v>147.34631440456118</v>
      </c>
      <c r="R1978" s="163">
        <f t="shared" si="304"/>
        <v>1</v>
      </c>
      <c r="S1978" s="161">
        <f t="shared" si="305"/>
        <v>2000000</v>
      </c>
      <c r="T1978" s="162">
        <f t="shared" si="306"/>
        <v>184.61901550873228</v>
      </c>
      <c r="U1978" s="162">
        <f t="shared" si="307"/>
        <v>131.17315720228061</v>
      </c>
      <c r="V1978" s="163">
        <f t="shared" si="308"/>
        <v>1</v>
      </c>
      <c r="W1978" s="164">
        <f t="shared" si="309"/>
        <v>-16978535.756728832</v>
      </c>
      <c r="X1978" s="164">
        <f t="shared" si="310"/>
        <v>-43108283.387096658</v>
      </c>
    </row>
    <row r="1979" spans="10:24" x14ac:dyDescent="0.25">
      <c r="J1979">
        <v>1976</v>
      </c>
      <c r="K1979" s="43">
        <v>3.4217016428188307E-2</v>
      </c>
      <c r="L1979">
        <v>0.61196211659452038</v>
      </c>
      <c r="M1979">
        <v>0.87770064854494989</v>
      </c>
      <c r="N1979" s="44">
        <v>2.6485824329363972E-2</v>
      </c>
      <c r="O1979" s="161">
        <f t="shared" si="301"/>
        <v>1000000</v>
      </c>
      <c r="P1979" s="162">
        <f t="shared" si="302"/>
        <v>184.26654992394134</v>
      </c>
      <c r="Q1979" s="162">
        <f t="shared" si="303"/>
        <v>158.27138086234538</v>
      </c>
      <c r="R1979" s="163">
        <f t="shared" si="304"/>
        <v>1</v>
      </c>
      <c r="S1979" s="161">
        <f t="shared" si="305"/>
        <v>1000000</v>
      </c>
      <c r="T1979" s="162">
        <f t="shared" si="306"/>
        <v>191.42218330798045</v>
      </c>
      <c r="U1979" s="162">
        <f t="shared" si="307"/>
        <v>136.63569043117269</v>
      </c>
      <c r="V1979" s="163">
        <f t="shared" si="308"/>
        <v>0.9</v>
      </c>
      <c r="W1979" s="164">
        <f t="shared" si="309"/>
        <v>-24004830.938404042</v>
      </c>
      <c r="X1979" s="164">
        <f t="shared" si="310"/>
        <v>-100692156.41087303</v>
      </c>
    </row>
    <row r="1980" spans="10:24" x14ac:dyDescent="0.25">
      <c r="J1980">
        <v>1977</v>
      </c>
      <c r="K1980" s="43">
        <v>0.9333915917606439</v>
      </c>
      <c r="L1980">
        <v>0.12025176878793142</v>
      </c>
      <c r="M1980">
        <v>0.85631086977681081</v>
      </c>
      <c r="N1980" s="44">
        <v>0.67211055910360995</v>
      </c>
      <c r="O1980" s="161">
        <f t="shared" si="301"/>
        <v>7000000</v>
      </c>
      <c r="P1980" s="162">
        <f t="shared" si="302"/>
        <v>162.39406301613249</v>
      </c>
      <c r="Q1980" s="162">
        <f t="shared" si="303"/>
        <v>156.27781206009155</v>
      </c>
      <c r="R1980" s="163">
        <f t="shared" si="304"/>
        <v>1</v>
      </c>
      <c r="S1980" s="161">
        <f t="shared" si="305"/>
        <v>9000000</v>
      </c>
      <c r="T1980" s="162">
        <f t="shared" si="306"/>
        <v>184.13135433871082</v>
      </c>
      <c r="U1980" s="162">
        <f t="shared" si="307"/>
        <v>135.63890603004577</v>
      </c>
      <c r="V1980" s="163">
        <f t="shared" si="308"/>
        <v>1</v>
      </c>
      <c r="W1980" s="164">
        <f t="shared" si="309"/>
        <v>-7186243.3077133968</v>
      </c>
      <c r="X1980" s="164">
        <f t="shared" si="310"/>
        <v>286432034.77798539</v>
      </c>
    </row>
    <row r="1981" spans="10:24" x14ac:dyDescent="0.25">
      <c r="J1981">
        <v>1978</v>
      </c>
      <c r="K1981" s="43">
        <v>0.71415764002815785</v>
      </c>
      <c r="L1981">
        <v>0.70727392744095174</v>
      </c>
      <c r="M1981">
        <v>0.68141882983201041</v>
      </c>
      <c r="N1981" s="44">
        <v>0.30684931408205685</v>
      </c>
      <c r="O1981" s="161">
        <f t="shared" si="301"/>
        <v>6000000</v>
      </c>
      <c r="P1981" s="162">
        <f t="shared" si="302"/>
        <v>188.18157362377823</v>
      </c>
      <c r="Q1981" s="162">
        <f t="shared" si="303"/>
        <v>144.43340037315429</v>
      </c>
      <c r="R1981" s="163">
        <f t="shared" si="304"/>
        <v>1</v>
      </c>
      <c r="S1981" s="161">
        <f t="shared" si="305"/>
        <v>7000000</v>
      </c>
      <c r="T1981" s="162">
        <f t="shared" si="306"/>
        <v>192.72719120792607</v>
      </c>
      <c r="U1981" s="162">
        <f t="shared" si="307"/>
        <v>129.71670018657713</v>
      </c>
      <c r="V1981" s="163">
        <f t="shared" si="308"/>
        <v>1</v>
      </c>
      <c r="W1981" s="164">
        <f t="shared" si="309"/>
        <v>212489039.50374371</v>
      </c>
      <c r="X1981" s="164">
        <f t="shared" si="310"/>
        <v>291073437.14944255</v>
      </c>
    </row>
    <row r="1982" spans="10:24" x14ac:dyDescent="0.25">
      <c r="J1982">
        <v>1979</v>
      </c>
      <c r="K1982" s="43">
        <v>0.65480191474563487</v>
      </c>
      <c r="L1982">
        <v>0.27780492917399435</v>
      </c>
      <c r="M1982">
        <v>0.82970204136893511</v>
      </c>
      <c r="N1982" s="44">
        <v>0.13546319818632158</v>
      </c>
      <c r="O1982" s="161">
        <f t="shared" si="301"/>
        <v>6000000</v>
      </c>
      <c r="P1982" s="162">
        <f t="shared" si="302"/>
        <v>171.15937757435202</v>
      </c>
      <c r="Q1982" s="162">
        <f t="shared" si="303"/>
        <v>154.05976921743246</v>
      </c>
      <c r="R1982" s="163">
        <f t="shared" si="304"/>
        <v>1</v>
      </c>
      <c r="S1982" s="161">
        <f t="shared" si="305"/>
        <v>7000000</v>
      </c>
      <c r="T1982" s="162">
        <f t="shared" si="306"/>
        <v>187.05312585811734</v>
      </c>
      <c r="U1982" s="162">
        <f t="shared" si="307"/>
        <v>134.52988460871623</v>
      </c>
      <c r="V1982" s="163">
        <f t="shared" si="308"/>
        <v>0.9</v>
      </c>
      <c r="W1982" s="164">
        <f t="shared" si="309"/>
        <v>52597650.141517356</v>
      </c>
      <c r="X1982" s="164">
        <f t="shared" si="310"/>
        <v>180896419.87122703</v>
      </c>
    </row>
    <row r="1983" spans="10:24" x14ac:dyDescent="0.25">
      <c r="J1983">
        <v>1980</v>
      </c>
      <c r="K1983" s="43">
        <v>0.15272108535581141</v>
      </c>
      <c r="L1983">
        <v>0.67844316798906745</v>
      </c>
      <c r="M1983">
        <v>0.215592562212511</v>
      </c>
      <c r="N1983" s="44">
        <v>0.9183782226598165</v>
      </c>
      <c r="O1983" s="161">
        <f t="shared" si="301"/>
        <v>2000000</v>
      </c>
      <c r="P1983" s="162">
        <f t="shared" si="302"/>
        <v>186.95024681417198</v>
      </c>
      <c r="Q1983" s="162">
        <f t="shared" si="303"/>
        <v>119.25669458251618</v>
      </c>
      <c r="R1983" s="163">
        <f t="shared" si="304"/>
        <v>1</v>
      </c>
      <c r="S1983" s="161">
        <f t="shared" si="305"/>
        <v>5000000</v>
      </c>
      <c r="T1983" s="162">
        <f t="shared" si="306"/>
        <v>192.31674893805732</v>
      </c>
      <c r="U1983" s="162">
        <f t="shared" si="307"/>
        <v>117.12834729125809</v>
      </c>
      <c r="V1983" s="163">
        <f t="shared" si="308"/>
        <v>1</v>
      </c>
      <c r="W1983" s="164">
        <f t="shared" si="309"/>
        <v>85387104.463311613</v>
      </c>
      <c r="X1983" s="164">
        <f t="shared" si="310"/>
        <v>225942008.23399609</v>
      </c>
    </row>
    <row r="1984" spans="10:24" x14ac:dyDescent="0.25">
      <c r="J1984">
        <v>1981</v>
      </c>
      <c r="K1984" s="43">
        <v>0.67826965389794347</v>
      </c>
      <c r="L1984">
        <v>0.62976290658881862</v>
      </c>
      <c r="M1984">
        <v>0.22742786312750229</v>
      </c>
      <c r="N1984" s="44">
        <v>0.47611282273881572</v>
      </c>
      <c r="O1984" s="161">
        <f t="shared" si="301"/>
        <v>6000000</v>
      </c>
      <c r="P1984" s="162">
        <f t="shared" si="302"/>
        <v>184.96838196947849</v>
      </c>
      <c r="Q1984" s="162">
        <f t="shared" si="303"/>
        <v>120.05311294230233</v>
      </c>
      <c r="R1984" s="163">
        <f t="shared" si="304"/>
        <v>1</v>
      </c>
      <c r="S1984" s="161">
        <f t="shared" si="305"/>
        <v>7000000</v>
      </c>
      <c r="T1984" s="162">
        <f t="shared" si="306"/>
        <v>191.6561273231595</v>
      </c>
      <c r="U1984" s="162">
        <f t="shared" si="307"/>
        <v>117.52655647115117</v>
      </c>
      <c r="V1984" s="163">
        <f t="shared" si="308"/>
        <v>1</v>
      </c>
      <c r="W1984" s="164">
        <f t="shared" si="309"/>
        <v>339491614.16305691</v>
      </c>
      <c r="X1984" s="164">
        <f t="shared" si="310"/>
        <v>368906995.96405828</v>
      </c>
    </row>
    <row r="1985" spans="10:24" x14ac:dyDescent="0.25">
      <c r="J1985">
        <v>1982</v>
      </c>
      <c r="K1985" s="43">
        <v>0.73145612630190449</v>
      </c>
      <c r="L1985">
        <v>0.95549759996960548</v>
      </c>
      <c r="M1985">
        <v>0.14423878052989403</v>
      </c>
      <c r="N1985" s="44">
        <v>0.37258598487691885</v>
      </c>
      <c r="O1985" s="161">
        <f t="shared" si="301"/>
        <v>6000000</v>
      </c>
      <c r="P1985" s="162">
        <f t="shared" si="302"/>
        <v>205.510063687696</v>
      </c>
      <c r="Q1985" s="162">
        <f t="shared" si="303"/>
        <v>113.77065290038144</v>
      </c>
      <c r="R1985" s="163">
        <f t="shared" si="304"/>
        <v>1</v>
      </c>
      <c r="S1985" s="161">
        <f t="shared" si="305"/>
        <v>7000000</v>
      </c>
      <c r="T1985" s="162">
        <f t="shared" si="306"/>
        <v>198.50335456256533</v>
      </c>
      <c r="U1985" s="162">
        <f t="shared" si="307"/>
        <v>114.38532645019072</v>
      </c>
      <c r="V1985" s="163">
        <f t="shared" si="308"/>
        <v>1</v>
      </c>
      <c r="W1985" s="164">
        <f t="shared" si="309"/>
        <v>500436464.72388744</v>
      </c>
      <c r="X1985" s="164">
        <f t="shared" si="310"/>
        <v>438826196.78662229</v>
      </c>
    </row>
    <row r="1986" spans="10:24" x14ac:dyDescent="0.25">
      <c r="J1986">
        <v>1983</v>
      </c>
      <c r="K1986" s="43">
        <v>0.10826262299623712</v>
      </c>
      <c r="L1986">
        <v>8.0098428145077505E-2</v>
      </c>
      <c r="M1986">
        <v>0.8704679426612808</v>
      </c>
      <c r="N1986" s="44">
        <v>0.11043294388217195</v>
      </c>
      <c r="O1986" s="161">
        <f t="shared" si="301"/>
        <v>2000000</v>
      </c>
      <c r="P1986" s="162">
        <f t="shared" si="302"/>
        <v>158.93385309995983</v>
      </c>
      <c r="Q1986" s="162">
        <f t="shared" si="303"/>
        <v>157.5721182849129</v>
      </c>
      <c r="R1986" s="163">
        <f t="shared" si="304"/>
        <v>1</v>
      </c>
      <c r="S1986" s="161">
        <f t="shared" si="305"/>
        <v>2000000</v>
      </c>
      <c r="T1986" s="162">
        <f t="shared" si="306"/>
        <v>182.97795103331995</v>
      </c>
      <c r="U1986" s="162">
        <f t="shared" si="307"/>
        <v>136.28605914245645</v>
      </c>
      <c r="V1986" s="163">
        <f t="shared" si="308"/>
        <v>0.9</v>
      </c>
      <c r="W1986" s="164">
        <f t="shared" si="309"/>
        <v>-47276530.369906142</v>
      </c>
      <c r="X1986" s="164">
        <f t="shared" si="310"/>
        <v>-65954594.596445695</v>
      </c>
    </row>
    <row r="1987" spans="10:24" x14ac:dyDescent="0.25">
      <c r="J1987">
        <v>1984</v>
      </c>
      <c r="K1987" s="43">
        <v>0.76070457643835343</v>
      </c>
      <c r="L1987">
        <v>0.50114869250788985</v>
      </c>
      <c r="M1987">
        <v>0.58531495411804879</v>
      </c>
      <c r="N1987" s="44">
        <v>0.19304353960521148</v>
      </c>
      <c r="O1987" s="161">
        <f t="shared" si="301"/>
        <v>7000000</v>
      </c>
      <c r="P1987" s="162">
        <f t="shared" si="302"/>
        <v>180.04319023646613</v>
      </c>
      <c r="Q1987" s="162">
        <f t="shared" si="303"/>
        <v>139.31019036895981</v>
      </c>
      <c r="R1987" s="163">
        <f t="shared" si="304"/>
        <v>1</v>
      </c>
      <c r="S1987" s="161">
        <f t="shared" si="305"/>
        <v>7000000</v>
      </c>
      <c r="T1987" s="162">
        <f t="shared" si="306"/>
        <v>190.01439674548871</v>
      </c>
      <c r="U1987" s="162">
        <f t="shared" si="307"/>
        <v>127.1550951844799</v>
      </c>
      <c r="V1987" s="163">
        <f t="shared" si="308"/>
        <v>0.9</v>
      </c>
      <c r="W1987" s="164">
        <f t="shared" si="309"/>
        <v>235130999.07254428</v>
      </c>
      <c r="X1987" s="164">
        <f t="shared" si="310"/>
        <v>246013599.83435547</v>
      </c>
    </row>
    <row r="1988" spans="10:24" x14ac:dyDescent="0.25">
      <c r="J1988">
        <v>1985</v>
      </c>
      <c r="K1988" s="43">
        <v>0.59558866148098233</v>
      </c>
      <c r="L1988">
        <v>0.66247050423505205</v>
      </c>
      <c r="M1988">
        <v>0.36904629701574465</v>
      </c>
      <c r="N1988" s="44">
        <v>0.42168925738423668</v>
      </c>
      <c r="O1988" s="161">
        <f t="shared" si="301"/>
        <v>6000000</v>
      </c>
      <c r="P1988" s="162">
        <f t="shared" si="302"/>
        <v>186.2882253910152</v>
      </c>
      <c r="Q1988" s="162">
        <f t="shared" si="303"/>
        <v>128.3123937606741</v>
      </c>
      <c r="R1988" s="163">
        <f t="shared" si="304"/>
        <v>1</v>
      </c>
      <c r="S1988" s="161">
        <f t="shared" si="305"/>
        <v>6000000</v>
      </c>
      <c r="T1988" s="162">
        <f t="shared" si="306"/>
        <v>192.09607513033839</v>
      </c>
      <c r="U1988" s="162">
        <f t="shared" si="307"/>
        <v>121.65619688033705</v>
      </c>
      <c r="V1988" s="163">
        <f t="shared" si="308"/>
        <v>1</v>
      </c>
      <c r="W1988" s="164">
        <f t="shared" si="309"/>
        <v>297854989.78204662</v>
      </c>
      <c r="X1988" s="164">
        <f t="shared" si="310"/>
        <v>272639269.50000805</v>
      </c>
    </row>
    <row r="1989" spans="10:24" x14ac:dyDescent="0.25">
      <c r="J1989">
        <v>1986</v>
      </c>
      <c r="K1989" s="43">
        <v>0.59765138385314431</v>
      </c>
      <c r="L1989">
        <v>0.1755273866809558</v>
      </c>
      <c r="M1989">
        <v>0.9230361539834433</v>
      </c>
      <c r="N1989" s="44">
        <v>0.86716553781643901</v>
      </c>
      <c r="O1989" s="161">
        <f t="shared" ref="O1989:O2052" si="311">VLOOKUP(K1989,$E$5:$H$10,4)</f>
        <v>6000000</v>
      </c>
      <c r="P1989" s="162">
        <f t="shared" ref="P1989:P2052" si="312">_xlfn.NORM.INV(L1989,$E$12,$E$13)</f>
        <v>166.01182009992112</v>
      </c>
      <c r="Q1989" s="162">
        <f t="shared" ref="Q1989:Q2052" si="313">_xlfn.NORM.INV(M1989,$E$15,$E$16)</f>
        <v>163.51588840308267</v>
      </c>
      <c r="R1989" s="163">
        <f t="shared" ref="R1989:R2052" si="314">VLOOKUP(N1989,$E$19:$H$21,4)</f>
        <v>1</v>
      </c>
      <c r="S1989" s="161">
        <f t="shared" ref="S1989:S2052" si="315">VLOOKUP(K1989,$G$5:$H$10,2)</f>
        <v>6000000</v>
      </c>
      <c r="T1989" s="162">
        <f t="shared" ref="T1989:T2052" si="316">_xlfn.NORM.INV(L1989,$G$12,$G$13)</f>
        <v>185.33727336664037</v>
      </c>
      <c r="U1989" s="162">
        <f t="shared" ref="U1989:U2052" si="317">_xlfn.NORM.INV(M1989,$G$15,$G$16)</f>
        <v>139.25794420154133</v>
      </c>
      <c r="V1989" s="163">
        <f t="shared" ref="V1989:V2052" si="318">VLOOKUP(N1989,$G$19:$H$21,2)</f>
        <v>1</v>
      </c>
      <c r="W1989" s="164">
        <f t="shared" ref="W1989:W2052" si="319">O1989*(P1989-Q1989)*R1989-$D$23-$D$24</f>
        <v>-35024409.81896928</v>
      </c>
      <c r="X1989" s="164">
        <f t="shared" ref="X1989:X2052" si="320">S1989*(T1989-U1989)*V1989-$F$23-$F$24</f>
        <v>126475974.99059427</v>
      </c>
    </row>
    <row r="1990" spans="10:24" x14ac:dyDescent="0.25">
      <c r="J1990">
        <v>1987</v>
      </c>
      <c r="K1990" s="43">
        <v>4.275586158403033E-2</v>
      </c>
      <c r="L1990">
        <v>0.355006436816802</v>
      </c>
      <c r="M1990">
        <v>0.57161434566658442</v>
      </c>
      <c r="N1990" s="44">
        <v>0.69150664128109052</v>
      </c>
      <c r="O1990" s="161">
        <f t="shared" si="311"/>
        <v>1000000</v>
      </c>
      <c r="P1990" s="162">
        <f t="shared" si="312"/>
        <v>174.42241800394021</v>
      </c>
      <c r="Q1990" s="162">
        <f t="shared" si="313"/>
        <v>138.60971326448274</v>
      </c>
      <c r="R1990" s="163">
        <f t="shared" si="314"/>
        <v>1</v>
      </c>
      <c r="S1990" s="161">
        <f t="shared" si="315"/>
        <v>1000000</v>
      </c>
      <c r="T1990" s="162">
        <f t="shared" si="316"/>
        <v>188.14080600131339</v>
      </c>
      <c r="U1990" s="162">
        <f t="shared" si="317"/>
        <v>126.80485663224137</v>
      </c>
      <c r="V1990" s="163">
        <f t="shared" si="318"/>
        <v>1</v>
      </c>
      <c r="W1990" s="164">
        <f t="shared" si="319"/>
        <v>-14187295.260542527</v>
      </c>
      <c r="X1990" s="164">
        <f t="shared" si="320"/>
        <v>-88664050.63092798</v>
      </c>
    </row>
    <row r="1991" spans="10:24" x14ac:dyDescent="0.25">
      <c r="J1991">
        <v>1988</v>
      </c>
      <c r="K1991" s="43">
        <v>0.90132154117042929</v>
      </c>
      <c r="L1991">
        <v>0.13839611768566007</v>
      </c>
      <c r="M1991">
        <v>0.51543980119858268</v>
      </c>
      <c r="N1991" s="44">
        <v>0.86400693437218101</v>
      </c>
      <c r="O1991" s="161">
        <f t="shared" si="311"/>
        <v>7000000</v>
      </c>
      <c r="P1991" s="162">
        <f t="shared" si="312"/>
        <v>163.68669638535155</v>
      </c>
      <c r="Q1991" s="162">
        <f t="shared" si="313"/>
        <v>135.77423017574787</v>
      </c>
      <c r="R1991" s="163">
        <f t="shared" si="314"/>
        <v>1</v>
      </c>
      <c r="S1991" s="161">
        <f t="shared" si="315"/>
        <v>9000000</v>
      </c>
      <c r="T1991" s="162">
        <f t="shared" si="316"/>
        <v>184.56223212845052</v>
      </c>
      <c r="U1991" s="162">
        <f t="shared" si="317"/>
        <v>125.38711508787394</v>
      </c>
      <c r="V1991" s="163">
        <f t="shared" si="318"/>
        <v>1</v>
      </c>
      <c r="W1991" s="164">
        <f t="shared" si="319"/>
        <v>145387263.46722576</v>
      </c>
      <c r="X1991" s="164">
        <f t="shared" si="320"/>
        <v>382576053.36518925</v>
      </c>
    </row>
    <row r="1992" spans="10:24" x14ac:dyDescent="0.25">
      <c r="J1992">
        <v>1989</v>
      </c>
      <c r="K1992" s="43">
        <v>0.95341545509774328</v>
      </c>
      <c r="L1992">
        <v>0.63270171020594079</v>
      </c>
      <c r="M1992">
        <v>0.81257204806840233</v>
      </c>
      <c r="N1992" s="44">
        <v>0.91056388557898982</v>
      </c>
      <c r="O1992" s="161">
        <f t="shared" si="311"/>
        <v>9000000</v>
      </c>
      <c r="P1992" s="162">
        <f t="shared" si="312"/>
        <v>185.08526184965513</v>
      </c>
      <c r="Q1992" s="162">
        <f t="shared" si="313"/>
        <v>152.74828538577665</v>
      </c>
      <c r="R1992" s="163">
        <f t="shared" si="314"/>
        <v>1</v>
      </c>
      <c r="S1992" s="161">
        <f t="shared" si="315"/>
        <v>9000000</v>
      </c>
      <c r="T1992" s="162">
        <f t="shared" si="316"/>
        <v>191.69508728321838</v>
      </c>
      <c r="U1992" s="162">
        <f t="shared" si="317"/>
        <v>133.87414269288831</v>
      </c>
      <c r="V1992" s="163">
        <f t="shared" si="318"/>
        <v>1</v>
      </c>
      <c r="W1992" s="164">
        <f t="shared" si="319"/>
        <v>241032788.17490625</v>
      </c>
      <c r="X1992" s="164">
        <f t="shared" si="320"/>
        <v>370388501.31297064</v>
      </c>
    </row>
    <row r="1993" spans="10:24" x14ac:dyDescent="0.25">
      <c r="J1993">
        <v>1990</v>
      </c>
      <c r="K1993" s="43">
        <v>0.67807913692382971</v>
      </c>
      <c r="L1993">
        <v>0.53284248154188274</v>
      </c>
      <c r="M1993">
        <v>0.20208677576321976</v>
      </c>
      <c r="N1993" s="44">
        <v>0.93214544887474593</v>
      </c>
      <c r="O1993" s="161">
        <f t="shared" si="311"/>
        <v>6000000</v>
      </c>
      <c r="P1993" s="162">
        <f t="shared" si="312"/>
        <v>181.23625652941377</v>
      </c>
      <c r="Q1993" s="162">
        <f t="shared" si="313"/>
        <v>118.31618673059619</v>
      </c>
      <c r="R1993" s="163">
        <f t="shared" si="314"/>
        <v>1</v>
      </c>
      <c r="S1993" s="161">
        <f t="shared" si="315"/>
        <v>7000000</v>
      </c>
      <c r="T1993" s="162">
        <f t="shared" si="316"/>
        <v>190.4120855098046</v>
      </c>
      <c r="U1993" s="162">
        <f t="shared" si="317"/>
        <v>116.6580933652981</v>
      </c>
      <c r="V1993" s="163">
        <f t="shared" si="318"/>
        <v>1</v>
      </c>
      <c r="W1993" s="164">
        <f t="shared" si="319"/>
        <v>327520418.79290545</v>
      </c>
      <c r="X1993" s="164">
        <f t="shared" si="320"/>
        <v>366277945.01154548</v>
      </c>
    </row>
    <row r="1994" spans="10:24" x14ac:dyDescent="0.25">
      <c r="J1994">
        <v>1991</v>
      </c>
      <c r="K1994" s="43">
        <v>0.21269720687177596</v>
      </c>
      <c r="L1994">
        <v>0.80127541066750929</v>
      </c>
      <c r="M1994">
        <v>0.54497063754063191</v>
      </c>
      <c r="N1994" s="44">
        <v>0.36760075566770323</v>
      </c>
      <c r="O1994" s="161">
        <f t="shared" si="311"/>
        <v>2000000</v>
      </c>
      <c r="P1994" s="162">
        <f t="shared" si="312"/>
        <v>192.69278494495518</v>
      </c>
      <c r="Q1994" s="162">
        <f t="shared" si="313"/>
        <v>137.25928936907439</v>
      </c>
      <c r="R1994" s="163">
        <f t="shared" si="314"/>
        <v>1</v>
      </c>
      <c r="S1994" s="161">
        <f t="shared" si="315"/>
        <v>5000000</v>
      </c>
      <c r="T1994" s="162">
        <f t="shared" si="316"/>
        <v>194.23092831498505</v>
      </c>
      <c r="U1994" s="162">
        <f t="shared" si="317"/>
        <v>126.1296446845372</v>
      </c>
      <c r="V1994" s="163">
        <f t="shared" si="318"/>
        <v>1</v>
      </c>
      <c r="W1994" s="164">
        <f t="shared" si="319"/>
        <v>60866991.151761562</v>
      </c>
      <c r="X1994" s="164">
        <f t="shared" si="320"/>
        <v>190506418.15223926</v>
      </c>
    </row>
    <row r="1995" spans="10:24" x14ac:dyDescent="0.25">
      <c r="J1995">
        <v>1992</v>
      </c>
      <c r="K1995" s="43">
        <v>0.99614204810706319</v>
      </c>
      <c r="L1995">
        <v>0.32934648178919912</v>
      </c>
      <c r="M1995">
        <v>0.47354666523966304</v>
      </c>
      <c r="N1995" s="44">
        <v>0.63977630857927459</v>
      </c>
      <c r="O1995" s="161">
        <f t="shared" si="311"/>
        <v>9000000</v>
      </c>
      <c r="P1995" s="162">
        <f t="shared" si="312"/>
        <v>173.37422338680557</v>
      </c>
      <c r="Q1995" s="162">
        <f t="shared" si="313"/>
        <v>133.6728531352926</v>
      </c>
      <c r="R1995" s="163">
        <f t="shared" si="314"/>
        <v>1</v>
      </c>
      <c r="S1995" s="161">
        <f t="shared" si="315"/>
        <v>9000000</v>
      </c>
      <c r="T1995" s="162">
        <f t="shared" si="316"/>
        <v>187.79140779560186</v>
      </c>
      <c r="U1995" s="162">
        <f t="shared" si="317"/>
        <v>124.3364265676463</v>
      </c>
      <c r="V1995" s="163">
        <f t="shared" si="318"/>
        <v>1</v>
      </c>
      <c r="W1995" s="164">
        <f t="shared" si="319"/>
        <v>307312332.26361674</v>
      </c>
      <c r="X1995" s="164">
        <f t="shared" si="320"/>
        <v>421094831.05159998</v>
      </c>
    </row>
    <row r="1996" spans="10:24" x14ac:dyDescent="0.25">
      <c r="J1996">
        <v>1993</v>
      </c>
      <c r="K1996" s="43">
        <v>0.82094589068747026</v>
      </c>
      <c r="L1996">
        <v>0.28921923584849374</v>
      </c>
      <c r="M1996">
        <v>0.43977431623187568</v>
      </c>
      <c r="N1996" s="44">
        <v>0.33049433569422604</v>
      </c>
      <c r="O1996" s="161">
        <f t="shared" si="311"/>
        <v>7000000</v>
      </c>
      <c r="P1996" s="162">
        <f t="shared" si="312"/>
        <v>171.66499394309886</v>
      </c>
      <c r="Q1996" s="162">
        <f t="shared" si="313"/>
        <v>131.96917141751669</v>
      </c>
      <c r="R1996" s="163">
        <f t="shared" si="314"/>
        <v>1</v>
      </c>
      <c r="S1996" s="161">
        <f t="shared" si="315"/>
        <v>7000000</v>
      </c>
      <c r="T1996" s="162">
        <f t="shared" si="316"/>
        <v>187.22166464769961</v>
      </c>
      <c r="U1996" s="162">
        <f t="shared" si="317"/>
        <v>123.48458570875835</v>
      </c>
      <c r="V1996" s="163">
        <f t="shared" si="318"/>
        <v>1</v>
      </c>
      <c r="W1996" s="164">
        <f t="shared" si="319"/>
        <v>227870757.67907524</v>
      </c>
      <c r="X1996" s="164">
        <f t="shared" si="320"/>
        <v>296159552.57258886</v>
      </c>
    </row>
    <row r="1997" spans="10:24" x14ac:dyDescent="0.25">
      <c r="J1997">
        <v>1994</v>
      </c>
      <c r="K1997" s="43">
        <v>0.18372836329117226</v>
      </c>
      <c r="L1997">
        <v>0.60261106903727668</v>
      </c>
      <c r="M1997">
        <v>0.79188352344502233</v>
      </c>
      <c r="N1997" s="44">
        <v>0.2669809419298832</v>
      </c>
      <c r="O1997" s="161">
        <f t="shared" si="311"/>
        <v>2000000</v>
      </c>
      <c r="P1997" s="162">
        <f t="shared" si="312"/>
        <v>183.90167066281569</v>
      </c>
      <c r="Q1997" s="162">
        <f t="shared" si="313"/>
        <v>151.25948042073804</v>
      </c>
      <c r="R1997" s="163">
        <f t="shared" si="314"/>
        <v>1</v>
      </c>
      <c r="S1997" s="161">
        <f t="shared" si="315"/>
        <v>5000000</v>
      </c>
      <c r="T1997" s="162">
        <f t="shared" si="316"/>
        <v>191.30055688760524</v>
      </c>
      <c r="U1997" s="162">
        <f t="shared" si="317"/>
        <v>133.12974021036902</v>
      </c>
      <c r="V1997" s="163">
        <f t="shared" si="318"/>
        <v>1</v>
      </c>
      <c r="W1997" s="164">
        <f t="shared" si="319"/>
        <v>15284380.48415529</v>
      </c>
      <c r="X1997" s="164">
        <f t="shared" si="320"/>
        <v>140854083.38618112</v>
      </c>
    </row>
    <row r="1998" spans="10:24" x14ac:dyDescent="0.25">
      <c r="J1998">
        <v>1995</v>
      </c>
      <c r="K1998" s="43">
        <v>0.14783261166320227</v>
      </c>
      <c r="L1998">
        <v>0.72567958818475098</v>
      </c>
      <c r="M1998">
        <v>0.13515851015299651</v>
      </c>
      <c r="N1998" s="44">
        <v>0.20318581564163951</v>
      </c>
      <c r="O1998" s="161">
        <f t="shared" si="311"/>
        <v>2000000</v>
      </c>
      <c r="P1998" s="162">
        <f t="shared" si="312"/>
        <v>188.99697096244967</v>
      </c>
      <c r="Q1998" s="162">
        <f t="shared" si="313"/>
        <v>112.95334425904727</v>
      </c>
      <c r="R1998" s="163">
        <f t="shared" si="314"/>
        <v>1</v>
      </c>
      <c r="S1998" s="161">
        <f t="shared" si="315"/>
        <v>2000000</v>
      </c>
      <c r="T1998" s="162">
        <f t="shared" si="316"/>
        <v>192.99899032081655</v>
      </c>
      <c r="U1998" s="162">
        <f t="shared" si="317"/>
        <v>113.97667212952364</v>
      </c>
      <c r="V1998" s="163">
        <f t="shared" si="318"/>
        <v>1</v>
      </c>
      <c r="W1998" s="164">
        <f t="shared" si="319"/>
        <v>102087253.4068048</v>
      </c>
      <c r="X1998" s="164">
        <f t="shared" si="320"/>
        <v>8044636.3825858235</v>
      </c>
    </row>
    <row r="1999" spans="10:24" x14ac:dyDescent="0.25">
      <c r="J1999">
        <v>1996</v>
      </c>
      <c r="K1999" s="43">
        <v>0.55498891803085426</v>
      </c>
      <c r="L1999">
        <v>0.70621157153550118</v>
      </c>
      <c r="M1999">
        <v>0.42560634231831962</v>
      </c>
      <c r="N1999" s="44">
        <v>0.85665550037598426</v>
      </c>
      <c r="O1999" s="161">
        <f t="shared" si="311"/>
        <v>6000000</v>
      </c>
      <c r="P1999" s="162">
        <f t="shared" si="312"/>
        <v>188.1352622012873</v>
      </c>
      <c r="Q1999" s="162">
        <f t="shared" si="313"/>
        <v>131.24857294069685</v>
      </c>
      <c r="R1999" s="163">
        <f t="shared" si="314"/>
        <v>1</v>
      </c>
      <c r="S1999" s="161">
        <f t="shared" si="315"/>
        <v>6000000</v>
      </c>
      <c r="T1999" s="162">
        <f t="shared" si="316"/>
        <v>192.71175406709577</v>
      </c>
      <c r="U1999" s="162">
        <f t="shared" si="317"/>
        <v>123.12428647034842</v>
      </c>
      <c r="V1999" s="163">
        <f t="shared" si="318"/>
        <v>1</v>
      </c>
      <c r="W1999" s="164">
        <f t="shared" si="319"/>
        <v>291320135.56354272</v>
      </c>
      <c r="X1999" s="164">
        <f t="shared" si="320"/>
        <v>267524805.58048409</v>
      </c>
    </row>
    <row r="2000" spans="10:24" x14ac:dyDescent="0.25">
      <c r="J2000">
        <v>1997</v>
      </c>
      <c r="K2000" s="43">
        <v>0.37524884280195903</v>
      </c>
      <c r="L2000">
        <v>0.37295684322029699</v>
      </c>
      <c r="M2000">
        <v>9.3498853617145716E-2</v>
      </c>
      <c r="N2000" s="44">
        <v>0.90508951411298322</v>
      </c>
      <c r="O2000" s="161">
        <f t="shared" si="311"/>
        <v>5000000</v>
      </c>
      <c r="P2000" s="162">
        <f t="shared" si="312"/>
        <v>175.13951759893069</v>
      </c>
      <c r="Q2000" s="162">
        <f t="shared" si="313"/>
        <v>108.60974241265798</v>
      </c>
      <c r="R2000" s="163">
        <f t="shared" si="314"/>
        <v>1</v>
      </c>
      <c r="S2000" s="161">
        <f t="shared" si="315"/>
        <v>6000000</v>
      </c>
      <c r="T2000" s="162">
        <f t="shared" si="316"/>
        <v>188.37983919964356</v>
      </c>
      <c r="U2000" s="162">
        <f t="shared" si="317"/>
        <v>111.80487120632898</v>
      </c>
      <c r="V2000" s="163">
        <f t="shared" si="318"/>
        <v>1</v>
      </c>
      <c r="W2000" s="164">
        <f t="shared" si="319"/>
        <v>282648875.93136358</v>
      </c>
      <c r="X2000" s="164">
        <f t="shared" si="320"/>
        <v>309449807.95988744</v>
      </c>
    </row>
    <row r="2001" spans="10:24" x14ac:dyDescent="0.25">
      <c r="J2001">
        <v>1998</v>
      </c>
      <c r="K2001" s="43">
        <v>0.81817457751185207</v>
      </c>
      <c r="L2001">
        <v>0.11045852497674469</v>
      </c>
      <c r="M2001">
        <v>0.67002262483448893</v>
      </c>
      <c r="N2001" s="44">
        <v>0.86886276382689498</v>
      </c>
      <c r="O2001" s="161">
        <f t="shared" si="311"/>
        <v>7000000</v>
      </c>
      <c r="P2001" s="162">
        <f t="shared" si="312"/>
        <v>161.63860116432951</v>
      </c>
      <c r="Q2001" s="162">
        <f t="shared" si="313"/>
        <v>143.79951280817886</v>
      </c>
      <c r="R2001" s="163">
        <f t="shared" si="314"/>
        <v>1</v>
      </c>
      <c r="S2001" s="161">
        <f t="shared" si="315"/>
        <v>7000000</v>
      </c>
      <c r="T2001" s="162">
        <f t="shared" si="316"/>
        <v>183.87953372144318</v>
      </c>
      <c r="U2001" s="162">
        <f t="shared" si="317"/>
        <v>129.39975640408943</v>
      </c>
      <c r="V2001" s="163">
        <f t="shared" si="318"/>
        <v>1</v>
      </c>
      <c r="W2001" s="164">
        <f t="shared" si="319"/>
        <v>74873618.493054584</v>
      </c>
      <c r="X2001" s="164">
        <f t="shared" si="320"/>
        <v>231358441.22147626</v>
      </c>
    </row>
    <row r="2002" spans="10:24" x14ac:dyDescent="0.25">
      <c r="J2002">
        <v>1999</v>
      </c>
      <c r="K2002" s="43">
        <v>0.46856377174414121</v>
      </c>
      <c r="L2002">
        <v>1.809113334289647E-2</v>
      </c>
      <c r="M2002">
        <v>0.22614917716609761</v>
      </c>
      <c r="N2002" s="44">
        <v>0.4457890675557743</v>
      </c>
      <c r="O2002" s="161">
        <f t="shared" si="311"/>
        <v>5000000</v>
      </c>
      <c r="P2002" s="162">
        <f t="shared" si="312"/>
        <v>148.5769021472025</v>
      </c>
      <c r="Q2002" s="162">
        <f t="shared" si="313"/>
        <v>119.96822312192543</v>
      </c>
      <c r="R2002" s="163">
        <f t="shared" si="314"/>
        <v>1</v>
      </c>
      <c r="S2002" s="161">
        <f t="shared" si="315"/>
        <v>6000000</v>
      </c>
      <c r="T2002" s="162">
        <f t="shared" si="316"/>
        <v>179.52563404906749</v>
      </c>
      <c r="U2002" s="162">
        <f t="shared" si="317"/>
        <v>117.48411156096272</v>
      </c>
      <c r="V2002" s="163">
        <f t="shared" si="318"/>
        <v>1</v>
      </c>
      <c r="W2002" s="164">
        <f t="shared" si="319"/>
        <v>93043395.126385361</v>
      </c>
      <c r="X2002" s="164">
        <f t="shared" si="320"/>
        <v>222249134.92862862</v>
      </c>
    </row>
    <row r="2003" spans="10:24" x14ac:dyDescent="0.25">
      <c r="J2003">
        <v>2000</v>
      </c>
      <c r="K2003" s="43">
        <v>0.20345253380737083</v>
      </c>
      <c r="L2003">
        <v>0.34078231331208775</v>
      </c>
      <c r="M2003">
        <v>0.85523689220475807</v>
      </c>
      <c r="N2003" s="44">
        <v>3.8046632903229405E-2</v>
      </c>
      <c r="O2003" s="161">
        <f t="shared" si="311"/>
        <v>2000000</v>
      </c>
      <c r="P2003" s="162">
        <f t="shared" si="312"/>
        <v>173.84506510496337</v>
      </c>
      <c r="Q2003" s="162">
        <f t="shared" si="313"/>
        <v>156.18323087152314</v>
      </c>
      <c r="R2003" s="163">
        <f t="shared" si="314"/>
        <v>1</v>
      </c>
      <c r="S2003" s="161">
        <f t="shared" si="315"/>
        <v>5000000</v>
      </c>
      <c r="T2003" s="162">
        <f t="shared" si="316"/>
        <v>187.9483550349878</v>
      </c>
      <c r="U2003" s="162">
        <f t="shared" si="317"/>
        <v>135.59161543576158</v>
      </c>
      <c r="V2003" s="163">
        <f t="shared" si="318"/>
        <v>0.9</v>
      </c>
      <c r="W2003" s="164">
        <f t="shared" si="319"/>
        <v>-14676331.533119537</v>
      </c>
      <c r="X2003" s="164">
        <f t="shared" si="320"/>
        <v>85605328.196517974</v>
      </c>
    </row>
    <row r="2004" spans="10:24" x14ac:dyDescent="0.25">
      <c r="J2004">
        <v>2001</v>
      </c>
      <c r="K2004" s="43">
        <v>0.60317806345681368</v>
      </c>
      <c r="L2004">
        <v>0.6292890508659964</v>
      </c>
      <c r="M2004">
        <v>3.8761522881935684E-2</v>
      </c>
      <c r="N2004" s="44">
        <v>0.87123301562836131</v>
      </c>
      <c r="O2004" s="161">
        <f t="shared" si="311"/>
        <v>6000000</v>
      </c>
      <c r="P2004" s="162">
        <f t="shared" si="312"/>
        <v>184.94956453139972</v>
      </c>
      <c r="Q2004" s="162">
        <f t="shared" si="313"/>
        <v>99.695153228375332</v>
      </c>
      <c r="R2004" s="163">
        <f t="shared" si="314"/>
        <v>1</v>
      </c>
      <c r="S2004" s="161">
        <f t="shared" si="315"/>
        <v>7000000</v>
      </c>
      <c r="T2004" s="162">
        <f t="shared" si="316"/>
        <v>191.64985484379991</v>
      </c>
      <c r="U2004" s="162">
        <f t="shared" si="317"/>
        <v>107.34757661418766</v>
      </c>
      <c r="V2004" s="163">
        <f t="shared" si="318"/>
        <v>1</v>
      </c>
      <c r="W2004" s="164">
        <f t="shared" si="319"/>
        <v>461526467.81814629</v>
      </c>
      <c r="X2004" s="164">
        <f t="shared" si="320"/>
        <v>440115947.60728574</v>
      </c>
    </row>
    <row r="2005" spans="10:24" x14ac:dyDescent="0.25">
      <c r="J2005">
        <v>2002</v>
      </c>
      <c r="K2005" s="43">
        <v>0.68865356762146368</v>
      </c>
      <c r="L2005">
        <v>0.73171709426359854</v>
      </c>
      <c r="M2005">
        <v>0.42074210385213839</v>
      </c>
      <c r="N2005" s="44">
        <v>0.81619679230430986</v>
      </c>
      <c r="O2005" s="161">
        <f t="shared" si="311"/>
        <v>6000000</v>
      </c>
      <c r="P2005" s="162">
        <f t="shared" si="312"/>
        <v>189.27021679515923</v>
      </c>
      <c r="Q2005" s="162">
        <f t="shared" si="313"/>
        <v>131.00009274130056</v>
      </c>
      <c r="R2005" s="163">
        <f t="shared" si="314"/>
        <v>1</v>
      </c>
      <c r="S2005" s="161">
        <f t="shared" si="315"/>
        <v>7000000</v>
      </c>
      <c r="T2005" s="162">
        <f t="shared" si="316"/>
        <v>193.09007226505307</v>
      </c>
      <c r="U2005" s="162">
        <f t="shared" si="317"/>
        <v>123.00004637065028</v>
      </c>
      <c r="V2005" s="163">
        <f t="shared" si="318"/>
        <v>1</v>
      </c>
      <c r="W2005" s="164">
        <f t="shared" si="319"/>
        <v>299620744.32315201</v>
      </c>
      <c r="X2005" s="164">
        <f t="shared" si="320"/>
        <v>340630181.26081949</v>
      </c>
    </row>
    <row r="2006" spans="10:24" x14ac:dyDescent="0.25">
      <c r="J2006">
        <v>2003</v>
      </c>
      <c r="K2006" s="43">
        <v>0.14682643527574601</v>
      </c>
      <c r="L2006">
        <v>0.58899399964658194</v>
      </c>
      <c r="M2006">
        <v>0.75378456713533526</v>
      </c>
      <c r="N2006" s="44">
        <v>0.36178265550929856</v>
      </c>
      <c r="O2006" s="161">
        <f t="shared" si="311"/>
        <v>2000000</v>
      </c>
      <c r="P2006" s="162">
        <f t="shared" si="312"/>
        <v>183.37436898302334</v>
      </c>
      <c r="Q2006" s="162">
        <f t="shared" si="313"/>
        <v>148.72895298656618</v>
      </c>
      <c r="R2006" s="163">
        <f t="shared" si="314"/>
        <v>1</v>
      </c>
      <c r="S2006" s="161">
        <f t="shared" si="315"/>
        <v>2000000</v>
      </c>
      <c r="T2006" s="162">
        <f t="shared" si="316"/>
        <v>191.12478966100778</v>
      </c>
      <c r="U2006" s="162">
        <f t="shared" si="317"/>
        <v>131.86447649328309</v>
      </c>
      <c r="V2006" s="163">
        <f t="shared" si="318"/>
        <v>1</v>
      </c>
      <c r="W2006" s="164">
        <f t="shared" si="319"/>
        <v>19290831.992914319</v>
      </c>
      <c r="X2006" s="164">
        <f t="shared" si="320"/>
        <v>-31479373.664550617</v>
      </c>
    </row>
    <row r="2007" spans="10:24" x14ac:dyDescent="0.25">
      <c r="J2007">
        <v>2004</v>
      </c>
      <c r="K2007" s="43">
        <v>0.75911449106106332</v>
      </c>
      <c r="L2007">
        <v>6.9127407866813151E-2</v>
      </c>
      <c r="M2007">
        <v>0.95671070302793781</v>
      </c>
      <c r="N2007" s="44">
        <v>0.11435610249064865</v>
      </c>
      <c r="O2007" s="161">
        <f t="shared" si="311"/>
        <v>7000000</v>
      </c>
      <c r="P2007" s="162">
        <f t="shared" si="312"/>
        <v>157.76518006802547</v>
      </c>
      <c r="Q2007" s="162">
        <f t="shared" si="313"/>
        <v>169.27457067531651</v>
      </c>
      <c r="R2007" s="163">
        <f t="shared" si="314"/>
        <v>1</v>
      </c>
      <c r="S2007" s="161">
        <f t="shared" si="315"/>
        <v>7000000</v>
      </c>
      <c r="T2007" s="162">
        <f t="shared" si="316"/>
        <v>182.58839335600848</v>
      </c>
      <c r="U2007" s="162">
        <f t="shared" si="317"/>
        <v>142.13728533765826</v>
      </c>
      <c r="V2007" s="163">
        <f t="shared" si="318"/>
        <v>0.9</v>
      </c>
      <c r="W2007" s="164">
        <f t="shared" si="319"/>
        <v>-130565734.25103727</v>
      </c>
      <c r="X2007" s="164">
        <f t="shared" si="320"/>
        <v>104841980.51560643</v>
      </c>
    </row>
    <row r="2008" spans="10:24" x14ac:dyDescent="0.25">
      <c r="J2008">
        <v>2005</v>
      </c>
      <c r="K2008" s="43">
        <v>0.88408256895871262</v>
      </c>
      <c r="L2008">
        <v>0.93677765080421116</v>
      </c>
      <c r="M2008">
        <v>0.65529238015966507</v>
      </c>
      <c r="N2008" s="44">
        <v>0.39708925865618439</v>
      </c>
      <c r="O2008" s="161">
        <f t="shared" si="311"/>
        <v>7000000</v>
      </c>
      <c r="P2008" s="162">
        <f t="shared" si="312"/>
        <v>202.92409936734364</v>
      </c>
      <c r="Q2008" s="162">
        <f t="shared" si="313"/>
        <v>142.99297513689487</v>
      </c>
      <c r="R2008" s="163">
        <f t="shared" si="314"/>
        <v>1</v>
      </c>
      <c r="S2008" s="161">
        <f t="shared" si="315"/>
        <v>7000000</v>
      </c>
      <c r="T2008" s="162">
        <f t="shared" si="316"/>
        <v>197.64136645578122</v>
      </c>
      <c r="U2008" s="162">
        <f t="shared" si="317"/>
        <v>128.99648756844744</v>
      </c>
      <c r="V2008" s="163">
        <f t="shared" si="318"/>
        <v>1</v>
      </c>
      <c r="W2008" s="164">
        <f t="shared" si="319"/>
        <v>369517869.61314142</v>
      </c>
      <c r="X2008" s="164">
        <f t="shared" si="320"/>
        <v>330514152.21133649</v>
      </c>
    </row>
    <row r="2009" spans="10:24" x14ac:dyDescent="0.25">
      <c r="J2009">
        <v>2006</v>
      </c>
      <c r="K2009" s="43">
        <v>0.15599727993468326</v>
      </c>
      <c r="L2009">
        <v>0.47019600594932986</v>
      </c>
      <c r="M2009">
        <v>0.32275701004600033</v>
      </c>
      <c r="N2009" s="44">
        <v>0.33771458960986656</v>
      </c>
      <c r="O2009" s="161">
        <f t="shared" si="311"/>
        <v>2000000</v>
      </c>
      <c r="P2009" s="162">
        <f t="shared" si="312"/>
        <v>178.87834254891732</v>
      </c>
      <c r="Q2009" s="162">
        <f t="shared" si="313"/>
        <v>125.79993868849893</v>
      </c>
      <c r="R2009" s="163">
        <f t="shared" si="314"/>
        <v>1</v>
      </c>
      <c r="S2009" s="161">
        <f t="shared" si="315"/>
        <v>5000000</v>
      </c>
      <c r="T2009" s="162">
        <f t="shared" si="316"/>
        <v>189.62611418297243</v>
      </c>
      <c r="U2009" s="162">
        <f t="shared" si="317"/>
        <v>120.39996934424947</v>
      </c>
      <c r="V2009" s="163">
        <f t="shared" si="318"/>
        <v>1</v>
      </c>
      <c r="W2009" s="164">
        <f t="shared" si="319"/>
        <v>56156807.720836788</v>
      </c>
      <c r="X2009" s="164">
        <f t="shared" si="320"/>
        <v>196130724.19361478</v>
      </c>
    </row>
    <row r="2010" spans="10:24" x14ac:dyDescent="0.25">
      <c r="J2010">
        <v>2007</v>
      </c>
      <c r="K2010" s="43">
        <v>0.19770951723865449</v>
      </c>
      <c r="L2010">
        <v>0.99481029932437048</v>
      </c>
      <c r="M2010">
        <v>0.25997212441334738</v>
      </c>
      <c r="N2010" s="44">
        <v>0.63685744363064423</v>
      </c>
      <c r="O2010" s="161">
        <f t="shared" si="311"/>
        <v>2000000</v>
      </c>
      <c r="P2010" s="162">
        <f t="shared" si="312"/>
        <v>218.44389776278413</v>
      </c>
      <c r="Q2010" s="162">
        <f t="shared" si="313"/>
        <v>122.13137306682074</v>
      </c>
      <c r="R2010" s="163">
        <f t="shared" si="314"/>
        <v>1</v>
      </c>
      <c r="S2010" s="161">
        <f t="shared" si="315"/>
        <v>5000000</v>
      </c>
      <c r="T2010" s="162">
        <f t="shared" si="316"/>
        <v>202.8146325875947</v>
      </c>
      <c r="U2010" s="162">
        <f t="shared" si="317"/>
        <v>118.56568653341037</v>
      </c>
      <c r="V2010" s="163">
        <f t="shared" si="318"/>
        <v>1</v>
      </c>
      <c r="W2010" s="164">
        <f t="shared" si="319"/>
        <v>142625049.39192677</v>
      </c>
      <c r="X2010" s="164">
        <f t="shared" si="320"/>
        <v>271244730.27092165</v>
      </c>
    </row>
    <row r="2011" spans="10:24" x14ac:dyDescent="0.25">
      <c r="J2011">
        <v>2008</v>
      </c>
      <c r="K2011" s="43">
        <v>0.81734751584108278</v>
      </c>
      <c r="L2011">
        <v>1.6373106731722209E-2</v>
      </c>
      <c r="M2011">
        <v>0.47099513227459422</v>
      </c>
      <c r="N2011" s="44">
        <v>0.46897491731059504</v>
      </c>
      <c r="O2011" s="161">
        <f t="shared" si="311"/>
        <v>7000000</v>
      </c>
      <c r="P2011" s="162">
        <f t="shared" si="312"/>
        <v>147.97228227933184</v>
      </c>
      <c r="Q2011" s="162">
        <f t="shared" si="313"/>
        <v>133.54462815806312</v>
      </c>
      <c r="R2011" s="163">
        <f t="shared" si="314"/>
        <v>1</v>
      </c>
      <c r="S2011" s="161">
        <f t="shared" si="315"/>
        <v>7000000</v>
      </c>
      <c r="T2011" s="162">
        <f t="shared" si="316"/>
        <v>179.3240940931106</v>
      </c>
      <c r="U2011" s="162">
        <f t="shared" si="317"/>
        <v>124.27231407903156</v>
      </c>
      <c r="V2011" s="163">
        <f t="shared" si="318"/>
        <v>1</v>
      </c>
      <c r="W2011" s="164">
        <f t="shared" si="319"/>
        <v>50993578.848881021</v>
      </c>
      <c r="X2011" s="164">
        <f t="shared" si="320"/>
        <v>235362460.0985533</v>
      </c>
    </row>
    <row r="2012" spans="10:24" x14ac:dyDescent="0.25">
      <c r="J2012">
        <v>2009</v>
      </c>
      <c r="K2012" s="43">
        <v>0.51078315038323574</v>
      </c>
      <c r="L2012">
        <v>0.41372827619742258</v>
      </c>
      <c r="M2012">
        <v>0.72486168871727541</v>
      </c>
      <c r="N2012" s="44">
        <v>0.95668650916111975</v>
      </c>
      <c r="O2012" s="161">
        <f t="shared" si="311"/>
        <v>5000000</v>
      </c>
      <c r="P2012" s="162">
        <f t="shared" si="312"/>
        <v>176.73052828548828</v>
      </c>
      <c r="Q2012" s="162">
        <f t="shared" si="313"/>
        <v>146.94691329086004</v>
      </c>
      <c r="R2012" s="163">
        <f t="shared" si="314"/>
        <v>1</v>
      </c>
      <c r="S2012" s="161">
        <f t="shared" si="315"/>
        <v>6000000</v>
      </c>
      <c r="T2012" s="162">
        <f t="shared" si="316"/>
        <v>188.91017609516277</v>
      </c>
      <c r="U2012" s="162">
        <f t="shared" si="317"/>
        <v>130.97345664543002</v>
      </c>
      <c r="V2012" s="163">
        <f t="shared" si="318"/>
        <v>1</v>
      </c>
      <c r="W2012" s="164">
        <f t="shared" si="319"/>
        <v>98918074.973141193</v>
      </c>
      <c r="X2012" s="164">
        <f t="shared" si="320"/>
        <v>197620316.6983965</v>
      </c>
    </row>
    <row r="2013" spans="10:24" x14ac:dyDescent="0.25">
      <c r="J2013">
        <v>2010</v>
      </c>
      <c r="K2013" s="43">
        <v>0.92396035064786386</v>
      </c>
      <c r="L2013">
        <v>2.6000875775158194E-2</v>
      </c>
      <c r="M2013">
        <v>8.2351206781915876E-2</v>
      </c>
      <c r="N2013" s="44">
        <v>0.49807888066146888</v>
      </c>
      <c r="O2013" s="161">
        <f t="shared" si="311"/>
        <v>7000000</v>
      </c>
      <c r="P2013" s="162">
        <f t="shared" si="312"/>
        <v>150.85321123653284</v>
      </c>
      <c r="Q2013" s="162">
        <f t="shared" si="313"/>
        <v>107.21142504216346</v>
      </c>
      <c r="R2013" s="163">
        <f t="shared" si="314"/>
        <v>1</v>
      </c>
      <c r="S2013" s="161">
        <f t="shared" si="315"/>
        <v>9000000</v>
      </c>
      <c r="T2013" s="162">
        <f t="shared" si="316"/>
        <v>180.28440374551096</v>
      </c>
      <c r="U2013" s="162">
        <f t="shared" si="317"/>
        <v>111.10571252108173</v>
      </c>
      <c r="V2013" s="163">
        <f t="shared" si="318"/>
        <v>1</v>
      </c>
      <c r="W2013" s="164">
        <f t="shared" si="319"/>
        <v>255492503.36058569</v>
      </c>
      <c r="X2013" s="164">
        <f t="shared" si="320"/>
        <v>472608221.01986301</v>
      </c>
    </row>
    <row r="2014" spans="10:24" x14ac:dyDescent="0.25">
      <c r="J2014">
        <v>2011</v>
      </c>
      <c r="K2014" s="43">
        <v>0.66804167150869742</v>
      </c>
      <c r="L2014">
        <v>0.10877632691915284</v>
      </c>
      <c r="M2014">
        <v>0.29388794257962947</v>
      </c>
      <c r="N2014" s="44">
        <v>0.47888929395678681</v>
      </c>
      <c r="O2014" s="161">
        <f t="shared" si="311"/>
        <v>6000000</v>
      </c>
      <c r="P2014" s="162">
        <f t="shared" si="312"/>
        <v>161.50407081849187</v>
      </c>
      <c r="Q2014" s="162">
        <f t="shared" si="313"/>
        <v>124.15876260578651</v>
      </c>
      <c r="R2014" s="163">
        <f t="shared" si="314"/>
        <v>1</v>
      </c>
      <c r="S2014" s="161">
        <f t="shared" si="315"/>
        <v>7000000</v>
      </c>
      <c r="T2014" s="162">
        <f t="shared" si="316"/>
        <v>183.83469027283064</v>
      </c>
      <c r="U2014" s="162">
        <f t="shared" si="317"/>
        <v>119.57938130289325</v>
      </c>
      <c r="V2014" s="163">
        <f t="shared" si="318"/>
        <v>1</v>
      </c>
      <c r="W2014" s="164">
        <f t="shared" si="319"/>
        <v>174071849.27623218</v>
      </c>
      <c r="X2014" s="164">
        <f t="shared" si="320"/>
        <v>299787162.78956175</v>
      </c>
    </row>
    <row r="2015" spans="10:24" x14ac:dyDescent="0.25">
      <c r="J2015">
        <v>2012</v>
      </c>
      <c r="K2015" s="43">
        <v>0.14390772397084406</v>
      </c>
      <c r="L2015">
        <v>0.57642678897050315</v>
      </c>
      <c r="M2015">
        <v>0.98359155924508801</v>
      </c>
      <c r="N2015" s="44">
        <v>0.37772302027016935</v>
      </c>
      <c r="O2015" s="161">
        <f t="shared" si="311"/>
        <v>2000000</v>
      </c>
      <c r="P2015" s="162">
        <f t="shared" si="312"/>
        <v>182.89140975297641</v>
      </c>
      <c r="Q2015" s="162">
        <f t="shared" si="313"/>
        <v>177.68633000054439</v>
      </c>
      <c r="R2015" s="163">
        <f t="shared" si="314"/>
        <v>1</v>
      </c>
      <c r="S2015" s="161">
        <f t="shared" si="315"/>
        <v>2000000</v>
      </c>
      <c r="T2015" s="162">
        <f t="shared" si="316"/>
        <v>190.96380325099213</v>
      </c>
      <c r="U2015" s="162">
        <f t="shared" si="317"/>
        <v>146.34316500027219</v>
      </c>
      <c r="V2015" s="163">
        <f t="shared" si="318"/>
        <v>1</v>
      </c>
      <c r="W2015" s="164">
        <f t="shared" si="319"/>
        <v>-39589840.495135948</v>
      </c>
      <c r="X2015" s="164">
        <f t="shared" si="320"/>
        <v>-60758723.498560131</v>
      </c>
    </row>
    <row r="2016" spans="10:24" x14ac:dyDescent="0.25">
      <c r="J2016">
        <v>2013</v>
      </c>
      <c r="K2016" s="43">
        <v>0.54527766625796292</v>
      </c>
      <c r="L2016">
        <v>0.52824543811001445</v>
      </c>
      <c r="M2016">
        <v>0.94815411419344175</v>
      </c>
      <c r="N2016" s="44">
        <v>0.26736040951276707</v>
      </c>
      <c r="O2016" s="161">
        <f t="shared" si="311"/>
        <v>5000000</v>
      </c>
      <c r="P2016" s="162">
        <f t="shared" si="312"/>
        <v>181.06290103487211</v>
      </c>
      <c r="Q2016" s="162">
        <f t="shared" si="313"/>
        <v>167.54426904959649</v>
      </c>
      <c r="R2016" s="163">
        <f t="shared" si="314"/>
        <v>1</v>
      </c>
      <c r="S2016" s="161">
        <f t="shared" si="315"/>
        <v>6000000</v>
      </c>
      <c r="T2016" s="162">
        <f t="shared" si="316"/>
        <v>190.35430034495738</v>
      </c>
      <c r="U2016" s="162">
        <f t="shared" si="317"/>
        <v>141.27213452479825</v>
      </c>
      <c r="V2016" s="163">
        <f t="shared" si="318"/>
        <v>1</v>
      </c>
      <c r="W2016" s="164">
        <f t="shared" si="319"/>
        <v>17593159.926378086</v>
      </c>
      <c r="X2016" s="164">
        <f t="shared" si="320"/>
        <v>144492994.92095482</v>
      </c>
    </row>
    <row r="2017" spans="10:24" x14ac:dyDescent="0.25">
      <c r="J2017">
        <v>2014</v>
      </c>
      <c r="K2017" s="43">
        <v>0.42365392256757639</v>
      </c>
      <c r="L2017">
        <v>0.50931486875487531</v>
      </c>
      <c r="M2017">
        <v>0.30762128723867121</v>
      </c>
      <c r="N2017" s="44">
        <v>0.44447357791306064</v>
      </c>
      <c r="O2017" s="161">
        <f t="shared" si="311"/>
        <v>5000000</v>
      </c>
      <c r="P2017" s="162">
        <f t="shared" si="312"/>
        <v>180.35026552992562</v>
      </c>
      <c r="Q2017" s="162">
        <f t="shared" si="313"/>
        <v>124.94791596280487</v>
      </c>
      <c r="R2017" s="163">
        <f t="shared" si="314"/>
        <v>1</v>
      </c>
      <c r="S2017" s="161">
        <f t="shared" si="315"/>
        <v>6000000</v>
      </c>
      <c r="T2017" s="162">
        <f t="shared" si="316"/>
        <v>190.11675517664187</v>
      </c>
      <c r="U2017" s="162">
        <f t="shared" si="317"/>
        <v>119.97395798140244</v>
      </c>
      <c r="V2017" s="163">
        <f t="shared" si="318"/>
        <v>1</v>
      </c>
      <c r="W2017" s="164">
        <f t="shared" si="319"/>
        <v>227011747.83560377</v>
      </c>
      <c r="X2017" s="164">
        <f t="shared" si="320"/>
        <v>270856783.17143661</v>
      </c>
    </row>
    <row r="2018" spans="10:24" x14ac:dyDescent="0.25">
      <c r="J2018">
        <v>2015</v>
      </c>
      <c r="K2018" s="43">
        <v>0.26401013549369134</v>
      </c>
      <c r="L2018">
        <v>0.7535885356476687</v>
      </c>
      <c r="M2018">
        <v>0.93867939594722916</v>
      </c>
      <c r="N2018" s="44">
        <v>0.13290901667723476</v>
      </c>
      <c r="O2018" s="161">
        <f t="shared" si="311"/>
        <v>2000000</v>
      </c>
      <c r="P2018" s="162">
        <f t="shared" si="312"/>
        <v>190.28738785964597</v>
      </c>
      <c r="Q2018" s="162">
        <f t="shared" si="313"/>
        <v>165.87563548235224</v>
      </c>
      <c r="R2018" s="163">
        <f t="shared" si="314"/>
        <v>1</v>
      </c>
      <c r="S2018" s="161">
        <f t="shared" si="315"/>
        <v>5000000</v>
      </c>
      <c r="T2018" s="162">
        <f t="shared" si="316"/>
        <v>193.42912928654866</v>
      </c>
      <c r="U2018" s="162">
        <f t="shared" si="317"/>
        <v>140.43781774117613</v>
      </c>
      <c r="V2018" s="163">
        <f t="shared" si="318"/>
        <v>0.9</v>
      </c>
      <c r="W2018" s="164">
        <f t="shared" si="319"/>
        <v>-1176495.2454125285</v>
      </c>
      <c r="X2018" s="164">
        <f t="shared" si="320"/>
        <v>88460901.954176366</v>
      </c>
    </row>
    <row r="2019" spans="10:24" x14ac:dyDescent="0.25">
      <c r="J2019">
        <v>2016</v>
      </c>
      <c r="K2019" s="43">
        <v>0.83634023901218957</v>
      </c>
      <c r="L2019">
        <v>0.49376660072164402</v>
      </c>
      <c r="M2019">
        <v>0.18846756234079964</v>
      </c>
      <c r="N2019" s="44">
        <v>0.16575173013311717</v>
      </c>
      <c r="O2019" s="161">
        <f t="shared" si="311"/>
        <v>7000000</v>
      </c>
      <c r="P2019" s="162">
        <f t="shared" si="312"/>
        <v>179.76561823960799</v>
      </c>
      <c r="Q2019" s="162">
        <f t="shared" si="313"/>
        <v>117.32884980504139</v>
      </c>
      <c r="R2019" s="163">
        <f t="shared" si="314"/>
        <v>1</v>
      </c>
      <c r="S2019" s="161">
        <f t="shared" si="315"/>
        <v>7000000</v>
      </c>
      <c r="T2019" s="162">
        <f t="shared" si="316"/>
        <v>189.921872746536</v>
      </c>
      <c r="U2019" s="162">
        <f t="shared" si="317"/>
        <v>116.16442490252069</v>
      </c>
      <c r="V2019" s="163">
        <f t="shared" si="318"/>
        <v>0.9</v>
      </c>
      <c r="W2019" s="164">
        <f t="shared" si="319"/>
        <v>387057379.0419662</v>
      </c>
      <c r="X2019" s="164">
        <f t="shared" si="320"/>
        <v>314671921.41729641</v>
      </c>
    </row>
    <row r="2020" spans="10:24" x14ac:dyDescent="0.25">
      <c r="J2020">
        <v>2017</v>
      </c>
      <c r="K2020" s="43">
        <v>0.65024980159987988</v>
      </c>
      <c r="L2020">
        <v>0.42318543843847434</v>
      </c>
      <c r="M2020">
        <v>0.69454791710105168</v>
      </c>
      <c r="N2020" s="44">
        <v>0.18118141996196602</v>
      </c>
      <c r="O2020" s="161">
        <f t="shared" si="311"/>
        <v>6000000</v>
      </c>
      <c r="P2020" s="162">
        <f t="shared" si="312"/>
        <v>177.09373539628072</v>
      </c>
      <c r="Q2020" s="162">
        <f t="shared" si="313"/>
        <v>145.17566487487159</v>
      </c>
      <c r="R2020" s="163">
        <f t="shared" si="314"/>
        <v>1</v>
      </c>
      <c r="S2020" s="161">
        <f t="shared" si="315"/>
        <v>7000000</v>
      </c>
      <c r="T2020" s="162">
        <f t="shared" si="316"/>
        <v>189.03124513209357</v>
      </c>
      <c r="U2020" s="162">
        <f t="shared" si="317"/>
        <v>130.08783243743579</v>
      </c>
      <c r="V2020" s="163">
        <f t="shared" si="318"/>
        <v>0.9</v>
      </c>
      <c r="W2020" s="164">
        <f t="shared" si="319"/>
        <v>141508423.1284548</v>
      </c>
      <c r="X2020" s="164">
        <f t="shared" si="320"/>
        <v>221343499.97634399</v>
      </c>
    </row>
    <row r="2021" spans="10:24" x14ac:dyDescent="0.25">
      <c r="J2021">
        <v>2018</v>
      </c>
      <c r="K2021" s="43">
        <v>0.43306549671677486</v>
      </c>
      <c r="L2021">
        <v>0.53754231031719191</v>
      </c>
      <c r="M2021">
        <v>0.28690066250439705</v>
      </c>
      <c r="N2021" s="44">
        <v>0.2125045898674951</v>
      </c>
      <c r="O2021" s="161">
        <f t="shared" si="311"/>
        <v>5000000</v>
      </c>
      <c r="P2021" s="162">
        <f t="shared" si="312"/>
        <v>181.41365913097931</v>
      </c>
      <c r="Q2021" s="162">
        <f t="shared" si="313"/>
        <v>123.75076111465279</v>
      </c>
      <c r="R2021" s="163">
        <f t="shared" si="314"/>
        <v>1</v>
      </c>
      <c r="S2021" s="161">
        <f t="shared" si="315"/>
        <v>6000000</v>
      </c>
      <c r="T2021" s="162">
        <f t="shared" si="316"/>
        <v>190.47121971032644</v>
      </c>
      <c r="U2021" s="162">
        <f t="shared" si="317"/>
        <v>119.37538055732639</v>
      </c>
      <c r="V2021" s="163">
        <f t="shared" si="318"/>
        <v>1</v>
      </c>
      <c r="W2021" s="164">
        <f t="shared" si="319"/>
        <v>238314490.08163261</v>
      </c>
      <c r="X2021" s="164">
        <f t="shared" si="320"/>
        <v>276575034.91800028</v>
      </c>
    </row>
    <row r="2022" spans="10:24" x14ac:dyDescent="0.25">
      <c r="J2022">
        <v>2019</v>
      </c>
      <c r="K2022" s="43">
        <v>0.12489044764890567</v>
      </c>
      <c r="L2022">
        <v>0.41751805907526462</v>
      </c>
      <c r="M2022">
        <v>6.5515950940093215E-2</v>
      </c>
      <c r="N2022" s="44">
        <v>0.47136063663408145</v>
      </c>
      <c r="O2022" s="161">
        <f t="shared" si="311"/>
        <v>2000000</v>
      </c>
      <c r="P2022" s="162">
        <f t="shared" si="312"/>
        <v>176.87629511387135</v>
      </c>
      <c r="Q2022" s="162">
        <f t="shared" si="313"/>
        <v>104.79909684715358</v>
      </c>
      <c r="R2022" s="163">
        <f t="shared" si="314"/>
        <v>1</v>
      </c>
      <c r="S2022" s="161">
        <f t="shared" si="315"/>
        <v>2000000</v>
      </c>
      <c r="T2022" s="162">
        <f t="shared" si="316"/>
        <v>188.95876503795711</v>
      </c>
      <c r="U2022" s="162">
        <f t="shared" si="317"/>
        <v>109.89954842357679</v>
      </c>
      <c r="V2022" s="163">
        <f t="shared" si="318"/>
        <v>1</v>
      </c>
      <c r="W2022" s="164">
        <f t="shared" si="319"/>
        <v>94154396.533435553</v>
      </c>
      <c r="X2022" s="164">
        <f t="shared" si="320"/>
        <v>8118433.2287606299</v>
      </c>
    </row>
    <row r="2023" spans="10:24" x14ac:dyDescent="0.25">
      <c r="J2023">
        <v>2020</v>
      </c>
      <c r="K2023" s="43">
        <v>0.82379407784841652</v>
      </c>
      <c r="L2023">
        <v>0.3468320556039598</v>
      </c>
      <c r="M2023">
        <v>0.82117162677874134</v>
      </c>
      <c r="N2023" s="44">
        <v>0.32137763858007407</v>
      </c>
      <c r="O2023" s="161">
        <f t="shared" si="311"/>
        <v>7000000</v>
      </c>
      <c r="P2023" s="162">
        <f t="shared" si="312"/>
        <v>174.09168773853426</v>
      </c>
      <c r="Q2023" s="162">
        <f t="shared" si="313"/>
        <v>153.39678586266791</v>
      </c>
      <c r="R2023" s="163">
        <f t="shared" si="314"/>
        <v>1</v>
      </c>
      <c r="S2023" s="161">
        <f t="shared" si="315"/>
        <v>7000000</v>
      </c>
      <c r="T2023" s="162">
        <f t="shared" si="316"/>
        <v>188.03056257951141</v>
      </c>
      <c r="U2023" s="162">
        <f t="shared" si="317"/>
        <v>134.19839293133396</v>
      </c>
      <c r="V2023" s="163">
        <f t="shared" si="318"/>
        <v>1</v>
      </c>
      <c r="W2023" s="164">
        <f t="shared" si="319"/>
        <v>94864313.131064445</v>
      </c>
      <c r="X2023" s="164">
        <f t="shared" si="320"/>
        <v>226825187.53724217</v>
      </c>
    </row>
    <row r="2024" spans="10:24" x14ac:dyDescent="0.25">
      <c r="J2024">
        <v>2021</v>
      </c>
      <c r="K2024" s="43">
        <v>0.64051023322748812</v>
      </c>
      <c r="L2024">
        <v>0.3665048167499777</v>
      </c>
      <c r="M2024">
        <v>0.81344153423292587</v>
      </c>
      <c r="N2024" s="44">
        <v>0.45327713728489216</v>
      </c>
      <c r="O2024" s="161">
        <f t="shared" si="311"/>
        <v>6000000</v>
      </c>
      <c r="P2024" s="162">
        <f t="shared" si="312"/>
        <v>174.88312802873952</v>
      </c>
      <c r="Q2024" s="162">
        <f t="shared" si="313"/>
        <v>152.81300129982515</v>
      </c>
      <c r="R2024" s="163">
        <f t="shared" si="314"/>
        <v>1</v>
      </c>
      <c r="S2024" s="161">
        <f t="shared" si="315"/>
        <v>7000000</v>
      </c>
      <c r="T2024" s="162">
        <f t="shared" si="316"/>
        <v>188.29437600957985</v>
      </c>
      <c r="U2024" s="162">
        <f t="shared" si="317"/>
        <v>133.90650064991257</v>
      </c>
      <c r="V2024" s="163">
        <f t="shared" si="318"/>
        <v>1</v>
      </c>
      <c r="W2024" s="164">
        <f t="shared" si="319"/>
        <v>82420760.373486251</v>
      </c>
      <c r="X2024" s="164">
        <f t="shared" si="320"/>
        <v>230715127.51767093</v>
      </c>
    </row>
    <row r="2025" spans="10:24" x14ac:dyDescent="0.25">
      <c r="J2025">
        <v>2022</v>
      </c>
      <c r="K2025" s="43">
        <v>0.46516540261401684</v>
      </c>
      <c r="L2025">
        <v>0.42210166065544363</v>
      </c>
      <c r="M2025">
        <v>0.32581178668667132</v>
      </c>
      <c r="N2025" s="44">
        <v>0.74830777781714453</v>
      </c>
      <c r="O2025" s="161">
        <f t="shared" si="311"/>
        <v>5000000</v>
      </c>
      <c r="P2025" s="162">
        <f t="shared" si="312"/>
        <v>177.05220270587023</v>
      </c>
      <c r="Q2025" s="162">
        <f t="shared" si="313"/>
        <v>125.96984313227408</v>
      </c>
      <c r="R2025" s="163">
        <f t="shared" si="314"/>
        <v>1</v>
      </c>
      <c r="S2025" s="161">
        <f t="shared" si="315"/>
        <v>6000000</v>
      </c>
      <c r="T2025" s="162">
        <f t="shared" si="316"/>
        <v>189.01740090195676</v>
      </c>
      <c r="U2025" s="162">
        <f t="shared" si="317"/>
        <v>120.48492156613705</v>
      </c>
      <c r="V2025" s="163">
        <f t="shared" si="318"/>
        <v>1</v>
      </c>
      <c r="W2025" s="164">
        <f t="shared" si="319"/>
        <v>205411797.86798075</v>
      </c>
      <c r="X2025" s="164">
        <f t="shared" si="320"/>
        <v>261194876.01491827</v>
      </c>
    </row>
    <row r="2026" spans="10:24" x14ac:dyDescent="0.25">
      <c r="J2026">
        <v>2023</v>
      </c>
      <c r="K2026" s="43">
        <v>0.88352070889551326</v>
      </c>
      <c r="L2026">
        <v>0.72601247890936682</v>
      </c>
      <c r="M2026">
        <v>0.37788678128112274</v>
      </c>
      <c r="N2026" s="44">
        <v>0.97639140657930623</v>
      </c>
      <c r="O2026" s="161">
        <f t="shared" si="311"/>
        <v>7000000</v>
      </c>
      <c r="P2026" s="162">
        <f t="shared" si="312"/>
        <v>189.01195861051426</v>
      </c>
      <c r="Q2026" s="162">
        <f t="shared" si="313"/>
        <v>128.77928811820786</v>
      </c>
      <c r="R2026" s="163">
        <f t="shared" si="314"/>
        <v>1</v>
      </c>
      <c r="S2026" s="161">
        <f t="shared" si="315"/>
        <v>7000000</v>
      </c>
      <c r="T2026" s="162">
        <f t="shared" si="316"/>
        <v>193.00398620350475</v>
      </c>
      <c r="U2026" s="162">
        <f t="shared" si="317"/>
        <v>121.88964405910393</v>
      </c>
      <c r="V2026" s="163">
        <f t="shared" si="318"/>
        <v>1</v>
      </c>
      <c r="W2026" s="164">
        <f t="shared" si="319"/>
        <v>371628693.44614476</v>
      </c>
      <c r="X2026" s="164">
        <f t="shared" si="320"/>
        <v>347800395.01080579</v>
      </c>
    </row>
    <row r="2027" spans="10:24" x14ac:dyDescent="0.25">
      <c r="J2027">
        <v>2024</v>
      </c>
      <c r="K2027" s="43">
        <v>0.33893101158944061</v>
      </c>
      <c r="L2027">
        <v>0.41774541134891963</v>
      </c>
      <c r="M2027">
        <v>0.65190608090331237</v>
      </c>
      <c r="N2027" s="44">
        <v>0.88700802054512973</v>
      </c>
      <c r="O2027" s="161">
        <f t="shared" si="311"/>
        <v>5000000</v>
      </c>
      <c r="P2027" s="162">
        <f t="shared" si="312"/>
        <v>176.88503027999286</v>
      </c>
      <c r="Q2027" s="162">
        <f t="shared" si="313"/>
        <v>142.80943236962679</v>
      </c>
      <c r="R2027" s="163">
        <f t="shared" si="314"/>
        <v>1</v>
      </c>
      <c r="S2027" s="161">
        <f t="shared" si="315"/>
        <v>6000000</v>
      </c>
      <c r="T2027" s="162">
        <f t="shared" si="316"/>
        <v>188.96167675999763</v>
      </c>
      <c r="U2027" s="162">
        <f t="shared" si="317"/>
        <v>128.9047161848134</v>
      </c>
      <c r="V2027" s="163">
        <f t="shared" si="318"/>
        <v>1</v>
      </c>
      <c r="W2027" s="164">
        <f t="shared" si="319"/>
        <v>120377989.55183035</v>
      </c>
      <c r="X2027" s="164">
        <f t="shared" si="320"/>
        <v>210341763.45110542</v>
      </c>
    </row>
    <row r="2028" spans="10:24" x14ac:dyDescent="0.25">
      <c r="J2028">
        <v>2025</v>
      </c>
      <c r="K2028" s="43">
        <v>0.88555122154470578</v>
      </c>
      <c r="L2028">
        <v>0.89856446098874243</v>
      </c>
      <c r="M2028">
        <v>0.37119042615914999</v>
      </c>
      <c r="N2028" s="44">
        <v>0.29446043912592013</v>
      </c>
      <c r="O2028" s="161">
        <f t="shared" si="311"/>
        <v>7000000</v>
      </c>
      <c r="P2028" s="162">
        <f t="shared" si="312"/>
        <v>199.10121397636655</v>
      </c>
      <c r="Q2028" s="162">
        <f t="shared" si="313"/>
        <v>128.42595761450221</v>
      </c>
      <c r="R2028" s="163">
        <f t="shared" si="314"/>
        <v>1</v>
      </c>
      <c r="S2028" s="161">
        <f t="shared" si="315"/>
        <v>7000000</v>
      </c>
      <c r="T2028" s="162">
        <f t="shared" si="316"/>
        <v>196.36707132545553</v>
      </c>
      <c r="U2028" s="162">
        <f t="shared" si="317"/>
        <v>121.7129788072511</v>
      </c>
      <c r="V2028" s="163">
        <f t="shared" si="318"/>
        <v>1</v>
      </c>
      <c r="W2028" s="164">
        <f t="shared" si="319"/>
        <v>444726794.53305042</v>
      </c>
      <c r="X2028" s="164">
        <f t="shared" si="320"/>
        <v>372578647.62743098</v>
      </c>
    </row>
    <row r="2029" spans="10:24" x14ac:dyDescent="0.25">
      <c r="J2029">
        <v>2026</v>
      </c>
      <c r="K2029" s="43">
        <v>0.58676250859027246</v>
      </c>
      <c r="L2029">
        <v>0.58107702205200695</v>
      </c>
      <c r="M2029">
        <v>0.85851095559120516</v>
      </c>
      <c r="N2029" s="44">
        <v>0.91140076548819238</v>
      </c>
      <c r="O2029" s="161">
        <f t="shared" si="311"/>
        <v>6000000</v>
      </c>
      <c r="P2029" s="162">
        <f t="shared" si="312"/>
        <v>183.06974293162631</v>
      </c>
      <c r="Q2029" s="162">
        <f t="shared" si="313"/>
        <v>156.4730664676845</v>
      </c>
      <c r="R2029" s="163">
        <f t="shared" si="314"/>
        <v>1</v>
      </c>
      <c r="S2029" s="161">
        <f t="shared" si="315"/>
        <v>6000000</v>
      </c>
      <c r="T2029" s="162">
        <f t="shared" si="316"/>
        <v>191.02324764387544</v>
      </c>
      <c r="U2029" s="162">
        <f t="shared" si="317"/>
        <v>135.73653323384227</v>
      </c>
      <c r="V2029" s="163">
        <f t="shared" si="318"/>
        <v>1</v>
      </c>
      <c r="W2029" s="164">
        <f t="shared" si="319"/>
        <v>109580058.78365082</v>
      </c>
      <c r="X2029" s="164">
        <f t="shared" si="320"/>
        <v>181720286.460199</v>
      </c>
    </row>
    <row r="2030" spans="10:24" x14ac:dyDescent="0.25">
      <c r="J2030">
        <v>2027</v>
      </c>
      <c r="K2030" s="43">
        <v>5.1232738843920433E-3</v>
      </c>
      <c r="L2030">
        <v>0.58977108995979366</v>
      </c>
      <c r="M2030">
        <v>0.94297191081162401</v>
      </c>
      <c r="N2030" s="44">
        <v>0.32767710862502208</v>
      </c>
      <c r="O2030" s="161">
        <f t="shared" si="311"/>
        <v>1000000</v>
      </c>
      <c r="P2030" s="162">
        <f t="shared" si="312"/>
        <v>183.40434262770978</v>
      </c>
      <c r="Q2030" s="162">
        <f t="shared" si="313"/>
        <v>166.60442749685757</v>
      </c>
      <c r="R2030" s="163">
        <f t="shared" si="314"/>
        <v>1</v>
      </c>
      <c r="S2030" s="161">
        <f t="shared" si="315"/>
        <v>1000000</v>
      </c>
      <c r="T2030" s="162">
        <f t="shared" si="316"/>
        <v>191.13478087590326</v>
      </c>
      <c r="U2030" s="162">
        <f t="shared" si="317"/>
        <v>140.80221374842878</v>
      </c>
      <c r="V2030" s="163">
        <f t="shared" si="318"/>
        <v>1</v>
      </c>
      <c r="W2030" s="164">
        <f t="shared" si="319"/>
        <v>-33200084.869147789</v>
      </c>
      <c r="X2030" s="164">
        <f t="shared" si="320"/>
        <v>-99667432.872525513</v>
      </c>
    </row>
    <row r="2031" spans="10:24" x14ac:dyDescent="0.25">
      <c r="J2031">
        <v>2028</v>
      </c>
      <c r="K2031" s="43">
        <v>0.83150235874687761</v>
      </c>
      <c r="L2031">
        <v>0.10673142923478141</v>
      </c>
      <c r="M2031">
        <v>0.50958045909042304</v>
      </c>
      <c r="N2031" s="44">
        <v>0.86647881325098342</v>
      </c>
      <c r="O2031" s="161">
        <f t="shared" si="311"/>
        <v>7000000</v>
      </c>
      <c r="P2031" s="162">
        <f t="shared" si="312"/>
        <v>161.33850397054493</v>
      </c>
      <c r="Q2031" s="162">
        <f t="shared" si="313"/>
        <v>135.48033916655388</v>
      </c>
      <c r="R2031" s="163">
        <f t="shared" si="314"/>
        <v>1</v>
      </c>
      <c r="S2031" s="161">
        <f t="shared" si="315"/>
        <v>7000000</v>
      </c>
      <c r="T2031" s="162">
        <f t="shared" si="316"/>
        <v>183.77950132351498</v>
      </c>
      <c r="U2031" s="162">
        <f t="shared" si="317"/>
        <v>125.24016958327694</v>
      </c>
      <c r="V2031" s="163">
        <f t="shared" si="318"/>
        <v>1</v>
      </c>
      <c r="W2031" s="164">
        <f t="shared" si="319"/>
        <v>131007153.62793741</v>
      </c>
      <c r="X2031" s="164">
        <f t="shared" si="320"/>
        <v>259775322.18166625</v>
      </c>
    </row>
    <row r="2032" spans="10:24" x14ac:dyDescent="0.25">
      <c r="J2032">
        <v>2029</v>
      </c>
      <c r="K2032" s="43">
        <v>0.47923127157675094</v>
      </c>
      <c r="L2032">
        <v>0.37957534377786051</v>
      </c>
      <c r="M2032">
        <v>0.57016938618778912</v>
      </c>
      <c r="N2032" s="44">
        <v>0.90604089745628968</v>
      </c>
      <c r="O2032" s="161">
        <f t="shared" si="311"/>
        <v>5000000</v>
      </c>
      <c r="P2032" s="162">
        <f t="shared" si="312"/>
        <v>175.40105584063642</v>
      </c>
      <c r="Q2032" s="162">
        <f t="shared" si="313"/>
        <v>138.53610850083447</v>
      </c>
      <c r="R2032" s="163">
        <f t="shared" si="314"/>
        <v>1</v>
      </c>
      <c r="S2032" s="161">
        <f t="shared" si="315"/>
        <v>6000000</v>
      </c>
      <c r="T2032" s="162">
        <f t="shared" si="316"/>
        <v>188.46701861354546</v>
      </c>
      <c r="U2032" s="162">
        <f t="shared" si="317"/>
        <v>126.76805425041724</v>
      </c>
      <c r="V2032" s="163">
        <f t="shared" si="318"/>
        <v>1</v>
      </c>
      <c r="W2032" s="164">
        <f t="shared" si="319"/>
        <v>134324736.69900972</v>
      </c>
      <c r="X2032" s="164">
        <f t="shared" si="320"/>
        <v>220193786.17876935</v>
      </c>
    </row>
    <row r="2033" spans="10:24" x14ac:dyDescent="0.25">
      <c r="J2033">
        <v>2030</v>
      </c>
      <c r="K2033" s="43">
        <v>0.93098070409396261</v>
      </c>
      <c r="L2033">
        <v>0.13882882064265101</v>
      </c>
      <c r="M2033">
        <v>0.36194132306721183</v>
      </c>
      <c r="N2033" s="44">
        <v>0.80588968873808053</v>
      </c>
      <c r="O2033" s="161">
        <f t="shared" si="311"/>
        <v>7000000</v>
      </c>
      <c r="P2033" s="162">
        <f t="shared" si="312"/>
        <v>163.71605562922707</v>
      </c>
      <c r="Q2033" s="162">
        <f t="shared" si="313"/>
        <v>127.93450961199292</v>
      </c>
      <c r="R2033" s="163">
        <f t="shared" si="314"/>
        <v>1</v>
      </c>
      <c r="S2033" s="161">
        <f t="shared" si="315"/>
        <v>9000000</v>
      </c>
      <c r="T2033" s="162">
        <f t="shared" si="316"/>
        <v>184.5720185430757</v>
      </c>
      <c r="U2033" s="162">
        <f t="shared" si="317"/>
        <v>121.46725480599646</v>
      </c>
      <c r="V2033" s="163">
        <f t="shared" si="318"/>
        <v>1</v>
      </c>
      <c r="W2033" s="164">
        <f t="shared" si="319"/>
        <v>200470822.12063906</v>
      </c>
      <c r="X2033" s="164">
        <f t="shared" si="320"/>
        <v>417942873.63371313</v>
      </c>
    </row>
    <row r="2034" spans="10:24" x14ac:dyDescent="0.25">
      <c r="J2034">
        <v>2031</v>
      </c>
      <c r="K2034" s="43">
        <v>0.61300543510701</v>
      </c>
      <c r="L2034">
        <v>0.17490431762400382</v>
      </c>
      <c r="M2034">
        <v>0.32204335522534333</v>
      </c>
      <c r="N2034" s="44">
        <v>2.1800243684796494E-2</v>
      </c>
      <c r="O2034" s="161">
        <f t="shared" si="311"/>
        <v>6000000</v>
      </c>
      <c r="P2034" s="162">
        <f t="shared" si="312"/>
        <v>165.97559188925416</v>
      </c>
      <c r="Q2034" s="162">
        <f t="shared" si="313"/>
        <v>125.76015032350315</v>
      </c>
      <c r="R2034" s="163">
        <f t="shared" si="314"/>
        <v>1</v>
      </c>
      <c r="S2034" s="161">
        <f t="shared" si="315"/>
        <v>7000000</v>
      </c>
      <c r="T2034" s="162">
        <f t="shared" si="316"/>
        <v>185.32519729641805</v>
      </c>
      <c r="U2034" s="162">
        <f t="shared" si="317"/>
        <v>120.38007516175158</v>
      </c>
      <c r="V2034" s="163">
        <f t="shared" si="318"/>
        <v>0.9</v>
      </c>
      <c r="W2034" s="164">
        <f t="shared" si="319"/>
        <v>191292649.39450604</v>
      </c>
      <c r="X2034" s="164">
        <f t="shared" si="320"/>
        <v>259154269.44839883</v>
      </c>
    </row>
    <row r="2035" spans="10:24" x14ac:dyDescent="0.25">
      <c r="J2035">
        <v>2032</v>
      </c>
      <c r="K2035" s="43">
        <v>0.28930323221169552</v>
      </c>
      <c r="L2035">
        <v>0.71509987104753303</v>
      </c>
      <c r="M2035">
        <v>0.87896020225267912</v>
      </c>
      <c r="N2035" s="44">
        <v>0.49147137190532386</v>
      </c>
      <c r="O2035" s="161">
        <f t="shared" si="311"/>
        <v>2000000</v>
      </c>
      <c r="P2035" s="162">
        <f t="shared" si="312"/>
        <v>188.52518540173614</v>
      </c>
      <c r="Q2035" s="162">
        <f t="shared" si="313"/>
        <v>158.39609282424331</v>
      </c>
      <c r="R2035" s="163">
        <f t="shared" si="314"/>
        <v>1</v>
      </c>
      <c r="S2035" s="161">
        <f t="shared" si="315"/>
        <v>5000000</v>
      </c>
      <c r="T2035" s="162">
        <f t="shared" si="316"/>
        <v>192.84172846724539</v>
      </c>
      <c r="U2035" s="162">
        <f t="shared" si="317"/>
        <v>136.69804641212164</v>
      </c>
      <c r="V2035" s="163">
        <f t="shared" si="318"/>
        <v>1</v>
      </c>
      <c r="W2035" s="164">
        <f t="shared" si="319"/>
        <v>10258185.154985651</v>
      </c>
      <c r="X2035" s="164">
        <f t="shared" si="320"/>
        <v>130718410.27561873</v>
      </c>
    </row>
    <row r="2036" spans="10:24" x14ac:dyDescent="0.25">
      <c r="J2036">
        <v>2033</v>
      </c>
      <c r="K2036" s="43">
        <v>0.89305524958703286</v>
      </c>
      <c r="L2036">
        <v>0.70528774822688323</v>
      </c>
      <c r="M2036">
        <v>0.78942008936909436</v>
      </c>
      <c r="N2036" s="44">
        <v>0.30656053570775121</v>
      </c>
      <c r="O2036" s="161">
        <f t="shared" si="311"/>
        <v>7000000</v>
      </c>
      <c r="P2036" s="162">
        <f t="shared" si="312"/>
        <v>188.09505280621022</v>
      </c>
      <c r="Q2036" s="162">
        <f t="shared" si="313"/>
        <v>151.08821408308148</v>
      </c>
      <c r="R2036" s="163">
        <f t="shared" si="314"/>
        <v>1</v>
      </c>
      <c r="S2036" s="161">
        <f t="shared" si="315"/>
        <v>7000000</v>
      </c>
      <c r="T2036" s="162">
        <f t="shared" si="316"/>
        <v>192.6983509354034</v>
      </c>
      <c r="U2036" s="162">
        <f t="shared" si="317"/>
        <v>133.04410704154074</v>
      </c>
      <c r="V2036" s="163">
        <f t="shared" si="318"/>
        <v>1</v>
      </c>
      <c r="W2036" s="164">
        <f t="shared" si="319"/>
        <v>209047871.06190115</v>
      </c>
      <c r="X2036" s="164">
        <f t="shared" si="320"/>
        <v>267579707.25703859</v>
      </c>
    </row>
    <row r="2037" spans="10:24" x14ac:dyDescent="0.25">
      <c r="J2037">
        <v>2034</v>
      </c>
      <c r="K2037" s="43">
        <v>0.37303009171837009</v>
      </c>
      <c r="L2037">
        <v>0.2325881880276669</v>
      </c>
      <c r="M2037">
        <v>0.3677985961434791</v>
      </c>
      <c r="N2037" s="44">
        <v>0.39997476076116323</v>
      </c>
      <c r="O2037" s="161">
        <f t="shared" si="311"/>
        <v>5000000</v>
      </c>
      <c r="P2037" s="162">
        <f t="shared" si="312"/>
        <v>169.04475253578829</v>
      </c>
      <c r="Q2037" s="162">
        <f t="shared" si="313"/>
        <v>128.24621010792256</v>
      </c>
      <c r="R2037" s="163">
        <f t="shared" si="314"/>
        <v>1</v>
      </c>
      <c r="S2037" s="161">
        <f t="shared" si="315"/>
        <v>6000000</v>
      </c>
      <c r="T2037" s="162">
        <f t="shared" si="316"/>
        <v>186.34825084526275</v>
      </c>
      <c r="U2037" s="162">
        <f t="shared" si="317"/>
        <v>121.62310505396128</v>
      </c>
      <c r="V2037" s="163">
        <f t="shared" si="318"/>
        <v>1</v>
      </c>
      <c r="W2037" s="164">
        <f t="shared" si="319"/>
        <v>153992712.13932863</v>
      </c>
      <c r="X2037" s="164">
        <f t="shared" si="320"/>
        <v>238350874.74780881</v>
      </c>
    </row>
    <row r="2038" spans="10:24" x14ac:dyDescent="0.25">
      <c r="J2038">
        <v>2035</v>
      </c>
      <c r="K2038" s="43">
        <v>0.73763992960658187</v>
      </c>
      <c r="L2038">
        <v>0.87419698288440029</v>
      </c>
      <c r="M2038">
        <v>3.0993011860378172E-2</v>
      </c>
      <c r="N2038" s="44">
        <v>0.90717731623360287</v>
      </c>
      <c r="O2038" s="161">
        <f t="shared" si="311"/>
        <v>6000000</v>
      </c>
      <c r="P2038" s="162">
        <f t="shared" si="312"/>
        <v>197.19685773022363</v>
      </c>
      <c r="Q2038" s="162">
        <f t="shared" si="313"/>
        <v>97.672085918885017</v>
      </c>
      <c r="R2038" s="163">
        <f t="shared" si="314"/>
        <v>1</v>
      </c>
      <c r="S2038" s="161">
        <f t="shared" si="315"/>
        <v>7000000</v>
      </c>
      <c r="T2038" s="162">
        <f t="shared" si="316"/>
        <v>195.73228591007455</v>
      </c>
      <c r="U2038" s="162">
        <f t="shared" si="317"/>
        <v>106.33604295944251</v>
      </c>
      <c r="V2038" s="163">
        <f t="shared" si="318"/>
        <v>1</v>
      </c>
      <c r="W2038" s="164">
        <f t="shared" si="319"/>
        <v>547148630.86803162</v>
      </c>
      <c r="X2038" s="164">
        <f t="shared" si="320"/>
        <v>475773700.65442431</v>
      </c>
    </row>
    <row r="2039" spans="10:24" x14ac:dyDescent="0.25">
      <c r="J2039">
        <v>2036</v>
      </c>
      <c r="K2039" s="43">
        <v>0.22020601444598953</v>
      </c>
      <c r="L2039">
        <v>0.79454737264647113</v>
      </c>
      <c r="M2039">
        <v>0.99418515066366031</v>
      </c>
      <c r="N2039" s="44">
        <v>0.78865947806526271</v>
      </c>
      <c r="O2039" s="161">
        <f t="shared" si="311"/>
        <v>2000000</v>
      </c>
      <c r="P2039" s="162">
        <f t="shared" si="312"/>
        <v>192.33452430656524</v>
      </c>
      <c r="Q2039" s="162">
        <f t="shared" si="313"/>
        <v>185.46371294180108</v>
      </c>
      <c r="R2039" s="163">
        <f t="shared" si="314"/>
        <v>1</v>
      </c>
      <c r="S2039" s="161">
        <f t="shared" si="315"/>
        <v>5000000</v>
      </c>
      <c r="T2039" s="162">
        <f t="shared" si="316"/>
        <v>194.1115081021884</v>
      </c>
      <c r="U2039" s="162">
        <f t="shared" si="317"/>
        <v>150.23185647090054</v>
      </c>
      <c r="V2039" s="163">
        <f t="shared" si="318"/>
        <v>1</v>
      </c>
      <c r="W2039" s="164">
        <f t="shared" si="319"/>
        <v>-36258377.27047167</v>
      </c>
      <c r="X2039" s="164">
        <f t="shared" si="320"/>
        <v>69398258.156439275</v>
      </c>
    </row>
    <row r="2040" spans="10:24" x14ac:dyDescent="0.25">
      <c r="J2040">
        <v>2037</v>
      </c>
      <c r="K2040" s="43">
        <v>0.41558159948257067</v>
      </c>
      <c r="L2040">
        <v>0.66315033507240251</v>
      </c>
      <c r="M2040">
        <v>0.38088069601141084</v>
      </c>
      <c r="N2040" s="44">
        <v>0.16976340879818408</v>
      </c>
      <c r="O2040" s="161">
        <f t="shared" si="311"/>
        <v>5000000</v>
      </c>
      <c r="P2040" s="162">
        <f t="shared" si="312"/>
        <v>186.31614526522819</v>
      </c>
      <c r="Q2040" s="162">
        <f t="shared" si="313"/>
        <v>128.93662838958863</v>
      </c>
      <c r="R2040" s="163">
        <f t="shared" si="314"/>
        <v>1</v>
      </c>
      <c r="S2040" s="161">
        <f t="shared" si="315"/>
        <v>6000000</v>
      </c>
      <c r="T2040" s="162">
        <f t="shared" si="316"/>
        <v>192.10538175507605</v>
      </c>
      <c r="U2040" s="162">
        <f t="shared" si="317"/>
        <v>121.96831419479432</v>
      </c>
      <c r="V2040" s="163">
        <f t="shared" si="318"/>
        <v>0.9</v>
      </c>
      <c r="W2040" s="164">
        <f t="shared" si="319"/>
        <v>236897584.37819779</v>
      </c>
      <c r="X2040" s="164">
        <f t="shared" si="320"/>
        <v>228740164.82552135</v>
      </c>
    </row>
    <row r="2041" spans="10:24" x14ac:dyDescent="0.25">
      <c r="J2041">
        <v>2038</v>
      </c>
      <c r="K2041" s="43">
        <v>0.17220946149548821</v>
      </c>
      <c r="L2041">
        <v>0.49259584406249057</v>
      </c>
      <c r="M2041">
        <v>0.68525326814682885</v>
      </c>
      <c r="N2041" s="44">
        <v>0.94141747661954145</v>
      </c>
      <c r="O2041" s="161">
        <f t="shared" si="311"/>
        <v>2000000</v>
      </c>
      <c r="P2041" s="162">
        <f t="shared" si="312"/>
        <v>179.72159201653477</v>
      </c>
      <c r="Q2041" s="162">
        <f t="shared" si="313"/>
        <v>144.64879853359713</v>
      </c>
      <c r="R2041" s="163">
        <f t="shared" si="314"/>
        <v>1</v>
      </c>
      <c r="S2041" s="161">
        <f t="shared" si="315"/>
        <v>5000000</v>
      </c>
      <c r="T2041" s="162">
        <f t="shared" si="316"/>
        <v>189.90719733884492</v>
      </c>
      <c r="U2041" s="162">
        <f t="shared" si="317"/>
        <v>129.82439926679857</v>
      </c>
      <c r="V2041" s="163">
        <f t="shared" si="318"/>
        <v>1</v>
      </c>
      <c r="W2041" s="164">
        <f t="shared" si="319"/>
        <v>20145586.965875283</v>
      </c>
      <c r="X2041" s="164">
        <f t="shared" si="320"/>
        <v>150413990.36023182</v>
      </c>
    </row>
    <row r="2042" spans="10:24" x14ac:dyDescent="0.25">
      <c r="J2042">
        <v>2039</v>
      </c>
      <c r="K2042" s="43">
        <v>0.78564515248172218</v>
      </c>
      <c r="L2042">
        <v>0.36457678036929198</v>
      </c>
      <c r="M2042">
        <v>0.24230685801247198</v>
      </c>
      <c r="N2042" s="44">
        <v>3.3161195624064388E-2</v>
      </c>
      <c r="O2042" s="161">
        <f t="shared" si="311"/>
        <v>7000000</v>
      </c>
      <c r="P2042" s="162">
        <f t="shared" si="312"/>
        <v>174.80622443771171</v>
      </c>
      <c r="Q2042" s="162">
        <f t="shared" si="313"/>
        <v>121.02197403205723</v>
      </c>
      <c r="R2042" s="163">
        <f t="shared" si="314"/>
        <v>1</v>
      </c>
      <c r="S2042" s="161">
        <f t="shared" si="315"/>
        <v>7000000</v>
      </c>
      <c r="T2042" s="162">
        <f t="shared" si="316"/>
        <v>188.26874147923724</v>
      </c>
      <c r="U2042" s="162">
        <f t="shared" si="317"/>
        <v>118.01098701602862</v>
      </c>
      <c r="V2042" s="163">
        <f t="shared" si="318"/>
        <v>0.9</v>
      </c>
      <c r="W2042" s="164">
        <f t="shared" si="319"/>
        <v>326489752.83958131</v>
      </c>
      <c r="X2042" s="164">
        <f t="shared" si="320"/>
        <v>292623853.11821431</v>
      </c>
    </row>
    <row r="2043" spans="10:24" x14ac:dyDescent="0.25">
      <c r="J2043">
        <v>2040</v>
      </c>
      <c r="K2043" s="43">
        <v>2.8089822659535968E-2</v>
      </c>
      <c r="L2043">
        <v>0.67850144105567989</v>
      </c>
      <c r="M2043">
        <v>0.3273739341143258</v>
      </c>
      <c r="N2043" s="44">
        <v>0.86363443872993118</v>
      </c>
      <c r="O2043" s="161">
        <f t="shared" si="311"/>
        <v>1000000</v>
      </c>
      <c r="P2043" s="162">
        <f t="shared" si="312"/>
        <v>186.95268622770837</v>
      </c>
      <c r="Q2043" s="162">
        <f t="shared" si="313"/>
        <v>126.05647666723237</v>
      </c>
      <c r="R2043" s="163">
        <f t="shared" si="314"/>
        <v>1</v>
      </c>
      <c r="S2043" s="161">
        <f t="shared" si="315"/>
        <v>1000000</v>
      </c>
      <c r="T2043" s="162">
        <f t="shared" si="316"/>
        <v>192.3175620759028</v>
      </c>
      <c r="U2043" s="162">
        <f t="shared" si="317"/>
        <v>120.52823833361619</v>
      </c>
      <c r="V2043" s="163">
        <f t="shared" si="318"/>
        <v>1</v>
      </c>
      <c r="W2043" s="164">
        <f t="shared" si="319"/>
        <v>10896209.560475998</v>
      </c>
      <c r="X2043" s="164">
        <f t="shared" si="320"/>
        <v>-78210676.257713392</v>
      </c>
    </row>
    <row r="2044" spans="10:24" x14ac:dyDescent="0.25">
      <c r="J2044">
        <v>2041</v>
      </c>
      <c r="K2044" s="43">
        <v>0.78260030975768802</v>
      </c>
      <c r="L2044">
        <v>0.39162824619340375</v>
      </c>
      <c r="M2044">
        <v>0.21872820313479968</v>
      </c>
      <c r="N2044" s="44">
        <v>0.69483178959864478</v>
      </c>
      <c r="O2044" s="161">
        <f t="shared" si="311"/>
        <v>7000000</v>
      </c>
      <c r="P2044" s="162">
        <f t="shared" si="312"/>
        <v>175.87383349700568</v>
      </c>
      <c r="Q2044" s="162">
        <f t="shared" si="313"/>
        <v>119.47008761052321</v>
      </c>
      <c r="R2044" s="163">
        <f t="shared" si="314"/>
        <v>1</v>
      </c>
      <c r="S2044" s="161">
        <f t="shared" si="315"/>
        <v>7000000</v>
      </c>
      <c r="T2044" s="162">
        <f t="shared" si="316"/>
        <v>188.62461116566857</v>
      </c>
      <c r="U2044" s="162">
        <f t="shared" si="317"/>
        <v>117.2350438052616</v>
      </c>
      <c r="V2044" s="163">
        <f t="shared" si="318"/>
        <v>1</v>
      </c>
      <c r="W2044" s="164">
        <f t="shared" si="319"/>
        <v>344826221.20537728</v>
      </c>
      <c r="X2044" s="164">
        <f t="shared" si="320"/>
        <v>349726971.52284878</v>
      </c>
    </row>
    <row r="2045" spans="10:24" x14ac:dyDescent="0.25">
      <c r="J2045">
        <v>2042</v>
      </c>
      <c r="K2045" s="43">
        <v>0.3286877649214851</v>
      </c>
      <c r="L2045">
        <v>0.47864949874647478</v>
      </c>
      <c r="M2045">
        <v>0.99126446894238096</v>
      </c>
      <c r="N2045" s="44">
        <v>0.73858756744413179</v>
      </c>
      <c r="O2045" s="161">
        <f t="shared" si="311"/>
        <v>5000000</v>
      </c>
      <c r="P2045" s="162">
        <f t="shared" si="312"/>
        <v>179.19684985604886</v>
      </c>
      <c r="Q2045" s="162">
        <f t="shared" si="313"/>
        <v>182.53282868717338</v>
      </c>
      <c r="R2045" s="163">
        <f t="shared" si="314"/>
        <v>1</v>
      </c>
      <c r="S2045" s="161">
        <f t="shared" si="315"/>
        <v>6000000</v>
      </c>
      <c r="T2045" s="162">
        <f t="shared" si="316"/>
        <v>189.73228328534961</v>
      </c>
      <c r="U2045" s="162">
        <f t="shared" si="317"/>
        <v>148.76641434358669</v>
      </c>
      <c r="V2045" s="163">
        <f t="shared" si="318"/>
        <v>1</v>
      </c>
      <c r="W2045" s="164">
        <f t="shared" si="319"/>
        <v>-66679894.155622602</v>
      </c>
      <c r="X2045" s="164">
        <f t="shared" si="320"/>
        <v>95795213.650577515</v>
      </c>
    </row>
    <row r="2046" spans="10:24" x14ac:dyDescent="0.25">
      <c r="J2046">
        <v>2043</v>
      </c>
      <c r="K2046" s="43">
        <v>0.63205969630632353</v>
      </c>
      <c r="L2046">
        <v>0.89537639768591715</v>
      </c>
      <c r="M2046">
        <v>0.48266979869891546</v>
      </c>
      <c r="N2046" s="44">
        <v>0.48719575450781683</v>
      </c>
      <c r="O2046" s="161">
        <f t="shared" si="311"/>
        <v>6000000</v>
      </c>
      <c r="P2046" s="162">
        <f t="shared" si="312"/>
        <v>198.83457176979135</v>
      </c>
      <c r="Q2046" s="162">
        <f t="shared" si="313"/>
        <v>134.13091911815573</v>
      </c>
      <c r="R2046" s="163">
        <f t="shared" si="314"/>
        <v>1</v>
      </c>
      <c r="S2046" s="161">
        <f t="shared" si="315"/>
        <v>7000000</v>
      </c>
      <c r="T2046" s="162">
        <f t="shared" si="316"/>
        <v>196.27819058993046</v>
      </c>
      <c r="U2046" s="162">
        <f t="shared" si="317"/>
        <v>124.56545955907787</v>
      </c>
      <c r="V2046" s="163">
        <f t="shared" si="318"/>
        <v>1</v>
      </c>
      <c r="W2046" s="164">
        <f t="shared" si="319"/>
        <v>338221915.9098137</v>
      </c>
      <c r="X2046" s="164">
        <f t="shared" si="320"/>
        <v>351989117.21596819</v>
      </c>
    </row>
    <row r="2047" spans="10:24" x14ac:dyDescent="0.25">
      <c r="J2047">
        <v>2044</v>
      </c>
      <c r="K2047" s="43">
        <v>0.18871701903145632</v>
      </c>
      <c r="L2047">
        <v>0.60494103083270745</v>
      </c>
      <c r="M2047">
        <v>0.73710365367026942</v>
      </c>
      <c r="N2047" s="44">
        <v>0.63202295840199807</v>
      </c>
      <c r="O2047" s="161">
        <f t="shared" si="311"/>
        <v>2000000</v>
      </c>
      <c r="P2047" s="162">
        <f t="shared" si="312"/>
        <v>183.99236200387949</v>
      </c>
      <c r="Q2047" s="162">
        <f t="shared" si="313"/>
        <v>147.6888312469556</v>
      </c>
      <c r="R2047" s="163">
        <f t="shared" si="314"/>
        <v>1</v>
      </c>
      <c r="S2047" s="161">
        <f t="shared" si="315"/>
        <v>5000000</v>
      </c>
      <c r="T2047" s="162">
        <f t="shared" si="316"/>
        <v>191.33078733462651</v>
      </c>
      <c r="U2047" s="162">
        <f t="shared" si="317"/>
        <v>131.3444156234778</v>
      </c>
      <c r="V2047" s="163">
        <f t="shared" si="318"/>
        <v>1</v>
      </c>
      <c r="W2047" s="164">
        <f t="shared" si="319"/>
        <v>22607061.513847783</v>
      </c>
      <c r="X2047" s="164">
        <f t="shared" si="320"/>
        <v>149931858.55574352</v>
      </c>
    </row>
    <row r="2048" spans="10:24" x14ac:dyDescent="0.25">
      <c r="J2048">
        <v>2045</v>
      </c>
      <c r="K2048" s="43">
        <v>0.90610918818983921</v>
      </c>
      <c r="L2048">
        <v>0.92125375315395852</v>
      </c>
      <c r="M2048">
        <v>0.3551708891412938</v>
      </c>
      <c r="N2048" s="44">
        <v>0.81471202958399791</v>
      </c>
      <c r="O2048" s="161">
        <f t="shared" si="311"/>
        <v>7000000</v>
      </c>
      <c r="P2048" s="162">
        <f t="shared" si="312"/>
        <v>201.20333052034266</v>
      </c>
      <c r="Q2048" s="162">
        <f t="shared" si="313"/>
        <v>127.57205781339142</v>
      </c>
      <c r="R2048" s="163">
        <f t="shared" si="314"/>
        <v>1</v>
      </c>
      <c r="S2048" s="161">
        <f t="shared" si="315"/>
        <v>9000000</v>
      </c>
      <c r="T2048" s="162">
        <f t="shared" si="316"/>
        <v>197.06777684011422</v>
      </c>
      <c r="U2048" s="162">
        <f t="shared" si="317"/>
        <v>121.28602890669571</v>
      </c>
      <c r="V2048" s="163">
        <f t="shared" si="318"/>
        <v>1</v>
      </c>
      <c r="W2048" s="164">
        <f t="shared" si="319"/>
        <v>465418908.94865865</v>
      </c>
      <c r="X2048" s="164">
        <f t="shared" si="320"/>
        <v>532035731.40076661</v>
      </c>
    </row>
    <row r="2049" spans="10:24" x14ac:dyDescent="0.25">
      <c r="J2049">
        <v>2046</v>
      </c>
      <c r="K2049" s="43">
        <v>0.2305831159335342</v>
      </c>
      <c r="L2049">
        <v>2.4071618886797208E-2</v>
      </c>
      <c r="M2049">
        <v>0.72559429329799285</v>
      </c>
      <c r="N2049" s="44">
        <v>0.46761945133517369</v>
      </c>
      <c r="O2049" s="161">
        <f t="shared" si="311"/>
        <v>2000000</v>
      </c>
      <c r="P2049" s="162">
        <f t="shared" si="312"/>
        <v>150.3584715643907</v>
      </c>
      <c r="Q2049" s="162">
        <f t="shared" si="313"/>
        <v>146.9908429330913</v>
      </c>
      <c r="R2049" s="163">
        <f t="shared" si="314"/>
        <v>1</v>
      </c>
      <c r="S2049" s="161">
        <f t="shared" si="315"/>
        <v>5000000</v>
      </c>
      <c r="T2049" s="162">
        <f t="shared" si="316"/>
        <v>180.11949052146355</v>
      </c>
      <c r="U2049" s="162">
        <f t="shared" si="317"/>
        <v>130.99542146654565</v>
      </c>
      <c r="V2049" s="163">
        <f t="shared" si="318"/>
        <v>1</v>
      </c>
      <c r="W2049" s="164">
        <f t="shared" si="319"/>
        <v>-43264742.73740121</v>
      </c>
      <c r="X2049" s="164">
        <f t="shared" si="320"/>
        <v>95620345.274589479</v>
      </c>
    </row>
    <row r="2050" spans="10:24" x14ac:dyDescent="0.25">
      <c r="J2050">
        <v>2047</v>
      </c>
      <c r="K2050" s="43">
        <v>0.67413899122556831</v>
      </c>
      <c r="L2050">
        <v>0.6903757917560972</v>
      </c>
      <c r="M2050">
        <v>0.22886670227022177</v>
      </c>
      <c r="N2050" s="44">
        <v>0.95585728759315514</v>
      </c>
      <c r="O2050" s="161">
        <f t="shared" si="311"/>
        <v>6000000</v>
      </c>
      <c r="P2050" s="162">
        <f t="shared" si="312"/>
        <v>187.4537372682932</v>
      </c>
      <c r="Q2050" s="162">
        <f t="shared" si="313"/>
        <v>120.14831426004001</v>
      </c>
      <c r="R2050" s="163">
        <f t="shared" si="314"/>
        <v>1</v>
      </c>
      <c r="S2050" s="161">
        <f t="shared" si="315"/>
        <v>7000000</v>
      </c>
      <c r="T2050" s="162">
        <f t="shared" si="316"/>
        <v>192.48457908943107</v>
      </c>
      <c r="U2050" s="162">
        <f t="shared" si="317"/>
        <v>117.57415713002001</v>
      </c>
      <c r="V2050" s="163">
        <f t="shared" si="318"/>
        <v>1</v>
      </c>
      <c r="W2050" s="164">
        <f t="shared" si="319"/>
        <v>353832538.04951912</v>
      </c>
      <c r="X2050" s="164">
        <f t="shared" si="320"/>
        <v>374372953.71587735</v>
      </c>
    </row>
    <row r="2051" spans="10:24" x14ac:dyDescent="0.25">
      <c r="J2051">
        <v>2048</v>
      </c>
      <c r="K2051" s="43">
        <v>0.93174222420350972</v>
      </c>
      <c r="L2051">
        <v>0.45809529207878585</v>
      </c>
      <c r="M2051">
        <v>0.68626428002594175</v>
      </c>
      <c r="N2051" s="44">
        <v>0.53796507088388634</v>
      </c>
      <c r="O2051" s="161">
        <f t="shared" si="311"/>
        <v>7000000</v>
      </c>
      <c r="P2051" s="162">
        <f t="shared" si="312"/>
        <v>178.42149854014824</v>
      </c>
      <c r="Q2051" s="162">
        <f t="shared" si="313"/>
        <v>144.7057776679502</v>
      </c>
      <c r="R2051" s="163">
        <f t="shared" si="314"/>
        <v>1</v>
      </c>
      <c r="S2051" s="161">
        <f t="shared" si="315"/>
        <v>9000000</v>
      </c>
      <c r="T2051" s="162">
        <f t="shared" si="316"/>
        <v>189.47383284671608</v>
      </c>
      <c r="U2051" s="162">
        <f t="shared" si="317"/>
        <v>129.8528888339751</v>
      </c>
      <c r="V2051" s="163">
        <f t="shared" si="318"/>
        <v>1</v>
      </c>
      <c r="W2051" s="164">
        <f t="shared" si="319"/>
        <v>186010046.10538623</v>
      </c>
      <c r="X2051" s="164">
        <f t="shared" si="320"/>
        <v>386588496.11466879</v>
      </c>
    </row>
    <row r="2052" spans="10:24" x14ac:dyDescent="0.25">
      <c r="J2052">
        <v>2049</v>
      </c>
      <c r="K2052" s="43">
        <v>0.73612386814455955</v>
      </c>
      <c r="L2052">
        <v>0.91402849786803431</v>
      </c>
      <c r="M2052">
        <v>0.13133219297948662</v>
      </c>
      <c r="N2052" s="44">
        <v>0.19337653246829745</v>
      </c>
      <c r="O2052" s="161">
        <f t="shared" si="311"/>
        <v>6000000</v>
      </c>
      <c r="P2052" s="162">
        <f t="shared" si="312"/>
        <v>200.48980688772733</v>
      </c>
      <c r="Q2052" s="162">
        <f t="shared" si="313"/>
        <v>112.59768247390726</v>
      </c>
      <c r="R2052" s="163">
        <f t="shared" si="314"/>
        <v>1</v>
      </c>
      <c r="S2052" s="161">
        <f t="shared" si="315"/>
        <v>7000000</v>
      </c>
      <c r="T2052" s="162">
        <f t="shared" si="316"/>
        <v>196.82993562924244</v>
      </c>
      <c r="U2052" s="162">
        <f t="shared" si="317"/>
        <v>113.79884123695362</v>
      </c>
      <c r="V2052" s="163">
        <f t="shared" si="318"/>
        <v>0.9</v>
      </c>
      <c r="W2052" s="164">
        <f t="shared" si="319"/>
        <v>477352746.48292041</v>
      </c>
      <c r="X2052" s="164">
        <f t="shared" si="320"/>
        <v>373095894.67141956</v>
      </c>
    </row>
    <row r="2053" spans="10:24" x14ac:dyDescent="0.25">
      <c r="J2053">
        <v>2050</v>
      </c>
      <c r="K2053" s="43">
        <v>0.73275934494630968</v>
      </c>
      <c r="L2053">
        <v>0.41077968478612992</v>
      </c>
      <c r="M2053">
        <v>7.5024421431572508E-2</v>
      </c>
      <c r="N2053" s="44">
        <v>0.25003797905157654</v>
      </c>
      <c r="O2053" s="161">
        <f t="shared" ref="O2053:O2116" si="321">VLOOKUP(K2053,$E$5:$H$10,4)</f>
        <v>6000000</v>
      </c>
      <c r="P2053" s="162">
        <f t="shared" ref="P2053:P2116" si="322">_xlfn.NORM.INV(L2053,$E$12,$E$13)</f>
        <v>176.61690305113444</v>
      </c>
      <c r="Q2053" s="162">
        <f t="shared" ref="Q2053:Q2116" si="323">_xlfn.NORM.INV(M2053,$E$15,$E$16)</f>
        <v>106.21282059384721</v>
      </c>
      <c r="R2053" s="163">
        <f t="shared" ref="R2053:R2116" si="324">VLOOKUP(N2053,$E$19:$H$21,4)</f>
        <v>1</v>
      </c>
      <c r="S2053" s="161">
        <f t="shared" ref="S2053:S2116" si="325">VLOOKUP(K2053,$G$5:$H$10,2)</f>
        <v>7000000</v>
      </c>
      <c r="T2053" s="162">
        <f t="shared" ref="T2053:T2116" si="326">_xlfn.NORM.INV(L2053,$G$12,$G$13)</f>
        <v>188.8723010170448</v>
      </c>
      <c r="U2053" s="162">
        <f t="shared" ref="U2053:U2116" si="327">_xlfn.NORM.INV(M2053,$G$15,$G$16)</f>
        <v>110.6064102969236</v>
      </c>
      <c r="V2053" s="163">
        <f t="shared" ref="V2053:V2116" si="328">VLOOKUP(N2053,$G$19:$H$21,2)</f>
        <v>1</v>
      </c>
      <c r="W2053" s="164">
        <f t="shared" ref="W2053:W2116" si="329">O2053*(P2053-Q2053)*R2053-$D$23-$D$24</f>
        <v>372424494.74372339</v>
      </c>
      <c r="X2053" s="164">
        <f t="shared" ref="X2053:X2116" si="330">S2053*(T2053-U2053)*V2053-$F$23-$F$24</f>
        <v>397861235.04084849</v>
      </c>
    </row>
    <row r="2054" spans="10:24" x14ac:dyDescent="0.25">
      <c r="J2054">
        <v>2051</v>
      </c>
      <c r="K2054" s="43">
        <v>0.54260054938304814</v>
      </c>
      <c r="L2054">
        <v>0.78485537321380305</v>
      </c>
      <c r="M2054">
        <v>0.80518572235142616</v>
      </c>
      <c r="N2054" s="44">
        <v>0.31842183173871852</v>
      </c>
      <c r="O2054" s="161">
        <f t="shared" si="321"/>
        <v>5000000</v>
      </c>
      <c r="P2054" s="162">
        <f t="shared" si="322"/>
        <v>191.830451617709</v>
      </c>
      <c r="Q2054" s="162">
        <f t="shared" si="323"/>
        <v>152.20582353691026</v>
      </c>
      <c r="R2054" s="163">
        <f t="shared" si="324"/>
        <v>1</v>
      </c>
      <c r="S2054" s="161">
        <f t="shared" si="325"/>
        <v>6000000</v>
      </c>
      <c r="T2054" s="162">
        <f t="shared" si="326"/>
        <v>193.94348387256966</v>
      </c>
      <c r="U2054" s="162">
        <f t="shared" si="327"/>
        <v>133.60291176845513</v>
      </c>
      <c r="V2054" s="163">
        <f t="shared" si="328"/>
        <v>1</v>
      </c>
      <c r="W2054" s="164">
        <f t="shared" si="329"/>
        <v>148123140.40399373</v>
      </c>
      <c r="X2054" s="164">
        <f t="shared" si="330"/>
        <v>212043432.62468719</v>
      </c>
    </row>
    <row r="2055" spans="10:24" x14ac:dyDescent="0.25">
      <c r="J2055">
        <v>2052</v>
      </c>
      <c r="K2055" s="43">
        <v>0.90854227778157037</v>
      </c>
      <c r="L2055">
        <v>0.80579512454962077</v>
      </c>
      <c r="M2055">
        <v>2.905101947359523E-2</v>
      </c>
      <c r="N2055" s="44">
        <v>0.51303966588735517</v>
      </c>
      <c r="O2055" s="161">
        <f t="shared" si="321"/>
        <v>7000000</v>
      </c>
      <c r="P2055" s="162">
        <f t="shared" si="322"/>
        <v>192.93757314394691</v>
      </c>
      <c r="Q2055" s="162">
        <f t="shared" si="323"/>
        <v>97.101454773885422</v>
      </c>
      <c r="R2055" s="163">
        <f t="shared" si="324"/>
        <v>1</v>
      </c>
      <c r="S2055" s="161">
        <f t="shared" si="325"/>
        <v>9000000</v>
      </c>
      <c r="T2055" s="162">
        <f t="shared" si="326"/>
        <v>194.31252438131563</v>
      </c>
      <c r="U2055" s="162">
        <f t="shared" si="327"/>
        <v>106.05072738694271</v>
      </c>
      <c r="V2055" s="163">
        <f t="shared" si="328"/>
        <v>1</v>
      </c>
      <c r="W2055" s="164">
        <f t="shared" si="329"/>
        <v>620852828.59043038</v>
      </c>
      <c r="X2055" s="164">
        <f t="shared" si="330"/>
        <v>644356172.9493562</v>
      </c>
    </row>
    <row r="2056" spans="10:24" x14ac:dyDescent="0.25">
      <c r="J2056">
        <v>2053</v>
      </c>
      <c r="K2056" s="43">
        <v>0.56478703504083227</v>
      </c>
      <c r="L2056">
        <v>0.24030146458593005</v>
      </c>
      <c r="M2056">
        <v>4.0939769969228212E-2</v>
      </c>
      <c r="N2056" s="44">
        <v>0.57318771298279581</v>
      </c>
      <c r="O2056" s="161">
        <f t="shared" si="321"/>
        <v>6000000</v>
      </c>
      <c r="P2056" s="162">
        <f t="shared" si="322"/>
        <v>169.42000260401377</v>
      </c>
      <c r="Q2056" s="162">
        <f t="shared" si="323"/>
        <v>100.20233722242504</v>
      </c>
      <c r="R2056" s="163">
        <f t="shared" si="324"/>
        <v>1</v>
      </c>
      <c r="S2056" s="161">
        <f t="shared" si="325"/>
        <v>6000000</v>
      </c>
      <c r="T2056" s="162">
        <f t="shared" si="326"/>
        <v>186.47333420133793</v>
      </c>
      <c r="U2056" s="162">
        <f t="shared" si="327"/>
        <v>107.60116861121253</v>
      </c>
      <c r="V2056" s="163">
        <f t="shared" si="328"/>
        <v>1</v>
      </c>
      <c r="W2056" s="164">
        <f t="shared" si="329"/>
        <v>365305992.28953236</v>
      </c>
      <c r="X2056" s="164">
        <f t="shared" si="330"/>
        <v>323232993.54075241</v>
      </c>
    </row>
    <row r="2057" spans="10:24" x14ac:dyDescent="0.25">
      <c r="J2057">
        <v>2054</v>
      </c>
      <c r="K2057" s="43">
        <v>0.72772453477020127</v>
      </c>
      <c r="L2057">
        <v>0.29055702734504452</v>
      </c>
      <c r="M2057">
        <v>0.34735181397299941</v>
      </c>
      <c r="N2057" s="44">
        <v>0.89159694205863405</v>
      </c>
      <c r="O2057" s="161">
        <f t="shared" si="321"/>
        <v>6000000</v>
      </c>
      <c r="P2057" s="162">
        <f t="shared" si="322"/>
        <v>171.72362755558765</v>
      </c>
      <c r="Q2057" s="162">
        <f t="shared" si="323"/>
        <v>127.15040113406953</v>
      </c>
      <c r="R2057" s="163">
        <f t="shared" si="324"/>
        <v>1</v>
      </c>
      <c r="S2057" s="161">
        <f t="shared" si="325"/>
        <v>7000000</v>
      </c>
      <c r="T2057" s="162">
        <f t="shared" si="326"/>
        <v>187.24120918519588</v>
      </c>
      <c r="U2057" s="162">
        <f t="shared" si="327"/>
        <v>121.07520056703476</v>
      </c>
      <c r="V2057" s="163">
        <f t="shared" si="328"/>
        <v>1</v>
      </c>
      <c r="W2057" s="164">
        <f t="shared" si="329"/>
        <v>217439358.52910876</v>
      </c>
      <c r="X2057" s="164">
        <f t="shared" si="330"/>
        <v>313162060.32712793</v>
      </c>
    </row>
    <row r="2058" spans="10:24" x14ac:dyDescent="0.25">
      <c r="J2058">
        <v>2055</v>
      </c>
      <c r="K2058" s="43">
        <v>0.14318322920667204</v>
      </c>
      <c r="L2058">
        <v>0.12352694624122662</v>
      </c>
      <c r="M2058">
        <v>0.51395953316588461</v>
      </c>
      <c r="N2058" s="44">
        <v>0.38215987264537921</v>
      </c>
      <c r="O2058" s="161">
        <f t="shared" si="321"/>
        <v>2000000</v>
      </c>
      <c r="P2058" s="162">
        <f t="shared" si="322"/>
        <v>162.63697662482704</v>
      </c>
      <c r="Q2058" s="162">
        <f t="shared" si="323"/>
        <v>135.69997008277676</v>
      </c>
      <c r="R2058" s="163">
        <f t="shared" si="324"/>
        <v>1</v>
      </c>
      <c r="S2058" s="161">
        <f t="shared" si="325"/>
        <v>2000000</v>
      </c>
      <c r="T2058" s="162">
        <f t="shared" si="326"/>
        <v>184.212325541609</v>
      </c>
      <c r="U2058" s="162">
        <f t="shared" si="327"/>
        <v>125.34998504138838</v>
      </c>
      <c r="V2058" s="163">
        <f t="shared" si="328"/>
        <v>1</v>
      </c>
      <c r="W2058" s="164">
        <f t="shared" si="329"/>
        <v>3874013.0841005668</v>
      </c>
      <c r="X2058" s="164">
        <f t="shared" si="330"/>
        <v>-32275318.999558747</v>
      </c>
    </row>
    <row r="2059" spans="10:24" x14ac:dyDescent="0.25">
      <c r="J2059">
        <v>2056</v>
      </c>
      <c r="K2059" s="43">
        <v>0.48272180366207007</v>
      </c>
      <c r="L2059">
        <v>0.19798166114965332</v>
      </c>
      <c r="M2059">
        <v>0.88211495231902259</v>
      </c>
      <c r="N2059" s="44">
        <v>0.22975522610745724</v>
      </c>
      <c r="O2059" s="161">
        <f t="shared" si="321"/>
        <v>5000000</v>
      </c>
      <c r="P2059" s="162">
        <f t="shared" si="322"/>
        <v>167.26721114279448</v>
      </c>
      <c r="Q2059" s="162">
        <f t="shared" si="323"/>
        <v>158.71251668159769</v>
      </c>
      <c r="R2059" s="163">
        <f t="shared" si="324"/>
        <v>1</v>
      </c>
      <c r="S2059" s="161">
        <f t="shared" si="325"/>
        <v>6000000</v>
      </c>
      <c r="T2059" s="162">
        <f t="shared" si="326"/>
        <v>185.75573704759816</v>
      </c>
      <c r="U2059" s="162">
        <f t="shared" si="327"/>
        <v>136.85625834079883</v>
      </c>
      <c r="V2059" s="163">
        <f t="shared" si="328"/>
        <v>1</v>
      </c>
      <c r="W2059" s="164">
        <f t="shared" si="329"/>
        <v>-7226527.6940160543</v>
      </c>
      <c r="X2059" s="164">
        <f t="shared" si="330"/>
        <v>143396872.24079597</v>
      </c>
    </row>
    <row r="2060" spans="10:24" x14ac:dyDescent="0.25">
      <c r="J2060">
        <v>2057</v>
      </c>
      <c r="K2060" s="43">
        <v>0.22482364836975699</v>
      </c>
      <c r="L2060">
        <v>0.59430250024702924</v>
      </c>
      <c r="M2060">
        <v>0.55667945568191568</v>
      </c>
      <c r="N2060" s="44">
        <v>0.98441041050368239</v>
      </c>
      <c r="O2060" s="161">
        <f t="shared" si="321"/>
        <v>2000000</v>
      </c>
      <c r="P2060" s="162">
        <f t="shared" si="322"/>
        <v>183.57940166103387</v>
      </c>
      <c r="Q2060" s="162">
        <f t="shared" si="323"/>
        <v>137.85111394133713</v>
      </c>
      <c r="R2060" s="163">
        <f t="shared" si="324"/>
        <v>1</v>
      </c>
      <c r="S2060" s="161">
        <f t="shared" si="325"/>
        <v>5000000</v>
      </c>
      <c r="T2060" s="162">
        <f t="shared" si="326"/>
        <v>191.1931338870113</v>
      </c>
      <c r="U2060" s="162">
        <f t="shared" si="327"/>
        <v>126.42555697066857</v>
      </c>
      <c r="V2060" s="163">
        <f t="shared" si="328"/>
        <v>1</v>
      </c>
      <c r="W2060" s="164">
        <f t="shared" si="329"/>
        <v>41456575.439393476</v>
      </c>
      <c r="X2060" s="164">
        <f t="shared" si="330"/>
        <v>173837884.58171368</v>
      </c>
    </row>
    <row r="2061" spans="10:24" x14ac:dyDescent="0.25">
      <c r="J2061">
        <v>2058</v>
      </c>
      <c r="K2061" s="43">
        <v>0.18336378248076424</v>
      </c>
      <c r="L2061">
        <v>0.1703445355643497</v>
      </c>
      <c r="M2061">
        <v>0.23473603759254535</v>
      </c>
      <c r="N2061" s="44">
        <v>0.25668493597346653</v>
      </c>
      <c r="O2061" s="161">
        <f t="shared" si="321"/>
        <v>2000000</v>
      </c>
      <c r="P2061" s="162">
        <f t="shared" si="322"/>
        <v>165.70793064295361</v>
      </c>
      <c r="Q2061" s="162">
        <f t="shared" si="323"/>
        <v>120.53323423980393</v>
      </c>
      <c r="R2061" s="163">
        <f t="shared" si="324"/>
        <v>1</v>
      </c>
      <c r="S2061" s="161">
        <f t="shared" si="325"/>
        <v>5000000</v>
      </c>
      <c r="T2061" s="162">
        <f t="shared" si="326"/>
        <v>185.23597688098454</v>
      </c>
      <c r="U2061" s="162">
        <f t="shared" si="327"/>
        <v>117.76661711990197</v>
      </c>
      <c r="V2061" s="163">
        <f t="shared" si="328"/>
        <v>1</v>
      </c>
      <c r="W2061" s="164">
        <f t="shared" si="329"/>
        <v>40349392.806299359</v>
      </c>
      <c r="X2061" s="164">
        <f t="shared" si="330"/>
        <v>187346798.80541289</v>
      </c>
    </row>
    <row r="2062" spans="10:24" x14ac:dyDescent="0.25">
      <c r="J2062">
        <v>2059</v>
      </c>
      <c r="K2062" s="43">
        <v>0.38478366854197354</v>
      </c>
      <c r="L2062">
        <v>0.32725060506115389</v>
      </c>
      <c r="M2062">
        <v>0.97308941981091146</v>
      </c>
      <c r="N2062" s="44">
        <v>0.85791312003564413</v>
      </c>
      <c r="O2062" s="161">
        <f t="shared" si="321"/>
        <v>5000000</v>
      </c>
      <c r="P2062" s="162">
        <f t="shared" si="322"/>
        <v>173.28723240501043</v>
      </c>
      <c r="Q2062" s="162">
        <f t="shared" si="323"/>
        <v>173.56546288872454</v>
      </c>
      <c r="R2062" s="163">
        <f t="shared" si="324"/>
        <v>1</v>
      </c>
      <c r="S2062" s="161">
        <f t="shared" si="325"/>
        <v>6000000</v>
      </c>
      <c r="T2062" s="162">
        <f t="shared" si="326"/>
        <v>187.76241080167014</v>
      </c>
      <c r="U2062" s="162">
        <f t="shared" si="327"/>
        <v>144.28273144436227</v>
      </c>
      <c r="V2062" s="163">
        <f t="shared" si="328"/>
        <v>1</v>
      </c>
      <c r="W2062" s="164">
        <f t="shared" si="329"/>
        <v>-51391152.418570556</v>
      </c>
      <c r="X2062" s="164">
        <f t="shared" si="330"/>
        <v>110878076.14384723</v>
      </c>
    </row>
    <row r="2063" spans="10:24" x14ac:dyDescent="0.25">
      <c r="J2063">
        <v>2060</v>
      </c>
      <c r="K2063" s="43">
        <v>0.19240145161742572</v>
      </c>
      <c r="L2063">
        <v>0.19179718693832948</v>
      </c>
      <c r="M2063">
        <v>0.61665402725351481</v>
      </c>
      <c r="N2063" s="44">
        <v>0.33892501169060418</v>
      </c>
      <c r="O2063" s="161">
        <f t="shared" si="321"/>
        <v>2000000</v>
      </c>
      <c r="P2063" s="162">
        <f t="shared" si="322"/>
        <v>166.93061000894033</v>
      </c>
      <c r="Q2063" s="162">
        <f t="shared" si="323"/>
        <v>140.93409460168306</v>
      </c>
      <c r="R2063" s="163">
        <f t="shared" si="324"/>
        <v>1</v>
      </c>
      <c r="S2063" s="161">
        <f t="shared" si="325"/>
        <v>5000000</v>
      </c>
      <c r="T2063" s="162">
        <f t="shared" si="326"/>
        <v>185.64353666964678</v>
      </c>
      <c r="U2063" s="162">
        <f t="shared" si="327"/>
        <v>127.96704730084153</v>
      </c>
      <c r="V2063" s="163">
        <f t="shared" si="328"/>
        <v>1</v>
      </c>
      <c r="W2063" s="164">
        <f t="shared" si="329"/>
        <v>1993030.814514555</v>
      </c>
      <c r="X2063" s="164">
        <f t="shared" si="330"/>
        <v>138382446.84402627</v>
      </c>
    </row>
    <row r="2064" spans="10:24" x14ac:dyDescent="0.25">
      <c r="J2064">
        <v>2061</v>
      </c>
      <c r="K2064" s="43">
        <v>9.5817415663851602E-2</v>
      </c>
      <c r="L2064">
        <v>0.28426666260934497</v>
      </c>
      <c r="M2064">
        <v>0.73841509241674108</v>
      </c>
      <c r="N2064" s="44">
        <v>0.48923773413228444</v>
      </c>
      <c r="O2064" s="161">
        <f t="shared" si="321"/>
        <v>2000000</v>
      </c>
      <c r="P2064" s="162">
        <f t="shared" si="322"/>
        <v>171.44680688698989</v>
      </c>
      <c r="Q2064" s="162">
        <f t="shared" si="323"/>
        <v>147.76933735086934</v>
      </c>
      <c r="R2064" s="163">
        <f t="shared" si="324"/>
        <v>1</v>
      </c>
      <c r="S2064" s="161">
        <f t="shared" si="325"/>
        <v>2000000</v>
      </c>
      <c r="T2064" s="162">
        <f t="shared" si="326"/>
        <v>187.14893562899664</v>
      </c>
      <c r="U2064" s="162">
        <f t="shared" si="327"/>
        <v>131.38466867543468</v>
      </c>
      <c r="V2064" s="163">
        <f t="shared" si="328"/>
        <v>1</v>
      </c>
      <c r="W2064" s="164">
        <f t="shared" si="329"/>
        <v>-2645060.9277588874</v>
      </c>
      <c r="X2064" s="164">
        <f t="shared" si="330"/>
        <v>-38471466.092876092</v>
      </c>
    </row>
    <row r="2065" spans="10:24" x14ac:dyDescent="0.25">
      <c r="J2065">
        <v>2062</v>
      </c>
      <c r="K2065" s="43">
        <v>0.45215599117682659</v>
      </c>
      <c r="L2065">
        <v>0.10828663004863259</v>
      </c>
      <c r="M2065">
        <v>4.7495227711760513E-2</v>
      </c>
      <c r="N2065" s="44">
        <v>0.89937133912339262</v>
      </c>
      <c r="O2065" s="161">
        <f t="shared" si="321"/>
        <v>5000000</v>
      </c>
      <c r="P2065" s="162">
        <f t="shared" si="322"/>
        <v>161.46462757297542</v>
      </c>
      <c r="Q2065" s="162">
        <f t="shared" si="323"/>
        <v>101.60718424661667</v>
      </c>
      <c r="R2065" s="163">
        <f t="shared" si="324"/>
        <v>1</v>
      </c>
      <c r="S2065" s="161">
        <f t="shared" si="325"/>
        <v>6000000</v>
      </c>
      <c r="T2065" s="162">
        <f t="shared" si="326"/>
        <v>183.82154252432514</v>
      </c>
      <c r="U2065" s="162">
        <f t="shared" si="327"/>
        <v>108.30359212330833</v>
      </c>
      <c r="V2065" s="163">
        <f t="shared" si="328"/>
        <v>1</v>
      </c>
      <c r="W2065" s="164">
        <f t="shared" si="329"/>
        <v>249287216.63179374</v>
      </c>
      <c r="X2065" s="164">
        <f t="shared" si="330"/>
        <v>303107702.40610081</v>
      </c>
    </row>
    <row r="2066" spans="10:24" x14ac:dyDescent="0.25">
      <c r="J2066">
        <v>2063</v>
      </c>
      <c r="K2066" s="43">
        <v>0.10870126485425657</v>
      </c>
      <c r="L2066">
        <v>0.70033920726368459</v>
      </c>
      <c r="M2066">
        <v>6.8390739396739786E-3</v>
      </c>
      <c r="N2066" s="44">
        <v>0.6438066120507836</v>
      </c>
      <c r="O2066" s="161">
        <f t="shared" si="321"/>
        <v>2000000</v>
      </c>
      <c r="P2066" s="162">
        <f t="shared" si="322"/>
        <v>187.8806453663847</v>
      </c>
      <c r="Q2066" s="162">
        <f t="shared" si="323"/>
        <v>85.687868556867926</v>
      </c>
      <c r="R2066" s="163">
        <f t="shared" si="324"/>
        <v>1</v>
      </c>
      <c r="S2066" s="161">
        <f t="shared" si="325"/>
        <v>2000000</v>
      </c>
      <c r="T2066" s="162">
        <f t="shared" si="326"/>
        <v>192.62688178879489</v>
      </c>
      <c r="U2066" s="162">
        <f t="shared" si="327"/>
        <v>100.34393427843396</v>
      </c>
      <c r="V2066" s="163">
        <f t="shared" si="328"/>
        <v>1</v>
      </c>
      <c r="W2066" s="164">
        <f t="shared" si="329"/>
        <v>154385553.61903355</v>
      </c>
      <c r="X2066" s="164">
        <f t="shared" si="330"/>
        <v>34565895.020721853</v>
      </c>
    </row>
    <row r="2067" spans="10:24" x14ac:dyDescent="0.25">
      <c r="J2067">
        <v>2064</v>
      </c>
      <c r="K2067" s="43">
        <v>0.7614945920092494</v>
      </c>
      <c r="L2067">
        <v>0.45147279032459398</v>
      </c>
      <c r="M2067">
        <v>0.23314731263565769</v>
      </c>
      <c r="N2067" s="44">
        <v>0.24495347423384262</v>
      </c>
      <c r="O2067" s="161">
        <f t="shared" si="321"/>
        <v>7000000</v>
      </c>
      <c r="P2067" s="162">
        <f t="shared" si="322"/>
        <v>178.17088189486529</v>
      </c>
      <c r="Q2067" s="162">
        <f t="shared" si="323"/>
        <v>120.42957695739207</v>
      </c>
      <c r="R2067" s="163">
        <f t="shared" si="324"/>
        <v>1</v>
      </c>
      <c r="S2067" s="161">
        <f t="shared" si="325"/>
        <v>7000000</v>
      </c>
      <c r="T2067" s="162">
        <f t="shared" si="326"/>
        <v>189.39029396495511</v>
      </c>
      <c r="U2067" s="162">
        <f t="shared" si="327"/>
        <v>117.71478847869604</v>
      </c>
      <c r="V2067" s="163">
        <f t="shared" si="328"/>
        <v>1</v>
      </c>
      <c r="W2067" s="164">
        <f t="shared" si="329"/>
        <v>354189134.56231254</v>
      </c>
      <c r="X2067" s="164">
        <f t="shared" si="330"/>
        <v>351728538.40381348</v>
      </c>
    </row>
    <row r="2068" spans="10:24" x14ac:dyDescent="0.25">
      <c r="J2068">
        <v>2065</v>
      </c>
      <c r="K2068" s="43">
        <v>0.77086027089446008</v>
      </c>
      <c r="L2068">
        <v>0.84176714147735943</v>
      </c>
      <c r="M2068">
        <v>0.264528682140868</v>
      </c>
      <c r="N2068" s="44">
        <v>0.93163188139131925</v>
      </c>
      <c r="O2068" s="161">
        <f t="shared" si="321"/>
        <v>7000000</v>
      </c>
      <c r="P2068" s="162">
        <f t="shared" si="322"/>
        <v>195.02620759583877</v>
      </c>
      <c r="Q2068" s="162">
        <f t="shared" si="323"/>
        <v>122.41108774550813</v>
      </c>
      <c r="R2068" s="163">
        <f t="shared" si="324"/>
        <v>1</v>
      </c>
      <c r="S2068" s="161">
        <f t="shared" si="325"/>
        <v>7000000</v>
      </c>
      <c r="T2068" s="162">
        <f t="shared" si="326"/>
        <v>195.00873586527959</v>
      </c>
      <c r="U2068" s="162">
        <f t="shared" si="327"/>
        <v>118.70554387275406</v>
      </c>
      <c r="V2068" s="163">
        <f t="shared" si="328"/>
        <v>1</v>
      </c>
      <c r="W2068" s="164">
        <f t="shared" si="329"/>
        <v>458305838.9523145</v>
      </c>
      <c r="X2068" s="164">
        <f t="shared" si="330"/>
        <v>384122343.94767869</v>
      </c>
    </row>
    <row r="2069" spans="10:24" x14ac:dyDescent="0.25">
      <c r="J2069">
        <v>2066</v>
      </c>
      <c r="K2069" s="43">
        <v>0.22777415181032745</v>
      </c>
      <c r="L2069">
        <v>0.84921517802077384</v>
      </c>
      <c r="M2069">
        <v>0.54156745288639485</v>
      </c>
      <c r="N2069" s="44">
        <v>0.46193016261492348</v>
      </c>
      <c r="O2069" s="161">
        <f t="shared" si="321"/>
        <v>2000000</v>
      </c>
      <c r="P2069" s="162">
        <f t="shared" si="322"/>
        <v>195.49609800220821</v>
      </c>
      <c r="Q2069" s="162">
        <f t="shared" si="323"/>
        <v>137.08766803445323</v>
      </c>
      <c r="R2069" s="163">
        <f t="shared" si="324"/>
        <v>1</v>
      </c>
      <c r="S2069" s="161">
        <f t="shared" si="325"/>
        <v>5000000</v>
      </c>
      <c r="T2069" s="162">
        <f t="shared" si="326"/>
        <v>195.16536600073607</v>
      </c>
      <c r="U2069" s="162">
        <f t="shared" si="327"/>
        <v>126.04383401722662</v>
      </c>
      <c r="V2069" s="163">
        <f t="shared" si="328"/>
        <v>1</v>
      </c>
      <c r="W2069" s="164">
        <f t="shared" si="329"/>
        <v>66816859.935509965</v>
      </c>
      <c r="X2069" s="164">
        <f t="shared" si="330"/>
        <v>195607659.91754729</v>
      </c>
    </row>
    <row r="2070" spans="10:24" x14ac:dyDescent="0.25">
      <c r="J2070">
        <v>2067</v>
      </c>
      <c r="K2070" s="43">
        <v>0.74666986891463716</v>
      </c>
      <c r="L2070">
        <v>0.21498373055676312</v>
      </c>
      <c r="M2070">
        <v>0.64782050789073486</v>
      </c>
      <c r="N2070" s="44">
        <v>0.69969462505273805</v>
      </c>
      <c r="O2070" s="161">
        <f t="shared" si="321"/>
        <v>6000000</v>
      </c>
      <c r="P2070" s="162">
        <f t="shared" si="322"/>
        <v>168.16128997678288</v>
      </c>
      <c r="Q2070" s="162">
        <f t="shared" si="323"/>
        <v>142.58885838628038</v>
      </c>
      <c r="R2070" s="163">
        <f t="shared" si="324"/>
        <v>1</v>
      </c>
      <c r="S2070" s="161">
        <f t="shared" si="325"/>
        <v>7000000</v>
      </c>
      <c r="T2070" s="162">
        <f t="shared" si="326"/>
        <v>186.0537633255943</v>
      </c>
      <c r="U2070" s="162">
        <f t="shared" si="327"/>
        <v>128.79442919314019</v>
      </c>
      <c r="V2070" s="163">
        <f t="shared" si="328"/>
        <v>1</v>
      </c>
      <c r="W2070" s="164">
        <f t="shared" si="329"/>
        <v>103434589.54301503</v>
      </c>
      <c r="X2070" s="164">
        <f t="shared" si="330"/>
        <v>250815338.9271788</v>
      </c>
    </row>
    <row r="2071" spans="10:24" x14ac:dyDescent="0.25">
      <c r="J2071">
        <v>2068</v>
      </c>
      <c r="K2071" s="43">
        <v>0.84322877752794267</v>
      </c>
      <c r="L2071">
        <v>0.59780466509318642</v>
      </c>
      <c r="M2071">
        <v>0.36125045021776192</v>
      </c>
      <c r="N2071" s="44">
        <v>0.32464583590913332</v>
      </c>
      <c r="O2071" s="161">
        <f t="shared" si="321"/>
        <v>7000000</v>
      </c>
      <c r="P2071" s="162">
        <f t="shared" si="322"/>
        <v>183.71503207857057</v>
      </c>
      <c r="Q2071" s="162">
        <f t="shared" si="323"/>
        <v>127.89763220771785</v>
      </c>
      <c r="R2071" s="163">
        <f t="shared" si="324"/>
        <v>1</v>
      </c>
      <c r="S2071" s="161">
        <f t="shared" si="325"/>
        <v>7000000</v>
      </c>
      <c r="T2071" s="162">
        <f t="shared" si="326"/>
        <v>191.23834402619019</v>
      </c>
      <c r="U2071" s="162">
        <f t="shared" si="327"/>
        <v>121.44881610385892</v>
      </c>
      <c r="V2071" s="163">
        <f t="shared" si="328"/>
        <v>1</v>
      </c>
      <c r="W2071" s="164">
        <f t="shared" si="329"/>
        <v>340721799.09596908</v>
      </c>
      <c r="X2071" s="164">
        <f t="shared" si="330"/>
        <v>338526695.45631891</v>
      </c>
    </row>
    <row r="2072" spans="10:24" x14ac:dyDescent="0.25">
      <c r="J2072">
        <v>2069</v>
      </c>
      <c r="K2072" s="43">
        <v>0.3828810583526262</v>
      </c>
      <c r="L2072">
        <v>0.41189773677829489</v>
      </c>
      <c r="M2072">
        <v>0.12363950351853414</v>
      </c>
      <c r="N2072" s="44">
        <v>0.11743781006519671</v>
      </c>
      <c r="O2072" s="161">
        <f t="shared" si="321"/>
        <v>5000000</v>
      </c>
      <c r="P2072" s="162">
        <f t="shared" si="322"/>
        <v>176.66001016303133</v>
      </c>
      <c r="Q2072" s="162">
        <f t="shared" si="323"/>
        <v>111.86032536821816</v>
      </c>
      <c r="R2072" s="163">
        <f t="shared" si="324"/>
        <v>1</v>
      </c>
      <c r="S2072" s="161">
        <f t="shared" si="325"/>
        <v>6000000</v>
      </c>
      <c r="T2072" s="162">
        <f t="shared" si="326"/>
        <v>188.88667005434377</v>
      </c>
      <c r="U2072" s="162">
        <f t="shared" si="327"/>
        <v>113.43016268410908</v>
      </c>
      <c r="V2072" s="163">
        <f t="shared" si="328"/>
        <v>0.9</v>
      </c>
      <c r="W2072" s="164">
        <f t="shared" si="329"/>
        <v>273998423.9740659</v>
      </c>
      <c r="X2072" s="164">
        <f t="shared" si="330"/>
        <v>257465139.79926735</v>
      </c>
    </row>
    <row r="2073" spans="10:24" x14ac:dyDescent="0.25">
      <c r="J2073">
        <v>2070</v>
      </c>
      <c r="K2073" s="43">
        <v>0.83186019343979556</v>
      </c>
      <c r="L2073">
        <v>0.81144492077326535</v>
      </c>
      <c r="M2073">
        <v>0.28505592742399433</v>
      </c>
      <c r="N2073" s="44">
        <v>0.4483193274167957</v>
      </c>
      <c r="O2073" s="161">
        <f t="shared" si="321"/>
        <v>7000000</v>
      </c>
      <c r="P2073" s="162">
        <f t="shared" si="322"/>
        <v>193.24850157419382</v>
      </c>
      <c r="Q2073" s="162">
        <f t="shared" si="323"/>
        <v>123.64226456760329</v>
      </c>
      <c r="R2073" s="163">
        <f t="shared" si="324"/>
        <v>1</v>
      </c>
      <c r="S2073" s="161">
        <f t="shared" si="325"/>
        <v>7000000</v>
      </c>
      <c r="T2073" s="162">
        <f t="shared" si="326"/>
        <v>194.41616719139793</v>
      </c>
      <c r="U2073" s="162">
        <f t="shared" si="327"/>
        <v>119.32113228380165</v>
      </c>
      <c r="V2073" s="163">
        <f t="shared" si="328"/>
        <v>1</v>
      </c>
      <c r="W2073" s="164">
        <f t="shared" si="329"/>
        <v>437243659.04613376</v>
      </c>
      <c r="X2073" s="164">
        <f t="shared" si="330"/>
        <v>375665244.35317403</v>
      </c>
    </row>
    <row r="2074" spans="10:24" x14ac:dyDescent="0.25">
      <c r="J2074">
        <v>2071</v>
      </c>
      <c r="K2074" s="43">
        <v>0.3372646642546927</v>
      </c>
      <c r="L2074">
        <v>0.90292445030100821</v>
      </c>
      <c r="M2074">
        <v>0.87862478087512685</v>
      </c>
      <c r="N2074" s="44">
        <v>0.98607461840901844</v>
      </c>
      <c r="O2074" s="161">
        <f t="shared" si="321"/>
        <v>5000000</v>
      </c>
      <c r="P2074" s="162">
        <f t="shared" si="322"/>
        <v>199.47594845309445</v>
      </c>
      <c r="Q2074" s="162">
        <f t="shared" si="323"/>
        <v>158.36279303693038</v>
      </c>
      <c r="R2074" s="163">
        <f t="shared" si="324"/>
        <v>1</v>
      </c>
      <c r="S2074" s="161">
        <f t="shared" si="325"/>
        <v>6000000</v>
      </c>
      <c r="T2074" s="162">
        <f t="shared" si="326"/>
        <v>196.49198281769816</v>
      </c>
      <c r="U2074" s="162">
        <f t="shared" si="327"/>
        <v>136.68139651846519</v>
      </c>
      <c r="V2074" s="163">
        <f t="shared" si="328"/>
        <v>1</v>
      </c>
      <c r="W2074" s="164">
        <f t="shared" si="329"/>
        <v>155565777.08082032</v>
      </c>
      <c r="X2074" s="164">
        <f t="shared" si="330"/>
        <v>208863517.79539782</v>
      </c>
    </row>
    <row r="2075" spans="10:24" x14ac:dyDescent="0.25">
      <c r="J2075">
        <v>2072</v>
      </c>
      <c r="K2075" s="43">
        <v>0.62651357762970217</v>
      </c>
      <c r="L2075">
        <v>0.75931224591909141</v>
      </c>
      <c r="M2075">
        <v>0.34939820769651275</v>
      </c>
      <c r="N2075" s="44">
        <v>0.63881851752829655</v>
      </c>
      <c r="O2075" s="161">
        <f t="shared" si="321"/>
        <v>6000000</v>
      </c>
      <c r="P2075" s="162">
        <f t="shared" si="322"/>
        <v>190.56137936613186</v>
      </c>
      <c r="Q2075" s="162">
        <f t="shared" si="323"/>
        <v>127.26108620981253</v>
      </c>
      <c r="R2075" s="163">
        <f t="shared" si="324"/>
        <v>1</v>
      </c>
      <c r="S2075" s="161">
        <f t="shared" si="325"/>
        <v>7000000</v>
      </c>
      <c r="T2075" s="162">
        <f t="shared" si="326"/>
        <v>193.52045978871061</v>
      </c>
      <c r="U2075" s="162">
        <f t="shared" si="327"/>
        <v>121.13054310490627</v>
      </c>
      <c r="V2075" s="163">
        <f t="shared" si="328"/>
        <v>1</v>
      </c>
      <c r="W2075" s="164">
        <f t="shared" si="329"/>
        <v>329801758.93791598</v>
      </c>
      <c r="X2075" s="164">
        <f t="shared" si="330"/>
        <v>356729416.78663039</v>
      </c>
    </row>
    <row r="2076" spans="10:24" x14ac:dyDescent="0.25">
      <c r="J2076">
        <v>2073</v>
      </c>
      <c r="K2076" s="43">
        <v>0.14212035715272908</v>
      </c>
      <c r="L2076">
        <v>0.47117891400692624</v>
      </c>
      <c r="M2076">
        <v>0.30447741501133274</v>
      </c>
      <c r="N2076" s="44">
        <v>0.13664713710945775</v>
      </c>
      <c r="O2076" s="161">
        <f t="shared" si="321"/>
        <v>2000000</v>
      </c>
      <c r="P2076" s="162">
        <f t="shared" si="322"/>
        <v>178.91539940928223</v>
      </c>
      <c r="Q2076" s="162">
        <f t="shared" si="323"/>
        <v>124.76868125564997</v>
      </c>
      <c r="R2076" s="163">
        <f t="shared" si="324"/>
        <v>1</v>
      </c>
      <c r="S2076" s="161">
        <f t="shared" si="325"/>
        <v>2000000</v>
      </c>
      <c r="T2076" s="162">
        <f t="shared" si="326"/>
        <v>189.63846646976074</v>
      </c>
      <c r="U2076" s="162">
        <f t="shared" si="327"/>
        <v>119.88434062782498</v>
      </c>
      <c r="V2076" s="163">
        <f t="shared" si="328"/>
        <v>0.9</v>
      </c>
      <c r="W2076" s="164">
        <f t="shared" si="329"/>
        <v>58293436.307264522</v>
      </c>
      <c r="X2076" s="164">
        <f t="shared" si="330"/>
        <v>-24442573.484515637</v>
      </c>
    </row>
    <row r="2077" spans="10:24" x14ac:dyDescent="0.25">
      <c r="J2077">
        <v>2074</v>
      </c>
      <c r="K2077" s="43">
        <v>0.91305815793129863</v>
      </c>
      <c r="L2077">
        <v>3.5606955219015912E-2</v>
      </c>
      <c r="M2077">
        <v>0.55038552738248703</v>
      </c>
      <c r="N2077" s="44">
        <v>0.52037251572237664</v>
      </c>
      <c r="O2077" s="161">
        <f t="shared" si="321"/>
        <v>7000000</v>
      </c>
      <c r="P2077" s="162">
        <f t="shared" si="322"/>
        <v>152.93833526788424</v>
      </c>
      <c r="Q2077" s="162">
        <f t="shared" si="323"/>
        <v>137.53270881114156</v>
      </c>
      <c r="R2077" s="163">
        <f t="shared" si="324"/>
        <v>1</v>
      </c>
      <c r="S2077" s="161">
        <f t="shared" si="325"/>
        <v>9000000</v>
      </c>
      <c r="T2077" s="162">
        <f t="shared" si="326"/>
        <v>180.97944508929476</v>
      </c>
      <c r="U2077" s="162">
        <f t="shared" si="327"/>
        <v>126.26635440557078</v>
      </c>
      <c r="V2077" s="163">
        <f t="shared" si="328"/>
        <v>1</v>
      </c>
      <c r="W2077" s="164">
        <f t="shared" si="329"/>
        <v>57839385.197198763</v>
      </c>
      <c r="X2077" s="164">
        <f t="shared" si="330"/>
        <v>342417816.15351582</v>
      </c>
    </row>
    <row r="2078" spans="10:24" x14ac:dyDescent="0.25">
      <c r="J2078">
        <v>2075</v>
      </c>
      <c r="K2078" s="43">
        <v>1.3832071555142322E-2</v>
      </c>
      <c r="L2078">
        <v>0.50230812731306651</v>
      </c>
      <c r="M2078">
        <v>0.89246374254003036</v>
      </c>
      <c r="N2078" s="44">
        <v>0.89606552989965205</v>
      </c>
      <c r="O2078" s="161">
        <f t="shared" si="321"/>
        <v>1000000</v>
      </c>
      <c r="P2078" s="162">
        <f t="shared" si="322"/>
        <v>180.08678474193158</v>
      </c>
      <c r="Q2078" s="162">
        <f t="shared" si="323"/>
        <v>159.79474930291349</v>
      </c>
      <c r="R2078" s="163">
        <f t="shared" si="324"/>
        <v>1</v>
      </c>
      <c r="S2078" s="161">
        <f t="shared" si="325"/>
        <v>1000000</v>
      </c>
      <c r="T2078" s="162">
        <f t="shared" si="326"/>
        <v>190.02892824731052</v>
      </c>
      <c r="U2078" s="162">
        <f t="shared" si="327"/>
        <v>137.39737465145674</v>
      </c>
      <c r="V2078" s="163">
        <f t="shared" si="328"/>
        <v>1</v>
      </c>
      <c r="W2078" s="164">
        <f t="shared" si="329"/>
        <v>-29707964.560981907</v>
      </c>
      <c r="X2078" s="164">
        <f t="shared" si="330"/>
        <v>-97368446.404146224</v>
      </c>
    </row>
    <row r="2079" spans="10:24" x14ac:dyDescent="0.25">
      <c r="J2079">
        <v>2076</v>
      </c>
      <c r="K2079" s="43">
        <v>0.12766984811406523</v>
      </c>
      <c r="L2079">
        <v>0.85593572291427422</v>
      </c>
      <c r="M2079">
        <v>0.14415825685556372</v>
      </c>
      <c r="N2079" s="44">
        <v>0.19873585510385283</v>
      </c>
      <c r="O2079" s="161">
        <f t="shared" si="321"/>
        <v>2000000</v>
      </c>
      <c r="P2079" s="162">
        <f t="shared" si="322"/>
        <v>195.93354021052889</v>
      </c>
      <c r="Q2079" s="162">
        <f t="shared" si="323"/>
        <v>113.76356058785728</v>
      </c>
      <c r="R2079" s="163">
        <f t="shared" si="324"/>
        <v>1</v>
      </c>
      <c r="S2079" s="161">
        <f t="shared" si="325"/>
        <v>2000000</v>
      </c>
      <c r="T2079" s="162">
        <f t="shared" si="326"/>
        <v>195.31118007017631</v>
      </c>
      <c r="U2079" s="162">
        <f t="shared" si="327"/>
        <v>114.38178029392864</v>
      </c>
      <c r="V2079" s="163">
        <f t="shared" si="328"/>
        <v>0.9</v>
      </c>
      <c r="W2079" s="164">
        <f t="shared" si="329"/>
        <v>114339959.24534321</v>
      </c>
      <c r="X2079" s="164">
        <f t="shared" si="330"/>
        <v>-4327080.4027541876</v>
      </c>
    </row>
    <row r="2080" spans="10:24" x14ac:dyDescent="0.25">
      <c r="J2080">
        <v>2077</v>
      </c>
      <c r="K2080" s="43">
        <v>0.45830534454268634</v>
      </c>
      <c r="L2080">
        <v>0.63517742599407934</v>
      </c>
      <c r="M2080">
        <v>0.41390860864053269</v>
      </c>
      <c r="N2080" s="44">
        <v>2.4018358555921049E-2</v>
      </c>
      <c r="O2080" s="161">
        <f t="shared" si="321"/>
        <v>5000000</v>
      </c>
      <c r="P2080" s="162">
        <f t="shared" si="322"/>
        <v>185.183964037316</v>
      </c>
      <c r="Q2080" s="162">
        <f t="shared" si="323"/>
        <v>130.64996176457342</v>
      </c>
      <c r="R2080" s="163">
        <f t="shared" si="324"/>
        <v>1</v>
      </c>
      <c r="S2080" s="161">
        <f t="shared" si="325"/>
        <v>6000000</v>
      </c>
      <c r="T2080" s="162">
        <f t="shared" si="326"/>
        <v>191.72798801243866</v>
      </c>
      <c r="U2080" s="162">
        <f t="shared" si="327"/>
        <v>122.82498088228671</v>
      </c>
      <c r="V2080" s="163">
        <f t="shared" si="328"/>
        <v>0.9</v>
      </c>
      <c r="W2080" s="164">
        <f t="shared" si="329"/>
        <v>222670011.36371291</v>
      </c>
      <c r="X2080" s="164">
        <f t="shared" si="330"/>
        <v>222076238.50282055</v>
      </c>
    </row>
    <row r="2081" spans="10:24" x14ac:dyDescent="0.25">
      <c r="J2081">
        <v>2078</v>
      </c>
      <c r="K2081" s="43">
        <v>0.53569546985390004</v>
      </c>
      <c r="L2081">
        <v>0.6362572697290616</v>
      </c>
      <c r="M2081">
        <v>0.30501461338539404</v>
      </c>
      <c r="N2081" s="44">
        <v>0.65209103311124106</v>
      </c>
      <c r="O2081" s="161">
        <f t="shared" si="321"/>
        <v>5000000</v>
      </c>
      <c r="P2081" s="162">
        <f t="shared" si="322"/>
        <v>185.22708555052088</v>
      </c>
      <c r="Q2081" s="162">
        <f t="shared" si="323"/>
        <v>124.79936523780404</v>
      </c>
      <c r="R2081" s="163">
        <f t="shared" si="324"/>
        <v>1</v>
      </c>
      <c r="S2081" s="161">
        <f t="shared" si="325"/>
        <v>6000000</v>
      </c>
      <c r="T2081" s="162">
        <f t="shared" si="326"/>
        <v>191.74236185017364</v>
      </c>
      <c r="U2081" s="162">
        <f t="shared" si="327"/>
        <v>119.89968261890202</v>
      </c>
      <c r="V2081" s="163">
        <f t="shared" si="328"/>
        <v>1</v>
      </c>
      <c r="W2081" s="164">
        <f t="shared" si="329"/>
        <v>252138601.56358421</v>
      </c>
      <c r="X2081" s="164">
        <f t="shared" si="330"/>
        <v>281056075.38762969</v>
      </c>
    </row>
    <row r="2082" spans="10:24" x14ac:dyDescent="0.25">
      <c r="J2082">
        <v>2079</v>
      </c>
      <c r="K2082" s="43">
        <v>0.9209158047372662</v>
      </c>
      <c r="L2082">
        <v>0.78948096491645858</v>
      </c>
      <c r="M2082">
        <v>0.60467135826447027</v>
      </c>
      <c r="N2082" s="44">
        <v>0.30473752755103389</v>
      </c>
      <c r="O2082" s="161">
        <f t="shared" si="321"/>
        <v>7000000</v>
      </c>
      <c r="P2082" s="162">
        <f t="shared" si="322"/>
        <v>192.06932409122967</v>
      </c>
      <c r="Q2082" s="162">
        <f t="shared" si="323"/>
        <v>140.30914382844844</v>
      </c>
      <c r="R2082" s="163">
        <f t="shared" si="324"/>
        <v>1</v>
      </c>
      <c r="S2082" s="161">
        <f t="shared" si="325"/>
        <v>9000000</v>
      </c>
      <c r="T2082" s="162">
        <f t="shared" si="326"/>
        <v>194.0231080304099</v>
      </c>
      <c r="U2082" s="162">
        <f t="shared" si="327"/>
        <v>127.65457191422422</v>
      </c>
      <c r="V2082" s="163">
        <f t="shared" si="328"/>
        <v>1</v>
      </c>
      <c r="W2082" s="164">
        <f t="shared" si="329"/>
        <v>312321261.83946866</v>
      </c>
      <c r="X2082" s="164">
        <f t="shared" si="330"/>
        <v>447316825.04567111</v>
      </c>
    </row>
    <row r="2083" spans="10:24" x14ac:dyDescent="0.25">
      <c r="J2083">
        <v>2080</v>
      </c>
      <c r="K2083" s="43">
        <v>0.33755023782421079</v>
      </c>
      <c r="L2083">
        <v>0.18081482376736346</v>
      </c>
      <c r="M2083">
        <v>0.80366732805433128</v>
      </c>
      <c r="N2083" s="44">
        <v>0.28615216822353529</v>
      </c>
      <c r="O2083" s="161">
        <f t="shared" si="321"/>
        <v>5000000</v>
      </c>
      <c r="P2083" s="162">
        <f t="shared" si="322"/>
        <v>166.31603678188898</v>
      </c>
      <c r="Q2083" s="162">
        <f t="shared" si="323"/>
        <v>152.0958748177805</v>
      </c>
      <c r="R2083" s="163">
        <f t="shared" si="324"/>
        <v>1</v>
      </c>
      <c r="S2083" s="161">
        <f t="shared" si="325"/>
        <v>6000000</v>
      </c>
      <c r="T2083" s="162">
        <f t="shared" si="326"/>
        <v>185.43867892729634</v>
      </c>
      <c r="U2083" s="162">
        <f t="shared" si="327"/>
        <v>133.54793740889025</v>
      </c>
      <c r="V2083" s="163">
        <f t="shared" si="328"/>
        <v>1</v>
      </c>
      <c r="W2083" s="164">
        <f t="shared" si="329"/>
        <v>21100809.820542425</v>
      </c>
      <c r="X2083" s="164">
        <f t="shared" si="330"/>
        <v>161344449.1104365</v>
      </c>
    </row>
    <row r="2084" spans="10:24" x14ac:dyDescent="0.25">
      <c r="J2084">
        <v>2081</v>
      </c>
      <c r="K2084" s="43">
        <v>6.2560637770305738E-2</v>
      </c>
      <c r="L2084">
        <v>0.51665131336262227</v>
      </c>
      <c r="M2084">
        <v>8.9226360584766851E-2</v>
      </c>
      <c r="N2084" s="44">
        <v>0.44971145427082149</v>
      </c>
      <c r="O2084" s="161">
        <f t="shared" si="321"/>
        <v>2000000</v>
      </c>
      <c r="P2084" s="162">
        <f t="shared" si="322"/>
        <v>180.62626168804005</v>
      </c>
      <c r="Q2084" s="162">
        <f t="shared" si="323"/>
        <v>108.08931206896092</v>
      </c>
      <c r="R2084" s="163">
        <f t="shared" si="324"/>
        <v>1</v>
      </c>
      <c r="S2084" s="161">
        <f t="shared" si="325"/>
        <v>2000000</v>
      </c>
      <c r="T2084" s="162">
        <f t="shared" si="326"/>
        <v>190.20875389601335</v>
      </c>
      <c r="U2084" s="162">
        <f t="shared" si="327"/>
        <v>111.54465603448047</v>
      </c>
      <c r="V2084" s="163">
        <f t="shared" si="328"/>
        <v>1</v>
      </c>
      <c r="W2084" s="164">
        <f t="shared" si="329"/>
        <v>95073899.238158256</v>
      </c>
      <c r="X2084" s="164">
        <f t="shared" si="330"/>
        <v>7328195.7230657637</v>
      </c>
    </row>
    <row r="2085" spans="10:24" x14ac:dyDescent="0.25">
      <c r="J2085">
        <v>2082</v>
      </c>
      <c r="K2085" s="43">
        <v>0.17242385186333309</v>
      </c>
      <c r="L2085">
        <v>0.36796204301711344</v>
      </c>
      <c r="M2085">
        <v>0.48737316902409422</v>
      </c>
      <c r="N2085" s="44">
        <v>0.4749486745803374</v>
      </c>
      <c r="O2085" s="161">
        <f t="shared" si="321"/>
        <v>2000000</v>
      </c>
      <c r="P2085" s="162">
        <f t="shared" si="322"/>
        <v>174.94116319405143</v>
      </c>
      <c r="Q2085" s="162">
        <f t="shared" si="323"/>
        <v>134.36687884261062</v>
      </c>
      <c r="R2085" s="163">
        <f t="shared" si="324"/>
        <v>1</v>
      </c>
      <c r="S2085" s="161">
        <f t="shared" si="325"/>
        <v>5000000</v>
      </c>
      <c r="T2085" s="162">
        <f t="shared" si="326"/>
        <v>188.31372106468382</v>
      </c>
      <c r="U2085" s="162">
        <f t="shared" si="327"/>
        <v>124.68343942130531</v>
      </c>
      <c r="V2085" s="163">
        <f t="shared" si="328"/>
        <v>1</v>
      </c>
      <c r="W2085" s="164">
        <f t="shared" si="329"/>
        <v>31148568.702881619</v>
      </c>
      <c r="X2085" s="164">
        <f t="shared" si="330"/>
        <v>168151408.21689254</v>
      </c>
    </row>
    <row r="2086" spans="10:24" x14ac:dyDescent="0.25">
      <c r="J2086">
        <v>2083</v>
      </c>
      <c r="K2086" s="43">
        <v>9.5382929957289142E-2</v>
      </c>
      <c r="L2086">
        <v>0.97352716727917699</v>
      </c>
      <c r="M2086">
        <v>0.71670499376321517</v>
      </c>
      <c r="N2086" s="44">
        <v>0.25980826945174929</v>
      </c>
      <c r="O2086" s="161">
        <f t="shared" si="321"/>
        <v>2000000</v>
      </c>
      <c r="P2086" s="162">
        <f t="shared" si="322"/>
        <v>209.03045734528396</v>
      </c>
      <c r="Q2086" s="162">
        <f t="shared" si="323"/>
        <v>146.46161523670733</v>
      </c>
      <c r="R2086" s="163">
        <f t="shared" si="324"/>
        <v>1</v>
      </c>
      <c r="S2086" s="161">
        <f t="shared" si="325"/>
        <v>2000000</v>
      </c>
      <c r="T2086" s="162">
        <f t="shared" si="326"/>
        <v>199.67681911509464</v>
      </c>
      <c r="U2086" s="162">
        <f t="shared" si="327"/>
        <v>130.73080761835365</v>
      </c>
      <c r="V2086" s="163">
        <f t="shared" si="328"/>
        <v>1</v>
      </c>
      <c r="W2086" s="164">
        <f t="shared" si="329"/>
        <v>75137684.217153266</v>
      </c>
      <c r="X2086" s="164">
        <f t="shared" si="330"/>
        <v>-12107977.006518006</v>
      </c>
    </row>
    <row r="2087" spans="10:24" x14ac:dyDescent="0.25">
      <c r="J2087">
        <v>2084</v>
      </c>
      <c r="K2087" s="43">
        <v>0.26988401188596911</v>
      </c>
      <c r="L2087">
        <v>0.62063039644054852</v>
      </c>
      <c r="M2087">
        <v>0.9301895733140001</v>
      </c>
      <c r="N2087" s="44">
        <v>0.34167191941983499</v>
      </c>
      <c r="O2087" s="161">
        <f t="shared" si="321"/>
        <v>2000000</v>
      </c>
      <c r="P2087" s="162">
        <f t="shared" si="322"/>
        <v>184.60705280867487</v>
      </c>
      <c r="Q2087" s="162">
        <f t="shared" si="323"/>
        <v>164.54408809974424</v>
      </c>
      <c r="R2087" s="163">
        <f t="shared" si="324"/>
        <v>1</v>
      </c>
      <c r="S2087" s="161">
        <f t="shared" si="325"/>
        <v>5000000</v>
      </c>
      <c r="T2087" s="162">
        <f t="shared" si="326"/>
        <v>191.53568426955829</v>
      </c>
      <c r="U2087" s="162">
        <f t="shared" si="327"/>
        <v>139.77204404987214</v>
      </c>
      <c r="V2087" s="163">
        <f t="shared" si="328"/>
        <v>1</v>
      </c>
      <c r="W2087" s="164">
        <f t="shared" si="329"/>
        <v>-9874070.5821387544</v>
      </c>
      <c r="X2087" s="164">
        <f t="shared" si="330"/>
        <v>108818201.09843075</v>
      </c>
    </row>
    <row r="2088" spans="10:24" x14ac:dyDescent="0.25">
      <c r="J2088">
        <v>2085</v>
      </c>
      <c r="K2088" s="43">
        <v>0.44358483585397401</v>
      </c>
      <c r="L2088">
        <v>0.60636985372622576</v>
      </c>
      <c r="M2088">
        <v>0.53585052164818048</v>
      </c>
      <c r="N2088" s="44">
        <v>0.47329094156603835</v>
      </c>
      <c r="O2088" s="161">
        <f t="shared" si="321"/>
        <v>5000000</v>
      </c>
      <c r="P2088" s="162">
        <f t="shared" si="322"/>
        <v>184.04804951459036</v>
      </c>
      <c r="Q2088" s="162">
        <f t="shared" si="323"/>
        <v>136.79970448062937</v>
      </c>
      <c r="R2088" s="163">
        <f t="shared" si="324"/>
        <v>1</v>
      </c>
      <c r="S2088" s="161">
        <f t="shared" si="325"/>
        <v>6000000</v>
      </c>
      <c r="T2088" s="162">
        <f t="shared" si="326"/>
        <v>191.34934983819679</v>
      </c>
      <c r="U2088" s="162">
        <f t="shared" si="327"/>
        <v>125.89985224031469</v>
      </c>
      <c r="V2088" s="163">
        <f t="shared" si="328"/>
        <v>1</v>
      </c>
      <c r="W2088" s="164">
        <f t="shared" si="329"/>
        <v>186241725.16980493</v>
      </c>
      <c r="X2088" s="164">
        <f t="shared" si="330"/>
        <v>242696985.58729261</v>
      </c>
    </row>
    <row r="2089" spans="10:24" x14ac:dyDescent="0.25">
      <c r="J2089">
        <v>2086</v>
      </c>
      <c r="K2089" s="43">
        <v>0.60650869924411777</v>
      </c>
      <c r="L2089">
        <v>0.98712403933266257</v>
      </c>
      <c r="M2089">
        <v>0.96357437418621028</v>
      </c>
      <c r="N2089" s="44">
        <v>0.58971356259311547</v>
      </c>
      <c r="O2089" s="161">
        <f t="shared" si="321"/>
        <v>6000000</v>
      </c>
      <c r="P2089" s="162">
        <f t="shared" si="322"/>
        <v>213.4489881910828</v>
      </c>
      <c r="Q2089" s="162">
        <f t="shared" si="323"/>
        <v>170.87522909991762</v>
      </c>
      <c r="R2089" s="163">
        <f t="shared" si="324"/>
        <v>1</v>
      </c>
      <c r="S2089" s="161">
        <f t="shared" si="325"/>
        <v>7000000</v>
      </c>
      <c r="T2089" s="162">
        <f t="shared" si="326"/>
        <v>201.14966273036094</v>
      </c>
      <c r="U2089" s="162">
        <f t="shared" si="327"/>
        <v>142.93761454995882</v>
      </c>
      <c r="V2089" s="163">
        <f t="shared" si="328"/>
        <v>1</v>
      </c>
      <c r="W2089" s="164">
        <f t="shared" si="329"/>
        <v>205442554.54699111</v>
      </c>
      <c r="X2089" s="164">
        <f t="shared" si="330"/>
        <v>257484337.26281482</v>
      </c>
    </row>
    <row r="2090" spans="10:24" x14ac:dyDescent="0.25">
      <c r="J2090">
        <v>2087</v>
      </c>
      <c r="K2090" s="43">
        <v>1.165981762744972E-2</v>
      </c>
      <c r="L2090">
        <v>8.3866786732984644E-2</v>
      </c>
      <c r="M2090">
        <v>0.72485539577887692</v>
      </c>
      <c r="N2090" s="44">
        <v>0.95455645816151402</v>
      </c>
      <c r="O2090" s="161">
        <f t="shared" si="321"/>
        <v>1000000</v>
      </c>
      <c r="P2090" s="162">
        <f t="shared" si="322"/>
        <v>159.30715566344395</v>
      </c>
      <c r="Q2090" s="162">
        <f t="shared" si="323"/>
        <v>146.94653619319496</v>
      </c>
      <c r="R2090" s="163">
        <f t="shared" si="324"/>
        <v>1</v>
      </c>
      <c r="S2090" s="161">
        <f t="shared" si="325"/>
        <v>1000000</v>
      </c>
      <c r="T2090" s="162">
        <f t="shared" si="326"/>
        <v>183.10238522114798</v>
      </c>
      <c r="U2090" s="162">
        <f t="shared" si="327"/>
        <v>130.97326809659748</v>
      </c>
      <c r="V2090" s="163">
        <f t="shared" si="328"/>
        <v>1</v>
      </c>
      <c r="W2090" s="164">
        <f t="shared" si="329"/>
        <v>-37639380.52975101</v>
      </c>
      <c r="X2090" s="164">
        <f t="shared" si="330"/>
        <v>-97870882.875449494</v>
      </c>
    </row>
    <row r="2091" spans="10:24" x14ac:dyDescent="0.25">
      <c r="J2091">
        <v>2088</v>
      </c>
      <c r="K2091" s="43">
        <v>0.96039815614412094</v>
      </c>
      <c r="L2091">
        <v>0.33514323641414878</v>
      </c>
      <c r="M2091">
        <v>0.30089601145041012</v>
      </c>
      <c r="N2091" s="44">
        <v>0.98034346983924836</v>
      </c>
      <c r="O2091" s="161">
        <f t="shared" si="321"/>
        <v>9000000</v>
      </c>
      <c r="P2091" s="162">
        <f t="shared" si="322"/>
        <v>173.61367690325241</v>
      </c>
      <c r="Q2091" s="162">
        <f t="shared" si="323"/>
        <v>124.56349544466542</v>
      </c>
      <c r="R2091" s="163">
        <f t="shared" si="324"/>
        <v>1</v>
      </c>
      <c r="S2091" s="161">
        <f t="shared" si="325"/>
        <v>9000000</v>
      </c>
      <c r="T2091" s="162">
        <f t="shared" si="326"/>
        <v>187.87122563441747</v>
      </c>
      <c r="U2091" s="162">
        <f t="shared" si="327"/>
        <v>119.78174772233271</v>
      </c>
      <c r="V2091" s="163">
        <f t="shared" si="328"/>
        <v>1</v>
      </c>
      <c r="W2091" s="164">
        <f t="shared" si="329"/>
        <v>391451633.12728292</v>
      </c>
      <c r="X2091" s="164">
        <f t="shared" si="330"/>
        <v>462805301.20876288</v>
      </c>
    </row>
    <row r="2092" spans="10:24" x14ac:dyDescent="0.25">
      <c r="J2092">
        <v>2089</v>
      </c>
      <c r="K2092" s="43">
        <v>6.5439708258675622E-2</v>
      </c>
      <c r="L2092">
        <v>7.1202106556024547E-2</v>
      </c>
      <c r="M2092">
        <v>0.31741894270995952</v>
      </c>
      <c r="N2092" s="44">
        <v>4.938226573836324E-2</v>
      </c>
      <c r="O2092" s="161">
        <f t="shared" si="321"/>
        <v>2000000</v>
      </c>
      <c r="P2092" s="162">
        <f t="shared" si="322"/>
        <v>157.99655251780237</v>
      </c>
      <c r="Q2092" s="162">
        <f t="shared" si="323"/>
        <v>125.5014285575585</v>
      </c>
      <c r="R2092" s="163">
        <f t="shared" si="324"/>
        <v>1</v>
      </c>
      <c r="S2092" s="161">
        <f t="shared" si="325"/>
        <v>2000000</v>
      </c>
      <c r="T2092" s="162">
        <f t="shared" si="326"/>
        <v>182.66551750593413</v>
      </c>
      <c r="U2092" s="162">
        <f t="shared" si="327"/>
        <v>120.25071427877924</v>
      </c>
      <c r="V2092" s="163">
        <f t="shared" si="328"/>
        <v>0.9</v>
      </c>
      <c r="W2092" s="164">
        <f t="shared" si="329"/>
        <v>14990247.920487747</v>
      </c>
      <c r="X2092" s="164">
        <f t="shared" si="330"/>
        <v>-37653354.191121206</v>
      </c>
    </row>
    <row r="2093" spans="10:24" x14ac:dyDescent="0.25">
      <c r="J2093">
        <v>2090</v>
      </c>
      <c r="K2093" s="43">
        <v>0.87098402138566688</v>
      </c>
      <c r="L2093">
        <v>3.1476499238095701E-2</v>
      </c>
      <c r="M2093">
        <v>0.76012637520031112</v>
      </c>
      <c r="N2093" s="44">
        <v>0.28027996842988057</v>
      </c>
      <c r="O2093" s="161">
        <f t="shared" si="321"/>
        <v>7000000</v>
      </c>
      <c r="P2093" s="162">
        <f t="shared" si="322"/>
        <v>152.10715036412819</v>
      </c>
      <c r="Q2093" s="162">
        <f t="shared" si="323"/>
        <v>149.13418276203524</v>
      </c>
      <c r="R2093" s="163">
        <f t="shared" si="324"/>
        <v>1</v>
      </c>
      <c r="S2093" s="161">
        <f t="shared" si="325"/>
        <v>7000000</v>
      </c>
      <c r="T2093" s="162">
        <f t="shared" si="326"/>
        <v>180.70238345470941</v>
      </c>
      <c r="U2093" s="162">
        <f t="shared" si="327"/>
        <v>132.06709138101763</v>
      </c>
      <c r="V2093" s="163">
        <f t="shared" si="328"/>
        <v>1</v>
      </c>
      <c r="W2093" s="164">
        <f t="shared" si="329"/>
        <v>-29189226.785349347</v>
      </c>
      <c r="X2093" s="164">
        <f t="shared" si="330"/>
        <v>190447044.51584238</v>
      </c>
    </row>
    <row r="2094" spans="10:24" x14ac:dyDescent="0.25">
      <c r="J2094">
        <v>2091</v>
      </c>
      <c r="K2094" s="43">
        <v>0.60535485859805671</v>
      </c>
      <c r="L2094">
        <v>6.3514854361025996E-2</v>
      </c>
      <c r="M2094">
        <v>0.1539715247406549</v>
      </c>
      <c r="N2094" s="44">
        <v>0.9701148785639635</v>
      </c>
      <c r="O2094" s="161">
        <f t="shared" si="321"/>
        <v>6000000</v>
      </c>
      <c r="P2094" s="162">
        <f t="shared" si="322"/>
        <v>157.11119515588393</v>
      </c>
      <c r="Q2094" s="162">
        <f t="shared" si="323"/>
        <v>114.60904725147593</v>
      </c>
      <c r="R2094" s="163">
        <f t="shared" si="324"/>
        <v>1</v>
      </c>
      <c r="S2094" s="161">
        <f t="shared" si="325"/>
        <v>7000000</v>
      </c>
      <c r="T2094" s="162">
        <f t="shared" si="326"/>
        <v>182.37039838529464</v>
      </c>
      <c r="U2094" s="162">
        <f t="shared" si="327"/>
        <v>114.80452362573796</v>
      </c>
      <c r="V2094" s="163">
        <f t="shared" si="328"/>
        <v>1</v>
      </c>
      <c r="W2094" s="164">
        <f t="shared" si="329"/>
        <v>205012887.42644802</v>
      </c>
      <c r="X2094" s="164">
        <f t="shared" si="330"/>
        <v>322961123.31689674</v>
      </c>
    </row>
    <row r="2095" spans="10:24" x14ac:dyDescent="0.25">
      <c r="J2095">
        <v>2092</v>
      </c>
      <c r="K2095" s="43">
        <v>0.7651427162967287</v>
      </c>
      <c r="L2095">
        <v>0.54942088635686948</v>
      </c>
      <c r="M2095">
        <v>0.63074854166950911</v>
      </c>
      <c r="N2095" s="44">
        <v>0.27506874385678659</v>
      </c>
      <c r="O2095" s="161">
        <f t="shared" si="321"/>
        <v>7000000</v>
      </c>
      <c r="P2095" s="162">
        <f t="shared" si="322"/>
        <v>181.86297527553538</v>
      </c>
      <c r="Q2095" s="162">
        <f t="shared" si="323"/>
        <v>141.67673058951391</v>
      </c>
      <c r="R2095" s="163">
        <f t="shared" si="324"/>
        <v>1</v>
      </c>
      <c r="S2095" s="161">
        <f t="shared" si="325"/>
        <v>7000000</v>
      </c>
      <c r="T2095" s="162">
        <f t="shared" si="326"/>
        <v>190.62099175851179</v>
      </c>
      <c r="U2095" s="162">
        <f t="shared" si="327"/>
        <v>128.33836529475695</v>
      </c>
      <c r="V2095" s="163">
        <f t="shared" si="328"/>
        <v>1</v>
      </c>
      <c r="W2095" s="164">
        <f t="shared" si="329"/>
        <v>231303712.80215025</v>
      </c>
      <c r="X2095" s="164">
        <f t="shared" si="330"/>
        <v>285978385.24628389</v>
      </c>
    </row>
    <row r="2096" spans="10:24" x14ac:dyDescent="0.25">
      <c r="J2096">
        <v>2093</v>
      </c>
      <c r="K2096" s="43">
        <v>0.49026748129980469</v>
      </c>
      <c r="L2096">
        <v>0.46874203972313122</v>
      </c>
      <c r="M2096">
        <v>0.10138326757905025</v>
      </c>
      <c r="N2096" s="44">
        <v>0.78135885062297039</v>
      </c>
      <c r="O2096" s="161">
        <f t="shared" si="321"/>
        <v>5000000</v>
      </c>
      <c r="P2096" s="162">
        <f t="shared" si="322"/>
        <v>178.8235135853962</v>
      </c>
      <c r="Q2096" s="162">
        <f t="shared" si="323"/>
        <v>109.52581827934719</v>
      </c>
      <c r="R2096" s="163">
        <f t="shared" si="324"/>
        <v>1</v>
      </c>
      <c r="S2096" s="161">
        <f t="shared" si="325"/>
        <v>6000000</v>
      </c>
      <c r="T2096" s="162">
        <f t="shared" si="326"/>
        <v>189.60783786179874</v>
      </c>
      <c r="U2096" s="162">
        <f t="shared" si="327"/>
        <v>112.2629091396736</v>
      </c>
      <c r="V2096" s="163">
        <f t="shared" si="328"/>
        <v>1</v>
      </c>
      <c r="W2096" s="164">
        <f t="shared" si="329"/>
        <v>296488476.53024507</v>
      </c>
      <c r="X2096" s="164">
        <f t="shared" si="330"/>
        <v>314069572.33275086</v>
      </c>
    </row>
    <row r="2097" spans="10:24" x14ac:dyDescent="0.25">
      <c r="J2097">
        <v>2094</v>
      </c>
      <c r="K2097" s="43">
        <v>0.67641663085308879</v>
      </c>
      <c r="L2097">
        <v>0.20061840535436282</v>
      </c>
      <c r="M2097">
        <v>0.29142260950091303</v>
      </c>
      <c r="N2097" s="44">
        <v>0.20560104943810098</v>
      </c>
      <c r="O2097" s="161">
        <f t="shared" si="321"/>
        <v>6000000</v>
      </c>
      <c r="P2097" s="162">
        <f t="shared" si="322"/>
        <v>167.40878412745613</v>
      </c>
      <c r="Q2097" s="162">
        <f t="shared" si="323"/>
        <v>124.01533004993992</v>
      </c>
      <c r="R2097" s="163">
        <f t="shared" si="324"/>
        <v>1</v>
      </c>
      <c r="S2097" s="161">
        <f t="shared" si="325"/>
        <v>7000000</v>
      </c>
      <c r="T2097" s="162">
        <f t="shared" si="326"/>
        <v>185.80292804248538</v>
      </c>
      <c r="U2097" s="162">
        <f t="shared" si="327"/>
        <v>119.50766502496995</v>
      </c>
      <c r="V2097" s="163">
        <f t="shared" si="328"/>
        <v>1</v>
      </c>
      <c r="W2097" s="164">
        <f t="shared" si="329"/>
        <v>210360724.46509725</v>
      </c>
      <c r="X2097" s="164">
        <f t="shared" si="330"/>
        <v>314066841.12260795</v>
      </c>
    </row>
    <row r="2098" spans="10:24" x14ac:dyDescent="0.25">
      <c r="J2098">
        <v>2095</v>
      </c>
      <c r="K2098" s="43">
        <v>0.44395213908718967</v>
      </c>
      <c r="L2098">
        <v>0.13177598271902824</v>
      </c>
      <c r="M2098">
        <v>0.96203337686172552</v>
      </c>
      <c r="N2098" s="44">
        <v>0.43696505936679964</v>
      </c>
      <c r="O2098" s="161">
        <f t="shared" si="321"/>
        <v>5000000</v>
      </c>
      <c r="P2098" s="162">
        <f t="shared" si="322"/>
        <v>163.2294721914736</v>
      </c>
      <c r="Q2098" s="162">
        <f t="shared" si="323"/>
        <v>170.49571788815848</v>
      </c>
      <c r="R2098" s="163">
        <f t="shared" si="324"/>
        <v>1</v>
      </c>
      <c r="S2098" s="161">
        <f t="shared" si="325"/>
        <v>6000000</v>
      </c>
      <c r="T2098" s="162">
        <f t="shared" si="326"/>
        <v>184.40982406382454</v>
      </c>
      <c r="U2098" s="162">
        <f t="shared" si="327"/>
        <v>142.74785894407924</v>
      </c>
      <c r="V2098" s="163">
        <f t="shared" si="328"/>
        <v>1</v>
      </c>
      <c r="W2098" s="164">
        <f t="shared" si="329"/>
        <v>-86331228.48342438</v>
      </c>
      <c r="X2098" s="164">
        <f t="shared" si="330"/>
        <v>99971790.718471825</v>
      </c>
    </row>
    <row r="2099" spans="10:24" x14ac:dyDescent="0.25">
      <c r="J2099">
        <v>2096</v>
      </c>
      <c r="K2099" s="43">
        <v>0.28026444970740372</v>
      </c>
      <c r="L2099">
        <v>0.60643172056419226</v>
      </c>
      <c r="M2099">
        <v>0.92070809970041612</v>
      </c>
      <c r="N2099" s="44">
        <v>0.2374012738122625</v>
      </c>
      <c r="O2099" s="161">
        <f t="shared" si="321"/>
        <v>2000000</v>
      </c>
      <c r="P2099" s="162">
        <f t="shared" si="322"/>
        <v>184.05046199241337</v>
      </c>
      <c r="Q2099" s="162">
        <f t="shared" si="323"/>
        <v>163.19701209069089</v>
      </c>
      <c r="R2099" s="163">
        <f t="shared" si="324"/>
        <v>1</v>
      </c>
      <c r="S2099" s="161">
        <f t="shared" si="325"/>
        <v>5000000</v>
      </c>
      <c r="T2099" s="162">
        <f t="shared" si="326"/>
        <v>191.35015399747112</v>
      </c>
      <c r="U2099" s="162">
        <f t="shared" si="327"/>
        <v>139.09850604534546</v>
      </c>
      <c r="V2099" s="163">
        <f t="shared" si="328"/>
        <v>1</v>
      </c>
      <c r="W2099" s="164">
        <f t="shared" si="329"/>
        <v>-8293100.1965550333</v>
      </c>
      <c r="X2099" s="164">
        <f t="shared" si="330"/>
        <v>111258239.76062834</v>
      </c>
    </row>
    <row r="2100" spans="10:24" x14ac:dyDescent="0.25">
      <c r="J2100">
        <v>2097</v>
      </c>
      <c r="K2100" s="43">
        <v>0.767639251572243</v>
      </c>
      <c r="L2100">
        <v>0.46942423896560126</v>
      </c>
      <c r="M2100">
        <v>0.54999554809142104</v>
      </c>
      <c r="N2100" s="44">
        <v>8.1555113718320582E-2</v>
      </c>
      <c r="O2100" s="161">
        <f t="shared" si="321"/>
        <v>7000000</v>
      </c>
      <c r="P2100" s="162">
        <f t="shared" si="322"/>
        <v>178.84924118331469</v>
      </c>
      <c r="Q2100" s="162">
        <f t="shared" si="323"/>
        <v>137.51300198255066</v>
      </c>
      <c r="R2100" s="163">
        <f t="shared" si="324"/>
        <v>1</v>
      </c>
      <c r="S2100" s="161">
        <f t="shared" si="325"/>
        <v>7000000</v>
      </c>
      <c r="T2100" s="162">
        <f t="shared" si="326"/>
        <v>189.61641372777157</v>
      </c>
      <c r="U2100" s="162">
        <f t="shared" si="327"/>
        <v>126.25650099127533</v>
      </c>
      <c r="V2100" s="163">
        <f t="shared" si="328"/>
        <v>0.9</v>
      </c>
      <c r="W2100" s="164">
        <f t="shared" si="329"/>
        <v>239353674.40534818</v>
      </c>
      <c r="X2100" s="164">
        <f t="shared" si="330"/>
        <v>249167450.23992634</v>
      </c>
    </row>
    <row r="2101" spans="10:24" x14ac:dyDescent="0.25">
      <c r="J2101">
        <v>2098</v>
      </c>
      <c r="K2101" s="43">
        <v>0.50680542828557862</v>
      </c>
      <c r="L2101">
        <v>0.66114985174992402</v>
      </c>
      <c r="M2101">
        <v>0.541988044216275</v>
      </c>
      <c r="N2101" s="44">
        <v>0.36684217780619333</v>
      </c>
      <c r="O2101" s="161">
        <f t="shared" si="321"/>
        <v>5000000</v>
      </c>
      <c r="P2101" s="162">
        <f t="shared" si="322"/>
        <v>186.23404980776061</v>
      </c>
      <c r="Q2101" s="162">
        <f t="shared" si="323"/>
        <v>137.10886971901107</v>
      </c>
      <c r="R2101" s="163">
        <f t="shared" si="324"/>
        <v>1</v>
      </c>
      <c r="S2101" s="161">
        <f t="shared" si="325"/>
        <v>6000000</v>
      </c>
      <c r="T2101" s="162">
        <f t="shared" si="326"/>
        <v>192.07801660258687</v>
      </c>
      <c r="U2101" s="162">
        <f t="shared" si="327"/>
        <v>126.05443485950553</v>
      </c>
      <c r="V2101" s="163">
        <f t="shared" si="328"/>
        <v>1</v>
      </c>
      <c r="W2101" s="164">
        <f t="shared" si="329"/>
        <v>195625900.44374773</v>
      </c>
      <c r="X2101" s="164">
        <f t="shared" si="330"/>
        <v>246141490.45848805</v>
      </c>
    </row>
    <row r="2102" spans="10:24" x14ac:dyDescent="0.25">
      <c r="J2102">
        <v>2099</v>
      </c>
      <c r="K2102" s="43">
        <v>0.49082062936248028</v>
      </c>
      <c r="L2102">
        <v>0.18178127451299197</v>
      </c>
      <c r="M2102">
        <v>0.48484308668316856</v>
      </c>
      <c r="N2102" s="44">
        <v>0.94059417493421815</v>
      </c>
      <c r="O2102" s="161">
        <f t="shared" si="321"/>
        <v>5000000</v>
      </c>
      <c r="P2102" s="162">
        <f t="shared" si="322"/>
        <v>166.37103529369713</v>
      </c>
      <c r="Q2102" s="162">
        <f t="shared" si="323"/>
        <v>134.23996215610731</v>
      </c>
      <c r="R2102" s="163">
        <f t="shared" si="324"/>
        <v>1</v>
      </c>
      <c r="S2102" s="161">
        <f t="shared" si="325"/>
        <v>6000000</v>
      </c>
      <c r="T2102" s="162">
        <f t="shared" si="326"/>
        <v>185.45701176456572</v>
      </c>
      <c r="U2102" s="162">
        <f t="shared" si="327"/>
        <v>124.61998107805366</v>
      </c>
      <c r="V2102" s="163">
        <f t="shared" si="328"/>
        <v>1</v>
      </c>
      <c r="W2102" s="164">
        <f t="shared" si="329"/>
        <v>110655365.68794912</v>
      </c>
      <c r="X2102" s="164">
        <f t="shared" si="330"/>
        <v>215022184.11907238</v>
      </c>
    </row>
    <row r="2103" spans="10:24" x14ac:dyDescent="0.25">
      <c r="J2103">
        <v>2100</v>
      </c>
      <c r="K2103" s="43">
        <v>0.93722096943088296</v>
      </c>
      <c r="L2103">
        <v>0.83429430932177095</v>
      </c>
      <c r="M2103">
        <v>7.6778557787318458E-2</v>
      </c>
      <c r="N2103" s="44">
        <v>0.62740145612544962</v>
      </c>
      <c r="O2103" s="161">
        <f t="shared" si="321"/>
        <v>7000000</v>
      </c>
      <c r="P2103" s="162">
        <f t="shared" si="322"/>
        <v>194.56912419440849</v>
      </c>
      <c r="Q2103" s="162">
        <f t="shared" si="323"/>
        <v>106.45841935868521</v>
      </c>
      <c r="R2103" s="163">
        <f t="shared" si="324"/>
        <v>1</v>
      </c>
      <c r="S2103" s="161">
        <f t="shared" si="325"/>
        <v>9000000</v>
      </c>
      <c r="T2103" s="162">
        <f t="shared" si="326"/>
        <v>194.85637473146949</v>
      </c>
      <c r="U2103" s="162">
        <f t="shared" si="327"/>
        <v>110.7292096793426</v>
      </c>
      <c r="V2103" s="163">
        <f t="shared" si="328"/>
        <v>1</v>
      </c>
      <c r="W2103" s="164">
        <f t="shared" si="329"/>
        <v>566774933.85006297</v>
      </c>
      <c r="X2103" s="164">
        <f t="shared" si="330"/>
        <v>607144485.46914196</v>
      </c>
    </row>
    <row r="2104" spans="10:24" x14ac:dyDescent="0.25">
      <c r="J2104">
        <v>2101</v>
      </c>
      <c r="K2104" s="43">
        <v>0.59028903723041171</v>
      </c>
      <c r="L2104">
        <v>0.71121637908947555</v>
      </c>
      <c r="M2104">
        <v>0.283240720810783</v>
      </c>
      <c r="N2104" s="44">
        <v>1.7267119571311773E-2</v>
      </c>
      <c r="O2104" s="161">
        <f t="shared" si="321"/>
        <v>6000000</v>
      </c>
      <c r="P2104" s="162">
        <f t="shared" si="322"/>
        <v>188.3541259530931</v>
      </c>
      <c r="Q2104" s="162">
        <f t="shared" si="323"/>
        <v>123.53517746780233</v>
      </c>
      <c r="R2104" s="163">
        <f t="shared" si="324"/>
        <v>1</v>
      </c>
      <c r="S2104" s="161">
        <f t="shared" si="325"/>
        <v>6000000</v>
      </c>
      <c r="T2104" s="162">
        <f t="shared" si="326"/>
        <v>192.78470865103102</v>
      </c>
      <c r="U2104" s="162">
        <f t="shared" si="327"/>
        <v>119.26758873390116</v>
      </c>
      <c r="V2104" s="163">
        <f t="shared" si="328"/>
        <v>0.05</v>
      </c>
      <c r="W2104" s="164">
        <f t="shared" si="329"/>
        <v>338913690.91174465</v>
      </c>
      <c r="X2104" s="164">
        <f t="shared" si="330"/>
        <v>-127944864.02486104</v>
      </c>
    </row>
    <row r="2105" spans="10:24" x14ac:dyDescent="0.25">
      <c r="J2105">
        <v>2102</v>
      </c>
      <c r="K2105" s="43">
        <v>0.58113771261608982</v>
      </c>
      <c r="L2105">
        <v>0.44805452242255039</v>
      </c>
      <c r="M2105">
        <v>0.40693391973773063</v>
      </c>
      <c r="N2105" s="44">
        <v>9.4720333190225436E-2</v>
      </c>
      <c r="O2105" s="161">
        <f t="shared" si="321"/>
        <v>6000000</v>
      </c>
      <c r="P2105" s="162">
        <f t="shared" si="322"/>
        <v>178.04132806022938</v>
      </c>
      <c r="Q2105" s="162">
        <f t="shared" si="323"/>
        <v>130.29121537249139</v>
      </c>
      <c r="R2105" s="163">
        <f t="shared" si="324"/>
        <v>1</v>
      </c>
      <c r="S2105" s="161">
        <f t="shared" si="325"/>
        <v>6000000</v>
      </c>
      <c r="T2105" s="162">
        <f t="shared" si="326"/>
        <v>189.34710935340979</v>
      </c>
      <c r="U2105" s="162">
        <f t="shared" si="327"/>
        <v>122.6456076862457</v>
      </c>
      <c r="V2105" s="163">
        <f t="shared" si="328"/>
        <v>0.9</v>
      </c>
      <c r="W2105" s="164">
        <f t="shared" si="329"/>
        <v>236500676.12642789</v>
      </c>
      <c r="X2105" s="164">
        <f t="shared" si="330"/>
        <v>210188109.00268614</v>
      </c>
    </row>
    <row r="2106" spans="10:24" x14ac:dyDescent="0.25">
      <c r="J2106">
        <v>2103</v>
      </c>
      <c r="K2106" s="43">
        <v>0.61125334979297608</v>
      </c>
      <c r="L2106">
        <v>0.62943742560002025</v>
      </c>
      <c r="M2106">
        <v>0.54040392682638128</v>
      </c>
      <c r="N2106" s="44">
        <v>0.6355368809200197</v>
      </c>
      <c r="O2106" s="161">
        <f t="shared" si="321"/>
        <v>6000000</v>
      </c>
      <c r="P2106" s="162">
        <f t="shared" si="322"/>
        <v>184.95545584950486</v>
      </c>
      <c r="Q2106" s="162">
        <f t="shared" si="323"/>
        <v>137.0290277295218</v>
      </c>
      <c r="R2106" s="163">
        <f t="shared" si="324"/>
        <v>1</v>
      </c>
      <c r="S2106" s="161">
        <f t="shared" si="325"/>
        <v>7000000</v>
      </c>
      <c r="T2106" s="162">
        <f t="shared" si="326"/>
        <v>191.65181861650163</v>
      </c>
      <c r="U2106" s="162">
        <f t="shared" si="327"/>
        <v>126.0145138647609</v>
      </c>
      <c r="V2106" s="163">
        <f t="shared" si="328"/>
        <v>1</v>
      </c>
      <c r="W2106" s="164">
        <f t="shared" si="329"/>
        <v>237558568.71989834</v>
      </c>
      <c r="X2106" s="164">
        <f t="shared" si="330"/>
        <v>309461133.2621851</v>
      </c>
    </row>
    <row r="2107" spans="10:24" x14ac:dyDescent="0.25">
      <c r="J2107">
        <v>2104</v>
      </c>
      <c r="K2107" s="43">
        <v>0.83039957255676444</v>
      </c>
      <c r="L2107">
        <v>0.69429812314505224</v>
      </c>
      <c r="M2107">
        <v>9.8001966386679351E-2</v>
      </c>
      <c r="N2107" s="44">
        <v>0.74866356329455297</v>
      </c>
      <c r="O2107" s="161">
        <f t="shared" si="321"/>
        <v>7000000</v>
      </c>
      <c r="P2107" s="162">
        <f t="shared" si="322"/>
        <v>187.62106068552146</v>
      </c>
      <c r="Q2107" s="162">
        <f t="shared" si="323"/>
        <v>109.1395879035872</v>
      </c>
      <c r="R2107" s="163">
        <f t="shared" si="324"/>
        <v>1</v>
      </c>
      <c r="S2107" s="161">
        <f t="shared" si="325"/>
        <v>7000000</v>
      </c>
      <c r="T2107" s="162">
        <f t="shared" si="326"/>
        <v>192.54035356184048</v>
      </c>
      <c r="U2107" s="162">
        <f t="shared" si="327"/>
        <v>112.0697939517936</v>
      </c>
      <c r="V2107" s="163">
        <f t="shared" si="328"/>
        <v>1</v>
      </c>
      <c r="W2107" s="164">
        <f t="shared" si="329"/>
        <v>499370309.47353983</v>
      </c>
      <c r="X2107" s="164">
        <f t="shared" si="330"/>
        <v>413293917.27032816</v>
      </c>
    </row>
    <row r="2108" spans="10:24" x14ac:dyDescent="0.25">
      <c r="J2108">
        <v>2105</v>
      </c>
      <c r="K2108" s="43">
        <v>0.83673553133821899</v>
      </c>
      <c r="L2108">
        <v>0.21311897196609908</v>
      </c>
      <c r="M2108">
        <v>0.68304771852693535</v>
      </c>
      <c r="N2108" s="44">
        <v>0.81274946970939665</v>
      </c>
      <c r="O2108" s="161">
        <f t="shared" si="321"/>
        <v>7000000</v>
      </c>
      <c r="P2108" s="162">
        <f t="shared" si="322"/>
        <v>168.06531315248685</v>
      </c>
      <c r="Q2108" s="162">
        <f t="shared" si="323"/>
        <v>144.52476750184263</v>
      </c>
      <c r="R2108" s="163">
        <f t="shared" si="324"/>
        <v>1</v>
      </c>
      <c r="S2108" s="161">
        <f t="shared" si="325"/>
        <v>7000000</v>
      </c>
      <c r="T2108" s="162">
        <f t="shared" si="326"/>
        <v>186.02177105082896</v>
      </c>
      <c r="U2108" s="162">
        <f t="shared" si="327"/>
        <v>129.76238375092132</v>
      </c>
      <c r="V2108" s="163">
        <f t="shared" si="328"/>
        <v>1</v>
      </c>
      <c r="W2108" s="164">
        <f t="shared" si="329"/>
        <v>114783819.55450952</v>
      </c>
      <c r="X2108" s="164">
        <f t="shared" si="330"/>
        <v>243815711.09935349</v>
      </c>
    </row>
    <row r="2109" spans="10:24" x14ac:dyDescent="0.25">
      <c r="J2109">
        <v>2106</v>
      </c>
      <c r="K2109" s="43">
        <v>0.68360655704362439</v>
      </c>
      <c r="L2109">
        <v>0.44447169684067511</v>
      </c>
      <c r="M2109">
        <v>0.7499359197002835</v>
      </c>
      <c r="N2109" s="44">
        <v>0.46406299049585398</v>
      </c>
      <c r="O2109" s="161">
        <f t="shared" si="321"/>
        <v>6000000</v>
      </c>
      <c r="P2109" s="162">
        <f t="shared" si="322"/>
        <v>177.90538023544227</v>
      </c>
      <c r="Q2109" s="162">
        <f t="shared" si="323"/>
        <v>148.48576223699035</v>
      </c>
      <c r="R2109" s="163">
        <f t="shared" si="324"/>
        <v>1</v>
      </c>
      <c r="S2109" s="161">
        <f t="shared" si="325"/>
        <v>7000000</v>
      </c>
      <c r="T2109" s="162">
        <f t="shared" si="326"/>
        <v>189.30179341181409</v>
      </c>
      <c r="U2109" s="162">
        <f t="shared" si="327"/>
        <v>131.74288111849518</v>
      </c>
      <c r="V2109" s="163">
        <f t="shared" si="328"/>
        <v>1</v>
      </c>
      <c r="W2109" s="164">
        <f t="shared" si="329"/>
        <v>126517707.99071148</v>
      </c>
      <c r="X2109" s="164">
        <f t="shared" si="330"/>
        <v>252912386.05323237</v>
      </c>
    </row>
    <row r="2110" spans="10:24" x14ac:dyDescent="0.25">
      <c r="J2110">
        <v>2107</v>
      </c>
      <c r="K2110" s="43">
        <v>0.39608210764837626</v>
      </c>
      <c r="L2110">
        <v>0.34083990292174837</v>
      </c>
      <c r="M2110">
        <v>0.75077633258264609</v>
      </c>
      <c r="N2110" s="44">
        <v>0.92727785935782525</v>
      </c>
      <c r="O2110" s="161">
        <f t="shared" si="321"/>
        <v>5000000</v>
      </c>
      <c r="P2110" s="162">
        <f t="shared" si="322"/>
        <v>173.84742054684935</v>
      </c>
      <c r="Q2110" s="162">
        <f t="shared" si="323"/>
        <v>148.53869563053138</v>
      </c>
      <c r="R2110" s="163">
        <f t="shared" si="324"/>
        <v>1</v>
      </c>
      <c r="S2110" s="161">
        <f t="shared" si="325"/>
        <v>6000000</v>
      </c>
      <c r="T2110" s="162">
        <f t="shared" si="326"/>
        <v>187.94914018228312</v>
      </c>
      <c r="U2110" s="162">
        <f t="shared" si="327"/>
        <v>131.76934781526569</v>
      </c>
      <c r="V2110" s="163">
        <f t="shared" si="328"/>
        <v>1</v>
      </c>
      <c r="W2110" s="164">
        <f t="shared" si="329"/>
        <v>76543624.581589848</v>
      </c>
      <c r="X2110" s="164">
        <f t="shared" si="330"/>
        <v>187078754.20210457</v>
      </c>
    </row>
    <row r="2111" spans="10:24" x14ac:dyDescent="0.25">
      <c r="J2111">
        <v>2108</v>
      </c>
      <c r="K2111" s="43">
        <v>0.59628603179117334</v>
      </c>
      <c r="L2111">
        <v>2.0584851237978707E-2</v>
      </c>
      <c r="M2111">
        <v>0.61044746394211002</v>
      </c>
      <c r="N2111" s="44">
        <v>0.97604733677176359</v>
      </c>
      <c r="O2111" s="161">
        <f t="shared" si="321"/>
        <v>6000000</v>
      </c>
      <c r="P2111" s="162">
        <f t="shared" si="322"/>
        <v>149.37274729341098</v>
      </c>
      <c r="Q2111" s="162">
        <f t="shared" si="323"/>
        <v>140.60970938454605</v>
      </c>
      <c r="R2111" s="163">
        <f t="shared" si="324"/>
        <v>1</v>
      </c>
      <c r="S2111" s="161">
        <f t="shared" si="325"/>
        <v>6000000</v>
      </c>
      <c r="T2111" s="162">
        <f t="shared" si="326"/>
        <v>179.79091576447033</v>
      </c>
      <c r="U2111" s="162">
        <f t="shared" si="327"/>
        <v>127.80485469227303</v>
      </c>
      <c r="V2111" s="163">
        <f t="shared" si="328"/>
        <v>1</v>
      </c>
      <c r="W2111" s="164">
        <f t="shared" si="329"/>
        <v>2578227.4531895816</v>
      </c>
      <c r="X2111" s="164">
        <f t="shared" si="330"/>
        <v>161916366.43318379</v>
      </c>
    </row>
    <row r="2112" spans="10:24" x14ac:dyDescent="0.25">
      <c r="J2112">
        <v>2109</v>
      </c>
      <c r="K2112" s="43">
        <v>0.74693348699503193</v>
      </c>
      <c r="L2112">
        <v>0.57064904069415523</v>
      </c>
      <c r="M2112">
        <v>0.53539618558209767</v>
      </c>
      <c r="N2112" s="44">
        <v>0.88737008164805564</v>
      </c>
      <c r="O2112" s="161">
        <f t="shared" si="321"/>
        <v>6000000</v>
      </c>
      <c r="P2112" s="162">
        <f t="shared" si="322"/>
        <v>182.67040219019199</v>
      </c>
      <c r="Q2112" s="162">
        <f t="shared" si="323"/>
        <v>136.77683621593465</v>
      </c>
      <c r="R2112" s="163">
        <f t="shared" si="324"/>
        <v>1</v>
      </c>
      <c r="S2112" s="161">
        <f t="shared" si="325"/>
        <v>7000000</v>
      </c>
      <c r="T2112" s="162">
        <f t="shared" si="326"/>
        <v>190.89013406339734</v>
      </c>
      <c r="U2112" s="162">
        <f t="shared" si="327"/>
        <v>125.88841810796733</v>
      </c>
      <c r="V2112" s="163">
        <f t="shared" si="328"/>
        <v>1</v>
      </c>
      <c r="W2112" s="164">
        <f t="shared" si="329"/>
        <v>225361395.84554404</v>
      </c>
      <c r="X2112" s="164">
        <f t="shared" si="330"/>
        <v>305012011.6880101</v>
      </c>
    </row>
    <row r="2113" spans="10:24" x14ac:dyDescent="0.25">
      <c r="J2113">
        <v>2110</v>
      </c>
      <c r="K2113" s="43">
        <v>0.36807763862534304</v>
      </c>
      <c r="L2113">
        <v>0.83296837502509768</v>
      </c>
      <c r="M2113">
        <v>0.13127075596186344</v>
      </c>
      <c r="N2113" s="44">
        <v>0.5424145622987272</v>
      </c>
      <c r="O2113" s="161">
        <f t="shared" si="321"/>
        <v>5000000</v>
      </c>
      <c r="P2113" s="162">
        <f t="shared" si="322"/>
        <v>194.48942838788099</v>
      </c>
      <c r="Q2113" s="162">
        <f t="shared" si="323"/>
        <v>112.59191393164508</v>
      </c>
      <c r="R2113" s="163">
        <f t="shared" si="324"/>
        <v>1</v>
      </c>
      <c r="S2113" s="161">
        <f t="shared" si="325"/>
        <v>6000000</v>
      </c>
      <c r="T2113" s="162">
        <f t="shared" si="326"/>
        <v>194.829809462627</v>
      </c>
      <c r="U2113" s="162">
        <f t="shared" si="327"/>
        <v>113.79595696582254</v>
      </c>
      <c r="V2113" s="163">
        <f t="shared" si="328"/>
        <v>1</v>
      </c>
      <c r="W2113" s="164">
        <f t="shared" si="329"/>
        <v>359487572.28117955</v>
      </c>
      <c r="X2113" s="164">
        <f t="shared" si="330"/>
        <v>336203114.98082674</v>
      </c>
    </row>
    <row r="2114" spans="10:24" x14ac:dyDescent="0.25">
      <c r="J2114">
        <v>2111</v>
      </c>
      <c r="K2114" s="43">
        <v>0.48122490330981327</v>
      </c>
      <c r="L2114">
        <v>0.38860304635722032</v>
      </c>
      <c r="M2114">
        <v>1.0424875275132583E-2</v>
      </c>
      <c r="N2114" s="44">
        <v>3.0788852954434454E-2</v>
      </c>
      <c r="O2114" s="161">
        <f t="shared" si="321"/>
        <v>5000000</v>
      </c>
      <c r="P2114" s="162">
        <f t="shared" si="322"/>
        <v>175.75557246721715</v>
      </c>
      <c r="Q2114" s="162">
        <f t="shared" si="323"/>
        <v>88.78611553392021</v>
      </c>
      <c r="R2114" s="163">
        <f t="shared" si="324"/>
        <v>1</v>
      </c>
      <c r="S2114" s="161">
        <f t="shared" si="325"/>
        <v>6000000</v>
      </c>
      <c r="T2114" s="162">
        <f t="shared" si="326"/>
        <v>188.58519082240571</v>
      </c>
      <c r="U2114" s="162">
        <f t="shared" si="327"/>
        <v>101.89305776696011</v>
      </c>
      <c r="V2114" s="163">
        <f t="shared" si="328"/>
        <v>0.9</v>
      </c>
      <c r="W2114" s="164">
        <f t="shared" si="329"/>
        <v>384847284.66648471</v>
      </c>
      <c r="X2114" s="164">
        <f t="shared" si="330"/>
        <v>318137518.49940622</v>
      </c>
    </row>
    <row r="2115" spans="10:24" x14ac:dyDescent="0.25">
      <c r="J2115">
        <v>2112</v>
      </c>
      <c r="K2115" s="43">
        <v>8.920052604879436E-2</v>
      </c>
      <c r="L2115">
        <v>0.3437908014846166</v>
      </c>
      <c r="M2115">
        <v>0.5863248873219632</v>
      </c>
      <c r="N2115" s="44">
        <v>0.46201678203286189</v>
      </c>
      <c r="O2115" s="161">
        <f t="shared" si="321"/>
        <v>2000000</v>
      </c>
      <c r="P2115" s="162">
        <f t="shared" si="322"/>
        <v>173.96791236774467</v>
      </c>
      <c r="Q2115" s="162">
        <f t="shared" si="323"/>
        <v>139.36202495208826</v>
      </c>
      <c r="R2115" s="163">
        <f t="shared" si="324"/>
        <v>1</v>
      </c>
      <c r="S2115" s="161">
        <f t="shared" si="325"/>
        <v>2000000</v>
      </c>
      <c r="T2115" s="162">
        <f t="shared" si="326"/>
        <v>187.98930412258156</v>
      </c>
      <c r="U2115" s="162">
        <f t="shared" si="327"/>
        <v>127.18101247604413</v>
      </c>
      <c r="V2115" s="163">
        <f t="shared" si="328"/>
        <v>1</v>
      </c>
      <c r="W2115" s="164">
        <f t="shared" si="329"/>
        <v>19211774.83131282</v>
      </c>
      <c r="X2115" s="164">
        <f t="shared" si="330"/>
        <v>-28383416.706925154</v>
      </c>
    </row>
    <row r="2116" spans="10:24" x14ac:dyDescent="0.25">
      <c r="J2116">
        <v>2113</v>
      </c>
      <c r="K2116" s="43">
        <v>0.24577356127277583</v>
      </c>
      <c r="L2116">
        <v>0.79772865706960161</v>
      </c>
      <c r="M2116">
        <v>2.1190951076127895E-2</v>
      </c>
      <c r="N2116" s="44">
        <v>0.33797033994422854</v>
      </c>
      <c r="O2116" s="161">
        <f t="shared" si="321"/>
        <v>2000000</v>
      </c>
      <c r="P2116" s="162">
        <f t="shared" si="322"/>
        <v>192.50303514223378</v>
      </c>
      <c r="Q2116" s="162">
        <f t="shared" si="323"/>
        <v>94.404989078996437</v>
      </c>
      <c r="R2116" s="163">
        <f t="shared" si="324"/>
        <v>1</v>
      </c>
      <c r="S2116" s="161">
        <f t="shared" si="325"/>
        <v>5000000</v>
      </c>
      <c r="T2116" s="162">
        <f t="shared" si="326"/>
        <v>194.1676783807446</v>
      </c>
      <c r="U2116" s="162">
        <f t="shared" si="327"/>
        <v>104.70249453949822</v>
      </c>
      <c r="V2116" s="163">
        <f t="shared" si="328"/>
        <v>1</v>
      </c>
      <c r="W2116" s="164">
        <f t="shared" si="329"/>
        <v>146196092.12647471</v>
      </c>
      <c r="X2116" s="164">
        <f t="shared" si="330"/>
        <v>297325919.20623195</v>
      </c>
    </row>
    <row r="2117" spans="10:24" x14ac:dyDescent="0.25">
      <c r="J2117">
        <v>2114</v>
      </c>
      <c r="K2117" s="43">
        <v>0.17132987951682477</v>
      </c>
      <c r="L2117">
        <v>0.6537397679844752</v>
      </c>
      <c r="M2117">
        <v>0.87373067950266381</v>
      </c>
      <c r="N2117" s="44">
        <v>0.97509679200396526</v>
      </c>
      <c r="O2117" s="161">
        <f t="shared" ref="O2117:O2180" si="331">VLOOKUP(K2117,$E$5:$H$10,4)</f>
        <v>2000000</v>
      </c>
      <c r="P2117" s="162">
        <f t="shared" ref="P2117:P2180" si="332">_xlfn.NORM.INV(L2117,$E$12,$E$13)</f>
        <v>185.93155384805127</v>
      </c>
      <c r="Q2117" s="162">
        <f t="shared" ref="Q2117:Q2180" si="333">_xlfn.NORM.INV(M2117,$E$15,$E$16)</f>
        <v>157.88409947061862</v>
      </c>
      <c r="R2117" s="163">
        <f t="shared" ref="R2117:R2180" si="334">VLOOKUP(N2117,$E$19:$H$21,4)</f>
        <v>1</v>
      </c>
      <c r="S2117" s="161">
        <f t="shared" ref="S2117:S2180" si="335">VLOOKUP(K2117,$G$5:$H$10,2)</f>
        <v>5000000</v>
      </c>
      <c r="T2117" s="162">
        <f t="shared" ref="T2117:T2180" si="336">_xlfn.NORM.INV(L2117,$G$12,$G$13)</f>
        <v>191.9771846160171</v>
      </c>
      <c r="U2117" s="162">
        <f t="shared" ref="U2117:U2180" si="337">_xlfn.NORM.INV(M2117,$G$15,$G$16)</f>
        <v>136.4420497353093</v>
      </c>
      <c r="V2117" s="163">
        <f t="shared" ref="V2117:V2180" si="338">VLOOKUP(N2117,$G$19:$H$21,2)</f>
        <v>1</v>
      </c>
      <c r="W2117" s="164">
        <f t="shared" ref="W2117:W2180" si="339">O2117*(P2117-Q2117)*R2117-$D$23-$D$24</f>
        <v>6094908.7548652887</v>
      </c>
      <c r="X2117" s="164">
        <f t="shared" ref="X2117:X2180" si="340">S2117*(T2117-U2117)*V2117-$F$23-$F$24</f>
        <v>127675674.403539</v>
      </c>
    </row>
    <row r="2118" spans="10:24" x14ac:dyDescent="0.25">
      <c r="J2118">
        <v>2115</v>
      </c>
      <c r="K2118" s="43">
        <v>0.18490662767243971</v>
      </c>
      <c r="L2118">
        <v>4.0591955864244911E-2</v>
      </c>
      <c r="M2118">
        <v>0.49473605768978901</v>
      </c>
      <c r="N2118" s="44">
        <v>0.61700574035241906</v>
      </c>
      <c r="O2118" s="161">
        <f t="shared" si="331"/>
        <v>2000000</v>
      </c>
      <c r="P2118" s="162">
        <f t="shared" si="332"/>
        <v>153.8421349775177</v>
      </c>
      <c r="Q2118" s="162">
        <f t="shared" si="333"/>
        <v>134.73609740950715</v>
      </c>
      <c r="R2118" s="163">
        <f t="shared" si="334"/>
        <v>1</v>
      </c>
      <c r="S2118" s="161">
        <f t="shared" si="335"/>
        <v>5000000</v>
      </c>
      <c r="T2118" s="162">
        <f t="shared" si="336"/>
        <v>181.28071165917257</v>
      </c>
      <c r="U2118" s="162">
        <f t="shared" si="337"/>
        <v>124.86804870475358</v>
      </c>
      <c r="V2118" s="163">
        <f t="shared" si="338"/>
        <v>1</v>
      </c>
      <c r="W2118" s="164">
        <f t="shared" si="339"/>
        <v>-11787924.8639789</v>
      </c>
      <c r="X2118" s="164">
        <f t="shared" si="340"/>
        <v>132063314.77209496</v>
      </c>
    </row>
    <row r="2119" spans="10:24" x14ac:dyDescent="0.25">
      <c r="J2119">
        <v>2116</v>
      </c>
      <c r="K2119" s="43">
        <v>0.24934302867417035</v>
      </c>
      <c r="L2119">
        <v>0.30013698411260936</v>
      </c>
      <c r="M2119">
        <v>0.35198169373737676</v>
      </c>
      <c r="N2119" s="44">
        <v>0.24738921551026305</v>
      </c>
      <c r="O2119" s="161">
        <f t="shared" si="331"/>
        <v>2000000</v>
      </c>
      <c r="P2119" s="162">
        <f t="shared" si="332"/>
        <v>172.13990140674596</v>
      </c>
      <c r="Q2119" s="162">
        <f t="shared" si="333"/>
        <v>127.40048422612304</v>
      </c>
      <c r="R2119" s="163">
        <f t="shared" si="334"/>
        <v>1</v>
      </c>
      <c r="S2119" s="161">
        <f t="shared" si="335"/>
        <v>5000000</v>
      </c>
      <c r="T2119" s="162">
        <f t="shared" si="336"/>
        <v>187.37996713558198</v>
      </c>
      <c r="U2119" s="162">
        <f t="shared" si="337"/>
        <v>121.20024211306152</v>
      </c>
      <c r="V2119" s="163">
        <f t="shared" si="338"/>
        <v>1</v>
      </c>
      <c r="W2119" s="164">
        <f t="shared" si="339"/>
        <v>39478834.361245841</v>
      </c>
      <c r="X2119" s="164">
        <f t="shared" si="340"/>
        <v>180898625.11260229</v>
      </c>
    </row>
    <row r="2120" spans="10:24" x14ac:dyDescent="0.25">
      <c r="J2120">
        <v>2117</v>
      </c>
      <c r="K2120" s="43">
        <v>0.14730880909744337</v>
      </c>
      <c r="L2120">
        <v>3.9961988469280563E-2</v>
      </c>
      <c r="M2120">
        <v>2.305672212491916E-2</v>
      </c>
      <c r="N2120" s="44">
        <v>0.41169766901191129</v>
      </c>
      <c r="O2120" s="161">
        <f t="shared" si="331"/>
        <v>2000000</v>
      </c>
      <c r="P2120" s="162">
        <f t="shared" si="332"/>
        <v>153.73308982636297</v>
      </c>
      <c r="Q2120" s="162">
        <f t="shared" si="333"/>
        <v>95.112931438703285</v>
      </c>
      <c r="R2120" s="163">
        <f t="shared" si="334"/>
        <v>1</v>
      </c>
      <c r="S2120" s="161">
        <f t="shared" si="335"/>
        <v>2000000</v>
      </c>
      <c r="T2120" s="162">
        <f t="shared" si="336"/>
        <v>181.24436327545433</v>
      </c>
      <c r="U2120" s="162">
        <f t="shared" si="337"/>
        <v>105.05646571935165</v>
      </c>
      <c r="V2120" s="163">
        <f t="shared" si="338"/>
        <v>1</v>
      </c>
      <c r="W2120" s="164">
        <f t="shared" si="339"/>
        <v>67240316.775319368</v>
      </c>
      <c r="X2120" s="164">
        <f t="shared" si="340"/>
        <v>2375795.1122053564</v>
      </c>
    </row>
    <row r="2121" spans="10:24" x14ac:dyDescent="0.25">
      <c r="J2121">
        <v>2118</v>
      </c>
      <c r="K2121" s="43">
        <v>0.99115562367213472</v>
      </c>
      <c r="L2121">
        <v>0.72406269785150867</v>
      </c>
      <c r="M2121">
        <v>0.90505909042793742</v>
      </c>
      <c r="N2121" s="44">
        <v>0.37584201930240613</v>
      </c>
      <c r="O2121" s="161">
        <f t="shared" si="331"/>
        <v>9000000</v>
      </c>
      <c r="P2121" s="162">
        <f t="shared" si="332"/>
        <v>188.92430137188234</v>
      </c>
      <c r="Q2121" s="162">
        <f t="shared" si="333"/>
        <v>161.21857603215179</v>
      </c>
      <c r="R2121" s="163">
        <f t="shared" si="334"/>
        <v>1</v>
      </c>
      <c r="S2121" s="161">
        <f t="shared" si="335"/>
        <v>9000000</v>
      </c>
      <c r="T2121" s="162">
        <f t="shared" si="336"/>
        <v>192.97476712396079</v>
      </c>
      <c r="U2121" s="162">
        <f t="shared" si="337"/>
        <v>138.10928801607588</v>
      </c>
      <c r="V2121" s="163">
        <f t="shared" si="338"/>
        <v>1</v>
      </c>
      <c r="W2121" s="164">
        <f t="shared" si="339"/>
        <v>199351528.05757493</v>
      </c>
      <c r="X2121" s="164">
        <f t="shared" si="340"/>
        <v>343789311.97096419</v>
      </c>
    </row>
    <row r="2122" spans="10:24" x14ac:dyDescent="0.25">
      <c r="J2122">
        <v>2119</v>
      </c>
      <c r="K2122" s="43">
        <v>0.64335936815996275</v>
      </c>
      <c r="L2122">
        <v>0.7188810175547079</v>
      </c>
      <c r="M2122">
        <v>0.49188932519180995</v>
      </c>
      <c r="N2122" s="44">
        <v>0.60814649707123936</v>
      </c>
      <c r="O2122" s="161">
        <f t="shared" si="331"/>
        <v>6000000</v>
      </c>
      <c r="P2122" s="162">
        <f t="shared" si="332"/>
        <v>188.69280868810011</v>
      </c>
      <c r="Q2122" s="162">
        <f t="shared" si="333"/>
        <v>134.59336304952308</v>
      </c>
      <c r="R2122" s="163">
        <f t="shared" si="334"/>
        <v>1</v>
      </c>
      <c r="S2122" s="161">
        <f t="shared" si="335"/>
        <v>7000000</v>
      </c>
      <c r="T2122" s="162">
        <f t="shared" si="336"/>
        <v>192.89760289603336</v>
      </c>
      <c r="U2122" s="162">
        <f t="shared" si="337"/>
        <v>124.79668152476154</v>
      </c>
      <c r="V2122" s="163">
        <f t="shared" si="338"/>
        <v>1</v>
      </c>
      <c r="W2122" s="164">
        <f t="shared" si="339"/>
        <v>274596673.8314622</v>
      </c>
      <c r="X2122" s="164">
        <f t="shared" si="340"/>
        <v>326706449.59890276</v>
      </c>
    </row>
    <row r="2123" spans="10:24" x14ac:dyDescent="0.25">
      <c r="J2123">
        <v>2120</v>
      </c>
      <c r="K2123" s="43">
        <v>0.3939685689814042</v>
      </c>
      <c r="L2123">
        <v>0.74483859968256672</v>
      </c>
      <c r="M2123">
        <v>0.7163334597865002</v>
      </c>
      <c r="N2123" s="44">
        <v>0.55659398652983982</v>
      </c>
      <c r="O2123" s="161">
        <f t="shared" si="331"/>
        <v>5000000</v>
      </c>
      <c r="P2123" s="162">
        <f t="shared" si="332"/>
        <v>189.87502714738076</v>
      </c>
      <c r="Q2123" s="162">
        <f t="shared" si="333"/>
        <v>146.43967214347694</v>
      </c>
      <c r="R2123" s="163">
        <f t="shared" si="334"/>
        <v>1</v>
      </c>
      <c r="S2123" s="161">
        <f t="shared" si="335"/>
        <v>6000000</v>
      </c>
      <c r="T2123" s="162">
        <f t="shared" si="336"/>
        <v>193.29167571579359</v>
      </c>
      <c r="U2123" s="162">
        <f t="shared" si="337"/>
        <v>130.71983607173848</v>
      </c>
      <c r="V2123" s="163">
        <f t="shared" si="338"/>
        <v>1</v>
      </c>
      <c r="W2123" s="164">
        <f t="shared" si="339"/>
        <v>167176775.01951912</v>
      </c>
      <c r="X2123" s="164">
        <f t="shared" si="340"/>
        <v>225431037.86433059</v>
      </c>
    </row>
    <row r="2124" spans="10:24" x14ac:dyDescent="0.25">
      <c r="J2124">
        <v>2121</v>
      </c>
      <c r="K2124" s="43">
        <v>0.43303275020607768</v>
      </c>
      <c r="L2124">
        <v>0.65417045510191785</v>
      </c>
      <c r="M2124">
        <v>0.77532378980079775</v>
      </c>
      <c r="N2124" s="44">
        <v>0.78702244866200755</v>
      </c>
      <c r="O2124" s="161">
        <f t="shared" si="331"/>
        <v>5000000</v>
      </c>
      <c r="P2124" s="162">
        <f t="shared" si="332"/>
        <v>185.94906839163772</v>
      </c>
      <c r="Q2124" s="162">
        <f t="shared" si="333"/>
        <v>150.12990162447139</v>
      </c>
      <c r="R2124" s="163">
        <f t="shared" si="334"/>
        <v>1</v>
      </c>
      <c r="S2124" s="161">
        <f t="shared" si="335"/>
        <v>6000000</v>
      </c>
      <c r="T2124" s="162">
        <f t="shared" si="336"/>
        <v>191.98302279721258</v>
      </c>
      <c r="U2124" s="162">
        <f t="shared" si="337"/>
        <v>132.56495081223571</v>
      </c>
      <c r="V2124" s="163">
        <f t="shared" si="338"/>
        <v>1</v>
      </c>
      <c r="W2124" s="164">
        <f t="shared" si="339"/>
        <v>129095833.83583167</v>
      </c>
      <c r="X2124" s="164">
        <f t="shared" si="340"/>
        <v>206508431.90986127</v>
      </c>
    </row>
    <row r="2125" spans="10:24" x14ac:dyDescent="0.25">
      <c r="J2125">
        <v>2122</v>
      </c>
      <c r="K2125" s="43">
        <v>0.93637160605494152</v>
      </c>
      <c r="L2125">
        <v>0.46528531942985751</v>
      </c>
      <c r="M2125">
        <v>0.32650401308726695</v>
      </c>
      <c r="N2125" s="44">
        <v>0.25850667631552793</v>
      </c>
      <c r="O2125" s="161">
        <f t="shared" si="331"/>
        <v>7000000</v>
      </c>
      <c r="P2125" s="162">
        <f t="shared" si="332"/>
        <v>178.69309641097522</v>
      </c>
      <c r="Q2125" s="162">
        <f t="shared" si="333"/>
        <v>126.00825341813152</v>
      </c>
      <c r="R2125" s="163">
        <f t="shared" si="334"/>
        <v>1</v>
      </c>
      <c r="S2125" s="161">
        <f t="shared" si="335"/>
        <v>9000000</v>
      </c>
      <c r="T2125" s="162">
        <f t="shared" si="336"/>
        <v>189.56436547032507</v>
      </c>
      <c r="U2125" s="162">
        <f t="shared" si="337"/>
        <v>120.50412670906576</v>
      </c>
      <c r="V2125" s="163">
        <f t="shared" si="338"/>
        <v>1</v>
      </c>
      <c r="W2125" s="164">
        <f t="shared" si="339"/>
        <v>318793900.94990587</v>
      </c>
      <c r="X2125" s="164">
        <f t="shared" si="340"/>
        <v>471542148.85133386</v>
      </c>
    </row>
    <row r="2126" spans="10:24" x14ac:dyDescent="0.25">
      <c r="J2126">
        <v>2123</v>
      </c>
      <c r="K2126" s="43">
        <v>0.11295333838060162</v>
      </c>
      <c r="L2126">
        <v>7.5714252415031602E-2</v>
      </c>
      <c r="M2126">
        <v>0.74697477038043292</v>
      </c>
      <c r="N2126" s="44">
        <v>0.40290825485050041</v>
      </c>
      <c r="O2126" s="161">
        <f t="shared" si="331"/>
        <v>2000000</v>
      </c>
      <c r="P2126" s="162">
        <f t="shared" si="332"/>
        <v>158.48244086252868</v>
      </c>
      <c r="Q2126" s="162">
        <f t="shared" si="333"/>
        <v>148.30000105802554</v>
      </c>
      <c r="R2126" s="163">
        <f t="shared" si="334"/>
        <v>1</v>
      </c>
      <c r="S2126" s="161">
        <f t="shared" si="335"/>
        <v>2000000</v>
      </c>
      <c r="T2126" s="162">
        <f t="shared" si="336"/>
        <v>182.82748028750956</v>
      </c>
      <c r="U2126" s="162">
        <f t="shared" si="337"/>
        <v>131.65000052901277</v>
      </c>
      <c r="V2126" s="163">
        <f t="shared" si="338"/>
        <v>1</v>
      </c>
      <c r="W2126" s="164">
        <f t="shared" si="339"/>
        <v>-29635120.390993733</v>
      </c>
      <c r="X2126" s="164">
        <f t="shared" si="340"/>
        <v>-47645040.483006433</v>
      </c>
    </row>
    <row r="2127" spans="10:24" x14ac:dyDescent="0.25">
      <c r="J2127">
        <v>2124</v>
      </c>
      <c r="K2127" s="43">
        <v>0.34290479408785146</v>
      </c>
      <c r="L2127">
        <v>0.52366093244590506</v>
      </c>
      <c r="M2127">
        <v>0.61206440931712258</v>
      </c>
      <c r="N2127" s="44">
        <v>0.79375618805466186</v>
      </c>
      <c r="O2127" s="161">
        <f t="shared" si="331"/>
        <v>5000000</v>
      </c>
      <c r="P2127" s="162">
        <f t="shared" si="332"/>
        <v>180.89015963851679</v>
      </c>
      <c r="Q2127" s="162">
        <f t="shared" si="333"/>
        <v>140.69407333070893</v>
      </c>
      <c r="R2127" s="163">
        <f t="shared" si="334"/>
        <v>1</v>
      </c>
      <c r="S2127" s="161">
        <f t="shared" si="335"/>
        <v>6000000</v>
      </c>
      <c r="T2127" s="162">
        <f t="shared" si="336"/>
        <v>190.29671987950559</v>
      </c>
      <c r="U2127" s="162">
        <f t="shared" si="337"/>
        <v>127.84703666535447</v>
      </c>
      <c r="V2127" s="163">
        <f t="shared" si="338"/>
        <v>1</v>
      </c>
      <c r="W2127" s="164">
        <f t="shared" si="339"/>
        <v>150980431.53903931</v>
      </c>
      <c r="X2127" s="164">
        <f t="shared" si="340"/>
        <v>224698099.28490674</v>
      </c>
    </row>
    <row r="2128" spans="10:24" x14ac:dyDescent="0.25">
      <c r="J2128">
        <v>2125</v>
      </c>
      <c r="K2128" s="43">
        <v>0.80814135587083114</v>
      </c>
      <c r="L2128">
        <v>0.25750625379338377</v>
      </c>
      <c r="M2128">
        <v>0.45076952332469844</v>
      </c>
      <c r="N2128" s="44">
        <v>0.68438744980591903</v>
      </c>
      <c r="O2128" s="161">
        <f t="shared" si="331"/>
        <v>7000000</v>
      </c>
      <c r="P2128" s="162">
        <f t="shared" si="332"/>
        <v>170.23421041246809</v>
      </c>
      <c r="Q2128" s="162">
        <f t="shared" si="333"/>
        <v>132.52565231199546</v>
      </c>
      <c r="R2128" s="163">
        <f t="shared" si="334"/>
        <v>1</v>
      </c>
      <c r="S2128" s="161">
        <f t="shared" si="335"/>
        <v>7000000</v>
      </c>
      <c r="T2128" s="162">
        <f t="shared" si="336"/>
        <v>186.74473680415602</v>
      </c>
      <c r="U2128" s="162">
        <f t="shared" si="337"/>
        <v>123.76282615599773</v>
      </c>
      <c r="V2128" s="163">
        <f t="shared" si="338"/>
        <v>1</v>
      </c>
      <c r="W2128" s="164">
        <f t="shared" si="339"/>
        <v>213959906.7033084</v>
      </c>
      <c r="X2128" s="164">
        <f t="shared" si="340"/>
        <v>290873374.53710806</v>
      </c>
    </row>
    <row r="2129" spans="10:24" x14ac:dyDescent="0.25">
      <c r="J2129">
        <v>2126</v>
      </c>
      <c r="K2129" s="43">
        <v>0.73129525764625103</v>
      </c>
      <c r="L2129">
        <v>0.94884071616885346</v>
      </c>
      <c r="M2129">
        <v>0.73797948601882801</v>
      </c>
      <c r="N2129" s="44">
        <v>0.84473989848369535</v>
      </c>
      <c r="O2129" s="161">
        <f t="shared" si="331"/>
        <v>6000000</v>
      </c>
      <c r="P2129" s="162">
        <f t="shared" si="332"/>
        <v>204.50573496743104</v>
      </c>
      <c r="Q2129" s="162">
        <f t="shared" si="333"/>
        <v>147.74257361984388</v>
      </c>
      <c r="R2129" s="163">
        <f t="shared" si="334"/>
        <v>1</v>
      </c>
      <c r="S2129" s="161">
        <f t="shared" si="335"/>
        <v>7000000</v>
      </c>
      <c r="T2129" s="162">
        <f t="shared" si="336"/>
        <v>198.168578322477</v>
      </c>
      <c r="U2129" s="162">
        <f t="shared" si="337"/>
        <v>131.37128680992194</v>
      </c>
      <c r="V2129" s="163">
        <f t="shared" si="338"/>
        <v>1</v>
      </c>
      <c r="W2129" s="164">
        <f t="shared" si="339"/>
        <v>290578968.08552295</v>
      </c>
      <c r="X2129" s="164">
        <f t="shared" si="340"/>
        <v>317581040.58788544</v>
      </c>
    </row>
    <row r="2130" spans="10:24" x14ac:dyDescent="0.25">
      <c r="J2130">
        <v>2127</v>
      </c>
      <c r="K2130" s="43">
        <v>0.60140492076178809</v>
      </c>
      <c r="L2130">
        <v>0.16308643248852028</v>
      </c>
      <c r="M2130">
        <v>0.33150090842861957</v>
      </c>
      <c r="N2130" s="44">
        <v>0.67352373560175316</v>
      </c>
      <c r="O2130" s="161">
        <f t="shared" si="331"/>
        <v>6000000</v>
      </c>
      <c r="P2130" s="162">
        <f t="shared" si="332"/>
        <v>165.27222301545544</v>
      </c>
      <c r="Q2130" s="162">
        <f t="shared" si="333"/>
        <v>126.28455051811723</v>
      </c>
      <c r="R2130" s="163">
        <f t="shared" si="334"/>
        <v>1</v>
      </c>
      <c r="S2130" s="161">
        <f t="shared" si="335"/>
        <v>7000000</v>
      </c>
      <c r="T2130" s="162">
        <f t="shared" si="336"/>
        <v>185.09074100515181</v>
      </c>
      <c r="U2130" s="162">
        <f t="shared" si="337"/>
        <v>120.64227525905861</v>
      </c>
      <c r="V2130" s="163">
        <f t="shared" si="338"/>
        <v>1</v>
      </c>
      <c r="W2130" s="164">
        <f t="shared" si="339"/>
        <v>183926034.98402926</v>
      </c>
      <c r="X2130" s="164">
        <f t="shared" si="340"/>
        <v>301139260.22265244</v>
      </c>
    </row>
    <row r="2131" spans="10:24" x14ac:dyDescent="0.25">
      <c r="J2131">
        <v>2128</v>
      </c>
      <c r="K2131" s="43">
        <v>0.34098547340657037</v>
      </c>
      <c r="L2131">
        <v>0.50656153923223912</v>
      </c>
      <c r="M2131">
        <v>0.63675431279371175</v>
      </c>
      <c r="N2131" s="44">
        <v>0.6811588349515556</v>
      </c>
      <c r="O2131" s="161">
        <f t="shared" si="331"/>
        <v>5000000</v>
      </c>
      <c r="P2131" s="162">
        <f t="shared" si="332"/>
        <v>180.24672122065243</v>
      </c>
      <c r="Q2131" s="162">
        <f t="shared" si="333"/>
        <v>141.99593137223067</v>
      </c>
      <c r="R2131" s="163">
        <f t="shared" si="334"/>
        <v>1</v>
      </c>
      <c r="S2131" s="161">
        <f t="shared" si="335"/>
        <v>6000000</v>
      </c>
      <c r="T2131" s="162">
        <f t="shared" si="336"/>
        <v>190.08224040688415</v>
      </c>
      <c r="U2131" s="162">
        <f t="shared" si="337"/>
        <v>128.49796568611532</v>
      </c>
      <c r="V2131" s="163">
        <f t="shared" si="338"/>
        <v>1</v>
      </c>
      <c r="W2131" s="164">
        <f t="shared" si="339"/>
        <v>141253949.24210879</v>
      </c>
      <c r="X2131" s="164">
        <f t="shared" si="340"/>
        <v>219505648.32461298</v>
      </c>
    </row>
    <row r="2132" spans="10:24" x14ac:dyDescent="0.25">
      <c r="J2132">
        <v>2129</v>
      </c>
      <c r="K2132" s="43">
        <v>5.7153106235318996E-2</v>
      </c>
      <c r="L2132">
        <v>8.2435458838227338E-2</v>
      </c>
      <c r="M2132">
        <v>0.39135892568002861</v>
      </c>
      <c r="N2132" s="44">
        <v>7.1339098273240698E-2</v>
      </c>
      <c r="O2132" s="161">
        <f t="shared" si="331"/>
        <v>2000000</v>
      </c>
      <c r="P2132" s="162">
        <f t="shared" si="332"/>
        <v>159.16688258784109</v>
      </c>
      <c r="Q2132" s="162">
        <f t="shared" si="333"/>
        <v>129.48442097176732</v>
      </c>
      <c r="R2132" s="163">
        <f t="shared" si="334"/>
        <v>1</v>
      </c>
      <c r="S2132" s="161">
        <f t="shared" si="335"/>
        <v>2000000</v>
      </c>
      <c r="T2132" s="162">
        <f t="shared" si="336"/>
        <v>183.05562752928037</v>
      </c>
      <c r="U2132" s="162">
        <f t="shared" si="337"/>
        <v>122.24221048588366</v>
      </c>
      <c r="V2132" s="163">
        <f t="shared" si="338"/>
        <v>0.9</v>
      </c>
      <c r="W2132" s="164">
        <f t="shared" si="339"/>
        <v>9364923.2321475297</v>
      </c>
      <c r="X2132" s="164">
        <f t="shared" si="340"/>
        <v>-40535849.321885914</v>
      </c>
    </row>
    <row r="2133" spans="10:24" x14ac:dyDescent="0.25">
      <c r="J2133">
        <v>2130</v>
      </c>
      <c r="K2133" s="43">
        <v>0.6449640211954909</v>
      </c>
      <c r="L2133">
        <v>0.28927586975292474</v>
      </c>
      <c r="M2133">
        <v>0.81642078107297256</v>
      </c>
      <c r="N2133" s="44">
        <v>0.77580844567915042</v>
      </c>
      <c r="O2133" s="161">
        <f t="shared" si="331"/>
        <v>6000000</v>
      </c>
      <c r="P2133" s="162">
        <f t="shared" si="332"/>
        <v>171.6674787083949</v>
      </c>
      <c r="Q2133" s="162">
        <f t="shared" si="333"/>
        <v>153.03617624274045</v>
      </c>
      <c r="R2133" s="163">
        <f t="shared" si="334"/>
        <v>1</v>
      </c>
      <c r="S2133" s="161">
        <f t="shared" si="335"/>
        <v>7000000</v>
      </c>
      <c r="T2133" s="162">
        <f t="shared" si="336"/>
        <v>187.22249290279831</v>
      </c>
      <c r="U2133" s="162">
        <f t="shared" si="337"/>
        <v>134.01808812137023</v>
      </c>
      <c r="V2133" s="163">
        <f t="shared" si="338"/>
        <v>1</v>
      </c>
      <c r="W2133" s="164">
        <f t="shared" si="339"/>
        <v>61787814.793926656</v>
      </c>
      <c r="X2133" s="164">
        <f t="shared" si="340"/>
        <v>222430833.46999657</v>
      </c>
    </row>
    <row r="2134" spans="10:24" x14ac:dyDescent="0.25">
      <c r="J2134">
        <v>2131</v>
      </c>
      <c r="K2134" s="43">
        <v>0.41454025422871976</v>
      </c>
      <c r="L2134">
        <v>0.71381229333311713</v>
      </c>
      <c r="M2134">
        <v>0.91689940283085392</v>
      </c>
      <c r="N2134" s="44">
        <v>0.62960489252934138</v>
      </c>
      <c r="O2134" s="161">
        <f t="shared" si="331"/>
        <v>5000000</v>
      </c>
      <c r="P2134" s="162">
        <f t="shared" si="332"/>
        <v>188.46834852832154</v>
      </c>
      <c r="Q2134" s="162">
        <f t="shared" si="333"/>
        <v>162.69027542306441</v>
      </c>
      <c r="R2134" s="163">
        <f t="shared" si="334"/>
        <v>1</v>
      </c>
      <c r="S2134" s="161">
        <f t="shared" si="335"/>
        <v>6000000</v>
      </c>
      <c r="T2134" s="162">
        <f t="shared" si="336"/>
        <v>192.82278284277385</v>
      </c>
      <c r="U2134" s="162">
        <f t="shared" si="337"/>
        <v>138.8451377115322</v>
      </c>
      <c r="V2134" s="163">
        <f t="shared" si="338"/>
        <v>1</v>
      </c>
      <c r="W2134" s="164">
        <f t="shared" si="339"/>
        <v>78890365.526285678</v>
      </c>
      <c r="X2134" s="164">
        <f t="shared" si="340"/>
        <v>173865870.78744984</v>
      </c>
    </row>
    <row r="2135" spans="10:24" x14ac:dyDescent="0.25">
      <c r="J2135">
        <v>2132</v>
      </c>
      <c r="K2135" s="43">
        <v>0.60093910893682578</v>
      </c>
      <c r="L2135">
        <v>0.77756084482033316</v>
      </c>
      <c r="M2135">
        <v>0.43032605840215621</v>
      </c>
      <c r="N2135" s="44">
        <v>0.78689185204021539</v>
      </c>
      <c r="O2135" s="161">
        <f t="shared" si="331"/>
        <v>6000000</v>
      </c>
      <c r="P2135" s="162">
        <f t="shared" si="332"/>
        <v>191.45972141621016</v>
      </c>
      <c r="Q2135" s="162">
        <f t="shared" si="333"/>
        <v>131.48911786944458</v>
      </c>
      <c r="R2135" s="163">
        <f t="shared" si="334"/>
        <v>1</v>
      </c>
      <c r="S2135" s="161">
        <f t="shared" si="335"/>
        <v>7000000</v>
      </c>
      <c r="T2135" s="162">
        <f t="shared" si="336"/>
        <v>193.81990713873671</v>
      </c>
      <c r="U2135" s="162">
        <f t="shared" si="337"/>
        <v>123.24455893472229</v>
      </c>
      <c r="V2135" s="163">
        <f t="shared" si="338"/>
        <v>1</v>
      </c>
      <c r="W2135" s="164">
        <f t="shared" si="339"/>
        <v>309823621.28059345</v>
      </c>
      <c r="X2135" s="164">
        <f t="shared" si="340"/>
        <v>344027437.42810094</v>
      </c>
    </row>
    <row r="2136" spans="10:24" x14ac:dyDescent="0.25">
      <c r="J2136">
        <v>2133</v>
      </c>
      <c r="K2136" s="43">
        <v>0.39148856055570025</v>
      </c>
      <c r="L2136">
        <v>0.8230997208654901</v>
      </c>
      <c r="M2136">
        <v>0.98337890466744737</v>
      </c>
      <c r="N2136" s="44">
        <v>0.423248999425342</v>
      </c>
      <c r="O2136" s="161">
        <f t="shared" si="331"/>
        <v>5000000</v>
      </c>
      <c r="P2136" s="162">
        <f t="shared" si="332"/>
        <v>193.90863989479041</v>
      </c>
      <c r="Q2136" s="162">
        <f t="shared" si="333"/>
        <v>177.58291813704051</v>
      </c>
      <c r="R2136" s="163">
        <f t="shared" si="334"/>
        <v>1</v>
      </c>
      <c r="S2136" s="161">
        <f t="shared" si="335"/>
        <v>6000000</v>
      </c>
      <c r="T2136" s="162">
        <f t="shared" si="336"/>
        <v>194.63621329826347</v>
      </c>
      <c r="U2136" s="162">
        <f t="shared" si="337"/>
        <v>146.29145906852025</v>
      </c>
      <c r="V2136" s="163">
        <f t="shared" si="338"/>
        <v>1</v>
      </c>
      <c r="W2136" s="164">
        <f t="shared" si="339"/>
        <v>31628608.788749516</v>
      </c>
      <c r="X2136" s="164">
        <f t="shared" si="340"/>
        <v>140068525.37845927</v>
      </c>
    </row>
    <row r="2137" spans="10:24" x14ac:dyDescent="0.25">
      <c r="J2137">
        <v>2134</v>
      </c>
      <c r="K2137" s="43">
        <v>0.30073992602060939</v>
      </c>
      <c r="L2137">
        <v>0.58312643157252741</v>
      </c>
      <c r="M2137">
        <v>0.47547074340384066</v>
      </c>
      <c r="N2137" s="44">
        <v>0.13130354191401306</v>
      </c>
      <c r="O2137" s="161">
        <f t="shared" si="331"/>
        <v>5000000</v>
      </c>
      <c r="P2137" s="162">
        <f t="shared" si="332"/>
        <v>183.14847281311199</v>
      </c>
      <c r="Q2137" s="162">
        <f t="shared" si="333"/>
        <v>133.76950958872953</v>
      </c>
      <c r="R2137" s="163">
        <f t="shared" si="334"/>
        <v>1</v>
      </c>
      <c r="S2137" s="161">
        <f t="shared" si="335"/>
        <v>6000000</v>
      </c>
      <c r="T2137" s="162">
        <f t="shared" si="336"/>
        <v>191.04949093770401</v>
      </c>
      <c r="U2137" s="162">
        <f t="shared" si="337"/>
        <v>124.38475479436477</v>
      </c>
      <c r="V2137" s="163">
        <f t="shared" si="338"/>
        <v>0.9</v>
      </c>
      <c r="W2137" s="164">
        <f t="shared" si="339"/>
        <v>196894816.1219123</v>
      </c>
      <c r="X2137" s="164">
        <f t="shared" si="340"/>
        <v>209989575.17403191</v>
      </c>
    </row>
    <row r="2138" spans="10:24" x14ac:dyDescent="0.25">
      <c r="J2138">
        <v>2135</v>
      </c>
      <c r="K2138" s="43">
        <v>0.14872135980967394</v>
      </c>
      <c r="L2138">
        <v>0.2075560814570514</v>
      </c>
      <c r="M2138">
        <v>0.24466076801962455</v>
      </c>
      <c r="N2138" s="44">
        <v>0.44185080885137762</v>
      </c>
      <c r="O2138" s="161">
        <f t="shared" si="331"/>
        <v>2000000</v>
      </c>
      <c r="P2138" s="162">
        <f t="shared" si="332"/>
        <v>167.77604431780821</v>
      </c>
      <c r="Q2138" s="162">
        <f t="shared" si="333"/>
        <v>121.1722334054455</v>
      </c>
      <c r="R2138" s="163">
        <f t="shared" si="334"/>
        <v>1</v>
      </c>
      <c r="S2138" s="161">
        <f t="shared" si="335"/>
        <v>2000000</v>
      </c>
      <c r="T2138" s="162">
        <f t="shared" si="336"/>
        <v>185.92534810593608</v>
      </c>
      <c r="U2138" s="162">
        <f t="shared" si="337"/>
        <v>118.08611670272275</v>
      </c>
      <c r="V2138" s="163">
        <f t="shared" si="338"/>
        <v>1</v>
      </c>
      <c r="W2138" s="164">
        <f t="shared" si="339"/>
        <v>43207621.824725434</v>
      </c>
      <c r="X2138" s="164">
        <f t="shared" si="340"/>
        <v>-14321537.193573326</v>
      </c>
    </row>
    <row r="2139" spans="10:24" x14ac:dyDescent="0.25">
      <c r="J2139">
        <v>2136</v>
      </c>
      <c r="K2139" s="43">
        <v>0.78588027498831148</v>
      </c>
      <c r="L2139">
        <v>0.45450830971759715</v>
      </c>
      <c r="M2139">
        <v>8.6658109141126038E-2</v>
      </c>
      <c r="N2139" s="44">
        <v>0.64191649878278501</v>
      </c>
      <c r="O2139" s="161">
        <f t="shared" si="331"/>
        <v>7000000</v>
      </c>
      <c r="P2139" s="162">
        <f t="shared" si="332"/>
        <v>178.28581481898684</v>
      </c>
      <c r="Q2139" s="162">
        <f t="shared" si="333"/>
        <v>107.76749727154417</v>
      </c>
      <c r="R2139" s="163">
        <f t="shared" si="334"/>
        <v>1</v>
      </c>
      <c r="S2139" s="161">
        <f t="shared" si="335"/>
        <v>7000000</v>
      </c>
      <c r="T2139" s="162">
        <f t="shared" si="336"/>
        <v>189.42860493966228</v>
      </c>
      <c r="U2139" s="162">
        <f t="shared" si="337"/>
        <v>111.38374863577209</v>
      </c>
      <c r="V2139" s="163">
        <f t="shared" si="338"/>
        <v>1</v>
      </c>
      <c r="W2139" s="164">
        <f t="shared" si="339"/>
        <v>443628222.83209866</v>
      </c>
      <c r="X2139" s="164">
        <f t="shared" si="340"/>
        <v>396313994.12723124</v>
      </c>
    </row>
    <row r="2140" spans="10:24" x14ac:dyDescent="0.25">
      <c r="J2140">
        <v>2137</v>
      </c>
      <c r="K2140" s="43">
        <v>0.1434367076731955</v>
      </c>
      <c r="L2140">
        <v>0.28109918620338203</v>
      </c>
      <c r="M2140">
        <v>1.3780841844977409E-2</v>
      </c>
      <c r="N2140" s="44">
        <v>0.42379412407715855</v>
      </c>
      <c r="O2140" s="161">
        <f t="shared" si="331"/>
        <v>2000000</v>
      </c>
      <c r="P2140" s="162">
        <f t="shared" si="332"/>
        <v>171.306310873548</v>
      </c>
      <c r="Q2140" s="162">
        <f t="shared" si="333"/>
        <v>90.930612643660723</v>
      </c>
      <c r="R2140" s="163">
        <f t="shared" si="334"/>
        <v>1</v>
      </c>
      <c r="S2140" s="161">
        <f t="shared" si="335"/>
        <v>2000000</v>
      </c>
      <c r="T2140" s="162">
        <f t="shared" si="336"/>
        <v>187.10210362451599</v>
      </c>
      <c r="U2140" s="162">
        <f t="shared" si="337"/>
        <v>102.96530632183035</v>
      </c>
      <c r="V2140" s="163">
        <f t="shared" si="338"/>
        <v>1</v>
      </c>
      <c r="W2140" s="164">
        <f t="shared" si="339"/>
        <v>110751396.45977455</v>
      </c>
      <c r="X2140" s="164">
        <f t="shared" si="340"/>
        <v>18273594.605371267</v>
      </c>
    </row>
    <row r="2141" spans="10:24" x14ac:dyDescent="0.25">
      <c r="J2141">
        <v>2138</v>
      </c>
      <c r="K2141" s="43">
        <v>0.9602190140992144</v>
      </c>
      <c r="L2141">
        <v>0.99892855850184314</v>
      </c>
      <c r="M2141">
        <v>0.29407493139407814</v>
      </c>
      <c r="N2141" s="44">
        <v>0.71701132393809897</v>
      </c>
      <c r="O2141" s="161">
        <f t="shared" si="331"/>
        <v>9000000</v>
      </c>
      <c r="P2141" s="162">
        <f t="shared" si="332"/>
        <v>226.04519862285673</v>
      </c>
      <c r="Q2141" s="162">
        <f t="shared" si="333"/>
        <v>124.16961876718982</v>
      </c>
      <c r="R2141" s="163">
        <f t="shared" si="334"/>
        <v>1</v>
      </c>
      <c r="S2141" s="161">
        <f t="shared" si="335"/>
        <v>9000000</v>
      </c>
      <c r="T2141" s="162">
        <f t="shared" si="336"/>
        <v>205.34839954095224</v>
      </c>
      <c r="U2141" s="162">
        <f t="shared" si="337"/>
        <v>119.58480938359492</v>
      </c>
      <c r="V2141" s="163">
        <f t="shared" si="338"/>
        <v>1</v>
      </c>
      <c r="W2141" s="164">
        <f t="shared" si="339"/>
        <v>866880218.70100224</v>
      </c>
      <c r="X2141" s="164">
        <f t="shared" si="340"/>
        <v>621872311.4162159</v>
      </c>
    </row>
    <row r="2142" spans="10:24" x14ac:dyDescent="0.25">
      <c r="J2142">
        <v>2139</v>
      </c>
      <c r="K2142" s="43">
        <v>0.80296827486158973</v>
      </c>
      <c r="L2142">
        <v>3.2523924150693606E-3</v>
      </c>
      <c r="M2142">
        <v>0.44748185267631946</v>
      </c>
      <c r="N2142" s="44">
        <v>0.74991778056479441</v>
      </c>
      <c r="O2142" s="161">
        <f t="shared" si="331"/>
        <v>7000000</v>
      </c>
      <c r="P2142" s="162">
        <f t="shared" si="332"/>
        <v>139.18218701354053</v>
      </c>
      <c r="Q2142" s="162">
        <f t="shared" si="333"/>
        <v>132.35947945943403</v>
      </c>
      <c r="R2142" s="163">
        <f t="shared" si="334"/>
        <v>1</v>
      </c>
      <c r="S2142" s="161">
        <f t="shared" si="335"/>
        <v>7000000</v>
      </c>
      <c r="T2142" s="162">
        <f t="shared" si="336"/>
        <v>176.39406233784683</v>
      </c>
      <c r="U2142" s="162">
        <f t="shared" si="337"/>
        <v>123.67973972971701</v>
      </c>
      <c r="V2142" s="163">
        <f t="shared" si="338"/>
        <v>1</v>
      </c>
      <c r="W2142" s="164">
        <f t="shared" si="339"/>
        <v>-2241047.1212544963</v>
      </c>
      <c r="X2142" s="164">
        <f t="shared" si="340"/>
        <v>219000258.25690871</v>
      </c>
    </row>
    <row r="2143" spans="10:24" x14ac:dyDescent="0.25">
      <c r="J2143">
        <v>2140</v>
      </c>
      <c r="K2143" s="43">
        <v>0.89170466255464931</v>
      </c>
      <c r="L2143">
        <v>0.46898807308206336</v>
      </c>
      <c r="M2143">
        <v>0.29691353315028368</v>
      </c>
      <c r="N2143" s="44">
        <v>0.82042686090721972</v>
      </c>
      <c r="O2143" s="161">
        <f t="shared" si="331"/>
        <v>7000000</v>
      </c>
      <c r="P2143" s="162">
        <f t="shared" si="332"/>
        <v>178.83279257085164</v>
      </c>
      <c r="Q2143" s="162">
        <f t="shared" si="333"/>
        <v>124.33403290260665</v>
      </c>
      <c r="R2143" s="163">
        <f t="shared" si="334"/>
        <v>1</v>
      </c>
      <c r="S2143" s="161">
        <f t="shared" si="335"/>
        <v>7000000</v>
      </c>
      <c r="T2143" s="162">
        <f t="shared" si="336"/>
        <v>189.61093085695055</v>
      </c>
      <c r="U2143" s="162">
        <f t="shared" si="337"/>
        <v>119.66701645130333</v>
      </c>
      <c r="V2143" s="163">
        <f t="shared" si="338"/>
        <v>1</v>
      </c>
      <c r="W2143" s="164">
        <f t="shared" si="339"/>
        <v>331491317.67771488</v>
      </c>
      <c r="X2143" s="164">
        <f t="shared" si="340"/>
        <v>339607400.83953053</v>
      </c>
    </row>
    <row r="2144" spans="10:24" x14ac:dyDescent="0.25">
      <c r="J2144">
        <v>2141</v>
      </c>
      <c r="K2144" s="43">
        <v>0.19119196543445827</v>
      </c>
      <c r="L2144">
        <v>0.10218372490851646</v>
      </c>
      <c r="M2144">
        <v>0.82743552503713313</v>
      </c>
      <c r="N2144" s="44">
        <v>0.29401430565100939</v>
      </c>
      <c r="O2144" s="161">
        <f t="shared" si="331"/>
        <v>2000000</v>
      </c>
      <c r="P2144" s="162">
        <f t="shared" si="332"/>
        <v>160.96190361213357</v>
      </c>
      <c r="Q2144" s="162">
        <f t="shared" si="333"/>
        <v>153.88159290835722</v>
      </c>
      <c r="R2144" s="163">
        <f t="shared" si="334"/>
        <v>1</v>
      </c>
      <c r="S2144" s="161">
        <f t="shared" si="335"/>
        <v>5000000</v>
      </c>
      <c r="T2144" s="162">
        <f t="shared" si="336"/>
        <v>183.6539678707112</v>
      </c>
      <c r="U2144" s="162">
        <f t="shared" si="337"/>
        <v>134.44079645417861</v>
      </c>
      <c r="V2144" s="163">
        <f t="shared" si="338"/>
        <v>1</v>
      </c>
      <c r="W2144" s="164">
        <f t="shared" si="339"/>
        <v>-35839378.592447303</v>
      </c>
      <c r="X2144" s="164">
        <f t="shared" si="340"/>
        <v>96065857.08266294</v>
      </c>
    </row>
    <row r="2145" spans="10:24" x14ac:dyDescent="0.25">
      <c r="J2145">
        <v>2142</v>
      </c>
      <c r="K2145" s="43">
        <v>0.62749757604569223</v>
      </c>
      <c r="L2145">
        <v>0.29646507686370349</v>
      </c>
      <c r="M2145">
        <v>0.20389848718608694</v>
      </c>
      <c r="N2145" s="44">
        <v>0.67683148603562548</v>
      </c>
      <c r="O2145" s="161">
        <f t="shared" si="331"/>
        <v>6000000</v>
      </c>
      <c r="P2145" s="162">
        <f t="shared" si="332"/>
        <v>171.98107959540081</v>
      </c>
      <c r="Q2145" s="162">
        <f t="shared" si="333"/>
        <v>118.44446606824583</v>
      </c>
      <c r="R2145" s="163">
        <f t="shared" si="334"/>
        <v>1</v>
      </c>
      <c r="S2145" s="161">
        <f t="shared" si="335"/>
        <v>7000000</v>
      </c>
      <c r="T2145" s="162">
        <f t="shared" si="336"/>
        <v>187.32702653180027</v>
      </c>
      <c r="U2145" s="162">
        <f t="shared" si="337"/>
        <v>116.72223303412292</v>
      </c>
      <c r="V2145" s="163">
        <f t="shared" si="338"/>
        <v>1</v>
      </c>
      <c r="W2145" s="164">
        <f t="shared" si="339"/>
        <v>271219681.16292989</v>
      </c>
      <c r="X2145" s="164">
        <f t="shared" si="340"/>
        <v>344233554.48374146</v>
      </c>
    </row>
    <row r="2146" spans="10:24" x14ac:dyDescent="0.25">
      <c r="J2146">
        <v>2143</v>
      </c>
      <c r="K2146" s="43">
        <v>0.85992115812162073</v>
      </c>
      <c r="L2146">
        <v>0.66081109432899032</v>
      </c>
      <c r="M2146">
        <v>0.85109063854497002</v>
      </c>
      <c r="N2146" s="44">
        <v>0.40936586054799762</v>
      </c>
      <c r="O2146" s="161">
        <f t="shared" si="331"/>
        <v>7000000</v>
      </c>
      <c r="P2146" s="162">
        <f t="shared" si="332"/>
        <v>186.22016648110659</v>
      </c>
      <c r="Q2146" s="162">
        <f t="shared" si="333"/>
        <v>155.82244893851305</v>
      </c>
      <c r="R2146" s="163">
        <f t="shared" si="334"/>
        <v>1</v>
      </c>
      <c r="S2146" s="161">
        <f t="shared" si="335"/>
        <v>7000000</v>
      </c>
      <c r="T2146" s="162">
        <f t="shared" si="336"/>
        <v>192.07338882703553</v>
      </c>
      <c r="U2146" s="162">
        <f t="shared" si="337"/>
        <v>135.41122446925652</v>
      </c>
      <c r="V2146" s="163">
        <f t="shared" si="338"/>
        <v>1</v>
      </c>
      <c r="W2146" s="164">
        <f t="shared" si="339"/>
        <v>162784022.79815477</v>
      </c>
      <c r="X2146" s="164">
        <f t="shared" si="340"/>
        <v>246635150.50445306</v>
      </c>
    </row>
    <row r="2147" spans="10:24" x14ac:dyDescent="0.25">
      <c r="J2147">
        <v>2144</v>
      </c>
      <c r="K2147" s="43">
        <v>3.9574143235189374E-2</v>
      </c>
      <c r="L2147">
        <v>0.94853877532826703</v>
      </c>
      <c r="M2147">
        <v>0.40940322271804308</v>
      </c>
      <c r="N2147" s="44">
        <v>0.4583378575183662</v>
      </c>
      <c r="O2147" s="161">
        <f t="shared" si="331"/>
        <v>1000000</v>
      </c>
      <c r="P2147" s="162">
        <f t="shared" si="332"/>
        <v>204.46271622996301</v>
      </c>
      <c r="Q2147" s="162">
        <f t="shared" si="333"/>
        <v>130.41839247532175</v>
      </c>
      <c r="R2147" s="163">
        <f t="shared" si="334"/>
        <v>1</v>
      </c>
      <c r="S2147" s="161">
        <f t="shared" si="335"/>
        <v>1000000</v>
      </c>
      <c r="T2147" s="162">
        <f t="shared" si="336"/>
        <v>198.154238743321</v>
      </c>
      <c r="U2147" s="162">
        <f t="shared" si="337"/>
        <v>122.70919623766088</v>
      </c>
      <c r="V2147" s="163">
        <f t="shared" si="338"/>
        <v>1</v>
      </c>
      <c r="W2147" s="164">
        <f t="shared" si="339"/>
        <v>24044323.75464125</v>
      </c>
      <c r="X2147" s="164">
        <f t="shared" si="340"/>
        <v>-74554957.494339868</v>
      </c>
    </row>
    <row r="2148" spans="10:24" x14ac:dyDescent="0.25">
      <c r="J2148">
        <v>2145</v>
      </c>
      <c r="K2148" s="43">
        <v>0.52737661544874703</v>
      </c>
      <c r="L2148">
        <v>0.24099046549178238</v>
      </c>
      <c r="M2148">
        <v>0.3007871457639143</v>
      </c>
      <c r="N2148" s="44">
        <v>0.6688489361777169</v>
      </c>
      <c r="O2148" s="161">
        <f t="shared" si="331"/>
        <v>5000000</v>
      </c>
      <c r="P2148" s="162">
        <f t="shared" si="332"/>
        <v>169.45319907927475</v>
      </c>
      <c r="Q2148" s="162">
        <f t="shared" si="333"/>
        <v>124.55724118482331</v>
      </c>
      <c r="R2148" s="163">
        <f t="shared" si="334"/>
        <v>1</v>
      </c>
      <c r="S2148" s="161">
        <f t="shared" si="335"/>
        <v>6000000</v>
      </c>
      <c r="T2148" s="162">
        <f t="shared" si="336"/>
        <v>186.48439969309158</v>
      </c>
      <c r="U2148" s="162">
        <f t="shared" si="337"/>
        <v>119.77862059241166</v>
      </c>
      <c r="V2148" s="163">
        <f t="shared" si="338"/>
        <v>1</v>
      </c>
      <c r="W2148" s="164">
        <f t="shared" si="339"/>
        <v>174479789.4722572</v>
      </c>
      <c r="X2148" s="164">
        <f t="shared" si="340"/>
        <v>250234674.60407954</v>
      </c>
    </row>
    <row r="2149" spans="10:24" x14ac:dyDescent="0.25">
      <c r="J2149">
        <v>2146</v>
      </c>
      <c r="K2149" s="43">
        <v>0.89097309324376373</v>
      </c>
      <c r="L2149">
        <v>0.9648516924536642</v>
      </c>
      <c r="M2149">
        <v>0.81319123181561792</v>
      </c>
      <c r="N2149" s="44">
        <v>1.1653464344345887E-2</v>
      </c>
      <c r="O2149" s="161">
        <f t="shared" si="331"/>
        <v>7000000</v>
      </c>
      <c r="P2149" s="162">
        <f t="shared" si="332"/>
        <v>207.1499199178067</v>
      </c>
      <c r="Q2149" s="162">
        <f t="shared" si="333"/>
        <v>152.79435217864778</v>
      </c>
      <c r="R2149" s="163">
        <f t="shared" si="334"/>
        <v>1</v>
      </c>
      <c r="S2149" s="161">
        <f t="shared" si="335"/>
        <v>7000000</v>
      </c>
      <c r="T2149" s="162">
        <f t="shared" si="336"/>
        <v>199.04997330593557</v>
      </c>
      <c r="U2149" s="162">
        <f t="shared" si="337"/>
        <v>133.89717608932389</v>
      </c>
      <c r="V2149" s="163">
        <f t="shared" si="338"/>
        <v>0.05</v>
      </c>
      <c r="W2149" s="164">
        <f t="shared" si="339"/>
        <v>330488974.17411238</v>
      </c>
      <c r="X2149" s="164">
        <f t="shared" si="340"/>
        <v>-127196520.97418591</v>
      </c>
    </row>
    <row r="2150" spans="10:24" x14ac:dyDescent="0.25">
      <c r="J2150">
        <v>2147</v>
      </c>
      <c r="K2150" s="43">
        <v>0.23821936177794434</v>
      </c>
      <c r="L2150">
        <v>0.69459656277384052</v>
      </c>
      <c r="M2150">
        <v>0.46236905894916547</v>
      </c>
      <c r="N2150" s="44">
        <v>0.63959801000596905</v>
      </c>
      <c r="O2150" s="161">
        <f t="shared" si="331"/>
        <v>2000000</v>
      </c>
      <c r="P2150" s="162">
        <f t="shared" si="332"/>
        <v>187.63383051634958</v>
      </c>
      <c r="Q2150" s="162">
        <f t="shared" si="333"/>
        <v>133.11065804932909</v>
      </c>
      <c r="R2150" s="163">
        <f t="shared" si="334"/>
        <v>1</v>
      </c>
      <c r="S2150" s="161">
        <f t="shared" si="335"/>
        <v>5000000</v>
      </c>
      <c r="T2150" s="162">
        <f t="shared" si="336"/>
        <v>192.54461017211653</v>
      </c>
      <c r="U2150" s="162">
        <f t="shared" si="337"/>
        <v>124.05532902466454</v>
      </c>
      <c r="V2150" s="163">
        <f t="shared" si="338"/>
        <v>1</v>
      </c>
      <c r="W2150" s="164">
        <f t="shared" si="339"/>
        <v>59046344.934040979</v>
      </c>
      <c r="X2150" s="164">
        <f t="shared" si="340"/>
        <v>192446405.73725992</v>
      </c>
    </row>
    <row r="2151" spans="10:24" x14ac:dyDescent="0.25">
      <c r="J2151">
        <v>2148</v>
      </c>
      <c r="K2151" s="43">
        <v>0.10799130295330561</v>
      </c>
      <c r="L2151">
        <v>1.5932232720092143E-2</v>
      </c>
      <c r="M2151">
        <v>3.863240642382415E-2</v>
      </c>
      <c r="N2151" s="44">
        <v>0.68859844991082331</v>
      </c>
      <c r="O2151" s="161">
        <f t="shared" si="331"/>
        <v>2000000</v>
      </c>
      <c r="P2151" s="162">
        <f t="shared" si="332"/>
        <v>147.80839923249744</v>
      </c>
      <c r="Q2151" s="162">
        <f t="shared" si="333"/>
        <v>99.664368177166793</v>
      </c>
      <c r="R2151" s="163">
        <f t="shared" si="334"/>
        <v>1</v>
      </c>
      <c r="S2151" s="161">
        <f t="shared" si="335"/>
        <v>2000000</v>
      </c>
      <c r="T2151" s="162">
        <f t="shared" si="336"/>
        <v>179.26946641083248</v>
      </c>
      <c r="U2151" s="162">
        <f t="shared" si="337"/>
        <v>107.3321840885834</v>
      </c>
      <c r="V2151" s="163">
        <f t="shared" si="338"/>
        <v>1</v>
      </c>
      <c r="W2151" s="164">
        <f t="shared" si="339"/>
        <v>46288062.110661283</v>
      </c>
      <c r="X2151" s="164">
        <f t="shared" si="340"/>
        <v>-6125435.3555018604</v>
      </c>
    </row>
    <row r="2152" spans="10:24" x14ac:dyDescent="0.25">
      <c r="J2152">
        <v>2149</v>
      </c>
      <c r="K2152" s="43">
        <v>0.93182665090893257</v>
      </c>
      <c r="L2152">
        <v>0.40472628620047213</v>
      </c>
      <c r="M2152">
        <v>0.92681887443414879</v>
      </c>
      <c r="N2152" s="44">
        <v>0.32415269904527522</v>
      </c>
      <c r="O2152" s="161">
        <f t="shared" si="331"/>
        <v>7000000</v>
      </c>
      <c r="P2152" s="162">
        <f t="shared" si="332"/>
        <v>176.3830153632606</v>
      </c>
      <c r="Q2152" s="162">
        <f t="shared" si="333"/>
        <v>164.05002721197479</v>
      </c>
      <c r="R2152" s="163">
        <f t="shared" si="334"/>
        <v>1</v>
      </c>
      <c r="S2152" s="161">
        <f t="shared" si="335"/>
        <v>9000000</v>
      </c>
      <c r="T2152" s="162">
        <f t="shared" si="336"/>
        <v>188.7943384544202</v>
      </c>
      <c r="U2152" s="162">
        <f t="shared" si="337"/>
        <v>139.5250136059874</v>
      </c>
      <c r="V2152" s="163">
        <f t="shared" si="338"/>
        <v>1</v>
      </c>
      <c r="W2152" s="164">
        <f t="shared" si="339"/>
        <v>36330917.059000626</v>
      </c>
      <c r="X2152" s="164">
        <f t="shared" si="340"/>
        <v>293423923.63589519</v>
      </c>
    </row>
    <row r="2153" spans="10:24" x14ac:dyDescent="0.25">
      <c r="J2153">
        <v>2150</v>
      </c>
      <c r="K2153" s="43">
        <v>0.98358125884467074</v>
      </c>
      <c r="L2153">
        <v>0.95248326204702516</v>
      </c>
      <c r="M2153">
        <v>0.12953412023752375</v>
      </c>
      <c r="N2153" s="44">
        <v>0.96516075558363335</v>
      </c>
      <c r="O2153" s="161">
        <f t="shared" si="331"/>
        <v>9000000</v>
      </c>
      <c r="P2153" s="162">
        <f t="shared" si="332"/>
        <v>205.04135277914133</v>
      </c>
      <c r="Q2153" s="162">
        <f t="shared" si="333"/>
        <v>112.42807723321977</v>
      </c>
      <c r="R2153" s="163">
        <f t="shared" si="334"/>
        <v>1</v>
      </c>
      <c r="S2153" s="161">
        <f t="shared" si="335"/>
        <v>9000000</v>
      </c>
      <c r="T2153" s="162">
        <f t="shared" si="336"/>
        <v>198.34711759304713</v>
      </c>
      <c r="U2153" s="162">
        <f t="shared" si="337"/>
        <v>113.71403861660988</v>
      </c>
      <c r="V2153" s="163">
        <f t="shared" si="338"/>
        <v>1</v>
      </c>
      <c r="W2153" s="164">
        <f t="shared" si="339"/>
        <v>783519479.91329408</v>
      </c>
      <c r="X2153" s="164">
        <f t="shared" si="340"/>
        <v>611697710.78793526</v>
      </c>
    </row>
    <row r="2154" spans="10:24" x14ac:dyDescent="0.25">
      <c r="J2154">
        <v>2151</v>
      </c>
      <c r="K2154" s="43">
        <v>0.61726864387915126</v>
      </c>
      <c r="L2154">
        <v>0.42298966234441993</v>
      </c>
      <c r="M2154">
        <v>0.6488475596770068</v>
      </c>
      <c r="N2154" s="44">
        <v>0.82829941542462704</v>
      </c>
      <c r="O2154" s="161">
        <f t="shared" si="331"/>
        <v>6000000</v>
      </c>
      <c r="P2154" s="162">
        <f t="shared" si="332"/>
        <v>177.08623449421299</v>
      </c>
      <c r="Q2154" s="162">
        <f t="shared" si="333"/>
        <v>142.64421953252278</v>
      </c>
      <c r="R2154" s="163">
        <f t="shared" si="334"/>
        <v>1</v>
      </c>
      <c r="S2154" s="161">
        <f t="shared" si="335"/>
        <v>7000000</v>
      </c>
      <c r="T2154" s="162">
        <f t="shared" si="336"/>
        <v>189.02874483140434</v>
      </c>
      <c r="U2154" s="162">
        <f t="shared" si="337"/>
        <v>128.82210976626141</v>
      </c>
      <c r="V2154" s="163">
        <f t="shared" si="338"/>
        <v>1</v>
      </c>
      <c r="W2154" s="164">
        <f t="shared" si="339"/>
        <v>156652089.77014124</v>
      </c>
      <c r="X2154" s="164">
        <f t="shared" si="340"/>
        <v>271446445.45600051</v>
      </c>
    </row>
    <row r="2155" spans="10:24" x14ac:dyDescent="0.25">
      <c r="J2155">
        <v>2152</v>
      </c>
      <c r="K2155" s="43">
        <v>0.44862712754057243</v>
      </c>
      <c r="L2155">
        <v>0.25526237111865513</v>
      </c>
      <c r="M2155">
        <v>0.45679298095241827</v>
      </c>
      <c r="N2155" s="44">
        <v>0.45512291219869938</v>
      </c>
      <c r="O2155" s="161">
        <f t="shared" si="331"/>
        <v>5000000</v>
      </c>
      <c r="P2155" s="162">
        <f t="shared" si="332"/>
        <v>170.12968745211094</v>
      </c>
      <c r="Q2155" s="162">
        <f t="shared" si="333"/>
        <v>132.82966922363127</v>
      </c>
      <c r="R2155" s="163">
        <f t="shared" si="334"/>
        <v>1</v>
      </c>
      <c r="S2155" s="161">
        <f t="shared" si="335"/>
        <v>6000000</v>
      </c>
      <c r="T2155" s="162">
        <f t="shared" si="336"/>
        <v>186.70989581737032</v>
      </c>
      <c r="U2155" s="162">
        <f t="shared" si="337"/>
        <v>123.91483461181564</v>
      </c>
      <c r="V2155" s="163">
        <f t="shared" si="338"/>
        <v>1</v>
      </c>
      <c r="W2155" s="164">
        <f t="shared" si="339"/>
        <v>136500091.14239836</v>
      </c>
      <c r="X2155" s="164">
        <f t="shared" si="340"/>
        <v>226770367.2333281</v>
      </c>
    </row>
    <row r="2156" spans="10:24" x14ac:dyDescent="0.25">
      <c r="J2156">
        <v>2153</v>
      </c>
      <c r="K2156" s="43">
        <v>0.41509739671557655</v>
      </c>
      <c r="L2156">
        <v>0.34273141101060223</v>
      </c>
      <c r="M2156">
        <v>0.25832283414305213</v>
      </c>
      <c r="N2156" s="44">
        <v>0.90817843577182467</v>
      </c>
      <c r="O2156" s="161">
        <f t="shared" si="331"/>
        <v>5000000</v>
      </c>
      <c r="P2156" s="162">
        <f t="shared" si="332"/>
        <v>173.92470024908377</v>
      </c>
      <c r="Q2156" s="162">
        <f t="shared" si="333"/>
        <v>122.02950685716522</v>
      </c>
      <c r="R2156" s="163">
        <f t="shared" si="334"/>
        <v>1</v>
      </c>
      <c r="S2156" s="161">
        <f t="shared" si="335"/>
        <v>6000000</v>
      </c>
      <c r="T2156" s="162">
        <f t="shared" si="336"/>
        <v>187.97490008302793</v>
      </c>
      <c r="U2156" s="162">
        <f t="shared" si="337"/>
        <v>118.51475342858261</v>
      </c>
      <c r="V2156" s="163">
        <f t="shared" si="338"/>
        <v>1</v>
      </c>
      <c r="W2156" s="164">
        <f t="shared" si="339"/>
        <v>209475966.95959276</v>
      </c>
      <c r="X2156" s="164">
        <f t="shared" si="340"/>
        <v>266760879.92667192</v>
      </c>
    </row>
    <row r="2157" spans="10:24" x14ac:dyDescent="0.25">
      <c r="J2157">
        <v>2154</v>
      </c>
      <c r="K2157" s="43">
        <v>0.15545890200125245</v>
      </c>
      <c r="L2157">
        <v>4.9360226826109521E-3</v>
      </c>
      <c r="M2157">
        <v>0.32322945571053419</v>
      </c>
      <c r="N2157" s="44">
        <v>0.13185126196112362</v>
      </c>
      <c r="O2157" s="161">
        <f t="shared" si="331"/>
        <v>2000000</v>
      </c>
      <c r="P2157" s="162">
        <f t="shared" si="332"/>
        <v>141.29581144706373</v>
      </c>
      <c r="Q2157" s="162">
        <f t="shared" si="333"/>
        <v>125.82625890340385</v>
      </c>
      <c r="R2157" s="163">
        <f t="shared" si="334"/>
        <v>1</v>
      </c>
      <c r="S2157" s="161">
        <f t="shared" si="335"/>
        <v>5000000</v>
      </c>
      <c r="T2157" s="162">
        <f t="shared" si="336"/>
        <v>177.09860381568791</v>
      </c>
      <c r="U2157" s="162">
        <f t="shared" si="337"/>
        <v>120.41312945170192</v>
      </c>
      <c r="V2157" s="163">
        <f t="shared" si="338"/>
        <v>0.9</v>
      </c>
      <c r="W2157" s="164">
        <f t="shared" si="339"/>
        <v>-19060894.912680253</v>
      </c>
      <c r="X2157" s="164">
        <f t="shared" si="340"/>
        <v>105084634.63793698</v>
      </c>
    </row>
    <row r="2158" spans="10:24" x14ac:dyDescent="0.25">
      <c r="J2158">
        <v>2155</v>
      </c>
      <c r="K2158" s="43">
        <v>0.79904299875856322</v>
      </c>
      <c r="L2158">
        <v>0.34327033492581005</v>
      </c>
      <c r="M2158">
        <v>0.20810984018867396</v>
      </c>
      <c r="N2158" s="44">
        <v>2.7696464628745865E-5</v>
      </c>
      <c r="O2158" s="161">
        <f t="shared" si="331"/>
        <v>7000000</v>
      </c>
      <c r="P2158" s="162">
        <f t="shared" si="332"/>
        <v>173.94668902045908</v>
      </c>
      <c r="Q2158" s="162">
        <f t="shared" si="333"/>
        <v>118.74005658800681</v>
      </c>
      <c r="R2158" s="163">
        <f t="shared" si="334"/>
        <v>1</v>
      </c>
      <c r="S2158" s="161">
        <f t="shared" si="335"/>
        <v>7000000</v>
      </c>
      <c r="T2158" s="162">
        <f t="shared" si="336"/>
        <v>187.98222967348636</v>
      </c>
      <c r="U2158" s="162">
        <f t="shared" si="337"/>
        <v>116.8700282940034</v>
      </c>
      <c r="V2158" s="163">
        <f t="shared" si="338"/>
        <v>0.05</v>
      </c>
      <c r="W2158" s="164">
        <f t="shared" si="339"/>
        <v>336446427.02716589</v>
      </c>
      <c r="X2158" s="164">
        <f t="shared" si="340"/>
        <v>-125110729.51718096</v>
      </c>
    </row>
    <row r="2159" spans="10:24" x14ac:dyDescent="0.25">
      <c r="J2159">
        <v>2156</v>
      </c>
      <c r="K2159" s="43">
        <v>0.16624232585033405</v>
      </c>
      <c r="L2159">
        <v>0.90345253581384577</v>
      </c>
      <c r="M2159">
        <v>0.79403612288213143</v>
      </c>
      <c r="N2159" s="44">
        <v>0.38824286484178228</v>
      </c>
      <c r="O2159" s="161">
        <f t="shared" si="331"/>
        <v>2000000</v>
      </c>
      <c r="P2159" s="162">
        <f t="shared" si="332"/>
        <v>199.52216832367537</v>
      </c>
      <c r="Q2159" s="162">
        <f t="shared" si="333"/>
        <v>151.41011845528845</v>
      </c>
      <c r="R2159" s="163">
        <f t="shared" si="334"/>
        <v>1</v>
      </c>
      <c r="S2159" s="161">
        <f t="shared" si="335"/>
        <v>5000000</v>
      </c>
      <c r="T2159" s="162">
        <f t="shared" si="336"/>
        <v>196.50738944122511</v>
      </c>
      <c r="U2159" s="162">
        <f t="shared" si="337"/>
        <v>133.20505922764423</v>
      </c>
      <c r="V2159" s="163">
        <f t="shared" si="338"/>
        <v>1</v>
      </c>
      <c r="W2159" s="164">
        <f t="shared" si="339"/>
        <v>46224099.736773834</v>
      </c>
      <c r="X2159" s="164">
        <f t="shared" si="340"/>
        <v>166511651.06790441</v>
      </c>
    </row>
    <row r="2160" spans="10:24" x14ac:dyDescent="0.25">
      <c r="J2160">
        <v>2157</v>
      </c>
      <c r="K2160" s="43">
        <v>0.83167904788308589</v>
      </c>
      <c r="L2160">
        <v>0.26307510444976523</v>
      </c>
      <c r="M2160">
        <v>0.84120484572808774</v>
      </c>
      <c r="N2160" s="44">
        <v>0.52275408984399951</v>
      </c>
      <c r="O2160" s="161">
        <f t="shared" si="331"/>
        <v>7000000</v>
      </c>
      <c r="P2160" s="162">
        <f t="shared" si="332"/>
        <v>170.49159476601372</v>
      </c>
      <c r="Q2160" s="162">
        <f t="shared" si="333"/>
        <v>154.98843993041098</v>
      </c>
      <c r="R2160" s="163">
        <f t="shared" si="334"/>
        <v>1</v>
      </c>
      <c r="S2160" s="161">
        <f t="shared" si="335"/>
        <v>7000000</v>
      </c>
      <c r="T2160" s="162">
        <f t="shared" si="336"/>
        <v>186.83053158867125</v>
      </c>
      <c r="U2160" s="162">
        <f t="shared" si="337"/>
        <v>134.99421996520547</v>
      </c>
      <c r="V2160" s="163">
        <f t="shared" si="338"/>
        <v>1</v>
      </c>
      <c r="W2160" s="164">
        <f t="shared" si="339"/>
        <v>58522083.849219203</v>
      </c>
      <c r="X2160" s="164">
        <f t="shared" si="340"/>
        <v>212854181.36426044</v>
      </c>
    </row>
    <row r="2161" spans="10:24" x14ac:dyDescent="0.25">
      <c r="J2161">
        <v>2158</v>
      </c>
      <c r="K2161" s="43">
        <v>0.6033980021565728</v>
      </c>
      <c r="L2161">
        <v>0.52769430453388289</v>
      </c>
      <c r="M2161">
        <v>0.11195156472123291</v>
      </c>
      <c r="N2161" s="44">
        <v>0.65620223053768101</v>
      </c>
      <c r="O2161" s="161">
        <f t="shared" si="331"/>
        <v>6000000</v>
      </c>
      <c r="P2161" s="162">
        <f t="shared" si="332"/>
        <v>181.04212765221666</v>
      </c>
      <c r="Q2161" s="162">
        <f t="shared" si="333"/>
        <v>110.67570516431951</v>
      </c>
      <c r="R2161" s="163">
        <f t="shared" si="334"/>
        <v>1</v>
      </c>
      <c r="S2161" s="161">
        <f t="shared" si="335"/>
        <v>7000000</v>
      </c>
      <c r="T2161" s="162">
        <f t="shared" si="336"/>
        <v>190.34737588407222</v>
      </c>
      <c r="U2161" s="162">
        <f t="shared" si="337"/>
        <v>112.83785258215975</v>
      </c>
      <c r="V2161" s="163">
        <f t="shared" si="338"/>
        <v>1</v>
      </c>
      <c r="W2161" s="164">
        <f t="shared" si="339"/>
        <v>372198534.92738295</v>
      </c>
      <c r="X2161" s="164">
        <f t="shared" si="340"/>
        <v>392566663.11338723</v>
      </c>
    </row>
    <row r="2162" spans="10:24" x14ac:dyDescent="0.25">
      <c r="J2162">
        <v>2159</v>
      </c>
      <c r="K2162" s="43">
        <v>0.72445804192612795</v>
      </c>
      <c r="L2162">
        <v>0.83244496010262581</v>
      </c>
      <c r="M2162">
        <v>8.7361738079148044E-2</v>
      </c>
      <c r="N2162" s="44">
        <v>0.49233101700363935</v>
      </c>
      <c r="O2162" s="161">
        <f t="shared" si="331"/>
        <v>6000000</v>
      </c>
      <c r="P2162" s="162">
        <f t="shared" si="332"/>
        <v>194.45808070517486</v>
      </c>
      <c r="Q2162" s="162">
        <f t="shared" si="333"/>
        <v>107.85636551071892</v>
      </c>
      <c r="R2162" s="163">
        <f t="shared" si="334"/>
        <v>1</v>
      </c>
      <c r="S2162" s="161">
        <f t="shared" si="335"/>
        <v>7000000</v>
      </c>
      <c r="T2162" s="162">
        <f t="shared" si="336"/>
        <v>194.8193602350583</v>
      </c>
      <c r="U2162" s="162">
        <f t="shared" si="337"/>
        <v>111.42818275535946</v>
      </c>
      <c r="V2162" s="163">
        <f t="shared" si="338"/>
        <v>1</v>
      </c>
      <c r="W2162" s="164">
        <f t="shared" si="339"/>
        <v>469610291.16673571</v>
      </c>
      <c r="X2162" s="164">
        <f t="shared" si="340"/>
        <v>433738242.35789192</v>
      </c>
    </row>
    <row r="2163" spans="10:24" x14ac:dyDescent="0.25">
      <c r="J2163">
        <v>2160</v>
      </c>
      <c r="K2163" s="43">
        <v>0.7525085624085982</v>
      </c>
      <c r="L2163">
        <v>0.50801326959587878</v>
      </c>
      <c r="M2163">
        <v>0.6593330910863322</v>
      </c>
      <c r="N2163" s="44">
        <v>0.47455237787316895</v>
      </c>
      <c r="O2163" s="161">
        <f t="shared" si="331"/>
        <v>7000000</v>
      </c>
      <c r="P2163" s="162">
        <f t="shared" si="332"/>
        <v>180.30131458496336</v>
      </c>
      <c r="Q2163" s="162">
        <f t="shared" si="333"/>
        <v>143.21287392752126</v>
      </c>
      <c r="R2163" s="163">
        <f t="shared" si="334"/>
        <v>1</v>
      </c>
      <c r="S2163" s="161">
        <f t="shared" si="335"/>
        <v>7000000</v>
      </c>
      <c r="T2163" s="162">
        <f t="shared" si="336"/>
        <v>190.10043819498779</v>
      </c>
      <c r="U2163" s="162">
        <f t="shared" si="337"/>
        <v>129.10643696376064</v>
      </c>
      <c r="V2163" s="163">
        <f t="shared" si="338"/>
        <v>1</v>
      </c>
      <c r="W2163" s="164">
        <f t="shared" si="339"/>
        <v>209619084.60209474</v>
      </c>
      <c r="X2163" s="164">
        <f t="shared" si="340"/>
        <v>276958008.61859</v>
      </c>
    </row>
    <row r="2164" spans="10:24" x14ac:dyDescent="0.25">
      <c r="J2164">
        <v>2161</v>
      </c>
      <c r="K2164" s="43">
        <v>8.7495296895697905E-2</v>
      </c>
      <c r="L2164">
        <v>0.25551802068320983</v>
      </c>
      <c r="M2164">
        <v>0.81127451739079648</v>
      </c>
      <c r="N2164" s="44">
        <v>0.61586241084488069</v>
      </c>
      <c r="O2164" s="161">
        <f t="shared" si="331"/>
        <v>2000000</v>
      </c>
      <c r="P2164" s="162">
        <f t="shared" si="332"/>
        <v>170.14162006401617</v>
      </c>
      <c r="Q2164" s="162">
        <f t="shared" si="333"/>
        <v>152.65205414939211</v>
      </c>
      <c r="R2164" s="163">
        <f t="shared" si="334"/>
        <v>1</v>
      </c>
      <c r="S2164" s="161">
        <f t="shared" si="335"/>
        <v>2000000</v>
      </c>
      <c r="T2164" s="162">
        <f t="shared" si="336"/>
        <v>186.71387335467205</v>
      </c>
      <c r="U2164" s="162">
        <f t="shared" si="337"/>
        <v>133.82602707469607</v>
      </c>
      <c r="V2164" s="163">
        <f t="shared" si="338"/>
        <v>1</v>
      </c>
      <c r="W2164" s="164">
        <f t="shared" si="339"/>
        <v>-15020868.170751899</v>
      </c>
      <c r="X2164" s="164">
        <f t="shared" si="340"/>
        <v>-44224307.440048054</v>
      </c>
    </row>
    <row r="2165" spans="10:24" x14ac:dyDescent="0.25">
      <c r="J2165">
        <v>2162</v>
      </c>
      <c r="K2165" s="43">
        <v>0.98935911254932396</v>
      </c>
      <c r="L2165">
        <v>0.98952701863088055</v>
      </c>
      <c r="M2165">
        <v>0.92941198077291531</v>
      </c>
      <c r="N2165" s="44">
        <v>0.95121764859485647</v>
      </c>
      <c r="O2165" s="161">
        <f t="shared" si="331"/>
        <v>9000000</v>
      </c>
      <c r="P2165" s="162">
        <f t="shared" si="332"/>
        <v>214.63435628170427</v>
      </c>
      <c r="Q2165" s="162">
        <f t="shared" si="333"/>
        <v>164.42851318149641</v>
      </c>
      <c r="R2165" s="163">
        <f t="shared" si="334"/>
        <v>1</v>
      </c>
      <c r="S2165" s="161">
        <f t="shared" si="335"/>
        <v>9000000</v>
      </c>
      <c r="T2165" s="162">
        <f t="shared" si="336"/>
        <v>201.54478542723476</v>
      </c>
      <c r="U2165" s="162">
        <f t="shared" si="337"/>
        <v>139.71425659074819</v>
      </c>
      <c r="V2165" s="163">
        <f t="shared" si="338"/>
        <v>1</v>
      </c>
      <c r="W2165" s="164">
        <f t="shared" si="339"/>
        <v>401852587.90187073</v>
      </c>
      <c r="X2165" s="164">
        <f t="shared" si="340"/>
        <v>406474759.52837908</v>
      </c>
    </row>
    <row r="2166" spans="10:24" x14ac:dyDescent="0.25">
      <c r="J2166">
        <v>2163</v>
      </c>
      <c r="K2166" s="43">
        <v>0.24034808794612694</v>
      </c>
      <c r="L2166">
        <v>0.9397354571743971</v>
      </c>
      <c r="M2166">
        <v>0.31467503438816791</v>
      </c>
      <c r="N2166" s="44">
        <v>0.40111946249114239</v>
      </c>
      <c r="O2166" s="161">
        <f t="shared" si="331"/>
        <v>2000000</v>
      </c>
      <c r="P2166" s="162">
        <f t="shared" si="332"/>
        <v>203.28834995481276</v>
      </c>
      <c r="Q2166" s="162">
        <f t="shared" si="333"/>
        <v>125.34716328771113</v>
      </c>
      <c r="R2166" s="163">
        <f t="shared" si="334"/>
        <v>1</v>
      </c>
      <c r="S2166" s="161">
        <f t="shared" si="335"/>
        <v>5000000</v>
      </c>
      <c r="T2166" s="162">
        <f t="shared" si="336"/>
        <v>197.76278331827092</v>
      </c>
      <c r="U2166" s="162">
        <f t="shared" si="337"/>
        <v>120.17358164385557</v>
      </c>
      <c r="V2166" s="163">
        <f t="shared" si="338"/>
        <v>1</v>
      </c>
      <c r="W2166" s="164">
        <f t="shared" si="339"/>
        <v>105882373.33420327</v>
      </c>
      <c r="X2166" s="164">
        <f t="shared" si="340"/>
        <v>237946008.37207675</v>
      </c>
    </row>
    <row r="2167" spans="10:24" x14ac:dyDescent="0.25">
      <c r="J2167">
        <v>2164</v>
      </c>
      <c r="K2167" s="43">
        <v>0.73264066328330546</v>
      </c>
      <c r="L2167">
        <v>0.15174082762248731</v>
      </c>
      <c r="M2167">
        <v>0.75204473784896952</v>
      </c>
      <c r="N2167" s="44">
        <v>0.57192443019149186</v>
      </c>
      <c r="O2167" s="161">
        <f t="shared" si="331"/>
        <v>6000000</v>
      </c>
      <c r="P2167" s="162">
        <f t="shared" si="332"/>
        <v>164.5650632154624</v>
      </c>
      <c r="Q2167" s="162">
        <f t="shared" si="333"/>
        <v>148.61876625089519</v>
      </c>
      <c r="R2167" s="163">
        <f t="shared" si="334"/>
        <v>1</v>
      </c>
      <c r="S2167" s="161">
        <f t="shared" si="335"/>
        <v>7000000</v>
      </c>
      <c r="T2167" s="162">
        <f t="shared" si="336"/>
        <v>184.8550210718208</v>
      </c>
      <c r="U2167" s="162">
        <f t="shared" si="337"/>
        <v>131.8093831254476</v>
      </c>
      <c r="V2167" s="163">
        <f t="shared" si="338"/>
        <v>1</v>
      </c>
      <c r="W2167" s="164">
        <f t="shared" si="339"/>
        <v>45677781.787403256</v>
      </c>
      <c r="X2167" s="164">
        <f t="shared" si="340"/>
        <v>221319465.62461245</v>
      </c>
    </row>
    <row r="2168" spans="10:24" x14ac:dyDescent="0.25">
      <c r="J2168">
        <v>2165</v>
      </c>
      <c r="K2168" s="43">
        <v>0.27640297171103101</v>
      </c>
      <c r="L2168">
        <v>0.48738581977285234</v>
      </c>
      <c r="M2168">
        <v>0.73858192439408787</v>
      </c>
      <c r="N2168" s="44">
        <v>0.20684747208695464</v>
      </c>
      <c r="O2168" s="161">
        <f t="shared" si="331"/>
        <v>2000000</v>
      </c>
      <c r="P2168" s="162">
        <f t="shared" si="332"/>
        <v>179.52563503097807</v>
      </c>
      <c r="Q2168" s="162">
        <f t="shared" si="333"/>
        <v>147.77959359215947</v>
      </c>
      <c r="R2168" s="163">
        <f t="shared" si="334"/>
        <v>1</v>
      </c>
      <c r="S2168" s="161">
        <f t="shared" si="335"/>
        <v>5000000</v>
      </c>
      <c r="T2168" s="162">
        <f t="shared" si="336"/>
        <v>189.84187834365935</v>
      </c>
      <c r="U2168" s="162">
        <f t="shared" si="337"/>
        <v>131.38979679607974</v>
      </c>
      <c r="V2168" s="163">
        <f t="shared" si="338"/>
        <v>1</v>
      </c>
      <c r="W2168" s="164">
        <f t="shared" si="339"/>
        <v>13492082.877637185</v>
      </c>
      <c r="X2168" s="164">
        <f t="shared" si="340"/>
        <v>142260407.73789805</v>
      </c>
    </row>
    <row r="2169" spans="10:24" x14ac:dyDescent="0.25">
      <c r="J2169">
        <v>2166</v>
      </c>
      <c r="K2169" s="43">
        <v>0.7971580682634829</v>
      </c>
      <c r="L2169">
        <v>0.28693434029612419</v>
      </c>
      <c r="M2169">
        <v>0.16183133936645577</v>
      </c>
      <c r="N2169" s="44">
        <v>0.95673870894756941</v>
      </c>
      <c r="O2169" s="161">
        <f t="shared" si="331"/>
        <v>7000000</v>
      </c>
      <c r="P2169" s="162">
        <f t="shared" si="332"/>
        <v>171.56455407169437</v>
      </c>
      <c r="Q2169" s="162">
        <f t="shared" si="333"/>
        <v>115.26081756054279</v>
      </c>
      <c r="R2169" s="163">
        <f t="shared" si="334"/>
        <v>1</v>
      </c>
      <c r="S2169" s="161">
        <f t="shared" si="335"/>
        <v>7000000</v>
      </c>
      <c r="T2169" s="162">
        <f t="shared" si="336"/>
        <v>187.18818469056478</v>
      </c>
      <c r="U2169" s="162">
        <f t="shared" si="337"/>
        <v>115.1304087802714</v>
      </c>
      <c r="V2169" s="163">
        <f t="shared" si="338"/>
        <v>1</v>
      </c>
      <c r="W2169" s="164">
        <f t="shared" si="339"/>
        <v>344126155.5780611</v>
      </c>
      <c r="X2169" s="164">
        <f t="shared" si="340"/>
        <v>354404431.37205368</v>
      </c>
    </row>
    <row r="2170" spans="10:24" x14ac:dyDescent="0.25">
      <c r="J2170">
        <v>2167</v>
      </c>
      <c r="K2170" s="43">
        <v>0.96142326713238146</v>
      </c>
      <c r="L2170">
        <v>0.2560519523883078</v>
      </c>
      <c r="M2170">
        <v>5.8466782874372791E-2</v>
      </c>
      <c r="N2170" s="44">
        <v>0.89911071548639443</v>
      </c>
      <c r="O2170" s="161">
        <f t="shared" si="331"/>
        <v>9000000</v>
      </c>
      <c r="P2170" s="162">
        <f t="shared" si="332"/>
        <v>170.16652158385077</v>
      </c>
      <c r="Q2170" s="162">
        <f t="shared" si="333"/>
        <v>103.64449267384941</v>
      </c>
      <c r="R2170" s="163">
        <f t="shared" si="334"/>
        <v>1</v>
      </c>
      <c r="S2170" s="161">
        <f t="shared" si="335"/>
        <v>9000000</v>
      </c>
      <c r="T2170" s="162">
        <f t="shared" si="336"/>
        <v>186.72217386128358</v>
      </c>
      <c r="U2170" s="162">
        <f t="shared" si="337"/>
        <v>109.32224633692471</v>
      </c>
      <c r="V2170" s="163">
        <f t="shared" si="338"/>
        <v>1</v>
      </c>
      <c r="W2170" s="164">
        <f t="shared" si="339"/>
        <v>548698260.19001222</v>
      </c>
      <c r="X2170" s="164">
        <f t="shared" si="340"/>
        <v>546599347.71922982</v>
      </c>
    </row>
    <row r="2171" spans="10:24" x14ac:dyDescent="0.25">
      <c r="J2171">
        <v>2168</v>
      </c>
      <c r="K2171" s="43">
        <v>0.31744039535022961</v>
      </c>
      <c r="L2171">
        <v>0.14114532121425083</v>
      </c>
      <c r="M2171">
        <v>0.26773591707767685</v>
      </c>
      <c r="N2171" s="44">
        <v>0.88432575655960932</v>
      </c>
      <c r="O2171" s="161">
        <f t="shared" si="331"/>
        <v>5000000</v>
      </c>
      <c r="P2171" s="162">
        <f t="shared" si="332"/>
        <v>163.87218253187265</v>
      </c>
      <c r="Q2171" s="162">
        <f t="shared" si="333"/>
        <v>122.60650170349953</v>
      </c>
      <c r="R2171" s="163">
        <f t="shared" si="334"/>
        <v>1</v>
      </c>
      <c r="S2171" s="161">
        <f t="shared" si="335"/>
        <v>6000000</v>
      </c>
      <c r="T2171" s="162">
        <f t="shared" si="336"/>
        <v>184.62406084395755</v>
      </c>
      <c r="U2171" s="162">
        <f t="shared" si="337"/>
        <v>118.80325085174977</v>
      </c>
      <c r="V2171" s="163">
        <f t="shared" si="338"/>
        <v>1</v>
      </c>
      <c r="W2171" s="164">
        <f t="shared" si="339"/>
        <v>156328404.14186561</v>
      </c>
      <c r="X2171" s="164">
        <f t="shared" si="340"/>
        <v>244924859.95324671</v>
      </c>
    </row>
    <row r="2172" spans="10:24" x14ac:dyDescent="0.25">
      <c r="J2172">
        <v>2169</v>
      </c>
      <c r="K2172" s="43">
        <v>0.34543977890680311</v>
      </c>
      <c r="L2172">
        <v>0.87354243881925664</v>
      </c>
      <c r="M2172">
        <v>0.70682201431654079</v>
      </c>
      <c r="N2172" s="44">
        <v>4.4175065254878243E-2</v>
      </c>
      <c r="O2172" s="161">
        <f t="shared" si="331"/>
        <v>5000000</v>
      </c>
      <c r="P2172" s="162">
        <f t="shared" si="332"/>
        <v>197.14946142591225</v>
      </c>
      <c r="Q2172" s="162">
        <f t="shared" si="333"/>
        <v>145.88248507748904</v>
      </c>
      <c r="R2172" s="163">
        <f t="shared" si="334"/>
        <v>1</v>
      </c>
      <c r="S2172" s="161">
        <f t="shared" si="335"/>
        <v>6000000</v>
      </c>
      <c r="T2172" s="162">
        <f t="shared" si="336"/>
        <v>195.71648714197076</v>
      </c>
      <c r="U2172" s="162">
        <f t="shared" si="337"/>
        <v>130.44124253874452</v>
      </c>
      <c r="V2172" s="163">
        <f t="shared" si="338"/>
        <v>0.9</v>
      </c>
      <c r="W2172" s="164">
        <f t="shared" si="339"/>
        <v>206334881.74211606</v>
      </c>
      <c r="X2172" s="164">
        <f t="shared" si="340"/>
        <v>202486320.85742176</v>
      </c>
    </row>
    <row r="2173" spans="10:24" x14ac:dyDescent="0.25">
      <c r="J2173">
        <v>2170</v>
      </c>
      <c r="K2173" s="43">
        <v>0.30775574588974319</v>
      </c>
      <c r="L2173">
        <v>0.34598331430925267</v>
      </c>
      <c r="M2173">
        <v>0.31218444293459602</v>
      </c>
      <c r="N2173" s="44">
        <v>0.304764188924594</v>
      </c>
      <c r="O2173" s="161">
        <f t="shared" si="331"/>
        <v>5000000</v>
      </c>
      <c r="P2173" s="162">
        <f t="shared" si="332"/>
        <v>174.05718580399812</v>
      </c>
      <c r="Q2173" s="162">
        <f t="shared" si="333"/>
        <v>125.20664103185824</v>
      </c>
      <c r="R2173" s="163">
        <f t="shared" si="334"/>
        <v>1</v>
      </c>
      <c r="S2173" s="161">
        <f t="shared" si="335"/>
        <v>6000000</v>
      </c>
      <c r="T2173" s="162">
        <f t="shared" si="336"/>
        <v>188.01906193466604</v>
      </c>
      <c r="U2173" s="162">
        <f t="shared" si="337"/>
        <v>120.10332051592913</v>
      </c>
      <c r="V2173" s="163">
        <f t="shared" si="338"/>
        <v>1</v>
      </c>
      <c r="W2173" s="164">
        <f t="shared" si="339"/>
        <v>194252723.86069942</v>
      </c>
      <c r="X2173" s="164">
        <f t="shared" si="340"/>
        <v>257494448.51242149</v>
      </c>
    </row>
    <row r="2174" spans="10:24" x14ac:dyDescent="0.25">
      <c r="J2174">
        <v>2171</v>
      </c>
      <c r="K2174" s="43">
        <v>0.21671655990005578</v>
      </c>
      <c r="L2174">
        <v>0.83006475507975686</v>
      </c>
      <c r="M2174">
        <v>0.27008675065417675</v>
      </c>
      <c r="N2174" s="44">
        <v>0.27297292284397934</v>
      </c>
      <c r="O2174" s="161">
        <f t="shared" si="331"/>
        <v>2000000</v>
      </c>
      <c r="P2174" s="162">
        <f t="shared" si="332"/>
        <v>194.31631768762981</v>
      </c>
      <c r="Q2174" s="162">
        <f t="shared" si="333"/>
        <v>122.74898710888343</v>
      </c>
      <c r="R2174" s="163">
        <f t="shared" si="334"/>
        <v>1</v>
      </c>
      <c r="S2174" s="161">
        <f t="shared" si="335"/>
        <v>5000000</v>
      </c>
      <c r="T2174" s="162">
        <f t="shared" si="336"/>
        <v>194.77210589587662</v>
      </c>
      <c r="U2174" s="162">
        <f t="shared" si="337"/>
        <v>118.87449355444171</v>
      </c>
      <c r="V2174" s="163">
        <f t="shared" si="338"/>
        <v>1</v>
      </c>
      <c r="W2174" s="164">
        <f t="shared" si="339"/>
        <v>93134661.157492757</v>
      </c>
      <c r="X2174" s="164">
        <f t="shared" si="340"/>
        <v>229488061.70717454</v>
      </c>
    </row>
    <row r="2175" spans="10:24" x14ac:dyDescent="0.25">
      <c r="J2175">
        <v>2172</v>
      </c>
      <c r="K2175" s="43">
        <v>0.66976539866535456</v>
      </c>
      <c r="L2175">
        <v>0.76091883282492612</v>
      </c>
      <c r="M2175">
        <v>0.91303126767799492</v>
      </c>
      <c r="N2175" s="44">
        <v>0.38956100898187052</v>
      </c>
      <c r="O2175" s="161">
        <f t="shared" si="331"/>
        <v>6000000</v>
      </c>
      <c r="P2175" s="162">
        <f t="shared" si="332"/>
        <v>190.63891962090457</v>
      </c>
      <c r="Q2175" s="162">
        <f t="shared" si="333"/>
        <v>162.19320486328778</v>
      </c>
      <c r="R2175" s="163">
        <f t="shared" si="334"/>
        <v>1</v>
      </c>
      <c r="S2175" s="161">
        <f t="shared" si="335"/>
        <v>7000000</v>
      </c>
      <c r="T2175" s="162">
        <f t="shared" si="336"/>
        <v>193.54630654030152</v>
      </c>
      <c r="U2175" s="162">
        <f t="shared" si="337"/>
        <v>138.59660243164387</v>
      </c>
      <c r="V2175" s="163">
        <f t="shared" si="338"/>
        <v>1</v>
      </c>
      <c r="W2175" s="164">
        <f t="shared" si="339"/>
        <v>120674288.54570079</v>
      </c>
      <c r="X2175" s="164">
        <f t="shared" si="340"/>
        <v>234647928.76060349</v>
      </c>
    </row>
    <row r="2176" spans="10:24" x14ac:dyDescent="0.25">
      <c r="J2176">
        <v>2173</v>
      </c>
      <c r="K2176" s="43">
        <v>0.39896334666047706</v>
      </c>
      <c r="L2176">
        <v>0.90123882980001802</v>
      </c>
      <c r="M2176">
        <v>0.3370156838652143</v>
      </c>
      <c r="N2176" s="44">
        <v>0.13258192049653483</v>
      </c>
      <c r="O2176" s="161">
        <f t="shared" si="331"/>
        <v>5000000</v>
      </c>
      <c r="P2176" s="162">
        <f t="shared" si="332"/>
        <v>199.32964011291392</v>
      </c>
      <c r="Q2176" s="162">
        <f t="shared" si="333"/>
        <v>126.5875666112875</v>
      </c>
      <c r="R2176" s="163">
        <f t="shared" si="334"/>
        <v>1</v>
      </c>
      <c r="S2176" s="161">
        <f t="shared" si="335"/>
        <v>6000000</v>
      </c>
      <c r="T2176" s="162">
        <f t="shared" si="336"/>
        <v>196.44321337097131</v>
      </c>
      <c r="U2176" s="162">
        <f t="shared" si="337"/>
        <v>120.79378330564376</v>
      </c>
      <c r="V2176" s="163">
        <f t="shared" si="338"/>
        <v>0.9</v>
      </c>
      <c r="W2176" s="164">
        <f t="shared" si="339"/>
        <v>313710367.5081321</v>
      </c>
      <c r="X2176" s="164">
        <f t="shared" si="340"/>
        <v>258506922.35276878</v>
      </c>
    </row>
    <row r="2177" spans="10:24" x14ac:dyDescent="0.25">
      <c r="J2177">
        <v>2174</v>
      </c>
      <c r="K2177" s="43">
        <v>0.74706630660884499</v>
      </c>
      <c r="L2177">
        <v>0.94180264347351528</v>
      </c>
      <c r="M2177">
        <v>0.67686091027452255</v>
      </c>
      <c r="N2177" s="44">
        <v>0.23951380697825508</v>
      </c>
      <c r="O2177" s="161">
        <f t="shared" si="331"/>
        <v>6000000</v>
      </c>
      <c r="P2177" s="162">
        <f t="shared" si="332"/>
        <v>203.55131528444917</v>
      </c>
      <c r="Q2177" s="162">
        <f t="shared" si="333"/>
        <v>144.1787742066075</v>
      </c>
      <c r="R2177" s="163">
        <f t="shared" si="334"/>
        <v>1</v>
      </c>
      <c r="S2177" s="161">
        <f t="shared" si="335"/>
        <v>7000000</v>
      </c>
      <c r="T2177" s="162">
        <f t="shared" si="336"/>
        <v>197.85043842814974</v>
      </c>
      <c r="U2177" s="162">
        <f t="shared" si="337"/>
        <v>129.58938710330375</v>
      </c>
      <c r="V2177" s="163">
        <f t="shared" si="338"/>
        <v>1</v>
      </c>
      <c r="W2177" s="164">
        <f t="shared" si="339"/>
        <v>306235246.46705008</v>
      </c>
      <c r="X2177" s="164">
        <f t="shared" si="340"/>
        <v>327827359.27392197</v>
      </c>
    </row>
    <row r="2178" spans="10:24" x14ac:dyDescent="0.25">
      <c r="J2178">
        <v>2175</v>
      </c>
      <c r="K2178" s="43">
        <v>0.20435141728058326</v>
      </c>
      <c r="L2178">
        <v>0.86904918168245926</v>
      </c>
      <c r="M2178">
        <v>0.81973362155054519</v>
      </c>
      <c r="N2178" s="44">
        <v>0.83949184597113591</v>
      </c>
      <c r="O2178" s="161">
        <f t="shared" si="331"/>
        <v>2000000</v>
      </c>
      <c r="P2178" s="162">
        <f t="shared" si="332"/>
        <v>196.82861725598954</v>
      </c>
      <c r="Q2178" s="162">
        <f t="shared" si="333"/>
        <v>153.28700794673711</v>
      </c>
      <c r="R2178" s="163">
        <f t="shared" si="334"/>
        <v>1</v>
      </c>
      <c r="S2178" s="161">
        <f t="shared" si="335"/>
        <v>5000000</v>
      </c>
      <c r="T2178" s="162">
        <f t="shared" si="336"/>
        <v>195.60953908532986</v>
      </c>
      <c r="U2178" s="162">
        <f t="shared" si="337"/>
        <v>134.14350397336855</v>
      </c>
      <c r="V2178" s="163">
        <f t="shared" si="338"/>
        <v>1</v>
      </c>
      <c r="W2178" s="164">
        <f t="shared" si="339"/>
        <v>37083218.618504867</v>
      </c>
      <c r="X2178" s="164">
        <f t="shared" si="340"/>
        <v>157330175.55980653</v>
      </c>
    </row>
    <row r="2179" spans="10:24" x14ac:dyDescent="0.25">
      <c r="J2179">
        <v>2176</v>
      </c>
      <c r="K2179" s="43">
        <v>0.50249068437811883</v>
      </c>
      <c r="L2179">
        <v>0.47861805180576922</v>
      </c>
      <c r="M2179">
        <v>0.39095240925823682</v>
      </c>
      <c r="N2179" s="44">
        <v>0.41274878046623953</v>
      </c>
      <c r="O2179" s="161">
        <f t="shared" si="331"/>
        <v>5000000</v>
      </c>
      <c r="P2179" s="162">
        <f t="shared" si="332"/>
        <v>179.19566577058279</v>
      </c>
      <c r="Q2179" s="162">
        <f t="shared" si="333"/>
        <v>129.46324826306741</v>
      </c>
      <c r="R2179" s="163">
        <f t="shared" si="334"/>
        <v>1</v>
      </c>
      <c r="S2179" s="161">
        <f t="shared" si="335"/>
        <v>6000000</v>
      </c>
      <c r="T2179" s="162">
        <f t="shared" si="336"/>
        <v>189.73188859019427</v>
      </c>
      <c r="U2179" s="162">
        <f t="shared" si="337"/>
        <v>122.23162413153371</v>
      </c>
      <c r="V2179" s="163">
        <f t="shared" si="338"/>
        <v>1</v>
      </c>
      <c r="W2179" s="164">
        <f t="shared" si="339"/>
        <v>198662087.53757688</v>
      </c>
      <c r="X2179" s="164">
        <f t="shared" si="340"/>
        <v>255001586.75196338</v>
      </c>
    </row>
    <row r="2180" spans="10:24" x14ac:dyDescent="0.25">
      <c r="J2180">
        <v>2177</v>
      </c>
      <c r="K2180" s="43">
        <v>0.22250620535723664</v>
      </c>
      <c r="L2180">
        <v>0.93016826275786868</v>
      </c>
      <c r="M2180">
        <v>0.26016709879465649</v>
      </c>
      <c r="N2180" s="44">
        <v>0.23378591549501937</v>
      </c>
      <c r="O2180" s="161">
        <f t="shared" si="331"/>
        <v>2000000</v>
      </c>
      <c r="P2180" s="162">
        <f t="shared" si="332"/>
        <v>202.1556806315306</v>
      </c>
      <c r="Q2180" s="162">
        <f t="shared" si="333"/>
        <v>122.14339331225412</v>
      </c>
      <c r="R2180" s="163">
        <f t="shared" si="334"/>
        <v>1</v>
      </c>
      <c r="S2180" s="161">
        <f t="shared" si="335"/>
        <v>5000000</v>
      </c>
      <c r="T2180" s="162">
        <f t="shared" si="336"/>
        <v>197.38522687717688</v>
      </c>
      <c r="U2180" s="162">
        <f t="shared" si="337"/>
        <v>118.57169665612706</v>
      </c>
      <c r="V2180" s="163">
        <f t="shared" si="338"/>
        <v>1</v>
      </c>
      <c r="W2180" s="164">
        <f t="shared" si="339"/>
        <v>110024574.63855296</v>
      </c>
      <c r="X2180" s="164">
        <f t="shared" si="340"/>
        <v>244067651.10524911</v>
      </c>
    </row>
    <row r="2181" spans="10:24" x14ac:dyDescent="0.25">
      <c r="J2181">
        <v>2178</v>
      </c>
      <c r="K2181" s="43">
        <v>0.75874622534208758</v>
      </c>
      <c r="L2181">
        <v>0.27092709133025561</v>
      </c>
      <c r="M2181">
        <v>0.92578785655633733</v>
      </c>
      <c r="N2181" s="44">
        <v>0.16466853375277013</v>
      </c>
      <c r="O2181" s="161">
        <f t="shared" ref="O2181:O2244" si="341">VLOOKUP(K2181,$E$5:$H$10,4)</f>
        <v>7000000</v>
      </c>
      <c r="P2181" s="162">
        <f t="shared" ref="P2181:P2244" si="342">_xlfn.NORM.INV(L2181,$E$12,$E$13)</f>
        <v>170.84982734161426</v>
      </c>
      <c r="Q2181" s="162">
        <f t="shared" ref="Q2181:Q2244" si="343">_xlfn.NORM.INV(M2181,$E$15,$E$16)</f>
        <v>163.90239254139135</v>
      </c>
      <c r="R2181" s="163">
        <f t="shared" ref="R2181:R2244" si="344">VLOOKUP(N2181,$E$19:$H$21,4)</f>
        <v>1</v>
      </c>
      <c r="S2181" s="161">
        <f t="shared" ref="S2181:S2244" si="345">VLOOKUP(K2181,$G$5:$H$10,2)</f>
        <v>7000000</v>
      </c>
      <c r="T2181" s="162">
        <f t="shared" ref="T2181:T2244" si="346">_xlfn.NORM.INV(L2181,$G$12,$G$13)</f>
        <v>186.94994244720476</v>
      </c>
      <c r="U2181" s="162">
        <f t="shared" ref="U2181:U2244" si="347">_xlfn.NORM.INV(M2181,$G$15,$G$16)</f>
        <v>139.45119627069568</v>
      </c>
      <c r="V2181" s="163">
        <f t="shared" ref="V2181:V2244" si="348">VLOOKUP(N2181,$G$19:$H$21,2)</f>
        <v>0.9</v>
      </c>
      <c r="W2181" s="164">
        <f t="shared" ref="W2181:W2244" si="349">O2181*(P2181-Q2181)*R2181-$D$23-$D$24</f>
        <v>-1367956.3984396458</v>
      </c>
      <c r="X2181" s="164">
        <f t="shared" ref="X2181:X2244" si="350">S2181*(T2181-U2181)*V2181-$F$23-$F$24</f>
        <v>149242100.91200727</v>
      </c>
    </row>
    <row r="2182" spans="10:24" x14ac:dyDescent="0.25">
      <c r="J2182">
        <v>2179</v>
      </c>
      <c r="K2182" s="43">
        <v>0.58279394401790185</v>
      </c>
      <c r="L2182">
        <v>0.47344801778155143</v>
      </c>
      <c r="M2182">
        <v>0.90907637604965308</v>
      </c>
      <c r="N2182" s="44">
        <v>0.27900740625558007</v>
      </c>
      <c r="O2182" s="161">
        <f t="shared" si="341"/>
        <v>6000000</v>
      </c>
      <c r="P2182" s="162">
        <f t="shared" si="342"/>
        <v>179.00092255814769</v>
      </c>
      <c r="Q2182" s="162">
        <f t="shared" si="343"/>
        <v>161.70177824786737</v>
      </c>
      <c r="R2182" s="163">
        <f t="shared" si="344"/>
        <v>1</v>
      </c>
      <c r="S2182" s="161">
        <f t="shared" si="345"/>
        <v>6000000</v>
      </c>
      <c r="T2182" s="162">
        <f t="shared" si="346"/>
        <v>189.66697418604923</v>
      </c>
      <c r="U2182" s="162">
        <f t="shared" si="347"/>
        <v>138.35088912393368</v>
      </c>
      <c r="V2182" s="163">
        <f t="shared" si="348"/>
        <v>1</v>
      </c>
      <c r="W2182" s="164">
        <f t="shared" si="349"/>
        <v>53794865.861681953</v>
      </c>
      <c r="X2182" s="164">
        <f t="shared" si="350"/>
        <v>157896510.3726933</v>
      </c>
    </row>
    <row r="2183" spans="10:24" x14ac:dyDescent="0.25">
      <c r="J2183">
        <v>2180</v>
      </c>
      <c r="K2183" s="43">
        <v>0.45317698135379814</v>
      </c>
      <c r="L2183">
        <v>0.25448098875818026</v>
      </c>
      <c r="M2183">
        <v>0.63051982240852722</v>
      </c>
      <c r="N2183" s="44">
        <v>0.81653111354095531</v>
      </c>
      <c r="O2183" s="161">
        <f t="shared" si="341"/>
        <v>5000000</v>
      </c>
      <c r="P2183" s="162">
        <f t="shared" si="342"/>
        <v>170.09317711339392</v>
      </c>
      <c r="Q2183" s="162">
        <f t="shared" si="343"/>
        <v>141.66460845417595</v>
      </c>
      <c r="R2183" s="163">
        <f t="shared" si="344"/>
        <v>1</v>
      </c>
      <c r="S2183" s="161">
        <f t="shared" si="345"/>
        <v>6000000</v>
      </c>
      <c r="T2183" s="162">
        <f t="shared" si="346"/>
        <v>186.69772570446463</v>
      </c>
      <c r="U2183" s="162">
        <f t="shared" si="347"/>
        <v>128.33230422708797</v>
      </c>
      <c r="V2183" s="163">
        <f t="shared" si="348"/>
        <v>1</v>
      </c>
      <c r="W2183" s="164">
        <f t="shared" si="349"/>
        <v>92142843.296089858</v>
      </c>
      <c r="X2183" s="164">
        <f t="shared" si="350"/>
        <v>200192528.86425996</v>
      </c>
    </row>
    <row r="2184" spans="10:24" x14ac:dyDescent="0.25">
      <c r="J2184">
        <v>2181</v>
      </c>
      <c r="K2184" s="43">
        <v>0.86057166302319843</v>
      </c>
      <c r="L2184">
        <v>0.48116105106737284</v>
      </c>
      <c r="M2184">
        <v>4.456064888305078E-3</v>
      </c>
      <c r="N2184" s="44">
        <v>0.31828645718174198</v>
      </c>
      <c r="O2184" s="161">
        <f t="shared" si="341"/>
        <v>7000000</v>
      </c>
      <c r="P2184" s="162">
        <f t="shared" si="342"/>
        <v>179.29140290651929</v>
      </c>
      <c r="Q2184" s="162">
        <f t="shared" si="343"/>
        <v>82.691868436273865</v>
      </c>
      <c r="R2184" s="163">
        <f t="shared" si="344"/>
        <v>1</v>
      </c>
      <c r="S2184" s="161">
        <f t="shared" si="345"/>
        <v>7000000</v>
      </c>
      <c r="T2184" s="162">
        <f t="shared" si="346"/>
        <v>189.76380096883977</v>
      </c>
      <c r="U2184" s="162">
        <f t="shared" si="347"/>
        <v>98.845934218136932</v>
      </c>
      <c r="V2184" s="163">
        <f t="shared" si="348"/>
        <v>1</v>
      </c>
      <c r="W2184" s="164">
        <f t="shared" si="349"/>
        <v>626196741.29171801</v>
      </c>
      <c r="X2184" s="164">
        <f t="shared" si="350"/>
        <v>486425067.25491989</v>
      </c>
    </row>
    <row r="2185" spans="10:24" x14ac:dyDescent="0.25">
      <c r="J2185">
        <v>2182</v>
      </c>
      <c r="K2185" s="43">
        <v>0.89236126852370601</v>
      </c>
      <c r="L2185">
        <v>0.92042102739848863</v>
      </c>
      <c r="M2185">
        <v>0.27919447858314295</v>
      </c>
      <c r="N2185" s="44">
        <v>9.6217524690058287E-2</v>
      </c>
      <c r="O2185" s="161">
        <f t="shared" si="341"/>
        <v>7000000</v>
      </c>
      <c r="P2185" s="162">
        <f t="shared" si="342"/>
        <v>201.11863867473122</v>
      </c>
      <c r="Q2185" s="162">
        <f t="shared" si="343"/>
        <v>123.29527748726886</v>
      </c>
      <c r="R2185" s="163">
        <f t="shared" si="344"/>
        <v>1</v>
      </c>
      <c r="S2185" s="161">
        <f t="shared" si="345"/>
        <v>7000000</v>
      </c>
      <c r="T2185" s="162">
        <f t="shared" si="346"/>
        <v>197.0395462249104</v>
      </c>
      <c r="U2185" s="162">
        <f t="shared" si="347"/>
        <v>119.14763874363443</v>
      </c>
      <c r="V2185" s="163">
        <f t="shared" si="348"/>
        <v>0.9</v>
      </c>
      <c r="W2185" s="164">
        <f t="shared" si="349"/>
        <v>494763528.31223643</v>
      </c>
      <c r="X2185" s="164">
        <f t="shared" si="350"/>
        <v>340719017.13203859</v>
      </c>
    </row>
    <row r="2186" spans="10:24" x14ac:dyDescent="0.25">
      <c r="J2186">
        <v>2183</v>
      </c>
      <c r="K2186" s="43">
        <v>0.53395790851026226</v>
      </c>
      <c r="L2186">
        <v>6.1590893674100866E-2</v>
      </c>
      <c r="M2186">
        <v>0.44269218288927559</v>
      </c>
      <c r="N2186" s="44">
        <v>0.95638152846993307</v>
      </c>
      <c r="O2186" s="161">
        <f t="shared" si="341"/>
        <v>5000000</v>
      </c>
      <c r="P2186" s="162">
        <f t="shared" si="342"/>
        <v>156.87667619864712</v>
      </c>
      <c r="Q2186" s="162">
        <f t="shared" si="343"/>
        <v>132.11705934585618</v>
      </c>
      <c r="R2186" s="163">
        <f t="shared" si="344"/>
        <v>1</v>
      </c>
      <c r="S2186" s="161">
        <f t="shared" si="345"/>
        <v>6000000</v>
      </c>
      <c r="T2186" s="162">
        <f t="shared" si="346"/>
        <v>182.29222539954904</v>
      </c>
      <c r="U2186" s="162">
        <f t="shared" si="347"/>
        <v>123.55852967292809</v>
      </c>
      <c r="V2186" s="163">
        <f t="shared" si="348"/>
        <v>1</v>
      </c>
      <c r="W2186" s="164">
        <f t="shared" si="349"/>
        <v>73798084.263954699</v>
      </c>
      <c r="X2186" s="164">
        <f t="shared" si="350"/>
        <v>202402174.35972571</v>
      </c>
    </row>
    <row r="2187" spans="10:24" x14ac:dyDescent="0.25">
      <c r="J2187">
        <v>2184</v>
      </c>
      <c r="K2187" s="43">
        <v>0.32035587505387209</v>
      </c>
      <c r="L2187">
        <v>7.672708322708055E-3</v>
      </c>
      <c r="M2187">
        <v>0.73440633566834046</v>
      </c>
      <c r="N2187" s="44">
        <v>0.2814034778054999</v>
      </c>
      <c r="O2187" s="161">
        <f t="shared" si="341"/>
        <v>5000000</v>
      </c>
      <c r="P2187" s="162">
        <f t="shared" si="342"/>
        <v>143.63815840238806</v>
      </c>
      <c r="Q2187" s="162">
        <f t="shared" si="343"/>
        <v>147.52389139174375</v>
      </c>
      <c r="R2187" s="163">
        <f t="shared" si="344"/>
        <v>1</v>
      </c>
      <c r="S2187" s="161">
        <f t="shared" si="345"/>
        <v>6000000</v>
      </c>
      <c r="T2187" s="162">
        <f t="shared" si="346"/>
        <v>177.87938613412936</v>
      </c>
      <c r="U2187" s="162">
        <f t="shared" si="347"/>
        <v>131.26194569587187</v>
      </c>
      <c r="V2187" s="163">
        <f t="shared" si="348"/>
        <v>1</v>
      </c>
      <c r="W2187" s="164">
        <f t="shared" si="349"/>
        <v>-69428664.946778446</v>
      </c>
      <c r="X2187" s="164">
        <f t="shared" si="350"/>
        <v>129704642.62954491</v>
      </c>
    </row>
    <row r="2188" spans="10:24" x14ac:dyDescent="0.25">
      <c r="J2188">
        <v>2185</v>
      </c>
      <c r="K2188" s="43">
        <v>0.30932130734646457</v>
      </c>
      <c r="L2188">
        <v>0.33249057778665936</v>
      </c>
      <c r="M2188">
        <v>0.77294164597408843</v>
      </c>
      <c r="N2188" s="44">
        <v>0.70891384360290599</v>
      </c>
      <c r="O2188" s="161">
        <f t="shared" si="341"/>
        <v>5000000</v>
      </c>
      <c r="P2188" s="162">
        <f t="shared" si="342"/>
        <v>173.50430594846156</v>
      </c>
      <c r="Q2188" s="162">
        <f t="shared" si="343"/>
        <v>149.97139042912903</v>
      </c>
      <c r="R2188" s="163">
        <f t="shared" si="344"/>
        <v>1</v>
      </c>
      <c r="S2188" s="161">
        <f t="shared" si="345"/>
        <v>6000000</v>
      </c>
      <c r="T2188" s="162">
        <f t="shared" si="346"/>
        <v>187.83476864948719</v>
      </c>
      <c r="U2188" s="162">
        <f t="shared" si="347"/>
        <v>132.48569521456452</v>
      </c>
      <c r="V2188" s="163">
        <f t="shared" si="348"/>
        <v>1</v>
      </c>
      <c r="W2188" s="164">
        <f t="shared" si="349"/>
        <v>67664577.59666267</v>
      </c>
      <c r="X2188" s="164">
        <f t="shared" si="350"/>
        <v>182094440.60953605</v>
      </c>
    </row>
    <row r="2189" spans="10:24" x14ac:dyDescent="0.25">
      <c r="J2189">
        <v>2186</v>
      </c>
      <c r="K2189" s="43">
        <v>0.91596036273119474</v>
      </c>
      <c r="L2189">
        <v>0.84200375379889258</v>
      </c>
      <c r="M2189">
        <v>0.68079648079167077</v>
      </c>
      <c r="N2189" s="44">
        <v>0.62990768643961415</v>
      </c>
      <c r="O2189" s="161">
        <f t="shared" si="341"/>
        <v>7000000</v>
      </c>
      <c r="P2189" s="162">
        <f t="shared" si="342"/>
        <v>195.0409083115768</v>
      </c>
      <c r="Q2189" s="162">
        <f t="shared" si="343"/>
        <v>144.39854377733559</v>
      </c>
      <c r="R2189" s="163">
        <f t="shared" si="344"/>
        <v>1</v>
      </c>
      <c r="S2189" s="161">
        <f t="shared" si="345"/>
        <v>9000000</v>
      </c>
      <c r="T2189" s="162">
        <f t="shared" si="346"/>
        <v>195.01363610385894</v>
      </c>
      <c r="U2189" s="162">
        <f t="shared" si="347"/>
        <v>129.69927188866779</v>
      </c>
      <c r="V2189" s="163">
        <f t="shared" si="348"/>
        <v>1</v>
      </c>
      <c r="W2189" s="164">
        <f t="shared" si="349"/>
        <v>304496551.73968846</v>
      </c>
      <c r="X2189" s="164">
        <f t="shared" si="350"/>
        <v>437829277.93672037</v>
      </c>
    </row>
    <row r="2190" spans="10:24" x14ac:dyDescent="0.25">
      <c r="J2190">
        <v>2187</v>
      </c>
      <c r="K2190" s="43">
        <v>0.40895077856241457</v>
      </c>
      <c r="L2190">
        <v>0.10340070356603082</v>
      </c>
      <c r="M2190">
        <v>0.62816018306855981</v>
      </c>
      <c r="N2190" s="44">
        <v>0.44259006914011223</v>
      </c>
      <c r="O2190" s="161">
        <f t="shared" si="341"/>
        <v>5000000</v>
      </c>
      <c r="P2190" s="162">
        <f t="shared" si="342"/>
        <v>161.06385477126665</v>
      </c>
      <c r="Q2190" s="162">
        <f t="shared" si="343"/>
        <v>141.53968933229407</v>
      </c>
      <c r="R2190" s="163">
        <f t="shared" si="344"/>
        <v>1</v>
      </c>
      <c r="S2190" s="161">
        <f t="shared" si="345"/>
        <v>6000000</v>
      </c>
      <c r="T2190" s="162">
        <f t="shared" si="346"/>
        <v>183.68795159042222</v>
      </c>
      <c r="U2190" s="162">
        <f t="shared" si="347"/>
        <v>128.26984466614704</v>
      </c>
      <c r="V2190" s="163">
        <f t="shared" si="348"/>
        <v>1</v>
      </c>
      <c r="W2190" s="164">
        <f t="shared" si="349"/>
        <v>47620827.194862872</v>
      </c>
      <c r="X2190" s="164">
        <f t="shared" si="350"/>
        <v>182508641.54565108</v>
      </c>
    </row>
    <row r="2191" spans="10:24" x14ac:dyDescent="0.25">
      <c r="J2191">
        <v>2188</v>
      </c>
      <c r="K2191" s="43">
        <v>0.59559646695113799</v>
      </c>
      <c r="L2191">
        <v>0.14903940574311458</v>
      </c>
      <c r="M2191">
        <v>0.41219307199828836</v>
      </c>
      <c r="N2191" s="44">
        <v>0.84025066462285192</v>
      </c>
      <c r="O2191" s="161">
        <f t="shared" si="341"/>
        <v>6000000</v>
      </c>
      <c r="P2191" s="162">
        <f t="shared" si="342"/>
        <v>164.39156794391766</v>
      </c>
      <c r="Q2191" s="162">
        <f t="shared" si="343"/>
        <v>130.56185647583254</v>
      </c>
      <c r="R2191" s="163">
        <f t="shared" si="344"/>
        <v>1</v>
      </c>
      <c r="S2191" s="161">
        <f t="shared" si="345"/>
        <v>6000000</v>
      </c>
      <c r="T2191" s="162">
        <f t="shared" si="346"/>
        <v>184.79718931463921</v>
      </c>
      <c r="U2191" s="162">
        <f t="shared" si="347"/>
        <v>122.78092823791627</v>
      </c>
      <c r="V2191" s="163">
        <f t="shared" si="348"/>
        <v>1</v>
      </c>
      <c r="W2191" s="164">
        <f t="shared" si="349"/>
        <v>152978268.80851072</v>
      </c>
      <c r="X2191" s="164">
        <f t="shared" si="350"/>
        <v>222097566.46033764</v>
      </c>
    </row>
    <row r="2192" spans="10:24" x14ac:dyDescent="0.25">
      <c r="J2192">
        <v>2189</v>
      </c>
      <c r="K2192" s="43">
        <v>0.46278546010874699</v>
      </c>
      <c r="L2192">
        <v>0.22091634416831818</v>
      </c>
      <c r="M2192">
        <v>6.7303901687542078E-3</v>
      </c>
      <c r="N2192" s="44">
        <v>0.73363592130602595</v>
      </c>
      <c r="O2192" s="161">
        <f t="shared" si="341"/>
        <v>5000000</v>
      </c>
      <c r="P2192" s="162">
        <f t="shared" si="342"/>
        <v>168.46346816380358</v>
      </c>
      <c r="Q2192" s="162">
        <f t="shared" si="343"/>
        <v>85.573201690430167</v>
      </c>
      <c r="R2192" s="163">
        <f t="shared" si="344"/>
        <v>1</v>
      </c>
      <c r="S2192" s="161">
        <f t="shared" si="345"/>
        <v>6000000</v>
      </c>
      <c r="T2192" s="162">
        <f t="shared" si="346"/>
        <v>186.15448938793452</v>
      </c>
      <c r="U2192" s="162">
        <f t="shared" si="347"/>
        <v>100.28660084521508</v>
      </c>
      <c r="V2192" s="163">
        <f t="shared" si="348"/>
        <v>1</v>
      </c>
      <c r="W2192" s="164">
        <f t="shared" si="349"/>
        <v>364451332.36686707</v>
      </c>
      <c r="X2192" s="164">
        <f t="shared" si="350"/>
        <v>365207331.25631666</v>
      </c>
    </row>
    <row r="2193" spans="10:24" x14ac:dyDescent="0.25">
      <c r="J2193">
        <v>2190</v>
      </c>
      <c r="K2193" s="43">
        <v>9.7401196023016889E-2</v>
      </c>
      <c r="L2193">
        <v>0.40492058360439609</v>
      </c>
      <c r="M2193">
        <v>0.81669897052522966</v>
      </c>
      <c r="N2193" s="44">
        <v>0.69437785900644888</v>
      </c>
      <c r="O2193" s="161">
        <f t="shared" si="341"/>
        <v>2000000</v>
      </c>
      <c r="P2193" s="162">
        <f t="shared" si="342"/>
        <v>176.39053588442218</v>
      </c>
      <c r="Q2193" s="162">
        <f t="shared" si="343"/>
        <v>153.05713004271317</v>
      </c>
      <c r="R2193" s="163">
        <f t="shared" si="344"/>
        <v>1</v>
      </c>
      <c r="S2193" s="161">
        <f t="shared" si="345"/>
        <v>2000000</v>
      </c>
      <c r="T2193" s="162">
        <f t="shared" si="346"/>
        <v>188.79684529480738</v>
      </c>
      <c r="U2193" s="162">
        <f t="shared" si="347"/>
        <v>134.0285650213566</v>
      </c>
      <c r="V2193" s="163">
        <f t="shared" si="348"/>
        <v>1</v>
      </c>
      <c r="W2193" s="164">
        <f t="shared" si="349"/>
        <v>-3333188.3165819794</v>
      </c>
      <c r="X2193" s="164">
        <f t="shared" si="350"/>
        <v>-40463439.453098431</v>
      </c>
    </row>
    <row r="2194" spans="10:24" x14ac:dyDescent="0.25">
      <c r="J2194">
        <v>2191</v>
      </c>
      <c r="K2194" s="43">
        <v>6.7235391764561836E-3</v>
      </c>
      <c r="L2194">
        <v>0.71098209413895064</v>
      </c>
      <c r="M2194">
        <v>0.7116351596778614</v>
      </c>
      <c r="N2194" s="44">
        <v>0.90897205391660185</v>
      </c>
      <c r="O2194" s="161">
        <f t="shared" si="341"/>
        <v>1000000</v>
      </c>
      <c r="P2194" s="162">
        <f t="shared" si="342"/>
        <v>188.34384109475593</v>
      </c>
      <c r="Q2194" s="162">
        <f t="shared" si="343"/>
        <v>146.16335968756593</v>
      </c>
      <c r="R2194" s="163">
        <f t="shared" si="344"/>
        <v>1</v>
      </c>
      <c r="S2194" s="161">
        <f t="shared" si="345"/>
        <v>1000000</v>
      </c>
      <c r="T2194" s="162">
        <f t="shared" si="346"/>
        <v>192.78128036491864</v>
      </c>
      <c r="U2194" s="162">
        <f t="shared" si="347"/>
        <v>130.58167984378295</v>
      </c>
      <c r="V2194" s="163">
        <f t="shared" si="348"/>
        <v>1</v>
      </c>
      <c r="W2194" s="164">
        <f t="shared" si="349"/>
        <v>-7819518.5928099975</v>
      </c>
      <c r="X2194" s="164">
        <f t="shared" si="350"/>
        <v>-87800399.478864312</v>
      </c>
    </row>
    <row r="2195" spans="10:24" x14ac:dyDescent="0.25">
      <c r="J2195">
        <v>2192</v>
      </c>
      <c r="K2195" s="43">
        <v>0.34679146707329811</v>
      </c>
      <c r="L2195">
        <v>0.26134787874418597</v>
      </c>
      <c r="M2195">
        <v>0.74434339661262372</v>
      </c>
      <c r="N2195" s="44">
        <v>0.33056711806042816</v>
      </c>
      <c r="O2195" s="161">
        <f t="shared" si="341"/>
        <v>5000000</v>
      </c>
      <c r="P2195" s="162">
        <f t="shared" si="342"/>
        <v>170.41206746092291</v>
      </c>
      <c r="Q2195" s="162">
        <f t="shared" si="343"/>
        <v>148.13588547204958</v>
      </c>
      <c r="R2195" s="163">
        <f t="shared" si="344"/>
        <v>1</v>
      </c>
      <c r="S2195" s="161">
        <f t="shared" si="345"/>
        <v>6000000</v>
      </c>
      <c r="T2195" s="162">
        <f t="shared" si="346"/>
        <v>186.8040224869743</v>
      </c>
      <c r="U2195" s="162">
        <f t="shared" si="347"/>
        <v>131.5679427360248</v>
      </c>
      <c r="V2195" s="163">
        <f t="shared" si="348"/>
        <v>1</v>
      </c>
      <c r="W2195" s="164">
        <f t="shared" si="349"/>
        <v>61380909.944366664</v>
      </c>
      <c r="X2195" s="164">
        <f t="shared" si="350"/>
        <v>181416478.50569701</v>
      </c>
    </row>
    <row r="2196" spans="10:24" x14ac:dyDescent="0.25">
      <c r="J2196">
        <v>2193</v>
      </c>
      <c r="K2196" s="43">
        <v>0.34341724459457967</v>
      </c>
      <c r="L2196">
        <v>0.22601333753887998</v>
      </c>
      <c r="M2196">
        <v>0.73961114900212133</v>
      </c>
      <c r="N2196" s="44">
        <v>0.11573929519004833</v>
      </c>
      <c r="O2196" s="161">
        <f t="shared" si="341"/>
        <v>5000000</v>
      </c>
      <c r="P2196" s="162">
        <f t="shared" si="342"/>
        <v>168.71939178764057</v>
      </c>
      <c r="Q2196" s="162">
        <f t="shared" si="343"/>
        <v>147.84294122121585</v>
      </c>
      <c r="R2196" s="163">
        <f t="shared" si="344"/>
        <v>1</v>
      </c>
      <c r="S2196" s="161">
        <f t="shared" si="345"/>
        <v>6000000</v>
      </c>
      <c r="T2196" s="162">
        <f t="shared" si="346"/>
        <v>186.23979726254686</v>
      </c>
      <c r="U2196" s="162">
        <f t="shared" si="347"/>
        <v>131.42147061060791</v>
      </c>
      <c r="V2196" s="163">
        <f t="shared" si="348"/>
        <v>0.9</v>
      </c>
      <c r="W2196" s="164">
        <f t="shared" si="349"/>
        <v>54382252.832123607</v>
      </c>
      <c r="X2196" s="164">
        <f t="shared" si="350"/>
        <v>146018963.9204703</v>
      </c>
    </row>
    <row r="2197" spans="10:24" x14ac:dyDescent="0.25">
      <c r="J2197">
        <v>2194</v>
      </c>
      <c r="K2197" s="43">
        <v>0.71018989597283322</v>
      </c>
      <c r="L2197">
        <v>8.4141622093718449E-2</v>
      </c>
      <c r="M2197">
        <v>0.36353120061179012</v>
      </c>
      <c r="N2197" s="44">
        <v>0.27491438545564972</v>
      </c>
      <c r="O2197" s="161">
        <f t="shared" si="341"/>
        <v>6000000</v>
      </c>
      <c r="P2197" s="162">
        <f t="shared" si="342"/>
        <v>159.33388384998824</v>
      </c>
      <c r="Q2197" s="162">
        <f t="shared" si="343"/>
        <v>128.01928314988001</v>
      </c>
      <c r="R2197" s="163">
        <f t="shared" si="344"/>
        <v>1</v>
      </c>
      <c r="S2197" s="161">
        <f t="shared" si="345"/>
        <v>7000000</v>
      </c>
      <c r="T2197" s="162">
        <f t="shared" si="346"/>
        <v>183.11129461666275</v>
      </c>
      <c r="U2197" s="162">
        <f t="shared" si="347"/>
        <v>121.50964157494001</v>
      </c>
      <c r="V2197" s="163">
        <f t="shared" si="348"/>
        <v>1</v>
      </c>
      <c r="W2197" s="164">
        <f t="shared" si="349"/>
        <v>137887604.20064938</v>
      </c>
      <c r="X2197" s="164">
        <f t="shared" si="350"/>
        <v>281211571.29205918</v>
      </c>
    </row>
    <row r="2198" spans="10:24" x14ac:dyDescent="0.25">
      <c r="J2198">
        <v>2195</v>
      </c>
      <c r="K2198" s="43">
        <v>0.88643995001426668</v>
      </c>
      <c r="L2198">
        <v>0.87902321303162045</v>
      </c>
      <c r="M2198">
        <v>0.10468911568281791</v>
      </c>
      <c r="N2198" s="44">
        <v>0.50759842023009272</v>
      </c>
      <c r="O2198" s="161">
        <f t="shared" si="341"/>
        <v>7000000</v>
      </c>
      <c r="P2198" s="162">
        <f t="shared" si="342"/>
        <v>197.55176671151489</v>
      </c>
      <c r="Q2198" s="162">
        <f t="shared" si="343"/>
        <v>109.89446054056154</v>
      </c>
      <c r="R2198" s="163">
        <f t="shared" si="344"/>
        <v>1</v>
      </c>
      <c r="S2198" s="161">
        <f t="shared" si="345"/>
        <v>7000000</v>
      </c>
      <c r="T2198" s="162">
        <f t="shared" si="346"/>
        <v>195.85058890383829</v>
      </c>
      <c r="U2198" s="162">
        <f t="shared" si="347"/>
        <v>112.44723027028077</v>
      </c>
      <c r="V2198" s="163">
        <f t="shared" si="348"/>
        <v>1</v>
      </c>
      <c r="W2198" s="164">
        <f t="shared" si="349"/>
        <v>563601143.19667339</v>
      </c>
      <c r="X2198" s="164">
        <f t="shared" si="350"/>
        <v>433823510.43490267</v>
      </c>
    </row>
    <row r="2199" spans="10:24" x14ac:dyDescent="0.25">
      <c r="J2199">
        <v>2196</v>
      </c>
      <c r="K2199" s="43">
        <v>5.3425636232693807E-2</v>
      </c>
      <c r="L2199">
        <v>0.33818711161301973</v>
      </c>
      <c r="M2199">
        <v>0.83308879601256924</v>
      </c>
      <c r="N2199" s="44">
        <v>0.52484085780739465</v>
      </c>
      <c r="O2199" s="161">
        <f t="shared" si="341"/>
        <v>2000000</v>
      </c>
      <c r="P2199" s="162">
        <f t="shared" si="342"/>
        <v>173.73876142427829</v>
      </c>
      <c r="Q2199" s="162">
        <f t="shared" si="343"/>
        <v>154.32886592336712</v>
      </c>
      <c r="R2199" s="163">
        <f t="shared" si="344"/>
        <v>1</v>
      </c>
      <c r="S2199" s="161">
        <f t="shared" si="345"/>
        <v>2000000</v>
      </c>
      <c r="T2199" s="162">
        <f t="shared" si="346"/>
        <v>187.91292047475943</v>
      </c>
      <c r="U2199" s="162">
        <f t="shared" si="347"/>
        <v>134.66443296168356</v>
      </c>
      <c r="V2199" s="163">
        <f t="shared" si="348"/>
        <v>1</v>
      </c>
      <c r="W2199" s="164">
        <f t="shared" si="349"/>
        <v>-11180208.998177648</v>
      </c>
      <c r="X2199" s="164">
        <f t="shared" si="350"/>
        <v>-43503024.973848253</v>
      </c>
    </row>
    <row r="2200" spans="10:24" x14ac:dyDescent="0.25">
      <c r="J2200">
        <v>2197</v>
      </c>
      <c r="K2200" s="43">
        <v>0.69624748304496809</v>
      </c>
      <c r="L2200">
        <v>0.98636491288740991</v>
      </c>
      <c r="M2200">
        <v>0.969218229810901</v>
      </c>
      <c r="N2200" s="44">
        <v>0.8900682496161535</v>
      </c>
      <c r="O2200" s="161">
        <f t="shared" si="341"/>
        <v>6000000</v>
      </c>
      <c r="P2200" s="162">
        <f t="shared" si="342"/>
        <v>213.11442890203827</v>
      </c>
      <c r="Q2200" s="162">
        <f t="shared" si="343"/>
        <v>172.38852427470766</v>
      </c>
      <c r="R2200" s="163">
        <f t="shared" si="344"/>
        <v>1</v>
      </c>
      <c r="S2200" s="161">
        <f t="shared" si="345"/>
        <v>7000000</v>
      </c>
      <c r="T2200" s="162">
        <f t="shared" si="346"/>
        <v>201.03814296734609</v>
      </c>
      <c r="U2200" s="162">
        <f t="shared" si="347"/>
        <v>143.69426213735383</v>
      </c>
      <c r="V2200" s="163">
        <f t="shared" si="348"/>
        <v>1</v>
      </c>
      <c r="W2200" s="164">
        <f t="shared" si="349"/>
        <v>194355427.76398364</v>
      </c>
      <c r="X2200" s="164">
        <f t="shared" si="350"/>
        <v>251407165.80994582</v>
      </c>
    </row>
    <row r="2201" spans="10:24" x14ac:dyDescent="0.25">
      <c r="J2201">
        <v>2198</v>
      </c>
      <c r="K2201" s="43">
        <v>0.12334812081349456</v>
      </c>
      <c r="L2201">
        <v>0.32630031762073186</v>
      </c>
      <c r="M2201">
        <v>0.66953305665066976</v>
      </c>
      <c r="N2201" s="44">
        <v>0.43408377365757922</v>
      </c>
      <c r="O2201" s="161">
        <f t="shared" si="341"/>
        <v>2000000</v>
      </c>
      <c r="P2201" s="162">
        <f t="shared" si="342"/>
        <v>173.24771565426215</v>
      </c>
      <c r="Q2201" s="162">
        <f t="shared" si="343"/>
        <v>143.77248323591127</v>
      </c>
      <c r="R2201" s="163">
        <f t="shared" si="344"/>
        <v>1</v>
      </c>
      <c r="S2201" s="161">
        <f t="shared" si="345"/>
        <v>2000000</v>
      </c>
      <c r="T2201" s="162">
        <f t="shared" si="346"/>
        <v>187.74923855142072</v>
      </c>
      <c r="U2201" s="162">
        <f t="shared" si="347"/>
        <v>129.38624161795565</v>
      </c>
      <c r="V2201" s="163">
        <f t="shared" si="348"/>
        <v>1</v>
      </c>
      <c r="W2201" s="164">
        <f t="shared" si="349"/>
        <v>8950464.8367017731</v>
      </c>
      <c r="X2201" s="164">
        <f t="shared" si="350"/>
        <v>-33274006.133069858</v>
      </c>
    </row>
    <row r="2202" spans="10:24" x14ac:dyDescent="0.25">
      <c r="J2202">
        <v>2199</v>
      </c>
      <c r="K2202" s="43">
        <v>6.4718415497255655E-2</v>
      </c>
      <c r="L2202">
        <v>0.41279720027194078</v>
      </c>
      <c r="M2202">
        <v>0.23303461589789076</v>
      </c>
      <c r="N2202" s="44">
        <v>0.18154587630650987</v>
      </c>
      <c r="O2202" s="161">
        <f t="shared" si="341"/>
        <v>2000000</v>
      </c>
      <c r="P2202" s="162">
        <f t="shared" si="342"/>
        <v>176.69466944698343</v>
      </c>
      <c r="Q2202" s="162">
        <f t="shared" si="343"/>
        <v>120.42220913829082</v>
      </c>
      <c r="R2202" s="163">
        <f t="shared" si="344"/>
        <v>1</v>
      </c>
      <c r="S2202" s="161">
        <f t="shared" si="345"/>
        <v>2000000</v>
      </c>
      <c r="T2202" s="162">
        <f t="shared" si="346"/>
        <v>188.89822314899448</v>
      </c>
      <c r="U2202" s="162">
        <f t="shared" si="347"/>
        <v>117.71110456914542</v>
      </c>
      <c r="V2202" s="163">
        <f t="shared" si="348"/>
        <v>0.9</v>
      </c>
      <c r="W2202" s="164">
        <f t="shared" si="349"/>
        <v>62544920.617385209</v>
      </c>
      <c r="X2202" s="164">
        <f t="shared" si="350"/>
        <v>-21863186.556271702</v>
      </c>
    </row>
    <row r="2203" spans="10:24" x14ac:dyDescent="0.25">
      <c r="J2203">
        <v>2200</v>
      </c>
      <c r="K2203" s="43">
        <v>0.67538650091010277</v>
      </c>
      <c r="L2203">
        <v>0.76885318461437757</v>
      </c>
      <c r="M2203">
        <v>0.13009740407035775</v>
      </c>
      <c r="N2203" s="44">
        <v>3.5035756939368112E-2</v>
      </c>
      <c r="O2203" s="161">
        <f t="shared" si="341"/>
        <v>6000000</v>
      </c>
      <c r="P2203" s="162">
        <f t="shared" si="342"/>
        <v>191.02612963297221</v>
      </c>
      <c r="Q2203" s="162">
        <f t="shared" si="343"/>
        <v>112.48138385507389</v>
      </c>
      <c r="R2203" s="163">
        <f t="shared" si="344"/>
        <v>1</v>
      </c>
      <c r="S2203" s="161">
        <f t="shared" si="345"/>
        <v>7000000</v>
      </c>
      <c r="T2203" s="162">
        <f t="shared" si="346"/>
        <v>193.67537654432408</v>
      </c>
      <c r="U2203" s="162">
        <f t="shared" si="347"/>
        <v>113.74069192753694</v>
      </c>
      <c r="V2203" s="163">
        <f t="shared" si="348"/>
        <v>0.9</v>
      </c>
      <c r="W2203" s="164">
        <f t="shared" si="349"/>
        <v>421268474.66738999</v>
      </c>
      <c r="X2203" s="164">
        <f t="shared" si="350"/>
        <v>353588513.08575904</v>
      </c>
    </row>
    <row r="2204" spans="10:24" x14ac:dyDescent="0.25">
      <c r="J2204">
        <v>2201</v>
      </c>
      <c r="K2204" s="43">
        <v>0.13681997739877139</v>
      </c>
      <c r="L2204">
        <v>0.67048618031137719</v>
      </c>
      <c r="M2204">
        <v>0.40041052198502636</v>
      </c>
      <c r="N2204" s="44">
        <v>0.40015810432197407</v>
      </c>
      <c r="O2204" s="161">
        <f t="shared" si="341"/>
        <v>2000000</v>
      </c>
      <c r="P2204" s="162">
        <f t="shared" si="342"/>
        <v>186.61884075999225</v>
      </c>
      <c r="Q2204" s="162">
        <f t="shared" si="343"/>
        <v>129.95430679184705</v>
      </c>
      <c r="R2204" s="163">
        <f t="shared" si="344"/>
        <v>1</v>
      </c>
      <c r="S2204" s="161">
        <f t="shared" si="345"/>
        <v>2000000</v>
      </c>
      <c r="T2204" s="162">
        <f t="shared" si="346"/>
        <v>192.20628025333076</v>
      </c>
      <c r="U2204" s="162">
        <f t="shared" si="347"/>
        <v>122.47715339592352</v>
      </c>
      <c r="V2204" s="163">
        <f t="shared" si="348"/>
        <v>1</v>
      </c>
      <c r="W2204" s="164">
        <f t="shared" si="349"/>
        <v>63329067.936290413</v>
      </c>
      <c r="X2204" s="164">
        <f t="shared" si="350"/>
        <v>-10541746.285185516</v>
      </c>
    </row>
    <row r="2205" spans="10:24" x14ac:dyDescent="0.25">
      <c r="J2205">
        <v>2202</v>
      </c>
      <c r="K2205" s="43">
        <v>0.11229256979406421</v>
      </c>
      <c r="L2205">
        <v>0.98544476488433408</v>
      </c>
      <c r="M2205">
        <v>0.81802331728761613</v>
      </c>
      <c r="N2205" s="44">
        <v>0.26871579384273636</v>
      </c>
      <c r="O2205" s="161">
        <f t="shared" si="341"/>
        <v>2000000</v>
      </c>
      <c r="P2205" s="162">
        <f t="shared" si="342"/>
        <v>212.72980946159379</v>
      </c>
      <c r="Q2205" s="162">
        <f t="shared" si="343"/>
        <v>153.15715563742279</v>
      </c>
      <c r="R2205" s="163">
        <f t="shared" si="344"/>
        <v>1</v>
      </c>
      <c r="S2205" s="161">
        <f t="shared" si="345"/>
        <v>2000000</v>
      </c>
      <c r="T2205" s="162">
        <f t="shared" si="346"/>
        <v>200.90993648719791</v>
      </c>
      <c r="U2205" s="162">
        <f t="shared" si="347"/>
        <v>134.07857781871138</v>
      </c>
      <c r="V2205" s="163">
        <f t="shared" si="348"/>
        <v>1</v>
      </c>
      <c r="W2205" s="164">
        <f t="shared" si="349"/>
        <v>69145307.648341998</v>
      </c>
      <c r="X2205" s="164">
        <f t="shared" si="350"/>
        <v>-16337282.663026944</v>
      </c>
    </row>
    <row r="2206" spans="10:24" x14ac:dyDescent="0.25">
      <c r="J2206">
        <v>2203</v>
      </c>
      <c r="K2206" s="43">
        <v>0.34738500604069666</v>
      </c>
      <c r="L2206">
        <v>0.50614107332051927</v>
      </c>
      <c r="M2206">
        <v>0.50754682129771245</v>
      </c>
      <c r="N2206" s="44">
        <v>0.57916615836574625</v>
      </c>
      <c r="O2206" s="161">
        <f t="shared" si="341"/>
        <v>5000000</v>
      </c>
      <c r="P2206" s="162">
        <f t="shared" si="342"/>
        <v>180.23090993998761</v>
      </c>
      <c r="Q2206" s="162">
        <f t="shared" si="343"/>
        <v>135.37836408107646</v>
      </c>
      <c r="R2206" s="163">
        <f t="shared" si="344"/>
        <v>1</v>
      </c>
      <c r="S2206" s="161">
        <f t="shared" si="345"/>
        <v>6000000</v>
      </c>
      <c r="T2206" s="162">
        <f t="shared" si="346"/>
        <v>190.07696997999588</v>
      </c>
      <c r="U2206" s="162">
        <f t="shared" si="347"/>
        <v>125.18918204053823</v>
      </c>
      <c r="V2206" s="163">
        <f t="shared" si="348"/>
        <v>1</v>
      </c>
      <c r="W2206" s="164">
        <f t="shared" si="349"/>
        <v>174262729.29455578</v>
      </c>
      <c r="X2206" s="164">
        <f t="shared" si="350"/>
        <v>239326727.63674593</v>
      </c>
    </row>
    <row r="2207" spans="10:24" x14ac:dyDescent="0.25">
      <c r="J2207">
        <v>2204</v>
      </c>
      <c r="K2207" s="43">
        <v>0.72553240029901422</v>
      </c>
      <c r="L2207">
        <v>0.33475085660239201</v>
      </c>
      <c r="M2207">
        <v>0.10415515254230401</v>
      </c>
      <c r="N2207" s="44">
        <v>0.99066543671682727</v>
      </c>
      <c r="O2207" s="161">
        <f t="shared" si="341"/>
        <v>6000000</v>
      </c>
      <c r="P2207" s="162">
        <f t="shared" si="342"/>
        <v>173.5975203326492</v>
      </c>
      <c r="Q2207" s="162">
        <f t="shared" si="343"/>
        <v>109.8354949650066</v>
      </c>
      <c r="R2207" s="163">
        <f t="shared" si="344"/>
        <v>1</v>
      </c>
      <c r="S2207" s="161">
        <f t="shared" si="345"/>
        <v>7000000</v>
      </c>
      <c r="T2207" s="162">
        <f t="shared" si="346"/>
        <v>187.86584011088306</v>
      </c>
      <c r="U2207" s="162">
        <f t="shared" si="347"/>
        <v>112.4177474825033</v>
      </c>
      <c r="V2207" s="163">
        <f t="shared" si="348"/>
        <v>1</v>
      </c>
      <c r="W2207" s="164">
        <f t="shared" si="349"/>
        <v>332572152.20585555</v>
      </c>
      <c r="X2207" s="164">
        <f t="shared" si="350"/>
        <v>378136648.39865828</v>
      </c>
    </row>
    <row r="2208" spans="10:24" x14ac:dyDescent="0.25">
      <c r="J2208">
        <v>2205</v>
      </c>
      <c r="K2208" s="43">
        <v>0.59031764825088984</v>
      </c>
      <c r="L2208">
        <v>0.79961510022161497</v>
      </c>
      <c r="M2208">
        <v>0.81590373880247469</v>
      </c>
      <c r="N2208" s="44">
        <v>0.99874082848898404</v>
      </c>
      <c r="O2208" s="161">
        <f t="shared" si="341"/>
        <v>6000000</v>
      </c>
      <c r="P2208" s="162">
        <f t="shared" si="342"/>
        <v>192.60370798326736</v>
      </c>
      <c r="Q2208" s="162">
        <f t="shared" si="343"/>
        <v>152.99728405518766</v>
      </c>
      <c r="R2208" s="163">
        <f t="shared" si="344"/>
        <v>1</v>
      </c>
      <c r="S2208" s="161">
        <f t="shared" si="345"/>
        <v>6000000</v>
      </c>
      <c r="T2208" s="162">
        <f t="shared" si="346"/>
        <v>194.20123599442246</v>
      </c>
      <c r="U2208" s="162">
        <f t="shared" si="347"/>
        <v>133.99864202759383</v>
      </c>
      <c r="V2208" s="163">
        <f t="shared" si="348"/>
        <v>1</v>
      </c>
      <c r="W2208" s="164">
        <f t="shared" si="349"/>
        <v>187638543.56847817</v>
      </c>
      <c r="X2208" s="164">
        <f t="shared" si="350"/>
        <v>211215563.80097181</v>
      </c>
    </row>
    <row r="2209" spans="10:24" x14ac:dyDescent="0.25">
      <c r="J2209">
        <v>2206</v>
      </c>
      <c r="K2209" s="43">
        <v>0.16266548240629319</v>
      </c>
      <c r="L2209">
        <v>0.86177867796791641</v>
      </c>
      <c r="M2209">
        <v>0.57610508063323329</v>
      </c>
      <c r="N2209" s="44">
        <v>0.14568869139837559</v>
      </c>
      <c r="O2209" s="161">
        <f t="shared" si="341"/>
        <v>2000000</v>
      </c>
      <c r="P2209" s="162">
        <f t="shared" si="342"/>
        <v>196.32518137894095</v>
      </c>
      <c r="Q2209" s="162">
        <f t="shared" si="343"/>
        <v>138.83878380542234</v>
      </c>
      <c r="R2209" s="163">
        <f t="shared" si="344"/>
        <v>1</v>
      </c>
      <c r="S2209" s="161">
        <f t="shared" si="345"/>
        <v>5000000</v>
      </c>
      <c r="T2209" s="162">
        <f t="shared" si="346"/>
        <v>195.44172712631365</v>
      </c>
      <c r="U2209" s="162">
        <f t="shared" si="347"/>
        <v>126.91939190271117</v>
      </c>
      <c r="V2209" s="163">
        <f t="shared" si="348"/>
        <v>0.9</v>
      </c>
      <c r="W2209" s="164">
        <f t="shared" si="349"/>
        <v>64972795.147037238</v>
      </c>
      <c r="X2209" s="164">
        <f t="shared" si="350"/>
        <v>158350508.50621122</v>
      </c>
    </row>
    <row r="2210" spans="10:24" x14ac:dyDescent="0.25">
      <c r="J2210">
        <v>2207</v>
      </c>
      <c r="K2210" s="43">
        <v>0.79380378095702087</v>
      </c>
      <c r="L2210">
        <v>0.38549971400480509</v>
      </c>
      <c r="M2210">
        <v>5.1874113771991137E-2</v>
      </c>
      <c r="N2210" s="44">
        <v>0.35499880868656708</v>
      </c>
      <c r="O2210" s="161">
        <f t="shared" si="341"/>
        <v>7000000</v>
      </c>
      <c r="P2210" s="162">
        <f t="shared" si="342"/>
        <v>175.63398225276086</v>
      </c>
      <c r="Q2210" s="162">
        <f t="shared" si="343"/>
        <v>102.46104803002717</v>
      </c>
      <c r="R2210" s="163">
        <f t="shared" si="344"/>
        <v>1</v>
      </c>
      <c r="S2210" s="161">
        <f t="shared" si="345"/>
        <v>7000000</v>
      </c>
      <c r="T2210" s="162">
        <f t="shared" si="346"/>
        <v>188.54466075092029</v>
      </c>
      <c r="U2210" s="162">
        <f t="shared" si="347"/>
        <v>108.73052401501359</v>
      </c>
      <c r="V2210" s="163">
        <f t="shared" si="348"/>
        <v>1</v>
      </c>
      <c r="W2210" s="164">
        <f t="shared" si="349"/>
        <v>462210539.55913579</v>
      </c>
      <c r="X2210" s="164">
        <f t="shared" si="350"/>
        <v>408698957.15134692</v>
      </c>
    </row>
    <row r="2211" spans="10:24" x14ac:dyDescent="0.25">
      <c r="J2211">
        <v>2208</v>
      </c>
      <c r="K2211" s="43">
        <v>0.3603596230966114</v>
      </c>
      <c r="L2211">
        <v>0.18924607470500421</v>
      </c>
      <c r="M2211">
        <v>0.5751355523343511</v>
      </c>
      <c r="N2211" s="44">
        <v>0.12123398974804367</v>
      </c>
      <c r="O2211" s="161">
        <f t="shared" si="341"/>
        <v>5000000</v>
      </c>
      <c r="P2211" s="162">
        <f t="shared" si="342"/>
        <v>166.78983060469341</v>
      </c>
      <c r="Q2211" s="162">
        <f t="shared" si="343"/>
        <v>138.78928695600266</v>
      </c>
      <c r="R2211" s="163">
        <f t="shared" si="344"/>
        <v>1</v>
      </c>
      <c r="S2211" s="161">
        <f t="shared" si="345"/>
        <v>6000000</v>
      </c>
      <c r="T2211" s="162">
        <f t="shared" si="346"/>
        <v>185.59661020156446</v>
      </c>
      <c r="U2211" s="162">
        <f t="shared" si="347"/>
        <v>126.89464347800133</v>
      </c>
      <c r="V2211" s="163">
        <f t="shared" si="348"/>
        <v>0.9</v>
      </c>
      <c r="W2211" s="164">
        <f t="shared" si="349"/>
        <v>90002718.243453771</v>
      </c>
      <c r="X2211" s="164">
        <f t="shared" si="350"/>
        <v>166990620.30724096</v>
      </c>
    </row>
    <row r="2212" spans="10:24" x14ac:dyDescent="0.25">
      <c r="J2212">
        <v>2209</v>
      </c>
      <c r="K2212" s="43">
        <v>0.91087437910821101</v>
      </c>
      <c r="L2212">
        <v>0.72474585291878346</v>
      </c>
      <c r="M2212">
        <v>0.80137631551816291</v>
      </c>
      <c r="N2212" s="44">
        <v>0.8322698263149918</v>
      </c>
      <c r="O2212" s="161">
        <f t="shared" si="341"/>
        <v>7000000</v>
      </c>
      <c r="P2212" s="162">
        <f t="shared" si="342"/>
        <v>188.95497947519891</v>
      </c>
      <c r="Q2212" s="162">
        <f t="shared" si="343"/>
        <v>151.93095065786008</v>
      </c>
      <c r="R2212" s="163">
        <f t="shared" si="344"/>
        <v>1</v>
      </c>
      <c r="S2212" s="161">
        <f t="shared" si="345"/>
        <v>9000000</v>
      </c>
      <c r="T2212" s="162">
        <f t="shared" si="346"/>
        <v>192.98499315839965</v>
      </c>
      <c r="U2212" s="162">
        <f t="shared" si="347"/>
        <v>133.46547532893004</v>
      </c>
      <c r="V2212" s="163">
        <f t="shared" si="348"/>
        <v>1</v>
      </c>
      <c r="W2212" s="164">
        <f t="shared" si="349"/>
        <v>209168201.72137183</v>
      </c>
      <c r="X2212" s="164">
        <f t="shared" si="350"/>
        <v>385675660.46522647</v>
      </c>
    </row>
    <row r="2213" spans="10:24" x14ac:dyDescent="0.25">
      <c r="J2213">
        <v>2210</v>
      </c>
      <c r="K2213" s="43">
        <v>0.5395142385334174</v>
      </c>
      <c r="L2213">
        <v>0.8809500406359807</v>
      </c>
      <c r="M2213">
        <v>0.72045883389041299</v>
      </c>
      <c r="N2213" s="44">
        <v>0.15521239489759253</v>
      </c>
      <c r="O2213" s="161">
        <f t="shared" si="341"/>
        <v>5000000</v>
      </c>
      <c r="P2213" s="162">
        <f t="shared" si="342"/>
        <v>197.69624028796864</v>
      </c>
      <c r="Q2213" s="162">
        <f t="shared" si="343"/>
        <v>146.68410195496708</v>
      </c>
      <c r="R2213" s="163">
        <f t="shared" si="344"/>
        <v>1</v>
      </c>
      <c r="S2213" s="161">
        <f t="shared" si="345"/>
        <v>6000000</v>
      </c>
      <c r="T2213" s="162">
        <f t="shared" si="346"/>
        <v>195.8987467626562</v>
      </c>
      <c r="U2213" s="162">
        <f t="shared" si="347"/>
        <v>130.84205097748355</v>
      </c>
      <c r="V2213" s="163">
        <f t="shared" si="348"/>
        <v>0.9</v>
      </c>
      <c r="W2213" s="164">
        <f t="shared" si="349"/>
        <v>205060691.6650078</v>
      </c>
      <c r="X2213" s="164">
        <f t="shared" si="350"/>
        <v>201306157.2399323</v>
      </c>
    </row>
    <row r="2214" spans="10:24" x14ac:dyDescent="0.25">
      <c r="J2214">
        <v>2211</v>
      </c>
      <c r="K2214" s="43">
        <v>0.95426295435804953</v>
      </c>
      <c r="L2214">
        <v>0.66470687089120439</v>
      </c>
      <c r="M2214">
        <v>0.22249679240258924</v>
      </c>
      <c r="N2214" s="44">
        <v>0.18511679487627986</v>
      </c>
      <c r="O2214" s="161">
        <f t="shared" si="341"/>
        <v>9000000</v>
      </c>
      <c r="P2214" s="162">
        <f t="shared" si="342"/>
        <v>186.38015309455241</v>
      </c>
      <c r="Q2214" s="162">
        <f t="shared" si="343"/>
        <v>119.7242398569083</v>
      </c>
      <c r="R2214" s="163">
        <f t="shared" si="344"/>
        <v>1</v>
      </c>
      <c r="S2214" s="161">
        <f t="shared" si="345"/>
        <v>9000000</v>
      </c>
      <c r="T2214" s="162">
        <f t="shared" si="346"/>
        <v>192.12671769818414</v>
      </c>
      <c r="U2214" s="162">
        <f t="shared" si="347"/>
        <v>117.36211992845415</v>
      </c>
      <c r="V2214" s="163">
        <f t="shared" si="348"/>
        <v>0.9</v>
      </c>
      <c r="W2214" s="164">
        <f t="shared" si="349"/>
        <v>549903219.13879704</v>
      </c>
      <c r="X2214" s="164">
        <f t="shared" si="350"/>
        <v>455593241.9348129</v>
      </c>
    </row>
    <row r="2215" spans="10:24" x14ac:dyDescent="0.25">
      <c r="J2215">
        <v>2212</v>
      </c>
      <c r="K2215" s="43">
        <v>0.47945037818871694</v>
      </c>
      <c r="L2215">
        <v>0.11295462648326793</v>
      </c>
      <c r="M2215">
        <v>0.42682805779651334</v>
      </c>
      <c r="N2215" s="44">
        <v>0.27179212579050516</v>
      </c>
      <c r="O2215" s="161">
        <f t="shared" si="341"/>
        <v>5000000</v>
      </c>
      <c r="P2215" s="162">
        <f t="shared" si="342"/>
        <v>161.83554198605333</v>
      </c>
      <c r="Q2215" s="162">
        <f t="shared" si="343"/>
        <v>131.31088953163976</v>
      </c>
      <c r="R2215" s="163">
        <f t="shared" si="344"/>
        <v>1</v>
      </c>
      <c r="S2215" s="161">
        <f t="shared" si="345"/>
        <v>6000000</v>
      </c>
      <c r="T2215" s="162">
        <f t="shared" si="346"/>
        <v>183.94518066201778</v>
      </c>
      <c r="U2215" s="162">
        <f t="shared" si="347"/>
        <v>123.15544476581988</v>
      </c>
      <c r="V2215" s="163">
        <f t="shared" si="348"/>
        <v>1</v>
      </c>
      <c r="W2215" s="164">
        <f t="shared" si="349"/>
        <v>102623262.27206784</v>
      </c>
      <c r="X2215" s="164">
        <f t="shared" si="350"/>
        <v>214738415.37718737</v>
      </c>
    </row>
    <row r="2216" spans="10:24" x14ac:dyDescent="0.25">
      <c r="J2216">
        <v>2213</v>
      </c>
      <c r="K2216" s="43">
        <v>0.36374885090314346</v>
      </c>
      <c r="L2216">
        <v>0.10060940509108462</v>
      </c>
      <c r="M2216">
        <v>0.9739892255116771</v>
      </c>
      <c r="N2216" s="44">
        <v>0.37181790134975778</v>
      </c>
      <c r="O2216" s="161">
        <f t="shared" si="341"/>
        <v>5000000</v>
      </c>
      <c r="P2216" s="162">
        <f t="shared" si="342"/>
        <v>160.82869746897919</v>
      </c>
      <c r="Q2216" s="162">
        <f t="shared" si="343"/>
        <v>173.85910772651621</v>
      </c>
      <c r="R2216" s="163">
        <f t="shared" si="344"/>
        <v>1</v>
      </c>
      <c r="S2216" s="161">
        <f t="shared" si="345"/>
        <v>6000000</v>
      </c>
      <c r="T2216" s="162">
        <f t="shared" si="346"/>
        <v>183.60956582299306</v>
      </c>
      <c r="U2216" s="162">
        <f t="shared" si="347"/>
        <v>144.42955386325809</v>
      </c>
      <c r="V2216" s="163">
        <f t="shared" si="348"/>
        <v>1</v>
      </c>
      <c r="W2216" s="164">
        <f t="shared" si="349"/>
        <v>-115152051.28768514</v>
      </c>
      <c r="X2216" s="164">
        <f t="shared" si="350"/>
        <v>85080071.758409828</v>
      </c>
    </row>
    <row r="2217" spans="10:24" x14ac:dyDescent="0.25">
      <c r="J2217">
        <v>2214</v>
      </c>
      <c r="K2217" s="43">
        <v>0.30742506204971476</v>
      </c>
      <c r="L2217">
        <v>0.19735409728739062</v>
      </c>
      <c r="M2217">
        <v>0.15395609461758619</v>
      </c>
      <c r="N2217" s="44">
        <v>0.41709389784577078</v>
      </c>
      <c r="O2217" s="161">
        <f t="shared" si="341"/>
        <v>5000000</v>
      </c>
      <c r="P2217" s="162">
        <f t="shared" si="342"/>
        <v>167.23334847722413</v>
      </c>
      <c r="Q2217" s="162">
        <f t="shared" si="343"/>
        <v>114.6077464130238</v>
      </c>
      <c r="R2217" s="163">
        <f t="shared" si="344"/>
        <v>1</v>
      </c>
      <c r="S2217" s="161">
        <f t="shared" si="345"/>
        <v>6000000</v>
      </c>
      <c r="T2217" s="162">
        <f t="shared" si="346"/>
        <v>185.74444949240805</v>
      </c>
      <c r="U2217" s="162">
        <f t="shared" si="347"/>
        <v>114.80387320651191</v>
      </c>
      <c r="V2217" s="163">
        <f t="shared" si="348"/>
        <v>1</v>
      </c>
      <c r="W2217" s="164">
        <f t="shared" si="349"/>
        <v>213128010.32100162</v>
      </c>
      <c r="X2217" s="164">
        <f t="shared" si="350"/>
        <v>275643457.71537685</v>
      </c>
    </row>
    <row r="2218" spans="10:24" x14ac:dyDescent="0.25">
      <c r="J2218">
        <v>2215</v>
      </c>
      <c r="K2218" s="43">
        <v>0.37955850640396804</v>
      </c>
      <c r="L2218">
        <v>0.18414664679018156</v>
      </c>
      <c r="M2218">
        <v>0.90601822353858974</v>
      </c>
      <c r="N2218" s="44">
        <v>0.47394297340396385</v>
      </c>
      <c r="O2218" s="161">
        <f t="shared" si="341"/>
        <v>5000000</v>
      </c>
      <c r="P2218" s="162">
        <f t="shared" si="342"/>
        <v>166.50487675212855</v>
      </c>
      <c r="Q2218" s="162">
        <f t="shared" si="343"/>
        <v>161.33254781000184</v>
      </c>
      <c r="R2218" s="163">
        <f t="shared" si="344"/>
        <v>1</v>
      </c>
      <c r="S2218" s="161">
        <f t="shared" si="345"/>
        <v>6000000</v>
      </c>
      <c r="T2218" s="162">
        <f t="shared" si="346"/>
        <v>185.50162558404284</v>
      </c>
      <c r="U2218" s="162">
        <f t="shared" si="347"/>
        <v>138.16627390500093</v>
      </c>
      <c r="V2218" s="163">
        <f t="shared" si="348"/>
        <v>1</v>
      </c>
      <c r="W2218" s="164">
        <f t="shared" si="349"/>
        <v>-24138355.289366443</v>
      </c>
      <c r="X2218" s="164">
        <f t="shared" si="350"/>
        <v>134012110.07425141</v>
      </c>
    </row>
    <row r="2219" spans="10:24" x14ac:dyDescent="0.25">
      <c r="J2219">
        <v>2216</v>
      </c>
      <c r="K2219" s="43">
        <v>0.56196312271862647</v>
      </c>
      <c r="L2219">
        <v>0.14299643632658821</v>
      </c>
      <c r="M2219">
        <v>0.84602762167391843</v>
      </c>
      <c r="N2219" s="44">
        <v>0.44241147432330741</v>
      </c>
      <c r="O2219" s="161">
        <f t="shared" si="341"/>
        <v>6000000</v>
      </c>
      <c r="P2219" s="162">
        <f t="shared" si="342"/>
        <v>163.99569877604625</v>
      </c>
      <c r="Q2219" s="162">
        <f t="shared" si="343"/>
        <v>155.39088078941609</v>
      </c>
      <c r="R2219" s="163">
        <f t="shared" si="344"/>
        <v>1</v>
      </c>
      <c r="S2219" s="161">
        <f t="shared" si="345"/>
        <v>6000000</v>
      </c>
      <c r="T2219" s="162">
        <f t="shared" si="346"/>
        <v>184.66523292534876</v>
      </c>
      <c r="U2219" s="162">
        <f t="shared" si="347"/>
        <v>135.19544039470804</v>
      </c>
      <c r="V2219" s="163">
        <f t="shared" si="348"/>
        <v>1</v>
      </c>
      <c r="W2219" s="164">
        <f t="shared" si="349"/>
        <v>1628907.9197809994</v>
      </c>
      <c r="X2219" s="164">
        <f t="shared" si="350"/>
        <v>146818755.18384433</v>
      </c>
    </row>
    <row r="2220" spans="10:24" x14ac:dyDescent="0.25">
      <c r="J2220">
        <v>2217</v>
      </c>
      <c r="K2220" s="43">
        <v>0.23980764797740561</v>
      </c>
      <c r="L2220">
        <v>0.78377749405009844</v>
      </c>
      <c r="M2220">
        <v>0.72950904251390125</v>
      </c>
      <c r="N2220" s="44">
        <v>0.3370937746374616</v>
      </c>
      <c r="O2220" s="161">
        <f t="shared" si="341"/>
        <v>2000000</v>
      </c>
      <c r="P2220" s="162">
        <f t="shared" si="342"/>
        <v>191.7752189128795</v>
      </c>
      <c r="Q2220" s="162">
        <f t="shared" si="343"/>
        <v>147.2265764039291</v>
      </c>
      <c r="R2220" s="163">
        <f t="shared" si="344"/>
        <v>1</v>
      </c>
      <c r="S2220" s="161">
        <f t="shared" si="345"/>
        <v>5000000</v>
      </c>
      <c r="T2220" s="162">
        <f t="shared" si="346"/>
        <v>193.92507297095983</v>
      </c>
      <c r="U2220" s="162">
        <f t="shared" si="347"/>
        <v>131.11328820196454</v>
      </c>
      <c r="V2220" s="163">
        <f t="shared" si="348"/>
        <v>1</v>
      </c>
      <c r="W2220" s="164">
        <f t="shared" si="349"/>
        <v>39097285.017900795</v>
      </c>
      <c r="X2220" s="164">
        <f t="shared" si="350"/>
        <v>164058923.84497648</v>
      </c>
    </row>
    <row r="2221" spans="10:24" x14ac:dyDescent="0.25">
      <c r="J2221">
        <v>2218</v>
      </c>
      <c r="K2221" s="43">
        <v>0.90065401319282623</v>
      </c>
      <c r="L2221">
        <v>0.60229768693912433</v>
      </c>
      <c r="M2221">
        <v>0.94267247048716962</v>
      </c>
      <c r="N2221" s="44">
        <v>0.54865797381582415</v>
      </c>
      <c r="O2221" s="161">
        <f t="shared" si="341"/>
        <v>7000000</v>
      </c>
      <c r="P2221" s="162">
        <f t="shared" si="342"/>
        <v>183.88948353780205</v>
      </c>
      <c r="Q2221" s="162">
        <f t="shared" si="343"/>
        <v>166.552215190319</v>
      </c>
      <c r="R2221" s="163">
        <f t="shared" si="344"/>
        <v>1</v>
      </c>
      <c r="S2221" s="161">
        <f t="shared" si="345"/>
        <v>9000000</v>
      </c>
      <c r="T2221" s="162">
        <f t="shared" si="346"/>
        <v>191.29649451260067</v>
      </c>
      <c r="U2221" s="162">
        <f t="shared" si="347"/>
        <v>140.77610759515952</v>
      </c>
      <c r="V2221" s="163">
        <f t="shared" si="348"/>
        <v>1</v>
      </c>
      <c r="W2221" s="164">
        <f t="shared" si="349"/>
        <v>71360878.432381332</v>
      </c>
      <c r="X2221" s="164">
        <f t="shared" si="350"/>
        <v>304683482.25697041</v>
      </c>
    </row>
    <row r="2222" spans="10:24" x14ac:dyDescent="0.25">
      <c r="J2222">
        <v>2219</v>
      </c>
      <c r="K2222" s="43">
        <v>6.7815560766421479E-2</v>
      </c>
      <c r="L2222">
        <v>0.50077049003746088</v>
      </c>
      <c r="M2222">
        <v>0.10783908027094502</v>
      </c>
      <c r="N2222" s="44">
        <v>0.75848718559518602</v>
      </c>
      <c r="O2222" s="161">
        <f t="shared" si="341"/>
        <v>2000000</v>
      </c>
      <c r="P2222" s="162">
        <f t="shared" si="342"/>
        <v>180.02896999970821</v>
      </c>
      <c r="Q2222" s="162">
        <f t="shared" si="343"/>
        <v>110.23795558384967</v>
      </c>
      <c r="R2222" s="163">
        <f t="shared" si="344"/>
        <v>1</v>
      </c>
      <c r="S2222" s="161">
        <f t="shared" si="345"/>
        <v>2000000</v>
      </c>
      <c r="T2222" s="162">
        <f t="shared" si="346"/>
        <v>190.00965666656941</v>
      </c>
      <c r="U2222" s="162">
        <f t="shared" si="347"/>
        <v>112.61897779192483</v>
      </c>
      <c r="V2222" s="163">
        <f t="shared" si="348"/>
        <v>1</v>
      </c>
      <c r="W2222" s="164">
        <f t="shared" si="349"/>
        <v>89582028.831717074</v>
      </c>
      <c r="X2222" s="164">
        <f t="shared" si="350"/>
        <v>4781357.749289155</v>
      </c>
    </row>
    <row r="2223" spans="10:24" x14ac:dyDescent="0.25">
      <c r="J2223">
        <v>2220</v>
      </c>
      <c r="K2223" s="43">
        <v>0.6150240192018156</v>
      </c>
      <c r="L2223">
        <v>0.56788740724793074</v>
      </c>
      <c r="M2223">
        <v>4.5352618265175559E-2</v>
      </c>
      <c r="N2223" s="44">
        <v>0.37221724917694587</v>
      </c>
      <c r="O2223" s="161">
        <f t="shared" si="341"/>
        <v>6000000</v>
      </c>
      <c r="P2223" s="162">
        <f t="shared" si="342"/>
        <v>182.56497291297944</v>
      </c>
      <c r="Q2223" s="162">
        <f t="shared" si="343"/>
        <v>101.16621472228272</v>
      </c>
      <c r="R2223" s="163">
        <f t="shared" si="344"/>
        <v>1</v>
      </c>
      <c r="S2223" s="161">
        <f t="shared" si="345"/>
        <v>7000000</v>
      </c>
      <c r="T2223" s="162">
        <f t="shared" si="346"/>
        <v>190.85499097099316</v>
      </c>
      <c r="U2223" s="162">
        <f t="shared" si="347"/>
        <v>108.08310736114136</v>
      </c>
      <c r="V2223" s="163">
        <f t="shared" si="348"/>
        <v>1</v>
      </c>
      <c r="W2223" s="164">
        <f t="shared" si="349"/>
        <v>438392549.14418036</v>
      </c>
      <c r="X2223" s="164">
        <f t="shared" si="350"/>
        <v>429403185.26896262</v>
      </c>
    </row>
    <row r="2224" spans="10:24" x14ac:dyDescent="0.25">
      <c r="J2224">
        <v>2221</v>
      </c>
      <c r="K2224" s="43">
        <v>0.14795768890088135</v>
      </c>
      <c r="L2224">
        <v>0.44781905614347173</v>
      </c>
      <c r="M2224">
        <v>0.17974706357982584</v>
      </c>
      <c r="N2224" s="44">
        <v>0.67245872062736789</v>
      </c>
      <c r="O2224" s="161">
        <f t="shared" si="341"/>
        <v>2000000</v>
      </c>
      <c r="P2224" s="162">
        <f t="shared" si="342"/>
        <v>178.03239851542872</v>
      </c>
      <c r="Q2224" s="162">
        <f t="shared" si="343"/>
        <v>116.67341104057614</v>
      </c>
      <c r="R2224" s="163">
        <f t="shared" si="344"/>
        <v>1</v>
      </c>
      <c r="S2224" s="161">
        <f t="shared" si="345"/>
        <v>2000000</v>
      </c>
      <c r="T2224" s="162">
        <f t="shared" si="346"/>
        <v>189.34413283847624</v>
      </c>
      <c r="U2224" s="162">
        <f t="shared" si="347"/>
        <v>115.83670552028808</v>
      </c>
      <c r="V2224" s="163">
        <f t="shared" si="348"/>
        <v>1</v>
      </c>
      <c r="W2224" s="164">
        <f t="shared" si="349"/>
        <v>72717974.949705169</v>
      </c>
      <c r="X2224" s="164">
        <f t="shared" si="350"/>
        <v>-2985145.3636236787</v>
      </c>
    </row>
    <row r="2225" spans="10:24" x14ac:dyDescent="0.25">
      <c r="J2225">
        <v>2222</v>
      </c>
      <c r="K2225" s="43">
        <v>5.3583013482634723E-2</v>
      </c>
      <c r="L2225">
        <v>0.82444943444792651</v>
      </c>
      <c r="M2225">
        <v>0.24616448136541746</v>
      </c>
      <c r="N2225" s="44">
        <v>5.0853809395878691E-2</v>
      </c>
      <c r="O2225" s="161">
        <f t="shared" si="341"/>
        <v>2000000</v>
      </c>
      <c r="P2225" s="162">
        <f t="shared" si="342"/>
        <v>193.98683374405596</v>
      </c>
      <c r="Q2225" s="162">
        <f t="shared" si="343"/>
        <v>121.26781388446706</v>
      </c>
      <c r="R2225" s="163">
        <f t="shared" si="344"/>
        <v>1</v>
      </c>
      <c r="S2225" s="161">
        <f t="shared" si="345"/>
        <v>2000000</v>
      </c>
      <c r="T2225" s="162">
        <f t="shared" si="346"/>
        <v>194.66227791468532</v>
      </c>
      <c r="U2225" s="162">
        <f t="shared" si="347"/>
        <v>118.13390694223352</v>
      </c>
      <c r="V2225" s="163">
        <f t="shared" si="348"/>
        <v>0.9</v>
      </c>
      <c r="W2225" s="164">
        <f t="shared" si="349"/>
        <v>95438039.719177783</v>
      </c>
      <c r="X2225" s="164">
        <f t="shared" si="350"/>
        <v>-12248932.249586761</v>
      </c>
    </row>
    <row r="2226" spans="10:24" x14ac:dyDescent="0.25">
      <c r="J2226">
        <v>2223</v>
      </c>
      <c r="K2226" s="43">
        <v>0.34291925165254167</v>
      </c>
      <c r="L2226">
        <v>0.84515705910761085</v>
      </c>
      <c r="M2226">
        <v>0.45232760703810848</v>
      </c>
      <c r="N2226" s="44">
        <v>0.93821856698527872</v>
      </c>
      <c r="O2226" s="161">
        <f t="shared" si="341"/>
        <v>5000000</v>
      </c>
      <c r="P2226" s="162">
        <f t="shared" si="342"/>
        <v>195.23822053934029</v>
      </c>
      <c r="Q2226" s="162">
        <f t="shared" si="343"/>
        <v>132.6043441674482</v>
      </c>
      <c r="R2226" s="163">
        <f t="shared" si="344"/>
        <v>1</v>
      </c>
      <c r="S2226" s="161">
        <f t="shared" si="345"/>
        <v>6000000</v>
      </c>
      <c r="T2226" s="162">
        <f t="shared" si="346"/>
        <v>195.07940684644677</v>
      </c>
      <c r="U2226" s="162">
        <f t="shared" si="347"/>
        <v>123.8021720837241</v>
      </c>
      <c r="V2226" s="163">
        <f t="shared" si="348"/>
        <v>1</v>
      </c>
      <c r="W2226" s="164">
        <f t="shared" si="349"/>
        <v>263169381.85946041</v>
      </c>
      <c r="X2226" s="164">
        <f t="shared" si="350"/>
        <v>277663408.57633603</v>
      </c>
    </row>
    <row r="2227" spans="10:24" x14ac:dyDescent="0.25">
      <c r="J2227">
        <v>2224</v>
      </c>
      <c r="K2227" s="43">
        <v>0.17735816906041779</v>
      </c>
      <c r="L2227">
        <v>0.26133329508109604</v>
      </c>
      <c r="M2227">
        <v>0.3253872964934148</v>
      </c>
      <c r="N2227" s="44">
        <v>0.87966169693380125</v>
      </c>
      <c r="O2227" s="161">
        <f t="shared" si="341"/>
        <v>2000000</v>
      </c>
      <c r="P2227" s="162">
        <f t="shared" si="342"/>
        <v>170.41139483425536</v>
      </c>
      <c r="Q2227" s="162">
        <f t="shared" si="343"/>
        <v>125.94627252750143</v>
      </c>
      <c r="R2227" s="163">
        <f t="shared" si="344"/>
        <v>1</v>
      </c>
      <c r="S2227" s="161">
        <f t="shared" si="345"/>
        <v>5000000</v>
      </c>
      <c r="T2227" s="162">
        <f t="shared" si="346"/>
        <v>186.80379827808511</v>
      </c>
      <c r="U2227" s="162">
        <f t="shared" si="347"/>
        <v>120.47313626375072</v>
      </c>
      <c r="V2227" s="163">
        <f t="shared" si="348"/>
        <v>1</v>
      </c>
      <c r="W2227" s="164">
        <f t="shared" si="349"/>
        <v>38930244.613507852</v>
      </c>
      <c r="X2227" s="164">
        <f t="shared" si="350"/>
        <v>181653310.07167196</v>
      </c>
    </row>
    <row r="2228" spans="10:24" x14ac:dyDescent="0.25">
      <c r="J2228">
        <v>2225</v>
      </c>
      <c r="K2228" s="43">
        <v>5.0245232614092306E-2</v>
      </c>
      <c r="L2228">
        <v>0.45657242115415619</v>
      </c>
      <c r="M2228">
        <v>0.66939518536195053</v>
      </c>
      <c r="N2228" s="44">
        <v>0.22921803440863231</v>
      </c>
      <c r="O2228" s="161">
        <f t="shared" si="341"/>
        <v>2000000</v>
      </c>
      <c r="P2228" s="162">
        <f t="shared" si="342"/>
        <v>178.36390977208791</v>
      </c>
      <c r="Q2228" s="162">
        <f t="shared" si="343"/>
        <v>143.76487411042234</v>
      </c>
      <c r="R2228" s="163">
        <f t="shared" si="344"/>
        <v>1</v>
      </c>
      <c r="S2228" s="161">
        <f t="shared" si="345"/>
        <v>2000000</v>
      </c>
      <c r="T2228" s="162">
        <f t="shared" si="346"/>
        <v>189.45463659069597</v>
      </c>
      <c r="U2228" s="162">
        <f t="shared" si="347"/>
        <v>129.38243705521117</v>
      </c>
      <c r="V2228" s="163">
        <f t="shared" si="348"/>
        <v>1</v>
      </c>
      <c r="W2228" s="164">
        <f t="shared" si="349"/>
        <v>19198071.323331133</v>
      </c>
      <c r="X2228" s="164">
        <f t="shared" si="350"/>
        <v>-29855600.929030403</v>
      </c>
    </row>
    <row r="2229" spans="10:24" x14ac:dyDescent="0.25">
      <c r="J2229">
        <v>2226</v>
      </c>
      <c r="K2229" s="43">
        <v>0.67595753982836115</v>
      </c>
      <c r="L2229">
        <v>0.14339799628350802</v>
      </c>
      <c r="M2229">
        <v>0.22087644876897328</v>
      </c>
      <c r="N2229" s="44">
        <v>0.75603730219264875</v>
      </c>
      <c r="O2229" s="161">
        <f t="shared" si="341"/>
        <v>6000000</v>
      </c>
      <c r="P2229" s="162">
        <f t="shared" si="342"/>
        <v>164.02235006792282</v>
      </c>
      <c r="Q2229" s="162">
        <f t="shared" si="343"/>
        <v>119.61526904136986</v>
      </c>
      <c r="R2229" s="163">
        <f t="shared" si="344"/>
        <v>1</v>
      </c>
      <c r="S2229" s="161">
        <f t="shared" si="345"/>
        <v>7000000</v>
      </c>
      <c r="T2229" s="162">
        <f t="shared" si="346"/>
        <v>184.6741166893076</v>
      </c>
      <c r="U2229" s="162">
        <f t="shared" si="347"/>
        <v>117.30763452068493</v>
      </c>
      <c r="V2229" s="163">
        <f t="shared" si="348"/>
        <v>1</v>
      </c>
      <c r="W2229" s="164">
        <f t="shared" si="349"/>
        <v>216442486.15931776</v>
      </c>
      <c r="X2229" s="164">
        <f t="shared" si="350"/>
        <v>321565375.18035865</v>
      </c>
    </row>
    <row r="2230" spans="10:24" x14ac:dyDescent="0.25">
      <c r="J2230">
        <v>2227</v>
      </c>
      <c r="K2230" s="43">
        <v>3.0044509986538293E-2</v>
      </c>
      <c r="L2230">
        <v>0.70238617769047618</v>
      </c>
      <c r="M2230">
        <v>0.15378834836887845</v>
      </c>
      <c r="N2230" s="44">
        <v>0.78256749431347572</v>
      </c>
      <c r="O2230" s="161">
        <f t="shared" si="341"/>
        <v>1000000</v>
      </c>
      <c r="P2230" s="162">
        <f t="shared" si="342"/>
        <v>187.96913760710277</v>
      </c>
      <c r="Q2230" s="162">
        <f t="shared" si="343"/>
        <v>114.59359897381115</v>
      </c>
      <c r="R2230" s="163">
        <f t="shared" si="344"/>
        <v>1</v>
      </c>
      <c r="S2230" s="161">
        <f t="shared" si="345"/>
        <v>1000000</v>
      </c>
      <c r="T2230" s="162">
        <f t="shared" si="346"/>
        <v>192.65637920236759</v>
      </c>
      <c r="U2230" s="162">
        <f t="shared" si="347"/>
        <v>114.79679948690558</v>
      </c>
      <c r="V2230" s="163">
        <f t="shared" si="348"/>
        <v>1</v>
      </c>
      <c r="W2230" s="164">
        <f t="shared" si="349"/>
        <v>23375538.633291617</v>
      </c>
      <c r="X2230" s="164">
        <f t="shared" si="350"/>
        <v>-72140420.284538001</v>
      </c>
    </row>
    <row r="2231" spans="10:24" x14ac:dyDescent="0.25">
      <c r="J2231">
        <v>2228</v>
      </c>
      <c r="K2231" s="43">
        <v>0.26294064917512927</v>
      </c>
      <c r="L2231">
        <v>9.5708293385296184E-2</v>
      </c>
      <c r="M2231">
        <v>0.32700548539756769</v>
      </c>
      <c r="N2231" s="44">
        <v>0.46069617787233996</v>
      </c>
      <c r="O2231" s="161">
        <f t="shared" si="341"/>
        <v>2000000</v>
      </c>
      <c r="P2231" s="162">
        <f t="shared" si="342"/>
        <v>160.40400092305373</v>
      </c>
      <c r="Q2231" s="162">
        <f t="shared" si="343"/>
        <v>126.03605842449717</v>
      </c>
      <c r="R2231" s="163">
        <f t="shared" si="344"/>
        <v>1</v>
      </c>
      <c r="S2231" s="161">
        <f t="shared" si="345"/>
        <v>5000000</v>
      </c>
      <c r="T2231" s="162">
        <f t="shared" si="346"/>
        <v>183.46800030768458</v>
      </c>
      <c r="U2231" s="162">
        <f t="shared" si="347"/>
        <v>120.51802921224859</v>
      </c>
      <c r="V2231" s="163">
        <f t="shared" si="348"/>
        <v>1</v>
      </c>
      <c r="W2231" s="164">
        <f t="shared" si="349"/>
        <v>18735884.997113124</v>
      </c>
      <c r="X2231" s="164">
        <f t="shared" si="350"/>
        <v>164749855.47717994</v>
      </c>
    </row>
    <row r="2232" spans="10:24" x14ac:dyDescent="0.25">
      <c r="J2232">
        <v>2229</v>
      </c>
      <c r="K2232" s="43">
        <v>0.59465479853174241</v>
      </c>
      <c r="L2232">
        <v>0.41972993170807138</v>
      </c>
      <c r="M2232">
        <v>7.9121529140515845E-2</v>
      </c>
      <c r="N2232" s="44">
        <v>0.46369251263445121</v>
      </c>
      <c r="O2232" s="161">
        <f t="shared" si="341"/>
        <v>6000000</v>
      </c>
      <c r="P2232" s="162">
        <f t="shared" si="342"/>
        <v>176.9612336017677</v>
      </c>
      <c r="Q2232" s="162">
        <f t="shared" si="343"/>
        <v>106.77989447597007</v>
      </c>
      <c r="R2232" s="163">
        <f t="shared" si="344"/>
        <v>1</v>
      </c>
      <c r="S2232" s="161">
        <f t="shared" si="345"/>
        <v>6000000</v>
      </c>
      <c r="T2232" s="162">
        <f t="shared" si="346"/>
        <v>188.98707786725589</v>
      </c>
      <c r="U2232" s="162">
        <f t="shared" si="347"/>
        <v>110.88994723798503</v>
      </c>
      <c r="V2232" s="163">
        <f t="shared" si="348"/>
        <v>1</v>
      </c>
      <c r="W2232" s="164">
        <f t="shared" si="349"/>
        <v>371088034.75478584</v>
      </c>
      <c r="X2232" s="164">
        <f t="shared" si="350"/>
        <v>318582783.77562517</v>
      </c>
    </row>
    <row r="2233" spans="10:24" x14ac:dyDescent="0.25">
      <c r="J2233">
        <v>2230</v>
      </c>
      <c r="K2233" s="43">
        <v>0.85290179882511774</v>
      </c>
      <c r="L2233">
        <v>0.90473579391778391</v>
      </c>
      <c r="M2233">
        <v>7.9703046631727226E-2</v>
      </c>
      <c r="N2233" s="44">
        <v>0.14851725048207964</v>
      </c>
      <c r="O2233" s="161">
        <f t="shared" si="341"/>
        <v>7000000</v>
      </c>
      <c r="P2233" s="162">
        <f t="shared" si="342"/>
        <v>199.63526297578852</v>
      </c>
      <c r="Q2233" s="162">
        <f t="shared" si="343"/>
        <v>106.85856360039074</v>
      </c>
      <c r="R2233" s="163">
        <f t="shared" si="344"/>
        <v>1</v>
      </c>
      <c r="S2233" s="161">
        <f t="shared" si="345"/>
        <v>7000000</v>
      </c>
      <c r="T2233" s="162">
        <f t="shared" si="346"/>
        <v>196.54508765859617</v>
      </c>
      <c r="U2233" s="162">
        <f t="shared" si="347"/>
        <v>110.92928180019537</v>
      </c>
      <c r="V2233" s="163">
        <f t="shared" si="348"/>
        <v>0.9</v>
      </c>
      <c r="W2233" s="164">
        <f t="shared" si="349"/>
        <v>599436895.62778449</v>
      </c>
      <c r="X2233" s="164">
        <f t="shared" si="350"/>
        <v>389379576.90792513</v>
      </c>
    </row>
    <row r="2234" spans="10:24" x14ac:dyDescent="0.25">
      <c r="J2234">
        <v>2231</v>
      </c>
      <c r="K2234" s="43">
        <v>6.6777918898591748E-2</v>
      </c>
      <c r="L2234">
        <v>0.92260465744696896</v>
      </c>
      <c r="M2234">
        <v>0.76782703896500637</v>
      </c>
      <c r="N2234" s="44">
        <v>0.91890897588611287</v>
      </c>
      <c r="O2234" s="161">
        <f t="shared" si="341"/>
        <v>2000000</v>
      </c>
      <c r="P2234" s="162">
        <f t="shared" si="342"/>
        <v>201.34217879150773</v>
      </c>
      <c r="Q2234" s="162">
        <f t="shared" si="343"/>
        <v>149.63418916994522</v>
      </c>
      <c r="R2234" s="163">
        <f t="shared" si="344"/>
        <v>1</v>
      </c>
      <c r="S2234" s="161">
        <f t="shared" si="345"/>
        <v>2000000</v>
      </c>
      <c r="T2234" s="162">
        <f t="shared" si="346"/>
        <v>197.11405959716924</v>
      </c>
      <c r="U2234" s="162">
        <f t="shared" si="347"/>
        <v>132.31709458497261</v>
      </c>
      <c r="V2234" s="163">
        <f t="shared" si="348"/>
        <v>1</v>
      </c>
      <c r="W2234" s="164">
        <f t="shared" si="349"/>
        <v>53415979.243125036</v>
      </c>
      <c r="X2234" s="164">
        <f t="shared" si="350"/>
        <v>-20406069.975606725</v>
      </c>
    </row>
    <row r="2235" spans="10:24" x14ac:dyDescent="0.25">
      <c r="J2235">
        <v>2232</v>
      </c>
      <c r="K2235" s="43">
        <v>0.16820426641102049</v>
      </c>
      <c r="L2235">
        <v>0.1647647428007194</v>
      </c>
      <c r="M2235">
        <v>0.72746758771422171</v>
      </c>
      <c r="N2235" s="44">
        <v>0.5697943841067391</v>
      </c>
      <c r="O2235" s="161">
        <f t="shared" si="341"/>
        <v>2000000</v>
      </c>
      <c r="P2235" s="162">
        <f t="shared" si="342"/>
        <v>165.3740693659305</v>
      </c>
      <c r="Q2235" s="162">
        <f t="shared" si="343"/>
        <v>147.10343679733549</v>
      </c>
      <c r="R2235" s="163">
        <f t="shared" si="344"/>
        <v>1</v>
      </c>
      <c r="S2235" s="161">
        <f t="shared" si="345"/>
        <v>5000000</v>
      </c>
      <c r="T2235" s="162">
        <f t="shared" si="346"/>
        <v>185.12468978864351</v>
      </c>
      <c r="U2235" s="162">
        <f t="shared" si="347"/>
        <v>131.05171839866776</v>
      </c>
      <c r="V2235" s="163">
        <f t="shared" si="348"/>
        <v>1</v>
      </c>
      <c r="W2235" s="164">
        <f t="shared" si="349"/>
        <v>-13458734.862809993</v>
      </c>
      <c r="X2235" s="164">
        <f t="shared" si="350"/>
        <v>120364856.94987875</v>
      </c>
    </row>
    <row r="2236" spans="10:24" x14ac:dyDescent="0.25">
      <c r="J2236">
        <v>2233</v>
      </c>
      <c r="K2236" s="43">
        <v>0.44084728435860265</v>
      </c>
      <c r="L2236">
        <v>0.86209000025370397</v>
      </c>
      <c r="M2236">
        <v>0.48656311381321071</v>
      </c>
      <c r="N2236" s="44">
        <v>0.99257275366424169</v>
      </c>
      <c r="O2236" s="161">
        <f t="shared" si="341"/>
        <v>5000000</v>
      </c>
      <c r="P2236" s="162">
        <f t="shared" si="342"/>
        <v>196.34636182973671</v>
      </c>
      <c r="Q2236" s="162">
        <f t="shared" si="343"/>
        <v>134.32624700928244</v>
      </c>
      <c r="R2236" s="163">
        <f t="shared" si="344"/>
        <v>1</v>
      </c>
      <c r="S2236" s="161">
        <f t="shared" si="345"/>
        <v>6000000</v>
      </c>
      <c r="T2236" s="162">
        <f t="shared" si="346"/>
        <v>195.44878727657891</v>
      </c>
      <c r="U2236" s="162">
        <f t="shared" si="347"/>
        <v>124.66312350464122</v>
      </c>
      <c r="V2236" s="163">
        <f t="shared" si="348"/>
        <v>1</v>
      </c>
      <c r="W2236" s="164">
        <f t="shared" si="349"/>
        <v>260100574.10227132</v>
      </c>
      <c r="X2236" s="164">
        <f t="shared" si="350"/>
        <v>274713982.63162613</v>
      </c>
    </row>
    <row r="2237" spans="10:24" x14ac:dyDescent="0.25">
      <c r="J2237">
        <v>2234</v>
      </c>
      <c r="K2237" s="43">
        <v>0.58294337679826047</v>
      </c>
      <c r="L2237">
        <v>3.154918722443123E-2</v>
      </c>
      <c r="M2237">
        <v>0.49134333097708061</v>
      </c>
      <c r="N2237" s="44">
        <v>8.9106553485222117E-2</v>
      </c>
      <c r="O2237" s="161">
        <f t="shared" si="341"/>
        <v>6000000</v>
      </c>
      <c r="P2237" s="162">
        <f t="shared" si="342"/>
        <v>152.12253500192043</v>
      </c>
      <c r="Q2237" s="162">
        <f t="shared" si="343"/>
        <v>134.56598491107061</v>
      </c>
      <c r="R2237" s="163">
        <f t="shared" si="344"/>
        <v>1</v>
      </c>
      <c r="S2237" s="161">
        <f t="shared" si="345"/>
        <v>6000000</v>
      </c>
      <c r="T2237" s="162">
        <f t="shared" si="346"/>
        <v>180.70751166730682</v>
      </c>
      <c r="U2237" s="162">
        <f t="shared" si="347"/>
        <v>124.78299245553531</v>
      </c>
      <c r="V2237" s="163">
        <f t="shared" si="348"/>
        <v>0.9</v>
      </c>
      <c r="W2237" s="164">
        <f t="shared" si="349"/>
        <v>55339300.545098871</v>
      </c>
      <c r="X2237" s="164">
        <f t="shared" si="350"/>
        <v>151992403.74356616</v>
      </c>
    </row>
    <row r="2238" spans="10:24" x14ac:dyDescent="0.25">
      <c r="J2238">
        <v>2235</v>
      </c>
      <c r="K2238" s="43">
        <v>0.82701131955992291</v>
      </c>
      <c r="L2238">
        <v>0.52915945577579848</v>
      </c>
      <c r="M2238">
        <v>0.77122347700326199</v>
      </c>
      <c r="N2238" s="44">
        <v>0.28820992750022645</v>
      </c>
      <c r="O2238" s="161">
        <f t="shared" si="341"/>
        <v>7000000</v>
      </c>
      <c r="P2238" s="162">
        <f t="shared" si="342"/>
        <v>181.09735679520983</v>
      </c>
      <c r="Q2238" s="162">
        <f t="shared" si="343"/>
        <v>149.85764258780071</v>
      </c>
      <c r="R2238" s="163">
        <f t="shared" si="344"/>
        <v>1</v>
      </c>
      <c r="S2238" s="161">
        <f t="shared" si="345"/>
        <v>7000000</v>
      </c>
      <c r="T2238" s="162">
        <f t="shared" si="346"/>
        <v>190.36578559840328</v>
      </c>
      <c r="U2238" s="162">
        <f t="shared" si="347"/>
        <v>132.42882129390034</v>
      </c>
      <c r="V2238" s="163">
        <f t="shared" si="348"/>
        <v>1</v>
      </c>
      <c r="W2238" s="164">
        <f t="shared" si="349"/>
        <v>168677999.45186386</v>
      </c>
      <c r="X2238" s="164">
        <f t="shared" si="350"/>
        <v>255558750.13152057</v>
      </c>
    </row>
    <row r="2239" spans="10:24" x14ac:dyDescent="0.25">
      <c r="J2239">
        <v>2236</v>
      </c>
      <c r="K2239" s="43">
        <v>0.98793209843128782</v>
      </c>
      <c r="L2239">
        <v>0.49946333464221881</v>
      </c>
      <c r="M2239">
        <v>0.56711195621788602</v>
      </c>
      <c r="N2239" s="44">
        <v>0.12700332183583074</v>
      </c>
      <c r="O2239" s="161">
        <f t="shared" si="341"/>
        <v>9000000</v>
      </c>
      <c r="P2239" s="162">
        <f t="shared" si="342"/>
        <v>179.97982168551673</v>
      </c>
      <c r="Q2239" s="162">
        <f t="shared" si="343"/>
        <v>138.38052261960692</v>
      </c>
      <c r="R2239" s="163">
        <f t="shared" si="344"/>
        <v>1</v>
      </c>
      <c r="S2239" s="161">
        <f t="shared" si="345"/>
        <v>9000000</v>
      </c>
      <c r="T2239" s="162">
        <f t="shared" si="346"/>
        <v>189.99327389517225</v>
      </c>
      <c r="U2239" s="162">
        <f t="shared" si="347"/>
        <v>126.69026130980346</v>
      </c>
      <c r="V2239" s="163">
        <f t="shared" si="348"/>
        <v>0.9</v>
      </c>
      <c r="W2239" s="164">
        <f t="shared" si="349"/>
        <v>324393691.59318823</v>
      </c>
      <c r="X2239" s="164">
        <f t="shared" si="350"/>
        <v>362754401.94148725</v>
      </c>
    </row>
    <row r="2240" spans="10:24" x14ac:dyDescent="0.25">
      <c r="J2240">
        <v>2237</v>
      </c>
      <c r="K2240" s="43">
        <v>0.16778777435221293</v>
      </c>
      <c r="L2240">
        <v>0.70958029049661298</v>
      </c>
      <c r="M2240">
        <v>0.87527905821766594</v>
      </c>
      <c r="N2240" s="44">
        <v>0.70666010038513372</v>
      </c>
      <c r="O2240" s="161">
        <f t="shared" si="341"/>
        <v>2000000</v>
      </c>
      <c r="P2240" s="162">
        <f t="shared" si="342"/>
        <v>188.28238506595295</v>
      </c>
      <c r="Q2240" s="162">
        <f t="shared" si="343"/>
        <v>158.03412108593807</v>
      </c>
      <c r="R2240" s="163">
        <f t="shared" si="344"/>
        <v>1</v>
      </c>
      <c r="S2240" s="161">
        <f t="shared" si="345"/>
        <v>5000000</v>
      </c>
      <c r="T2240" s="162">
        <f t="shared" si="346"/>
        <v>192.76079502198431</v>
      </c>
      <c r="U2240" s="162">
        <f t="shared" si="347"/>
        <v>136.51706054296903</v>
      </c>
      <c r="V2240" s="163">
        <f t="shared" si="348"/>
        <v>1</v>
      </c>
      <c r="W2240" s="164">
        <f t="shared" si="349"/>
        <v>10496527.960029766</v>
      </c>
      <c r="X2240" s="164">
        <f t="shared" si="350"/>
        <v>131218672.39507639</v>
      </c>
    </row>
    <row r="2241" spans="10:24" x14ac:dyDescent="0.25">
      <c r="J2241">
        <v>2238</v>
      </c>
      <c r="K2241" s="43">
        <v>0.21459306408573464</v>
      </c>
      <c r="L2241">
        <v>0.77015829851596329</v>
      </c>
      <c r="M2241">
        <v>0.67187745792746345</v>
      </c>
      <c r="N2241" s="44">
        <v>6.7326547185366792E-2</v>
      </c>
      <c r="O2241" s="161">
        <f t="shared" si="341"/>
        <v>2000000</v>
      </c>
      <c r="P2241" s="162">
        <f t="shared" si="342"/>
        <v>191.09052407895243</v>
      </c>
      <c r="Q2241" s="162">
        <f t="shared" si="343"/>
        <v>143.90206655295026</v>
      </c>
      <c r="R2241" s="163">
        <f t="shared" si="344"/>
        <v>1</v>
      </c>
      <c r="S2241" s="161">
        <f t="shared" si="345"/>
        <v>5000000</v>
      </c>
      <c r="T2241" s="162">
        <f t="shared" si="346"/>
        <v>193.69684135965082</v>
      </c>
      <c r="U2241" s="162">
        <f t="shared" si="347"/>
        <v>129.45103327647513</v>
      </c>
      <c r="V2241" s="163">
        <f t="shared" si="348"/>
        <v>0.9</v>
      </c>
      <c r="W2241" s="164">
        <f t="shared" si="349"/>
        <v>44376915.052004337</v>
      </c>
      <c r="X2241" s="164">
        <f t="shared" si="350"/>
        <v>139106136.37429059</v>
      </c>
    </row>
    <row r="2242" spans="10:24" x14ac:dyDescent="0.25">
      <c r="J2242">
        <v>2239</v>
      </c>
      <c r="K2242" s="43">
        <v>0.81051055578205755</v>
      </c>
      <c r="L2242">
        <v>0.63406665355705005</v>
      </c>
      <c r="M2242">
        <v>0.64376093039621818</v>
      </c>
      <c r="N2242" s="44">
        <v>0.13633013514667658</v>
      </c>
      <c r="O2242" s="161">
        <f t="shared" si="341"/>
        <v>7000000</v>
      </c>
      <c r="P2242" s="162">
        <f t="shared" si="342"/>
        <v>185.13965209629873</v>
      </c>
      <c r="Q2242" s="162">
        <f t="shared" si="343"/>
        <v>142.37059841111676</v>
      </c>
      <c r="R2242" s="163">
        <f t="shared" si="344"/>
        <v>1</v>
      </c>
      <c r="S2242" s="161">
        <f t="shared" si="345"/>
        <v>7000000</v>
      </c>
      <c r="T2242" s="162">
        <f t="shared" si="346"/>
        <v>191.71321736543291</v>
      </c>
      <c r="U2242" s="162">
        <f t="shared" si="347"/>
        <v>128.68529920555838</v>
      </c>
      <c r="V2242" s="163">
        <f t="shared" si="348"/>
        <v>0.9</v>
      </c>
      <c r="W2242" s="164">
        <f t="shared" si="349"/>
        <v>249383375.79627383</v>
      </c>
      <c r="X2242" s="164">
        <f t="shared" si="350"/>
        <v>247075884.40720958</v>
      </c>
    </row>
    <row r="2243" spans="10:24" x14ac:dyDescent="0.25">
      <c r="J2243">
        <v>2240</v>
      </c>
      <c r="K2243" s="43">
        <v>0.69450158323649513</v>
      </c>
      <c r="L2243">
        <v>0.23838657347456682</v>
      </c>
      <c r="M2243">
        <v>0.50830507044381457</v>
      </c>
      <c r="N2243" s="44">
        <v>0.62615230881650452</v>
      </c>
      <c r="O2243" s="161">
        <f t="shared" si="341"/>
        <v>6000000</v>
      </c>
      <c r="P2243" s="162">
        <f t="shared" si="342"/>
        <v>169.32746842721571</v>
      </c>
      <c r="Q2243" s="162">
        <f t="shared" si="343"/>
        <v>135.4163845656293</v>
      </c>
      <c r="R2243" s="163">
        <f t="shared" si="344"/>
        <v>1</v>
      </c>
      <c r="S2243" s="161">
        <f t="shared" si="345"/>
        <v>7000000</v>
      </c>
      <c r="T2243" s="162">
        <f t="shared" si="346"/>
        <v>186.44248947573857</v>
      </c>
      <c r="U2243" s="162">
        <f t="shared" si="347"/>
        <v>125.20819228281465</v>
      </c>
      <c r="V2243" s="163">
        <f t="shared" si="348"/>
        <v>1</v>
      </c>
      <c r="W2243" s="164">
        <f t="shared" si="349"/>
        <v>153466503.16951844</v>
      </c>
      <c r="X2243" s="164">
        <f t="shared" si="350"/>
        <v>278640080.35046744</v>
      </c>
    </row>
    <row r="2244" spans="10:24" x14ac:dyDescent="0.25">
      <c r="J2244">
        <v>2241</v>
      </c>
      <c r="K2244" s="43">
        <v>0.76891950417278687</v>
      </c>
      <c r="L2244">
        <v>0.84174404597324481</v>
      </c>
      <c r="M2244">
        <v>0.7400320624026574</v>
      </c>
      <c r="N2244" s="44">
        <v>0.28144428555221146</v>
      </c>
      <c r="O2244" s="161">
        <f t="shared" si="341"/>
        <v>7000000</v>
      </c>
      <c r="P2244" s="162">
        <f t="shared" si="342"/>
        <v>195.02477344598276</v>
      </c>
      <c r="Q2244" s="162">
        <f t="shared" si="343"/>
        <v>147.86888510296436</v>
      </c>
      <c r="R2244" s="163">
        <f t="shared" si="344"/>
        <v>1</v>
      </c>
      <c r="S2244" s="161">
        <f t="shared" si="345"/>
        <v>7000000</v>
      </c>
      <c r="T2244" s="162">
        <f t="shared" si="346"/>
        <v>195.0082578153276</v>
      </c>
      <c r="U2244" s="162">
        <f t="shared" si="347"/>
        <v>131.43444255148216</v>
      </c>
      <c r="V2244" s="163">
        <f t="shared" si="348"/>
        <v>1</v>
      </c>
      <c r="W2244" s="164">
        <f t="shared" si="349"/>
        <v>280091218.40112883</v>
      </c>
      <c r="X2244" s="164">
        <f t="shared" si="350"/>
        <v>295016706.84691805</v>
      </c>
    </row>
    <row r="2245" spans="10:24" x14ac:dyDescent="0.25">
      <c r="J2245">
        <v>2242</v>
      </c>
      <c r="K2245" s="43">
        <v>0.29722911330829327</v>
      </c>
      <c r="L2245">
        <v>0.41012410207351313</v>
      </c>
      <c r="M2245">
        <v>0.17598772862140655</v>
      </c>
      <c r="N2245" s="44">
        <v>0.25119362935227008</v>
      </c>
      <c r="O2245" s="161">
        <f t="shared" ref="O2245:O2308" si="351">VLOOKUP(K2245,$E$5:$H$10,4)</f>
        <v>2000000</v>
      </c>
      <c r="P2245" s="162">
        <f t="shared" ref="P2245:P2308" si="352">_xlfn.NORM.INV(L2245,$E$12,$E$13)</f>
        <v>176.59161371966712</v>
      </c>
      <c r="Q2245" s="162">
        <f t="shared" ref="Q2245:Q2308" si="353">_xlfn.NORM.INV(M2245,$E$15,$E$16)</f>
        <v>116.38471233435877</v>
      </c>
      <c r="R2245" s="163">
        <f t="shared" ref="R2245:R2308" si="354">VLOOKUP(N2245,$E$19:$H$21,4)</f>
        <v>1</v>
      </c>
      <c r="S2245" s="161">
        <f t="shared" ref="S2245:S2308" si="355">VLOOKUP(K2245,$G$5:$H$10,2)</f>
        <v>5000000</v>
      </c>
      <c r="T2245" s="162">
        <f t="shared" ref="T2245:T2308" si="356">_xlfn.NORM.INV(L2245,$G$12,$G$13)</f>
        <v>188.86387123988905</v>
      </c>
      <c r="U2245" s="162">
        <f t="shared" ref="U2245:U2308" si="357">_xlfn.NORM.INV(M2245,$G$15,$G$16)</f>
        <v>115.69235616717938</v>
      </c>
      <c r="V2245" s="163">
        <f t="shared" ref="V2245:V2308" si="358">VLOOKUP(N2245,$G$19:$H$21,2)</f>
        <v>1</v>
      </c>
      <c r="W2245" s="164">
        <f t="shared" ref="W2245:W2308" si="359">O2245*(P2245-Q2245)*R2245-$D$23-$D$24</f>
        <v>70413802.77061671</v>
      </c>
      <c r="X2245" s="164">
        <f t="shared" ref="X2245:X2308" si="360">S2245*(T2245-U2245)*V2245-$F$23-$F$24</f>
        <v>215857575.36354834</v>
      </c>
    </row>
    <row r="2246" spans="10:24" x14ac:dyDescent="0.25">
      <c r="J2246">
        <v>2243</v>
      </c>
      <c r="K2246" s="43">
        <v>0.75961864088048359</v>
      </c>
      <c r="L2246">
        <v>0.92319858353401452</v>
      </c>
      <c r="M2246">
        <v>6.9942868119386103E-2</v>
      </c>
      <c r="N2246" s="44">
        <v>0.18670050821917739</v>
      </c>
      <c r="O2246" s="161">
        <f t="shared" si="351"/>
        <v>7000000</v>
      </c>
      <c r="P2246" s="162">
        <f t="shared" si="352"/>
        <v>201.40380636633759</v>
      </c>
      <c r="Q2246" s="162">
        <f t="shared" si="353"/>
        <v>105.47566663151169</v>
      </c>
      <c r="R2246" s="163">
        <f t="shared" si="354"/>
        <v>1</v>
      </c>
      <c r="S2246" s="161">
        <f t="shared" si="355"/>
        <v>7000000</v>
      </c>
      <c r="T2246" s="162">
        <f t="shared" si="356"/>
        <v>197.13460212211254</v>
      </c>
      <c r="U2246" s="162">
        <f t="shared" si="357"/>
        <v>110.23783331575584</v>
      </c>
      <c r="V2246" s="163">
        <f t="shared" si="358"/>
        <v>0.9</v>
      </c>
      <c r="W2246" s="164">
        <f t="shared" si="359"/>
        <v>621496978.1437813</v>
      </c>
      <c r="X2246" s="164">
        <f t="shared" si="360"/>
        <v>397449643.48004723</v>
      </c>
    </row>
    <row r="2247" spans="10:24" x14ac:dyDescent="0.25">
      <c r="J2247">
        <v>2244</v>
      </c>
      <c r="K2247" s="43">
        <v>0.62445895854177147</v>
      </c>
      <c r="L2247">
        <v>0.43152855972798532</v>
      </c>
      <c r="M2247">
        <v>0.20982033242957354</v>
      </c>
      <c r="N2247" s="44">
        <v>0.75607937235600231</v>
      </c>
      <c r="O2247" s="161">
        <f t="shared" si="351"/>
        <v>6000000</v>
      </c>
      <c r="P2247" s="162">
        <f t="shared" si="352"/>
        <v>177.41274153521638</v>
      </c>
      <c r="Q2247" s="162">
        <f t="shared" si="353"/>
        <v>118.85910372306179</v>
      </c>
      <c r="R2247" s="163">
        <f t="shared" si="354"/>
        <v>1</v>
      </c>
      <c r="S2247" s="161">
        <f t="shared" si="355"/>
        <v>7000000</v>
      </c>
      <c r="T2247" s="162">
        <f t="shared" si="356"/>
        <v>189.1375805117388</v>
      </c>
      <c r="U2247" s="162">
        <f t="shared" si="357"/>
        <v>116.9295518615309</v>
      </c>
      <c r="V2247" s="163">
        <f t="shared" si="358"/>
        <v>1</v>
      </c>
      <c r="W2247" s="164">
        <f t="shared" si="359"/>
        <v>301321826.87292755</v>
      </c>
      <c r="X2247" s="164">
        <f t="shared" si="360"/>
        <v>355456200.55145538</v>
      </c>
    </row>
    <row r="2248" spans="10:24" x14ac:dyDescent="0.25">
      <c r="J2248">
        <v>2245</v>
      </c>
      <c r="K2248" s="43">
        <v>0.73628877454478459</v>
      </c>
      <c r="L2248">
        <v>0.50329778592100849</v>
      </c>
      <c r="M2248">
        <v>0.28347444491766804</v>
      </c>
      <c r="N2248" s="44">
        <v>0.53349424441188231</v>
      </c>
      <c r="O2248" s="161">
        <f t="shared" si="351"/>
        <v>6000000</v>
      </c>
      <c r="P2248" s="162">
        <f t="shared" si="352"/>
        <v>180.12399626367113</v>
      </c>
      <c r="Q2248" s="162">
        <f t="shared" si="353"/>
        <v>123.54898427601012</v>
      </c>
      <c r="R2248" s="163">
        <f t="shared" si="354"/>
        <v>1</v>
      </c>
      <c r="S2248" s="161">
        <f t="shared" si="355"/>
        <v>7000000</v>
      </c>
      <c r="T2248" s="162">
        <f t="shared" si="356"/>
        <v>190.04133208789037</v>
      </c>
      <c r="U2248" s="162">
        <f t="shared" si="357"/>
        <v>119.27449213800506</v>
      </c>
      <c r="V2248" s="163">
        <f t="shared" si="358"/>
        <v>1</v>
      </c>
      <c r="W2248" s="164">
        <f t="shared" si="359"/>
        <v>289450071.92596608</v>
      </c>
      <c r="X2248" s="164">
        <f t="shared" si="360"/>
        <v>345367879.64919716</v>
      </c>
    </row>
    <row r="2249" spans="10:24" x14ac:dyDescent="0.25">
      <c r="J2249">
        <v>2246</v>
      </c>
      <c r="K2249" s="43">
        <v>0.85518322223437271</v>
      </c>
      <c r="L2249">
        <v>0.87084332296459788</v>
      </c>
      <c r="M2249">
        <v>0.23596769983630894</v>
      </c>
      <c r="N2249" s="44">
        <v>0.56428268392999859</v>
      </c>
      <c r="O2249" s="161">
        <f t="shared" si="351"/>
        <v>7000000</v>
      </c>
      <c r="P2249" s="162">
        <f t="shared" si="352"/>
        <v>196.95579913967811</v>
      </c>
      <c r="Q2249" s="162">
        <f t="shared" si="353"/>
        <v>120.61332804984389</v>
      </c>
      <c r="R2249" s="163">
        <f t="shared" si="354"/>
        <v>1</v>
      </c>
      <c r="S2249" s="161">
        <f t="shared" si="355"/>
        <v>7000000</v>
      </c>
      <c r="T2249" s="162">
        <f t="shared" si="356"/>
        <v>195.65193304655938</v>
      </c>
      <c r="U2249" s="162">
        <f t="shared" si="357"/>
        <v>117.80666402492194</v>
      </c>
      <c r="V2249" s="163">
        <f t="shared" si="358"/>
        <v>1</v>
      </c>
      <c r="W2249" s="164">
        <f t="shared" si="359"/>
        <v>484397297.62883955</v>
      </c>
      <c r="X2249" s="164">
        <f t="shared" si="360"/>
        <v>394916883.15146208</v>
      </c>
    </row>
    <row r="2250" spans="10:24" x14ac:dyDescent="0.25">
      <c r="J2250">
        <v>2247</v>
      </c>
      <c r="K2250" s="43">
        <v>0.72826831688764615</v>
      </c>
      <c r="L2250">
        <v>0.45570435131570508</v>
      </c>
      <c r="M2250">
        <v>0.76935297980273476</v>
      </c>
      <c r="N2250" s="44">
        <v>0.41315678671725475</v>
      </c>
      <c r="O2250" s="161">
        <f t="shared" si="351"/>
        <v>6000000</v>
      </c>
      <c r="P2250" s="162">
        <f t="shared" si="352"/>
        <v>178.33107217089648</v>
      </c>
      <c r="Q2250" s="162">
        <f t="shared" si="353"/>
        <v>149.73435401118664</v>
      </c>
      <c r="R2250" s="163">
        <f t="shared" si="354"/>
        <v>1</v>
      </c>
      <c r="S2250" s="161">
        <f t="shared" si="355"/>
        <v>7000000</v>
      </c>
      <c r="T2250" s="162">
        <f t="shared" si="356"/>
        <v>189.44369072363216</v>
      </c>
      <c r="U2250" s="162">
        <f t="shared" si="357"/>
        <v>132.36717700559333</v>
      </c>
      <c r="V2250" s="163">
        <f t="shared" si="358"/>
        <v>1</v>
      </c>
      <c r="W2250" s="164">
        <f t="shared" si="359"/>
        <v>121580308.95825902</v>
      </c>
      <c r="X2250" s="164">
        <f t="shared" si="360"/>
        <v>249535596.02627176</v>
      </c>
    </row>
    <row r="2251" spans="10:24" x14ac:dyDescent="0.25">
      <c r="J2251">
        <v>2248</v>
      </c>
      <c r="K2251" s="43">
        <v>0.59028520828845743</v>
      </c>
      <c r="L2251">
        <v>0.2121584483982063</v>
      </c>
      <c r="M2251">
        <v>0.58176910144117655</v>
      </c>
      <c r="N2251" s="44">
        <v>0.91037671198347125</v>
      </c>
      <c r="O2251" s="161">
        <f t="shared" si="351"/>
        <v>6000000</v>
      </c>
      <c r="P2251" s="162">
        <f t="shared" si="352"/>
        <v>168.0156851206844</v>
      </c>
      <c r="Q2251" s="162">
        <f t="shared" si="353"/>
        <v>139.12842694694126</v>
      </c>
      <c r="R2251" s="163">
        <f t="shared" si="354"/>
        <v>1</v>
      </c>
      <c r="S2251" s="161">
        <f t="shared" si="355"/>
        <v>6000000</v>
      </c>
      <c r="T2251" s="162">
        <f t="shared" si="356"/>
        <v>186.00522837356147</v>
      </c>
      <c r="U2251" s="162">
        <f t="shared" si="357"/>
        <v>127.06421347347063</v>
      </c>
      <c r="V2251" s="163">
        <f t="shared" si="358"/>
        <v>1</v>
      </c>
      <c r="W2251" s="164">
        <f t="shared" si="359"/>
        <v>123323549.0424588</v>
      </c>
      <c r="X2251" s="164">
        <f t="shared" si="360"/>
        <v>203646089.400545</v>
      </c>
    </row>
    <row r="2252" spans="10:24" x14ac:dyDescent="0.25">
      <c r="J2252">
        <v>2249</v>
      </c>
      <c r="K2252" s="43">
        <v>0.7914064086298912</v>
      </c>
      <c r="L2252">
        <v>3.09546942042499E-2</v>
      </c>
      <c r="M2252">
        <v>0.816144341696178</v>
      </c>
      <c r="N2252" s="44">
        <v>0.68676180653302776</v>
      </c>
      <c r="O2252" s="161">
        <f t="shared" si="351"/>
        <v>7000000</v>
      </c>
      <c r="P2252" s="162">
        <f t="shared" si="352"/>
        <v>151.99583784158574</v>
      </c>
      <c r="Q2252" s="162">
        <f t="shared" si="353"/>
        <v>153.01537385472204</v>
      </c>
      <c r="R2252" s="163">
        <f t="shared" si="354"/>
        <v>1</v>
      </c>
      <c r="S2252" s="161">
        <f t="shared" si="355"/>
        <v>7000000</v>
      </c>
      <c r="T2252" s="162">
        <f t="shared" si="356"/>
        <v>180.66527928052858</v>
      </c>
      <c r="U2252" s="162">
        <f t="shared" si="357"/>
        <v>134.00768692736102</v>
      </c>
      <c r="V2252" s="163">
        <f t="shared" si="358"/>
        <v>1</v>
      </c>
      <c r="W2252" s="164">
        <f t="shared" si="359"/>
        <v>-57136752.09195412</v>
      </c>
      <c r="X2252" s="164">
        <f t="shared" si="360"/>
        <v>176603146.47217292</v>
      </c>
    </row>
    <row r="2253" spans="10:24" x14ac:dyDescent="0.25">
      <c r="J2253">
        <v>2250</v>
      </c>
      <c r="K2253" s="43">
        <v>0.3944319237460775</v>
      </c>
      <c r="L2253">
        <v>0.15326738298175602</v>
      </c>
      <c r="M2253">
        <v>0.80639440092769543</v>
      </c>
      <c r="N2253" s="44">
        <v>0.69641620315260477</v>
      </c>
      <c r="O2253" s="161">
        <f t="shared" si="351"/>
        <v>5000000</v>
      </c>
      <c r="P2253" s="162">
        <f t="shared" si="352"/>
        <v>164.66219728276877</v>
      </c>
      <c r="Q2253" s="162">
        <f t="shared" si="353"/>
        <v>152.29371845067701</v>
      </c>
      <c r="R2253" s="163">
        <f t="shared" si="354"/>
        <v>1</v>
      </c>
      <c r="S2253" s="161">
        <f t="shared" si="355"/>
        <v>6000000</v>
      </c>
      <c r="T2253" s="162">
        <f t="shared" si="356"/>
        <v>184.88739909425627</v>
      </c>
      <c r="U2253" s="162">
        <f t="shared" si="357"/>
        <v>133.64685922533852</v>
      </c>
      <c r="V2253" s="163">
        <f t="shared" si="358"/>
        <v>1</v>
      </c>
      <c r="W2253" s="164">
        <f t="shared" si="359"/>
        <v>11842394.16045884</v>
      </c>
      <c r="X2253" s="164">
        <f t="shared" si="360"/>
        <v>157443239.21350652</v>
      </c>
    </row>
    <row r="2254" spans="10:24" x14ac:dyDescent="0.25">
      <c r="J2254">
        <v>2251</v>
      </c>
      <c r="K2254" s="43">
        <v>0.14834011507839151</v>
      </c>
      <c r="L2254">
        <v>0.79853839537661986</v>
      </c>
      <c r="M2254">
        <v>0.96998373632208534</v>
      </c>
      <c r="N2254" s="44">
        <v>0.23535788743276909</v>
      </c>
      <c r="O2254" s="161">
        <f t="shared" si="351"/>
        <v>2000000</v>
      </c>
      <c r="P2254" s="162">
        <f t="shared" si="352"/>
        <v>192.54617879453616</v>
      </c>
      <c r="Q2254" s="162">
        <f t="shared" si="353"/>
        <v>172.61109275176045</v>
      </c>
      <c r="R2254" s="163">
        <f t="shared" si="354"/>
        <v>1</v>
      </c>
      <c r="S2254" s="161">
        <f t="shared" si="355"/>
        <v>2000000</v>
      </c>
      <c r="T2254" s="162">
        <f t="shared" si="356"/>
        <v>194.18205959817874</v>
      </c>
      <c r="U2254" s="162">
        <f t="shared" si="357"/>
        <v>143.80554637588023</v>
      </c>
      <c r="V2254" s="163">
        <f t="shared" si="358"/>
        <v>1</v>
      </c>
      <c r="W2254" s="164">
        <f t="shared" si="359"/>
        <v>-10129827.914448582</v>
      </c>
      <c r="X2254" s="164">
        <f t="shared" si="360"/>
        <v>-49246973.555402979</v>
      </c>
    </row>
    <row r="2255" spans="10:24" x14ac:dyDescent="0.25">
      <c r="J2255">
        <v>2252</v>
      </c>
      <c r="K2255" s="43">
        <v>0.84310522723783066</v>
      </c>
      <c r="L2255">
        <v>0.61475461371531559</v>
      </c>
      <c r="M2255">
        <v>0.19510586180670642</v>
      </c>
      <c r="N2255" s="44">
        <v>0.71242594510038459</v>
      </c>
      <c r="O2255" s="161">
        <f t="shared" si="351"/>
        <v>7000000</v>
      </c>
      <c r="P2255" s="162">
        <f t="shared" si="352"/>
        <v>184.3759950645605</v>
      </c>
      <c r="Q2255" s="162">
        <f t="shared" si="353"/>
        <v>117.81533069203451</v>
      </c>
      <c r="R2255" s="163">
        <f t="shared" si="354"/>
        <v>1</v>
      </c>
      <c r="S2255" s="161">
        <f t="shared" si="355"/>
        <v>7000000</v>
      </c>
      <c r="T2255" s="162">
        <f t="shared" si="356"/>
        <v>191.45866502152018</v>
      </c>
      <c r="U2255" s="162">
        <f t="shared" si="357"/>
        <v>116.40766534601725</v>
      </c>
      <c r="V2255" s="163">
        <f t="shared" si="358"/>
        <v>1</v>
      </c>
      <c r="W2255" s="164">
        <f t="shared" si="359"/>
        <v>415924650.60768193</v>
      </c>
      <c r="X2255" s="164">
        <f t="shared" si="360"/>
        <v>375356997.72852045</v>
      </c>
    </row>
    <row r="2256" spans="10:24" x14ac:dyDescent="0.25">
      <c r="J2256">
        <v>2253</v>
      </c>
      <c r="K2256" s="43">
        <v>0.382497197612927</v>
      </c>
      <c r="L2256">
        <v>6.2458932553593693E-2</v>
      </c>
      <c r="M2256">
        <v>4.919218722192209E-2</v>
      </c>
      <c r="N2256" s="44">
        <v>0.1561228432284778</v>
      </c>
      <c r="O2256" s="161">
        <f t="shared" si="351"/>
        <v>5000000</v>
      </c>
      <c r="P2256" s="162">
        <f t="shared" si="352"/>
        <v>156.98318167225472</v>
      </c>
      <c r="Q2256" s="162">
        <f t="shared" si="353"/>
        <v>101.94525742046815</v>
      </c>
      <c r="R2256" s="163">
        <f t="shared" si="354"/>
        <v>1</v>
      </c>
      <c r="S2256" s="161">
        <f t="shared" si="355"/>
        <v>6000000</v>
      </c>
      <c r="T2256" s="162">
        <f t="shared" si="356"/>
        <v>182.3277272240849</v>
      </c>
      <c r="U2256" s="162">
        <f t="shared" si="357"/>
        <v>108.47262871023408</v>
      </c>
      <c r="V2256" s="163">
        <f t="shared" si="358"/>
        <v>0.9</v>
      </c>
      <c r="W2256" s="164">
        <f t="shared" si="359"/>
        <v>225189621.25893283</v>
      </c>
      <c r="X2256" s="164">
        <f t="shared" si="360"/>
        <v>248817531.97479445</v>
      </c>
    </row>
    <row r="2257" spans="10:24" x14ac:dyDescent="0.25">
      <c r="J2257">
        <v>2254</v>
      </c>
      <c r="K2257" s="43">
        <v>0.51830664267315851</v>
      </c>
      <c r="L2257">
        <v>0.52928062231623463</v>
      </c>
      <c r="M2257">
        <v>0.85133443747671989</v>
      </c>
      <c r="N2257" s="44">
        <v>0.67867005766644739</v>
      </c>
      <c r="O2257" s="161">
        <f t="shared" si="351"/>
        <v>5000000</v>
      </c>
      <c r="P2257" s="162">
        <f t="shared" si="352"/>
        <v>181.10192484585332</v>
      </c>
      <c r="Q2257" s="162">
        <f t="shared" si="353"/>
        <v>155.843475253468</v>
      </c>
      <c r="R2257" s="163">
        <f t="shared" si="354"/>
        <v>1</v>
      </c>
      <c r="S2257" s="161">
        <f t="shared" si="355"/>
        <v>6000000</v>
      </c>
      <c r="T2257" s="162">
        <f t="shared" si="356"/>
        <v>190.3673082819511</v>
      </c>
      <c r="U2257" s="162">
        <f t="shared" si="357"/>
        <v>135.421737626734</v>
      </c>
      <c r="V2257" s="163">
        <f t="shared" si="358"/>
        <v>1</v>
      </c>
      <c r="W2257" s="164">
        <f t="shared" si="359"/>
        <v>76292247.961926594</v>
      </c>
      <c r="X2257" s="164">
        <f t="shared" si="360"/>
        <v>179673423.93130261</v>
      </c>
    </row>
    <row r="2258" spans="10:24" x14ac:dyDescent="0.25">
      <c r="J2258">
        <v>2255</v>
      </c>
      <c r="K2258" s="43">
        <v>0.1599383640634412</v>
      </c>
      <c r="L2258">
        <v>0.6340599096066577</v>
      </c>
      <c r="M2258">
        <v>0.88915038873109953</v>
      </c>
      <c r="N2258" s="44">
        <v>0.24549098476542375</v>
      </c>
      <c r="O2258" s="161">
        <f t="shared" si="351"/>
        <v>2000000</v>
      </c>
      <c r="P2258" s="162">
        <f t="shared" si="352"/>
        <v>185.13938319784771</v>
      </c>
      <c r="Q2258" s="162">
        <f t="shared" si="353"/>
        <v>159.44044449570339</v>
      </c>
      <c r="R2258" s="163">
        <f t="shared" si="354"/>
        <v>1</v>
      </c>
      <c r="S2258" s="161">
        <f t="shared" si="355"/>
        <v>5000000</v>
      </c>
      <c r="T2258" s="162">
        <f t="shared" si="356"/>
        <v>191.7131277326159</v>
      </c>
      <c r="U2258" s="162">
        <f t="shared" si="357"/>
        <v>137.22022224785169</v>
      </c>
      <c r="V2258" s="163">
        <f t="shared" si="358"/>
        <v>1</v>
      </c>
      <c r="W2258" s="164">
        <f t="shared" si="359"/>
        <v>1397877.4042886347</v>
      </c>
      <c r="X2258" s="164">
        <f t="shared" si="360"/>
        <v>122464527.42382103</v>
      </c>
    </row>
    <row r="2259" spans="10:24" x14ac:dyDescent="0.25">
      <c r="J2259">
        <v>2256</v>
      </c>
      <c r="K2259" s="43">
        <v>0.91799999800078025</v>
      </c>
      <c r="L2259">
        <v>0.64485840692918828</v>
      </c>
      <c r="M2259">
        <v>0.48591178243483701</v>
      </c>
      <c r="N2259" s="44">
        <v>0.26970159292248697</v>
      </c>
      <c r="O2259" s="161">
        <f t="shared" si="351"/>
        <v>7000000</v>
      </c>
      <c r="P2259" s="162">
        <f t="shared" si="352"/>
        <v>185.57213682278635</v>
      </c>
      <c r="Q2259" s="162">
        <f t="shared" si="353"/>
        <v>134.29357464929564</v>
      </c>
      <c r="R2259" s="163">
        <f t="shared" si="354"/>
        <v>1</v>
      </c>
      <c r="S2259" s="161">
        <f t="shared" si="355"/>
        <v>9000000</v>
      </c>
      <c r="T2259" s="162">
        <f t="shared" si="356"/>
        <v>191.85737894092878</v>
      </c>
      <c r="U2259" s="162">
        <f t="shared" si="357"/>
        <v>124.64678732464782</v>
      </c>
      <c r="V2259" s="163">
        <f t="shared" si="358"/>
        <v>1</v>
      </c>
      <c r="W2259" s="164">
        <f t="shared" si="359"/>
        <v>308949935.21443498</v>
      </c>
      <c r="X2259" s="164">
        <f t="shared" si="360"/>
        <v>454895324.5465287</v>
      </c>
    </row>
    <row r="2260" spans="10:24" x14ac:dyDescent="0.25">
      <c r="J2260">
        <v>2257</v>
      </c>
      <c r="K2260" s="43">
        <v>3.1900980311002303E-2</v>
      </c>
      <c r="L2260">
        <v>0.29104605942890382</v>
      </c>
      <c r="M2260">
        <v>5.3416573772711251E-2</v>
      </c>
      <c r="N2260" s="44">
        <v>0.88566951717709919</v>
      </c>
      <c r="O2260" s="161">
        <f t="shared" si="351"/>
        <v>1000000</v>
      </c>
      <c r="P2260" s="162">
        <f t="shared" si="352"/>
        <v>171.74502960698939</v>
      </c>
      <c r="Q2260" s="162">
        <f t="shared" si="353"/>
        <v>102.74815722790095</v>
      </c>
      <c r="R2260" s="163">
        <f t="shared" si="354"/>
        <v>1</v>
      </c>
      <c r="S2260" s="161">
        <f t="shared" si="355"/>
        <v>1000000</v>
      </c>
      <c r="T2260" s="162">
        <f t="shared" si="356"/>
        <v>187.24834320232981</v>
      </c>
      <c r="U2260" s="162">
        <f t="shared" si="357"/>
        <v>108.87407861395047</v>
      </c>
      <c r="V2260" s="163">
        <f t="shared" si="358"/>
        <v>1</v>
      </c>
      <c r="W2260" s="164">
        <f t="shared" si="359"/>
        <v>18996872.379088446</v>
      </c>
      <c r="X2260" s="164">
        <f t="shared" si="360"/>
        <v>-71625735.411620662</v>
      </c>
    </row>
    <row r="2261" spans="10:24" x14ac:dyDescent="0.25">
      <c r="J2261">
        <v>2258</v>
      </c>
      <c r="K2261" s="43">
        <v>0.34113425827984944</v>
      </c>
      <c r="L2261">
        <v>0.19443869144020809</v>
      </c>
      <c r="M2261">
        <v>0.91780692695209976</v>
      </c>
      <c r="N2261" s="44">
        <v>0.62819778857320607</v>
      </c>
      <c r="O2261" s="161">
        <f t="shared" si="351"/>
        <v>5000000</v>
      </c>
      <c r="P2261" s="162">
        <f t="shared" si="352"/>
        <v>167.07517465749126</v>
      </c>
      <c r="Q2261" s="162">
        <f t="shared" si="353"/>
        <v>162.80940375149473</v>
      </c>
      <c r="R2261" s="163">
        <f t="shared" si="354"/>
        <v>1</v>
      </c>
      <c r="S2261" s="161">
        <f t="shared" si="355"/>
        <v>6000000</v>
      </c>
      <c r="T2261" s="162">
        <f t="shared" si="356"/>
        <v>185.69172488583041</v>
      </c>
      <c r="U2261" s="162">
        <f t="shared" si="357"/>
        <v>138.90470187574738</v>
      </c>
      <c r="V2261" s="163">
        <f t="shared" si="358"/>
        <v>1</v>
      </c>
      <c r="W2261" s="164">
        <f t="shared" si="359"/>
        <v>-28671145.470017336</v>
      </c>
      <c r="X2261" s="164">
        <f t="shared" si="360"/>
        <v>130722138.06049818</v>
      </c>
    </row>
    <row r="2262" spans="10:24" x14ac:dyDescent="0.25">
      <c r="J2262">
        <v>2259</v>
      </c>
      <c r="K2262" s="43">
        <v>0.47632106782909744</v>
      </c>
      <c r="L2262">
        <v>0.44413567875749871</v>
      </c>
      <c r="M2262">
        <v>0.89626805736147674</v>
      </c>
      <c r="N2262" s="44">
        <v>9.5793949050657745E-2</v>
      </c>
      <c r="O2262" s="161">
        <f t="shared" si="351"/>
        <v>5000000</v>
      </c>
      <c r="P2262" s="162">
        <f t="shared" si="352"/>
        <v>177.892621606923</v>
      </c>
      <c r="Q2262" s="162">
        <f t="shared" si="353"/>
        <v>160.21139598717605</v>
      </c>
      <c r="R2262" s="163">
        <f t="shared" si="354"/>
        <v>1</v>
      </c>
      <c r="S2262" s="161">
        <f t="shared" si="355"/>
        <v>6000000</v>
      </c>
      <c r="T2262" s="162">
        <f t="shared" si="356"/>
        <v>189.29754053564099</v>
      </c>
      <c r="U2262" s="162">
        <f t="shared" si="357"/>
        <v>137.60569799358802</v>
      </c>
      <c r="V2262" s="163">
        <f t="shared" si="358"/>
        <v>0.9</v>
      </c>
      <c r="W2262" s="164">
        <f t="shared" si="359"/>
        <v>38406128.098734766</v>
      </c>
      <c r="X2262" s="164">
        <f t="shared" si="360"/>
        <v>129135949.72708601</v>
      </c>
    </row>
    <row r="2263" spans="10:24" x14ac:dyDescent="0.25">
      <c r="J2263">
        <v>2260</v>
      </c>
      <c r="K2263" s="43">
        <v>0.1032658701158865</v>
      </c>
      <c r="L2263">
        <v>0.64550165643330715</v>
      </c>
      <c r="M2263">
        <v>0.35916144179763865</v>
      </c>
      <c r="N2263" s="44">
        <v>0.75559292412844348</v>
      </c>
      <c r="O2263" s="161">
        <f t="shared" si="351"/>
        <v>2000000</v>
      </c>
      <c r="P2263" s="162">
        <f t="shared" si="352"/>
        <v>185.59805863343132</v>
      </c>
      <c r="Q2263" s="162">
        <f t="shared" si="353"/>
        <v>127.78597749920425</v>
      </c>
      <c r="R2263" s="163">
        <f t="shared" si="354"/>
        <v>1</v>
      </c>
      <c r="S2263" s="161">
        <f t="shared" si="355"/>
        <v>2000000</v>
      </c>
      <c r="T2263" s="162">
        <f t="shared" si="356"/>
        <v>191.8660195444771</v>
      </c>
      <c r="U2263" s="162">
        <f t="shared" si="357"/>
        <v>121.39298874960213</v>
      </c>
      <c r="V2263" s="163">
        <f t="shared" si="358"/>
        <v>1</v>
      </c>
      <c r="W2263" s="164">
        <f t="shared" si="359"/>
        <v>65624162.268454149</v>
      </c>
      <c r="X2263" s="164">
        <f t="shared" si="360"/>
        <v>-9053938.4102500677</v>
      </c>
    </row>
    <row r="2264" spans="10:24" x14ac:dyDescent="0.25">
      <c r="J2264">
        <v>2261</v>
      </c>
      <c r="K2264" s="43">
        <v>0.91456756797995109</v>
      </c>
      <c r="L2264">
        <v>0.68243116832138551</v>
      </c>
      <c r="M2264">
        <v>0.66908539389396626</v>
      </c>
      <c r="N2264" s="44">
        <v>0.46078346648960411</v>
      </c>
      <c r="O2264" s="161">
        <f t="shared" si="351"/>
        <v>7000000</v>
      </c>
      <c r="P2264" s="162">
        <f t="shared" si="352"/>
        <v>187.11762065538889</v>
      </c>
      <c r="Q2264" s="162">
        <f t="shared" si="353"/>
        <v>143.74778132390455</v>
      </c>
      <c r="R2264" s="163">
        <f t="shared" si="354"/>
        <v>1</v>
      </c>
      <c r="S2264" s="161">
        <f t="shared" si="355"/>
        <v>9000000</v>
      </c>
      <c r="T2264" s="162">
        <f t="shared" si="356"/>
        <v>192.37254021846297</v>
      </c>
      <c r="U2264" s="162">
        <f t="shared" si="357"/>
        <v>129.37389066195226</v>
      </c>
      <c r="V2264" s="163">
        <f t="shared" si="358"/>
        <v>1</v>
      </c>
      <c r="W2264" s="164">
        <f t="shared" si="359"/>
        <v>253588875.3203904</v>
      </c>
      <c r="X2264" s="164">
        <f t="shared" si="360"/>
        <v>416987846.00859642</v>
      </c>
    </row>
    <row r="2265" spans="10:24" x14ac:dyDescent="0.25">
      <c r="J2265">
        <v>2262</v>
      </c>
      <c r="K2265" s="43">
        <v>8.8025363492571951E-2</v>
      </c>
      <c r="L2265">
        <v>0.40336422229507296</v>
      </c>
      <c r="M2265">
        <v>0.81204038235869602</v>
      </c>
      <c r="N2265" s="44">
        <v>0.29687806207257539</v>
      </c>
      <c r="O2265" s="161">
        <f t="shared" si="351"/>
        <v>2000000</v>
      </c>
      <c r="P2265" s="162">
        <f t="shared" si="352"/>
        <v>176.3302693471332</v>
      </c>
      <c r="Q2265" s="162">
        <f t="shared" si="353"/>
        <v>152.70880487588161</v>
      </c>
      <c r="R2265" s="163">
        <f t="shared" si="354"/>
        <v>1</v>
      </c>
      <c r="S2265" s="161">
        <f t="shared" si="355"/>
        <v>2000000</v>
      </c>
      <c r="T2265" s="162">
        <f t="shared" si="356"/>
        <v>188.7767564490444</v>
      </c>
      <c r="U2265" s="162">
        <f t="shared" si="357"/>
        <v>133.85440243794079</v>
      </c>
      <c r="V2265" s="163">
        <f t="shared" si="358"/>
        <v>1</v>
      </c>
      <c r="W2265" s="164">
        <f t="shared" si="359"/>
        <v>-2757071.0574968308</v>
      </c>
      <c r="X2265" s="164">
        <f t="shared" si="360"/>
        <v>-40155291.977792785</v>
      </c>
    </row>
    <row r="2266" spans="10:24" x14ac:dyDescent="0.25">
      <c r="J2266">
        <v>2263</v>
      </c>
      <c r="K2266" s="43">
        <v>0.3797308847698676</v>
      </c>
      <c r="L2266">
        <v>0.86049016969663938</v>
      </c>
      <c r="M2266">
        <v>0.62772533562320298</v>
      </c>
      <c r="N2266" s="44">
        <v>0.75752431108737261</v>
      </c>
      <c r="O2266" s="161">
        <f t="shared" si="351"/>
        <v>5000000</v>
      </c>
      <c r="P2266" s="162">
        <f t="shared" si="352"/>
        <v>196.23786325656454</v>
      </c>
      <c r="Q2266" s="162">
        <f t="shared" si="353"/>
        <v>141.5166965012254</v>
      </c>
      <c r="R2266" s="163">
        <f t="shared" si="354"/>
        <v>1</v>
      </c>
      <c r="S2266" s="161">
        <f t="shared" si="355"/>
        <v>6000000</v>
      </c>
      <c r="T2266" s="162">
        <f t="shared" si="356"/>
        <v>195.41262108552152</v>
      </c>
      <c r="U2266" s="162">
        <f t="shared" si="357"/>
        <v>128.2583482506127</v>
      </c>
      <c r="V2266" s="163">
        <f t="shared" si="358"/>
        <v>1</v>
      </c>
      <c r="W2266" s="164">
        <f t="shared" si="359"/>
        <v>223605833.77669573</v>
      </c>
      <c r="X2266" s="164">
        <f t="shared" si="360"/>
        <v>252925637.00945294</v>
      </c>
    </row>
    <row r="2267" spans="10:24" x14ac:dyDescent="0.25">
      <c r="J2267">
        <v>2264</v>
      </c>
      <c r="K2267" s="43">
        <v>0.69017896369398135</v>
      </c>
      <c r="L2267">
        <v>0.89851019966967449</v>
      </c>
      <c r="M2267">
        <v>0.27792913896623195</v>
      </c>
      <c r="N2267" s="44">
        <v>0.86440455204625888</v>
      </c>
      <c r="O2267" s="161">
        <f t="shared" si="351"/>
        <v>6000000</v>
      </c>
      <c r="P2267" s="162">
        <f t="shared" si="352"/>
        <v>199.09662506766165</v>
      </c>
      <c r="Q2267" s="162">
        <f t="shared" si="353"/>
        <v>123.21991068624823</v>
      </c>
      <c r="R2267" s="163">
        <f t="shared" si="354"/>
        <v>1</v>
      </c>
      <c r="S2267" s="161">
        <f t="shared" si="355"/>
        <v>7000000</v>
      </c>
      <c r="T2267" s="162">
        <f t="shared" si="356"/>
        <v>196.36554168922055</v>
      </c>
      <c r="U2267" s="162">
        <f t="shared" si="357"/>
        <v>119.10995534312411</v>
      </c>
      <c r="V2267" s="163">
        <f t="shared" si="358"/>
        <v>1</v>
      </c>
      <c r="W2267" s="164">
        <f t="shared" si="359"/>
        <v>405260286.28848052</v>
      </c>
      <c r="X2267" s="164">
        <f t="shared" si="360"/>
        <v>390789104.42267501</v>
      </c>
    </row>
    <row r="2268" spans="10:24" x14ac:dyDescent="0.25">
      <c r="J2268">
        <v>2265</v>
      </c>
      <c r="K2268" s="43">
        <v>0.11614792968034837</v>
      </c>
      <c r="L2268">
        <v>0.40026667906798197</v>
      </c>
      <c r="M2268">
        <v>0.13558004330610773</v>
      </c>
      <c r="N2268" s="44">
        <v>0.50506514506092559</v>
      </c>
      <c r="O2268" s="161">
        <f t="shared" si="351"/>
        <v>2000000</v>
      </c>
      <c r="P2268" s="162">
        <f t="shared" si="352"/>
        <v>176.21014653671972</v>
      </c>
      <c r="Q2268" s="162">
        <f t="shared" si="353"/>
        <v>112.9921014029743</v>
      </c>
      <c r="R2268" s="163">
        <f t="shared" si="354"/>
        <v>1</v>
      </c>
      <c r="S2268" s="161">
        <f t="shared" si="355"/>
        <v>2000000</v>
      </c>
      <c r="T2268" s="162">
        <f t="shared" si="356"/>
        <v>188.7367155122399</v>
      </c>
      <c r="U2268" s="162">
        <f t="shared" si="357"/>
        <v>113.99605070148715</v>
      </c>
      <c r="V2268" s="163">
        <f t="shared" si="358"/>
        <v>1</v>
      </c>
      <c r="W2268" s="164">
        <f t="shared" si="359"/>
        <v>76436090.267490834</v>
      </c>
      <c r="X2268" s="164">
        <f t="shared" si="360"/>
        <v>-518670.37849450111</v>
      </c>
    </row>
    <row r="2269" spans="10:24" x14ac:dyDescent="0.25">
      <c r="J2269">
        <v>2266</v>
      </c>
      <c r="K2269" s="43">
        <v>0.31168974140330186</v>
      </c>
      <c r="L2269">
        <v>0.72837890138648376</v>
      </c>
      <c r="M2269">
        <v>0.52597577778234839</v>
      </c>
      <c r="N2269" s="44">
        <v>3.9404872741898744E-2</v>
      </c>
      <c r="O2269" s="161">
        <f t="shared" si="351"/>
        <v>5000000</v>
      </c>
      <c r="P2269" s="162">
        <f t="shared" si="352"/>
        <v>189.11876238845116</v>
      </c>
      <c r="Q2269" s="162">
        <f t="shared" si="353"/>
        <v>136.30315388941011</v>
      </c>
      <c r="R2269" s="163">
        <f t="shared" si="354"/>
        <v>1</v>
      </c>
      <c r="S2269" s="161">
        <f t="shared" si="355"/>
        <v>6000000</v>
      </c>
      <c r="T2269" s="162">
        <f t="shared" si="356"/>
        <v>193.03958746281705</v>
      </c>
      <c r="U2269" s="162">
        <f t="shared" si="357"/>
        <v>125.65157694470506</v>
      </c>
      <c r="V2269" s="163">
        <f t="shared" si="358"/>
        <v>0.9</v>
      </c>
      <c r="W2269" s="164">
        <f t="shared" si="359"/>
        <v>214078042.49520525</v>
      </c>
      <c r="X2269" s="164">
        <f t="shared" si="360"/>
        <v>213895256.79780477</v>
      </c>
    </row>
    <row r="2270" spans="10:24" x14ac:dyDescent="0.25">
      <c r="J2270">
        <v>2267</v>
      </c>
      <c r="K2270" s="43">
        <v>0.53319256432296036</v>
      </c>
      <c r="L2270">
        <v>0.48781273233894107</v>
      </c>
      <c r="M2270">
        <v>0.91312990587429743</v>
      </c>
      <c r="N2270" s="44">
        <v>0.37753103045759373</v>
      </c>
      <c r="O2270" s="161">
        <f t="shared" si="351"/>
        <v>5000000</v>
      </c>
      <c r="P2270" s="162">
        <f t="shared" si="352"/>
        <v>179.54169445743776</v>
      </c>
      <c r="Q2270" s="162">
        <f t="shared" si="353"/>
        <v>162.20567249618239</v>
      </c>
      <c r="R2270" s="163">
        <f t="shared" si="354"/>
        <v>1</v>
      </c>
      <c r="S2270" s="161">
        <f t="shared" si="355"/>
        <v>6000000</v>
      </c>
      <c r="T2270" s="162">
        <f t="shared" si="356"/>
        <v>189.84723148581259</v>
      </c>
      <c r="U2270" s="162">
        <f t="shared" si="357"/>
        <v>138.60283624809119</v>
      </c>
      <c r="V2270" s="163">
        <f t="shared" si="358"/>
        <v>1</v>
      </c>
      <c r="W2270" s="164">
        <f t="shared" si="359"/>
        <v>36680109.806276843</v>
      </c>
      <c r="X2270" s="164">
        <f t="shared" si="360"/>
        <v>157466371.42632836</v>
      </c>
    </row>
    <row r="2271" spans="10:24" x14ac:dyDescent="0.25">
      <c r="J2271">
        <v>2268</v>
      </c>
      <c r="K2271" s="43">
        <v>9.8851457612470939E-2</v>
      </c>
      <c r="L2271">
        <v>0.83786525573638071</v>
      </c>
      <c r="M2271">
        <v>0.98332525937255555</v>
      </c>
      <c r="N2271" s="44">
        <v>0.62746134316786339</v>
      </c>
      <c r="O2271" s="161">
        <f t="shared" si="351"/>
        <v>2000000</v>
      </c>
      <c r="P2271" s="162">
        <f t="shared" si="352"/>
        <v>194.78583189854655</v>
      </c>
      <c r="Q2271" s="162">
        <f t="shared" si="353"/>
        <v>177.55700988987945</v>
      </c>
      <c r="R2271" s="163">
        <f t="shared" si="354"/>
        <v>1</v>
      </c>
      <c r="S2271" s="161">
        <f t="shared" si="355"/>
        <v>2000000</v>
      </c>
      <c r="T2271" s="162">
        <f t="shared" si="356"/>
        <v>194.92861063284886</v>
      </c>
      <c r="U2271" s="162">
        <f t="shared" si="357"/>
        <v>146.27850494493973</v>
      </c>
      <c r="V2271" s="163">
        <f t="shared" si="358"/>
        <v>1</v>
      </c>
      <c r="W2271" s="164">
        <f t="shared" si="359"/>
        <v>-15542355.982665807</v>
      </c>
      <c r="X2271" s="164">
        <f t="shared" si="360"/>
        <v>-52699788.624181733</v>
      </c>
    </row>
    <row r="2272" spans="10:24" x14ac:dyDescent="0.25">
      <c r="J2272">
        <v>2269</v>
      </c>
      <c r="K2272" s="43">
        <v>0.18008704726579428</v>
      </c>
      <c r="L2272">
        <v>0.92342266931468964</v>
      </c>
      <c r="M2272">
        <v>0.77850680317861898</v>
      </c>
      <c r="N2272" s="44">
        <v>0.23838378021811135</v>
      </c>
      <c r="O2272" s="161">
        <f t="shared" si="351"/>
        <v>2000000</v>
      </c>
      <c r="P2272" s="162">
        <f t="shared" si="352"/>
        <v>201.42715232652054</v>
      </c>
      <c r="Q2272" s="162">
        <f t="shared" si="353"/>
        <v>150.3431999438599</v>
      </c>
      <c r="R2272" s="163">
        <f t="shared" si="354"/>
        <v>1</v>
      </c>
      <c r="S2272" s="161">
        <f t="shared" si="355"/>
        <v>5000000</v>
      </c>
      <c r="T2272" s="162">
        <f t="shared" si="356"/>
        <v>197.14238410884019</v>
      </c>
      <c r="U2272" s="162">
        <f t="shared" si="357"/>
        <v>132.67159997192996</v>
      </c>
      <c r="V2272" s="163">
        <f t="shared" si="358"/>
        <v>1</v>
      </c>
      <c r="W2272" s="164">
        <f t="shared" si="359"/>
        <v>52167904.765321285</v>
      </c>
      <c r="X2272" s="164">
        <f t="shared" si="360"/>
        <v>172353920.68455112</v>
      </c>
    </row>
    <row r="2273" spans="10:24" x14ac:dyDescent="0.25">
      <c r="J2273">
        <v>2270</v>
      </c>
      <c r="K2273" s="43">
        <v>0.98364126813528585</v>
      </c>
      <c r="L2273">
        <v>0.50038524932353057</v>
      </c>
      <c r="M2273">
        <v>0.71455047654159742</v>
      </c>
      <c r="N2273" s="44">
        <v>0.90276551799717852</v>
      </c>
      <c r="O2273" s="161">
        <f t="shared" si="351"/>
        <v>9000000</v>
      </c>
      <c r="P2273" s="162">
        <f t="shared" si="352"/>
        <v>180.01448515495846</v>
      </c>
      <c r="Q2273" s="162">
        <f t="shared" si="353"/>
        <v>146.3345584541571</v>
      </c>
      <c r="R2273" s="163">
        <f t="shared" si="354"/>
        <v>1</v>
      </c>
      <c r="S2273" s="161">
        <f t="shared" si="355"/>
        <v>9000000</v>
      </c>
      <c r="T2273" s="162">
        <f t="shared" si="356"/>
        <v>190.00482838498615</v>
      </c>
      <c r="U2273" s="162">
        <f t="shared" si="357"/>
        <v>130.66727922707855</v>
      </c>
      <c r="V2273" s="163">
        <f t="shared" si="358"/>
        <v>1</v>
      </c>
      <c r="W2273" s="164">
        <f t="shared" si="359"/>
        <v>253119340.30721223</v>
      </c>
      <c r="X2273" s="164">
        <f t="shared" si="360"/>
        <v>384037942.42116845</v>
      </c>
    </row>
    <row r="2274" spans="10:24" x14ac:dyDescent="0.25">
      <c r="J2274">
        <v>2271</v>
      </c>
      <c r="K2274" s="43">
        <v>0.89482069694805677</v>
      </c>
      <c r="L2274">
        <v>4.0612213874706038E-2</v>
      </c>
      <c r="M2274">
        <v>0.85449132113984816</v>
      </c>
      <c r="N2274" s="44">
        <v>0.19622026881492161</v>
      </c>
      <c r="O2274" s="161">
        <f t="shared" si="351"/>
        <v>7000000</v>
      </c>
      <c r="P2274" s="162">
        <f t="shared" si="352"/>
        <v>153.84561869871047</v>
      </c>
      <c r="Q2274" s="162">
        <f t="shared" si="353"/>
        <v>156.11784883172561</v>
      </c>
      <c r="R2274" s="163">
        <f t="shared" si="354"/>
        <v>1</v>
      </c>
      <c r="S2274" s="161">
        <f t="shared" si="355"/>
        <v>7000000</v>
      </c>
      <c r="T2274" s="162">
        <f t="shared" si="356"/>
        <v>181.28187289957015</v>
      </c>
      <c r="U2274" s="162">
        <f t="shared" si="357"/>
        <v>135.5589244158628</v>
      </c>
      <c r="V2274" s="163">
        <f t="shared" si="358"/>
        <v>0.9</v>
      </c>
      <c r="W2274" s="164">
        <f t="shared" si="359"/>
        <v>-65905610.931106001</v>
      </c>
      <c r="X2274" s="164">
        <f t="shared" si="360"/>
        <v>138054575.44735628</v>
      </c>
    </row>
    <row r="2275" spans="10:24" x14ac:dyDescent="0.25">
      <c r="J2275">
        <v>2272</v>
      </c>
      <c r="K2275" s="43">
        <v>4.7994605259846113E-2</v>
      </c>
      <c r="L2275">
        <v>0.6466675741138419</v>
      </c>
      <c r="M2275">
        <v>0.1451967405130965</v>
      </c>
      <c r="N2275" s="44">
        <v>2.6229053017042814E-2</v>
      </c>
      <c r="O2275" s="161">
        <f t="shared" si="351"/>
        <v>1000000</v>
      </c>
      <c r="P2275" s="162">
        <f t="shared" si="352"/>
        <v>185.64508575090235</v>
      </c>
      <c r="Q2275" s="162">
        <f t="shared" si="353"/>
        <v>113.85482357009161</v>
      </c>
      <c r="R2275" s="163">
        <f t="shared" si="354"/>
        <v>1</v>
      </c>
      <c r="S2275" s="161">
        <f t="shared" si="355"/>
        <v>1000000</v>
      </c>
      <c r="T2275" s="162">
        <f t="shared" si="356"/>
        <v>191.88169525030079</v>
      </c>
      <c r="U2275" s="162">
        <f t="shared" si="357"/>
        <v>114.42741178504581</v>
      </c>
      <c r="V2275" s="163">
        <f t="shared" si="358"/>
        <v>0.9</v>
      </c>
      <c r="W2275" s="164">
        <f t="shared" si="359"/>
        <v>21790262.18081075</v>
      </c>
      <c r="X2275" s="164">
        <f t="shared" si="360"/>
        <v>-80291144.881270498</v>
      </c>
    </row>
    <row r="2276" spans="10:24" x14ac:dyDescent="0.25">
      <c r="J2276">
        <v>2273</v>
      </c>
      <c r="K2276" s="43">
        <v>0.59625155022450826</v>
      </c>
      <c r="L2276">
        <v>0.56808402357370791</v>
      </c>
      <c r="M2276">
        <v>0.79351521693461358</v>
      </c>
      <c r="N2276" s="44">
        <v>0.30906202192410859</v>
      </c>
      <c r="O2276" s="161">
        <f t="shared" si="351"/>
        <v>6000000</v>
      </c>
      <c r="P2276" s="162">
        <f t="shared" si="352"/>
        <v>182.57247477075214</v>
      </c>
      <c r="Q2276" s="162">
        <f t="shared" si="353"/>
        <v>151.37358052204169</v>
      </c>
      <c r="R2276" s="163">
        <f t="shared" si="354"/>
        <v>1</v>
      </c>
      <c r="S2276" s="161">
        <f t="shared" si="355"/>
        <v>6000000</v>
      </c>
      <c r="T2276" s="162">
        <f t="shared" si="356"/>
        <v>190.8574915902507</v>
      </c>
      <c r="U2276" s="162">
        <f t="shared" si="357"/>
        <v>133.18679026102083</v>
      </c>
      <c r="V2276" s="163">
        <f t="shared" si="358"/>
        <v>1</v>
      </c>
      <c r="W2276" s="164">
        <f t="shared" si="359"/>
        <v>137193365.49226266</v>
      </c>
      <c r="X2276" s="164">
        <f t="shared" si="360"/>
        <v>196024207.97537923</v>
      </c>
    </row>
    <row r="2277" spans="10:24" x14ac:dyDescent="0.25">
      <c r="J2277">
        <v>2274</v>
      </c>
      <c r="K2277" s="43">
        <v>0.53161774910380999</v>
      </c>
      <c r="L2277">
        <v>0.47167880751503188</v>
      </c>
      <c r="M2277">
        <v>0.65059652901959186</v>
      </c>
      <c r="N2277" s="44">
        <v>0.40592499206824673</v>
      </c>
      <c r="O2277" s="161">
        <f t="shared" si="351"/>
        <v>5000000</v>
      </c>
      <c r="P2277" s="162">
        <f t="shared" si="352"/>
        <v>178.9342434650722</v>
      </c>
      <c r="Q2277" s="162">
        <f t="shared" si="353"/>
        <v>142.73862941720762</v>
      </c>
      <c r="R2277" s="163">
        <f t="shared" si="354"/>
        <v>1</v>
      </c>
      <c r="S2277" s="161">
        <f t="shared" si="355"/>
        <v>6000000</v>
      </c>
      <c r="T2277" s="162">
        <f t="shared" si="356"/>
        <v>189.64474782169074</v>
      </c>
      <c r="U2277" s="162">
        <f t="shared" si="357"/>
        <v>128.86931470860381</v>
      </c>
      <c r="V2277" s="163">
        <f t="shared" si="358"/>
        <v>1</v>
      </c>
      <c r="W2277" s="164">
        <f t="shared" si="359"/>
        <v>130978070.2393229</v>
      </c>
      <c r="X2277" s="164">
        <f t="shared" si="360"/>
        <v>214652598.67852157</v>
      </c>
    </row>
    <row r="2278" spans="10:24" x14ac:dyDescent="0.25">
      <c r="J2278">
        <v>2275</v>
      </c>
      <c r="K2278" s="43">
        <v>3.4464953703188361E-2</v>
      </c>
      <c r="L2278">
        <v>0.22641470872011205</v>
      </c>
      <c r="M2278">
        <v>0.59286027146768749</v>
      </c>
      <c r="N2278" s="44">
        <v>0.37391633641214383</v>
      </c>
      <c r="O2278" s="161">
        <f t="shared" si="351"/>
        <v>1000000</v>
      </c>
      <c r="P2278" s="162">
        <f t="shared" si="352"/>
        <v>168.73940516954445</v>
      </c>
      <c r="Q2278" s="162">
        <f t="shared" si="353"/>
        <v>139.69817760255356</v>
      </c>
      <c r="R2278" s="163">
        <f t="shared" si="354"/>
        <v>1</v>
      </c>
      <c r="S2278" s="161">
        <f t="shared" si="355"/>
        <v>1000000</v>
      </c>
      <c r="T2278" s="162">
        <f t="shared" si="356"/>
        <v>186.24646838984816</v>
      </c>
      <c r="U2278" s="162">
        <f t="shared" si="357"/>
        <v>127.34908880127678</v>
      </c>
      <c r="V2278" s="163">
        <f t="shared" si="358"/>
        <v>1</v>
      </c>
      <c r="W2278" s="164">
        <f t="shared" si="359"/>
        <v>-20958772.433009103</v>
      </c>
      <c r="X2278" s="164">
        <f t="shared" si="360"/>
        <v>-91102620.411428615</v>
      </c>
    </row>
    <row r="2279" spans="10:24" x14ac:dyDescent="0.25">
      <c r="J2279">
        <v>2276</v>
      </c>
      <c r="K2279" s="43">
        <v>0.19845354588578668</v>
      </c>
      <c r="L2279">
        <v>0.16600759097623663</v>
      </c>
      <c r="M2279">
        <v>0.16556268164551347</v>
      </c>
      <c r="N2279" s="44">
        <v>0.82477629154160492</v>
      </c>
      <c r="O2279" s="161">
        <f t="shared" si="351"/>
        <v>2000000</v>
      </c>
      <c r="P2279" s="162">
        <f t="shared" si="352"/>
        <v>165.44905775518296</v>
      </c>
      <c r="Q2279" s="162">
        <f t="shared" si="353"/>
        <v>115.56300747869759</v>
      </c>
      <c r="R2279" s="163">
        <f t="shared" si="354"/>
        <v>1</v>
      </c>
      <c r="S2279" s="161">
        <f t="shared" si="355"/>
        <v>5000000</v>
      </c>
      <c r="T2279" s="162">
        <f t="shared" si="356"/>
        <v>185.14968591839431</v>
      </c>
      <c r="U2279" s="162">
        <f t="shared" si="357"/>
        <v>115.28150373934879</v>
      </c>
      <c r="V2279" s="163">
        <f t="shared" si="358"/>
        <v>1</v>
      </c>
      <c r="W2279" s="164">
        <f t="shared" si="359"/>
        <v>49772100.552970752</v>
      </c>
      <c r="X2279" s="164">
        <f t="shared" si="360"/>
        <v>199340910.89522761</v>
      </c>
    </row>
    <row r="2280" spans="10:24" x14ac:dyDescent="0.25">
      <c r="J2280">
        <v>2277</v>
      </c>
      <c r="K2280" s="43">
        <v>0.54134152777911493</v>
      </c>
      <c r="L2280">
        <v>0.56387920696459337</v>
      </c>
      <c r="M2280">
        <v>0.2638198918832616</v>
      </c>
      <c r="N2280" s="44">
        <v>0.59953594383415587</v>
      </c>
      <c r="O2280" s="161">
        <f t="shared" si="351"/>
        <v>5000000</v>
      </c>
      <c r="P2280" s="162">
        <f t="shared" si="352"/>
        <v>182.41217785839862</v>
      </c>
      <c r="Q2280" s="162">
        <f t="shared" si="353"/>
        <v>122.36773981747075</v>
      </c>
      <c r="R2280" s="163">
        <f t="shared" si="354"/>
        <v>1</v>
      </c>
      <c r="S2280" s="161">
        <f t="shared" si="355"/>
        <v>6000000</v>
      </c>
      <c r="T2280" s="162">
        <f t="shared" si="356"/>
        <v>190.80405928613288</v>
      </c>
      <c r="U2280" s="162">
        <f t="shared" si="357"/>
        <v>118.68386990873537</v>
      </c>
      <c r="V2280" s="163">
        <f t="shared" si="358"/>
        <v>1</v>
      </c>
      <c r="W2280" s="164">
        <f t="shared" si="359"/>
        <v>250222190.20463938</v>
      </c>
      <c r="X2280" s="164">
        <f t="shared" si="360"/>
        <v>282721136.26438504</v>
      </c>
    </row>
    <row r="2281" spans="10:24" x14ac:dyDescent="0.25">
      <c r="J2281">
        <v>2278</v>
      </c>
      <c r="K2281" s="43">
        <v>0.63350168321398204</v>
      </c>
      <c r="L2281">
        <v>0.96521074246041438</v>
      </c>
      <c r="M2281">
        <v>0.7425057468725309</v>
      </c>
      <c r="N2281" s="44">
        <v>0.14316223429748298</v>
      </c>
      <c r="O2281" s="161">
        <f t="shared" si="351"/>
        <v>6000000</v>
      </c>
      <c r="P2281" s="162">
        <f t="shared" si="352"/>
        <v>207.21967180392676</v>
      </c>
      <c r="Q2281" s="162">
        <f t="shared" si="353"/>
        <v>148.02179644031236</v>
      </c>
      <c r="R2281" s="163">
        <f t="shared" si="354"/>
        <v>1</v>
      </c>
      <c r="S2281" s="161">
        <f t="shared" si="355"/>
        <v>7000000</v>
      </c>
      <c r="T2281" s="162">
        <f t="shared" si="356"/>
        <v>199.07322393464224</v>
      </c>
      <c r="U2281" s="162">
        <f t="shared" si="357"/>
        <v>131.51089822015618</v>
      </c>
      <c r="V2281" s="163">
        <f t="shared" si="358"/>
        <v>0.9</v>
      </c>
      <c r="W2281" s="164">
        <f t="shared" si="359"/>
        <v>305187252.1816864</v>
      </c>
      <c r="X2281" s="164">
        <f t="shared" si="360"/>
        <v>275642652.00126219</v>
      </c>
    </row>
    <row r="2282" spans="10:24" x14ac:dyDescent="0.25">
      <c r="J2282">
        <v>2279</v>
      </c>
      <c r="K2282" s="43">
        <v>0.46101871826117691</v>
      </c>
      <c r="L2282">
        <v>0.48417831811374279</v>
      </c>
      <c r="M2282">
        <v>0.97297365341949738</v>
      </c>
      <c r="N2282" s="44">
        <v>0.45772795388929988</v>
      </c>
      <c r="O2282" s="161">
        <f t="shared" si="351"/>
        <v>5000000</v>
      </c>
      <c r="P2282" s="162">
        <f t="shared" si="352"/>
        <v>179.40495784289894</v>
      </c>
      <c r="Q2282" s="162">
        <f t="shared" si="353"/>
        <v>173.52828121079023</v>
      </c>
      <c r="R2282" s="163">
        <f t="shared" si="354"/>
        <v>1</v>
      </c>
      <c r="S2282" s="161">
        <f t="shared" si="355"/>
        <v>6000000</v>
      </c>
      <c r="T2282" s="162">
        <f t="shared" si="356"/>
        <v>189.80165261429966</v>
      </c>
      <c r="U2282" s="162">
        <f t="shared" si="357"/>
        <v>144.26414060539511</v>
      </c>
      <c r="V2282" s="163">
        <f t="shared" si="358"/>
        <v>1</v>
      </c>
      <c r="W2282" s="164">
        <f t="shared" si="359"/>
        <v>-20616616.839456439</v>
      </c>
      <c r="X2282" s="164">
        <f t="shared" si="360"/>
        <v>123225072.05342728</v>
      </c>
    </row>
    <row r="2283" spans="10:24" x14ac:dyDescent="0.25">
      <c r="J2283">
        <v>2280</v>
      </c>
      <c r="K2283" s="43">
        <v>0.10172578555331646</v>
      </c>
      <c r="L2283">
        <v>0.31996082119869251</v>
      </c>
      <c r="M2283">
        <v>0.47888237888106788</v>
      </c>
      <c r="N2283" s="44">
        <v>0.15612484044489294</v>
      </c>
      <c r="O2283" s="161">
        <f t="shared" si="351"/>
        <v>2000000</v>
      </c>
      <c r="P2283" s="162">
        <f t="shared" si="352"/>
        <v>172.98287461539891</v>
      </c>
      <c r="Q2283" s="162">
        <f t="shared" si="353"/>
        <v>133.94082458498525</v>
      </c>
      <c r="R2283" s="163">
        <f t="shared" si="354"/>
        <v>1</v>
      </c>
      <c r="S2283" s="161">
        <f t="shared" si="355"/>
        <v>2000000</v>
      </c>
      <c r="T2283" s="162">
        <f t="shared" si="356"/>
        <v>187.66095820513297</v>
      </c>
      <c r="U2283" s="162">
        <f t="shared" si="357"/>
        <v>124.47041229249263</v>
      </c>
      <c r="V2283" s="163">
        <f t="shared" si="358"/>
        <v>0.9</v>
      </c>
      <c r="W2283" s="164">
        <f t="shared" si="359"/>
        <v>28084100.06082733</v>
      </c>
      <c r="X2283" s="164">
        <f t="shared" si="360"/>
        <v>-36257017.357247368</v>
      </c>
    </row>
    <row r="2284" spans="10:24" x14ac:dyDescent="0.25">
      <c r="J2284">
        <v>2281</v>
      </c>
      <c r="K2284" s="43">
        <v>0.32424044095692883</v>
      </c>
      <c r="L2284">
        <v>0.82937739387890297</v>
      </c>
      <c r="M2284">
        <v>0.8128729907220239</v>
      </c>
      <c r="N2284" s="44">
        <v>0.99676772453107798</v>
      </c>
      <c r="O2284" s="161">
        <f t="shared" si="351"/>
        <v>5000000</v>
      </c>
      <c r="P2284" s="162">
        <f t="shared" si="352"/>
        <v>194.27561641562988</v>
      </c>
      <c r="Q2284" s="162">
        <f t="shared" si="353"/>
        <v>152.7706635110568</v>
      </c>
      <c r="R2284" s="163">
        <f t="shared" si="354"/>
        <v>1</v>
      </c>
      <c r="S2284" s="161">
        <f t="shared" si="355"/>
        <v>6000000</v>
      </c>
      <c r="T2284" s="162">
        <f t="shared" si="356"/>
        <v>194.75853880520995</v>
      </c>
      <c r="U2284" s="162">
        <f t="shared" si="357"/>
        <v>133.8853317555284</v>
      </c>
      <c r="V2284" s="163">
        <f t="shared" si="358"/>
        <v>1</v>
      </c>
      <c r="W2284" s="164">
        <f t="shared" si="359"/>
        <v>157524764.52286544</v>
      </c>
      <c r="X2284" s="164">
        <f t="shared" si="360"/>
        <v>215239242.29808933</v>
      </c>
    </row>
    <row r="2285" spans="10:24" x14ac:dyDescent="0.25">
      <c r="J2285">
        <v>2282</v>
      </c>
      <c r="K2285" s="43">
        <v>0.70560207439967715</v>
      </c>
      <c r="L2285">
        <v>0.38129991942273977</v>
      </c>
      <c r="M2285">
        <v>0.16348991312450334</v>
      </c>
      <c r="N2285" s="44">
        <v>0.76812979234081979</v>
      </c>
      <c r="O2285" s="161">
        <f t="shared" si="351"/>
        <v>6000000</v>
      </c>
      <c r="P2285" s="162">
        <f t="shared" si="352"/>
        <v>175.46897238272811</v>
      </c>
      <c r="Q2285" s="162">
        <f t="shared" si="353"/>
        <v>115.39569288750701</v>
      </c>
      <c r="R2285" s="163">
        <f t="shared" si="354"/>
        <v>1</v>
      </c>
      <c r="S2285" s="161">
        <f t="shared" si="355"/>
        <v>7000000</v>
      </c>
      <c r="T2285" s="162">
        <f t="shared" si="356"/>
        <v>188.48965746090937</v>
      </c>
      <c r="U2285" s="162">
        <f t="shared" si="357"/>
        <v>115.19784644375351</v>
      </c>
      <c r="V2285" s="163">
        <f t="shared" si="358"/>
        <v>1</v>
      </c>
      <c r="W2285" s="164">
        <f t="shared" si="359"/>
        <v>310439676.97132659</v>
      </c>
      <c r="X2285" s="164">
        <f t="shared" si="360"/>
        <v>363042677.12009108</v>
      </c>
    </row>
    <row r="2286" spans="10:24" x14ac:dyDescent="0.25">
      <c r="J2286">
        <v>2283</v>
      </c>
      <c r="K2286" s="43">
        <v>0.57716864828403402</v>
      </c>
      <c r="L2286">
        <v>0.23394209754581474</v>
      </c>
      <c r="M2286">
        <v>0.68575785790394361</v>
      </c>
      <c r="N2286" s="44">
        <v>0.34969146106962712</v>
      </c>
      <c r="O2286" s="161">
        <f t="shared" si="351"/>
        <v>6000000</v>
      </c>
      <c r="P2286" s="162">
        <f t="shared" si="352"/>
        <v>169.11111143262684</v>
      </c>
      <c r="Q2286" s="162">
        <f t="shared" si="353"/>
        <v>144.67722664787041</v>
      </c>
      <c r="R2286" s="163">
        <f t="shared" si="354"/>
        <v>1</v>
      </c>
      <c r="S2286" s="161">
        <f t="shared" si="355"/>
        <v>6000000</v>
      </c>
      <c r="T2286" s="162">
        <f t="shared" si="356"/>
        <v>186.37037047754228</v>
      </c>
      <c r="U2286" s="162">
        <f t="shared" si="357"/>
        <v>129.83861332393522</v>
      </c>
      <c r="V2286" s="163">
        <f t="shared" si="358"/>
        <v>1</v>
      </c>
      <c r="W2286" s="164">
        <f t="shared" si="359"/>
        <v>96603308.708538592</v>
      </c>
      <c r="X2286" s="164">
        <f t="shared" si="360"/>
        <v>189190542.92164236</v>
      </c>
    </row>
    <row r="2287" spans="10:24" x14ac:dyDescent="0.25">
      <c r="J2287">
        <v>2284</v>
      </c>
      <c r="K2287" s="43">
        <v>0.21643941157739544</v>
      </c>
      <c r="L2287">
        <v>0.28396034332766795</v>
      </c>
      <c r="M2287">
        <v>0.92632808997302907</v>
      </c>
      <c r="N2287" s="44">
        <v>0.31611679230676704</v>
      </c>
      <c r="O2287" s="161">
        <f t="shared" si="351"/>
        <v>2000000</v>
      </c>
      <c r="P2287" s="162">
        <f t="shared" si="352"/>
        <v>171.43325276742715</v>
      </c>
      <c r="Q2287" s="162">
        <f t="shared" si="353"/>
        <v>163.97955330162469</v>
      </c>
      <c r="R2287" s="163">
        <f t="shared" si="354"/>
        <v>1</v>
      </c>
      <c r="S2287" s="161">
        <f t="shared" si="355"/>
        <v>5000000</v>
      </c>
      <c r="T2287" s="162">
        <f t="shared" si="356"/>
        <v>187.14441758914239</v>
      </c>
      <c r="U2287" s="162">
        <f t="shared" si="357"/>
        <v>139.48977665081236</v>
      </c>
      <c r="V2287" s="163">
        <f t="shared" si="358"/>
        <v>1</v>
      </c>
      <c r="W2287" s="164">
        <f t="shared" si="359"/>
        <v>-35092601.068395086</v>
      </c>
      <c r="X2287" s="164">
        <f t="shared" si="360"/>
        <v>88273204.691650152</v>
      </c>
    </row>
    <row r="2288" spans="10:24" x14ac:dyDescent="0.25">
      <c r="J2288">
        <v>2285</v>
      </c>
      <c r="K2288" s="43">
        <v>8.0953434871072205E-2</v>
      </c>
      <c r="L2288">
        <v>0.69833043027412522</v>
      </c>
      <c r="M2288">
        <v>0.4985427244953492</v>
      </c>
      <c r="N2288" s="44">
        <v>3.7387222326317193E-2</v>
      </c>
      <c r="O2288" s="161">
        <f t="shared" si="351"/>
        <v>2000000</v>
      </c>
      <c r="P2288" s="162">
        <f t="shared" si="352"/>
        <v>187.79407011559601</v>
      </c>
      <c r="Q2288" s="162">
        <f t="shared" si="353"/>
        <v>134.92694287785142</v>
      </c>
      <c r="R2288" s="163">
        <f t="shared" si="354"/>
        <v>1</v>
      </c>
      <c r="S2288" s="161">
        <f t="shared" si="355"/>
        <v>2000000</v>
      </c>
      <c r="T2288" s="162">
        <f t="shared" si="356"/>
        <v>192.59802337186534</v>
      </c>
      <c r="U2288" s="162">
        <f t="shared" si="357"/>
        <v>124.96347143892571</v>
      </c>
      <c r="V2288" s="163">
        <f t="shared" si="358"/>
        <v>0.9</v>
      </c>
      <c r="W2288" s="164">
        <f t="shared" si="359"/>
        <v>55734254.475489199</v>
      </c>
      <c r="X2288" s="164">
        <f t="shared" si="360"/>
        <v>-28257806.52070865</v>
      </c>
    </row>
    <row r="2289" spans="10:24" x14ac:dyDescent="0.25">
      <c r="J2289">
        <v>2286</v>
      </c>
      <c r="K2289" s="43">
        <v>8.0051394668790854E-2</v>
      </c>
      <c r="L2289">
        <v>0.74710940124720027</v>
      </c>
      <c r="M2289">
        <v>0.27058724676352508</v>
      </c>
      <c r="N2289" s="44">
        <v>0.46947457401364689</v>
      </c>
      <c r="O2289" s="161">
        <f t="shared" si="351"/>
        <v>2000000</v>
      </c>
      <c r="P2289" s="162">
        <f t="shared" si="352"/>
        <v>189.98131639328255</v>
      </c>
      <c r="Q2289" s="162">
        <f t="shared" si="353"/>
        <v>122.77924211090019</v>
      </c>
      <c r="R2289" s="163">
        <f t="shared" si="354"/>
        <v>1</v>
      </c>
      <c r="S2289" s="161">
        <f t="shared" si="355"/>
        <v>2000000</v>
      </c>
      <c r="T2289" s="162">
        <f t="shared" si="356"/>
        <v>193.32710546442752</v>
      </c>
      <c r="U2289" s="162">
        <f t="shared" si="357"/>
        <v>118.88962105545009</v>
      </c>
      <c r="V2289" s="163">
        <f t="shared" si="358"/>
        <v>1</v>
      </c>
      <c r="W2289" s="164">
        <f t="shared" si="359"/>
        <v>84404148.564764738</v>
      </c>
      <c r="X2289" s="164">
        <f t="shared" si="360"/>
        <v>-1125031.1820451617</v>
      </c>
    </row>
    <row r="2290" spans="10:24" x14ac:dyDescent="0.25">
      <c r="J2290">
        <v>2287</v>
      </c>
      <c r="K2290" s="43">
        <v>8.1708922688173313E-2</v>
      </c>
      <c r="L2290">
        <v>0.22402922634428857</v>
      </c>
      <c r="M2290">
        <v>0.76796120688114344</v>
      </c>
      <c r="N2290" s="44">
        <v>0.16103363268207349</v>
      </c>
      <c r="O2290" s="161">
        <f t="shared" si="351"/>
        <v>2000000</v>
      </c>
      <c r="P2290" s="162">
        <f t="shared" si="352"/>
        <v>168.62016222089665</v>
      </c>
      <c r="Q2290" s="162">
        <f t="shared" si="353"/>
        <v>149.6429813955441</v>
      </c>
      <c r="R2290" s="163">
        <f t="shared" si="354"/>
        <v>1</v>
      </c>
      <c r="S2290" s="161">
        <f t="shared" si="355"/>
        <v>2000000</v>
      </c>
      <c r="T2290" s="162">
        <f t="shared" si="356"/>
        <v>186.20672074029889</v>
      </c>
      <c r="U2290" s="162">
        <f t="shared" si="357"/>
        <v>132.32149069777205</v>
      </c>
      <c r="V2290" s="163">
        <f t="shared" si="358"/>
        <v>0.9</v>
      </c>
      <c r="W2290" s="164">
        <f t="shared" si="359"/>
        <v>-12045638.349294901</v>
      </c>
      <c r="X2290" s="164">
        <f t="shared" si="360"/>
        <v>-53006585.923451677</v>
      </c>
    </row>
    <row r="2291" spans="10:24" x14ac:dyDescent="0.25">
      <c r="J2291">
        <v>2288</v>
      </c>
      <c r="K2291" s="43">
        <v>3.1775068675807039E-2</v>
      </c>
      <c r="L2291">
        <v>0.44865612383260201</v>
      </c>
      <c r="M2291">
        <v>0.83247310149727716</v>
      </c>
      <c r="N2291" s="44">
        <v>0.96011844009299296</v>
      </c>
      <c r="O2291" s="161">
        <f t="shared" si="351"/>
        <v>1000000</v>
      </c>
      <c r="P2291" s="162">
        <f t="shared" si="352"/>
        <v>178.06413933659383</v>
      </c>
      <c r="Q2291" s="162">
        <f t="shared" si="353"/>
        <v>154.27968600843789</v>
      </c>
      <c r="R2291" s="163">
        <f t="shared" si="354"/>
        <v>1</v>
      </c>
      <c r="S2291" s="161">
        <f t="shared" si="355"/>
        <v>1000000</v>
      </c>
      <c r="T2291" s="162">
        <f t="shared" si="356"/>
        <v>189.35471311219794</v>
      </c>
      <c r="U2291" s="162">
        <f t="shared" si="357"/>
        <v>134.63984300421896</v>
      </c>
      <c r="V2291" s="163">
        <f t="shared" si="358"/>
        <v>1</v>
      </c>
      <c r="W2291" s="164">
        <f t="shared" si="359"/>
        <v>-26215546.671844065</v>
      </c>
      <c r="X2291" s="164">
        <f t="shared" si="360"/>
        <v>-95285129.892021015</v>
      </c>
    </row>
    <row r="2292" spans="10:24" x14ac:dyDescent="0.25">
      <c r="J2292">
        <v>2289</v>
      </c>
      <c r="K2292" s="43">
        <v>0.21959177125774876</v>
      </c>
      <c r="L2292">
        <v>0.61144525742320377</v>
      </c>
      <c r="M2292">
        <v>0.57974823357221972</v>
      </c>
      <c r="N2292" s="44">
        <v>0.26398266927793823</v>
      </c>
      <c r="O2292" s="161">
        <f t="shared" si="351"/>
        <v>2000000</v>
      </c>
      <c r="P2292" s="162">
        <f t="shared" si="352"/>
        <v>184.24631794482272</v>
      </c>
      <c r="Q2292" s="162">
        <f t="shared" si="353"/>
        <v>139.02498884692511</v>
      </c>
      <c r="R2292" s="163">
        <f t="shared" si="354"/>
        <v>1</v>
      </c>
      <c r="S2292" s="161">
        <f t="shared" si="355"/>
        <v>5000000</v>
      </c>
      <c r="T2292" s="162">
        <f t="shared" si="356"/>
        <v>191.4154393149409</v>
      </c>
      <c r="U2292" s="162">
        <f t="shared" si="357"/>
        <v>127.01249442346256</v>
      </c>
      <c r="V2292" s="163">
        <f t="shared" si="358"/>
        <v>1</v>
      </c>
      <c r="W2292" s="164">
        <f t="shared" si="359"/>
        <v>40442658.195795223</v>
      </c>
      <c r="X2292" s="164">
        <f t="shared" si="360"/>
        <v>172014724.45739168</v>
      </c>
    </row>
    <row r="2293" spans="10:24" x14ac:dyDescent="0.25">
      <c r="J2293">
        <v>2290</v>
      </c>
      <c r="K2293" s="43">
        <v>0.1655272511865431</v>
      </c>
      <c r="L2293">
        <v>0.63787405355275917</v>
      </c>
      <c r="M2293">
        <v>0.43997881137190475</v>
      </c>
      <c r="N2293" s="44">
        <v>0.83403508088644995</v>
      </c>
      <c r="O2293" s="161">
        <f t="shared" si="351"/>
        <v>2000000</v>
      </c>
      <c r="P2293" s="162">
        <f t="shared" si="352"/>
        <v>185.29172972568691</v>
      </c>
      <c r="Q2293" s="162">
        <f t="shared" si="353"/>
        <v>131.97954127105137</v>
      </c>
      <c r="R2293" s="163">
        <f t="shared" si="354"/>
        <v>1</v>
      </c>
      <c r="S2293" s="161">
        <f t="shared" si="355"/>
        <v>5000000</v>
      </c>
      <c r="T2293" s="162">
        <f t="shared" si="356"/>
        <v>191.76390990856231</v>
      </c>
      <c r="U2293" s="162">
        <f t="shared" si="357"/>
        <v>123.48977063552569</v>
      </c>
      <c r="V2293" s="163">
        <f t="shared" si="358"/>
        <v>1</v>
      </c>
      <c r="W2293" s="164">
        <f t="shared" si="359"/>
        <v>56624376.909271061</v>
      </c>
      <c r="X2293" s="164">
        <f t="shared" si="360"/>
        <v>191370696.36518312</v>
      </c>
    </row>
    <row r="2294" spans="10:24" x14ac:dyDescent="0.25">
      <c r="J2294">
        <v>2291</v>
      </c>
      <c r="K2294" s="43">
        <v>0.47820857869656286</v>
      </c>
      <c r="L2294">
        <v>0.32696984329314549</v>
      </c>
      <c r="M2294">
        <v>0.29478408069992301</v>
      </c>
      <c r="N2294" s="44">
        <v>5.0106091176219558E-2</v>
      </c>
      <c r="O2294" s="161">
        <f t="shared" si="351"/>
        <v>5000000</v>
      </c>
      <c r="P2294" s="162">
        <f t="shared" si="352"/>
        <v>173.27556206877208</v>
      </c>
      <c r="Q2294" s="162">
        <f t="shared" si="353"/>
        <v>124.21076147619408</v>
      </c>
      <c r="R2294" s="163">
        <f t="shared" si="354"/>
        <v>1</v>
      </c>
      <c r="S2294" s="161">
        <f t="shared" si="355"/>
        <v>6000000</v>
      </c>
      <c r="T2294" s="162">
        <f t="shared" si="356"/>
        <v>187.75852068959068</v>
      </c>
      <c r="U2294" s="162">
        <f t="shared" si="357"/>
        <v>119.60538073809704</v>
      </c>
      <c r="V2294" s="163">
        <f t="shared" si="358"/>
        <v>0.9</v>
      </c>
      <c r="W2294" s="164">
        <f t="shared" si="359"/>
        <v>195324002.96288997</v>
      </c>
      <c r="X2294" s="164">
        <f t="shared" si="360"/>
        <v>218026955.73806566</v>
      </c>
    </row>
    <row r="2295" spans="10:24" x14ac:dyDescent="0.25">
      <c r="J2295">
        <v>2292</v>
      </c>
      <c r="K2295" s="43">
        <v>0.68669286604489788</v>
      </c>
      <c r="L2295">
        <v>0.51037166706475556</v>
      </c>
      <c r="M2295">
        <v>0.7921067182917314</v>
      </c>
      <c r="N2295" s="44">
        <v>0.60636834874347023</v>
      </c>
      <c r="O2295" s="161">
        <f t="shared" si="351"/>
        <v>6000000</v>
      </c>
      <c r="P2295" s="162">
        <f t="shared" si="352"/>
        <v>180.39001264861312</v>
      </c>
      <c r="Q2295" s="162">
        <f t="shared" si="353"/>
        <v>151.27505656778567</v>
      </c>
      <c r="R2295" s="163">
        <f t="shared" si="354"/>
        <v>1</v>
      </c>
      <c r="S2295" s="161">
        <f t="shared" si="355"/>
        <v>7000000</v>
      </c>
      <c r="T2295" s="162">
        <f t="shared" si="356"/>
        <v>190.13000421620438</v>
      </c>
      <c r="U2295" s="162">
        <f t="shared" si="357"/>
        <v>133.13752828389283</v>
      </c>
      <c r="V2295" s="163">
        <f t="shared" si="358"/>
        <v>1</v>
      </c>
      <c r="W2295" s="164">
        <f t="shared" si="359"/>
        <v>124689736.48496473</v>
      </c>
      <c r="X2295" s="164">
        <f t="shared" si="360"/>
        <v>248947331.52618086</v>
      </c>
    </row>
    <row r="2296" spans="10:24" x14ac:dyDescent="0.25">
      <c r="J2296">
        <v>2293</v>
      </c>
      <c r="K2296" s="43">
        <v>0.4124823635157655</v>
      </c>
      <c r="L2296">
        <v>0.33417816148903146</v>
      </c>
      <c r="M2296">
        <v>0.86375657496482072</v>
      </c>
      <c r="N2296" s="44">
        <v>0.83146861385147608</v>
      </c>
      <c r="O2296" s="161">
        <f t="shared" si="351"/>
        <v>5000000</v>
      </c>
      <c r="P2296" s="162">
        <f t="shared" si="352"/>
        <v>173.57392578151604</v>
      </c>
      <c r="Q2296" s="162">
        <f t="shared" si="353"/>
        <v>156.94707192632561</v>
      </c>
      <c r="R2296" s="163">
        <f t="shared" si="354"/>
        <v>1</v>
      </c>
      <c r="S2296" s="161">
        <f t="shared" si="355"/>
        <v>6000000</v>
      </c>
      <c r="T2296" s="162">
        <f t="shared" si="356"/>
        <v>187.85797526050533</v>
      </c>
      <c r="U2296" s="162">
        <f t="shared" si="357"/>
        <v>135.97353596316282</v>
      </c>
      <c r="V2296" s="163">
        <f t="shared" si="358"/>
        <v>1</v>
      </c>
      <c r="W2296" s="164">
        <f t="shared" si="359"/>
        <v>33134269.27595216</v>
      </c>
      <c r="X2296" s="164">
        <f t="shared" si="360"/>
        <v>161306635.78405505</v>
      </c>
    </row>
    <row r="2297" spans="10:24" x14ac:dyDescent="0.25">
      <c r="J2297">
        <v>2294</v>
      </c>
      <c r="K2297" s="43">
        <v>0.34689084666628733</v>
      </c>
      <c r="L2297">
        <v>0.70384668513872539</v>
      </c>
      <c r="M2297">
        <v>0.38824237864049216</v>
      </c>
      <c r="N2297" s="44">
        <v>0.23222344254189153</v>
      </c>
      <c r="O2297" s="161">
        <f t="shared" si="351"/>
        <v>5000000</v>
      </c>
      <c r="P2297" s="162">
        <f t="shared" si="352"/>
        <v>188.03244635968409</v>
      </c>
      <c r="Q2297" s="162">
        <f t="shared" si="353"/>
        <v>129.32194104106162</v>
      </c>
      <c r="R2297" s="163">
        <f t="shared" si="354"/>
        <v>1</v>
      </c>
      <c r="S2297" s="161">
        <f t="shared" si="355"/>
        <v>6000000</v>
      </c>
      <c r="T2297" s="162">
        <f t="shared" si="356"/>
        <v>192.67748211989471</v>
      </c>
      <c r="U2297" s="162">
        <f t="shared" si="357"/>
        <v>122.16097052053081</v>
      </c>
      <c r="V2297" s="163">
        <f t="shared" si="358"/>
        <v>1</v>
      </c>
      <c r="W2297" s="164">
        <f t="shared" si="359"/>
        <v>243552526.59311235</v>
      </c>
      <c r="X2297" s="164">
        <f t="shared" si="360"/>
        <v>273099069.59618336</v>
      </c>
    </row>
    <row r="2298" spans="10:24" x14ac:dyDescent="0.25">
      <c r="J2298">
        <v>2295</v>
      </c>
      <c r="K2298" s="43">
        <v>7.2557815381678492E-2</v>
      </c>
      <c r="L2298">
        <v>0.29820275906939397</v>
      </c>
      <c r="M2298">
        <v>0.60175332161836914</v>
      </c>
      <c r="N2298" s="44">
        <v>0.36731859763591146</v>
      </c>
      <c r="O2298" s="161">
        <f t="shared" si="351"/>
        <v>2000000</v>
      </c>
      <c r="P2298" s="162">
        <f t="shared" si="352"/>
        <v>172.0563509176209</v>
      </c>
      <c r="Q2298" s="162">
        <f t="shared" si="353"/>
        <v>140.15775972914668</v>
      </c>
      <c r="R2298" s="163">
        <f t="shared" si="354"/>
        <v>1</v>
      </c>
      <c r="S2298" s="161">
        <f t="shared" si="355"/>
        <v>2000000</v>
      </c>
      <c r="T2298" s="162">
        <f t="shared" si="356"/>
        <v>187.3521169725403</v>
      </c>
      <c r="U2298" s="162">
        <f t="shared" si="357"/>
        <v>127.57887986457334</v>
      </c>
      <c r="V2298" s="163">
        <f t="shared" si="358"/>
        <v>1</v>
      </c>
      <c r="W2298" s="164">
        <f t="shared" si="359"/>
        <v>13797182.376948453</v>
      </c>
      <c r="X2298" s="164">
        <f t="shared" si="360"/>
        <v>-30453525.784066066</v>
      </c>
    </row>
    <row r="2299" spans="10:24" x14ac:dyDescent="0.25">
      <c r="J2299">
        <v>2296</v>
      </c>
      <c r="K2299" s="43">
        <v>0.90969712981119766</v>
      </c>
      <c r="L2299">
        <v>0.90708063501968761</v>
      </c>
      <c r="M2299">
        <v>0.51350681698514289</v>
      </c>
      <c r="N2299" s="44">
        <v>0.16135783043343066</v>
      </c>
      <c r="O2299" s="161">
        <f t="shared" si="351"/>
        <v>7000000</v>
      </c>
      <c r="P2299" s="162">
        <f t="shared" si="352"/>
        <v>199.84484880125603</v>
      </c>
      <c r="Q2299" s="162">
        <f t="shared" si="353"/>
        <v>135.67726080128938</v>
      </c>
      <c r="R2299" s="163">
        <f t="shared" si="354"/>
        <v>1</v>
      </c>
      <c r="S2299" s="161">
        <f t="shared" si="355"/>
        <v>9000000</v>
      </c>
      <c r="T2299" s="162">
        <f t="shared" si="356"/>
        <v>196.61494960041867</v>
      </c>
      <c r="U2299" s="162">
        <f t="shared" si="357"/>
        <v>125.33863040064469</v>
      </c>
      <c r="V2299" s="163">
        <f t="shared" si="358"/>
        <v>0.9</v>
      </c>
      <c r="W2299" s="164">
        <f t="shared" si="359"/>
        <v>399173115.99976659</v>
      </c>
      <c r="X2299" s="164">
        <f t="shared" si="360"/>
        <v>427338185.51816916</v>
      </c>
    </row>
    <row r="2300" spans="10:24" x14ac:dyDescent="0.25">
      <c r="J2300">
        <v>2297</v>
      </c>
      <c r="K2300" s="43">
        <v>0.73370039075289439</v>
      </c>
      <c r="L2300">
        <v>0.35404613815181463</v>
      </c>
      <c r="M2300">
        <v>2.5894269752638976E-2</v>
      </c>
      <c r="N2300" s="44">
        <v>0.89277234105085312</v>
      </c>
      <c r="O2300" s="161">
        <f t="shared" si="351"/>
        <v>6000000</v>
      </c>
      <c r="P2300" s="162">
        <f t="shared" si="352"/>
        <v>174.38370828472176</v>
      </c>
      <c r="Q2300" s="162">
        <f t="shared" si="353"/>
        <v>96.102253272792296</v>
      </c>
      <c r="R2300" s="163">
        <f t="shared" si="354"/>
        <v>1</v>
      </c>
      <c r="S2300" s="161">
        <f t="shared" si="355"/>
        <v>7000000</v>
      </c>
      <c r="T2300" s="162">
        <f t="shared" si="356"/>
        <v>188.12790276157392</v>
      </c>
      <c r="U2300" s="162">
        <f t="shared" si="357"/>
        <v>105.55112663639615</v>
      </c>
      <c r="V2300" s="163">
        <f t="shared" si="358"/>
        <v>1</v>
      </c>
      <c r="W2300" s="164">
        <f t="shared" si="359"/>
        <v>419688730.07157677</v>
      </c>
      <c r="X2300" s="164">
        <f t="shared" si="360"/>
        <v>428037432.87624443</v>
      </c>
    </row>
    <row r="2301" spans="10:24" x14ac:dyDescent="0.25">
      <c r="J2301">
        <v>2298</v>
      </c>
      <c r="K2301" s="43">
        <v>0.61493642631249623</v>
      </c>
      <c r="L2301">
        <v>2.6555186504182093E-2</v>
      </c>
      <c r="M2301">
        <v>0.36452651992075313</v>
      </c>
      <c r="N2301" s="44">
        <v>0.88740577280127586</v>
      </c>
      <c r="O2301" s="161">
        <f t="shared" si="351"/>
        <v>6000000</v>
      </c>
      <c r="P2301" s="162">
        <f t="shared" si="352"/>
        <v>150.98966390272926</v>
      </c>
      <c r="Q2301" s="162">
        <f t="shared" si="353"/>
        <v>128.07229050794439</v>
      </c>
      <c r="R2301" s="163">
        <f t="shared" si="354"/>
        <v>1</v>
      </c>
      <c r="S2301" s="161">
        <f t="shared" si="355"/>
        <v>7000000</v>
      </c>
      <c r="T2301" s="162">
        <f t="shared" si="356"/>
        <v>180.32988796757641</v>
      </c>
      <c r="U2301" s="162">
        <f t="shared" si="357"/>
        <v>121.53614525397219</v>
      </c>
      <c r="V2301" s="163">
        <f t="shared" si="358"/>
        <v>1</v>
      </c>
      <c r="W2301" s="164">
        <f t="shared" si="359"/>
        <v>87504240.368709236</v>
      </c>
      <c r="X2301" s="164">
        <f t="shared" si="360"/>
        <v>261556198.99522954</v>
      </c>
    </row>
    <row r="2302" spans="10:24" x14ac:dyDescent="0.25">
      <c r="J2302">
        <v>2299</v>
      </c>
      <c r="K2302" s="43">
        <v>0.34079116558973876</v>
      </c>
      <c r="L2302">
        <v>0.77847679346450405</v>
      </c>
      <c r="M2302">
        <v>2.8584766918098858E-2</v>
      </c>
      <c r="N2302" s="44">
        <v>0.3952259091487379</v>
      </c>
      <c r="O2302" s="161">
        <f t="shared" si="351"/>
        <v>5000000</v>
      </c>
      <c r="P2302" s="162">
        <f t="shared" si="352"/>
        <v>191.50588561275345</v>
      </c>
      <c r="Q2302" s="162">
        <f t="shared" si="353"/>
        <v>96.95975204859343</v>
      </c>
      <c r="R2302" s="163">
        <f t="shared" si="354"/>
        <v>1</v>
      </c>
      <c r="S2302" s="161">
        <f t="shared" si="355"/>
        <v>6000000</v>
      </c>
      <c r="T2302" s="162">
        <f t="shared" si="356"/>
        <v>193.83529520425114</v>
      </c>
      <c r="U2302" s="162">
        <f t="shared" si="357"/>
        <v>105.97987602429671</v>
      </c>
      <c r="V2302" s="163">
        <f t="shared" si="358"/>
        <v>1</v>
      </c>
      <c r="W2302" s="164">
        <f t="shared" si="359"/>
        <v>422730667.82080007</v>
      </c>
      <c r="X2302" s="164">
        <f t="shared" si="360"/>
        <v>377132515.07972652</v>
      </c>
    </row>
    <row r="2303" spans="10:24" x14ac:dyDescent="0.25">
      <c r="J2303">
        <v>2300</v>
      </c>
      <c r="K2303" s="43">
        <v>0.17841806892800049</v>
      </c>
      <c r="L2303">
        <v>0.4463547044683035</v>
      </c>
      <c r="M2303">
        <v>0.16417083378468633</v>
      </c>
      <c r="N2303" s="44">
        <v>0.5912285327659853</v>
      </c>
      <c r="O2303" s="161">
        <f t="shared" si="351"/>
        <v>2000000</v>
      </c>
      <c r="P2303" s="162">
        <f t="shared" si="352"/>
        <v>177.97685039234028</v>
      </c>
      <c r="Q2303" s="162">
        <f t="shared" si="353"/>
        <v>115.45080793323721</v>
      </c>
      <c r="R2303" s="163">
        <f t="shared" si="354"/>
        <v>1</v>
      </c>
      <c r="S2303" s="161">
        <f t="shared" si="355"/>
        <v>5000000</v>
      </c>
      <c r="T2303" s="162">
        <f t="shared" si="356"/>
        <v>189.32561679744677</v>
      </c>
      <c r="U2303" s="162">
        <f t="shared" si="357"/>
        <v>115.22540396661861</v>
      </c>
      <c r="V2303" s="163">
        <f t="shared" si="358"/>
        <v>1</v>
      </c>
      <c r="W2303" s="164">
        <f t="shared" si="359"/>
        <v>75052084.91820614</v>
      </c>
      <c r="X2303" s="164">
        <f t="shared" si="360"/>
        <v>220501064.15414077</v>
      </c>
    </row>
    <row r="2304" spans="10:24" x14ac:dyDescent="0.25">
      <c r="J2304">
        <v>2301</v>
      </c>
      <c r="K2304" s="43">
        <v>0.83149913943526177</v>
      </c>
      <c r="L2304">
        <v>0.51693116304915276</v>
      </c>
      <c r="M2304">
        <v>0.8291332912833026</v>
      </c>
      <c r="N2304" s="44">
        <v>0.55740976821287691</v>
      </c>
      <c r="O2304" s="161">
        <f t="shared" si="351"/>
        <v>7000000</v>
      </c>
      <c r="P2304" s="162">
        <f t="shared" si="352"/>
        <v>180.63679320506867</v>
      </c>
      <c r="Q2304" s="162">
        <f t="shared" si="353"/>
        <v>154.01491658866118</v>
      </c>
      <c r="R2304" s="163">
        <f t="shared" si="354"/>
        <v>1</v>
      </c>
      <c r="S2304" s="161">
        <f t="shared" si="355"/>
        <v>7000000</v>
      </c>
      <c r="T2304" s="162">
        <f t="shared" si="356"/>
        <v>190.21226440168957</v>
      </c>
      <c r="U2304" s="162">
        <f t="shared" si="357"/>
        <v>134.5074582943306</v>
      </c>
      <c r="V2304" s="163">
        <f t="shared" si="358"/>
        <v>1</v>
      </c>
      <c r="W2304" s="164">
        <f t="shared" si="359"/>
        <v>136353136.31485245</v>
      </c>
      <c r="X2304" s="164">
        <f t="shared" si="360"/>
        <v>239933642.75151271</v>
      </c>
    </row>
    <row r="2305" spans="10:24" x14ac:dyDescent="0.25">
      <c r="J2305">
        <v>2302</v>
      </c>
      <c r="K2305" s="43">
        <v>0.16248931282681667</v>
      </c>
      <c r="L2305">
        <v>0.61118588257031936</v>
      </c>
      <c r="M2305">
        <v>8.7964688348893594E-2</v>
      </c>
      <c r="N2305" s="44">
        <v>0.35599818468829447</v>
      </c>
      <c r="O2305" s="161">
        <f t="shared" si="351"/>
        <v>2000000</v>
      </c>
      <c r="P2305" s="162">
        <f t="shared" si="352"/>
        <v>184.2361678662746</v>
      </c>
      <c r="Q2305" s="162">
        <f t="shared" si="353"/>
        <v>107.93209390870393</v>
      </c>
      <c r="R2305" s="163">
        <f t="shared" si="354"/>
        <v>1</v>
      </c>
      <c r="S2305" s="161">
        <f t="shared" si="355"/>
        <v>5000000</v>
      </c>
      <c r="T2305" s="162">
        <f t="shared" si="356"/>
        <v>191.41205595542488</v>
      </c>
      <c r="U2305" s="162">
        <f t="shared" si="357"/>
        <v>111.46604695435197</v>
      </c>
      <c r="V2305" s="163">
        <f t="shared" si="358"/>
        <v>1</v>
      </c>
      <c r="W2305" s="164">
        <f t="shared" si="359"/>
        <v>102608147.91514134</v>
      </c>
      <c r="X2305" s="164">
        <f t="shared" si="360"/>
        <v>249730045.00536454</v>
      </c>
    </row>
    <row r="2306" spans="10:24" x14ac:dyDescent="0.25">
      <c r="J2306">
        <v>2303</v>
      </c>
      <c r="K2306" s="43">
        <v>0.78281977837004502</v>
      </c>
      <c r="L2306">
        <v>0.1032817698458387</v>
      </c>
      <c r="M2306">
        <v>7.3445294678812778E-2</v>
      </c>
      <c r="N2306" s="44">
        <v>3.9911781058168838E-2</v>
      </c>
      <c r="O2306" s="161">
        <f t="shared" si="351"/>
        <v>7000000</v>
      </c>
      <c r="P2306" s="162">
        <f t="shared" si="352"/>
        <v>161.05392977338056</v>
      </c>
      <c r="Q2306" s="162">
        <f t="shared" si="353"/>
        <v>105.98795076029391</v>
      </c>
      <c r="R2306" s="163">
        <f t="shared" si="354"/>
        <v>1</v>
      </c>
      <c r="S2306" s="161">
        <f t="shared" si="355"/>
        <v>7000000</v>
      </c>
      <c r="T2306" s="162">
        <f t="shared" si="356"/>
        <v>183.68464325779351</v>
      </c>
      <c r="U2306" s="162">
        <f t="shared" si="357"/>
        <v>110.49397538014696</v>
      </c>
      <c r="V2306" s="163">
        <f t="shared" si="358"/>
        <v>0.9</v>
      </c>
      <c r="W2306" s="164">
        <f t="shared" si="359"/>
        <v>335461853.09160656</v>
      </c>
      <c r="X2306" s="164">
        <f t="shared" si="360"/>
        <v>311101207.62917328</v>
      </c>
    </row>
    <row r="2307" spans="10:24" x14ac:dyDescent="0.25">
      <c r="J2307">
        <v>2304</v>
      </c>
      <c r="K2307" s="43">
        <v>0.66848400601702607</v>
      </c>
      <c r="L2307">
        <v>0.60907119321351433</v>
      </c>
      <c r="M2307">
        <v>0.5577938805598841</v>
      </c>
      <c r="N2307" s="44">
        <v>0.63257620068278697</v>
      </c>
      <c r="O2307" s="161">
        <f t="shared" si="351"/>
        <v>6000000</v>
      </c>
      <c r="P2307" s="162">
        <f t="shared" si="352"/>
        <v>184.15348591610049</v>
      </c>
      <c r="Q2307" s="162">
        <f t="shared" si="353"/>
        <v>137.90756493221545</v>
      </c>
      <c r="R2307" s="163">
        <f t="shared" si="354"/>
        <v>1</v>
      </c>
      <c r="S2307" s="161">
        <f t="shared" si="355"/>
        <v>7000000</v>
      </c>
      <c r="T2307" s="162">
        <f t="shared" si="356"/>
        <v>191.38449530536684</v>
      </c>
      <c r="U2307" s="162">
        <f t="shared" si="357"/>
        <v>126.45378246610773</v>
      </c>
      <c r="V2307" s="163">
        <f t="shared" si="358"/>
        <v>1</v>
      </c>
      <c r="W2307" s="164">
        <f t="shared" si="359"/>
        <v>227475525.90331024</v>
      </c>
      <c r="X2307" s="164">
        <f t="shared" si="360"/>
        <v>304514989.8748138</v>
      </c>
    </row>
    <row r="2308" spans="10:24" x14ac:dyDescent="0.25">
      <c r="J2308">
        <v>2305</v>
      </c>
      <c r="K2308" s="43">
        <v>0.94820319721445789</v>
      </c>
      <c r="L2308">
        <v>0.70360064667786815</v>
      </c>
      <c r="M2308">
        <v>0.72711790012237965</v>
      </c>
      <c r="N2308" s="44">
        <v>3.198446114497866E-2</v>
      </c>
      <c r="O2308" s="161">
        <f t="shared" si="351"/>
        <v>7000000</v>
      </c>
      <c r="P2308" s="162">
        <f t="shared" si="352"/>
        <v>188.02177131159365</v>
      </c>
      <c r="Q2308" s="162">
        <f t="shared" si="353"/>
        <v>147.08238988410426</v>
      </c>
      <c r="R2308" s="163">
        <f t="shared" si="354"/>
        <v>1</v>
      </c>
      <c r="S2308" s="161">
        <f t="shared" si="355"/>
        <v>9000000</v>
      </c>
      <c r="T2308" s="162">
        <f t="shared" si="356"/>
        <v>192.67392377053122</v>
      </c>
      <c r="U2308" s="162">
        <f t="shared" si="357"/>
        <v>131.04119494205213</v>
      </c>
      <c r="V2308" s="163">
        <f t="shared" si="358"/>
        <v>0.9</v>
      </c>
      <c r="W2308" s="164">
        <f t="shared" si="359"/>
        <v>236575669.99242574</v>
      </c>
      <c r="X2308" s="164">
        <f t="shared" si="360"/>
        <v>349225103.51068068</v>
      </c>
    </row>
    <row r="2309" spans="10:24" x14ac:dyDescent="0.25">
      <c r="J2309">
        <v>2306</v>
      </c>
      <c r="K2309" s="43">
        <v>0.51543383800787157</v>
      </c>
      <c r="L2309">
        <v>0.7030426986682492</v>
      </c>
      <c r="M2309">
        <v>0.35107323649862821</v>
      </c>
      <c r="N2309" s="44">
        <v>0.2631424246743953</v>
      </c>
      <c r="O2309" s="161">
        <f t="shared" ref="O2309:O2372" si="361">VLOOKUP(K2309,$E$5:$H$10,4)</f>
        <v>5000000</v>
      </c>
      <c r="P2309" s="162">
        <f t="shared" ref="P2309:P2372" si="362">_xlfn.NORM.INV(L2309,$E$12,$E$13)</f>
        <v>187.99757825339748</v>
      </c>
      <c r="Q2309" s="162">
        <f t="shared" ref="Q2309:Q2372" si="363">_xlfn.NORM.INV(M2309,$E$15,$E$16)</f>
        <v>127.35150871758864</v>
      </c>
      <c r="R2309" s="163">
        <f t="shared" ref="R2309:R2372" si="364">VLOOKUP(N2309,$E$19:$H$21,4)</f>
        <v>1</v>
      </c>
      <c r="S2309" s="161">
        <f t="shared" ref="S2309:S2372" si="365">VLOOKUP(K2309,$G$5:$H$10,2)</f>
        <v>6000000</v>
      </c>
      <c r="T2309" s="162">
        <f t="shared" ref="T2309:T2372" si="366">_xlfn.NORM.INV(L2309,$G$12,$G$13)</f>
        <v>192.66585941779917</v>
      </c>
      <c r="U2309" s="162">
        <f t="shared" ref="U2309:U2372" si="367">_xlfn.NORM.INV(M2309,$G$15,$G$16)</f>
        <v>121.17575435879432</v>
      </c>
      <c r="V2309" s="163">
        <f t="shared" ref="V2309:V2372" si="368">VLOOKUP(N2309,$G$19:$H$21,2)</f>
        <v>1</v>
      </c>
      <c r="W2309" s="164">
        <f t="shared" ref="W2309:W2372" si="369">O2309*(P2309-Q2309)*R2309-$D$23-$D$24</f>
        <v>253230347.67904419</v>
      </c>
      <c r="X2309" s="164">
        <f t="shared" ref="X2309:X2372" si="370">S2309*(T2309-U2309)*V2309-$F$23-$F$24</f>
        <v>278940630.35402906</v>
      </c>
    </row>
    <row r="2310" spans="10:24" x14ac:dyDescent="0.25">
      <c r="J2310">
        <v>2307</v>
      </c>
      <c r="K2310" s="43">
        <v>0.50760567875270279</v>
      </c>
      <c r="L2310">
        <v>0.14830634435268319</v>
      </c>
      <c r="M2310">
        <v>0.61235609003941649</v>
      </c>
      <c r="N2310" s="44">
        <v>0.11579106452210064</v>
      </c>
      <c r="O2310" s="161">
        <f t="shared" si="361"/>
        <v>5000000</v>
      </c>
      <c r="P2310" s="162">
        <f t="shared" si="362"/>
        <v>164.34412658383422</v>
      </c>
      <c r="Q2310" s="162">
        <f t="shared" si="363"/>
        <v>140.70930248891818</v>
      </c>
      <c r="R2310" s="163">
        <f t="shared" si="364"/>
        <v>1</v>
      </c>
      <c r="S2310" s="161">
        <f t="shared" si="365"/>
        <v>6000000</v>
      </c>
      <c r="T2310" s="162">
        <f t="shared" si="366"/>
        <v>184.78137552794473</v>
      </c>
      <c r="U2310" s="162">
        <f t="shared" si="367"/>
        <v>127.85465124445909</v>
      </c>
      <c r="V2310" s="163">
        <f t="shared" si="368"/>
        <v>0.9</v>
      </c>
      <c r="W2310" s="164">
        <f t="shared" si="369"/>
        <v>68174120.474580213</v>
      </c>
      <c r="X2310" s="164">
        <f t="shared" si="370"/>
        <v>157404311.13082248</v>
      </c>
    </row>
    <row r="2311" spans="10:24" x14ac:dyDescent="0.25">
      <c r="J2311">
        <v>2308</v>
      </c>
      <c r="K2311" s="43">
        <v>0.78709066790454218</v>
      </c>
      <c r="L2311">
        <v>0.98383372574142547</v>
      </c>
      <c r="M2311">
        <v>0.93320562785464933</v>
      </c>
      <c r="N2311" s="44">
        <v>0.96068092271250682</v>
      </c>
      <c r="O2311" s="161">
        <f t="shared" si="361"/>
        <v>7000000</v>
      </c>
      <c r="P2311" s="162">
        <f t="shared" si="362"/>
        <v>212.10412511347013</v>
      </c>
      <c r="Q2311" s="162">
        <f t="shared" si="363"/>
        <v>165.00198120983185</v>
      </c>
      <c r="R2311" s="163">
        <f t="shared" si="364"/>
        <v>1</v>
      </c>
      <c r="S2311" s="161">
        <f t="shared" si="365"/>
        <v>7000000</v>
      </c>
      <c r="T2311" s="162">
        <f t="shared" si="366"/>
        <v>200.70137503782337</v>
      </c>
      <c r="U2311" s="162">
        <f t="shared" si="367"/>
        <v>140.00099060491593</v>
      </c>
      <c r="V2311" s="163">
        <f t="shared" si="368"/>
        <v>1</v>
      </c>
      <c r="W2311" s="164">
        <f t="shared" si="369"/>
        <v>279715007.32546794</v>
      </c>
      <c r="X2311" s="164">
        <f t="shared" si="370"/>
        <v>274902691.03035212</v>
      </c>
    </row>
    <row r="2312" spans="10:24" x14ac:dyDescent="0.25">
      <c r="J2312">
        <v>2309</v>
      </c>
      <c r="K2312" s="43">
        <v>0.72603181763272528</v>
      </c>
      <c r="L2312">
        <v>0.99949173081064058</v>
      </c>
      <c r="M2312">
        <v>0.81626043373405677</v>
      </c>
      <c r="N2312" s="44">
        <v>0.50093656512655593</v>
      </c>
      <c r="O2312" s="161">
        <f t="shared" si="361"/>
        <v>6000000</v>
      </c>
      <c r="P2312" s="162">
        <f t="shared" si="362"/>
        <v>229.28863528738273</v>
      </c>
      <c r="Q2312" s="162">
        <f t="shared" si="363"/>
        <v>153.02410754204391</v>
      </c>
      <c r="R2312" s="163">
        <f t="shared" si="364"/>
        <v>1</v>
      </c>
      <c r="S2312" s="161">
        <f t="shared" si="365"/>
        <v>7000000</v>
      </c>
      <c r="T2312" s="162">
        <f t="shared" si="366"/>
        <v>206.42954509579425</v>
      </c>
      <c r="U2312" s="162">
        <f t="shared" si="367"/>
        <v>134.01205377102195</v>
      </c>
      <c r="V2312" s="163">
        <f t="shared" si="368"/>
        <v>1</v>
      </c>
      <c r="W2312" s="164">
        <f t="shared" si="369"/>
        <v>407587166.47203296</v>
      </c>
      <c r="X2312" s="164">
        <f t="shared" si="370"/>
        <v>356922439.27340609</v>
      </c>
    </row>
    <row r="2313" spans="10:24" x14ac:dyDescent="0.25">
      <c r="J2313">
        <v>2310</v>
      </c>
      <c r="K2313" s="43">
        <v>0.2840290928216056</v>
      </c>
      <c r="L2313">
        <v>0.62236738787947909</v>
      </c>
      <c r="M2313">
        <v>0.80584865119669069</v>
      </c>
      <c r="N2313" s="44">
        <v>0.61091179609993784</v>
      </c>
      <c r="O2313" s="161">
        <f t="shared" si="361"/>
        <v>2000000</v>
      </c>
      <c r="P2313" s="162">
        <f t="shared" si="362"/>
        <v>184.67556520059671</v>
      </c>
      <c r="Q2313" s="162">
        <f t="shared" si="363"/>
        <v>152.25399035530052</v>
      </c>
      <c r="R2313" s="163">
        <f t="shared" si="364"/>
        <v>1</v>
      </c>
      <c r="S2313" s="161">
        <f t="shared" si="365"/>
        <v>5000000</v>
      </c>
      <c r="T2313" s="162">
        <f t="shared" si="366"/>
        <v>191.55852173353225</v>
      </c>
      <c r="U2313" s="162">
        <f t="shared" si="367"/>
        <v>133.62699517765026</v>
      </c>
      <c r="V2313" s="163">
        <f t="shared" si="368"/>
        <v>1</v>
      </c>
      <c r="W2313" s="164">
        <f t="shared" si="369"/>
        <v>14843149.690592386</v>
      </c>
      <c r="X2313" s="164">
        <f t="shared" si="370"/>
        <v>139657632.77940995</v>
      </c>
    </row>
    <row r="2314" spans="10:24" x14ac:dyDescent="0.25">
      <c r="J2314">
        <v>2311</v>
      </c>
      <c r="K2314" s="43">
        <v>0.43457651917557372</v>
      </c>
      <c r="L2314">
        <v>0.3127226641045594</v>
      </c>
      <c r="M2314">
        <v>5.5111286724491615E-2</v>
      </c>
      <c r="N2314" s="44">
        <v>0.82551349450970379</v>
      </c>
      <c r="O2314" s="161">
        <f t="shared" si="361"/>
        <v>5000000</v>
      </c>
      <c r="P2314" s="162">
        <f t="shared" si="362"/>
        <v>172.67778665614205</v>
      </c>
      <c r="Q2314" s="162">
        <f t="shared" si="363"/>
        <v>103.05612930638186</v>
      </c>
      <c r="R2314" s="163">
        <f t="shared" si="364"/>
        <v>1</v>
      </c>
      <c r="S2314" s="161">
        <f t="shared" si="365"/>
        <v>6000000</v>
      </c>
      <c r="T2314" s="162">
        <f t="shared" si="366"/>
        <v>187.55926221871403</v>
      </c>
      <c r="U2314" s="162">
        <f t="shared" si="367"/>
        <v>109.02806465319094</v>
      </c>
      <c r="V2314" s="163">
        <f t="shared" si="368"/>
        <v>1</v>
      </c>
      <c r="W2314" s="164">
        <f t="shared" si="369"/>
        <v>298108286.74880093</v>
      </c>
      <c r="X2314" s="164">
        <f t="shared" si="370"/>
        <v>321187185.39313853</v>
      </c>
    </row>
    <row r="2315" spans="10:24" x14ac:dyDescent="0.25">
      <c r="J2315">
        <v>2312</v>
      </c>
      <c r="K2315" s="43">
        <v>0.26973923125036303</v>
      </c>
      <c r="L2315">
        <v>0.46611622925493512</v>
      </c>
      <c r="M2315">
        <v>0.844306572945278</v>
      </c>
      <c r="N2315" s="44">
        <v>1.838592363626701E-2</v>
      </c>
      <c r="O2315" s="161">
        <f t="shared" si="361"/>
        <v>2000000</v>
      </c>
      <c r="P2315" s="162">
        <f t="shared" si="362"/>
        <v>178.72445411365624</v>
      </c>
      <c r="Q2315" s="162">
        <f t="shared" si="363"/>
        <v>155.24632556482132</v>
      </c>
      <c r="R2315" s="163">
        <f t="shared" si="364"/>
        <v>1</v>
      </c>
      <c r="S2315" s="161">
        <f t="shared" si="365"/>
        <v>5000000</v>
      </c>
      <c r="T2315" s="162">
        <f t="shared" si="366"/>
        <v>189.57481803788542</v>
      </c>
      <c r="U2315" s="162">
        <f t="shared" si="367"/>
        <v>135.12316278241067</v>
      </c>
      <c r="V2315" s="163">
        <f t="shared" si="368"/>
        <v>0.05</v>
      </c>
      <c r="W2315" s="164">
        <f t="shared" si="369"/>
        <v>-3043742.9023301676</v>
      </c>
      <c r="X2315" s="164">
        <f t="shared" si="370"/>
        <v>-136387086.1861313</v>
      </c>
    </row>
    <row r="2316" spans="10:24" x14ac:dyDescent="0.25">
      <c r="J2316">
        <v>2313</v>
      </c>
      <c r="K2316" s="43">
        <v>0.76892547443268688</v>
      </c>
      <c r="L2316">
        <v>0.49179238863214014</v>
      </c>
      <c r="M2316">
        <v>0.80936769225331018</v>
      </c>
      <c r="N2316" s="44">
        <v>0.8582090598386356</v>
      </c>
      <c r="O2316" s="161">
        <f t="shared" si="361"/>
        <v>7000000</v>
      </c>
      <c r="P2316" s="162">
        <f t="shared" si="362"/>
        <v>179.69137676585945</v>
      </c>
      <c r="Q2316" s="162">
        <f t="shared" si="363"/>
        <v>152.51137149373886</v>
      </c>
      <c r="R2316" s="163">
        <f t="shared" si="364"/>
        <v>1</v>
      </c>
      <c r="S2316" s="161">
        <f t="shared" si="365"/>
        <v>7000000</v>
      </c>
      <c r="T2316" s="162">
        <f t="shared" si="366"/>
        <v>189.89712558861982</v>
      </c>
      <c r="U2316" s="162">
        <f t="shared" si="367"/>
        <v>133.75568574686943</v>
      </c>
      <c r="V2316" s="163">
        <f t="shared" si="368"/>
        <v>1</v>
      </c>
      <c r="W2316" s="164">
        <f t="shared" si="369"/>
        <v>140260036.90484408</v>
      </c>
      <c r="X2316" s="164">
        <f t="shared" si="370"/>
        <v>242990078.89225268</v>
      </c>
    </row>
    <row r="2317" spans="10:24" x14ac:dyDescent="0.25">
      <c r="J2317">
        <v>2314</v>
      </c>
      <c r="K2317" s="43">
        <v>0.42865054592714935</v>
      </c>
      <c r="L2317">
        <v>0.57298599154168206</v>
      </c>
      <c r="M2317">
        <v>0.27219278967985883</v>
      </c>
      <c r="N2317" s="44">
        <v>0.75798483559536833</v>
      </c>
      <c r="O2317" s="161">
        <f t="shared" si="361"/>
        <v>5000000</v>
      </c>
      <c r="P2317" s="162">
        <f t="shared" si="362"/>
        <v>182.75972156549346</v>
      </c>
      <c r="Q2317" s="162">
        <f t="shared" si="363"/>
        <v>122.87610924000944</v>
      </c>
      <c r="R2317" s="163">
        <f t="shared" si="364"/>
        <v>1</v>
      </c>
      <c r="S2317" s="161">
        <f t="shared" si="365"/>
        <v>6000000</v>
      </c>
      <c r="T2317" s="162">
        <f t="shared" si="366"/>
        <v>190.91990718849783</v>
      </c>
      <c r="U2317" s="162">
        <f t="shared" si="367"/>
        <v>118.93805462000472</v>
      </c>
      <c r="V2317" s="163">
        <f t="shared" si="368"/>
        <v>1</v>
      </c>
      <c r="W2317" s="164">
        <f t="shared" si="369"/>
        <v>249418061.62742013</v>
      </c>
      <c r="X2317" s="164">
        <f t="shared" si="370"/>
        <v>281891115.41095865</v>
      </c>
    </row>
    <row r="2318" spans="10:24" x14ac:dyDescent="0.25">
      <c r="J2318">
        <v>2315</v>
      </c>
      <c r="K2318" s="43">
        <v>0.17898155725589282</v>
      </c>
      <c r="L2318">
        <v>0.37855438963803423</v>
      </c>
      <c r="M2318">
        <v>0.14803341191485608</v>
      </c>
      <c r="N2318" s="44">
        <v>0.86874390592577411</v>
      </c>
      <c r="O2318" s="161">
        <f t="shared" si="361"/>
        <v>2000000</v>
      </c>
      <c r="P2318" s="162">
        <f t="shared" si="362"/>
        <v>175.36080465227229</v>
      </c>
      <c r="Q2318" s="162">
        <f t="shared" si="363"/>
        <v>114.10189762709359</v>
      </c>
      <c r="R2318" s="163">
        <f t="shared" si="364"/>
        <v>1</v>
      </c>
      <c r="S2318" s="161">
        <f t="shared" si="365"/>
        <v>5000000</v>
      </c>
      <c r="T2318" s="162">
        <f t="shared" si="366"/>
        <v>188.45360155075744</v>
      </c>
      <c r="U2318" s="162">
        <f t="shared" si="367"/>
        <v>114.5509488135468</v>
      </c>
      <c r="V2318" s="163">
        <f t="shared" si="368"/>
        <v>1</v>
      </c>
      <c r="W2318" s="164">
        <f t="shared" si="369"/>
        <v>72517814.050357401</v>
      </c>
      <c r="X2318" s="164">
        <f t="shared" si="370"/>
        <v>219513263.68605322</v>
      </c>
    </row>
    <row r="2319" spans="10:24" x14ac:dyDescent="0.25">
      <c r="J2319">
        <v>2316</v>
      </c>
      <c r="K2319" s="43">
        <v>0.78524603233025714</v>
      </c>
      <c r="L2319">
        <v>0.75932278104777062</v>
      </c>
      <c r="M2319">
        <v>0.82109751474382386</v>
      </c>
      <c r="N2319" s="44">
        <v>0.9970507255093175</v>
      </c>
      <c r="O2319" s="161">
        <f t="shared" si="361"/>
        <v>7000000</v>
      </c>
      <c r="P2319" s="162">
        <f t="shared" si="362"/>
        <v>190.56188691279337</v>
      </c>
      <c r="Q2319" s="162">
        <f t="shared" si="363"/>
        <v>153.39111458053509</v>
      </c>
      <c r="R2319" s="163">
        <f t="shared" si="364"/>
        <v>1</v>
      </c>
      <c r="S2319" s="161">
        <f t="shared" si="365"/>
        <v>7000000</v>
      </c>
      <c r="T2319" s="162">
        <f t="shared" si="366"/>
        <v>193.52062897093111</v>
      </c>
      <c r="U2319" s="162">
        <f t="shared" si="367"/>
        <v>134.19555729026754</v>
      </c>
      <c r="V2319" s="163">
        <f t="shared" si="368"/>
        <v>1</v>
      </c>
      <c r="W2319" s="164">
        <f t="shared" si="369"/>
        <v>210195406.32580796</v>
      </c>
      <c r="X2319" s="164">
        <f t="shared" si="370"/>
        <v>265275501.76464498</v>
      </c>
    </row>
    <row r="2320" spans="10:24" x14ac:dyDescent="0.25">
      <c r="J2320">
        <v>2317</v>
      </c>
      <c r="K2320" s="43">
        <v>0.13874308191141782</v>
      </c>
      <c r="L2320">
        <v>0.26725268649650291</v>
      </c>
      <c r="M2320">
        <v>0.79110034861667211</v>
      </c>
      <c r="N2320" s="44">
        <v>0.78379194084195858</v>
      </c>
      <c r="O2320" s="161">
        <f t="shared" si="361"/>
        <v>2000000</v>
      </c>
      <c r="P2320" s="162">
        <f t="shared" si="362"/>
        <v>170.68285121181847</v>
      </c>
      <c r="Q2320" s="162">
        <f t="shared" si="363"/>
        <v>151.20490265180334</v>
      </c>
      <c r="R2320" s="163">
        <f t="shared" si="364"/>
        <v>1</v>
      </c>
      <c r="S2320" s="161">
        <f t="shared" si="365"/>
        <v>2000000</v>
      </c>
      <c r="T2320" s="162">
        <f t="shared" si="366"/>
        <v>186.89428373727281</v>
      </c>
      <c r="U2320" s="162">
        <f t="shared" si="367"/>
        <v>133.10245132590165</v>
      </c>
      <c r="V2320" s="163">
        <f t="shared" si="368"/>
        <v>1</v>
      </c>
      <c r="W2320" s="164">
        <f t="shared" si="369"/>
        <v>-11044102.879969731</v>
      </c>
      <c r="X2320" s="164">
        <f t="shared" si="370"/>
        <v>-42416335.177257672</v>
      </c>
    </row>
    <row r="2321" spans="10:24" x14ac:dyDescent="0.25">
      <c r="J2321">
        <v>2318</v>
      </c>
      <c r="K2321" s="43">
        <v>0.55508788046609614</v>
      </c>
      <c r="L2321">
        <v>0.59310282778087597</v>
      </c>
      <c r="M2321">
        <v>0.58816104470905128</v>
      </c>
      <c r="N2321" s="44">
        <v>0.41578112543922274</v>
      </c>
      <c r="O2321" s="161">
        <f t="shared" si="361"/>
        <v>6000000</v>
      </c>
      <c r="P2321" s="162">
        <f t="shared" si="362"/>
        <v>183.53300900216846</v>
      </c>
      <c r="Q2321" s="162">
        <f t="shared" si="363"/>
        <v>139.45634066626113</v>
      </c>
      <c r="R2321" s="163">
        <f t="shared" si="364"/>
        <v>1</v>
      </c>
      <c r="S2321" s="161">
        <f t="shared" si="365"/>
        <v>6000000</v>
      </c>
      <c r="T2321" s="162">
        <f t="shared" si="366"/>
        <v>191.17766966738949</v>
      </c>
      <c r="U2321" s="162">
        <f t="shared" si="367"/>
        <v>127.22817033313056</v>
      </c>
      <c r="V2321" s="163">
        <f t="shared" si="368"/>
        <v>1</v>
      </c>
      <c r="W2321" s="164">
        <f t="shared" si="369"/>
        <v>214460010.01544398</v>
      </c>
      <c r="X2321" s="164">
        <f t="shared" si="370"/>
        <v>233696996.0055536</v>
      </c>
    </row>
    <row r="2322" spans="10:24" x14ac:dyDescent="0.25">
      <c r="J2322">
        <v>2319</v>
      </c>
      <c r="K2322" s="43">
        <v>0.91496362450521163</v>
      </c>
      <c r="L2322">
        <v>0.80785955636083173</v>
      </c>
      <c r="M2322">
        <v>0.88983844163537784</v>
      </c>
      <c r="N2322" s="44">
        <v>0.54755367682715095</v>
      </c>
      <c r="O2322" s="161">
        <f t="shared" si="361"/>
        <v>7000000</v>
      </c>
      <c r="P2322" s="162">
        <f t="shared" si="362"/>
        <v>193.05053570805282</v>
      </c>
      <c r="Q2322" s="162">
        <f t="shared" si="363"/>
        <v>159.51338763747117</v>
      </c>
      <c r="R2322" s="163">
        <f t="shared" si="364"/>
        <v>1</v>
      </c>
      <c r="S2322" s="161">
        <f t="shared" si="365"/>
        <v>9000000</v>
      </c>
      <c r="T2322" s="162">
        <f t="shared" si="366"/>
        <v>194.35017856935093</v>
      </c>
      <c r="U2322" s="162">
        <f t="shared" si="367"/>
        <v>137.25669381873558</v>
      </c>
      <c r="V2322" s="163">
        <f t="shared" si="368"/>
        <v>1</v>
      </c>
      <c r="W2322" s="164">
        <f t="shared" si="369"/>
        <v>184760036.49407154</v>
      </c>
      <c r="X2322" s="164">
        <f t="shared" si="370"/>
        <v>363841362.75553811</v>
      </c>
    </row>
    <row r="2323" spans="10:24" x14ac:dyDescent="0.25">
      <c r="J2323">
        <v>2320</v>
      </c>
      <c r="K2323" s="43">
        <v>0.36843775330275919</v>
      </c>
      <c r="L2323">
        <v>8.321840336971309E-2</v>
      </c>
      <c r="M2323">
        <v>0.51966892886827676</v>
      </c>
      <c r="N2323" s="44">
        <v>0.1657874442395203</v>
      </c>
      <c r="O2323" s="161">
        <f t="shared" si="361"/>
        <v>5000000</v>
      </c>
      <c r="P2323" s="162">
        <f t="shared" si="362"/>
        <v>159.24383760602316</v>
      </c>
      <c r="Q2323" s="162">
        <f t="shared" si="363"/>
        <v>135.98645368086147</v>
      </c>
      <c r="R2323" s="163">
        <f t="shared" si="364"/>
        <v>1</v>
      </c>
      <c r="S2323" s="161">
        <f t="shared" si="365"/>
        <v>6000000</v>
      </c>
      <c r="T2323" s="162">
        <f t="shared" si="366"/>
        <v>183.08127920200772</v>
      </c>
      <c r="U2323" s="162">
        <f t="shared" si="367"/>
        <v>125.49322684043074</v>
      </c>
      <c r="V2323" s="163">
        <f t="shared" si="368"/>
        <v>0.9</v>
      </c>
      <c r="W2323" s="164">
        <f t="shared" si="369"/>
        <v>66286919.625808448</v>
      </c>
      <c r="X2323" s="164">
        <f t="shared" si="370"/>
        <v>160975482.75251573</v>
      </c>
    </row>
    <row r="2324" spans="10:24" x14ac:dyDescent="0.25">
      <c r="J2324">
        <v>2321</v>
      </c>
      <c r="K2324" s="43">
        <v>0.56134927101120624</v>
      </c>
      <c r="L2324">
        <v>0.54639662827401925</v>
      </c>
      <c r="M2324">
        <v>0.91663033795590121</v>
      </c>
      <c r="N2324" s="44">
        <v>0.97004420141825876</v>
      </c>
      <c r="O2324" s="161">
        <f t="shared" si="361"/>
        <v>6000000</v>
      </c>
      <c r="P2324" s="162">
        <f t="shared" si="362"/>
        <v>181.74843773290954</v>
      </c>
      <c r="Q2324" s="162">
        <f t="shared" si="363"/>
        <v>162.6551441566339</v>
      </c>
      <c r="R2324" s="163">
        <f t="shared" si="364"/>
        <v>1</v>
      </c>
      <c r="S2324" s="161">
        <f t="shared" si="365"/>
        <v>6000000</v>
      </c>
      <c r="T2324" s="162">
        <f t="shared" si="366"/>
        <v>190.5828125776365</v>
      </c>
      <c r="U2324" s="162">
        <f t="shared" si="367"/>
        <v>138.82757207831693</v>
      </c>
      <c r="V2324" s="163">
        <f t="shared" si="368"/>
        <v>1</v>
      </c>
      <c r="W2324" s="164">
        <f t="shared" si="369"/>
        <v>64559761.45765385</v>
      </c>
      <c r="X2324" s="164">
        <f t="shared" si="370"/>
        <v>160531442.99591744</v>
      </c>
    </row>
    <row r="2325" spans="10:24" x14ac:dyDescent="0.25">
      <c r="J2325">
        <v>2322</v>
      </c>
      <c r="K2325" s="43">
        <v>0.61025636298254149</v>
      </c>
      <c r="L2325">
        <v>0.86023304275817492</v>
      </c>
      <c r="M2325">
        <v>0.81913500840909104</v>
      </c>
      <c r="N2325" s="44">
        <v>0.87483936314984334</v>
      </c>
      <c r="O2325" s="161">
        <f t="shared" si="361"/>
        <v>6000000</v>
      </c>
      <c r="P2325" s="162">
        <f t="shared" si="362"/>
        <v>196.22050433719886</v>
      </c>
      <c r="Q2325" s="162">
        <f t="shared" si="363"/>
        <v>153.24147167532334</v>
      </c>
      <c r="R2325" s="163">
        <f t="shared" si="364"/>
        <v>1</v>
      </c>
      <c r="S2325" s="161">
        <f t="shared" si="365"/>
        <v>7000000</v>
      </c>
      <c r="T2325" s="162">
        <f t="shared" si="366"/>
        <v>195.40683477906629</v>
      </c>
      <c r="U2325" s="162">
        <f t="shared" si="367"/>
        <v>134.12073583766167</v>
      </c>
      <c r="V2325" s="163">
        <f t="shared" si="368"/>
        <v>1</v>
      </c>
      <c r="W2325" s="164">
        <f t="shared" si="369"/>
        <v>207874195.97125313</v>
      </c>
      <c r="X2325" s="164">
        <f t="shared" si="370"/>
        <v>279002692.58983231</v>
      </c>
    </row>
    <row r="2326" spans="10:24" x14ac:dyDescent="0.25">
      <c r="J2326">
        <v>2323</v>
      </c>
      <c r="K2326" s="43">
        <v>0.4283687510536458</v>
      </c>
      <c r="L2326">
        <v>0.21651089595835282</v>
      </c>
      <c r="M2326">
        <v>0.6373035548397511</v>
      </c>
      <c r="N2326" s="44">
        <v>0.34342394280226396</v>
      </c>
      <c r="O2326" s="161">
        <f t="shared" si="361"/>
        <v>5000000</v>
      </c>
      <c r="P2326" s="162">
        <f t="shared" si="362"/>
        <v>168.23953171022816</v>
      </c>
      <c r="Q2326" s="162">
        <f t="shared" si="363"/>
        <v>142.02521094127931</v>
      </c>
      <c r="R2326" s="163">
        <f t="shared" si="364"/>
        <v>1</v>
      </c>
      <c r="S2326" s="161">
        <f t="shared" si="365"/>
        <v>6000000</v>
      </c>
      <c r="T2326" s="162">
        <f t="shared" si="366"/>
        <v>186.0798439034094</v>
      </c>
      <c r="U2326" s="162">
        <f t="shared" si="367"/>
        <v>128.51260547063967</v>
      </c>
      <c r="V2326" s="163">
        <f t="shared" si="368"/>
        <v>1</v>
      </c>
      <c r="W2326" s="164">
        <f t="shared" si="369"/>
        <v>81071603.844744265</v>
      </c>
      <c r="X2326" s="164">
        <f t="shared" si="370"/>
        <v>195403430.59661835</v>
      </c>
    </row>
    <row r="2327" spans="10:24" x14ac:dyDescent="0.25">
      <c r="J2327">
        <v>2324</v>
      </c>
      <c r="K2327" s="43">
        <v>0.90606574910474091</v>
      </c>
      <c r="L2327">
        <v>0.97794282928922316</v>
      </c>
      <c r="M2327">
        <v>0.91035563625368532</v>
      </c>
      <c r="N2327" s="44">
        <v>0.43914853965927558</v>
      </c>
      <c r="O2327" s="161">
        <f t="shared" si="361"/>
        <v>7000000</v>
      </c>
      <c r="P2327" s="162">
        <f t="shared" si="362"/>
        <v>210.19504105448718</v>
      </c>
      <c r="Q2327" s="162">
        <f t="shared" si="363"/>
        <v>161.85896523529621</v>
      </c>
      <c r="R2327" s="163">
        <f t="shared" si="364"/>
        <v>1</v>
      </c>
      <c r="S2327" s="161">
        <f t="shared" si="365"/>
        <v>9000000</v>
      </c>
      <c r="T2327" s="162">
        <f t="shared" si="366"/>
        <v>200.06501368482907</v>
      </c>
      <c r="U2327" s="162">
        <f t="shared" si="367"/>
        <v>138.42948261764809</v>
      </c>
      <c r="V2327" s="163">
        <f t="shared" si="368"/>
        <v>1</v>
      </c>
      <c r="W2327" s="164">
        <f t="shared" si="369"/>
        <v>288352530.73433679</v>
      </c>
      <c r="X2327" s="164">
        <f t="shared" si="370"/>
        <v>404719779.6046288</v>
      </c>
    </row>
    <row r="2328" spans="10:24" x14ac:dyDescent="0.25">
      <c r="J2328">
        <v>2325</v>
      </c>
      <c r="K2328" s="43">
        <v>0.43065432926645963</v>
      </c>
      <c r="L2328">
        <v>9.9887927971789914E-2</v>
      </c>
      <c r="M2328">
        <v>0.81603843644936791</v>
      </c>
      <c r="N2328" s="44">
        <v>0.48659055671944818</v>
      </c>
      <c r="O2328" s="161">
        <f t="shared" si="361"/>
        <v>5000000</v>
      </c>
      <c r="P2328" s="162">
        <f t="shared" si="362"/>
        <v>160.76714369752833</v>
      </c>
      <c r="Q2328" s="162">
        <f t="shared" si="363"/>
        <v>153.00740952239852</v>
      </c>
      <c r="R2328" s="163">
        <f t="shared" si="364"/>
        <v>1</v>
      </c>
      <c r="S2328" s="161">
        <f t="shared" si="365"/>
        <v>6000000</v>
      </c>
      <c r="T2328" s="162">
        <f t="shared" si="366"/>
        <v>183.58904789917611</v>
      </c>
      <c r="U2328" s="162">
        <f t="shared" si="367"/>
        <v>134.00370476119926</v>
      </c>
      <c r="V2328" s="163">
        <f t="shared" si="368"/>
        <v>1</v>
      </c>
      <c r="W2328" s="164">
        <f t="shared" si="369"/>
        <v>-11201329.124350965</v>
      </c>
      <c r="X2328" s="164">
        <f t="shared" si="370"/>
        <v>147512058.82786107</v>
      </c>
    </row>
    <row r="2329" spans="10:24" x14ac:dyDescent="0.25">
      <c r="J2329">
        <v>2326</v>
      </c>
      <c r="K2329" s="43">
        <v>0.74550585415349135</v>
      </c>
      <c r="L2329">
        <v>0.80318791759543895</v>
      </c>
      <c r="M2329">
        <v>0.19088838906507632</v>
      </c>
      <c r="N2329" s="44">
        <v>0.48841810867305224</v>
      </c>
      <c r="O2329" s="161">
        <f t="shared" si="361"/>
        <v>6000000</v>
      </c>
      <c r="P2329" s="162">
        <f t="shared" si="362"/>
        <v>192.79595050738516</v>
      </c>
      <c r="Q2329" s="162">
        <f t="shared" si="363"/>
        <v>117.50745582125447</v>
      </c>
      <c r="R2329" s="163">
        <f t="shared" si="364"/>
        <v>1</v>
      </c>
      <c r="S2329" s="161">
        <f t="shared" si="365"/>
        <v>7000000</v>
      </c>
      <c r="T2329" s="162">
        <f t="shared" si="366"/>
        <v>194.26531683579506</v>
      </c>
      <c r="U2329" s="162">
        <f t="shared" si="367"/>
        <v>116.25372791062723</v>
      </c>
      <c r="V2329" s="163">
        <f t="shared" si="368"/>
        <v>1</v>
      </c>
      <c r="W2329" s="164">
        <f t="shared" si="369"/>
        <v>401730968.11678416</v>
      </c>
      <c r="X2329" s="164">
        <f t="shared" si="370"/>
        <v>396081122.47617483</v>
      </c>
    </row>
    <row r="2330" spans="10:24" x14ac:dyDescent="0.25">
      <c r="J2330">
        <v>2327</v>
      </c>
      <c r="K2330" s="43">
        <v>0.68250583591220859</v>
      </c>
      <c r="L2330">
        <v>0.26150397056832708</v>
      </c>
      <c r="M2330">
        <v>0.68442752217532643</v>
      </c>
      <c r="N2330" s="44">
        <v>0.91212389687473583</v>
      </c>
      <c r="O2330" s="161">
        <f t="shared" si="361"/>
        <v>6000000</v>
      </c>
      <c r="P2330" s="162">
        <f t="shared" si="362"/>
        <v>170.41926550994449</v>
      </c>
      <c r="Q2330" s="162">
        <f t="shared" si="363"/>
        <v>144.60231876609114</v>
      </c>
      <c r="R2330" s="163">
        <f t="shared" si="364"/>
        <v>1</v>
      </c>
      <c r="S2330" s="161">
        <f t="shared" si="365"/>
        <v>7000000</v>
      </c>
      <c r="T2330" s="162">
        <f t="shared" si="366"/>
        <v>186.80642183664816</v>
      </c>
      <c r="U2330" s="162">
        <f t="shared" si="367"/>
        <v>129.80115938304559</v>
      </c>
      <c r="V2330" s="163">
        <f t="shared" si="368"/>
        <v>1</v>
      </c>
      <c r="W2330" s="164">
        <f t="shared" si="369"/>
        <v>104901680.4631201</v>
      </c>
      <c r="X2330" s="164">
        <f t="shared" si="370"/>
        <v>249036837.17521799</v>
      </c>
    </row>
    <row r="2331" spans="10:24" x14ac:dyDescent="0.25">
      <c r="J2331">
        <v>2328</v>
      </c>
      <c r="K2331" s="43">
        <v>0.43191084142862768</v>
      </c>
      <c r="L2331">
        <v>0.373598535710431</v>
      </c>
      <c r="M2331">
        <v>0.8387071598234862</v>
      </c>
      <c r="N2331" s="44">
        <v>0.32496708374224981</v>
      </c>
      <c r="O2331" s="161">
        <f t="shared" si="361"/>
        <v>5000000</v>
      </c>
      <c r="P2331" s="162">
        <f t="shared" si="362"/>
        <v>175.16493837949048</v>
      </c>
      <c r="Q2331" s="162">
        <f t="shared" si="363"/>
        <v>154.78316668658579</v>
      </c>
      <c r="R2331" s="163">
        <f t="shared" si="364"/>
        <v>1</v>
      </c>
      <c r="S2331" s="161">
        <f t="shared" si="365"/>
        <v>6000000</v>
      </c>
      <c r="T2331" s="162">
        <f t="shared" si="366"/>
        <v>188.38831279316349</v>
      </c>
      <c r="U2331" s="162">
        <f t="shared" si="367"/>
        <v>134.89158334329289</v>
      </c>
      <c r="V2331" s="163">
        <f t="shared" si="368"/>
        <v>1</v>
      </c>
      <c r="W2331" s="164">
        <f t="shared" si="369"/>
        <v>51908858.464523464</v>
      </c>
      <c r="X2331" s="164">
        <f t="shared" si="370"/>
        <v>170980376.69922358</v>
      </c>
    </row>
    <row r="2332" spans="10:24" x14ac:dyDescent="0.25">
      <c r="J2332">
        <v>2329</v>
      </c>
      <c r="K2332" s="43">
        <v>0.95382656432930912</v>
      </c>
      <c r="L2332">
        <v>6.2398225392918505E-2</v>
      </c>
      <c r="M2332">
        <v>0.76632440764696286</v>
      </c>
      <c r="N2332" s="44">
        <v>0.61440248546336551</v>
      </c>
      <c r="O2332" s="161">
        <f t="shared" si="361"/>
        <v>9000000</v>
      </c>
      <c r="P2332" s="162">
        <f t="shared" si="362"/>
        <v>156.97577078938559</v>
      </c>
      <c r="Q2332" s="162">
        <f t="shared" si="363"/>
        <v>149.53591181013343</v>
      </c>
      <c r="R2332" s="163">
        <f t="shared" si="364"/>
        <v>1</v>
      </c>
      <c r="S2332" s="161">
        <f t="shared" si="365"/>
        <v>9000000</v>
      </c>
      <c r="T2332" s="162">
        <f t="shared" si="366"/>
        <v>182.32525692979519</v>
      </c>
      <c r="U2332" s="162">
        <f t="shared" si="367"/>
        <v>132.26795590506671</v>
      </c>
      <c r="V2332" s="163">
        <f t="shared" si="368"/>
        <v>1</v>
      </c>
      <c r="W2332" s="164">
        <f t="shared" si="369"/>
        <v>16958730.813269481</v>
      </c>
      <c r="X2332" s="164">
        <f t="shared" si="370"/>
        <v>300515709.22255629</v>
      </c>
    </row>
    <row r="2333" spans="10:24" x14ac:dyDescent="0.25">
      <c r="J2333">
        <v>2330</v>
      </c>
      <c r="K2333" s="43">
        <v>8.518985618527708E-3</v>
      </c>
      <c r="L2333">
        <v>0.93133584668995495</v>
      </c>
      <c r="M2333">
        <v>0.1399619034684797</v>
      </c>
      <c r="N2333" s="44">
        <v>0.94467614281772849</v>
      </c>
      <c r="O2333" s="161">
        <f t="shared" si="361"/>
        <v>1000000</v>
      </c>
      <c r="P2333" s="162">
        <f t="shared" si="362"/>
        <v>202.28721109939255</v>
      </c>
      <c r="Q2333" s="162">
        <f t="shared" si="363"/>
        <v>113.3901896400321</v>
      </c>
      <c r="R2333" s="163">
        <f t="shared" si="364"/>
        <v>1</v>
      </c>
      <c r="S2333" s="161">
        <f t="shared" si="365"/>
        <v>1000000</v>
      </c>
      <c r="T2333" s="162">
        <f t="shared" si="366"/>
        <v>197.42907036646417</v>
      </c>
      <c r="U2333" s="162">
        <f t="shared" si="367"/>
        <v>114.19509482001605</v>
      </c>
      <c r="V2333" s="163">
        <f t="shared" si="368"/>
        <v>1</v>
      </c>
      <c r="W2333" s="164">
        <f t="shared" si="369"/>
        <v>38897021.459360451</v>
      </c>
      <c r="X2333" s="164">
        <f t="shared" si="370"/>
        <v>-66766024.453551874</v>
      </c>
    </row>
    <row r="2334" spans="10:24" x14ac:dyDescent="0.25">
      <c r="J2334">
        <v>2331</v>
      </c>
      <c r="K2334" s="43">
        <v>0.59957683930884842</v>
      </c>
      <c r="L2334">
        <v>0.74986754812323408</v>
      </c>
      <c r="M2334">
        <v>0.86378648150194226</v>
      </c>
      <c r="N2334" s="44">
        <v>0.22178991995145203</v>
      </c>
      <c r="O2334" s="161">
        <f t="shared" si="361"/>
        <v>6000000</v>
      </c>
      <c r="P2334" s="162">
        <f t="shared" si="362"/>
        <v>190.1110950086464</v>
      </c>
      <c r="Q2334" s="162">
        <f t="shared" si="363"/>
        <v>156.94980974140427</v>
      </c>
      <c r="R2334" s="163">
        <f t="shared" si="364"/>
        <v>1</v>
      </c>
      <c r="S2334" s="161">
        <f t="shared" si="365"/>
        <v>6000000</v>
      </c>
      <c r="T2334" s="162">
        <f t="shared" si="366"/>
        <v>193.37036500288212</v>
      </c>
      <c r="U2334" s="162">
        <f t="shared" si="367"/>
        <v>135.97490487070212</v>
      </c>
      <c r="V2334" s="163">
        <f t="shared" si="368"/>
        <v>1</v>
      </c>
      <c r="W2334" s="164">
        <f t="shared" si="369"/>
        <v>148967711.6034528</v>
      </c>
      <c r="X2334" s="164">
        <f t="shared" si="370"/>
        <v>194372760.79308003</v>
      </c>
    </row>
    <row r="2335" spans="10:24" x14ac:dyDescent="0.25">
      <c r="J2335">
        <v>2332</v>
      </c>
      <c r="K2335" s="43">
        <v>0.34686328740430172</v>
      </c>
      <c r="L2335">
        <v>0.80361854167684044</v>
      </c>
      <c r="M2335">
        <v>0.29434991177473235</v>
      </c>
      <c r="N2335" s="44">
        <v>0.18948284320902009</v>
      </c>
      <c r="O2335" s="161">
        <f t="shared" si="361"/>
        <v>5000000</v>
      </c>
      <c r="P2335" s="162">
        <f t="shared" si="362"/>
        <v>192.81926303190826</v>
      </c>
      <c r="Q2335" s="162">
        <f t="shared" si="363"/>
        <v>124.1855777327139</v>
      </c>
      <c r="R2335" s="163">
        <f t="shared" si="364"/>
        <v>1</v>
      </c>
      <c r="S2335" s="161">
        <f t="shared" si="365"/>
        <v>6000000</v>
      </c>
      <c r="T2335" s="162">
        <f t="shared" si="366"/>
        <v>194.27308767730275</v>
      </c>
      <c r="U2335" s="162">
        <f t="shared" si="367"/>
        <v>119.59278886635695</v>
      </c>
      <c r="V2335" s="163">
        <f t="shared" si="368"/>
        <v>0.9</v>
      </c>
      <c r="W2335" s="164">
        <f t="shared" si="369"/>
        <v>293168426.49597186</v>
      </c>
      <c r="X2335" s="164">
        <f t="shared" si="370"/>
        <v>253273613.57910734</v>
      </c>
    </row>
    <row r="2336" spans="10:24" x14ac:dyDescent="0.25">
      <c r="J2336">
        <v>2333</v>
      </c>
      <c r="K2336" s="43">
        <v>2.9362006543150909E-2</v>
      </c>
      <c r="L2336">
        <v>0.14671786002914766</v>
      </c>
      <c r="M2336">
        <v>0.80808987760948259</v>
      </c>
      <c r="N2336" s="44">
        <v>0.37492333719890025</v>
      </c>
      <c r="O2336" s="161">
        <f t="shared" si="361"/>
        <v>1000000</v>
      </c>
      <c r="P2336" s="162">
        <f t="shared" si="362"/>
        <v>164.24078384872675</v>
      </c>
      <c r="Q2336" s="162">
        <f t="shared" si="363"/>
        <v>152.41757924574503</v>
      </c>
      <c r="R2336" s="163">
        <f t="shared" si="364"/>
        <v>1</v>
      </c>
      <c r="S2336" s="161">
        <f t="shared" si="365"/>
        <v>1000000</v>
      </c>
      <c r="T2336" s="162">
        <f t="shared" si="366"/>
        <v>184.74692794957559</v>
      </c>
      <c r="U2336" s="162">
        <f t="shared" si="367"/>
        <v>133.7087896228725</v>
      </c>
      <c r="V2336" s="163">
        <f t="shared" si="368"/>
        <v>1</v>
      </c>
      <c r="W2336" s="164">
        <f t="shared" si="369"/>
        <v>-38176795.397018284</v>
      </c>
      <c r="X2336" s="164">
        <f t="shared" si="370"/>
        <v>-98961861.673296899</v>
      </c>
    </row>
    <row r="2337" spans="10:24" x14ac:dyDescent="0.25">
      <c r="J2337">
        <v>2334</v>
      </c>
      <c r="K2337" s="43">
        <v>0.95400993094783304</v>
      </c>
      <c r="L2337">
        <v>0.71826418855858642</v>
      </c>
      <c r="M2337">
        <v>0.10939700447232237</v>
      </c>
      <c r="N2337" s="44">
        <v>0.10959128837018794</v>
      </c>
      <c r="O2337" s="161">
        <f t="shared" si="361"/>
        <v>9000000</v>
      </c>
      <c r="P2337" s="162">
        <f t="shared" si="362"/>
        <v>188.66539018187146</v>
      </c>
      <c r="Q2337" s="162">
        <f t="shared" si="363"/>
        <v>110.40517469806389</v>
      </c>
      <c r="R2337" s="163">
        <f t="shared" si="364"/>
        <v>1</v>
      </c>
      <c r="S2337" s="161">
        <f t="shared" si="365"/>
        <v>9000000</v>
      </c>
      <c r="T2337" s="162">
        <f t="shared" si="366"/>
        <v>192.88846339395715</v>
      </c>
      <c r="U2337" s="162">
        <f t="shared" si="367"/>
        <v>112.70258734903194</v>
      </c>
      <c r="V2337" s="163">
        <f t="shared" si="368"/>
        <v>0.9</v>
      </c>
      <c r="W2337" s="164">
        <f t="shared" si="369"/>
        <v>654341939.35426819</v>
      </c>
      <c r="X2337" s="164">
        <f t="shared" si="370"/>
        <v>499505595.96389425</v>
      </c>
    </row>
    <row r="2338" spans="10:24" x14ac:dyDescent="0.25">
      <c r="J2338">
        <v>2335</v>
      </c>
      <c r="K2338" s="43">
        <v>7.5000644299748065E-2</v>
      </c>
      <c r="L2338">
        <v>0.6696143672056839</v>
      </c>
      <c r="M2338">
        <v>0.90744795942110379</v>
      </c>
      <c r="N2338" s="44">
        <v>0.33580528283734712</v>
      </c>
      <c r="O2338" s="161">
        <f t="shared" si="361"/>
        <v>2000000</v>
      </c>
      <c r="P2338" s="162">
        <f t="shared" si="362"/>
        <v>186.58272852453661</v>
      </c>
      <c r="Q2338" s="162">
        <f t="shared" si="363"/>
        <v>161.50404488860417</v>
      </c>
      <c r="R2338" s="163">
        <f t="shared" si="364"/>
        <v>1</v>
      </c>
      <c r="S2338" s="161">
        <f t="shared" si="365"/>
        <v>2000000</v>
      </c>
      <c r="T2338" s="162">
        <f t="shared" si="366"/>
        <v>192.19424284151219</v>
      </c>
      <c r="U2338" s="162">
        <f t="shared" si="367"/>
        <v>138.2520224443021</v>
      </c>
      <c r="V2338" s="163">
        <f t="shared" si="368"/>
        <v>1</v>
      </c>
      <c r="W2338" s="164">
        <f t="shared" si="369"/>
        <v>157367.2718648687</v>
      </c>
      <c r="X2338" s="164">
        <f t="shared" si="370"/>
        <v>-42115559.205579817</v>
      </c>
    </row>
    <row r="2339" spans="10:24" x14ac:dyDescent="0.25">
      <c r="J2339">
        <v>2336</v>
      </c>
      <c r="K2339" s="43">
        <v>0.77171228375435119</v>
      </c>
      <c r="L2339">
        <v>9.8540261781965732E-2</v>
      </c>
      <c r="M2339">
        <v>0.4982866425529473</v>
      </c>
      <c r="N2339" s="44">
        <v>0.76797900670276198</v>
      </c>
      <c r="O2339" s="161">
        <f t="shared" si="361"/>
        <v>7000000</v>
      </c>
      <c r="P2339" s="162">
        <f t="shared" si="362"/>
        <v>160.65129018236277</v>
      </c>
      <c r="Q2339" s="162">
        <f t="shared" si="363"/>
        <v>134.91410473151782</v>
      </c>
      <c r="R2339" s="163">
        <f t="shared" si="364"/>
        <v>1</v>
      </c>
      <c r="S2339" s="161">
        <f t="shared" si="365"/>
        <v>7000000</v>
      </c>
      <c r="T2339" s="162">
        <f t="shared" si="366"/>
        <v>183.55043006078759</v>
      </c>
      <c r="U2339" s="162">
        <f t="shared" si="367"/>
        <v>124.95705236575891</v>
      </c>
      <c r="V2339" s="163">
        <f t="shared" si="368"/>
        <v>1</v>
      </c>
      <c r="W2339" s="164">
        <f t="shared" si="369"/>
        <v>130160298.15591463</v>
      </c>
      <c r="X2339" s="164">
        <f t="shared" si="370"/>
        <v>260153643.86520076</v>
      </c>
    </row>
    <row r="2340" spans="10:24" x14ac:dyDescent="0.25">
      <c r="J2340">
        <v>2337</v>
      </c>
      <c r="K2340" s="43">
        <v>0.30084779293683173</v>
      </c>
      <c r="L2340">
        <v>0.88483372500718382</v>
      </c>
      <c r="M2340">
        <v>0.4668396188980366</v>
      </c>
      <c r="N2340" s="44">
        <v>0.65348106929029892</v>
      </c>
      <c r="O2340" s="161">
        <f t="shared" si="361"/>
        <v>5000000</v>
      </c>
      <c r="P2340" s="162">
        <f t="shared" si="362"/>
        <v>197.99253994184517</v>
      </c>
      <c r="Q2340" s="162">
        <f t="shared" si="363"/>
        <v>133.3356660925476</v>
      </c>
      <c r="R2340" s="163">
        <f t="shared" si="364"/>
        <v>1</v>
      </c>
      <c r="S2340" s="161">
        <f t="shared" si="365"/>
        <v>6000000</v>
      </c>
      <c r="T2340" s="162">
        <f t="shared" si="366"/>
        <v>195.99751331394839</v>
      </c>
      <c r="U2340" s="162">
        <f t="shared" si="367"/>
        <v>124.1678330462738</v>
      </c>
      <c r="V2340" s="163">
        <f t="shared" si="368"/>
        <v>1</v>
      </c>
      <c r="W2340" s="164">
        <f t="shared" si="369"/>
        <v>273284369.24648786</v>
      </c>
      <c r="X2340" s="164">
        <f t="shared" si="370"/>
        <v>280978081.60604751</v>
      </c>
    </row>
    <row r="2341" spans="10:24" x14ac:dyDescent="0.25">
      <c r="J2341">
        <v>2338</v>
      </c>
      <c r="K2341" s="43">
        <v>0.63541921822216829</v>
      </c>
      <c r="L2341">
        <v>0.57323048173303326</v>
      </c>
      <c r="M2341">
        <v>0.66086998475855385</v>
      </c>
      <c r="N2341" s="44">
        <v>0.29167946543176626</v>
      </c>
      <c r="O2341" s="161">
        <f t="shared" si="361"/>
        <v>6000000</v>
      </c>
      <c r="P2341" s="162">
        <f t="shared" si="362"/>
        <v>182.7690716991394</v>
      </c>
      <c r="Q2341" s="162">
        <f t="shared" si="363"/>
        <v>143.29677281342828</v>
      </c>
      <c r="R2341" s="163">
        <f t="shared" si="364"/>
        <v>1</v>
      </c>
      <c r="S2341" s="161">
        <f t="shared" si="365"/>
        <v>7000000</v>
      </c>
      <c r="T2341" s="162">
        <f t="shared" si="366"/>
        <v>190.92302389971314</v>
      </c>
      <c r="U2341" s="162">
        <f t="shared" si="367"/>
        <v>129.14838640671414</v>
      </c>
      <c r="V2341" s="163">
        <f t="shared" si="368"/>
        <v>1</v>
      </c>
      <c r="W2341" s="164">
        <f t="shared" si="369"/>
        <v>186833793.31426677</v>
      </c>
      <c r="X2341" s="164">
        <f t="shared" si="370"/>
        <v>282422462.45099306</v>
      </c>
    </row>
    <row r="2342" spans="10:24" x14ac:dyDescent="0.25">
      <c r="J2342">
        <v>2339</v>
      </c>
      <c r="K2342" s="43">
        <v>0.19929207583859709</v>
      </c>
      <c r="L2342">
        <v>0.84737734751331906</v>
      </c>
      <c r="M2342">
        <v>0.5297636583515507</v>
      </c>
      <c r="N2342" s="44">
        <v>0.78826840679946975</v>
      </c>
      <c r="O2342" s="161">
        <f t="shared" si="361"/>
        <v>2000000</v>
      </c>
      <c r="P2342" s="162">
        <f t="shared" si="362"/>
        <v>195.37874797929499</v>
      </c>
      <c r="Q2342" s="162">
        <f t="shared" si="363"/>
        <v>136.49351548230422</v>
      </c>
      <c r="R2342" s="163">
        <f t="shared" si="364"/>
        <v>1</v>
      </c>
      <c r="S2342" s="161">
        <f t="shared" si="365"/>
        <v>5000000</v>
      </c>
      <c r="T2342" s="162">
        <f t="shared" si="366"/>
        <v>195.12624932643166</v>
      </c>
      <c r="U2342" s="162">
        <f t="shared" si="367"/>
        <v>125.74675774115211</v>
      </c>
      <c r="V2342" s="163">
        <f t="shared" si="368"/>
        <v>1</v>
      </c>
      <c r="W2342" s="164">
        <f t="shared" si="369"/>
        <v>67770464.99398154</v>
      </c>
      <c r="X2342" s="164">
        <f t="shared" si="370"/>
        <v>196897457.92639774</v>
      </c>
    </row>
    <row r="2343" spans="10:24" x14ac:dyDescent="0.25">
      <c r="J2343">
        <v>2340</v>
      </c>
      <c r="K2343" s="43">
        <v>0.75206958683242819</v>
      </c>
      <c r="L2343">
        <v>8.7381100486013663E-3</v>
      </c>
      <c r="M2343">
        <v>0.94447345668738802</v>
      </c>
      <c r="N2343" s="44">
        <v>0.61478812340465916</v>
      </c>
      <c r="O2343" s="161">
        <f t="shared" si="361"/>
        <v>7000000</v>
      </c>
      <c r="P2343" s="162">
        <f t="shared" si="362"/>
        <v>144.35201196759857</v>
      </c>
      <c r="Q2343" s="162">
        <f t="shared" si="363"/>
        <v>166.86955225769509</v>
      </c>
      <c r="R2343" s="163">
        <f t="shared" si="364"/>
        <v>1</v>
      </c>
      <c r="S2343" s="161">
        <f t="shared" si="365"/>
        <v>7000000</v>
      </c>
      <c r="T2343" s="162">
        <f t="shared" si="366"/>
        <v>178.11733732253285</v>
      </c>
      <c r="U2343" s="162">
        <f t="shared" si="367"/>
        <v>140.93477612884755</v>
      </c>
      <c r="V2343" s="163">
        <f t="shared" si="368"/>
        <v>1</v>
      </c>
      <c r="W2343" s="164">
        <f t="shared" si="369"/>
        <v>-207622782.03067565</v>
      </c>
      <c r="X2343" s="164">
        <f t="shared" si="370"/>
        <v>110277928.35579711</v>
      </c>
    </row>
    <row r="2344" spans="10:24" x14ac:dyDescent="0.25">
      <c r="J2344">
        <v>2341</v>
      </c>
      <c r="K2344" s="43">
        <v>0.64850957311889956</v>
      </c>
      <c r="L2344">
        <v>9.1048903579073581E-2</v>
      </c>
      <c r="M2344">
        <v>1.5747814034920093E-2</v>
      </c>
      <c r="N2344" s="44">
        <v>0.28543062565644495</v>
      </c>
      <c r="O2344" s="161">
        <f t="shared" si="361"/>
        <v>6000000</v>
      </c>
      <c r="P2344" s="162">
        <f t="shared" si="362"/>
        <v>159.98514511735453</v>
      </c>
      <c r="Q2344" s="162">
        <f t="shared" si="363"/>
        <v>91.984921628035451</v>
      </c>
      <c r="R2344" s="163">
        <f t="shared" si="364"/>
        <v>1</v>
      </c>
      <c r="S2344" s="161">
        <f t="shared" si="365"/>
        <v>7000000</v>
      </c>
      <c r="T2344" s="162">
        <f t="shared" si="366"/>
        <v>183.32838170578484</v>
      </c>
      <c r="U2344" s="162">
        <f t="shared" si="367"/>
        <v>103.49246081401773</v>
      </c>
      <c r="V2344" s="163">
        <f t="shared" si="368"/>
        <v>1</v>
      </c>
      <c r="W2344" s="164">
        <f t="shared" si="369"/>
        <v>358001340.93591452</v>
      </c>
      <c r="X2344" s="164">
        <f t="shared" si="370"/>
        <v>408851446.24236977</v>
      </c>
    </row>
    <row r="2345" spans="10:24" x14ac:dyDescent="0.25">
      <c r="J2345">
        <v>2342</v>
      </c>
      <c r="K2345" s="43">
        <v>0.40328052285655591</v>
      </c>
      <c r="L2345">
        <v>0.42740265007863742</v>
      </c>
      <c r="M2345">
        <v>0.93016987279382668</v>
      </c>
      <c r="N2345" s="44">
        <v>0.66765101863434806</v>
      </c>
      <c r="O2345" s="161">
        <f t="shared" si="361"/>
        <v>5000000</v>
      </c>
      <c r="P2345" s="162">
        <f t="shared" si="362"/>
        <v>177.25513920220223</v>
      </c>
      <c r="Q2345" s="162">
        <f t="shared" si="363"/>
        <v>164.54114777976983</v>
      </c>
      <c r="R2345" s="163">
        <f t="shared" si="364"/>
        <v>1</v>
      </c>
      <c r="S2345" s="161">
        <f t="shared" si="365"/>
        <v>6000000</v>
      </c>
      <c r="T2345" s="162">
        <f t="shared" si="366"/>
        <v>189.08504640073409</v>
      </c>
      <c r="U2345" s="162">
        <f t="shared" si="367"/>
        <v>139.77057388988493</v>
      </c>
      <c r="V2345" s="163">
        <f t="shared" si="368"/>
        <v>1</v>
      </c>
      <c r="W2345" s="164">
        <f t="shared" si="369"/>
        <v>13569957.112162001</v>
      </c>
      <c r="X2345" s="164">
        <f t="shared" si="370"/>
        <v>145886835.06509495</v>
      </c>
    </row>
    <row r="2346" spans="10:24" x14ac:dyDescent="0.25">
      <c r="J2346">
        <v>2343</v>
      </c>
      <c r="K2346" s="43">
        <v>0.8568558099283563</v>
      </c>
      <c r="L2346">
        <v>9.3243499142117825E-2</v>
      </c>
      <c r="M2346">
        <v>0.30004741437184723</v>
      </c>
      <c r="N2346" s="44">
        <v>0.31073701105217222</v>
      </c>
      <c r="O2346" s="161">
        <f t="shared" si="361"/>
        <v>7000000</v>
      </c>
      <c r="P2346" s="162">
        <f t="shared" si="362"/>
        <v>160.18435370873524</v>
      </c>
      <c r="Q2346" s="162">
        <f t="shared" si="363"/>
        <v>124.51471702130006</v>
      </c>
      <c r="R2346" s="163">
        <f t="shared" si="364"/>
        <v>1</v>
      </c>
      <c r="S2346" s="161">
        <f t="shared" si="365"/>
        <v>7000000</v>
      </c>
      <c r="T2346" s="162">
        <f t="shared" si="366"/>
        <v>183.39478456957841</v>
      </c>
      <c r="U2346" s="162">
        <f t="shared" si="367"/>
        <v>119.75735851065002</v>
      </c>
      <c r="V2346" s="163">
        <f t="shared" si="368"/>
        <v>1</v>
      </c>
      <c r="W2346" s="164">
        <f t="shared" si="369"/>
        <v>199687456.81204632</v>
      </c>
      <c r="X2346" s="164">
        <f t="shared" si="370"/>
        <v>295461982.41249871</v>
      </c>
    </row>
    <row r="2347" spans="10:24" x14ac:dyDescent="0.25">
      <c r="J2347">
        <v>2344</v>
      </c>
      <c r="K2347" s="43">
        <v>0.36204992114760104</v>
      </c>
      <c r="L2347">
        <v>0.23631694091977062</v>
      </c>
      <c r="M2347">
        <v>6.0553579934030877E-2</v>
      </c>
      <c r="N2347" s="44">
        <v>0.52172067588866455</v>
      </c>
      <c r="O2347" s="161">
        <f t="shared" si="361"/>
        <v>5000000</v>
      </c>
      <c r="P2347" s="162">
        <f t="shared" si="362"/>
        <v>169.22699766123165</v>
      </c>
      <c r="Q2347" s="162">
        <f t="shared" si="363"/>
        <v>103.99713688575193</v>
      </c>
      <c r="R2347" s="163">
        <f t="shared" si="364"/>
        <v>1</v>
      </c>
      <c r="S2347" s="161">
        <f t="shared" si="365"/>
        <v>6000000</v>
      </c>
      <c r="T2347" s="162">
        <f t="shared" si="366"/>
        <v>186.40899922041055</v>
      </c>
      <c r="U2347" s="162">
        <f t="shared" si="367"/>
        <v>109.49856844287596</v>
      </c>
      <c r="V2347" s="163">
        <f t="shared" si="368"/>
        <v>1</v>
      </c>
      <c r="W2347" s="164">
        <f t="shared" si="369"/>
        <v>276149303.87739861</v>
      </c>
      <c r="X2347" s="164">
        <f t="shared" si="370"/>
        <v>311462584.66520751</v>
      </c>
    </row>
    <row r="2348" spans="10:24" x14ac:dyDescent="0.25">
      <c r="J2348">
        <v>2345</v>
      </c>
      <c r="K2348" s="43">
        <v>0.91257884162323977</v>
      </c>
      <c r="L2348">
        <v>0.23036877512024034</v>
      </c>
      <c r="M2348">
        <v>0.13194676219930002</v>
      </c>
      <c r="N2348" s="44">
        <v>0.69263156910304202</v>
      </c>
      <c r="O2348" s="161">
        <f t="shared" si="361"/>
        <v>7000000</v>
      </c>
      <c r="P2348" s="162">
        <f t="shared" si="362"/>
        <v>168.93550632767221</v>
      </c>
      <c r="Q2348" s="162">
        <f t="shared" si="363"/>
        <v>112.65528433131401</v>
      </c>
      <c r="R2348" s="163">
        <f t="shared" si="364"/>
        <v>1</v>
      </c>
      <c r="S2348" s="161">
        <f t="shared" si="365"/>
        <v>9000000</v>
      </c>
      <c r="T2348" s="162">
        <f t="shared" si="366"/>
        <v>186.3118354425574</v>
      </c>
      <c r="U2348" s="162">
        <f t="shared" si="367"/>
        <v>113.82764216565701</v>
      </c>
      <c r="V2348" s="163">
        <f t="shared" si="368"/>
        <v>1</v>
      </c>
      <c r="W2348" s="164">
        <f t="shared" si="369"/>
        <v>343961553.97450745</v>
      </c>
      <c r="X2348" s="164">
        <f t="shared" si="370"/>
        <v>502357739.49210346</v>
      </c>
    </row>
    <row r="2349" spans="10:24" x14ac:dyDescent="0.25">
      <c r="J2349">
        <v>2346</v>
      </c>
      <c r="K2349" s="43">
        <v>0.72583182195794838</v>
      </c>
      <c r="L2349">
        <v>0.21179599425475903</v>
      </c>
      <c r="M2349">
        <v>0.61586579934452579</v>
      </c>
      <c r="N2349" s="44">
        <v>0.89162686221440324</v>
      </c>
      <c r="O2349" s="161">
        <f t="shared" si="361"/>
        <v>6000000</v>
      </c>
      <c r="P2349" s="162">
        <f t="shared" si="362"/>
        <v>167.99692383839209</v>
      </c>
      <c r="Q2349" s="162">
        <f t="shared" si="363"/>
        <v>140.89281311508438</v>
      </c>
      <c r="R2349" s="163">
        <f t="shared" si="364"/>
        <v>1</v>
      </c>
      <c r="S2349" s="161">
        <f t="shared" si="365"/>
        <v>7000000</v>
      </c>
      <c r="T2349" s="162">
        <f t="shared" si="366"/>
        <v>185.99897461279735</v>
      </c>
      <c r="U2349" s="162">
        <f t="shared" si="367"/>
        <v>127.94640655754219</v>
      </c>
      <c r="V2349" s="163">
        <f t="shared" si="368"/>
        <v>1</v>
      </c>
      <c r="W2349" s="164">
        <f t="shared" si="369"/>
        <v>112624664.33984628</v>
      </c>
      <c r="X2349" s="164">
        <f t="shared" si="370"/>
        <v>256367976.38678616</v>
      </c>
    </row>
    <row r="2350" spans="10:24" x14ac:dyDescent="0.25">
      <c r="J2350">
        <v>2347</v>
      </c>
      <c r="K2350" s="43">
        <v>0.2659741853012928</v>
      </c>
      <c r="L2350">
        <v>0.19931175029626047</v>
      </c>
      <c r="M2350">
        <v>0.54549635024751641</v>
      </c>
      <c r="N2350" s="44">
        <v>0.91143648793789322</v>
      </c>
      <c r="O2350" s="161">
        <f t="shared" si="361"/>
        <v>2000000</v>
      </c>
      <c r="P2350" s="162">
        <f t="shared" si="362"/>
        <v>167.33876772353736</v>
      </c>
      <c r="Q2350" s="162">
        <f t="shared" si="363"/>
        <v>137.28581538798315</v>
      </c>
      <c r="R2350" s="163">
        <f t="shared" si="364"/>
        <v>1</v>
      </c>
      <c r="S2350" s="161">
        <f t="shared" si="365"/>
        <v>5000000</v>
      </c>
      <c r="T2350" s="162">
        <f t="shared" si="366"/>
        <v>185.77958924117911</v>
      </c>
      <c r="U2350" s="162">
        <f t="shared" si="367"/>
        <v>126.14290769399157</v>
      </c>
      <c r="V2350" s="163">
        <f t="shared" si="368"/>
        <v>1</v>
      </c>
      <c r="W2350" s="164">
        <f t="shared" si="369"/>
        <v>10105904.671108417</v>
      </c>
      <c r="X2350" s="164">
        <f t="shared" si="370"/>
        <v>148183407.73593765</v>
      </c>
    </row>
    <row r="2351" spans="10:24" x14ac:dyDescent="0.25">
      <c r="J2351">
        <v>2348</v>
      </c>
      <c r="K2351" s="43">
        <v>0.37847912023032404</v>
      </c>
      <c r="L2351">
        <v>0.982651099507592</v>
      </c>
      <c r="M2351">
        <v>0.53054123805900344</v>
      </c>
      <c r="N2351" s="44">
        <v>0.93201844051791194</v>
      </c>
      <c r="O2351" s="161">
        <f t="shared" si="361"/>
        <v>5000000</v>
      </c>
      <c r="P2351" s="162">
        <f t="shared" si="362"/>
        <v>211.6780150672783</v>
      </c>
      <c r="Q2351" s="162">
        <f t="shared" si="363"/>
        <v>136.53260926874006</v>
      </c>
      <c r="R2351" s="163">
        <f t="shared" si="364"/>
        <v>1</v>
      </c>
      <c r="S2351" s="161">
        <f t="shared" si="365"/>
        <v>6000000</v>
      </c>
      <c r="T2351" s="162">
        <f t="shared" si="366"/>
        <v>200.55933835575942</v>
      </c>
      <c r="U2351" s="162">
        <f t="shared" si="367"/>
        <v>125.76630463437003</v>
      </c>
      <c r="V2351" s="163">
        <f t="shared" si="368"/>
        <v>1</v>
      </c>
      <c r="W2351" s="164">
        <f t="shared" si="369"/>
        <v>325727028.99269116</v>
      </c>
      <c r="X2351" s="164">
        <f t="shared" si="370"/>
        <v>298758202.32833636</v>
      </c>
    </row>
    <row r="2352" spans="10:24" x14ac:dyDescent="0.25">
      <c r="J2352">
        <v>2349</v>
      </c>
      <c r="K2352" s="43">
        <v>0.89227415061934445</v>
      </c>
      <c r="L2352">
        <v>9.936306246006521E-2</v>
      </c>
      <c r="M2352">
        <v>0.77799088073145306</v>
      </c>
      <c r="N2352" s="44">
        <v>0.23956169897596213</v>
      </c>
      <c r="O2352" s="161">
        <f t="shared" si="361"/>
        <v>7000000</v>
      </c>
      <c r="P2352" s="162">
        <f t="shared" si="362"/>
        <v>160.72215977568231</v>
      </c>
      <c r="Q2352" s="162">
        <f t="shared" si="363"/>
        <v>150.30850915123452</v>
      </c>
      <c r="R2352" s="163">
        <f t="shared" si="364"/>
        <v>1</v>
      </c>
      <c r="S2352" s="161">
        <f t="shared" si="365"/>
        <v>7000000</v>
      </c>
      <c r="T2352" s="162">
        <f t="shared" si="366"/>
        <v>183.57405325856078</v>
      </c>
      <c r="U2352" s="162">
        <f t="shared" si="367"/>
        <v>132.65425457561724</v>
      </c>
      <c r="V2352" s="163">
        <f t="shared" si="368"/>
        <v>1</v>
      </c>
      <c r="W2352" s="164">
        <f t="shared" si="369"/>
        <v>22895554.371134579</v>
      </c>
      <c r="X2352" s="164">
        <f t="shared" si="370"/>
        <v>206438590.78060478</v>
      </c>
    </row>
    <row r="2353" spans="10:24" x14ac:dyDescent="0.25">
      <c r="J2353">
        <v>2350</v>
      </c>
      <c r="K2353" s="43">
        <v>0.23566655825596383</v>
      </c>
      <c r="L2353">
        <v>0.69397304552298944</v>
      </c>
      <c r="M2353">
        <v>0.2293638838580474</v>
      </c>
      <c r="N2353" s="44">
        <v>0.48313574134767368</v>
      </c>
      <c r="O2353" s="161">
        <f t="shared" si="361"/>
        <v>2000000</v>
      </c>
      <c r="P2353" s="162">
        <f t="shared" si="362"/>
        <v>187.60715733241511</v>
      </c>
      <c r="Q2353" s="162">
        <f t="shared" si="363"/>
        <v>120.18113227824452</v>
      </c>
      <c r="R2353" s="163">
        <f t="shared" si="364"/>
        <v>1</v>
      </c>
      <c r="S2353" s="161">
        <f t="shared" si="365"/>
        <v>5000000</v>
      </c>
      <c r="T2353" s="162">
        <f t="shared" si="366"/>
        <v>192.53571911080505</v>
      </c>
      <c r="U2353" s="162">
        <f t="shared" si="367"/>
        <v>117.59056613912226</v>
      </c>
      <c r="V2353" s="163">
        <f t="shared" si="368"/>
        <v>1</v>
      </c>
      <c r="W2353" s="164">
        <f t="shared" si="369"/>
        <v>84852050.108341187</v>
      </c>
      <c r="X2353" s="164">
        <f t="shared" si="370"/>
        <v>224725764.85841393</v>
      </c>
    </row>
    <row r="2354" spans="10:24" x14ac:dyDescent="0.25">
      <c r="J2354">
        <v>2351</v>
      </c>
      <c r="K2354" s="43">
        <v>0.31314013635161253</v>
      </c>
      <c r="L2354">
        <v>0.36388814592557706</v>
      </c>
      <c r="M2354">
        <v>0.33238878582308728</v>
      </c>
      <c r="N2354" s="44">
        <v>0.57981044067192222</v>
      </c>
      <c r="O2354" s="161">
        <f t="shared" si="361"/>
        <v>5000000</v>
      </c>
      <c r="P2354" s="162">
        <f t="shared" si="362"/>
        <v>174.7787238577593</v>
      </c>
      <c r="Q2354" s="162">
        <f t="shared" si="363"/>
        <v>126.33346952587449</v>
      </c>
      <c r="R2354" s="163">
        <f t="shared" si="364"/>
        <v>1</v>
      </c>
      <c r="S2354" s="161">
        <f t="shared" si="365"/>
        <v>6000000</v>
      </c>
      <c r="T2354" s="162">
        <f t="shared" si="366"/>
        <v>188.2595746192531</v>
      </c>
      <c r="U2354" s="162">
        <f t="shared" si="367"/>
        <v>120.66673476293724</v>
      </c>
      <c r="V2354" s="163">
        <f t="shared" si="368"/>
        <v>1</v>
      </c>
      <c r="W2354" s="164">
        <f t="shared" si="369"/>
        <v>192226271.65942407</v>
      </c>
      <c r="X2354" s="164">
        <f t="shared" si="370"/>
        <v>255557039.13789517</v>
      </c>
    </row>
    <row r="2355" spans="10:24" x14ac:dyDescent="0.25">
      <c r="J2355">
        <v>2352</v>
      </c>
      <c r="K2355" s="43">
        <v>0.15315694082980136</v>
      </c>
      <c r="L2355">
        <v>0.45382224577635977</v>
      </c>
      <c r="M2355">
        <v>0.41859390886141357</v>
      </c>
      <c r="N2355" s="44">
        <v>0.25049546202453643</v>
      </c>
      <c r="O2355" s="161">
        <f t="shared" si="361"/>
        <v>2000000</v>
      </c>
      <c r="P2355" s="162">
        <f t="shared" si="362"/>
        <v>178.25984763598808</v>
      </c>
      <c r="Q2355" s="162">
        <f t="shared" si="363"/>
        <v>130.89016178977479</v>
      </c>
      <c r="R2355" s="163">
        <f t="shared" si="364"/>
        <v>1</v>
      </c>
      <c r="S2355" s="161">
        <f t="shared" si="365"/>
        <v>5000000</v>
      </c>
      <c r="T2355" s="162">
        <f t="shared" si="366"/>
        <v>189.41994921199603</v>
      </c>
      <c r="U2355" s="162">
        <f t="shared" si="367"/>
        <v>122.9450808948874</v>
      </c>
      <c r="V2355" s="163">
        <f t="shared" si="368"/>
        <v>1</v>
      </c>
      <c r="W2355" s="164">
        <f t="shared" si="369"/>
        <v>44739371.692426577</v>
      </c>
      <c r="X2355" s="164">
        <f t="shared" si="370"/>
        <v>182374341.58554316</v>
      </c>
    </row>
    <row r="2356" spans="10:24" x14ac:dyDescent="0.25">
      <c r="J2356">
        <v>2353</v>
      </c>
      <c r="K2356" s="43">
        <v>0.62478000489232588</v>
      </c>
      <c r="L2356">
        <v>0.46955557388328506</v>
      </c>
      <c r="M2356">
        <v>0.62850743427660116</v>
      </c>
      <c r="N2356" s="44">
        <v>0.85923582510020913</v>
      </c>
      <c r="O2356" s="161">
        <f t="shared" si="361"/>
        <v>6000000</v>
      </c>
      <c r="P2356" s="162">
        <f t="shared" si="362"/>
        <v>178.85419379109001</v>
      </c>
      <c r="Q2356" s="162">
        <f t="shared" si="363"/>
        <v>141.55805666502363</v>
      </c>
      <c r="R2356" s="163">
        <f t="shared" si="364"/>
        <v>1</v>
      </c>
      <c r="S2356" s="161">
        <f t="shared" si="365"/>
        <v>7000000</v>
      </c>
      <c r="T2356" s="162">
        <f t="shared" si="366"/>
        <v>189.61806459703001</v>
      </c>
      <c r="U2356" s="162">
        <f t="shared" si="367"/>
        <v>128.27902833251181</v>
      </c>
      <c r="V2356" s="163">
        <f t="shared" si="368"/>
        <v>1</v>
      </c>
      <c r="W2356" s="164">
        <f t="shared" si="369"/>
        <v>173776822.75639829</v>
      </c>
      <c r="X2356" s="164">
        <f t="shared" si="370"/>
        <v>279373253.85162741</v>
      </c>
    </row>
    <row r="2357" spans="10:24" x14ac:dyDescent="0.25">
      <c r="J2357">
        <v>2354</v>
      </c>
      <c r="K2357" s="43">
        <v>0.82686861673807399</v>
      </c>
      <c r="L2357">
        <v>0.61234065120847592</v>
      </c>
      <c r="M2357">
        <v>0.79298324914039464</v>
      </c>
      <c r="N2357" s="44">
        <v>1.3916714477900105E-2</v>
      </c>
      <c r="O2357" s="161">
        <f t="shared" si="361"/>
        <v>7000000</v>
      </c>
      <c r="P2357" s="162">
        <f t="shared" si="362"/>
        <v>184.28137223833647</v>
      </c>
      <c r="Q2357" s="162">
        <f t="shared" si="363"/>
        <v>151.33632299156972</v>
      </c>
      <c r="R2357" s="163">
        <f t="shared" si="364"/>
        <v>1</v>
      </c>
      <c r="S2357" s="161">
        <f t="shared" si="365"/>
        <v>7000000</v>
      </c>
      <c r="T2357" s="162">
        <f t="shared" si="366"/>
        <v>191.42712407944549</v>
      </c>
      <c r="U2357" s="162">
        <f t="shared" si="367"/>
        <v>133.16816149578486</v>
      </c>
      <c r="V2357" s="163">
        <f t="shared" si="368"/>
        <v>0.05</v>
      </c>
      <c r="W2357" s="164">
        <f t="shared" si="369"/>
        <v>180615344.72736731</v>
      </c>
      <c r="X2357" s="164">
        <f t="shared" si="370"/>
        <v>-129609363.09571877</v>
      </c>
    </row>
    <row r="2358" spans="10:24" x14ac:dyDescent="0.25">
      <c r="J2358">
        <v>2355</v>
      </c>
      <c r="K2358" s="43">
        <v>0.78858601011354368</v>
      </c>
      <c r="L2358">
        <v>0.82819284412696281</v>
      </c>
      <c r="M2358">
        <v>0.48296802689046681</v>
      </c>
      <c r="N2358" s="44">
        <v>0.14370522534146013</v>
      </c>
      <c r="O2358" s="161">
        <f t="shared" si="361"/>
        <v>7000000</v>
      </c>
      <c r="P2358" s="162">
        <f t="shared" si="362"/>
        <v>194.20572025243601</v>
      </c>
      <c r="Q2358" s="162">
        <f t="shared" si="363"/>
        <v>134.14588394286565</v>
      </c>
      <c r="R2358" s="163">
        <f t="shared" si="364"/>
        <v>1</v>
      </c>
      <c r="S2358" s="161">
        <f t="shared" si="365"/>
        <v>7000000</v>
      </c>
      <c r="T2358" s="162">
        <f t="shared" si="366"/>
        <v>194.73524008414535</v>
      </c>
      <c r="U2358" s="162">
        <f t="shared" si="367"/>
        <v>124.57294197143283</v>
      </c>
      <c r="V2358" s="163">
        <f t="shared" si="368"/>
        <v>0.9</v>
      </c>
      <c r="W2358" s="164">
        <f t="shared" si="369"/>
        <v>370418854.16699249</v>
      </c>
      <c r="X2358" s="164">
        <f t="shared" si="370"/>
        <v>292022478.11008888</v>
      </c>
    </row>
    <row r="2359" spans="10:24" x14ac:dyDescent="0.25">
      <c r="J2359">
        <v>2356</v>
      </c>
      <c r="K2359" s="43">
        <v>0.10977223543889625</v>
      </c>
      <c r="L2359">
        <v>0.76481116413734607</v>
      </c>
      <c r="M2359">
        <v>0.81880617050506521</v>
      </c>
      <c r="N2359" s="44">
        <v>0.17189049149611457</v>
      </c>
      <c r="O2359" s="161">
        <f t="shared" si="361"/>
        <v>2000000</v>
      </c>
      <c r="P2359" s="162">
        <f t="shared" si="362"/>
        <v>190.82797036272703</v>
      </c>
      <c r="Q2359" s="162">
        <f t="shared" si="363"/>
        <v>153.21649729981615</v>
      </c>
      <c r="R2359" s="163">
        <f t="shared" si="364"/>
        <v>1</v>
      </c>
      <c r="S2359" s="161">
        <f t="shared" si="365"/>
        <v>2000000</v>
      </c>
      <c r="T2359" s="162">
        <f t="shared" si="366"/>
        <v>193.60932345424234</v>
      </c>
      <c r="U2359" s="162">
        <f t="shared" si="367"/>
        <v>134.10824864990809</v>
      </c>
      <c r="V2359" s="163">
        <f t="shared" si="368"/>
        <v>0.9</v>
      </c>
      <c r="W2359" s="164">
        <f t="shared" si="369"/>
        <v>25222946.125821754</v>
      </c>
      <c r="X2359" s="164">
        <f t="shared" si="370"/>
        <v>-42898065.352198347</v>
      </c>
    </row>
    <row r="2360" spans="10:24" x14ac:dyDescent="0.25">
      <c r="J2360">
        <v>2357</v>
      </c>
      <c r="K2360" s="43">
        <v>0.32161344189653096</v>
      </c>
      <c r="L2360">
        <v>0.94631237240462307</v>
      </c>
      <c r="M2360">
        <v>7.8982438865845106E-2</v>
      </c>
      <c r="N2360" s="44">
        <v>0.53752242302358699</v>
      </c>
      <c r="O2360" s="161">
        <f t="shared" si="361"/>
        <v>5000000</v>
      </c>
      <c r="P2360" s="162">
        <f t="shared" si="362"/>
        <v>204.15155304643295</v>
      </c>
      <c r="Q2360" s="162">
        <f t="shared" si="363"/>
        <v>106.76101316173302</v>
      </c>
      <c r="R2360" s="163">
        <f t="shared" si="364"/>
        <v>1</v>
      </c>
      <c r="S2360" s="161">
        <f t="shared" si="365"/>
        <v>6000000</v>
      </c>
      <c r="T2360" s="162">
        <f t="shared" si="366"/>
        <v>198.05051768214432</v>
      </c>
      <c r="U2360" s="162">
        <f t="shared" si="367"/>
        <v>110.88050658086651</v>
      </c>
      <c r="V2360" s="163">
        <f t="shared" si="368"/>
        <v>1</v>
      </c>
      <c r="W2360" s="164">
        <f t="shared" si="369"/>
        <v>436952699.42349964</v>
      </c>
      <c r="X2360" s="164">
        <f t="shared" si="370"/>
        <v>373020066.60766685</v>
      </c>
    </row>
    <row r="2361" spans="10:24" x14ac:dyDescent="0.25">
      <c r="J2361">
        <v>2358</v>
      </c>
      <c r="K2361" s="43">
        <v>0.19200333509221346</v>
      </c>
      <c r="L2361">
        <v>0.45133606376993685</v>
      </c>
      <c r="M2361">
        <v>0.50758552428890913</v>
      </c>
      <c r="N2361" s="44">
        <v>0.15291468178878165</v>
      </c>
      <c r="O2361" s="161">
        <f t="shared" si="361"/>
        <v>2000000</v>
      </c>
      <c r="P2361" s="162">
        <f t="shared" si="362"/>
        <v>178.16570258230888</v>
      </c>
      <c r="Q2361" s="162">
        <f t="shared" si="363"/>
        <v>135.38030471034429</v>
      </c>
      <c r="R2361" s="163">
        <f t="shared" si="364"/>
        <v>1</v>
      </c>
      <c r="S2361" s="161">
        <f t="shared" si="365"/>
        <v>5000000</v>
      </c>
      <c r="T2361" s="162">
        <f t="shared" si="366"/>
        <v>189.38856752743629</v>
      </c>
      <c r="U2361" s="162">
        <f t="shared" si="367"/>
        <v>125.19015235517215</v>
      </c>
      <c r="V2361" s="163">
        <f t="shared" si="368"/>
        <v>0.9</v>
      </c>
      <c r="W2361" s="164">
        <f t="shared" si="369"/>
        <v>35570795.743929178</v>
      </c>
      <c r="X2361" s="164">
        <f t="shared" si="370"/>
        <v>138892868.27518868</v>
      </c>
    </row>
    <row r="2362" spans="10:24" x14ac:dyDescent="0.25">
      <c r="J2362">
        <v>2359</v>
      </c>
      <c r="K2362" s="43">
        <v>0.66190823850339287</v>
      </c>
      <c r="L2362">
        <v>0.28315220659030393</v>
      </c>
      <c r="M2362">
        <v>0.45271035718695429</v>
      </c>
      <c r="N2362" s="44">
        <v>0.90114335245326205</v>
      </c>
      <c r="O2362" s="161">
        <f t="shared" si="361"/>
        <v>6000000</v>
      </c>
      <c r="P2362" s="162">
        <f t="shared" si="362"/>
        <v>171.39746042381779</v>
      </c>
      <c r="Q2362" s="162">
        <f t="shared" si="363"/>
        <v>132.62366944958487</v>
      </c>
      <c r="R2362" s="163">
        <f t="shared" si="364"/>
        <v>1</v>
      </c>
      <c r="S2362" s="161">
        <f t="shared" si="365"/>
        <v>7000000</v>
      </c>
      <c r="T2362" s="162">
        <f t="shared" si="366"/>
        <v>187.13248680793927</v>
      </c>
      <c r="U2362" s="162">
        <f t="shared" si="367"/>
        <v>123.81183472479243</v>
      </c>
      <c r="V2362" s="163">
        <f t="shared" si="368"/>
        <v>1</v>
      </c>
      <c r="W2362" s="164">
        <f t="shared" si="369"/>
        <v>182642745.84539753</v>
      </c>
      <c r="X2362" s="164">
        <f t="shared" si="370"/>
        <v>293244564.58202785</v>
      </c>
    </row>
    <row r="2363" spans="10:24" x14ac:dyDescent="0.25">
      <c r="J2363">
        <v>2360</v>
      </c>
      <c r="K2363" s="43">
        <v>0.11687934014024803</v>
      </c>
      <c r="L2363">
        <v>0.55159429827246809</v>
      </c>
      <c r="M2363">
        <v>0.25054085664906056</v>
      </c>
      <c r="N2363" s="44">
        <v>0.56390877580003285</v>
      </c>
      <c r="O2363" s="161">
        <f t="shared" si="361"/>
        <v>2000000</v>
      </c>
      <c r="P2363" s="162">
        <f t="shared" si="362"/>
        <v>181.94535551947556</v>
      </c>
      <c r="Q2363" s="162">
        <f t="shared" si="363"/>
        <v>121.54422554675824</v>
      </c>
      <c r="R2363" s="163">
        <f t="shared" si="364"/>
        <v>1</v>
      </c>
      <c r="S2363" s="161">
        <f t="shared" si="365"/>
        <v>2000000</v>
      </c>
      <c r="T2363" s="162">
        <f t="shared" si="366"/>
        <v>190.64845183982519</v>
      </c>
      <c r="U2363" s="162">
        <f t="shared" si="367"/>
        <v>118.27211277337912</v>
      </c>
      <c r="V2363" s="163">
        <f t="shared" si="368"/>
        <v>1</v>
      </c>
      <c r="W2363" s="164">
        <f t="shared" si="369"/>
        <v>70802259.94543463</v>
      </c>
      <c r="X2363" s="164">
        <f t="shared" si="370"/>
        <v>-5247321.8671078682</v>
      </c>
    </row>
    <row r="2364" spans="10:24" x14ac:dyDescent="0.25">
      <c r="J2364">
        <v>2361</v>
      </c>
      <c r="K2364" s="43">
        <v>0.77092396761487592</v>
      </c>
      <c r="L2364">
        <v>0.10569658403199311</v>
      </c>
      <c r="M2364">
        <v>0.66302773296168671</v>
      </c>
      <c r="N2364" s="44">
        <v>0.37305431641529452</v>
      </c>
      <c r="O2364" s="161">
        <f t="shared" si="361"/>
        <v>7000000</v>
      </c>
      <c r="P2364" s="162">
        <f t="shared" si="362"/>
        <v>161.25384367125068</v>
      </c>
      <c r="Q2364" s="162">
        <f t="shared" si="363"/>
        <v>143.41481136282673</v>
      </c>
      <c r="R2364" s="163">
        <f t="shared" si="364"/>
        <v>1</v>
      </c>
      <c r="S2364" s="161">
        <f t="shared" si="365"/>
        <v>7000000</v>
      </c>
      <c r="T2364" s="162">
        <f t="shared" si="366"/>
        <v>183.75128122375023</v>
      </c>
      <c r="U2364" s="162">
        <f t="shared" si="367"/>
        <v>129.20740568141338</v>
      </c>
      <c r="V2364" s="163">
        <f t="shared" si="368"/>
        <v>1</v>
      </c>
      <c r="W2364" s="164">
        <f t="shared" si="369"/>
        <v>74873226.158967674</v>
      </c>
      <c r="X2364" s="164">
        <f t="shared" si="370"/>
        <v>231807128.79635793</v>
      </c>
    </row>
    <row r="2365" spans="10:24" x14ac:dyDescent="0.25">
      <c r="J2365">
        <v>2362</v>
      </c>
      <c r="K2365" s="43">
        <v>0.98758790009785247</v>
      </c>
      <c r="L2365">
        <v>0.3355534160779875</v>
      </c>
      <c r="M2365">
        <v>0.37933375403579583</v>
      </c>
      <c r="N2365" s="44">
        <v>0.73410957518956566</v>
      </c>
      <c r="O2365" s="161">
        <f t="shared" si="361"/>
        <v>9000000</v>
      </c>
      <c r="P2365" s="162">
        <f t="shared" si="362"/>
        <v>173.6305584809553</v>
      </c>
      <c r="Q2365" s="162">
        <f t="shared" si="363"/>
        <v>128.85537886595637</v>
      </c>
      <c r="R2365" s="163">
        <f t="shared" si="364"/>
        <v>1</v>
      </c>
      <c r="S2365" s="161">
        <f t="shared" si="365"/>
        <v>9000000</v>
      </c>
      <c r="T2365" s="162">
        <f t="shared" si="366"/>
        <v>187.8768528269851</v>
      </c>
      <c r="U2365" s="162">
        <f t="shared" si="367"/>
        <v>121.92768943297818</v>
      </c>
      <c r="V2365" s="163">
        <f t="shared" si="368"/>
        <v>1</v>
      </c>
      <c r="W2365" s="164">
        <f t="shared" si="369"/>
        <v>352976616.53499037</v>
      </c>
      <c r="X2365" s="164">
        <f t="shared" si="370"/>
        <v>443542470.54606223</v>
      </c>
    </row>
    <row r="2366" spans="10:24" x14ac:dyDescent="0.25">
      <c r="J2366">
        <v>2363</v>
      </c>
      <c r="K2366" s="43">
        <v>9.3833229015381603E-2</v>
      </c>
      <c r="L2366">
        <v>0.60836068757003792</v>
      </c>
      <c r="M2366">
        <v>0.9645333951741808</v>
      </c>
      <c r="N2366" s="44">
        <v>0.24788521608598091</v>
      </c>
      <c r="O2366" s="161">
        <f t="shared" si="361"/>
        <v>2000000</v>
      </c>
      <c r="P2366" s="162">
        <f t="shared" si="362"/>
        <v>184.12573437692086</v>
      </c>
      <c r="Q2366" s="162">
        <f t="shared" si="363"/>
        <v>171.1180962001074</v>
      </c>
      <c r="R2366" s="163">
        <f t="shared" si="364"/>
        <v>1</v>
      </c>
      <c r="S2366" s="161">
        <f t="shared" si="365"/>
        <v>2000000</v>
      </c>
      <c r="T2366" s="162">
        <f t="shared" si="366"/>
        <v>191.37524479230694</v>
      </c>
      <c r="U2366" s="162">
        <f t="shared" si="367"/>
        <v>143.0590481000537</v>
      </c>
      <c r="V2366" s="163">
        <f t="shared" si="368"/>
        <v>1</v>
      </c>
      <c r="W2366" s="164">
        <f t="shared" si="369"/>
        <v>-23984723.646373082</v>
      </c>
      <c r="X2366" s="164">
        <f t="shared" si="370"/>
        <v>-53367606.615493521</v>
      </c>
    </row>
    <row r="2367" spans="10:24" x14ac:dyDescent="0.25">
      <c r="J2367">
        <v>2364</v>
      </c>
      <c r="K2367" s="43">
        <v>0.91765560965046467</v>
      </c>
      <c r="L2367">
        <v>0.79532519311064476</v>
      </c>
      <c r="M2367">
        <v>0.76367466640513759</v>
      </c>
      <c r="N2367" s="44">
        <v>9.9106682547387304E-2</v>
      </c>
      <c r="O2367" s="161">
        <f t="shared" si="361"/>
        <v>7000000</v>
      </c>
      <c r="P2367" s="162">
        <f t="shared" si="362"/>
        <v>192.37558065840602</v>
      </c>
      <c r="Q2367" s="162">
        <f t="shared" si="363"/>
        <v>149.36345858670404</v>
      </c>
      <c r="R2367" s="163">
        <f t="shared" si="364"/>
        <v>1</v>
      </c>
      <c r="S2367" s="161">
        <f t="shared" si="365"/>
        <v>9000000</v>
      </c>
      <c r="T2367" s="162">
        <f t="shared" si="366"/>
        <v>194.12519355280202</v>
      </c>
      <c r="U2367" s="162">
        <f t="shared" si="367"/>
        <v>132.18172929335202</v>
      </c>
      <c r="V2367" s="163">
        <f t="shared" si="368"/>
        <v>0.9</v>
      </c>
      <c r="W2367" s="164">
        <f t="shared" si="369"/>
        <v>251084854.50191385</v>
      </c>
      <c r="X2367" s="164">
        <f t="shared" si="370"/>
        <v>351742060.50154501</v>
      </c>
    </row>
    <row r="2368" spans="10:24" x14ac:dyDescent="0.25">
      <c r="J2368">
        <v>2365</v>
      </c>
      <c r="K2368" s="43">
        <v>8.1603778365726409E-2</v>
      </c>
      <c r="L2368">
        <v>0.50252667775921023</v>
      </c>
      <c r="M2368">
        <v>8.5369962774191066E-3</v>
      </c>
      <c r="N2368" s="44">
        <v>0.73178181079736049</v>
      </c>
      <c r="O2368" s="161">
        <f t="shared" si="361"/>
        <v>2000000</v>
      </c>
      <c r="P2368" s="162">
        <f t="shared" si="362"/>
        <v>180.09500226381593</v>
      </c>
      <c r="Q2368" s="162">
        <f t="shared" si="363"/>
        <v>87.297790239740962</v>
      </c>
      <c r="R2368" s="163">
        <f t="shared" si="364"/>
        <v>1</v>
      </c>
      <c r="S2368" s="161">
        <f t="shared" si="365"/>
        <v>2000000</v>
      </c>
      <c r="T2368" s="162">
        <f t="shared" si="366"/>
        <v>190.03166742127198</v>
      </c>
      <c r="U2368" s="162">
        <f t="shared" si="367"/>
        <v>101.14889511987047</v>
      </c>
      <c r="V2368" s="163">
        <f t="shared" si="368"/>
        <v>1</v>
      </c>
      <c r="W2368" s="164">
        <f t="shared" si="369"/>
        <v>135594424.04814994</v>
      </c>
      <c r="X2368" s="164">
        <f t="shared" si="370"/>
        <v>27765544.602802992</v>
      </c>
    </row>
    <row r="2369" spans="10:24" x14ac:dyDescent="0.25">
      <c r="J2369">
        <v>2366</v>
      </c>
      <c r="K2369" s="43">
        <v>0.1192212351064037</v>
      </c>
      <c r="L2369">
        <v>0.45680313583434928</v>
      </c>
      <c r="M2369">
        <v>9.9715705590085024E-2</v>
      </c>
      <c r="N2369" s="44">
        <v>0.90119748289753832</v>
      </c>
      <c r="O2369" s="161">
        <f t="shared" si="361"/>
        <v>2000000</v>
      </c>
      <c r="P2369" s="162">
        <f t="shared" si="362"/>
        <v>178.37263598964589</v>
      </c>
      <c r="Q2369" s="162">
        <f t="shared" si="363"/>
        <v>109.33653646699034</v>
      </c>
      <c r="R2369" s="163">
        <f t="shared" si="364"/>
        <v>1</v>
      </c>
      <c r="S2369" s="161">
        <f t="shared" si="365"/>
        <v>2000000</v>
      </c>
      <c r="T2369" s="162">
        <f t="shared" si="366"/>
        <v>189.45754532988195</v>
      </c>
      <c r="U2369" s="162">
        <f t="shared" si="367"/>
        <v>112.16826823349517</v>
      </c>
      <c r="V2369" s="163">
        <f t="shared" si="368"/>
        <v>1</v>
      </c>
      <c r="W2369" s="164">
        <f t="shared" si="369"/>
        <v>88072199.045311093</v>
      </c>
      <c r="X2369" s="164">
        <f t="shared" si="370"/>
        <v>4578554.1927735806</v>
      </c>
    </row>
    <row r="2370" spans="10:24" x14ac:dyDescent="0.25">
      <c r="J2370">
        <v>2367</v>
      </c>
      <c r="K2370" s="43">
        <v>0.36114604865339339</v>
      </c>
      <c r="L2370">
        <v>0.56496202436378617</v>
      </c>
      <c r="M2370">
        <v>0.51425185483696045</v>
      </c>
      <c r="N2370" s="44">
        <v>0.13692217637801296</v>
      </c>
      <c r="O2370" s="161">
        <f t="shared" si="361"/>
        <v>5000000</v>
      </c>
      <c r="P2370" s="162">
        <f t="shared" si="362"/>
        <v>182.45343019225169</v>
      </c>
      <c r="Q2370" s="162">
        <f t="shared" si="363"/>
        <v>135.71463408562332</v>
      </c>
      <c r="R2370" s="163">
        <f t="shared" si="364"/>
        <v>1</v>
      </c>
      <c r="S2370" s="161">
        <f t="shared" si="365"/>
        <v>6000000</v>
      </c>
      <c r="T2370" s="162">
        <f t="shared" si="366"/>
        <v>190.81781006408389</v>
      </c>
      <c r="U2370" s="162">
        <f t="shared" si="367"/>
        <v>125.35731704281166</v>
      </c>
      <c r="V2370" s="163">
        <f t="shared" si="368"/>
        <v>0.9</v>
      </c>
      <c r="W2370" s="164">
        <f t="shared" si="369"/>
        <v>183693980.53314185</v>
      </c>
      <c r="X2370" s="164">
        <f t="shared" si="370"/>
        <v>203486662.31487006</v>
      </c>
    </row>
    <row r="2371" spans="10:24" x14ac:dyDescent="0.25">
      <c r="J2371">
        <v>2368</v>
      </c>
      <c r="K2371" s="43">
        <v>0.52826321703833268</v>
      </c>
      <c r="L2371">
        <v>0.58737372715879788</v>
      </c>
      <c r="M2371">
        <v>0.43084577932896828</v>
      </c>
      <c r="N2371" s="44">
        <v>0.74657029838373312</v>
      </c>
      <c r="O2371" s="161">
        <f t="shared" si="361"/>
        <v>5000000</v>
      </c>
      <c r="P2371" s="162">
        <f t="shared" si="362"/>
        <v>183.31191558495038</v>
      </c>
      <c r="Q2371" s="162">
        <f t="shared" si="363"/>
        <v>131.51557430834492</v>
      </c>
      <c r="R2371" s="163">
        <f t="shared" si="364"/>
        <v>1</v>
      </c>
      <c r="S2371" s="161">
        <f t="shared" si="365"/>
        <v>6000000</v>
      </c>
      <c r="T2371" s="162">
        <f t="shared" si="366"/>
        <v>191.10397186165014</v>
      </c>
      <c r="U2371" s="162">
        <f t="shared" si="367"/>
        <v>123.25778715417246</v>
      </c>
      <c r="V2371" s="163">
        <f t="shared" si="368"/>
        <v>1</v>
      </c>
      <c r="W2371" s="164">
        <f t="shared" si="369"/>
        <v>208981706.38302732</v>
      </c>
      <c r="X2371" s="164">
        <f t="shared" si="370"/>
        <v>257077108.24486607</v>
      </c>
    </row>
    <row r="2372" spans="10:24" x14ac:dyDescent="0.25">
      <c r="J2372">
        <v>2369</v>
      </c>
      <c r="K2372" s="43">
        <v>0.6247728970340457</v>
      </c>
      <c r="L2372">
        <v>1.0508569304006343E-2</v>
      </c>
      <c r="M2372">
        <v>0.5350944130580485</v>
      </c>
      <c r="N2372" s="44">
        <v>0.12306669746501375</v>
      </c>
      <c r="O2372" s="161">
        <f t="shared" si="361"/>
        <v>6000000</v>
      </c>
      <c r="P2372" s="162">
        <f t="shared" si="362"/>
        <v>145.38485318063323</v>
      </c>
      <c r="Q2372" s="162">
        <f t="shared" si="363"/>
        <v>136.76164827389459</v>
      </c>
      <c r="R2372" s="163">
        <f t="shared" si="364"/>
        <v>1</v>
      </c>
      <c r="S2372" s="161">
        <f t="shared" si="365"/>
        <v>7000000</v>
      </c>
      <c r="T2372" s="162">
        <f t="shared" si="366"/>
        <v>178.46161772687773</v>
      </c>
      <c r="U2372" s="162">
        <f t="shared" si="367"/>
        <v>125.8808241369473</v>
      </c>
      <c r="V2372" s="163">
        <f t="shared" si="368"/>
        <v>0.9</v>
      </c>
      <c r="W2372" s="164">
        <f t="shared" si="369"/>
        <v>1739229.4404318109</v>
      </c>
      <c r="X2372" s="164">
        <f t="shared" si="370"/>
        <v>181258999.61656177</v>
      </c>
    </row>
    <row r="2373" spans="10:24" x14ac:dyDescent="0.25">
      <c r="J2373">
        <v>2370</v>
      </c>
      <c r="K2373" s="43">
        <v>0.39800570575759531</v>
      </c>
      <c r="L2373">
        <v>0.17820160292340492</v>
      </c>
      <c r="M2373">
        <v>0.33185095312112944</v>
      </c>
      <c r="N2373" s="44">
        <v>0.19120989462767402</v>
      </c>
      <c r="O2373" s="161">
        <f t="shared" ref="O2373:O2436" si="371">VLOOKUP(K2373,$E$5:$H$10,4)</f>
        <v>5000000</v>
      </c>
      <c r="P2373" s="162">
        <f t="shared" ref="P2373:P2436" si="372">_xlfn.NORM.INV(L2373,$E$12,$E$13)</f>
        <v>166.16639433218361</v>
      </c>
      <c r="Q2373" s="162">
        <f t="shared" ref="Q2373:Q2436" si="373">_xlfn.NORM.INV(M2373,$E$15,$E$16)</f>
        <v>126.30384299384193</v>
      </c>
      <c r="R2373" s="163">
        <f t="shared" ref="R2373:R2436" si="374">VLOOKUP(N2373,$E$19:$H$21,4)</f>
        <v>1</v>
      </c>
      <c r="S2373" s="161">
        <f t="shared" ref="S2373:S2436" si="375">VLOOKUP(K2373,$G$5:$H$10,2)</f>
        <v>6000000</v>
      </c>
      <c r="T2373" s="162">
        <f t="shared" ref="T2373:T2436" si="376">_xlfn.NORM.INV(L2373,$G$12,$G$13)</f>
        <v>185.38879811072786</v>
      </c>
      <c r="U2373" s="162">
        <f t="shared" ref="U2373:U2436" si="377">_xlfn.NORM.INV(M2373,$G$15,$G$16)</f>
        <v>120.65192149692096</v>
      </c>
      <c r="V2373" s="163">
        <f t="shared" ref="V2373:V2436" si="378">VLOOKUP(N2373,$G$19:$H$21,2)</f>
        <v>0.9</v>
      </c>
      <c r="W2373" s="164">
        <f t="shared" ref="W2373:W2436" si="379">O2373*(P2373-Q2373)*R2373-$D$23-$D$24</f>
        <v>149312756.69170845</v>
      </c>
      <c r="X2373" s="164">
        <f t="shared" ref="X2373:X2436" si="380">S2373*(T2373-U2373)*V2373-$F$23-$F$24</f>
        <v>199579133.71455729</v>
      </c>
    </row>
    <row r="2374" spans="10:24" x14ac:dyDescent="0.25">
      <c r="J2374">
        <v>2371</v>
      </c>
      <c r="K2374" s="43">
        <v>0.11801706618000574</v>
      </c>
      <c r="L2374">
        <v>7.8451071558602425E-2</v>
      </c>
      <c r="M2374">
        <v>5.2854567715820755E-2</v>
      </c>
      <c r="N2374" s="44">
        <v>0.77419887343280314</v>
      </c>
      <c r="O2374" s="161">
        <f t="shared" si="371"/>
        <v>2000000</v>
      </c>
      <c r="P2374" s="162">
        <f t="shared" si="372"/>
        <v>158.76648599958997</v>
      </c>
      <c r="Q2374" s="162">
        <f t="shared" si="373"/>
        <v>102.64431811878173</v>
      </c>
      <c r="R2374" s="163">
        <f t="shared" si="374"/>
        <v>1</v>
      </c>
      <c r="S2374" s="161">
        <f t="shared" si="375"/>
        <v>2000000</v>
      </c>
      <c r="T2374" s="162">
        <f t="shared" si="376"/>
        <v>182.92216199986333</v>
      </c>
      <c r="U2374" s="162">
        <f t="shared" si="377"/>
        <v>108.82215905939086</v>
      </c>
      <c r="V2374" s="163">
        <f t="shared" si="378"/>
        <v>1</v>
      </c>
      <c r="W2374" s="164">
        <f t="shared" si="379"/>
        <v>62244335.761616498</v>
      </c>
      <c r="X2374" s="164">
        <f t="shared" si="380"/>
        <v>-1799994.1190550327</v>
      </c>
    </row>
    <row r="2375" spans="10:24" x14ac:dyDescent="0.25">
      <c r="J2375">
        <v>2372</v>
      </c>
      <c r="K2375" s="43">
        <v>0.46229388630113422</v>
      </c>
      <c r="L2375">
        <v>0.87513553608242445</v>
      </c>
      <c r="M2375">
        <v>0.65837836118980209</v>
      </c>
      <c r="N2375" s="44">
        <v>0.25709041089667584</v>
      </c>
      <c r="O2375" s="161">
        <f t="shared" si="371"/>
        <v>5000000</v>
      </c>
      <c r="P2375" s="162">
        <f t="shared" si="372"/>
        <v>197.26512060269775</v>
      </c>
      <c r="Q2375" s="162">
        <f t="shared" si="373"/>
        <v>143.16082808620331</v>
      </c>
      <c r="R2375" s="163">
        <f t="shared" si="374"/>
        <v>1</v>
      </c>
      <c r="S2375" s="161">
        <f t="shared" si="375"/>
        <v>6000000</v>
      </c>
      <c r="T2375" s="162">
        <f t="shared" si="376"/>
        <v>195.75504020089926</v>
      </c>
      <c r="U2375" s="162">
        <f t="shared" si="377"/>
        <v>129.08041404310165</v>
      </c>
      <c r="V2375" s="163">
        <f t="shared" si="378"/>
        <v>1</v>
      </c>
      <c r="W2375" s="164">
        <f t="shared" si="379"/>
        <v>220521462.58247221</v>
      </c>
      <c r="X2375" s="164">
        <f t="shared" si="380"/>
        <v>250047756.94678563</v>
      </c>
    </row>
    <row r="2376" spans="10:24" x14ac:dyDescent="0.25">
      <c r="J2376">
        <v>2373</v>
      </c>
      <c r="K2376" s="43">
        <v>0.73492428450800629</v>
      </c>
      <c r="L2376">
        <v>0.44927511768143302</v>
      </c>
      <c r="M2376">
        <v>0.46884757168735891</v>
      </c>
      <c r="N2376" s="44">
        <v>0.64999112959431482</v>
      </c>
      <c r="O2376" s="161">
        <f t="shared" si="371"/>
        <v>6000000</v>
      </c>
      <c r="P2376" s="162">
        <f t="shared" si="372"/>
        <v>178.0876054207481</v>
      </c>
      <c r="Q2376" s="162">
        <f t="shared" si="373"/>
        <v>133.43665827810759</v>
      </c>
      <c r="R2376" s="163">
        <f t="shared" si="374"/>
        <v>1</v>
      </c>
      <c r="S2376" s="161">
        <f t="shared" si="375"/>
        <v>7000000</v>
      </c>
      <c r="T2376" s="162">
        <f t="shared" si="376"/>
        <v>189.36253514024938</v>
      </c>
      <c r="U2376" s="162">
        <f t="shared" si="377"/>
        <v>124.21832913905379</v>
      </c>
      <c r="V2376" s="163">
        <f t="shared" si="378"/>
        <v>1</v>
      </c>
      <c r="W2376" s="164">
        <f t="shared" si="379"/>
        <v>217905682.8558431</v>
      </c>
      <c r="X2376" s="164">
        <f t="shared" si="380"/>
        <v>306009442.00836909</v>
      </c>
    </row>
    <row r="2377" spans="10:24" x14ac:dyDescent="0.25">
      <c r="J2377">
        <v>2374</v>
      </c>
      <c r="K2377" s="43">
        <v>0.47573814769921663</v>
      </c>
      <c r="L2377">
        <v>0.87611267495984524</v>
      </c>
      <c r="M2377">
        <v>0.23556701576908945</v>
      </c>
      <c r="N2377" s="44">
        <v>0.25098670577943105</v>
      </c>
      <c r="O2377" s="161">
        <f t="shared" si="371"/>
        <v>5000000</v>
      </c>
      <c r="P2377" s="162">
        <f t="shared" si="372"/>
        <v>197.33657188771906</v>
      </c>
      <c r="Q2377" s="162">
        <f t="shared" si="373"/>
        <v>120.58729732514243</v>
      </c>
      <c r="R2377" s="163">
        <f t="shared" si="374"/>
        <v>1</v>
      </c>
      <c r="S2377" s="161">
        <f t="shared" si="375"/>
        <v>6000000</v>
      </c>
      <c r="T2377" s="162">
        <f t="shared" si="376"/>
        <v>195.77885729590633</v>
      </c>
      <c r="U2377" s="162">
        <f t="shared" si="377"/>
        <v>117.79364866257121</v>
      </c>
      <c r="V2377" s="163">
        <f t="shared" si="378"/>
        <v>1</v>
      </c>
      <c r="W2377" s="164">
        <f t="shared" si="379"/>
        <v>333746372.81288314</v>
      </c>
      <c r="X2377" s="164">
        <f t="shared" si="380"/>
        <v>317911251.80001074</v>
      </c>
    </row>
    <row r="2378" spans="10:24" x14ac:dyDescent="0.25">
      <c r="J2378">
        <v>2375</v>
      </c>
      <c r="K2378" s="43">
        <v>0.23101617732062385</v>
      </c>
      <c r="L2378">
        <v>0.64261684167242827</v>
      </c>
      <c r="M2378">
        <v>0.75256619951056825</v>
      </c>
      <c r="N2378" s="44">
        <v>0.10378161510989348</v>
      </c>
      <c r="O2378" s="161">
        <f t="shared" si="371"/>
        <v>2000000</v>
      </c>
      <c r="P2378" s="162">
        <f t="shared" si="372"/>
        <v>185.48193504298968</v>
      </c>
      <c r="Q2378" s="162">
        <f t="shared" si="373"/>
        <v>148.65174791055549</v>
      </c>
      <c r="R2378" s="163">
        <f t="shared" si="374"/>
        <v>1</v>
      </c>
      <c r="S2378" s="161">
        <f t="shared" si="375"/>
        <v>5000000</v>
      </c>
      <c r="T2378" s="162">
        <f t="shared" si="376"/>
        <v>191.82731168099656</v>
      </c>
      <c r="U2378" s="162">
        <f t="shared" si="377"/>
        <v>131.82587395527776</v>
      </c>
      <c r="V2378" s="163">
        <f t="shared" si="378"/>
        <v>0.9</v>
      </c>
      <c r="W2378" s="164">
        <f t="shared" si="379"/>
        <v>23660374.264868379</v>
      </c>
      <c r="X2378" s="164">
        <f t="shared" si="380"/>
        <v>120006469.76573461</v>
      </c>
    </row>
    <row r="2379" spans="10:24" x14ac:dyDescent="0.25">
      <c r="J2379">
        <v>2376</v>
      </c>
      <c r="K2379" s="43">
        <v>3.0004336745331317E-2</v>
      </c>
      <c r="L2379">
        <v>0.50166383322164276</v>
      </c>
      <c r="M2379">
        <v>8.5110707909907268E-2</v>
      </c>
      <c r="N2379" s="44">
        <v>0.11580417414411781</v>
      </c>
      <c r="O2379" s="161">
        <f t="shared" si="371"/>
        <v>1000000</v>
      </c>
      <c r="P2379" s="162">
        <f t="shared" si="372"/>
        <v>180.06255935232474</v>
      </c>
      <c r="Q2379" s="162">
        <f t="shared" si="373"/>
        <v>107.57014588486479</v>
      </c>
      <c r="R2379" s="163">
        <f t="shared" si="374"/>
        <v>1</v>
      </c>
      <c r="S2379" s="161">
        <f t="shared" si="375"/>
        <v>1000000</v>
      </c>
      <c r="T2379" s="162">
        <f t="shared" si="376"/>
        <v>190.02085311744159</v>
      </c>
      <c r="U2379" s="162">
        <f t="shared" si="377"/>
        <v>111.28507294243239</v>
      </c>
      <c r="V2379" s="163">
        <f t="shared" si="378"/>
        <v>0.9</v>
      </c>
      <c r="W2379" s="164">
        <f t="shared" si="379"/>
        <v>22492413.467459947</v>
      </c>
      <c r="X2379" s="164">
        <f t="shared" si="380"/>
        <v>-79137797.842491731</v>
      </c>
    </row>
    <row r="2380" spans="10:24" x14ac:dyDescent="0.25">
      <c r="J2380">
        <v>2377</v>
      </c>
      <c r="K2380" s="43">
        <v>9.7115520873307659E-2</v>
      </c>
      <c r="L2380">
        <v>7.2709232396337087E-2</v>
      </c>
      <c r="M2380">
        <v>0.51577880366444606</v>
      </c>
      <c r="N2380" s="44">
        <v>0.14682748617898467</v>
      </c>
      <c r="O2380" s="161">
        <f t="shared" si="371"/>
        <v>2000000</v>
      </c>
      <c r="P2380" s="162">
        <f t="shared" si="372"/>
        <v>158.16140229536902</v>
      </c>
      <c r="Q2380" s="162">
        <f t="shared" si="373"/>
        <v>135.7912382600843</v>
      </c>
      <c r="R2380" s="163">
        <f t="shared" si="374"/>
        <v>1</v>
      </c>
      <c r="S2380" s="161">
        <f t="shared" si="375"/>
        <v>2000000</v>
      </c>
      <c r="T2380" s="162">
        <f t="shared" si="376"/>
        <v>182.72046743178967</v>
      </c>
      <c r="U2380" s="162">
        <f t="shared" si="377"/>
        <v>125.39561913004215</v>
      </c>
      <c r="V2380" s="163">
        <f t="shared" si="378"/>
        <v>0.9</v>
      </c>
      <c r="W2380" s="164">
        <f t="shared" si="379"/>
        <v>-5259671.9294305667</v>
      </c>
      <c r="X2380" s="164">
        <f t="shared" si="380"/>
        <v>-46815273.056854457</v>
      </c>
    </row>
    <row r="2381" spans="10:24" x14ac:dyDescent="0.25">
      <c r="J2381">
        <v>2378</v>
      </c>
      <c r="K2381" s="43">
        <v>0.54338211785724944</v>
      </c>
      <c r="L2381">
        <v>0.96005774107114328</v>
      </c>
      <c r="M2381">
        <v>0.18449195333084434</v>
      </c>
      <c r="N2381" s="44">
        <v>0.44826761890334577</v>
      </c>
      <c r="O2381" s="161">
        <f t="shared" si="371"/>
        <v>5000000</v>
      </c>
      <c r="P2381" s="162">
        <f t="shared" si="372"/>
        <v>206.27034777733414</v>
      </c>
      <c r="Q2381" s="162">
        <f t="shared" si="373"/>
        <v>117.03243420033421</v>
      </c>
      <c r="R2381" s="163">
        <f t="shared" si="374"/>
        <v>1</v>
      </c>
      <c r="S2381" s="161">
        <f t="shared" si="375"/>
        <v>6000000</v>
      </c>
      <c r="T2381" s="162">
        <f t="shared" si="376"/>
        <v>198.75678259244472</v>
      </c>
      <c r="U2381" s="162">
        <f t="shared" si="377"/>
        <v>116.0162171001671</v>
      </c>
      <c r="V2381" s="163">
        <f t="shared" si="378"/>
        <v>1</v>
      </c>
      <c r="W2381" s="164">
        <f t="shared" si="379"/>
        <v>396189567.88499963</v>
      </c>
      <c r="X2381" s="164">
        <f t="shared" si="380"/>
        <v>346443392.95366573</v>
      </c>
    </row>
    <row r="2382" spans="10:24" x14ac:dyDescent="0.25">
      <c r="J2382">
        <v>2379</v>
      </c>
      <c r="K2382" s="43">
        <v>0.14511721862636651</v>
      </c>
      <c r="L2382">
        <v>0.56185427927193043</v>
      </c>
      <c r="M2382">
        <v>9.8076146276295573E-2</v>
      </c>
      <c r="N2382" s="44">
        <v>0.72461829492066032</v>
      </c>
      <c r="O2382" s="161">
        <f t="shared" si="371"/>
        <v>2000000</v>
      </c>
      <c r="P2382" s="162">
        <f t="shared" si="372"/>
        <v>182.33508242364547</v>
      </c>
      <c r="Q2382" s="162">
        <f t="shared" si="373"/>
        <v>109.14816488912973</v>
      </c>
      <c r="R2382" s="163">
        <f t="shared" si="374"/>
        <v>1</v>
      </c>
      <c r="S2382" s="161">
        <f t="shared" si="375"/>
        <v>2000000</v>
      </c>
      <c r="T2382" s="162">
        <f t="shared" si="376"/>
        <v>190.77836080788182</v>
      </c>
      <c r="U2382" s="162">
        <f t="shared" si="377"/>
        <v>112.07408244456487</v>
      </c>
      <c r="V2382" s="163">
        <f t="shared" si="378"/>
        <v>1</v>
      </c>
      <c r="W2382" s="164">
        <f t="shared" si="379"/>
        <v>96373835.069031477</v>
      </c>
      <c r="X2382" s="164">
        <f t="shared" si="380"/>
        <v>7408556.7266339064</v>
      </c>
    </row>
    <row r="2383" spans="10:24" x14ac:dyDescent="0.25">
      <c r="J2383">
        <v>2380</v>
      </c>
      <c r="K2383" s="43">
        <v>0.23464018298632572</v>
      </c>
      <c r="L2383">
        <v>2.7564842541381251E-2</v>
      </c>
      <c r="M2383">
        <v>0.18764201142234171</v>
      </c>
      <c r="N2383" s="44">
        <v>2.0095052104241673E-2</v>
      </c>
      <c r="O2383" s="161">
        <f t="shared" si="371"/>
        <v>2000000</v>
      </c>
      <c r="P2383" s="162">
        <f t="shared" si="372"/>
        <v>151.23220876984792</v>
      </c>
      <c r="Q2383" s="162">
        <f t="shared" si="373"/>
        <v>117.26761858464911</v>
      </c>
      <c r="R2383" s="163">
        <f t="shared" si="374"/>
        <v>1</v>
      </c>
      <c r="S2383" s="161">
        <f t="shared" si="375"/>
        <v>5000000</v>
      </c>
      <c r="T2383" s="162">
        <f t="shared" si="376"/>
        <v>180.41073625661596</v>
      </c>
      <c r="U2383" s="162">
        <f t="shared" si="377"/>
        <v>116.13380929232456</v>
      </c>
      <c r="V2383" s="163">
        <f t="shared" si="378"/>
        <v>0.9</v>
      </c>
      <c r="W2383" s="164">
        <f t="shared" si="379"/>
        <v>17929180.370397598</v>
      </c>
      <c r="X2383" s="164">
        <f t="shared" si="380"/>
        <v>139246171.33931136</v>
      </c>
    </row>
    <row r="2384" spans="10:24" x14ac:dyDescent="0.25">
      <c r="J2384">
        <v>2381</v>
      </c>
      <c r="K2384" s="43">
        <v>0.36622196344011237</v>
      </c>
      <c r="L2384">
        <v>0.94100761590483417</v>
      </c>
      <c r="M2384">
        <v>0.46775557105666954</v>
      </c>
      <c r="N2384" s="44">
        <v>0.75318815651105009</v>
      </c>
      <c r="O2384" s="161">
        <f t="shared" si="371"/>
        <v>5000000</v>
      </c>
      <c r="P2384" s="162">
        <f t="shared" si="372"/>
        <v>203.44932646629547</v>
      </c>
      <c r="Q2384" s="162">
        <f t="shared" si="373"/>
        <v>133.3817400189285</v>
      </c>
      <c r="R2384" s="163">
        <f t="shared" si="374"/>
        <v>1</v>
      </c>
      <c r="S2384" s="161">
        <f t="shared" si="375"/>
        <v>6000000</v>
      </c>
      <c r="T2384" s="162">
        <f t="shared" si="376"/>
        <v>197.81644215543182</v>
      </c>
      <c r="U2384" s="162">
        <f t="shared" si="377"/>
        <v>124.19087000946425</v>
      </c>
      <c r="V2384" s="163">
        <f t="shared" si="378"/>
        <v>1</v>
      </c>
      <c r="W2384" s="164">
        <f t="shared" si="379"/>
        <v>300337932.23683488</v>
      </c>
      <c r="X2384" s="164">
        <f t="shared" si="380"/>
        <v>291753432.87580538</v>
      </c>
    </row>
    <row r="2385" spans="10:24" x14ac:dyDescent="0.25">
      <c r="J2385">
        <v>2382</v>
      </c>
      <c r="K2385" s="43">
        <v>0.84495574540922702</v>
      </c>
      <c r="L2385">
        <v>0.33260846410214162</v>
      </c>
      <c r="M2385">
        <v>0.99437366026650564</v>
      </c>
      <c r="N2385" s="44">
        <v>0.50157603878082568</v>
      </c>
      <c r="O2385" s="161">
        <f t="shared" si="371"/>
        <v>7000000</v>
      </c>
      <c r="P2385" s="162">
        <f t="shared" si="372"/>
        <v>173.50917377953698</v>
      </c>
      <c r="Q2385" s="162">
        <f t="shared" si="373"/>
        <v>185.69505021412667</v>
      </c>
      <c r="R2385" s="163">
        <f t="shared" si="374"/>
        <v>1</v>
      </c>
      <c r="S2385" s="161">
        <f t="shared" si="375"/>
        <v>7000000</v>
      </c>
      <c r="T2385" s="162">
        <f t="shared" si="376"/>
        <v>187.83639125984567</v>
      </c>
      <c r="U2385" s="162">
        <f t="shared" si="377"/>
        <v>150.34752510706335</v>
      </c>
      <c r="V2385" s="163">
        <f t="shared" si="378"/>
        <v>1</v>
      </c>
      <c r="W2385" s="164">
        <f t="shared" si="379"/>
        <v>-135301135.04212782</v>
      </c>
      <c r="X2385" s="164">
        <f t="shared" si="380"/>
        <v>112422063.06947625</v>
      </c>
    </row>
    <row r="2386" spans="10:24" x14ac:dyDescent="0.25">
      <c r="J2386">
        <v>2383</v>
      </c>
      <c r="K2386" s="43">
        <v>0.33496379746505522</v>
      </c>
      <c r="L2386">
        <v>0.59037042962123532</v>
      </c>
      <c r="M2386">
        <v>0.51159910297819811</v>
      </c>
      <c r="N2386" s="44">
        <v>0.521178982198234</v>
      </c>
      <c r="O2386" s="161">
        <f t="shared" si="371"/>
        <v>5000000</v>
      </c>
      <c r="P2386" s="162">
        <f t="shared" si="372"/>
        <v>183.42746942134372</v>
      </c>
      <c r="Q2386" s="162">
        <f t="shared" si="373"/>
        <v>135.58157473995996</v>
      </c>
      <c r="R2386" s="163">
        <f t="shared" si="374"/>
        <v>1</v>
      </c>
      <c r="S2386" s="161">
        <f t="shared" si="375"/>
        <v>6000000</v>
      </c>
      <c r="T2386" s="162">
        <f t="shared" si="376"/>
        <v>191.14248980711457</v>
      </c>
      <c r="U2386" s="162">
        <f t="shared" si="377"/>
        <v>125.29078736997998</v>
      </c>
      <c r="V2386" s="163">
        <f t="shared" si="378"/>
        <v>1</v>
      </c>
      <c r="W2386" s="164">
        <f t="shared" si="379"/>
        <v>189229473.40691876</v>
      </c>
      <c r="X2386" s="164">
        <f t="shared" si="380"/>
        <v>245110214.62280756</v>
      </c>
    </row>
    <row r="2387" spans="10:24" x14ac:dyDescent="0.25">
      <c r="J2387">
        <v>2384</v>
      </c>
      <c r="K2387" s="43">
        <v>0.48750462845100384</v>
      </c>
      <c r="L2387">
        <v>0.69221425431762329</v>
      </c>
      <c r="M2387">
        <v>0.65754753398957744</v>
      </c>
      <c r="N2387" s="44">
        <v>0.1488994227085213</v>
      </c>
      <c r="O2387" s="161">
        <f t="shared" si="371"/>
        <v>5000000</v>
      </c>
      <c r="P2387" s="162">
        <f t="shared" si="372"/>
        <v>187.53204782687692</v>
      </c>
      <c r="Q2387" s="162">
        <f t="shared" si="373"/>
        <v>143.11558157759492</v>
      </c>
      <c r="R2387" s="163">
        <f t="shared" si="374"/>
        <v>1</v>
      </c>
      <c r="S2387" s="161">
        <f t="shared" si="375"/>
        <v>6000000</v>
      </c>
      <c r="T2387" s="162">
        <f t="shared" si="376"/>
        <v>192.51068260895897</v>
      </c>
      <c r="U2387" s="162">
        <f t="shared" si="377"/>
        <v>129.05779078879746</v>
      </c>
      <c r="V2387" s="163">
        <f t="shared" si="378"/>
        <v>0.9</v>
      </c>
      <c r="W2387" s="164">
        <f t="shared" si="379"/>
        <v>172082331.24640998</v>
      </c>
      <c r="X2387" s="164">
        <f t="shared" si="380"/>
        <v>192645615.82887214</v>
      </c>
    </row>
    <row r="2388" spans="10:24" x14ac:dyDescent="0.25">
      <c r="J2388">
        <v>2385</v>
      </c>
      <c r="K2388" s="43">
        <v>0.14672207395956993</v>
      </c>
      <c r="L2388">
        <v>7.206145824352006E-2</v>
      </c>
      <c r="M2388">
        <v>0.54541414754977302</v>
      </c>
      <c r="N2388" s="44">
        <v>0.96893503564375671</v>
      </c>
      <c r="O2388" s="161">
        <f t="shared" si="371"/>
        <v>2000000</v>
      </c>
      <c r="P2388" s="162">
        <f t="shared" si="372"/>
        <v>158.09087272988202</v>
      </c>
      <c r="Q2388" s="162">
        <f t="shared" si="373"/>
        <v>137.28166740165739</v>
      </c>
      <c r="R2388" s="163">
        <f t="shared" si="374"/>
        <v>1</v>
      </c>
      <c r="S2388" s="161">
        <f t="shared" si="375"/>
        <v>2000000</v>
      </c>
      <c r="T2388" s="162">
        <f t="shared" si="376"/>
        <v>182.69695757662734</v>
      </c>
      <c r="U2388" s="162">
        <f t="shared" si="377"/>
        <v>126.14083370082869</v>
      </c>
      <c r="V2388" s="163">
        <f t="shared" si="378"/>
        <v>1</v>
      </c>
      <c r="W2388" s="164">
        <f t="shared" si="379"/>
        <v>-8381589.3435507268</v>
      </c>
      <c r="X2388" s="164">
        <f t="shared" si="380"/>
        <v>-36887752.2484027</v>
      </c>
    </row>
    <row r="2389" spans="10:24" x14ac:dyDescent="0.25">
      <c r="J2389">
        <v>2386</v>
      </c>
      <c r="K2389" s="43">
        <v>0.86970266867272361</v>
      </c>
      <c r="L2389">
        <v>0.78347231374220805</v>
      </c>
      <c r="M2389">
        <v>0.27372600953201698</v>
      </c>
      <c r="N2389" s="44">
        <v>0.2477374861079974</v>
      </c>
      <c r="O2389" s="161">
        <f t="shared" si="371"/>
        <v>7000000</v>
      </c>
      <c r="P2389" s="162">
        <f t="shared" si="372"/>
        <v>191.7596098469449</v>
      </c>
      <c r="Q2389" s="162">
        <f t="shared" si="373"/>
        <v>122.96834815122205</v>
      </c>
      <c r="R2389" s="163">
        <f t="shared" si="374"/>
        <v>1</v>
      </c>
      <c r="S2389" s="161">
        <f t="shared" si="375"/>
        <v>7000000</v>
      </c>
      <c r="T2389" s="162">
        <f t="shared" si="376"/>
        <v>193.91986994898164</v>
      </c>
      <c r="U2389" s="162">
        <f t="shared" si="377"/>
        <v>118.98417407561102</v>
      </c>
      <c r="V2389" s="163">
        <f t="shared" si="378"/>
        <v>1</v>
      </c>
      <c r="W2389" s="164">
        <f t="shared" si="379"/>
        <v>431538831.87005997</v>
      </c>
      <c r="X2389" s="164">
        <f t="shared" si="380"/>
        <v>374549871.11359435</v>
      </c>
    </row>
    <row r="2390" spans="10:24" x14ac:dyDescent="0.25">
      <c r="J2390">
        <v>2387</v>
      </c>
      <c r="K2390" s="43">
        <v>7.4928448490720445E-2</v>
      </c>
      <c r="L2390">
        <v>0.41971501102095665</v>
      </c>
      <c r="M2390">
        <v>0.75473748060355161</v>
      </c>
      <c r="N2390" s="44">
        <v>0.86766561147439636</v>
      </c>
      <c r="O2390" s="161">
        <f t="shared" si="371"/>
        <v>2000000</v>
      </c>
      <c r="P2390" s="162">
        <f t="shared" si="372"/>
        <v>176.96066095934751</v>
      </c>
      <c r="Q2390" s="162">
        <f t="shared" si="373"/>
        <v>148.7894797036345</v>
      </c>
      <c r="R2390" s="163">
        <f t="shared" si="374"/>
        <v>1</v>
      </c>
      <c r="S2390" s="161">
        <f t="shared" si="375"/>
        <v>2000000</v>
      </c>
      <c r="T2390" s="162">
        <f t="shared" si="376"/>
        <v>188.98688698644918</v>
      </c>
      <c r="U2390" s="162">
        <f t="shared" si="377"/>
        <v>131.89473985181723</v>
      </c>
      <c r="V2390" s="163">
        <f t="shared" si="378"/>
        <v>1</v>
      </c>
      <c r="W2390" s="164">
        <f t="shared" si="379"/>
        <v>6342362.5114260167</v>
      </c>
      <c r="X2390" s="164">
        <f t="shared" si="380"/>
        <v>-35815705.730736107</v>
      </c>
    </row>
    <row r="2391" spans="10:24" x14ac:dyDescent="0.25">
      <c r="J2391">
        <v>2388</v>
      </c>
      <c r="K2391" s="43">
        <v>0.45449098138621991</v>
      </c>
      <c r="L2391">
        <v>0.13282395513469458</v>
      </c>
      <c r="M2391">
        <v>0.33678030264033454</v>
      </c>
      <c r="N2391" s="44">
        <v>0.35257251605658602</v>
      </c>
      <c r="O2391" s="161">
        <f t="shared" si="371"/>
        <v>5000000</v>
      </c>
      <c r="P2391" s="162">
        <f t="shared" si="372"/>
        <v>163.302886151553</v>
      </c>
      <c r="Q2391" s="162">
        <f t="shared" si="373"/>
        <v>126.57467316808609</v>
      </c>
      <c r="R2391" s="163">
        <f t="shared" si="374"/>
        <v>1</v>
      </c>
      <c r="S2391" s="161">
        <f t="shared" si="375"/>
        <v>6000000</v>
      </c>
      <c r="T2391" s="162">
        <f t="shared" si="376"/>
        <v>184.43429538385101</v>
      </c>
      <c r="U2391" s="162">
        <f t="shared" si="377"/>
        <v>120.78733658404305</v>
      </c>
      <c r="V2391" s="163">
        <f t="shared" si="378"/>
        <v>1</v>
      </c>
      <c r="W2391" s="164">
        <f t="shared" si="379"/>
        <v>133641064.91733453</v>
      </c>
      <c r="X2391" s="164">
        <f t="shared" si="380"/>
        <v>231881752.79884779</v>
      </c>
    </row>
    <row r="2392" spans="10:24" x14ac:dyDescent="0.25">
      <c r="J2392">
        <v>2389</v>
      </c>
      <c r="K2392" s="43">
        <v>0.68051029611148872</v>
      </c>
      <c r="L2392">
        <v>0.7847561573899946</v>
      </c>
      <c r="M2392">
        <v>0.3988844175377213</v>
      </c>
      <c r="N2392" s="44">
        <v>0.95874388729736992</v>
      </c>
      <c r="O2392" s="161">
        <f t="shared" si="371"/>
        <v>6000000</v>
      </c>
      <c r="P2392" s="162">
        <f t="shared" si="372"/>
        <v>191.82536090188538</v>
      </c>
      <c r="Q2392" s="162">
        <f t="shared" si="373"/>
        <v>129.87528577035465</v>
      </c>
      <c r="R2392" s="163">
        <f t="shared" si="374"/>
        <v>1</v>
      </c>
      <c r="S2392" s="161">
        <f t="shared" si="375"/>
        <v>7000000</v>
      </c>
      <c r="T2392" s="162">
        <f t="shared" si="376"/>
        <v>193.94178696729512</v>
      </c>
      <c r="U2392" s="162">
        <f t="shared" si="377"/>
        <v>122.43764288517733</v>
      </c>
      <c r="V2392" s="163">
        <f t="shared" si="378"/>
        <v>1</v>
      </c>
      <c r="W2392" s="164">
        <f t="shared" si="379"/>
        <v>321700450.78918433</v>
      </c>
      <c r="X2392" s="164">
        <f t="shared" si="380"/>
        <v>350529008.57482451</v>
      </c>
    </row>
    <row r="2393" spans="10:24" x14ac:dyDescent="0.25">
      <c r="J2393">
        <v>2390</v>
      </c>
      <c r="K2393" s="43">
        <v>0.5607704534337753</v>
      </c>
      <c r="L2393">
        <v>2.7312091470678368E-2</v>
      </c>
      <c r="M2393">
        <v>0.80256069515724526</v>
      </c>
      <c r="N2393" s="44">
        <v>0.20260367016428371</v>
      </c>
      <c r="O2393" s="161">
        <f t="shared" si="371"/>
        <v>6000000</v>
      </c>
      <c r="P2393" s="162">
        <f t="shared" si="372"/>
        <v>151.17219615101655</v>
      </c>
      <c r="Q2393" s="162">
        <f t="shared" si="373"/>
        <v>152.01606666700522</v>
      </c>
      <c r="R2393" s="163">
        <f t="shared" si="374"/>
        <v>1</v>
      </c>
      <c r="S2393" s="161">
        <f t="shared" si="375"/>
        <v>6000000</v>
      </c>
      <c r="T2393" s="162">
        <f t="shared" si="376"/>
        <v>180.39073205033884</v>
      </c>
      <c r="U2393" s="162">
        <f t="shared" si="377"/>
        <v>133.50803333350262</v>
      </c>
      <c r="V2393" s="163">
        <f t="shared" si="378"/>
        <v>1</v>
      </c>
      <c r="W2393" s="164">
        <f t="shared" si="379"/>
        <v>-55063223.095932014</v>
      </c>
      <c r="X2393" s="164">
        <f t="shared" si="380"/>
        <v>131296192.30101728</v>
      </c>
    </row>
    <row r="2394" spans="10:24" x14ac:dyDescent="0.25">
      <c r="J2394">
        <v>2391</v>
      </c>
      <c r="K2394" s="43">
        <v>0.7180235565652836</v>
      </c>
      <c r="L2394">
        <v>0.79029605024832095</v>
      </c>
      <c r="M2394">
        <v>0.73175601026449189</v>
      </c>
      <c r="N2394" s="44">
        <v>0.49880451625097333</v>
      </c>
      <c r="O2394" s="161">
        <f t="shared" si="371"/>
        <v>6000000</v>
      </c>
      <c r="P2394" s="162">
        <f t="shared" si="372"/>
        <v>192.11173360841283</v>
      </c>
      <c r="Q2394" s="162">
        <f t="shared" si="373"/>
        <v>147.36265063445629</v>
      </c>
      <c r="R2394" s="163">
        <f t="shared" si="374"/>
        <v>1</v>
      </c>
      <c r="S2394" s="161">
        <f t="shared" si="375"/>
        <v>7000000</v>
      </c>
      <c r="T2394" s="162">
        <f t="shared" si="376"/>
        <v>194.03724453613762</v>
      </c>
      <c r="U2394" s="162">
        <f t="shared" si="377"/>
        <v>131.18132531722816</v>
      </c>
      <c r="V2394" s="163">
        <f t="shared" si="378"/>
        <v>1</v>
      </c>
      <c r="W2394" s="164">
        <f t="shared" si="379"/>
        <v>218494497.84373927</v>
      </c>
      <c r="X2394" s="164">
        <f t="shared" si="380"/>
        <v>289991434.53236622</v>
      </c>
    </row>
    <row r="2395" spans="10:24" x14ac:dyDescent="0.25">
      <c r="J2395">
        <v>2392</v>
      </c>
      <c r="K2395" s="43">
        <v>9.5662094533895847E-2</v>
      </c>
      <c r="L2395">
        <v>0.3765238111837953</v>
      </c>
      <c r="M2395">
        <v>0.52478836781564164</v>
      </c>
      <c r="N2395" s="44">
        <v>0.61160534321347571</v>
      </c>
      <c r="O2395" s="161">
        <f t="shared" si="371"/>
        <v>2000000</v>
      </c>
      <c r="P2395" s="162">
        <f t="shared" si="372"/>
        <v>175.28064924074326</v>
      </c>
      <c r="Q2395" s="162">
        <f t="shared" si="373"/>
        <v>136.24350519131536</v>
      </c>
      <c r="R2395" s="163">
        <f t="shared" si="374"/>
        <v>1</v>
      </c>
      <c r="S2395" s="161">
        <f t="shared" si="375"/>
        <v>2000000</v>
      </c>
      <c r="T2395" s="162">
        <f t="shared" si="376"/>
        <v>188.42688308024776</v>
      </c>
      <c r="U2395" s="162">
        <f t="shared" si="377"/>
        <v>125.62175259565768</v>
      </c>
      <c r="V2395" s="163">
        <f t="shared" si="378"/>
        <v>1</v>
      </c>
      <c r="W2395" s="164">
        <f t="shared" si="379"/>
        <v>28074288.098855793</v>
      </c>
      <c r="X2395" s="164">
        <f t="shared" si="380"/>
        <v>-24389739.030819833</v>
      </c>
    </row>
    <row r="2396" spans="10:24" x14ac:dyDescent="0.25">
      <c r="J2396">
        <v>2393</v>
      </c>
      <c r="K2396" s="43">
        <v>0.85732215696032488</v>
      </c>
      <c r="L2396">
        <v>0.24628108799789694</v>
      </c>
      <c r="M2396">
        <v>0.24849776515045219</v>
      </c>
      <c r="N2396" s="44">
        <v>0.46489321344203671</v>
      </c>
      <c r="O2396" s="161">
        <f t="shared" si="371"/>
        <v>7000000</v>
      </c>
      <c r="P2396" s="162">
        <f t="shared" si="372"/>
        <v>169.70640947476076</v>
      </c>
      <c r="Q2396" s="162">
        <f t="shared" si="373"/>
        <v>121.41550698033086</v>
      </c>
      <c r="R2396" s="163">
        <f t="shared" si="374"/>
        <v>1</v>
      </c>
      <c r="S2396" s="161">
        <f t="shared" si="375"/>
        <v>7000000</v>
      </c>
      <c r="T2396" s="162">
        <f t="shared" si="376"/>
        <v>186.56880315825359</v>
      </c>
      <c r="U2396" s="162">
        <f t="shared" si="377"/>
        <v>118.20775349016543</v>
      </c>
      <c r="V2396" s="163">
        <f t="shared" si="378"/>
        <v>1</v>
      </c>
      <c r="W2396" s="164">
        <f t="shared" si="379"/>
        <v>288036317.46100932</v>
      </c>
      <c r="X2396" s="164">
        <f t="shared" si="380"/>
        <v>328527347.67661709</v>
      </c>
    </row>
    <row r="2397" spans="10:24" x14ac:dyDescent="0.25">
      <c r="J2397">
        <v>2394</v>
      </c>
      <c r="K2397" s="43">
        <v>0.62817860777439261</v>
      </c>
      <c r="L2397">
        <v>0.69911269558513101</v>
      </c>
      <c r="M2397">
        <v>0.74503583685099517</v>
      </c>
      <c r="N2397" s="44">
        <v>0.6348767337159944</v>
      </c>
      <c r="O2397" s="161">
        <f t="shared" si="371"/>
        <v>6000000</v>
      </c>
      <c r="P2397" s="162">
        <f t="shared" si="372"/>
        <v>187.82775354829889</v>
      </c>
      <c r="Q2397" s="162">
        <f t="shared" si="373"/>
        <v>148.17898599874752</v>
      </c>
      <c r="R2397" s="163">
        <f t="shared" si="374"/>
        <v>1</v>
      </c>
      <c r="S2397" s="161">
        <f t="shared" si="375"/>
        <v>7000000</v>
      </c>
      <c r="T2397" s="162">
        <f t="shared" si="376"/>
        <v>192.60925118276629</v>
      </c>
      <c r="U2397" s="162">
        <f t="shared" si="377"/>
        <v>131.58949299937376</v>
      </c>
      <c r="V2397" s="163">
        <f t="shared" si="378"/>
        <v>1</v>
      </c>
      <c r="W2397" s="164">
        <f t="shared" si="379"/>
        <v>187892605.29730821</v>
      </c>
      <c r="X2397" s="164">
        <f t="shared" si="380"/>
        <v>277138307.28374767</v>
      </c>
    </row>
    <row r="2398" spans="10:24" x14ac:dyDescent="0.25">
      <c r="J2398">
        <v>2395</v>
      </c>
      <c r="K2398" s="43">
        <v>0.36561000816434119</v>
      </c>
      <c r="L2398">
        <v>0.47749161634916704</v>
      </c>
      <c r="M2398">
        <v>0.9123678078689671</v>
      </c>
      <c r="N2398" s="44">
        <v>0.1640911665079049</v>
      </c>
      <c r="O2398" s="161">
        <f t="shared" si="371"/>
        <v>5000000</v>
      </c>
      <c r="P2398" s="162">
        <f t="shared" si="372"/>
        <v>179.15324823966355</v>
      </c>
      <c r="Q2398" s="162">
        <f t="shared" si="373"/>
        <v>162.10961835420622</v>
      </c>
      <c r="R2398" s="163">
        <f t="shared" si="374"/>
        <v>1</v>
      </c>
      <c r="S2398" s="161">
        <f t="shared" si="375"/>
        <v>6000000</v>
      </c>
      <c r="T2398" s="162">
        <f t="shared" si="376"/>
        <v>189.71774941322118</v>
      </c>
      <c r="U2398" s="162">
        <f t="shared" si="377"/>
        <v>138.55480917710312</v>
      </c>
      <c r="V2398" s="163">
        <f t="shared" si="378"/>
        <v>0.9</v>
      </c>
      <c r="W2398" s="164">
        <f t="shared" si="379"/>
        <v>35218149.42728667</v>
      </c>
      <c r="X2398" s="164">
        <f t="shared" si="380"/>
        <v>126279877.27503753</v>
      </c>
    </row>
    <row r="2399" spans="10:24" x14ac:dyDescent="0.25">
      <c r="J2399">
        <v>2396</v>
      </c>
      <c r="K2399" s="43">
        <v>0.6872184484946261</v>
      </c>
      <c r="L2399">
        <v>0.66721504313174129</v>
      </c>
      <c r="M2399">
        <v>0.95845996548209733</v>
      </c>
      <c r="N2399" s="44">
        <v>0.68885927943064651</v>
      </c>
      <c r="O2399" s="161">
        <f t="shared" si="371"/>
        <v>6000000</v>
      </c>
      <c r="P2399" s="162">
        <f t="shared" si="372"/>
        <v>186.48353965476804</v>
      </c>
      <c r="Q2399" s="162">
        <f t="shared" si="373"/>
        <v>169.66175548337947</v>
      </c>
      <c r="R2399" s="163">
        <f t="shared" si="374"/>
        <v>1</v>
      </c>
      <c r="S2399" s="161">
        <f t="shared" si="375"/>
        <v>7000000</v>
      </c>
      <c r="T2399" s="162">
        <f t="shared" si="376"/>
        <v>192.16117988492269</v>
      </c>
      <c r="U2399" s="162">
        <f t="shared" si="377"/>
        <v>142.33087774168973</v>
      </c>
      <c r="V2399" s="163">
        <f t="shared" si="378"/>
        <v>1</v>
      </c>
      <c r="W2399" s="164">
        <f t="shared" si="379"/>
        <v>50930705.028331429</v>
      </c>
      <c r="X2399" s="164">
        <f t="shared" si="380"/>
        <v>198812115.00263071</v>
      </c>
    </row>
    <row r="2400" spans="10:24" x14ac:dyDescent="0.25">
      <c r="J2400">
        <v>2397</v>
      </c>
      <c r="K2400" s="43">
        <v>0.76072558804935375</v>
      </c>
      <c r="L2400">
        <v>0.50929699107849447</v>
      </c>
      <c r="M2400">
        <v>0.50486515076748384</v>
      </c>
      <c r="N2400" s="44">
        <v>0.97095312372358766</v>
      </c>
      <c r="O2400" s="161">
        <f t="shared" si="371"/>
        <v>7000000</v>
      </c>
      <c r="P2400" s="162">
        <f t="shared" si="372"/>
        <v>180.34959315665287</v>
      </c>
      <c r="Q2400" s="162">
        <f t="shared" si="373"/>
        <v>135.24390853536988</v>
      </c>
      <c r="R2400" s="163">
        <f t="shared" si="374"/>
        <v>1</v>
      </c>
      <c r="S2400" s="161">
        <f t="shared" si="375"/>
        <v>7000000</v>
      </c>
      <c r="T2400" s="162">
        <f t="shared" si="376"/>
        <v>190.11653105221762</v>
      </c>
      <c r="U2400" s="162">
        <f t="shared" si="377"/>
        <v>125.12195426768494</v>
      </c>
      <c r="V2400" s="163">
        <f t="shared" si="378"/>
        <v>1</v>
      </c>
      <c r="W2400" s="164">
        <f t="shared" si="379"/>
        <v>265739792.3489809</v>
      </c>
      <c r="X2400" s="164">
        <f t="shared" si="380"/>
        <v>304962037.49172878</v>
      </c>
    </row>
    <row r="2401" spans="10:24" x14ac:dyDescent="0.25">
      <c r="J2401">
        <v>2398</v>
      </c>
      <c r="K2401" s="43">
        <v>0.41624507735675054</v>
      </c>
      <c r="L2401">
        <v>0.24542949410479098</v>
      </c>
      <c r="M2401">
        <v>0.10153092426704147</v>
      </c>
      <c r="N2401" s="44">
        <v>0.40633598924016046</v>
      </c>
      <c r="O2401" s="161">
        <f t="shared" si="371"/>
        <v>5000000</v>
      </c>
      <c r="P2401" s="162">
        <f t="shared" si="372"/>
        <v>169.66585142488844</v>
      </c>
      <c r="Q2401" s="162">
        <f t="shared" si="373"/>
        <v>109.54246882052665</v>
      </c>
      <c r="R2401" s="163">
        <f t="shared" si="374"/>
        <v>1</v>
      </c>
      <c r="S2401" s="161">
        <f t="shared" si="375"/>
        <v>6000000</v>
      </c>
      <c r="T2401" s="162">
        <f t="shared" si="376"/>
        <v>186.55528380829614</v>
      </c>
      <c r="U2401" s="162">
        <f t="shared" si="377"/>
        <v>112.27123441026333</v>
      </c>
      <c r="V2401" s="163">
        <f t="shared" si="378"/>
        <v>1</v>
      </c>
      <c r="W2401" s="164">
        <f t="shared" si="379"/>
        <v>250616913.02180898</v>
      </c>
      <c r="X2401" s="164">
        <f t="shared" si="380"/>
        <v>295704296.38819683</v>
      </c>
    </row>
    <row r="2402" spans="10:24" x14ac:dyDescent="0.25">
      <c r="J2402">
        <v>2399</v>
      </c>
      <c r="K2402" s="43">
        <v>0.1549952521338579</v>
      </c>
      <c r="L2402">
        <v>0.45655950398468492</v>
      </c>
      <c r="M2402">
        <v>0.48965330620985881</v>
      </c>
      <c r="N2402" s="44">
        <v>0.39083743937559368</v>
      </c>
      <c r="O2402" s="161">
        <f t="shared" si="371"/>
        <v>2000000</v>
      </c>
      <c r="P2402" s="162">
        <f t="shared" si="372"/>
        <v>178.36342119545702</v>
      </c>
      <c r="Q2402" s="162">
        <f t="shared" si="373"/>
        <v>134.48123553175523</v>
      </c>
      <c r="R2402" s="163">
        <f t="shared" si="374"/>
        <v>1</v>
      </c>
      <c r="S2402" s="161">
        <f t="shared" si="375"/>
        <v>5000000</v>
      </c>
      <c r="T2402" s="162">
        <f t="shared" si="376"/>
        <v>189.45447373181901</v>
      </c>
      <c r="U2402" s="162">
        <f t="shared" si="377"/>
        <v>124.74061776587762</v>
      </c>
      <c r="V2402" s="163">
        <f t="shared" si="378"/>
        <v>1</v>
      </c>
      <c r="W2402" s="164">
        <f t="shared" si="379"/>
        <v>37764371.327403575</v>
      </c>
      <c r="X2402" s="164">
        <f t="shared" si="380"/>
        <v>173569279.82970697</v>
      </c>
    </row>
    <row r="2403" spans="10:24" x14ac:dyDescent="0.25">
      <c r="J2403">
        <v>2400</v>
      </c>
      <c r="K2403" s="43">
        <v>0.32506370770984239</v>
      </c>
      <c r="L2403">
        <v>0.32955136239164962</v>
      </c>
      <c r="M2403">
        <v>0.69539974882627709</v>
      </c>
      <c r="N2403" s="44">
        <v>0.42398922859807808</v>
      </c>
      <c r="O2403" s="161">
        <f t="shared" si="371"/>
        <v>5000000</v>
      </c>
      <c r="P2403" s="162">
        <f t="shared" si="372"/>
        <v>173.38271512273664</v>
      </c>
      <c r="Q2403" s="162">
        <f t="shared" si="373"/>
        <v>145.22430040172571</v>
      </c>
      <c r="R2403" s="163">
        <f t="shared" si="374"/>
        <v>1</v>
      </c>
      <c r="S2403" s="161">
        <f t="shared" si="375"/>
        <v>6000000</v>
      </c>
      <c r="T2403" s="162">
        <f t="shared" si="376"/>
        <v>187.79423837424554</v>
      </c>
      <c r="U2403" s="162">
        <f t="shared" si="377"/>
        <v>130.11215020086286</v>
      </c>
      <c r="V2403" s="163">
        <f t="shared" si="378"/>
        <v>1</v>
      </c>
      <c r="W2403" s="164">
        <f t="shared" si="379"/>
        <v>90792073.605054647</v>
      </c>
      <c r="X2403" s="164">
        <f t="shared" si="380"/>
        <v>196092529.04029608</v>
      </c>
    </row>
    <row r="2404" spans="10:24" x14ac:dyDescent="0.25">
      <c r="J2404">
        <v>2401</v>
      </c>
      <c r="K2404" s="43">
        <v>0.71137810256068268</v>
      </c>
      <c r="L2404">
        <v>0.94399752133168502</v>
      </c>
      <c r="M2404">
        <v>0.86235806140866145</v>
      </c>
      <c r="N2404" s="44">
        <v>0.76594616029551288</v>
      </c>
      <c r="O2404" s="161">
        <f t="shared" si="371"/>
        <v>6000000</v>
      </c>
      <c r="P2404" s="162">
        <f t="shared" si="372"/>
        <v>203.83868385509373</v>
      </c>
      <c r="Q2404" s="162">
        <f t="shared" si="373"/>
        <v>156.81950027694461</v>
      </c>
      <c r="R2404" s="163">
        <f t="shared" si="374"/>
        <v>1</v>
      </c>
      <c r="S2404" s="161">
        <f t="shared" si="375"/>
        <v>7000000</v>
      </c>
      <c r="T2404" s="162">
        <f t="shared" si="376"/>
        <v>197.94622795169792</v>
      </c>
      <c r="U2404" s="162">
        <f t="shared" si="377"/>
        <v>135.9097501384723</v>
      </c>
      <c r="V2404" s="163">
        <f t="shared" si="378"/>
        <v>1</v>
      </c>
      <c r="W2404" s="164">
        <f t="shared" si="379"/>
        <v>232115101.46889472</v>
      </c>
      <c r="X2404" s="164">
        <f t="shared" si="380"/>
        <v>284255344.69257933</v>
      </c>
    </row>
    <row r="2405" spans="10:24" x14ac:dyDescent="0.25">
      <c r="J2405">
        <v>2402</v>
      </c>
      <c r="K2405" s="43">
        <v>0.81495041099963084</v>
      </c>
      <c r="L2405">
        <v>0.10736044622404628</v>
      </c>
      <c r="M2405">
        <v>0.96791604564687606</v>
      </c>
      <c r="N2405" s="44">
        <v>0.81776440390717409</v>
      </c>
      <c r="O2405" s="161">
        <f t="shared" si="371"/>
        <v>7000000</v>
      </c>
      <c r="P2405" s="162">
        <f t="shared" si="372"/>
        <v>161.38967445798966</v>
      </c>
      <c r="Q2405" s="162">
        <f t="shared" si="373"/>
        <v>172.02022860809183</v>
      </c>
      <c r="R2405" s="163">
        <f t="shared" si="374"/>
        <v>1</v>
      </c>
      <c r="S2405" s="161">
        <f t="shared" si="375"/>
        <v>7000000</v>
      </c>
      <c r="T2405" s="162">
        <f t="shared" si="376"/>
        <v>183.79655815266321</v>
      </c>
      <c r="U2405" s="162">
        <f t="shared" si="377"/>
        <v>143.51011430404591</v>
      </c>
      <c r="V2405" s="163">
        <f t="shared" si="378"/>
        <v>1</v>
      </c>
      <c r="W2405" s="164">
        <f t="shared" si="379"/>
        <v>-124413879.05071519</v>
      </c>
      <c r="X2405" s="164">
        <f t="shared" si="380"/>
        <v>132005106.94032109</v>
      </c>
    </row>
    <row r="2406" spans="10:24" x14ac:dyDescent="0.25">
      <c r="J2406">
        <v>2403</v>
      </c>
      <c r="K2406" s="43">
        <v>0.60914878621765767</v>
      </c>
      <c r="L2406">
        <v>0.8894379631497249</v>
      </c>
      <c r="M2406">
        <v>0.25072803185451042</v>
      </c>
      <c r="N2406" s="44">
        <v>0.3625982935260359</v>
      </c>
      <c r="O2406" s="161">
        <f t="shared" si="371"/>
        <v>6000000</v>
      </c>
      <c r="P2406" s="162">
        <f t="shared" si="372"/>
        <v>198.3531688345351</v>
      </c>
      <c r="Q2406" s="162">
        <f t="shared" si="373"/>
        <v>121.55599003051981</v>
      </c>
      <c r="R2406" s="163">
        <f t="shared" si="374"/>
        <v>1</v>
      </c>
      <c r="S2406" s="161">
        <f t="shared" si="375"/>
        <v>7000000</v>
      </c>
      <c r="T2406" s="162">
        <f t="shared" si="376"/>
        <v>196.11772294484504</v>
      </c>
      <c r="U2406" s="162">
        <f t="shared" si="377"/>
        <v>118.2779950152599</v>
      </c>
      <c r="V2406" s="163">
        <f t="shared" si="378"/>
        <v>1</v>
      </c>
      <c r="W2406" s="164">
        <f t="shared" si="379"/>
        <v>410783072.82409173</v>
      </c>
      <c r="X2406" s="164">
        <f t="shared" si="380"/>
        <v>394878095.50709593</v>
      </c>
    </row>
    <row r="2407" spans="10:24" x14ac:dyDescent="0.25">
      <c r="J2407">
        <v>2404</v>
      </c>
      <c r="K2407" s="43">
        <v>0.90809498647922626</v>
      </c>
      <c r="L2407">
        <v>0.45654858396005482</v>
      </c>
      <c r="M2407">
        <v>0.53472813535165142</v>
      </c>
      <c r="N2407" s="44">
        <v>0.68222045238906415</v>
      </c>
      <c r="O2407" s="161">
        <f t="shared" si="371"/>
        <v>7000000</v>
      </c>
      <c r="P2407" s="162">
        <f t="shared" si="372"/>
        <v>178.36300815710916</v>
      </c>
      <c r="Q2407" s="162">
        <f t="shared" si="373"/>
        <v>136.74321520746236</v>
      </c>
      <c r="R2407" s="163">
        <f t="shared" si="374"/>
        <v>1</v>
      </c>
      <c r="S2407" s="161">
        <f t="shared" si="375"/>
        <v>9000000</v>
      </c>
      <c r="T2407" s="162">
        <f t="shared" si="376"/>
        <v>189.45433605236971</v>
      </c>
      <c r="U2407" s="162">
        <f t="shared" si="377"/>
        <v>125.87160760373118</v>
      </c>
      <c r="V2407" s="163">
        <f t="shared" si="378"/>
        <v>1</v>
      </c>
      <c r="W2407" s="164">
        <f t="shared" si="379"/>
        <v>241338550.64752764</v>
      </c>
      <c r="X2407" s="164">
        <f t="shared" si="380"/>
        <v>422244556.03774679</v>
      </c>
    </row>
    <row r="2408" spans="10:24" x14ac:dyDescent="0.25">
      <c r="J2408">
        <v>2405</v>
      </c>
      <c r="K2408" s="43">
        <v>6.5694092262709614E-2</v>
      </c>
      <c r="L2408">
        <v>0.43198469844844689</v>
      </c>
      <c r="M2408">
        <v>0.52365152409054194</v>
      </c>
      <c r="N2408" s="44">
        <v>6.0915633289058135E-2</v>
      </c>
      <c r="O2408" s="161">
        <f t="shared" si="371"/>
        <v>2000000</v>
      </c>
      <c r="P2408" s="162">
        <f t="shared" si="372"/>
        <v>177.4301473777229</v>
      </c>
      <c r="Q2408" s="162">
        <f t="shared" si="373"/>
        <v>136.1864070220974</v>
      </c>
      <c r="R2408" s="163">
        <f t="shared" si="374"/>
        <v>1</v>
      </c>
      <c r="S2408" s="161">
        <f t="shared" si="375"/>
        <v>2000000</v>
      </c>
      <c r="T2408" s="162">
        <f t="shared" si="376"/>
        <v>189.14338245924097</v>
      </c>
      <c r="U2408" s="162">
        <f t="shared" si="377"/>
        <v>125.5932035110487</v>
      </c>
      <c r="V2408" s="163">
        <f t="shared" si="378"/>
        <v>0.9</v>
      </c>
      <c r="W2408" s="164">
        <f t="shared" si="379"/>
        <v>32487480.711251006</v>
      </c>
      <c r="X2408" s="164">
        <f t="shared" si="380"/>
        <v>-35609677.893253908</v>
      </c>
    </row>
    <row r="2409" spans="10:24" x14ac:dyDescent="0.25">
      <c r="J2409">
        <v>2406</v>
      </c>
      <c r="K2409" s="43">
        <v>0.27071933270375592</v>
      </c>
      <c r="L2409">
        <v>0.6530725449991569</v>
      </c>
      <c r="M2409">
        <v>0.65199426794017312</v>
      </c>
      <c r="N2409" s="44">
        <v>0.68319831505089224</v>
      </c>
      <c r="O2409" s="161">
        <f t="shared" si="371"/>
        <v>2000000</v>
      </c>
      <c r="P2409" s="162">
        <f t="shared" si="372"/>
        <v>185.90443616529328</v>
      </c>
      <c r="Q2409" s="162">
        <f t="shared" si="373"/>
        <v>142.81420384774694</v>
      </c>
      <c r="R2409" s="163">
        <f t="shared" si="374"/>
        <v>1</v>
      </c>
      <c r="S2409" s="161">
        <f t="shared" si="375"/>
        <v>5000000</v>
      </c>
      <c r="T2409" s="162">
        <f t="shared" si="376"/>
        <v>191.96814538843108</v>
      </c>
      <c r="U2409" s="162">
        <f t="shared" si="377"/>
        <v>128.90710192387346</v>
      </c>
      <c r="V2409" s="163">
        <f t="shared" si="378"/>
        <v>1</v>
      </c>
      <c r="W2409" s="164">
        <f t="shared" si="379"/>
        <v>36180464.635092676</v>
      </c>
      <c r="X2409" s="164">
        <f t="shared" si="380"/>
        <v>165305217.32278812</v>
      </c>
    </row>
    <row r="2410" spans="10:24" x14ac:dyDescent="0.25">
      <c r="J2410">
        <v>2407</v>
      </c>
      <c r="K2410" s="43">
        <v>0.47404029904356892</v>
      </c>
      <c r="L2410">
        <v>0.19490767190752667</v>
      </c>
      <c r="M2410">
        <v>0.41926393891380298</v>
      </c>
      <c r="N2410" s="44">
        <v>0.89679414983380845</v>
      </c>
      <c r="O2410" s="161">
        <f t="shared" si="371"/>
        <v>5000000</v>
      </c>
      <c r="P2410" s="162">
        <f t="shared" si="372"/>
        <v>167.10071568479546</v>
      </c>
      <c r="Q2410" s="162">
        <f t="shared" si="373"/>
        <v>130.9244628349926</v>
      </c>
      <c r="R2410" s="163">
        <f t="shared" si="374"/>
        <v>1</v>
      </c>
      <c r="S2410" s="161">
        <f t="shared" si="375"/>
        <v>6000000</v>
      </c>
      <c r="T2410" s="162">
        <f t="shared" si="376"/>
        <v>185.7002385615985</v>
      </c>
      <c r="U2410" s="162">
        <f t="shared" si="377"/>
        <v>122.9622314174963</v>
      </c>
      <c r="V2410" s="163">
        <f t="shared" si="378"/>
        <v>1</v>
      </c>
      <c r="W2410" s="164">
        <f t="shared" si="379"/>
        <v>130881264.24901432</v>
      </c>
      <c r="X2410" s="164">
        <f t="shared" si="380"/>
        <v>226428042.86461318</v>
      </c>
    </row>
    <row r="2411" spans="10:24" x14ac:dyDescent="0.25">
      <c r="J2411">
        <v>2408</v>
      </c>
      <c r="K2411" s="43">
        <v>0.49377212513372426</v>
      </c>
      <c r="L2411">
        <v>0.84079920278419251</v>
      </c>
      <c r="M2411">
        <v>0.21763297652714786</v>
      </c>
      <c r="N2411" s="44">
        <v>4.4044853394841099E-2</v>
      </c>
      <c r="O2411" s="161">
        <f t="shared" si="371"/>
        <v>5000000</v>
      </c>
      <c r="P2411" s="162">
        <f t="shared" si="372"/>
        <v>194.96621928032454</v>
      </c>
      <c r="Q2411" s="162">
        <f t="shared" si="373"/>
        <v>119.39575500088387</v>
      </c>
      <c r="R2411" s="163">
        <f t="shared" si="374"/>
        <v>1</v>
      </c>
      <c r="S2411" s="161">
        <f t="shared" si="375"/>
        <v>6000000</v>
      </c>
      <c r="T2411" s="162">
        <f t="shared" si="376"/>
        <v>194.98873976010819</v>
      </c>
      <c r="U2411" s="162">
        <f t="shared" si="377"/>
        <v>117.19787750044193</v>
      </c>
      <c r="V2411" s="163">
        <f t="shared" si="378"/>
        <v>0.9</v>
      </c>
      <c r="W2411" s="164">
        <f t="shared" si="379"/>
        <v>327852321.39720333</v>
      </c>
      <c r="X2411" s="164">
        <f t="shared" si="380"/>
        <v>270070656.20219779</v>
      </c>
    </row>
    <row r="2412" spans="10:24" x14ac:dyDescent="0.25">
      <c r="J2412">
        <v>2409</v>
      </c>
      <c r="K2412" s="43">
        <v>0.37724962484668356</v>
      </c>
      <c r="L2412">
        <v>0.72081087747822736</v>
      </c>
      <c r="M2412">
        <v>0.30859115996001218</v>
      </c>
      <c r="N2412" s="44">
        <v>0.18737325422692663</v>
      </c>
      <c r="O2412" s="161">
        <f t="shared" si="371"/>
        <v>5000000</v>
      </c>
      <c r="P2412" s="162">
        <f t="shared" si="372"/>
        <v>188.7787808867931</v>
      </c>
      <c r="Q2412" s="162">
        <f t="shared" si="373"/>
        <v>125.0030459797411</v>
      </c>
      <c r="R2412" s="163">
        <f t="shared" si="374"/>
        <v>1</v>
      </c>
      <c r="S2412" s="161">
        <f t="shared" si="375"/>
        <v>6000000</v>
      </c>
      <c r="T2412" s="162">
        <f t="shared" si="376"/>
        <v>192.9262602955977</v>
      </c>
      <c r="U2412" s="162">
        <f t="shared" si="377"/>
        <v>120.00152298987055</v>
      </c>
      <c r="V2412" s="163">
        <f t="shared" si="378"/>
        <v>0.9</v>
      </c>
      <c r="W2412" s="164">
        <f t="shared" si="379"/>
        <v>268878674.53525996</v>
      </c>
      <c r="X2412" s="164">
        <f t="shared" si="380"/>
        <v>243793581.4509266</v>
      </c>
    </row>
    <row r="2413" spans="10:24" x14ac:dyDescent="0.25">
      <c r="J2413">
        <v>2410</v>
      </c>
      <c r="K2413" s="43">
        <v>0.36473909139984595</v>
      </c>
      <c r="L2413">
        <v>0.47638191501266491</v>
      </c>
      <c r="M2413">
        <v>0.59045130595730289</v>
      </c>
      <c r="N2413" s="44">
        <v>0.68503725124881121</v>
      </c>
      <c r="O2413" s="161">
        <f t="shared" si="371"/>
        <v>5000000</v>
      </c>
      <c r="P2413" s="162">
        <f t="shared" si="372"/>
        <v>179.11145423540577</v>
      </c>
      <c r="Q2413" s="162">
        <f t="shared" si="373"/>
        <v>139.57412110573716</v>
      </c>
      <c r="R2413" s="163">
        <f t="shared" si="374"/>
        <v>1</v>
      </c>
      <c r="S2413" s="161">
        <f t="shared" si="375"/>
        <v>6000000</v>
      </c>
      <c r="T2413" s="162">
        <f t="shared" si="376"/>
        <v>189.7038180784686</v>
      </c>
      <c r="U2413" s="162">
        <f t="shared" si="377"/>
        <v>127.28706055286858</v>
      </c>
      <c r="V2413" s="163">
        <f t="shared" si="378"/>
        <v>1</v>
      </c>
      <c r="W2413" s="164">
        <f t="shared" si="379"/>
        <v>147686665.64834306</v>
      </c>
      <c r="X2413" s="164">
        <f t="shared" si="380"/>
        <v>224500545.1536001</v>
      </c>
    </row>
    <row r="2414" spans="10:24" x14ac:dyDescent="0.25">
      <c r="J2414">
        <v>2411</v>
      </c>
      <c r="K2414" s="43">
        <v>0.65451742066702467</v>
      </c>
      <c r="L2414">
        <v>5.9367113409321659E-2</v>
      </c>
      <c r="M2414">
        <v>0.73080088753536288</v>
      </c>
      <c r="N2414" s="44">
        <v>0.73050049671044359</v>
      </c>
      <c r="O2414" s="161">
        <f t="shared" si="371"/>
        <v>6000000</v>
      </c>
      <c r="P2414" s="162">
        <f t="shared" si="372"/>
        <v>156.59837145834538</v>
      </c>
      <c r="Q2414" s="162">
        <f t="shared" si="373"/>
        <v>147.30473973374356</v>
      </c>
      <c r="R2414" s="163">
        <f t="shared" si="374"/>
        <v>1</v>
      </c>
      <c r="S2414" s="161">
        <f t="shared" si="375"/>
        <v>7000000</v>
      </c>
      <c r="T2414" s="162">
        <f t="shared" si="376"/>
        <v>182.1994571527818</v>
      </c>
      <c r="U2414" s="162">
        <f t="shared" si="377"/>
        <v>131.15236986687177</v>
      </c>
      <c r="V2414" s="163">
        <f t="shared" si="378"/>
        <v>1</v>
      </c>
      <c r="W2414" s="164">
        <f t="shared" si="379"/>
        <v>5761790.347610943</v>
      </c>
      <c r="X2414" s="164">
        <f t="shared" si="380"/>
        <v>207329611.00137025</v>
      </c>
    </row>
    <row r="2415" spans="10:24" x14ac:dyDescent="0.25">
      <c r="J2415">
        <v>2412</v>
      </c>
      <c r="K2415" s="43">
        <v>0.20949719441933312</v>
      </c>
      <c r="L2415">
        <v>0.76704396544350839</v>
      </c>
      <c r="M2415">
        <v>0.41749644044199941</v>
      </c>
      <c r="N2415" s="44">
        <v>0.41226439096200229</v>
      </c>
      <c r="O2415" s="161">
        <f t="shared" si="371"/>
        <v>2000000</v>
      </c>
      <c r="P2415" s="162">
        <f t="shared" si="372"/>
        <v>190.93719710696902</v>
      </c>
      <c r="Q2415" s="162">
        <f t="shared" si="373"/>
        <v>130.8339525908363</v>
      </c>
      <c r="R2415" s="163">
        <f t="shared" si="374"/>
        <v>1</v>
      </c>
      <c r="S2415" s="161">
        <f t="shared" si="375"/>
        <v>5000000</v>
      </c>
      <c r="T2415" s="162">
        <f t="shared" si="376"/>
        <v>193.64573236898968</v>
      </c>
      <c r="U2415" s="162">
        <f t="shared" si="377"/>
        <v>122.91697629541815</v>
      </c>
      <c r="V2415" s="163">
        <f t="shared" si="378"/>
        <v>1</v>
      </c>
      <c r="W2415" s="164">
        <f t="shared" si="379"/>
        <v>70206489.03226544</v>
      </c>
      <c r="X2415" s="164">
        <f t="shared" si="380"/>
        <v>203643780.36785764</v>
      </c>
    </row>
    <row r="2416" spans="10:24" x14ac:dyDescent="0.25">
      <c r="J2416">
        <v>2413</v>
      </c>
      <c r="K2416" s="43">
        <v>0.33804091378944812</v>
      </c>
      <c r="L2416">
        <v>0.20896182199479996</v>
      </c>
      <c r="M2416">
        <v>0.65541166411531149</v>
      </c>
      <c r="N2416" s="44">
        <v>0.89800223070252361</v>
      </c>
      <c r="O2416" s="161">
        <f t="shared" si="371"/>
        <v>5000000</v>
      </c>
      <c r="P2416" s="162">
        <f t="shared" si="372"/>
        <v>167.84956853508592</v>
      </c>
      <c r="Q2416" s="162">
        <f t="shared" si="373"/>
        <v>142.99945271480044</v>
      </c>
      <c r="R2416" s="163">
        <f t="shared" si="374"/>
        <v>1</v>
      </c>
      <c r="S2416" s="161">
        <f t="shared" si="375"/>
        <v>6000000</v>
      </c>
      <c r="T2416" s="162">
        <f t="shared" si="376"/>
        <v>185.94985617836198</v>
      </c>
      <c r="U2416" s="162">
        <f t="shared" si="377"/>
        <v>128.99972635740022</v>
      </c>
      <c r="V2416" s="163">
        <f t="shared" si="378"/>
        <v>1</v>
      </c>
      <c r="W2416" s="164">
        <f t="shared" si="379"/>
        <v>74250579.101427406</v>
      </c>
      <c r="X2416" s="164">
        <f t="shared" si="380"/>
        <v>191700778.92577058</v>
      </c>
    </row>
    <row r="2417" spans="10:24" x14ac:dyDescent="0.25">
      <c r="J2417">
        <v>2414</v>
      </c>
      <c r="K2417" s="43">
        <v>0.68049551769905203</v>
      </c>
      <c r="L2417">
        <v>0.25810412563065344</v>
      </c>
      <c r="M2417">
        <v>0.80163754716284807</v>
      </c>
      <c r="N2417" s="44">
        <v>0.86465698541024039</v>
      </c>
      <c r="O2417" s="161">
        <f t="shared" si="371"/>
        <v>6000000</v>
      </c>
      <c r="P2417" s="162">
        <f t="shared" si="372"/>
        <v>170.2619800291609</v>
      </c>
      <c r="Q2417" s="162">
        <f t="shared" si="373"/>
        <v>151.94969779979343</v>
      </c>
      <c r="R2417" s="163">
        <f t="shared" si="374"/>
        <v>1</v>
      </c>
      <c r="S2417" s="161">
        <f t="shared" si="375"/>
        <v>7000000</v>
      </c>
      <c r="T2417" s="162">
        <f t="shared" si="376"/>
        <v>186.75399334305362</v>
      </c>
      <c r="U2417" s="162">
        <f t="shared" si="377"/>
        <v>133.4748488998967</v>
      </c>
      <c r="V2417" s="163">
        <f t="shared" si="378"/>
        <v>1</v>
      </c>
      <c r="W2417" s="164">
        <f t="shared" si="379"/>
        <v>59873693.376204818</v>
      </c>
      <c r="X2417" s="164">
        <f t="shared" si="380"/>
        <v>222954011.10209846</v>
      </c>
    </row>
    <row r="2418" spans="10:24" x14ac:dyDescent="0.25">
      <c r="J2418">
        <v>2415</v>
      </c>
      <c r="K2418" s="43">
        <v>4.1453648198633175E-2</v>
      </c>
      <c r="L2418">
        <v>0.75477563285587845</v>
      </c>
      <c r="M2418">
        <v>0.67959765587845777</v>
      </c>
      <c r="N2418" s="44">
        <v>0.30024714873190883</v>
      </c>
      <c r="O2418" s="161">
        <f t="shared" si="371"/>
        <v>1000000</v>
      </c>
      <c r="P2418" s="162">
        <f t="shared" si="372"/>
        <v>190.34392925137649</v>
      </c>
      <c r="Q2418" s="162">
        <f t="shared" si="373"/>
        <v>144.3314801170678</v>
      </c>
      <c r="R2418" s="163">
        <f t="shared" si="374"/>
        <v>1</v>
      </c>
      <c r="S2418" s="161">
        <f t="shared" si="375"/>
        <v>1000000</v>
      </c>
      <c r="T2418" s="162">
        <f t="shared" si="376"/>
        <v>193.44797641712549</v>
      </c>
      <c r="U2418" s="162">
        <f t="shared" si="377"/>
        <v>129.66574005853391</v>
      </c>
      <c r="V2418" s="163">
        <f t="shared" si="378"/>
        <v>1</v>
      </c>
      <c r="W2418" s="164">
        <f t="shared" si="379"/>
        <v>-3987550.8656913042</v>
      </c>
      <c r="X2418" s="164">
        <f t="shared" si="380"/>
        <v>-86217763.641408414</v>
      </c>
    </row>
    <row r="2419" spans="10:24" x14ac:dyDescent="0.25">
      <c r="J2419">
        <v>2416</v>
      </c>
      <c r="K2419" s="43">
        <v>0.17287695570913453</v>
      </c>
      <c r="L2419">
        <v>0.28199864846983524</v>
      </c>
      <c r="M2419">
        <v>0.20006701964062168</v>
      </c>
      <c r="N2419" s="44">
        <v>0.14029591495641969</v>
      </c>
      <c r="O2419" s="161">
        <f t="shared" si="371"/>
        <v>2000000</v>
      </c>
      <c r="P2419" s="162">
        <f t="shared" si="372"/>
        <v>171.34628432226688</v>
      </c>
      <c r="Q2419" s="162">
        <f t="shared" si="373"/>
        <v>118.17236261466267</v>
      </c>
      <c r="R2419" s="163">
        <f t="shared" si="374"/>
        <v>1</v>
      </c>
      <c r="S2419" s="161">
        <f t="shared" si="375"/>
        <v>5000000</v>
      </c>
      <c r="T2419" s="162">
        <f t="shared" si="376"/>
        <v>187.1154281074223</v>
      </c>
      <c r="U2419" s="162">
        <f t="shared" si="377"/>
        <v>116.58618130733134</v>
      </c>
      <c r="V2419" s="163">
        <f t="shared" si="378"/>
        <v>0.9</v>
      </c>
      <c r="W2419" s="164">
        <f t="shared" si="379"/>
        <v>56347843.415208414</v>
      </c>
      <c r="X2419" s="164">
        <f t="shared" si="380"/>
        <v>167381610.60040933</v>
      </c>
    </row>
    <row r="2420" spans="10:24" x14ac:dyDescent="0.25">
      <c r="J2420">
        <v>2417</v>
      </c>
      <c r="K2420" s="43">
        <v>0.48819452932944651</v>
      </c>
      <c r="L2420">
        <v>0.37268217788648561</v>
      </c>
      <c r="M2420">
        <v>5.8176627944348858E-2</v>
      </c>
      <c r="N2420" s="44">
        <v>0.74700068584098978</v>
      </c>
      <c r="O2420" s="161">
        <f t="shared" si="371"/>
        <v>5000000</v>
      </c>
      <c r="P2420" s="162">
        <f t="shared" si="372"/>
        <v>175.12863241141565</v>
      </c>
      <c r="Q2420" s="162">
        <f t="shared" si="373"/>
        <v>103.59468131375831</v>
      </c>
      <c r="R2420" s="163">
        <f t="shared" si="374"/>
        <v>1</v>
      </c>
      <c r="S2420" s="161">
        <f t="shared" si="375"/>
        <v>6000000</v>
      </c>
      <c r="T2420" s="162">
        <f t="shared" si="376"/>
        <v>188.37621080380521</v>
      </c>
      <c r="U2420" s="162">
        <f t="shared" si="377"/>
        <v>109.29734065687916</v>
      </c>
      <c r="V2420" s="163">
        <f t="shared" si="378"/>
        <v>1</v>
      </c>
      <c r="W2420" s="164">
        <f t="shared" si="379"/>
        <v>307669755.48828667</v>
      </c>
      <c r="X2420" s="164">
        <f t="shared" si="380"/>
        <v>324473220.88155627</v>
      </c>
    </row>
    <row r="2421" spans="10:24" x14ac:dyDescent="0.25">
      <c r="J2421">
        <v>2418</v>
      </c>
      <c r="K2421" s="43">
        <v>1.3391060485387407E-2</v>
      </c>
      <c r="L2421">
        <v>0.86649351138965103</v>
      </c>
      <c r="M2421">
        <v>0.14018509204081619</v>
      </c>
      <c r="N2421" s="44">
        <v>0.46497930951066413</v>
      </c>
      <c r="O2421" s="161">
        <f t="shared" si="371"/>
        <v>1000000</v>
      </c>
      <c r="P2421" s="162">
        <f t="shared" si="372"/>
        <v>196.64951439001783</v>
      </c>
      <c r="Q2421" s="162">
        <f t="shared" si="373"/>
        <v>113.4102374720441</v>
      </c>
      <c r="R2421" s="163">
        <f t="shared" si="374"/>
        <v>1</v>
      </c>
      <c r="S2421" s="161">
        <f t="shared" si="375"/>
        <v>1000000</v>
      </c>
      <c r="T2421" s="162">
        <f t="shared" si="376"/>
        <v>195.54983813000595</v>
      </c>
      <c r="U2421" s="162">
        <f t="shared" si="377"/>
        <v>114.20511873602206</v>
      </c>
      <c r="V2421" s="163">
        <f t="shared" si="378"/>
        <v>1</v>
      </c>
      <c r="W2421" s="164">
        <f t="shared" si="379"/>
        <v>33239276.917973727</v>
      </c>
      <c r="X2421" s="164">
        <f t="shared" si="380"/>
        <v>-68655280.606016099</v>
      </c>
    </row>
    <row r="2422" spans="10:24" x14ac:dyDescent="0.25">
      <c r="J2422">
        <v>2419</v>
      </c>
      <c r="K2422" s="43">
        <v>0.47461724297988261</v>
      </c>
      <c r="L2422">
        <v>4.8441250518265644E-2</v>
      </c>
      <c r="M2422">
        <v>2.3428582102110851E-2</v>
      </c>
      <c r="N2422" s="44">
        <v>0.94635832643158946</v>
      </c>
      <c r="O2422" s="161">
        <f t="shared" si="371"/>
        <v>5000000</v>
      </c>
      <c r="P2422" s="162">
        <f t="shared" si="372"/>
        <v>155.097617293204</v>
      </c>
      <c r="Q2422" s="162">
        <f t="shared" si="373"/>
        <v>95.248220061014933</v>
      </c>
      <c r="R2422" s="163">
        <f t="shared" si="374"/>
        <v>1</v>
      </c>
      <c r="S2422" s="161">
        <f t="shared" si="375"/>
        <v>6000000</v>
      </c>
      <c r="T2422" s="162">
        <f t="shared" si="376"/>
        <v>181.69920576440131</v>
      </c>
      <c r="U2422" s="162">
        <f t="shared" si="377"/>
        <v>105.12411003050747</v>
      </c>
      <c r="V2422" s="163">
        <f t="shared" si="378"/>
        <v>1</v>
      </c>
      <c r="W2422" s="164">
        <f t="shared" si="379"/>
        <v>249246986.1609453</v>
      </c>
      <c r="X2422" s="164">
        <f t="shared" si="380"/>
        <v>309450574.40336305</v>
      </c>
    </row>
    <row r="2423" spans="10:24" x14ac:dyDescent="0.25">
      <c r="J2423">
        <v>2420</v>
      </c>
      <c r="K2423" s="43">
        <v>0.96173583573855703</v>
      </c>
      <c r="L2423">
        <v>0.92994850373769133</v>
      </c>
      <c r="M2423">
        <v>0.15534905178292191</v>
      </c>
      <c r="N2423" s="44">
        <v>0.88209945110627486</v>
      </c>
      <c r="O2423" s="161">
        <f t="shared" si="371"/>
        <v>9000000</v>
      </c>
      <c r="P2423" s="162">
        <f t="shared" si="372"/>
        <v>202.13111404544415</v>
      </c>
      <c r="Q2423" s="162">
        <f t="shared" si="373"/>
        <v>114.72483424914525</v>
      </c>
      <c r="R2423" s="163">
        <f t="shared" si="374"/>
        <v>1</v>
      </c>
      <c r="S2423" s="161">
        <f t="shared" si="375"/>
        <v>9000000</v>
      </c>
      <c r="T2423" s="162">
        <f t="shared" si="376"/>
        <v>197.37703801514806</v>
      </c>
      <c r="U2423" s="162">
        <f t="shared" si="377"/>
        <v>114.86241712457263</v>
      </c>
      <c r="V2423" s="163">
        <f t="shared" si="378"/>
        <v>1</v>
      </c>
      <c r="W2423" s="164">
        <f t="shared" si="379"/>
        <v>736656518.16669011</v>
      </c>
      <c r="X2423" s="164">
        <f t="shared" si="380"/>
        <v>592631588.01517892</v>
      </c>
    </row>
    <row r="2424" spans="10:24" x14ac:dyDescent="0.25">
      <c r="J2424">
        <v>2421</v>
      </c>
      <c r="K2424" s="43">
        <v>0.35588309755713021</v>
      </c>
      <c r="L2424">
        <v>0.41066986059491961</v>
      </c>
      <c r="M2424">
        <v>0.11201983895466783</v>
      </c>
      <c r="N2424" s="44">
        <v>4.8850047756863635E-2</v>
      </c>
      <c r="O2424" s="161">
        <f t="shared" si="371"/>
        <v>5000000</v>
      </c>
      <c r="P2424" s="162">
        <f t="shared" si="372"/>
        <v>176.61266721713542</v>
      </c>
      <c r="Q2424" s="162">
        <f t="shared" si="373"/>
        <v>110.68287454405373</v>
      </c>
      <c r="R2424" s="163">
        <f t="shared" si="374"/>
        <v>1</v>
      </c>
      <c r="S2424" s="161">
        <f t="shared" si="375"/>
        <v>6000000</v>
      </c>
      <c r="T2424" s="162">
        <f t="shared" si="376"/>
        <v>188.87088907237847</v>
      </c>
      <c r="U2424" s="162">
        <f t="shared" si="377"/>
        <v>112.84143727202687</v>
      </c>
      <c r="V2424" s="163">
        <f t="shared" si="378"/>
        <v>0.9</v>
      </c>
      <c r="W2424" s="164">
        <f t="shared" si="379"/>
        <v>279648963.36540848</v>
      </c>
      <c r="X2424" s="164">
        <f t="shared" si="380"/>
        <v>260559039.72189867</v>
      </c>
    </row>
    <row r="2425" spans="10:24" x14ac:dyDescent="0.25">
      <c r="J2425">
        <v>2422</v>
      </c>
      <c r="K2425" s="43">
        <v>0.71813673338535622</v>
      </c>
      <c r="L2425">
        <v>5.8063045628429233E-3</v>
      </c>
      <c r="M2425">
        <v>0.26230200624049194</v>
      </c>
      <c r="N2425" s="44">
        <v>0.60976672005295196</v>
      </c>
      <c r="O2425" s="161">
        <f t="shared" si="371"/>
        <v>6000000</v>
      </c>
      <c r="P2425" s="162">
        <f t="shared" si="372"/>
        <v>142.14445951302716</v>
      </c>
      <c r="Q2425" s="162">
        <f t="shared" si="373"/>
        <v>122.27470918007738</v>
      </c>
      <c r="R2425" s="163">
        <f t="shared" si="374"/>
        <v>1</v>
      </c>
      <c r="S2425" s="161">
        <f t="shared" si="375"/>
        <v>7000000</v>
      </c>
      <c r="T2425" s="162">
        <f t="shared" si="376"/>
        <v>177.38148650434238</v>
      </c>
      <c r="U2425" s="162">
        <f t="shared" si="377"/>
        <v>118.6373545900387</v>
      </c>
      <c r="V2425" s="163">
        <f t="shared" si="378"/>
        <v>1</v>
      </c>
      <c r="W2425" s="164">
        <f t="shared" si="379"/>
        <v>69218501.997698665</v>
      </c>
      <c r="X2425" s="164">
        <f t="shared" si="380"/>
        <v>261208923.40012574</v>
      </c>
    </row>
    <row r="2426" spans="10:24" x14ac:dyDescent="0.25">
      <c r="J2426">
        <v>2423</v>
      </c>
      <c r="K2426" s="43">
        <v>0.5294276112580617</v>
      </c>
      <c r="L2426">
        <v>0.82835198269109123</v>
      </c>
      <c r="M2426">
        <v>0.79965103955656203</v>
      </c>
      <c r="N2426" s="44">
        <v>0.58463871366330866</v>
      </c>
      <c r="O2426" s="161">
        <f t="shared" si="371"/>
        <v>5000000</v>
      </c>
      <c r="P2426" s="162">
        <f t="shared" si="372"/>
        <v>194.21509251597635</v>
      </c>
      <c r="Q2426" s="162">
        <f t="shared" si="373"/>
        <v>151.80750859547817</v>
      </c>
      <c r="R2426" s="163">
        <f t="shared" si="374"/>
        <v>1</v>
      </c>
      <c r="S2426" s="161">
        <f t="shared" si="375"/>
        <v>6000000</v>
      </c>
      <c r="T2426" s="162">
        <f t="shared" si="376"/>
        <v>194.73836417199212</v>
      </c>
      <c r="U2426" s="162">
        <f t="shared" si="377"/>
        <v>133.40375429773908</v>
      </c>
      <c r="V2426" s="163">
        <f t="shared" si="378"/>
        <v>1</v>
      </c>
      <c r="W2426" s="164">
        <f t="shared" si="379"/>
        <v>162037919.6024909</v>
      </c>
      <c r="X2426" s="164">
        <f t="shared" si="380"/>
        <v>218007659.24551821</v>
      </c>
    </row>
    <row r="2427" spans="10:24" x14ac:dyDescent="0.25">
      <c r="J2427">
        <v>2424</v>
      </c>
      <c r="K2427" s="43">
        <v>0.30580475875409929</v>
      </c>
      <c r="L2427">
        <v>0.17107180346282569</v>
      </c>
      <c r="M2427">
        <v>0.22562701924459694</v>
      </c>
      <c r="N2427" s="44">
        <v>0.74729316532982082</v>
      </c>
      <c r="O2427" s="161">
        <f t="shared" si="371"/>
        <v>5000000</v>
      </c>
      <c r="P2427" s="162">
        <f t="shared" si="372"/>
        <v>165.75092557386546</v>
      </c>
      <c r="Q2427" s="162">
        <f t="shared" si="373"/>
        <v>119.93347999583605</v>
      </c>
      <c r="R2427" s="163">
        <f t="shared" si="374"/>
        <v>1</v>
      </c>
      <c r="S2427" s="161">
        <f t="shared" si="375"/>
        <v>6000000</v>
      </c>
      <c r="T2427" s="162">
        <f t="shared" si="376"/>
        <v>185.25030852462183</v>
      </c>
      <c r="U2427" s="162">
        <f t="shared" si="377"/>
        <v>117.46673999791803</v>
      </c>
      <c r="V2427" s="163">
        <f t="shared" si="378"/>
        <v>1</v>
      </c>
      <c r="W2427" s="164">
        <f t="shared" si="379"/>
        <v>179087227.89014703</v>
      </c>
      <c r="X2427" s="164">
        <f t="shared" si="380"/>
        <v>256701411.16022283</v>
      </c>
    </row>
    <row r="2428" spans="10:24" x14ac:dyDescent="0.25">
      <c r="J2428">
        <v>2425</v>
      </c>
      <c r="K2428" s="43">
        <v>1.8007211158775904E-3</v>
      </c>
      <c r="L2428">
        <v>0.38562705240869177</v>
      </c>
      <c r="M2428">
        <v>0.70276857197216347</v>
      </c>
      <c r="N2428" s="44">
        <v>0.24944592623643991</v>
      </c>
      <c r="O2428" s="161">
        <f t="shared" si="371"/>
        <v>1000000</v>
      </c>
      <c r="P2428" s="162">
        <f t="shared" si="372"/>
        <v>175.63897703292321</v>
      </c>
      <c r="Q2428" s="162">
        <f t="shared" si="373"/>
        <v>145.6475993715643</v>
      </c>
      <c r="R2428" s="163">
        <f t="shared" si="374"/>
        <v>1</v>
      </c>
      <c r="S2428" s="161">
        <f t="shared" si="375"/>
        <v>1000000</v>
      </c>
      <c r="T2428" s="162">
        <f t="shared" si="376"/>
        <v>188.54632567764108</v>
      </c>
      <c r="U2428" s="162">
        <f t="shared" si="377"/>
        <v>130.32379968578215</v>
      </c>
      <c r="V2428" s="163">
        <f t="shared" si="378"/>
        <v>1</v>
      </c>
      <c r="W2428" s="164">
        <f t="shared" si="379"/>
        <v>-20008622.338641088</v>
      </c>
      <c r="X2428" s="164">
        <f t="shared" si="380"/>
        <v>-91777474.008141071</v>
      </c>
    </row>
    <row r="2429" spans="10:24" x14ac:dyDescent="0.25">
      <c r="J2429">
        <v>2426</v>
      </c>
      <c r="K2429" s="43">
        <v>0.28272213667744317</v>
      </c>
      <c r="L2429">
        <v>0.71172798069210008</v>
      </c>
      <c r="M2429">
        <v>0.96277926703093875</v>
      </c>
      <c r="N2429" s="44">
        <v>0.90228416277706414</v>
      </c>
      <c r="O2429" s="161">
        <f t="shared" si="371"/>
        <v>2000000</v>
      </c>
      <c r="P2429" s="162">
        <f t="shared" si="372"/>
        <v>188.37659838349643</v>
      </c>
      <c r="Q2429" s="162">
        <f t="shared" si="373"/>
        <v>170.67780925680387</v>
      </c>
      <c r="R2429" s="163">
        <f t="shared" si="374"/>
        <v>1</v>
      </c>
      <c r="S2429" s="161">
        <f t="shared" si="375"/>
        <v>5000000</v>
      </c>
      <c r="T2429" s="162">
        <f t="shared" si="376"/>
        <v>192.79219946116547</v>
      </c>
      <c r="U2429" s="162">
        <f t="shared" si="377"/>
        <v>142.83890462840193</v>
      </c>
      <c r="V2429" s="163">
        <f t="shared" si="378"/>
        <v>1</v>
      </c>
      <c r="W2429" s="164">
        <f t="shared" si="379"/>
        <v>-14602421.746614881</v>
      </c>
      <c r="X2429" s="164">
        <f t="shared" si="380"/>
        <v>99766474.163817674</v>
      </c>
    </row>
    <row r="2430" spans="10:24" x14ac:dyDescent="0.25">
      <c r="J2430">
        <v>2427</v>
      </c>
      <c r="K2430" s="43">
        <v>0.46661619864538573</v>
      </c>
      <c r="L2430">
        <v>0.72901225500850109</v>
      </c>
      <c r="M2430">
        <v>0.48861084096447249</v>
      </c>
      <c r="N2430" s="44">
        <v>0.41610302372202757</v>
      </c>
      <c r="O2430" s="161">
        <f t="shared" si="371"/>
        <v>5000000</v>
      </c>
      <c r="P2430" s="162">
        <f t="shared" si="372"/>
        <v>189.14742591872397</v>
      </c>
      <c r="Q2430" s="162">
        <f t="shared" si="373"/>
        <v>134.4289546591645</v>
      </c>
      <c r="R2430" s="163">
        <f t="shared" si="374"/>
        <v>1</v>
      </c>
      <c r="S2430" s="161">
        <f t="shared" si="375"/>
        <v>6000000</v>
      </c>
      <c r="T2430" s="162">
        <f t="shared" si="376"/>
        <v>193.04914197290799</v>
      </c>
      <c r="U2430" s="162">
        <f t="shared" si="377"/>
        <v>124.71447732958225</v>
      </c>
      <c r="V2430" s="163">
        <f t="shared" si="378"/>
        <v>1</v>
      </c>
      <c r="W2430" s="164">
        <f t="shared" si="379"/>
        <v>223592356.29779732</v>
      </c>
      <c r="X2430" s="164">
        <f t="shared" si="380"/>
        <v>260007987.85995442</v>
      </c>
    </row>
    <row r="2431" spans="10:24" x14ac:dyDescent="0.25">
      <c r="J2431">
        <v>2428</v>
      </c>
      <c r="K2431" s="43">
        <v>0.15492026910264756</v>
      </c>
      <c r="L2431">
        <v>0.61308582239775877</v>
      </c>
      <c r="M2431">
        <v>0.76399027355363658</v>
      </c>
      <c r="N2431" s="44">
        <v>0.46625409048080302</v>
      </c>
      <c r="O2431" s="161">
        <f t="shared" si="371"/>
        <v>2000000</v>
      </c>
      <c r="P2431" s="162">
        <f t="shared" si="372"/>
        <v>184.31056320907513</v>
      </c>
      <c r="Q2431" s="162">
        <f t="shared" si="373"/>
        <v>149.38394307400327</v>
      </c>
      <c r="R2431" s="163">
        <f t="shared" si="374"/>
        <v>1</v>
      </c>
      <c r="S2431" s="161">
        <f t="shared" si="375"/>
        <v>5000000</v>
      </c>
      <c r="T2431" s="162">
        <f t="shared" si="376"/>
        <v>191.43685440302505</v>
      </c>
      <c r="U2431" s="162">
        <f t="shared" si="377"/>
        <v>132.19197153700165</v>
      </c>
      <c r="V2431" s="163">
        <f t="shared" si="378"/>
        <v>1</v>
      </c>
      <c r="W2431" s="164">
        <f t="shared" si="379"/>
        <v>19853240.270143718</v>
      </c>
      <c r="X2431" s="164">
        <f t="shared" si="380"/>
        <v>146224414.33011699</v>
      </c>
    </row>
    <row r="2432" spans="10:24" x14ac:dyDescent="0.25">
      <c r="J2432">
        <v>2429</v>
      </c>
      <c r="K2432" s="43">
        <v>6.4464603491745098E-3</v>
      </c>
      <c r="L2432">
        <v>6.1107124323313666E-2</v>
      </c>
      <c r="M2432">
        <v>9.6137800960584441E-2</v>
      </c>
      <c r="N2432" s="44">
        <v>6.611304891070191E-2</v>
      </c>
      <c r="O2432" s="161">
        <f t="shared" si="371"/>
        <v>1000000</v>
      </c>
      <c r="P2432" s="162">
        <f t="shared" si="372"/>
        <v>156.81680983517242</v>
      </c>
      <c r="Q2432" s="162">
        <f t="shared" si="373"/>
        <v>108.92246460351841</v>
      </c>
      <c r="R2432" s="163">
        <f t="shared" si="374"/>
        <v>1</v>
      </c>
      <c r="S2432" s="161">
        <f t="shared" si="375"/>
        <v>1000000</v>
      </c>
      <c r="T2432" s="162">
        <f t="shared" si="376"/>
        <v>182.27226994505747</v>
      </c>
      <c r="U2432" s="162">
        <f t="shared" si="377"/>
        <v>111.9612323017592</v>
      </c>
      <c r="V2432" s="163">
        <f t="shared" si="378"/>
        <v>0.9</v>
      </c>
      <c r="W2432" s="164">
        <f t="shared" si="379"/>
        <v>-2105654.7683459818</v>
      </c>
      <c r="X2432" s="164">
        <f t="shared" si="380"/>
        <v>-86720066.121031553</v>
      </c>
    </row>
    <row r="2433" spans="10:24" x14ac:dyDescent="0.25">
      <c r="J2433">
        <v>2430</v>
      </c>
      <c r="K2433" s="43">
        <v>0.40008606735893582</v>
      </c>
      <c r="L2433">
        <v>0.51312287025614922</v>
      </c>
      <c r="M2433">
        <v>0.30284292397290857</v>
      </c>
      <c r="N2433" s="44">
        <v>0.68810473176006959</v>
      </c>
      <c r="O2433" s="161">
        <f t="shared" si="371"/>
        <v>5000000</v>
      </c>
      <c r="P2433" s="162">
        <f t="shared" si="372"/>
        <v>180.49350137894137</v>
      </c>
      <c r="Q2433" s="162">
        <f t="shared" si="373"/>
        <v>124.67517284170846</v>
      </c>
      <c r="R2433" s="163">
        <f t="shared" si="374"/>
        <v>1</v>
      </c>
      <c r="S2433" s="161">
        <f t="shared" si="375"/>
        <v>6000000</v>
      </c>
      <c r="T2433" s="162">
        <f t="shared" si="376"/>
        <v>190.16450045964712</v>
      </c>
      <c r="U2433" s="162">
        <f t="shared" si="377"/>
        <v>119.83758642085422</v>
      </c>
      <c r="V2433" s="163">
        <f t="shared" si="378"/>
        <v>1</v>
      </c>
      <c r="W2433" s="164">
        <f t="shared" si="379"/>
        <v>229091642.68616456</v>
      </c>
      <c r="X2433" s="164">
        <f t="shared" si="380"/>
        <v>271961484.23275733</v>
      </c>
    </row>
    <row r="2434" spans="10:24" x14ac:dyDescent="0.25">
      <c r="J2434">
        <v>2431</v>
      </c>
      <c r="K2434" s="43">
        <v>0.43152568200441321</v>
      </c>
      <c r="L2434">
        <v>0.6539923107750546</v>
      </c>
      <c r="M2434">
        <v>0.35842056076113282</v>
      </c>
      <c r="N2434" s="44">
        <v>5.5831379408507575E-2</v>
      </c>
      <c r="O2434" s="161">
        <f t="shared" si="371"/>
        <v>5000000</v>
      </c>
      <c r="P2434" s="162">
        <f t="shared" si="372"/>
        <v>185.94182290065982</v>
      </c>
      <c r="Q2434" s="162">
        <f t="shared" si="373"/>
        <v>127.7463245053541</v>
      </c>
      <c r="R2434" s="163">
        <f t="shared" si="374"/>
        <v>1</v>
      </c>
      <c r="S2434" s="161">
        <f t="shared" si="375"/>
        <v>6000000</v>
      </c>
      <c r="T2434" s="162">
        <f t="shared" si="376"/>
        <v>191.98060763355326</v>
      </c>
      <c r="U2434" s="162">
        <f t="shared" si="377"/>
        <v>121.37316225267705</v>
      </c>
      <c r="V2434" s="163">
        <f t="shared" si="378"/>
        <v>0.9</v>
      </c>
      <c r="W2434" s="164">
        <f t="shared" si="379"/>
        <v>240977491.97652858</v>
      </c>
      <c r="X2434" s="164">
        <f t="shared" si="380"/>
        <v>231280205.05673158</v>
      </c>
    </row>
    <row r="2435" spans="10:24" x14ac:dyDescent="0.25">
      <c r="J2435">
        <v>2432</v>
      </c>
      <c r="K2435" s="43">
        <v>0.14023553229713492</v>
      </c>
      <c r="L2435">
        <v>0.5939468939761936</v>
      </c>
      <c r="M2435">
        <v>0.22268602327397957</v>
      </c>
      <c r="N2435" s="44">
        <v>0.15659586938832859</v>
      </c>
      <c r="O2435" s="161">
        <f t="shared" si="371"/>
        <v>2000000</v>
      </c>
      <c r="P2435" s="162">
        <f t="shared" si="372"/>
        <v>183.56564642314876</v>
      </c>
      <c r="Q2435" s="162">
        <f t="shared" si="373"/>
        <v>119.73693636523053</v>
      </c>
      <c r="R2435" s="163">
        <f t="shared" si="374"/>
        <v>1</v>
      </c>
      <c r="S2435" s="161">
        <f t="shared" si="375"/>
        <v>2000000</v>
      </c>
      <c r="T2435" s="162">
        <f t="shared" si="376"/>
        <v>191.18854880771624</v>
      </c>
      <c r="U2435" s="162">
        <f t="shared" si="377"/>
        <v>117.36846818261527</v>
      </c>
      <c r="V2435" s="163">
        <f t="shared" si="378"/>
        <v>0.9</v>
      </c>
      <c r="W2435" s="164">
        <f t="shared" si="379"/>
        <v>77657420.115836456</v>
      </c>
      <c r="X2435" s="164">
        <f t="shared" si="380"/>
        <v>-17123854.874818251</v>
      </c>
    </row>
    <row r="2436" spans="10:24" x14ac:dyDescent="0.25">
      <c r="J2436">
        <v>2433</v>
      </c>
      <c r="K2436" s="43">
        <v>0.13134570790530975</v>
      </c>
      <c r="L2436">
        <v>0.64337050345613978</v>
      </c>
      <c r="M2436">
        <v>0.85355480559483166</v>
      </c>
      <c r="N2436" s="44">
        <v>0.35951204228997813</v>
      </c>
      <c r="O2436" s="161">
        <f t="shared" si="371"/>
        <v>2000000</v>
      </c>
      <c r="P2436" s="162">
        <f t="shared" si="372"/>
        <v>185.51224051712373</v>
      </c>
      <c r="Q2436" s="162">
        <f t="shared" si="373"/>
        <v>156.03604054295647</v>
      </c>
      <c r="R2436" s="163">
        <f t="shared" si="374"/>
        <v>1</v>
      </c>
      <c r="S2436" s="161">
        <f t="shared" si="375"/>
        <v>2000000</v>
      </c>
      <c r="T2436" s="162">
        <f t="shared" si="376"/>
        <v>191.8374135057079</v>
      </c>
      <c r="U2436" s="162">
        <f t="shared" si="377"/>
        <v>135.51802027147824</v>
      </c>
      <c r="V2436" s="163">
        <f t="shared" si="378"/>
        <v>1</v>
      </c>
      <c r="W2436" s="164">
        <f t="shared" si="379"/>
        <v>8952399.9483345151</v>
      </c>
      <c r="X2436" s="164">
        <f t="shared" si="380"/>
        <v>-37361213.531540677</v>
      </c>
    </row>
    <row r="2437" spans="10:24" x14ac:dyDescent="0.25">
      <c r="J2437">
        <v>2434</v>
      </c>
      <c r="K2437" s="43">
        <v>0.85159497955020669</v>
      </c>
      <c r="L2437">
        <v>0.85832339503617416</v>
      </c>
      <c r="M2437">
        <v>0.45910444273415307</v>
      </c>
      <c r="N2437" s="44">
        <v>0.78290338062365095</v>
      </c>
      <c r="O2437" s="161">
        <f t="shared" ref="O2437:O2500" si="381">VLOOKUP(K2437,$E$5:$H$10,4)</f>
        <v>7000000</v>
      </c>
      <c r="P2437" s="162">
        <f t="shared" ref="P2437:P2500" si="382">_xlfn.NORM.INV(L2437,$E$12,$E$13)</f>
        <v>196.09225573005199</v>
      </c>
      <c r="Q2437" s="162">
        <f t="shared" ref="Q2437:Q2500" si="383">_xlfn.NORM.INV(M2437,$E$15,$E$16)</f>
        <v>132.94619684862985</v>
      </c>
      <c r="R2437" s="163">
        <f t="shared" ref="R2437:R2500" si="384">VLOOKUP(N2437,$E$19:$H$21,4)</f>
        <v>1</v>
      </c>
      <c r="S2437" s="161">
        <f t="shared" ref="S2437:S2500" si="385">VLOOKUP(K2437,$G$5:$H$10,2)</f>
        <v>7000000</v>
      </c>
      <c r="T2437" s="162">
        <f t="shared" ref="T2437:T2500" si="386">_xlfn.NORM.INV(L2437,$G$12,$G$13)</f>
        <v>195.36408524335067</v>
      </c>
      <c r="U2437" s="162">
        <f t="shared" ref="U2437:U2500" si="387">_xlfn.NORM.INV(M2437,$G$15,$G$16)</f>
        <v>123.97309842431493</v>
      </c>
      <c r="V2437" s="163">
        <f t="shared" ref="V2437:V2500" si="388">VLOOKUP(N2437,$G$19:$H$21,2)</f>
        <v>1</v>
      </c>
      <c r="W2437" s="164">
        <f t="shared" ref="W2437:W2500" si="389">O2437*(P2437-Q2437)*R2437-$D$23-$D$24</f>
        <v>392022412.16995496</v>
      </c>
      <c r="X2437" s="164">
        <f t="shared" ref="X2437:X2500" si="390">S2437*(T2437-U2437)*V2437-$F$23-$F$24</f>
        <v>349736907.7332502</v>
      </c>
    </row>
    <row r="2438" spans="10:24" x14ac:dyDescent="0.25">
      <c r="J2438">
        <v>2435</v>
      </c>
      <c r="K2438" s="43">
        <v>0.30891091202280996</v>
      </c>
      <c r="L2438">
        <v>0.91274061595877309</v>
      </c>
      <c r="M2438">
        <v>0.15593839729828429</v>
      </c>
      <c r="N2438" s="44">
        <v>0.70149048685653281</v>
      </c>
      <c r="O2438" s="161">
        <f t="shared" si="381"/>
        <v>5000000</v>
      </c>
      <c r="P2438" s="162">
        <f t="shared" si="382"/>
        <v>200.36739636546898</v>
      </c>
      <c r="Q2438" s="162">
        <f t="shared" si="383"/>
        <v>114.77416421008255</v>
      </c>
      <c r="R2438" s="163">
        <f t="shared" si="384"/>
        <v>1</v>
      </c>
      <c r="S2438" s="161">
        <f t="shared" si="385"/>
        <v>6000000</v>
      </c>
      <c r="T2438" s="162">
        <f t="shared" si="386"/>
        <v>196.789132121823</v>
      </c>
      <c r="U2438" s="162">
        <f t="shared" si="387"/>
        <v>114.88708210504127</v>
      </c>
      <c r="V2438" s="163">
        <f t="shared" si="388"/>
        <v>1</v>
      </c>
      <c r="W2438" s="164">
        <f t="shared" si="389"/>
        <v>377966160.77693218</v>
      </c>
      <c r="X2438" s="164">
        <f t="shared" si="390"/>
        <v>341412300.10069036</v>
      </c>
    </row>
    <row r="2439" spans="10:24" x14ac:dyDescent="0.25">
      <c r="J2439">
        <v>2436</v>
      </c>
      <c r="K2439" s="43">
        <v>0.8622774932147359</v>
      </c>
      <c r="L2439">
        <v>0.78380174298757455</v>
      </c>
      <c r="M2439">
        <v>0.16168163102290267</v>
      </c>
      <c r="N2439" s="44">
        <v>0.4744431324522661</v>
      </c>
      <c r="O2439" s="161">
        <f t="shared" si="381"/>
        <v>7000000</v>
      </c>
      <c r="P2439" s="162">
        <f t="shared" si="382"/>
        <v>191.77645972075783</v>
      </c>
      <c r="Q2439" s="162">
        <f t="shared" si="383"/>
        <v>115.24859907231929</v>
      </c>
      <c r="R2439" s="163">
        <f t="shared" si="384"/>
        <v>1</v>
      </c>
      <c r="S2439" s="161">
        <f t="shared" si="385"/>
        <v>7000000</v>
      </c>
      <c r="T2439" s="162">
        <f t="shared" si="386"/>
        <v>193.92548657358594</v>
      </c>
      <c r="U2439" s="162">
        <f t="shared" si="387"/>
        <v>115.12429953615964</v>
      </c>
      <c r="V2439" s="163">
        <f t="shared" si="388"/>
        <v>1</v>
      </c>
      <c r="W2439" s="164">
        <f t="shared" si="389"/>
        <v>485695024.53906971</v>
      </c>
      <c r="X2439" s="164">
        <f t="shared" si="390"/>
        <v>401608309.26198411</v>
      </c>
    </row>
    <row r="2440" spans="10:24" x14ac:dyDescent="0.25">
      <c r="J2440">
        <v>2437</v>
      </c>
      <c r="K2440" s="43">
        <v>0.7008381027763847</v>
      </c>
      <c r="L2440">
        <v>0.17767494866962041</v>
      </c>
      <c r="M2440">
        <v>4.8695791757954687E-2</v>
      </c>
      <c r="N2440" s="44">
        <v>0.71909260373622508</v>
      </c>
      <c r="O2440" s="161">
        <f t="shared" si="381"/>
        <v>6000000</v>
      </c>
      <c r="P2440" s="162">
        <f t="shared" si="382"/>
        <v>166.13606928078255</v>
      </c>
      <c r="Q2440" s="162">
        <f t="shared" si="383"/>
        <v>101.84734186507762</v>
      </c>
      <c r="R2440" s="163">
        <f t="shared" si="384"/>
        <v>1</v>
      </c>
      <c r="S2440" s="161">
        <f t="shared" si="385"/>
        <v>7000000</v>
      </c>
      <c r="T2440" s="162">
        <f t="shared" si="386"/>
        <v>185.37868976026084</v>
      </c>
      <c r="U2440" s="162">
        <f t="shared" si="387"/>
        <v>108.42367093253881</v>
      </c>
      <c r="V2440" s="163">
        <f t="shared" si="388"/>
        <v>1</v>
      </c>
      <c r="W2440" s="164">
        <f t="shared" si="389"/>
        <v>335732364.49422956</v>
      </c>
      <c r="X2440" s="164">
        <f t="shared" si="390"/>
        <v>388685131.79405415</v>
      </c>
    </row>
    <row r="2441" spans="10:24" x14ac:dyDescent="0.25">
      <c r="J2441">
        <v>2438</v>
      </c>
      <c r="K2441" s="43">
        <v>0.91464399777418814</v>
      </c>
      <c r="L2441">
        <v>8.77865707216966E-2</v>
      </c>
      <c r="M2441">
        <v>0.90874039896742664</v>
      </c>
      <c r="N2441" s="44">
        <v>0.87013026180809139</v>
      </c>
      <c r="O2441" s="161">
        <f t="shared" si="381"/>
        <v>7000000</v>
      </c>
      <c r="P2441" s="162">
        <f t="shared" si="382"/>
        <v>159.6823225344481</v>
      </c>
      <c r="Q2441" s="162">
        <f t="shared" si="383"/>
        <v>161.66076802960629</v>
      </c>
      <c r="R2441" s="163">
        <f t="shared" si="384"/>
        <v>1</v>
      </c>
      <c r="S2441" s="161">
        <f t="shared" si="385"/>
        <v>9000000</v>
      </c>
      <c r="T2441" s="162">
        <f t="shared" si="386"/>
        <v>183.22744084481604</v>
      </c>
      <c r="U2441" s="162">
        <f t="shared" si="387"/>
        <v>138.33038401480314</v>
      </c>
      <c r="V2441" s="163">
        <f t="shared" si="388"/>
        <v>1</v>
      </c>
      <c r="W2441" s="164">
        <f t="shared" si="389"/>
        <v>-63849118.466107287</v>
      </c>
      <c r="X2441" s="164">
        <f t="shared" si="390"/>
        <v>254073511.47011608</v>
      </c>
    </row>
    <row r="2442" spans="10:24" x14ac:dyDescent="0.25">
      <c r="J2442">
        <v>2439</v>
      </c>
      <c r="K2442" s="43">
        <v>0.74249416977786953</v>
      </c>
      <c r="L2442">
        <v>0.96161217432730961</v>
      </c>
      <c r="M2442">
        <v>0.80454889303547872</v>
      </c>
      <c r="N2442" s="44">
        <v>0.94033535058614703</v>
      </c>
      <c r="O2442" s="161">
        <f t="shared" si="381"/>
        <v>6000000</v>
      </c>
      <c r="P2442" s="162">
        <f t="shared" si="382"/>
        <v>206.54563306511255</v>
      </c>
      <c r="Q2442" s="162">
        <f t="shared" si="383"/>
        <v>152.15964684154517</v>
      </c>
      <c r="R2442" s="163">
        <f t="shared" si="384"/>
        <v>1</v>
      </c>
      <c r="S2442" s="161">
        <f t="shared" si="385"/>
        <v>7000000</v>
      </c>
      <c r="T2442" s="162">
        <f t="shared" si="386"/>
        <v>198.84854435503752</v>
      </c>
      <c r="U2442" s="162">
        <f t="shared" si="387"/>
        <v>133.57982342077258</v>
      </c>
      <c r="V2442" s="163">
        <f t="shared" si="388"/>
        <v>1</v>
      </c>
      <c r="W2442" s="164">
        <f t="shared" si="389"/>
        <v>276315917.34140432</v>
      </c>
      <c r="X2442" s="164">
        <f t="shared" si="390"/>
        <v>306881046.53985453</v>
      </c>
    </row>
    <row r="2443" spans="10:24" x14ac:dyDescent="0.25">
      <c r="J2443">
        <v>2440</v>
      </c>
      <c r="K2443" s="43">
        <v>0.74040992871411004</v>
      </c>
      <c r="L2443">
        <v>0.57599573030501761</v>
      </c>
      <c r="M2443">
        <v>0.27260064693865549</v>
      </c>
      <c r="N2443" s="44">
        <v>0.15686591711422393</v>
      </c>
      <c r="O2443" s="161">
        <f t="shared" si="381"/>
        <v>6000000</v>
      </c>
      <c r="P2443" s="162">
        <f t="shared" si="382"/>
        <v>182.87490001967146</v>
      </c>
      <c r="Q2443" s="162">
        <f t="shared" si="383"/>
        <v>122.90067114561384</v>
      </c>
      <c r="R2443" s="163">
        <f t="shared" si="384"/>
        <v>1</v>
      </c>
      <c r="S2443" s="161">
        <f t="shared" si="385"/>
        <v>7000000</v>
      </c>
      <c r="T2443" s="162">
        <f t="shared" si="386"/>
        <v>190.95830000655715</v>
      </c>
      <c r="U2443" s="162">
        <f t="shared" si="387"/>
        <v>118.95033557280692</v>
      </c>
      <c r="V2443" s="163">
        <f t="shared" si="388"/>
        <v>0.9</v>
      </c>
      <c r="W2443" s="164">
        <f t="shared" si="389"/>
        <v>309845373.24434566</v>
      </c>
      <c r="X2443" s="164">
        <f t="shared" si="390"/>
        <v>303650175.93262643</v>
      </c>
    </row>
    <row r="2444" spans="10:24" x14ac:dyDescent="0.25">
      <c r="J2444">
        <v>2441</v>
      </c>
      <c r="K2444" s="43">
        <v>0.63518101039552932</v>
      </c>
      <c r="L2444">
        <v>0.13511355517321022</v>
      </c>
      <c r="M2444">
        <v>0.69266383243839857</v>
      </c>
      <c r="N2444" s="44">
        <v>0.86395680968876754</v>
      </c>
      <c r="O2444" s="161">
        <f t="shared" si="381"/>
        <v>6000000</v>
      </c>
      <c r="P2444" s="162">
        <f t="shared" si="382"/>
        <v>163.46190454741929</v>
      </c>
      <c r="Q2444" s="162">
        <f t="shared" si="383"/>
        <v>145.06830547937057</v>
      </c>
      <c r="R2444" s="163">
        <f t="shared" si="384"/>
        <v>1</v>
      </c>
      <c r="S2444" s="161">
        <f t="shared" si="385"/>
        <v>7000000</v>
      </c>
      <c r="T2444" s="162">
        <f t="shared" si="386"/>
        <v>184.48730151580642</v>
      </c>
      <c r="U2444" s="162">
        <f t="shared" si="387"/>
        <v>130.03415273968528</v>
      </c>
      <c r="V2444" s="163">
        <f t="shared" si="388"/>
        <v>1</v>
      </c>
      <c r="W2444" s="164">
        <f t="shared" si="389"/>
        <v>60361594.408292383</v>
      </c>
      <c r="X2444" s="164">
        <f t="shared" si="390"/>
        <v>231172041.43284798</v>
      </c>
    </row>
    <row r="2445" spans="10:24" x14ac:dyDescent="0.25">
      <c r="J2445">
        <v>2442</v>
      </c>
      <c r="K2445" s="43">
        <v>0.39987886168178499</v>
      </c>
      <c r="L2445">
        <v>0.69430650650213388</v>
      </c>
      <c r="M2445">
        <v>0.45432368082551133</v>
      </c>
      <c r="N2445" s="44">
        <v>0.52562240885277056</v>
      </c>
      <c r="O2445" s="161">
        <f t="shared" si="381"/>
        <v>5000000</v>
      </c>
      <c r="P2445" s="162">
        <f t="shared" si="382"/>
        <v>187.62141932267866</v>
      </c>
      <c r="Q2445" s="162">
        <f t="shared" si="383"/>
        <v>132.70510295280215</v>
      </c>
      <c r="R2445" s="163">
        <f t="shared" si="384"/>
        <v>1</v>
      </c>
      <c r="S2445" s="161">
        <f t="shared" si="385"/>
        <v>6000000</v>
      </c>
      <c r="T2445" s="162">
        <f t="shared" si="386"/>
        <v>192.54047310755956</v>
      </c>
      <c r="U2445" s="162">
        <f t="shared" si="387"/>
        <v>123.85255147640108</v>
      </c>
      <c r="V2445" s="163">
        <f t="shared" si="388"/>
        <v>1</v>
      </c>
      <c r="W2445" s="164">
        <f t="shared" si="389"/>
        <v>224581581.84938258</v>
      </c>
      <c r="X2445" s="164">
        <f t="shared" si="390"/>
        <v>262127529.78695095</v>
      </c>
    </row>
    <row r="2446" spans="10:24" x14ac:dyDescent="0.25">
      <c r="J2446">
        <v>2443</v>
      </c>
      <c r="K2446" s="43">
        <v>0.32439880349020878</v>
      </c>
      <c r="L2446">
        <v>0.52688335331970881</v>
      </c>
      <c r="M2446">
        <v>0.57970803929382653</v>
      </c>
      <c r="N2446" s="44">
        <v>0.7179576199255373</v>
      </c>
      <c r="O2446" s="161">
        <f t="shared" si="381"/>
        <v>5000000</v>
      </c>
      <c r="P2446" s="162">
        <f t="shared" si="382"/>
        <v>181.01156481914958</v>
      </c>
      <c r="Q2446" s="162">
        <f t="shared" si="383"/>
        <v>139.02293260396871</v>
      </c>
      <c r="R2446" s="163">
        <f t="shared" si="384"/>
        <v>1</v>
      </c>
      <c r="S2446" s="161">
        <f t="shared" si="385"/>
        <v>6000000</v>
      </c>
      <c r="T2446" s="162">
        <f t="shared" si="386"/>
        <v>190.33718827304986</v>
      </c>
      <c r="U2446" s="162">
        <f t="shared" si="387"/>
        <v>127.01146630198436</v>
      </c>
      <c r="V2446" s="163">
        <f t="shared" si="388"/>
        <v>1</v>
      </c>
      <c r="W2446" s="164">
        <f t="shared" si="389"/>
        <v>159943161.07590437</v>
      </c>
      <c r="X2446" s="164">
        <f t="shared" si="390"/>
        <v>229954331.82639301</v>
      </c>
    </row>
    <row r="2447" spans="10:24" x14ac:dyDescent="0.25">
      <c r="J2447">
        <v>2444</v>
      </c>
      <c r="K2447" s="43">
        <v>0.62268682603757053</v>
      </c>
      <c r="L2447">
        <v>0.29257507864617993</v>
      </c>
      <c r="M2447">
        <v>0.21056498102902865</v>
      </c>
      <c r="N2447" s="44">
        <v>4.6445757305111135E-2</v>
      </c>
      <c r="O2447" s="161">
        <f t="shared" si="381"/>
        <v>6000000</v>
      </c>
      <c r="P2447" s="162">
        <f t="shared" si="382"/>
        <v>171.81183775412785</v>
      </c>
      <c r="Q2447" s="162">
        <f t="shared" si="383"/>
        <v>118.9107515179349</v>
      </c>
      <c r="R2447" s="163">
        <f t="shared" si="384"/>
        <v>1</v>
      </c>
      <c r="S2447" s="161">
        <f t="shared" si="385"/>
        <v>7000000</v>
      </c>
      <c r="T2447" s="162">
        <f t="shared" si="386"/>
        <v>187.27061258470928</v>
      </c>
      <c r="U2447" s="162">
        <f t="shared" si="387"/>
        <v>116.95537575896745</v>
      </c>
      <c r="V2447" s="163">
        <f t="shared" si="388"/>
        <v>0.9</v>
      </c>
      <c r="W2447" s="164">
        <f t="shared" si="389"/>
        <v>267406517.41715771</v>
      </c>
      <c r="X2447" s="164">
        <f t="shared" si="390"/>
        <v>292985992.0021736</v>
      </c>
    </row>
    <row r="2448" spans="10:24" x14ac:dyDescent="0.25">
      <c r="J2448">
        <v>2445</v>
      </c>
      <c r="K2448" s="43">
        <v>0.94188589795019861</v>
      </c>
      <c r="L2448">
        <v>0.41800970340691312</v>
      </c>
      <c r="M2448">
        <v>0.73775882095490419</v>
      </c>
      <c r="N2448" s="44">
        <v>0.7579944958947169</v>
      </c>
      <c r="O2448" s="161">
        <f t="shared" si="381"/>
        <v>7000000</v>
      </c>
      <c r="P2448" s="162">
        <f t="shared" si="382"/>
        <v>176.89518339265209</v>
      </c>
      <c r="Q2448" s="162">
        <f t="shared" si="383"/>
        <v>147.7290246263004</v>
      </c>
      <c r="R2448" s="163">
        <f t="shared" si="384"/>
        <v>1</v>
      </c>
      <c r="S2448" s="161">
        <f t="shared" si="385"/>
        <v>9000000</v>
      </c>
      <c r="T2448" s="162">
        <f t="shared" si="386"/>
        <v>188.96506113088404</v>
      </c>
      <c r="U2448" s="162">
        <f t="shared" si="387"/>
        <v>131.36451231315021</v>
      </c>
      <c r="V2448" s="163">
        <f t="shared" si="388"/>
        <v>1</v>
      </c>
      <c r="W2448" s="164">
        <f t="shared" si="389"/>
        <v>154163111.36446181</v>
      </c>
      <c r="X2448" s="164">
        <f t="shared" si="390"/>
        <v>368404939.35960442</v>
      </c>
    </row>
    <row r="2449" spans="10:24" x14ac:dyDescent="0.25">
      <c r="J2449">
        <v>2446</v>
      </c>
      <c r="K2449" s="43">
        <v>0.42357694565241188</v>
      </c>
      <c r="L2449">
        <v>0.89511551950681023</v>
      </c>
      <c r="M2449">
        <v>9.3196797500222583E-2</v>
      </c>
      <c r="N2449" s="44">
        <v>0.19569302473042216</v>
      </c>
      <c r="O2449" s="161">
        <f t="shared" si="381"/>
        <v>5000000</v>
      </c>
      <c r="P2449" s="162">
        <f t="shared" si="382"/>
        <v>198.81301481485104</v>
      </c>
      <c r="Q2449" s="162">
        <f t="shared" si="383"/>
        <v>108.57353440877012</v>
      </c>
      <c r="R2449" s="163">
        <f t="shared" si="384"/>
        <v>1</v>
      </c>
      <c r="S2449" s="161">
        <f t="shared" si="385"/>
        <v>6000000</v>
      </c>
      <c r="T2449" s="162">
        <f t="shared" si="386"/>
        <v>196.27100493828368</v>
      </c>
      <c r="U2449" s="162">
        <f t="shared" si="387"/>
        <v>111.78676720438506</v>
      </c>
      <c r="V2449" s="163">
        <f t="shared" si="388"/>
        <v>0.9</v>
      </c>
      <c r="W2449" s="164">
        <f t="shared" si="389"/>
        <v>401197402.03040463</v>
      </c>
      <c r="X2449" s="164">
        <f t="shared" si="390"/>
        <v>306214883.76305258</v>
      </c>
    </row>
    <row r="2450" spans="10:24" x14ac:dyDescent="0.25">
      <c r="J2450">
        <v>2447</v>
      </c>
      <c r="K2450" s="43">
        <v>0.83900936403283677</v>
      </c>
      <c r="L2450">
        <v>0.30183029809289297</v>
      </c>
      <c r="M2450">
        <v>0.19504120874519726</v>
      </c>
      <c r="N2450" s="44">
        <v>0.6001351997223523</v>
      </c>
      <c r="O2450" s="161">
        <f t="shared" si="381"/>
        <v>7000000</v>
      </c>
      <c r="P2450" s="162">
        <f t="shared" si="382"/>
        <v>172.21284579050979</v>
      </c>
      <c r="Q2450" s="162">
        <f t="shared" si="383"/>
        <v>117.81064181652877</v>
      </c>
      <c r="R2450" s="163">
        <f t="shared" si="384"/>
        <v>1</v>
      </c>
      <c r="S2450" s="161">
        <f t="shared" si="385"/>
        <v>7000000</v>
      </c>
      <c r="T2450" s="162">
        <f t="shared" si="386"/>
        <v>187.40428193016993</v>
      </c>
      <c r="U2450" s="162">
        <f t="shared" si="387"/>
        <v>116.40532090826439</v>
      </c>
      <c r="V2450" s="163">
        <f t="shared" si="388"/>
        <v>1</v>
      </c>
      <c r="W2450" s="164">
        <f t="shared" si="389"/>
        <v>330815427.8178671</v>
      </c>
      <c r="X2450" s="164">
        <f t="shared" si="390"/>
        <v>346992727.15333879</v>
      </c>
    </row>
    <row r="2451" spans="10:24" x14ac:dyDescent="0.25">
      <c r="J2451">
        <v>2448</v>
      </c>
      <c r="K2451" s="43">
        <v>0.61848230542202165</v>
      </c>
      <c r="L2451">
        <v>0.60037074209547647</v>
      </c>
      <c r="M2451">
        <v>0.9152322437334901</v>
      </c>
      <c r="N2451" s="44">
        <v>0.47802810484364622</v>
      </c>
      <c r="O2451" s="161">
        <f t="shared" si="381"/>
        <v>6000000</v>
      </c>
      <c r="P2451" s="162">
        <f t="shared" si="382"/>
        <v>183.81460260213362</v>
      </c>
      <c r="Q2451" s="162">
        <f t="shared" si="383"/>
        <v>162.47395649232604</v>
      </c>
      <c r="R2451" s="163">
        <f t="shared" si="384"/>
        <v>1</v>
      </c>
      <c r="S2451" s="161">
        <f t="shared" si="385"/>
        <v>7000000</v>
      </c>
      <c r="T2451" s="162">
        <f t="shared" si="386"/>
        <v>191.27153420071122</v>
      </c>
      <c r="U2451" s="162">
        <f t="shared" si="387"/>
        <v>138.73697824616301</v>
      </c>
      <c r="V2451" s="163">
        <f t="shared" si="388"/>
        <v>1</v>
      </c>
      <c r="W2451" s="164">
        <f t="shared" si="389"/>
        <v>78043876.658845484</v>
      </c>
      <c r="X2451" s="164">
        <f t="shared" si="390"/>
        <v>217741891.6818375</v>
      </c>
    </row>
    <row r="2452" spans="10:24" x14ac:dyDescent="0.25">
      <c r="J2452">
        <v>2449</v>
      </c>
      <c r="K2452" s="43">
        <v>0.67118123444020028</v>
      </c>
      <c r="L2452">
        <v>0.92753010737411268</v>
      </c>
      <c r="M2452">
        <v>7.2726802298279436E-2</v>
      </c>
      <c r="N2452" s="44">
        <v>0.20078326818385006</v>
      </c>
      <c r="O2452" s="161">
        <f t="shared" si="381"/>
        <v>6000000</v>
      </c>
      <c r="P2452" s="162">
        <f t="shared" si="382"/>
        <v>201.86460069864248</v>
      </c>
      <c r="Q2452" s="162">
        <f t="shared" si="383"/>
        <v>105.88441145023035</v>
      </c>
      <c r="R2452" s="163">
        <f t="shared" si="384"/>
        <v>1</v>
      </c>
      <c r="S2452" s="161">
        <f t="shared" si="385"/>
        <v>7000000</v>
      </c>
      <c r="T2452" s="162">
        <f t="shared" si="386"/>
        <v>197.28820023288083</v>
      </c>
      <c r="U2452" s="162">
        <f t="shared" si="387"/>
        <v>110.44220572511517</v>
      </c>
      <c r="V2452" s="163">
        <f t="shared" si="388"/>
        <v>1</v>
      </c>
      <c r="W2452" s="164">
        <f t="shared" si="389"/>
        <v>525881135.49047279</v>
      </c>
      <c r="X2452" s="164">
        <f t="shared" si="390"/>
        <v>457921961.55435956</v>
      </c>
    </row>
    <row r="2453" spans="10:24" x14ac:dyDescent="0.25">
      <c r="J2453">
        <v>2450</v>
      </c>
      <c r="K2453" s="43">
        <v>0.92232968733981446</v>
      </c>
      <c r="L2453">
        <v>0.25452251017413441</v>
      </c>
      <c r="M2453">
        <v>0.48149106828308796</v>
      </c>
      <c r="N2453" s="44">
        <v>0.54065997349154116</v>
      </c>
      <c r="O2453" s="161">
        <f t="shared" si="381"/>
        <v>7000000</v>
      </c>
      <c r="P2453" s="162">
        <f t="shared" si="382"/>
        <v>170.09511869007531</v>
      </c>
      <c r="Q2453" s="162">
        <f t="shared" si="383"/>
        <v>134.07176663372468</v>
      </c>
      <c r="R2453" s="163">
        <f t="shared" si="384"/>
        <v>1</v>
      </c>
      <c r="S2453" s="161">
        <f t="shared" si="385"/>
        <v>9000000</v>
      </c>
      <c r="T2453" s="162">
        <f t="shared" si="386"/>
        <v>186.69837289669178</v>
      </c>
      <c r="U2453" s="162">
        <f t="shared" si="387"/>
        <v>124.53588331686234</v>
      </c>
      <c r="V2453" s="163">
        <f t="shared" si="388"/>
        <v>1</v>
      </c>
      <c r="W2453" s="164">
        <f t="shared" si="389"/>
        <v>202163464.39445442</v>
      </c>
      <c r="X2453" s="164">
        <f t="shared" si="390"/>
        <v>409462406.21846497</v>
      </c>
    </row>
    <row r="2454" spans="10:24" x14ac:dyDescent="0.25">
      <c r="J2454">
        <v>2451</v>
      </c>
      <c r="K2454" s="43">
        <v>0.86586013417570351</v>
      </c>
      <c r="L2454">
        <v>0.48984351595007092</v>
      </c>
      <c r="M2454">
        <v>0.2258905889929631</v>
      </c>
      <c r="N2454" s="44">
        <v>0.82520234541409154</v>
      </c>
      <c r="O2454" s="161">
        <f t="shared" si="381"/>
        <v>7000000</v>
      </c>
      <c r="P2454" s="162">
        <f t="shared" si="382"/>
        <v>179.61808078776104</v>
      </c>
      <c r="Q2454" s="162">
        <f t="shared" si="383"/>
        <v>119.95102296605563</v>
      </c>
      <c r="R2454" s="163">
        <f t="shared" si="384"/>
        <v>1</v>
      </c>
      <c r="S2454" s="161">
        <f t="shared" si="385"/>
        <v>7000000</v>
      </c>
      <c r="T2454" s="162">
        <f t="shared" si="386"/>
        <v>189.87269359592034</v>
      </c>
      <c r="U2454" s="162">
        <f t="shared" si="387"/>
        <v>117.47551148302782</v>
      </c>
      <c r="V2454" s="163">
        <f t="shared" si="388"/>
        <v>1</v>
      </c>
      <c r="W2454" s="164">
        <f t="shared" si="389"/>
        <v>367669404.75193787</v>
      </c>
      <c r="X2454" s="164">
        <f t="shared" si="390"/>
        <v>356780274.79024768</v>
      </c>
    </row>
    <row r="2455" spans="10:24" x14ac:dyDescent="0.25">
      <c r="J2455">
        <v>2452</v>
      </c>
      <c r="K2455" s="43">
        <v>0.25681222708975082</v>
      </c>
      <c r="L2455">
        <v>0.34214043275360084</v>
      </c>
      <c r="M2455">
        <v>0.83576677721775827</v>
      </c>
      <c r="N2455" s="44">
        <v>0.58218419895875739</v>
      </c>
      <c r="O2455" s="161">
        <f t="shared" si="381"/>
        <v>2000000</v>
      </c>
      <c r="P2455" s="162">
        <f t="shared" si="382"/>
        <v>173.90057257633836</v>
      </c>
      <c r="Q2455" s="162">
        <f t="shared" si="383"/>
        <v>154.54414960255664</v>
      </c>
      <c r="R2455" s="163">
        <f t="shared" si="384"/>
        <v>1</v>
      </c>
      <c r="S2455" s="161">
        <f t="shared" si="385"/>
        <v>5000000</v>
      </c>
      <c r="T2455" s="162">
        <f t="shared" si="386"/>
        <v>187.96685752544613</v>
      </c>
      <c r="U2455" s="162">
        <f t="shared" si="387"/>
        <v>134.77207480127831</v>
      </c>
      <c r="V2455" s="163">
        <f t="shared" si="388"/>
        <v>1</v>
      </c>
      <c r="W2455" s="164">
        <f t="shared" si="389"/>
        <v>-11287154.05243656</v>
      </c>
      <c r="X2455" s="164">
        <f t="shared" si="390"/>
        <v>115973913.62083912</v>
      </c>
    </row>
    <row r="2456" spans="10:24" x14ac:dyDescent="0.25">
      <c r="J2456">
        <v>2453</v>
      </c>
      <c r="K2456" s="43">
        <v>0.70696904710473829</v>
      </c>
      <c r="L2456">
        <v>0.76429116667269048</v>
      </c>
      <c r="M2456">
        <v>0.58262219707988927</v>
      </c>
      <c r="N2456" s="44">
        <v>0.94751025933404853</v>
      </c>
      <c r="O2456" s="161">
        <f t="shared" si="381"/>
        <v>6000000</v>
      </c>
      <c r="P2456" s="162">
        <f t="shared" si="382"/>
        <v>190.80261495535825</v>
      </c>
      <c r="Q2456" s="162">
        <f t="shared" si="383"/>
        <v>139.17212564773001</v>
      </c>
      <c r="R2456" s="163">
        <f t="shared" si="384"/>
        <v>1</v>
      </c>
      <c r="S2456" s="161">
        <f t="shared" si="385"/>
        <v>7000000</v>
      </c>
      <c r="T2456" s="162">
        <f t="shared" si="386"/>
        <v>193.60087165178609</v>
      </c>
      <c r="U2456" s="162">
        <f t="shared" si="387"/>
        <v>127.08606282386501</v>
      </c>
      <c r="V2456" s="163">
        <f t="shared" si="388"/>
        <v>1</v>
      </c>
      <c r="W2456" s="164">
        <f t="shared" si="389"/>
        <v>259782935.84576941</v>
      </c>
      <c r="X2456" s="164">
        <f t="shared" si="390"/>
        <v>315603661.79544759</v>
      </c>
    </row>
    <row r="2457" spans="10:24" x14ac:dyDescent="0.25">
      <c r="J2457">
        <v>2454</v>
      </c>
      <c r="K2457" s="43">
        <v>0.29946473242252347</v>
      </c>
      <c r="L2457">
        <v>0.53791257769670608</v>
      </c>
      <c r="M2457">
        <v>0.57857768470727777</v>
      </c>
      <c r="N2457" s="44">
        <v>0.70347730336121139</v>
      </c>
      <c r="O2457" s="161">
        <f t="shared" si="381"/>
        <v>2000000</v>
      </c>
      <c r="P2457" s="162">
        <f t="shared" si="382"/>
        <v>181.42764355141196</v>
      </c>
      <c r="Q2457" s="162">
        <f t="shared" si="383"/>
        <v>138.96512369813465</v>
      </c>
      <c r="R2457" s="163">
        <f t="shared" si="384"/>
        <v>1</v>
      </c>
      <c r="S2457" s="161">
        <f t="shared" si="385"/>
        <v>5000000</v>
      </c>
      <c r="T2457" s="162">
        <f t="shared" si="386"/>
        <v>190.47588118380398</v>
      </c>
      <c r="U2457" s="162">
        <f t="shared" si="387"/>
        <v>126.98256184906732</v>
      </c>
      <c r="V2457" s="163">
        <f t="shared" si="388"/>
        <v>1</v>
      </c>
      <c r="W2457" s="164">
        <f t="shared" si="389"/>
        <v>34925039.706554621</v>
      </c>
      <c r="X2457" s="164">
        <f t="shared" si="390"/>
        <v>167466596.67368329</v>
      </c>
    </row>
    <row r="2458" spans="10:24" x14ac:dyDescent="0.25">
      <c r="J2458">
        <v>2455</v>
      </c>
      <c r="K2458" s="43">
        <v>0.99078621347710516</v>
      </c>
      <c r="L2458">
        <v>0.26001257385677035</v>
      </c>
      <c r="M2458">
        <v>0.61701301054716517</v>
      </c>
      <c r="N2458" s="44">
        <v>0.60997249154494371</v>
      </c>
      <c r="O2458" s="161">
        <f t="shared" si="381"/>
        <v>9000000</v>
      </c>
      <c r="P2458" s="162">
        <f t="shared" si="382"/>
        <v>170.35040037941877</v>
      </c>
      <c r="Q2458" s="162">
        <f t="shared" si="383"/>
        <v>140.95290383516058</v>
      </c>
      <c r="R2458" s="163">
        <f t="shared" si="384"/>
        <v>1</v>
      </c>
      <c r="S2458" s="161">
        <f t="shared" si="385"/>
        <v>9000000</v>
      </c>
      <c r="T2458" s="162">
        <f t="shared" si="386"/>
        <v>186.78346679313958</v>
      </c>
      <c r="U2458" s="162">
        <f t="shared" si="387"/>
        <v>127.97645191758029</v>
      </c>
      <c r="V2458" s="163">
        <f t="shared" si="388"/>
        <v>1</v>
      </c>
      <c r="W2458" s="164">
        <f t="shared" si="389"/>
        <v>214577468.89832371</v>
      </c>
      <c r="X2458" s="164">
        <f t="shared" si="390"/>
        <v>379263133.88003361</v>
      </c>
    </row>
    <row r="2459" spans="10:24" x14ac:dyDescent="0.25">
      <c r="J2459">
        <v>2456</v>
      </c>
      <c r="K2459" s="43">
        <v>0.40229553527035367</v>
      </c>
      <c r="L2459">
        <v>0.81179090048339431</v>
      </c>
      <c r="M2459">
        <v>0.52984213833441518</v>
      </c>
      <c r="N2459" s="44">
        <v>0.99653675968321453</v>
      </c>
      <c r="O2459" s="161">
        <f t="shared" si="381"/>
        <v>5000000</v>
      </c>
      <c r="P2459" s="162">
        <f t="shared" si="382"/>
        <v>193.2677269387369</v>
      </c>
      <c r="Q2459" s="162">
        <f t="shared" si="383"/>
        <v>136.49746089962116</v>
      </c>
      <c r="R2459" s="163">
        <f t="shared" si="384"/>
        <v>1</v>
      </c>
      <c r="S2459" s="161">
        <f t="shared" si="385"/>
        <v>6000000</v>
      </c>
      <c r="T2459" s="162">
        <f t="shared" si="386"/>
        <v>194.42257564624563</v>
      </c>
      <c r="U2459" s="162">
        <f t="shared" si="387"/>
        <v>125.74873044981058</v>
      </c>
      <c r="V2459" s="163">
        <f t="shared" si="388"/>
        <v>1</v>
      </c>
      <c r="W2459" s="164">
        <f t="shared" si="389"/>
        <v>233851330.19557869</v>
      </c>
      <c r="X2459" s="164">
        <f t="shared" si="390"/>
        <v>262043071.17861032</v>
      </c>
    </row>
    <row r="2460" spans="10:24" x14ac:dyDescent="0.25">
      <c r="J2460">
        <v>2457</v>
      </c>
      <c r="K2460" s="43">
        <v>0.39078513120638703</v>
      </c>
      <c r="L2460">
        <v>0.36115958512116075</v>
      </c>
      <c r="M2460">
        <v>0.81482876075844657</v>
      </c>
      <c r="N2460" s="44">
        <v>0.40554485493540038</v>
      </c>
      <c r="O2460" s="161">
        <f t="shared" si="381"/>
        <v>5000000</v>
      </c>
      <c r="P2460" s="162">
        <f t="shared" si="382"/>
        <v>174.66958516266988</v>
      </c>
      <c r="Q2460" s="162">
        <f t="shared" si="383"/>
        <v>152.91664066883584</v>
      </c>
      <c r="R2460" s="163">
        <f t="shared" si="384"/>
        <v>1</v>
      </c>
      <c r="S2460" s="161">
        <f t="shared" si="385"/>
        <v>6000000</v>
      </c>
      <c r="T2460" s="162">
        <f t="shared" si="386"/>
        <v>188.22319505422328</v>
      </c>
      <c r="U2460" s="162">
        <f t="shared" si="387"/>
        <v>133.95832033441792</v>
      </c>
      <c r="V2460" s="163">
        <f t="shared" si="388"/>
        <v>1</v>
      </c>
      <c r="W2460" s="164">
        <f t="shared" si="389"/>
        <v>58764722.469170183</v>
      </c>
      <c r="X2460" s="164">
        <f t="shared" si="390"/>
        <v>175589248.31883216</v>
      </c>
    </row>
    <row r="2461" spans="10:24" x14ac:dyDescent="0.25">
      <c r="J2461">
        <v>2458</v>
      </c>
      <c r="K2461" s="43">
        <v>0.50256687811678846</v>
      </c>
      <c r="L2461">
        <v>0.41477833581344536</v>
      </c>
      <c r="M2461">
        <v>2.2536735686456089E-2</v>
      </c>
      <c r="N2461" s="44">
        <v>0.61037573092170294</v>
      </c>
      <c r="O2461" s="161">
        <f t="shared" si="381"/>
        <v>5000000</v>
      </c>
      <c r="P2461" s="162">
        <f t="shared" si="382"/>
        <v>176.77094718679203</v>
      </c>
      <c r="Q2461" s="162">
        <f t="shared" si="383"/>
        <v>94.920636822402585</v>
      </c>
      <c r="R2461" s="163">
        <f t="shared" si="384"/>
        <v>1</v>
      </c>
      <c r="S2461" s="161">
        <f t="shared" si="385"/>
        <v>6000000</v>
      </c>
      <c r="T2461" s="162">
        <f t="shared" si="386"/>
        <v>188.92364906226402</v>
      </c>
      <c r="U2461" s="162">
        <f t="shared" si="387"/>
        <v>104.96031841120129</v>
      </c>
      <c r="V2461" s="163">
        <f t="shared" si="388"/>
        <v>1</v>
      </c>
      <c r="W2461" s="164">
        <f t="shared" si="389"/>
        <v>359251551.82194722</v>
      </c>
      <c r="X2461" s="164">
        <f t="shared" si="390"/>
        <v>353779983.90637642</v>
      </c>
    </row>
    <row r="2462" spans="10:24" x14ac:dyDescent="0.25">
      <c r="J2462">
        <v>2459</v>
      </c>
      <c r="K2462" s="43">
        <v>0.97440907633421514</v>
      </c>
      <c r="L2462">
        <v>0.39376103233593074</v>
      </c>
      <c r="M2462">
        <v>0.47273626327626972</v>
      </c>
      <c r="N2462" s="44">
        <v>0.25551957756514065</v>
      </c>
      <c r="O2462" s="161">
        <f t="shared" si="381"/>
        <v>9000000</v>
      </c>
      <c r="P2462" s="162">
        <f t="shared" si="382"/>
        <v>175.95705400110708</v>
      </c>
      <c r="Q2462" s="162">
        <f t="shared" si="383"/>
        <v>133.6321332810154</v>
      </c>
      <c r="R2462" s="163">
        <f t="shared" si="384"/>
        <v>1</v>
      </c>
      <c r="S2462" s="161">
        <f t="shared" si="385"/>
        <v>9000000</v>
      </c>
      <c r="T2462" s="162">
        <f t="shared" si="386"/>
        <v>188.65235133370237</v>
      </c>
      <c r="U2462" s="162">
        <f t="shared" si="387"/>
        <v>124.3160666405077</v>
      </c>
      <c r="V2462" s="163">
        <f t="shared" si="388"/>
        <v>1</v>
      </c>
      <c r="W2462" s="164">
        <f t="shared" si="389"/>
        <v>330924286.48082513</v>
      </c>
      <c r="X2462" s="164">
        <f t="shared" si="390"/>
        <v>429026562.23875201</v>
      </c>
    </row>
    <row r="2463" spans="10:24" x14ac:dyDescent="0.25">
      <c r="J2463">
        <v>2460</v>
      </c>
      <c r="K2463" s="43">
        <v>0.82112993779817112</v>
      </c>
      <c r="L2463">
        <v>4.4854835695352313E-2</v>
      </c>
      <c r="M2463">
        <v>0.82953494833840646</v>
      </c>
      <c r="N2463" s="44">
        <v>0.61890422507661347</v>
      </c>
      <c r="O2463" s="161">
        <f t="shared" si="381"/>
        <v>7000000</v>
      </c>
      <c r="P2463" s="162">
        <f t="shared" si="382"/>
        <v>154.5460322250222</v>
      </c>
      <c r="Q2463" s="162">
        <f t="shared" si="383"/>
        <v>154.04658203101076</v>
      </c>
      <c r="R2463" s="163">
        <f t="shared" si="384"/>
        <v>1</v>
      </c>
      <c r="S2463" s="161">
        <f t="shared" si="385"/>
        <v>7000000</v>
      </c>
      <c r="T2463" s="162">
        <f t="shared" si="386"/>
        <v>181.51534407500739</v>
      </c>
      <c r="U2463" s="162">
        <f t="shared" si="387"/>
        <v>134.52329101550538</v>
      </c>
      <c r="V2463" s="163">
        <f t="shared" si="388"/>
        <v>1</v>
      </c>
      <c r="W2463" s="164">
        <f t="shared" si="389"/>
        <v>-46503848.641919889</v>
      </c>
      <c r="X2463" s="164">
        <f t="shared" si="390"/>
        <v>178944371.4165141</v>
      </c>
    </row>
    <row r="2464" spans="10:24" x14ac:dyDescent="0.25">
      <c r="J2464">
        <v>2461</v>
      </c>
      <c r="K2464" s="43">
        <v>0.91661439918674315</v>
      </c>
      <c r="L2464">
        <v>0.60014777486918935</v>
      </c>
      <c r="M2464">
        <v>0.9226879180530434</v>
      </c>
      <c r="N2464" s="44">
        <v>0.41827711097424447</v>
      </c>
      <c r="O2464" s="161">
        <f t="shared" si="381"/>
        <v>7000000</v>
      </c>
      <c r="P2464" s="162">
        <f t="shared" si="382"/>
        <v>183.80594428054297</v>
      </c>
      <c r="Q2464" s="162">
        <f t="shared" si="383"/>
        <v>163.46772861358309</v>
      </c>
      <c r="R2464" s="163">
        <f t="shared" si="384"/>
        <v>1</v>
      </c>
      <c r="S2464" s="161">
        <f t="shared" si="385"/>
        <v>9000000</v>
      </c>
      <c r="T2464" s="162">
        <f t="shared" si="386"/>
        <v>191.26864809351432</v>
      </c>
      <c r="U2464" s="162">
        <f t="shared" si="387"/>
        <v>139.23386430679153</v>
      </c>
      <c r="V2464" s="163">
        <f t="shared" si="388"/>
        <v>1</v>
      </c>
      <c r="W2464" s="164">
        <f t="shared" si="389"/>
        <v>92367509.668719172</v>
      </c>
      <c r="X2464" s="164">
        <f t="shared" si="390"/>
        <v>318313054.08050507</v>
      </c>
    </row>
    <row r="2465" spans="10:24" x14ac:dyDescent="0.25">
      <c r="J2465">
        <v>2462</v>
      </c>
      <c r="K2465" s="43">
        <v>0.69111375041335099</v>
      </c>
      <c r="L2465">
        <v>0.5051282658389431</v>
      </c>
      <c r="M2465">
        <v>0.56884584545086969</v>
      </c>
      <c r="N2465" s="44">
        <v>0.50739469945124549</v>
      </c>
      <c r="O2465" s="161">
        <f t="shared" si="381"/>
        <v>6000000</v>
      </c>
      <c r="P2465" s="162">
        <f t="shared" si="382"/>
        <v>180.19282515291161</v>
      </c>
      <c r="Q2465" s="162">
        <f t="shared" si="383"/>
        <v>138.46873070898019</v>
      </c>
      <c r="R2465" s="163">
        <f t="shared" si="384"/>
        <v>1</v>
      </c>
      <c r="S2465" s="161">
        <f t="shared" si="385"/>
        <v>7000000</v>
      </c>
      <c r="T2465" s="162">
        <f t="shared" si="386"/>
        <v>190.06427505097054</v>
      </c>
      <c r="U2465" s="162">
        <f t="shared" si="387"/>
        <v>126.73436535449009</v>
      </c>
      <c r="V2465" s="163">
        <f t="shared" si="388"/>
        <v>1</v>
      </c>
      <c r="W2465" s="164">
        <f t="shared" si="389"/>
        <v>200344566.66358852</v>
      </c>
      <c r="X2465" s="164">
        <f t="shared" si="390"/>
        <v>293309367.87536311</v>
      </c>
    </row>
    <row r="2466" spans="10:24" x14ac:dyDescent="0.25">
      <c r="J2466">
        <v>2463</v>
      </c>
      <c r="K2466" s="43">
        <v>0.99779783870108341</v>
      </c>
      <c r="L2466">
        <v>0.43583016693084964</v>
      </c>
      <c r="M2466">
        <v>0.9386392274696953</v>
      </c>
      <c r="N2466" s="44">
        <v>0.64877028506851619</v>
      </c>
      <c r="O2466" s="161">
        <f t="shared" si="381"/>
        <v>9000000</v>
      </c>
      <c r="P2466" s="162">
        <f t="shared" si="382"/>
        <v>177.5767518986859</v>
      </c>
      <c r="Q2466" s="162">
        <f t="shared" si="383"/>
        <v>165.86900701676444</v>
      </c>
      <c r="R2466" s="163">
        <f t="shared" si="384"/>
        <v>1</v>
      </c>
      <c r="S2466" s="161">
        <f t="shared" si="385"/>
        <v>9000000</v>
      </c>
      <c r="T2466" s="162">
        <f t="shared" si="386"/>
        <v>189.19225063289531</v>
      </c>
      <c r="U2466" s="162">
        <f t="shared" si="387"/>
        <v>140.43450350838222</v>
      </c>
      <c r="V2466" s="163">
        <f t="shared" si="388"/>
        <v>1</v>
      </c>
      <c r="W2466" s="164">
        <f t="shared" si="389"/>
        <v>55369703.937293112</v>
      </c>
      <c r="X2466" s="164">
        <f t="shared" si="390"/>
        <v>288819724.12061781</v>
      </c>
    </row>
    <row r="2467" spans="10:24" x14ac:dyDescent="0.25">
      <c r="J2467">
        <v>2464</v>
      </c>
      <c r="K2467" s="43">
        <v>0.5593702531231034</v>
      </c>
      <c r="L2467">
        <v>0.22916991250301866</v>
      </c>
      <c r="M2467">
        <v>0.78243419150563898</v>
      </c>
      <c r="N2467" s="44">
        <v>0.14826926942020213</v>
      </c>
      <c r="O2467" s="161">
        <f t="shared" si="381"/>
        <v>6000000</v>
      </c>
      <c r="P2467" s="162">
        <f t="shared" si="382"/>
        <v>168.87625000984494</v>
      </c>
      <c r="Q2467" s="162">
        <f t="shared" si="383"/>
        <v>150.60881067974148</v>
      </c>
      <c r="R2467" s="163">
        <f t="shared" si="384"/>
        <v>1</v>
      </c>
      <c r="S2467" s="161">
        <f t="shared" si="385"/>
        <v>6000000</v>
      </c>
      <c r="T2467" s="162">
        <f t="shared" si="386"/>
        <v>186.29208333661498</v>
      </c>
      <c r="U2467" s="162">
        <f t="shared" si="387"/>
        <v>132.80440533987073</v>
      </c>
      <c r="V2467" s="163">
        <f t="shared" si="388"/>
        <v>0.9</v>
      </c>
      <c r="W2467" s="164">
        <f t="shared" si="389"/>
        <v>59604635.980620742</v>
      </c>
      <c r="X2467" s="164">
        <f t="shared" si="390"/>
        <v>138833461.182419</v>
      </c>
    </row>
    <row r="2468" spans="10:24" x14ac:dyDescent="0.25">
      <c r="J2468">
        <v>2465</v>
      </c>
      <c r="K2468" s="43">
        <v>0.34858008255469708</v>
      </c>
      <c r="L2468">
        <v>0.72428549092318162</v>
      </c>
      <c r="M2468">
        <v>0.70904650888372667</v>
      </c>
      <c r="N2468" s="44">
        <v>0.3014868706371634</v>
      </c>
      <c r="O2468" s="161">
        <f t="shared" si="381"/>
        <v>5000000</v>
      </c>
      <c r="P2468" s="162">
        <f t="shared" si="382"/>
        <v>188.93430212153356</v>
      </c>
      <c r="Q2468" s="162">
        <f t="shared" si="383"/>
        <v>146.01202702904754</v>
      </c>
      <c r="R2468" s="163">
        <f t="shared" si="384"/>
        <v>1</v>
      </c>
      <c r="S2468" s="161">
        <f t="shared" si="385"/>
        <v>6000000</v>
      </c>
      <c r="T2468" s="162">
        <f t="shared" si="386"/>
        <v>192.97810070717784</v>
      </c>
      <c r="U2468" s="162">
        <f t="shared" si="387"/>
        <v>130.50601351452377</v>
      </c>
      <c r="V2468" s="163">
        <f t="shared" si="388"/>
        <v>1</v>
      </c>
      <c r="W2468" s="164">
        <f t="shared" si="389"/>
        <v>164611375.46243009</v>
      </c>
      <c r="X2468" s="164">
        <f t="shared" si="390"/>
        <v>224832523.15592444</v>
      </c>
    </row>
    <row r="2469" spans="10:24" x14ac:dyDescent="0.25">
      <c r="J2469">
        <v>2466</v>
      </c>
      <c r="K2469" s="43">
        <v>0.77918016904831744</v>
      </c>
      <c r="L2469">
        <v>0.43209017879764655</v>
      </c>
      <c r="M2469">
        <v>0.66998970779005984</v>
      </c>
      <c r="N2469" s="44">
        <v>0.34380335078205426</v>
      </c>
      <c r="O2469" s="161">
        <f t="shared" si="381"/>
        <v>7000000</v>
      </c>
      <c r="P2469" s="162">
        <f t="shared" si="382"/>
        <v>177.43417191937135</v>
      </c>
      <c r="Q2469" s="162">
        <f t="shared" si="383"/>
        <v>143.79769492014401</v>
      </c>
      <c r="R2469" s="163">
        <f t="shared" si="384"/>
        <v>1</v>
      </c>
      <c r="S2469" s="161">
        <f t="shared" si="385"/>
        <v>7000000</v>
      </c>
      <c r="T2469" s="162">
        <f t="shared" si="386"/>
        <v>189.14472397312377</v>
      </c>
      <c r="U2469" s="162">
        <f t="shared" si="387"/>
        <v>129.39884746007201</v>
      </c>
      <c r="V2469" s="163">
        <f t="shared" si="388"/>
        <v>1</v>
      </c>
      <c r="W2469" s="164">
        <f t="shared" si="389"/>
        <v>185455338.99459139</v>
      </c>
      <c r="X2469" s="164">
        <f t="shared" si="390"/>
        <v>268221135.59136236</v>
      </c>
    </row>
    <row r="2470" spans="10:24" x14ac:dyDescent="0.25">
      <c r="J2470">
        <v>2467</v>
      </c>
      <c r="K2470" s="43">
        <v>0.32762898047313826</v>
      </c>
      <c r="L2470">
        <v>0.97633591523000318</v>
      </c>
      <c r="M2470">
        <v>0.54377949473347387</v>
      </c>
      <c r="N2470" s="44">
        <v>0.79170716894113136</v>
      </c>
      <c r="O2470" s="161">
        <f t="shared" si="381"/>
        <v>5000000</v>
      </c>
      <c r="P2470" s="162">
        <f t="shared" si="382"/>
        <v>209.75027398135887</v>
      </c>
      <c r="Q2470" s="162">
        <f t="shared" si="383"/>
        <v>137.19920220229699</v>
      </c>
      <c r="R2470" s="163">
        <f t="shared" si="384"/>
        <v>1</v>
      </c>
      <c r="S2470" s="161">
        <f t="shared" si="385"/>
        <v>6000000</v>
      </c>
      <c r="T2470" s="162">
        <f t="shared" si="386"/>
        <v>199.91675799378629</v>
      </c>
      <c r="U2470" s="162">
        <f t="shared" si="387"/>
        <v>126.09960110114849</v>
      </c>
      <c r="V2470" s="163">
        <f t="shared" si="388"/>
        <v>1</v>
      </c>
      <c r="W2470" s="164">
        <f t="shared" si="389"/>
        <v>312755358.89530945</v>
      </c>
      <c r="X2470" s="164">
        <f t="shared" si="390"/>
        <v>292902941.3558268</v>
      </c>
    </row>
    <row r="2471" spans="10:24" x14ac:dyDescent="0.25">
      <c r="J2471">
        <v>2468</v>
      </c>
      <c r="K2471" s="43">
        <v>0.59589246595249479</v>
      </c>
      <c r="L2471">
        <v>0.21776844914188198</v>
      </c>
      <c r="M2471">
        <v>0.63562096066928009</v>
      </c>
      <c r="N2471" s="44">
        <v>0.6661241168049703</v>
      </c>
      <c r="O2471" s="161">
        <f t="shared" si="381"/>
        <v>6000000</v>
      </c>
      <c r="P2471" s="162">
        <f t="shared" si="382"/>
        <v>168.30372085862092</v>
      </c>
      <c r="Q2471" s="162">
        <f t="shared" si="383"/>
        <v>141.93556073270815</v>
      </c>
      <c r="R2471" s="163">
        <f t="shared" si="384"/>
        <v>1</v>
      </c>
      <c r="S2471" s="161">
        <f t="shared" si="385"/>
        <v>6000000</v>
      </c>
      <c r="T2471" s="162">
        <f t="shared" si="386"/>
        <v>186.10124028620697</v>
      </c>
      <c r="U2471" s="162">
        <f t="shared" si="387"/>
        <v>128.46778036635408</v>
      </c>
      <c r="V2471" s="163">
        <f t="shared" si="388"/>
        <v>1</v>
      </c>
      <c r="W2471" s="164">
        <f t="shared" si="389"/>
        <v>108208960.75547659</v>
      </c>
      <c r="X2471" s="164">
        <f t="shared" si="390"/>
        <v>195800759.51911736</v>
      </c>
    </row>
    <row r="2472" spans="10:24" x14ac:dyDescent="0.25">
      <c r="J2472">
        <v>2469</v>
      </c>
      <c r="K2472" s="43">
        <v>0.76474405085450159</v>
      </c>
      <c r="L2472">
        <v>0.83656824132809848</v>
      </c>
      <c r="M2472">
        <v>0.5614645169088337</v>
      </c>
      <c r="N2472" s="44">
        <v>0.69779936792124564</v>
      </c>
      <c r="O2472" s="161">
        <f t="shared" si="381"/>
        <v>7000000</v>
      </c>
      <c r="P2472" s="162">
        <f t="shared" si="382"/>
        <v>194.70676586183458</v>
      </c>
      <c r="Q2472" s="162">
        <f t="shared" si="383"/>
        <v>138.09366676122281</v>
      </c>
      <c r="R2472" s="163">
        <f t="shared" si="384"/>
        <v>1</v>
      </c>
      <c r="S2472" s="161">
        <f t="shared" si="385"/>
        <v>7000000</v>
      </c>
      <c r="T2472" s="162">
        <f t="shared" si="386"/>
        <v>194.90225528727819</v>
      </c>
      <c r="U2472" s="162">
        <f t="shared" si="387"/>
        <v>126.5468333806114</v>
      </c>
      <c r="V2472" s="163">
        <f t="shared" si="388"/>
        <v>1</v>
      </c>
      <c r="W2472" s="164">
        <f t="shared" si="389"/>
        <v>346291693.70428246</v>
      </c>
      <c r="X2472" s="164">
        <f t="shared" si="390"/>
        <v>328487953.34666753</v>
      </c>
    </row>
    <row r="2473" spans="10:24" x14ac:dyDescent="0.25">
      <c r="J2473">
        <v>2470</v>
      </c>
      <c r="K2473" s="43">
        <v>0.76852288199145158</v>
      </c>
      <c r="L2473">
        <v>0.90755894606284915</v>
      </c>
      <c r="M2473">
        <v>9.8801217100974448E-4</v>
      </c>
      <c r="N2473" s="44">
        <v>0.48823360145521988</v>
      </c>
      <c r="O2473" s="161">
        <f t="shared" si="381"/>
        <v>7000000</v>
      </c>
      <c r="P2473" s="162">
        <f t="shared" si="382"/>
        <v>199.88807959672056</v>
      </c>
      <c r="Q2473" s="162">
        <f t="shared" si="383"/>
        <v>73.123753247559321</v>
      </c>
      <c r="R2473" s="163">
        <f t="shared" si="384"/>
        <v>1</v>
      </c>
      <c r="S2473" s="161">
        <f t="shared" si="385"/>
        <v>7000000</v>
      </c>
      <c r="T2473" s="162">
        <f t="shared" si="386"/>
        <v>196.62935986557352</v>
      </c>
      <c r="U2473" s="162">
        <f t="shared" si="387"/>
        <v>94.061876623779654</v>
      </c>
      <c r="V2473" s="163">
        <f t="shared" si="388"/>
        <v>1</v>
      </c>
      <c r="W2473" s="164">
        <f t="shared" si="389"/>
        <v>837350284.44412863</v>
      </c>
      <c r="X2473" s="164">
        <f t="shared" si="390"/>
        <v>567972382.6925571</v>
      </c>
    </row>
    <row r="2474" spans="10:24" x14ac:dyDescent="0.25">
      <c r="J2474">
        <v>2471</v>
      </c>
      <c r="K2474" s="43">
        <v>0.87222601072722228</v>
      </c>
      <c r="L2474">
        <v>0.16053038987767487</v>
      </c>
      <c r="M2474">
        <v>0.26243878421000344</v>
      </c>
      <c r="N2474" s="44">
        <v>0.97224619435541237</v>
      </c>
      <c r="O2474" s="161">
        <f t="shared" si="381"/>
        <v>7000000</v>
      </c>
      <c r="P2474" s="162">
        <f t="shared" si="382"/>
        <v>165.11579455525111</v>
      </c>
      <c r="Q2474" s="162">
        <f t="shared" si="383"/>
        <v>122.28310351666246</v>
      </c>
      <c r="R2474" s="163">
        <f t="shared" si="384"/>
        <v>1</v>
      </c>
      <c r="S2474" s="161">
        <f t="shared" si="385"/>
        <v>7000000</v>
      </c>
      <c r="T2474" s="162">
        <f t="shared" si="386"/>
        <v>185.03859818508369</v>
      </c>
      <c r="U2474" s="162">
        <f t="shared" si="387"/>
        <v>118.64155175833123</v>
      </c>
      <c r="V2474" s="163">
        <f t="shared" si="388"/>
        <v>1</v>
      </c>
      <c r="W2474" s="164">
        <f t="shared" si="389"/>
        <v>249828837.27012056</v>
      </c>
      <c r="X2474" s="164">
        <f t="shared" si="390"/>
        <v>314779324.9872672</v>
      </c>
    </row>
    <row r="2475" spans="10:24" x14ac:dyDescent="0.25">
      <c r="J2475">
        <v>2472</v>
      </c>
      <c r="K2475" s="43">
        <v>0.77432383136402094</v>
      </c>
      <c r="L2475">
        <v>0.83292659813006853</v>
      </c>
      <c r="M2475">
        <v>1.7156115289449936E-2</v>
      </c>
      <c r="N2475" s="44">
        <v>0.14574887535189873</v>
      </c>
      <c r="O2475" s="161">
        <f t="shared" si="381"/>
        <v>7000000</v>
      </c>
      <c r="P2475" s="162">
        <f t="shared" si="382"/>
        <v>194.4869240172786</v>
      </c>
      <c r="Q2475" s="162">
        <f t="shared" si="383"/>
        <v>92.672336199184315</v>
      </c>
      <c r="R2475" s="163">
        <f t="shared" si="384"/>
        <v>1</v>
      </c>
      <c r="S2475" s="161">
        <f t="shared" si="385"/>
        <v>7000000</v>
      </c>
      <c r="T2475" s="162">
        <f t="shared" si="386"/>
        <v>194.8289746724262</v>
      </c>
      <c r="U2475" s="162">
        <f t="shared" si="387"/>
        <v>103.83616809959216</v>
      </c>
      <c r="V2475" s="163">
        <f t="shared" si="388"/>
        <v>0.9</v>
      </c>
      <c r="W2475" s="164">
        <f t="shared" si="389"/>
        <v>662702114.72666001</v>
      </c>
      <c r="X2475" s="164">
        <f t="shared" si="390"/>
        <v>423254681.40885448</v>
      </c>
    </row>
    <row r="2476" spans="10:24" x14ac:dyDescent="0.25">
      <c r="J2476">
        <v>2473</v>
      </c>
      <c r="K2476" s="43">
        <v>4.008396192992536E-3</v>
      </c>
      <c r="L2476">
        <v>2.8142486174849823E-2</v>
      </c>
      <c r="M2476">
        <v>0.50803518200304809</v>
      </c>
      <c r="N2476" s="44">
        <v>6.547821558017064E-2</v>
      </c>
      <c r="O2476" s="161">
        <f t="shared" si="381"/>
        <v>1000000</v>
      </c>
      <c r="P2476" s="162">
        <f t="shared" si="382"/>
        <v>151.36766006494528</v>
      </c>
      <c r="Q2476" s="162">
        <f t="shared" si="383"/>
        <v>135.40285152740256</v>
      </c>
      <c r="R2476" s="163">
        <f t="shared" si="384"/>
        <v>1</v>
      </c>
      <c r="S2476" s="161">
        <f t="shared" si="385"/>
        <v>1000000</v>
      </c>
      <c r="T2476" s="162">
        <f t="shared" si="386"/>
        <v>180.4558866883151</v>
      </c>
      <c r="U2476" s="162">
        <f t="shared" si="387"/>
        <v>125.20142576370128</v>
      </c>
      <c r="V2476" s="163">
        <f t="shared" si="388"/>
        <v>0.9</v>
      </c>
      <c r="W2476" s="164">
        <f t="shared" si="389"/>
        <v>-34035191.462457277</v>
      </c>
      <c r="X2476" s="164">
        <f t="shared" si="390"/>
        <v>-100270985.16784756</v>
      </c>
    </row>
    <row r="2477" spans="10:24" x14ac:dyDescent="0.25">
      <c r="J2477">
        <v>2474</v>
      </c>
      <c r="K2477" s="43">
        <v>0.29534457275973069</v>
      </c>
      <c r="L2477">
        <v>0.57224143360773005</v>
      </c>
      <c r="M2477">
        <v>0.44353855061847269</v>
      </c>
      <c r="N2477" s="44">
        <v>0.11445442219197643</v>
      </c>
      <c r="O2477" s="161">
        <f t="shared" si="381"/>
        <v>2000000</v>
      </c>
      <c r="P2477" s="162">
        <f t="shared" si="382"/>
        <v>182.73125373442744</v>
      </c>
      <c r="Q2477" s="162">
        <f t="shared" si="383"/>
        <v>132.15992645850886</v>
      </c>
      <c r="R2477" s="163">
        <f t="shared" si="384"/>
        <v>1</v>
      </c>
      <c r="S2477" s="161">
        <f t="shared" si="385"/>
        <v>5000000</v>
      </c>
      <c r="T2477" s="162">
        <f t="shared" si="386"/>
        <v>190.9104179114758</v>
      </c>
      <c r="U2477" s="162">
        <f t="shared" si="387"/>
        <v>123.57996322925443</v>
      </c>
      <c r="V2477" s="163">
        <f t="shared" si="388"/>
        <v>0.9</v>
      </c>
      <c r="W2477" s="164">
        <f t="shared" si="389"/>
        <v>51142654.551837161</v>
      </c>
      <c r="X2477" s="164">
        <f t="shared" si="390"/>
        <v>152987046.06999618</v>
      </c>
    </row>
    <row r="2478" spans="10:24" x14ac:dyDescent="0.25">
      <c r="J2478">
        <v>2475</v>
      </c>
      <c r="K2478" s="43">
        <v>0.59672034538528784</v>
      </c>
      <c r="L2478">
        <v>0.26560860799977692</v>
      </c>
      <c r="M2478">
        <v>6.9122772602465465E-2</v>
      </c>
      <c r="N2478" s="44">
        <v>0.32819191395667857</v>
      </c>
      <c r="O2478" s="161">
        <f t="shared" si="381"/>
        <v>6000000</v>
      </c>
      <c r="P2478" s="162">
        <f t="shared" si="382"/>
        <v>170.60776502133461</v>
      </c>
      <c r="Q2478" s="162">
        <f t="shared" si="383"/>
        <v>105.35287625483546</v>
      </c>
      <c r="R2478" s="163">
        <f t="shared" si="384"/>
        <v>1</v>
      </c>
      <c r="S2478" s="161">
        <f t="shared" si="385"/>
        <v>6000000</v>
      </c>
      <c r="T2478" s="162">
        <f t="shared" si="386"/>
        <v>186.86925500711155</v>
      </c>
      <c r="U2478" s="162">
        <f t="shared" si="387"/>
        <v>110.17643812741773</v>
      </c>
      <c r="V2478" s="163">
        <f t="shared" si="388"/>
        <v>1</v>
      </c>
      <c r="W2478" s="164">
        <f t="shared" si="389"/>
        <v>341529332.59899491</v>
      </c>
      <c r="X2478" s="164">
        <f t="shared" si="390"/>
        <v>310156901.27816296</v>
      </c>
    </row>
    <row r="2479" spans="10:24" x14ac:dyDescent="0.25">
      <c r="J2479">
        <v>2476</v>
      </c>
      <c r="K2479" s="43">
        <v>0.51063309721852268</v>
      </c>
      <c r="L2479">
        <v>0.47421169274876362</v>
      </c>
      <c r="M2479">
        <v>0.8290917229827881</v>
      </c>
      <c r="N2479" s="44">
        <v>0.20857017453374649</v>
      </c>
      <c r="O2479" s="161">
        <f t="shared" si="381"/>
        <v>5000000</v>
      </c>
      <c r="P2479" s="162">
        <f t="shared" si="382"/>
        <v>179.02969823763047</v>
      </c>
      <c r="Q2479" s="162">
        <f t="shared" si="383"/>
        <v>154.01164218950262</v>
      </c>
      <c r="R2479" s="163">
        <f t="shared" si="384"/>
        <v>1</v>
      </c>
      <c r="S2479" s="161">
        <f t="shared" si="385"/>
        <v>6000000</v>
      </c>
      <c r="T2479" s="162">
        <f t="shared" si="386"/>
        <v>189.67656607921015</v>
      </c>
      <c r="U2479" s="162">
        <f t="shared" si="387"/>
        <v>134.50582109475133</v>
      </c>
      <c r="V2479" s="163">
        <f t="shared" si="388"/>
        <v>1</v>
      </c>
      <c r="W2479" s="164">
        <f t="shared" si="389"/>
        <v>75090280.240639225</v>
      </c>
      <c r="X2479" s="164">
        <f t="shared" si="390"/>
        <v>181024469.90675294</v>
      </c>
    </row>
    <row r="2480" spans="10:24" x14ac:dyDescent="0.25">
      <c r="J2480">
        <v>2477</v>
      </c>
      <c r="K2480" s="43">
        <v>0.76985489929672846</v>
      </c>
      <c r="L2480">
        <v>0.1264521129525219</v>
      </c>
      <c r="M2480">
        <v>0.79039036130516105</v>
      </c>
      <c r="N2480" s="44">
        <v>0.78819881811372361</v>
      </c>
      <c r="O2480" s="161">
        <f t="shared" si="381"/>
        <v>7000000</v>
      </c>
      <c r="P2480" s="162">
        <f t="shared" si="382"/>
        <v>162.85014476796815</v>
      </c>
      <c r="Q2480" s="162">
        <f t="shared" si="383"/>
        <v>151.15552924529499</v>
      </c>
      <c r="R2480" s="163">
        <f t="shared" si="384"/>
        <v>1</v>
      </c>
      <c r="S2480" s="161">
        <f t="shared" si="385"/>
        <v>7000000</v>
      </c>
      <c r="T2480" s="162">
        <f t="shared" si="386"/>
        <v>184.28338158932272</v>
      </c>
      <c r="U2480" s="162">
        <f t="shared" si="387"/>
        <v>133.07776462264749</v>
      </c>
      <c r="V2480" s="163">
        <f t="shared" si="388"/>
        <v>1</v>
      </c>
      <c r="W2480" s="164">
        <f t="shared" si="389"/>
        <v>31862308.658712119</v>
      </c>
      <c r="X2480" s="164">
        <f t="shared" si="390"/>
        <v>208439318.76672655</v>
      </c>
    </row>
    <row r="2481" spans="10:24" x14ac:dyDescent="0.25">
      <c r="J2481">
        <v>2478</v>
      </c>
      <c r="K2481" s="43">
        <v>0.15778940832767319</v>
      </c>
      <c r="L2481">
        <v>0.91228291731064781</v>
      </c>
      <c r="M2481">
        <v>0.37756518963412256</v>
      </c>
      <c r="N2481" s="44">
        <v>9.6269947866754912E-2</v>
      </c>
      <c r="O2481" s="161">
        <f t="shared" si="381"/>
        <v>2000000</v>
      </c>
      <c r="P2481" s="162">
        <f t="shared" si="382"/>
        <v>200.32421810199546</v>
      </c>
      <c r="Q2481" s="162">
        <f t="shared" si="383"/>
        <v>128.76236464892776</v>
      </c>
      <c r="R2481" s="163">
        <f t="shared" si="384"/>
        <v>1</v>
      </c>
      <c r="S2481" s="161">
        <f t="shared" si="385"/>
        <v>5000000</v>
      </c>
      <c r="T2481" s="162">
        <f t="shared" si="386"/>
        <v>196.77473936733182</v>
      </c>
      <c r="U2481" s="162">
        <f t="shared" si="387"/>
        <v>121.88118232446388</v>
      </c>
      <c r="V2481" s="163">
        <f t="shared" si="388"/>
        <v>0.9</v>
      </c>
      <c r="W2481" s="164">
        <f t="shared" si="389"/>
        <v>93123706.90613541</v>
      </c>
      <c r="X2481" s="164">
        <f t="shared" si="390"/>
        <v>187021006.69290572</v>
      </c>
    </row>
    <row r="2482" spans="10:24" x14ac:dyDescent="0.25">
      <c r="J2482">
        <v>2479</v>
      </c>
      <c r="K2482" s="43">
        <v>0.57313366731519055</v>
      </c>
      <c r="L2482">
        <v>0.98996146420430065</v>
      </c>
      <c r="M2482">
        <v>0.52467438424195878</v>
      </c>
      <c r="N2482" s="44">
        <v>0.17655182482703158</v>
      </c>
      <c r="O2482" s="161">
        <f t="shared" si="381"/>
        <v>6000000</v>
      </c>
      <c r="P2482" s="162">
        <f t="shared" si="382"/>
        <v>214.87356629900154</v>
      </c>
      <c r="Q2482" s="162">
        <f t="shared" si="383"/>
        <v>136.23777989749135</v>
      </c>
      <c r="R2482" s="163">
        <f t="shared" si="384"/>
        <v>1</v>
      </c>
      <c r="S2482" s="161">
        <f t="shared" si="385"/>
        <v>6000000</v>
      </c>
      <c r="T2482" s="162">
        <f t="shared" si="386"/>
        <v>201.62452209966719</v>
      </c>
      <c r="U2482" s="162">
        <f t="shared" si="387"/>
        <v>125.61888994874568</v>
      </c>
      <c r="V2482" s="163">
        <f t="shared" si="388"/>
        <v>0.9</v>
      </c>
      <c r="W2482" s="164">
        <f t="shared" si="389"/>
        <v>421814718.40906113</v>
      </c>
      <c r="X2482" s="164">
        <f t="shared" si="390"/>
        <v>260430413.61497617</v>
      </c>
    </row>
    <row r="2483" spans="10:24" x14ac:dyDescent="0.25">
      <c r="J2483">
        <v>2480</v>
      </c>
      <c r="K2483" s="43">
        <v>0.68927008059209272</v>
      </c>
      <c r="L2483">
        <v>2.3359477461404765E-2</v>
      </c>
      <c r="M2483">
        <v>0.18469215655916582</v>
      </c>
      <c r="N2483" s="44">
        <v>0.76274217902544073</v>
      </c>
      <c r="O2483" s="161">
        <f t="shared" si="381"/>
        <v>6000000</v>
      </c>
      <c r="P2483" s="162">
        <f t="shared" si="382"/>
        <v>150.16741206343264</v>
      </c>
      <c r="Q2483" s="162">
        <f t="shared" si="383"/>
        <v>117.04745525717718</v>
      </c>
      <c r="R2483" s="163">
        <f t="shared" si="384"/>
        <v>1</v>
      </c>
      <c r="S2483" s="161">
        <f t="shared" si="385"/>
        <v>7000000</v>
      </c>
      <c r="T2483" s="162">
        <f t="shared" si="386"/>
        <v>180.05580402114421</v>
      </c>
      <c r="U2483" s="162">
        <f t="shared" si="387"/>
        <v>116.02372762858859</v>
      </c>
      <c r="V2483" s="163">
        <f t="shared" si="388"/>
        <v>1</v>
      </c>
      <c r="W2483" s="164">
        <f t="shared" si="389"/>
        <v>148719740.83753276</v>
      </c>
      <c r="X2483" s="164">
        <f t="shared" si="390"/>
        <v>298224534.74788934</v>
      </c>
    </row>
    <row r="2484" spans="10:24" x14ac:dyDescent="0.25">
      <c r="J2484">
        <v>2481</v>
      </c>
      <c r="K2484" s="43">
        <v>0.96483736564252032</v>
      </c>
      <c r="L2484">
        <v>0.63393128260640075</v>
      </c>
      <c r="M2484">
        <v>0.65328361278034941</v>
      </c>
      <c r="N2484" s="44">
        <v>0.98785785910719004</v>
      </c>
      <c r="O2484" s="161">
        <f t="shared" si="381"/>
        <v>9000000</v>
      </c>
      <c r="P2484" s="162">
        <f t="shared" si="382"/>
        <v>185.13425482830075</v>
      </c>
      <c r="Q2484" s="162">
        <f t="shared" si="383"/>
        <v>142.88401655974619</v>
      </c>
      <c r="R2484" s="163">
        <f t="shared" si="384"/>
        <v>1</v>
      </c>
      <c r="S2484" s="161">
        <f t="shared" si="385"/>
        <v>9000000</v>
      </c>
      <c r="T2484" s="162">
        <f t="shared" si="386"/>
        <v>191.71141827610026</v>
      </c>
      <c r="U2484" s="162">
        <f t="shared" si="387"/>
        <v>128.94200827987311</v>
      </c>
      <c r="V2484" s="163">
        <f t="shared" si="388"/>
        <v>1</v>
      </c>
      <c r="W2484" s="164">
        <f t="shared" si="389"/>
        <v>330252144.41699111</v>
      </c>
      <c r="X2484" s="164">
        <f t="shared" si="390"/>
        <v>414924689.96604443</v>
      </c>
    </row>
    <row r="2485" spans="10:24" x14ac:dyDescent="0.25">
      <c r="J2485">
        <v>2482</v>
      </c>
      <c r="K2485" s="43">
        <v>0.51049026516284879</v>
      </c>
      <c r="L2485">
        <v>0.73738985010196334</v>
      </c>
      <c r="M2485">
        <v>0.70854715850044458</v>
      </c>
      <c r="N2485" s="44">
        <v>0.24656196251368057</v>
      </c>
      <c r="O2485" s="161">
        <f t="shared" si="381"/>
        <v>5000000</v>
      </c>
      <c r="P2485" s="162">
        <f t="shared" si="382"/>
        <v>189.52978694248932</v>
      </c>
      <c r="Q2485" s="162">
        <f t="shared" si="383"/>
        <v>145.9829076479532</v>
      </c>
      <c r="R2485" s="163">
        <f t="shared" si="384"/>
        <v>1</v>
      </c>
      <c r="S2485" s="161">
        <f t="shared" si="385"/>
        <v>6000000</v>
      </c>
      <c r="T2485" s="162">
        <f t="shared" si="386"/>
        <v>193.17659564749644</v>
      </c>
      <c r="U2485" s="162">
        <f t="shared" si="387"/>
        <v>130.4914538239766</v>
      </c>
      <c r="V2485" s="163">
        <f t="shared" si="388"/>
        <v>1</v>
      </c>
      <c r="W2485" s="164">
        <f t="shared" si="389"/>
        <v>167734396.47268063</v>
      </c>
      <c r="X2485" s="164">
        <f t="shared" si="390"/>
        <v>226110850.94111907</v>
      </c>
    </row>
    <row r="2486" spans="10:24" x14ac:dyDescent="0.25">
      <c r="J2486">
        <v>2483</v>
      </c>
      <c r="K2486" s="43">
        <v>0.48993140668071655</v>
      </c>
      <c r="L2486">
        <v>0.40060812066605134</v>
      </c>
      <c r="M2486">
        <v>0.69191288346580004</v>
      </c>
      <c r="N2486" s="44">
        <v>0.34889125698632473</v>
      </c>
      <c r="O2486" s="161">
        <f t="shared" si="381"/>
        <v>5000000</v>
      </c>
      <c r="P2486" s="162">
        <f t="shared" si="382"/>
        <v>176.22339943638607</v>
      </c>
      <c r="Q2486" s="162">
        <f t="shared" si="383"/>
        <v>145.02559561571636</v>
      </c>
      <c r="R2486" s="163">
        <f t="shared" si="384"/>
        <v>1</v>
      </c>
      <c r="S2486" s="161">
        <f t="shared" si="385"/>
        <v>6000000</v>
      </c>
      <c r="T2486" s="162">
        <f t="shared" si="386"/>
        <v>188.74113314546202</v>
      </c>
      <c r="U2486" s="162">
        <f t="shared" si="387"/>
        <v>130.01279780785816</v>
      </c>
      <c r="V2486" s="163">
        <f t="shared" si="388"/>
        <v>1</v>
      </c>
      <c r="W2486" s="164">
        <f t="shared" si="389"/>
        <v>105989019.10334858</v>
      </c>
      <c r="X2486" s="164">
        <f t="shared" si="390"/>
        <v>202370012.02562308</v>
      </c>
    </row>
    <row r="2487" spans="10:24" x14ac:dyDescent="0.25">
      <c r="J2487">
        <v>2484</v>
      </c>
      <c r="K2487" s="43">
        <v>0.20779968865632747</v>
      </c>
      <c r="L2487">
        <v>0.79555832670130966</v>
      </c>
      <c r="M2487">
        <v>0.25339039822875442</v>
      </c>
      <c r="N2487" s="44">
        <v>0.9275802337807264</v>
      </c>
      <c r="O2487" s="161">
        <f t="shared" si="381"/>
        <v>2000000</v>
      </c>
      <c r="P2487" s="162">
        <f t="shared" si="382"/>
        <v>192.38790441148183</v>
      </c>
      <c r="Q2487" s="162">
        <f t="shared" si="383"/>
        <v>121.7228274001418</v>
      </c>
      <c r="R2487" s="163">
        <f t="shared" si="384"/>
        <v>1</v>
      </c>
      <c r="S2487" s="161">
        <f t="shared" si="385"/>
        <v>5000000</v>
      </c>
      <c r="T2487" s="162">
        <f t="shared" si="386"/>
        <v>194.12930147049394</v>
      </c>
      <c r="U2487" s="162">
        <f t="shared" si="387"/>
        <v>118.3614137000709</v>
      </c>
      <c r="V2487" s="163">
        <f t="shared" si="388"/>
        <v>1</v>
      </c>
      <c r="W2487" s="164">
        <f t="shared" si="389"/>
        <v>91330154.022680074</v>
      </c>
      <c r="X2487" s="164">
        <f t="shared" si="390"/>
        <v>228839438.85211521</v>
      </c>
    </row>
    <row r="2488" spans="10:24" x14ac:dyDescent="0.25">
      <c r="J2488">
        <v>2485</v>
      </c>
      <c r="K2488" s="43">
        <v>0.41653254802423456</v>
      </c>
      <c r="L2488">
        <v>0.19921656189294801</v>
      </c>
      <c r="M2488">
        <v>0.57043716614301687</v>
      </c>
      <c r="N2488" s="44">
        <v>0.2953279345744082</v>
      </c>
      <c r="O2488" s="161">
        <f t="shared" si="381"/>
        <v>5000000</v>
      </c>
      <c r="P2488" s="162">
        <f t="shared" si="382"/>
        <v>167.33365632657117</v>
      </c>
      <c r="Q2488" s="162">
        <f t="shared" si="383"/>
        <v>138.54974529429123</v>
      </c>
      <c r="R2488" s="163">
        <f t="shared" si="384"/>
        <v>1</v>
      </c>
      <c r="S2488" s="161">
        <f t="shared" si="385"/>
        <v>6000000</v>
      </c>
      <c r="T2488" s="162">
        <f t="shared" si="386"/>
        <v>185.77788544219038</v>
      </c>
      <c r="U2488" s="162">
        <f t="shared" si="387"/>
        <v>126.77487264714561</v>
      </c>
      <c r="V2488" s="163">
        <f t="shared" si="388"/>
        <v>1</v>
      </c>
      <c r="W2488" s="164">
        <f t="shared" si="389"/>
        <v>93919555.161399722</v>
      </c>
      <c r="X2488" s="164">
        <f t="shared" si="390"/>
        <v>204018076.77026862</v>
      </c>
    </row>
    <row r="2489" spans="10:24" x14ac:dyDescent="0.25">
      <c r="J2489">
        <v>2486</v>
      </c>
      <c r="K2489" s="43">
        <v>0.46078790182155138</v>
      </c>
      <c r="L2489">
        <v>0.58540672267890403</v>
      </c>
      <c r="M2489">
        <v>0.23584338202283817</v>
      </c>
      <c r="N2489" s="44">
        <v>0.29636905115368117</v>
      </c>
      <c r="O2489" s="161">
        <f t="shared" si="381"/>
        <v>5000000</v>
      </c>
      <c r="P2489" s="162">
        <f t="shared" si="382"/>
        <v>183.23617437583371</v>
      </c>
      <c r="Q2489" s="162">
        <f t="shared" si="383"/>
        <v>120.60525426433958</v>
      </c>
      <c r="R2489" s="163">
        <f t="shared" si="384"/>
        <v>1</v>
      </c>
      <c r="S2489" s="161">
        <f t="shared" si="385"/>
        <v>6000000</v>
      </c>
      <c r="T2489" s="162">
        <f t="shared" si="386"/>
        <v>191.07872479194458</v>
      </c>
      <c r="U2489" s="162">
        <f t="shared" si="387"/>
        <v>117.80262713216979</v>
      </c>
      <c r="V2489" s="163">
        <f t="shared" si="388"/>
        <v>1</v>
      </c>
      <c r="W2489" s="164">
        <f t="shared" si="389"/>
        <v>263154600.55747068</v>
      </c>
      <c r="X2489" s="164">
        <f t="shared" si="390"/>
        <v>289656585.95864874</v>
      </c>
    </row>
    <row r="2490" spans="10:24" x14ac:dyDescent="0.25">
      <c r="J2490">
        <v>2487</v>
      </c>
      <c r="K2490" s="43">
        <v>0.70567565071247751</v>
      </c>
      <c r="L2490">
        <v>0.31918582576674359</v>
      </c>
      <c r="M2490">
        <v>1.7253976660786319E-2</v>
      </c>
      <c r="N2490" s="44">
        <v>0.61064160823244951</v>
      </c>
      <c r="O2490" s="161">
        <f t="shared" si="381"/>
        <v>6000000</v>
      </c>
      <c r="P2490" s="162">
        <f t="shared" si="382"/>
        <v>172.95034923078362</v>
      </c>
      <c r="Q2490" s="162">
        <f t="shared" si="383"/>
        <v>92.718287170148557</v>
      </c>
      <c r="R2490" s="163">
        <f t="shared" si="384"/>
        <v>1</v>
      </c>
      <c r="S2490" s="161">
        <f t="shared" si="385"/>
        <v>7000000</v>
      </c>
      <c r="T2490" s="162">
        <f t="shared" si="386"/>
        <v>187.65011641026121</v>
      </c>
      <c r="U2490" s="162">
        <f t="shared" si="387"/>
        <v>103.85914358507428</v>
      </c>
      <c r="V2490" s="163">
        <f t="shared" si="388"/>
        <v>1</v>
      </c>
      <c r="W2490" s="164">
        <f t="shared" si="389"/>
        <v>431392372.36381036</v>
      </c>
      <c r="X2490" s="164">
        <f t="shared" si="390"/>
        <v>436536809.77630854</v>
      </c>
    </row>
    <row r="2491" spans="10:24" x14ac:dyDescent="0.25">
      <c r="J2491">
        <v>2488</v>
      </c>
      <c r="K2491" s="43">
        <v>8.5976007023117584E-2</v>
      </c>
      <c r="L2491">
        <v>0.62889449809585785</v>
      </c>
      <c r="M2491">
        <v>0.87532055096285655</v>
      </c>
      <c r="N2491" s="44">
        <v>0.20864603697176398</v>
      </c>
      <c r="O2491" s="161">
        <f t="shared" si="381"/>
        <v>2000000</v>
      </c>
      <c r="P2491" s="162">
        <f t="shared" si="382"/>
        <v>184.93390226072643</v>
      </c>
      <c r="Q2491" s="162">
        <f t="shared" si="383"/>
        <v>158.03815914365703</v>
      </c>
      <c r="R2491" s="163">
        <f t="shared" si="384"/>
        <v>1</v>
      </c>
      <c r="S2491" s="161">
        <f t="shared" si="385"/>
        <v>2000000</v>
      </c>
      <c r="T2491" s="162">
        <f t="shared" si="386"/>
        <v>191.64463408690881</v>
      </c>
      <c r="U2491" s="162">
        <f t="shared" si="387"/>
        <v>136.51907957182851</v>
      </c>
      <c r="V2491" s="163">
        <f t="shared" si="388"/>
        <v>1</v>
      </c>
      <c r="W2491" s="164">
        <f t="shared" si="389"/>
        <v>3791486.2341388017</v>
      </c>
      <c r="X2491" s="164">
        <f t="shared" si="390"/>
        <v>-39748890.969839409</v>
      </c>
    </row>
    <row r="2492" spans="10:24" x14ac:dyDescent="0.25">
      <c r="J2492">
        <v>2489</v>
      </c>
      <c r="K2492" s="43">
        <v>0.36293089534343248</v>
      </c>
      <c r="L2492">
        <v>0.10367428560529235</v>
      </c>
      <c r="M2492">
        <v>0.31025872345700301</v>
      </c>
      <c r="N2492" s="44">
        <v>0.51664341488951537</v>
      </c>
      <c r="O2492" s="161">
        <f t="shared" si="381"/>
        <v>5000000</v>
      </c>
      <c r="P2492" s="162">
        <f t="shared" si="382"/>
        <v>161.08665373169427</v>
      </c>
      <c r="Q2492" s="162">
        <f t="shared" si="383"/>
        <v>125.09765752022383</v>
      </c>
      <c r="R2492" s="163">
        <f t="shared" si="384"/>
        <v>1</v>
      </c>
      <c r="S2492" s="161">
        <f t="shared" si="385"/>
        <v>6000000</v>
      </c>
      <c r="T2492" s="162">
        <f t="shared" si="386"/>
        <v>183.69555124389808</v>
      </c>
      <c r="U2492" s="162">
        <f t="shared" si="387"/>
        <v>120.04882876011192</v>
      </c>
      <c r="V2492" s="163">
        <f t="shared" si="388"/>
        <v>1</v>
      </c>
      <c r="W2492" s="164">
        <f t="shared" si="389"/>
        <v>129944981.05735219</v>
      </c>
      <c r="X2492" s="164">
        <f t="shared" si="390"/>
        <v>231880334.90271699</v>
      </c>
    </row>
    <row r="2493" spans="10:24" x14ac:dyDescent="0.25">
      <c r="J2493">
        <v>2490</v>
      </c>
      <c r="K2493" s="43">
        <v>6.6744487711703604E-2</v>
      </c>
      <c r="L2493">
        <v>0.90962578303720976</v>
      </c>
      <c r="M2493">
        <v>0.81328517294639113</v>
      </c>
      <c r="N2493" s="44">
        <v>0.69521399309293119</v>
      </c>
      <c r="O2493" s="161">
        <f t="shared" si="381"/>
        <v>2000000</v>
      </c>
      <c r="P2493" s="162">
        <f t="shared" si="382"/>
        <v>200.0768123950235</v>
      </c>
      <c r="Q2493" s="162">
        <f t="shared" si="383"/>
        <v>152.80134957560296</v>
      </c>
      <c r="R2493" s="163">
        <f t="shared" si="384"/>
        <v>1</v>
      </c>
      <c r="S2493" s="161">
        <f t="shared" si="385"/>
        <v>2000000</v>
      </c>
      <c r="T2493" s="162">
        <f t="shared" si="386"/>
        <v>196.69227079834116</v>
      </c>
      <c r="U2493" s="162">
        <f t="shared" si="387"/>
        <v>133.90067478780148</v>
      </c>
      <c r="V2493" s="163">
        <f t="shared" si="388"/>
        <v>1</v>
      </c>
      <c r="W2493" s="164">
        <f t="shared" si="389"/>
        <v>44550925.638841078</v>
      </c>
      <c r="X2493" s="164">
        <f t="shared" si="390"/>
        <v>-24416807.978920639</v>
      </c>
    </row>
    <row r="2494" spans="10:24" x14ac:dyDescent="0.25">
      <c r="J2494">
        <v>2491</v>
      </c>
      <c r="K2494" s="43">
        <v>0.72509365012372828</v>
      </c>
      <c r="L2494">
        <v>0.53449101963187551</v>
      </c>
      <c r="M2494">
        <v>0.24253351776804832</v>
      </c>
      <c r="N2494" s="44">
        <v>0.3781434560533834</v>
      </c>
      <c r="O2494" s="161">
        <f t="shared" si="381"/>
        <v>6000000</v>
      </c>
      <c r="P2494" s="162">
        <f t="shared" si="382"/>
        <v>181.29846229364321</v>
      </c>
      <c r="Q2494" s="162">
        <f t="shared" si="383"/>
        <v>121.03647686107335</v>
      </c>
      <c r="R2494" s="163">
        <f t="shared" si="384"/>
        <v>1</v>
      </c>
      <c r="S2494" s="161">
        <f t="shared" si="385"/>
        <v>7000000</v>
      </c>
      <c r="T2494" s="162">
        <f t="shared" si="386"/>
        <v>190.43282076454773</v>
      </c>
      <c r="U2494" s="162">
        <f t="shared" si="387"/>
        <v>118.01823843053668</v>
      </c>
      <c r="V2494" s="163">
        <f t="shared" si="388"/>
        <v>1</v>
      </c>
      <c r="W2494" s="164">
        <f t="shared" si="389"/>
        <v>311571912.59541917</v>
      </c>
      <c r="X2494" s="164">
        <f t="shared" si="390"/>
        <v>356902076.33807731</v>
      </c>
    </row>
    <row r="2495" spans="10:24" x14ac:dyDescent="0.25">
      <c r="J2495">
        <v>2492</v>
      </c>
      <c r="K2495" s="43">
        <v>0.43981032532914122</v>
      </c>
      <c r="L2495">
        <v>0.83573534523435244</v>
      </c>
      <c r="M2495">
        <v>0.88965593819714239</v>
      </c>
      <c r="N2495" s="44">
        <v>0.5097325061547836</v>
      </c>
      <c r="O2495" s="161">
        <f t="shared" si="381"/>
        <v>5000000</v>
      </c>
      <c r="P2495" s="162">
        <f t="shared" si="382"/>
        <v>194.65620723510017</v>
      </c>
      <c r="Q2495" s="162">
        <f t="shared" si="383"/>
        <v>159.49400798781346</v>
      </c>
      <c r="R2495" s="163">
        <f t="shared" si="384"/>
        <v>1</v>
      </c>
      <c r="S2495" s="161">
        <f t="shared" si="385"/>
        <v>6000000</v>
      </c>
      <c r="T2495" s="162">
        <f t="shared" si="386"/>
        <v>194.88540241170006</v>
      </c>
      <c r="U2495" s="162">
        <f t="shared" si="387"/>
        <v>137.24700399390673</v>
      </c>
      <c r="V2495" s="163">
        <f t="shared" si="388"/>
        <v>1</v>
      </c>
      <c r="W2495" s="164">
        <f t="shared" si="389"/>
        <v>125810996.23643354</v>
      </c>
      <c r="X2495" s="164">
        <f t="shared" si="390"/>
        <v>195830390.50675994</v>
      </c>
    </row>
    <row r="2496" spans="10:24" x14ac:dyDescent="0.25">
      <c r="J2496">
        <v>2493</v>
      </c>
      <c r="K2496" s="43">
        <v>0.41825685696419423</v>
      </c>
      <c r="L2496">
        <v>0.53341768480244234</v>
      </c>
      <c r="M2496">
        <v>0.48620288399556966</v>
      </c>
      <c r="N2496" s="44">
        <v>0.57360907486706192</v>
      </c>
      <c r="O2496" s="161">
        <f t="shared" si="381"/>
        <v>5000000</v>
      </c>
      <c r="P2496" s="162">
        <f t="shared" si="382"/>
        <v>181.25795871967085</v>
      </c>
      <c r="Q2496" s="162">
        <f t="shared" si="383"/>
        <v>134.3081772366674</v>
      </c>
      <c r="R2496" s="163">
        <f t="shared" si="384"/>
        <v>1</v>
      </c>
      <c r="S2496" s="161">
        <f t="shared" si="385"/>
        <v>6000000</v>
      </c>
      <c r="T2496" s="162">
        <f t="shared" si="386"/>
        <v>190.41931957322362</v>
      </c>
      <c r="U2496" s="162">
        <f t="shared" si="387"/>
        <v>124.6540886183337</v>
      </c>
      <c r="V2496" s="163">
        <f t="shared" si="388"/>
        <v>1</v>
      </c>
      <c r="W2496" s="164">
        <f t="shared" si="389"/>
        <v>184748907.41501725</v>
      </c>
      <c r="X2496" s="164">
        <f t="shared" si="390"/>
        <v>244591385.72933948</v>
      </c>
    </row>
    <row r="2497" spans="10:24" x14ac:dyDescent="0.25">
      <c r="J2497">
        <v>2494</v>
      </c>
      <c r="K2497" s="43">
        <v>0.79190980848209636</v>
      </c>
      <c r="L2497">
        <v>0.18734612339185897</v>
      </c>
      <c r="M2497">
        <v>0.54018036715669604</v>
      </c>
      <c r="N2497" s="44">
        <v>0.53034079735402118</v>
      </c>
      <c r="O2497" s="161">
        <f t="shared" si="381"/>
        <v>7000000</v>
      </c>
      <c r="P2497" s="162">
        <f t="shared" si="382"/>
        <v>166.68422402722666</v>
      </c>
      <c r="Q2497" s="162">
        <f t="shared" si="383"/>
        <v>137.01776260578794</v>
      </c>
      <c r="R2497" s="163">
        <f t="shared" si="384"/>
        <v>1</v>
      </c>
      <c r="S2497" s="161">
        <f t="shared" si="385"/>
        <v>7000000</v>
      </c>
      <c r="T2497" s="162">
        <f t="shared" si="386"/>
        <v>185.56140800907556</v>
      </c>
      <c r="U2497" s="162">
        <f t="shared" si="387"/>
        <v>126.00888130289397</v>
      </c>
      <c r="V2497" s="163">
        <f t="shared" si="388"/>
        <v>1</v>
      </c>
      <c r="W2497" s="164">
        <f t="shared" si="389"/>
        <v>157665229.95007107</v>
      </c>
      <c r="X2497" s="164">
        <f t="shared" si="390"/>
        <v>266867686.94327116</v>
      </c>
    </row>
    <row r="2498" spans="10:24" x14ac:dyDescent="0.25">
      <c r="J2498">
        <v>2495</v>
      </c>
      <c r="K2498" s="43">
        <v>0.73128187516904553</v>
      </c>
      <c r="L2498">
        <v>6.8612485234246234E-3</v>
      </c>
      <c r="M2498">
        <v>9.0535397888604319E-2</v>
      </c>
      <c r="N2498" s="44">
        <v>0.55446161133685967</v>
      </c>
      <c r="O2498" s="161">
        <f t="shared" si="381"/>
        <v>6000000</v>
      </c>
      <c r="P2498" s="162">
        <f t="shared" si="382"/>
        <v>143.03329946691528</v>
      </c>
      <c r="Q2498" s="162">
        <f t="shared" si="383"/>
        <v>108.25069363808726</v>
      </c>
      <c r="R2498" s="163">
        <f t="shared" si="384"/>
        <v>1</v>
      </c>
      <c r="S2498" s="161">
        <f t="shared" si="385"/>
        <v>7000000</v>
      </c>
      <c r="T2498" s="162">
        <f t="shared" si="386"/>
        <v>177.67776648897177</v>
      </c>
      <c r="U2498" s="162">
        <f t="shared" si="387"/>
        <v>111.62534681904363</v>
      </c>
      <c r="V2498" s="163">
        <f t="shared" si="388"/>
        <v>1</v>
      </c>
      <c r="W2498" s="164">
        <f t="shared" si="389"/>
        <v>158695634.97296816</v>
      </c>
      <c r="X2498" s="164">
        <f t="shared" si="390"/>
        <v>312366937.68949699</v>
      </c>
    </row>
    <row r="2499" spans="10:24" x14ac:dyDescent="0.25">
      <c r="J2499">
        <v>2496</v>
      </c>
      <c r="K2499" s="43">
        <v>8.4645414189884471E-2</v>
      </c>
      <c r="L2499">
        <v>0.58456989050878638</v>
      </c>
      <c r="M2499">
        <v>0.4725552542967838</v>
      </c>
      <c r="N2499" s="44">
        <v>0.99476047348169783</v>
      </c>
      <c r="O2499" s="161">
        <f t="shared" si="381"/>
        <v>2000000</v>
      </c>
      <c r="P2499" s="162">
        <f t="shared" si="382"/>
        <v>183.20397654309434</v>
      </c>
      <c r="Q2499" s="162">
        <f t="shared" si="383"/>
        <v>133.62303744635389</v>
      </c>
      <c r="R2499" s="163">
        <f t="shared" si="384"/>
        <v>1</v>
      </c>
      <c r="S2499" s="161">
        <f t="shared" si="385"/>
        <v>2000000</v>
      </c>
      <c r="T2499" s="162">
        <f t="shared" si="386"/>
        <v>191.06799218103146</v>
      </c>
      <c r="U2499" s="162">
        <f t="shared" si="387"/>
        <v>124.31151872317695</v>
      </c>
      <c r="V2499" s="163">
        <f t="shared" si="388"/>
        <v>1</v>
      </c>
      <c r="W2499" s="164">
        <f t="shared" si="389"/>
        <v>49161878.193480909</v>
      </c>
      <c r="X2499" s="164">
        <f t="shared" si="390"/>
        <v>-16487053.084290981</v>
      </c>
    </row>
    <row r="2500" spans="10:24" x14ac:dyDescent="0.25">
      <c r="J2500">
        <v>2497</v>
      </c>
      <c r="K2500" s="43">
        <v>0.52544029772527157</v>
      </c>
      <c r="L2500">
        <v>0.89699121040451146</v>
      </c>
      <c r="M2500">
        <v>0.27339008736351378</v>
      </c>
      <c r="N2500" s="44">
        <v>0.16205325910788271</v>
      </c>
      <c r="O2500" s="161">
        <f t="shared" si="381"/>
        <v>5000000</v>
      </c>
      <c r="P2500" s="162">
        <f t="shared" si="382"/>
        <v>198.96888180369734</v>
      </c>
      <c r="Q2500" s="162">
        <f t="shared" si="383"/>
        <v>122.94816093409337</v>
      </c>
      <c r="R2500" s="163">
        <f t="shared" si="384"/>
        <v>1</v>
      </c>
      <c r="S2500" s="161">
        <f t="shared" si="385"/>
        <v>6000000</v>
      </c>
      <c r="T2500" s="162">
        <f t="shared" si="386"/>
        <v>196.32296060123244</v>
      </c>
      <c r="U2500" s="162">
        <f t="shared" si="387"/>
        <v>118.97408046704668</v>
      </c>
      <c r="V2500" s="163">
        <f t="shared" si="388"/>
        <v>0.9</v>
      </c>
      <c r="W2500" s="164">
        <f t="shared" si="389"/>
        <v>330103604.3480199</v>
      </c>
      <c r="X2500" s="164">
        <f t="shared" si="390"/>
        <v>267683952.72460312</v>
      </c>
    </row>
    <row r="2501" spans="10:24" x14ac:dyDescent="0.25">
      <c r="J2501">
        <v>2498</v>
      </c>
      <c r="K2501" s="43">
        <v>0.75399024948335913</v>
      </c>
      <c r="L2501">
        <v>0.68786547562381184</v>
      </c>
      <c r="M2501">
        <v>0.73134849843966065</v>
      </c>
      <c r="N2501" s="44">
        <v>0.71113906249593817</v>
      </c>
      <c r="O2501" s="161">
        <f t="shared" ref="O2501:O2564" si="391">VLOOKUP(K2501,$E$5:$H$10,4)</f>
        <v>7000000</v>
      </c>
      <c r="P2501" s="162">
        <f t="shared" ref="P2501:P2564" si="392">_xlfn.NORM.INV(L2501,$E$12,$E$13)</f>
        <v>187.34713526986252</v>
      </c>
      <c r="Q2501" s="162">
        <f t="shared" ref="Q2501:Q2564" si="393">_xlfn.NORM.INV(M2501,$E$15,$E$16)</f>
        <v>147.33792976998473</v>
      </c>
      <c r="R2501" s="163">
        <f t="shared" ref="R2501:R2564" si="394">VLOOKUP(N2501,$E$19:$H$21,4)</f>
        <v>1</v>
      </c>
      <c r="S2501" s="161">
        <f t="shared" ref="S2501:S2564" si="395">VLOOKUP(K2501,$G$5:$H$10,2)</f>
        <v>7000000</v>
      </c>
      <c r="T2501" s="162">
        <f t="shared" ref="T2501:T2564" si="396">_xlfn.NORM.INV(L2501,$G$12,$G$13)</f>
        <v>192.44904508995418</v>
      </c>
      <c r="U2501" s="162">
        <f t="shared" ref="U2501:U2564" si="397">_xlfn.NORM.INV(M2501,$G$15,$G$16)</f>
        <v>131.16896488499236</v>
      </c>
      <c r="V2501" s="163">
        <f t="shared" ref="V2501:V2564" si="398">VLOOKUP(N2501,$G$19:$H$21,2)</f>
        <v>1</v>
      </c>
      <c r="W2501" s="164">
        <f t="shared" ref="W2501:W2564" si="399">O2501*(P2501-Q2501)*R2501-$D$23-$D$24</f>
        <v>230064438.49914455</v>
      </c>
      <c r="X2501" s="164">
        <f t="shared" ref="X2501:X2564" si="400">S2501*(T2501-U2501)*V2501-$F$23-$F$24</f>
        <v>278960561.43473274</v>
      </c>
    </row>
    <row r="2502" spans="10:24" x14ac:dyDescent="0.25">
      <c r="J2502">
        <v>2499</v>
      </c>
      <c r="K2502" s="43">
        <v>0.46324185994316147</v>
      </c>
      <c r="L2502">
        <v>0.40318689448929967</v>
      </c>
      <c r="M2502">
        <v>0.38226811890640666</v>
      </c>
      <c r="N2502" s="44">
        <v>5.1757918215767029E-2</v>
      </c>
      <c r="O2502" s="161">
        <f t="shared" si="391"/>
        <v>5000000</v>
      </c>
      <c r="P2502" s="162">
        <f t="shared" si="392"/>
        <v>176.32339899032064</v>
      </c>
      <c r="Q2502" s="162">
        <f t="shared" si="393"/>
        <v>129.00941448142089</v>
      </c>
      <c r="R2502" s="163">
        <f t="shared" si="394"/>
        <v>1</v>
      </c>
      <c r="S2502" s="161">
        <f t="shared" si="395"/>
        <v>6000000</v>
      </c>
      <c r="T2502" s="162">
        <f t="shared" si="396"/>
        <v>188.77446633010689</v>
      </c>
      <c r="U2502" s="162">
        <f t="shared" si="397"/>
        <v>122.00470724071045</v>
      </c>
      <c r="V2502" s="163">
        <f t="shared" si="398"/>
        <v>0.9</v>
      </c>
      <c r="W2502" s="164">
        <f t="shared" si="399"/>
        <v>186569922.54449874</v>
      </c>
      <c r="X2502" s="164">
        <f t="shared" si="400"/>
        <v>210556699.08274084</v>
      </c>
    </row>
    <row r="2503" spans="10:24" x14ac:dyDescent="0.25">
      <c r="J2503">
        <v>2500</v>
      </c>
      <c r="K2503" s="43">
        <v>0.85529464397747901</v>
      </c>
      <c r="L2503">
        <v>3.8403039820866791E-4</v>
      </c>
      <c r="M2503">
        <v>0.18969913289794682</v>
      </c>
      <c r="N2503" s="44">
        <v>8.5182828749924888E-2</v>
      </c>
      <c r="O2503" s="161">
        <f t="shared" si="391"/>
        <v>7000000</v>
      </c>
      <c r="P2503" s="162">
        <f t="shared" si="392"/>
        <v>129.53916661076738</v>
      </c>
      <c r="Q2503" s="162">
        <f t="shared" si="393"/>
        <v>117.41988897001843</v>
      </c>
      <c r="R2503" s="163">
        <f t="shared" si="394"/>
        <v>1</v>
      </c>
      <c r="S2503" s="161">
        <f t="shared" si="395"/>
        <v>7000000</v>
      </c>
      <c r="T2503" s="162">
        <f t="shared" si="396"/>
        <v>173.17972220358914</v>
      </c>
      <c r="U2503" s="162">
        <f t="shared" si="397"/>
        <v>116.20994448500922</v>
      </c>
      <c r="V2503" s="163">
        <f t="shared" si="398"/>
        <v>0.9</v>
      </c>
      <c r="W2503" s="164">
        <f t="shared" si="399"/>
        <v>34834943.485242635</v>
      </c>
      <c r="X2503" s="164">
        <f t="shared" si="400"/>
        <v>208909599.6270535</v>
      </c>
    </row>
    <row r="2504" spans="10:24" x14ac:dyDescent="0.25">
      <c r="J2504">
        <v>2501</v>
      </c>
      <c r="K2504" s="43">
        <v>0.41194360460367596</v>
      </c>
      <c r="L2504">
        <v>6.775848044510302E-2</v>
      </c>
      <c r="M2504">
        <v>0.5120969902436</v>
      </c>
      <c r="N2504" s="44">
        <v>0.4279544950741766</v>
      </c>
      <c r="O2504" s="161">
        <f t="shared" si="391"/>
        <v>5000000</v>
      </c>
      <c r="P2504" s="162">
        <f t="shared" si="392"/>
        <v>157.60957030906482</v>
      </c>
      <c r="Q2504" s="162">
        <f t="shared" si="393"/>
        <v>135.60654612083488</v>
      </c>
      <c r="R2504" s="163">
        <f t="shared" si="394"/>
        <v>1</v>
      </c>
      <c r="S2504" s="161">
        <f t="shared" si="395"/>
        <v>6000000</v>
      </c>
      <c r="T2504" s="162">
        <f t="shared" si="396"/>
        <v>182.53652343635494</v>
      </c>
      <c r="U2504" s="162">
        <f t="shared" si="397"/>
        <v>125.30327306041744</v>
      </c>
      <c r="V2504" s="163">
        <f t="shared" si="398"/>
        <v>1</v>
      </c>
      <c r="W2504" s="164">
        <f t="shared" si="399"/>
        <v>60015120.941149712</v>
      </c>
      <c r="X2504" s="164">
        <f t="shared" si="400"/>
        <v>193399502.25562501</v>
      </c>
    </row>
    <row r="2505" spans="10:24" x14ac:dyDescent="0.25">
      <c r="J2505">
        <v>2502</v>
      </c>
      <c r="K2505" s="43">
        <v>0.57299441676930385</v>
      </c>
      <c r="L2505">
        <v>0.5919592986774207</v>
      </c>
      <c r="M2505">
        <v>0.36471896768418899</v>
      </c>
      <c r="N2505" s="44">
        <v>0.40232465862563338</v>
      </c>
      <c r="O2505" s="161">
        <f t="shared" si="391"/>
        <v>6000000</v>
      </c>
      <c r="P2505" s="162">
        <f t="shared" si="392"/>
        <v>183.48881891370266</v>
      </c>
      <c r="Q2505" s="162">
        <f t="shared" si="393"/>
        <v>128.08253400501241</v>
      </c>
      <c r="R2505" s="163">
        <f t="shared" si="394"/>
        <v>1</v>
      </c>
      <c r="S2505" s="161">
        <f t="shared" si="395"/>
        <v>6000000</v>
      </c>
      <c r="T2505" s="162">
        <f t="shared" si="396"/>
        <v>191.16293963790088</v>
      </c>
      <c r="U2505" s="162">
        <f t="shared" si="397"/>
        <v>121.5412670025062</v>
      </c>
      <c r="V2505" s="163">
        <f t="shared" si="398"/>
        <v>1</v>
      </c>
      <c r="W2505" s="164">
        <f t="shared" si="399"/>
        <v>282437709.45214152</v>
      </c>
      <c r="X2505" s="164">
        <f t="shared" si="400"/>
        <v>267730035.81236804</v>
      </c>
    </row>
    <row r="2506" spans="10:24" x14ac:dyDescent="0.25">
      <c r="J2506">
        <v>2503</v>
      </c>
      <c r="K2506" s="43">
        <v>0.6185919621824908</v>
      </c>
      <c r="L2506">
        <v>0.1580406022913633</v>
      </c>
      <c r="M2506">
        <v>0.41597930638746916</v>
      </c>
      <c r="N2506" s="44">
        <v>0.95960591890651137</v>
      </c>
      <c r="O2506" s="161">
        <f t="shared" si="391"/>
        <v>6000000</v>
      </c>
      <c r="P2506" s="162">
        <f t="shared" si="392"/>
        <v>164.96184863091366</v>
      </c>
      <c r="Q2506" s="162">
        <f t="shared" si="393"/>
        <v>130.7561949960147</v>
      </c>
      <c r="R2506" s="163">
        <f t="shared" si="394"/>
        <v>1</v>
      </c>
      <c r="S2506" s="161">
        <f t="shared" si="395"/>
        <v>7000000</v>
      </c>
      <c r="T2506" s="162">
        <f t="shared" si="396"/>
        <v>184.98728287697122</v>
      </c>
      <c r="U2506" s="162">
        <f t="shared" si="397"/>
        <v>122.87809749800735</v>
      </c>
      <c r="V2506" s="163">
        <f t="shared" si="398"/>
        <v>1</v>
      </c>
      <c r="W2506" s="164">
        <f t="shared" si="399"/>
        <v>155233921.80939379</v>
      </c>
      <c r="X2506" s="164">
        <f t="shared" si="400"/>
        <v>284764297.65274709</v>
      </c>
    </row>
    <row r="2507" spans="10:24" x14ac:dyDescent="0.25">
      <c r="J2507">
        <v>2504</v>
      </c>
      <c r="K2507" s="43">
        <v>0.44600816872369875</v>
      </c>
      <c r="L2507">
        <v>0.88966178458048872</v>
      </c>
      <c r="M2507">
        <v>0.21867403750816083</v>
      </c>
      <c r="N2507" s="44">
        <v>0.73686707534755591</v>
      </c>
      <c r="O2507" s="161">
        <f t="shared" si="391"/>
        <v>5000000</v>
      </c>
      <c r="P2507" s="162">
        <f t="shared" si="392"/>
        <v>198.37097133466796</v>
      </c>
      <c r="Q2507" s="162">
        <f t="shared" si="393"/>
        <v>119.46641645659554</v>
      </c>
      <c r="R2507" s="163">
        <f t="shared" si="394"/>
        <v>1</v>
      </c>
      <c r="S2507" s="161">
        <f t="shared" si="395"/>
        <v>6000000</v>
      </c>
      <c r="T2507" s="162">
        <f t="shared" si="396"/>
        <v>196.12365711155599</v>
      </c>
      <c r="U2507" s="162">
        <f t="shared" si="397"/>
        <v>117.23320822829777</v>
      </c>
      <c r="V2507" s="163">
        <f t="shared" si="398"/>
        <v>1</v>
      </c>
      <c r="W2507" s="164">
        <f t="shared" si="399"/>
        <v>344522774.39036208</v>
      </c>
      <c r="X2507" s="164">
        <f t="shared" si="400"/>
        <v>323342693.29954928</v>
      </c>
    </row>
    <row r="2508" spans="10:24" x14ac:dyDescent="0.25">
      <c r="J2508">
        <v>2505</v>
      </c>
      <c r="K2508" s="43">
        <v>0.59922908084671811</v>
      </c>
      <c r="L2508">
        <v>0.41642597258912117</v>
      </c>
      <c r="M2508">
        <v>0.29864611561731924</v>
      </c>
      <c r="N2508" s="44">
        <v>0.85447874713259198</v>
      </c>
      <c r="O2508" s="161">
        <f t="shared" si="391"/>
        <v>6000000</v>
      </c>
      <c r="P2508" s="162">
        <f t="shared" si="392"/>
        <v>176.83432092534278</v>
      </c>
      <c r="Q2508" s="162">
        <f t="shared" si="393"/>
        <v>124.43403169088877</v>
      </c>
      <c r="R2508" s="163">
        <f t="shared" si="394"/>
        <v>1</v>
      </c>
      <c r="S2508" s="161">
        <f t="shared" si="395"/>
        <v>6000000</v>
      </c>
      <c r="T2508" s="162">
        <f t="shared" si="396"/>
        <v>188.94477364178093</v>
      </c>
      <c r="U2508" s="162">
        <f t="shared" si="397"/>
        <v>119.71701584544439</v>
      </c>
      <c r="V2508" s="163">
        <f t="shared" si="398"/>
        <v>1</v>
      </c>
      <c r="W2508" s="164">
        <f t="shared" si="399"/>
        <v>264401735.40672404</v>
      </c>
      <c r="X2508" s="164">
        <f t="shared" si="400"/>
        <v>265366546.77801919</v>
      </c>
    </row>
    <row r="2509" spans="10:24" x14ac:dyDescent="0.25">
      <c r="J2509">
        <v>2506</v>
      </c>
      <c r="K2509" s="43">
        <v>0.38342651155953122</v>
      </c>
      <c r="L2509">
        <v>0.49296641156489429</v>
      </c>
      <c r="M2509">
        <v>0.55498476683985687</v>
      </c>
      <c r="N2509" s="44">
        <v>0.27533566980517399</v>
      </c>
      <c r="O2509" s="161">
        <f t="shared" si="391"/>
        <v>5000000</v>
      </c>
      <c r="P2509" s="162">
        <f t="shared" si="392"/>
        <v>179.73552742322184</v>
      </c>
      <c r="Q2509" s="162">
        <f t="shared" si="393"/>
        <v>137.76531314501491</v>
      </c>
      <c r="R2509" s="163">
        <f t="shared" si="394"/>
        <v>1</v>
      </c>
      <c r="S2509" s="161">
        <f t="shared" si="395"/>
        <v>6000000</v>
      </c>
      <c r="T2509" s="162">
        <f t="shared" si="396"/>
        <v>189.91184247440728</v>
      </c>
      <c r="U2509" s="162">
        <f t="shared" si="397"/>
        <v>126.38265657250746</v>
      </c>
      <c r="V2509" s="163">
        <f t="shared" si="398"/>
        <v>1</v>
      </c>
      <c r="W2509" s="164">
        <f t="shared" si="399"/>
        <v>159851071.39103463</v>
      </c>
      <c r="X2509" s="164">
        <f t="shared" si="400"/>
        <v>231175115.41139895</v>
      </c>
    </row>
    <row r="2510" spans="10:24" x14ac:dyDescent="0.25">
      <c r="J2510">
        <v>2507</v>
      </c>
      <c r="K2510" s="43">
        <v>0.14365601920034776</v>
      </c>
      <c r="L2510">
        <v>0.66926351116934801</v>
      </c>
      <c r="M2510">
        <v>0.76848599015119545</v>
      </c>
      <c r="N2510" s="44">
        <v>0.17253210414523956</v>
      </c>
      <c r="O2510" s="161">
        <f t="shared" si="391"/>
        <v>2000000</v>
      </c>
      <c r="P2510" s="162">
        <f t="shared" si="392"/>
        <v>186.56820614049877</v>
      </c>
      <c r="Q2510" s="162">
        <f t="shared" si="393"/>
        <v>149.67739845666043</v>
      </c>
      <c r="R2510" s="163">
        <f t="shared" si="394"/>
        <v>1</v>
      </c>
      <c r="S2510" s="161">
        <f t="shared" si="395"/>
        <v>2000000</v>
      </c>
      <c r="T2510" s="162">
        <f t="shared" si="396"/>
        <v>192.18940204683292</v>
      </c>
      <c r="U2510" s="162">
        <f t="shared" si="397"/>
        <v>132.33869922833023</v>
      </c>
      <c r="V2510" s="163">
        <f t="shared" si="398"/>
        <v>0.9</v>
      </c>
      <c r="W2510" s="164">
        <f t="shared" si="399"/>
        <v>23781615.36767669</v>
      </c>
      <c r="X2510" s="164">
        <f t="shared" si="400"/>
        <v>-42268734.926695153</v>
      </c>
    </row>
    <row r="2511" spans="10:24" x14ac:dyDescent="0.25">
      <c r="J2511">
        <v>2508</v>
      </c>
      <c r="K2511" s="43">
        <v>0.81946742765851244</v>
      </c>
      <c r="L2511">
        <v>0.2318273987383076</v>
      </c>
      <c r="M2511">
        <v>0.3847698529224739</v>
      </c>
      <c r="N2511" s="44">
        <v>0.34577815833261849</v>
      </c>
      <c r="O2511" s="161">
        <f t="shared" si="391"/>
        <v>7000000</v>
      </c>
      <c r="P2511" s="162">
        <f t="shared" si="392"/>
        <v>169.0073699003764</v>
      </c>
      <c r="Q2511" s="162">
        <f t="shared" si="393"/>
        <v>129.14045931456707</v>
      </c>
      <c r="R2511" s="163">
        <f t="shared" si="394"/>
        <v>1</v>
      </c>
      <c r="S2511" s="161">
        <f t="shared" si="395"/>
        <v>7000000</v>
      </c>
      <c r="T2511" s="162">
        <f t="shared" si="396"/>
        <v>186.33578996679213</v>
      </c>
      <c r="U2511" s="162">
        <f t="shared" si="397"/>
        <v>122.07022965728353</v>
      </c>
      <c r="V2511" s="163">
        <f t="shared" si="398"/>
        <v>1</v>
      </c>
      <c r="W2511" s="164">
        <f t="shared" si="399"/>
        <v>229068374.10066533</v>
      </c>
      <c r="X2511" s="164">
        <f t="shared" si="400"/>
        <v>299858922.16656023</v>
      </c>
    </row>
    <row r="2512" spans="10:24" x14ac:dyDescent="0.25">
      <c r="J2512">
        <v>2509</v>
      </c>
      <c r="K2512" s="43">
        <v>0.41454278803566658</v>
      </c>
      <c r="L2512">
        <v>0.21653044354465212</v>
      </c>
      <c r="M2512">
        <v>0.93911658820827115</v>
      </c>
      <c r="N2512" s="44">
        <v>0.59881717948815671</v>
      </c>
      <c r="O2512" s="161">
        <f t="shared" si="391"/>
        <v>5000000</v>
      </c>
      <c r="P2512" s="162">
        <f t="shared" si="392"/>
        <v>168.24053112203046</v>
      </c>
      <c r="Q2512" s="162">
        <f t="shared" si="393"/>
        <v>165.94799980615147</v>
      </c>
      <c r="R2512" s="163">
        <f t="shared" si="394"/>
        <v>1</v>
      </c>
      <c r="S2512" s="161">
        <f t="shared" si="395"/>
        <v>6000000</v>
      </c>
      <c r="T2512" s="162">
        <f t="shared" si="396"/>
        <v>186.08017704067683</v>
      </c>
      <c r="U2512" s="162">
        <f t="shared" si="397"/>
        <v>140.47399990307574</v>
      </c>
      <c r="V2512" s="163">
        <f t="shared" si="398"/>
        <v>1</v>
      </c>
      <c r="W2512" s="164">
        <f t="shared" si="399"/>
        <v>-38537343.420605056</v>
      </c>
      <c r="X2512" s="164">
        <f t="shared" si="400"/>
        <v>123637062.82560658</v>
      </c>
    </row>
    <row r="2513" spans="10:24" x14ac:dyDescent="0.25">
      <c r="J2513">
        <v>2510</v>
      </c>
      <c r="K2513" s="43">
        <v>0.79181251931078578</v>
      </c>
      <c r="L2513">
        <v>0.69876401637603291</v>
      </c>
      <c r="M2513">
        <v>0.923915409927489</v>
      </c>
      <c r="N2513" s="44">
        <v>0.19935715012578936</v>
      </c>
      <c r="O2513" s="161">
        <f t="shared" si="391"/>
        <v>7000000</v>
      </c>
      <c r="P2513" s="162">
        <f t="shared" si="392"/>
        <v>187.81273496193205</v>
      </c>
      <c r="Q2513" s="162">
        <f t="shared" si="393"/>
        <v>163.63822793804655</v>
      </c>
      <c r="R2513" s="163">
        <f t="shared" si="394"/>
        <v>1</v>
      </c>
      <c r="S2513" s="161">
        <f t="shared" si="395"/>
        <v>7000000</v>
      </c>
      <c r="T2513" s="162">
        <f t="shared" si="396"/>
        <v>192.60424498731069</v>
      </c>
      <c r="U2513" s="162">
        <f t="shared" si="397"/>
        <v>139.31911396902328</v>
      </c>
      <c r="V2513" s="163">
        <f t="shared" si="398"/>
        <v>0.9</v>
      </c>
      <c r="W2513" s="164">
        <f t="shared" si="399"/>
        <v>119221549.16719848</v>
      </c>
      <c r="X2513" s="164">
        <f t="shared" si="400"/>
        <v>185696325.41521072</v>
      </c>
    </row>
    <row r="2514" spans="10:24" x14ac:dyDescent="0.25">
      <c r="J2514">
        <v>2511</v>
      </c>
      <c r="K2514" s="43">
        <v>0.19106620107773564</v>
      </c>
      <c r="L2514">
        <v>0.20759649665326974</v>
      </c>
      <c r="M2514">
        <v>0.69928500462017262</v>
      </c>
      <c r="N2514" s="44">
        <v>0.49445498915618247</v>
      </c>
      <c r="O2514" s="161">
        <f t="shared" si="391"/>
        <v>2000000</v>
      </c>
      <c r="P2514" s="162">
        <f t="shared" si="392"/>
        <v>167.77816224431118</v>
      </c>
      <c r="Q2514" s="162">
        <f t="shared" si="393"/>
        <v>145.44690436850013</v>
      </c>
      <c r="R2514" s="163">
        <f t="shared" si="394"/>
        <v>1</v>
      </c>
      <c r="S2514" s="161">
        <f t="shared" si="395"/>
        <v>5000000</v>
      </c>
      <c r="T2514" s="162">
        <f t="shared" si="396"/>
        <v>185.92605408143706</v>
      </c>
      <c r="U2514" s="162">
        <f t="shared" si="397"/>
        <v>130.22345218425005</v>
      </c>
      <c r="V2514" s="163">
        <f t="shared" si="398"/>
        <v>1</v>
      </c>
      <c r="W2514" s="164">
        <f t="shared" si="399"/>
        <v>-5337484.2483779043</v>
      </c>
      <c r="X2514" s="164">
        <f t="shared" si="400"/>
        <v>128513009.48593503</v>
      </c>
    </row>
    <row r="2515" spans="10:24" x14ac:dyDescent="0.25">
      <c r="J2515">
        <v>2512</v>
      </c>
      <c r="K2515" s="43">
        <v>0.80635774334295907</v>
      </c>
      <c r="L2515">
        <v>0.90055256334394196</v>
      </c>
      <c r="M2515">
        <v>0.88621762882672395</v>
      </c>
      <c r="N2515" s="44">
        <v>0.24563323645450463</v>
      </c>
      <c r="O2515" s="161">
        <f t="shared" si="391"/>
        <v>7000000</v>
      </c>
      <c r="P2515" s="162">
        <f t="shared" si="392"/>
        <v>199.27059718698405</v>
      </c>
      <c r="Q2515" s="162">
        <f t="shared" si="393"/>
        <v>159.13311524236684</v>
      </c>
      <c r="R2515" s="163">
        <f t="shared" si="394"/>
        <v>1</v>
      </c>
      <c r="S2515" s="161">
        <f t="shared" si="395"/>
        <v>7000000</v>
      </c>
      <c r="T2515" s="162">
        <f t="shared" si="396"/>
        <v>196.42353239566134</v>
      </c>
      <c r="U2515" s="162">
        <f t="shared" si="397"/>
        <v>137.06655762118342</v>
      </c>
      <c r="V2515" s="163">
        <f t="shared" si="398"/>
        <v>1</v>
      </c>
      <c r="W2515" s="164">
        <f t="shared" si="399"/>
        <v>230962373.61232042</v>
      </c>
      <c r="X2515" s="164">
        <f t="shared" si="400"/>
        <v>265498823.42134541</v>
      </c>
    </row>
    <row r="2516" spans="10:24" x14ac:dyDescent="0.25">
      <c r="J2516">
        <v>2513</v>
      </c>
      <c r="K2516" s="43">
        <v>0.20354840307310573</v>
      </c>
      <c r="L2516">
        <v>0.92843153692492142</v>
      </c>
      <c r="M2516">
        <v>0.52141404423917559</v>
      </c>
      <c r="N2516" s="44">
        <v>0.79463256236131519</v>
      </c>
      <c r="O2516" s="161">
        <f t="shared" si="391"/>
        <v>2000000</v>
      </c>
      <c r="P2516" s="162">
        <f t="shared" si="392"/>
        <v>201.96313092245322</v>
      </c>
      <c r="Q2516" s="162">
        <f t="shared" si="393"/>
        <v>136.07405701474482</v>
      </c>
      <c r="R2516" s="163">
        <f t="shared" si="394"/>
        <v>1</v>
      </c>
      <c r="S2516" s="161">
        <f t="shared" si="395"/>
        <v>5000000</v>
      </c>
      <c r="T2516" s="162">
        <f t="shared" si="396"/>
        <v>197.32104364081775</v>
      </c>
      <c r="U2516" s="162">
        <f t="shared" si="397"/>
        <v>125.53702850737241</v>
      </c>
      <c r="V2516" s="163">
        <f t="shared" si="398"/>
        <v>1</v>
      </c>
      <c r="W2516" s="164">
        <f t="shared" si="399"/>
        <v>81778147.815416783</v>
      </c>
      <c r="X2516" s="164">
        <f t="shared" si="400"/>
        <v>208920075.66722667</v>
      </c>
    </row>
    <row r="2517" spans="10:24" x14ac:dyDescent="0.25">
      <c r="J2517">
        <v>2514</v>
      </c>
      <c r="K2517" s="43">
        <v>0.79345223564931044</v>
      </c>
      <c r="L2517">
        <v>0.17373633328249849</v>
      </c>
      <c r="M2517">
        <v>0.55804044583412016</v>
      </c>
      <c r="N2517" s="44">
        <v>0.4024275153462662</v>
      </c>
      <c r="O2517" s="161">
        <f t="shared" si="391"/>
        <v>7000000</v>
      </c>
      <c r="P2517" s="162">
        <f t="shared" si="392"/>
        <v>165.90745832842671</v>
      </c>
      <c r="Q2517" s="162">
        <f t="shared" si="393"/>
        <v>137.92005776592964</v>
      </c>
      <c r="R2517" s="163">
        <f t="shared" si="394"/>
        <v>1</v>
      </c>
      <c r="S2517" s="161">
        <f t="shared" si="395"/>
        <v>7000000</v>
      </c>
      <c r="T2517" s="162">
        <f t="shared" si="396"/>
        <v>185.30248610947558</v>
      </c>
      <c r="U2517" s="162">
        <f t="shared" si="397"/>
        <v>126.46002888296482</v>
      </c>
      <c r="V2517" s="163">
        <f t="shared" si="398"/>
        <v>1</v>
      </c>
      <c r="W2517" s="164">
        <f t="shared" si="399"/>
        <v>145911803.9374795</v>
      </c>
      <c r="X2517" s="164">
        <f t="shared" si="400"/>
        <v>261897200.58557534</v>
      </c>
    </row>
    <row r="2518" spans="10:24" x14ac:dyDescent="0.25">
      <c r="J2518">
        <v>2515</v>
      </c>
      <c r="K2518" s="43">
        <v>0.73608262841561833</v>
      </c>
      <c r="L2518">
        <v>0.9073325079819724</v>
      </c>
      <c r="M2518">
        <v>0.20288758259912942</v>
      </c>
      <c r="N2518" s="44">
        <v>0.9263709952025555</v>
      </c>
      <c r="O2518" s="161">
        <f t="shared" si="391"/>
        <v>6000000</v>
      </c>
      <c r="P2518" s="162">
        <f t="shared" si="392"/>
        <v>199.86759305865618</v>
      </c>
      <c r="Q2518" s="162">
        <f t="shared" si="393"/>
        <v>118.37297269423979</v>
      </c>
      <c r="R2518" s="163">
        <f t="shared" si="394"/>
        <v>1</v>
      </c>
      <c r="S2518" s="161">
        <f t="shared" si="395"/>
        <v>7000000</v>
      </c>
      <c r="T2518" s="162">
        <f t="shared" si="396"/>
        <v>196.62253101955207</v>
      </c>
      <c r="U2518" s="162">
        <f t="shared" si="397"/>
        <v>116.6864863471199</v>
      </c>
      <c r="V2518" s="163">
        <f t="shared" si="398"/>
        <v>1</v>
      </c>
      <c r="W2518" s="164">
        <f t="shared" si="399"/>
        <v>438967722.18649834</v>
      </c>
      <c r="X2518" s="164">
        <f t="shared" si="400"/>
        <v>409552312.70702517</v>
      </c>
    </row>
    <row r="2519" spans="10:24" x14ac:dyDescent="0.25">
      <c r="J2519">
        <v>2516</v>
      </c>
      <c r="K2519" s="43">
        <v>0.90839743295539899</v>
      </c>
      <c r="L2519">
        <v>0.24485606014740136</v>
      </c>
      <c r="M2519">
        <v>0.2655252850255766</v>
      </c>
      <c r="N2519" s="44">
        <v>0.13236510301033555</v>
      </c>
      <c r="O2519" s="161">
        <f t="shared" si="391"/>
        <v>7000000</v>
      </c>
      <c r="P2519" s="162">
        <f t="shared" si="392"/>
        <v>169.63849842344726</v>
      </c>
      <c r="Q2519" s="162">
        <f t="shared" si="393"/>
        <v>122.47193779566216</v>
      </c>
      <c r="R2519" s="163">
        <f t="shared" si="394"/>
        <v>1</v>
      </c>
      <c r="S2519" s="161">
        <f t="shared" si="395"/>
        <v>9000000</v>
      </c>
      <c r="T2519" s="162">
        <f t="shared" si="396"/>
        <v>186.54616614114909</v>
      </c>
      <c r="U2519" s="162">
        <f t="shared" si="397"/>
        <v>118.73596889783107</v>
      </c>
      <c r="V2519" s="163">
        <f t="shared" si="398"/>
        <v>0.9</v>
      </c>
      <c r="W2519" s="164">
        <f t="shared" si="399"/>
        <v>280165924.39449573</v>
      </c>
      <c r="X2519" s="164">
        <f t="shared" si="400"/>
        <v>399262597.67087591</v>
      </c>
    </row>
    <row r="2520" spans="10:24" x14ac:dyDescent="0.25">
      <c r="J2520">
        <v>2517</v>
      </c>
      <c r="K2520" s="43">
        <v>0.2561761272938764</v>
      </c>
      <c r="L2520">
        <v>0.8298145344744392</v>
      </c>
      <c r="M2520">
        <v>0.7948512629126987</v>
      </c>
      <c r="N2520" s="44">
        <v>6.0051490589534406E-3</v>
      </c>
      <c r="O2520" s="161">
        <f t="shared" si="391"/>
        <v>2000000</v>
      </c>
      <c r="P2520" s="162">
        <f t="shared" si="392"/>
        <v>194.30148898508335</v>
      </c>
      <c r="Q2520" s="162">
        <f t="shared" si="393"/>
        <v>151.46740505095184</v>
      </c>
      <c r="R2520" s="163">
        <f t="shared" si="394"/>
        <v>1</v>
      </c>
      <c r="S2520" s="161">
        <f t="shared" si="395"/>
        <v>5000000</v>
      </c>
      <c r="T2520" s="162">
        <f t="shared" si="396"/>
        <v>194.76716299502777</v>
      </c>
      <c r="U2520" s="162">
        <f t="shared" si="397"/>
        <v>133.23370252547591</v>
      </c>
      <c r="V2520" s="163">
        <f t="shared" si="398"/>
        <v>0.05</v>
      </c>
      <c r="W2520" s="164">
        <f t="shared" si="399"/>
        <v>35668167.868263021</v>
      </c>
      <c r="X2520" s="164">
        <f t="shared" si="400"/>
        <v>-134616634.88261205</v>
      </c>
    </row>
    <row r="2521" spans="10:24" x14ac:dyDescent="0.25">
      <c r="J2521">
        <v>2518</v>
      </c>
      <c r="K2521" s="43">
        <v>0.77592287646735236</v>
      </c>
      <c r="L2521">
        <v>0.97328249477954043</v>
      </c>
      <c r="M2521">
        <v>0.50614572038222694</v>
      </c>
      <c r="N2521" s="44">
        <v>0.42460188676756805</v>
      </c>
      <c r="O2521" s="161">
        <f t="shared" si="391"/>
        <v>7000000</v>
      </c>
      <c r="P2521" s="162">
        <f t="shared" si="392"/>
        <v>208.97082941773991</v>
      </c>
      <c r="Q2521" s="162">
        <f t="shared" si="393"/>
        <v>135.30811291673535</v>
      </c>
      <c r="R2521" s="163">
        <f t="shared" si="394"/>
        <v>1</v>
      </c>
      <c r="S2521" s="161">
        <f t="shared" si="395"/>
        <v>7000000</v>
      </c>
      <c r="T2521" s="162">
        <f t="shared" si="396"/>
        <v>199.65694313924664</v>
      </c>
      <c r="U2521" s="162">
        <f t="shared" si="397"/>
        <v>125.15405645836768</v>
      </c>
      <c r="V2521" s="163">
        <f t="shared" si="398"/>
        <v>1</v>
      </c>
      <c r="W2521" s="164">
        <f t="shared" si="399"/>
        <v>465639015.50703186</v>
      </c>
      <c r="X2521" s="164">
        <f t="shared" si="400"/>
        <v>371520206.76615274</v>
      </c>
    </row>
    <row r="2522" spans="10:24" x14ac:dyDescent="0.25">
      <c r="J2522">
        <v>2519</v>
      </c>
      <c r="K2522" s="43">
        <v>9.6625198052927241E-2</v>
      </c>
      <c r="L2522">
        <v>0.38141871152284934</v>
      </c>
      <c r="M2522">
        <v>5.3117510592915806E-2</v>
      </c>
      <c r="N2522" s="44">
        <v>0.77870600757415975</v>
      </c>
      <c r="O2522" s="161">
        <f t="shared" si="391"/>
        <v>2000000</v>
      </c>
      <c r="P2522" s="162">
        <f t="shared" si="392"/>
        <v>175.47364717159687</v>
      </c>
      <c r="Q2522" s="162">
        <f t="shared" si="393"/>
        <v>102.69300920978881</v>
      </c>
      <c r="R2522" s="163">
        <f t="shared" si="394"/>
        <v>1</v>
      </c>
      <c r="S2522" s="161">
        <f t="shared" si="395"/>
        <v>2000000</v>
      </c>
      <c r="T2522" s="162">
        <f t="shared" si="396"/>
        <v>188.49121572386562</v>
      </c>
      <c r="U2522" s="162">
        <f t="shared" si="397"/>
        <v>108.84650460489441</v>
      </c>
      <c r="V2522" s="163">
        <f t="shared" si="398"/>
        <v>1</v>
      </c>
      <c r="W2522" s="164">
        <f t="shared" si="399"/>
        <v>95561275.923616111</v>
      </c>
      <c r="X2522" s="164">
        <f t="shared" si="400"/>
        <v>9289422.2379424274</v>
      </c>
    </row>
    <row r="2523" spans="10:24" x14ac:dyDescent="0.25">
      <c r="J2523">
        <v>2520</v>
      </c>
      <c r="K2523" s="43">
        <v>0.72579787081317315</v>
      </c>
      <c r="L2523">
        <v>0.6246591893006187</v>
      </c>
      <c r="M2523">
        <v>0.85976304167680651</v>
      </c>
      <c r="N2523" s="44">
        <v>0.84494368067304204</v>
      </c>
      <c r="O2523" s="161">
        <f t="shared" si="391"/>
        <v>6000000</v>
      </c>
      <c r="P2523" s="162">
        <f t="shared" si="392"/>
        <v>184.76611078270315</v>
      </c>
      <c r="Q2523" s="162">
        <f t="shared" si="393"/>
        <v>156.58510676354786</v>
      </c>
      <c r="R2523" s="163">
        <f t="shared" si="394"/>
        <v>1</v>
      </c>
      <c r="S2523" s="161">
        <f t="shared" si="395"/>
        <v>7000000</v>
      </c>
      <c r="T2523" s="162">
        <f t="shared" si="396"/>
        <v>191.58870359423437</v>
      </c>
      <c r="U2523" s="162">
        <f t="shared" si="397"/>
        <v>135.79255338177393</v>
      </c>
      <c r="V2523" s="163">
        <f t="shared" si="398"/>
        <v>1</v>
      </c>
      <c r="W2523" s="164">
        <f t="shared" si="399"/>
        <v>119086024.11493176</v>
      </c>
      <c r="X2523" s="164">
        <f t="shared" si="400"/>
        <v>240573051.48722315</v>
      </c>
    </row>
    <row r="2524" spans="10:24" x14ac:dyDescent="0.25">
      <c r="J2524">
        <v>2521</v>
      </c>
      <c r="K2524" s="43">
        <v>0.26280079919863431</v>
      </c>
      <c r="L2524">
        <v>0.84529605789147455</v>
      </c>
      <c r="M2524">
        <v>0.37468653182804335</v>
      </c>
      <c r="N2524" s="44">
        <v>0.50212310413057848</v>
      </c>
      <c r="O2524" s="161">
        <f t="shared" si="391"/>
        <v>2000000</v>
      </c>
      <c r="P2524" s="162">
        <f t="shared" si="392"/>
        <v>195.24697884737603</v>
      </c>
      <c r="Q2524" s="162">
        <f t="shared" si="393"/>
        <v>128.61067720206356</v>
      </c>
      <c r="R2524" s="163">
        <f t="shared" si="394"/>
        <v>1</v>
      </c>
      <c r="S2524" s="161">
        <f t="shared" si="395"/>
        <v>5000000</v>
      </c>
      <c r="T2524" s="162">
        <f t="shared" si="396"/>
        <v>195.08232628245867</v>
      </c>
      <c r="U2524" s="162">
        <f t="shared" si="397"/>
        <v>121.80533860103178</v>
      </c>
      <c r="V2524" s="163">
        <f t="shared" si="398"/>
        <v>1</v>
      </c>
      <c r="W2524" s="164">
        <f t="shared" si="399"/>
        <v>83272603.290624946</v>
      </c>
      <c r="X2524" s="164">
        <f t="shared" si="400"/>
        <v>216384938.40713441</v>
      </c>
    </row>
    <row r="2525" spans="10:24" x14ac:dyDescent="0.25">
      <c r="J2525">
        <v>2522</v>
      </c>
      <c r="K2525" s="43">
        <v>0.26927409071351871</v>
      </c>
      <c r="L2525">
        <v>0.7119647347222976</v>
      </c>
      <c r="M2525">
        <v>0.40003365032019744</v>
      </c>
      <c r="N2525" s="44">
        <v>0.45448525902165382</v>
      </c>
      <c r="O2525" s="161">
        <f t="shared" si="391"/>
        <v>2000000</v>
      </c>
      <c r="P2525" s="162">
        <f t="shared" si="392"/>
        <v>188.38700432086264</v>
      </c>
      <c r="Q2525" s="162">
        <f t="shared" si="393"/>
        <v>129.93479991214082</v>
      </c>
      <c r="R2525" s="163">
        <f t="shared" si="394"/>
        <v>1</v>
      </c>
      <c r="S2525" s="161">
        <f t="shared" si="395"/>
        <v>5000000</v>
      </c>
      <c r="T2525" s="162">
        <f t="shared" si="396"/>
        <v>192.79566810695422</v>
      </c>
      <c r="U2525" s="162">
        <f t="shared" si="397"/>
        <v>122.46739995607041</v>
      </c>
      <c r="V2525" s="163">
        <f t="shared" si="398"/>
        <v>1</v>
      </c>
      <c r="W2525" s="164">
        <f t="shared" si="399"/>
        <v>66904408.817443654</v>
      </c>
      <c r="X2525" s="164">
        <f t="shared" si="400"/>
        <v>201641340.75441909</v>
      </c>
    </row>
    <row r="2526" spans="10:24" x14ac:dyDescent="0.25">
      <c r="J2526">
        <v>2523</v>
      </c>
      <c r="K2526" s="43">
        <v>0.80018630491773513</v>
      </c>
      <c r="L2526">
        <v>0.90541826233057554</v>
      </c>
      <c r="M2526">
        <v>0.40213822369803509</v>
      </c>
      <c r="N2526" s="44">
        <v>0.21817160462859242</v>
      </c>
      <c r="O2526" s="161">
        <f t="shared" si="391"/>
        <v>7000000</v>
      </c>
      <c r="P2526" s="162">
        <f t="shared" si="392"/>
        <v>199.6958668659789</v>
      </c>
      <c r="Q2526" s="162">
        <f t="shared" si="393"/>
        <v>130.04367153737144</v>
      </c>
      <c r="R2526" s="163">
        <f t="shared" si="394"/>
        <v>1</v>
      </c>
      <c r="S2526" s="161">
        <f t="shared" si="395"/>
        <v>7000000</v>
      </c>
      <c r="T2526" s="162">
        <f t="shared" si="396"/>
        <v>196.56528895532631</v>
      </c>
      <c r="U2526" s="162">
        <f t="shared" si="397"/>
        <v>122.52183576868572</v>
      </c>
      <c r="V2526" s="163">
        <f t="shared" si="398"/>
        <v>1</v>
      </c>
      <c r="W2526" s="164">
        <f t="shared" si="399"/>
        <v>437565367.30025226</v>
      </c>
      <c r="X2526" s="164">
        <f t="shared" si="400"/>
        <v>368304172.30648416</v>
      </c>
    </row>
    <row r="2527" spans="10:24" x14ac:dyDescent="0.25">
      <c r="J2527">
        <v>2524</v>
      </c>
      <c r="K2527" s="43">
        <v>0.45401205467368355</v>
      </c>
      <c r="L2527">
        <v>0.46438710308808262</v>
      </c>
      <c r="M2527">
        <v>0.42879836593872189</v>
      </c>
      <c r="N2527" s="44">
        <v>7.2959907569827287E-2</v>
      </c>
      <c r="O2527" s="161">
        <f t="shared" si="391"/>
        <v>5000000</v>
      </c>
      <c r="P2527" s="162">
        <f t="shared" si="392"/>
        <v>178.65919219831071</v>
      </c>
      <c r="Q2527" s="162">
        <f t="shared" si="393"/>
        <v>131.41131478893129</v>
      </c>
      <c r="R2527" s="163">
        <f t="shared" si="394"/>
        <v>1</v>
      </c>
      <c r="S2527" s="161">
        <f t="shared" si="395"/>
        <v>6000000</v>
      </c>
      <c r="T2527" s="162">
        <f t="shared" si="396"/>
        <v>189.55306406610356</v>
      </c>
      <c r="U2527" s="162">
        <f t="shared" si="397"/>
        <v>123.20565739446565</v>
      </c>
      <c r="V2527" s="163">
        <f t="shared" si="398"/>
        <v>0.9</v>
      </c>
      <c r="W2527" s="164">
        <f t="shared" si="399"/>
        <v>186239387.04689705</v>
      </c>
      <c r="X2527" s="164">
        <f t="shared" si="400"/>
        <v>208275996.02684474</v>
      </c>
    </row>
    <row r="2528" spans="10:24" x14ac:dyDescent="0.25">
      <c r="J2528">
        <v>2525</v>
      </c>
      <c r="K2528" s="43">
        <v>4.3595224737645211E-2</v>
      </c>
      <c r="L2528">
        <v>0.43146104329801027</v>
      </c>
      <c r="M2528">
        <v>0.28066100361986401</v>
      </c>
      <c r="N2528" s="44">
        <v>0.54907599241840943</v>
      </c>
      <c r="O2528" s="161">
        <f t="shared" si="391"/>
        <v>1000000</v>
      </c>
      <c r="P2528" s="162">
        <f t="shared" si="392"/>
        <v>177.41016487364257</v>
      </c>
      <c r="Q2528" s="162">
        <f t="shared" si="393"/>
        <v>123.3824200187581</v>
      </c>
      <c r="R2528" s="163">
        <f t="shared" si="394"/>
        <v>1</v>
      </c>
      <c r="S2528" s="161">
        <f t="shared" si="395"/>
        <v>1000000</v>
      </c>
      <c r="T2528" s="162">
        <f t="shared" si="396"/>
        <v>189.13672162454753</v>
      </c>
      <c r="U2528" s="162">
        <f t="shared" si="397"/>
        <v>119.19121000937905</v>
      </c>
      <c r="V2528" s="163">
        <f t="shared" si="398"/>
        <v>1</v>
      </c>
      <c r="W2528" s="164">
        <f t="shared" si="399"/>
        <v>4027744.8548844755</v>
      </c>
      <c r="X2528" s="164">
        <f t="shared" si="400"/>
        <v>-80054488.384831518</v>
      </c>
    </row>
    <row r="2529" spans="10:24" x14ac:dyDescent="0.25">
      <c r="J2529">
        <v>2526</v>
      </c>
      <c r="K2529" s="43">
        <v>9.0204775984021657E-2</v>
      </c>
      <c r="L2529">
        <v>0.41265933083147399</v>
      </c>
      <c r="M2529">
        <v>0.66942136863858148</v>
      </c>
      <c r="N2529" s="44">
        <v>2.7914459810319481E-2</v>
      </c>
      <c r="O2529" s="161">
        <f t="shared" si="391"/>
        <v>2000000</v>
      </c>
      <c r="P2529" s="162">
        <f t="shared" si="392"/>
        <v>176.68935803405753</v>
      </c>
      <c r="Q2529" s="162">
        <f t="shared" si="393"/>
        <v>143.76631906956018</v>
      </c>
      <c r="R2529" s="163">
        <f t="shared" si="394"/>
        <v>1</v>
      </c>
      <c r="S2529" s="161">
        <f t="shared" si="395"/>
        <v>2000000</v>
      </c>
      <c r="T2529" s="162">
        <f t="shared" si="396"/>
        <v>188.89645267801919</v>
      </c>
      <c r="U2529" s="162">
        <f t="shared" si="397"/>
        <v>129.38315953478011</v>
      </c>
      <c r="V2529" s="163">
        <f t="shared" si="398"/>
        <v>0.9</v>
      </c>
      <c r="W2529" s="164">
        <f t="shared" si="399"/>
        <v>15846077.9289947</v>
      </c>
      <c r="X2529" s="164">
        <f t="shared" si="400"/>
        <v>-42876072.342169657</v>
      </c>
    </row>
    <row r="2530" spans="10:24" x14ac:dyDescent="0.25">
      <c r="J2530">
        <v>2527</v>
      </c>
      <c r="K2530" s="43">
        <v>0.41211075833078392</v>
      </c>
      <c r="L2530">
        <v>0.2757075167930414</v>
      </c>
      <c r="M2530">
        <v>0.26440967180513575</v>
      </c>
      <c r="N2530" s="44">
        <v>2.6675213226978634E-2</v>
      </c>
      <c r="O2530" s="161">
        <f t="shared" si="391"/>
        <v>5000000</v>
      </c>
      <c r="P2530" s="162">
        <f t="shared" si="392"/>
        <v>171.06538394412286</v>
      </c>
      <c r="Q2530" s="162">
        <f t="shared" si="393"/>
        <v>122.40381349161434</v>
      </c>
      <c r="R2530" s="163">
        <f t="shared" si="394"/>
        <v>1</v>
      </c>
      <c r="S2530" s="161">
        <f t="shared" si="395"/>
        <v>6000000</v>
      </c>
      <c r="T2530" s="162">
        <f t="shared" si="396"/>
        <v>187.02179464804095</v>
      </c>
      <c r="U2530" s="162">
        <f t="shared" si="397"/>
        <v>118.70190674580718</v>
      </c>
      <c r="V2530" s="163">
        <f t="shared" si="398"/>
        <v>0.9</v>
      </c>
      <c r="W2530" s="164">
        <f t="shared" si="399"/>
        <v>193307852.26254258</v>
      </c>
      <c r="X2530" s="164">
        <f t="shared" si="400"/>
        <v>218927394.67206234</v>
      </c>
    </row>
    <row r="2531" spans="10:24" x14ac:dyDescent="0.25">
      <c r="J2531">
        <v>2528</v>
      </c>
      <c r="K2531" s="43">
        <v>0.8471409238502472</v>
      </c>
      <c r="L2531">
        <v>0.35572729439245399</v>
      </c>
      <c r="M2531">
        <v>0.98649148993922353</v>
      </c>
      <c r="N2531" s="44">
        <v>0.36448890104587173</v>
      </c>
      <c r="O2531" s="161">
        <f t="shared" si="391"/>
        <v>7000000</v>
      </c>
      <c r="P2531" s="162">
        <f t="shared" si="392"/>
        <v>174.45145143109789</v>
      </c>
      <c r="Q2531" s="162">
        <f t="shared" si="393"/>
        <v>179.22543623502099</v>
      </c>
      <c r="R2531" s="163">
        <f t="shared" si="394"/>
        <v>1</v>
      </c>
      <c r="S2531" s="161">
        <f t="shared" si="395"/>
        <v>7000000</v>
      </c>
      <c r="T2531" s="162">
        <f t="shared" si="396"/>
        <v>188.15048381036596</v>
      </c>
      <c r="U2531" s="162">
        <f t="shared" si="397"/>
        <v>147.1127181175105</v>
      </c>
      <c r="V2531" s="163">
        <f t="shared" si="398"/>
        <v>1</v>
      </c>
      <c r="W2531" s="164">
        <f t="shared" si="399"/>
        <v>-83417893.627461702</v>
      </c>
      <c r="X2531" s="164">
        <f t="shared" si="400"/>
        <v>137264359.84998822</v>
      </c>
    </row>
    <row r="2532" spans="10:24" x14ac:dyDescent="0.25">
      <c r="J2532">
        <v>2529</v>
      </c>
      <c r="K2532" s="43">
        <v>0.51957093011359279</v>
      </c>
      <c r="L2532">
        <v>0.98122992009739474</v>
      </c>
      <c r="M2532">
        <v>0.21832911571954616</v>
      </c>
      <c r="N2532" s="44">
        <v>0.45509962077639732</v>
      </c>
      <c r="O2532" s="161">
        <f t="shared" si="391"/>
        <v>5000000</v>
      </c>
      <c r="P2532" s="162">
        <f t="shared" si="392"/>
        <v>211.19760834602093</v>
      </c>
      <c r="Q2532" s="162">
        <f t="shared" si="393"/>
        <v>119.44302659073594</v>
      </c>
      <c r="R2532" s="163">
        <f t="shared" si="394"/>
        <v>1</v>
      </c>
      <c r="S2532" s="161">
        <f t="shared" si="395"/>
        <v>6000000</v>
      </c>
      <c r="T2532" s="162">
        <f t="shared" si="396"/>
        <v>200.39920278200697</v>
      </c>
      <c r="U2532" s="162">
        <f t="shared" si="397"/>
        <v>117.22151329536797</v>
      </c>
      <c r="V2532" s="163">
        <f t="shared" si="398"/>
        <v>1</v>
      </c>
      <c r="W2532" s="164">
        <f t="shared" si="399"/>
        <v>408772908.77642494</v>
      </c>
      <c r="X2532" s="164">
        <f t="shared" si="400"/>
        <v>349066136.91983396</v>
      </c>
    </row>
    <row r="2533" spans="10:24" x14ac:dyDescent="0.25">
      <c r="J2533">
        <v>2530</v>
      </c>
      <c r="K2533" s="43">
        <v>0.64961722480868744</v>
      </c>
      <c r="L2533">
        <v>0.91630620536925034</v>
      </c>
      <c r="M2533">
        <v>0.33633446168916326</v>
      </c>
      <c r="N2533" s="44">
        <v>0.7269549200015859</v>
      </c>
      <c r="O2533" s="161">
        <f t="shared" si="391"/>
        <v>6000000</v>
      </c>
      <c r="P2533" s="162">
        <f t="shared" si="392"/>
        <v>200.70970185031049</v>
      </c>
      <c r="Q2533" s="162">
        <f t="shared" si="393"/>
        <v>126.55024179691434</v>
      </c>
      <c r="R2533" s="163">
        <f t="shared" si="394"/>
        <v>1</v>
      </c>
      <c r="S2533" s="161">
        <f t="shared" si="395"/>
        <v>7000000</v>
      </c>
      <c r="T2533" s="162">
        <f t="shared" si="396"/>
        <v>196.9032339501035</v>
      </c>
      <c r="U2533" s="162">
        <f t="shared" si="397"/>
        <v>120.77512089845716</v>
      </c>
      <c r="V2533" s="163">
        <f t="shared" si="398"/>
        <v>1</v>
      </c>
      <c r="W2533" s="164">
        <f t="shared" si="399"/>
        <v>394956760.32037693</v>
      </c>
      <c r="X2533" s="164">
        <f t="shared" si="400"/>
        <v>382896791.36152434</v>
      </c>
    </row>
    <row r="2534" spans="10:24" x14ac:dyDescent="0.25">
      <c r="J2534">
        <v>2531</v>
      </c>
      <c r="K2534" s="43">
        <v>0.18552303938924852</v>
      </c>
      <c r="L2534">
        <v>0.41385668632793959</v>
      </c>
      <c r="M2534">
        <v>0.42254492594125259</v>
      </c>
      <c r="N2534" s="44">
        <v>0.52981338262899325</v>
      </c>
      <c r="O2534" s="161">
        <f t="shared" si="391"/>
        <v>2000000</v>
      </c>
      <c r="P2534" s="162">
        <f t="shared" si="392"/>
        <v>176.73547231733443</v>
      </c>
      <c r="Q2534" s="162">
        <f t="shared" si="393"/>
        <v>131.09225639495469</v>
      </c>
      <c r="R2534" s="163">
        <f t="shared" si="394"/>
        <v>1</v>
      </c>
      <c r="S2534" s="161">
        <f t="shared" si="395"/>
        <v>5000000</v>
      </c>
      <c r="T2534" s="162">
        <f t="shared" si="396"/>
        <v>188.91182410577815</v>
      </c>
      <c r="U2534" s="162">
        <f t="shared" si="397"/>
        <v>123.04612819747734</v>
      </c>
      <c r="V2534" s="163">
        <f t="shared" si="398"/>
        <v>1</v>
      </c>
      <c r="W2534" s="164">
        <f t="shared" si="399"/>
        <v>41286431.844759479</v>
      </c>
      <c r="X2534" s="164">
        <f t="shared" si="400"/>
        <v>179328479.54150403</v>
      </c>
    </row>
    <row r="2535" spans="10:24" x14ac:dyDescent="0.25">
      <c r="J2535">
        <v>2532</v>
      </c>
      <c r="K2535" s="43">
        <v>0.63666091095633115</v>
      </c>
      <c r="L2535">
        <v>0.68990486139415241</v>
      </c>
      <c r="M2535">
        <v>0.67103411007968261</v>
      </c>
      <c r="N2535" s="44">
        <v>0.63284144903967965</v>
      </c>
      <c r="O2535" s="161">
        <f t="shared" si="391"/>
        <v>6000000</v>
      </c>
      <c r="P2535" s="162">
        <f t="shared" si="392"/>
        <v>187.43371039756047</v>
      </c>
      <c r="Q2535" s="162">
        <f t="shared" si="393"/>
        <v>143.8554089825943</v>
      </c>
      <c r="R2535" s="163">
        <f t="shared" si="394"/>
        <v>1</v>
      </c>
      <c r="S2535" s="161">
        <f t="shared" si="395"/>
        <v>7000000</v>
      </c>
      <c r="T2535" s="162">
        <f t="shared" si="396"/>
        <v>192.4779034658535</v>
      </c>
      <c r="U2535" s="162">
        <f t="shared" si="397"/>
        <v>129.42770449129713</v>
      </c>
      <c r="V2535" s="163">
        <f t="shared" si="398"/>
        <v>1</v>
      </c>
      <c r="W2535" s="164">
        <f t="shared" si="399"/>
        <v>211469808.48979706</v>
      </c>
      <c r="X2535" s="164">
        <f t="shared" si="400"/>
        <v>291351392.82189459</v>
      </c>
    </row>
    <row r="2536" spans="10:24" x14ac:dyDescent="0.25">
      <c r="J2536">
        <v>2533</v>
      </c>
      <c r="K2536" s="43">
        <v>0.34334591962699312</v>
      </c>
      <c r="L2536">
        <v>0.28150621179040658</v>
      </c>
      <c r="M2536">
        <v>0.20753448987242185</v>
      </c>
      <c r="N2536" s="44">
        <v>0.86956081070404223</v>
      </c>
      <c r="O2536" s="161">
        <f t="shared" si="391"/>
        <v>5000000</v>
      </c>
      <c r="P2536" s="162">
        <f t="shared" si="392"/>
        <v>171.32440733076837</v>
      </c>
      <c r="Q2536" s="162">
        <f t="shared" si="393"/>
        <v>118.69988363727211</v>
      </c>
      <c r="R2536" s="163">
        <f t="shared" si="394"/>
        <v>1</v>
      </c>
      <c r="S2536" s="161">
        <f t="shared" si="395"/>
        <v>6000000</v>
      </c>
      <c r="T2536" s="162">
        <f t="shared" si="396"/>
        <v>187.10813577692278</v>
      </c>
      <c r="U2536" s="162">
        <f t="shared" si="397"/>
        <v>116.84994181863605</v>
      </c>
      <c r="V2536" s="163">
        <f t="shared" si="398"/>
        <v>1</v>
      </c>
      <c r="W2536" s="164">
        <f t="shared" si="399"/>
        <v>213122618.46748129</v>
      </c>
      <c r="X2536" s="164">
        <f t="shared" si="400"/>
        <v>271549163.74972034</v>
      </c>
    </row>
    <row r="2537" spans="10:24" x14ac:dyDescent="0.25">
      <c r="J2537">
        <v>2534</v>
      </c>
      <c r="K2537" s="43">
        <v>0.16661565194279182</v>
      </c>
      <c r="L2537">
        <v>1.6939703159043473E-2</v>
      </c>
      <c r="M2537">
        <v>0.72346274856140247</v>
      </c>
      <c r="N2537" s="44">
        <v>0.49598607413368545</v>
      </c>
      <c r="O2537" s="161">
        <f t="shared" si="391"/>
        <v>2000000</v>
      </c>
      <c r="P2537" s="162">
        <f t="shared" si="392"/>
        <v>148.17743904235638</v>
      </c>
      <c r="Q2537" s="162">
        <f t="shared" si="393"/>
        <v>146.86318734001219</v>
      </c>
      <c r="R2537" s="163">
        <f t="shared" si="394"/>
        <v>1</v>
      </c>
      <c r="S2537" s="161">
        <f t="shared" si="395"/>
        <v>5000000</v>
      </c>
      <c r="T2537" s="162">
        <f t="shared" si="396"/>
        <v>179.39247968078547</v>
      </c>
      <c r="U2537" s="162">
        <f t="shared" si="397"/>
        <v>130.93159367000609</v>
      </c>
      <c r="V2537" s="163">
        <f t="shared" si="398"/>
        <v>1</v>
      </c>
      <c r="W2537" s="164">
        <f t="shared" si="399"/>
        <v>-47371496.595311612</v>
      </c>
      <c r="X2537" s="164">
        <f t="shared" si="400"/>
        <v>92304430.053896874</v>
      </c>
    </row>
    <row r="2538" spans="10:24" x14ac:dyDescent="0.25">
      <c r="J2538">
        <v>2535</v>
      </c>
      <c r="K2538" s="43">
        <v>0.63163888597801376</v>
      </c>
      <c r="L2538">
        <v>0.2479668603584001</v>
      </c>
      <c r="M2538">
        <v>0.7462503055538261</v>
      </c>
      <c r="N2538" s="44">
        <v>0.9057563834013187</v>
      </c>
      <c r="O2538" s="161">
        <f t="shared" si="391"/>
        <v>6000000</v>
      </c>
      <c r="P2538" s="162">
        <f t="shared" si="392"/>
        <v>169.78647517270576</v>
      </c>
      <c r="Q2538" s="162">
        <f t="shared" si="393"/>
        <v>148.25472812394034</v>
      </c>
      <c r="R2538" s="163">
        <f t="shared" si="394"/>
        <v>1</v>
      </c>
      <c r="S2538" s="161">
        <f t="shared" si="395"/>
        <v>7000000</v>
      </c>
      <c r="T2538" s="162">
        <f t="shared" si="396"/>
        <v>186.59549172423525</v>
      </c>
      <c r="U2538" s="162">
        <f t="shared" si="397"/>
        <v>131.62736406197018</v>
      </c>
      <c r="V2538" s="163">
        <f t="shared" si="398"/>
        <v>1</v>
      </c>
      <c r="W2538" s="164">
        <f t="shared" si="399"/>
        <v>79190482.292592555</v>
      </c>
      <c r="X2538" s="164">
        <f t="shared" si="400"/>
        <v>234776893.63585544</v>
      </c>
    </row>
    <row r="2539" spans="10:24" x14ac:dyDescent="0.25">
      <c r="J2539">
        <v>2536</v>
      </c>
      <c r="K2539" s="43">
        <v>0.13036631432241375</v>
      </c>
      <c r="L2539">
        <v>8.2385309169742182E-2</v>
      </c>
      <c r="M2539">
        <v>0.47053761894410406</v>
      </c>
      <c r="N2539" s="44">
        <v>0.12660898203300242</v>
      </c>
      <c r="O2539" s="161">
        <f t="shared" si="391"/>
        <v>2000000</v>
      </c>
      <c r="P2539" s="162">
        <f t="shared" si="392"/>
        <v>159.16193470084812</v>
      </c>
      <c r="Q2539" s="162">
        <f t="shared" si="393"/>
        <v>133.52163006637738</v>
      </c>
      <c r="R2539" s="163">
        <f t="shared" si="394"/>
        <v>1</v>
      </c>
      <c r="S2539" s="161">
        <f t="shared" si="395"/>
        <v>2000000</v>
      </c>
      <c r="T2539" s="162">
        <f t="shared" si="396"/>
        <v>183.05397823361605</v>
      </c>
      <c r="U2539" s="162">
        <f t="shared" si="397"/>
        <v>124.26081503318869</v>
      </c>
      <c r="V2539" s="163">
        <f t="shared" si="398"/>
        <v>0.9</v>
      </c>
      <c r="W2539" s="164">
        <f t="shared" si="399"/>
        <v>1280609.2689414769</v>
      </c>
      <c r="X2539" s="164">
        <f t="shared" si="400"/>
        <v>-44172306.239230752</v>
      </c>
    </row>
    <row r="2540" spans="10:24" x14ac:dyDescent="0.25">
      <c r="J2540">
        <v>2537</v>
      </c>
      <c r="K2540" s="43">
        <v>0.34688000590767953</v>
      </c>
      <c r="L2540">
        <v>0.19009228628454733</v>
      </c>
      <c r="M2540">
        <v>0.53819501629630684</v>
      </c>
      <c r="N2540" s="44">
        <v>0.55853575631315466</v>
      </c>
      <c r="O2540" s="161">
        <f t="shared" si="391"/>
        <v>5000000</v>
      </c>
      <c r="P2540" s="162">
        <f t="shared" si="392"/>
        <v>166.83665603407735</v>
      </c>
      <c r="Q2540" s="162">
        <f t="shared" si="393"/>
        <v>136.91774886631256</v>
      </c>
      <c r="R2540" s="163">
        <f t="shared" si="394"/>
        <v>1</v>
      </c>
      <c r="S2540" s="161">
        <f t="shared" si="395"/>
        <v>6000000</v>
      </c>
      <c r="T2540" s="162">
        <f t="shared" si="396"/>
        <v>185.61221867802578</v>
      </c>
      <c r="U2540" s="162">
        <f t="shared" si="397"/>
        <v>125.95887443315628</v>
      </c>
      <c r="V2540" s="163">
        <f t="shared" si="398"/>
        <v>1</v>
      </c>
      <c r="W2540" s="164">
        <f t="shared" si="399"/>
        <v>99594535.838823944</v>
      </c>
      <c r="X2540" s="164">
        <f t="shared" si="400"/>
        <v>207920065.469217</v>
      </c>
    </row>
    <row r="2541" spans="10:24" x14ac:dyDescent="0.25">
      <c r="J2541">
        <v>2538</v>
      </c>
      <c r="K2541" s="43">
        <v>5.5459901207788431E-2</v>
      </c>
      <c r="L2541">
        <v>0.61108362208841938</v>
      </c>
      <c r="M2541">
        <v>0.68590795915796099</v>
      </c>
      <c r="N2541" s="44">
        <v>0.49395128008308786</v>
      </c>
      <c r="O2541" s="161">
        <f t="shared" si="391"/>
        <v>2000000</v>
      </c>
      <c r="P2541" s="162">
        <f t="shared" si="392"/>
        <v>184.23216665496258</v>
      </c>
      <c r="Q2541" s="162">
        <f t="shared" si="393"/>
        <v>144.68568698382887</v>
      </c>
      <c r="R2541" s="163">
        <f t="shared" si="394"/>
        <v>1</v>
      </c>
      <c r="S2541" s="161">
        <f t="shared" si="395"/>
        <v>2000000</v>
      </c>
      <c r="T2541" s="162">
        <f t="shared" si="396"/>
        <v>191.41072221832087</v>
      </c>
      <c r="U2541" s="162">
        <f t="shared" si="397"/>
        <v>129.84284349191444</v>
      </c>
      <c r="V2541" s="163">
        <f t="shared" si="398"/>
        <v>1</v>
      </c>
      <c r="W2541" s="164">
        <f t="shared" si="399"/>
        <v>29092959.342267424</v>
      </c>
      <c r="X2541" s="164">
        <f t="shared" si="400"/>
        <v>-26864242.547187135</v>
      </c>
    </row>
    <row r="2542" spans="10:24" x14ac:dyDescent="0.25">
      <c r="J2542">
        <v>2539</v>
      </c>
      <c r="K2542" s="43">
        <v>3.3084732618916757E-2</v>
      </c>
      <c r="L2542">
        <v>0.79785697523031829</v>
      </c>
      <c r="M2542">
        <v>0.6772392007659167</v>
      </c>
      <c r="N2542" s="44">
        <v>0.90183935457377418</v>
      </c>
      <c r="O2542" s="161">
        <f t="shared" si="391"/>
        <v>1000000</v>
      </c>
      <c r="P2542" s="162">
        <f t="shared" si="392"/>
        <v>192.50986515760923</v>
      </c>
      <c r="Q2542" s="162">
        <f t="shared" si="393"/>
        <v>144.19985015035687</v>
      </c>
      <c r="R2542" s="163">
        <f t="shared" si="394"/>
        <v>1</v>
      </c>
      <c r="S2542" s="161">
        <f t="shared" si="395"/>
        <v>1000000</v>
      </c>
      <c r="T2542" s="162">
        <f t="shared" si="396"/>
        <v>194.16995505253641</v>
      </c>
      <c r="U2542" s="162">
        <f t="shared" si="397"/>
        <v>129.59992507517845</v>
      </c>
      <c r="V2542" s="163">
        <f t="shared" si="398"/>
        <v>1</v>
      </c>
      <c r="W2542" s="164">
        <f t="shared" si="399"/>
        <v>-1689984.9927476421</v>
      </c>
      <c r="X2542" s="164">
        <f t="shared" si="400"/>
        <v>-85429970.022642046</v>
      </c>
    </row>
    <row r="2543" spans="10:24" x14ac:dyDescent="0.25">
      <c r="J2543">
        <v>2540</v>
      </c>
      <c r="K2543" s="43">
        <v>0.57787888225857809</v>
      </c>
      <c r="L2543">
        <v>3.8462182355416541E-2</v>
      </c>
      <c r="M2543">
        <v>0.77704389383741423</v>
      </c>
      <c r="N2543" s="44">
        <v>0.88031471047759358</v>
      </c>
      <c r="O2543" s="161">
        <f t="shared" si="391"/>
        <v>6000000</v>
      </c>
      <c r="P2543" s="162">
        <f t="shared" si="392"/>
        <v>153.46774013736945</v>
      </c>
      <c r="Q2543" s="162">
        <f t="shared" si="393"/>
        <v>150.24495298028575</v>
      </c>
      <c r="R2543" s="163">
        <f t="shared" si="394"/>
        <v>1</v>
      </c>
      <c r="S2543" s="161">
        <f t="shared" si="395"/>
        <v>6000000</v>
      </c>
      <c r="T2543" s="162">
        <f t="shared" si="396"/>
        <v>181.15591337912315</v>
      </c>
      <c r="U2543" s="162">
        <f t="shared" si="397"/>
        <v>132.62247649014287</v>
      </c>
      <c r="V2543" s="163">
        <f t="shared" si="398"/>
        <v>1</v>
      </c>
      <c r="W2543" s="164">
        <f t="shared" si="399"/>
        <v>-30663277.057497796</v>
      </c>
      <c r="X2543" s="164">
        <f t="shared" si="400"/>
        <v>141200621.33388168</v>
      </c>
    </row>
    <row r="2544" spans="10:24" x14ac:dyDescent="0.25">
      <c r="J2544">
        <v>2541</v>
      </c>
      <c r="K2544" s="43">
        <v>0.44196910525059019</v>
      </c>
      <c r="L2544">
        <v>0.11150467509160211</v>
      </c>
      <c r="M2544">
        <v>0.37887335796408128</v>
      </c>
      <c r="N2544" s="44">
        <v>0.9427293297565088</v>
      </c>
      <c r="O2544" s="161">
        <f t="shared" si="391"/>
        <v>5000000</v>
      </c>
      <c r="P2544" s="162">
        <f t="shared" si="392"/>
        <v>161.72152540100441</v>
      </c>
      <c r="Q2544" s="162">
        <f t="shared" si="393"/>
        <v>128.83117810076175</v>
      </c>
      <c r="R2544" s="163">
        <f t="shared" si="394"/>
        <v>1</v>
      </c>
      <c r="S2544" s="161">
        <f t="shared" si="395"/>
        <v>6000000</v>
      </c>
      <c r="T2544" s="162">
        <f t="shared" si="396"/>
        <v>183.90717513366815</v>
      </c>
      <c r="U2544" s="162">
        <f t="shared" si="397"/>
        <v>121.91558905038087</v>
      </c>
      <c r="V2544" s="163">
        <f t="shared" si="398"/>
        <v>1</v>
      </c>
      <c r="W2544" s="164">
        <f t="shared" si="399"/>
        <v>114451736.50121334</v>
      </c>
      <c r="X2544" s="164">
        <f t="shared" si="400"/>
        <v>221949516.49972361</v>
      </c>
    </row>
    <row r="2545" spans="10:24" x14ac:dyDescent="0.25">
      <c r="J2545">
        <v>2542</v>
      </c>
      <c r="K2545" s="43">
        <v>0.72244314232380036</v>
      </c>
      <c r="L2545">
        <v>0.56141319367923836</v>
      </c>
      <c r="M2545">
        <v>0.16083039186380599</v>
      </c>
      <c r="N2545" s="44">
        <v>0.19539492877474096</v>
      </c>
      <c r="O2545" s="161">
        <f t="shared" si="391"/>
        <v>6000000</v>
      </c>
      <c r="P2545" s="162">
        <f t="shared" si="392"/>
        <v>182.3182971418633</v>
      </c>
      <c r="Q2545" s="162">
        <f t="shared" si="393"/>
        <v>115.1789843405069</v>
      </c>
      <c r="R2545" s="163">
        <f t="shared" si="394"/>
        <v>1</v>
      </c>
      <c r="S2545" s="161">
        <f t="shared" si="395"/>
        <v>7000000</v>
      </c>
      <c r="T2545" s="162">
        <f t="shared" si="396"/>
        <v>190.77276571395444</v>
      </c>
      <c r="U2545" s="162">
        <f t="shared" si="397"/>
        <v>115.08949217025345</v>
      </c>
      <c r="V2545" s="163">
        <f t="shared" si="398"/>
        <v>0.9</v>
      </c>
      <c r="W2545" s="164">
        <f t="shared" si="399"/>
        <v>352835876.80813837</v>
      </c>
      <c r="X2545" s="164">
        <f t="shared" si="400"/>
        <v>326804623.32531625</v>
      </c>
    </row>
    <row r="2546" spans="10:24" x14ac:dyDescent="0.25">
      <c r="J2546">
        <v>2543</v>
      </c>
      <c r="K2546" s="43">
        <v>7.9188671554867307E-3</v>
      </c>
      <c r="L2546">
        <v>0.15811611995038866</v>
      </c>
      <c r="M2546">
        <v>7.1217642488549449E-2</v>
      </c>
      <c r="N2546" s="44">
        <v>0.94175096115261592</v>
      </c>
      <c r="O2546" s="161">
        <f t="shared" si="391"/>
        <v>1000000</v>
      </c>
      <c r="P2546" s="162">
        <f t="shared" si="392"/>
        <v>164.96654124514055</v>
      </c>
      <c r="Q2546" s="162">
        <f t="shared" si="393"/>
        <v>105.66435391346477</v>
      </c>
      <c r="R2546" s="163">
        <f t="shared" si="394"/>
        <v>1</v>
      </c>
      <c r="S2546" s="161">
        <f t="shared" si="395"/>
        <v>1000000</v>
      </c>
      <c r="T2546" s="162">
        <f t="shared" si="396"/>
        <v>184.98884708171352</v>
      </c>
      <c r="U2546" s="162">
        <f t="shared" si="397"/>
        <v>110.33217695673238</v>
      </c>
      <c r="V2546" s="163">
        <f t="shared" si="398"/>
        <v>1</v>
      </c>
      <c r="W2546" s="164">
        <f t="shared" si="399"/>
        <v>9302187.3316757828</v>
      </c>
      <c r="X2546" s="164">
        <f t="shared" si="400"/>
        <v>-75343329.875018865</v>
      </c>
    </row>
    <row r="2547" spans="10:24" x14ac:dyDescent="0.25">
      <c r="J2547">
        <v>2544</v>
      </c>
      <c r="K2547" s="43">
        <v>0.9278624204896585</v>
      </c>
      <c r="L2547">
        <v>0.69163675645172562</v>
      </c>
      <c r="M2547">
        <v>7.4819064545741609E-2</v>
      </c>
      <c r="N2547" s="44">
        <v>0.2212909322901393</v>
      </c>
      <c r="O2547" s="161">
        <f t="shared" si="391"/>
        <v>7000000</v>
      </c>
      <c r="P2547" s="162">
        <f t="shared" si="392"/>
        <v>187.50742689269572</v>
      </c>
      <c r="Q2547" s="162">
        <f t="shared" si="393"/>
        <v>106.18378312354821</v>
      </c>
      <c r="R2547" s="163">
        <f t="shared" si="394"/>
        <v>1</v>
      </c>
      <c r="S2547" s="161">
        <f t="shared" si="395"/>
        <v>9000000</v>
      </c>
      <c r="T2547" s="162">
        <f t="shared" si="396"/>
        <v>192.50247563089857</v>
      </c>
      <c r="U2547" s="162">
        <f t="shared" si="397"/>
        <v>110.5918915617741</v>
      </c>
      <c r="V2547" s="163">
        <f t="shared" si="398"/>
        <v>1</v>
      </c>
      <c r="W2547" s="164">
        <f t="shared" si="399"/>
        <v>519265506.38403261</v>
      </c>
      <c r="X2547" s="164">
        <f t="shared" si="400"/>
        <v>587195256.62212026</v>
      </c>
    </row>
    <row r="2548" spans="10:24" x14ac:dyDescent="0.25">
      <c r="J2548">
        <v>2545</v>
      </c>
      <c r="K2548" s="43">
        <v>0.93522979335269252</v>
      </c>
      <c r="L2548">
        <v>0.30832820743540346</v>
      </c>
      <c r="M2548">
        <v>0.77159591515293213</v>
      </c>
      <c r="N2548" s="44">
        <v>5.1379465172590288E-2</v>
      </c>
      <c r="O2548" s="161">
        <f t="shared" si="391"/>
        <v>7000000</v>
      </c>
      <c r="P2548" s="162">
        <f t="shared" si="392"/>
        <v>172.49107996119176</v>
      </c>
      <c r="Q2548" s="162">
        <f t="shared" si="393"/>
        <v>149.88225819842123</v>
      </c>
      <c r="R2548" s="163">
        <f t="shared" si="394"/>
        <v>1</v>
      </c>
      <c r="S2548" s="161">
        <f t="shared" si="395"/>
        <v>9000000</v>
      </c>
      <c r="T2548" s="162">
        <f t="shared" si="396"/>
        <v>187.49702665373059</v>
      </c>
      <c r="U2548" s="162">
        <f t="shared" si="397"/>
        <v>132.44112909921063</v>
      </c>
      <c r="V2548" s="163">
        <f t="shared" si="398"/>
        <v>0.9</v>
      </c>
      <c r="W2548" s="164">
        <f t="shared" si="399"/>
        <v>108261752.33939373</v>
      </c>
      <c r="X2548" s="164">
        <f t="shared" si="400"/>
        <v>295952770.19161165</v>
      </c>
    </row>
    <row r="2549" spans="10:24" x14ac:dyDescent="0.25">
      <c r="J2549">
        <v>2546</v>
      </c>
      <c r="K2549" s="43">
        <v>0.30265361790754097</v>
      </c>
      <c r="L2549">
        <v>0.99622305825688406</v>
      </c>
      <c r="M2549">
        <v>0.87336873962310291</v>
      </c>
      <c r="N2549" s="44">
        <v>0.35757757340458718</v>
      </c>
      <c r="O2549" s="161">
        <f t="shared" si="391"/>
        <v>5000000</v>
      </c>
      <c r="P2549" s="162">
        <f t="shared" si="392"/>
        <v>220.07078275837657</v>
      </c>
      <c r="Q2549" s="162">
        <f t="shared" si="393"/>
        <v>157.84921650329846</v>
      </c>
      <c r="R2549" s="163">
        <f t="shared" si="394"/>
        <v>1</v>
      </c>
      <c r="S2549" s="161">
        <f t="shared" si="395"/>
        <v>6000000</v>
      </c>
      <c r="T2549" s="162">
        <f t="shared" si="396"/>
        <v>203.35692758612552</v>
      </c>
      <c r="U2549" s="162">
        <f t="shared" si="397"/>
        <v>136.42460825164923</v>
      </c>
      <c r="V2549" s="163">
        <f t="shared" si="398"/>
        <v>1</v>
      </c>
      <c r="W2549" s="164">
        <f t="shared" si="399"/>
        <v>261107831.27539051</v>
      </c>
      <c r="X2549" s="164">
        <f t="shared" si="400"/>
        <v>251593916.00685775</v>
      </c>
    </row>
    <row r="2550" spans="10:24" x14ac:dyDescent="0.25">
      <c r="J2550">
        <v>2547</v>
      </c>
      <c r="K2550" s="43">
        <v>0.67560316928977115</v>
      </c>
      <c r="L2550">
        <v>0.17799048239322401</v>
      </c>
      <c r="M2550">
        <v>0.6907137548346296</v>
      </c>
      <c r="N2550" s="44">
        <v>0.8122617571309777</v>
      </c>
      <c r="O2550" s="161">
        <f t="shared" si="391"/>
        <v>6000000</v>
      </c>
      <c r="P2550" s="162">
        <f t="shared" si="392"/>
        <v>166.15424468782379</v>
      </c>
      <c r="Q2550" s="162">
        <f t="shared" si="393"/>
        <v>144.95749031923037</v>
      </c>
      <c r="R2550" s="163">
        <f t="shared" si="394"/>
        <v>1</v>
      </c>
      <c r="S2550" s="161">
        <f t="shared" si="395"/>
        <v>7000000</v>
      </c>
      <c r="T2550" s="162">
        <f t="shared" si="396"/>
        <v>185.38474822927461</v>
      </c>
      <c r="U2550" s="162">
        <f t="shared" si="397"/>
        <v>129.97874515961519</v>
      </c>
      <c r="V2550" s="163">
        <f t="shared" si="398"/>
        <v>1</v>
      </c>
      <c r="W2550" s="164">
        <f t="shared" si="399"/>
        <v>77180526.211560503</v>
      </c>
      <c r="X2550" s="164">
        <f t="shared" si="400"/>
        <v>237842021.48761594</v>
      </c>
    </row>
    <row r="2551" spans="10:24" x14ac:dyDescent="0.25">
      <c r="J2551">
        <v>2548</v>
      </c>
      <c r="K2551" s="43">
        <v>0.25630889726743777</v>
      </c>
      <c r="L2551">
        <v>0.94316654640685871</v>
      </c>
      <c r="M2551">
        <v>0.90105431549950432</v>
      </c>
      <c r="N2551" s="44">
        <v>3.882649567123897E-2</v>
      </c>
      <c r="O2551" s="161">
        <f t="shared" si="391"/>
        <v>2000000</v>
      </c>
      <c r="P2551" s="162">
        <f t="shared" si="392"/>
        <v>203.72886092814989</v>
      </c>
      <c r="Q2551" s="162">
        <f t="shared" si="393"/>
        <v>160.75164800849785</v>
      </c>
      <c r="R2551" s="163">
        <f t="shared" si="394"/>
        <v>1</v>
      </c>
      <c r="S2551" s="161">
        <f t="shared" si="395"/>
        <v>5000000</v>
      </c>
      <c r="T2551" s="162">
        <f t="shared" si="396"/>
        <v>197.90962030938329</v>
      </c>
      <c r="U2551" s="162">
        <f t="shared" si="397"/>
        <v>137.87582400424893</v>
      </c>
      <c r="V2551" s="163">
        <f t="shared" si="398"/>
        <v>0.9</v>
      </c>
      <c r="W2551" s="164">
        <f t="shared" si="399"/>
        <v>35954425.83930406</v>
      </c>
      <c r="X2551" s="164">
        <f t="shared" si="400"/>
        <v>120152083.37310463</v>
      </c>
    </row>
    <row r="2552" spans="10:24" x14ac:dyDescent="0.25">
      <c r="J2552">
        <v>2549</v>
      </c>
      <c r="K2552" s="43">
        <v>0.41032879765034558</v>
      </c>
      <c r="L2552">
        <v>0.36462929233613972</v>
      </c>
      <c r="M2552">
        <v>0.95715575659303787</v>
      </c>
      <c r="N2552" s="44">
        <v>0.12195386510100914</v>
      </c>
      <c r="O2552" s="161">
        <f t="shared" si="391"/>
        <v>5000000</v>
      </c>
      <c r="P2552" s="162">
        <f t="shared" si="392"/>
        <v>174.80832078295444</v>
      </c>
      <c r="Q2552" s="162">
        <f t="shared" si="393"/>
        <v>169.37186223503636</v>
      </c>
      <c r="R2552" s="163">
        <f t="shared" si="394"/>
        <v>1</v>
      </c>
      <c r="S2552" s="161">
        <f t="shared" si="395"/>
        <v>6000000</v>
      </c>
      <c r="T2552" s="162">
        <f t="shared" si="396"/>
        <v>188.26944026098482</v>
      </c>
      <c r="U2552" s="162">
        <f t="shared" si="397"/>
        <v>142.18593111751818</v>
      </c>
      <c r="V2552" s="163">
        <f t="shared" si="398"/>
        <v>0.9</v>
      </c>
      <c r="W2552" s="164">
        <f t="shared" si="399"/>
        <v>-22817707.260409605</v>
      </c>
      <c r="X2552" s="164">
        <f t="shared" si="400"/>
        <v>98850949.374719858</v>
      </c>
    </row>
    <row r="2553" spans="10:24" x14ac:dyDescent="0.25">
      <c r="J2553">
        <v>2550</v>
      </c>
      <c r="K2553" s="43">
        <v>0.84083772452685357</v>
      </c>
      <c r="L2553">
        <v>0.4342263243769805</v>
      </c>
      <c r="M2553">
        <v>0.31921056665053849</v>
      </c>
      <c r="N2553" s="44">
        <v>0.68818121896238604</v>
      </c>
      <c r="O2553" s="161">
        <f t="shared" si="391"/>
        <v>7000000</v>
      </c>
      <c r="P2553" s="162">
        <f t="shared" si="392"/>
        <v>177.51563599520262</v>
      </c>
      <c r="Q2553" s="162">
        <f t="shared" si="393"/>
        <v>125.60185077298864</v>
      </c>
      <c r="R2553" s="163">
        <f t="shared" si="394"/>
        <v>1</v>
      </c>
      <c r="S2553" s="161">
        <f t="shared" si="395"/>
        <v>7000000</v>
      </c>
      <c r="T2553" s="162">
        <f t="shared" si="396"/>
        <v>189.17187866506754</v>
      </c>
      <c r="U2553" s="162">
        <f t="shared" si="397"/>
        <v>120.30092538649433</v>
      </c>
      <c r="V2553" s="163">
        <f t="shared" si="398"/>
        <v>1</v>
      </c>
      <c r="W2553" s="164">
        <f t="shared" si="399"/>
        <v>313396496.55549783</v>
      </c>
      <c r="X2553" s="164">
        <f t="shared" si="400"/>
        <v>332096672.95001251</v>
      </c>
    </row>
    <row r="2554" spans="10:24" x14ac:dyDescent="0.25">
      <c r="J2554">
        <v>2551</v>
      </c>
      <c r="K2554" s="43">
        <v>0.49016270067984402</v>
      </c>
      <c r="L2554">
        <v>5.5443849195061845E-2</v>
      </c>
      <c r="M2554">
        <v>0.90908632290163993</v>
      </c>
      <c r="N2554" s="44">
        <v>0.36400355052680911</v>
      </c>
      <c r="O2554" s="161">
        <f t="shared" si="391"/>
        <v>5000000</v>
      </c>
      <c r="P2554" s="162">
        <f t="shared" si="392"/>
        <v>156.08676229872964</v>
      </c>
      <c r="Q2554" s="162">
        <f t="shared" si="393"/>
        <v>161.70299409787833</v>
      </c>
      <c r="R2554" s="163">
        <f t="shared" si="394"/>
        <v>1</v>
      </c>
      <c r="S2554" s="161">
        <f t="shared" si="395"/>
        <v>6000000</v>
      </c>
      <c r="T2554" s="162">
        <f t="shared" si="396"/>
        <v>182.0289207662432</v>
      </c>
      <c r="U2554" s="162">
        <f t="shared" si="397"/>
        <v>138.35149704893917</v>
      </c>
      <c r="V2554" s="163">
        <f t="shared" si="398"/>
        <v>1</v>
      </c>
      <c r="W2554" s="164">
        <f t="shared" si="399"/>
        <v>-78081158.995743468</v>
      </c>
      <c r="X2554" s="164">
        <f t="shared" si="400"/>
        <v>112064542.30382422</v>
      </c>
    </row>
    <row r="2555" spans="10:24" x14ac:dyDescent="0.25">
      <c r="J2555">
        <v>2552</v>
      </c>
      <c r="K2555" s="43">
        <v>0.76554622355341073</v>
      </c>
      <c r="L2555">
        <v>0.85311773462289731</v>
      </c>
      <c r="M2555">
        <v>6.0623298216223809E-2</v>
      </c>
      <c r="N2555" s="44">
        <v>0.30142785121916593</v>
      </c>
      <c r="O2555" s="161">
        <f t="shared" si="391"/>
        <v>7000000</v>
      </c>
      <c r="P2555" s="162">
        <f t="shared" si="392"/>
        <v>195.74848567371814</v>
      </c>
      <c r="Q2555" s="162">
        <f t="shared" si="393"/>
        <v>104.00875307633127</v>
      </c>
      <c r="R2555" s="163">
        <f t="shared" si="394"/>
        <v>1</v>
      </c>
      <c r="S2555" s="161">
        <f t="shared" si="395"/>
        <v>7000000</v>
      </c>
      <c r="T2555" s="162">
        <f t="shared" si="396"/>
        <v>195.24949522457271</v>
      </c>
      <c r="U2555" s="162">
        <f t="shared" si="397"/>
        <v>109.50437653816564</v>
      </c>
      <c r="V2555" s="163">
        <f t="shared" si="398"/>
        <v>1</v>
      </c>
      <c r="W2555" s="164">
        <f t="shared" si="399"/>
        <v>592178128.18170798</v>
      </c>
      <c r="X2555" s="164">
        <f t="shared" si="400"/>
        <v>450215830.80484951</v>
      </c>
    </row>
    <row r="2556" spans="10:24" x14ac:dyDescent="0.25">
      <c r="J2556">
        <v>2553</v>
      </c>
      <c r="K2556" s="43">
        <v>0.47226243471381435</v>
      </c>
      <c r="L2556">
        <v>0.25316100342182246</v>
      </c>
      <c r="M2556">
        <v>0.19785491796534316</v>
      </c>
      <c r="N2556" s="44">
        <v>7.9156532965369952E-2</v>
      </c>
      <c r="O2556" s="161">
        <f t="shared" si="391"/>
        <v>5000000</v>
      </c>
      <c r="P2556" s="162">
        <f t="shared" si="392"/>
        <v>170.03136663151727</v>
      </c>
      <c r="Q2556" s="162">
        <f t="shared" si="393"/>
        <v>118.01383660116691</v>
      </c>
      <c r="R2556" s="163">
        <f t="shared" si="394"/>
        <v>1</v>
      </c>
      <c r="S2556" s="161">
        <f t="shared" si="395"/>
        <v>6000000</v>
      </c>
      <c r="T2556" s="162">
        <f t="shared" si="396"/>
        <v>186.67712221050576</v>
      </c>
      <c r="U2556" s="162">
        <f t="shared" si="397"/>
        <v>116.50691830058346</v>
      </c>
      <c r="V2556" s="163">
        <f t="shared" si="398"/>
        <v>0.9</v>
      </c>
      <c r="W2556" s="164">
        <f t="shared" si="399"/>
        <v>210087650.15175179</v>
      </c>
      <c r="X2556" s="164">
        <f t="shared" si="400"/>
        <v>228919101.11358041</v>
      </c>
    </row>
    <row r="2557" spans="10:24" x14ac:dyDescent="0.25">
      <c r="J2557">
        <v>2554</v>
      </c>
      <c r="K2557" s="43">
        <v>0.36970238044451198</v>
      </c>
      <c r="L2557">
        <v>0.23444700351892811</v>
      </c>
      <c r="M2557">
        <v>0.8314576684088546</v>
      </c>
      <c r="N2557" s="44">
        <v>0.21645039509929154</v>
      </c>
      <c r="O2557" s="161">
        <f t="shared" si="391"/>
        <v>5000000</v>
      </c>
      <c r="P2557" s="162">
        <f t="shared" si="392"/>
        <v>169.13580376545474</v>
      </c>
      <c r="Q2557" s="162">
        <f t="shared" si="393"/>
        <v>154.19882979996834</v>
      </c>
      <c r="R2557" s="163">
        <f t="shared" si="394"/>
        <v>1</v>
      </c>
      <c r="S2557" s="161">
        <f t="shared" si="395"/>
        <v>6000000</v>
      </c>
      <c r="T2557" s="162">
        <f t="shared" si="396"/>
        <v>186.37860125515158</v>
      </c>
      <c r="U2557" s="162">
        <f t="shared" si="397"/>
        <v>134.59941489998417</v>
      </c>
      <c r="V2557" s="163">
        <f t="shared" si="398"/>
        <v>1</v>
      </c>
      <c r="W2557" s="164">
        <f t="shared" si="399"/>
        <v>24684869.827432007</v>
      </c>
      <c r="X2557" s="164">
        <f t="shared" si="400"/>
        <v>160675118.13100445</v>
      </c>
    </row>
    <row r="2558" spans="10:24" x14ac:dyDescent="0.25">
      <c r="J2558">
        <v>2555</v>
      </c>
      <c r="K2558" s="43">
        <v>0.13092891883499225</v>
      </c>
      <c r="L2558">
        <v>0.52479388463799237</v>
      </c>
      <c r="M2558">
        <v>0.60415677737210061</v>
      </c>
      <c r="N2558" s="44">
        <v>0.98905284711010755</v>
      </c>
      <c r="O2558" s="161">
        <f t="shared" si="391"/>
        <v>2000000</v>
      </c>
      <c r="P2558" s="162">
        <f t="shared" si="392"/>
        <v>180.93283672424346</v>
      </c>
      <c r="Q2558" s="162">
        <f t="shared" si="393"/>
        <v>140.28242616127605</v>
      </c>
      <c r="R2558" s="163">
        <f t="shared" si="394"/>
        <v>1</v>
      </c>
      <c r="S2558" s="161">
        <f t="shared" si="395"/>
        <v>2000000</v>
      </c>
      <c r="T2558" s="162">
        <f t="shared" si="396"/>
        <v>190.31094557474782</v>
      </c>
      <c r="U2558" s="162">
        <f t="shared" si="397"/>
        <v>127.64121308063802</v>
      </c>
      <c r="V2558" s="163">
        <f t="shared" si="398"/>
        <v>1</v>
      </c>
      <c r="W2558" s="164">
        <f t="shared" si="399"/>
        <v>31300821.125934824</v>
      </c>
      <c r="X2558" s="164">
        <f t="shared" si="400"/>
        <v>-24660535.011780411</v>
      </c>
    </row>
    <row r="2559" spans="10:24" x14ac:dyDescent="0.25">
      <c r="J2559">
        <v>2556</v>
      </c>
      <c r="K2559" s="43">
        <v>6.2111969752455254E-2</v>
      </c>
      <c r="L2559">
        <v>0.82953791238669472</v>
      </c>
      <c r="M2559">
        <v>8.5768707912957765E-2</v>
      </c>
      <c r="N2559" s="44">
        <v>0.79910594422468051</v>
      </c>
      <c r="O2559" s="161">
        <f t="shared" si="391"/>
        <v>2000000</v>
      </c>
      <c r="P2559" s="162">
        <f t="shared" si="392"/>
        <v>194.28511191388844</v>
      </c>
      <c r="Q2559" s="162">
        <f t="shared" si="393"/>
        <v>107.65439091848116</v>
      </c>
      <c r="R2559" s="163">
        <f t="shared" si="394"/>
        <v>1</v>
      </c>
      <c r="S2559" s="161">
        <f t="shared" si="395"/>
        <v>2000000</v>
      </c>
      <c r="T2559" s="162">
        <f t="shared" si="396"/>
        <v>194.76170397129616</v>
      </c>
      <c r="U2559" s="162">
        <f t="shared" si="397"/>
        <v>111.32719545924058</v>
      </c>
      <c r="V2559" s="163">
        <f t="shared" si="398"/>
        <v>1</v>
      </c>
      <c r="W2559" s="164">
        <f t="shared" si="399"/>
        <v>123261441.99081457</v>
      </c>
      <c r="X2559" s="164">
        <f t="shared" si="400"/>
        <v>16869017.024111152</v>
      </c>
    </row>
    <row r="2560" spans="10:24" x14ac:dyDescent="0.25">
      <c r="J2560">
        <v>2557</v>
      </c>
      <c r="K2560" s="43">
        <v>0.50433892952489456</v>
      </c>
      <c r="L2560">
        <v>0.44445727560068093</v>
      </c>
      <c r="M2560">
        <v>0.90279662661454718</v>
      </c>
      <c r="N2560" s="44">
        <v>0.73741366585205703</v>
      </c>
      <c r="O2560" s="161">
        <f t="shared" si="391"/>
        <v>5000000</v>
      </c>
      <c r="P2560" s="162">
        <f t="shared" si="392"/>
        <v>177.9048326912081</v>
      </c>
      <c r="Q2560" s="162">
        <f t="shared" si="393"/>
        <v>160.95305152018992</v>
      </c>
      <c r="R2560" s="163">
        <f t="shared" si="394"/>
        <v>1</v>
      </c>
      <c r="S2560" s="161">
        <f t="shared" si="395"/>
        <v>6000000</v>
      </c>
      <c r="T2560" s="162">
        <f t="shared" si="396"/>
        <v>189.30161089706937</v>
      </c>
      <c r="U2560" s="162">
        <f t="shared" si="397"/>
        <v>137.97652576009497</v>
      </c>
      <c r="V2560" s="163">
        <f t="shared" si="398"/>
        <v>1</v>
      </c>
      <c r="W2560" s="164">
        <f t="shared" si="399"/>
        <v>34758905.855090916</v>
      </c>
      <c r="X2560" s="164">
        <f t="shared" si="400"/>
        <v>157950510.82184637</v>
      </c>
    </row>
    <row r="2561" spans="10:24" x14ac:dyDescent="0.25">
      <c r="J2561">
        <v>2558</v>
      </c>
      <c r="K2561" s="43">
        <v>0.63815887488914291</v>
      </c>
      <c r="L2561">
        <v>0.374873400684679</v>
      </c>
      <c r="M2561">
        <v>0.27961108999361528</v>
      </c>
      <c r="N2561" s="44">
        <v>0.11045587073338869</v>
      </c>
      <c r="O2561" s="161">
        <f t="shared" si="391"/>
        <v>6000000</v>
      </c>
      <c r="P2561" s="162">
        <f t="shared" si="392"/>
        <v>175.21540132690328</v>
      </c>
      <c r="Q2561" s="162">
        <f t="shared" si="393"/>
        <v>123.32005552823347</v>
      </c>
      <c r="R2561" s="163">
        <f t="shared" si="394"/>
        <v>1</v>
      </c>
      <c r="S2561" s="161">
        <f t="shared" si="395"/>
        <v>7000000</v>
      </c>
      <c r="T2561" s="162">
        <f t="shared" si="396"/>
        <v>188.40513377563443</v>
      </c>
      <c r="U2561" s="162">
        <f t="shared" si="397"/>
        <v>119.16002776411673</v>
      </c>
      <c r="V2561" s="163">
        <f t="shared" si="398"/>
        <v>0.9</v>
      </c>
      <c r="W2561" s="164">
        <f t="shared" si="399"/>
        <v>261372074.79201883</v>
      </c>
      <c r="X2561" s="164">
        <f t="shared" si="400"/>
        <v>286244167.87256151</v>
      </c>
    </row>
    <row r="2562" spans="10:24" x14ac:dyDescent="0.25">
      <c r="J2562">
        <v>2559</v>
      </c>
      <c r="K2562" s="43">
        <v>0.72759257423802015</v>
      </c>
      <c r="L2562">
        <v>0.20648442061049066</v>
      </c>
      <c r="M2562">
        <v>0.97269909436707114</v>
      </c>
      <c r="N2562" s="44">
        <v>0.89628232238095473</v>
      </c>
      <c r="O2562" s="161">
        <f t="shared" si="391"/>
        <v>6000000</v>
      </c>
      <c r="P2562" s="162">
        <f t="shared" si="392"/>
        <v>167.71979555495199</v>
      </c>
      <c r="Q2562" s="162">
        <f t="shared" si="393"/>
        <v>173.44062729778645</v>
      </c>
      <c r="R2562" s="163">
        <f t="shared" si="394"/>
        <v>1</v>
      </c>
      <c r="S2562" s="161">
        <f t="shared" si="395"/>
        <v>7000000</v>
      </c>
      <c r="T2562" s="162">
        <f t="shared" si="396"/>
        <v>185.90659851831734</v>
      </c>
      <c r="U2562" s="162">
        <f t="shared" si="397"/>
        <v>144.22031364889321</v>
      </c>
      <c r="V2562" s="163">
        <f t="shared" si="398"/>
        <v>1</v>
      </c>
      <c r="W2562" s="164">
        <f t="shared" si="399"/>
        <v>-84324990.457006782</v>
      </c>
      <c r="X2562" s="164">
        <f t="shared" si="400"/>
        <v>141803994.08596891</v>
      </c>
    </row>
    <row r="2563" spans="10:24" x14ac:dyDescent="0.25">
      <c r="J2563">
        <v>2560</v>
      </c>
      <c r="K2563" s="43">
        <v>3.0516847937999803E-2</v>
      </c>
      <c r="L2563">
        <v>0.47586510423457862</v>
      </c>
      <c r="M2563">
        <v>0.98355195939463802</v>
      </c>
      <c r="N2563" s="44">
        <v>4.4741970108103324E-2</v>
      </c>
      <c r="O2563" s="161">
        <f t="shared" si="391"/>
        <v>1000000</v>
      </c>
      <c r="P2563" s="162">
        <f t="shared" si="392"/>
        <v>179.09198757156702</v>
      </c>
      <c r="Q2563" s="162">
        <f t="shared" si="393"/>
        <v>177.66698638973153</v>
      </c>
      <c r="R2563" s="163">
        <f t="shared" si="394"/>
        <v>1</v>
      </c>
      <c r="S2563" s="161">
        <f t="shared" si="395"/>
        <v>1000000</v>
      </c>
      <c r="T2563" s="162">
        <f t="shared" si="396"/>
        <v>189.69732919052234</v>
      </c>
      <c r="U2563" s="162">
        <f t="shared" si="397"/>
        <v>146.33349319486575</v>
      </c>
      <c r="V2563" s="163">
        <f t="shared" si="398"/>
        <v>0.9</v>
      </c>
      <c r="W2563" s="164">
        <f t="shared" si="399"/>
        <v>-48574998.81816452</v>
      </c>
      <c r="X2563" s="164">
        <f t="shared" si="400"/>
        <v>-110972547.60390908</v>
      </c>
    </row>
    <row r="2564" spans="10:24" x14ac:dyDescent="0.25">
      <c r="J2564">
        <v>2561</v>
      </c>
      <c r="K2564" s="43">
        <v>0.97457136814126244</v>
      </c>
      <c r="L2564">
        <v>0.88351309900602926</v>
      </c>
      <c r="M2564">
        <v>0.10513605993005049</v>
      </c>
      <c r="N2564" s="44">
        <v>0.12463555606306675</v>
      </c>
      <c r="O2564" s="161">
        <f t="shared" si="391"/>
        <v>9000000</v>
      </c>
      <c r="P2564" s="162">
        <f t="shared" si="392"/>
        <v>197.89100094300591</v>
      </c>
      <c r="Q2564" s="162">
        <f t="shared" si="393"/>
        <v>109.94364936731705</v>
      </c>
      <c r="R2564" s="163">
        <f t="shared" si="394"/>
        <v>1</v>
      </c>
      <c r="S2564" s="161">
        <f t="shared" si="395"/>
        <v>9000000</v>
      </c>
      <c r="T2564" s="162">
        <f t="shared" si="396"/>
        <v>195.96366698100198</v>
      </c>
      <c r="U2564" s="162">
        <f t="shared" si="397"/>
        <v>112.47182468365853</v>
      </c>
      <c r="V2564" s="163">
        <f t="shared" si="398"/>
        <v>0.9</v>
      </c>
      <c r="W2564" s="164">
        <f t="shared" si="399"/>
        <v>741526164.18119967</v>
      </c>
      <c r="X2564" s="164">
        <f t="shared" si="400"/>
        <v>526283922.608482</v>
      </c>
    </row>
    <row r="2565" spans="10:24" x14ac:dyDescent="0.25">
      <c r="J2565">
        <v>2562</v>
      </c>
      <c r="K2565" s="43">
        <v>0.29030286230597446</v>
      </c>
      <c r="L2565">
        <v>0.24690760976229764</v>
      </c>
      <c r="M2565">
        <v>0.67528440790905686</v>
      </c>
      <c r="N2565" s="44">
        <v>0.23678553427859517</v>
      </c>
      <c r="O2565" s="161">
        <f t="shared" ref="O2565:O2628" si="401">VLOOKUP(K2565,$E$5:$H$10,4)</f>
        <v>2000000</v>
      </c>
      <c r="P2565" s="162">
        <f t="shared" ref="P2565:P2628" si="402">_xlfn.NORM.INV(L2565,$E$12,$E$13)</f>
        <v>169.73620023633538</v>
      </c>
      <c r="Q2565" s="162">
        <f t="shared" ref="Q2565:Q2628" si="403">_xlfn.NORM.INV(M2565,$E$15,$E$16)</f>
        <v>144.09105082919729</v>
      </c>
      <c r="R2565" s="163">
        <f t="shared" ref="R2565:R2628" si="404">VLOOKUP(N2565,$E$19:$H$21,4)</f>
        <v>1</v>
      </c>
      <c r="S2565" s="161">
        <f t="shared" ref="S2565:S2628" si="405">VLOOKUP(K2565,$G$5:$H$10,2)</f>
        <v>5000000</v>
      </c>
      <c r="T2565" s="162">
        <f t="shared" ref="T2565:T2628" si="406">_xlfn.NORM.INV(L2565,$G$12,$G$13)</f>
        <v>186.5787334121118</v>
      </c>
      <c r="U2565" s="162">
        <f t="shared" ref="U2565:U2628" si="407">_xlfn.NORM.INV(M2565,$G$15,$G$16)</f>
        <v>129.54552541459864</v>
      </c>
      <c r="V2565" s="163">
        <f t="shared" ref="V2565:V2628" si="408">VLOOKUP(N2565,$G$19:$H$21,2)</f>
        <v>1</v>
      </c>
      <c r="W2565" s="164">
        <f t="shared" ref="W2565:W2628" si="409">O2565*(P2565-Q2565)*R2565-$D$23-$D$24</f>
        <v>1290298.8142761812</v>
      </c>
      <c r="X2565" s="164">
        <f t="shared" ref="X2565:X2628" si="410">S2565*(T2565-U2565)*V2565-$F$23-$F$24</f>
        <v>135166039.98756582</v>
      </c>
    </row>
    <row r="2566" spans="10:24" x14ac:dyDescent="0.25">
      <c r="J2566">
        <v>2563</v>
      </c>
      <c r="K2566" s="43">
        <v>0.35216722383558519</v>
      </c>
      <c r="L2566">
        <v>0.81629286960555514</v>
      </c>
      <c r="M2566">
        <v>7.2627966246024522E-2</v>
      </c>
      <c r="N2566" s="44">
        <v>0.5388325044124308</v>
      </c>
      <c r="O2566" s="161">
        <f t="shared" si="401"/>
        <v>5000000</v>
      </c>
      <c r="P2566" s="162">
        <f t="shared" si="402"/>
        <v>193.51991124772385</v>
      </c>
      <c r="Q2566" s="162">
        <f t="shared" si="403"/>
        <v>105.87010736083445</v>
      </c>
      <c r="R2566" s="163">
        <f t="shared" si="404"/>
        <v>1</v>
      </c>
      <c r="S2566" s="161">
        <f t="shared" si="405"/>
        <v>6000000</v>
      </c>
      <c r="T2566" s="162">
        <f t="shared" si="406"/>
        <v>194.50663708257463</v>
      </c>
      <c r="U2566" s="162">
        <f t="shared" si="407"/>
        <v>110.43505368041723</v>
      </c>
      <c r="V2566" s="163">
        <f t="shared" si="408"/>
        <v>1</v>
      </c>
      <c r="W2566" s="164">
        <f t="shared" si="409"/>
        <v>388249019.43444699</v>
      </c>
      <c r="X2566" s="164">
        <f t="shared" si="410"/>
        <v>354429500.41294444</v>
      </c>
    </row>
    <row r="2567" spans="10:24" x14ac:dyDescent="0.25">
      <c r="J2567">
        <v>2564</v>
      </c>
      <c r="K2567" s="43">
        <v>0.7643403710793335</v>
      </c>
      <c r="L2567">
        <v>9.8702934388049668E-2</v>
      </c>
      <c r="M2567">
        <v>0.16775349079690483</v>
      </c>
      <c r="N2567" s="44">
        <v>0.77273032420065024</v>
      </c>
      <c r="O2567" s="161">
        <f t="shared" si="401"/>
        <v>7000000</v>
      </c>
      <c r="P2567" s="162">
        <f t="shared" si="402"/>
        <v>160.66533576998285</v>
      </c>
      <c r="Q2567" s="162">
        <f t="shared" si="403"/>
        <v>115.73838421291904</v>
      </c>
      <c r="R2567" s="163">
        <f t="shared" si="404"/>
        <v>1</v>
      </c>
      <c r="S2567" s="161">
        <f t="shared" si="405"/>
        <v>7000000</v>
      </c>
      <c r="T2567" s="162">
        <f t="shared" si="406"/>
        <v>183.55511192332762</v>
      </c>
      <c r="U2567" s="162">
        <f t="shared" si="407"/>
        <v>115.36919210645952</v>
      </c>
      <c r="V2567" s="163">
        <f t="shared" si="408"/>
        <v>1</v>
      </c>
      <c r="W2567" s="164">
        <f t="shared" si="409"/>
        <v>264488660.89944661</v>
      </c>
      <c r="X2567" s="164">
        <f t="shared" si="410"/>
        <v>327301438.71807665</v>
      </c>
    </row>
    <row r="2568" spans="10:24" x14ac:dyDescent="0.25">
      <c r="J2568">
        <v>2565</v>
      </c>
      <c r="K2568" s="43">
        <v>0.96628523618891904</v>
      </c>
      <c r="L2568">
        <v>0.86411741663756736</v>
      </c>
      <c r="M2568">
        <v>7.5092959788723546E-2</v>
      </c>
      <c r="N2568" s="44">
        <v>0.63574018836045676</v>
      </c>
      <c r="O2568" s="161">
        <f t="shared" si="401"/>
        <v>9000000</v>
      </c>
      <c r="P2568" s="162">
        <f t="shared" si="402"/>
        <v>196.48509970060778</v>
      </c>
      <c r="Q2568" s="162">
        <f t="shared" si="403"/>
        <v>106.22249842642904</v>
      </c>
      <c r="R2568" s="163">
        <f t="shared" si="404"/>
        <v>1</v>
      </c>
      <c r="S2568" s="161">
        <f t="shared" si="405"/>
        <v>9000000</v>
      </c>
      <c r="T2568" s="162">
        <f t="shared" si="406"/>
        <v>195.49503323353593</v>
      </c>
      <c r="U2568" s="162">
        <f t="shared" si="407"/>
        <v>110.61124921321452</v>
      </c>
      <c r="V2568" s="163">
        <f t="shared" si="408"/>
        <v>1</v>
      </c>
      <c r="W2568" s="164">
        <f t="shared" si="409"/>
        <v>762363411.46760857</v>
      </c>
      <c r="X2568" s="164">
        <f t="shared" si="410"/>
        <v>613954056.18289268</v>
      </c>
    </row>
    <row r="2569" spans="10:24" x14ac:dyDescent="0.25">
      <c r="J2569">
        <v>2566</v>
      </c>
      <c r="K2569" s="43">
        <v>0.88690442588125151</v>
      </c>
      <c r="L2569">
        <v>0.66492940265462952</v>
      </c>
      <c r="M2569">
        <v>0.23694989894504825</v>
      </c>
      <c r="N2569" s="44">
        <v>1.4619501033063531E-2</v>
      </c>
      <c r="O2569" s="161">
        <f t="shared" si="401"/>
        <v>7000000</v>
      </c>
      <c r="P2569" s="162">
        <f t="shared" si="402"/>
        <v>186.38931351248885</v>
      </c>
      <c r="Q2569" s="162">
        <f t="shared" si="403"/>
        <v>120.67703449929633</v>
      </c>
      <c r="R2569" s="163">
        <f t="shared" si="404"/>
        <v>1</v>
      </c>
      <c r="S2569" s="161">
        <f t="shared" si="405"/>
        <v>7000000</v>
      </c>
      <c r="T2569" s="162">
        <f t="shared" si="406"/>
        <v>192.12977117082963</v>
      </c>
      <c r="U2569" s="162">
        <f t="shared" si="407"/>
        <v>117.83851724964816</v>
      </c>
      <c r="V2569" s="163">
        <f t="shared" si="408"/>
        <v>0.05</v>
      </c>
      <c r="W2569" s="164">
        <f t="shared" si="409"/>
        <v>409985953.09234768</v>
      </c>
      <c r="X2569" s="164">
        <f t="shared" si="410"/>
        <v>-123998061.12758648</v>
      </c>
    </row>
    <row r="2570" spans="10:24" x14ac:dyDescent="0.25">
      <c r="J2570">
        <v>2567</v>
      </c>
      <c r="K2570" s="43">
        <v>6.447101914270259E-2</v>
      </c>
      <c r="L2570">
        <v>0.90543944948872279</v>
      </c>
      <c r="M2570">
        <v>0.86906032137530342</v>
      </c>
      <c r="N2570" s="44">
        <v>0.27511672024013523</v>
      </c>
      <c r="O2570" s="161">
        <f t="shared" si="401"/>
        <v>2000000</v>
      </c>
      <c r="P2570" s="162">
        <f t="shared" si="402"/>
        <v>199.69775345729064</v>
      </c>
      <c r="Q2570" s="162">
        <f t="shared" si="403"/>
        <v>157.43920425179303</v>
      </c>
      <c r="R2570" s="163">
        <f t="shared" si="404"/>
        <v>1</v>
      </c>
      <c r="S2570" s="161">
        <f t="shared" si="405"/>
        <v>2000000</v>
      </c>
      <c r="T2570" s="162">
        <f t="shared" si="406"/>
        <v>196.56591781909688</v>
      </c>
      <c r="U2570" s="162">
        <f t="shared" si="407"/>
        <v>136.21960212589653</v>
      </c>
      <c r="V2570" s="163">
        <f t="shared" si="408"/>
        <v>1</v>
      </c>
      <c r="W2570" s="164">
        <f t="shared" si="409"/>
        <v>34517098.41099523</v>
      </c>
      <c r="X2570" s="164">
        <f t="shared" si="410"/>
        <v>-29307368.6135993</v>
      </c>
    </row>
    <row r="2571" spans="10:24" x14ac:dyDescent="0.25">
      <c r="J2571">
        <v>2568</v>
      </c>
      <c r="K2571" s="43">
        <v>0.6719725024237958</v>
      </c>
      <c r="L2571">
        <v>0.66077853891609684</v>
      </c>
      <c r="M2571">
        <v>0.37593275031356133</v>
      </c>
      <c r="N2571" s="44">
        <v>0.847269476835113</v>
      </c>
      <c r="O2571" s="161">
        <f t="shared" si="401"/>
        <v>6000000</v>
      </c>
      <c r="P2571" s="162">
        <f t="shared" si="402"/>
        <v>186.21883254040864</v>
      </c>
      <c r="Q2571" s="162">
        <f t="shared" si="403"/>
        <v>128.6763898093312</v>
      </c>
      <c r="R2571" s="163">
        <f t="shared" si="404"/>
        <v>1</v>
      </c>
      <c r="S2571" s="161">
        <f t="shared" si="405"/>
        <v>7000000</v>
      </c>
      <c r="T2571" s="162">
        <f t="shared" si="406"/>
        <v>192.0729441801362</v>
      </c>
      <c r="U2571" s="162">
        <f t="shared" si="407"/>
        <v>121.8381949046656</v>
      </c>
      <c r="V2571" s="163">
        <f t="shared" si="408"/>
        <v>1</v>
      </c>
      <c r="W2571" s="164">
        <f t="shared" si="409"/>
        <v>295254656.38646466</v>
      </c>
      <c r="X2571" s="164">
        <f t="shared" si="410"/>
        <v>341643244.92829424</v>
      </c>
    </row>
    <row r="2572" spans="10:24" x14ac:dyDescent="0.25">
      <c r="J2572">
        <v>2569</v>
      </c>
      <c r="K2572" s="43">
        <v>0.25372307422015461</v>
      </c>
      <c r="L2572">
        <v>0.22318455197050802</v>
      </c>
      <c r="M2572">
        <v>0.89354720218388961</v>
      </c>
      <c r="N2572" s="44">
        <v>0.88373190023339965</v>
      </c>
      <c r="O2572" s="161">
        <f t="shared" si="401"/>
        <v>2000000</v>
      </c>
      <c r="P2572" s="162">
        <f t="shared" si="402"/>
        <v>168.57776693152445</v>
      </c>
      <c r="Q2572" s="162">
        <f t="shared" si="403"/>
        <v>159.91230964218772</v>
      </c>
      <c r="R2572" s="163">
        <f t="shared" si="404"/>
        <v>1</v>
      </c>
      <c r="S2572" s="161">
        <f t="shared" si="405"/>
        <v>5000000</v>
      </c>
      <c r="T2572" s="162">
        <f t="shared" si="406"/>
        <v>186.19258897717481</v>
      </c>
      <c r="U2572" s="162">
        <f t="shared" si="407"/>
        <v>137.45615482109386</v>
      </c>
      <c r="V2572" s="163">
        <f t="shared" si="408"/>
        <v>1</v>
      </c>
      <c r="W2572" s="164">
        <f t="shared" si="409"/>
        <v>-32669085.421326544</v>
      </c>
      <c r="X2572" s="164">
        <f t="shared" si="410"/>
        <v>93682170.780404747</v>
      </c>
    </row>
    <row r="2573" spans="10:24" x14ac:dyDescent="0.25">
      <c r="J2573">
        <v>2570</v>
      </c>
      <c r="K2573" s="43">
        <v>2.8948000917809913E-2</v>
      </c>
      <c r="L2573">
        <v>3.4493864517468276E-2</v>
      </c>
      <c r="M2573">
        <v>0.10388182583465466</v>
      </c>
      <c r="N2573" s="44">
        <v>0.67258139939584505</v>
      </c>
      <c r="O2573" s="161">
        <f t="shared" si="401"/>
        <v>1000000</v>
      </c>
      <c r="P2573" s="162">
        <f t="shared" si="402"/>
        <v>152.72249826302263</v>
      </c>
      <c r="Q2573" s="162">
        <f t="shared" si="403"/>
        <v>109.80522666168753</v>
      </c>
      <c r="R2573" s="163">
        <f t="shared" si="404"/>
        <v>1</v>
      </c>
      <c r="S2573" s="161">
        <f t="shared" si="405"/>
        <v>1000000</v>
      </c>
      <c r="T2573" s="162">
        <f t="shared" si="406"/>
        <v>180.90749942100754</v>
      </c>
      <c r="U2573" s="162">
        <f t="shared" si="407"/>
        <v>112.40261333084376</v>
      </c>
      <c r="V2573" s="163">
        <f t="shared" si="408"/>
        <v>1</v>
      </c>
      <c r="W2573" s="164">
        <f t="shared" si="409"/>
        <v>-7082728.3986648992</v>
      </c>
      <c r="X2573" s="164">
        <f t="shared" si="410"/>
        <v>-81495113.909836218</v>
      </c>
    </row>
    <row r="2574" spans="10:24" x14ac:dyDescent="0.25">
      <c r="J2574">
        <v>2571</v>
      </c>
      <c r="K2574" s="43">
        <v>0.35492630131778047</v>
      </c>
      <c r="L2574">
        <v>0.19433664150495078</v>
      </c>
      <c r="M2574">
        <v>9.1424592990446918E-2</v>
      </c>
      <c r="N2574" s="44">
        <v>0.90369506666785493</v>
      </c>
      <c r="O2574" s="161">
        <f t="shared" si="401"/>
        <v>5000000</v>
      </c>
      <c r="P2574" s="162">
        <f t="shared" si="402"/>
        <v>167.06961197647948</v>
      </c>
      <c r="Q2574" s="162">
        <f t="shared" si="403"/>
        <v>108.3593303309359</v>
      </c>
      <c r="R2574" s="163">
        <f t="shared" si="404"/>
        <v>1</v>
      </c>
      <c r="S2574" s="161">
        <f t="shared" si="405"/>
        <v>6000000</v>
      </c>
      <c r="T2574" s="162">
        <f t="shared" si="406"/>
        <v>185.68987065882649</v>
      </c>
      <c r="U2574" s="162">
        <f t="shared" si="407"/>
        <v>111.67966516546795</v>
      </c>
      <c r="V2574" s="163">
        <f t="shared" si="408"/>
        <v>1</v>
      </c>
      <c r="W2574" s="164">
        <f t="shared" si="409"/>
        <v>243551408.22771788</v>
      </c>
      <c r="X2574" s="164">
        <f t="shared" si="410"/>
        <v>294061232.96015126</v>
      </c>
    </row>
    <row r="2575" spans="10:24" x14ac:dyDescent="0.25">
      <c r="J2575">
        <v>2572</v>
      </c>
      <c r="K2575" s="43">
        <v>0.99052016370318607</v>
      </c>
      <c r="L2575">
        <v>0.76735850998512989</v>
      </c>
      <c r="M2575">
        <v>0.49357038750923377</v>
      </c>
      <c r="N2575" s="44">
        <v>0.9921871937587684</v>
      </c>
      <c r="O2575" s="161">
        <f t="shared" si="401"/>
        <v>9000000</v>
      </c>
      <c r="P2575" s="162">
        <f t="shared" si="402"/>
        <v>190.95263093473636</v>
      </c>
      <c r="Q2575" s="162">
        <f t="shared" si="403"/>
        <v>134.67765307530996</v>
      </c>
      <c r="R2575" s="163">
        <f t="shared" si="404"/>
        <v>1</v>
      </c>
      <c r="S2575" s="161">
        <f t="shared" si="405"/>
        <v>9000000</v>
      </c>
      <c r="T2575" s="162">
        <f t="shared" si="406"/>
        <v>193.65087697824546</v>
      </c>
      <c r="U2575" s="162">
        <f t="shared" si="407"/>
        <v>124.83882653765498</v>
      </c>
      <c r="V2575" s="163">
        <f t="shared" si="408"/>
        <v>1</v>
      </c>
      <c r="W2575" s="164">
        <f t="shared" si="409"/>
        <v>456474800.73483759</v>
      </c>
      <c r="X2575" s="164">
        <f t="shared" si="410"/>
        <v>469308453.96531439</v>
      </c>
    </row>
    <row r="2576" spans="10:24" x14ac:dyDescent="0.25">
      <c r="J2576">
        <v>2573</v>
      </c>
      <c r="K2576" s="43">
        <v>9.7898007057821701E-2</v>
      </c>
      <c r="L2576">
        <v>8.092163966377186E-2</v>
      </c>
      <c r="M2576">
        <v>0.86922344005332841</v>
      </c>
      <c r="N2576" s="44">
        <v>0.93975625261664053</v>
      </c>
      <c r="O2576" s="161">
        <f t="shared" si="401"/>
        <v>2000000</v>
      </c>
      <c r="P2576" s="162">
        <f t="shared" si="402"/>
        <v>159.01651534094745</v>
      </c>
      <c r="Q2576" s="162">
        <f t="shared" si="403"/>
        <v>157.45455588051709</v>
      </c>
      <c r="R2576" s="163">
        <f t="shared" si="404"/>
        <v>1</v>
      </c>
      <c r="S2576" s="161">
        <f t="shared" si="405"/>
        <v>2000000</v>
      </c>
      <c r="T2576" s="162">
        <f t="shared" si="406"/>
        <v>183.00550511364915</v>
      </c>
      <c r="U2576" s="162">
        <f t="shared" si="407"/>
        <v>136.22727794025855</v>
      </c>
      <c r="V2576" s="163">
        <f t="shared" si="408"/>
        <v>1</v>
      </c>
      <c r="W2576" s="164">
        <f t="shared" si="409"/>
        <v>-46876081.079139285</v>
      </c>
      <c r="X2576" s="164">
        <f t="shared" si="410"/>
        <v>-56443545.653218791</v>
      </c>
    </row>
    <row r="2577" spans="10:24" x14ac:dyDescent="0.25">
      <c r="J2577">
        <v>2574</v>
      </c>
      <c r="K2577" s="43">
        <v>0.99173520699897566</v>
      </c>
      <c r="L2577">
        <v>0.21968838089662068</v>
      </c>
      <c r="M2577">
        <v>6.2535315543777448E-2</v>
      </c>
      <c r="N2577" s="44">
        <v>0.11328994254946256</v>
      </c>
      <c r="O2577" s="161">
        <f t="shared" si="401"/>
        <v>9000000</v>
      </c>
      <c r="P2577" s="162">
        <f t="shared" si="402"/>
        <v>168.40130884852863</v>
      </c>
      <c r="Q2577" s="162">
        <f t="shared" si="403"/>
        <v>104.32333096284052</v>
      </c>
      <c r="R2577" s="163">
        <f t="shared" si="404"/>
        <v>1</v>
      </c>
      <c r="S2577" s="161">
        <f t="shared" si="405"/>
        <v>9000000</v>
      </c>
      <c r="T2577" s="162">
        <f t="shared" si="406"/>
        <v>186.13376961617621</v>
      </c>
      <c r="U2577" s="162">
        <f t="shared" si="407"/>
        <v>109.66166548142026</v>
      </c>
      <c r="V2577" s="163">
        <f t="shared" si="408"/>
        <v>0.9</v>
      </c>
      <c r="W2577" s="164">
        <f t="shared" si="409"/>
        <v>526701800.97119308</v>
      </c>
      <c r="X2577" s="164">
        <f t="shared" si="410"/>
        <v>469424043.49152327</v>
      </c>
    </row>
    <row r="2578" spans="10:24" x14ac:dyDescent="0.25">
      <c r="J2578">
        <v>2575</v>
      </c>
      <c r="K2578" s="43">
        <v>0.30499884737952732</v>
      </c>
      <c r="L2578">
        <v>5.1193143753873405E-2</v>
      </c>
      <c r="M2578">
        <v>9.7738146777837098E-2</v>
      </c>
      <c r="N2578" s="44">
        <v>0.90976246252427329</v>
      </c>
      <c r="O2578" s="161">
        <f t="shared" si="401"/>
        <v>5000000</v>
      </c>
      <c r="P2578" s="162">
        <f t="shared" si="402"/>
        <v>155.49909923295507</v>
      </c>
      <c r="Q2578" s="162">
        <f t="shared" si="403"/>
        <v>109.10904538489034</v>
      </c>
      <c r="R2578" s="163">
        <f t="shared" si="404"/>
        <v>1</v>
      </c>
      <c r="S2578" s="161">
        <f t="shared" si="405"/>
        <v>6000000</v>
      </c>
      <c r="T2578" s="162">
        <f t="shared" si="406"/>
        <v>181.83303307765169</v>
      </c>
      <c r="U2578" s="162">
        <f t="shared" si="407"/>
        <v>112.05452269244518</v>
      </c>
      <c r="V2578" s="163">
        <f t="shared" si="408"/>
        <v>1</v>
      </c>
      <c r="W2578" s="164">
        <f t="shared" si="409"/>
        <v>181950269.24032369</v>
      </c>
      <c r="X2578" s="164">
        <f t="shared" si="410"/>
        <v>268671062.31123912</v>
      </c>
    </row>
    <row r="2579" spans="10:24" x14ac:dyDescent="0.25">
      <c r="J2579">
        <v>2576</v>
      </c>
      <c r="K2579" s="43">
        <v>5.3043224240621356E-2</v>
      </c>
      <c r="L2579">
        <v>0.19572078449794139</v>
      </c>
      <c r="M2579">
        <v>0.66904038849163949</v>
      </c>
      <c r="N2579" s="44">
        <v>0.13478588102151379</v>
      </c>
      <c r="O2579" s="161">
        <f t="shared" si="401"/>
        <v>2000000</v>
      </c>
      <c r="P2579" s="162">
        <f t="shared" si="402"/>
        <v>167.14491000850472</v>
      </c>
      <c r="Q2579" s="162">
        <f t="shared" si="403"/>
        <v>143.74529867644438</v>
      </c>
      <c r="R2579" s="163">
        <f t="shared" si="404"/>
        <v>1</v>
      </c>
      <c r="S2579" s="161">
        <f t="shared" si="405"/>
        <v>2000000</v>
      </c>
      <c r="T2579" s="162">
        <f t="shared" si="406"/>
        <v>185.71497000283492</v>
      </c>
      <c r="U2579" s="162">
        <f t="shared" si="407"/>
        <v>129.3726493382222</v>
      </c>
      <c r="V2579" s="163">
        <f t="shared" si="408"/>
        <v>0.9</v>
      </c>
      <c r="W2579" s="164">
        <f t="shared" si="409"/>
        <v>-3200777.335879311</v>
      </c>
      <c r="X2579" s="164">
        <f t="shared" si="410"/>
        <v>-48583822.803697124</v>
      </c>
    </row>
    <row r="2580" spans="10:24" x14ac:dyDescent="0.25">
      <c r="J2580">
        <v>2577</v>
      </c>
      <c r="K2580" s="43">
        <v>9.3924282122520797E-2</v>
      </c>
      <c r="L2580">
        <v>0.94756939938475815</v>
      </c>
      <c r="M2580">
        <v>0.90616705165103761</v>
      </c>
      <c r="N2580" s="44">
        <v>0.63331481836389847</v>
      </c>
      <c r="O2580" s="161">
        <f t="shared" si="401"/>
        <v>2000000</v>
      </c>
      <c r="P2580" s="162">
        <f t="shared" si="402"/>
        <v>204.32594797734859</v>
      </c>
      <c r="Q2580" s="162">
        <f t="shared" si="403"/>
        <v>161.35030953953978</v>
      </c>
      <c r="R2580" s="163">
        <f t="shared" si="404"/>
        <v>1</v>
      </c>
      <c r="S2580" s="161">
        <f t="shared" si="405"/>
        <v>2000000</v>
      </c>
      <c r="T2580" s="162">
        <f t="shared" si="406"/>
        <v>198.10864932578286</v>
      </c>
      <c r="U2580" s="162">
        <f t="shared" si="407"/>
        <v>138.17515476976988</v>
      </c>
      <c r="V2580" s="163">
        <f t="shared" si="408"/>
        <v>1</v>
      </c>
      <c r="W2580" s="164">
        <f t="shared" si="409"/>
        <v>35951276.875617623</v>
      </c>
      <c r="X2580" s="164">
        <f t="shared" si="410"/>
        <v>-30133010.887974024</v>
      </c>
    </row>
    <row r="2581" spans="10:24" x14ac:dyDescent="0.25">
      <c r="J2581">
        <v>2578</v>
      </c>
      <c r="K2581" s="43">
        <v>0.61876624380194423</v>
      </c>
      <c r="L2581">
        <v>0.48123808295051196</v>
      </c>
      <c r="M2581">
        <v>0.45521513481462395</v>
      </c>
      <c r="N2581" s="44">
        <v>0.62228716088663116</v>
      </c>
      <c r="O2581" s="161">
        <f t="shared" si="401"/>
        <v>6000000</v>
      </c>
      <c r="P2581" s="162">
        <f t="shared" si="402"/>
        <v>179.2943024812981</v>
      </c>
      <c r="Q2581" s="162">
        <f t="shared" si="403"/>
        <v>132.750083240946</v>
      </c>
      <c r="R2581" s="163">
        <f t="shared" si="404"/>
        <v>1</v>
      </c>
      <c r="S2581" s="161">
        <f t="shared" si="405"/>
        <v>7000000</v>
      </c>
      <c r="T2581" s="162">
        <f t="shared" si="406"/>
        <v>189.76476749376604</v>
      </c>
      <c r="U2581" s="162">
        <f t="shared" si="407"/>
        <v>123.875041620473</v>
      </c>
      <c r="V2581" s="163">
        <f t="shared" si="408"/>
        <v>1</v>
      </c>
      <c r="W2581" s="164">
        <f t="shared" si="409"/>
        <v>229265315.44211262</v>
      </c>
      <c r="X2581" s="164">
        <f t="shared" si="410"/>
        <v>311228081.1130513</v>
      </c>
    </row>
    <row r="2582" spans="10:24" x14ac:dyDescent="0.25">
      <c r="J2582">
        <v>2579</v>
      </c>
      <c r="K2582" s="43">
        <v>0.98092132205283489</v>
      </c>
      <c r="L2582">
        <v>0.77442021818238782</v>
      </c>
      <c r="M2582">
        <v>0.30871602898994732</v>
      </c>
      <c r="N2582" s="44">
        <v>0.38228731998300047</v>
      </c>
      <c r="O2582" s="161">
        <f t="shared" si="401"/>
        <v>9000000</v>
      </c>
      <c r="P2582" s="162">
        <f t="shared" si="402"/>
        <v>191.30224898295057</v>
      </c>
      <c r="Q2582" s="162">
        <f t="shared" si="403"/>
        <v>125.01013832599159</v>
      </c>
      <c r="R2582" s="163">
        <f t="shared" si="404"/>
        <v>1</v>
      </c>
      <c r="S2582" s="161">
        <f t="shared" si="405"/>
        <v>9000000</v>
      </c>
      <c r="T2582" s="162">
        <f t="shared" si="406"/>
        <v>193.76741632765018</v>
      </c>
      <c r="U2582" s="162">
        <f t="shared" si="407"/>
        <v>120.0050691629958</v>
      </c>
      <c r="V2582" s="163">
        <f t="shared" si="408"/>
        <v>1</v>
      </c>
      <c r="W2582" s="164">
        <f t="shared" si="409"/>
        <v>546628995.9126308</v>
      </c>
      <c r="X2582" s="164">
        <f t="shared" si="410"/>
        <v>513861124.48188949</v>
      </c>
    </row>
    <row r="2583" spans="10:24" x14ac:dyDescent="0.25">
      <c r="J2583">
        <v>2580</v>
      </c>
      <c r="K2583" s="43">
        <v>0.47740891474228908</v>
      </c>
      <c r="L2583">
        <v>0.57745982141824514</v>
      </c>
      <c r="M2583">
        <v>0.59664234057278498</v>
      </c>
      <c r="N2583" s="44">
        <v>0.64973334832599972</v>
      </c>
      <c r="O2583" s="161">
        <f t="shared" si="401"/>
        <v>5000000</v>
      </c>
      <c r="P2583" s="162">
        <f t="shared" si="402"/>
        <v>182.93098964189184</v>
      </c>
      <c r="Q2583" s="162">
        <f t="shared" si="403"/>
        <v>139.89331321295842</v>
      </c>
      <c r="R2583" s="163">
        <f t="shared" si="404"/>
        <v>1</v>
      </c>
      <c r="S2583" s="161">
        <f t="shared" si="405"/>
        <v>6000000</v>
      </c>
      <c r="T2583" s="162">
        <f t="shared" si="406"/>
        <v>190.97699654729729</v>
      </c>
      <c r="U2583" s="162">
        <f t="shared" si="407"/>
        <v>127.44665660647921</v>
      </c>
      <c r="V2583" s="163">
        <f t="shared" si="408"/>
        <v>1</v>
      </c>
      <c r="W2583" s="164">
        <f t="shared" si="409"/>
        <v>165188382.14466712</v>
      </c>
      <c r="X2583" s="164">
        <f t="shared" si="410"/>
        <v>231182039.64490849</v>
      </c>
    </row>
    <row r="2584" spans="10:24" x14ac:dyDescent="0.25">
      <c r="J2584">
        <v>2581</v>
      </c>
      <c r="K2584" s="43">
        <v>0.59769313432439941</v>
      </c>
      <c r="L2584">
        <v>0.83319476674780346</v>
      </c>
      <c r="M2584">
        <v>0.61007261146285907</v>
      </c>
      <c r="N2584" s="44">
        <v>0.91515454121230777</v>
      </c>
      <c r="O2584" s="161">
        <f t="shared" si="401"/>
        <v>6000000</v>
      </c>
      <c r="P2584" s="162">
        <f t="shared" si="402"/>
        <v>194.50300676677713</v>
      </c>
      <c r="Q2584" s="162">
        <f t="shared" si="403"/>
        <v>140.59016579659431</v>
      </c>
      <c r="R2584" s="163">
        <f t="shared" si="404"/>
        <v>1</v>
      </c>
      <c r="S2584" s="161">
        <f t="shared" si="405"/>
        <v>6000000</v>
      </c>
      <c r="T2584" s="162">
        <f t="shared" si="406"/>
        <v>194.83433558892571</v>
      </c>
      <c r="U2584" s="162">
        <f t="shared" si="407"/>
        <v>127.79508289829715</v>
      </c>
      <c r="V2584" s="163">
        <f t="shared" si="408"/>
        <v>1</v>
      </c>
      <c r="W2584" s="164">
        <f t="shared" si="409"/>
        <v>273477045.82109696</v>
      </c>
      <c r="X2584" s="164">
        <f t="shared" si="410"/>
        <v>252235516.14377135</v>
      </c>
    </row>
    <row r="2585" spans="10:24" x14ac:dyDescent="0.25">
      <c r="J2585">
        <v>2582</v>
      </c>
      <c r="K2585" s="43">
        <v>0.5339732744020842</v>
      </c>
      <c r="L2585">
        <v>4.7381512212150145E-3</v>
      </c>
      <c r="M2585">
        <v>0.75624928964962246</v>
      </c>
      <c r="N2585" s="44">
        <v>2.4267230132144491E-3</v>
      </c>
      <c r="O2585" s="161">
        <f t="shared" si="401"/>
        <v>5000000</v>
      </c>
      <c r="P2585" s="162">
        <f t="shared" si="402"/>
        <v>141.08437278366915</v>
      </c>
      <c r="Q2585" s="162">
        <f t="shared" si="403"/>
        <v>148.88576619658392</v>
      </c>
      <c r="R2585" s="163">
        <f t="shared" si="404"/>
        <v>1</v>
      </c>
      <c r="S2585" s="161">
        <f t="shared" si="405"/>
        <v>6000000</v>
      </c>
      <c r="T2585" s="162">
        <f t="shared" si="406"/>
        <v>177.02812426122304</v>
      </c>
      <c r="U2585" s="162">
        <f t="shared" si="407"/>
        <v>131.94288309829196</v>
      </c>
      <c r="V2585" s="163">
        <f t="shared" si="408"/>
        <v>0.05</v>
      </c>
      <c r="W2585" s="164">
        <f t="shared" si="409"/>
        <v>-89006967.064573824</v>
      </c>
      <c r="X2585" s="164">
        <f t="shared" si="410"/>
        <v>-136474427.65112066</v>
      </c>
    </row>
    <row r="2586" spans="10:24" x14ac:dyDescent="0.25">
      <c r="J2586">
        <v>2583</v>
      </c>
      <c r="K2586" s="43">
        <v>0.59978042190150049</v>
      </c>
      <c r="L2586">
        <v>0.69166936130212153</v>
      </c>
      <c r="M2586">
        <v>0.2470682042068344</v>
      </c>
      <c r="N2586" s="44">
        <v>0.36673233221603363</v>
      </c>
      <c r="O2586" s="161">
        <f t="shared" si="401"/>
        <v>6000000</v>
      </c>
      <c r="P2586" s="162">
        <f t="shared" si="402"/>
        <v>187.50881642245406</v>
      </c>
      <c r="Q2586" s="162">
        <f t="shared" si="403"/>
        <v>121.32510652539247</v>
      </c>
      <c r="R2586" s="163">
        <f t="shared" si="404"/>
        <v>1</v>
      </c>
      <c r="S2586" s="161">
        <f t="shared" si="405"/>
        <v>6000000</v>
      </c>
      <c r="T2586" s="162">
        <f t="shared" si="406"/>
        <v>192.5029388074847</v>
      </c>
      <c r="U2586" s="162">
        <f t="shared" si="407"/>
        <v>118.16255326269624</v>
      </c>
      <c r="V2586" s="163">
        <f t="shared" si="408"/>
        <v>1</v>
      </c>
      <c r="W2586" s="164">
        <f t="shared" si="409"/>
        <v>347102259.38236952</v>
      </c>
      <c r="X2586" s="164">
        <f t="shared" si="410"/>
        <v>296042313.26873076</v>
      </c>
    </row>
    <row r="2587" spans="10:24" x14ac:dyDescent="0.25">
      <c r="J2587">
        <v>2584</v>
      </c>
      <c r="K2587" s="43">
        <v>0.95772116018729792</v>
      </c>
      <c r="L2587">
        <v>0.25254894289262653</v>
      </c>
      <c r="M2587">
        <v>0.95905729112985794</v>
      </c>
      <c r="N2587" s="44">
        <v>0.46421722229333551</v>
      </c>
      <c r="O2587" s="161">
        <f t="shared" si="401"/>
        <v>9000000</v>
      </c>
      <c r="P2587" s="162">
        <f t="shared" si="402"/>
        <v>170.00264841345512</v>
      </c>
      <c r="Q2587" s="162">
        <f t="shared" si="403"/>
        <v>169.79699344970206</v>
      </c>
      <c r="R2587" s="163">
        <f t="shared" si="404"/>
        <v>1</v>
      </c>
      <c r="S2587" s="161">
        <f t="shared" si="405"/>
        <v>9000000</v>
      </c>
      <c r="T2587" s="162">
        <f t="shared" si="406"/>
        <v>186.66754947115172</v>
      </c>
      <c r="U2587" s="162">
        <f t="shared" si="407"/>
        <v>142.39849672485101</v>
      </c>
      <c r="V2587" s="163">
        <f t="shared" si="408"/>
        <v>1</v>
      </c>
      <c r="W2587" s="164">
        <f t="shared" si="409"/>
        <v>-48149105.326222442</v>
      </c>
      <c r="X2587" s="164">
        <f t="shared" si="410"/>
        <v>248421474.71670634</v>
      </c>
    </row>
    <row r="2588" spans="10:24" x14ac:dyDescent="0.25">
      <c r="J2588">
        <v>2585</v>
      </c>
      <c r="K2588" s="43">
        <v>0.58778818092104335</v>
      </c>
      <c r="L2588">
        <v>0.91279857672594855</v>
      </c>
      <c r="M2588">
        <v>0.64656352191556099</v>
      </c>
      <c r="N2588" s="44">
        <v>0.3441748632476116</v>
      </c>
      <c r="O2588" s="161">
        <f t="shared" si="401"/>
        <v>6000000</v>
      </c>
      <c r="P2588" s="162">
        <f t="shared" si="402"/>
        <v>200.37287630544287</v>
      </c>
      <c r="Q2588" s="162">
        <f t="shared" si="403"/>
        <v>142.52118209597708</v>
      </c>
      <c r="R2588" s="163">
        <f t="shared" si="404"/>
        <v>1</v>
      </c>
      <c r="S2588" s="161">
        <f t="shared" si="405"/>
        <v>6000000</v>
      </c>
      <c r="T2588" s="162">
        <f t="shared" si="406"/>
        <v>196.79095876848095</v>
      </c>
      <c r="U2588" s="162">
        <f t="shared" si="407"/>
        <v>128.76059104798853</v>
      </c>
      <c r="V2588" s="163">
        <f t="shared" si="408"/>
        <v>1</v>
      </c>
      <c r="W2588" s="164">
        <f t="shared" si="409"/>
        <v>297110165.25679475</v>
      </c>
      <c r="X2588" s="164">
        <f t="shared" si="410"/>
        <v>258182206.32295454</v>
      </c>
    </row>
    <row r="2589" spans="10:24" x14ac:dyDescent="0.25">
      <c r="J2589">
        <v>2586</v>
      </c>
      <c r="K2589" s="43">
        <v>0.87931695662147435</v>
      </c>
      <c r="L2589">
        <v>0.17762726046797195</v>
      </c>
      <c r="M2589">
        <v>0.85950635301021416</v>
      </c>
      <c r="N2589" s="44">
        <v>0.91319351807283533</v>
      </c>
      <c r="O2589" s="161">
        <f t="shared" si="401"/>
        <v>7000000</v>
      </c>
      <c r="P2589" s="162">
        <f t="shared" si="402"/>
        <v>166.1333205690718</v>
      </c>
      <c r="Q2589" s="162">
        <f t="shared" si="403"/>
        <v>156.56208236561719</v>
      </c>
      <c r="R2589" s="163">
        <f t="shared" si="404"/>
        <v>1</v>
      </c>
      <c r="S2589" s="161">
        <f t="shared" si="405"/>
        <v>7000000</v>
      </c>
      <c r="T2589" s="162">
        <f t="shared" si="406"/>
        <v>185.37777352302393</v>
      </c>
      <c r="U2589" s="162">
        <f t="shared" si="407"/>
        <v>135.78104118280859</v>
      </c>
      <c r="V2589" s="163">
        <f t="shared" si="408"/>
        <v>1</v>
      </c>
      <c r="W2589" s="164">
        <f t="shared" si="409"/>
        <v>16998667.424182288</v>
      </c>
      <c r="X2589" s="164">
        <f t="shared" si="410"/>
        <v>197177126.3815074</v>
      </c>
    </row>
    <row r="2590" spans="10:24" x14ac:dyDescent="0.25">
      <c r="J2590">
        <v>2587</v>
      </c>
      <c r="K2590" s="43">
        <v>0.43400979282033569</v>
      </c>
      <c r="L2590">
        <v>6.6966231777408125E-2</v>
      </c>
      <c r="M2590">
        <v>0.65886624330648125</v>
      </c>
      <c r="N2590" s="44">
        <v>0.51522871974640427</v>
      </c>
      <c r="O2590" s="161">
        <f t="shared" si="401"/>
        <v>5000000</v>
      </c>
      <c r="P2590" s="162">
        <f t="shared" si="402"/>
        <v>157.51840108393631</v>
      </c>
      <c r="Q2590" s="162">
        <f t="shared" si="403"/>
        <v>143.18741740948914</v>
      </c>
      <c r="R2590" s="163">
        <f t="shared" si="404"/>
        <v>1</v>
      </c>
      <c r="S2590" s="161">
        <f t="shared" si="405"/>
        <v>6000000</v>
      </c>
      <c r="T2590" s="162">
        <f t="shared" si="406"/>
        <v>182.50613369464543</v>
      </c>
      <c r="U2590" s="162">
        <f t="shared" si="407"/>
        <v>129.09370870474456</v>
      </c>
      <c r="V2590" s="163">
        <f t="shared" si="408"/>
        <v>1</v>
      </c>
      <c r="W2590" s="164">
        <f t="shared" si="409"/>
        <v>21654918.372235835</v>
      </c>
      <c r="X2590" s="164">
        <f t="shared" si="410"/>
        <v>170474549.9394052</v>
      </c>
    </row>
    <row r="2591" spans="10:24" x14ac:dyDescent="0.25">
      <c r="J2591">
        <v>2588</v>
      </c>
      <c r="K2591" s="43">
        <v>0.21432279909529173</v>
      </c>
      <c r="L2591">
        <v>0.25589028873465658</v>
      </c>
      <c r="M2591">
        <v>0.71807234923607621</v>
      </c>
      <c r="N2591" s="44">
        <v>0.62310529316518559</v>
      </c>
      <c r="O2591" s="161">
        <f t="shared" si="401"/>
        <v>2000000</v>
      </c>
      <c r="P2591" s="162">
        <f t="shared" si="402"/>
        <v>170.15898477368651</v>
      </c>
      <c r="Q2591" s="162">
        <f t="shared" si="403"/>
        <v>146.5424915803199</v>
      </c>
      <c r="R2591" s="163">
        <f t="shared" si="404"/>
        <v>1</v>
      </c>
      <c r="S2591" s="161">
        <f t="shared" si="405"/>
        <v>5000000</v>
      </c>
      <c r="T2591" s="162">
        <f t="shared" si="406"/>
        <v>186.71966159122883</v>
      </c>
      <c r="U2591" s="162">
        <f t="shared" si="407"/>
        <v>130.77124579015995</v>
      </c>
      <c r="V2591" s="163">
        <f t="shared" si="408"/>
        <v>1</v>
      </c>
      <c r="W2591" s="164">
        <f t="shared" si="409"/>
        <v>-2767013.613266781</v>
      </c>
      <c r="X2591" s="164">
        <f t="shared" si="410"/>
        <v>129742079.00534439</v>
      </c>
    </row>
    <row r="2592" spans="10:24" x14ac:dyDescent="0.25">
      <c r="J2592">
        <v>2589</v>
      </c>
      <c r="K2592" s="43">
        <v>0.38580290307656651</v>
      </c>
      <c r="L2592">
        <v>0.17148032381883349</v>
      </c>
      <c r="M2592">
        <v>0.83069134785193033</v>
      </c>
      <c r="N2592" s="44">
        <v>0.34813293344761786</v>
      </c>
      <c r="O2592" s="161">
        <f t="shared" si="401"/>
        <v>5000000</v>
      </c>
      <c r="P2592" s="162">
        <f t="shared" si="402"/>
        <v>165.77502538018868</v>
      </c>
      <c r="Q2592" s="162">
        <f t="shared" si="403"/>
        <v>154.13801691499117</v>
      </c>
      <c r="R2592" s="163">
        <f t="shared" si="404"/>
        <v>1</v>
      </c>
      <c r="S2592" s="161">
        <f t="shared" si="405"/>
        <v>6000000</v>
      </c>
      <c r="T2592" s="162">
        <f t="shared" si="406"/>
        <v>185.25834179339623</v>
      </c>
      <c r="U2592" s="162">
        <f t="shared" si="407"/>
        <v>134.56900845749558</v>
      </c>
      <c r="V2592" s="163">
        <f t="shared" si="408"/>
        <v>1</v>
      </c>
      <c r="W2592" s="164">
        <f t="shared" si="409"/>
        <v>8185042.3259875551</v>
      </c>
      <c r="X2592" s="164">
        <f t="shared" si="410"/>
        <v>154136000.01540387</v>
      </c>
    </row>
    <row r="2593" spans="10:24" x14ac:dyDescent="0.25">
      <c r="J2593">
        <v>2590</v>
      </c>
      <c r="K2593" s="43">
        <v>0.42166061363402318</v>
      </c>
      <c r="L2593">
        <v>0.59024149190724262</v>
      </c>
      <c r="M2593">
        <v>0.67984156458156242</v>
      </c>
      <c r="N2593" s="44">
        <v>0.9978711998026073</v>
      </c>
      <c r="O2593" s="161">
        <f t="shared" si="401"/>
        <v>5000000</v>
      </c>
      <c r="P2593" s="162">
        <f t="shared" si="402"/>
        <v>183.42249339981097</v>
      </c>
      <c r="Q2593" s="162">
        <f t="shared" si="403"/>
        <v>144.34511612990096</v>
      </c>
      <c r="R2593" s="163">
        <f t="shared" si="404"/>
        <v>1</v>
      </c>
      <c r="S2593" s="161">
        <f t="shared" si="405"/>
        <v>6000000</v>
      </c>
      <c r="T2593" s="162">
        <f t="shared" si="406"/>
        <v>191.14083113327032</v>
      </c>
      <c r="U2593" s="162">
        <f t="shared" si="407"/>
        <v>129.67255806495046</v>
      </c>
      <c r="V2593" s="163">
        <f t="shared" si="408"/>
        <v>1</v>
      </c>
      <c r="W2593" s="164">
        <f t="shared" si="409"/>
        <v>145386886.34955007</v>
      </c>
      <c r="X2593" s="164">
        <f t="shared" si="410"/>
        <v>218809638.40991914</v>
      </c>
    </row>
    <row r="2594" spans="10:24" x14ac:dyDescent="0.25">
      <c r="J2594">
        <v>2591</v>
      </c>
      <c r="K2594" s="43">
        <v>0.40354629594008995</v>
      </c>
      <c r="L2594">
        <v>0.28990192074435739</v>
      </c>
      <c r="M2594">
        <v>0.44812319244606147</v>
      </c>
      <c r="N2594" s="44">
        <v>0.14505343496934731</v>
      </c>
      <c r="O2594" s="161">
        <f t="shared" si="401"/>
        <v>5000000</v>
      </c>
      <c r="P2594" s="162">
        <f t="shared" si="402"/>
        <v>171.69493096527142</v>
      </c>
      <c r="Q2594" s="162">
        <f t="shared" si="403"/>
        <v>132.39190945353479</v>
      </c>
      <c r="R2594" s="163">
        <f t="shared" si="404"/>
        <v>1</v>
      </c>
      <c r="S2594" s="161">
        <f t="shared" si="405"/>
        <v>6000000</v>
      </c>
      <c r="T2594" s="162">
        <f t="shared" si="406"/>
        <v>187.23164365509047</v>
      </c>
      <c r="U2594" s="162">
        <f t="shared" si="407"/>
        <v>123.6959547267674</v>
      </c>
      <c r="V2594" s="163">
        <f t="shared" si="408"/>
        <v>0.9</v>
      </c>
      <c r="W2594" s="164">
        <f t="shared" si="409"/>
        <v>146515107.55868316</v>
      </c>
      <c r="X2594" s="164">
        <f t="shared" si="410"/>
        <v>193092720.21294457</v>
      </c>
    </row>
    <row r="2595" spans="10:24" x14ac:dyDescent="0.25">
      <c r="J2595">
        <v>2592</v>
      </c>
      <c r="K2595" s="43">
        <v>0.11332929982634099</v>
      </c>
      <c r="L2595">
        <v>0.45883846417005147</v>
      </c>
      <c r="M2595">
        <v>0.64884788382553604</v>
      </c>
      <c r="N2595" s="44">
        <v>0.26697792182186919</v>
      </c>
      <c r="O2595" s="161">
        <f t="shared" si="401"/>
        <v>2000000</v>
      </c>
      <c r="P2595" s="162">
        <f t="shared" si="402"/>
        <v>178.44959377991367</v>
      </c>
      <c r="Q2595" s="162">
        <f t="shared" si="403"/>
        <v>142.64423701431937</v>
      </c>
      <c r="R2595" s="163">
        <f t="shared" si="404"/>
        <v>1</v>
      </c>
      <c r="S2595" s="161">
        <f t="shared" si="405"/>
        <v>2000000</v>
      </c>
      <c r="T2595" s="162">
        <f t="shared" si="406"/>
        <v>189.4831979266379</v>
      </c>
      <c r="U2595" s="162">
        <f t="shared" si="407"/>
        <v>128.8221185071597</v>
      </c>
      <c r="V2595" s="163">
        <f t="shared" si="408"/>
        <v>1</v>
      </c>
      <c r="W2595" s="164">
        <f t="shared" si="409"/>
        <v>21610713.531188592</v>
      </c>
      <c r="X2595" s="164">
        <f t="shared" si="410"/>
        <v>-28677841.161043599</v>
      </c>
    </row>
    <row r="2596" spans="10:24" x14ac:dyDescent="0.25">
      <c r="J2596">
        <v>2593</v>
      </c>
      <c r="K2596" s="43">
        <v>6.8017840913167094E-3</v>
      </c>
      <c r="L2596">
        <v>0.25240575304578627</v>
      </c>
      <c r="M2596">
        <v>0.66246352594643743</v>
      </c>
      <c r="N2596" s="44">
        <v>0.14029128783129552</v>
      </c>
      <c r="O2596" s="161">
        <f t="shared" si="401"/>
        <v>1000000</v>
      </c>
      <c r="P2596" s="162">
        <f t="shared" si="402"/>
        <v>169.99592457799514</v>
      </c>
      <c r="Q2596" s="162">
        <f t="shared" si="403"/>
        <v>143.38391855171506</v>
      </c>
      <c r="R2596" s="163">
        <f t="shared" si="404"/>
        <v>1</v>
      </c>
      <c r="S2596" s="161">
        <f t="shared" si="405"/>
        <v>1000000</v>
      </c>
      <c r="T2596" s="162">
        <f t="shared" si="406"/>
        <v>186.66530819266504</v>
      </c>
      <c r="U2596" s="162">
        <f t="shared" si="407"/>
        <v>129.19195927585753</v>
      </c>
      <c r="V2596" s="163">
        <f t="shared" si="408"/>
        <v>0.9</v>
      </c>
      <c r="W2596" s="164">
        <f t="shared" si="409"/>
        <v>-23387993.973719914</v>
      </c>
      <c r="X2596" s="164">
        <f t="shared" si="410"/>
        <v>-98273985.974873245</v>
      </c>
    </row>
    <row r="2597" spans="10:24" x14ac:dyDescent="0.25">
      <c r="J2597">
        <v>2594</v>
      </c>
      <c r="K2597" s="43">
        <v>0.20593562950781086</v>
      </c>
      <c r="L2597">
        <v>0.96820349273354878</v>
      </c>
      <c r="M2597">
        <v>0.95637906608052148</v>
      </c>
      <c r="N2597" s="44">
        <v>0.14230721955129733</v>
      </c>
      <c r="O2597" s="161">
        <f t="shared" si="401"/>
        <v>2000000</v>
      </c>
      <c r="P2597" s="162">
        <f t="shared" si="402"/>
        <v>207.82533740449995</v>
      </c>
      <c r="Q2597" s="162">
        <f t="shared" si="403"/>
        <v>169.2025965930107</v>
      </c>
      <c r="R2597" s="163">
        <f t="shared" si="404"/>
        <v>1</v>
      </c>
      <c r="S2597" s="161">
        <f t="shared" si="405"/>
        <v>5000000</v>
      </c>
      <c r="T2597" s="162">
        <f t="shared" si="406"/>
        <v>199.27511246816664</v>
      </c>
      <c r="U2597" s="162">
        <f t="shared" si="407"/>
        <v>142.10129829650535</v>
      </c>
      <c r="V2597" s="163">
        <f t="shared" si="408"/>
        <v>0.9</v>
      </c>
      <c r="W2597" s="164">
        <f t="shared" si="409"/>
        <v>27245481.622978508</v>
      </c>
      <c r="X2597" s="164">
        <f t="shared" si="410"/>
        <v>107282163.77247584</v>
      </c>
    </row>
    <row r="2598" spans="10:24" x14ac:dyDescent="0.25">
      <c r="J2598">
        <v>2595</v>
      </c>
      <c r="K2598" s="43">
        <v>0.17291757459462109</v>
      </c>
      <c r="L2598">
        <v>0.88427278934819875</v>
      </c>
      <c r="M2598">
        <v>0.80951393329087074</v>
      </c>
      <c r="N2598" s="44">
        <v>0.1292200062407014</v>
      </c>
      <c r="O2598" s="161">
        <f t="shared" si="401"/>
        <v>2000000</v>
      </c>
      <c r="P2598" s="162">
        <f t="shared" si="402"/>
        <v>197.94931077521352</v>
      </c>
      <c r="Q2598" s="162">
        <f t="shared" si="403"/>
        <v>152.52213022283451</v>
      </c>
      <c r="R2598" s="163">
        <f t="shared" si="404"/>
        <v>1</v>
      </c>
      <c r="S2598" s="161">
        <f t="shared" si="405"/>
        <v>5000000</v>
      </c>
      <c r="T2598" s="162">
        <f t="shared" si="406"/>
        <v>195.98310359173783</v>
      </c>
      <c r="U2598" s="162">
        <f t="shared" si="407"/>
        <v>133.76106511141725</v>
      </c>
      <c r="V2598" s="163">
        <f t="shared" si="408"/>
        <v>0.9</v>
      </c>
      <c r="W2598" s="164">
        <f t="shared" si="409"/>
        <v>40854361.104758024</v>
      </c>
      <c r="X2598" s="164">
        <f t="shared" si="410"/>
        <v>129999173.16144258</v>
      </c>
    </row>
    <row r="2599" spans="10:24" x14ac:dyDescent="0.25">
      <c r="J2599">
        <v>2596</v>
      </c>
      <c r="K2599" s="43">
        <v>0.89659287088580331</v>
      </c>
      <c r="L2599">
        <v>6.3922179630053533E-2</v>
      </c>
      <c r="M2599">
        <v>0.95900896228121835</v>
      </c>
      <c r="N2599" s="44">
        <v>0.67534613361937867</v>
      </c>
      <c r="O2599" s="161">
        <f t="shared" si="401"/>
        <v>7000000</v>
      </c>
      <c r="P2599" s="162">
        <f t="shared" si="402"/>
        <v>157.16013409776718</v>
      </c>
      <c r="Q2599" s="162">
        <f t="shared" si="403"/>
        <v>169.78599225217013</v>
      </c>
      <c r="R2599" s="163">
        <f t="shared" si="404"/>
        <v>1</v>
      </c>
      <c r="S2599" s="161">
        <f t="shared" si="405"/>
        <v>7000000</v>
      </c>
      <c r="T2599" s="162">
        <f t="shared" si="406"/>
        <v>182.38671136592239</v>
      </c>
      <c r="U2599" s="162">
        <f t="shared" si="407"/>
        <v>142.39299612608508</v>
      </c>
      <c r="V2599" s="163">
        <f t="shared" si="408"/>
        <v>1</v>
      </c>
      <c r="W2599" s="164">
        <f t="shared" si="409"/>
        <v>-138381007.08082062</v>
      </c>
      <c r="X2599" s="164">
        <f t="shared" si="410"/>
        <v>129956006.6788612</v>
      </c>
    </row>
    <row r="2600" spans="10:24" x14ac:dyDescent="0.25">
      <c r="J2600">
        <v>2597</v>
      </c>
      <c r="K2600" s="43">
        <v>0.46182500099717982</v>
      </c>
      <c r="L2600">
        <v>0.74333829069399771</v>
      </c>
      <c r="M2600">
        <v>0.56626739484076039</v>
      </c>
      <c r="N2600" s="44">
        <v>0.18795539621336566</v>
      </c>
      <c r="O2600" s="161">
        <f t="shared" si="401"/>
        <v>5000000</v>
      </c>
      <c r="P2600" s="162">
        <f t="shared" si="402"/>
        <v>189.80507366147168</v>
      </c>
      <c r="Q2600" s="162">
        <f t="shared" si="403"/>
        <v>138.33758118661677</v>
      </c>
      <c r="R2600" s="163">
        <f t="shared" si="404"/>
        <v>1</v>
      </c>
      <c r="S2600" s="161">
        <f t="shared" si="405"/>
        <v>6000000</v>
      </c>
      <c r="T2600" s="162">
        <f t="shared" si="406"/>
        <v>193.26835788715724</v>
      </c>
      <c r="U2600" s="162">
        <f t="shared" si="407"/>
        <v>126.66879059330839</v>
      </c>
      <c r="V2600" s="163">
        <f t="shared" si="408"/>
        <v>0.9</v>
      </c>
      <c r="W2600" s="164">
        <f t="shared" si="409"/>
        <v>207337462.37427455</v>
      </c>
      <c r="X2600" s="164">
        <f t="shared" si="410"/>
        <v>209637663.38678384</v>
      </c>
    </row>
    <row r="2601" spans="10:24" x14ac:dyDescent="0.25">
      <c r="J2601">
        <v>2598</v>
      </c>
      <c r="K2601" s="43">
        <v>0.31352710018277119</v>
      </c>
      <c r="L2601">
        <v>6.6954285651368961E-2</v>
      </c>
      <c r="M2601">
        <v>0.14919394453377599</v>
      </c>
      <c r="N2601" s="44">
        <v>0.59692859241251528</v>
      </c>
      <c r="O2601" s="161">
        <f t="shared" si="401"/>
        <v>5000000</v>
      </c>
      <c r="P2601" s="162">
        <f t="shared" si="402"/>
        <v>157.51701999794099</v>
      </c>
      <c r="Q2601" s="162">
        <f t="shared" si="403"/>
        <v>114.20206571016237</v>
      </c>
      <c r="R2601" s="163">
        <f t="shared" si="404"/>
        <v>1</v>
      </c>
      <c r="S2601" s="161">
        <f t="shared" si="405"/>
        <v>6000000</v>
      </c>
      <c r="T2601" s="162">
        <f t="shared" si="406"/>
        <v>182.50567333264701</v>
      </c>
      <c r="U2601" s="162">
        <f t="shared" si="407"/>
        <v>114.60103285508119</v>
      </c>
      <c r="V2601" s="163">
        <f t="shared" si="408"/>
        <v>1</v>
      </c>
      <c r="W2601" s="164">
        <f t="shared" si="409"/>
        <v>166574771.43889308</v>
      </c>
      <c r="X2601" s="164">
        <f t="shared" si="410"/>
        <v>257427842.86539495</v>
      </c>
    </row>
    <row r="2602" spans="10:24" x14ac:dyDescent="0.25">
      <c r="J2602">
        <v>2599</v>
      </c>
      <c r="K2602" s="43">
        <v>0.83501520086110326</v>
      </c>
      <c r="L2602">
        <v>0.85779187982129812</v>
      </c>
      <c r="M2602">
        <v>2.5494488261527781E-2</v>
      </c>
      <c r="N2602" s="44">
        <v>0.33088194266207094</v>
      </c>
      <c r="O2602" s="161">
        <f t="shared" si="401"/>
        <v>7000000</v>
      </c>
      <c r="P2602" s="162">
        <f t="shared" si="402"/>
        <v>196.05676877660687</v>
      </c>
      <c r="Q2602" s="162">
        <f t="shared" si="403"/>
        <v>95.968549274321347</v>
      </c>
      <c r="R2602" s="163">
        <f t="shared" si="404"/>
        <v>1</v>
      </c>
      <c r="S2602" s="161">
        <f t="shared" si="405"/>
        <v>7000000</v>
      </c>
      <c r="T2602" s="162">
        <f t="shared" si="406"/>
        <v>195.35225625886895</v>
      </c>
      <c r="U2602" s="162">
        <f t="shared" si="407"/>
        <v>105.48427463716067</v>
      </c>
      <c r="V2602" s="163">
        <f t="shared" si="408"/>
        <v>1</v>
      </c>
      <c r="W2602" s="164">
        <f t="shared" si="409"/>
        <v>650617536.51599872</v>
      </c>
      <c r="X2602" s="164">
        <f t="shared" si="410"/>
        <v>479075871.35195792</v>
      </c>
    </row>
    <row r="2603" spans="10:24" x14ac:dyDescent="0.25">
      <c r="J2603">
        <v>2600</v>
      </c>
      <c r="K2603" s="43">
        <v>0.22183632566464428</v>
      </c>
      <c r="L2603">
        <v>0.47818487052878511</v>
      </c>
      <c r="M2603">
        <v>0.77878972242782007</v>
      </c>
      <c r="N2603" s="44">
        <v>0.23859473148643151</v>
      </c>
      <c r="O2603" s="161">
        <f t="shared" si="401"/>
        <v>2000000</v>
      </c>
      <c r="P2603" s="162">
        <f t="shared" si="402"/>
        <v>179.17935449249654</v>
      </c>
      <c r="Q2603" s="162">
        <f t="shared" si="403"/>
        <v>150.36224313533958</v>
      </c>
      <c r="R2603" s="163">
        <f t="shared" si="404"/>
        <v>1</v>
      </c>
      <c r="S2603" s="161">
        <f t="shared" si="405"/>
        <v>5000000</v>
      </c>
      <c r="T2603" s="162">
        <f t="shared" si="406"/>
        <v>189.72645149749886</v>
      </c>
      <c r="U2603" s="162">
        <f t="shared" si="407"/>
        <v>132.68112156766978</v>
      </c>
      <c r="V2603" s="163">
        <f t="shared" si="408"/>
        <v>1</v>
      </c>
      <c r="W2603" s="164">
        <f t="shared" si="409"/>
        <v>7634222.7143139243</v>
      </c>
      <c r="X2603" s="164">
        <f t="shared" si="410"/>
        <v>135226649.64914542</v>
      </c>
    </row>
    <row r="2604" spans="10:24" x14ac:dyDescent="0.25">
      <c r="J2604">
        <v>2601</v>
      </c>
      <c r="K2604" s="43">
        <v>0.16071518004098861</v>
      </c>
      <c r="L2604">
        <v>0.49438673272637756</v>
      </c>
      <c r="M2604">
        <v>0.36405935548625012</v>
      </c>
      <c r="N2604" s="44">
        <v>0.14525843559067841</v>
      </c>
      <c r="O2604" s="161">
        <f t="shared" si="401"/>
        <v>2000000</v>
      </c>
      <c r="P2604" s="162">
        <f t="shared" si="402"/>
        <v>179.78893741862922</v>
      </c>
      <c r="Q2604" s="162">
        <f t="shared" si="403"/>
        <v>128.04741698441126</v>
      </c>
      <c r="R2604" s="163">
        <f t="shared" si="404"/>
        <v>1</v>
      </c>
      <c r="S2604" s="161">
        <f t="shared" si="405"/>
        <v>5000000</v>
      </c>
      <c r="T2604" s="162">
        <f t="shared" si="406"/>
        <v>189.92964580620975</v>
      </c>
      <c r="U2604" s="162">
        <f t="shared" si="407"/>
        <v>121.52370849220563</v>
      </c>
      <c r="V2604" s="163">
        <f t="shared" si="408"/>
        <v>0.9</v>
      </c>
      <c r="W2604" s="164">
        <f t="shared" si="409"/>
        <v>53483040.868435919</v>
      </c>
      <c r="X2604" s="164">
        <f t="shared" si="410"/>
        <v>157826717.91301858</v>
      </c>
    </row>
    <row r="2605" spans="10:24" x14ac:dyDescent="0.25">
      <c r="J2605">
        <v>2602</v>
      </c>
      <c r="K2605" s="43">
        <v>0.23259933039979197</v>
      </c>
      <c r="L2605">
        <v>0.84977203981442517</v>
      </c>
      <c r="M2605">
        <v>0.65033934917118708</v>
      </c>
      <c r="N2605" s="44">
        <v>0.67580580424210313</v>
      </c>
      <c r="O2605" s="161">
        <f t="shared" si="401"/>
        <v>2000000</v>
      </c>
      <c r="P2605" s="162">
        <f t="shared" si="402"/>
        <v>195.53184271079448</v>
      </c>
      <c r="Q2605" s="162">
        <f t="shared" si="403"/>
        <v>142.72473600437061</v>
      </c>
      <c r="R2605" s="163">
        <f t="shared" si="404"/>
        <v>1</v>
      </c>
      <c r="S2605" s="161">
        <f t="shared" si="405"/>
        <v>5000000</v>
      </c>
      <c r="T2605" s="162">
        <f t="shared" si="406"/>
        <v>195.17728090359816</v>
      </c>
      <c r="U2605" s="162">
        <f t="shared" si="407"/>
        <v>128.86236800218529</v>
      </c>
      <c r="V2605" s="163">
        <f t="shared" si="408"/>
        <v>1</v>
      </c>
      <c r="W2605" s="164">
        <f t="shared" si="409"/>
        <v>55614213.412847728</v>
      </c>
      <c r="X2605" s="164">
        <f t="shared" si="410"/>
        <v>181574564.50706434</v>
      </c>
    </row>
    <row r="2606" spans="10:24" x14ac:dyDescent="0.25">
      <c r="J2606">
        <v>2603</v>
      </c>
      <c r="K2606" s="43">
        <v>0.95983325035471301</v>
      </c>
      <c r="L2606">
        <v>0.90139839825462731</v>
      </c>
      <c r="M2606">
        <v>0.99141336573841021</v>
      </c>
      <c r="N2606" s="44">
        <v>0.40869420193747863</v>
      </c>
      <c r="O2606" s="161">
        <f t="shared" si="401"/>
        <v>9000000</v>
      </c>
      <c r="P2606" s="162">
        <f t="shared" si="402"/>
        <v>199.34341156927562</v>
      </c>
      <c r="Q2606" s="162">
        <f t="shared" si="403"/>
        <v>182.65953945529509</v>
      </c>
      <c r="R2606" s="163">
        <f t="shared" si="404"/>
        <v>1</v>
      </c>
      <c r="S2606" s="161">
        <f t="shared" si="405"/>
        <v>9000000</v>
      </c>
      <c r="T2606" s="162">
        <f t="shared" si="406"/>
        <v>196.4478038564252</v>
      </c>
      <c r="U2606" s="162">
        <f t="shared" si="407"/>
        <v>148.82976972764754</v>
      </c>
      <c r="V2606" s="163">
        <f t="shared" si="408"/>
        <v>1</v>
      </c>
      <c r="W2606" s="164">
        <f t="shared" si="409"/>
        <v>100154849.02582476</v>
      </c>
      <c r="X2606" s="164">
        <f t="shared" si="410"/>
        <v>278562307.15899885</v>
      </c>
    </row>
    <row r="2607" spans="10:24" x14ac:dyDescent="0.25">
      <c r="J2607">
        <v>2604</v>
      </c>
      <c r="K2607" s="43">
        <v>0.53808296654567389</v>
      </c>
      <c r="L2607">
        <v>0.48388157860007797</v>
      </c>
      <c r="M2607">
        <v>0.1178850351869658</v>
      </c>
      <c r="N2607" s="44">
        <v>0.79204747609135351</v>
      </c>
      <c r="O2607" s="161">
        <f t="shared" si="401"/>
        <v>5000000</v>
      </c>
      <c r="P2607" s="162">
        <f t="shared" si="402"/>
        <v>179.39379165982771</v>
      </c>
      <c r="Q2607" s="162">
        <f t="shared" si="403"/>
        <v>111.28748205346909</v>
      </c>
      <c r="R2607" s="163">
        <f t="shared" si="404"/>
        <v>1</v>
      </c>
      <c r="S2607" s="161">
        <f t="shared" si="405"/>
        <v>6000000</v>
      </c>
      <c r="T2607" s="162">
        <f t="shared" si="406"/>
        <v>189.7979305532759</v>
      </c>
      <c r="U2607" s="162">
        <f t="shared" si="407"/>
        <v>113.14374102673455</v>
      </c>
      <c r="V2607" s="163">
        <f t="shared" si="408"/>
        <v>1</v>
      </c>
      <c r="W2607" s="164">
        <f t="shared" si="409"/>
        <v>290531548.03179312</v>
      </c>
      <c r="X2607" s="164">
        <f t="shared" si="410"/>
        <v>309925137.15924817</v>
      </c>
    </row>
    <row r="2608" spans="10:24" x14ac:dyDescent="0.25">
      <c r="J2608">
        <v>2605</v>
      </c>
      <c r="K2608" s="43">
        <v>0.41325121258810427</v>
      </c>
      <c r="L2608">
        <v>0.68619620562316352</v>
      </c>
      <c r="M2608">
        <v>0.83515883089243703</v>
      </c>
      <c r="N2608" s="44">
        <v>0.73764038163730294</v>
      </c>
      <c r="O2608" s="161">
        <f t="shared" si="401"/>
        <v>5000000</v>
      </c>
      <c r="P2608" s="162">
        <f t="shared" si="402"/>
        <v>187.27645396941415</v>
      </c>
      <c r="Q2608" s="162">
        <f t="shared" si="403"/>
        <v>154.49507845177121</v>
      </c>
      <c r="R2608" s="163">
        <f t="shared" si="404"/>
        <v>1</v>
      </c>
      <c r="S2608" s="161">
        <f t="shared" si="405"/>
        <v>6000000</v>
      </c>
      <c r="T2608" s="162">
        <f t="shared" si="406"/>
        <v>192.42548465647138</v>
      </c>
      <c r="U2608" s="162">
        <f t="shared" si="407"/>
        <v>134.74753922588559</v>
      </c>
      <c r="V2608" s="163">
        <f t="shared" si="408"/>
        <v>1</v>
      </c>
      <c r="W2608" s="164">
        <f t="shared" si="409"/>
        <v>113906877.58821473</v>
      </c>
      <c r="X2608" s="164">
        <f t="shared" si="410"/>
        <v>196067672.58351475</v>
      </c>
    </row>
    <row r="2609" spans="10:24" x14ac:dyDescent="0.25">
      <c r="J2609">
        <v>2606</v>
      </c>
      <c r="K2609" s="43">
        <v>0.77782973845964476</v>
      </c>
      <c r="L2609">
        <v>0.47194607126956201</v>
      </c>
      <c r="M2609">
        <v>0.68865795822971887</v>
      </c>
      <c r="N2609" s="44">
        <v>0.35243185442105662</v>
      </c>
      <c r="O2609" s="161">
        <f t="shared" si="401"/>
        <v>7000000</v>
      </c>
      <c r="P2609" s="162">
        <f t="shared" si="402"/>
        <v>178.94431758517263</v>
      </c>
      <c r="Q2609" s="162">
        <f t="shared" si="403"/>
        <v>144.8409975647873</v>
      </c>
      <c r="R2609" s="163">
        <f t="shared" si="404"/>
        <v>1</v>
      </c>
      <c r="S2609" s="161">
        <f t="shared" si="405"/>
        <v>7000000</v>
      </c>
      <c r="T2609" s="162">
        <f t="shared" si="406"/>
        <v>189.64810586172422</v>
      </c>
      <c r="U2609" s="162">
        <f t="shared" si="407"/>
        <v>129.92049878239365</v>
      </c>
      <c r="V2609" s="163">
        <f t="shared" si="408"/>
        <v>1</v>
      </c>
      <c r="W2609" s="164">
        <f t="shared" si="409"/>
        <v>188723240.14269727</v>
      </c>
      <c r="X2609" s="164">
        <f t="shared" si="410"/>
        <v>268093249.55531394</v>
      </c>
    </row>
    <row r="2610" spans="10:24" x14ac:dyDescent="0.25">
      <c r="J2610">
        <v>2607</v>
      </c>
      <c r="K2610" s="43">
        <v>0.99567236756106059</v>
      </c>
      <c r="L2610">
        <v>0.70099788128335216</v>
      </c>
      <c r="M2610">
        <v>0.50125533561859936</v>
      </c>
      <c r="N2610" s="44">
        <v>0.61287226841821818</v>
      </c>
      <c r="O2610" s="161">
        <f t="shared" si="401"/>
        <v>9000000</v>
      </c>
      <c r="P2610" s="162">
        <f t="shared" si="402"/>
        <v>187.90909032856234</v>
      </c>
      <c r="Q2610" s="162">
        <f t="shared" si="403"/>
        <v>135.06293329897017</v>
      </c>
      <c r="R2610" s="163">
        <f t="shared" si="404"/>
        <v>1</v>
      </c>
      <c r="S2610" s="161">
        <f t="shared" si="405"/>
        <v>9000000</v>
      </c>
      <c r="T2610" s="162">
        <f t="shared" si="406"/>
        <v>192.63636344285413</v>
      </c>
      <c r="U2610" s="162">
        <f t="shared" si="407"/>
        <v>125.03146664948508</v>
      </c>
      <c r="V2610" s="163">
        <f t="shared" si="408"/>
        <v>1</v>
      </c>
      <c r="W2610" s="164">
        <f t="shared" si="409"/>
        <v>425615413.26632959</v>
      </c>
      <c r="X2610" s="164">
        <f t="shared" si="410"/>
        <v>458444071.14032149</v>
      </c>
    </row>
    <row r="2611" spans="10:24" x14ac:dyDescent="0.25">
      <c r="J2611">
        <v>2608</v>
      </c>
      <c r="K2611" s="43">
        <v>0.51871870721369462</v>
      </c>
      <c r="L2611">
        <v>0.11808497267190321</v>
      </c>
      <c r="M2611">
        <v>0.6772535024089068</v>
      </c>
      <c r="N2611" s="44">
        <v>0.79800342995026163</v>
      </c>
      <c r="O2611" s="161">
        <f t="shared" si="401"/>
        <v>5000000</v>
      </c>
      <c r="P2611" s="162">
        <f t="shared" si="402"/>
        <v>162.23078416874154</v>
      </c>
      <c r="Q2611" s="162">
        <f t="shared" si="403"/>
        <v>144.20064714738572</v>
      </c>
      <c r="R2611" s="163">
        <f t="shared" si="404"/>
        <v>1</v>
      </c>
      <c r="S2611" s="161">
        <f t="shared" si="405"/>
        <v>6000000</v>
      </c>
      <c r="T2611" s="162">
        <f t="shared" si="406"/>
        <v>184.07692805624717</v>
      </c>
      <c r="U2611" s="162">
        <f t="shared" si="407"/>
        <v>129.60032357369286</v>
      </c>
      <c r="V2611" s="163">
        <f t="shared" si="408"/>
        <v>1</v>
      </c>
      <c r="W2611" s="164">
        <f t="shared" si="409"/>
        <v>40150685.106779069</v>
      </c>
      <c r="X2611" s="164">
        <f t="shared" si="410"/>
        <v>176859626.89532584</v>
      </c>
    </row>
    <row r="2612" spans="10:24" x14ac:dyDescent="0.25">
      <c r="J2612">
        <v>2609</v>
      </c>
      <c r="K2612" s="43">
        <v>0.37770939498023137</v>
      </c>
      <c r="L2612">
        <v>0.78213848213887249</v>
      </c>
      <c r="M2612">
        <v>8.2666119058901755E-3</v>
      </c>
      <c r="N2612" s="44">
        <v>0.5964179903000173</v>
      </c>
      <c r="O2612" s="161">
        <f t="shared" si="401"/>
        <v>5000000</v>
      </c>
      <c r="P2612" s="162">
        <f t="shared" si="402"/>
        <v>191.69153716076175</v>
      </c>
      <c r="Q2612" s="162">
        <f t="shared" si="403"/>
        <v>87.061462924511517</v>
      </c>
      <c r="R2612" s="163">
        <f t="shared" si="404"/>
        <v>1</v>
      </c>
      <c r="S2612" s="161">
        <f t="shared" si="405"/>
        <v>6000000</v>
      </c>
      <c r="T2612" s="162">
        <f t="shared" si="406"/>
        <v>193.89717905358725</v>
      </c>
      <c r="U2612" s="162">
        <f t="shared" si="407"/>
        <v>101.03073146225576</v>
      </c>
      <c r="V2612" s="163">
        <f t="shared" si="408"/>
        <v>1</v>
      </c>
      <c r="W2612" s="164">
        <f t="shared" si="409"/>
        <v>473150371.18125117</v>
      </c>
      <c r="X2612" s="164">
        <f t="shared" si="410"/>
        <v>407198685.54798901</v>
      </c>
    </row>
    <row r="2613" spans="10:24" x14ac:dyDescent="0.25">
      <c r="J2613">
        <v>2610</v>
      </c>
      <c r="K2613" s="43">
        <v>0.55667515073656693</v>
      </c>
      <c r="L2613">
        <v>0.81898353094819465</v>
      </c>
      <c r="M2613">
        <v>0.44820171407141418</v>
      </c>
      <c r="N2613" s="44">
        <v>0.97582675518413531</v>
      </c>
      <c r="O2613" s="161">
        <f t="shared" si="401"/>
        <v>6000000</v>
      </c>
      <c r="P2613" s="162">
        <f t="shared" si="402"/>
        <v>193.67247287147609</v>
      </c>
      <c r="Q2613" s="162">
        <f t="shared" si="403"/>
        <v>132.39587950608293</v>
      </c>
      <c r="R2613" s="163">
        <f t="shared" si="404"/>
        <v>1</v>
      </c>
      <c r="S2613" s="161">
        <f t="shared" si="405"/>
        <v>6000000</v>
      </c>
      <c r="T2613" s="162">
        <f t="shared" si="406"/>
        <v>194.55749095715871</v>
      </c>
      <c r="U2613" s="162">
        <f t="shared" si="407"/>
        <v>123.69793975304147</v>
      </c>
      <c r="V2613" s="163">
        <f t="shared" si="408"/>
        <v>1</v>
      </c>
      <c r="W2613" s="164">
        <f t="shared" si="409"/>
        <v>317659560.19235891</v>
      </c>
      <c r="X2613" s="164">
        <f t="shared" si="410"/>
        <v>275157307.22470343</v>
      </c>
    </row>
    <row r="2614" spans="10:24" x14ac:dyDescent="0.25">
      <c r="J2614">
        <v>2611</v>
      </c>
      <c r="K2614" s="43">
        <v>0.26085928710311701</v>
      </c>
      <c r="L2614">
        <v>0.9105662852710219</v>
      </c>
      <c r="M2614">
        <v>0.21844289426629082</v>
      </c>
      <c r="N2614" s="44">
        <v>0.70673912568753239</v>
      </c>
      <c r="O2614" s="161">
        <f t="shared" si="401"/>
        <v>2000000</v>
      </c>
      <c r="P2614" s="162">
        <f t="shared" si="402"/>
        <v>200.16375596856963</v>
      </c>
      <c r="Q2614" s="162">
        <f t="shared" si="403"/>
        <v>119.45074450171217</v>
      </c>
      <c r="R2614" s="163">
        <f t="shared" si="404"/>
        <v>1</v>
      </c>
      <c r="S2614" s="161">
        <f t="shared" si="405"/>
        <v>5000000</v>
      </c>
      <c r="T2614" s="162">
        <f t="shared" si="406"/>
        <v>196.72125198952321</v>
      </c>
      <c r="U2614" s="162">
        <f t="shared" si="407"/>
        <v>117.22537225085608</v>
      </c>
      <c r="V2614" s="163">
        <f t="shared" si="408"/>
        <v>1</v>
      </c>
      <c r="W2614" s="164">
        <f t="shared" si="409"/>
        <v>111426022.93371493</v>
      </c>
      <c r="X2614" s="164">
        <f t="shared" si="410"/>
        <v>247479398.69333565</v>
      </c>
    </row>
    <row r="2615" spans="10:24" x14ac:dyDescent="0.25">
      <c r="J2615">
        <v>2612</v>
      </c>
      <c r="K2615" s="43">
        <v>0.91208680510794915</v>
      </c>
      <c r="L2615">
        <v>0.9241652188569236</v>
      </c>
      <c r="M2615">
        <v>0.77651833737338016</v>
      </c>
      <c r="N2615" s="44">
        <v>0.55076050342899108</v>
      </c>
      <c r="O2615" s="161">
        <f t="shared" si="401"/>
        <v>7000000</v>
      </c>
      <c r="P2615" s="162">
        <f t="shared" si="402"/>
        <v>201.50488686321441</v>
      </c>
      <c r="Q2615" s="162">
        <f t="shared" si="403"/>
        <v>150.20974708842041</v>
      </c>
      <c r="R2615" s="163">
        <f t="shared" si="404"/>
        <v>1</v>
      </c>
      <c r="S2615" s="161">
        <f t="shared" si="405"/>
        <v>9000000</v>
      </c>
      <c r="T2615" s="162">
        <f t="shared" si="406"/>
        <v>197.16829562107148</v>
      </c>
      <c r="U2615" s="162">
        <f t="shared" si="407"/>
        <v>132.60487354421022</v>
      </c>
      <c r="V2615" s="163">
        <f t="shared" si="408"/>
        <v>1</v>
      </c>
      <c r="W2615" s="164">
        <f t="shared" si="409"/>
        <v>309065978.42355794</v>
      </c>
      <c r="X2615" s="164">
        <f t="shared" si="410"/>
        <v>431070798.69175136</v>
      </c>
    </row>
    <row r="2616" spans="10:24" x14ac:dyDescent="0.25">
      <c r="J2616">
        <v>2613</v>
      </c>
      <c r="K2616" s="43">
        <v>0.40805899827605929</v>
      </c>
      <c r="L2616">
        <v>0.59947490314872598</v>
      </c>
      <c r="M2616">
        <v>0.77875781352506268</v>
      </c>
      <c r="N2616" s="44">
        <v>0.16514035025368767</v>
      </c>
      <c r="O2616" s="161">
        <f t="shared" si="401"/>
        <v>5000000</v>
      </c>
      <c r="P2616" s="162">
        <f t="shared" si="402"/>
        <v>183.77982282340653</v>
      </c>
      <c r="Q2616" s="162">
        <f t="shared" si="403"/>
        <v>150.36009466209831</v>
      </c>
      <c r="R2616" s="163">
        <f t="shared" si="404"/>
        <v>1</v>
      </c>
      <c r="S2616" s="161">
        <f t="shared" si="405"/>
        <v>6000000</v>
      </c>
      <c r="T2616" s="162">
        <f t="shared" si="406"/>
        <v>191.25994094113551</v>
      </c>
      <c r="U2616" s="162">
        <f t="shared" si="407"/>
        <v>132.68004733104914</v>
      </c>
      <c r="V2616" s="163">
        <f t="shared" si="408"/>
        <v>0.9</v>
      </c>
      <c r="W2616" s="164">
        <f t="shared" si="409"/>
        <v>117098640.80654114</v>
      </c>
      <c r="X2616" s="164">
        <f t="shared" si="410"/>
        <v>166331425.49446642</v>
      </c>
    </row>
    <row r="2617" spans="10:24" x14ac:dyDescent="0.25">
      <c r="J2617">
        <v>2614</v>
      </c>
      <c r="K2617" s="43">
        <v>7.1995774175431682E-2</v>
      </c>
      <c r="L2617">
        <v>0.33678358212356596</v>
      </c>
      <c r="M2617">
        <v>0.80873061806325086</v>
      </c>
      <c r="N2617" s="44">
        <v>0.82046739652726952</v>
      </c>
      <c r="O2617" s="161">
        <f t="shared" si="401"/>
        <v>2000000</v>
      </c>
      <c r="P2617" s="162">
        <f t="shared" si="402"/>
        <v>173.68113962392962</v>
      </c>
      <c r="Q2617" s="162">
        <f t="shared" si="403"/>
        <v>152.46456191188372</v>
      </c>
      <c r="R2617" s="163">
        <f t="shared" si="404"/>
        <v>1</v>
      </c>
      <c r="S2617" s="161">
        <f t="shared" si="405"/>
        <v>2000000</v>
      </c>
      <c r="T2617" s="162">
        <f t="shared" si="406"/>
        <v>187.89371320797653</v>
      </c>
      <c r="U2617" s="162">
        <f t="shared" si="407"/>
        <v>133.73228095594186</v>
      </c>
      <c r="V2617" s="163">
        <f t="shared" si="408"/>
        <v>1</v>
      </c>
      <c r="W2617" s="164">
        <f t="shared" si="409"/>
        <v>-7566844.5759081915</v>
      </c>
      <c r="X2617" s="164">
        <f t="shared" si="410"/>
        <v>-41677135.495930657</v>
      </c>
    </row>
    <row r="2618" spans="10:24" x14ac:dyDescent="0.25">
      <c r="J2618">
        <v>2615</v>
      </c>
      <c r="K2618" s="43">
        <v>0.65568592025032002</v>
      </c>
      <c r="L2618">
        <v>0.20417209035204342</v>
      </c>
      <c r="M2618">
        <v>0.35493172337694956</v>
      </c>
      <c r="N2618" s="44">
        <v>0.80517212936444216</v>
      </c>
      <c r="O2618" s="161">
        <f t="shared" si="401"/>
        <v>6000000</v>
      </c>
      <c r="P2618" s="162">
        <f t="shared" si="402"/>
        <v>167.59783464039998</v>
      </c>
      <c r="Q2618" s="162">
        <f t="shared" si="403"/>
        <v>127.55921017931115</v>
      </c>
      <c r="R2618" s="163">
        <f t="shared" si="404"/>
        <v>1</v>
      </c>
      <c r="S2618" s="161">
        <f t="shared" si="405"/>
        <v>7000000</v>
      </c>
      <c r="T2618" s="162">
        <f t="shared" si="406"/>
        <v>185.86594488013333</v>
      </c>
      <c r="U2618" s="162">
        <f t="shared" si="407"/>
        <v>121.27960508965558</v>
      </c>
      <c r="V2618" s="163">
        <f t="shared" si="408"/>
        <v>1</v>
      </c>
      <c r="W2618" s="164">
        <f t="shared" si="409"/>
        <v>190231746.76653299</v>
      </c>
      <c r="X2618" s="164">
        <f t="shared" si="410"/>
        <v>302104378.53334427</v>
      </c>
    </row>
    <row r="2619" spans="10:24" x14ac:dyDescent="0.25">
      <c r="J2619">
        <v>2616</v>
      </c>
      <c r="K2619" s="43">
        <v>0.44978887777912147</v>
      </c>
      <c r="L2619">
        <v>0.11454621040789226</v>
      </c>
      <c r="M2619">
        <v>0.95239321899889162</v>
      </c>
      <c r="N2619" s="44">
        <v>0.35445634659133429</v>
      </c>
      <c r="O2619" s="161">
        <f t="shared" si="401"/>
        <v>5000000</v>
      </c>
      <c r="P2619" s="162">
        <f t="shared" si="402"/>
        <v>161.95949949208273</v>
      </c>
      <c r="Q2619" s="162">
        <f t="shared" si="403"/>
        <v>168.37029745493203</v>
      </c>
      <c r="R2619" s="163">
        <f t="shared" si="404"/>
        <v>1</v>
      </c>
      <c r="S2619" s="161">
        <f t="shared" si="405"/>
        <v>6000000</v>
      </c>
      <c r="T2619" s="162">
        <f t="shared" si="406"/>
        <v>183.98649983069424</v>
      </c>
      <c r="U2619" s="162">
        <f t="shared" si="407"/>
        <v>141.68514872746601</v>
      </c>
      <c r="V2619" s="163">
        <f t="shared" si="408"/>
        <v>1</v>
      </c>
      <c r="W2619" s="164">
        <f t="shared" si="409"/>
        <v>-82053989.814246505</v>
      </c>
      <c r="X2619" s="164">
        <f t="shared" si="410"/>
        <v>103808106.61936936</v>
      </c>
    </row>
    <row r="2620" spans="10:24" x14ac:dyDescent="0.25">
      <c r="J2620">
        <v>2617</v>
      </c>
      <c r="K2620" s="43">
        <v>0.73381234518976646</v>
      </c>
      <c r="L2620">
        <v>0.91345855235743378</v>
      </c>
      <c r="M2620">
        <v>0.11982238233260722</v>
      </c>
      <c r="N2620" s="44">
        <v>0.95466421020537728</v>
      </c>
      <c r="O2620" s="161">
        <f t="shared" si="401"/>
        <v>6000000</v>
      </c>
      <c r="P2620" s="162">
        <f t="shared" si="402"/>
        <v>200.43546683689343</v>
      </c>
      <c r="Q2620" s="162">
        <f t="shared" si="403"/>
        <v>111.48249671436311</v>
      </c>
      <c r="R2620" s="163">
        <f t="shared" si="404"/>
        <v>1</v>
      </c>
      <c r="S2620" s="161">
        <f t="shared" si="405"/>
        <v>7000000</v>
      </c>
      <c r="T2620" s="162">
        <f t="shared" si="406"/>
        <v>196.81182227896448</v>
      </c>
      <c r="U2620" s="162">
        <f t="shared" si="407"/>
        <v>113.24124835718155</v>
      </c>
      <c r="V2620" s="163">
        <f t="shared" si="408"/>
        <v>1</v>
      </c>
      <c r="W2620" s="164">
        <f t="shared" si="409"/>
        <v>483717820.73518193</v>
      </c>
      <c r="X2620" s="164">
        <f t="shared" si="410"/>
        <v>434994017.45248055</v>
      </c>
    </row>
    <row r="2621" spans="10:24" x14ac:dyDescent="0.25">
      <c r="J2621">
        <v>2618</v>
      </c>
      <c r="K2621" s="43">
        <v>0.58995923503576309</v>
      </c>
      <c r="L2621">
        <v>0.90201201988026325</v>
      </c>
      <c r="M2621">
        <v>0.31192377454152176</v>
      </c>
      <c r="N2621" s="44">
        <v>0.10687268766905422</v>
      </c>
      <c r="O2621" s="161">
        <f t="shared" si="401"/>
        <v>6000000</v>
      </c>
      <c r="P2621" s="162">
        <f t="shared" si="402"/>
        <v>199.39652233455968</v>
      </c>
      <c r="Q2621" s="162">
        <f t="shared" si="403"/>
        <v>125.19190593160049</v>
      </c>
      <c r="R2621" s="163">
        <f t="shared" si="404"/>
        <v>1</v>
      </c>
      <c r="S2621" s="161">
        <f t="shared" si="405"/>
        <v>6000000</v>
      </c>
      <c r="T2621" s="162">
        <f t="shared" si="406"/>
        <v>196.46550744485322</v>
      </c>
      <c r="U2621" s="162">
        <f t="shared" si="407"/>
        <v>120.09595296580024</v>
      </c>
      <c r="V2621" s="163">
        <f t="shared" si="408"/>
        <v>0.9</v>
      </c>
      <c r="W2621" s="164">
        <f t="shared" si="409"/>
        <v>395227698.41775513</v>
      </c>
      <c r="X2621" s="164">
        <f t="shared" si="410"/>
        <v>262395594.18688613</v>
      </c>
    </row>
    <row r="2622" spans="10:24" x14ac:dyDescent="0.25">
      <c r="J2622">
        <v>2619</v>
      </c>
      <c r="K2622" s="43">
        <v>0.65402321857540013</v>
      </c>
      <c r="L2622">
        <v>0.34905487712070737</v>
      </c>
      <c r="M2622">
        <v>0.67027845519771756</v>
      </c>
      <c r="N2622" s="44">
        <v>0.7503393583850172</v>
      </c>
      <c r="O2622" s="161">
        <f t="shared" si="401"/>
        <v>6000000</v>
      </c>
      <c r="P2622" s="162">
        <f t="shared" si="402"/>
        <v>174.18189961670763</v>
      </c>
      <c r="Q2622" s="162">
        <f t="shared" si="403"/>
        <v>143.81364386382154</v>
      </c>
      <c r="R2622" s="163">
        <f t="shared" si="404"/>
        <v>1</v>
      </c>
      <c r="S2622" s="161">
        <f t="shared" si="405"/>
        <v>7000000</v>
      </c>
      <c r="T2622" s="162">
        <f t="shared" si="406"/>
        <v>188.06063320556922</v>
      </c>
      <c r="U2622" s="162">
        <f t="shared" si="407"/>
        <v>129.40682193191077</v>
      </c>
      <c r="V2622" s="163">
        <f t="shared" si="408"/>
        <v>1</v>
      </c>
      <c r="W2622" s="164">
        <f t="shared" si="409"/>
        <v>132209534.51731652</v>
      </c>
      <c r="X2622" s="164">
        <f t="shared" si="410"/>
        <v>260576678.91560912</v>
      </c>
    </row>
    <row r="2623" spans="10:24" x14ac:dyDescent="0.25">
      <c r="J2623">
        <v>2620</v>
      </c>
      <c r="K2623" s="43">
        <v>0.8939757121565779</v>
      </c>
      <c r="L2623">
        <v>0.62034043453418475</v>
      </c>
      <c r="M2623">
        <v>0.29410304987116553</v>
      </c>
      <c r="N2623" s="44">
        <v>0.45589338060452067</v>
      </c>
      <c r="O2623" s="161">
        <f t="shared" si="401"/>
        <v>7000000</v>
      </c>
      <c r="P2623" s="162">
        <f t="shared" si="402"/>
        <v>184.59562519549229</v>
      </c>
      <c r="Q2623" s="162">
        <f t="shared" si="403"/>
        <v>124.17125098839009</v>
      </c>
      <c r="R2623" s="163">
        <f t="shared" si="404"/>
        <v>1</v>
      </c>
      <c r="S2623" s="161">
        <f t="shared" si="405"/>
        <v>7000000</v>
      </c>
      <c r="T2623" s="162">
        <f t="shared" si="406"/>
        <v>191.53187506516409</v>
      </c>
      <c r="U2623" s="162">
        <f t="shared" si="407"/>
        <v>119.58562549419504</v>
      </c>
      <c r="V2623" s="163">
        <f t="shared" si="408"/>
        <v>1</v>
      </c>
      <c r="W2623" s="164">
        <f t="shared" si="409"/>
        <v>372970619.44971544</v>
      </c>
      <c r="X2623" s="164">
        <f t="shared" si="410"/>
        <v>353623746.99678332</v>
      </c>
    </row>
    <row r="2624" spans="10:24" x14ac:dyDescent="0.25">
      <c r="J2624">
        <v>2621</v>
      </c>
      <c r="K2624" s="43">
        <v>0.41956181413510607</v>
      </c>
      <c r="L2624">
        <v>0.42662087549663419</v>
      </c>
      <c r="M2624">
        <v>3.2918283825254524E-2</v>
      </c>
      <c r="N2624" s="44">
        <v>8.7930368215427324E-2</v>
      </c>
      <c r="O2624" s="161">
        <f t="shared" si="401"/>
        <v>5000000</v>
      </c>
      <c r="P2624" s="162">
        <f t="shared" si="402"/>
        <v>177.22524317175046</v>
      </c>
      <c r="Q2624" s="162">
        <f t="shared" si="403"/>
        <v>98.209304462443413</v>
      </c>
      <c r="R2624" s="163">
        <f t="shared" si="404"/>
        <v>1</v>
      </c>
      <c r="S2624" s="161">
        <f t="shared" si="405"/>
        <v>6000000</v>
      </c>
      <c r="T2624" s="162">
        <f t="shared" si="406"/>
        <v>189.07508105725015</v>
      </c>
      <c r="U2624" s="162">
        <f t="shared" si="407"/>
        <v>106.60465223122171</v>
      </c>
      <c r="V2624" s="163">
        <f t="shared" si="408"/>
        <v>0.9</v>
      </c>
      <c r="W2624" s="164">
        <f t="shared" si="409"/>
        <v>345079693.54653525</v>
      </c>
      <c r="X2624" s="164">
        <f t="shared" si="410"/>
        <v>295340315.66055357</v>
      </c>
    </row>
    <row r="2625" spans="10:24" x14ac:dyDescent="0.25">
      <c r="J2625">
        <v>2622</v>
      </c>
      <c r="K2625" s="43">
        <v>0.25465721199742286</v>
      </c>
      <c r="L2625">
        <v>1.0902679964783668E-2</v>
      </c>
      <c r="M2625">
        <v>0.74294460681661634</v>
      </c>
      <c r="N2625" s="44">
        <v>0.26796287564328891</v>
      </c>
      <c r="O2625" s="161">
        <f t="shared" si="401"/>
        <v>2000000</v>
      </c>
      <c r="P2625" s="162">
        <f t="shared" si="402"/>
        <v>145.59387971089978</v>
      </c>
      <c r="Q2625" s="162">
        <f t="shared" si="403"/>
        <v>148.04900408464158</v>
      </c>
      <c r="R2625" s="163">
        <f t="shared" si="404"/>
        <v>1</v>
      </c>
      <c r="S2625" s="161">
        <f t="shared" si="405"/>
        <v>5000000</v>
      </c>
      <c r="T2625" s="162">
        <f t="shared" si="406"/>
        <v>178.5312932369666</v>
      </c>
      <c r="U2625" s="162">
        <f t="shared" si="407"/>
        <v>131.52450204232079</v>
      </c>
      <c r="V2625" s="163">
        <f t="shared" si="408"/>
        <v>1</v>
      </c>
      <c r="W2625" s="164">
        <f t="shared" si="409"/>
        <v>-54910248.747483596</v>
      </c>
      <c r="X2625" s="164">
        <f t="shared" si="410"/>
        <v>85033955.97322908</v>
      </c>
    </row>
    <row r="2626" spans="10:24" x14ac:dyDescent="0.25">
      <c r="J2626">
        <v>2623</v>
      </c>
      <c r="K2626" s="43">
        <v>0.21745943561640357</v>
      </c>
      <c r="L2626">
        <v>0.78439135462506959</v>
      </c>
      <c r="M2626">
        <v>0.55577735164162179</v>
      </c>
      <c r="N2626" s="44">
        <v>5.9850689987413275E-2</v>
      </c>
      <c r="O2626" s="161">
        <f t="shared" si="401"/>
        <v>2000000</v>
      </c>
      <c r="P2626" s="162">
        <f t="shared" si="402"/>
        <v>191.80665474657854</v>
      </c>
      <c r="Q2626" s="162">
        <f t="shared" si="403"/>
        <v>137.80543467439003</v>
      </c>
      <c r="R2626" s="163">
        <f t="shared" si="404"/>
        <v>1</v>
      </c>
      <c r="S2626" s="161">
        <f t="shared" si="405"/>
        <v>5000000</v>
      </c>
      <c r="T2626" s="162">
        <f t="shared" si="406"/>
        <v>193.93555158219286</v>
      </c>
      <c r="U2626" s="162">
        <f t="shared" si="407"/>
        <v>126.40271733719501</v>
      </c>
      <c r="V2626" s="163">
        <f t="shared" si="408"/>
        <v>0.9</v>
      </c>
      <c r="W2626" s="164">
        <f t="shared" si="409"/>
        <v>58002440.144377038</v>
      </c>
      <c r="X2626" s="164">
        <f t="shared" si="410"/>
        <v>153897754.10249031</v>
      </c>
    </row>
    <row r="2627" spans="10:24" x14ac:dyDescent="0.25">
      <c r="J2627">
        <v>2624</v>
      </c>
      <c r="K2627" s="43">
        <v>0.4618359430525929</v>
      </c>
      <c r="L2627">
        <v>0.4133329881536093</v>
      </c>
      <c r="M2627">
        <v>0.64575349586150688</v>
      </c>
      <c r="N2627" s="44">
        <v>0.30747947989354463</v>
      </c>
      <c r="O2627" s="161">
        <f t="shared" si="401"/>
        <v>5000000</v>
      </c>
      <c r="P2627" s="162">
        <f t="shared" si="402"/>
        <v>176.71530671909449</v>
      </c>
      <c r="Q2627" s="162">
        <f t="shared" si="403"/>
        <v>142.47761582100358</v>
      </c>
      <c r="R2627" s="163">
        <f t="shared" si="404"/>
        <v>1</v>
      </c>
      <c r="S2627" s="161">
        <f t="shared" si="405"/>
        <v>6000000</v>
      </c>
      <c r="T2627" s="162">
        <f t="shared" si="406"/>
        <v>188.90510223969815</v>
      </c>
      <c r="U2627" s="162">
        <f t="shared" si="407"/>
        <v>128.73880791050181</v>
      </c>
      <c r="V2627" s="163">
        <f t="shared" si="408"/>
        <v>1</v>
      </c>
      <c r="W2627" s="164">
        <f t="shared" si="409"/>
        <v>121188454.49045452</v>
      </c>
      <c r="X2627" s="164">
        <f t="shared" si="410"/>
        <v>210997765.97517806</v>
      </c>
    </row>
    <row r="2628" spans="10:24" x14ac:dyDescent="0.25">
      <c r="J2628">
        <v>2625</v>
      </c>
      <c r="K2628" s="43">
        <v>0.20020882049608291</v>
      </c>
      <c r="L2628">
        <v>0.49117113578761984</v>
      </c>
      <c r="M2628">
        <v>5.9415658523992554E-2</v>
      </c>
      <c r="N2628" s="44">
        <v>0.84419290556252724</v>
      </c>
      <c r="O2628" s="161">
        <f t="shared" si="401"/>
        <v>2000000</v>
      </c>
      <c r="P2628" s="162">
        <f t="shared" si="402"/>
        <v>179.66801268814544</v>
      </c>
      <c r="Q2628" s="162">
        <f t="shared" si="403"/>
        <v>103.80604440217411</v>
      </c>
      <c r="R2628" s="163">
        <f t="shared" si="404"/>
        <v>1</v>
      </c>
      <c r="S2628" s="161">
        <f t="shared" si="405"/>
        <v>5000000</v>
      </c>
      <c r="T2628" s="162">
        <f t="shared" si="406"/>
        <v>189.88933756271516</v>
      </c>
      <c r="U2628" s="162">
        <f t="shared" si="407"/>
        <v>109.40302220108705</v>
      </c>
      <c r="V2628" s="163">
        <f t="shared" si="408"/>
        <v>1</v>
      </c>
      <c r="W2628" s="164">
        <f t="shared" si="409"/>
        <v>101723936.57194266</v>
      </c>
      <c r="X2628" s="164">
        <f t="shared" si="410"/>
        <v>252431576.80814052</v>
      </c>
    </row>
    <row r="2629" spans="10:24" x14ac:dyDescent="0.25">
      <c r="J2629">
        <v>2626</v>
      </c>
      <c r="K2629" s="43">
        <v>0.3205744518701007</v>
      </c>
      <c r="L2629">
        <v>0.8700217982638232</v>
      </c>
      <c r="M2629">
        <v>0.45508928703487139</v>
      </c>
      <c r="N2629" s="44">
        <v>0.7283453514902104</v>
      </c>
      <c r="O2629" s="161">
        <f t="shared" ref="O2629:O2692" si="411">VLOOKUP(K2629,$E$5:$H$10,4)</f>
        <v>5000000</v>
      </c>
      <c r="P2629" s="162">
        <f t="shared" ref="P2629:P2692" si="412">_xlfn.NORM.INV(L2629,$E$12,$E$13)</f>
        <v>196.89741267178954</v>
      </c>
      <c r="Q2629" s="162">
        <f t="shared" ref="Q2629:Q2692" si="413">_xlfn.NORM.INV(M2629,$E$15,$E$16)</f>
        <v>132.74373400719006</v>
      </c>
      <c r="R2629" s="163">
        <f t="shared" ref="R2629:R2692" si="414">VLOOKUP(N2629,$E$19:$H$21,4)</f>
        <v>1</v>
      </c>
      <c r="S2629" s="161">
        <f t="shared" ref="S2629:S2692" si="415">VLOOKUP(K2629,$G$5:$H$10,2)</f>
        <v>6000000</v>
      </c>
      <c r="T2629" s="162">
        <f t="shared" ref="T2629:T2692" si="416">_xlfn.NORM.INV(L2629,$G$12,$G$13)</f>
        <v>195.63247089059652</v>
      </c>
      <c r="U2629" s="162">
        <f t="shared" ref="U2629:U2692" si="417">_xlfn.NORM.INV(M2629,$G$15,$G$16)</f>
        <v>123.87186700359503</v>
      </c>
      <c r="V2629" s="163">
        <f t="shared" ref="V2629:V2692" si="418">VLOOKUP(N2629,$G$19:$H$21,2)</f>
        <v>1</v>
      </c>
      <c r="W2629" s="164">
        <f t="shared" ref="W2629:W2692" si="419">O2629*(P2629-Q2629)*R2629-$D$23-$D$24</f>
        <v>270768393.32299739</v>
      </c>
      <c r="X2629" s="164">
        <f t="shared" ref="X2629:X2692" si="420">S2629*(T2629-U2629)*V2629-$F$23-$F$24</f>
        <v>280563623.32200897</v>
      </c>
    </row>
    <row r="2630" spans="10:24" x14ac:dyDescent="0.25">
      <c r="J2630">
        <v>2627</v>
      </c>
      <c r="K2630" s="43">
        <v>0.54542709287408386</v>
      </c>
      <c r="L2630">
        <v>0.57938225947798971</v>
      </c>
      <c r="M2630">
        <v>0.20489924750186139</v>
      </c>
      <c r="N2630" s="44">
        <v>0.35039882444929271</v>
      </c>
      <c r="O2630" s="161">
        <f t="shared" si="411"/>
        <v>5000000</v>
      </c>
      <c r="P2630" s="162">
        <f t="shared" si="412"/>
        <v>183.00470104224834</v>
      </c>
      <c r="Q2630" s="162">
        <f t="shared" si="413"/>
        <v>118.51503424699871</v>
      </c>
      <c r="R2630" s="163">
        <f t="shared" si="414"/>
        <v>1</v>
      </c>
      <c r="S2630" s="161">
        <f t="shared" si="415"/>
        <v>6000000</v>
      </c>
      <c r="T2630" s="162">
        <f t="shared" si="416"/>
        <v>191.00156701408278</v>
      </c>
      <c r="U2630" s="162">
        <f t="shared" si="417"/>
        <v>116.75751712349935</v>
      </c>
      <c r="V2630" s="163">
        <f t="shared" si="418"/>
        <v>1</v>
      </c>
      <c r="W2630" s="164">
        <f t="shared" si="419"/>
        <v>272448333.97624815</v>
      </c>
      <c r="X2630" s="164">
        <f t="shared" si="420"/>
        <v>295464299.34350055</v>
      </c>
    </row>
    <row r="2631" spans="10:24" x14ac:dyDescent="0.25">
      <c r="J2631">
        <v>2628</v>
      </c>
      <c r="K2631" s="43">
        <v>0.35627751388206164</v>
      </c>
      <c r="L2631">
        <v>0.40525863488948266</v>
      </c>
      <c r="M2631">
        <v>9.6930498194108372E-2</v>
      </c>
      <c r="N2631" s="44">
        <v>0.68723972555492208</v>
      </c>
      <c r="O2631" s="161">
        <f t="shared" si="411"/>
        <v>5000000</v>
      </c>
      <c r="P2631" s="162">
        <f t="shared" si="412"/>
        <v>176.40361841615388</v>
      </c>
      <c r="Q2631" s="162">
        <f t="shared" si="413"/>
        <v>109.01516608691315</v>
      </c>
      <c r="R2631" s="163">
        <f t="shared" si="414"/>
        <v>1</v>
      </c>
      <c r="S2631" s="161">
        <f t="shared" si="415"/>
        <v>6000000</v>
      </c>
      <c r="T2631" s="162">
        <f t="shared" si="416"/>
        <v>188.80120613871796</v>
      </c>
      <c r="U2631" s="162">
        <f t="shared" si="417"/>
        <v>112.00758304345658</v>
      </c>
      <c r="V2631" s="163">
        <f t="shared" si="418"/>
        <v>1</v>
      </c>
      <c r="W2631" s="164">
        <f t="shared" si="419"/>
        <v>286942261.64620358</v>
      </c>
      <c r="X2631" s="164">
        <f t="shared" si="420"/>
        <v>310761738.57156831</v>
      </c>
    </row>
    <row r="2632" spans="10:24" x14ac:dyDescent="0.25">
      <c r="J2632">
        <v>2629</v>
      </c>
      <c r="K2632" s="43">
        <v>0.22296450317257599</v>
      </c>
      <c r="L2632">
        <v>0.74859992862719615</v>
      </c>
      <c r="M2632">
        <v>0.70878086443594279</v>
      </c>
      <c r="N2632" s="44">
        <v>0.19988738894400027</v>
      </c>
      <c r="O2632" s="161">
        <f t="shared" si="411"/>
        <v>2000000</v>
      </c>
      <c r="P2632" s="162">
        <f t="shared" si="412"/>
        <v>190.05135650630089</v>
      </c>
      <c r="Q2632" s="162">
        <f t="shared" si="413"/>
        <v>145.99653319682818</v>
      </c>
      <c r="R2632" s="163">
        <f t="shared" si="414"/>
        <v>1</v>
      </c>
      <c r="S2632" s="161">
        <f t="shared" si="415"/>
        <v>5000000</v>
      </c>
      <c r="T2632" s="162">
        <f t="shared" si="416"/>
        <v>193.35045216876696</v>
      </c>
      <c r="U2632" s="162">
        <f t="shared" si="417"/>
        <v>130.49826659841409</v>
      </c>
      <c r="V2632" s="163">
        <f t="shared" si="418"/>
        <v>0.9</v>
      </c>
      <c r="W2632" s="164">
        <f t="shared" si="419"/>
        <v>38109646.61894542</v>
      </c>
      <c r="X2632" s="164">
        <f t="shared" si="420"/>
        <v>132834835.06658792</v>
      </c>
    </row>
    <row r="2633" spans="10:24" x14ac:dyDescent="0.25">
      <c r="J2633">
        <v>2630</v>
      </c>
      <c r="K2633" s="43">
        <v>0.88415349020492895</v>
      </c>
      <c r="L2633">
        <v>0.50636317568141365</v>
      </c>
      <c r="M2633">
        <v>0.45839210396727081</v>
      </c>
      <c r="N2633" s="44">
        <v>0.33270361904004442</v>
      </c>
      <c r="O2633" s="161">
        <f t="shared" si="411"/>
        <v>7000000</v>
      </c>
      <c r="P2633" s="162">
        <f t="shared" si="412"/>
        <v>180.2392618866167</v>
      </c>
      <c r="Q2633" s="162">
        <f t="shared" si="413"/>
        <v>132.91029336005764</v>
      </c>
      <c r="R2633" s="163">
        <f t="shared" si="414"/>
        <v>1</v>
      </c>
      <c r="S2633" s="161">
        <f t="shared" si="415"/>
        <v>7000000</v>
      </c>
      <c r="T2633" s="162">
        <f t="shared" si="416"/>
        <v>190.07975396220556</v>
      </c>
      <c r="U2633" s="162">
        <f t="shared" si="417"/>
        <v>123.95514668002882</v>
      </c>
      <c r="V2633" s="163">
        <f t="shared" si="418"/>
        <v>1</v>
      </c>
      <c r="W2633" s="164">
        <f t="shared" si="419"/>
        <v>281302779.68591344</v>
      </c>
      <c r="X2633" s="164">
        <f t="shared" si="420"/>
        <v>312872250.97523719</v>
      </c>
    </row>
    <row r="2634" spans="10:24" x14ac:dyDescent="0.25">
      <c r="J2634">
        <v>2631</v>
      </c>
      <c r="K2634" s="43">
        <v>0.53816598589523235</v>
      </c>
      <c r="L2634">
        <v>0.5711552932929308</v>
      </c>
      <c r="M2634">
        <v>0.26420622862999443</v>
      </c>
      <c r="N2634" s="44">
        <v>0.83553463563545216</v>
      </c>
      <c r="O2634" s="161">
        <f t="shared" si="411"/>
        <v>5000000</v>
      </c>
      <c r="P2634" s="162">
        <f t="shared" si="412"/>
        <v>182.68974326435219</v>
      </c>
      <c r="Q2634" s="162">
        <f t="shared" si="413"/>
        <v>122.39137459905788</v>
      </c>
      <c r="R2634" s="163">
        <f t="shared" si="414"/>
        <v>1</v>
      </c>
      <c r="S2634" s="161">
        <f t="shared" si="415"/>
        <v>6000000</v>
      </c>
      <c r="T2634" s="162">
        <f t="shared" si="416"/>
        <v>190.89658108811739</v>
      </c>
      <c r="U2634" s="162">
        <f t="shared" si="417"/>
        <v>118.69568729952894</v>
      </c>
      <c r="V2634" s="163">
        <f t="shared" si="418"/>
        <v>1</v>
      </c>
      <c r="W2634" s="164">
        <f t="shared" si="419"/>
        <v>251491843.32647151</v>
      </c>
      <c r="X2634" s="164">
        <f t="shared" si="420"/>
        <v>283205362.73153067</v>
      </c>
    </row>
    <row r="2635" spans="10:24" x14ac:dyDescent="0.25">
      <c r="J2635">
        <v>2632</v>
      </c>
      <c r="K2635" s="43">
        <v>0.21420229226636456</v>
      </c>
      <c r="L2635">
        <v>0.71996287058694253</v>
      </c>
      <c r="M2635">
        <v>0.33627240258187852</v>
      </c>
      <c r="N2635" s="44">
        <v>0.61899164071339274</v>
      </c>
      <c r="O2635" s="161">
        <f t="shared" si="411"/>
        <v>2000000</v>
      </c>
      <c r="P2635" s="162">
        <f t="shared" si="412"/>
        <v>188.74096816856658</v>
      </c>
      <c r="Q2635" s="162">
        <f t="shared" si="413"/>
        <v>126.54684005797527</v>
      </c>
      <c r="R2635" s="163">
        <f t="shared" si="414"/>
        <v>1</v>
      </c>
      <c r="S2635" s="161">
        <f t="shared" si="415"/>
        <v>5000000</v>
      </c>
      <c r="T2635" s="162">
        <f t="shared" si="416"/>
        <v>192.91365605618887</v>
      </c>
      <c r="U2635" s="162">
        <f t="shared" si="417"/>
        <v>120.77342002898763</v>
      </c>
      <c r="V2635" s="163">
        <f t="shared" si="418"/>
        <v>1</v>
      </c>
      <c r="W2635" s="164">
        <f t="shared" si="419"/>
        <v>74388256.221182615</v>
      </c>
      <c r="X2635" s="164">
        <f t="shared" si="420"/>
        <v>210701180.13600618</v>
      </c>
    </row>
    <row r="2636" spans="10:24" x14ac:dyDescent="0.25">
      <c r="J2636">
        <v>2633</v>
      </c>
      <c r="K2636" s="43">
        <v>0.53431639459479585</v>
      </c>
      <c r="L2636">
        <v>0.30757581368036646</v>
      </c>
      <c r="M2636">
        <v>0.8736509446438312</v>
      </c>
      <c r="N2636" s="44">
        <v>0.78253547441060978</v>
      </c>
      <c r="O2636" s="161">
        <f t="shared" si="411"/>
        <v>5000000</v>
      </c>
      <c r="P2636" s="162">
        <f t="shared" si="412"/>
        <v>172.45899694397383</v>
      </c>
      <c r="Q2636" s="162">
        <f t="shared" si="413"/>
        <v>157.87640882351334</v>
      </c>
      <c r="R2636" s="163">
        <f t="shared" si="414"/>
        <v>1</v>
      </c>
      <c r="S2636" s="161">
        <f t="shared" si="415"/>
        <v>6000000</v>
      </c>
      <c r="T2636" s="162">
        <f t="shared" si="416"/>
        <v>187.48633231465794</v>
      </c>
      <c r="U2636" s="162">
        <f t="shared" si="417"/>
        <v>136.43820441175666</v>
      </c>
      <c r="V2636" s="163">
        <f t="shared" si="418"/>
        <v>1</v>
      </c>
      <c r="W2636" s="164">
        <f t="shared" si="419"/>
        <v>22912940.602302432</v>
      </c>
      <c r="X2636" s="164">
        <f t="shared" si="420"/>
        <v>156288767.41740769</v>
      </c>
    </row>
    <row r="2637" spans="10:24" x14ac:dyDescent="0.25">
      <c r="J2637">
        <v>2634</v>
      </c>
      <c r="K2637" s="43">
        <v>3.0899375903095216E-2</v>
      </c>
      <c r="L2637">
        <v>0.27174573378721323</v>
      </c>
      <c r="M2637">
        <v>0.19251294944172981</v>
      </c>
      <c r="N2637" s="44">
        <v>0.75430366462230702</v>
      </c>
      <c r="O2637" s="161">
        <f t="shared" si="411"/>
        <v>1000000</v>
      </c>
      <c r="P2637" s="162">
        <f t="shared" si="412"/>
        <v>170.88687427302932</v>
      </c>
      <c r="Q2637" s="162">
        <f t="shared" si="413"/>
        <v>117.62653581063063</v>
      </c>
      <c r="R2637" s="163">
        <f t="shared" si="414"/>
        <v>1</v>
      </c>
      <c r="S2637" s="161">
        <f t="shared" si="415"/>
        <v>1000000</v>
      </c>
      <c r="T2637" s="162">
        <f t="shared" si="416"/>
        <v>186.96229142434311</v>
      </c>
      <c r="U2637" s="162">
        <f t="shared" si="417"/>
        <v>116.31326790531531</v>
      </c>
      <c r="V2637" s="163">
        <f t="shared" si="418"/>
        <v>1</v>
      </c>
      <c r="W2637" s="164">
        <f t="shared" si="419"/>
        <v>3260338.462398693</v>
      </c>
      <c r="X2637" s="164">
        <f t="shared" si="420"/>
        <v>-79350976.480972201</v>
      </c>
    </row>
    <row r="2638" spans="10:24" x14ac:dyDescent="0.25">
      <c r="J2638">
        <v>2635</v>
      </c>
      <c r="K2638" s="43">
        <v>0.77923555108911735</v>
      </c>
      <c r="L2638">
        <v>0.58294764999660387</v>
      </c>
      <c r="M2638">
        <v>1.3759252115574938E-3</v>
      </c>
      <c r="N2638" s="44">
        <v>4.3084399757352676E-3</v>
      </c>
      <c r="O2638" s="161">
        <f t="shared" si="411"/>
        <v>7000000</v>
      </c>
      <c r="P2638" s="162">
        <f t="shared" si="412"/>
        <v>183.14160133765034</v>
      </c>
      <c r="Q2638" s="162">
        <f t="shared" si="413"/>
        <v>75.116433160469086</v>
      </c>
      <c r="R2638" s="163">
        <f t="shared" si="414"/>
        <v>1</v>
      </c>
      <c r="S2638" s="161">
        <f t="shared" si="415"/>
        <v>7000000</v>
      </c>
      <c r="T2638" s="162">
        <f t="shared" si="416"/>
        <v>191.04720044588345</v>
      </c>
      <c r="U2638" s="162">
        <f t="shared" si="417"/>
        <v>95.058216580234543</v>
      </c>
      <c r="V2638" s="163">
        <f t="shared" si="418"/>
        <v>0.05</v>
      </c>
      <c r="W2638" s="164">
        <f t="shared" si="419"/>
        <v>706176177.24026883</v>
      </c>
      <c r="X2638" s="164">
        <f t="shared" si="420"/>
        <v>-116403855.64702287</v>
      </c>
    </row>
    <row r="2639" spans="10:24" x14ac:dyDescent="0.25">
      <c r="J2639">
        <v>2636</v>
      </c>
      <c r="K2639" s="43">
        <v>0.66532379770355154</v>
      </c>
      <c r="L2639">
        <v>0.52012333599849347</v>
      </c>
      <c r="M2639">
        <v>0.49027914921428639</v>
      </c>
      <c r="N2639" s="44">
        <v>0.20931940514089942</v>
      </c>
      <c r="O2639" s="161">
        <f t="shared" si="411"/>
        <v>6000000</v>
      </c>
      <c r="P2639" s="162">
        <f t="shared" si="412"/>
        <v>180.75694698664276</v>
      </c>
      <c r="Q2639" s="162">
        <f t="shared" si="413"/>
        <v>134.51262057752319</v>
      </c>
      <c r="R2639" s="163">
        <f t="shared" si="414"/>
        <v>1</v>
      </c>
      <c r="S2639" s="161">
        <f t="shared" si="415"/>
        <v>7000000</v>
      </c>
      <c r="T2639" s="162">
        <f t="shared" si="416"/>
        <v>190.25231566221424</v>
      </c>
      <c r="U2639" s="162">
        <f t="shared" si="417"/>
        <v>124.7563102887616</v>
      </c>
      <c r="V2639" s="163">
        <f t="shared" si="418"/>
        <v>1</v>
      </c>
      <c r="W2639" s="164">
        <f t="shared" si="419"/>
        <v>227465958.4547174</v>
      </c>
      <c r="X2639" s="164">
        <f t="shared" si="420"/>
        <v>308472037.61416852</v>
      </c>
    </row>
    <row r="2640" spans="10:24" x14ac:dyDescent="0.25">
      <c r="J2640">
        <v>2637</v>
      </c>
      <c r="K2640" s="43">
        <v>0.3594396330302726</v>
      </c>
      <c r="L2640">
        <v>0.40489165044848041</v>
      </c>
      <c r="M2640">
        <v>0.28401639157529179</v>
      </c>
      <c r="N2640" s="44">
        <v>0.17890002312574682</v>
      </c>
      <c r="O2640" s="161">
        <f t="shared" si="411"/>
        <v>5000000</v>
      </c>
      <c r="P2640" s="162">
        <f t="shared" si="412"/>
        <v>176.38941604840159</v>
      </c>
      <c r="Q2640" s="162">
        <f t="shared" si="413"/>
        <v>123.58097777584943</v>
      </c>
      <c r="R2640" s="163">
        <f t="shared" si="414"/>
        <v>1</v>
      </c>
      <c r="S2640" s="161">
        <f t="shared" si="415"/>
        <v>6000000</v>
      </c>
      <c r="T2640" s="162">
        <f t="shared" si="416"/>
        <v>188.79647201613386</v>
      </c>
      <c r="U2640" s="162">
        <f t="shared" si="417"/>
        <v>119.29048888792471</v>
      </c>
      <c r="V2640" s="163">
        <f t="shared" si="418"/>
        <v>0.9</v>
      </c>
      <c r="W2640" s="164">
        <f t="shared" si="419"/>
        <v>214042191.36276075</v>
      </c>
      <c r="X2640" s="164">
        <f t="shared" si="420"/>
        <v>225332308.89232945</v>
      </c>
    </row>
    <row r="2641" spans="10:24" x14ac:dyDescent="0.25">
      <c r="J2641">
        <v>2638</v>
      </c>
      <c r="K2641" s="43">
        <v>0.84990662125655814</v>
      </c>
      <c r="L2641">
        <v>0.88978449386780178</v>
      </c>
      <c r="M2641">
        <v>0.25220896863566156</v>
      </c>
      <c r="N2641" s="44">
        <v>0.3188915580538263</v>
      </c>
      <c r="O2641" s="161">
        <f t="shared" si="411"/>
        <v>7000000</v>
      </c>
      <c r="P2641" s="162">
        <f t="shared" si="412"/>
        <v>198.38074248273972</v>
      </c>
      <c r="Q2641" s="162">
        <f t="shared" si="413"/>
        <v>121.64890772729046</v>
      </c>
      <c r="R2641" s="163">
        <f t="shared" si="414"/>
        <v>1</v>
      </c>
      <c r="S2641" s="161">
        <f t="shared" si="415"/>
        <v>7000000</v>
      </c>
      <c r="T2641" s="162">
        <f t="shared" si="416"/>
        <v>196.12691416091323</v>
      </c>
      <c r="U2641" s="162">
        <f t="shared" si="417"/>
        <v>118.32445386364523</v>
      </c>
      <c r="V2641" s="163">
        <f t="shared" si="418"/>
        <v>1</v>
      </c>
      <c r="W2641" s="164">
        <f t="shared" si="419"/>
        <v>487122843.28814483</v>
      </c>
      <c r="X2641" s="164">
        <f t="shared" si="420"/>
        <v>394617222.08087599</v>
      </c>
    </row>
    <row r="2642" spans="10:24" x14ac:dyDescent="0.25">
      <c r="J2642">
        <v>2639</v>
      </c>
      <c r="K2642" s="43">
        <v>8.7298340290892562E-2</v>
      </c>
      <c r="L2642">
        <v>0.14117490387574849</v>
      </c>
      <c r="M2642">
        <v>0.59615894453791496</v>
      </c>
      <c r="N2642" s="44">
        <v>0.15193936959001508</v>
      </c>
      <c r="O2642" s="161">
        <f t="shared" si="411"/>
        <v>2000000</v>
      </c>
      <c r="P2642" s="162">
        <f t="shared" si="412"/>
        <v>163.87416504494942</v>
      </c>
      <c r="Q2642" s="162">
        <f t="shared" si="413"/>
        <v>139.86834683640782</v>
      </c>
      <c r="R2642" s="163">
        <f t="shared" si="414"/>
        <v>1</v>
      </c>
      <c r="S2642" s="161">
        <f t="shared" si="415"/>
        <v>2000000</v>
      </c>
      <c r="T2642" s="162">
        <f t="shared" si="416"/>
        <v>184.62472168164982</v>
      </c>
      <c r="U2642" s="162">
        <f t="shared" si="417"/>
        <v>127.43417341820391</v>
      </c>
      <c r="V2642" s="163">
        <f t="shared" si="418"/>
        <v>0.9</v>
      </c>
      <c r="W2642" s="164">
        <f t="shared" si="419"/>
        <v>-1988363.5829168037</v>
      </c>
      <c r="X2642" s="164">
        <f t="shared" si="420"/>
        <v>-47057013.125797361</v>
      </c>
    </row>
    <row r="2643" spans="10:24" x14ac:dyDescent="0.25">
      <c r="J2643">
        <v>2640</v>
      </c>
      <c r="K2643" s="43">
        <v>0.69092179065031212</v>
      </c>
      <c r="L2643">
        <v>0.8381945877049034</v>
      </c>
      <c r="M2643">
        <v>0.84492966380451617</v>
      </c>
      <c r="N2643" s="44">
        <v>0.59503092086256892</v>
      </c>
      <c r="O2643" s="161">
        <f t="shared" si="411"/>
        <v>6000000</v>
      </c>
      <c r="P2643" s="162">
        <f t="shared" si="412"/>
        <v>194.80597346782469</v>
      </c>
      <c r="Q2643" s="162">
        <f t="shared" si="413"/>
        <v>155.29853808073585</v>
      </c>
      <c r="R2643" s="163">
        <f t="shared" si="414"/>
        <v>1</v>
      </c>
      <c r="S2643" s="161">
        <f t="shared" si="415"/>
        <v>7000000</v>
      </c>
      <c r="T2643" s="162">
        <f t="shared" si="416"/>
        <v>194.9353244892749</v>
      </c>
      <c r="U2643" s="162">
        <f t="shared" si="417"/>
        <v>135.14926904036793</v>
      </c>
      <c r="V2643" s="163">
        <f t="shared" si="418"/>
        <v>1</v>
      </c>
      <c r="W2643" s="164">
        <f t="shared" si="419"/>
        <v>187044612.32253301</v>
      </c>
      <c r="X2643" s="164">
        <f t="shared" si="420"/>
        <v>268502388.14234883</v>
      </c>
    </row>
    <row r="2644" spans="10:24" x14ac:dyDescent="0.25">
      <c r="J2644">
        <v>2641</v>
      </c>
      <c r="K2644" s="43">
        <v>0.68962065090954561</v>
      </c>
      <c r="L2644">
        <v>0.62424664537629937</v>
      </c>
      <c r="M2644">
        <v>0.12797318070181762</v>
      </c>
      <c r="N2644" s="44">
        <v>0.38790119238500254</v>
      </c>
      <c r="O2644" s="161">
        <f t="shared" si="411"/>
        <v>6000000</v>
      </c>
      <c r="P2644" s="162">
        <f t="shared" si="412"/>
        <v>184.74979907441514</v>
      </c>
      <c r="Q2644" s="162">
        <f t="shared" si="413"/>
        <v>112.27951241853296</v>
      </c>
      <c r="R2644" s="163">
        <f t="shared" si="414"/>
        <v>1</v>
      </c>
      <c r="S2644" s="161">
        <f t="shared" si="415"/>
        <v>7000000</v>
      </c>
      <c r="T2644" s="162">
        <f t="shared" si="416"/>
        <v>191.58326635813839</v>
      </c>
      <c r="U2644" s="162">
        <f t="shared" si="417"/>
        <v>113.63975620926648</v>
      </c>
      <c r="V2644" s="163">
        <f t="shared" si="418"/>
        <v>1</v>
      </c>
      <c r="W2644" s="164">
        <f t="shared" si="419"/>
        <v>384821719.93529308</v>
      </c>
      <c r="X2644" s="164">
        <f t="shared" si="420"/>
        <v>395604571.04210341</v>
      </c>
    </row>
    <row r="2645" spans="10:24" x14ac:dyDescent="0.25">
      <c r="J2645">
        <v>2642</v>
      </c>
      <c r="K2645" s="43">
        <v>0.55919140998022698</v>
      </c>
      <c r="L2645">
        <v>0.48134111100378008</v>
      </c>
      <c r="M2645">
        <v>0.97142513166474376</v>
      </c>
      <c r="N2645" s="44">
        <v>0.16799954243481774</v>
      </c>
      <c r="O2645" s="161">
        <f t="shared" si="411"/>
        <v>6000000</v>
      </c>
      <c r="P2645" s="162">
        <f t="shared" si="412"/>
        <v>179.29818054267804</v>
      </c>
      <c r="Q2645" s="162">
        <f t="shared" si="413"/>
        <v>173.04327708532855</v>
      </c>
      <c r="R2645" s="163">
        <f t="shared" si="414"/>
        <v>1</v>
      </c>
      <c r="S2645" s="161">
        <f t="shared" si="415"/>
        <v>6000000</v>
      </c>
      <c r="T2645" s="162">
        <f t="shared" si="416"/>
        <v>189.76606018089268</v>
      </c>
      <c r="U2645" s="162">
        <f t="shared" si="417"/>
        <v>144.02163854266428</v>
      </c>
      <c r="V2645" s="163">
        <f t="shared" si="418"/>
        <v>0.9</v>
      </c>
      <c r="W2645" s="164">
        <f t="shared" si="419"/>
        <v>-12470579.255903088</v>
      </c>
      <c r="X2645" s="164">
        <f t="shared" si="420"/>
        <v>97019876.846433401</v>
      </c>
    </row>
    <row r="2646" spans="10:24" x14ac:dyDescent="0.25">
      <c r="J2646">
        <v>2643</v>
      </c>
      <c r="K2646" s="43">
        <v>0.93929616682655903</v>
      </c>
      <c r="L2646">
        <v>5.4778160634320727E-2</v>
      </c>
      <c r="M2646">
        <v>0.3282576583816107</v>
      </c>
      <c r="N2646" s="44">
        <v>0.18173034432390489</v>
      </c>
      <c r="O2646" s="161">
        <f t="shared" si="411"/>
        <v>7000000</v>
      </c>
      <c r="P2646" s="162">
        <f t="shared" si="412"/>
        <v>155.99714197699373</v>
      </c>
      <c r="Q2646" s="162">
        <f t="shared" si="413"/>
        <v>126.10541190620221</v>
      </c>
      <c r="R2646" s="163">
        <f t="shared" si="414"/>
        <v>1</v>
      </c>
      <c r="S2646" s="161">
        <f t="shared" si="415"/>
        <v>9000000</v>
      </c>
      <c r="T2646" s="162">
        <f t="shared" si="416"/>
        <v>181.99904732566458</v>
      </c>
      <c r="U2646" s="162">
        <f t="shared" si="417"/>
        <v>120.5527059531011</v>
      </c>
      <c r="V2646" s="163">
        <f t="shared" si="418"/>
        <v>0.9</v>
      </c>
      <c r="W2646" s="164">
        <f t="shared" si="419"/>
        <v>159242110.49554068</v>
      </c>
      <c r="X2646" s="164">
        <f t="shared" si="420"/>
        <v>347715365.11776423</v>
      </c>
    </row>
    <row r="2647" spans="10:24" x14ac:dyDescent="0.25">
      <c r="J2647">
        <v>2644</v>
      </c>
      <c r="K2647" s="43">
        <v>0.90319593651627861</v>
      </c>
      <c r="L2647">
        <v>0.75969280131593919</v>
      </c>
      <c r="M2647">
        <v>5.9980673944939888E-2</v>
      </c>
      <c r="N2647" s="44">
        <v>0.70237678153369099</v>
      </c>
      <c r="O2647" s="161">
        <f t="shared" si="411"/>
        <v>7000000</v>
      </c>
      <c r="P2647" s="162">
        <f t="shared" si="412"/>
        <v>190.57972090999689</v>
      </c>
      <c r="Q2647" s="162">
        <f t="shared" si="413"/>
        <v>103.90128297511467</v>
      </c>
      <c r="R2647" s="163">
        <f t="shared" si="414"/>
        <v>1</v>
      </c>
      <c r="S2647" s="161">
        <f t="shared" si="415"/>
        <v>9000000</v>
      </c>
      <c r="T2647" s="162">
        <f t="shared" si="416"/>
        <v>193.52657363666563</v>
      </c>
      <c r="U2647" s="162">
        <f t="shared" si="417"/>
        <v>109.45064148755733</v>
      </c>
      <c r="V2647" s="163">
        <f t="shared" si="418"/>
        <v>1</v>
      </c>
      <c r="W2647" s="164">
        <f t="shared" si="419"/>
        <v>556749065.54417562</v>
      </c>
      <c r="X2647" s="164">
        <f t="shared" si="420"/>
        <v>606683389.34197462</v>
      </c>
    </row>
    <row r="2648" spans="10:24" x14ac:dyDescent="0.25">
      <c r="J2648">
        <v>2645</v>
      </c>
      <c r="K2648" s="43">
        <v>0.76697396189378075</v>
      </c>
      <c r="L2648">
        <v>0.77164280260134765</v>
      </c>
      <c r="M2648">
        <v>6.1095043525310366E-2</v>
      </c>
      <c r="N2648" s="44">
        <v>0.58822187597668907</v>
      </c>
      <c r="O2648" s="161">
        <f t="shared" si="411"/>
        <v>7000000</v>
      </c>
      <c r="P2648" s="162">
        <f t="shared" si="412"/>
        <v>191.16401905136655</v>
      </c>
      <c r="Q2648" s="162">
        <f t="shared" si="413"/>
        <v>104.08708014200228</v>
      </c>
      <c r="R2648" s="163">
        <f t="shared" si="414"/>
        <v>1</v>
      </c>
      <c r="S2648" s="161">
        <f t="shared" si="415"/>
        <v>7000000</v>
      </c>
      <c r="T2648" s="162">
        <f t="shared" si="416"/>
        <v>193.72133968378884</v>
      </c>
      <c r="U2648" s="162">
        <f t="shared" si="417"/>
        <v>109.54354007100113</v>
      </c>
      <c r="V2648" s="163">
        <f t="shared" si="418"/>
        <v>1</v>
      </c>
      <c r="W2648" s="164">
        <f t="shared" si="419"/>
        <v>559538572.36554992</v>
      </c>
      <c r="X2648" s="164">
        <f t="shared" si="420"/>
        <v>439244597.28951395</v>
      </c>
    </row>
    <row r="2649" spans="10:24" x14ac:dyDescent="0.25">
      <c r="J2649">
        <v>2646</v>
      </c>
      <c r="K2649" s="43">
        <v>0.62947807362845587</v>
      </c>
      <c r="L2649">
        <v>0.3432679145947668</v>
      </c>
      <c r="M2649">
        <v>0.1190902830237569</v>
      </c>
      <c r="N2649" s="44">
        <v>0.29354466560800885</v>
      </c>
      <c r="O2649" s="161">
        <f t="shared" si="411"/>
        <v>6000000</v>
      </c>
      <c r="P2649" s="162">
        <f t="shared" si="412"/>
        <v>173.94659029702655</v>
      </c>
      <c r="Q2649" s="162">
        <f t="shared" si="413"/>
        <v>111.40906668416621</v>
      </c>
      <c r="R2649" s="163">
        <f t="shared" si="414"/>
        <v>1</v>
      </c>
      <c r="S2649" s="161">
        <f t="shared" si="415"/>
        <v>7000000</v>
      </c>
      <c r="T2649" s="162">
        <f t="shared" si="416"/>
        <v>187.98219676567552</v>
      </c>
      <c r="U2649" s="162">
        <f t="shared" si="417"/>
        <v>113.2045333420831</v>
      </c>
      <c r="V2649" s="163">
        <f t="shared" si="418"/>
        <v>1</v>
      </c>
      <c r="W2649" s="164">
        <f t="shared" si="419"/>
        <v>325225141.67716205</v>
      </c>
      <c r="X2649" s="164">
        <f t="shared" si="420"/>
        <v>373443643.96514702</v>
      </c>
    </row>
    <row r="2650" spans="10:24" x14ac:dyDescent="0.25">
      <c r="J2650">
        <v>2647</v>
      </c>
      <c r="K2650" s="43">
        <v>0.67533195160037318</v>
      </c>
      <c r="L2650">
        <v>0.78574567972788745</v>
      </c>
      <c r="M2650">
        <v>0.42486219804373093</v>
      </c>
      <c r="N2650" s="44">
        <v>0.73167869185455447</v>
      </c>
      <c r="O2650" s="161">
        <f t="shared" si="411"/>
        <v>6000000</v>
      </c>
      <c r="P2650" s="162">
        <f t="shared" si="412"/>
        <v>191.87619396140951</v>
      </c>
      <c r="Q2650" s="162">
        <f t="shared" si="413"/>
        <v>131.21059822213712</v>
      </c>
      <c r="R2650" s="163">
        <f t="shared" si="414"/>
        <v>1</v>
      </c>
      <c r="S2650" s="161">
        <f t="shared" si="415"/>
        <v>7000000</v>
      </c>
      <c r="T2650" s="162">
        <f t="shared" si="416"/>
        <v>193.95873132046984</v>
      </c>
      <c r="U2650" s="162">
        <f t="shared" si="417"/>
        <v>123.10529911106856</v>
      </c>
      <c r="V2650" s="163">
        <f t="shared" si="418"/>
        <v>1</v>
      </c>
      <c r="W2650" s="164">
        <f t="shared" si="419"/>
        <v>313993574.43563432</v>
      </c>
      <c r="X2650" s="164">
        <f t="shared" si="420"/>
        <v>345974025.46580893</v>
      </c>
    </row>
    <row r="2651" spans="10:24" x14ac:dyDescent="0.25">
      <c r="J2651">
        <v>2648</v>
      </c>
      <c r="K2651" s="43">
        <v>0.62000278046618162</v>
      </c>
      <c r="L2651">
        <v>0.25044269513756523</v>
      </c>
      <c r="M2651">
        <v>0.62653492365624586</v>
      </c>
      <c r="N2651" s="44">
        <v>0.96671737730302576</v>
      </c>
      <c r="O2651" s="161">
        <f t="shared" si="411"/>
        <v>6000000</v>
      </c>
      <c r="P2651" s="162">
        <f t="shared" si="412"/>
        <v>169.90354047046546</v>
      </c>
      <c r="Q2651" s="162">
        <f t="shared" si="413"/>
        <v>141.45379665980937</v>
      </c>
      <c r="R2651" s="163">
        <f t="shared" si="414"/>
        <v>1</v>
      </c>
      <c r="S2651" s="161">
        <f t="shared" si="415"/>
        <v>7000000</v>
      </c>
      <c r="T2651" s="162">
        <f t="shared" si="416"/>
        <v>186.63451349015514</v>
      </c>
      <c r="U2651" s="162">
        <f t="shared" si="417"/>
        <v>128.22689832990469</v>
      </c>
      <c r="V2651" s="163">
        <f t="shared" si="418"/>
        <v>1</v>
      </c>
      <c r="W2651" s="164">
        <f t="shared" si="419"/>
        <v>120698462.86393651</v>
      </c>
      <c r="X2651" s="164">
        <f t="shared" si="420"/>
        <v>258853306.12175322</v>
      </c>
    </row>
    <row r="2652" spans="10:24" x14ac:dyDescent="0.25">
      <c r="J2652">
        <v>2649</v>
      </c>
      <c r="K2652" s="43">
        <v>0.15445595677937485</v>
      </c>
      <c r="L2652">
        <v>0.6925068124213547</v>
      </c>
      <c r="M2652">
        <v>0.20466804943647365</v>
      </c>
      <c r="N2652" s="44">
        <v>0.96498024222855094</v>
      </c>
      <c r="O2652" s="161">
        <f t="shared" si="411"/>
        <v>2000000</v>
      </c>
      <c r="P2652" s="162">
        <f t="shared" si="412"/>
        <v>187.54452843759984</v>
      </c>
      <c r="Q2652" s="162">
        <f t="shared" si="413"/>
        <v>118.4987496682362</v>
      </c>
      <c r="R2652" s="163">
        <f t="shared" si="414"/>
        <v>1</v>
      </c>
      <c r="S2652" s="161">
        <f t="shared" si="415"/>
        <v>5000000</v>
      </c>
      <c r="T2652" s="162">
        <f t="shared" si="416"/>
        <v>192.51484281253329</v>
      </c>
      <c r="U2652" s="162">
        <f t="shared" si="417"/>
        <v>116.7493748341181</v>
      </c>
      <c r="V2652" s="163">
        <f t="shared" si="418"/>
        <v>1</v>
      </c>
      <c r="W2652" s="164">
        <f t="shared" si="419"/>
        <v>88091557.538727283</v>
      </c>
      <c r="X2652" s="164">
        <f t="shared" si="420"/>
        <v>228827339.89207596</v>
      </c>
    </row>
    <row r="2653" spans="10:24" x14ac:dyDescent="0.25">
      <c r="J2653">
        <v>2650</v>
      </c>
      <c r="K2653" s="43">
        <v>0.38622398553977888</v>
      </c>
      <c r="L2653">
        <v>0.2492033887024524</v>
      </c>
      <c r="M2653">
        <v>0.28242319637449242</v>
      </c>
      <c r="N2653" s="44">
        <v>0.63461554433440515</v>
      </c>
      <c r="O2653" s="161">
        <f t="shared" si="411"/>
        <v>5000000</v>
      </c>
      <c r="P2653" s="162">
        <f t="shared" si="412"/>
        <v>169.84501945790055</v>
      </c>
      <c r="Q2653" s="162">
        <f t="shared" si="413"/>
        <v>123.48684069439945</v>
      </c>
      <c r="R2653" s="163">
        <f t="shared" si="414"/>
        <v>1</v>
      </c>
      <c r="S2653" s="161">
        <f t="shared" si="415"/>
        <v>6000000</v>
      </c>
      <c r="T2653" s="162">
        <f t="shared" si="416"/>
        <v>186.61500648596686</v>
      </c>
      <c r="U2653" s="162">
        <f t="shared" si="417"/>
        <v>119.24342034719973</v>
      </c>
      <c r="V2653" s="163">
        <f t="shared" si="418"/>
        <v>1</v>
      </c>
      <c r="W2653" s="164">
        <f t="shared" si="419"/>
        <v>181790893.81750551</v>
      </c>
      <c r="X2653" s="164">
        <f t="shared" si="420"/>
        <v>254229516.8326028</v>
      </c>
    </row>
    <row r="2654" spans="10:24" x14ac:dyDescent="0.25">
      <c r="J2654">
        <v>2651</v>
      </c>
      <c r="K2654" s="43">
        <v>0.20054496346240258</v>
      </c>
      <c r="L2654">
        <v>0.50038057816564963</v>
      </c>
      <c r="M2654">
        <v>0.7393547691931508</v>
      </c>
      <c r="N2654" s="44">
        <v>0.88538668835288481</v>
      </c>
      <c r="O2654" s="161">
        <f t="shared" si="411"/>
        <v>2000000</v>
      </c>
      <c r="P2654" s="162">
        <f t="shared" si="412"/>
        <v>180.01430952203128</v>
      </c>
      <c r="Q2654" s="162">
        <f t="shared" si="413"/>
        <v>147.82714929989621</v>
      </c>
      <c r="R2654" s="163">
        <f t="shared" si="414"/>
        <v>1</v>
      </c>
      <c r="S2654" s="161">
        <f t="shared" si="415"/>
        <v>5000000</v>
      </c>
      <c r="T2654" s="162">
        <f t="shared" si="416"/>
        <v>190.00476984067708</v>
      </c>
      <c r="U2654" s="162">
        <f t="shared" si="417"/>
        <v>131.41357464994812</v>
      </c>
      <c r="V2654" s="163">
        <f t="shared" si="418"/>
        <v>1</v>
      </c>
      <c r="W2654" s="164">
        <f t="shared" si="419"/>
        <v>14374320.444270156</v>
      </c>
      <c r="X2654" s="164">
        <f t="shared" si="420"/>
        <v>142955975.95364481</v>
      </c>
    </row>
    <row r="2655" spans="10:24" x14ac:dyDescent="0.25">
      <c r="J2655">
        <v>2652</v>
      </c>
      <c r="K2655" s="43">
        <v>0.55298540773500438</v>
      </c>
      <c r="L2655">
        <v>0.91958766411686244</v>
      </c>
      <c r="M2655">
        <v>0.3124392378231311</v>
      </c>
      <c r="N2655" s="44">
        <v>0.69279109757179447</v>
      </c>
      <c r="O2655" s="161">
        <f t="shared" si="411"/>
        <v>6000000</v>
      </c>
      <c r="P2655" s="162">
        <f t="shared" si="412"/>
        <v>201.03455068787841</v>
      </c>
      <c r="Q2655" s="162">
        <f t="shared" si="413"/>
        <v>125.22103897798488</v>
      </c>
      <c r="R2655" s="163">
        <f t="shared" si="414"/>
        <v>1</v>
      </c>
      <c r="S2655" s="161">
        <f t="shared" si="415"/>
        <v>6000000</v>
      </c>
      <c r="T2655" s="162">
        <f t="shared" si="416"/>
        <v>197.01151689595946</v>
      </c>
      <c r="U2655" s="162">
        <f t="shared" si="417"/>
        <v>120.11051948899244</v>
      </c>
      <c r="V2655" s="163">
        <f t="shared" si="418"/>
        <v>1</v>
      </c>
      <c r="W2655" s="164">
        <f t="shared" si="419"/>
        <v>404881070.25936121</v>
      </c>
      <c r="X2655" s="164">
        <f t="shared" si="420"/>
        <v>311405984.44180214</v>
      </c>
    </row>
    <row r="2656" spans="10:24" x14ac:dyDescent="0.25">
      <c r="J2656">
        <v>2653</v>
      </c>
      <c r="K2656" s="43">
        <v>0.25267546853512912</v>
      </c>
      <c r="L2656">
        <v>0.79717279806392605</v>
      </c>
      <c r="M2656">
        <v>0.34557970895358714</v>
      </c>
      <c r="N2656" s="44">
        <v>0.4057181824935312</v>
      </c>
      <c r="O2656" s="161">
        <f t="shared" si="411"/>
        <v>2000000</v>
      </c>
      <c r="P2656" s="162">
        <f t="shared" si="412"/>
        <v>192.47347821022905</v>
      </c>
      <c r="Q2656" s="162">
        <f t="shared" si="413"/>
        <v>127.05435724619713</v>
      </c>
      <c r="R2656" s="163">
        <f t="shared" si="414"/>
        <v>1</v>
      </c>
      <c r="S2656" s="161">
        <f t="shared" si="415"/>
        <v>5000000</v>
      </c>
      <c r="T2656" s="162">
        <f t="shared" si="416"/>
        <v>194.15782607007634</v>
      </c>
      <c r="U2656" s="162">
        <f t="shared" si="417"/>
        <v>121.02717862309856</v>
      </c>
      <c r="V2656" s="163">
        <f t="shared" si="418"/>
        <v>1</v>
      </c>
      <c r="W2656" s="164">
        <f t="shared" si="419"/>
        <v>80838241.92806384</v>
      </c>
      <c r="X2656" s="164">
        <f t="shared" si="420"/>
        <v>215653237.23488885</v>
      </c>
    </row>
    <row r="2657" spans="10:24" x14ac:dyDescent="0.25">
      <c r="J2657">
        <v>2654</v>
      </c>
      <c r="K2657" s="43">
        <v>0.57238867931609605</v>
      </c>
      <c r="L2657">
        <v>0.93374237516630965</v>
      </c>
      <c r="M2657">
        <v>0.51303688831864624</v>
      </c>
      <c r="N2657" s="44">
        <v>0.63643088174347884</v>
      </c>
      <c r="O2657" s="161">
        <f t="shared" si="411"/>
        <v>6000000</v>
      </c>
      <c r="P2657" s="162">
        <f t="shared" si="412"/>
        <v>202.56385246953917</v>
      </c>
      <c r="Q2657" s="162">
        <f t="shared" si="413"/>
        <v>135.65368902523494</v>
      </c>
      <c r="R2657" s="163">
        <f t="shared" si="414"/>
        <v>1</v>
      </c>
      <c r="S2657" s="161">
        <f t="shared" si="415"/>
        <v>6000000</v>
      </c>
      <c r="T2657" s="162">
        <f t="shared" si="416"/>
        <v>197.52128415651305</v>
      </c>
      <c r="U2657" s="162">
        <f t="shared" si="417"/>
        <v>125.32684451261747</v>
      </c>
      <c r="V2657" s="163">
        <f t="shared" si="418"/>
        <v>1</v>
      </c>
      <c r="W2657" s="164">
        <f t="shared" si="419"/>
        <v>351460980.66582537</v>
      </c>
      <c r="X2657" s="164">
        <f t="shared" si="420"/>
        <v>283166637.86337346</v>
      </c>
    </row>
    <row r="2658" spans="10:24" x14ac:dyDescent="0.25">
      <c r="J2658">
        <v>2655</v>
      </c>
      <c r="K2658" s="43">
        <v>0.80570909560546278</v>
      </c>
      <c r="L2658">
        <v>0.28410336264632163</v>
      </c>
      <c r="M2658">
        <v>0.40297843161166746</v>
      </c>
      <c r="N2658" s="44">
        <v>0.88889609717235252</v>
      </c>
      <c r="O2658" s="161">
        <f t="shared" si="411"/>
        <v>7000000</v>
      </c>
      <c r="P2658" s="162">
        <f t="shared" si="412"/>
        <v>171.43958200464536</v>
      </c>
      <c r="Q2658" s="162">
        <f t="shared" si="413"/>
        <v>130.08709514039165</v>
      </c>
      <c r="R2658" s="163">
        <f t="shared" si="414"/>
        <v>1</v>
      </c>
      <c r="S2658" s="161">
        <f t="shared" si="415"/>
        <v>7000000</v>
      </c>
      <c r="T2658" s="162">
        <f t="shared" si="416"/>
        <v>187.1465273348818</v>
      </c>
      <c r="U2658" s="162">
        <f t="shared" si="417"/>
        <v>122.54354757019583</v>
      </c>
      <c r="V2658" s="163">
        <f t="shared" si="418"/>
        <v>1</v>
      </c>
      <c r="W2658" s="164">
        <f t="shared" si="419"/>
        <v>239467408.04977596</v>
      </c>
      <c r="X2658" s="164">
        <f t="shared" si="420"/>
        <v>302220858.3528018</v>
      </c>
    </row>
    <row r="2659" spans="10:24" x14ac:dyDescent="0.25">
      <c r="J2659">
        <v>2656</v>
      </c>
      <c r="K2659" s="43">
        <v>0.44631012484779131</v>
      </c>
      <c r="L2659">
        <v>0.85908881392434155</v>
      </c>
      <c r="M2659">
        <v>0.46913158820111434</v>
      </c>
      <c r="N2659" s="44">
        <v>7.1841606888501053E-2</v>
      </c>
      <c r="O2659" s="161">
        <f t="shared" si="411"/>
        <v>5000000</v>
      </c>
      <c r="P2659" s="162">
        <f t="shared" si="412"/>
        <v>196.14351822931104</v>
      </c>
      <c r="Q2659" s="162">
        <f t="shared" si="413"/>
        <v>133.45093992293027</v>
      </c>
      <c r="R2659" s="163">
        <f t="shared" si="414"/>
        <v>1</v>
      </c>
      <c r="S2659" s="161">
        <f t="shared" si="415"/>
        <v>6000000</v>
      </c>
      <c r="T2659" s="162">
        <f t="shared" si="416"/>
        <v>195.38117274310369</v>
      </c>
      <c r="U2659" s="162">
        <f t="shared" si="417"/>
        <v>124.22546996146514</v>
      </c>
      <c r="V2659" s="163">
        <f t="shared" si="418"/>
        <v>0.9</v>
      </c>
      <c r="W2659" s="164">
        <f t="shared" si="419"/>
        <v>263462891.53190386</v>
      </c>
      <c r="X2659" s="164">
        <f t="shared" si="420"/>
        <v>234240795.02084821</v>
      </c>
    </row>
    <row r="2660" spans="10:24" x14ac:dyDescent="0.25">
      <c r="J2660">
        <v>2657</v>
      </c>
      <c r="K2660" s="43">
        <v>0.74998116547439897</v>
      </c>
      <c r="L2660">
        <v>0.41688610012837657</v>
      </c>
      <c r="M2660">
        <v>0.58309207334753888</v>
      </c>
      <c r="N2660" s="44">
        <v>0.1983778053513352</v>
      </c>
      <c r="O2660" s="161">
        <f t="shared" si="411"/>
        <v>6000000</v>
      </c>
      <c r="P2660" s="162">
        <f t="shared" si="412"/>
        <v>176.85200886472143</v>
      </c>
      <c r="Q2660" s="162">
        <f t="shared" si="413"/>
        <v>139.19620293655495</v>
      </c>
      <c r="R2660" s="163">
        <f t="shared" si="414"/>
        <v>1</v>
      </c>
      <c r="S2660" s="161">
        <f t="shared" si="415"/>
        <v>7000000</v>
      </c>
      <c r="T2660" s="162">
        <f t="shared" si="416"/>
        <v>188.95066962157381</v>
      </c>
      <c r="U2660" s="162">
        <f t="shared" si="417"/>
        <v>127.09810146827748</v>
      </c>
      <c r="V2660" s="163">
        <f t="shared" si="418"/>
        <v>0.9</v>
      </c>
      <c r="W2660" s="164">
        <f t="shared" si="419"/>
        <v>175934835.56899884</v>
      </c>
      <c r="X2660" s="164">
        <f t="shared" si="420"/>
        <v>239671179.36576694</v>
      </c>
    </row>
    <row r="2661" spans="10:24" x14ac:dyDescent="0.25">
      <c r="J2661">
        <v>2658</v>
      </c>
      <c r="K2661" s="43">
        <v>5.4629441555703262E-2</v>
      </c>
      <c r="L2661">
        <v>0.56181583546277869</v>
      </c>
      <c r="M2661">
        <v>0.25155805351113236</v>
      </c>
      <c r="N2661" s="44">
        <v>0.26598484511061771</v>
      </c>
      <c r="O2661" s="161">
        <f t="shared" si="411"/>
        <v>2000000</v>
      </c>
      <c r="P2661" s="162">
        <f t="shared" si="412"/>
        <v>182.33361934855299</v>
      </c>
      <c r="Q2661" s="162">
        <f t="shared" si="413"/>
        <v>121.60810328473754</v>
      </c>
      <c r="R2661" s="163">
        <f t="shared" si="414"/>
        <v>1</v>
      </c>
      <c r="S2661" s="161">
        <f t="shared" si="415"/>
        <v>2000000</v>
      </c>
      <c r="T2661" s="162">
        <f t="shared" si="416"/>
        <v>190.77787311618434</v>
      </c>
      <c r="U2661" s="162">
        <f t="shared" si="417"/>
        <v>118.30405164236876</v>
      </c>
      <c r="V2661" s="163">
        <f t="shared" si="418"/>
        <v>1</v>
      </c>
      <c r="W2661" s="164">
        <f t="shared" si="419"/>
        <v>71451032.127630889</v>
      </c>
      <c r="X2661" s="164">
        <f t="shared" si="420"/>
        <v>-5052357.0523688495</v>
      </c>
    </row>
    <row r="2662" spans="10:24" x14ac:dyDescent="0.25">
      <c r="J2662">
        <v>2659</v>
      </c>
      <c r="K2662" s="43">
        <v>0.41258603300261221</v>
      </c>
      <c r="L2662">
        <v>0.51094372027211898</v>
      </c>
      <c r="M2662">
        <v>0.82496516558206756</v>
      </c>
      <c r="N2662" s="44">
        <v>0.15322357322705615</v>
      </c>
      <c r="O2662" s="161">
        <f t="shared" si="411"/>
        <v>5000000</v>
      </c>
      <c r="P2662" s="162">
        <f t="shared" si="412"/>
        <v>180.41152920009495</v>
      </c>
      <c r="Q2662" s="162">
        <f t="shared" si="413"/>
        <v>153.6890832955082</v>
      </c>
      <c r="R2662" s="163">
        <f t="shared" si="414"/>
        <v>1</v>
      </c>
      <c r="S2662" s="161">
        <f t="shared" si="415"/>
        <v>6000000</v>
      </c>
      <c r="T2662" s="162">
        <f t="shared" si="416"/>
        <v>190.13717640003165</v>
      </c>
      <c r="U2662" s="162">
        <f t="shared" si="417"/>
        <v>134.34454164775408</v>
      </c>
      <c r="V2662" s="163">
        <f t="shared" si="418"/>
        <v>0.9</v>
      </c>
      <c r="W2662" s="164">
        <f t="shared" si="419"/>
        <v>83612229.522933751</v>
      </c>
      <c r="X2662" s="164">
        <f t="shared" si="420"/>
        <v>151280227.66229886</v>
      </c>
    </row>
    <row r="2663" spans="10:24" x14ac:dyDescent="0.25">
      <c r="J2663">
        <v>2660</v>
      </c>
      <c r="K2663" s="43">
        <v>0.48630168719613676</v>
      </c>
      <c r="L2663">
        <v>0.27615967664066154</v>
      </c>
      <c r="M2663">
        <v>0.51750174346186251</v>
      </c>
      <c r="N2663" s="44">
        <v>0.33845542892281788</v>
      </c>
      <c r="O2663" s="161">
        <f t="shared" si="411"/>
        <v>5000000</v>
      </c>
      <c r="P2663" s="162">
        <f t="shared" si="412"/>
        <v>171.08567663433035</v>
      </c>
      <c r="Q2663" s="162">
        <f t="shared" si="413"/>
        <v>135.87768893439963</v>
      </c>
      <c r="R2663" s="163">
        <f t="shared" si="414"/>
        <v>1</v>
      </c>
      <c r="S2663" s="161">
        <f t="shared" si="415"/>
        <v>6000000</v>
      </c>
      <c r="T2663" s="162">
        <f t="shared" si="416"/>
        <v>187.02855887811012</v>
      </c>
      <c r="U2663" s="162">
        <f t="shared" si="417"/>
        <v>125.43884446719981</v>
      </c>
      <c r="V2663" s="163">
        <f t="shared" si="418"/>
        <v>1</v>
      </c>
      <c r="W2663" s="164">
        <f t="shared" si="419"/>
        <v>126039938.49965364</v>
      </c>
      <c r="X2663" s="164">
        <f t="shared" si="420"/>
        <v>219538286.46546185</v>
      </c>
    </row>
    <row r="2664" spans="10:24" x14ac:dyDescent="0.25">
      <c r="J2664">
        <v>2661</v>
      </c>
      <c r="K2664" s="43">
        <v>0.77958419542090718</v>
      </c>
      <c r="L2664">
        <v>0.5400658620863179</v>
      </c>
      <c r="M2664">
        <v>0.69647842500551915</v>
      </c>
      <c r="N2664" s="44">
        <v>0.2394134670964676</v>
      </c>
      <c r="O2664" s="161">
        <f t="shared" si="411"/>
        <v>7000000</v>
      </c>
      <c r="P2664" s="162">
        <f t="shared" si="412"/>
        <v>181.5089947260081</v>
      </c>
      <c r="Q2664" s="162">
        <f t="shared" si="413"/>
        <v>145.2859745858928</v>
      </c>
      <c r="R2664" s="163">
        <f t="shared" si="414"/>
        <v>1</v>
      </c>
      <c r="S2664" s="161">
        <f t="shared" si="415"/>
        <v>7000000</v>
      </c>
      <c r="T2664" s="162">
        <f t="shared" si="416"/>
        <v>190.50299824200269</v>
      </c>
      <c r="U2664" s="162">
        <f t="shared" si="417"/>
        <v>130.1429872929464</v>
      </c>
      <c r="V2664" s="163">
        <f t="shared" si="418"/>
        <v>1</v>
      </c>
      <c r="W2664" s="164">
        <f t="shared" si="419"/>
        <v>203561140.98080707</v>
      </c>
      <c r="X2664" s="164">
        <f t="shared" si="420"/>
        <v>272520076.64339399</v>
      </c>
    </row>
    <row r="2665" spans="10:24" x14ac:dyDescent="0.25">
      <c r="J2665">
        <v>2662</v>
      </c>
      <c r="K2665" s="43">
        <v>0.33235459804294887</v>
      </c>
      <c r="L2665">
        <v>1.8369215843736075E-2</v>
      </c>
      <c r="M2665">
        <v>0.14210286876740508</v>
      </c>
      <c r="N2665" s="44">
        <v>0.71384957936999061</v>
      </c>
      <c r="O2665" s="161">
        <f t="shared" si="411"/>
        <v>5000000</v>
      </c>
      <c r="P2665" s="162">
        <f t="shared" si="412"/>
        <v>148.67011527227305</v>
      </c>
      <c r="Q2665" s="162">
        <f t="shared" si="413"/>
        <v>113.58161491236078</v>
      </c>
      <c r="R2665" s="163">
        <f t="shared" si="414"/>
        <v>1</v>
      </c>
      <c r="S2665" s="161">
        <f t="shared" si="415"/>
        <v>6000000</v>
      </c>
      <c r="T2665" s="162">
        <f t="shared" si="416"/>
        <v>179.55670509075767</v>
      </c>
      <c r="U2665" s="162">
        <f t="shared" si="417"/>
        <v>114.29080745618039</v>
      </c>
      <c r="V2665" s="163">
        <f t="shared" si="418"/>
        <v>1</v>
      </c>
      <c r="W2665" s="164">
        <f t="shared" si="419"/>
        <v>125442501.79956138</v>
      </c>
      <c r="X2665" s="164">
        <f t="shared" si="420"/>
        <v>241595385.80746371</v>
      </c>
    </row>
    <row r="2666" spans="10:24" x14ac:dyDescent="0.25">
      <c r="J2666">
        <v>2663</v>
      </c>
      <c r="K2666" s="43">
        <v>0.40488832338772207</v>
      </c>
      <c r="L2666">
        <v>0.70322037486447719</v>
      </c>
      <c r="M2666">
        <v>5.9621066479051521E-2</v>
      </c>
      <c r="N2666" s="44">
        <v>0.85951089839306571</v>
      </c>
      <c r="O2666" s="161">
        <f t="shared" si="411"/>
        <v>5000000</v>
      </c>
      <c r="P2666" s="162">
        <f t="shared" si="412"/>
        <v>188.00528017054245</v>
      </c>
      <c r="Q2666" s="162">
        <f t="shared" si="413"/>
        <v>103.8407495869654</v>
      </c>
      <c r="R2666" s="163">
        <f t="shared" si="414"/>
        <v>1</v>
      </c>
      <c r="S2666" s="161">
        <f t="shared" si="415"/>
        <v>6000000</v>
      </c>
      <c r="T2666" s="162">
        <f t="shared" si="416"/>
        <v>192.66842672351416</v>
      </c>
      <c r="U2666" s="162">
        <f t="shared" si="417"/>
        <v>109.42037479348271</v>
      </c>
      <c r="V2666" s="163">
        <f t="shared" si="418"/>
        <v>1</v>
      </c>
      <c r="W2666" s="164">
        <f t="shared" si="419"/>
        <v>370822652.91788524</v>
      </c>
      <c r="X2666" s="164">
        <f t="shared" si="420"/>
        <v>349488311.58018869</v>
      </c>
    </row>
    <row r="2667" spans="10:24" x14ac:dyDescent="0.25">
      <c r="J2667">
        <v>2664</v>
      </c>
      <c r="K2667" s="43">
        <v>0.68204011385427077</v>
      </c>
      <c r="L2667">
        <v>0.31438084242821895</v>
      </c>
      <c r="M2667">
        <v>0.45796935438315256</v>
      </c>
      <c r="N2667" s="44">
        <v>5.3214096023977975E-3</v>
      </c>
      <c r="O2667" s="161">
        <f t="shared" si="411"/>
        <v>6000000</v>
      </c>
      <c r="P2667" s="162">
        <f t="shared" si="412"/>
        <v>172.74794215891851</v>
      </c>
      <c r="Q2667" s="162">
        <f t="shared" si="413"/>
        <v>132.88898264545475</v>
      </c>
      <c r="R2667" s="163">
        <f t="shared" si="414"/>
        <v>1</v>
      </c>
      <c r="S2667" s="161">
        <f t="shared" si="415"/>
        <v>7000000</v>
      </c>
      <c r="T2667" s="162">
        <f t="shared" si="416"/>
        <v>187.58264738630618</v>
      </c>
      <c r="U2667" s="162">
        <f t="shared" si="417"/>
        <v>123.94449132272737</v>
      </c>
      <c r="V2667" s="163">
        <f t="shared" si="418"/>
        <v>0.05</v>
      </c>
      <c r="W2667" s="164">
        <f t="shared" si="419"/>
        <v>189153757.08078256</v>
      </c>
      <c r="X2667" s="164">
        <f t="shared" si="420"/>
        <v>-127726645.37774742</v>
      </c>
    </row>
    <row r="2668" spans="10:24" x14ac:dyDescent="0.25">
      <c r="J2668">
        <v>2665</v>
      </c>
      <c r="K2668" s="43">
        <v>0.77738138886420782</v>
      </c>
      <c r="L2668">
        <v>0.27417312230910573</v>
      </c>
      <c r="M2668">
        <v>0.67959561198566654</v>
      </c>
      <c r="N2668" s="44">
        <v>0.77678192469319762</v>
      </c>
      <c r="O2668" s="161">
        <f t="shared" si="411"/>
        <v>7000000</v>
      </c>
      <c r="P2668" s="162">
        <f t="shared" si="412"/>
        <v>170.99639877115234</v>
      </c>
      <c r="Q2668" s="162">
        <f t="shared" si="413"/>
        <v>144.33136586908816</v>
      </c>
      <c r="R2668" s="163">
        <f t="shared" si="414"/>
        <v>1</v>
      </c>
      <c r="S2668" s="161">
        <f t="shared" si="415"/>
        <v>7000000</v>
      </c>
      <c r="T2668" s="162">
        <f t="shared" si="416"/>
        <v>186.99879959038412</v>
      </c>
      <c r="U2668" s="162">
        <f t="shared" si="417"/>
        <v>129.66568293454407</v>
      </c>
      <c r="V2668" s="163">
        <f t="shared" si="418"/>
        <v>1</v>
      </c>
      <c r="W2668" s="164">
        <f t="shared" si="419"/>
        <v>136655230.31444928</v>
      </c>
      <c r="X2668" s="164">
        <f t="shared" si="420"/>
        <v>251331816.59088039</v>
      </c>
    </row>
    <row r="2669" spans="10:24" x14ac:dyDescent="0.25">
      <c r="J2669">
        <v>2666</v>
      </c>
      <c r="K2669" s="43">
        <v>0.75502481185630044</v>
      </c>
      <c r="L2669">
        <v>0.5089605337480676</v>
      </c>
      <c r="M2669">
        <v>0.39027087585507103</v>
      </c>
      <c r="N2669" s="44">
        <v>0.92667419851690724</v>
      </c>
      <c r="O2669" s="161">
        <f t="shared" si="411"/>
        <v>7000000</v>
      </c>
      <c r="P2669" s="162">
        <f t="shared" si="412"/>
        <v>180.33693924144217</v>
      </c>
      <c r="Q2669" s="162">
        <f t="shared" si="413"/>
        <v>129.4277378280479</v>
      </c>
      <c r="R2669" s="163">
        <f t="shared" si="414"/>
        <v>1</v>
      </c>
      <c r="S2669" s="161">
        <f t="shared" si="415"/>
        <v>7000000</v>
      </c>
      <c r="T2669" s="162">
        <f t="shared" si="416"/>
        <v>190.11231308048073</v>
      </c>
      <c r="U2669" s="162">
        <f t="shared" si="417"/>
        <v>122.21386891402395</v>
      </c>
      <c r="V2669" s="163">
        <f t="shared" si="418"/>
        <v>1</v>
      </c>
      <c r="W2669" s="164">
        <f t="shared" si="419"/>
        <v>306364409.89375991</v>
      </c>
      <c r="X2669" s="164">
        <f t="shared" si="420"/>
        <v>325289109.16519749</v>
      </c>
    </row>
    <row r="2670" spans="10:24" x14ac:dyDescent="0.25">
      <c r="J2670">
        <v>2667</v>
      </c>
      <c r="K2670" s="43">
        <v>0.90810289775182518</v>
      </c>
      <c r="L2670">
        <v>0.58022421888072939</v>
      </c>
      <c r="M2670">
        <v>0.94383975816899734</v>
      </c>
      <c r="N2670" s="44">
        <v>0.31157529156256969</v>
      </c>
      <c r="O2670" s="161">
        <f t="shared" si="411"/>
        <v>7000000</v>
      </c>
      <c r="P2670" s="162">
        <f t="shared" si="412"/>
        <v>183.03700676718157</v>
      </c>
      <c r="Q2670" s="162">
        <f t="shared" si="413"/>
        <v>166.75698040375832</v>
      </c>
      <c r="R2670" s="163">
        <f t="shared" si="414"/>
        <v>1</v>
      </c>
      <c r="S2670" s="161">
        <f t="shared" si="415"/>
        <v>9000000</v>
      </c>
      <c r="T2670" s="162">
        <f t="shared" si="416"/>
        <v>191.01233558906051</v>
      </c>
      <c r="U2670" s="162">
        <f t="shared" si="417"/>
        <v>140.87849020187915</v>
      </c>
      <c r="V2670" s="163">
        <f t="shared" si="418"/>
        <v>1</v>
      </c>
      <c r="W2670" s="164">
        <f t="shared" si="419"/>
        <v>63960184.543962732</v>
      </c>
      <c r="X2670" s="164">
        <f t="shared" si="420"/>
        <v>301204608.48463231</v>
      </c>
    </row>
    <row r="2671" spans="10:24" x14ac:dyDescent="0.25">
      <c r="J2671">
        <v>2668</v>
      </c>
      <c r="K2671" s="43">
        <v>0.7887613994958983</v>
      </c>
      <c r="L2671">
        <v>0.69035944247126313</v>
      </c>
      <c r="M2671">
        <v>2.7524159180250085E-2</v>
      </c>
      <c r="N2671" s="44">
        <v>0.97312738759164341</v>
      </c>
      <c r="O2671" s="161">
        <f t="shared" si="411"/>
        <v>7000000</v>
      </c>
      <c r="P2671" s="162">
        <f t="shared" si="412"/>
        <v>187.45304177314529</v>
      </c>
      <c r="Q2671" s="162">
        <f t="shared" si="413"/>
        <v>96.630106765439109</v>
      </c>
      <c r="R2671" s="163">
        <f t="shared" si="414"/>
        <v>1</v>
      </c>
      <c r="S2671" s="161">
        <f t="shared" si="415"/>
        <v>7000000</v>
      </c>
      <c r="T2671" s="162">
        <f t="shared" si="416"/>
        <v>192.48434725771509</v>
      </c>
      <c r="U2671" s="162">
        <f t="shared" si="417"/>
        <v>105.81505338271955</v>
      </c>
      <c r="V2671" s="163">
        <f t="shared" si="418"/>
        <v>1</v>
      </c>
      <c r="W2671" s="164">
        <f t="shared" si="419"/>
        <v>585760545.05394328</v>
      </c>
      <c r="X2671" s="164">
        <f t="shared" si="420"/>
        <v>456685057.12496877</v>
      </c>
    </row>
    <row r="2672" spans="10:24" x14ac:dyDescent="0.25">
      <c r="J2672">
        <v>2669</v>
      </c>
      <c r="K2672" s="43">
        <v>0.67065744039937958</v>
      </c>
      <c r="L2672">
        <v>4.3387466230165206E-2</v>
      </c>
      <c r="M2672">
        <v>0.44582245025341727</v>
      </c>
      <c r="N2672" s="44">
        <v>0.99196758701817822</v>
      </c>
      <c r="O2672" s="161">
        <f t="shared" si="411"/>
        <v>6000000</v>
      </c>
      <c r="P2672" s="162">
        <f t="shared" si="412"/>
        <v>154.31008569327275</v>
      </c>
      <c r="Q2672" s="162">
        <f t="shared" si="413"/>
        <v>132.27553765290673</v>
      </c>
      <c r="R2672" s="163">
        <f t="shared" si="414"/>
        <v>1</v>
      </c>
      <c r="S2672" s="161">
        <f t="shared" si="415"/>
        <v>7000000</v>
      </c>
      <c r="T2672" s="162">
        <f t="shared" si="416"/>
        <v>181.43669523109091</v>
      </c>
      <c r="U2672" s="162">
        <f t="shared" si="417"/>
        <v>123.63776882645337</v>
      </c>
      <c r="V2672" s="163">
        <f t="shared" si="418"/>
        <v>1</v>
      </c>
      <c r="W2672" s="164">
        <f t="shared" si="419"/>
        <v>82207288.242196113</v>
      </c>
      <c r="X2672" s="164">
        <f t="shared" si="420"/>
        <v>254592484.83246279</v>
      </c>
    </row>
    <row r="2673" spans="10:24" x14ac:dyDescent="0.25">
      <c r="J2673">
        <v>2670</v>
      </c>
      <c r="K2673" s="43">
        <v>0.2158790116080298</v>
      </c>
      <c r="L2673">
        <v>0.74305814747634624</v>
      </c>
      <c r="M2673">
        <v>0.62851360686651769</v>
      </c>
      <c r="N2673" s="44">
        <v>0.92848231335958209</v>
      </c>
      <c r="O2673" s="161">
        <f t="shared" si="411"/>
        <v>2000000</v>
      </c>
      <c r="P2673" s="162">
        <f t="shared" si="412"/>
        <v>189.79203532855547</v>
      </c>
      <c r="Q2673" s="162">
        <f t="shared" si="413"/>
        <v>141.55838320491731</v>
      </c>
      <c r="R2673" s="163">
        <f t="shared" si="414"/>
        <v>1</v>
      </c>
      <c r="S2673" s="161">
        <f t="shared" si="415"/>
        <v>5000000</v>
      </c>
      <c r="T2673" s="162">
        <f t="shared" si="416"/>
        <v>193.26401177618516</v>
      </c>
      <c r="U2673" s="162">
        <f t="shared" si="417"/>
        <v>128.27919160245867</v>
      </c>
      <c r="V2673" s="163">
        <f t="shared" si="418"/>
        <v>1</v>
      </c>
      <c r="W2673" s="164">
        <f t="shared" si="419"/>
        <v>46467304.247276336</v>
      </c>
      <c r="X2673" s="164">
        <f t="shared" si="420"/>
        <v>174924100.86863244</v>
      </c>
    </row>
    <row r="2674" spans="10:24" x14ac:dyDescent="0.25">
      <c r="J2674">
        <v>2671</v>
      </c>
      <c r="K2674" s="43">
        <v>0.28148484587266942</v>
      </c>
      <c r="L2674">
        <v>0.69608386061425309</v>
      </c>
      <c r="M2674">
        <v>0.56638125660869632</v>
      </c>
      <c r="N2674" s="44">
        <v>0.73016042988578478</v>
      </c>
      <c r="O2674" s="161">
        <f t="shared" si="411"/>
        <v>2000000</v>
      </c>
      <c r="P2674" s="162">
        <f t="shared" si="412"/>
        <v>187.69755279832785</v>
      </c>
      <c r="Q2674" s="162">
        <f t="shared" si="413"/>
        <v>138.34336954746746</v>
      </c>
      <c r="R2674" s="163">
        <f t="shared" si="414"/>
        <v>1</v>
      </c>
      <c r="S2674" s="161">
        <f t="shared" si="415"/>
        <v>5000000</v>
      </c>
      <c r="T2674" s="162">
        <f t="shared" si="416"/>
        <v>192.56585093277596</v>
      </c>
      <c r="U2674" s="162">
        <f t="shared" si="417"/>
        <v>126.67168477373373</v>
      </c>
      <c r="V2674" s="163">
        <f t="shared" si="418"/>
        <v>1</v>
      </c>
      <c r="W2674" s="164">
        <f t="shared" si="419"/>
        <v>48708366.501720771</v>
      </c>
      <c r="X2674" s="164">
        <f t="shared" si="420"/>
        <v>179470830.79521114</v>
      </c>
    </row>
    <row r="2675" spans="10:24" x14ac:dyDescent="0.25">
      <c r="J2675">
        <v>2672</v>
      </c>
      <c r="K2675" s="43">
        <v>0.82158325932456011</v>
      </c>
      <c r="L2675">
        <v>0.32149951579616498</v>
      </c>
      <c r="M2675">
        <v>0.80382782923693452</v>
      </c>
      <c r="N2675" s="44">
        <v>0.24595570609229267</v>
      </c>
      <c r="O2675" s="161">
        <f t="shared" si="411"/>
        <v>7000000</v>
      </c>
      <c r="P2675" s="162">
        <f t="shared" si="412"/>
        <v>173.04735382928538</v>
      </c>
      <c r="Q2675" s="162">
        <f t="shared" si="413"/>
        <v>152.10747244925076</v>
      </c>
      <c r="R2675" s="163">
        <f t="shared" si="414"/>
        <v>1</v>
      </c>
      <c r="S2675" s="161">
        <f t="shared" si="415"/>
        <v>7000000</v>
      </c>
      <c r="T2675" s="162">
        <f t="shared" si="416"/>
        <v>187.68245127642845</v>
      </c>
      <c r="U2675" s="162">
        <f t="shared" si="417"/>
        <v>133.55373622462537</v>
      </c>
      <c r="V2675" s="163">
        <f t="shared" si="418"/>
        <v>1</v>
      </c>
      <c r="W2675" s="164">
        <f t="shared" si="419"/>
        <v>96579169.660242349</v>
      </c>
      <c r="X2675" s="164">
        <f t="shared" si="420"/>
        <v>228901005.36262161</v>
      </c>
    </row>
    <row r="2676" spans="10:24" x14ac:dyDescent="0.25">
      <c r="J2676">
        <v>2673</v>
      </c>
      <c r="K2676" s="43">
        <v>0.7108449689616988</v>
      </c>
      <c r="L2676">
        <v>7.8614576578132422E-2</v>
      </c>
      <c r="M2676">
        <v>0.41504486297663556</v>
      </c>
      <c r="N2676" s="44">
        <v>0.9873851448400055</v>
      </c>
      <c r="O2676" s="161">
        <f t="shared" si="411"/>
        <v>6000000</v>
      </c>
      <c r="P2676" s="162">
        <f t="shared" si="412"/>
        <v>158.78321600183816</v>
      </c>
      <c r="Q2676" s="162">
        <f t="shared" si="413"/>
        <v>130.70827014768594</v>
      </c>
      <c r="R2676" s="163">
        <f t="shared" si="414"/>
        <v>1</v>
      </c>
      <c r="S2676" s="161">
        <f t="shared" si="415"/>
        <v>7000000</v>
      </c>
      <c r="T2676" s="162">
        <f t="shared" si="416"/>
        <v>182.92773866727939</v>
      </c>
      <c r="U2676" s="162">
        <f t="shared" si="417"/>
        <v>122.85413507384297</v>
      </c>
      <c r="V2676" s="163">
        <f t="shared" si="418"/>
        <v>1</v>
      </c>
      <c r="W2676" s="164">
        <f t="shared" si="419"/>
        <v>118449675.12491331</v>
      </c>
      <c r="X2676" s="164">
        <f t="shared" si="420"/>
        <v>270515225.15405494</v>
      </c>
    </row>
    <row r="2677" spans="10:24" x14ac:dyDescent="0.25">
      <c r="J2677">
        <v>2674</v>
      </c>
      <c r="K2677" s="43">
        <v>0.13628484531775031</v>
      </c>
      <c r="L2677">
        <v>0.29364012659670413</v>
      </c>
      <c r="M2677">
        <v>0.66193497132424639</v>
      </c>
      <c r="N2677" s="44">
        <v>0.820561912248575</v>
      </c>
      <c r="O2677" s="161">
        <f t="shared" si="411"/>
        <v>2000000</v>
      </c>
      <c r="P2677" s="162">
        <f t="shared" si="412"/>
        <v>171.85827752090361</v>
      </c>
      <c r="Q2677" s="162">
        <f t="shared" si="413"/>
        <v>143.35499600304286</v>
      </c>
      <c r="R2677" s="163">
        <f t="shared" si="414"/>
        <v>1</v>
      </c>
      <c r="S2677" s="161">
        <f t="shared" si="415"/>
        <v>2000000</v>
      </c>
      <c r="T2677" s="162">
        <f t="shared" si="416"/>
        <v>187.28609250696786</v>
      </c>
      <c r="U2677" s="162">
        <f t="shared" si="417"/>
        <v>129.17749800152143</v>
      </c>
      <c r="V2677" s="163">
        <f t="shared" si="418"/>
        <v>1</v>
      </c>
      <c r="W2677" s="164">
        <f t="shared" si="419"/>
        <v>7006563.0357215106</v>
      </c>
      <c r="X2677" s="164">
        <f t="shared" si="420"/>
        <v>-33782810.989107132</v>
      </c>
    </row>
    <row r="2678" spans="10:24" x14ac:dyDescent="0.25">
      <c r="J2678">
        <v>2675</v>
      </c>
      <c r="K2678" s="43">
        <v>0.33712695034786377</v>
      </c>
      <c r="L2678">
        <v>8.1125358409449677E-2</v>
      </c>
      <c r="M2678">
        <v>0.58228459917119568</v>
      </c>
      <c r="N2678" s="44">
        <v>0.39062260295168116</v>
      </c>
      <c r="O2678" s="161">
        <f t="shared" si="411"/>
        <v>5000000</v>
      </c>
      <c r="P2678" s="162">
        <f t="shared" si="412"/>
        <v>159.03687354196825</v>
      </c>
      <c r="Q2678" s="162">
        <f t="shared" si="413"/>
        <v>139.15483026949875</v>
      </c>
      <c r="R2678" s="163">
        <f t="shared" si="414"/>
        <v>1</v>
      </c>
      <c r="S2678" s="161">
        <f t="shared" si="415"/>
        <v>6000000</v>
      </c>
      <c r="T2678" s="162">
        <f t="shared" si="416"/>
        <v>183.01229118065609</v>
      </c>
      <c r="U2678" s="162">
        <f t="shared" si="417"/>
        <v>127.07741513474937</v>
      </c>
      <c r="V2678" s="163">
        <f t="shared" si="418"/>
        <v>1</v>
      </c>
      <c r="W2678" s="164">
        <f t="shared" si="419"/>
        <v>49410216.362347513</v>
      </c>
      <c r="X2678" s="164">
        <f t="shared" si="420"/>
        <v>185609256.27544034</v>
      </c>
    </row>
    <row r="2679" spans="10:24" x14ac:dyDescent="0.25">
      <c r="J2679">
        <v>2676</v>
      </c>
      <c r="K2679" s="43">
        <v>0.7170414778476395</v>
      </c>
      <c r="L2679">
        <v>0.7185324189519724</v>
      </c>
      <c r="M2679">
        <v>0.50251423592667288</v>
      </c>
      <c r="N2679" s="44">
        <v>0.97699236074605911</v>
      </c>
      <c r="O2679" s="161">
        <f t="shared" si="411"/>
        <v>6000000</v>
      </c>
      <c r="P2679" s="162">
        <f t="shared" si="412"/>
        <v>188.67730965883572</v>
      </c>
      <c r="Q2679" s="162">
        <f t="shared" si="413"/>
        <v>135.12604593165469</v>
      </c>
      <c r="R2679" s="163">
        <f t="shared" si="414"/>
        <v>1</v>
      </c>
      <c r="S2679" s="161">
        <f t="shared" si="415"/>
        <v>7000000</v>
      </c>
      <c r="T2679" s="162">
        <f t="shared" si="416"/>
        <v>192.89243655294524</v>
      </c>
      <c r="U2679" s="162">
        <f t="shared" si="417"/>
        <v>125.06302296582734</v>
      </c>
      <c r="V2679" s="163">
        <f t="shared" si="418"/>
        <v>1</v>
      </c>
      <c r="W2679" s="164">
        <f t="shared" si="419"/>
        <v>271307582.36308622</v>
      </c>
      <c r="X2679" s="164">
        <f t="shared" si="420"/>
        <v>324805895.10982531</v>
      </c>
    </row>
    <row r="2680" spans="10:24" x14ac:dyDescent="0.25">
      <c r="J2680">
        <v>2677</v>
      </c>
      <c r="K2680" s="43">
        <v>0.56511887436125186</v>
      </c>
      <c r="L2680">
        <v>0.8730517276809614</v>
      </c>
      <c r="M2680">
        <v>9.8175915231316524E-2</v>
      </c>
      <c r="N2680" s="44">
        <v>1.9957115376850632E-2</v>
      </c>
      <c r="O2680" s="161">
        <f t="shared" si="411"/>
        <v>6000000</v>
      </c>
      <c r="P2680" s="162">
        <f t="shared" si="412"/>
        <v>197.11404044457996</v>
      </c>
      <c r="Q2680" s="162">
        <f t="shared" si="413"/>
        <v>109.1596930961277</v>
      </c>
      <c r="R2680" s="163">
        <f t="shared" si="414"/>
        <v>1</v>
      </c>
      <c r="S2680" s="161">
        <f t="shared" si="415"/>
        <v>6000000</v>
      </c>
      <c r="T2680" s="162">
        <f t="shared" si="416"/>
        <v>195.70468014819332</v>
      </c>
      <c r="U2680" s="162">
        <f t="shared" si="417"/>
        <v>112.07984654806384</v>
      </c>
      <c r="V2680" s="163">
        <f t="shared" si="418"/>
        <v>0.05</v>
      </c>
      <c r="W2680" s="164">
        <f t="shared" si="419"/>
        <v>477726084.09071356</v>
      </c>
      <c r="X2680" s="164">
        <f t="shared" si="420"/>
        <v>-124912549.91996115</v>
      </c>
    </row>
    <row r="2681" spans="10:24" x14ac:dyDescent="0.25">
      <c r="J2681">
        <v>2678</v>
      </c>
      <c r="K2681" s="43">
        <v>0.899103842707482</v>
      </c>
      <c r="L2681">
        <v>6.5692336849227262E-2</v>
      </c>
      <c r="M2681">
        <v>0.91843961356406312</v>
      </c>
      <c r="N2681" s="44">
        <v>0.51422073817270741</v>
      </c>
      <c r="O2681" s="161">
        <f t="shared" si="411"/>
        <v>7000000</v>
      </c>
      <c r="P2681" s="162">
        <f t="shared" si="412"/>
        <v>157.3700402279936</v>
      </c>
      <c r="Q2681" s="162">
        <f t="shared" si="413"/>
        <v>162.89304220092109</v>
      </c>
      <c r="R2681" s="163">
        <f t="shared" si="414"/>
        <v>1</v>
      </c>
      <c r="S2681" s="161">
        <f t="shared" si="415"/>
        <v>7000000</v>
      </c>
      <c r="T2681" s="162">
        <f t="shared" si="416"/>
        <v>182.45668007599787</v>
      </c>
      <c r="U2681" s="162">
        <f t="shared" si="417"/>
        <v>138.94652110046053</v>
      </c>
      <c r="V2681" s="163">
        <f t="shared" si="418"/>
        <v>1</v>
      </c>
      <c r="W2681" s="164">
        <f t="shared" si="419"/>
        <v>-88661013.810492426</v>
      </c>
      <c r="X2681" s="164">
        <f t="shared" si="420"/>
        <v>154571112.82876134</v>
      </c>
    </row>
    <row r="2682" spans="10:24" x14ac:dyDescent="0.25">
      <c r="J2682">
        <v>2679</v>
      </c>
      <c r="K2682" s="43">
        <v>0.59014780932413446</v>
      </c>
      <c r="L2682">
        <v>0.10678516385158632</v>
      </c>
      <c r="M2682">
        <v>0.69104753620275672</v>
      </c>
      <c r="N2682" s="44">
        <v>0.37373366629070948</v>
      </c>
      <c r="O2682" s="161">
        <f t="shared" si="411"/>
        <v>6000000</v>
      </c>
      <c r="P2682" s="162">
        <f t="shared" si="412"/>
        <v>161.34288376299236</v>
      </c>
      <c r="Q2682" s="162">
        <f t="shared" si="413"/>
        <v>144.97643602299664</v>
      </c>
      <c r="R2682" s="163">
        <f t="shared" si="414"/>
        <v>1</v>
      </c>
      <c r="S2682" s="161">
        <f t="shared" si="415"/>
        <v>6000000</v>
      </c>
      <c r="T2682" s="162">
        <f t="shared" si="416"/>
        <v>183.78096125433078</v>
      </c>
      <c r="U2682" s="162">
        <f t="shared" si="417"/>
        <v>129.9882180114983</v>
      </c>
      <c r="V2682" s="163">
        <f t="shared" si="418"/>
        <v>1</v>
      </c>
      <c r="W2682" s="164">
        <f t="shared" si="419"/>
        <v>48198686.439974323</v>
      </c>
      <c r="X2682" s="164">
        <f t="shared" si="420"/>
        <v>172756459.45699483</v>
      </c>
    </row>
    <row r="2683" spans="10:24" x14ac:dyDescent="0.25">
      <c r="J2683">
        <v>2680</v>
      </c>
      <c r="K2683" s="43">
        <v>0.51771530150210454</v>
      </c>
      <c r="L2683">
        <v>0.26118864396819685</v>
      </c>
      <c r="M2683">
        <v>0.49468977219130517</v>
      </c>
      <c r="N2683" s="44">
        <v>0.89687424458773191</v>
      </c>
      <c r="O2683" s="161">
        <f t="shared" si="411"/>
        <v>5000000</v>
      </c>
      <c r="P2683" s="162">
        <f t="shared" si="412"/>
        <v>170.40472220148965</v>
      </c>
      <c r="Q2683" s="162">
        <f t="shared" si="413"/>
        <v>134.73377679492754</v>
      </c>
      <c r="R2683" s="163">
        <f t="shared" si="414"/>
        <v>1</v>
      </c>
      <c r="S2683" s="161">
        <f t="shared" si="415"/>
        <v>6000000</v>
      </c>
      <c r="T2683" s="162">
        <f t="shared" si="416"/>
        <v>186.80157406716322</v>
      </c>
      <c r="U2683" s="162">
        <f t="shared" si="417"/>
        <v>124.86688839746377</v>
      </c>
      <c r="V2683" s="163">
        <f t="shared" si="418"/>
        <v>1</v>
      </c>
      <c r="W2683" s="164">
        <f t="shared" si="419"/>
        <v>128354727.03281057</v>
      </c>
      <c r="X2683" s="164">
        <f t="shared" si="420"/>
        <v>221608114.0181967</v>
      </c>
    </row>
    <row r="2684" spans="10:24" x14ac:dyDescent="0.25">
      <c r="J2684">
        <v>2681</v>
      </c>
      <c r="K2684" s="43">
        <v>0.53822200219472283</v>
      </c>
      <c r="L2684">
        <v>0.49161602829953854</v>
      </c>
      <c r="M2684">
        <v>0.86836554020996015</v>
      </c>
      <c r="N2684" s="44">
        <v>0.71109415979137824</v>
      </c>
      <c r="O2684" s="161">
        <f t="shared" si="411"/>
        <v>5000000</v>
      </c>
      <c r="P2684" s="162">
        <f t="shared" si="412"/>
        <v>179.68474428483546</v>
      </c>
      <c r="Q2684" s="162">
        <f t="shared" si="413"/>
        <v>157.37396370899623</v>
      </c>
      <c r="R2684" s="163">
        <f t="shared" si="414"/>
        <v>1</v>
      </c>
      <c r="S2684" s="161">
        <f t="shared" si="415"/>
        <v>6000000</v>
      </c>
      <c r="T2684" s="162">
        <f t="shared" si="416"/>
        <v>189.89491476161183</v>
      </c>
      <c r="U2684" s="162">
        <f t="shared" si="417"/>
        <v>136.1869818544981</v>
      </c>
      <c r="V2684" s="163">
        <f t="shared" si="418"/>
        <v>1</v>
      </c>
      <c r="W2684" s="164">
        <f t="shared" si="419"/>
        <v>61553902.879196152</v>
      </c>
      <c r="X2684" s="164">
        <f t="shared" si="420"/>
        <v>172247597.44268239</v>
      </c>
    </row>
    <row r="2685" spans="10:24" x14ac:dyDescent="0.25">
      <c r="J2685">
        <v>2682</v>
      </c>
      <c r="K2685" s="43">
        <v>4.5028087524225824E-2</v>
      </c>
      <c r="L2685">
        <v>0.51461374931916604</v>
      </c>
      <c r="M2685">
        <v>0.13673918798574825</v>
      </c>
      <c r="N2685" s="44">
        <v>0.91330612238477138</v>
      </c>
      <c r="O2685" s="161">
        <f t="shared" si="411"/>
        <v>1000000</v>
      </c>
      <c r="P2685" s="162">
        <f t="shared" si="412"/>
        <v>180.54959150021145</v>
      </c>
      <c r="Q2685" s="162">
        <f t="shared" si="413"/>
        <v>113.0982532673836</v>
      </c>
      <c r="R2685" s="163">
        <f t="shared" si="414"/>
        <v>1</v>
      </c>
      <c r="S2685" s="161">
        <f t="shared" si="415"/>
        <v>1000000</v>
      </c>
      <c r="T2685" s="162">
        <f t="shared" si="416"/>
        <v>190.18319716673716</v>
      </c>
      <c r="U2685" s="162">
        <f t="shared" si="417"/>
        <v>114.0491266336918</v>
      </c>
      <c r="V2685" s="163">
        <f t="shared" si="418"/>
        <v>1</v>
      </c>
      <c r="W2685" s="164">
        <f t="shared" si="419"/>
        <v>17451338.232827857</v>
      </c>
      <c r="X2685" s="164">
        <f t="shared" si="420"/>
        <v>-73865929.466954634</v>
      </c>
    </row>
    <row r="2686" spans="10:24" x14ac:dyDescent="0.25">
      <c r="J2686">
        <v>2683</v>
      </c>
      <c r="K2686" s="43">
        <v>0.35969775295331496</v>
      </c>
      <c r="L2686">
        <v>0.76465458460012592</v>
      </c>
      <c r="M2686">
        <v>0.56205370368296637</v>
      </c>
      <c r="N2686" s="44">
        <v>0.86572000167546559</v>
      </c>
      <c r="O2686" s="161">
        <f t="shared" si="411"/>
        <v>5000000</v>
      </c>
      <c r="P2686" s="162">
        <f t="shared" si="412"/>
        <v>190.8203321921294</v>
      </c>
      <c r="Q2686" s="162">
        <f t="shared" si="413"/>
        <v>138.12356316549003</v>
      </c>
      <c r="R2686" s="163">
        <f t="shared" si="414"/>
        <v>1</v>
      </c>
      <c r="S2686" s="161">
        <f t="shared" si="415"/>
        <v>6000000</v>
      </c>
      <c r="T2686" s="162">
        <f t="shared" si="416"/>
        <v>193.60677739737648</v>
      </c>
      <c r="U2686" s="162">
        <f t="shared" si="417"/>
        <v>126.56178158274501</v>
      </c>
      <c r="V2686" s="163">
        <f t="shared" si="418"/>
        <v>1</v>
      </c>
      <c r="W2686" s="164">
        <f t="shared" si="419"/>
        <v>213483845.13319686</v>
      </c>
      <c r="X2686" s="164">
        <f t="shared" si="420"/>
        <v>252269974.88778877</v>
      </c>
    </row>
    <row r="2687" spans="10:24" x14ac:dyDescent="0.25">
      <c r="J2687">
        <v>2684</v>
      </c>
      <c r="K2687" s="43">
        <v>0.15089538213098463</v>
      </c>
      <c r="L2687">
        <v>0.85159893834151434</v>
      </c>
      <c r="M2687">
        <v>0.97627381469504215</v>
      </c>
      <c r="N2687" s="44">
        <v>0.91092886460016964</v>
      </c>
      <c r="O2687" s="161">
        <f t="shared" si="411"/>
        <v>2000000</v>
      </c>
      <c r="P2687" s="162">
        <f t="shared" si="412"/>
        <v>195.64973481150111</v>
      </c>
      <c r="Q2687" s="162">
        <f t="shared" si="413"/>
        <v>174.64480270922024</v>
      </c>
      <c r="R2687" s="163">
        <f t="shared" si="414"/>
        <v>1</v>
      </c>
      <c r="S2687" s="161">
        <f t="shared" si="415"/>
        <v>5000000</v>
      </c>
      <c r="T2687" s="162">
        <f t="shared" si="416"/>
        <v>195.21657827050038</v>
      </c>
      <c r="U2687" s="162">
        <f t="shared" si="417"/>
        <v>144.82240135461012</v>
      </c>
      <c r="V2687" s="163">
        <f t="shared" si="418"/>
        <v>1</v>
      </c>
      <c r="W2687" s="164">
        <f t="shared" si="419"/>
        <v>-7990135.7954382747</v>
      </c>
      <c r="X2687" s="164">
        <f t="shared" si="420"/>
        <v>101970884.57945129</v>
      </c>
    </row>
    <row r="2688" spans="10:24" x14ac:dyDescent="0.25">
      <c r="J2688">
        <v>2685</v>
      </c>
      <c r="K2688" s="43">
        <v>0.75061291253938989</v>
      </c>
      <c r="L2688">
        <v>0.28976419079630156</v>
      </c>
      <c r="M2688">
        <v>0.28351391622629007</v>
      </c>
      <c r="N2688" s="44">
        <v>0.86795012688632012</v>
      </c>
      <c r="O2688" s="161">
        <f t="shared" si="411"/>
        <v>7000000</v>
      </c>
      <c r="P2688" s="162">
        <f t="shared" si="412"/>
        <v>171.68889391392452</v>
      </c>
      <c r="Q2688" s="162">
        <f t="shared" si="413"/>
        <v>123.55131542997209</v>
      </c>
      <c r="R2688" s="163">
        <f t="shared" si="414"/>
        <v>1</v>
      </c>
      <c r="S2688" s="161">
        <f t="shared" si="415"/>
        <v>7000000</v>
      </c>
      <c r="T2688" s="162">
        <f t="shared" si="416"/>
        <v>187.22963130464152</v>
      </c>
      <c r="U2688" s="162">
        <f t="shared" si="417"/>
        <v>119.27565771498604</v>
      </c>
      <c r="V2688" s="163">
        <f t="shared" si="418"/>
        <v>1</v>
      </c>
      <c r="W2688" s="164">
        <f t="shared" si="419"/>
        <v>286963049.38766694</v>
      </c>
      <c r="X2688" s="164">
        <f t="shared" si="420"/>
        <v>325677815.12758833</v>
      </c>
    </row>
    <row r="2689" spans="10:24" x14ac:dyDescent="0.25">
      <c r="J2689">
        <v>2686</v>
      </c>
      <c r="K2689" s="43">
        <v>0.67010546289565032</v>
      </c>
      <c r="L2689">
        <v>0.73754989494954548</v>
      </c>
      <c r="M2689">
        <v>0.44711601962103875</v>
      </c>
      <c r="N2689" s="44">
        <v>0.68904837335530011</v>
      </c>
      <c r="O2689" s="161">
        <f t="shared" si="411"/>
        <v>6000000</v>
      </c>
      <c r="P2689" s="162">
        <f t="shared" si="412"/>
        <v>189.53715135089254</v>
      </c>
      <c r="Q2689" s="162">
        <f t="shared" si="413"/>
        <v>132.34097763639329</v>
      </c>
      <c r="R2689" s="163">
        <f t="shared" si="414"/>
        <v>1</v>
      </c>
      <c r="S2689" s="161">
        <f t="shared" si="415"/>
        <v>7000000</v>
      </c>
      <c r="T2689" s="162">
        <f t="shared" si="416"/>
        <v>193.17905045029752</v>
      </c>
      <c r="U2689" s="162">
        <f t="shared" si="417"/>
        <v>123.67048881819665</v>
      </c>
      <c r="V2689" s="163">
        <f t="shared" si="418"/>
        <v>1</v>
      </c>
      <c r="W2689" s="164">
        <f t="shared" si="419"/>
        <v>293177042.28699553</v>
      </c>
      <c r="X2689" s="164">
        <f t="shared" si="420"/>
        <v>336559931.42470616</v>
      </c>
    </row>
    <row r="2690" spans="10:24" x14ac:dyDescent="0.25">
      <c r="J2690">
        <v>2687</v>
      </c>
      <c r="K2690" s="43">
        <v>0.62576207162265285</v>
      </c>
      <c r="L2690">
        <v>0.49760973549248477</v>
      </c>
      <c r="M2690">
        <v>0.60161026518922645</v>
      </c>
      <c r="N2690" s="44">
        <v>0.91682631041668039</v>
      </c>
      <c r="O2690" s="161">
        <f t="shared" si="411"/>
        <v>6000000</v>
      </c>
      <c r="P2690" s="162">
        <f t="shared" si="412"/>
        <v>179.91012689330799</v>
      </c>
      <c r="Q2690" s="162">
        <f t="shared" si="413"/>
        <v>140.15034580391571</v>
      </c>
      <c r="R2690" s="163">
        <f t="shared" si="414"/>
        <v>1</v>
      </c>
      <c r="S2690" s="161">
        <f t="shared" si="415"/>
        <v>7000000</v>
      </c>
      <c r="T2690" s="162">
        <f t="shared" si="416"/>
        <v>189.97004229776934</v>
      </c>
      <c r="U2690" s="162">
        <f t="shared" si="417"/>
        <v>127.57517290195786</v>
      </c>
      <c r="V2690" s="163">
        <f t="shared" si="418"/>
        <v>1</v>
      </c>
      <c r="W2690" s="164">
        <f t="shared" si="419"/>
        <v>188558686.53635365</v>
      </c>
      <c r="X2690" s="164">
        <f t="shared" si="420"/>
        <v>286764085.77068037</v>
      </c>
    </row>
    <row r="2691" spans="10:24" x14ac:dyDescent="0.25">
      <c r="J2691">
        <v>2688</v>
      </c>
      <c r="K2691" s="43">
        <v>6.8266067401129393E-2</v>
      </c>
      <c r="L2691">
        <v>0.22054243666912565</v>
      </c>
      <c r="M2691">
        <v>0.76704318637239433</v>
      </c>
      <c r="N2691" s="44">
        <v>0.9090264099261941</v>
      </c>
      <c r="O2691" s="161">
        <f t="shared" si="411"/>
        <v>2000000</v>
      </c>
      <c r="P2691" s="162">
        <f t="shared" si="412"/>
        <v>168.44456204061163</v>
      </c>
      <c r="Q2691" s="162">
        <f t="shared" si="413"/>
        <v>149.58287852598622</v>
      </c>
      <c r="R2691" s="163">
        <f t="shared" si="414"/>
        <v>1</v>
      </c>
      <c r="S2691" s="161">
        <f t="shared" si="415"/>
        <v>2000000</v>
      </c>
      <c r="T2691" s="162">
        <f t="shared" si="416"/>
        <v>186.14818734687054</v>
      </c>
      <c r="U2691" s="162">
        <f t="shared" si="417"/>
        <v>132.29143926299309</v>
      </c>
      <c r="V2691" s="163">
        <f t="shared" si="418"/>
        <v>1</v>
      </c>
      <c r="W2691" s="164">
        <f t="shared" si="419"/>
        <v>-12276632.970749177</v>
      </c>
      <c r="X2691" s="164">
        <f t="shared" si="420"/>
        <v>-42286503.832245097</v>
      </c>
    </row>
    <row r="2692" spans="10:24" x14ac:dyDescent="0.25">
      <c r="J2692">
        <v>2689</v>
      </c>
      <c r="K2692" s="43">
        <v>0.19904560943950367</v>
      </c>
      <c r="L2692">
        <v>0.43499822868118243</v>
      </c>
      <c r="M2692">
        <v>8.8592812445151825E-2</v>
      </c>
      <c r="N2692" s="44">
        <v>0.47429881281819308</v>
      </c>
      <c r="O2692" s="161">
        <f t="shared" si="411"/>
        <v>2000000</v>
      </c>
      <c r="P2692" s="162">
        <f t="shared" si="412"/>
        <v>177.54505520799336</v>
      </c>
      <c r="Q2692" s="162">
        <f t="shared" si="413"/>
        <v>108.0105735113269</v>
      </c>
      <c r="R2692" s="163">
        <f t="shared" si="414"/>
        <v>1</v>
      </c>
      <c r="S2692" s="161">
        <f t="shared" si="415"/>
        <v>5000000</v>
      </c>
      <c r="T2692" s="162">
        <f t="shared" si="416"/>
        <v>189.18168506933111</v>
      </c>
      <c r="U2692" s="162">
        <f t="shared" si="417"/>
        <v>111.50528675566345</v>
      </c>
      <c r="V2692" s="163">
        <f t="shared" si="418"/>
        <v>1</v>
      </c>
      <c r="W2692" s="164">
        <f t="shared" si="419"/>
        <v>89068963.393332928</v>
      </c>
      <c r="X2692" s="164">
        <f t="shared" si="420"/>
        <v>238381991.56833833</v>
      </c>
    </row>
    <row r="2693" spans="10:24" x14ac:dyDescent="0.25">
      <c r="J2693">
        <v>2690</v>
      </c>
      <c r="K2693" s="43">
        <v>0.86321589171681234</v>
      </c>
      <c r="L2693">
        <v>0.77427382971276104</v>
      </c>
      <c r="M2693">
        <v>0.45213458178380983</v>
      </c>
      <c r="N2693" s="44">
        <v>0.98737970165149325</v>
      </c>
      <c r="O2693" s="161">
        <f t="shared" ref="O2693:O2756" si="421">VLOOKUP(K2693,$E$5:$H$10,4)</f>
        <v>7000000</v>
      </c>
      <c r="P2693" s="162">
        <f t="shared" ref="P2693:P2756" si="422">_xlfn.NORM.INV(L2693,$E$12,$E$13)</f>
        <v>191.29493942897318</v>
      </c>
      <c r="Q2693" s="162">
        <f t="shared" ref="Q2693:Q2756" si="423">_xlfn.NORM.INV(M2693,$E$15,$E$16)</f>
        <v>132.59459736044104</v>
      </c>
      <c r="R2693" s="163">
        <f t="shared" ref="R2693:R2756" si="424">VLOOKUP(N2693,$E$19:$H$21,4)</f>
        <v>1</v>
      </c>
      <c r="S2693" s="161">
        <f t="shared" ref="S2693:S2756" si="425">VLOOKUP(K2693,$G$5:$H$10,2)</f>
        <v>7000000</v>
      </c>
      <c r="T2693" s="162">
        <f t="shared" ref="T2693:T2756" si="426">_xlfn.NORM.INV(L2693,$G$12,$G$13)</f>
        <v>193.76497980965772</v>
      </c>
      <c r="U2693" s="162">
        <f t="shared" ref="U2693:U2756" si="427">_xlfn.NORM.INV(M2693,$G$15,$G$16)</f>
        <v>123.79729868022052</v>
      </c>
      <c r="V2693" s="163">
        <f t="shared" ref="V2693:V2756" si="428">VLOOKUP(N2693,$G$19:$H$21,2)</f>
        <v>1</v>
      </c>
      <c r="W2693" s="164">
        <f t="shared" ref="W2693:W2756" si="429">O2693*(P2693-Q2693)*R2693-$D$23-$D$24</f>
        <v>360902394.47972494</v>
      </c>
      <c r="X2693" s="164">
        <f t="shared" ref="X2693:X2756" si="430">S2693*(T2693-U2693)*V2693-$F$23-$F$24</f>
        <v>339773767.9060604</v>
      </c>
    </row>
    <row r="2694" spans="10:24" x14ac:dyDescent="0.25">
      <c r="J2694">
        <v>2691</v>
      </c>
      <c r="K2694" s="43">
        <v>4.5579098858659517E-2</v>
      </c>
      <c r="L2694">
        <v>0.48439728503824664</v>
      </c>
      <c r="M2694">
        <v>0.27524525073188588</v>
      </c>
      <c r="N2694" s="44">
        <v>0.39995853780799939</v>
      </c>
      <c r="O2694" s="161">
        <f t="shared" si="421"/>
        <v>1000000</v>
      </c>
      <c r="P2694" s="162">
        <f t="shared" si="422"/>
        <v>179.41319726438067</v>
      </c>
      <c r="Q2694" s="162">
        <f t="shared" si="423"/>
        <v>123.05949436532168</v>
      </c>
      <c r="R2694" s="163">
        <f t="shared" si="424"/>
        <v>1</v>
      </c>
      <c r="S2694" s="161">
        <f t="shared" si="425"/>
        <v>1000000</v>
      </c>
      <c r="T2694" s="162">
        <f t="shared" si="426"/>
        <v>189.8043990881269</v>
      </c>
      <c r="U2694" s="162">
        <f t="shared" si="427"/>
        <v>119.02974718266084</v>
      </c>
      <c r="V2694" s="163">
        <f t="shared" si="428"/>
        <v>1</v>
      </c>
      <c r="W2694" s="164">
        <f t="shared" si="429"/>
        <v>6353702.8990589902</v>
      </c>
      <c r="X2694" s="164">
        <f t="shared" si="430"/>
        <v>-79225348.094533935</v>
      </c>
    </row>
    <row r="2695" spans="10:24" x14ac:dyDescent="0.25">
      <c r="J2695">
        <v>2692</v>
      </c>
      <c r="K2695" s="43">
        <v>0.21877417454057835</v>
      </c>
      <c r="L2695">
        <v>0.73195591408623994</v>
      </c>
      <c r="M2695">
        <v>0.11222762407649545</v>
      </c>
      <c r="N2695" s="44">
        <v>0.24348807180317578</v>
      </c>
      <c r="O2695" s="161">
        <f t="shared" si="421"/>
        <v>2000000</v>
      </c>
      <c r="P2695" s="162">
        <f t="shared" si="422"/>
        <v>189.28108822041284</v>
      </c>
      <c r="Q2695" s="162">
        <f t="shared" si="423"/>
        <v>110.70467456054206</v>
      </c>
      <c r="R2695" s="163">
        <f t="shared" si="424"/>
        <v>1</v>
      </c>
      <c r="S2695" s="161">
        <f t="shared" si="425"/>
        <v>5000000</v>
      </c>
      <c r="T2695" s="162">
        <f t="shared" si="426"/>
        <v>193.09369607347094</v>
      </c>
      <c r="U2695" s="162">
        <f t="shared" si="427"/>
        <v>112.85233728027103</v>
      </c>
      <c r="V2695" s="163">
        <f t="shared" si="428"/>
        <v>1</v>
      </c>
      <c r="W2695" s="164">
        <f t="shared" si="429"/>
        <v>107152827.31974155</v>
      </c>
      <c r="X2695" s="164">
        <f t="shared" si="430"/>
        <v>251206793.96599954</v>
      </c>
    </row>
    <row r="2696" spans="10:24" x14ac:dyDescent="0.25">
      <c r="J2696">
        <v>2693</v>
      </c>
      <c r="K2696" s="43">
        <v>0.61699778008372841</v>
      </c>
      <c r="L2696">
        <v>0.34835376516070915</v>
      </c>
      <c r="M2696">
        <v>0.4233266841405241</v>
      </c>
      <c r="N2696" s="44">
        <v>6.8416293703130071E-2</v>
      </c>
      <c r="O2696" s="161">
        <f t="shared" si="421"/>
        <v>6000000</v>
      </c>
      <c r="P2696" s="162">
        <f t="shared" si="422"/>
        <v>174.15346827597327</v>
      </c>
      <c r="Q2696" s="162">
        <f t="shared" si="423"/>
        <v>131.13219544952247</v>
      </c>
      <c r="R2696" s="163">
        <f t="shared" si="424"/>
        <v>1</v>
      </c>
      <c r="S2696" s="161">
        <f t="shared" si="425"/>
        <v>7000000</v>
      </c>
      <c r="T2696" s="162">
        <f t="shared" si="426"/>
        <v>188.05115609199109</v>
      </c>
      <c r="U2696" s="162">
        <f t="shared" si="427"/>
        <v>123.06609772476124</v>
      </c>
      <c r="V2696" s="163">
        <f t="shared" si="428"/>
        <v>0.9</v>
      </c>
      <c r="W2696" s="164">
        <f t="shared" si="429"/>
        <v>208127636.95870477</v>
      </c>
      <c r="X2696" s="164">
        <f t="shared" si="430"/>
        <v>259405867.71354806</v>
      </c>
    </row>
    <row r="2697" spans="10:24" x14ac:dyDescent="0.25">
      <c r="J2697">
        <v>2694</v>
      </c>
      <c r="K2697" s="43">
        <v>0.9892320962856832</v>
      </c>
      <c r="L2697">
        <v>0.86375739511686955</v>
      </c>
      <c r="M2697">
        <v>0.83272721606572764</v>
      </c>
      <c r="N2697" s="44">
        <v>4.9301639604184877E-2</v>
      </c>
      <c r="O2697" s="161">
        <f t="shared" si="421"/>
        <v>9000000</v>
      </c>
      <c r="P2697" s="162">
        <f t="shared" si="422"/>
        <v>196.46036025168002</v>
      </c>
      <c r="Q2697" s="162">
        <f t="shared" si="423"/>
        <v>154.2999698092701</v>
      </c>
      <c r="R2697" s="163">
        <f t="shared" si="424"/>
        <v>1</v>
      </c>
      <c r="S2697" s="161">
        <f t="shared" si="425"/>
        <v>9000000</v>
      </c>
      <c r="T2697" s="162">
        <f t="shared" si="426"/>
        <v>195.48678675056001</v>
      </c>
      <c r="U2697" s="162">
        <f t="shared" si="427"/>
        <v>134.64998490463506</v>
      </c>
      <c r="V2697" s="163">
        <f t="shared" si="428"/>
        <v>0.9</v>
      </c>
      <c r="W2697" s="164">
        <f t="shared" si="429"/>
        <v>329443513.98168927</v>
      </c>
      <c r="X2697" s="164">
        <f t="shared" si="430"/>
        <v>342778094.95199209</v>
      </c>
    </row>
    <row r="2698" spans="10:24" x14ac:dyDescent="0.25">
      <c r="J2698">
        <v>2695</v>
      </c>
      <c r="K2698" s="43">
        <v>0.63378617051675101</v>
      </c>
      <c r="L2698">
        <v>0.80570581620142778</v>
      </c>
      <c r="M2698">
        <v>0.72227493775271712</v>
      </c>
      <c r="N2698" s="44">
        <v>0.17194725855525861</v>
      </c>
      <c r="O2698" s="161">
        <f t="shared" si="421"/>
        <v>6000000</v>
      </c>
      <c r="P2698" s="162">
        <f t="shared" si="422"/>
        <v>192.93270289162035</v>
      </c>
      <c r="Q2698" s="162">
        <f t="shared" si="423"/>
        <v>146.7922602876684</v>
      </c>
      <c r="R2698" s="163">
        <f t="shared" si="424"/>
        <v>1</v>
      </c>
      <c r="S2698" s="161">
        <f t="shared" si="425"/>
        <v>7000000</v>
      </c>
      <c r="T2698" s="162">
        <f t="shared" si="426"/>
        <v>194.31090096387345</v>
      </c>
      <c r="U2698" s="162">
        <f t="shared" si="427"/>
        <v>130.8961301438342</v>
      </c>
      <c r="V2698" s="163">
        <f t="shared" si="428"/>
        <v>0.9</v>
      </c>
      <c r="W2698" s="164">
        <f t="shared" si="429"/>
        <v>226842655.62371171</v>
      </c>
      <c r="X2698" s="164">
        <f t="shared" si="430"/>
        <v>249513056.16624731</v>
      </c>
    </row>
    <row r="2699" spans="10:24" x14ac:dyDescent="0.25">
      <c r="J2699">
        <v>2696</v>
      </c>
      <c r="K2699" s="43">
        <v>6.6731082194381841E-2</v>
      </c>
      <c r="L2699">
        <v>0.66675962424620527</v>
      </c>
      <c r="M2699">
        <v>0.77918511271654511</v>
      </c>
      <c r="N2699" s="44">
        <v>0.81490251839932748</v>
      </c>
      <c r="O2699" s="161">
        <f t="shared" si="421"/>
        <v>2000000</v>
      </c>
      <c r="P2699" s="162">
        <f t="shared" si="422"/>
        <v>186.46474458665753</v>
      </c>
      <c r="Q2699" s="162">
        <f t="shared" si="423"/>
        <v>150.38888007006128</v>
      </c>
      <c r="R2699" s="163">
        <f t="shared" si="424"/>
        <v>1</v>
      </c>
      <c r="S2699" s="161">
        <f t="shared" si="425"/>
        <v>2000000</v>
      </c>
      <c r="T2699" s="162">
        <f t="shared" si="426"/>
        <v>192.15491486221919</v>
      </c>
      <c r="U2699" s="162">
        <f t="shared" si="427"/>
        <v>132.69444003503062</v>
      </c>
      <c r="V2699" s="163">
        <f t="shared" si="428"/>
        <v>1</v>
      </c>
      <c r="W2699" s="164">
        <f t="shared" si="429"/>
        <v>22151729.033192515</v>
      </c>
      <c r="X2699" s="164">
        <f t="shared" si="430"/>
        <v>-31079050.345622882</v>
      </c>
    </row>
    <row r="2700" spans="10:24" x14ac:dyDescent="0.25">
      <c r="J2700">
        <v>2697</v>
      </c>
      <c r="K2700" s="43">
        <v>0.61426310000705242</v>
      </c>
      <c r="L2700">
        <v>0.44435348082382697</v>
      </c>
      <c r="M2700">
        <v>0.96549617635058849</v>
      </c>
      <c r="N2700" s="44">
        <v>0.45339625771661973</v>
      </c>
      <c r="O2700" s="161">
        <f t="shared" si="421"/>
        <v>6000000</v>
      </c>
      <c r="P2700" s="162">
        <f t="shared" si="422"/>
        <v>177.90089173883769</v>
      </c>
      <c r="Q2700" s="162">
        <f t="shared" si="423"/>
        <v>171.36739386071315</v>
      </c>
      <c r="R2700" s="163">
        <f t="shared" si="424"/>
        <v>1</v>
      </c>
      <c r="S2700" s="161">
        <f t="shared" si="425"/>
        <v>7000000</v>
      </c>
      <c r="T2700" s="162">
        <f t="shared" si="426"/>
        <v>189.30029724627923</v>
      </c>
      <c r="U2700" s="162">
        <f t="shared" si="427"/>
        <v>143.18369693035658</v>
      </c>
      <c r="V2700" s="163">
        <f t="shared" si="428"/>
        <v>1</v>
      </c>
      <c r="W2700" s="164">
        <f t="shared" si="429"/>
        <v>-10799012.731252789</v>
      </c>
      <c r="X2700" s="164">
        <f t="shared" si="430"/>
        <v>172816202.21145856</v>
      </c>
    </row>
    <row r="2701" spans="10:24" x14ac:dyDescent="0.25">
      <c r="J2701">
        <v>2698</v>
      </c>
      <c r="K2701" s="43">
        <v>0.14093074256248284</v>
      </c>
      <c r="L2701">
        <v>0.99413554086508171</v>
      </c>
      <c r="M2701">
        <v>0.41000050828699541</v>
      </c>
      <c r="N2701" s="44">
        <v>0.58827487638160092</v>
      </c>
      <c r="O2701" s="161">
        <f t="shared" si="421"/>
        <v>2000000</v>
      </c>
      <c r="P2701" s="162">
        <f t="shared" si="422"/>
        <v>217.80295444687275</v>
      </c>
      <c r="Q2701" s="162">
        <f t="shared" si="423"/>
        <v>130.44912661719758</v>
      </c>
      <c r="R2701" s="163">
        <f t="shared" si="424"/>
        <v>1</v>
      </c>
      <c r="S2701" s="161">
        <f t="shared" si="425"/>
        <v>2000000</v>
      </c>
      <c r="T2701" s="162">
        <f t="shared" si="426"/>
        <v>202.60098481562426</v>
      </c>
      <c r="U2701" s="162">
        <f t="shared" si="427"/>
        <v>122.72456330859879</v>
      </c>
      <c r="V2701" s="163">
        <f t="shared" si="428"/>
        <v>1</v>
      </c>
      <c r="W2701" s="164">
        <f t="shared" si="429"/>
        <v>124707655.65935034</v>
      </c>
      <c r="X2701" s="164">
        <f t="shared" si="430"/>
        <v>9752843.0140509307</v>
      </c>
    </row>
    <row r="2702" spans="10:24" x14ac:dyDescent="0.25">
      <c r="J2702">
        <v>2699</v>
      </c>
      <c r="K2702" s="43">
        <v>0.92797104422115839</v>
      </c>
      <c r="L2702">
        <v>0.35707074170484776</v>
      </c>
      <c r="M2702">
        <v>0.57267501288546152</v>
      </c>
      <c r="N2702" s="44">
        <v>0.42759804969743176</v>
      </c>
      <c r="O2702" s="161">
        <f t="shared" si="421"/>
        <v>7000000</v>
      </c>
      <c r="P2702" s="162">
        <f t="shared" si="422"/>
        <v>174.50550510272768</v>
      </c>
      <c r="Q2702" s="162">
        <f t="shared" si="423"/>
        <v>138.66377364835643</v>
      </c>
      <c r="R2702" s="163">
        <f t="shared" si="424"/>
        <v>1</v>
      </c>
      <c r="S2702" s="161">
        <f t="shared" si="425"/>
        <v>9000000</v>
      </c>
      <c r="T2702" s="162">
        <f t="shared" si="426"/>
        <v>188.16850170090922</v>
      </c>
      <c r="U2702" s="162">
        <f t="shared" si="427"/>
        <v>126.83188682417821</v>
      </c>
      <c r="V2702" s="163">
        <f t="shared" si="428"/>
        <v>1</v>
      </c>
      <c r="W2702" s="164">
        <f t="shared" si="429"/>
        <v>200892120.1805988</v>
      </c>
      <c r="X2702" s="164">
        <f t="shared" si="430"/>
        <v>402029533.8905791</v>
      </c>
    </row>
    <row r="2703" spans="10:24" x14ac:dyDescent="0.25">
      <c r="J2703">
        <v>2700</v>
      </c>
      <c r="K2703" s="43">
        <v>0.8431529671846173</v>
      </c>
      <c r="L2703">
        <v>0.59341939095691298</v>
      </c>
      <c r="M2703">
        <v>0.28656117302458406</v>
      </c>
      <c r="N2703" s="44">
        <v>0.4075056894435537</v>
      </c>
      <c r="O2703" s="161">
        <f t="shared" si="421"/>
        <v>7000000</v>
      </c>
      <c r="P2703" s="162">
        <f t="shared" si="422"/>
        <v>183.54524754962361</v>
      </c>
      <c r="Q2703" s="162">
        <f t="shared" si="423"/>
        <v>123.73081925999162</v>
      </c>
      <c r="R2703" s="163">
        <f t="shared" si="424"/>
        <v>1</v>
      </c>
      <c r="S2703" s="161">
        <f t="shared" si="425"/>
        <v>7000000</v>
      </c>
      <c r="T2703" s="162">
        <f t="shared" si="426"/>
        <v>191.18174918320787</v>
      </c>
      <c r="U2703" s="162">
        <f t="shared" si="427"/>
        <v>119.36540962999581</v>
      </c>
      <c r="V2703" s="163">
        <f t="shared" si="428"/>
        <v>1</v>
      </c>
      <c r="W2703" s="164">
        <f t="shared" si="429"/>
        <v>368700998.02742392</v>
      </c>
      <c r="X2703" s="164">
        <f t="shared" si="430"/>
        <v>352714376.87248445</v>
      </c>
    </row>
    <row r="2704" spans="10:24" x14ac:dyDescent="0.25">
      <c r="J2704">
        <v>2701</v>
      </c>
      <c r="K2704" s="43">
        <v>0.702468560682035</v>
      </c>
      <c r="L2704">
        <v>0.14740700872041868</v>
      </c>
      <c r="M2704">
        <v>0.55149197675375305</v>
      </c>
      <c r="N2704" s="44">
        <v>0.65173804760219045</v>
      </c>
      <c r="O2704" s="161">
        <f t="shared" si="421"/>
        <v>6000000</v>
      </c>
      <c r="P2704" s="162">
        <f t="shared" si="422"/>
        <v>164.28570970929789</v>
      </c>
      <c r="Q2704" s="162">
        <f t="shared" si="423"/>
        <v>137.58863448463177</v>
      </c>
      <c r="R2704" s="163">
        <f t="shared" si="424"/>
        <v>1</v>
      </c>
      <c r="S2704" s="161">
        <f t="shared" si="425"/>
        <v>7000000</v>
      </c>
      <c r="T2704" s="162">
        <f t="shared" si="426"/>
        <v>184.76190323643263</v>
      </c>
      <c r="U2704" s="162">
        <f t="shared" si="427"/>
        <v>126.29431724231588</v>
      </c>
      <c r="V2704" s="163">
        <f t="shared" si="428"/>
        <v>1</v>
      </c>
      <c r="W2704" s="164">
        <f t="shared" si="429"/>
        <v>110182451.34799674</v>
      </c>
      <c r="X2704" s="164">
        <f t="shared" si="430"/>
        <v>259273101.95881724</v>
      </c>
    </row>
    <row r="2705" spans="10:24" x14ac:dyDescent="0.25">
      <c r="J2705">
        <v>2702</v>
      </c>
      <c r="K2705" s="43">
        <v>0.36485346938465446</v>
      </c>
      <c r="L2705">
        <v>0.85787687184892547</v>
      </c>
      <c r="M2705">
        <v>0.6330093118641632</v>
      </c>
      <c r="N2705" s="44">
        <v>0.45563305873930848</v>
      </c>
      <c r="O2705" s="161">
        <f t="shared" si="421"/>
        <v>5000000</v>
      </c>
      <c r="P2705" s="162">
        <f t="shared" si="422"/>
        <v>196.06243728569123</v>
      </c>
      <c r="Q2705" s="162">
        <f t="shared" si="423"/>
        <v>141.79668439563386</v>
      </c>
      <c r="R2705" s="163">
        <f t="shared" si="424"/>
        <v>1</v>
      </c>
      <c r="S2705" s="161">
        <f t="shared" si="425"/>
        <v>6000000</v>
      </c>
      <c r="T2705" s="162">
        <f t="shared" si="426"/>
        <v>195.35414576189709</v>
      </c>
      <c r="U2705" s="162">
        <f t="shared" si="427"/>
        <v>128.39834219781693</v>
      </c>
      <c r="V2705" s="163">
        <f t="shared" si="428"/>
        <v>1</v>
      </c>
      <c r="W2705" s="164">
        <f t="shared" si="429"/>
        <v>221328764.45028687</v>
      </c>
      <c r="X2705" s="164">
        <f t="shared" si="430"/>
        <v>251734821.38448095</v>
      </c>
    </row>
    <row r="2706" spans="10:24" x14ac:dyDescent="0.25">
      <c r="J2706">
        <v>2703</v>
      </c>
      <c r="K2706" s="43">
        <v>1.1859570502250616E-2</v>
      </c>
      <c r="L2706">
        <v>0.81132731384711199</v>
      </c>
      <c r="M2706">
        <v>0.3159136713881876</v>
      </c>
      <c r="N2706" s="44">
        <v>0.69440852023965038</v>
      </c>
      <c r="O2706" s="161">
        <f t="shared" si="421"/>
        <v>1000000</v>
      </c>
      <c r="P2706" s="162">
        <f t="shared" si="422"/>
        <v>193.24197135959156</v>
      </c>
      <c r="Q2706" s="162">
        <f t="shared" si="423"/>
        <v>125.41687126527799</v>
      </c>
      <c r="R2706" s="163">
        <f t="shared" si="424"/>
        <v>1</v>
      </c>
      <c r="S2706" s="161">
        <f t="shared" si="425"/>
        <v>1000000</v>
      </c>
      <c r="T2706" s="162">
        <f t="shared" si="426"/>
        <v>194.41399045319719</v>
      </c>
      <c r="U2706" s="162">
        <f t="shared" si="427"/>
        <v>120.208435632639</v>
      </c>
      <c r="V2706" s="163">
        <f t="shared" si="428"/>
        <v>1</v>
      </c>
      <c r="W2706" s="164">
        <f t="shared" si="429"/>
        <v>17825100.094313562</v>
      </c>
      <c r="X2706" s="164">
        <f t="shared" si="430"/>
        <v>-75794445.17944181</v>
      </c>
    </row>
    <row r="2707" spans="10:24" x14ac:dyDescent="0.25">
      <c r="J2707">
        <v>2704</v>
      </c>
      <c r="K2707" s="43">
        <v>0.95332906826262731</v>
      </c>
      <c r="L2707">
        <v>0.30141759028858384</v>
      </c>
      <c r="M2707">
        <v>0.5013744784028632</v>
      </c>
      <c r="N2707" s="44">
        <v>0.21454247622057498</v>
      </c>
      <c r="O2707" s="161">
        <f t="shared" si="421"/>
        <v>9000000</v>
      </c>
      <c r="P2707" s="162">
        <f t="shared" si="422"/>
        <v>172.1950842419765</v>
      </c>
      <c r="Q2707" s="162">
        <f t="shared" si="423"/>
        <v>135.06890626487115</v>
      </c>
      <c r="R2707" s="163">
        <f t="shared" si="424"/>
        <v>1</v>
      </c>
      <c r="S2707" s="161">
        <f t="shared" si="425"/>
        <v>9000000</v>
      </c>
      <c r="T2707" s="162">
        <f t="shared" si="426"/>
        <v>187.39836141399218</v>
      </c>
      <c r="U2707" s="162">
        <f t="shared" si="427"/>
        <v>125.03445313243557</v>
      </c>
      <c r="V2707" s="163">
        <f t="shared" si="428"/>
        <v>1</v>
      </c>
      <c r="W2707" s="164">
        <f t="shared" si="429"/>
        <v>284135601.79394823</v>
      </c>
      <c r="X2707" s="164">
        <f t="shared" si="430"/>
        <v>411275174.53400946</v>
      </c>
    </row>
    <row r="2708" spans="10:24" x14ac:dyDescent="0.25">
      <c r="J2708">
        <v>2705</v>
      </c>
      <c r="K2708" s="43">
        <v>7.6447657554248205E-2</v>
      </c>
      <c r="L2708">
        <v>0.49813468218976309</v>
      </c>
      <c r="M2708">
        <v>0.89019869496990012</v>
      </c>
      <c r="N2708" s="44">
        <v>0.62749192818523536</v>
      </c>
      <c r="O2708" s="161">
        <f t="shared" si="421"/>
        <v>2000000</v>
      </c>
      <c r="P2708" s="162">
        <f t="shared" si="422"/>
        <v>179.92986486898781</v>
      </c>
      <c r="Q2708" s="162">
        <f t="shared" si="423"/>
        <v>159.55170987634762</v>
      </c>
      <c r="R2708" s="163">
        <f t="shared" si="424"/>
        <v>1</v>
      </c>
      <c r="S2708" s="161">
        <f t="shared" si="425"/>
        <v>2000000</v>
      </c>
      <c r="T2708" s="162">
        <f t="shared" si="426"/>
        <v>189.97662162299594</v>
      </c>
      <c r="U2708" s="162">
        <f t="shared" si="427"/>
        <v>137.27585493817381</v>
      </c>
      <c r="V2708" s="163">
        <f t="shared" si="428"/>
        <v>1</v>
      </c>
      <c r="W2708" s="164">
        <f t="shared" si="429"/>
        <v>-9243690.0147196203</v>
      </c>
      <c r="X2708" s="164">
        <f t="shared" si="430"/>
        <v>-44598466.630355746</v>
      </c>
    </row>
    <row r="2709" spans="10:24" x14ac:dyDescent="0.25">
      <c r="J2709">
        <v>2706</v>
      </c>
      <c r="K2709" s="43">
        <v>0.91131047564407308</v>
      </c>
      <c r="L2709">
        <v>0.74408228692483824</v>
      </c>
      <c r="M2709">
        <v>0.36255140448061229</v>
      </c>
      <c r="N2709" s="44">
        <v>0.35243059865221416</v>
      </c>
      <c r="O2709" s="161">
        <f t="shared" si="421"/>
        <v>7000000</v>
      </c>
      <c r="P2709" s="162">
        <f t="shared" si="422"/>
        <v>189.8397365200276</v>
      </c>
      <c r="Q2709" s="162">
        <f t="shared" si="423"/>
        <v>127.96705456746041</v>
      </c>
      <c r="R2709" s="163">
        <f t="shared" si="424"/>
        <v>1</v>
      </c>
      <c r="S2709" s="161">
        <f t="shared" si="425"/>
        <v>9000000</v>
      </c>
      <c r="T2709" s="162">
        <f t="shared" si="426"/>
        <v>193.27991217334252</v>
      </c>
      <c r="U2709" s="162">
        <f t="shared" si="427"/>
        <v>121.48352728373021</v>
      </c>
      <c r="V2709" s="163">
        <f t="shared" si="428"/>
        <v>1</v>
      </c>
      <c r="W2709" s="164">
        <f t="shared" si="429"/>
        <v>383108773.66797036</v>
      </c>
      <c r="X2709" s="164">
        <f t="shared" si="430"/>
        <v>496167464.00651085</v>
      </c>
    </row>
    <row r="2710" spans="10:24" x14ac:dyDescent="0.25">
      <c r="J2710">
        <v>2707</v>
      </c>
      <c r="K2710" s="43">
        <v>0.45788878624034146</v>
      </c>
      <c r="L2710">
        <v>0.67379658338996284</v>
      </c>
      <c r="M2710">
        <v>0.74719651495568329</v>
      </c>
      <c r="N2710" s="44">
        <v>0.87651096673681772</v>
      </c>
      <c r="O2710" s="161">
        <f t="shared" si="421"/>
        <v>5000000</v>
      </c>
      <c r="P2710" s="162">
        <f t="shared" si="422"/>
        <v>186.7563165067387</v>
      </c>
      <c r="Q2710" s="162">
        <f t="shared" si="423"/>
        <v>148.31387184391212</v>
      </c>
      <c r="R2710" s="163">
        <f t="shared" si="424"/>
        <v>1</v>
      </c>
      <c r="S2710" s="161">
        <f t="shared" si="425"/>
        <v>6000000</v>
      </c>
      <c r="T2710" s="162">
        <f t="shared" si="426"/>
        <v>192.25210550224622</v>
      </c>
      <c r="U2710" s="162">
        <f t="shared" si="427"/>
        <v>131.65693592195606</v>
      </c>
      <c r="V2710" s="163">
        <f t="shared" si="428"/>
        <v>1</v>
      </c>
      <c r="W2710" s="164">
        <f t="shared" si="429"/>
        <v>142212223.31413287</v>
      </c>
      <c r="X2710" s="164">
        <f t="shared" si="430"/>
        <v>213571017.48174095</v>
      </c>
    </row>
    <row r="2711" spans="10:24" x14ac:dyDescent="0.25">
      <c r="J2711">
        <v>2708</v>
      </c>
      <c r="K2711" s="43">
        <v>0.40318503732822208</v>
      </c>
      <c r="L2711">
        <v>3.3997564269335423E-2</v>
      </c>
      <c r="M2711">
        <v>0.1487470818303297</v>
      </c>
      <c r="N2711" s="44">
        <v>0.86520425805172985</v>
      </c>
      <c r="O2711" s="161">
        <f t="shared" si="421"/>
        <v>5000000</v>
      </c>
      <c r="P2711" s="162">
        <f t="shared" si="422"/>
        <v>152.6244134383156</v>
      </c>
      <c r="Q2711" s="162">
        <f t="shared" si="423"/>
        <v>114.16355790059544</v>
      </c>
      <c r="R2711" s="163">
        <f t="shared" si="424"/>
        <v>1</v>
      </c>
      <c r="S2711" s="161">
        <f t="shared" si="425"/>
        <v>6000000</v>
      </c>
      <c r="T2711" s="162">
        <f t="shared" si="426"/>
        <v>180.87480447943852</v>
      </c>
      <c r="U2711" s="162">
        <f t="shared" si="427"/>
        <v>114.58177895029772</v>
      </c>
      <c r="V2711" s="163">
        <f t="shared" si="428"/>
        <v>1</v>
      </c>
      <c r="W2711" s="164">
        <f t="shared" si="429"/>
        <v>142304277.68860081</v>
      </c>
      <c r="X2711" s="164">
        <f t="shared" si="430"/>
        <v>247758153.17484486</v>
      </c>
    </row>
    <row r="2712" spans="10:24" x14ac:dyDescent="0.25">
      <c r="J2712">
        <v>2709</v>
      </c>
      <c r="K2712" s="43">
        <v>0.82295558825639026</v>
      </c>
      <c r="L2712">
        <v>0.83018090808386691</v>
      </c>
      <c r="M2712">
        <v>0.48291632371532123</v>
      </c>
      <c r="N2712" s="44">
        <v>0.20515678801787463</v>
      </c>
      <c r="O2712" s="161">
        <f t="shared" si="421"/>
        <v>7000000</v>
      </c>
      <c r="P2712" s="162">
        <f t="shared" si="422"/>
        <v>194.32320596367737</v>
      </c>
      <c r="Q2712" s="162">
        <f t="shared" si="423"/>
        <v>134.14328955814224</v>
      </c>
      <c r="R2712" s="163">
        <f t="shared" si="424"/>
        <v>1</v>
      </c>
      <c r="S2712" s="161">
        <f t="shared" si="425"/>
        <v>7000000</v>
      </c>
      <c r="T2712" s="162">
        <f t="shared" si="426"/>
        <v>194.77440198789245</v>
      </c>
      <c r="U2712" s="162">
        <f t="shared" si="427"/>
        <v>124.57164477907112</v>
      </c>
      <c r="V2712" s="163">
        <f t="shared" si="428"/>
        <v>1</v>
      </c>
      <c r="W2712" s="164">
        <f t="shared" si="429"/>
        <v>371259414.83874589</v>
      </c>
      <c r="X2712" s="164">
        <f t="shared" si="430"/>
        <v>341419300.46174926</v>
      </c>
    </row>
    <row r="2713" spans="10:24" x14ac:dyDescent="0.25">
      <c r="J2713">
        <v>2710</v>
      </c>
      <c r="K2713" s="43">
        <v>0.71209103703741905</v>
      </c>
      <c r="L2713">
        <v>0.5277420830093752</v>
      </c>
      <c r="M2713">
        <v>0.56303977936713578</v>
      </c>
      <c r="N2713" s="44">
        <v>3.1968356853252167E-2</v>
      </c>
      <c r="O2713" s="161">
        <f t="shared" si="421"/>
        <v>6000000</v>
      </c>
      <c r="P2713" s="162">
        <f t="shared" si="422"/>
        <v>181.04392844366672</v>
      </c>
      <c r="Q2713" s="162">
        <f t="shared" si="423"/>
        <v>138.1736140864117</v>
      </c>
      <c r="R2713" s="163">
        <f t="shared" si="424"/>
        <v>1</v>
      </c>
      <c r="S2713" s="161">
        <f t="shared" si="425"/>
        <v>7000000</v>
      </c>
      <c r="T2713" s="162">
        <f t="shared" si="426"/>
        <v>190.34797614788891</v>
      </c>
      <c r="U2713" s="162">
        <f t="shared" si="427"/>
        <v>126.58680704320585</v>
      </c>
      <c r="V2713" s="163">
        <f t="shared" si="428"/>
        <v>0.9</v>
      </c>
      <c r="W2713" s="164">
        <f t="shared" si="429"/>
        <v>207221886.14353007</v>
      </c>
      <c r="X2713" s="164">
        <f t="shared" si="430"/>
        <v>251695365.35950333</v>
      </c>
    </row>
    <row r="2714" spans="10:24" x14ac:dyDescent="0.25">
      <c r="J2714">
        <v>2711</v>
      </c>
      <c r="K2714" s="43">
        <v>0.40529311911594723</v>
      </c>
      <c r="L2714">
        <v>0.76207647252889832</v>
      </c>
      <c r="M2714">
        <v>0.65510212866210171</v>
      </c>
      <c r="N2714" s="44">
        <v>7.3966043714997931E-2</v>
      </c>
      <c r="O2714" s="161">
        <f t="shared" si="421"/>
        <v>5000000</v>
      </c>
      <c r="P2714" s="162">
        <f t="shared" si="422"/>
        <v>190.69496854052005</v>
      </c>
      <c r="Q2714" s="162">
        <f t="shared" si="423"/>
        <v>142.98264548279755</v>
      </c>
      <c r="R2714" s="163">
        <f t="shared" si="424"/>
        <v>1</v>
      </c>
      <c r="S2714" s="161">
        <f t="shared" si="425"/>
        <v>6000000</v>
      </c>
      <c r="T2714" s="162">
        <f t="shared" si="426"/>
        <v>193.56498951350667</v>
      </c>
      <c r="U2714" s="162">
        <f t="shared" si="427"/>
        <v>128.99132274139876</v>
      </c>
      <c r="V2714" s="163">
        <f t="shared" si="428"/>
        <v>0.9</v>
      </c>
      <c r="W2714" s="164">
        <f t="shared" si="429"/>
        <v>188561615.28861251</v>
      </c>
      <c r="X2714" s="164">
        <f t="shared" si="430"/>
        <v>198697800.56938273</v>
      </c>
    </row>
    <row r="2715" spans="10:24" x14ac:dyDescent="0.25">
      <c r="J2715">
        <v>2712</v>
      </c>
      <c r="K2715" s="43">
        <v>0.52678567324546344</v>
      </c>
      <c r="L2715">
        <v>0.41994011554925004</v>
      </c>
      <c r="M2715">
        <v>0.44472001011870077</v>
      </c>
      <c r="N2715" s="44">
        <v>5.9378515017497802E-2</v>
      </c>
      <c r="O2715" s="161">
        <f t="shared" si="421"/>
        <v>5000000</v>
      </c>
      <c r="P2715" s="162">
        <f t="shared" si="422"/>
        <v>176.96929979651503</v>
      </c>
      <c r="Q2715" s="162">
        <f t="shared" si="423"/>
        <v>132.21974364353611</v>
      </c>
      <c r="R2715" s="163">
        <f t="shared" si="424"/>
        <v>1</v>
      </c>
      <c r="S2715" s="161">
        <f t="shared" si="425"/>
        <v>6000000</v>
      </c>
      <c r="T2715" s="162">
        <f t="shared" si="426"/>
        <v>188.98976659883834</v>
      </c>
      <c r="U2715" s="162">
        <f t="shared" si="427"/>
        <v>123.60987182176805</v>
      </c>
      <c r="V2715" s="163">
        <f t="shared" si="428"/>
        <v>0.9</v>
      </c>
      <c r="W2715" s="164">
        <f t="shared" si="429"/>
        <v>173747780.76489463</v>
      </c>
      <c r="X2715" s="164">
        <f t="shared" si="430"/>
        <v>203051431.79617959</v>
      </c>
    </row>
    <row r="2716" spans="10:24" x14ac:dyDescent="0.25">
      <c r="J2716">
        <v>2713</v>
      </c>
      <c r="K2716" s="43">
        <v>0.41597019334217633</v>
      </c>
      <c r="L2716">
        <v>0.11057505686992508</v>
      </c>
      <c r="M2716">
        <v>0.50394862043747113</v>
      </c>
      <c r="N2716" s="44">
        <v>0.89701712597984773</v>
      </c>
      <c r="O2716" s="161">
        <f t="shared" si="421"/>
        <v>5000000</v>
      </c>
      <c r="P2716" s="162">
        <f t="shared" si="422"/>
        <v>161.64786596743815</v>
      </c>
      <c r="Q2716" s="162">
        <f t="shared" si="423"/>
        <v>135.19795770489731</v>
      </c>
      <c r="R2716" s="163">
        <f t="shared" si="424"/>
        <v>1</v>
      </c>
      <c r="S2716" s="161">
        <f t="shared" si="425"/>
        <v>6000000</v>
      </c>
      <c r="T2716" s="162">
        <f t="shared" si="426"/>
        <v>183.88262198914606</v>
      </c>
      <c r="U2716" s="162">
        <f t="shared" si="427"/>
        <v>125.09897885244865</v>
      </c>
      <c r="V2716" s="163">
        <f t="shared" si="428"/>
        <v>1</v>
      </c>
      <c r="W2716" s="164">
        <f t="shared" si="429"/>
        <v>82249541.31270422</v>
      </c>
      <c r="X2716" s="164">
        <f t="shared" si="430"/>
        <v>202701858.82018447</v>
      </c>
    </row>
    <row r="2717" spans="10:24" x14ac:dyDescent="0.25">
      <c r="J2717">
        <v>2714</v>
      </c>
      <c r="K2717" s="43">
        <v>0.38089557323645129</v>
      </c>
      <c r="L2717">
        <v>0.59996948741314804</v>
      </c>
      <c r="M2717">
        <v>0.87718646470732142</v>
      </c>
      <c r="N2717" s="44">
        <v>0.47079075711619123</v>
      </c>
      <c r="O2717" s="161">
        <f t="shared" si="421"/>
        <v>5000000</v>
      </c>
      <c r="P2717" s="162">
        <f t="shared" si="422"/>
        <v>183.79902188786872</v>
      </c>
      <c r="Q2717" s="162">
        <f t="shared" si="423"/>
        <v>158.22072929665342</v>
      </c>
      <c r="R2717" s="163">
        <f t="shared" si="424"/>
        <v>1</v>
      </c>
      <c r="S2717" s="161">
        <f t="shared" si="425"/>
        <v>6000000</v>
      </c>
      <c r="T2717" s="162">
        <f t="shared" si="426"/>
        <v>191.26634062928957</v>
      </c>
      <c r="U2717" s="162">
        <f t="shared" si="427"/>
        <v>136.61036464832671</v>
      </c>
      <c r="V2717" s="163">
        <f t="shared" si="428"/>
        <v>1</v>
      </c>
      <c r="W2717" s="164">
        <f t="shared" si="429"/>
        <v>77891462.956076503</v>
      </c>
      <c r="X2717" s="164">
        <f t="shared" si="430"/>
        <v>177935855.88577718</v>
      </c>
    </row>
    <row r="2718" spans="10:24" x14ac:dyDescent="0.25">
      <c r="J2718">
        <v>2715</v>
      </c>
      <c r="K2718" s="43">
        <v>0.2810868001476321</v>
      </c>
      <c r="L2718">
        <v>0.95989124739918863</v>
      </c>
      <c r="M2718">
        <v>0.36880813743495944</v>
      </c>
      <c r="N2718" s="44">
        <v>0.69247297281271225</v>
      </c>
      <c r="O2718" s="161">
        <f t="shared" si="421"/>
        <v>2000000</v>
      </c>
      <c r="P2718" s="162">
        <f t="shared" si="422"/>
        <v>206.24138171923533</v>
      </c>
      <c r="Q2718" s="162">
        <f t="shared" si="423"/>
        <v>128.29976638406129</v>
      </c>
      <c r="R2718" s="163">
        <f t="shared" si="424"/>
        <v>1</v>
      </c>
      <c r="S2718" s="161">
        <f t="shared" si="425"/>
        <v>5000000</v>
      </c>
      <c r="T2718" s="162">
        <f t="shared" si="426"/>
        <v>198.74712723974511</v>
      </c>
      <c r="U2718" s="162">
        <f t="shared" si="427"/>
        <v>121.64988319203064</v>
      </c>
      <c r="V2718" s="163">
        <f t="shared" si="428"/>
        <v>1</v>
      </c>
      <c r="W2718" s="164">
        <f t="shared" si="429"/>
        <v>105883230.67034811</v>
      </c>
      <c r="X2718" s="164">
        <f t="shared" si="430"/>
        <v>235486220.23857236</v>
      </c>
    </row>
    <row r="2719" spans="10:24" x14ac:dyDescent="0.25">
      <c r="J2719">
        <v>2716</v>
      </c>
      <c r="K2719" s="43">
        <v>0.80993545156076552</v>
      </c>
      <c r="L2719">
        <v>0.83151739311291351</v>
      </c>
      <c r="M2719">
        <v>0.90580363906395212</v>
      </c>
      <c r="N2719" s="44">
        <v>0.48207907949683981</v>
      </c>
      <c r="O2719" s="161">
        <f t="shared" si="421"/>
        <v>7000000</v>
      </c>
      <c r="P2719" s="162">
        <f t="shared" si="422"/>
        <v>194.40268262200516</v>
      </c>
      <c r="Q2719" s="162">
        <f t="shared" si="423"/>
        <v>161.30697495956008</v>
      </c>
      <c r="R2719" s="163">
        <f t="shared" si="424"/>
        <v>1</v>
      </c>
      <c r="S2719" s="161">
        <f t="shared" si="425"/>
        <v>7000000</v>
      </c>
      <c r="T2719" s="162">
        <f t="shared" si="426"/>
        <v>194.80089420733506</v>
      </c>
      <c r="U2719" s="162">
        <f t="shared" si="427"/>
        <v>138.15348747978004</v>
      </c>
      <c r="V2719" s="163">
        <f t="shared" si="428"/>
        <v>1</v>
      </c>
      <c r="W2719" s="164">
        <f t="shared" si="429"/>
        <v>181669953.63711557</v>
      </c>
      <c r="X2719" s="164">
        <f t="shared" si="430"/>
        <v>246531847.09288514</v>
      </c>
    </row>
    <row r="2720" spans="10:24" x14ac:dyDescent="0.25">
      <c r="J2720">
        <v>2717</v>
      </c>
      <c r="K2720" s="43">
        <v>0.66676646602123735</v>
      </c>
      <c r="L2720">
        <v>0.97767024635346789</v>
      </c>
      <c r="M2720">
        <v>0.23493851191337534</v>
      </c>
      <c r="N2720" s="44">
        <v>0.26809543054237284</v>
      </c>
      <c r="O2720" s="161">
        <f t="shared" si="421"/>
        <v>6000000</v>
      </c>
      <c r="P2720" s="162">
        <f t="shared" si="422"/>
        <v>210.11771139997757</v>
      </c>
      <c r="Q2720" s="162">
        <f t="shared" si="423"/>
        <v>120.546416861323</v>
      </c>
      <c r="R2720" s="163">
        <f t="shared" si="424"/>
        <v>1</v>
      </c>
      <c r="S2720" s="161">
        <f t="shared" si="425"/>
        <v>7000000</v>
      </c>
      <c r="T2720" s="162">
        <f t="shared" si="426"/>
        <v>200.03923713332586</v>
      </c>
      <c r="U2720" s="162">
        <f t="shared" si="427"/>
        <v>117.7732084306615</v>
      </c>
      <c r="V2720" s="163">
        <f t="shared" si="428"/>
        <v>1</v>
      </c>
      <c r="W2720" s="164">
        <f t="shared" si="429"/>
        <v>487427767.23192739</v>
      </c>
      <c r="X2720" s="164">
        <f t="shared" si="430"/>
        <v>425862200.91865051</v>
      </c>
    </row>
    <row r="2721" spans="10:24" x14ac:dyDescent="0.25">
      <c r="J2721">
        <v>2718</v>
      </c>
      <c r="K2721" s="43">
        <v>0.99543674951433814</v>
      </c>
      <c r="L2721">
        <v>7.3914368797856733E-2</v>
      </c>
      <c r="M2721">
        <v>0.84297357616195778</v>
      </c>
      <c r="N2721" s="44">
        <v>0.95507546143252409</v>
      </c>
      <c r="O2721" s="161">
        <f t="shared" si="421"/>
        <v>9000000</v>
      </c>
      <c r="P2721" s="162">
        <f t="shared" si="422"/>
        <v>158.29134752205601</v>
      </c>
      <c r="Q2721" s="162">
        <f t="shared" si="423"/>
        <v>155.13508654988681</v>
      </c>
      <c r="R2721" s="163">
        <f t="shared" si="424"/>
        <v>1</v>
      </c>
      <c r="S2721" s="161">
        <f t="shared" si="425"/>
        <v>9000000</v>
      </c>
      <c r="T2721" s="162">
        <f t="shared" si="426"/>
        <v>182.763782507352</v>
      </c>
      <c r="U2721" s="162">
        <f t="shared" si="427"/>
        <v>135.0675432749434</v>
      </c>
      <c r="V2721" s="163">
        <f t="shared" si="428"/>
        <v>1</v>
      </c>
      <c r="W2721" s="164">
        <f t="shared" si="429"/>
        <v>-21593651.250477139</v>
      </c>
      <c r="X2721" s="164">
        <f t="shared" si="430"/>
        <v>279266153.09167743</v>
      </c>
    </row>
    <row r="2722" spans="10:24" x14ac:dyDescent="0.25">
      <c r="J2722">
        <v>2719</v>
      </c>
      <c r="K2722" s="43">
        <v>0.41859426163106828</v>
      </c>
      <c r="L2722">
        <v>0.42847608179112329</v>
      </c>
      <c r="M2722">
        <v>0.96960180479476854</v>
      </c>
      <c r="N2722" s="44">
        <v>3.9209786836713389E-2</v>
      </c>
      <c r="O2722" s="161">
        <f t="shared" si="421"/>
        <v>5000000</v>
      </c>
      <c r="P2722" s="162">
        <f t="shared" si="422"/>
        <v>177.29617083155594</v>
      </c>
      <c r="Q2722" s="162">
        <f t="shared" si="423"/>
        <v>172.4994669302458</v>
      </c>
      <c r="R2722" s="163">
        <f t="shared" si="424"/>
        <v>1</v>
      </c>
      <c r="S2722" s="161">
        <f t="shared" si="425"/>
        <v>6000000</v>
      </c>
      <c r="T2722" s="162">
        <f t="shared" si="426"/>
        <v>189.09872361051865</v>
      </c>
      <c r="U2722" s="162">
        <f t="shared" si="427"/>
        <v>143.74973346512292</v>
      </c>
      <c r="V2722" s="163">
        <f t="shared" si="428"/>
        <v>0.9</v>
      </c>
      <c r="W2722" s="164">
        <f t="shared" si="429"/>
        <v>-26016480.493449308</v>
      </c>
      <c r="X2722" s="164">
        <f t="shared" si="430"/>
        <v>94884546.785136968</v>
      </c>
    </row>
    <row r="2723" spans="10:24" x14ac:dyDescent="0.25">
      <c r="J2723">
        <v>2720</v>
      </c>
      <c r="K2723" s="43">
        <v>0.69407077300374509</v>
      </c>
      <c r="L2723">
        <v>0.67271976747075635</v>
      </c>
      <c r="M2723">
        <v>0.65951407577506471</v>
      </c>
      <c r="N2723" s="44">
        <v>8.9629039578100977E-2</v>
      </c>
      <c r="O2723" s="161">
        <f t="shared" si="421"/>
        <v>6000000</v>
      </c>
      <c r="P2723" s="162">
        <f t="shared" si="422"/>
        <v>186.71153631643529</v>
      </c>
      <c r="Q2723" s="162">
        <f t="shared" si="423"/>
        <v>143.22274633236316</v>
      </c>
      <c r="R2723" s="163">
        <f t="shared" si="424"/>
        <v>1</v>
      </c>
      <c r="S2723" s="161">
        <f t="shared" si="425"/>
        <v>7000000</v>
      </c>
      <c r="T2723" s="162">
        <f t="shared" si="426"/>
        <v>192.23717877214509</v>
      </c>
      <c r="U2723" s="162">
        <f t="shared" si="427"/>
        <v>129.11137316618158</v>
      </c>
      <c r="V2723" s="163">
        <f t="shared" si="428"/>
        <v>0.9</v>
      </c>
      <c r="W2723" s="164">
        <f t="shared" si="429"/>
        <v>210932739.90443277</v>
      </c>
      <c r="X2723" s="164">
        <f t="shared" si="430"/>
        <v>247692575.31757009</v>
      </c>
    </row>
    <row r="2724" spans="10:24" x14ac:dyDescent="0.25">
      <c r="J2724">
        <v>2721</v>
      </c>
      <c r="K2724" s="43">
        <v>0.61371158458986341</v>
      </c>
      <c r="L2724">
        <v>0.7203226416992824</v>
      </c>
      <c r="M2724">
        <v>0.41975758055821999</v>
      </c>
      <c r="N2724" s="44">
        <v>0.21446128057819014</v>
      </c>
      <c r="O2724" s="161">
        <f t="shared" si="421"/>
        <v>6000000</v>
      </c>
      <c r="P2724" s="162">
        <f t="shared" si="422"/>
        <v>188.75700360371746</v>
      </c>
      <c r="Q2724" s="162">
        <f t="shared" si="423"/>
        <v>130.94972630375847</v>
      </c>
      <c r="R2724" s="163">
        <f t="shared" si="424"/>
        <v>1</v>
      </c>
      <c r="S2724" s="161">
        <f t="shared" si="425"/>
        <v>7000000</v>
      </c>
      <c r="T2724" s="162">
        <f t="shared" si="426"/>
        <v>192.91900120123915</v>
      </c>
      <c r="U2724" s="162">
        <f t="shared" si="427"/>
        <v>122.97486315187923</v>
      </c>
      <c r="V2724" s="163">
        <f t="shared" si="428"/>
        <v>1</v>
      </c>
      <c r="W2724" s="164">
        <f t="shared" si="429"/>
        <v>296843663.79975396</v>
      </c>
      <c r="X2724" s="164">
        <f t="shared" si="430"/>
        <v>339608966.34551942</v>
      </c>
    </row>
    <row r="2725" spans="10:24" x14ac:dyDescent="0.25">
      <c r="J2725">
        <v>2722</v>
      </c>
      <c r="K2725" s="43">
        <v>0.9380666748153077</v>
      </c>
      <c r="L2725">
        <v>8.0723756097593635E-2</v>
      </c>
      <c r="M2725">
        <v>0.78873402047951768</v>
      </c>
      <c r="N2725" s="44">
        <v>0.94888155504580118</v>
      </c>
      <c r="O2725" s="161">
        <f t="shared" si="421"/>
        <v>7000000</v>
      </c>
      <c r="P2725" s="162">
        <f t="shared" si="422"/>
        <v>158.99670319015152</v>
      </c>
      <c r="Q2725" s="162">
        <f t="shared" si="423"/>
        <v>151.04072605427405</v>
      </c>
      <c r="R2725" s="163">
        <f t="shared" si="424"/>
        <v>1</v>
      </c>
      <c r="S2725" s="161">
        <f t="shared" si="425"/>
        <v>9000000</v>
      </c>
      <c r="T2725" s="162">
        <f t="shared" si="426"/>
        <v>182.99890106338384</v>
      </c>
      <c r="U2725" s="162">
        <f t="shared" si="427"/>
        <v>133.02036302713702</v>
      </c>
      <c r="V2725" s="163">
        <f t="shared" si="428"/>
        <v>1</v>
      </c>
      <c r="W2725" s="164">
        <f t="shared" si="429"/>
        <v>5691839.951142326</v>
      </c>
      <c r="X2725" s="164">
        <f t="shared" si="430"/>
        <v>299806842.32622135</v>
      </c>
    </row>
    <row r="2726" spans="10:24" x14ac:dyDescent="0.25">
      <c r="J2726">
        <v>2723</v>
      </c>
      <c r="K2726" s="43">
        <v>0.48762233665429378</v>
      </c>
      <c r="L2726">
        <v>0.917798678807493</v>
      </c>
      <c r="M2726">
        <v>0.51231613510185725</v>
      </c>
      <c r="N2726" s="44">
        <v>0.24200507496714041</v>
      </c>
      <c r="O2726" s="161">
        <f t="shared" si="421"/>
        <v>5000000</v>
      </c>
      <c r="P2726" s="162">
        <f t="shared" si="422"/>
        <v>200.85623744289114</v>
      </c>
      <c r="Q2726" s="162">
        <f t="shared" si="423"/>
        <v>135.61753756040304</v>
      </c>
      <c r="R2726" s="163">
        <f t="shared" si="424"/>
        <v>1</v>
      </c>
      <c r="S2726" s="161">
        <f t="shared" si="425"/>
        <v>6000000</v>
      </c>
      <c r="T2726" s="162">
        <f t="shared" si="426"/>
        <v>196.9520791476304</v>
      </c>
      <c r="U2726" s="162">
        <f t="shared" si="427"/>
        <v>125.30876878020152</v>
      </c>
      <c r="V2726" s="163">
        <f t="shared" si="428"/>
        <v>1</v>
      </c>
      <c r="W2726" s="164">
        <f t="shared" si="429"/>
        <v>276193499.41244054</v>
      </c>
      <c r="X2726" s="164">
        <f t="shared" si="430"/>
        <v>279859862.20457327</v>
      </c>
    </row>
    <row r="2727" spans="10:24" x14ac:dyDescent="0.25">
      <c r="J2727">
        <v>2724</v>
      </c>
      <c r="K2727" s="43">
        <v>0.96028430390453423</v>
      </c>
      <c r="L2727">
        <v>0.35847747403549513</v>
      </c>
      <c r="M2727">
        <v>0.50486711445602261</v>
      </c>
      <c r="N2727" s="44">
        <v>0.20889412547858344</v>
      </c>
      <c r="O2727" s="161">
        <f t="shared" si="421"/>
        <v>9000000</v>
      </c>
      <c r="P2727" s="162">
        <f t="shared" si="422"/>
        <v>174.56202869476377</v>
      </c>
      <c r="Q2727" s="162">
        <f t="shared" si="423"/>
        <v>135.24400698743815</v>
      </c>
      <c r="R2727" s="163">
        <f t="shared" si="424"/>
        <v>1</v>
      </c>
      <c r="S2727" s="161">
        <f t="shared" si="425"/>
        <v>9000000</v>
      </c>
      <c r="T2727" s="162">
        <f t="shared" si="426"/>
        <v>188.1873428982546</v>
      </c>
      <c r="U2727" s="162">
        <f t="shared" si="427"/>
        <v>125.12200349371908</v>
      </c>
      <c r="V2727" s="163">
        <f t="shared" si="428"/>
        <v>1</v>
      </c>
      <c r="W2727" s="164">
        <f t="shared" si="429"/>
        <v>303862195.3659305</v>
      </c>
      <c r="X2727" s="164">
        <f t="shared" si="430"/>
        <v>417588054.64081967</v>
      </c>
    </row>
    <row r="2728" spans="10:24" x14ac:dyDescent="0.25">
      <c r="J2728">
        <v>2725</v>
      </c>
      <c r="K2728" s="43">
        <v>0.45804527014577234</v>
      </c>
      <c r="L2728">
        <v>0.38186826400346952</v>
      </c>
      <c r="M2728">
        <v>0.34892665677209622</v>
      </c>
      <c r="N2728" s="44">
        <v>0.86424046481123318</v>
      </c>
      <c r="O2728" s="161">
        <f t="shared" si="421"/>
        <v>5000000</v>
      </c>
      <c r="P2728" s="162">
        <f t="shared" si="422"/>
        <v>175.49133429661904</v>
      </c>
      <c r="Q2728" s="162">
        <f t="shared" si="423"/>
        <v>127.23560215649346</v>
      </c>
      <c r="R2728" s="163">
        <f t="shared" si="424"/>
        <v>1</v>
      </c>
      <c r="S2728" s="161">
        <f t="shared" si="425"/>
        <v>6000000</v>
      </c>
      <c r="T2728" s="162">
        <f t="shared" si="426"/>
        <v>188.49711143220634</v>
      </c>
      <c r="U2728" s="162">
        <f t="shared" si="427"/>
        <v>121.11780107824673</v>
      </c>
      <c r="V2728" s="163">
        <f t="shared" si="428"/>
        <v>1</v>
      </c>
      <c r="W2728" s="164">
        <f t="shared" si="429"/>
        <v>191278660.70062795</v>
      </c>
      <c r="X2728" s="164">
        <f t="shared" si="430"/>
        <v>254275862.12375766</v>
      </c>
    </row>
    <row r="2729" spans="10:24" x14ac:dyDescent="0.25">
      <c r="J2729">
        <v>2726</v>
      </c>
      <c r="K2729" s="43">
        <v>0.70362765422632845</v>
      </c>
      <c r="L2729">
        <v>0.48275406265638043</v>
      </c>
      <c r="M2729">
        <v>0.54370323775282303</v>
      </c>
      <c r="N2729" s="44">
        <v>0.50167429577536571</v>
      </c>
      <c r="O2729" s="161">
        <f t="shared" si="421"/>
        <v>6000000</v>
      </c>
      <c r="P2729" s="162">
        <f t="shared" si="422"/>
        <v>179.35136059301567</v>
      </c>
      <c r="Q2729" s="162">
        <f t="shared" si="423"/>
        <v>137.19535610273221</v>
      </c>
      <c r="R2729" s="163">
        <f t="shared" si="424"/>
        <v>1</v>
      </c>
      <c r="S2729" s="161">
        <f t="shared" si="425"/>
        <v>7000000</v>
      </c>
      <c r="T2729" s="162">
        <f t="shared" si="426"/>
        <v>189.78378686433857</v>
      </c>
      <c r="U2729" s="162">
        <f t="shared" si="427"/>
        <v>126.0976780513661</v>
      </c>
      <c r="V2729" s="163">
        <f t="shared" si="428"/>
        <v>1</v>
      </c>
      <c r="W2729" s="164">
        <f t="shared" si="429"/>
        <v>202936026.94170079</v>
      </c>
      <c r="X2729" s="164">
        <f t="shared" si="430"/>
        <v>295802761.69080722</v>
      </c>
    </row>
    <row r="2730" spans="10:24" x14ac:dyDescent="0.25">
      <c r="J2730">
        <v>2727</v>
      </c>
      <c r="K2730" s="43">
        <v>0.71599855522298961</v>
      </c>
      <c r="L2730">
        <v>0.99185232391610012</v>
      </c>
      <c r="M2730">
        <v>0.70407476637152067</v>
      </c>
      <c r="N2730" s="44">
        <v>0.64476299284245253</v>
      </c>
      <c r="O2730" s="161">
        <f t="shared" si="421"/>
        <v>6000000</v>
      </c>
      <c r="P2730" s="162">
        <f t="shared" si="422"/>
        <v>216.03348601379238</v>
      </c>
      <c r="Q2730" s="162">
        <f t="shared" si="423"/>
        <v>145.72312789260457</v>
      </c>
      <c r="R2730" s="163">
        <f t="shared" si="424"/>
        <v>1</v>
      </c>
      <c r="S2730" s="161">
        <f t="shared" si="425"/>
        <v>7000000</v>
      </c>
      <c r="T2730" s="162">
        <f t="shared" si="426"/>
        <v>202.01116200459745</v>
      </c>
      <c r="U2730" s="162">
        <f t="shared" si="427"/>
        <v>130.36156394630228</v>
      </c>
      <c r="V2730" s="163">
        <f t="shared" si="428"/>
        <v>1</v>
      </c>
      <c r="W2730" s="164">
        <f t="shared" si="429"/>
        <v>371862148.7271269</v>
      </c>
      <c r="X2730" s="164">
        <f t="shared" si="430"/>
        <v>351547186.40806615</v>
      </c>
    </row>
    <row r="2731" spans="10:24" x14ac:dyDescent="0.25">
      <c r="J2731">
        <v>2728</v>
      </c>
      <c r="K2731" s="43">
        <v>0.91776160825457531</v>
      </c>
      <c r="L2731">
        <v>0.54687091334544702</v>
      </c>
      <c r="M2731">
        <v>0.69661976946744275</v>
      </c>
      <c r="N2731" s="44">
        <v>0.92244900559999432</v>
      </c>
      <c r="O2731" s="161">
        <f t="shared" si="421"/>
        <v>7000000</v>
      </c>
      <c r="P2731" s="162">
        <f t="shared" si="422"/>
        <v>181.76639339363558</v>
      </c>
      <c r="Q2731" s="162">
        <f t="shared" si="423"/>
        <v>145.29406331034312</v>
      </c>
      <c r="R2731" s="163">
        <f t="shared" si="424"/>
        <v>1</v>
      </c>
      <c r="S2731" s="161">
        <f t="shared" si="425"/>
        <v>9000000</v>
      </c>
      <c r="T2731" s="162">
        <f t="shared" si="426"/>
        <v>190.58879779787853</v>
      </c>
      <c r="U2731" s="162">
        <f t="shared" si="427"/>
        <v>130.14703165517156</v>
      </c>
      <c r="V2731" s="163">
        <f t="shared" si="428"/>
        <v>1</v>
      </c>
      <c r="W2731" s="164">
        <f t="shared" si="429"/>
        <v>205306310.58304724</v>
      </c>
      <c r="X2731" s="164">
        <f t="shared" si="430"/>
        <v>393975895.28436267</v>
      </c>
    </row>
    <row r="2732" spans="10:24" x14ac:dyDescent="0.25">
      <c r="J2732">
        <v>2729</v>
      </c>
      <c r="K2732" s="43">
        <v>0.42799525622862011</v>
      </c>
      <c r="L2732">
        <v>0.19327641269735385</v>
      </c>
      <c r="M2732">
        <v>0.80420488989949601</v>
      </c>
      <c r="N2732" s="44">
        <v>0.45782080878087583</v>
      </c>
      <c r="O2732" s="161">
        <f t="shared" si="421"/>
        <v>5000000</v>
      </c>
      <c r="P2732" s="162">
        <f t="shared" si="422"/>
        <v>167.01171394141352</v>
      </c>
      <c r="Q2732" s="162">
        <f t="shared" si="423"/>
        <v>152.13474108049024</v>
      </c>
      <c r="R2732" s="163">
        <f t="shared" si="424"/>
        <v>1</v>
      </c>
      <c r="S2732" s="161">
        <f t="shared" si="425"/>
        <v>6000000</v>
      </c>
      <c r="T2732" s="162">
        <f t="shared" si="426"/>
        <v>185.67057131380452</v>
      </c>
      <c r="U2732" s="162">
        <f t="shared" si="427"/>
        <v>133.56737054024512</v>
      </c>
      <c r="V2732" s="163">
        <f t="shared" si="428"/>
        <v>1</v>
      </c>
      <c r="W2732" s="164">
        <f t="shared" si="429"/>
        <v>24384864.304616377</v>
      </c>
      <c r="X2732" s="164">
        <f t="shared" si="430"/>
        <v>162619204.64135635</v>
      </c>
    </row>
    <row r="2733" spans="10:24" x14ac:dyDescent="0.25">
      <c r="J2733">
        <v>2730</v>
      </c>
      <c r="K2733" s="43">
        <v>4.9478952006273613E-2</v>
      </c>
      <c r="L2733">
        <v>0.13893360129109522</v>
      </c>
      <c r="M2733">
        <v>0.78417964628619152</v>
      </c>
      <c r="N2733" s="44">
        <v>0.8616752964724208</v>
      </c>
      <c r="O2733" s="161">
        <f t="shared" si="421"/>
        <v>1000000</v>
      </c>
      <c r="P2733" s="162">
        <f t="shared" si="422"/>
        <v>163.72315570396904</v>
      </c>
      <c r="Q2733" s="162">
        <f t="shared" si="423"/>
        <v>150.72774306517621</v>
      </c>
      <c r="R2733" s="163">
        <f t="shared" si="424"/>
        <v>1</v>
      </c>
      <c r="S2733" s="161">
        <f t="shared" si="425"/>
        <v>1000000</v>
      </c>
      <c r="T2733" s="162">
        <f t="shared" si="426"/>
        <v>184.57438523465635</v>
      </c>
      <c r="U2733" s="162">
        <f t="shared" si="427"/>
        <v>132.86387153258812</v>
      </c>
      <c r="V2733" s="163">
        <f t="shared" si="428"/>
        <v>1</v>
      </c>
      <c r="W2733" s="164">
        <f t="shared" si="429"/>
        <v>-37004587.361207172</v>
      </c>
      <c r="X2733" s="164">
        <f t="shared" si="430"/>
        <v>-98289486.297931775</v>
      </c>
    </row>
    <row r="2734" spans="10:24" x14ac:dyDescent="0.25">
      <c r="J2734">
        <v>2731</v>
      </c>
      <c r="K2734" s="43">
        <v>0.99449419301895214</v>
      </c>
      <c r="L2734">
        <v>0.71421531498839841</v>
      </c>
      <c r="M2734">
        <v>0.52958417385317402</v>
      </c>
      <c r="N2734" s="44">
        <v>0.89035040208656235</v>
      </c>
      <c r="O2734" s="161">
        <f t="shared" si="421"/>
        <v>9000000</v>
      </c>
      <c r="P2734" s="162">
        <f t="shared" si="422"/>
        <v>188.48612579642705</v>
      </c>
      <c r="Q2734" s="162">
        <f t="shared" si="423"/>
        <v>136.48449249201772</v>
      </c>
      <c r="R2734" s="163">
        <f t="shared" si="424"/>
        <v>1</v>
      </c>
      <c r="S2734" s="161">
        <f t="shared" si="425"/>
        <v>9000000</v>
      </c>
      <c r="T2734" s="162">
        <f t="shared" si="426"/>
        <v>192.82870859880902</v>
      </c>
      <c r="U2734" s="162">
        <f t="shared" si="427"/>
        <v>125.74224624600886</v>
      </c>
      <c r="V2734" s="163">
        <f t="shared" si="428"/>
        <v>1</v>
      </c>
      <c r="W2734" s="164">
        <f t="shared" si="429"/>
        <v>418014699.73968393</v>
      </c>
      <c r="X2734" s="164">
        <f t="shared" si="430"/>
        <v>453778161.17520142</v>
      </c>
    </row>
    <row r="2735" spans="10:24" x14ac:dyDescent="0.25">
      <c r="J2735">
        <v>2732</v>
      </c>
      <c r="K2735" s="43">
        <v>0.58662872209997396</v>
      </c>
      <c r="L2735">
        <v>0.40572295122283197</v>
      </c>
      <c r="M2735">
        <v>0.17086671093059602</v>
      </c>
      <c r="N2735" s="44">
        <v>0.43014757241628965</v>
      </c>
      <c r="O2735" s="161">
        <f t="shared" si="421"/>
        <v>6000000</v>
      </c>
      <c r="P2735" s="162">
        <f t="shared" si="422"/>
        <v>176.42158292941721</v>
      </c>
      <c r="Q2735" s="162">
        <f t="shared" si="423"/>
        <v>115.9850835857446</v>
      </c>
      <c r="R2735" s="163">
        <f t="shared" si="424"/>
        <v>1</v>
      </c>
      <c r="S2735" s="161">
        <f t="shared" si="425"/>
        <v>6000000</v>
      </c>
      <c r="T2735" s="162">
        <f t="shared" si="426"/>
        <v>188.80719430980574</v>
      </c>
      <c r="U2735" s="162">
        <f t="shared" si="427"/>
        <v>115.4925417928723</v>
      </c>
      <c r="V2735" s="163">
        <f t="shared" si="428"/>
        <v>1</v>
      </c>
      <c r="W2735" s="164">
        <f t="shared" si="429"/>
        <v>312618996.06203562</v>
      </c>
      <c r="X2735" s="164">
        <f t="shared" si="430"/>
        <v>289887915.10160059</v>
      </c>
    </row>
    <row r="2736" spans="10:24" x14ac:dyDescent="0.25">
      <c r="J2736">
        <v>2733</v>
      </c>
      <c r="K2736" s="43">
        <v>0.22537712072621541</v>
      </c>
      <c r="L2736">
        <v>0.26807248921479432</v>
      </c>
      <c r="M2736">
        <v>0.1050510305529011</v>
      </c>
      <c r="N2736" s="44">
        <v>0.32378104161093302</v>
      </c>
      <c r="O2736" s="161">
        <f t="shared" si="421"/>
        <v>2000000</v>
      </c>
      <c r="P2736" s="162">
        <f t="shared" si="422"/>
        <v>170.72020499445568</v>
      </c>
      <c r="Q2736" s="162">
        <f t="shared" si="423"/>
        <v>109.93430306328642</v>
      </c>
      <c r="R2736" s="163">
        <f t="shared" si="424"/>
        <v>1</v>
      </c>
      <c r="S2736" s="161">
        <f t="shared" si="425"/>
        <v>5000000</v>
      </c>
      <c r="T2736" s="162">
        <f t="shared" si="426"/>
        <v>186.9067349981519</v>
      </c>
      <c r="U2736" s="162">
        <f t="shared" si="427"/>
        <v>112.46715153164321</v>
      </c>
      <c r="V2736" s="163">
        <f t="shared" si="428"/>
        <v>1</v>
      </c>
      <c r="W2736" s="164">
        <f t="shared" si="429"/>
        <v>71571803.862338528</v>
      </c>
      <c r="X2736" s="164">
        <f t="shared" si="430"/>
        <v>222197917.33254349</v>
      </c>
    </row>
    <row r="2737" spans="10:24" x14ac:dyDescent="0.25">
      <c r="J2737">
        <v>2734</v>
      </c>
      <c r="K2737" s="43">
        <v>0.99271521693222531</v>
      </c>
      <c r="L2737">
        <v>0.51637765692465021</v>
      </c>
      <c r="M2737">
        <v>9.6385957113013454E-2</v>
      </c>
      <c r="N2737" s="44">
        <v>0.81118254869801498</v>
      </c>
      <c r="O2737" s="161">
        <f t="shared" si="421"/>
        <v>9000000</v>
      </c>
      <c r="P2737" s="162">
        <f t="shared" si="422"/>
        <v>180.61596353863803</v>
      </c>
      <c r="Q2737" s="162">
        <f t="shared" si="423"/>
        <v>108.95154526214006</v>
      </c>
      <c r="R2737" s="163">
        <f t="shared" si="424"/>
        <v>1</v>
      </c>
      <c r="S2737" s="161">
        <f t="shared" si="425"/>
        <v>9000000</v>
      </c>
      <c r="T2737" s="162">
        <f t="shared" si="426"/>
        <v>190.20532117954602</v>
      </c>
      <c r="U2737" s="162">
        <f t="shared" si="427"/>
        <v>111.97577263107003</v>
      </c>
      <c r="V2737" s="163">
        <f t="shared" si="428"/>
        <v>1</v>
      </c>
      <c r="W2737" s="164">
        <f t="shared" si="429"/>
        <v>594979764.48848176</v>
      </c>
      <c r="X2737" s="164">
        <f t="shared" si="430"/>
        <v>554065936.93628395</v>
      </c>
    </row>
    <row r="2738" spans="10:24" x14ac:dyDescent="0.25">
      <c r="J2738">
        <v>2735</v>
      </c>
      <c r="K2738" s="43">
        <v>0.60705884710354352</v>
      </c>
      <c r="L2738">
        <v>0.82397580409190252</v>
      </c>
      <c r="M2738">
        <v>0.76067918349819308</v>
      </c>
      <c r="N2738" s="44">
        <v>0.38552919001907593</v>
      </c>
      <c r="O2738" s="161">
        <f t="shared" si="421"/>
        <v>6000000</v>
      </c>
      <c r="P2738" s="162">
        <f t="shared" si="422"/>
        <v>193.95935140516167</v>
      </c>
      <c r="Q2738" s="162">
        <f t="shared" si="423"/>
        <v>149.16978025106033</v>
      </c>
      <c r="R2738" s="163">
        <f t="shared" si="424"/>
        <v>1</v>
      </c>
      <c r="S2738" s="161">
        <f t="shared" si="425"/>
        <v>7000000</v>
      </c>
      <c r="T2738" s="162">
        <f t="shared" si="426"/>
        <v>194.65311713505389</v>
      </c>
      <c r="U2738" s="162">
        <f t="shared" si="427"/>
        <v>132.08489012553017</v>
      </c>
      <c r="V2738" s="163">
        <f t="shared" si="428"/>
        <v>1</v>
      </c>
      <c r="W2738" s="164">
        <f t="shared" si="429"/>
        <v>218737426.92460805</v>
      </c>
      <c r="X2738" s="164">
        <f t="shared" si="430"/>
        <v>287977589.06666607</v>
      </c>
    </row>
    <row r="2739" spans="10:24" x14ac:dyDescent="0.25">
      <c r="J2739">
        <v>2736</v>
      </c>
      <c r="K2739" s="43">
        <v>0.62839984862124265</v>
      </c>
      <c r="L2739">
        <v>0.77871443202862956</v>
      </c>
      <c r="M2739">
        <v>0.7904598431646388</v>
      </c>
      <c r="N2739" s="44">
        <v>0.69948808512621319</v>
      </c>
      <c r="O2739" s="161">
        <f t="shared" si="421"/>
        <v>6000000</v>
      </c>
      <c r="P2739" s="162">
        <f t="shared" si="422"/>
        <v>191.51788050492189</v>
      </c>
      <c r="Q2739" s="162">
        <f t="shared" si="423"/>
        <v>151.16035675205123</v>
      </c>
      <c r="R2739" s="163">
        <f t="shared" si="424"/>
        <v>1</v>
      </c>
      <c r="S2739" s="161">
        <f t="shared" si="425"/>
        <v>7000000</v>
      </c>
      <c r="T2739" s="162">
        <f t="shared" si="426"/>
        <v>193.83929350164064</v>
      </c>
      <c r="U2739" s="162">
        <f t="shared" si="427"/>
        <v>133.0801783760256</v>
      </c>
      <c r="V2739" s="163">
        <f t="shared" si="428"/>
        <v>1</v>
      </c>
      <c r="W2739" s="164">
        <f t="shared" si="429"/>
        <v>192145142.51722398</v>
      </c>
      <c r="X2739" s="164">
        <f t="shared" si="430"/>
        <v>275313805.8793053</v>
      </c>
    </row>
    <row r="2740" spans="10:24" x14ac:dyDescent="0.25">
      <c r="J2740">
        <v>2737</v>
      </c>
      <c r="K2740" s="43">
        <v>0.86103830021742722</v>
      </c>
      <c r="L2740">
        <v>0.24294924201242063</v>
      </c>
      <c r="M2740">
        <v>0.20197240309293862</v>
      </c>
      <c r="N2740" s="44">
        <v>0.70694112896738914</v>
      </c>
      <c r="O2740" s="161">
        <f t="shared" si="421"/>
        <v>7000000</v>
      </c>
      <c r="P2740" s="162">
        <f t="shared" si="422"/>
        <v>169.54729344154492</v>
      </c>
      <c r="Q2740" s="162">
        <f t="shared" si="423"/>
        <v>118.30806548043529</v>
      </c>
      <c r="R2740" s="163">
        <f t="shared" si="424"/>
        <v>1</v>
      </c>
      <c r="S2740" s="161">
        <f t="shared" si="425"/>
        <v>7000000</v>
      </c>
      <c r="T2740" s="162">
        <f t="shared" si="426"/>
        <v>186.51576448051497</v>
      </c>
      <c r="U2740" s="162">
        <f t="shared" si="427"/>
        <v>116.65403274021764</v>
      </c>
      <c r="V2740" s="163">
        <f t="shared" si="428"/>
        <v>1</v>
      </c>
      <c r="W2740" s="164">
        <f t="shared" si="429"/>
        <v>308674595.72776747</v>
      </c>
      <c r="X2740" s="164">
        <f t="shared" si="430"/>
        <v>339032122.18208128</v>
      </c>
    </row>
    <row r="2741" spans="10:24" x14ac:dyDescent="0.25">
      <c r="J2741">
        <v>2738</v>
      </c>
      <c r="K2741" s="43">
        <v>0.76000208659209756</v>
      </c>
      <c r="L2741">
        <v>0.29646480065365244</v>
      </c>
      <c r="M2741">
        <v>0.18696768088050741</v>
      </c>
      <c r="N2741" s="44">
        <v>0.15171212982360027</v>
      </c>
      <c r="O2741" s="161">
        <f t="shared" si="421"/>
        <v>7000000</v>
      </c>
      <c r="P2741" s="162">
        <f t="shared" si="422"/>
        <v>171.98106761477243</v>
      </c>
      <c r="Q2741" s="162">
        <f t="shared" si="423"/>
        <v>117.21747980186964</v>
      </c>
      <c r="R2741" s="163">
        <f t="shared" si="424"/>
        <v>1</v>
      </c>
      <c r="S2741" s="161">
        <f t="shared" si="425"/>
        <v>7000000</v>
      </c>
      <c r="T2741" s="162">
        <f t="shared" si="426"/>
        <v>187.32702253825747</v>
      </c>
      <c r="U2741" s="162">
        <f t="shared" si="427"/>
        <v>116.10873990093482</v>
      </c>
      <c r="V2741" s="163">
        <f t="shared" si="428"/>
        <v>0.9</v>
      </c>
      <c r="W2741" s="164">
        <f t="shared" si="429"/>
        <v>333345114.69031948</v>
      </c>
      <c r="X2741" s="164">
        <f t="shared" si="430"/>
        <v>298675180.61513269</v>
      </c>
    </row>
    <row r="2742" spans="10:24" x14ac:dyDescent="0.25">
      <c r="J2742">
        <v>2739</v>
      </c>
      <c r="K2742" s="43">
        <v>0.41274895565408332</v>
      </c>
      <c r="L2742">
        <v>0.10631577396646519</v>
      </c>
      <c r="M2742">
        <v>0.14767165323995068</v>
      </c>
      <c r="N2742" s="44">
        <v>0.3923049072371384</v>
      </c>
      <c r="O2742" s="161">
        <f t="shared" si="421"/>
        <v>5000000</v>
      </c>
      <c r="P2742" s="162">
        <f t="shared" si="422"/>
        <v>161.30457091967313</v>
      </c>
      <c r="Q2742" s="162">
        <f t="shared" si="423"/>
        <v>114.07056609561249</v>
      </c>
      <c r="R2742" s="163">
        <f t="shared" si="424"/>
        <v>1</v>
      </c>
      <c r="S2742" s="161">
        <f t="shared" si="425"/>
        <v>6000000</v>
      </c>
      <c r="T2742" s="162">
        <f t="shared" si="426"/>
        <v>183.7681903065577</v>
      </c>
      <c r="U2742" s="162">
        <f t="shared" si="427"/>
        <v>114.53528304780625</v>
      </c>
      <c r="V2742" s="163">
        <f t="shared" si="428"/>
        <v>1</v>
      </c>
      <c r="W2742" s="164">
        <f t="shared" si="429"/>
        <v>186170024.12030315</v>
      </c>
      <c r="X2742" s="164">
        <f t="shared" si="430"/>
        <v>265397443.55250871</v>
      </c>
    </row>
    <row r="2743" spans="10:24" x14ac:dyDescent="0.25">
      <c r="J2743">
        <v>2740</v>
      </c>
      <c r="K2743" s="43">
        <v>0.63870383113761753</v>
      </c>
      <c r="L2743">
        <v>0.93119803762429487</v>
      </c>
      <c r="M2743">
        <v>0.79102613544246592</v>
      </c>
      <c r="N2743" s="44">
        <v>0.41028646765152266</v>
      </c>
      <c r="O2743" s="161">
        <f t="shared" si="421"/>
        <v>6000000</v>
      </c>
      <c r="P2743" s="162">
        <f t="shared" si="422"/>
        <v>202.27159736232875</v>
      </c>
      <c r="Q2743" s="162">
        <f t="shared" si="423"/>
        <v>151.19973715556065</v>
      </c>
      <c r="R2743" s="163">
        <f t="shared" si="424"/>
        <v>1</v>
      </c>
      <c r="S2743" s="161">
        <f t="shared" si="425"/>
        <v>7000000</v>
      </c>
      <c r="T2743" s="162">
        <f t="shared" si="426"/>
        <v>197.42386578744291</v>
      </c>
      <c r="U2743" s="162">
        <f t="shared" si="427"/>
        <v>133.09986857778031</v>
      </c>
      <c r="V2743" s="163">
        <f t="shared" si="428"/>
        <v>1</v>
      </c>
      <c r="W2743" s="164">
        <f t="shared" si="429"/>
        <v>256431161.24060857</v>
      </c>
      <c r="X2743" s="164">
        <f t="shared" si="430"/>
        <v>300267980.46763813</v>
      </c>
    </row>
    <row r="2744" spans="10:24" x14ac:dyDescent="0.25">
      <c r="J2744">
        <v>2741</v>
      </c>
      <c r="K2744" s="43">
        <v>0.88807785000700423</v>
      </c>
      <c r="L2744">
        <v>0.86842737069365006</v>
      </c>
      <c r="M2744">
        <v>0.18681119983949279</v>
      </c>
      <c r="N2744" s="44">
        <v>0.46367904812258987</v>
      </c>
      <c r="O2744" s="161">
        <f t="shared" si="421"/>
        <v>7000000</v>
      </c>
      <c r="P2744" s="162">
        <f t="shared" si="422"/>
        <v>196.78481999450213</v>
      </c>
      <c r="Q2744" s="162">
        <f t="shared" si="423"/>
        <v>117.20582891922733</v>
      </c>
      <c r="R2744" s="163">
        <f t="shared" si="424"/>
        <v>1</v>
      </c>
      <c r="S2744" s="161">
        <f t="shared" si="425"/>
        <v>7000000</v>
      </c>
      <c r="T2744" s="162">
        <f t="shared" si="426"/>
        <v>195.59493999816738</v>
      </c>
      <c r="U2744" s="162">
        <f t="shared" si="427"/>
        <v>116.10291445961366</v>
      </c>
      <c r="V2744" s="163">
        <f t="shared" si="428"/>
        <v>1</v>
      </c>
      <c r="W2744" s="164">
        <f t="shared" si="429"/>
        <v>507052937.52692366</v>
      </c>
      <c r="X2744" s="164">
        <f t="shared" si="430"/>
        <v>406444178.769876</v>
      </c>
    </row>
    <row r="2745" spans="10:24" x14ac:dyDescent="0.25">
      <c r="J2745">
        <v>2742</v>
      </c>
      <c r="K2745" s="43">
        <v>0.69485124721928793</v>
      </c>
      <c r="L2745">
        <v>0.73904329315208594</v>
      </c>
      <c r="M2745">
        <v>0.78325846477229955</v>
      </c>
      <c r="N2745" s="44">
        <v>0.34734230433986313</v>
      </c>
      <c r="O2745" s="161">
        <f t="shared" si="421"/>
        <v>6000000</v>
      </c>
      <c r="P2745" s="162">
        <f t="shared" si="422"/>
        <v>189.60598082574998</v>
      </c>
      <c r="Q2745" s="162">
        <f t="shared" si="423"/>
        <v>150.66490625532631</v>
      </c>
      <c r="R2745" s="163">
        <f t="shared" si="424"/>
        <v>1</v>
      </c>
      <c r="S2745" s="161">
        <f t="shared" si="425"/>
        <v>7000000</v>
      </c>
      <c r="T2745" s="162">
        <f t="shared" si="426"/>
        <v>193.20199360858334</v>
      </c>
      <c r="U2745" s="162">
        <f t="shared" si="427"/>
        <v>132.83245312766314</v>
      </c>
      <c r="V2745" s="163">
        <f t="shared" si="428"/>
        <v>1</v>
      </c>
      <c r="W2745" s="164">
        <f t="shared" si="429"/>
        <v>183646447.42254201</v>
      </c>
      <c r="X2745" s="164">
        <f t="shared" si="430"/>
        <v>272586783.36644137</v>
      </c>
    </row>
    <row r="2746" spans="10:24" x14ac:dyDescent="0.25">
      <c r="J2746">
        <v>2743</v>
      </c>
      <c r="K2746" s="43">
        <v>0.43522416460254132</v>
      </c>
      <c r="L2746">
        <v>0.39548255810839428</v>
      </c>
      <c r="M2746">
        <v>5.6223315651474648E-3</v>
      </c>
      <c r="N2746" s="44">
        <v>0.20117531320003734</v>
      </c>
      <c r="O2746" s="161">
        <f t="shared" si="421"/>
        <v>5000000</v>
      </c>
      <c r="P2746" s="162">
        <f t="shared" si="422"/>
        <v>176.02413651620395</v>
      </c>
      <c r="Q2746" s="162">
        <f t="shared" si="423"/>
        <v>84.299956713444743</v>
      </c>
      <c r="R2746" s="163">
        <f t="shared" si="424"/>
        <v>1</v>
      </c>
      <c r="S2746" s="161">
        <f t="shared" si="425"/>
        <v>6000000</v>
      </c>
      <c r="T2746" s="162">
        <f t="shared" si="426"/>
        <v>188.67471217206798</v>
      </c>
      <c r="U2746" s="162">
        <f t="shared" si="427"/>
        <v>99.649978356722372</v>
      </c>
      <c r="V2746" s="163">
        <f t="shared" si="428"/>
        <v>1</v>
      </c>
      <c r="W2746" s="164">
        <f t="shared" si="429"/>
        <v>408620899.01379603</v>
      </c>
      <c r="X2746" s="164">
        <f t="shared" si="430"/>
        <v>384148402.89207369</v>
      </c>
    </row>
    <row r="2747" spans="10:24" x14ac:dyDescent="0.25">
      <c r="J2747">
        <v>2744</v>
      </c>
      <c r="K2747" s="43">
        <v>0.55638284527028903</v>
      </c>
      <c r="L2747">
        <v>0.86830978768753109</v>
      </c>
      <c r="M2747">
        <v>1.106573005878686E-2</v>
      </c>
      <c r="N2747" s="44">
        <v>0.98144633225016853</v>
      </c>
      <c r="O2747" s="161">
        <f t="shared" si="421"/>
        <v>6000000</v>
      </c>
      <c r="P2747" s="162">
        <f t="shared" si="422"/>
        <v>196.77655410980614</v>
      </c>
      <c r="Q2747" s="162">
        <f t="shared" si="423"/>
        <v>89.237918196747515</v>
      </c>
      <c r="R2747" s="163">
        <f t="shared" si="424"/>
        <v>1</v>
      </c>
      <c r="S2747" s="161">
        <f t="shared" si="425"/>
        <v>6000000</v>
      </c>
      <c r="T2747" s="162">
        <f t="shared" si="426"/>
        <v>195.59218470326871</v>
      </c>
      <c r="U2747" s="162">
        <f t="shared" si="427"/>
        <v>102.11895909837375</v>
      </c>
      <c r="V2747" s="163">
        <f t="shared" si="428"/>
        <v>1</v>
      </c>
      <c r="W2747" s="164">
        <f t="shared" si="429"/>
        <v>595231815.47835171</v>
      </c>
      <c r="X2747" s="164">
        <f t="shared" si="430"/>
        <v>410839353.62936974</v>
      </c>
    </row>
    <row r="2748" spans="10:24" x14ac:dyDescent="0.25">
      <c r="J2748">
        <v>2745</v>
      </c>
      <c r="K2748" s="43">
        <v>0.48970480148212314</v>
      </c>
      <c r="L2748">
        <v>0.28760258868900568</v>
      </c>
      <c r="M2748">
        <v>0.3416069120879327</v>
      </c>
      <c r="N2748" s="44">
        <v>9.2633399484288059E-2</v>
      </c>
      <c r="O2748" s="161">
        <f t="shared" si="421"/>
        <v>5000000</v>
      </c>
      <c r="P2748" s="162">
        <f t="shared" si="422"/>
        <v>171.59396801209712</v>
      </c>
      <c r="Q2748" s="162">
        <f t="shared" si="423"/>
        <v>126.83836952636695</v>
      </c>
      <c r="R2748" s="163">
        <f t="shared" si="424"/>
        <v>1</v>
      </c>
      <c r="S2748" s="161">
        <f t="shared" si="425"/>
        <v>6000000</v>
      </c>
      <c r="T2748" s="162">
        <f t="shared" si="426"/>
        <v>187.1979893373657</v>
      </c>
      <c r="U2748" s="162">
        <f t="shared" si="427"/>
        <v>120.91918476318347</v>
      </c>
      <c r="V2748" s="163">
        <f t="shared" si="428"/>
        <v>0.9</v>
      </c>
      <c r="W2748" s="164">
        <f t="shared" si="429"/>
        <v>173777992.42865089</v>
      </c>
      <c r="X2748" s="164">
        <f t="shared" si="430"/>
        <v>207905544.70058405</v>
      </c>
    </row>
    <row r="2749" spans="10:24" x14ac:dyDescent="0.25">
      <c r="J2749">
        <v>2746</v>
      </c>
      <c r="K2749" s="43">
        <v>0.29584540721706798</v>
      </c>
      <c r="L2749">
        <v>0.97918535703429777</v>
      </c>
      <c r="M2749">
        <v>0.76116163629231048</v>
      </c>
      <c r="N2749" s="44">
        <v>0.84062912753911101</v>
      </c>
      <c r="O2749" s="161">
        <f t="shared" si="421"/>
        <v>2000000</v>
      </c>
      <c r="P2749" s="162">
        <f t="shared" si="422"/>
        <v>210.5581075067889</v>
      </c>
      <c r="Q2749" s="162">
        <f t="shared" si="423"/>
        <v>149.20088399566197</v>
      </c>
      <c r="R2749" s="163">
        <f t="shared" si="424"/>
        <v>1</v>
      </c>
      <c r="S2749" s="161">
        <f t="shared" si="425"/>
        <v>5000000</v>
      </c>
      <c r="T2749" s="162">
        <f t="shared" si="426"/>
        <v>200.1860358355963</v>
      </c>
      <c r="U2749" s="162">
        <f t="shared" si="427"/>
        <v>132.10044199783098</v>
      </c>
      <c r="V2749" s="163">
        <f t="shared" si="428"/>
        <v>1</v>
      </c>
      <c r="W2749" s="164">
        <f t="shared" si="429"/>
        <v>72714447.022253871</v>
      </c>
      <c r="X2749" s="164">
        <f t="shared" si="430"/>
        <v>190427969.18882656</v>
      </c>
    </row>
    <row r="2750" spans="10:24" x14ac:dyDescent="0.25">
      <c r="J2750">
        <v>2747</v>
      </c>
      <c r="K2750" s="43">
        <v>0.99779768378187184</v>
      </c>
      <c r="L2750">
        <v>0.20666265311635656</v>
      </c>
      <c r="M2750">
        <v>0.9056279518010123</v>
      </c>
      <c r="N2750" s="44">
        <v>0.70831989619861635</v>
      </c>
      <c r="O2750" s="161">
        <f t="shared" si="421"/>
        <v>9000000</v>
      </c>
      <c r="P2750" s="162">
        <f t="shared" si="422"/>
        <v>167.72916248603252</v>
      </c>
      <c r="Q2750" s="162">
        <f t="shared" si="423"/>
        <v>161.28606961494597</v>
      </c>
      <c r="R2750" s="163">
        <f t="shared" si="424"/>
        <v>1</v>
      </c>
      <c r="S2750" s="161">
        <f t="shared" si="425"/>
        <v>9000000</v>
      </c>
      <c r="T2750" s="162">
        <f t="shared" si="426"/>
        <v>185.90972082867751</v>
      </c>
      <c r="U2750" s="162">
        <f t="shared" si="427"/>
        <v>138.14303480747299</v>
      </c>
      <c r="V2750" s="163">
        <f t="shared" si="428"/>
        <v>1</v>
      </c>
      <c r="W2750" s="164">
        <f t="shared" si="429"/>
        <v>7987835.8397789374</v>
      </c>
      <c r="X2750" s="164">
        <f t="shared" si="430"/>
        <v>279900174.19084066</v>
      </c>
    </row>
    <row r="2751" spans="10:24" x14ac:dyDescent="0.25">
      <c r="J2751">
        <v>2748</v>
      </c>
      <c r="K2751" s="43">
        <v>0.68282240661455373</v>
      </c>
      <c r="L2751">
        <v>0.94492712691876102</v>
      </c>
      <c r="M2751">
        <v>0.33181929193423665</v>
      </c>
      <c r="N2751" s="44">
        <v>0.98294360888366017</v>
      </c>
      <c r="O2751" s="161">
        <f t="shared" si="421"/>
        <v>6000000</v>
      </c>
      <c r="P2751" s="162">
        <f t="shared" si="422"/>
        <v>203.9630759289584</v>
      </c>
      <c r="Q2751" s="162">
        <f t="shared" si="423"/>
        <v>126.302098342085</v>
      </c>
      <c r="R2751" s="163">
        <f t="shared" si="424"/>
        <v>1</v>
      </c>
      <c r="S2751" s="161">
        <f t="shared" si="425"/>
        <v>7000000</v>
      </c>
      <c r="T2751" s="162">
        <f t="shared" si="426"/>
        <v>197.98769197631947</v>
      </c>
      <c r="U2751" s="162">
        <f t="shared" si="427"/>
        <v>120.6510491710425</v>
      </c>
      <c r="V2751" s="163">
        <f t="shared" si="428"/>
        <v>1</v>
      </c>
      <c r="W2751" s="164">
        <f t="shared" si="429"/>
        <v>415965865.52124041</v>
      </c>
      <c r="X2751" s="164">
        <f t="shared" si="430"/>
        <v>391356499.63693881</v>
      </c>
    </row>
    <row r="2752" spans="10:24" x14ac:dyDescent="0.25">
      <c r="J2752">
        <v>2749</v>
      </c>
      <c r="K2752" s="43">
        <v>0.57061098909708818</v>
      </c>
      <c r="L2752">
        <v>0.19715150886891053</v>
      </c>
      <c r="M2752">
        <v>3.1065853483242201E-2</v>
      </c>
      <c r="N2752" s="44">
        <v>0.60807383180359198</v>
      </c>
      <c r="O2752" s="161">
        <f t="shared" si="421"/>
        <v>6000000</v>
      </c>
      <c r="P2752" s="162">
        <f t="shared" si="422"/>
        <v>167.22240312754292</v>
      </c>
      <c r="Q2752" s="162">
        <f t="shared" si="423"/>
        <v>97.692906626621593</v>
      </c>
      <c r="R2752" s="163">
        <f t="shared" si="424"/>
        <v>1</v>
      </c>
      <c r="S2752" s="161">
        <f t="shared" si="425"/>
        <v>6000000</v>
      </c>
      <c r="T2752" s="162">
        <f t="shared" si="426"/>
        <v>185.74080104251431</v>
      </c>
      <c r="U2752" s="162">
        <f t="shared" si="427"/>
        <v>106.3464533133108</v>
      </c>
      <c r="V2752" s="163">
        <f t="shared" si="428"/>
        <v>1</v>
      </c>
      <c r="W2752" s="164">
        <f t="shared" si="429"/>
        <v>367176979.00552797</v>
      </c>
      <c r="X2752" s="164">
        <f t="shared" si="430"/>
        <v>326366086.37522101</v>
      </c>
    </row>
    <row r="2753" spans="10:24" x14ac:dyDescent="0.25">
      <c r="J2753">
        <v>2750</v>
      </c>
      <c r="K2753" s="43">
        <v>7.8806029289984703E-2</v>
      </c>
      <c r="L2753">
        <v>0.1297809883323956</v>
      </c>
      <c r="M2753">
        <v>0.82300174493301359</v>
      </c>
      <c r="N2753" s="44">
        <v>0.46351590235206486</v>
      </c>
      <c r="O2753" s="161">
        <f t="shared" si="421"/>
        <v>2000000</v>
      </c>
      <c r="P2753" s="162">
        <f t="shared" si="422"/>
        <v>163.08859456955784</v>
      </c>
      <c r="Q2753" s="162">
        <f t="shared" si="423"/>
        <v>153.53730467016641</v>
      </c>
      <c r="R2753" s="163">
        <f t="shared" si="424"/>
        <v>1</v>
      </c>
      <c r="S2753" s="161">
        <f t="shared" si="425"/>
        <v>2000000</v>
      </c>
      <c r="T2753" s="162">
        <f t="shared" si="426"/>
        <v>184.36286485651928</v>
      </c>
      <c r="U2753" s="162">
        <f t="shared" si="427"/>
        <v>134.2686523350832</v>
      </c>
      <c r="V2753" s="163">
        <f t="shared" si="428"/>
        <v>1</v>
      </c>
      <c r="W2753" s="164">
        <f t="shared" si="429"/>
        <v>-30897420.20121713</v>
      </c>
      <c r="X2753" s="164">
        <f t="shared" si="430"/>
        <v>-49811574.957127839</v>
      </c>
    </row>
    <row r="2754" spans="10:24" x14ac:dyDescent="0.25">
      <c r="J2754">
        <v>2751</v>
      </c>
      <c r="K2754" s="43">
        <v>0.2633805732689376</v>
      </c>
      <c r="L2754">
        <v>0.88435363059907979</v>
      </c>
      <c r="M2754">
        <v>0.38649863640594562</v>
      </c>
      <c r="N2754" s="44">
        <v>0.54037691513045616</v>
      </c>
      <c r="O2754" s="161">
        <f t="shared" si="421"/>
        <v>2000000</v>
      </c>
      <c r="P2754" s="162">
        <f t="shared" si="422"/>
        <v>197.95553170605149</v>
      </c>
      <c r="Q2754" s="162">
        <f t="shared" si="423"/>
        <v>129.23086866424649</v>
      </c>
      <c r="R2754" s="163">
        <f t="shared" si="424"/>
        <v>1</v>
      </c>
      <c r="S2754" s="161">
        <f t="shared" si="425"/>
        <v>5000000</v>
      </c>
      <c r="T2754" s="162">
        <f t="shared" si="426"/>
        <v>195.98517723535051</v>
      </c>
      <c r="U2754" s="162">
        <f t="shared" si="427"/>
        <v>122.11543433212324</v>
      </c>
      <c r="V2754" s="163">
        <f t="shared" si="428"/>
        <v>1</v>
      </c>
      <c r="W2754" s="164">
        <f t="shared" si="429"/>
        <v>87449326.083609998</v>
      </c>
      <c r="X2754" s="164">
        <f t="shared" si="430"/>
        <v>219348714.51613629</v>
      </c>
    </row>
    <row r="2755" spans="10:24" x14ac:dyDescent="0.25">
      <c r="J2755">
        <v>2752</v>
      </c>
      <c r="K2755" s="43">
        <v>0.36443347597750686</v>
      </c>
      <c r="L2755">
        <v>0.14953809792005002</v>
      </c>
      <c r="M2755">
        <v>0.76820043260872573</v>
      </c>
      <c r="N2755" s="44">
        <v>0.77983435396698475</v>
      </c>
      <c r="O2755" s="161">
        <f t="shared" si="421"/>
        <v>5000000</v>
      </c>
      <c r="P2755" s="162">
        <f t="shared" si="422"/>
        <v>164.4237526534894</v>
      </c>
      <c r="Q2755" s="162">
        <f t="shared" si="423"/>
        <v>149.65866524353896</v>
      </c>
      <c r="R2755" s="163">
        <f t="shared" si="424"/>
        <v>1</v>
      </c>
      <c r="S2755" s="161">
        <f t="shared" si="425"/>
        <v>6000000</v>
      </c>
      <c r="T2755" s="162">
        <f t="shared" si="426"/>
        <v>184.80791755116314</v>
      </c>
      <c r="U2755" s="162">
        <f t="shared" si="427"/>
        <v>132.32933262176948</v>
      </c>
      <c r="V2755" s="163">
        <f t="shared" si="428"/>
        <v>1</v>
      </c>
      <c r="W2755" s="164">
        <f t="shared" si="429"/>
        <v>23825437.049752191</v>
      </c>
      <c r="X2755" s="164">
        <f t="shared" si="430"/>
        <v>164871509.57636195</v>
      </c>
    </row>
    <row r="2756" spans="10:24" x14ac:dyDescent="0.25">
      <c r="J2756">
        <v>2753</v>
      </c>
      <c r="K2756" s="43">
        <v>0.54363234747017208</v>
      </c>
      <c r="L2756">
        <v>0.83403953580183221</v>
      </c>
      <c r="M2756">
        <v>0.13226332317671419</v>
      </c>
      <c r="N2756" s="44">
        <v>0.40389930414825126</v>
      </c>
      <c r="O2756" s="161">
        <f t="shared" si="421"/>
        <v>5000000</v>
      </c>
      <c r="P2756" s="162">
        <f t="shared" si="422"/>
        <v>194.55377904720714</v>
      </c>
      <c r="Q2756" s="162">
        <f t="shared" si="423"/>
        <v>112.68488251087101</v>
      </c>
      <c r="R2756" s="163">
        <f t="shared" si="424"/>
        <v>1</v>
      </c>
      <c r="S2756" s="161">
        <f t="shared" si="425"/>
        <v>6000000</v>
      </c>
      <c r="T2756" s="162">
        <f t="shared" si="426"/>
        <v>194.85125968240237</v>
      </c>
      <c r="U2756" s="162">
        <f t="shared" si="427"/>
        <v>113.8424412554355</v>
      </c>
      <c r="V2756" s="163">
        <f t="shared" si="428"/>
        <v>1</v>
      </c>
      <c r="W2756" s="164">
        <f t="shared" si="429"/>
        <v>359344482.68168068</v>
      </c>
      <c r="X2756" s="164">
        <f t="shared" si="430"/>
        <v>336052910.5618012</v>
      </c>
    </row>
    <row r="2757" spans="10:24" x14ac:dyDescent="0.25">
      <c r="J2757">
        <v>2754</v>
      </c>
      <c r="K2757" s="43">
        <v>0.56236725173705393</v>
      </c>
      <c r="L2757">
        <v>0.21483432351832665</v>
      </c>
      <c r="M2757">
        <v>0.30306354221683651</v>
      </c>
      <c r="N2757" s="44">
        <v>0.42442949415215903</v>
      </c>
      <c r="O2757" s="161">
        <f t="shared" ref="O2757:O2820" si="431">VLOOKUP(K2757,$E$5:$H$10,4)</f>
        <v>6000000</v>
      </c>
      <c r="P2757" s="162">
        <f t="shared" ref="P2757:P2820" si="432">_xlfn.NORM.INV(L2757,$E$12,$E$13)</f>
        <v>168.15361806846471</v>
      </c>
      <c r="Q2757" s="162">
        <f t="shared" ref="Q2757:Q2820" si="433">_xlfn.NORM.INV(M2757,$E$15,$E$16)</f>
        <v>124.68780743943014</v>
      </c>
      <c r="R2757" s="163">
        <f t="shared" ref="R2757:R2820" si="434">VLOOKUP(N2757,$E$19:$H$21,4)</f>
        <v>1</v>
      </c>
      <c r="S2757" s="161">
        <f t="shared" ref="S2757:S2820" si="435">VLOOKUP(K2757,$G$5:$H$10,2)</f>
        <v>6000000</v>
      </c>
      <c r="T2757" s="162">
        <f t="shared" ref="T2757:T2820" si="436">_xlfn.NORM.INV(L2757,$G$12,$G$13)</f>
        <v>186.05120602282156</v>
      </c>
      <c r="U2757" s="162">
        <f t="shared" ref="U2757:U2820" si="437">_xlfn.NORM.INV(M2757,$G$15,$G$16)</f>
        <v>119.84390371971507</v>
      </c>
      <c r="V2757" s="163">
        <f t="shared" ref="V2757:V2820" si="438">VLOOKUP(N2757,$G$19:$H$21,2)</f>
        <v>1</v>
      </c>
      <c r="W2757" s="164">
        <f t="shared" ref="W2757:W2820" si="439">O2757*(P2757-Q2757)*R2757-$D$23-$D$24</f>
        <v>210794863.77420738</v>
      </c>
      <c r="X2757" s="164">
        <f t="shared" ref="X2757:X2820" si="440">S2757*(T2757-U2757)*V2757-$F$23-$F$24</f>
        <v>247243813.81863892</v>
      </c>
    </row>
    <row r="2758" spans="10:24" x14ac:dyDescent="0.25">
      <c r="J2758">
        <v>2755</v>
      </c>
      <c r="K2758" s="43">
        <v>0.41173886369757373</v>
      </c>
      <c r="L2758">
        <v>0.65765945337378329</v>
      </c>
      <c r="M2758">
        <v>0.43182585429793818</v>
      </c>
      <c r="N2758" s="44">
        <v>0.2901846454100967</v>
      </c>
      <c r="O2758" s="161">
        <f t="shared" si="431"/>
        <v>5000000</v>
      </c>
      <c r="P2758" s="162">
        <f t="shared" si="432"/>
        <v>186.0912556770088</v>
      </c>
      <c r="Q2758" s="162">
        <f t="shared" si="433"/>
        <v>131.56544856262047</v>
      </c>
      <c r="R2758" s="163">
        <f t="shared" si="434"/>
        <v>1</v>
      </c>
      <c r="S2758" s="161">
        <f t="shared" si="435"/>
        <v>6000000</v>
      </c>
      <c r="T2758" s="162">
        <f t="shared" si="436"/>
        <v>192.03041855900292</v>
      </c>
      <c r="U2758" s="162">
        <f t="shared" si="437"/>
        <v>123.28272428131024</v>
      </c>
      <c r="V2758" s="163">
        <f t="shared" si="438"/>
        <v>1</v>
      </c>
      <c r="W2758" s="164">
        <f t="shared" si="439"/>
        <v>222629035.57194161</v>
      </c>
      <c r="X2758" s="164">
        <f t="shared" si="440"/>
        <v>262486165.66615611</v>
      </c>
    </row>
    <row r="2759" spans="10:24" x14ac:dyDescent="0.25">
      <c r="J2759">
        <v>2756</v>
      </c>
      <c r="K2759" s="43">
        <v>0.2563089281139016</v>
      </c>
      <c r="L2759">
        <v>0.82054711994134355</v>
      </c>
      <c r="M2759">
        <v>0.95331491383439071</v>
      </c>
      <c r="N2759" s="44">
        <v>0.40436971088582274</v>
      </c>
      <c r="O2759" s="161">
        <f t="shared" si="431"/>
        <v>2000000</v>
      </c>
      <c r="P2759" s="162">
        <f t="shared" si="432"/>
        <v>193.76178213407655</v>
      </c>
      <c r="Q2759" s="162">
        <f t="shared" si="433"/>
        <v>168.55763639491718</v>
      </c>
      <c r="R2759" s="163">
        <f t="shared" si="434"/>
        <v>1</v>
      </c>
      <c r="S2759" s="161">
        <f t="shared" si="435"/>
        <v>5000000</v>
      </c>
      <c r="T2759" s="162">
        <f t="shared" si="436"/>
        <v>194.58726071135885</v>
      </c>
      <c r="U2759" s="162">
        <f t="shared" si="437"/>
        <v>141.77881819745858</v>
      </c>
      <c r="V2759" s="163">
        <f t="shared" si="438"/>
        <v>1</v>
      </c>
      <c r="W2759" s="164">
        <f t="shared" si="439"/>
        <v>408291.47831874341</v>
      </c>
      <c r="X2759" s="164">
        <f t="shared" si="440"/>
        <v>114042212.56950137</v>
      </c>
    </row>
    <row r="2760" spans="10:24" x14ac:dyDescent="0.25">
      <c r="J2760">
        <v>2757</v>
      </c>
      <c r="K2760" s="43">
        <v>0.55951435249699688</v>
      </c>
      <c r="L2760">
        <v>0.94579430875550385</v>
      </c>
      <c r="M2760">
        <v>0.71424765200356966</v>
      </c>
      <c r="N2760" s="44">
        <v>0.78122384820053403</v>
      </c>
      <c r="O2760" s="161">
        <f t="shared" si="431"/>
        <v>6000000</v>
      </c>
      <c r="P2760" s="162">
        <f t="shared" si="432"/>
        <v>204.08061956376787</v>
      </c>
      <c r="Q2760" s="162">
        <f t="shared" si="433"/>
        <v>146.31673692953532</v>
      </c>
      <c r="R2760" s="163">
        <f t="shared" si="434"/>
        <v>1</v>
      </c>
      <c r="S2760" s="161">
        <f t="shared" si="435"/>
        <v>6000000</v>
      </c>
      <c r="T2760" s="162">
        <f t="shared" si="436"/>
        <v>198.02687318792263</v>
      </c>
      <c r="U2760" s="162">
        <f t="shared" si="437"/>
        <v>130.65836846476765</v>
      </c>
      <c r="V2760" s="163">
        <f t="shared" si="438"/>
        <v>1</v>
      </c>
      <c r="W2760" s="164">
        <f t="shared" si="439"/>
        <v>296583295.80539525</v>
      </c>
      <c r="X2760" s="164">
        <f t="shared" si="440"/>
        <v>254211028.33892989</v>
      </c>
    </row>
    <row r="2761" spans="10:24" x14ac:dyDescent="0.25">
      <c r="J2761">
        <v>2758</v>
      </c>
      <c r="K2761" s="43">
        <v>0.5852323190239701</v>
      </c>
      <c r="L2761">
        <v>3.1291421656200691E-2</v>
      </c>
      <c r="M2761">
        <v>0.89384712626203133</v>
      </c>
      <c r="N2761" s="44">
        <v>0.22864101270742809</v>
      </c>
      <c r="O2761" s="161">
        <f t="shared" si="431"/>
        <v>6000000</v>
      </c>
      <c r="P2761" s="162">
        <f t="shared" si="432"/>
        <v>152.067845099176</v>
      </c>
      <c r="Q2761" s="162">
        <f t="shared" si="433"/>
        <v>159.94500530031308</v>
      </c>
      <c r="R2761" s="163">
        <f t="shared" si="434"/>
        <v>1</v>
      </c>
      <c r="S2761" s="161">
        <f t="shared" si="435"/>
        <v>6000000</v>
      </c>
      <c r="T2761" s="162">
        <f t="shared" si="436"/>
        <v>180.68928169972534</v>
      </c>
      <c r="U2761" s="162">
        <f t="shared" si="437"/>
        <v>137.47250265015654</v>
      </c>
      <c r="V2761" s="163">
        <f t="shared" si="438"/>
        <v>1</v>
      </c>
      <c r="W2761" s="164">
        <f t="shared" si="439"/>
        <v>-97262961.206822515</v>
      </c>
      <c r="X2761" s="164">
        <f t="shared" si="440"/>
        <v>109300674.29741278</v>
      </c>
    </row>
    <row r="2762" spans="10:24" x14ac:dyDescent="0.25">
      <c r="J2762">
        <v>2759</v>
      </c>
      <c r="K2762" s="43">
        <v>0.23482994056705886</v>
      </c>
      <c r="L2762">
        <v>0.32405477570454588</v>
      </c>
      <c r="M2762">
        <v>0.66065887458313899</v>
      </c>
      <c r="N2762" s="44">
        <v>0.30669078044154108</v>
      </c>
      <c r="O2762" s="161">
        <f t="shared" si="431"/>
        <v>2000000</v>
      </c>
      <c r="P2762" s="162">
        <f t="shared" si="432"/>
        <v>173.15414991628688</v>
      </c>
      <c r="Q2762" s="162">
        <f t="shared" si="433"/>
        <v>143.285239707502</v>
      </c>
      <c r="R2762" s="163">
        <f t="shared" si="434"/>
        <v>1</v>
      </c>
      <c r="S2762" s="161">
        <f t="shared" si="435"/>
        <v>5000000</v>
      </c>
      <c r="T2762" s="162">
        <f t="shared" si="436"/>
        <v>187.71804997209563</v>
      </c>
      <c r="U2762" s="162">
        <f t="shared" si="437"/>
        <v>129.142619853751</v>
      </c>
      <c r="V2762" s="163">
        <f t="shared" si="438"/>
        <v>1</v>
      </c>
      <c r="W2762" s="164">
        <f t="shared" si="439"/>
        <v>9737820.417569764</v>
      </c>
      <c r="X2762" s="164">
        <f t="shared" si="440"/>
        <v>142877150.59172314</v>
      </c>
    </row>
    <row r="2763" spans="10:24" x14ac:dyDescent="0.25">
      <c r="J2763">
        <v>2760</v>
      </c>
      <c r="K2763" s="43">
        <v>0.75373322727865677</v>
      </c>
      <c r="L2763">
        <v>0.16969823002830098</v>
      </c>
      <c r="M2763">
        <v>0.88866718461551453</v>
      </c>
      <c r="N2763" s="44">
        <v>0.64916593881566587</v>
      </c>
      <c r="O2763" s="161">
        <f t="shared" si="431"/>
        <v>7000000</v>
      </c>
      <c r="P2763" s="162">
        <f t="shared" si="432"/>
        <v>165.66962329901051</v>
      </c>
      <c r="Q2763" s="162">
        <f t="shared" si="433"/>
        <v>159.389411854277</v>
      </c>
      <c r="R2763" s="163">
        <f t="shared" si="434"/>
        <v>1</v>
      </c>
      <c r="S2763" s="161">
        <f t="shared" si="435"/>
        <v>7000000</v>
      </c>
      <c r="T2763" s="162">
        <f t="shared" si="436"/>
        <v>185.22320776633683</v>
      </c>
      <c r="U2763" s="162">
        <f t="shared" si="437"/>
        <v>137.1947059271385</v>
      </c>
      <c r="V2763" s="163">
        <f t="shared" si="438"/>
        <v>1</v>
      </c>
      <c r="W2763" s="164">
        <f t="shared" si="439"/>
        <v>-6038519.8868654296</v>
      </c>
      <c r="X2763" s="164">
        <f t="shared" si="440"/>
        <v>186199512.87438828</v>
      </c>
    </row>
    <row r="2764" spans="10:24" x14ac:dyDescent="0.25">
      <c r="J2764">
        <v>2761</v>
      </c>
      <c r="K2764" s="43">
        <v>0.85154765010963784</v>
      </c>
      <c r="L2764">
        <v>0.3710099962195359</v>
      </c>
      <c r="M2764">
        <v>0.50310645040602153</v>
      </c>
      <c r="N2764" s="44">
        <v>0.32205878579397418</v>
      </c>
      <c r="O2764" s="161">
        <f t="shared" si="431"/>
        <v>7000000</v>
      </c>
      <c r="P2764" s="162">
        <f t="shared" si="432"/>
        <v>175.06230701453757</v>
      </c>
      <c r="Q2764" s="162">
        <f t="shared" si="433"/>
        <v>135.15573590223488</v>
      </c>
      <c r="R2764" s="163">
        <f t="shared" si="434"/>
        <v>1</v>
      </c>
      <c r="S2764" s="161">
        <f t="shared" si="435"/>
        <v>7000000</v>
      </c>
      <c r="T2764" s="162">
        <f t="shared" si="436"/>
        <v>188.35410233817919</v>
      </c>
      <c r="U2764" s="162">
        <f t="shared" si="437"/>
        <v>125.07786795111744</v>
      </c>
      <c r="V2764" s="163">
        <f t="shared" si="438"/>
        <v>1</v>
      </c>
      <c r="W2764" s="164">
        <f t="shared" si="439"/>
        <v>229345997.78611881</v>
      </c>
      <c r="X2764" s="164">
        <f t="shared" si="440"/>
        <v>292933640.70943224</v>
      </c>
    </row>
    <row r="2765" spans="10:24" x14ac:dyDescent="0.25">
      <c r="J2765">
        <v>2762</v>
      </c>
      <c r="K2765" s="43">
        <v>0.84331971424110608</v>
      </c>
      <c r="L2765">
        <v>0.74786782433723942</v>
      </c>
      <c r="M2765">
        <v>0.61754980762420231</v>
      </c>
      <c r="N2765" s="44">
        <v>0.38096054913996746</v>
      </c>
      <c r="O2765" s="161">
        <f t="shared" si="431"/>
        <v>7000000</v>
      </c>
      <c r="P2765" s="162">
        <f t="shared" si="432"/>
        <v>190.01692752158715</v>
      </c>
      <c r="Q2765" s="162">
        <f t="shared" si="433"/>
        <v>140.98103960409702</v>
      </c>
      <c r="R2765" s="163">
        <f t="shared" si="434"/>
        <v>1</v>
      </c>
      <c r="S2765" s="161">
        <f t="shared" si="435"/>
        <v>7000000</v>
      </c>
      <c r="T2765" s="162">
        <f t="shared" si="436"/>
        <v>193.33897584052906</v>
      </c>
      <c r="U2765" s="162">
        <f t="shared" si="437"/>
        <v>127.99051980204851</v>
      </c>
      <c r="V2765" s="163">
        <f t="shared" si="438"/>
        <v>1</v>
      </c>
      <c r="W2765" s="164">
        <f t="shared" si="439"/>
        <v>293251215.42243093</v>
      </c>
      <c r="X2765" s="164">
        <f t="shared" si="440"/>
        <v>307439192.26936382</v>
      </c>
    </row>
    <row r="2766" spans="10:24" x14ac:dyDescent="0.25">
      <c r="J2766">
        <v>2763</v>
      </c>
      <c r="K2766" s="43">
        <v>0.86572533114575345</v>
      </c>
      <c r="L2766">
        <v>0.76171455244364961</v>
      </c>
      <c r="M2766">
        <v>0.37078115592084138</v>
      </c>
      <c r="N2766" s="44">
        <v>0.8331142273566311</v>
      </c>
      <c r="O2766" s="161">
        <f t="shared" si="431"/>
        <v>7000000</v>
      </c>
      <c r="P2766" s="162">
        <f t="shared" si="432"/>
        <v>190.6774296058735</v>
      </c>
      <c r="Q2766" s="162">
        <f t="shared" si="433"/>
        <v>128.40429707988753</v>
      </c>
      <c r="R2766" s="163">
        <f t="shared" si="434"/>
        <v>1</v>
      </c>
      <c r="S2766" s="161">
        <f t="shared" si="435"/>
        <v>7000000</v>
      </c>
      <c r="T2766" s="162">
        <f t="shared" si="436"/>
        <v>193.55914320195782</v>
      </c>
      <c r="U2766" s="162">
        <f t="shared" si="437"/>
        <v>121.70214853994376</v>
      </c>
      <c r="V2766" s="163">
        <f t="shared" si="438"/>
        <v>1</v>
      </c>
      <c r="W2766" s="164">
        <f t="shared" si="439"/>
        <v>385911927.68190181</v>
      </c>
      <c r="X2766" s="164">
        <f t="shared" si="440"/>
        <v>352998962.63409841</v>
      </c>
    </row>
    <row r="2767" spans="10:24" x14ac:dyDescent="0.25">
      <c r="J2767">
        <v>2764</v>
      </c>
      <c r="K2767" s="43">
        <v>0.37290151706654895</v>
      </c>
      <c r="L2767">
        <v>0.73060069901372127</v>
      </c>
      <c r="M2767">
        <v>2.4570607964331637E-2</v>
      </c>
      <c r="N2767" s="44">
        <v>0.58120990384577065</v>
      </c>
      <c r="O2767" s="161">
        <f t="shared" si="431"/>
        <v>5000000</v>
      </c>
      <c r="P2767" s="162">
        <f t="shared" si="432"/>
        <v>189.219461255255</v>
      </c>
      <c r="Q2767" s="162">
        <f t="shared" si="433"/>
        <v>95.652712080067815</v>
      </c>
      <c r="R2767" s="163">
        <f t="shared" si="434"/>
        <v>1</v>
      </c>
      <c r="S2767" s="161">
        <f t="shared" si="435"/>
        <v>6000000</v>
      </c>
      <c r="T2767" s="162">
        <f t="shared" si="436"/>
        <v>193.07315375175168</v>
      </c>
      <c r="U2767" s="162">
        <f t="shared" si="437"/>
        <v>105.32635604003391</v>
      </c>
      <c r="V2767" s="163">
        <f t="shared" si="438"/>
        <v>1</v>
      </c>
      <c r="W2767" s="164">
        <f t="shared" si="439"/>
        <v>417833745.87593591</v>
      </c>
      <c r="X2767" s="164">
        <f t="shared" si="440"/>
        <v>376480786.27030659</v>
      </c>
    </row>
    <row r="2768" spans="10:24" x14ac:dyDescent="0.25">
      <c r="J2768">
        <v>2765</v>
      </c>
      <c r="K2768" s="43">
        <v>0.53559936329481628</v>
      </c>
      <c r="L2768">
        <v>0.75862176128239012</v>
      </c>
      <c r="M2768">
        <v>0.88777491238408646</v>
      </c>
      <c r="N2768" s="44">
        <v>0.97910139465308332</v>
      </c>
      <c r="O2768" s="161">
        <f t="shared" si="431"/>
        <v>5000000</v>
      </c>
      <c r="P2768" s="162">
        <f t="shared" si="432"/>
        <v>190.52814047764667</v>
      </c>
      <c r="Q2768" s="162">
        <f t="shared" si="433"/>
        <v>159.29559138114641</v>
      </c>
      <c r="R2768" s="163">
        <f t="shared" si="434"/>
        <v>1</v>
      </c>
      <c r="S2768" s="161">
        <f t="shared" si="435"/>
        <v>6000000</v>
      </c>
      <c r="T2768" s="162">
        <f t="shared" si="436"/>
        <v>193.50938015921557</v>
      </c>
      <c r="U2768" s="162">
        <f t="shared" si="437"/>
        <v>137.14779569057322</v>
      </c>
      <c r="V2768" s="163">
        <f t="shared" si="438"/>
        <v>1</v>
      </c>
      <c r="W2768" s="164">
        <f t="shared" si="439"/>
        <v>106162745.48250133</v>
      </c>
      <c r="X2768" s="164">
        <f t="shared" si="440"/>
        <v>188169506.81185406</v>
      </c>
    </row>
    <row r="2769" spans="10:24" x14ac:dyDescent="0.25">
      <c r="J2769">
        <v>2766</v>
      </c>
      <c r="K2769" s="43">
        <v>0.93220410670044485</v>
      </c>
      <c r="L2769">
        <v>0.24489581495914692</v>
      </c>
      <c r="M2769">
        <v>0.37799836675988285</v>
      </c>
      <c r="N2769" s="44">
        <v>7.8239186273851291E-2</v>
      </c>
      <c r="O2769" s="161">
        <f t="shared" si="431"/>
        <v>7000000</v>
      </c>
      <c r="P2769" s="162">
        <f t="shared" si="432"/>
        <v>169.64039585283973</v>
      </c>
      <c r="Q2769" s="162">
        <f t="shared" si="433"/>
        <v>128.7851591616849</v>
      </c>
      <c r="R2769" s="163">
        <f t="shared" si="434"/>
        <v>1</v>
      </c>
      <c r="S2769" s="161">
        <f t="shared" si="435"/>
        <v>9000000</v>
      </c>
      <c r="T2769" s="162">
        <f t="shared" si="436"/>
        <v>186.54679861761323</v>
      </c>
      <c r="U2769" s="162">
        <f t="shared" si="437"/>
        <v>121.89257958084245</v>
      </c>
      <c r="V2769" s="163">
        <f t="shared" si="438"/>
        <v>0.9</v>
      </c>
      <c r="W2769" s="164">
        <f t="shared" si="439"/>
        <v>235986656.8380838</v>
      </c>
      <c r="X2769" s="164">
        <f t="shared" si="440"/>
        <v>373699174.19784331</v>
      </c>
    </row>
    <row r="2770" spans="10:24" x14ac:dyDescent="0.25">
      <c r="J2770">
        <v>2767</v>
      </c>
      <c r="K2770" s="43">
        <v>0.80122227824892389</v>
      </c>
      <c r="L2770">
        <v>0.15075388617428842</v>
      </c>
      <c r="M2770">
        <v>0.59863675057217947</v>
      </c>
      <c r="N2770" s="44">
        <v>0.5637174986201966</v>
      </c>
      <c r="O2770" s="161">
        <f t="shared" si="431"/>
        <v>7000000</v>
      </c>
      <c r="P2770" s="162">
        <f t="shared" si="432"/>
        <v>164.50191855101752</v>
      </c>
      <c r="Q2770" s="162">
        <f t="shared" si="433"/>
        <v>139.99640138179132</v>
      </c>
      <c r="R2770" s="163">
        <f t="shared" si="434"/>
        <v>1</v>
      </c>
      <c r="S2770" s="161">
        <f t="shared" si="435"/>
        <v>7000000</v>
      </c>
      <c r="T2770" s="162">
        <f t="shared" si="436"/>
        <v>184.83397285033917</v>
      </c>
      <c r="U2770" s="162">
        <f t="shared" si="437"/>
        <v>127.49820069089566</v>
      </c>
      <c r="V2770" s="163">
        <f t="shared" si="438"/>
        <v>1</v>
      </c>
      <c r="W2770" s="164">
        <f t="shared" si="439"/>
        <v>121538620.18458346</v>
      </c>
      <c r="X2770" s="164">
        <f t="shared" si="440"/>
        <v>251350405.11610454</v>
      </c>
    </row>
    <row r="2771" spans="10:24" x14ac:dyDescent="0.25">
      <c r="J2771">
        <v>2768</v>
      </c>
      <c r="K2771" s="43">
        <v>0.94134914729732011</v>
      </c>
      <c r="L2771">
        <v>0.48086795226697476</v>
      </c>
      <c r="M2771">
        <v>0.59508139294118989</v>
      </c>
      <c r="N2771" s="44">
        <v>0.77561411390058332</v>
      </c>
      <c r="O2771" s="161">
        <f t="shared" si="431"/>
        <v>7000000</v>
      </c>
      <c r="P2771" s="162">
        <f t="shared" si="432"/>
        <v>179.28037006438731</v>
      </c>
      <c r="Q2771" s="162">
        <f t="shared" si="433"/>
        <v>139.81272082086218</v>
      </c>
      <c r="R2771" s="163">
        <f t="shared" si="434"/>
        <v>1</v>
      </c>
      <c r="S2771" s="161">
        <f t="shared" si="435"/>
        <v>9000000</v>
      </c>
      <c r="T2771" s="162">
        <f t="shared" si="436"/>
        <v>189.76012335479578</v>
      </c>
      <c r="U2771" s="162">
        <f t="shared" si="437"/>
        <v>127.40636041043109</v>
      </c>
      <c r="V2771" s="163">
        <f t="shared" si="438"/>
        <v>1</v>
      </c>
      <c r="W2771" s="164">
        <f t="shared" si="439"/>
        <v>226273544.70467591</v>
      </c>
      <c r="X2771" s="164">
        <f t="shared" si="440"/>
        <v>411183866.49928224</v>
      </c>
    </row>
    <row r="2772" spans="10:24" x14ac:dyDescent="0.25">
      <c r="J2772">
        <v>2769</v>
      </c>
      <c r="K2772" s="43">
        <v>2.4165393851433903E-2</v>
      </c>
      <c r="L2772">
        <v>0.9799751717055708</v>
      </c>
      <c r="M2772">
        <v>0.46559192870192645</v>
      </c>
      <c r="N2772" s="44">
        <v>0.36027242245675795</v>
      </c>
      <c r="O2772" s="161">
        <f t="shared" si="431"/>
        <v>1000000</v>
      </c>
      <c r="P2772" s="162">
        <f t="shared" si="432"/>
        <v>210.79854586943785</v>
      </c>
      <c r="Q2772" s="162">
        <f t="shared" si="433"/>
        <v>133.27289092636269</v>
      </c>
      <c r="R2772" s="163">
        <f t="shared" si="434"/>
        <v>1</v>
      </c>
      <c r="S2772" s="161">
        <f t="shared" si="435"/>
        <v>1000000</v>
      </c>
      <c r="T2772" s="162">
        <f t="shared" si="436"/>
        <v>200.26618195647927</v>
      </c>
      <c r="U2772" s="162">
        <f t="shared" si="437"/>
        <v>124.13644546318135</v>
      </c>
      <c r="V2772" s="163">
        <f t="shared" si="438"/>
        <v>1</v>
      </c>
      <c r="W2772" s="164">
        <f t="shared" si="439"/>
        <v>27525654.94307515</v>
      </c>
      <c r="X2772" s="164">
        <f t="shared" si="440"/>
        <v>-73870263.50670208</v>
      </c>
    </row>
    <row r="2773" spans="10:24" x14ac:dyDescent="0.25">
      <c r="J2773">
        <v>2770</v>
      </c>
      <c r="K2773" s="43">
        <v>0.11695540415645467</v>
      </c>
      <c r="L2773">
        <v>0.99668169777917692</v>
      </c>
      <c r="M2773">
        <v>0.80371286761727978</v>
      </c>
      <c r="N2773" s="44">
        <v>0.72737026652142167</v>
      </c>
      <c r="O2773" s="161">
        <f t="shared" si="431"/>
        <v>2000000</v>
      </c>
      <c r="P2773" s="162">
        <f t="shared" si="432"/>
        <v>220.71823778377191</v>
      </c>
      <c r="Q2773" s="162">
        <f t="shared" si="433"/>
        <v>152.09916487011768</v>
      </c>
      <c r="R2773" s="163">
        <f t="shared" si="434"/>
        <v>1</v>
      </c>
      <c r="S2773" s="161">
        <f t="shared" si="435"/>
        <v>2000000</v>
      </c>
      <c r="T2773" s="162">
        <f t="shared" si="436"/>
        <v>203.57274592792396</v>
      </c>
      <c r="U2773" s="162">
        <f t="shared" si="437"/>
        <v>133.54958243505882</v>
      </c>
      <c r="V2773" s="163">
        <f t="shared" si="438"/>
        <v>1</v>
      </c>
      <c r="W2773" s="164">
        <f t="shared" si="439"/>
        <v>87238145.827308476</v>
      </c>
      <c r="X2773" s="164">
        <f t="shared" si="440"/>
        <v>-9953673.0142697394</v>
      </c>
    </row>
    <row r="2774" spans="10:24" x14ac:dyDescent="0.25">
      <c r="J2774">
        <v>2771</v>
      </c>
      <c r="K2774" s="43">
        <v>0.25445833107375959</v>
      </c>
      <c r="L2774">
        <v>7.6762470020818041E-2</v>
      </c>
      <c r="M2774">
        <v>0.49948632938643833</v>
      </c>
      <c r="N2774" s="44">
        <v>0.47347911973668455</v>
      </c>
      <c r="O2774" s="161">
        <f t="shared" si="431"/>
        <v>2000000</v>
      </c>
      <c r="P2774" s="162">
        <f t="shared" si="432"/>
        <v>158.59213979306008</v>
      </c>
      <c r="Q2774" s="162">
        <f t="shared" si="433"/>
        <v>134.97424836720853</v>
      </c>
      <c r="R2774" s="163">
        <f t="shared" si="434"/>
        <v>1</v>
      </c>
      <c r="S2774" s="161">
        <f t="shared" si="435"/>
        <v>5000000</v>
      </c>
      <c r="T2774" s="162">
        <f t="shared" si="436"/>
        <v>182.86404659768669</v>
      </c>
      <c r="U2774" s="162">
        <f t="shared" si="437"/>
        <v>124.98712418360427</v>
      </c>
      <c r="V2774" s="163">
        <f t="shared" si="438"/>
        <v>1</v>
      </c>
      <c r="W2774" s="164">
        <f t="shared" si="439"/>
        <v>-2764217.1482968926</v>
      </c>
      <c r="X2774" s="164">
        <f t="shared" si="440"/>
        <v>139384612.07041216</v>
      </c>
    </row>
    <row r="2775" spans="10:24" x14ac:dyDescent="0.25">
      <c r="J2775">
        <v>2772</v>
      </c>
      <c r="K2775" s="43">
        <v>0.22898327498769033</v>
      </c>
      <c r="L2775">
        <v>0.51056225558974355</v>
      </c>
      <c r="M2775">
        <v>0.31703771739407227</v>
      </c>
      <c r="N2775" s="44">
        <v>0.95147463687291634</v>
      </c>
      <c r="O2775" s="161">
        <f t="shared" si="431"/>
        <v>2000000</v>
      </c>
      <c r="P2775" s="162">
        <f t="shared" si="432"/>
        <v>180.39718113488703</v>
      </c>
      <c r="Q2775" s="162">
        <f t="shared" si="433"/>
        <v>125.48002967002441</v>
      </c>
      <c r="R2775" s="163">
        <f t="shared" si="434"/>
        <v>1</v>
      </c>
      <c r="S2775" s="161">
        <f t="shared" si="435"/>
        <v>5000000</v>
      </c>
      <c r="T2775" s="162">
        <f t="shared" si="436"/>
        <v>190.13239371162902</v>
      </c>
      <c r="U2775" s="162">
        <f t="shared" si="437"/>
        <v>120.2400148350122</v>
      </c>
      <c r="V2775" s="163">
        <f t="shared" si="438"/>
        <v>1</v>
      </c>
      <c r="W2775" s="164">
        <f t="shared" si="439"/>
        <v>59834302.92972526</v>
      </c>
      <c r="X2775" s="164">
        <f t="shared" si="440"/>
        <v>199461894.38308406</v>
      </c>
    </row>
    <row r="2776" spans="10:24" x14ac:dyDescent="0.25">
      <c r="J2776">
        <v>2773</v>
      </c>
      <c r="K2776" s="43">
        <v>0.40125111847764794</v>
      </c>
      <c r="L2776">
        <v>0.27561330699787312</v>
      </c>
      <c r="M2776">
        <v>0.81501989849778822</v>
      </c>
      <c r="N2776" s="44">
        <v>7.3181229939887849E-2</v>
      </c>
      <c r="O2776" s="161">
        <f t="shared" si="431"/>
        <v>5000000</v>
      </c>
      <c r="P2776" s="162">
        <f t="shared" si="432"/>
        <v>171.06115380129958</v>
      </c>
      <c r="Q2776" s="162">
        <f t="shared" si="433"/>
        <v>152.93095824782574</v>
      </c>
      <c r="R2776" s="163">
        <f t="shared" si="434"/>
        <v>1</v>
      </c>
      <c r="S2776" s="161">
        <f t="shared" si="435"/>
        <v>6000000</v>
      </c>
      <c r="T2776" s="162">
        <f t="shared" si="436"/>
        <v>187.0203846004332</v>
      </c>
      <c r="U2776" s="162">
        <f t="shared" si="437"/>
        <v>133.96547912391287</v>
      </c>
      <c r="V2776" s="163">
        <f t="shared" si="438"/>
        <v>0.9</v>
      </c>
      <c r="W2776" s="164">
        <f t="shared" si="439"/>
        <v>40650977.767369196</v>
      </c>
      <c r="X2776" s="164">
        <f t="shared" si="440"/>
        <v>136496489.57320976</v>
      </c>
    </row>
    <row r="2777" spans="10:24" x14ac:dyDescent="0.25">
      <c r="J2777">
        <v>2774</v>
      </c>
      <c r="K2777" s="43">
        <v>0.78040496015286764</v>
      </c>
      <c r="L2777">
        <v>0.8892623681905808</v>
      </c>
      <c r="M2777">
        <v>0.14488682622830373</v>
      </c>
      <c r="N2777" s="44">
        <v>0.39162922525871002</v>
      </c>
      <c r="O2777" s="161">
        <f t="shared" si="431"/>
        <v>7000000</v>
      </c>
      <c r="P2777" s="162">
        <f t="shared" si="432"/>
        <v>198.33922028800413</v>
      </c>
      <c r="Q2777" s="162">
        <f t="shared" si="433"/>
        <v>113.82763414069592</v>
      </c>
      <c r="R2777" s="163">
        <f t="shared" si="434"/>
        <v>1</v>
      </c>
      <c r="S2777" s="161">
        <f t="shared" si="435"/>
        <v>7000000</v>
      </c>
      <c r="T2777" s="162">
        <f t="shared" si="436"/>
        <v>196.11307342933472</v>
      </c>
      <c r="U2777" s="162">
        <f t="shared" si="437"/>
        <v>114.41381707034796</v>
      </c>
      <c r="V2777" s="163">
        <f t="shared" si="438"/>
        <v>1</v>
      </c>
      <c r="W2777" s="164">
        <f t="shared" si="439"/>
        <v>541581103.03115749</v>
      </c>
      <c r="X2777" s="164">
        <f t="shared" si="440"/>
        <v>421894794.51290727</v>
      </c>
    </row>
    <row r="2778" spans="10:24" x14ac:dyDescent="0.25">
      <c r="J2778">
        <v>2775</v>
      </c>
      <c r="K2778" s="43">
        <v>0.83501703549660955</v>
      </c>
      <c r="L2778">
        <v>0.85470945661515951</v>
      </c>
      <c r="M2778">
        <v>0.61937177133760157</v>
      </c>
      <c r="N2778" s="44">
        <v>0.21349650964894173</v>
      </c>
      <c r="O2778" s="161">
        <f t="shared" si="431"/>
        <v>7000000</v>
      </c>
      <c r="P2778" s="162">
        <f t="shared" si="432"/>
        <v>195.8527159560966</v>
      </c>
      <c r="Q2778" s="162">
        <f t="shared" si="433"/>
        <v>141.07662500312088</v>
      </c>
      <c r="R2778" s="163">
        <f t="shared" si="434"/>
        <v>1</v>
      </c>
      <c r="S2778" s="161">
        <f t="shared" si="435"/>
        <v>7000000</v>
      </c>
      <c r="T2778" s="162">
        <f t="shared" si="436"/>
        <v>195.2842386520322</v>
      </c>
      <c r="U2778" s="162">
        <f t="shared" si="437"/>
        <v>128.03831250156045</v>
      </c>
      <c r="V2778" s="163">
        <f t="shared" si="438"/>
        <v>1</v>
      </c>
      <c r="W2778" s="164">
        <f t="shared" si="439"/>
        <v>333432636.67083007</v>
      </c>
      <c r="X2778" s="164">
        <f t="shared" si="440"/>
        <v>320721483.05330223</v>
      </c>
    </row>
    <row r="2779" spans="10:24" x14ac:dyDescent="0.25">
      <c r="J2779">
        <v>2776</v>
      </c>
      <c r="K2779" s="43">
        <v>0.91450263011305477</v>
      </c>
      <c r="L2779">
        <v>0.10367660251076427</v>
      </c>
      <c r="M2779">
        <v>0.62697776123036497</v>
      </c>
      <c r="N2779" s="44">
        <v>0.43314839213036038</v>
      </c>
      <c r="O2779" s="161">
        <f t="shared" si="431"/>
        <v>7000000</v>
      </c>
      <c r="P2779" s="162">
        <f t="shared" si="432"/>
        <v>161.08684662448698</v>
      </c>
      <c r="Q2779" s="162">
        <f t="shared" si="433"/>
        <v>141.47718814023636</v>
      </c>
      <c r="R2779" s="163">
        <f t="shared" si="434"/>
        <v>1</v>
      </c>
      <c r="S2779" s="161">
        <f t="shared" si="435"/>
        <v>9000000</v>
      </c>
      <c r="T2779" s="162">
        <f t="shared" si="436"/>
        <v>183.69561554149567</v>
      </c>
      <c r="U2779" s="162">
        <f t="shared" si="437"/>
        <v>128.23859407011818</v>
      </c>
      <c r="V2779" s="163">
        <f t="shared" si="438"/>
        <v>1</v>
      </c>
      <c r="W2779" s="164">
        <f t="shared" si="439"/>
        <v>87267609.389754325</v>
      </c>
      <c r="X2779" s="164">
        <f t="shared" si="440"/>
        <v>349113193.24239737</v>
      </c>
    </row>
    <row r="2780" spans="10:24" x14ac:dyDescent="0.25">
      <c r="J2780">
        <v>2777</v>
      </c>
      <c r="K2780" s="43">
        <v>0.57059505600973548</v>
      </c>
      <c r="L2780">
        <v>0.36062065226487727</v>
      </c>
      <c r="M2780">
        <v>0.42117951301150391</v>
      </c>
      <c r="N2780" s="44">
        <v>0.53837661837561146</v>
      </c>
      <c r="O2780" s="161">
        <f t="shared" si="431"/>
        <v>6000000</v>
      </c>
      <c r="P2780" s="162">
        <f t="shared" si="432"/>
        <v>174.64799535713368</v>
      </c>
      <c r="Q2780" s="162">
        <f t="shared" si="433"/>
        <v>131.02246165051753</v>
      </c>
      <c r="R2780" s="163">
        <f t="shared" si="434"/>
        <v>1</v>
      </c>
      <c r="S2780" s="161">
        <f t="shared" si="435"/>
        <v>6000000</v>
      </c>
      <c r="T2780" s="162">
        <f t="shared" si="436"/>
        <v>188.2159984523779</v>
      </c>
      <c r="U2780" s="162">
        <f t="shared" si="437"/>
        <v>123.01123082525876</v>
      </c>
      <c r="V2780" s="163">
        <f t="shared" si="438"/>
        <v>1</v>
      </c>
      <c r="W2780" s="164">
        <f t="shared" si="439"/>
        <v>211753202.23969692</v>
      </c>
      <c r="X2780" s="164">
        <f t="shared" si="440"/>
        <v>241228605.76271486</v>
      </c>
    </row>
    <row r="2781" spans="10:24" x14ac:dyDescent="0.25">
      <c r="J2781">
        <v>2778</v>
      </c>
      <c r="K2781" s="43">
        <v>0.28818345022482117</v>
      </c>
      <c r="L2781">
        <v>0.45316706291900744</v>
      </c>
      <c r="M2781">
        <v>0.51617773822899937</v>
      </c>
      <c r="N2781" s="44">
        <v>1.2314075364147858E-2</v>
      </c>
      <c r="O2781" s="161">
        <f t="shared" si="431"/>
        <v>2000000</v>
      </c>
      <c r="P2781" s="162">
        <f t="shared" si="432"/>
        <v>178.23504441879754</v>
      </c>
      <c r="Q2781" s="162">
        <f t="shared" si="433"/>
        <v>135.81125393011678</v>
      </c>
      <c r="R2781" s="163">
        <f t="shared" si="434"/>
        <v>1</v>
      </c>
      <c r="S2781" s="161">
        <f t="shared" si="435"/>
        <v>5000000</v>
      </c>
      <c r="T2781" s="162">
        <f t="shared" si="436"/>
        <v>189.41168147293251</v>
      </c>
      <c r="U2781" s="162">
        <f t="shared" si="437"/>
        <v>125.40562696505839</v>
      </c>
      <c r="V2781" s="163">
        <f t="shared" si="438"/>
        <v>0.05</v>
      </c>
      <c r="W2781" s="164">
        <f t="shared" si="439"/>
        <v>34847580.97736153</v>
      </c>
      <c r="X2781" s="164">
        <f t="shared" si="440"/>
        <v>-133998486.37303147</v>
      </c>
    </row>
    <row r="2782" spans="10:24" x14ac:dyDescent="0.25">
      <c r="J2782">
        <v>2779</v>
      </c>
      <c r="K2782" s="43">
        <v>9.1636561772845515E-2</v>
      </c>
      <c r="L2782">
        <v>0.25281419017502127</v>
      </c>
      <c r="M2782">
        <v>1.8024431747613812E-2</v>
      </c>
      <c r="N2782" s="44">
        <v>0.66781786680048894</v>
      </c>
      <c r="O2782" s="161">
        <f t="shared" si="431"/>
        <v>2000000</v>
      </c>
      <c r="P2782" s="162">
        <f t="shared" si="432"/>
        <v>170.01509845581879</v>
      </c>
      <c r="Q2782" s="162">
        <f t="shared" si="433"/>
        <v>93.07248311670503</v>
      </c>
      <c r="R2782" s="163">
        <f t="shared" si="434"/>
        <v>1</v>
      </c>
      <c r="S2782" s="161">
        <f t="shared" si="435"/>
        <v>2000000</v>
      </c>
      <c r="T2782" s="162">
        <f t="shared" si="436"/>
        <v>186.67169948527294</v>
      </c>
      <c r="U2782" s="162">
        <f t="shared" si="437"/>
        <v>104.03624155835251</v>
      </c>
      <c r="V2782" s="163">
        <f t="shared" si="438"/>
        <v>1</v>
      </c>
      <c r="W2782" s="164">
        <f t="shared" si="439"/>
        <v>103885230.67822751</v>
      </c>
      <c r="X2782" s="164">
        <f t="shared" si="440"/>
        <v>15270915.853840858</v>
      </c>
    </row>
    <row r="2783" spans="10:24" x14ac:dyDescent="0.25">
      <c r="J2783">
        <v>2780</v>
      </c>
      <c r="K2783" s="43">
        <v>0.68060377784786141</v>
      </c>
      <c r="L2783">
        <v>0.84195731653738448</v>
      </c>
      <c r="M2783">
        <v>0.69990740669217433</v>
      </c>
      <c r="N2783" s="44">
        <v>0.17511951639773282</v>
      </c>
      <c r="O2783" s="161">
        <f t="shared" si="431"/>
        <v>6000000</v>
      </c>
      <c r="P2783" s="162">
        <f t="shared" si="432"/>
        <v>195.0380220268471</v>
      </c>
      <c r="Q2783" s="162">
        <f t="shared" si="433"/>
        <v>145.48268446693848</v>
      </c>
      <c r="R2783" s="163">
        <f t="shared" si="434"/>
        <v>1</v>
      </c>
      <c r="S2783" s="161">
        <f t="shared" si="435"/>
        <v>7000000</v>
      </c>
      <c r="T2783" s="162">
        <f t="shared" si="436"/>
        <v>195.01267400894903</v>
      </c>
      <c r="U2783" s="162">
        <f t="shared" si="437"/>
        <v>130.24134223346925</v>
      </c>
      <c r="V2783" s="163">
        <f t="shared" si="438"/>
        <v>0.9</v>
      </c>
      <c r="W2783" s="164">
        <f t="shared" si="439"/>
        <v>247332025.35945171</v>
      </c>
      <c r="X2783" s="164">
        <f t="shared" si="440"/>
        <v>258059390.18552262</v>
      </c>
    </row>
    <row r="2784" spans="10:24" x14ac:dyDescent="0.25">
      <c r="J2784">
        <v>2781</v>
      </c>
      <c r="K2784" s="43">
        <v>8.9662300009919482E-2</v>
      </c>
      <c r="L2784">
        <v>0.86027898249417856</v>
      </c>
      <c r="M2784">
        <v>0.73176720516953297</v>
      </c>
      <c r="N2784" s="44">
        <v>0.46987943553275335</v>
      </c>
      <c r="O2784" s="161">
        <f t="shared" si="431"/>
        <v>2000000</v>
      </c>
      <c r="P2784" s="162">
        <f t="shared" si="432"/>
        <v>196.22360418462642</v>
      </c>
      <c r="Q2784" s="162">
        <f t="shared" si="433"/>
        <v>147.36333001674527</v>
      </c>
      <c r="R2784" s="163">
        <f t="shared" si="434"/>
        <v>1</v>
      </c>
      <c r="S2784" s="161">
        <f t="shared" si="435"/>
        <v>2000000</v>
      </c>
      <c r="T2784" s="162">
        <f t="shared" si="436"/>
        <v>195.40786806154216</v>
      </c>
      <c r="U2784" s="162">
        <f t="shared" si="437"/>
        <v>131.18166500837265</v>
      </c>
      <c r="V2784" s="163">
        <f t="shared" si="438"/>
        <v>1</v>
      </c>
      <c r="W2784" s="164">
        <f t="shared" si="439"/>
        <v>47720548.335762322</v>
      </c>
      <c r="X2784" s="164">
        <f t="shared" si="440"/>
        <v>-21547593.893660977</v>
      </c>
    </row>
    <row r="2785" spans="10:24" x14ac:dyDescent="0.25">
      <c r="J2785">
        <v>2782</v>
      </c>
      <c r="K2785" s="43">
        <v>0.89233504604052805</v>
      </c>
      <c r="L2785">
        <v>0.30946733781549152</v>
      </c>
      <c r="M2785">
        <v>0.43533673740977252</v>
      </c>
      <c r="N2785" s="44">
        <v>0.62245217875495484</v>
      </c>
      <c r="O2785" s="161">
        <f t="shared" si="431"/>
        <v>7000000</v>
      </c>
      <c r="P2785" s="162">
        <f t="shared" si="432"/>
        <v>172.53958868173919</v>
      </c>
      <c r="Q2785" s="162">
        <f t="shared" si="433"/>
        <v>131.74393818875993</v>
      </c>
      <c r="R2785" s="163">
        <f t="shared" si="434"/>
        <v>1</v>
      </c>
      <c r="S2785" s="161">
        <f t="shared" si="435"/>
        <v>7000000</v>
      </c>
      <c r="T2785" s="162">
        <f t="shared" si="436"/>
        <v>187.5131962272464</v>
      </c>
      <c r="U2785" s="162">
        <f t="shared" si="437"/>
        <v>123.37196909437996</v>
      </c>
      <c r="V2785" s="163">
        <f t="shared" si="438"/>
        <v>1</v>
      </c>
      <c r="W2785" s="164">
        <f t="shared" si="439"/>
        <v>235569553.45085484</v>
      </c>
      <c r="X2785" s="164">
        <f t="shared" si="440"/>
        <v>298988589.93006504</v>
      </c>
    </row>
    <row r="2786" spans="10:24" x14ac:dyDescent="0.25">
      <c r="J2786">
        <v>2783</v>
      </c>
      <c r="K2786" s="43">
        <v>0.43905361847499236</v>
      </c>
      <c r="L2786">
        <v>0.78756938926101261</v>
      </c>
      <c r="M2786">
        <v>0.27492108897472989</v>
      </c>
      <c r="N2786" s="44">
        <v>0.54335212818184808</v>
      </c>
      <c r="O2786" s="161">
        <f t="shared" si="431"/>
        <v>5000000</v>
      </c>
      <c r="P2786" s="162">
        <f t="shared" si="432"/>
        <v>191.97023957965214</v>
      </c>
      <c r="Q2786" s="162">
        <f t="shared" si="433"/>
        <v>123.04006728729178</v>
      </c>
      <c r="R2786" s="163">
        <f t="shared" si="434"/>
        <v>1</v>
      </c>
      <c r="S2786" s="161">
        <f t="shared" si="435"/>
        <v>6000000</v>
      </c>
      <c r="T2786" s="162">
        <f t="shared" si="436"/>
        <v>193.99007985988405</v>
      </c>
      <c r="U2786" s="162">
        <f t="shared" si="437"/>
        <v>119.02003364364589</v>
      </c>
      <c r="V2786" s="163">
        <f t="shared" si="438"/>
        <v>1</v>
      </c>
      <c r="W2786" s="164">
        <f t="shared" si="439"/>
        <v>294650861.46180183</v>
      </c>
      <c r="X2786" s="164">
        <f t="shared" si="440"/>
        <v>299820277.29742897</v>
      </c>
    </row>
    <row r="2787" spans="10:24" x14ac:dyDescent="0.25">
      <c r="J2787">
        <v>2784</v>
      </c>
      <c r="K2787" s="43">
        <v>2.7926630304046185E-2</v>
      </c>
      <c r="L2787">
        <v>0.17278709768635525</v>
      </c>
      <c r="M2787">
        <v>0.91990267504706391</v>
      </c>
      <c r="N2787" s="44">
        <v>0.14492904793372685</v>
      </c>
      <c r="O2787" s="161">
        <f t="shared" si="431"/>
        <v>1000000</v>
      </c>
      <c r="P2787" s="162">
        <f t="shared" si="432"/>
        <v>165.85187041292102</v>
      </c>
      <c r="Q2787" s="162">
        <f t="shared" si="433"/>
        <v>163.0883441415294</v>
      </c>
      <c r="R2787" s="163">
        <f t="shared" si="434"/>
        <v>1</v>
      </c>
      <c r="S2787" s="161">
        <f t="shared" si="435"/>
        <v>1000000</v>
      </c>
      <c r="T2787" s="162">
        <f t="shared" si="436"/>
        <v>185.283956804307</v>
      </c>
      <c r="U2787" s="162">
        <f t="shared" si="437"/>
        <v>139.04417207076469</v>
      </c>
      <c r="V2787" s="163">
        <f t="shared" si="438"/>
        <v>0.9</v>
      </c>
      <c r="W2787" s="164">
        <f t="shared" si="439"/>
        <v>-47236473.728608385</v>
      </c>
      <c r="X2787" s="164">
        <f t="shared" si="440"/>
        <v>-108384193.73981193</v>
      </c>
    </row>
    <row r="2788" spans="10:24" x14ac:dyDescent="0.25">
      <c r="J2788">
        <v>2785</v>
      </c>
      <c r="K2788" s="43">
        <v>0.45932105553929847</v>
      </c>
      <c r="L2788">
        <v>0.19985643166254397</v>
      </c>
      <c r="M2788">
        <v>0.90021431133067997</v>
      </c>
      <c r="N2788" s="44">
        <v>0.20780464357410977</v>
      </c>
      <c r="O2788" s="161">
        <f t="shared" si="431"/>
        <v>5000000</v>
      </c>
      <c r="P2788" s="162">
        <f t="shared" si="432"/>
        <v>167.36798762856802</v>
      </c>
      <c r="Q2788" s="162">
        <f t="shared" si="433"/>
        <v>160.655473623608</v>
      </c>
      <c r="R2788" s="163">
        <f t="shared" si="434"/>
        <v>1</v>
      </c>
      <c r="S2788" s="161">
        <f t="shared" si="435"/>
        <v>6000000</v>
      </c>
      <c r="T2788" s="162">
        <f t="shared" si="436"/>
        <v>185.78932920952266</v>
      </c>
      <c r="U2788" s="162">
        <f t="shared" si="437"/>
        <v>137.82773681180402</v>
      </c>
      <c r="V2788" s="163">
        <f t="shared" si="438"/>
        <v>1</v>
      </c>
      <c r="W2788" s="164">
        <f t="shared" si="439"/>
        <v>-16437429.97519993</v>
      </c>
      <c r="X2788" s="164">
        <f t="shared" si="440"/>
        <v>137769554.38631189</v>
      </c>
    </row>
    <row r="2789" spans="10:24" x14ac:dyDescent="0.25">
      <c r="J2789">
        <v>2786</v>
      </c>
      <c r="K2789" s="43">
        <v>0.26703855421114708</v>
      </c>
      <c r="L2789">
        <v>0.59275149753585088</v>
      </c>
      <c r="M2789">
        <v>0.18122392042340174</v>
      </c>
      <c r="N2789" s="44">
        <v>0.16500963662303281</v>
      </c>
      <c r="O2789" s="161">
        <f t="shared" si="431"/>
        <v>2000000</v>
      </c>
      <c r="P2789" s="162">
        <f t="shared" si="432"/>
        <v>183.51942908884547</v>
      </c>
      <c r="Q2789" s="162">
        <f t="shared" si="433"/>
        <v>116.7857866087013</v>
      </c>
      <c r="R2789" s="163">
        <f t="shared" si="434"/>
        <v>1</v>
      </c>
      <c r="S2789" s="161">
        <f t="shared" si="435"/>
        <v>5000000</v>
      </c>
      <c r="T2789" s="162">
        <f t="shared" si="436"/>
        <v>191.17314302961515</v>
      </c>
      <c r="U2789" s="162">
        <f t="shared" si="437"/>
        <v>115.89289330435065</v>
      </c>
      <c r="V2789" s="163">
        <f t="shared" si="438"/>
        <v>0.9</v>
      </c>
      <c r="W2789" s="164">
        <f t="shared" si="439"/>
        <v>83467284.960288346</v>
      </c>
      <c r="X2789" s="164">
        <f t="shared" si="440"/>
        <v>188761123.76369029</v>
      </c>
    </row>
    <row r="2790" spans="10:24" x14ac:dyDescent="0.25">
      <c r="J2790">
        <v>2787</v>
      </c>
      <c r="K2790" s="43">
        <v>0.61527759853743813</v>
      </c>
      <c r="L2790">
        <v>0.47126888354293595</v>
      </c>
      <c r="M2790">
        <v>0.78679488388719687</v>
      </c>
      <c r="N2790" s="44">
        <v>0.66400652503446267</v>
      </c>
      <c r="O2790" s="161">
        <f t="shared" si="431"/>
        <v>6000000</v>
      </c>
      <c r="P2790" s="162">
        <f t="shared" si="432"/>
        <v>178.91879103898233</v>
      </c>
      <c r="Q2790" s="162">
        <f t="shared" si="433"/>
        <v>150.90698981834086</v>
      </c>
      <c r="R2790" s="163">
        <f t="shared" si="434"/>
        <v>1</v>
      </c>
      <c r="S2790" s="161">
        <f t="shared" si="435"/>
        <v>7000000</v>
      </c>
      <c r="T2790" s="162">
        <f t="shared" si="436"/>
        <v>189.6395970129941</v>
      </c>
      <c r="U2790" s="162">
        <f t="shared" si="437"/>
        <v>132.95349490917042</v>
      </c>
      <c r="V2790" s="163">
        <f t="shared" si="438"/>
        <v>1</v>
      </c>
      <c r="W2790" s="164">
        <f t="shared" si="439"/>
        <v>118070807.32384884</v>
      </c>
      <c r="X2790" s="164">
        <f t="shared" si="440"/>
        <v>246802714.72676581</v>
      </c>
    </row>
    <row r="2791" spans="10:24" x14ac:dyDescent="0.25">
      <c r="J2791">
        <v>2788</v>
      </c>
      <c r="K2791" s="43">
        <v>0.56866619948848229</v>
      </c>
      <c r="L2791">
        <v>0.41747082224763654</v>
      </c>
      <c r="M2791">
        <v>0.23283593304107575</v>
      </c>
      <c r="N2791" s="44">
        <v>0.62035914669133807</v>
      </c>
      <c r="O2791" s="161">
        <f t="shared" si="431"/>
        <v>6000000</v>
      </c>
      <c r="P2791" s="162">
        <f t="shared" si="432"/>
        <v>176.87448008151173</v>
      </c>
      <c r="Q2791" s="162">
        <f t="shared" si="433"/>
        <v>120.40921494972514</v>
      </c>
      <c r="R2791" s="163">
        <f t="shared" si="434"/>
        <v>1</v>
      </c>
      <c r="S2791" s="161">
        <f t="shared" si="435"/>
        <v>6000000</v>
      </c>
      <c r="T2791" s="162">
        <f t="shared" si="436"/>
        <v>188.95816002717058</v>
      </c>
      <c r="U2791" s="162">
        <f t="shared" si="437"/>
        <v>117.70460747486257</v>
      </c>
      <c r="V2791" s="163">
        <f t="shared" si="438"/>
        <v>1</v>
      </c>
      <c r="W2791" s="164">
        <f t="shared" si="439"/>
        <v>288791590.79071957</v>
      </c>
      <c r="X2791" s="164">
        <f t="shared" si="440"/>
        <v>277521315.31384808</v>
      </c>
    </row>
    <row r="2792" spans="10:24" x14ac:dyDescent="0.25">
      <c r="J2792">
        <v>2789</v>
      </c>
      <c r="K2792" s="43">
        <v>5.2721506097735515E-2</v>
      </c>
      <c r="L2792">
        <v>0.31525421760823225</v>
      </c>
      <c r="M2792">
        <v>0.5269036109384686</v>
      </c>
      <c r="N2792" s="44">
        <v>0.25770856863328206</v>
      </c>
      <c r="O2792" s="161">
        <f t="shared" si="431"/>
        <v>2000000</v>
      </c>
      <c r="P2792" s="162">
        <f t="shared" si="432"/>
        <v>172.78482981719193</v>
      </c>
      <c r="Q2792" s="162">
        <f t="shared" si="433"/>
        <v>136.34977097228881</v>
      </c>
      <c r="R2792" s="163">
        <f t="shared" si="434"/>
        <v>1</v>
      </c>
      <c r="S2792" s="161">
        <f t="shared" si="435"/>
        <v>2000000</v>
      </c>
      <c r="T2792" s="162">
        <f t="shared" si="436"/>
        <v>187.5949432723973</v>
      </c>
      <c r="U2792" s="162">
        <f t="shared" si="437"/>
        <v>125.6748854861444</v>
      </c>
      <c r="V2792" s="163">
        <f t="shared" si="438"/>
        <v>1</v>
      </c>
      <c r="W2792" s="164">
        <f t="shared" si="439"/>
        <v>22870117.689806253</v>
      </c>
      <c r="X2792" s="164">
        <f t="shared" si="440"/>
        <v>-26159884.427494198</v>
      </c>
    </row>
    <row r="2793" spans="10:24" x14ac:dyDescent="0.25">
      <c r="J2793">
        <v>2790</v>
      </c>
      <c r="K2793" s="43">
        <v>0.24035698971532116</v>
      </c>
      <c r="L2793">
        <v>0.4212467045599867</v>
      </c>
      <c r="M2793">
        <v>0.6728277351694848</v>
      </c>
      <c r="N2793" s="44">
        <v>0.41894018671118571</v>
      </c>
      <c r="O2793" s="161">
        <f t="shared" si="431"/>
        <v>2000000</v>
      </c>
      <c r="P2793" s="162">
        <f t="shared" si="432"/>
        <v>177.01942301610461</v>
      </c>
      <c r="Q2793" s="162">
        <f t="shared" si="433"/>
        <v>143.95469803967495</v>
      </c>
      <c r="R2793" s="163">
        <f t="shared" si="434"/>
        <v>1</v>
      </c>
      <c r="S2793" s="161">
        <f t="shared" si="435"/>
        <v>5000000</v>
      </c>
      <c r="T2793" s="162">
        <f t="shared" si="436"/>
        <v>189.00647433870154</v>
      </c>
      <c r="U2793" s="162">
        <f t="shared" si="437"/>
        <v>129.47734901983748</v>
      </c>
      <c r="V2793" s="163">
        <f t="shared" si="438"/>
        <v>1</v>
      </c>
      <c r="W2793" s="164">
        <f t="shared" si="439"/>
        <v>16129449.95285932</v>
      </c>
      <c r="X2793" s="164">
        <f t="shared" si="440"/>
        <v>147645626.5943203</v>
      </c>
    </row>
    <row r="2794" spans="10:24" x14ac:dyDescent="0.25">
      <c r="J2794">
        <v>2791</v>
      </c>
      <c r="K2794" s="43">
        <v>0.57512788915522972</v>
      </c>
      <c r="L2794">
        <v>0.98016195194754618</v>
      </c>
      <c r="M2794">
        <v>0.17999953357963283</v>
      </c>
      <c r="N2794" s="44">
        <v>0.85616470034723902</v>
      </c>
      <c r="O2794" s="161">
        <f t="shared" si="431"/>
        <v>6000000</v>
      </c>
      <c r="P2794" s="162">
        <f t="shared" si="432"/>
        <v>210.85657979811629</v>
      </c>
      <c r="Q2794" s="162">
        <f t="shared" si="433"/>
        <v>116.69266269278432</v>
      </c>
      <c r="R2794" s="163">
        <f t="shared" si="434"/>
        <v>1</v>
      </c>
      <c r="S2794" s="161">
        <f t="shared" si="435"/>
        <v>6000000</v>
      </c>
      <c r="T2794" s="162">
        <f t="shared" si="436"/>
        <v>200.2855265993721</v>
      </c>
      <c r="U2794" s="162">
        <f t="shared" si="437"/>
        <v>115.84633134639216</v>
      </c>
      <c r="V2794" s="163">
        <f t="shared" si="438"/>
        <v>1</v>
      </c>
      <c r="W2794" s="164">
        <f t="shared" si="439"/>
        <v>514983502.63199174</v>
      </c>
      <c r="X2794" s="164">
        <f t="shared" si="440"/>
        <v>356635171.51787966</v>
      </c>
    </row>
    <row r="2795" spans="10:24" x14ac:dyDescent="0.25">
      <c r="J2795">
        <v>2792</v>
      </c>
      <c r="K2795" s="43">
        <v>0.79070242940561974</v>
      </c>
      <c r="L2795">
        <v>0.98270266301143905</v>
      </c>
      <c r="M2795">
        <v>0.50485754528677385</v>
      </c>
      <c r="N2795" s="44">
        <v>0.35179585526033164</v>
      </c>
      <c r="O2795" s="161">
        <f t="shared" si="431"/>
        <v>7000000</v>
      </c>
      <c r="P2795" s="162">
        <f t="shared" si="432"/>
        <v>211.69606805039004</v>
      </c>
      <c r="Q2795" s="162">
        <f t="shared" si="433"/>
        <v>135.24352722479961</v>
      </c>
      <c r="R2795" s="163">
        <f t="shared" si="434"/>
        <v>1</v>
      </c>
      <c r="S2795" s="161">
        <f t="shared" si="435"/>
        <v>7000000</v>
      </c>
      <c r="T2795" s="162">
        <f t="shared" si="436"/>
        <v>200.56535601679667</v>
      </c>
      <c r="U2795" s="162">
        <f t="shared" si="437"/>
        <v>125.1217636123998</v>
      </c>
      <c r="V2795" s="163">
        <f t="shared" si="438"/>
        <v>1</v>
      </c>
      <c r="W2795" s="164">
        <f t="shared" si="439"/>
        <v>485167785.77913302</v>
      </c>
      <c r="X2795" s="164">
        <f t="shared" si="440"/>
        <v>378105146.83077806</v>
      </c>
    </row>
    <row r="2796" spans="10:24" x14ac:dyDescent="0.25">
      <c r="J2796">
        <v>2793</v>
      </c>
      <c r="K2796" s="43">
        <v>0.69161152748491428</v>
      </c>
      <c r="L2796">
        <v>0.98460069131254857</v>
      </c>
      <c r="M2796">
        <v>0.7740686862041154</v>
      </c>
      <c r="N2796" s="44">
        <v>0.41979025677123627</v>
      </c>
      <c r="O2796" s="161">
        <f t="shared" si="431"/>
        <v>6000000</v>
      </c>
      <c r="P2796" s="162">
        <f t="shared" si="432"/>
        <v>212.39497406501297</v>
      </c>
      <c r="Q2796" s="162">
        <f t="shared" si="433"/>
        <v>150.04626745971277</v>
      </c>
      <c r="R2796" s="163">
        <f t="shared" si="434"/>
        <v>1</v>
      </c>
      <c r="S2796" s="161">
        <f t="shared" si="435"/>
        <v>7000000</v>
      </c>
      <c r="T2796" s="162">
        <f t="shared" si="436"/>
        <v>200.79832468833766</v>
      </c>
      <c r="U2796" s="162">
        <f t="shared" si="437"/>
        <v>132.5231337298564</v>
      </c>
      <c r="V2796" s="163">
        <f t="shared" si="438"/>
        <v>1</v>
      </c>
      <c r="W2796" s="164">
        <f t="shared" si="439"/>
        <v>324092239.63180125</v>
      </c>
      <c r="X2796" s="164">
        <f t="shared" si="440"/>
        <v>327926336.70936882</v>
      </c>
    </row>
    <row r="2797" spans="10:24" x14ac:dyDescent="0.25">
      <c r="J2797">
        <v>2794</v>
      </c>
      <c r="K2797" s="43">
        <v>7.656657343678408E-2</v>
      </c>
      <c r="L2797">
        <v>1.4447172395293251E-3</v>
      </c>
      <c r="M2797">
        <v>0.77593836550884687</v>
      </c>
      <c r="N2797" s="44">
        <v>0.39343849591047841</v>
      </c>
      <c r="O2797" s="161">
        <f t="shared" si="431"/>
        <v>2000000</v>
      </c>
      <c r="P2797" s="162">
        <f t="shared" si="432"/>
        <v>135.31106759152146</v>
      </c>
      <c r="Q2797" s="162">
        <f t="shared" si="433"/>
        <v>150.17095064568167</v>
      </c>
      <c r="R2797" s="163">
        <f t="shared" si="434"/>
        <v>1</v>
      </c>
      <c r="S2797" s="161">
        <f t="shared" si="435"/>
        <v>2000000</v>
      </c>
      <c r="T2797" s="162">
        <f t="shared" si="436"/>
        <v>175.10368919717382</v>
      </c>
      <c r="U2797" s="162">
        <f t="shared" si="437"/>
        <v>132.58547532284084</v>
      </c>
      <c r="V2797" s="163">
        <f t="shared" si="438"/>
        <v>1</v>
      </c>
      <c r="W2797" s="164">
        <f t="shared" si="439"/>
        <v>-79719766.108320415</v>
      </c>
      <c r="X2797" s="164">
        <f t="shared" si="440"/>
        <v>-64963572.251334026</v>
      </c>
    </row>
    <row r="2798" spans="10:24" x14ac:dyDescent="0.25">
      <c r="J2798">
        <v>2795</v>
      </c>
      <c r="K2798" s="43">
        <v>0.21900213987381456</v>
      </c>
      <c r="L2798">
        <v>0.11910502312743898</v>
      </c>
      <c r="M2798">
        <v>0.50802245039793359</v>
      </c>
      <c r="N2798" s="44">
        <v>0.18616890527234053</v>
      </c>
      <c r="O2798" s="161">
        <f t="shared" si="431"/>
        <v>2000000</v>
      </c>
      <c r="P2798" s="162">
        <f t="shared" si="432"/>
        <v>162.30791119794893</v>
      </c>
      <c r="Q2798" s="162">
        <f t="shared" si="433"/>
        <v>135.4022131300872</v>
      </c>
      <c r="R2798" s="163">
        <f t="shared" si="434"/>
        <v>1</v>
      </c>
      <c r="S2798" s="161">
        <f t="shared" si="435"/>
        <v>5000000</v>
      </c>
      <c r="T2798" s="162">
        <f t="shared" si="436"/>
        <v>184.10263706598298</v>
      </c>
      <c r="U2798" s="162">
        <f t="shared" si="437"/>
        <v>125.2011065650436</v>
      </c>
      <c r="V2798" s="163">
        <f t="shared" si="438"/>
        <v>0.9</v>
      </c>
      <c r="W2798" s="164">
        <f t="shared" si="439"/>
        <v>3811396.1357234418</v>
      </c>
      <c r="X2798" s="164">
        <f t="shared" si="440"/>
        <v>115056887.25422716</v>
      </c>
    </row>
    <row r="2799" spans="10:24" x14ac:dyDescent="0.25">
      <c r="J2799">
        <v>2796</v>
      </c>
      <c r="K2799" s="43">
        <v>0.40540780703246804</v>
      </c>
      <c r="L2799">
        <v>0.29171980465348868</v>
      </c>
      <c r="M2799">
        <v>0.26497265586111218</v>
      </c>
      <c r="N2799" s="44">
        <v>0.73770386466273219</v>
      </c>
      <c r="O2799" s="161">
        <f t="shared" si="431"/>
        <v>5000000</v>
      </c>
      <c r="P2799" s="162">
        <f t="shared" si="432"/>
        <v>171.77448797436688</v>
      </c>
      <c r="Q2799" s="162">
        <f t="shared" si="433"/>
        <v>122.43821001833412</v>
      </c>
      <c r="R2799" s="163">
        <f t="shared" si="434"/>
        <v>1</v>
      </c>
      <c r="S2799" s="161">
        <f t="shared" si="435"/>
        <v>6000000</v>
      </c>
      <c r="T2799" s="162">
        <f t="shared" si="436"/>
        <v>187.2581626581223</v>
      </c>
      <c r="U2799" s="162">
        <f t="shared" si="437"/>
        <v>118.71910500916707</v>
      </c>
      <c r="V2799" s="163">
        <f t="shared" si="438"/>
        <v>1</v>
      </c>
      <c r="W2799" s="164">
        <f t="shared" si="439"/>
        <v>196681389.78016379</v>
      </c>
      <c r="X2799" s="164">
        <f t="shared" si="440"/>
        <v>261234345.89373142</v>
      </c>
    </row>
    <row r="2800" spans="10:24" x14ac:dyDescent="0.25">
      <c r="J2800">
        <v>2797</v>
      </c>
      <c r="K2800" s="43">
        <v>0.64096743173936965</v>
      </c>
      <c r="L2800">
        <v>0.99511199801165662</v>
      </c>
      <c r="M2800">
        <v>0.20376185696581839</v>
      </c>
      <c r="N2800" s="44">
        <v>0.57492694400467736</v>
      </c>
      <c r="O2800" s="161">
        <f t="shared" si="431"/>
        <v>6000000</v>
      </c>
      <c r="P2800" s="162">
        <f t="shared" si="432"/>
        <v>218.75479796609517</v>
      </c>
      <c r="Q2800" s="162">
        <f t="shared" si="433"/>
        <v>118.43481565677618</v>
      </c>
      <c r="R2800" s="163">
        <f t="shared" si="434"/>
        <v>1</v>
      </c>
      <c r="S2800" s="161">
        <f t="shared" si="435"/>
        <v>7000000</v>
      </c>
      <c r="T2800" s="162">
        <f t="shared" si="436"/>
        <v>202.91826598869841</v>
      </c>
      <c r="U2800" s="162">
        <f t="shared" si="437"/>
        <v>116.71740782838809</v>
      </c>
      <c r="V2800" s="163">
        <f t="shared" si="438"/>
        <v>1</v>
      </c>
      <c r="W2800" s="164">
        <f t="shared" si="439"/>
        <v>551919893.85591388</v>
      </c>
      <c r="X2800" s="164">
        <f t="shared" si="440"/>
        <v>453406007.12217224</v>
      </c>
    </row>
    <row r="2801" spans="10:24" x14ac:dyDescent="0.25">
      <c r="J2801">
        <v>2798</v>
      </c>
      <c r="K2801" s="43">
        <v>0.33082262292946885</v>
      </c>
      <c r="L2801">
        <v>0.96841775354730775</v>
      </c>
      <c r="M2801">
        <v>0.79600410705671276</v>
      </c>
      <c r="N2801" s="44">
        <v>0.95088513187777024</v>
      </c>
      <c r="O2801" s="161">
        <f t="shared" si="431"/>
        <v>5000000</v>
      </c>
      <c r="P2801" s="162">
        <f t="shared" si="432"/>
        <v>207.87047760086583</v>
      </c>
      <c r="Q2801" s="162">
        <f t="shared" si="433"/>
        <v>151.54865635988125</v>
      </c>
      <c r="R2801" s="163">
        <f t="shared" si="434"/>
        <v>1</v>
      </c>
      <c r="S2801" s="161">
        <f t="shared" si="435"/>
        <v>6000000</v>
      </c>
      <c r="T2801" s="162">
        <f t="shared" si="436"/>
        <v>199.2901592002886</v>
      </c>
      <c r="U2801" s="162">
        <f t="shared" si="437"/>
        <v>133.27432817994062</v>
      </c>
      <c r="V2801" s="163">
        <f t="shared" si="438"/>
        <v>1</v>
      </c>
      <c r="W2801" s="164">
        <f t="shared" si="439"/>
        <v>231609106.20492285</v>
      </c>
      <c r="X2801" s="164">
        <f t="shared" si="440"/>
        <v>246094986.12208784</v>
      </c>
    </row>
    <row r="2802" spans="10:24" x14ac:dyDescent="0.25">
      <c r="J2802">
        <v>2799</v>
      </c>
      <c r="K2802" s="43">
        <v>0.90250025864748762</v>
      </c>
      <c r="L2802">
        <v>7.9458998731346653E-2</v>
      </c>
      <c r="M2802">
        <v>0.45965845348096968</v>
      </c>
      <c r="N2802" s="44">
        <v>0.74139794960239025</v>
      </c>
      <c r="O2802" s="161">
        <f t="shared" si="431"/>
        <v>7000000</v>
      </c>
      <c r="P2802" s="162">
        <f t="shared" si="432"/>
        <v>158.86920095419501</v>
      </c>
      <c r="Q2802" s="162">
        <f t="shared" si="433"/>
        <v>132.97411566536337</v>
      </c>
      <c r="R2802" s="163">
        <f t="shared" si="434"/>
        <v>1</v>
      </c>
      <c r="S2802" s="161">
        <f t="shared" si="435"/>
        <v>9000000</v>
      </c>
      <c r="T2802" s="162">
        <f t="shared" si="436"/>
        <v>182.95640031806499</v>
      </c>
      <c r="U2802" s="162">
        <f t="shared" si="437"/>
        <v>123.98705783268169</v>
      </c>
      <c r="V2802" s="163">
        <f t="shared" si="438"/>
        <v>1</v>
      </c>
      <c r="W2802" s="164">
        <f t="shared" si="439"/>
        <v>131265597.02182147</v>
      </c>
      <c r="X2802" s="164">
        <f t="shared" si="440"/>
        <v>380724082.36844975</v>
      </c>
    </row>
    <row r="2803" spans="10:24" x14ac:dyDescent="0.25">
      <c r="J2803">
        <v>2800</v>
      </c>
      <c r="K2803" s="43">
        <v>0.6440475422772296</v>
      </c>
      <c r="L2803">
        <v>0.35945159490762579</v>
      </c>
      <c r="M2803">
        <v>0.33374097353721721</v>
      </c>
      <c r="N2803" s="44">
        <v>0.38050544648883322</v>
      </c>
      <c r="O2803" s="161">
        <f t="shared" si="431"/>
        <v>6000000</v>
      </c>
      <c r="P2803" s="162">
        <f t="shared" si="432"/>
        <v>174.60112437627092</v>
      </c>
      <c r="Q2803" s="162">
        <f t="shared" si="433"/>
        <v>126.40787107399336</v>
      </c>
      <c r="R2803" s="163">
        <f t="shared" si="434"/>
        <v>1</v>
      </c>
      <c r="S2803" s="161">
        <f t="shared" si="435"/>
        <v>7000000</v>
      </c>
      <c r="T2803" s="162">
        <f t="shared" si="436"/>
        <v>188.20037479209032</v>
      </c>
      <c r="U2803" s="162">
        <f t="shared" si="437"/>
        <v>120.70393553699668</v>
      </c>
      <c r="V2803" s="163">
        <f t="shared" si="438"/>
        <v>1</v>
      </c>
      <c r="W2803" s="164">
        <f t="shared" si="439"/>
        <v>239159519.81366533</v>
      </c>
      <c r="X2803" s="164">
        <f t="shared" si="440"/>
        <v>322475074.78565544</v>
      </c>
    </row>
    <row r="2804" spans="10:24" x14ac:dyDescent="0.25">
      <c r="J2804">
        <v>2801</v>
      </c>
      <c r="K2804" s="43">
        <v>0.25320662862093979</v>
      </c>
      <c r="L2804">
        <v>0.20929246017057568</v>
      </c>
      <c r="M2804">
        <v>0.53067546299284485</v>
      </c>
      <c r="N2804" s="44">
        <v>0.50257022760723735</v>
      </c>
      <c r="O2804" s="161">
        <f t="shared" si="431"/>
        <v>2000000</v>
      </c>
      <c r="P2804" s="162">
        <f t="shared" si="432"/>
        <v>167.86681946069575</v>
      </c>
      <c r="Q2804" s="162">
        <f t="shared" si="433"/>
        <v>136.53935818267504</v>
      </c>
      <c r="R2804" s="163">
        <f t="shared" si="434"/>
        <v>1</v>
      </c>
      <c r="S2804" s="161">
        <f t="shared" si="435"/>
        <v>5000000</v>
      </c>
      <c r="T2804" s="162">
        <f t="shared" si="436"/>
        <v>185.95560648689857</v>
      </c>
      <c r="U2804" s="162">
        <f t="shared" si="437"/>
        <v>125.76967909133752</v>
      </c>
      <c r="V2804" s="163">
        <f t="shared" si="438"/>
        <v>1</v>
      </c>
      <c r="W2804" s="164">
        <f t="shared" si="439"/>
        <v>12654922.556041412</v>
      </c>
      <c r="X2804" s="164">
        <f t="shared" si="440"/>
        <v>150929636.97780526</v>
      </c>
    </row>
    <row r="2805" spans="10:24" x14ac:dyDescent="0.25">
      <c r="J2805">
        <v>2802</v>
      </c>
      <c r="K2805" s="43">
        <v>0.15262212767480499</v>
      </c>
      <c r="L2805">
        <v>0.18467097762765905</v>
      </c>
      <c r="M2805">
        <v>0.26097032721141566</v>
      </c>
      <c r="N2805" s="44">
        <v>0.4475444252130959</v>
      </c>
      <c r="O2805" s="161">
        <f t="shared" si="431"/>
        <v>2000000</v>
      </c>
      <c r="P2805" s="162">
        <f t="shared" si="432"/>
        <v>166.53440002592038</v>
      </c>
      <c r="Q2805" s="162">
        <f t="shared" si="433"/>
        <v>122.19286378402535</v>
      </c>
      <c r="R2805" s="163">
        <f t="shared" si="434"/>
        <v>1</v>
      </c>
      <c r="S2805" s="161">
        <f t="shared" si="435"/>
        <v>5000000</v>
      </c>
      <c r="T2805" s="162">
        <f t="shared" si="436"/>
        <v>185.51146667530679</v>
      </c>
      <c r="U2805" s="162">
        <f t="shared" si="437"/>
        <v>118.59643189201267</v>
      </c>
      <c r="V2805" s="163">
        <f t="shared" si="438"/>
        <v>1</v>
      </c>
      <c r="W2805" s="164">
        <f t="shared" si="439"/>
        <v>38683072.483790055</v>
      </c>
      <c r="X2805" s="164">
        <f t="shared" si="440"/>
        <v>184575173.91647059</v>
      </c>
    </row>
    <row r="2806" spans="10:24" x14ac:dyDescent="0.25">
      <c r="J2806">
        <v>2803</v>
      </c>
      <c r="K2806" s="43">
        <v>0.6293727826115858</v>
      </c>
      <c r="L2806">
        <v>0.56978151187632375</v>
      </c>
      <c r="M2806">
        <v>0.61063055039678726</v>
      </c>
      <c r="N2806" s="44">
        <v>0.11253395217054474</v>
      </c>
      <c r="O2806" s="161">
        <f t="shared" si="431"/>
        <v>6000000</v>
      </c>
      <c r="P2806" s="162">
        <f t="shared" si="432"/>
        <v>182.63726907814117</v>
      </c>
      <c r="Q2806" s="162">
        <f t="shared" si="433"/>
        <v>140.61925686252522</v>
      </c>
      <c r="R2806" s="163">
        <f t="shared" si="434"/>
        <v>1</v>
      </c>
      <c r="S2806" s="161">
        <f t="shared" si="435"/>
        <v>7000000</v>
      </c>
      <c r="T2806" s="162">
        <f t="shared" si="436"/>
        <v>190.87908969271373</v>
      </c>
      <c r="U2806" s="162">
        <f t="shared" si="437"/>
        <v>127.80962843126261</v>
      </c>
      <c r="V2806" s="163">
        <f t="shared" si="438"/>
        <v>0.9</v>
      </c>
      <c r="W2806" s="164">
        <f t="shared" si="439"/>
        <v>202108073.29369572</v>
      </c>
      <c r="X2806" s="164">
        <f t="shared" si="440"/>
        <v>247337605.94714212</v>
      </c>
    </row>
    <row r="2807" spans="10:24" x14ac:dyDescent="0.25">
      <c r="J2807">
        <v>2804</v>
      </c>
      <c r="K2807" s="43">
        <v>0.76814041335487693</v>
      </c>
      <c r="L2807">
        <v>0.63394109985865654</v>
      </c>
      <c r="M2807">
        <v>0.10091085600460303</v>
      </c>
      <c r="N2807" s="44">
        <v>0.75623013587660348</v>
      </c>
      <c r="O2807" s="161">
        <f t="shared" si="431"/>
        <v>7000000</v>
      </c>
      <c r="P2807" s="162">
        <f t="shared" si="432"/>
        <v>185.13464622183</v>
      </c>
      <c r="Q2807" s="162">
        <f t="shared" si="433"/>
        <v>109.47242769871359</v>
      </c>
      <c r="R2807" s="163">
        <f t="shared" si="434"/>
        <v>1</v>
      </c>
      <c r="S2807" s="161">
        <f t="shared" si="435"/>
        <v>7000000</v>
      </c>
      <c r="T2807" s="162">
        <f t="shared" si="436"/>
        <v>191.71154874061</v>
      </c>
      <c r="U2807" s="162">
        <f t="shared" si="437"/>
        <v>112.2362138493568</v>
      </c>
      <c r="V2807" s="163">
        <f t="shared" si="438"/>
        <v>1</v>
      </c>
      <c r="W2807" s="164">
        <f t="shared" si="439"/>
        <v>479635529.66181487</v>
      </c>
      <c r="X2807" s="164">
        <f t="shared" si="440"/>
        <v>406327344.23877239</v>
      </c>
    </row>
    <row r="2808" spans="10:24" x14ac:dyDescent="0.25">
      <c r="J2808">
        <v>2805</v>
      </c>
      <c r="K2808" s="43">
        <v>0.43392442961794164</v>
      </c>
      <c r="L2808">
        <v>0.60700341267154267</v>
      </c>
      <c r="M2808">
        <v>9.3022130724319974E-2</v>
      </c>
      <c r="N2808" s="44">
        <v>8.755656352142982E-2</v>
      </c>
      <c r="O2808" s="161">
        <f t="shared" si="431"/>
        <v>5000000</v>
      </c>
      <c r="P2808" s="162">
        <f t="shared" si="432"/>
        <v>184.07275991262304</v>
      </c>
      <c r="Q2808" s="162">
        <f t="shared" si="433"/>
        <v>108.55255720741437</v>
      </c>
      <c r="R2808" s="163">
        <f t="shared" si="434"/>
        <v>1</v>
      </c>
      <c r="S2808" s="161">
        <f t="shared" si="435"/>
        <v>6000000</v>
      </c>
      <c r="T2808" s="162">
        <f t="shared" si="436"/>
        <v>191.357586637541</v>
      </c>
      <c r="U2808" s="162">
        <f t="shared" si="437"/>
        <v>111.77627860370718</v>
      </c>
      <c r="V2808" s="163">
        <f t="shared" si="438"/>
        <v>0.9</v>
      </c>
      <c r="W2808" s="164">
        <f t="shared" si="439"/>
        <v>327601013.52604336</v>
      </c>
      <c r="X2808" s="164">
        <f t="shared" si="440"/>
        <v>279739063.38270265</v>
      </c>
    </row>
    <row r="2809" spans="10:24" x14ac:dyDescent="0.25">
      <c r="J2809">
        <v>2806</v>
      </c>
      <c r="K2809" s="43">
        <v>0.16392683515205431</v>
      </c>
      <c r="L2809">
        <v>0.67670621675451503</v>
      </c>
      <c r="M2809">
        <v>0.75757333018768391</v>
      </c>
      <c r="N2809" s="44">
        <v>0.69785640137899829</v>
      </c>
      <c r="O2809" s="161">
        <f t="shared" si="431"/>
        <v>2000000</v>
      </c>
      <c r="P2809" s="162">
        <f t="shared" si="432"/>
        <v>186.87761895216514</v>
      </c>
      <c r="Q2809" s="162">
        <f t="shared" si="433"/>
        <v>148.9703588922618</v>
      </c>
      <c r="R2809" s="163">
        <f t="shared" si="434"/>
        <v>1</v>
      </c>
      <c r="S2809" s="161">
        <f t="shared" si="435"/>
        <v>5000000</v>
      </c>
      <c r="T2809" s="162">
        <f t="shared" si="436"/>
        <v>192.29253965072172</v>
      </c>
      <c r="U2809" s="162">
        <f t="shared" si="437"/>
        <v>131.9851794461309</v>
      </c>
      <c r="V2809" s="163">
        <f t="shared" si="438"/>
        <v>1</v>
      </c>
      <c r="W2809" s="164">
        <f t="shared" si="439"/>
        <v>25814520.119806677</v>
      </c>
      <c r="X2809" s="164">
        <f t="shared" si="440"/>
        <v>151536801.02295411</v>
      </c>
    </row>
    <row r="2810" spans="10:24" x14ac:dyDescent="0.25">
      <c r="J2810">
        <v>2807</v>
      </c>
      <c r="K2810" s="43">
        <v>0.54344395178342009</v>
      </c>
      <c r="L2810">
        <v>0.98419469412198946</v>
      </c>
      <c r="M2810">
        <v>6.5840762375738437E-2</v>
      </c>
      <c r="N2810" s="44">
        <v>0.49919908132785762</v>
      </c>
      <c r="O2810" s="161">
        <f t="shared" si="431"/>
        <v>5000000</v>
      </c>
      <c r="P2810" s="162">
        <f t="shared" si="432"/>
        <v>212.23950279605327</v>
      </c>
      <c r="Q2810" s="162">
        <f t="shared" si="433"/>
        <v>104.84992042354665</v>
      </c>
      <c r="R2810" s="163">
        <f t="shared" si="434"/>
        <v>1</v>
      </c>
      <c r="S2810" s="161">
        <f t="shared" si="435"/>
        <v>6000000</v>
      </c>
      <c r="T2810" s="162">
        <f t="shared" si="436"/>
        <v>200.74650093201777</v>
      </c>
      <c r="U2810" s="162">
        <f t="shared" si="437"/>
        <v>109.92496021177332</v>
      </c>
      <c r="V2810" s="163">
        <f t="shared" si="438"/>
        <v>1</v>
      </c>
      <c r="W2810" s="164">
        <f t="shared" si="439"/>
        <v>486947911.86253309</v>
      </c>
      <c r="X2810" s="164">
        <f t="shared" si="440"/>
        <v>394929244.32146668</v>
      </c>
    </row>
    <row r="2811" spans="10:24" x14ac:dyDescent="0.25">
      <c r="J2811">
        <v>2808</v>
      </c>
      <c r="K2811" s="43">
        <v>0.52441549156830602</v>
      </c>
      <c r="L2811">
        <v>0.48536278089579188</v>
      </c>
      <c r="M2811">
        <v>0.40219651452907268</v>
      </c>
      <c r="N2811" s="44">
        <v>0.10520283227039118</v>
      </c>
      <c r="O2811" s="161">
        <f t="shared" si="431"/>
        <v>5000000</v>
      </c>
      <c r="P2811" s="162">
        <f t="shared" si="432"/>
        <v>179.44952545591315</v>
      </c>
      <c r="Q2811" s="162">
        <f t="shared" si="433"/>
        <v>130.04668487454859</v>
      </c>
      <c r="R2811" s="163">
        <f t="shared" si="434"/>
        <v>1</v>
      </c>
      <c r="S2811" s="161">
        <f t="shared" si="435"/>
        <v>6000000</v>
      </c>
      <c r="T2811" s="162">
        <f t="shared" si="436"/>
        <v>189.81650848530438</v>
      </c>
      <c r="U2811" s="162">
        <f t="shared" si="437"/>
        <v>122.52334243727429</v>
      </c>
      <c r="V2811" s="163">
        <f t="shared" si="438"/>
        <v>0.9</v>
      </c>
      <c r="W2811" s="164">
        <f t="shared" si="439"/>
        <v>197014202.9068228</v>
      </c>
      <c r="X2811" s="164">
        <f t="shared" si="440"/>
        <v>213383096.65936249</v>
      </c>
    </row>
    <row r="2812" spans="10:24" x14ac:dyDescent="0.25">
      <c r="J2812">
        <v>2809</v>
      </c>
      <c r="K2812" s="43">
        <v>0.96437323474403391</v>
      </c>
      <c r="L2812">
        <v>0.75503658490940251</v>
      </c>
      <c r="M2812">
        <v>0.81344577227068826</v>
      </c>
      <c r="N2812" s="44">
        <v>0.38094894029892379</v>
      </c>
      <c r="O2812" s="161">
        <f t="shared" si="431"/>
        <v>9000000</v>
      </c>
      <c r="P2812" s="162">
        <f t="shared" si="432"/>
        <v>190.35637808864803</v>
      </c>
      <c r="Q2812" s="162">
        <f t="shared" si="433"/>
        <v>152.81331719390909</v>
      </c>
      <c r="R2812" s="163">
        <f t="shared" si="434"/>
        <v>1</v>
      </c>
      <c r="S2812" s="161">
        <f t="shared" si="435"/>
        <v>9000000</v>
      </c>
      <c r="T2812" s="162">
        <f t="shared" si="436"/>
        <v>193.45212602954933</v>
      </c>
      <c r="U2812" s="162">
        <f t="shared" si="437"/>
        <v>133.90665859695454</v>
      </c>
      <c r="V2812" s="163">
        <f t="shared" si="438"/>
        <v>1</v>
      </c>
      <c r="W2812" s="164">
        <f t="shared" si="439"/>
        <v>287887548.05265051</v>
      </c>
      <c r="X2812" s="164">
        <f t="shared" si="440"/>
        <v>385909206.8933531</v>
      </c>
    </row>
    <row r="2813" spans="10:24" x14ac:dyDescent="0.25">
      <c r="J2813">
        <v>2810</v>
      </c>
      <c r="K2813" s="43">
        <v>0.43349047017939069</v>
      </c>
      <c r="L2813">
        <v>0.44035281201334076</v>
      </c>
      <c r="M2813">
        <v>0.52524628026634212</v>
      </c>
      <c r="N2813" s="44">
        <v>0.68449428665853518</v>
      </c>
      <c r="O2813" s="161">
        <f t="shared" si="431"/>
        <v>5000000</v>
      </c>
      <c r="P2813" s="162">
        <f t="shared" si="432"/>
        <v>177.74887842861943</v>
      </c>
      <c r="Q2813" s="162">
        <f t="shared" si="433"/>
        <v>136.26650675943765</v>
      </c>
      <c r="R2813" s="163">
        <f t="shared" si="434"/>
        <v>1</v>
      </c>
      <c r="S2813" s="161">
        <f t="shared" si="435"/>
        <v>6000000</v>
      </c>
      <c r="T2813" s="162">
        <f t="shared" si="436"/>
        <v>189.24962614287315</v>
      </c>
      <c r="U2813" s="162">
        <f t="shared" si="437"/>
        <v>125.63325337971882</v>
      </c>
      <c r="V2813" s="163">
        <f t="shared" si="438"/>
        <v>1</v>
      </c>
      <c r="W2813" s="164">
        <f t="shared" si="439"/>
        <v>157411858.34590894</v>
      </c>
      <c r="X2813" s="164">
        <f t="shared" si="440"/>
        <v>231698236.57892597</v>
      </c>
    </row>
    <row r="2814" spans="10:24" x14ac:dyDescent="0.25">
      <c r="J2814">
        <v>2811</v>
      </c>
      <c r="K2814" s="43">
        <v>0.16008568310770011</v>
      </c>
      <c r="L2814">
        <v>0.1980891182184622</v>
      </c>
      <c r="M2814">
        <v>0.63165923972624882</v>
      </c>
      <c r="N2814" s="44">
        <v>0.49921584731015234</v>
      </c>
      <c r="O2814" s="161">
        <f t="shared" si="431"/>
        <v>2000000</v>
      </c>
      <c r="P2814" s="162">
        <f t="shared" si="432"/>
        <v>167.27300290364954</v>
      </c>
      <c r="Q2814" s="162">
        <f t="shared" si="433"/>
        <v>141.72502202970995</v>
      </c>
      <c r="R2814" s="163">
        <f t="shared" si="434"/>
        <v>1</v>
      </c>
      <c r="S2814" s="161">
        <f t="shared" si="435"/>
        <v>5000000</v>
      </c>
      <c r="T2814" s="162">
        <f t="shared" si="436"/>
        <v>185.75766763454985</v>
      </c>
      <c r="U2814" s="162">
        <f t="shared" si="437"/>
        <v>128.36251101485496</v>
      </c>
      <c r="V2814" s="163">
        <f t="shared" si="438"/>
        <v>1</v>
      </c>
      <c r="W2814" s="164">
        <f t="shared" si="439"/>
        <v>1095961.7478791848</v>
      </c>
      <c r="X2814" s="164">
        <f t="shared" si="440"/>
        <v>136975783.09847444</v>
      </c>
    </row>
    <row r="2815" spans="10:24" x14ac:dyDescent="0.25">
      <c r="J2815">
        <v>2812</v>
      </c>
      <c r="K2815" s="43">
        <v>0.52650131156315905</v>
      </c>
      <c r="L2815">
        <v>0.1100546421203823</v>
      </c>
      <c r="M2815">
        <v>0.92975723352254913</v>
      </c>
      <c r="N2815" s="44">
        <v>0.10398531231697838</v>
      </c>
      <c r="O2815" s="161">
        <f t="shared" si="431"/>
        <v>5000000</v>
      </c>
      <c r="P2815" s="162">
        <f t="shared" si="432"/>
        <v>161.60643634188853</v>
      </c>
      <c r="Q2815" s="162">
        <f t="shared" si="433"/>
        <v>164.47970720127745</v>
      </c>
      <c r="R2815" s="163">
        <f t="shared" si="434"/>
        <v>1</v>
      </c>
      <c r="S2815" s="161">
        <f t="shared" si="435"/>
        <v>6000000</v>
      </c>
      <c r="T2815" s="162">
        <f t="shared" si="436"/>
        <v>183.86881211396283</v>
      </c>
      <c r="U2815" s="162">
        <f t="shared" si="437"/>
        <v>139.73985360063872</v>
      </c>
      <c r="V2815" s="163">
        <f t="shared" si="438"/>
        <v>0.9</v>
      </c>
      <c r="W2815" s="164">
        <f t="shared" si="439"/>
        <v>-64366354.296944618</v>
      </c>
      <c r="X2815" s="164">
        <f t="shared" si="440"/>
        <v>88296375.971950173</v>
      </c>
    </row>
    <row r="2816" spans="10:24" x14ac:dyDescent="0.25">
      <c r="J2816">
        <v>2813</v>
      </c>
      <c r="K2816" s="43">
        <v>0.33781547894367259</v>
      </c>
      <c r="L2816">
        <v>0.14793665845667092</v>
      </c>
      <c r="M2816">
        <v>0.2293927846371232</v>
      </c>
      <c r="N2816" s="44">
        <v>0.15985746291946967</v>
      </c>
      <c r="O2816" s="161">
        <f t="shared" si="431"/>
        <v>5000000</v>
      </c>
      <c r="P2816" s="162">
        <f t="shared" si="432"/>
        <v>164.32014220480482</v>
      </c>
      <c r="Q2816" s="162">
        <f t="shared" si="433"/>
        <v>120.18303873671647</v>
      </c>
      <c r="R2816" s="163">
        <f t="shared" si="434"/>
        <v>1</v>
      </c>
      <c r="S2816" s="161">
        <f t="shared" si="435"/>
        <v>6000000</v>
      </c>
      <c r="T2816" s="162">
        <f t="shared" si="436"/>
        <v>184.77338073493493</v>
      </c>
      <c r="U2816" s="162">
        <f t="shared" si="437"/>
        <v>117.59151936835823</v>
      </c>
      <c r="V2816" s="163">
        <f t="shared" si="438"/>
        <v>0.9</v>
      </c>
      <c r="W2816" s="164">
        <f t="shared" si="439"/>
        <v>170685517.34044176</v>
      </c>
      <c r="X2816" s="164">
        <f t="shared" si="440"/>
        <v>212782051.37951422</v>
      </c>
    </row>
    <row r="2817" spans="10:24" x14ac:dyDescent="0.25">
      <c r="J2817">
        <v>2814</v>
      </c>
      <c r="K2817" s="43">
        <v>0.14115593004425608</v>
      </c>
      <c r="L2817">
        <v>0.21811143141719569</v>
      </c>
      <c r="M2817">
        <v>0.31916431733939488</v>
      </c>
      <c r="N2817" s="44">
        <v>0.68269311540027522</v>
      </c>
      <c r="O2817" s="161">
        <f t="shared" si="431"/>
        <v>2000000</v>
      </c>
      <c r="P2817" s="162">
        <f t="shared" si="432"/>
        <v>168.32119050525964</v>
      </c>
      <c r="Q2817" s="162">
        <f t="shared" si="433"/>
        <v>125.59926144331274</v>
      </c>
      <c r="R2817" s="163">
        <f t="shared" si="434"/>
        <v>1</v>
      </c>
      <c r="S2817" s="161">
        <f t="shared" si="435"/>
        <v>2000000</v>
      </c>
      <c r="T2817" s="162">
        <f t="shared" si="436"/>
        <v>186.1070635017532</v>
      </c>
      <c r="U2817" s="162">
        <f t="shared" si="437"/>
        <v>120.29963072165637</v>
      </c>
      <c r="V2817" s="163">
        <f t="shared" si="438"/>
        <v>1</v>
      </c>
      <c r="W2817" s="164">
        <f t="shared" si="439"/>
        <v>35443858.123893797</v>
      </c>
      <c r="X2817" s="164">
        <f t="shared" si="440"/>
        <v>-18385134.439806342</v>
      </c>
    </row>
    <row r="2818" spans="10:24" x14ac:dyDescent="0.25">
      <c r="J2818">
        <v>2815</v>
      </c>
      <c r="K2818" s="43">
        <v>0.87275363945142903</v>
      </c>
      <c r="L2818">
        <v>0.73171965399698546</v>
      </c>
      <c r="M2818">
        <v>7.0045981914035327E-2</v>
      </c>
      <c r="N2818" s="44">
        <v>0.6742225906909004</v>
      </c>
      <c r="O2818" s="161">
        <f t="shared" si="431"/>
        <v>7000000</v>
      </c>
      <c r="P2818" s="162">
        <f t="shared" si="432"/>
        <v>189.27033329211869</v>
      </c>
      <c r="Q2818" s="162">
        <f t="shared" si="433"/>
        <v>105.49102698435772</v>
      </c>
      <c r="R2818" s="163">
        <f t="shared" si="434"/>
        <v>1</v>
      </c>
      <c r="S2818" s="161">
        <f t="shared" si="435"/>
        <v>7000000</v>
      </c>
      <c r="T2818" s="162">
        <f t="shared" si="436"/>
        <v>193.0901110973729</v>
      </c>
      <c r="U2818" s="162">
        <f t="shared" si="437"/>
        <v>110.24551349217886</v>
      </c>
      <c r="V2818" s="163">
        <f t="shared" si="438"/>
        <v>1</v>
      </c>
      <c r="W2818" s="164">
        <f t="shared" si="439"/>
        <v>536455144.1543268</v>
      </c>
      <c r="X2818" s="164">
        <f t="shared" si="440"/>
        <v>429912183.23635828</v>
      </c>
    </row>
    <row r="2819" spans="10:24" x14ac:dyDescent="0.25">
      <c r="J2819">
        <v>2816</v>
      </c>
      <c r="K2819" s="43">
        <v>0.78089233411531922</v>
      </c>
      <c r="L2819">
        <v>0.88997351732068242</v>
      </c>
      <c r="M2819">
        <v>0.89297633098254747</v>
      </c>
      <c r="N2819" s="44">
        <v>0.36805347148247614</v>
      </c>
      <c r="O2819" s="161">
        <f t="shared" si="431"/>
        <v>7000000</v>
      </c>
      <c r="P2819" s="162">
        <f t="shared" si="432"/>
        <v>198.39580940292569</v>
      </c>
      <c r="Q2819" s="162">
        <f t="shared" si="433"/>
        <v>159.85026048934981</v>
      </c>
      <c r="R2819" s="163">
        <f t="shared" si="434"/>
        <v>1</v>
      </c>
      <c r="S2819" s="161">
        <f t="shared" si="435"/>
        <v>7000000</v>
      </c>
      <c r="T2819" s="162">
        <f t="shared" si="436"/>
        <v>196.13193646764191</v>
      </c>
      <c r="U2819" s="162">
        <f t="shared" si="437"/>
        <v>137.4251302446749</v>
      </c>
      <c r="V2819" s="163">
        <f t="shared" si="438"/>
        <v>1</v>
      </c>
      <c r="W2819" s="164">
        <f t="shared" si="439"/>
        <v>219818842.39503121</v>
      </c>
      <c r="X2819" s="164">
        <f t="shared" si="440"/>
        <v>260947643.56076902</v>
      </c>
    </row>
    <row r="2820" spans="10:24" x14ac:dyDescent="0.25">
      <c r="J2820">
        <v>2817</v>
      </c>
      <c r="K2820" s="43">
        <v>0.16907116470301231</v>
      </c>
      <c r="L2820">
        <v>0.77888885016204013</v>
      </c>
      <c r="M2820">
        <v>0.2574423366350892</v>
      </c>
      <c r="N2820" s="44">
        <v>0.27231080708284094</v>
      </c>
      <c r="O2820" s="161">
        <f t="shared" si="431"/>
        <v>2000000</v>
      </c>
      <c r="P2820" s="162">
        <f t="shared" si="432"/>
        <v>191.52668901170534</v>
      </c>
      <c r="Q2820" s="162">
        <f t="shared" si="433"/>
        <v>121.9749861924675</v>
      </c>
      <c r="R2820" s="163">
        <f t="shared" si="434"/>
        <v>1</v>
      </c>
      <c r="S2820" s="161">
        <f t="shared" si="435"/>
        <v>5000000</v>
      </c>
      <c r="T2820" s="162">
        <f t="shared" si="436"/>
        <v>193.84222967056846</v>
      </c>
      <c r="U2820" s="162">
        <f t="shared" si="437"/>
        <v>118.48749309623375</v>
      </c>
      <c r="V2820" s="163">
        <f t="shared" si="438"/>
        <v>1</v>
      </c>
      <c r="W2820" s="164">
        <f t="shared" si="439"/>
        <v>89103405.638475686</v>
      </c>
      <c r="X2820" s="164">
        <f t="shared" si="440"/>
        <v>226773682.87167352</v>
      </c>
    </row>
    <row r="2821" spans="10:24" x14ac:dyDescent="0.25">
      <c r="J2821">
        <v>2818</v>
      </c>
      <c r="K2821" s="43">
        <v>0.18392765396827637</v>
      </c>
      <c r="L2821">
        <v>0.65643844575889965</v>
      </c>
      <c r="M2821">
        <v>0.24185753636086382</v>
      </c>
      <c r="N2821" s="44">
        <v>0.90409129047435877</v>
      </c>
      <c r="O2821" s="161">
        <f t="shared" ref="O2821:O2884" si="441">VLOOKUP(K2821,$E$5:$H$10,4)</f>
        <v>2000000</v>
      </c>
      <c r="P2821" s="162">
        <f t="shared" ref="P2821:P2884" si="442">_xlfn.NORM.INV(L2821,$E$12,$E$13)</f>
        <v>186.04143428095534</v>
      </c>
      <c r="Q2821" s="162">
        <f t="shared" ref="Q2821:Q2884" si="443">_xlfn.NORM.INV(M2821,$E$15,$E$16)</f>
        <v>120.9932024242645</v>
      </c>
      <c r="R2821" s="163">
        <f t="shared" ref="R2821:R2884" si="444">VLOOKUP(N2821,$E$19:$H$21,4)</f>
        <v>1</v>
      </c>
      <c r="S2821" s="161">
        <f t="shared" ref="S2821:S2884" si="445">VLOOKUP(K2821,$G$5:$H$10,2)</f>
        <v>5000000</v>
      </c>
      <c r="T2821" s="162">
        <f t="shared" ref="T2821:T2884" si="446">_xlfn.NORM.INV(L2821,$G$12,$G$13)</f>
        <v>192.01381142698511</v>
      </c>
      <c r="U2821" s="162">
        <f t="shared" ref="U2821:U2884" si="447">_xlfn.NORM.INV(M2821,$G$15,$G$16)</f>
        <v>117.99660121213225</v>
      </c>
      <c r="V2821" s="163">
        <f t="shared" ref="V2821:V2884" si="448">VLOOKUP(N2821,$G$19:$H$21,2)</f>
        <v>1</v>
      </c>
      <c r="W2821" s="164">
        <f t="shared" ref="W2821:W2884" si="449">O2821*(P2821-Q2821)*R2821-$D$23-$D$24</f>
        <v>80096463.713381693</v>
      </c>
      <c r="X2821" s="164">
        <f t="shared" ref="X2821:X2884" si="450">S2821*(T2821-U2821)*V2821-$F$23-$F$24</f>
        <v>220086051.07426435</v>
      </c>
    </row>
    <row r="2822" spans="10:24" x14ac:dyDescent="0.25">
      <c r="J2822">
        <v>2819</v>
      </c>
      <c r="K2822" s="43">
        <v>0.88532826545160292</v>
      </c>
      <c r="L2822">
        <v>9.5077653688888208E-2</v>
      </c>
      <c r="M2822">
        <v>0.45047789775913172</v>
      </c>
      <c r="N2822" s="44">
        <v>1.1435261881771464E-2</v>
      </c>
      <c r="O2822" s="161">
        <f t="shared" si="441"/>
        <v>7000000</v>
      </c>
      <c r="P2822" s="162">
        <f t="shared" si="442"/>
        <v>160.34820283020017</v>
      </c>
      <c r="Q2822" s="162">
        <f t="shared" si="443"/>
        <v>132.51091938602232</v>
      </c>
      <c r="R2822" s="163">
        <f t="shared" si="444"/>
        <v>1</v>
      </c>
      <c r="S2822" s="161">
        <f t="shared" si="445"/>
        <v>7000000</v>
      </c>
      <c r="T2822" s="162">
        <f t="shared" si="446"/>
        <v>183.44940094340006</v>
      </c>
      <c r="U2822" s="162">
        <f t="shared" si="447"/>
        <v>123.75545969301116</v>
      </c>
      <c r="V2822" s="163">
        <f t="shared" si="448"/>
        <v>0.05</v>
      </c>
      <c r="W2822" s="164">
        <f t="shared" si="449"/>
        <v>144860984.10924488</v>
      </c>
      <c r="X2822" s="164">
        <f t="shared" si="450"/>
        <v>-129107120.56236388</v>
      </c>
    </row>
    <row r="2823" spans="10:24" x14ac:dyDescent="0.25">
      <c r="J2823">
        <v>2820</v>
      </c>
      <c r="K2823" s="43">
        <v>0.65568063143876099</v>
      </c>
      <c r="L2823">
        <v>0.93820784279537506</v>
      </c>
      <c r="M2823">
        <v>0.6645974875849554</v>
      </c>
      <c r="N2823" s="44">
        <v>0.10981488479373902</v>
      </c>
      <c r="O2823" s="161">
        <f t="shared" si="441"/>
        <v>6000000</v>
      </c>
      <c r="P2823" s="162">
        <f t="shared" si="442"/>
        <v>203.09852562009308</v>
      </c>
      <c r="Q2823" s="162">
        <f t="shared" si="443"/>
        <v>143.50086833767497</v>
      </c>
      <c r="R2823" s="163">
        <f t="shared" si="444"/>
        <v>1</v>
      </c>
      <c r="S2823" s="161">
        <f t="shared" si="445"/>
        <v>7000000</v>
      </c>
      <c r="T2823" s="162">
        <f t="shared" si="446"/>
        <v>197.69950854003102</v>
      </c>
      <c r="U2823" s="162">
        <f t="shared" si="447"/>
        <v>129.25043416883747</v>
      </c>
      <c r="V2823" s="163">
        <f t="shared" si="448"/>
        <v>0.9</v>
      </c>
      <c r="W2823" s="164">
        <f t="shared" si="449"/>
        <v>307585943.69450867</v>
      </c>
      <c r="X2823" s="164">
        <f t="shared" si="450"/>
        <v>281229168.53851932</v>
      </c>
    </row>
    <row r="2824" spans="10:24" x14ac:dyDescent="0.25">
      <c r="J2824">
        <v>2821</v>
      </c>
      <c r="K2824" s="43">
        <v>0.70898694680110275</v>
      </c>
      <c r="L2824">
        <v>0.94749774399803766</v>
      </c>
      <c r="M2824">
        <v>0.13229318684942659</v>
      </c>
      <c r="N2824" s="44">
        <v>0.63191801059626607</v>
      </c>
      <c r="O2824" s="161">
        <f t="shared" si="441"/>
        <v>6000000</v>
      </c>
      <c r="P2824" s="162">
        <f t="shared" si="442"/>
        <v>204.31591814885957</v>
      </c>
      <c r="Q2824" s="162">
        <f t="shared" si="443"/>
        <v>112.68767221650357</v>
      </c>
      <c r="R2824" s="163">
        <f t="shared" si="444"/>
        <v>1</v>
      </c>
      <c r="S2824" s="161">
        <f t="shared" si="445"/>
        <v>7000000</v>
      </c>
      <c r="T2824" s="162">
        <f t="shared" si="446"/>
        <v>198.10530604961986</v>
      </c>
      <c r="U2824" s="162">
        <f t="shared" si="447"/>
        <v>113.84383610825178</v>
      </c>
      <c r="V2824" s="163">
        <f t="shared" si="448"/>
        <v>1</v>
      </c>
      <c r="W2824" s="164">
        <f t="shared" si="449"/>
        <v>499769475.594136</v>
      </c>
      <c r="X2824" s="164">
        <f t="shared" si="450"/>
        <v>439830289.58957648</v>
      </c>
    </row>
    <row r="2825" spans="10:24" x14ac:dyDescent="0.25">
      <c r="J2825">
        <v>2822</v>
      </c>
      <c r="K2825" s="43">
        <v>0.89622793119681388</v>
      </c>
      <c r="L2825">
        <v>0.18317010934212452</v>
      </c>
      <c r="M2825">
        <v>0.77684260097846047</v>
      </c>
      <c r="N2825" s="44">
        <v>0.99690987735421677</v>
      </c>
      <c r="O2825" s="161">
        <f t="shared" si="441"/>
        <v>7000000</v>
      </c>
      <c r="P2825" s="162">
        <f t="shared" si="442"/>
        <v>166.44975144212503</v>
      </c>
      <c r="Q2825" s="162">
        <f t="shared" si="443"/>
        <v>150.23146323044591</v>
      </c>
      <c r="R2825" s="163">
        <f t="shared" si="444"/>
        <v>1</v>
      </c>
      <c r="S2825" s="161">
        <f t="shared" si="445"/>
        <v>7000000</v>
      </c>
      <c r="T2825" s="162">
        <f t="shared" si="446"/>
        <v>185.48325048070834</v>
      </c>
      <c r="U2825" s="162">
        <f t="shared" si="447"/>
        <v>132.61573161522296</v>
      </c>
      <c r="V2825" s="163">
        <f t="shared" si="448"/>
        <v>1</v>
      </c>
      <c r="W2825" s="164">
        <f t="shared" si="449"/>
        <v>63528017.481753871</v>
      </c>
      <c r="X2825" s="164">
        <f t="shared" si="450"/>
        <v>220072632.05839765</v>
      </c>
    </row>
    <row r="2826" spans="10:24" x14ac:dyDescent="0.25">
      <c r="J2826">
        <v>2823</v>
      </c>
      <c r="K2826" s="43">
        <v>0.18567846852469339</v>
      </c>
      <c r="L2826">
        <v>0.33911258458062121</v>
      </c>
      <c r="M2826">
        <v>0.43029345530071117</v>
      </c>
      <c r="N2826" s="44">
        <v>8.9090534360100504E-2</v>
      </c>
      <c r="O2826" s="161">
        <f t="shared" si="441"/>
        <v>2000000</v>
      </c>
      <c r="P2826" s="162">
        <f t="shared" si="442"/>
        <v>173.77670611000724</v>
      </c>
      <c r="Q2826" s="162">
        <f t="shared" si="443"/>
        <v>131.48745800141279</v>
      </c>
      <c r="R2826" s="163">
        <f t="shared" si="444"/>
        <v>1</v>
      </c>
      <c r="S2826" s="161">
        <f t="shared" si="445"/>
        <v>5000000</v>
      </c>
      <c r="T2826" s="162">
        <f t="shared" si="446"/>
        <v>187.92556870333576</v>
      </c>
      <c r="U2826" s="162">
        <f t="shared" si="447"/>
        <v>123.2437290007064</v>
      </c>
      <c r="V2826" s="163">
        <f t="shared" si="448"/>
        <v>0.9</v>
      </c>
      <c r="W2826" s="164">
        <f t="shared" si="449"/>
        <v>34578496.217188895</v>
      </c>
      <c r="X2826" s="164">
        <f t="shared" si="450"/>
        <v>141068278.66183215</v>
      </c>
    </row>
    <row r="2827" spans="10:24" x14ac:dyDescent="0.25">
      <c r="J2827">
        <v>2824</v>
      </c>
      <c r="K2827" s="43">
        <v>0.99699197081747237</v>
      </c>
      <c r="L2827">
        <v>0.56185411502163496</v>
      </c>
      <c r="M2827">
        <v>0.73423909488842087</v>
      </c>
      <c r="N2827" s="44">
        <v>0.66447016530063374</v>
      </c>
      <c r="O2827" s="161">
        <f t="shared" si="441"/>
        <v>9000000</v>
      </c>
      <c r="P2827" s="162">
        <f t="shared" si="442"/>
        <v>182.33507617264337</v>
      </c>
      <c r="Q2827" s="162">
        <f t="shared" si="443"/>
        <v>147.5136927933483</v>
      </c>
      <c r="R2827" s="163">
        <f t="shared" si="444"/>
        <v>1</v>
      </c>
      <c r="S2827" s="161">
        <f t="shared" si="445"/>
        <v>9000000</v>
      </c>
      <c r="T2827" s="162">
        <f t="shared" si="446"/>
        <v>190.77835872421446</v>
      </c>
      <c r="U2827" s="162">
        <f t="shared" si="447"/>
        <v>131.25684639667415</v>
      </c>
      <c r="V2827" s="163">
        <f t="shared" si="448"/>
        <v>1</v>
      </c>
      <c r="W2827" s="164">
        <f t="shared" si="449"/>
        <v>263392450.41365564</v>
      </c>
      <c r="X2827" s="164">
        <f t="shared" si="450"/>
        <v>385693610.94786274</v>
      </c>
    </row>
    <row r="2828" spans="10:24" x14ac:dyDescent="0.25">
      <c r="J2828">
        <v>2825</v>
      </c>
      <c r="K2828" s="43">
        <v>0.13464876397474035</v>
      </c>
      <c r="L2828">
        <v>0.73238925929415555</v>
      </c>
      <c r="M2828">
        <v>0.13610459536499198</v>
      </c>
      <c r="N2828" s="44">
        <v>0.14078717254472906</v>
      </c>
      <c r="O2828" s="161">
        <f t="shared" si="441"/>
        <v>2000000</v>
      </c>
      <c r="P2828" s="162">
        <f t="shared" si="442"/>
        <v>189.30082718520512</v>
      </c>
      <c r="Q2828" s="162">
        <f t="shared" si="443"/>
        <v>113.04021533445123</v>
      </c>
      <c r="R2828" s="163">
        <f t="shared" si="444"/>
        <v>1</v>
      </c>
      <c r="S2828" s="161">
        <f t="shared" si="445"/>
        <v>2000000</v>
      </c>
      <c r="T2828" s="162">
        <f t="shared" si="446"/>
        <v>193.1002757284017</v>
      </c>
      <c r="U2828" s="162">
        <f t="shared" si="447"/>
        <v>114.02010766722562</v>
      </c>
      <c r="V2828" s="163">
        <f t="shared" si="448"/>
        <v>0.9</v>
      </c>
      <c r="W2828" s="164">
        <f t="shared" si="449"/>
        <v>102521223.70150778</v>
      </c>
      <c r="X2828" s="164">
        <f t="shared" si="450"/>
        <v>-7655697.4898830652</v>
      </c>
    </row>
    <row r="2829" spans="10:24" x14ac:dyDescent="0.25">
      <c r="J2829">
        <v>2826</v>
      </c>
      <c r="K2829" s="43">
        <v>0.56528277282258266</v>
      </c>
      <c r="L2829">
        <v>3.1878350689424018E-2</v>
      </c>
      <c r="M2829">
        <v>0.78465069290805745</v>
      </c>
      <c r="N2829" s="44">
        <v>0.99079633619605312</v>
      </c>
      <c r="O2829" s="161">
        <f t="shared" si="441"/>
        <v>6000000</v>
      </c>
      <c r="P2829" s="162">
        <f t="shared" si="442"/>
        <v>152.19183894783998</v>
      </c>
      <c r="Q2829" s="162">
        <f t="shared" si="443"/>
        <v>150.75993475123448</v>
      </c>
      <c r="R2829" s="163">
        <f t="shared" si="444"/>
        <v>1</v>
      </c>
      <c r="S2829" s="161">
        <f t="shared" si="445"/>
        <v>6000000</v>
      </c>
      <c r="T2829" s="162">
        <f t="shared" si="446"/>
        <v>180.73061298261334</v>
      </c>
      <c r="U2829" s="162">
        <f t="shared" si="447"/>
        <v>132.87996737561724</v>
      </c>
      <c r="V2829" s="163">
        <f t="shared" si="448"/>
        <v>1</v>
      </c>
      <c r="W2829" s="164">
        <f t="shared" si="449"/>
        <v>-41408574.820366994</v>
      </c>
      <c r="X2829" s="164">
        <f t="shared" si="450"/>
        <v>137103873.64197659</v>
      </c>
    </row>
    <row r="2830" spans="10:24" x14ac:dyDescent="0.25">
      <c r="J2830">
        <v>2827</v>
      </c>
      <c r="K2830" s="43">
        <v>0.80397871831597156</v>
      </c>
      <c r="L2830">
        <v>0.73554004904257042</v>
      </c>
      <c r="M2830">
        <v>0.44742108048516305</v>
      </c>
      <c r="N2830" s="44">
        <v>4.2547549413246122E-2</v>
      </c>
      <c r="O2830" s="161">
        <f t="shared" si="441"/>
        <v>7000000</v>
      </c>
      <c r="P2830" s="162">
        <f t="shared" si="442"/>
        <v>189.44483482410624</v>
      </c>
      <c r="Q2830" s="162">
        <f t="shared" si="443"/>
        <v>132.35640609332387</v>
      </c>
      <c r="R2830" s="163">
        <f t="shared" si="444"/>
        <v>1</v>
      </c>
      <c r="S2830" s="161">
        <f t="shared" si="445"/>
        <v>7000000</v>
      </c>
      <c r="T2830" s="162">
        <f t="shared" si="446"/>
        <v>193.14827827470208</v>
      </c>
      <c r="U2830" s="162">
        <f t="shared" si="447"/>
        <v>123.67820304666193</v>
      </c>
      <c r="V2830" s="163">
        <f t="shared" si="448"/>
        <v>0.9</v>
      </c>
      <c r="W2830" s="164">
        <f t="shared" si="449"/>
        <v>349619001.11547655</v>
      </c>
      <c r="X2830" s="164">
        <f t="shared" si="450"/>
        <v>287661473.9366529</v>
      </c>
    </row>
    <row r="2831" spans="10:24" x14ac:dyDescent="0.25">
      <c r="J2831">
        <v>2828</v>
      </c>
      <c r="K2831" s="43">
        <v>0.32136938840502727</v>
      </c>
      <c r="L2831">
        <v>0.7589253766898999</v>
      </c>
      <c r="M2831">
        <v>5.9393483266285685E-3</v>
      </c>
      <c r="N2831" s="44">
        <v>0.34918752687702992</v>
      </c>
      <c r="O2831" s="161">
        <f t="shared" si="441"/>
        <v>5000000</v>
      </c>
      <c r="P2831" s="162">
        <f t="shared" si="442"/>
        <v>190.54274968783614</v>
      </c>
      <c r="Q2831" s="162">
        <f t="shared" si="443"/>
        <v>84.685448843685094</v>
      </c>
      <c r="R2831" s="163">
        <f t="shared" si="444"/>
        <v>1</v>
      </c>
      <c r="S2831" s="161">
        <f t="shared" si="445"/>
        <v>6000000</v>
      </c>
      <c r="T2831" s="162">
        <f t="shared" si="446"/>
        <v>193.51424989594537</v>
      </c>
      <c r="U2831" s="162">
        <f t="shared" si="447"/>
        <v>99.842724421842547</v>
      </c>
      <c r="V2831" s="163">
        <f t="shared" si="448"/>
        <v>1</v>
      </c>
      <c r="W2831" s="164">
        <f t="shared" si="449"/>
        <v>479286504.22075522</v>
      </c>
      <c r="X2831" s="164">
        <f t="shared" si="450"/>
        <v>412029152.84461689</v>
      </c>
    </row>
    <row r="2832" spans="10:24" x14ac:dyDescent="0.25">
      <c r="J2832">
        <v>2829</v>
      </c>
      <c r="K2832" s="43">
        <v>0.2068387894632695</v>
      </c>
      <c r="L2832">
        <v>0.7257300830235569</v>
      </c>
      <c r="M2832">
        <v>2.1248536828356368E-2</v>
      </c>
      <c r="N2832" s="44">
        <v>0.64061009536797697</v>
      </c>
      <c r="O2832" s="161">
        <f t="shared" si="441"/>
        <v>2000000</v>
      </c>
      <c r="P2832" s="162">
        <f t="shared" si="442"/>
        <v>188.9992437995802</v>
      </c>
      <c r="Q2832" s="162">
        <f t="shared" si="443"/>
        <v>94.427612514604334</v>
      </c>
      <c r="R2832" s="163">
        <f t="shared" si="444"/>
        <v>1</v>
      </c>
      <c r="S2832" s="161">
        <f t="shared" si="445"/>
        <v>5000000</v>
      </c>
      <c r="T2832" s="162">
        <f t="shared" si="446"/>
        <v>192.99974793319339</v>
      </c>
      <c r="U2832" s="162">
        <f t="shared" si="447"/>
        <v>104.71380625730217</v>
      </c>
      <c r="V2832" s="163">
        <f t="shared" si="448"/>
        <v>1</v>
      </c>
      <c r="W2832" s="164">
        <f t="shared" si="449"/>
        <v>139143262.56995174</v>
      </c>
      <c r="X2832" s="164">
        <f t="shared" si="450"/>
        <v>291429708.3794561</v>
      </c>
    </row>
    <row r="2833" spans="10:24" x14ac:dyDescent="0.25">
      <c r="J2833">
        <v>2830</v>
      </c>
      <c r="K2833" s="43">
        <v>0.72809266692629482</v>
      </c>
      <c r="L2833">
        <v>0.28490083299544167</v>
      </c>
      <c r="M2833">
        <v>0.21839554818402607</v>
      </c>
      <c r="N2833" s="44">
        <v>0.42732773580928129</v>
      </c>
      <c r="O2833" s="161">
        <f t="shared" si="441"/>
        <v>6000000</v>
      </c>
      <c r="P2833" s="162">
        <f t="shared" si="442"/>
        <v>171.47484570986191</v>
      </c>
      <c r="Q2833" s="162">
        <f t="shared" si="443"/>
        <v>119.44753316841522</v>
      </c>
      <c r="R2833" s="163">
        <f t="shared" si="444"/>
        <v>1</v>
      </c>
      <c r="S2833" s="161">
        <f t="shared" si="445"/>
        <v>7000000</v>
      </c>
      <c r="T2833" s="162">
        <f t="shared" si="446"/>
        <v>187.1582819032873</v>
      </c>
      <c r="U2833" s="162">
        <f t="shared" si="447"/>
        <v>117.22376658420761</v>
      </c>
      <c r="V2833" s="163">
        <f t="shared" si="448"/>
        <v>1</v>
      </c>
      <c r="W2833" s="164">
        <f t="shared" si="449"/>
        <v>262163875.24868011</v>
      </c>
      <c r="X2833" s="164">
        <f t="shared" si="450"/>
        <v>339541607.23355788</v>
      </c>
    </row>
    <row r="2834" spans="10:24" x14ac:dyDescent="0.25">
      <c r="J2834">
        <v>2831</v>
      </c>
      <c r="K2834" s="43">
        <v>0.89071388777809757</v>
      </c>
      <c r="L2834">
        <v>0.89476985142358667</v>
      </c>
      <c r="M2834">
        <v>0.18251675276563595</v>
      </c>
      <c r="N2834" s="44">
        <v>3.0266323806406592E-2</v>
      </c>
      <c r="O2834" s="161">
        <f t="shared" si="441"/>
        <v>7000000</v>
      </c>
      <c r="P2834" s="162">
        <f t="shared" si="442"/>
        <v>198.78451119034943</v>
      </c>
      <c r="Q2834" s="162">
        <f t="shared" si="443"/>
        <v>116.88368962229012</v>
      </c>
      <c r="R2834" s="163">
        <f t="shared" si="444"/>
        <v>1</v>
      </c>
      <c r="S2834" s="161">
        <f t="shared" si="445"/>
        <v>7000000</v>
      </c>
      <c r="T2834" s="162">
        <f t="shared" si="446"/>
        <v>196.26150373011649</v>
      </c>
      <c r="U2834" s="162">
        <f t="shared" si="447"/>
        <v>115.94184481114506</v>
      </c>
      <c r="V2834" s="163">
        <f t="shared" si="448"/>
        <v>0.9</v>
      </c>
      <c r="W2834" s="164">
        <f t="shared" si="449"/>
        <v>523305750.97641516</v>
      </c>
      <c r="X2834" s="164">
        <f t="shared" si="450"/>
        <v>356013851.18951994</v>
      </c>
    </row>
    <row r="2835" spans="10:24" x14ac:dyDescent="0.25">
      <c r="J2835">
        <v>2832</v>
      </c>
      <c r="K2835" s="43">
        <v>0.88310223167796331</v>
      </c>
      <c r="L2835">
        <v>0.48813167286443992</v>
      </c>
      <c r="M2835">
        <v>0.33861036818470458</v>
      </c>
      <c r="N2835" s="44">
        <v>0.21136958460310984</v>
      </c>
      <c r="O2835" s="161">
        <f t="shared" si="441"/>
        <v>7000000</v>
      </c>
      <c r="P2835" s="162">
        <f t="shared" si="442"/>
        <v>179.55369189094353</v>
      </c>
      <c r="Q2835" s="162">
        <f t="shared" si="443"/>
        <v>126.67482671406265</v>
      </c>
      <c r="R2835" s="163">
        <f t="shared" si="444"/>
        <v>1</v>
      </c>
      <c r="S2835" s="161">
        <f t="shared" si="445"/>
        <v>7000000</v>
      </c>
      <c r="T2835" s="162">
        <f t="shared" si="446"/>
        <v>189.85123063031452</v>
      </c>
      <c r="U2835" s="162">
        <f t="shared" si="447"/>
        <v>120.83741335703132</v>
      </c>
      <c r="V2835" s="163">
        <f t="shared" si="448"/>
        <v>1</v>
      </c>
      <c r="W2835" s="164">
        <f t="shared" si="449"/>
        <v>320152056.23816615</v>
      </c>
      <c r="X2835" s="164">
        <f t="shared" si="450"/>
        <v>333096720.91298234</v>
      </c>
    </row>
    <row r="2836" spans="10:24" x14ac:dyDescent="0.25">
      <c r="J2836">
        <v>2833</v>
      </c>
      <c r="K2836" s="43">
        <v>0.13569640512943948</v>
      </c>
      <c r="L2836">
        <v>0.98004443294873611</v>
      </c>
      <c r="M2836">
        <v>0.55552309776609954</v>
      </c>
      <c r="N2836" s="44">
        <v>0.34887807321350739</v>
      </c>
      <c r="O2836" s="161">
        <f t="shared" si="441"/>
        <v>2000000</v>
      </c>
      <c r="P2836" s="162">
        <f t="shared" si="442"/>
        <v>210.82001203357294</v>
      </c>
      <c r="Q2836" s="162">
        <f t="shared" si="443"/>
        <v>137.79256283650773</v>
      </c>
      <c r="R2836" s="163">
        <f t="shared" si="444"/>
        <v>1</v>
      </c>
      <c r="S2836" s="161">
        <f t="shared" si="445"/>
        <v>2000000</v>
      </c>
      <c r="T2836" s="162">
        <f t="shared" si="446"/>
        <v>200.27333734452432</v>
      </c>
      <c r="U2836" s="162">
        <f t="shared" si="447"/>
        <v>126.39628141825386</v>
      </c>
      <c r="V2836" s="163">
        <f t="shared" si="448"/>
        <v>1</v>
      </c>
      <c r="W2836" s="164">
        <f t="shared" si="449"/>
        <v>96054898.394130409</v>
      </c>
      <c r="X2836" s="164">
        <f t="shared" si="450"/>
        <v>-2245888.1474590898</v>
      </c>
    </row>
    <row r="2837" spans="10:24" x14ac:dyDescent="0.25">
      <c r="J2837">
        <v>2834</v>
      </c>
      <c r="K2837" s="43">
        <v>0.30508633381153971</v>
      </c>
      <c r="L2837">
        <v>2.4138471452263E-2</v>
      </c>
      <c r="M2837">
        <v>0.17819642989198836</v>
      </c>
      <c r="N2837" s="44">
        <v>0.20521350348814671</v>
      </c>
      <c r="O2837" s="161">
        <f t="shared" si="441"/>
        <v>5000000</v>
      </c>
      <c r="P2837" s="162">
        <f t="shared" si="442"/>
        <v>150.37616240797936</v>
      </c>
      <c r="Q2837" s="162">
        <f t="shared" si="443"/>
        <v>116.55479565477515</v>
      </c>
      <c r="R2837" s="163">
        <f t="shared" si="444"/>
        <v>1</v>
      </c>
      <c r="S2837" s="161">
        <f t="shared" si="445"/>
        <v>6000000</v>
      </c>
      <c r="T2837" s="162">
        <f t="shared" si="446"/>
        <v>180.12538746932645</v>
      </c>
      <c r="U2837" s="162">
        <f t="shared" si="447"/>
        <v>115.77739782738757</v>
      </c>
      <c r="V2837" s="163">
        <f t="shared" si="448"/>
        <v>1</v>
      </c>
      <c r="W2837" s="164">
        <f t="shared" si="449"/>
        <v>119106833.76602107</v>
      </c>
      <c r="X2837" s="164">
        <f t="shared" si="450"/>
        <v>236087937.85163331</v>
      </c>
    </row>
    <row r="2838" spans="10:24" x14ac:dyDescent="0.25">
      <c r="J2838">
        <v>2835</v>
      </c>
      <c r="K2838" s="43">
        <v>0.65090773838553428</v>
      </c>
      <c r="L2838">
        <v>0.94479447736422439</v>
      </c>
      <c r="M2838">
        <v>0.51619742249101463</v>
      </c>
      <c r="N2838" s="44">
        <v>0.57500099328391507</v>
      </c>
      <c r="O2838" s="161">
        <f t="shared" si="441"/>
        <v>6000000</v>
      </c>
      <c r="P2838" s="162">
        <f t="shared" si="442"/>
        <v>203.94522495378732</v>
      </c>
      <c r="Q2838" s="162">
        <f t="shared" si="443"/>
        <v>135.81224156582053</v>
      </c>
      <c r="R2838" s="163">
        <f t="shared" si="444"/>
        <v>1</v>
      </c>
      <c r="S2838" s="161">
        <f t="shared" si="445"/>
        <v>7000000</v>
      </c>
      <c r="T2838" s="162">
        <f t="shared" si="446"/>
        <v>197.98174165126244</v>
      </c>
      <c r="U2838" s="162">
        <f t="shared" si="447"/>
        <v>125.40612078291026</v>
      </c>
      <c r="V2838" s="163">
        <f t="shared" si="448"/>
        <v>1</v>
      </c>
      <c r="W2838" s="164">
        <f t="shared" si="449"/>
        <v>358797900.32780075</v>
      </c>
      <c r="X2838" s="164">
        <f t="shared" si="450"/>
        <v>358029346.07846522</v>
      </c>
    </row>
    <row r="2839" spans="10:24" x14ac:dyDescent="0.25">
      <c r="J2839">
        <v>2836</v>
      </c>
      <c r="K2839" s="43">
        <v>0.90478725675569305</v>
      </c>
      <c r="L2839">
        <v>0.84476318908213877</v>
      </c>
      <c r="M2839">
        <v>0.69615504946439022</v>
      </c>
      <c r="N2839" s="44">
        <v>0.66088959630887278</v>
      </c>
      <c r="O2839" s="161">
        <f t="shared" si="441"/>
        <v>7000000</v>
      </c>
      <c r="P2839" s="162">
        <f t="shared" si="442"/>
        <v>195.21343097430588</v>
      </c>
      <c r="Q2839" s="162">
        <f t="shared" si="443"/>
        <v>145.26747508580223</v>
      </c>
      <c r="R2839" s="163">
        <f t="shared" si="444"/>
        <v>1</v>
      </c>
      <c r="S2839" s="161">
        <f t="shared" si="445"/>
        <v>9000000</v>
      </c>
      <c r="T2839" s="162">
        <f t="shared" si="446"/>
        <v>195.07114365810196</v>
      </c>
      <c r="U2839" s="162">
        <f t="shared" si="447"/>
        <v>130.13373754290112</v>
      </c>
      <c r="V2839" s="163">
        <f t="shared" si="448"/>
        <v>1</v>
      </c>
      <c r="W2839" s="164">
        <f t="shared" si="449"/>
        <v>299621691.21952552</v>
      </c>
      <c r="X2839" s="164">
        <f t="shared" si="450"/>
        <v>434436655.03680754</v>
      </c>
    </row>
    <row r="2840" spans="10:24" x14ac:dyDescent="0.25">
      <c r="J2840">
        <v>2837</v>
      </c>
      <c r="K2840" s="43">
        <v>0.41135957800787226</v>
      </c>
      <c r="L2840">
        <v>0.71850092664797383</v>
      </c>
      <c r="M2840">
        <v>0.51329967443724023</v>
      </c>
      <c r="N2840" s="44">
        <v>0.80608842384204804</v>
      </c>
      <c r="O2840" s="161">
        <f t="shared" si="441"/>
        <v>5000000</v>
      </c>
      <c r="P2840" s="162">
        <f t="shared" si="442"/>
        <v>188.67590993711119</v>
      </c>
      <c r="Q2840" s="162">
        <f t="shared" si="443"/>
        <v>135.66687034913224</v>
      </c>
      <c r="R2840" s="163">
        <f t="shared" si="444"/>
        <v>1</v>
      </c>
      <c r="S2840" s="161">
        <f t="shared" si="445"/>
        <v>6000000</v>
      </c>
      <c r="T2840" s="162">
        <f t="shared" si="446"/>
        <v>192.89196997903707</v>
      </c>
      <c r="U2840" s="162">
        <f t="shared" si="447"/>
        <v>125.33343517456612</v>
      </c>
      <c r="V2840" s="163">
        <f t="shared" si="448"/>
        <v>1</v>
      </c>
      <c r="W2840" s="164">
        <f t="shared" si="449"/>
        <v>215045197.93989474</v>
      </c>
      <c r="X2840" s="164">
        <f t="shared" si="450"/>
        <v>255351208.82682574</v>
      </c>
    </row>
    <row r="2841" spans="10:24" x14ac:dyDescent="0.25">
      <c r="J2841">
        <v>2838</v>
      </c>
      <c r="K2841" s="43">
        <v>0.36853582196557877</v>
      </c>
      <c r="L2841">
        <v>0.83381974661067559</v>
      </c>
      <c r="M2841">
        <v>0.38844690399409032</v>
      </c>
      <c r="N2841" s="44">
        <v>0.63896526167723133</v>
      </c>
      <c r="O2841" s="161">
        <f t="shared" si="441"/>
        <v>5000000</v>
      </c>
      <c r="P2841" s="162">
        <f t="shared" si="442"/>
        <v>194.54055325227279</v>
      </c>
      <c r="Q2841" s="162">
        <f t="shared" si="443"/>
        <v>129.33261526867074</v>
      </c>
      <c r="R2841" s="163">
        <f t="shared" si="444"/>
        <v>1</v>
      </c>
      <c r="S2841" s="161">
        <f t="shared" si="445"/>
        <v>6000000</v>
      </c>
      <c r="T2841" s="162">
        <f t="shared" si="446"/>
        <v>194.84685108409093</v>
      </c>
      <c r="U2841" s="162">
        <f t="shared" si="447"/>
        <v>122.16630763433537</v>
      </c>
      <c r="V2841" s="163">
        <f t="shared" si="448"/>
        <v>1</v>
      </c>
      <c r="W2841" s="164">
        <f t="shared" si="449"/>
        <v>276039689.91801023</v>
      </c>
      <c r="X2841" s="164">
        <f t="shared" si="450"/>
        <v>286083260.69853336</v>
      </c>
    </row>
    <row r="2842" spans="10:24" x14ac:dyDescent="0.25">
      <c r="J2842">
        <v>2839</v>
      </c>
      <c r="K2842" s="43">
        <v>0.86883772139790494</v>
      </c>
      <c r="L2842">
        <v>0.7331484876241332</v>
      </c>
      <c r="M2842">
        <v>0.309354572574427</v>
      </c>
      <c r="N2842" s="44">
        <v>0.57097516442503871</v>
      </c>
      <c r="O2842" s="161">
        <f t="shared" si="441"/>
        <v>7000000</v>
      </c>
      <c r="P2842" s="162">
        <f t="shared" si="442"/>
        <v>189.33544909091054</v>
      </c>
      <c r="Q2842" s="162">
        <f t="shared" si="443"/>
        <v>125.04638689836294</v>
      </c>
      <c r="R2842" s="163">
        <f t="shared" si="444"/>
        <v>1</v>
      </c>
      <c r="S2842" s="161">
        <f t="shared" si="445"/>
        <v>7000000</v>
      </c>
      <c r="T2842" s="162">
        <f t="shared" si="446"/>
        <v>193.11181636363685</v>
      </c>
      <c r="U2842" s="162">
        <f t="shared" si="447"/>
        <v>120.02319344918148</v>
      </c>
      <c r="V2842" s="163">
        <f t="shared" si="448"/>
        <v>1</v>
      </c>
      <c r="W2842" s="164">
        <f t="shared" si="449"/>
        <v>400023435.34783322</v>
      </c>
      <c r="X2842" s="164">
        <f t="shared" si="450"/>
        <v>361620360.4011876</v>
      </c>
    </row>
    <row r="2843" spans="10:24" x14ac:dyDescent="0.25">
      <c r="J2843">
        <v>2840</v>
      </c>
      <c r="K2843" s="43">
        <v>0.38192825169021616</v>
      </c>
      <c r="L2843">
        <v>0.73438121101902354</v>
      </c>
      <c r="M2843">
        <v>0.53840733625951354</v>
      </c>
      <c r="N2843" s="44">
        <v>0.51371287367324625</v>
      </c>
      <c r="O2843" s="161">
        <f t="shared" si="441"/>
        <v>5000000</v>
      </c>
      <c r="P2843" s="162">
        <f t="shared" si="442"/>
        <v>189.39176928330357</v>
      </c>
      <c r="Q2843" s="162">
        <f t="shared" si="443"/>
        <v>136.92844233131791</v>
      </c>
      <c r="R2843" s="163">
        <f t="shared" si="444"/>
        <v>1</v>
      </c>
      <c r="S2843" s="161">
        <f t="shared" si="445"/>
        <v>6000000</v>
      </c>
      <c r="T2843" s="162">
        <f t="shared" si="446"/>
        <v>193.13058976110119</v>
      </c>
      <c r="U2843" s="162">
        <f t="shared" si="447"/>
        <v>125.96422116565896</v>
      </c>
      <c r="V2843" s="163">
        <f t="shared" si="448"/>
        <v>1</v>
      </c>
      <c r="W2843" s="164">
        <f t="shared" si="449"/>
        <v>212316634.75992832</v>
      </c>
      <c r="X2843" s="164">
        <f t="shared" si="450"/>
        <v>252998211.57265341</v>
      </c>
    </row>
    <row r="2844" spans="10:24" x14ac:dyDescent="0.25">
      <c r="J2844">
        <v>2841</v>
      </c>
      <c r="K2844" s="43">
        <v>0.86663492019773991</v>
      </c>
      <c r="L2844">
        <v>0.24911593955977396</v>
      </c>
      <c r="M2844">
        <v>0.77639781071725111</v>
      </c>
      <c r="N2844" s="44">
        <v>1.9589743899871892E-2</v>
      </c>
      <c r="O2844" s="161">
        <f t="shared" si="441"/>
        <v>7000000</v>
      </c>
      <c r="P2844" s="162">
        <f t="shared" si="442"/>
        <v>169.84088420782328</v>
      </c>
      <c r="Q2844" s="162">
        <f t="shared" si="443"/>
        <v>150.20167991127008</v>
      </c>
      <c r="R2844" s="163">
        <f t="shared" si="444"/>
        <v>1</v>
      </c>
      <c r="S2844" s="161">
        <f t="shared" si="445"/>
        <v>7000000</v>
      </c>
      <c r="T2844" s="162">
        <f t="shared" si="446"/>
        <v>186.61362806927443</v>
      </c>
      <c r="U2844" s="162">
        <f t="shared" si="447"/>
        <v>132.60083995563502</v>
      </c>
      <c r="V2844" s="163">
        <f t="shared" si="448"/>
        <v>0.05</v>
      </c>
      <c r="W2844" s="164">
        <f t="shared" si="449"/>
        <v>87474430.075872421</v>
      </c>
      <c r="X2844" s="164">
        <f t="shared" si="450"/>
        <v>-131095524.16022621</v>
      </c>
    </row>
    <row r="2845" spans="10:24" x14ac:dyDescent="0.25">
      <c r="J2845">
        <v>2842</v>
      </c>
      <c r="K2845" s="43">
        <v>0.31646593814422108</v>
      </c>
      <c r="L2845">
        <v>0.33958243886843598</v>
      </c>
      <c r="M2845">
        <v>0.91089025407825708</v>
      </c>
      <c r="N2845" s="44">
        <v>0.53869173363285483</v>
      </c>
      <c r="O2845" s="161">
        <f t="shared" si="441"/>
        <v>5000000</v>
      </c>
      <c r="P2845" s="162">
        <f t="shared" si="442"/>
        <v>173.79595503931742</v>
      </c>
      <c r="Q2845" s="162">
        <f t="shared" si="443"/>
        <v>161.92514969896837</v>
      </c>
      <c r="R2845" s="163">
        <f t="shared" si="444"/>
        <v>1</v>
      </c>
      <c r="S2845" s="161">
        <f t="shared" si="445"/>
        <v>6000000</v>
      </c>
      <c r="T2845" s="162">
        <f t="shared" si="446"/>
        <v>187.93198501310582</v>
      </c>
      <c r="U2845" s="162">
        <f t="shared" si="447"/>
        <v>138.46257484948418</v>
      </c>
      <c r="V2845" s="163">
        <f t="shared" si="448"/>
        <v>1</v>
      </c>
      <c r="W2845" s="164">
        <f t="shared" si="449"/>
        <v>9354026.7017452568</v>
      </c>
      <c r="X2845" s="164">
        <f t="shared" si="450"/>
        <v>146816460.98172981</v>
      </c>
    </row>
    <row r="2846" spans="10:24" x14ac:dyDescent="0.25">
      <c r="J2846">
        <v>2843</v>
      </c>
      <c r="K2846" s="43">
        <v>0.57856465924540257</v>
      </c>
      <c r="L2846">
        <v>0.48141879977906199</v>
      </c>
      <c r="M2846">
        <v>0.91791927238899718</v>
      </c>
      <c r="N2846" s="44">
        <v>0.10189809048867182</v>
      </c>
      <c r="O2846" s="161">
        <f t="shared" si="441"/>
        <v>6000000</v>
      </c>
      <c r="P2846" s="162">
        <f t="shared" si="442"/>
        <v>179.30110478158031</v>
      </c>
      <c r="Q2846" s="162">
        <f t="shared" si="443"/>
        <v>162.82421982533543</v>
      </c>
      <c r="R2846" s="163">
        <f t="shared" si="444"/>
        <v>1</v>
      </c>
      <c r="S2846" s="161">
        <f t="shared" si="445"/>
        <v>6000000</v>
      </c>
      <c r="T2846" s="162">
        <f t="shared" si="446"/>
        <v>189.76703492719344</v>
      </c>
      <c r="U2846" s="162">
        <f t="shared" si="447"/>
        <v>138.91210991266772</v>
      </c>
      <c r="V2846" s="163">
        <f t="shared" si="448"/>
        <v>0.9</v>
      </c>
      <c r="W2846" s="164">
        <f t="shared" si="449"/>
        <v>48861309.737469241</v>
      </c>
      <c r="X2846" s="164">
        <f t="shared" si="450"/>
        <v>124616595.07843888</v>
      </c>
    </row>
    <row r="2847" spans="10:24" x14ac:dyDescent="0.25">
      <c r="J2847">
        <v>2844</v>
      </c>
      <c r="K2847" s="43">
        <v>0.30911653622441504</v>
      </c>
      <c r="L2847">
        <v>0.85478771340491277</v>
      </c>
      <c r="M2847">
        <v>7.3521528359343558E-2</v>
      </c>
      <c r="N2847" s="44">
        <v>0.32545420592085039</v>
      </c>
      <c r="O2847" s="161">
        <f t="shared" si="441"/>
        <v>5000000</v>
      </c>
      <c r="P2847" s="162">
        <f t="shared" si="442"/>
        <v>195.85786017658725</v>
      </c>
      <c r="Q2847" s="162">
        <f t="shared" si="443"/>
        <v>105.99889098046125</v>
      </c>
      <c r="R2847" s="163">
        <f t="shared" si="444"/>
        <v>1</v>
      </c>
      <c r="S2847" s="161">
        <f t="shared" si="445"/>
        <v>6000000</v>
      </c>
      <c r="T2847" s="162">
        <f t="shared" si="446"/>
        <v>195.28595339219575</v>
      </c>
      <c r="U2847" s="162">
        <f t="shared" si="447"/>
        <v>110.49944549023063</v>
      </c>
      <c r="V2847" s="163">
        <f t="shared" si="448"/>
        <v>1</v>
      </c>
      <c r="W2847" s="164">
        <f t="shared" si="449"/>
        <v>399294845.98062998</v>
      </c>
      <c r="X2847" s="164">
        <f t="shared" si="450"/>
        <v>358719047.41179073</v>
      </c>
    </row>
    <row r="2848" spans="10:24" x14ac:dyDescent="0.25">
      <c r="J2848">
        <v>2845</v>
      </c>
      <c r="K2848" s="43">
        <v>0.54720308292336473</v>
      </c>
      <c r="L2848">
        <v>0.32634434444451399</v>
      </c>
      <c r="M2848">
        <v>0.31101204558598827</v>
      </c>
      <c r="N2848" s="44">
        <v>0.97769498539791999</v>
      </c>
      <c r="O2848" s="161">
        <f t="shared" si="441"/>
        <v>5000000</v>
      </c>
      <c r="P2848" s="162">
        <f t="shared" si="442"/>
        <v>173.24954749914596</v>
      </c>
      <c r="Q2848" s="162">
        <f t="shared" si="443"/>
        <v>125.14032561777762</v>
      </c>
      <c r="R2848" s="163">
        <f t="shared" si="444"/>
        <v>1</v>
      </c>
      <c r="S2848" s="161">
        <f t="shared" si="445"/>
        <v>6000000</v>
      </c>
      <c r="T2848" s="162">
        <f t="shared" si="446"/>
        <v>187.74984916638198</v>
      </c>
      <c r="U2848" s="162">
        <f t="shared" si="447"/>
        <v>120.07016280888881</v>
      </c>
      <c r="V2848" s="163">
        <f t="shared" si="448"/>
        <v>1</v>
      </c>
      <c r="W2848" s="164">
        <f t="shared" si="449"/>
        <v>190546109.4068417</v>
      </c>
      <c r="X2848" s="164">
        <f t="shared" si="450"/>
        <v>256078118.14495903</v>
      </c>
    </row>
    <row r="2849" spans="10:24" x14ac:dyDescent="0.25">
      <c r="J2849">
        <v>2846</v>
      </c>
      <c r="K2849" s="43">
        <v>0.37997382322696482</v>
      </c>
      <c r="L2849">
        <v>0.62054119394109164</v>
      </c>
      <c r="M2849">
        <v>9.6557790668360344E-2</v>
      </c>
      <c r="N2849" s="44">
        <v>0.63616409383049544</v>
      </c>
      <c r="O2849" s="161">
        <f t="shared" si="441"/>
        <v>5000000</v>
      </c>
      <c r="P2849" s="162">
        <f t="shared" si="442"/>
        <v>184.60353698772838</v>
      </c>
      <c r="Q2849" s="162">
        <f t="shared" si="443"/>
        <v>108.97164968458512</v>
      </c>
      <c r="R2849" s="163">
        <f t="shared" si="444"/>
        <v>1</v>
      </c>
      <c r="S2849" s="161">
        <f t="shared" si="445"/>
        <v>6000000</v>
      </c>
      <c r="T2849" s="162">
        <f t="shared" si="446"/>
        <v>191.5345123292428</v>
      </c>
      <c r="U2849" s="162">
        <f t="shared" si="447"/>
        <v>111.98582484229256</v>
      </c>
      <c r="V2849" s="163">
        <f t="shared" si="448"/>
        <v>1</v>
      </c>
      <c r="W2849" s="164">
        <f t="shared" si="449"/>
        <v>328159436.51571631</v>
      </c>
      <c r="X2849" s="164">
        <f t="shared" si="450"/>
        <v>327292124.92170143</v>
      </c>
    </row>
    <row r="2850" spans="10:24" x14ac:dyDescent="0.25">
      <c r="J2850">
        <v>2847</v>
      </c>
      <c r="K2850" s="43">
        <v>0.13041893006816963</v>
      </c>
      <c r="L2850">
        <v>0.45641797012477658</v>
      </c>
      <c r="M2850">
        <v>0.90449153343696087</v>
      </c>
      <c r="N2850" s="44">
        <v>9.6443974513570452E-2</v>
      </c>
      <c r="O2850" s="161">
        <f t="shared" si="441"/>
        <v>2000000</v>
      </c>
      <c r="P2850" s="162">
        <f t="shared" si="442"/>
        <v>178.35806773104238</v>
      </c>
      <c r="Q2850" s="162">
        <f t="shared" si="443"/>
        <v>161.15153346638388</v>
      </c>
      <c r="R2850" s="163">
        <f t="shared" si="444"/>
        <v>1</v>
      </c>
      <c r="S2850" s="161">
        <f t="shared" si="445"/>
        <v>2000000</v>
      </c>
      <c r="T2850" s="162">
        <f t="shared" si="446"/>
        <v>189.45268924368079</v>
      </c>
      <c r="U2850" s="162">
        <f t="shared" si="447"/>
        <v>138.07576673319193</v>
      </c>
      <c r="V2850" s="163">
        <f t="shared" si="448"/>
        <v>0.9</v>
      </c>
      <c r="W2850" s="164">
        <f t="shared" si="449"/>
        <v>-15586931.470683001</v>
      </c>
      <c r="X2850" s="164">
        <f t="shared" si="450"/>
        <v>-57521539.481120035</v>
      </c>
    </row>
    <row r="2851" spans="10:24" x14ac:dyDescent="0.25">
      <c r="J2851">
        <v>2848</v>
      </c>
      <c r="K2851" s="43">
        <v>0.94966830730668528</v>
      </c>
      <c r="L2851">
        <v>0.40920449869510067</v>
      </c>
      <c r="M2851">
        <v>0.77601116402178338</v>
      </c>
      <c r="N2851" s="44">
        <v>0.94690923004949479</v>
      </c>
      <c r="O2851" s="161">
        <f t="shared" si="441"/>
        <v>7000000</v>
      </c>
      <c r="P2851" s="162">
        <f t="shared" si="442"/>
        <v>176.55612334850213</v>
      </c>
      <c r="Q2851" s="162">
        <f t="shared" si="443"/>
        <v>150.1758172699744</v>
      </c>
      <c r="R2851" s="163">
        <f t="shared" si="444"/>
        <v>1</v>
      </c>
      <c r="S2851" s="161">
        <f t="shared" si="445"/>
        <v>9000000</v>
      </c>
      <c r="T2851" s="162">
        <f t="shared" si="446"/>
        <v>188.85204111616738</v>
      </c>
      <c r="U2851" s="162">
        <f t="shared" si="447"/>
        <v>132.5879086349872</v>
      </c>
      <c r="V2851" s="163">
        <f t="shared" si="448"/>
        <v>1</v>
      </c>
      <c r="W2851" s="164">
        <f t="shared" si="449"/>
        <v>134662142.54969406</v>
      </c>
      <c r="X2851" s="164">
        <f t="shared" si="450"/>
        <v>356377192.33062166</v>
      </c>
    </row>
    <row r="2852" spans="10:24" x14ac:dyDescent="0.25">
      <c r="J2852">
        <v>2849</v>
      </c>
      <c r="K2852" s="43">
        <v>0.66786967256964069</v>
      </c>
      <c r="L2852">
        <v>0.80697732906653963</v>
      </c>
      <c r="M2852">
        <v>0.68696382736682349</v>
      </c>
      <c r="N2852" s="44">
        <v>0.84674420743590328</v>
      </c>
      <c r="O2852" s="161">
        <f t="shared" si="441"/>
        <v>6000000</v>
      </c>
      <c r="P2852" s="162">
        <f t="shared" si="442"/>
        <v>193.00217135499503</v>
      </c>
      <c r="Q2852" s="162">
        <f t="shared" si="443"/>
        <v>144.74524925653662</v>
      </c>
      <c r="R2852" s="163">
        <f t="shared" si="444"/>
        <v>1</v>
      </c>
      <c r="S2852" s="161">
        <f t="shared" si="445"/>
        <v>7000000</v>
      </c>
      <c r="T2852" s="162">
        <f t="shared" si="446"/>
        <v>194.33405711833169</v>
      </c>
      <c r="U2852" s="162">
        <f t="shared" si="447"/>
        <v>129.87262462826831</v>
      </c>
      <c r="V2852" s="163">
        <f t="shared" si="448"/>
        <v>1</v>
      </c>
      <c r="W2852" s="164">
        <f t="shared" si="449"/>
        <v>239541532.5907504</v>
      </c>
      <c r="X2852" s="164">
        <f t="shared" si="450"/>
        <v>301230027.43044358</v>
      </c>
    </row>
    <row r="2853" spans="10:24" x14ac:dyDescent="0.25">
      <c r="J2853">
        <v>2850</v>
      </c>
      <c r="K2853" s="43">
        <v>0.23386568496820592</v>
      </c>
      <c r="L2853">
        <v>3.8718209789920577E-2</v>
      </c>
      <c r="M2853">
        <v>0.2159716466996221</v>
      </c>
      <c r="N2853" s="44">
        <v>0.62956943923615283</v>
      </c>
      <c r="O2853" s="161">
        <f t="shared" si="441"/>
        <v>2000000</v>
      </c>
      <c r="P2853" s="162">
        <f t="shared" si="442"/>
        <v>153.51362660599409</v>
      </c>
      <c r="Q2853" s="162">
        <f t="shared" si="443"/>
        <v>119.28258776971791</v>
      </c>
      <c r="R2853" s="163">
        <f t="shared" si="444"/>
        <v>1</v>
      </c>
      <c r="S2853" s="161">
        <f t="shared" si="445"/>
        <v>5000000</v>
      </c>
      <c r="T2853" s="162">
        <f t="shared" si="446"/>
        <v>181.17120886866471</v>
      </c>
      <c r="U2853" s="162">
        <f t="shared" si="447"/>
        <v>117.14129388485895</v>
      </c>
      <c r="V2853" s="163">
        <f t="shared" si="448"/>
        <v>1</v>
      </c>
      <c r="W2853" s="164">
        <f t="shared" si="449"/>
        <v>18462077.672552362</v>
      </c>
      <c r="X2853" s="164">
        <f t="shared" si="450"/>
        <v>170149574.91902876</v>
      </c>
    </row>
    <row r="2854" spans="10:24" x14ac:dyDescent="0.25">
      <c r="J2854">
        <v>2851</v>
      </c>
      <c r="K2854" s="43">
        <v>0.95352975667022677</v>
      </c>
      <c r="L2854">
        <v>0.47578030107119773</v>
      </c>
      <c r="M2854">
        <v>0.42946558524360057</v>
      </c>
      <c r="N2854" s="44">
        <v>0.18472203313130298</v>
      </c>
      <c r="O2854" s="161">
        <f t="shared" si="441"/>
        <v>9000000</v>
      </c>
      <c r="P2854" s="162">
        <f t="shared" si="442"/>
        <v>179.08879315345368</v>
      </c>
      <c r="Q2854" s="162">
        <f t="shared" si="443"/>
        <v>131.44530187584337</v>
      </c>
      <c r="R2854" s="163">
        <f t="shared" si="444"/>
        <v>1</v>
      </c>
      <c r="S2854" s="161">
        <f t="shared" si="445"/>
        <v>9000000</v>
      </c>
      <c r="T2854" s="162">
        <f t="shared" si="446"/>
        <v>189.69626438448455</v>
      </c>
      <c r="U2854" s="162">
        <f t="shared" si="447"/>
        <v>123.22265093792168</v>
      </c>
      <c r="V2854" s="163">
        <f t="shared" si="448"/>
        <v>0.9</v>
      </c>
      <c r="W2854" s="164">
        <f t="shared" si="449"/>
        <v>378791421.49849278</v>
      </c>
      <c r="X2854" s="164">
        <f t="shared" si="450"/>
        <v>388436268.9171592</v>
      </c>
    </row>
    <row r="2855" spans="10:24" x14ac:dyDescent="0.25">
      <c r="J2855">
        <v>2852</v>
      </c>
      <c r="K2855" s="43">
        <v>0.74000572253331287</v>
      </c>
      <c r="L2855">
        <v>0.84797429750514375</v>
      </c>
      <c r="M2855">
        <v>0.61830053321067135</v>
      </c>
      <c r="N2855" s="44">
        <v>4.2916014461541252E-2</v>
      </c>
      <c r="O2855" s="161">
        <f t="shared" si="441"/>
        <v>6000000</v>
      </c>
      <c r="P2855" s="162">
        <f t="shared" si="442"/>
        <v>195.41676125024642</v>
      </c>
      <c r="Q2855" s="162">
        <f t="shared" si="443"/>
        <v>141.02040813231213</v>
      </c>
      <c r="R2855" s="163">
        <f t="shared" si="444"/>
        <v>1</v>
      </c>
      <c r="S2855" s="161">
        <f t="shared" si="445"/>
        <v>7000000</v>
      </c>
      <c r="T2855" s="162">
        <f t="shared" si="446"/>
        <v>195.13892041674882</v>
      </c>
      <c r="U2855" s="162">
        <f t="shared" si="447"/>
        <v>128.01020406615606</v>
      </c>
      <c r="V2855" s="163">
        <f t="shared" si="448"/>
        <v>0.9</v>
      </c>
      <c r="W2855" s="164">
        <f t="shared" si="449"/>
        <v>276378118.70760578</v>
      </c>
      <c r="X2855" s="164">
        <f t="shared" si="450"/>
        <v>272910913.00873441</v>
      </c>
    </row>
    <row r="2856" spans="10:24" x14ac:dyDescent="0.25">
      <c r="J2856">
        <v>2853</v>
      </c>
      <c r="K2856" s="43">
        <v>0.47118408948310375</v>
      </c>
      <c r="L2856">
        <v>0.27704195421326883</v>
      </c>
      <c r="M2856">
        <v>0.30040307117415743</v>
      </c>
      <c r="N2856" s="44">
        <v>0.86630596284205752</v>
      </c>
      <c r="O2856" s="161">
        <f t="shared" si="441"/>
        <v>5000000</v>
      </c>
      <c r="P2856" s="162">
        <f t="shared" si="442"/>
        <v>171.12522589570267</v>
      </c>
      <c r="Q2856" s="162">
        <f t="shared" si="443"/>
        <v>124.53516819595129</v>
      </c>
      <c r="R2856" s="163">
        <f t="shared" si="444"/>
        <v>1</v>
      </c>
      <c r="S2856" s="161">
        <f t="shared" si="445"/>
        <v>6000000</v>
      </c>
      <c r="T2856" s="162">
        <f t="shared" si="446"/>
        <v>187.04174196523422</v>
      </c>
      <c r="U2856" s="162">
        <f t="shared" si="447"/>
        <v>119.76758409797564</v>
      </c>
      <c r="V2856" s="163">
        <f t="shared" si="448"/>
        <v>1</v>
      </c>
      <c r="W2856" s="164">
        <f t="shared" si="449"/>
        <v>182950288.49875692</v>
      </c>
      <c r="X2856" s="164">
        <f t="shared" si="450"/>
        <v>253644947.20355147</v>
      </c>
    </row>
    <row r="2857" spans="10:24" x14ac:dyDescent="0.25">
      <c r="J2857">
        <v>2854</v>
      </c>
      <c r="K2857" s="43">
        <v>0.97448105893669057</v>
      </c>
      <c r="L2857">
        <v>0.57101606347854084</v>
      </c>
      <c r="M2857">
        <v>0.62944951426304863</v>
      </c>
      <c r="N2857" s="44">
        <v>0.87907918874825308</v>
      </c>
      <c r="O2857" s="161">
        <f t="shared" si="441"/>
        <v>9000000</v>
      </c>
      <c r="P2857" s="162">
        <f t="shared" si="442"/>
        <v>182.68442362908976</v>
      </c>
      <c r="Q2857" s="162">
        <f t="shared" si="443"/>
        <v>141.60791449550157</v>
      </c>
      <c r="R2857" s="163">
        <f t="shared" si="444"/>
        <v>1</v>
      </c>
      <c r="S2857" s="161">
        <f t="shared" si="445"/>
        <v>9000000</v>
      </c>
      <c r="T2857" s="162">
        <f t="shared" si="446"/>
        <v>190.89480787636325</v>
      </c>
      <c r="U2857" s="162">
        <f t="shared" si="447"/>
        <v>128.30395724775079</v>
      </c>
      <c r="V2857" s="163">
        <f t="shared" si="448"/>
        <v>1</v>
      </c>
      <c r="W2857" s="164">
        <f t="shared" si="449"/>
        <v>319688582.20229369</v>
      </c>
      <c r="X2857" s="164">
        <f t="shared" si="450"/>
        <v>413317655.65751207</v>
      </c>
    </row>
    <row r="2858" spans="10:24" x14ac:dyDescent="0.25">
      <c r="J2858">
        <v>2855</v>
      </c>
      <c r="K2858" s="43">
        <v>4.2920894811624422E-2</v>
      </c>
      <c r="L2858">
        <v>0.49320079955532992</v>
      </c>
      <c r="M2858">
        <v>0.71279242037706647</v>
      </c>
      <c r="N2858" s="44">
        <v>0.28393534545362076</v>
      </c>
      <c r="O2858" s="161">
        <f t="shared" si="441"/>
        <v>1000000</v>
      </c>
      <c r="P2858" s="162">
        <f t="shared" si="442"/>
        <v>179.74434160146248</v>
      </c>
      <c r="Q2858" s="162">
        <f t="shared" si="443"/>
        <v>146.23121997579915</v>
      </c>
      <c r="R2858" s="163">
        <f t="shared" si="444"/>
        <v>1</v>
      </c>
      <c r="S2858" s="161">
        <f t="shared" si="445"/>
        <v>1000000</v>
      </c>
      <c r="T2858" s="162">
        <f t="shared" si="446"/>
        <v>189.91478053382082</v>
      </c>
      <c r="U2858" s="162">
        <f t="shared" si="447"/>
        <v>130.61560998789957</v>
      </c>
      <c r="V2858" s="163">
        <f t="shared" si="448"/>
        <v>1</v>
      </c>
      <c r="W2858" s="164">
        <f t="shared" si="449"/>
        <v>-16486878.374336667</v>
      </c>
      <c r="X2858" s="164">
        <f t="shared" si="450"/>
        <v>-90700829.454078764</v>
      </c>
    </row>
    <row r="2859" spans="10:24" x14ac:dyDescent="0.25">
      <c r="J2859">
        <v>2856</v>
      </c>
      <c r="K2859" s="43">
        <v>0.68617148375628756</v>
      </c>
      <c r="L2859">
        <v>0.36789308438537505</v>
      </c>
      <c r="M2859">
        <v>0.22805679572159321</v>
      </c>
      <c r="N2859" s="44">
        <v>7.3958043279140462E-2</v>
      </c>
      <c r="O2859" s="161">
        <f t="shared" si="441"/>
        <v>6000000</v>
      </c>
      <c r="P2859" s="162">
        <f t="shared" si="442"/>
        <v>174.93841857624378</v>
      </c>
      <c r="Q2859" s="162">
        <f t="shared" si="443"/>
        <v>120.09476804024787</v>
      </c>
      <c r="R2859" s="163">
        <f t="shared" si="444"/>
        <v>1</v>
      </c>
      <c r="S2859" s="161">
        <f t="shared" si="445"/>
        <v>7000000</v>
      </c>
      <c r="T2859" s="162">
        <f t="shared" si="446"/>
        <v>188.31280619208127</v>
      </c>
      <c r="U2859" s="162">
        <f t="shared" si="447"/>
        <v>117.54738402012393</v>
      </c>
      <c r="V2859" s="163">
        <f t="shared" si="448"/>
        <v>0.9</v>
      </c>
      <c r="W2859" s="164">
        <f t="shared" si="449"/>
        <v>279061903.21597546</v>
      </c>
      <c r="X2859" s="164">
        <f t="shared" si="450"/>
        <v>295822159.68333125</v>
      </c>
    </row>
    <row r="2860" spans="10:24" x14ac:dyDescent="0.25">
      <c r="J2860">
        <v>2857</v>
      </c>
      <c r="K2860" s="43">
        <v>0.16049867278145913</v>
      </c>
      <c r="L2860">
        <v>0.10437373847925957</v>
      </c>
      <c r="M2860">
        <v>9.1767776148657054E-2</v>
      </c>
      <c r="N2860" s="44">
        <v>0.12337488579292832</v>
      </c>
      <c r="O2860" s="161">
        <f t="shared" si="441"/>
        <v>2000000</v>
      </c>
      <c r="P2860" s="162">
        <f t="shared" si="442"/>
        <v>161.14474488099003</v>
      </c>
      <c r="Q2860" s="162">
        <f t="shared" si="443"/>
        <v>108.40104895131135</v>
      </c>
      <c r="R2860" s="163">
        <f t="shared" si="444"/>
        <v>1</v>
      </c>
      <c r="S2860" s="161">
        <f t="shared" si="445"/>
        <v>5000000</v>
      </c>
      <c r="T2860" s="162">
        <f t="shared" si="446"/>
        <v>183.71491496033002</v>
      </c>
      <c r="U2860" s="162">
        <f t="shared" si="447"/>
        <v>111.70052447565568</v>
      </c>
      <c r="V2860" s="163">
        <f t="shared" si="448"/>
        <v>0.9</v>
      </c>
      <c r="W2860" s="164">
        <f t="shared" si="449"/>
        <v>55487391.859357357</v>
      </c>
      <c r="X2860" s="164">
        <f t="shared" si="450"/>
        <v>174064757.18103451</v>
      </c>
    </row>
    <row r="2861" spans="10:24" x14ac:dyDescent="0.25">
      <c r="J2861">
        <v>2858</v>
      </c>
      <c r="K2861" s="43">
        <v>0.30984644162242736</v>
      </c>
      <c r="L2861">
        <v>0.57199803333948473</v>
      </c>
      <c r="M2861">
        <v>0.53857621509300946</v>
      </c>
      <c r="N2861" s="44">
        <v>7.5433416509431028E-2</v>
      </c>
      <c r="O2861" s="161">
        <f t="shared" si="441"/>
        <v>5000000</v>
      </c>
      <c r="P2861" s="162">
        <f t="shared" si="442"/>
        <v>182.72194957504254</v>
      </c>
      <c r="Q2861" s="162">
        <f t="shared" si="443"/>
        <v>136.93694828345963</v>
      </c>
      <c r="R2861" s="163">
        <f t="shared" si="444"/>
        <v>1</v>
      </c>
      <c r="S2861" s="161">
        <f t="shared" si="445"/>
        <v>6000000</v>
      </c>
      <c r="T2861" s="162">
        <f t="shared" si="446"/>
        <v>190.90731652501418</v>
      </c>
      <c r="U2861" s="162">
        <f t="shared" si="447"/>
        <v>125.96847414172981</v>
      </c>
      <c r="V2861" s="163">
        <f t="shared" si="448"/>
        <v>0.9</v>
      </c>
      <c r="W2861" s="164">
        <f t="shared" si="449"/>
        <v>178925006.45791459</v>
      </c>
      <c r="X2861" s="164">
        <f t="shared" si="450"/>
        <v>200669748.8697356</v>
      </c>
    </row>
    <row r="2862" spans="10:24" x14ac:dyDescent="0.25">
      <c r="J2862">
        <v>2859</v>
      </c>
      <c r="K2862" s="43">
        <v>0.29463902394558883</v>
      </c>
      <c r="L2862">
        <v>0.9478493650563613</v>
      </c>
      <c r="M2862">
        <v>0.88605378065307283</v>
      </c>
      <c r="N2862" s="44">
        <v>0.54347149663484884</v>
      </c>
      <c r="O2862" s="161">
        <f t="shared" si="441"/>
        <v>2000000</v>
      </c>
      <c r="P2862" s="162">
        <f t="shared" si="442"/>
        <v>204.36524028509609</v>
      </c>
      <c r="Q2862" s="162">
        <f t="shared" si="443"/>
        <v>159.11611288509749</v>
      </c>
      <c r="R2862" s="163">
        <f t="shared" si="444"/>
        <v>1</v>
      </c>
      <c r="S2862" s="161">
        <f t="shared" si="445"/>
        <v>5000000</v>
      </c>
      <c r="T2862" s="162">
        <f t="shared" si="446"/>
        <v>198.12174676169869</v>
      </c>
      <c r="U2862" s="162">
        <f t="shared" si="447"/>
        <v>137.05805644254875</v>
      </c>
      <c r="V2862" s="163">
        <f t="shared" si="448"/>
        <v>1</v>
      </c>
      <c r="W2862" s="164">
        <f t="shared" si="449"/>
        <v>40498254.799997196</v>
      </c>
      <c r="X2862" s="164">
        <f t="shared" si="450"/>
        <v>155318451.59574974</v>
      </c>
    </row>
    <row r="2863" spans="10:24" x14ac:dyDescent="0.25">
      <c r="J2863">
        <v>2860</v>
      </c>
      <c r="K2863" s="43">
        <v>0.79235580789036697</v>
      </c>
      <c r="L2863">
        <v>0.20440541874772145</v>
      </c>
      <c r="M2863">
        <v>0.53444923956222579</v>
      </c>
      <c r="N2863" s="44">
        <v>0.87952620812249216</v>
      </c>
      <c r="O2863" s="161">
        <f t="shared" si="441"/>
        <v>7000000</v>
      </c>
      <c r="P2863" s="162">
        <f t="shared" si="442"/>
        <v>167.61017837322319</v>
      </c>
      <c r="Q2863" s="162">
        <f t="shared" si="443"/>
        <v>136.72918066338391</v>
      </c>
      <c r="R2863" s="163">
        <f t="shared" si="444"/>
        <v>1</v>
      </c>
      <c r="S2863" s="161">
        <f t="shared" si="445"/>
        <v>7000000</v>
      </c>
      <c r="T2863" s="162">
        <f t="shared" si="446"/>
        <v>185.87005945774106</v>
      </c>
      <c r="U2863" s="162">
        <f t="shared" si="447"/>
        <v>125.86459033169196</v>
      </c>
      <c r="V2863" s="163">
        <f t="shared" si="448"/>
        <v>1</v>
      </c>
      <c r="W2863" s="164">
        <f t="shared" si="449"/>
        <v>166166983.96887493</v>
      </c>
      <c r="X2863" s="164">
        <f t="shared" si="450"/>
        <v>270038283.88234377</v>
      </c>
    </row>
    <row r="2864" spans="10:24" x14ac:dyDescent="0.25">
      <c r="J2864">
        <v>2861</v>
      </c>
      <c r="K2864" s="43">
        <v>0.56611946865404228</v>
      </c>
      <c r="L2864">
        <v>0.56121035755035753</v>
      </c>
      <c r="M2864">
        <v>0.4294464207249713</v>
      </c>
      <c r="N2864" s="44">
        <v>0.73364719524891353</v>
      </c>
      <c r="O2864" s="161">
        <f t="shared" si="441"/>
        <v>6000000</v>
      </c>
      <c r="P2864" s="162">
        <f t="shared" si="442"/>
        <v>182.31057929453456</v>
      </c>
      <c r="Q2864" s="162">
        <f t="shared" si="443"/>
        <v>131.44432580948526</v>
      </c>
      <c r="R2864" s="163">
        <f t="shared" si="444"/>
        <v>1</v>
      </c>
      <c r="S2864" s="161">
        <f t="shared" si="445"/>
        <v>6000000</v>
      </c>
      <c r="T2864" s="162">
        <f t="shared" si="446"/>
        <v>190.7701930981782</v>
      </c>
      <c r="U2864" s="162">
        <f t="shared" si="447"/>
        <v>123.22216290474263</v>
      </c>
      <c r="V2864" s="163">
        <f t="shared" si="448"/>
        <v>1</v>
      </c>
      <c r="W2864" s="164">
        <f t="shared" si="449"/>
        <v>255197520.91029578</v>
      </c>
      <c r="X2864" s="164">
        <f t="shared" si="450"/>
        <v>255288181.16061342</v>
      </c>
    </row>
    <row r="2865" spans="10:24" x14ac:dyDescent="0.25">
      <c r="J2865">
        <v>2862</v>
      </c>
      <c r="K2865" s="43">
        <v>0.6118678789872446</v>
      </c>
      <c r="L2865">
        <v>0.51886202950723181</v>
      </c>
      <c r="M2865">
        <v>0.21557513375264026</v>
      </c>
      <c r="N2865" s="44">
        <v>0.26616178621111786</v>
      </c>
      <c r="O2865" s="161">
        <f t="shared" si="441"/>
        <v>6000000</v>
      </c>
      <c r="P2865" s="162">
        <f t="shared" si="442"/>
        <v>180.70946587983278</v>
      </c>
      <c r="Q2865" s="162">
        <f t="shared" si="443"/>
        <v>119.2555035053918</v>
      </c>
      <c r="R2865" s="163">
        <f t="shared" si="444"/>
        <v>1</v>
      </c>
      <c r="S2865" s="161">
        <f t="shared" si="445"/>
        <v>7000000</v>
      </c>
      <c r="T2865" s="162">
        <f t="shared" si="446"/>
        <v>190.23648862661094</v>
      </c>
      <c r="U2865" s="162">
        <f t="shared" si="447"/>
        <v>117.1277517526959</v>
      </c>
      <c r="V2865" s="163">
        <f t="shared" si="448"/>
        <v>1</v>
      </c>
      <c r="W2865" s="164">
        <f t="shared" si="449"/>
        <v>318723774.24664587</v>
      </c>
      <c r="X2865" s="164">
        <f t="shared" si="450"/>
        <v>361761158.11740524</v>
      </c>
    </row>
    <row r="2866" spans="10:24" x14ac:dyDescent="0.25">
      <c r="J2866">
        <v>2863</v>
      </c>
      <c r="K2866" s="43">
        <v>0.216863021582682</v>
      </c>
      <c r="L2866">
        <v>0.99887240393686205</v>
      </c>
      <c r="M2866">
        <v>0.96878469761876507</v>
      </c>
      <c r="N2866" s="44">
        <v>0.30454216749297847</v>
      </c>
      <c r="O2866" s="161">
        <f t="shared" si="441"/>
        <v>2000000</v>
      </c>
      <c r="P2866" s="162">
        <f t="shared" si="442"/>
        <v>225.81583976918552</v>
      </c>
      <c r="Q2866" s="162">
        <f t="shared" si="443"/>
        <v>172.26450173511961</v>
      </c>
      <c r="R2866" s="163">
        <f t="shared" si="444"/>
        <v>1</v>
      </c>
      <c r="S2866" s="161">
        <f t="shared" si="445"/>
        <v>5000000</v>
      </c>
      <c r="T2866" s="162">
        <f t="shared" si="446"/>
        <v>205.27194658972851</v>
      </c>
      <c r="U2866" s="162">
        <f t="shared" si="447"/>
        <v>143.6322508675598</v>
      </c>
      <c r="V2866" s="163">
        <f t="shared" si="448"/>
        <v>1</v>
      </c>
      <c r="W2866" s="164">
        <f t="shared" si="449"/>
        <v>57102676.068131819</v>
      </c>
      <c r="X2866" s="164">
        <f t="shared" si="450"/>
        <v>158198478.61084354</v>
      </c>
    </row>
    <row r="2867" spans="10:24" x14ac:dyDescent="0.25">
      <c r="J2867">
        <v>2864</v>
      </c>
      <c r="K2867" s="43">
        <v>0.79781734728768261</v>
      </c>
      <c r="L2867">
        <v>0.49537214676232577</v>
      </c>
      <c r="M2867">
        <v>0.50005677987551589</v>
      </c>
      <c r="N2867" s="44">
        <v>0.68255861834501019</v>
      </c>
      <c r="O2867" s="161">
        <f t="shared" si="441"/>
        <v>7000000</v>
      </c>
      <c r="P2867" s="162">
        <f t="shared" si="442"/>
        <v>179.82599148061962</v>
      </c>
      <c r="Q2867" s="162">
        <f t="shared" si="443"/>
        <v>135.00284652083758</v>
      </c>
      <c r="R2867" s="163">
        <f t="shared" si="444"/>
        <v>1</v>
      </c>
      <c r="S2867" s="161">
        <f t="shared" si="445"/>
        <v>7000000</v>
      </c>
      <c r="T2867" s="162">
        <f t="shared" si="446"/>
        <v>189.94199716020654</v>
      </c>
      <c r="U2867" s="162">
        <f t="shared" si="447"/>
        <v>125.00142326041879</v>
      </c>
      <c r="V2867" s="163">
        <f t="shared" si="448"/>
        <v>1</v>
      </c>
      <c r="W2867" s="164">
        <f t="shared" si="449"/>
        <v>263762014.71847427</v>
      </c>
      <c r="X2867" s="164">
        <f t="shared" si="450"/>
        <v>304584017.29851425</v>
      </c>
    </row>
    <row r="2868" spans="10:24" x14ac:dyDescent="0.25">
      <c r="J2868">
        <v>2865</v>
      </c>
      <c r="K2868" s="43">
        <v>0.14446763353520942</v>
      </c>
      <c r="L2868">
        <v>0.53049087967287911</v>
      </c>
      <c r="M2868">
        <v>0.82394202256926874</v>
      </c>
      <c r="N2868" s="44">
        <v>0.5866692662255315</v>
      </c>
      <c r="O2868" s="161">
        <f t="shared" si="441"/>
        <v>2000000</v>
      </c>
      <c r="P2868" s="162">
        <f t="shared" si="442"/>
        <v>181.14755794690004</v>
      </c>
      <c r="Q2868" s="162">
        <f t="shared" si="443"/>
        <v>153.60985736930255</v>
      </c>
      <c r="R2868" s="163">
        <f t="shared" si="444"/>
        <v>1</v>
      </c>
      <c r="S2868" s="161">
        <f t="shared" si="445"/>
        <v>2000000</v>
      </c>
      <c r="T2868" s="162">
        <f t="shared" si="446"/>
        <v>190.38251931563335</v>
      </c>
      <c r="U2868" s="162">
        <f t="shared" si="447"/>
        <v>134.30492868465126</v>
      </c>
      <c r="V2868" s="163">
        <f t="shared" si="448"/>
        <v>1</v>
      </c>
      <c r="W2868" s="164">
        <f t="shared" si="449"/>
        <v>5075401.1551949829</v>
      </c>
      <c r="X2868" s="164">
        <f t="shared" si="450"/>
        <v>-37844818.738035828</v>
      </c>
    </row>
    <row r="2869" spans="10:24" x14ac:dyDescent="0.25">
      <c r="J2869">
        <v>2866</v>
      </c>
      <c r="K2869" s="43">
        <v>0.90859651408163533</v>
      </c>
      <c r="L2869">
        <v>0.10865945967567547</v>
      </c>
      <c r="M2869">
        <v>0.57750416808549687</v>
      </c>
      <c r="N2869" s="44">
        <v>0.96986063968187253</v>
      </c>
      <c r="O2869" s="161">
        <f t="shared" si="441"/>
        <v>7000000</v>
      </c>
      <c r="P2869" s="162">
        <f t="shared" si="442"/>
        <v>161.49466922287857</v>
      </c>
      <c r="Q2869" s="162">
        <f t="shared" si="443"/>
        <v>138.91025227629939</v>
      </c>
      <c r="R2869" s="163">
        <f t="shared" si="444"/>
        <v>1</v>
      </c>
      <c r="S2869" s="161">
        <f t="shared" si="445"/>
        <v>9000000</v>
      </c>
      <c r="T2869" s="162">
        <f t="shared" si="446"/>
        <v>183.83155640762618</v>
      </c>
      <c r="U2869" s="162">
        <f t="shared" si="447"/>
        <v>126.95512613814969</v>
      </c>
      <c r="V2869" s="163">
        <f t="shared" si="448"/>
        <v>1</v>
      </c>
      <c r="W2869" s="164">
        <f t="shared" si="449"/>
        <v>108090918.62605429</v>
      </c>
      <c r="X2869" s="164">
        <f t="shared" si="450"/>
        <v>361887872.42528838</v>
      </c>
    </row>
    <row r="2870" spans="10:24" x14ac:dyDescent="0.25">
      <c r="J2870">
        <v>2867</v>
      </c>
      <c r="K2870" s="43">
        <v>0.98588780465771741</v>
      </c>
      <c r="L2870">
        <v>0.83446048446737719</v>
      </c>
      <c r="M2870">
        <v>0.89999463001980473</v>
      </c>
      <c r="N2870" s="44">
        <v>0.62054112396813921</v>
      </c>
      <c r="O2870" s="161">
        <f t="shared" si="441"/>
        <v>9000000</v>
      </c>
      <c r="P2870" s="162">
        <f t="shared" si="442"/>
        <v>194.57914123456953</v>
      </c>
      <c r="Q2870" s="162">
        <f t="shared" si="443"/>
        <v>160.63041935351879</v>
      </c>
      <c r="R2870" s="163">
        <f t="shared" si="444"/>
        <v>1</v>
      </c>
      <c r="S2870" s="161">
        <f t="shared" si="445"/>
        <v>9000000</v>
      </c>
      <c r="T2870" s="162">
        <f t="shared" si="446"/>
        <v>194.85971374485652</v>
      </c>
      <c r="U2870" s="162">
        <f t="shared" si="447"/>
        <v>137.81520967675939</v>
      </c>
      <c r="V2870" s="163">
        <f t="shared" si="448"/>
        <v>1</v>
      </c>
      <c r="W2870" s="164">
        <f t="shared" si="449"/>
        <v>255538496.92945671</v>
      </c>
      <c r="X2870" s="164">
        <f t="shared" si="450"/>
        <v>363400536.61287415</v>
      </c>
    </row>
    <row r="2871" spans="10:24" x14ac:dyDescent="0.25">
      <c r="J2871">
        <v>2868</v>
      </c>
      <c r="K2871" s="43">
        <v>0.42265011684506582</v>
      </c>
      <c r="L2871">
        <v>0.26150002632792235</v>
      </c>
      <c r="M2871">
        <v>0.51763257502592097</v>
      </c>
      <c r="N2871" s="44">
        <v>0.23876447369148779</v>
      </c>
      <c r="O2871" s="161">
        <f t="shared" si="441"/>
        <v>5000000</v>
      </c>
      <c r="P2871" s="162">
        <f t="shared" si="442"/>
        <v>170.41908365164215</v>
      </c>
      <c r="Q2871" s="162">
        <f t="shared" si="443"/>
        <v>135.88425422253394</v>
      </c>
      <c r="R2871" s="163">
        <f t="shared" si="444"/>
        <v>1</v>
      </c>
      <c r="S2871" s="161">
        <f t="shared" si="445"/>
        <v>6000000</v>
      </c>
      <c r="T2871" s="162">
        <f t="shared" si="446"/>
        <v>186.80636121721406</v>
      </c>
      <c r="U2871" s="162">
        <f t="shared" si="447"/>
        <v>125.44212711126697</v>
      </c>
      <c r="V2871" s="163">
        <f t="shared" si="448"/>
        <v>1</v>
      </c>
      <c r="W2871" s="164">
        <f t="shared" si="449"/>
        <v>122674147.14554107</v>
      </c>
      <c r="X2871" s="164">
        <f t="shared" si="450"/>
        <v>218185404.63568252</v>
      </c>
    </row>
    <row r="2872" spans="10:24" x14ac:dyDescent="0.25">
      <c r="J2872">
        <v>2869</v>
      </c>
      <c r="K2872" s="43">
        <v>0.67590527692030611</v>
      </c>
      <c r="L2872">
        <v>0.54888012275711129</v>
      </c>
      <c r="M2872">
        <v>0.43533153197833707</v>
      </c>
      <c r="N2872" s="44">
        <v>0.71398043670810363</v>
      </c>
      <c r="O2872" s="161">
        <f t="shared" si="441"/>
        <v>6000000</v>
      </c>
      <c r="P2872" s="162">
        <f t="shared" si="442"/>
        <v>181.84248718485091</v>
      </c>
      <c r="Q2872" s="162">
        <f t="shared" si="443"/>
        <v>131.74367374545147</v>
      </c>
      <c r="R2872" s="163">
        <f t="shared" si="444"/>
        <v>1</v>
      </c>
      <c r="S2872" s="161">
        <f t="shared" si="445"/>
        <v>7000000</v>
      </c>
      <c r="T2872" s="162">
        <f t="shared" si="446"/>
        <v>190.61416239495031</v>
      </c>
      <c r="U2872" s="162">
        <f t="shared" si="447"/>
        <v>123.37183687272574</v>
      </c>
      <c r="V2872" s="163">
        <f t="shared" si="448"/>
        <v>1</v>
      </c>
      <c r="W2872" s="164">
        <f t="shared" si="449"/>
        <v>250592880.63639659</v>
      </c>
      <c r="X2872" s="164">
        <f t="shared" si="450"/>
        <v>320696278.65557206</v>
      </c>
    </row>
    <row r="2873" spans="10:24" x14ac:dyDescent="0.25">
      <c r="J2873">
        <v>2870</v>
      </c>
      <c r="K2873" s="43">
        <v>0.19583080353920423</v>
      </c>
      <c r="L2873">
        <v>0.65984083116672054</v>
      </c>
      <c r="M2873">
        <v>0.29837806212236739</v>
      </c>
      <c r="N2873" s="44">
        <v>0.29239994845140116</v>
      </c>
      <c r="O2873" s="161">
        <f t="shared" si="441"/>
        <v>2000000</v>
      </c>
      <c r="P2873" s="162">
        <f t="shared" si="442"/>
        <v>186.18043151750851</v>
      </c>
      <c r="Q2873" s="162">
        <f t="shared" si="443"/>
        <v>124.41857787582603</v>
      </c>
      <c r="R2873" s="163">
        <f t="shared" si="444"/>
        <v>1</v>
      </c>
      <c r="S2873" s="161">
        <f t="shared" si="445"/>
        <v>5000000</v>
      </c>
      <c r="T2873" s="162">
        <f t="shared" si="446"/>
        <v>192.06014383916948</v>
      </c>
      <c r="U2873" s="162">
        <f t="shared" si="447"/>
        <v>119.70928893791302</v>
      </c>
      <c r="V2873" s="163">
        <f t="shared" si="448"/>
        <v>1</v>
      </c>
      <c r="W2873" s="164">
        <f t="shared" si="449"/>
        <v>73523707.283364952</v>
      </c>
      <c r="X2873" s="164">
        <f t="shared" si="450"/>
        <v>211754274.50628233</v>
      </c>
    </row>
    <row r="2874" spans="10:24" x14ac:dyDescent="0.25">
      <c r="J2874">
        <v>2871</v>
      </c>
      <c r="K2874" s="43">
        <v>3.0070041701709238E-2</v>
      </c>
      <c r="L2874">
        <v>0.66789105807951088</v>
      </c>
      <c r="M2874">
        <v>0.34356696230519157</v>
      </c>
      <c r="N2874" s="44">
        <v>0.98528021511662067</v>
      </c>
      <c r="O2874" s="161">
        <f t="shared" si="441"/>
        <v>1000000</v>
      </c>
      <c r="P2874" s="162">
        <f t="shared" si="442"/>
        <v>186.5114574804922</v>
      </c>
      <c r="Q2874" s="162">
        <f t="shared" si="443"/>
        <v>126.94504831793211</v>
      </c>
      <c r="R2874" s="163">
        <f t="shared" si="444"/>
        <v>1</v>
      </c>
      <c r="S2874" s="161">
        <f t="shared" si="445"/>
        <v>1000000</v>
      </c>
      <c r="T2874" s="162">
        <f t="shared" si="446"/>
        <v>192.17048582683074</v>
      </c>
      <c r="U2874" s="162">
        <f t="shared" si="447"/>
        <v>120.97252415896605</v>
      </c>
      <c r="V2874" s="163">
        <f t="shared" si="448"/>
        <v>1</v>
      </c>
      <c r="W2874" s="164">
        <f t="shared" si="449"/>
        <v>9566409.1625600904</v>
      </c>
      <c r="X2874" s="164">
        <f t="shared" si="450"/>
        <v>-78802038.332135305</v>
      </c>
    </row>
    <row r="2875" spans="10:24" x14ac:dyDescent="0.25">
      <c r="J2875">
        <v>2872</v>
      </c>
      <c r="K2875" s="43">
        <v>0.81944111227337757</v>
      </c>
      <c r="L2875">
        <v>0.66101449839546111</v>
      </c>
      <c r="M2875">
        <v>9.517283385830777E-2</v>
      </c>
      <c r="N2875" s="44">
        <v>0.12678813870405181</v>
      </c>
      <c r="O2875" s="161">
        <f t="shared" si="441"/>
        <v>7000000</v>
      </c>
      <c r="P2875" s="162">
        <f t="shared" si="442"/>
        <v>186.22850196877567</v>
      </c>
      <c r="Q2875" s="162">
        <f t="shared" si="443"/>
        <v>108.80885554534152</v>
      </c>
      <c r="R2875" s="163">
        <f t="shared" si="444"/>
        <v>1</v>
      </c>
      <c r="S2875" s="161">
        <f t="shared" si="445"/>
        <v>7000000</v>
      </c>
      <c r="T2875" s="162">
        <f t="shared" si="446"/>
        <v>192.07616732292522</v>
      </c>
      <c r="U2875" s="162">
        <f t="shared" si="447"/>
        <v>111.90442777267076</v>
      </c>
      <c r="V2875" s="163">
        <f t="shared" si="448"/>
        <v>0.9</v>
      </c>
      <c r="W2875" s="164">
        <f t="shared" si="449"/>
        <v>491937524.96403909</v>
      </c>
      <c r="X2875" s="164">
        <f t="shared" si="450"/>
        <v>355081959.16660315</v>
      </c>
    </row>
    <row r="2876" spans="10:24" x14ac:dyDescent="0.25">
      <c r="J2876">
        <v>2873</v>
      </c>
      <c r="K2876" s="43">
        <v>0.95927142430416912</v>
      </c>
      <c r="L2876">
        <v>0.72442498120828747</v>
      </c>
      <c r="M2876">
        <v>0.51096166389835718</v>
      </c>
      <c r="N2876" s="44">
        <v>0.98931199527744218</v>
      </c>
      <c r="O2876" s="161">
        <f t="shared" si="441"/>
        <v>9000000</v>
      </c>
      <c r="P2876" s="162">
        <f t="shared" si="442"/>
        <v>188.94056559232658</v>
      </c>
      <c r="Q2876" s="162">
        <f t="shared" si="443"/>
        <v>135.54960549931059</v>
      </c>
      <c r="R2876" s="163">
        <f t="shared" si="444"/>
        <v>1</v>
      </c>
      <c r="S2876" s="161">
        <f t="shared" si="445"/>
        <v>9000000</v>
      </c>
      <c r="T2876" s="162">
        <f t="shared" si="446"/>
        <v>192.98018853077554</v>
      </c>
      <c r="U2876" s="162">
        <f t="shared" si="447"/>
        <v>125.27480274965529</v>
      </c>
      <c r="V2876" s="163">
        <f t="shared" si="448"/>
        <v>1</v>
      </c>
      <c r="W2876" s="164">
        <f t="shared" si="449"/>
        <v>430518640.8371439</v>
      </c>
      <c r="X2876" s="164">
        <f t="shared" si="450"/>
        <v>459348472.03008223</v>
      </c>
    </row>
    <row r="2877" spans="10:24" x14ac:dyDescent="0.25">
      <c r="J2877">
        <v>2874</v>
      </c>
      <c r="K2877" s="43">
        <v>0.50029818035913665</v>
      </c>
      <c r="L2877">
        <v>0.93421049515348942</v>
      </c>
      <c r="M2877">
        <v>0.65613582391170855</v>
      </c>
      <c r="N2877" s="44">
        <v>0.5117763204198571</v>
      </c>
      <c r="O2877" s="161">
        <f t="shared" si="441"/>
        <v>5000000</v>
      </c>
      <c r="P2877" s="162">
        <f t="shared" si="442"/>
        <v>202.61856521940581</v>
      </c>
      <c r="Q2877" s="162">
        <f t="shared" si="443"/>
        <v>143.03879542423834</v>
      </c>
      <c r="R2877" s="163">
        <f t="shared" si="444"/>
        <v>1</v>
      </c>
      <c r="S2877" s="161">
        <f t="shared" si="445"/>
        <v>6000000</v>
      </c>
      <c r="T2877" s="162">
        <f t="shared" si="446"/>
        <v>197.53952173980193</v>
      </c>
      <c r="U2877" s="162">
        <f t="shared" si="447"/>
        <v>129.01939771211917</v>
      </c>
      <c r="V2877" s="163">
        <f t="shared" si="448"/>
        <v>1</v>
      </c>
      <c r="W2877" s="164">
        <f t="shared" si="449"/>
        <v>247898848.97583735</v>
      </c>
      <c r="X2877" s="164">
        <f t="shared" si="450"/>
        <v>261120744.16609651</v>
      </c>
    </row>
    <row r="2878" spans="10:24" x14ac:dyDescent="0.25">
      <c r="J2878">
        <v>2875</v>
      </c>
      <c r="K2878" s="43">
        <v>0.83970814896545176</v>
      </c>
      <c r="L2878">
        <v>0.70468307244420436</v>
      </c>
      <c r="M2878">
        <v>0.16104105106213029</v>
      </c>
      <c r="N2878" s="44">
        <v>0.55551190352059998</v>
      </c>
      <c r="O2878" s="161">
        <f t="shared" si="441"/>
        <v>7000000</v>
      </c>
      <c r="P2878" s="162">
        <f t="shared" si="442"/>
        <v>188.06876578240474</v>
      </c>
      <c r="Q2878" s="162">
        <f t="shared" si="443"/>
        <v>115.19623448824737</v>
      </c>
      <c r="R2878" s="163">
        <f t="shared" si="444"/>
        <v>1</v>
      </c>
      <c r="S2878" s="161">
        <f t="shared" si="445"/>
        <v>7000000</v>
      </c>
      <c r="T2878" s="162">
        <f t="shared" si="446"/>
        <v>192.6895885941349</v>
      </c>
      <c r="U2878" s="162">
        <f t="shared" si="447"/>
        <v>115.09811724412369</v>
      </c>
      <c r="V2878" s="163">
        <f t="shared" si="448"/>
        <v>1</v>
      </c>
      <c r="W2878" s="164">
        <f t="shared" si="449"/>
        <v>460107719.05910158</v>
      </c>
      <c r="X2878" s="164">
        <f t="shared" si="450"/>
        <v>393140299.45007849</v>
      </c>
    </row>
    <row r="2879" spans="10:24" x14ac:dyDescent="0.25">
      <c r="J2879">
        <v>2876</v>
      </c>
      <c r="K2879" s="43">
        <v>0.17453675959767545</v>
      </c>
      <c r="L2879">
        <v>0.70942857938952231</v>
      </c>
      <c r="M2879">
        <v>0.64613407070137152</v>
      </c>
      <c r="N2879" s="44">
        <v>0.34806254563654115</v>
      </c>
      <c r="O2879" s="161">
        <f t="shared" si="441"/>
        <v>2000000</v>
      </c>
      <c r="P2879" s="162">
        <f t="shared" si="442"/>
        <v>188.27574229553858</v>
      </c>
      <c r="Q2879" s="162">
        <f t="shared" si="443"/>
        <v>142.49808014844913</v>
      </c>
      <c r="R2879" s="163">
        <f t="shared" si="444"/>
        <v>1</v>
      </c>
      <c r="S2879" s="161">
        <f t="shared" si="445"/>
        <v>5000000</v>
      </c>
      <c r="T2879" s="162">
        <f t="shared" si="446"/>
        <v>192.75858076517952</v>
      </c>
      <c r="U2879" s="162">
        <f t="shared" si="447"/>
        <v>128.74904007422458</v>
      </c>
      <c r="V2879" s="163">
        <f t="shared" si="448"/>
        <v>1</v>
      </c>
      <c r="W2879" s="164">
        <f t="shared" si="449"/>
        <v>41555324.294178888</v>
      </c>
      <c r="X2879" s="164">
        <f t="shared" si="450"/>
        <v>170047703.45477468</v>
      </c>
    </row>
    <row r="2880" spans="10:24" x14ac:dyDescent="0.25">
      <c r="J2880">
        <v>2877</v>
      </c>
      <c r="K2880" s="43">
        <v>0.77156516811817633</v>
      </c>
      <c r="L2880">
        <v>0.71008237983925593</v>
      </c>
      <c r="M2880">
        <v>0.14694998938713211</v>
      </c>
      <c r="N2880" s="44">
        <v>0.29772023496349254</v>
      </c>
      <c r="O2880" s="161">
        <f t="shared" si="441"/>
        <v>7000000</v>
      </c>
      <c r="P2880" s="162">
        <f t="shared" si="442"/>
        <v>188.30438097509432</v>
      </c>
      <c r="Q2880" s="162">
        <f t="shared" si="443"/>
        <v>114.00790963007589</v>
      </c>
      <c r="R2880" s="163">
        <f t="shared" si="444"/>
        <v>1</v>
      </c>
      <c r="S2880" s="161">
        <f t="shared" si="445"/>
        <v>7000000</v>
      </c>
      <c r="T2880" s="162">
        <f t="shared" si="446"/>
        <v>192.7681269916981</v>
      </c>
      <c r="U2880" s="162">
        <f t="shared" si="447"/>
        <v>114.50395481503794</v>
      </c>
      <c r="V2880" s="163">
        <f t="shared" si="448"/>
        <v>1</v>
      </c>
      <c r="W2880" s="164">
        <f t="shared" si="449"/>
        <v>470075299.41512901</v>
      </c>
      <c r="X2880" s="164">
        <f t="shared" si="450"/>
        <v>397849205.23662102</v>
      </c>
    </row>
    <row r="2881" spans="10:24" x14ac:dyDescent="0.25">
      <c r="J2881">
        <v>2878</v>
      </c>
      <c r="K2881" s="43">
        <v>0.69642562597232616</v>
      </c>
      <c r="L2881">
        <v>0.89880185494051645</v>
      </c>
      <c r="M2881">
        <v>0.99497521309467285</v>
      </c>
      <c r="N2881" s="44">
        <v>0.97342986867787629</v>
      </c>
      <c r="O2881" s="161">
        <f t="shared" si="441"/>
        <v>6000000</v>
      </c>
      <c r="P2881" s="162">
        <f t="shared" si="442"/>
        <v>199.12131156156232</v>
      </c>
      <c r="Q2881" s="162">
        <f t="shared" si="443"/>
        <v>186.48237750347118</v>
      </c>
      <c r="R2881" s="163">
        <f t="shared" si="444"/>
        <v>1</v>
      </c>
      <c r="S2881" s="161">
        <f t="shared" si="445"/>
        <v>7000000</v>
      </c>
      <c r="T2881" s="162">
        <f t="shared" si="446"/>
        <v>196.37377052052076</v>
      </c>
      <c r="U2881" s="162">
        <f t="shared" si="447"/>
        <v>150.74118875173559</v>
      </c>
      <c r="V2881" s="163">
        <f t="shared" si="448"/>
        <v>1</v>
      </c>
      <c r="W2881" s="164">
        <f t="shared" si="449"/>
        <v>25833604.348546833</v>
      </c>
      <c r="X2881" s="164">
        <f t="shared" si="450"/>
        <v>169428072.38149619</v>
      </c>
    </row>
    <row r="2882" spans="10:24" x14ac:dyDescent="0.25">
      <c r="J2882">
        <v>2879</v>
      </c>
      <c r="K2882" s="43">
        <v>0.36526713562286339</v>
      </c>
      <c r="L2882">
        <v>0.75338318295198126</v>
      </c>
      <c r="M2882">
        <v>0.96870536694916454</v>
      </c>
      <c r="N2882" s="44">
        <v>0.32989322013068445</v>
      </c>
      <c r="O2882" s="161">
        <f t="shared" si="441"/>
        <v>5000000</v>
      </c>
      <c r="P2882" s="162">
        <f t="shared" si="442"/>
        <v>190.27762175406207</v>
      </c>
      <c r="Q2882" s="162">
        <f t="shared" si="443"/>
        <v>172.24196167230252</v>
      </c>
      <c r="R2882" s="163">
        <f t="shared" si="444"/>
        <v>1</v>
      </c>
      <c r="S2882" s="161">
        <f t="shared" si="445"/>
        <v>6000000</v>
      </c>
      <c r="T2882" s="162">
        <f t="shared" si="446"/>
        <v>193.4258739180207</v>
      </c>
      <c r="U2882" s="162">
        <f t="shared" si="447"/>
        <v>143.62098083615126</v>
      </c>
      <c r="V2882" s="163">
        <f t="shared" si="448"/>
        <v>1</v>
      </c>
      <c r="W2882" s="164">
        <f t="shared" si="449"/>
        <v>40178300.408797726</v>
      </c>
      <c r="X2882" s="164">
        <f t="shared" si="450"/>
        <v>148829358.4912166</v>
      </c>
    </row>
    <row r="2883" spans="10:24" x14ac:dyDescent="0.25">
      <c r="J2883">
        <v>2880</v>
      </c>
      <c r="K2883" s="43">
        <v>0.67854708960099475</v>
      </c>
      <c r="L2883">
        <v>0.64233549302787429</v>
      </c>
      <c r="M2883">
        <v>0.22719304126253759</v>
      </c>
      <c r="N2883" s="44">
        <v>0.72603787263578279</v>
      </c>
      <c r="O2883" s="161">
        <f t="shared" si="441"/>
        <v>6000000</v>
      </c>
      <c r="P2883" s="162">
        <f t="shared" si="442"/>
        <v>185.47062748008921</v>
      </c>
      <c r="Q2883" s="162">
        <f t="shared" si="443"/>
        <v>120.03754372834818</v>
      </c>
      <c r="R2883" s="163">
        <f t="shared" si="444"/>
        <v>1</v>
      </c>
      <c r="S2883" s="161">
        <f t="shared" si="445"/>
        <v>7000000</v>
      </c>
      <c r="T2883" s="162">
        <f t="shared" si="446"/>
        <v>191.82354249336305</v>
      </c>
      <c r="U2883" s="162">
        <f t="shared" si="447"/>
        <v>117.5187718641741</v>
      </c>
      <c r="V2883" s="163">
        <f t="shared" si="448"/>
        <v>1</v>
      </c>
      <c r="W2883" s="164">
        <f t="shared" si="449"/>
        <v>342598502.51044613</v>
      </c>
      <c r="X2883" s="164">
        <f t="shared" si="450"/>
        <v>370133394.40432268</v>
      </c>
    </row>
    <row r="2884" spans="10:24" x14ac:dyDescent="0.25">
      <c r="J2884">
        <v>2881</v>
      </c>
      <c r="K2884" s="43">
        <v>0.15205477049539551</v>
      </c>
      <c r="L2884">
        <v>1.7559361084870773E-2</v>
      </c>
      <c r="M2884">
        <v>8.928333559504964E-2</v>
      </c>
      <c r="N2884" s="44">
        <v>0.50788333540680108</v>
      </c>
      <c r="O2884" s="161">
        <f t="shared" si="441"/>
        <v>2000000</v>
      </c>
      <c r="P2884" s="162">
        <f t="shared" si="442"/>
        <v>148.39519772094698</v>
      </c>
      <c r="Q2884" s="162">
        <f t="shared" si="443"/>
        <v>108.09637261362045</v>
      </c>
      <c r="R2884" s="163">
        <f t="shared" si="444"/>
        <v>1</v>
      </c>
      <c r="S2884" s="161">
        <f t="shared" si="445"/>
        <v>5000000</v>
      </c>
      <c r="T2884" s="162">
        <f t="shared" si="446"/>
        <v>179.46506590698232</v>
      </c>
      <c r="U2884" s="162">
        <f t="shared" si="447"/>
        <v>111.54818630681022</v>
      </c>
      <c r="V2884" s="163">
        <f t="shared" si="448"/>
        <v>1</v>
      </c>
      <c r="W2884" s="164">
        <f t="shared" si="449"/>
        <v>30597650.214653075</v>
      </c>
      <c r="X2884" s="164">
        <f t="shared" si="450"/>
        <v>189584398.00086045</v>
      </c>
    </row>
    <row r="2885" spans="10:24" x14ac:dyDescent="0.25">
      <c r="J2885">
        <v>2882</v>
      </c>
      <c r="K2885" s="43">
        <v>0.32462929338642943</v>
      </c>
      <c r="L2885">
        <v>0.20510634389543436</v>
      </c>
      <c r="M2885">
        <v>0.85374038764113058</v>
      </c>
      <c r="N2885" s="44">
        <v>0.42189649364139314</v>
      </c>
      <c r="O2885" s="161">
        <f t="shared" ref="O2885:O2948" si="451">VLOOKUP(K2885,$E$5:$H$10,4)</f>
        <v>5000000</v>
      </c>
      <c r="P2885" s="162">
        <f t="shared" ref="P2885:P2948" si="452">_xlfn.NORM.INV(L2885,$E$12,$E$13)</f>
        <v>167.64720895172968</v>
      </c>
      <c r="Q2885" s="162">
        <f t="shared" ref="Q2885:Q2948" si="453">_xlfn.NORM.INV(M2885,$E$15,$E$16)</f>
        <v>156.05222387753199</v>
      </c>
      <c r="R2885" s="163">
        <f t="shared" ref="R2885:R2948" si="454">VLOOKUP(N2885,$E$19:$H$21,4)</f>
        <v>1</v>
      </c>
      <c r="S2885" s="161">
        <f t="shared" ref="S2885:S2948" si="455">VLOOKUP(K2885,$G$5:$H$10,2)</f>
        <v>6000000</v>
      </c>
      <c r="T2885" s="162">
        <f t="shared" ref="T2885:T2948" si="456">_xlfn.NORM.INV(L2885,$G$12,$G$13)</f>
        <v>185.88240298390988</v>
      </c>
      <c r="U2885" s="162">
        <f t="shared" ref="U2885:U2948" si="457">_xlfn.NORM.INV(M2885,$G$15,$G$16)</f>
        <v>135.52611193876598</v>
      </c>
      <c r="V2885" s="163">
        <f t="shared" ref="V2885:V2948" si="458">VLOOKUP(N2885,$G$19:$H$21,2)</f>
        <v>1</v>
      </c>
      <c r="W2885" s="164">
        <f t="shared" ref="W2885:W2948" si="459">O2885*(P2885-Q2885)*R2885-$D$23-$D$24</f>
        <v>7974925.3709884733</v>
      </c>
      <c r="X2885" s="164">
        <f t="shared" ref="X2885:X2948" si="460">S2885*(T2885-U2885)*V2885-$F$23-$F$24</f>
        <v>152137746.27086341</v>
      </c>
    </row>
    <row r="2886" spans="10:24" x14ac:dyDescent="0.25">
      <c r="J2886">
        <v>2883</v>
      </c>
      <c r="K2886" s="43">
        <v>0.24923093754812264</v>
      </c>
      <c r="L2886">
        <v>0.58518685603939857</v>
      </c>
      <c r="M2886">
        <v>3.2356420456250534E-2</v>
      </c>
      <c r="N2886" s="44">
        <v>0.94436026452834509</v>
      </c>
      <c r="O2886" s="161">
        <f t="shared" si="451"/>
        <v>2000000</v>
      </c>
      <c r="P2886" s="162">
        <f t="shared" si="452"/>
        <v>183.22771338080389</v>
      </c>
      <c r="Q2886" s="162">
        <f t="shared" si="453"/>
        <v>98.055265772213943</v>
      </c>
      <c r="R2886" s="163">
        <f t="shared" si="454"/>
        <v>1</v>
      </c>
      <c r="S2886" s="161">
        <f t="shared" si="455"/>
        <v>5000000</v>
      </c>
      <c r="T2886" s="162">
        <f t="shared" si="456"/>
        <v>191.07590446026796</v>
      </c>
      <c r="U2886" s="162">
        <f t="shared" si="457"/>
        <v>106.52763288610697</v>
      </c>
      <c r="V2886" s="163">
        <f t="shared" si="458"/>
        <v>1</v>
      </c>
      <c r="W2886" s="164">
        <f t="shared" si="459"/>
        <v>120344895.21717989</v>
      </c>
      <c r="X2886" s="164">
        <f t="shared" si="460"/>
        <v>272741357.87080497</v>
      </c>
    </row>
    <row r="2887" spans="10:24" x14ac:dyDescent="0.25">
      <c r="J2887">
        <v>2884</v>
      </c>
      <c r="K2887" s="43">
        <v>0.24057277403410904</v>
      </c>
      <c r="L2887">
        <v>0.81703175749450108</v>
      </c>
      <c r="M2887">
        <v>0.25374761903276621</v>
      </c>
      <c r="N2887" s="44">
        <v>0.51925470487920689</v>
      </c>
      <c r="O2887" s="161">
        <f t="shared" si="451"/>
        <v>2000000</v>
      </c>
      <c r="P2887" s="162">
        <f t="shared" si="452"/>
        <v>193.56166672999791</v>
      </c>
      <c r="Q2887" s="162">
        <f t="shared" si="453"/>
        <v>121.74514227731565</v>
      </c>
      <c r="R2887" s="163">
        <f t="shared" si="454"/>
        <v>1</v>
      </c>
      <c r="S2887" s="161">
        <f t="shared" si="455"/>
        <v>5000000</v>
      </c>
      <c r="T2887" s="162">
        <f t="shared" si="456"/>
        <v>194.52055557666597</v>
      </c>
      <c r="U2887" s="162">
        <f t="shared" si="457"/>
        <v>118.37257113865783</v>
      </c>
      <c r="V2887" s="163">
        <f t="shared" si="458"/>
        <v>1</v>
      </c>
      <c r="W2887" s="164">
        <f t="shared" si="459"/>
        <v>93633048.905364513</v>
      </c>
      <c r="X2887" s="164">
        <f t="shared" si="460"/>
        <v>230739922.19004071</v>
      </c>
    </row>
    <row r="2888" spans="10:24" x14ac:dyDescent="0.25">
      <c r="J2888">
        <v>2885</v>
      </c>
      <c r="K2888" s="43">
        <v>0.30493697152467314</v>
      </c>
      <c r="L2888">
        <v>0.89686952846934742</v>
      </c>
      <c r="M2888">
        <v>0.73604513489234524</v>
      </c>
      <c r="N2888" s="44">
        <v>0.77295080172016728</v>
      </c>
      <c r="O2888" s="161">
        <f t="shared" si="451"/>
        <v>5000000</v>
      </c>
      <c r="P2888" s="162">
        <f t="shared" si="452"/>
        <v>198.95870804414085</v>
      </c>
      <c r="Q2888" s="162">
        <f t="shared" si="453"/>
        <v>147.62400097158758</v>
      </c>
      <c r="R2888" s="163">
        <f t="shared" si="454"/>
        <v>1</v>
      </c>
      <c r="S2888" s="161">
        <f t="shared" si="455"/>
        <v>6000000</v>
      </c>
      <c r="T2888" s="162">
        <f t="shared" si="456"/>
        <v>196.31956934804694</v>
      </c>
      <c r="U2888" s="162">
        <f t="shared" si="457"/>
        <v>131.31200048579379</v>
      </c>
      <c r="V2888" s="163">
        <f t="shared" si="458"/>
        <v>1</v>
      </c>
      <c r="W2888" s="164">
        <f t="shared" si="459"/>
        <v>206673535.36276636</v>
      </c>
      <c r="X2888" s="164">
        <f t="shared" si="460"/>
        <v>240045413.1735189</v>
      </c>
    </row>
    <row r="2889" spans="10:24" x14ac:dyDescent="0.25">
      <c r="J2889">
        <v>2886</v>
      </c>
      <c r="K2889" s="43">
        <v>0.68139519673301618</v>
      </c>
      <c r="L2889">
        <v>7.9945312860953743E-2</v>
      </c>
      <c r="M2889">
        <v>4.4924245781215899E-2</v>
      </c>
      <c r="N2889" s="44">
        <v>0.19057427749598821</v>
      </c>
      <c r="O2889" s="161">
        <f t="shared" si="451"/>
        <v>6000000</v>
      </c>
      <c r="P2889" s="162">
        <f t="shared" si="452"/>
        <v>158.91840739177374</v>
      </c>
      <c r="Q2889" s="162">
        <f t="shared" si="453"/>
        <v>101.07605082391436</v>
      </c>
      <c r="R2889" s="163">
        <f t="shared" si="454"/>
        <v>1</v>
      </c>
      <c r="S2889" s="161">
        <f t="shared" si="455"/>
        <v>7000000</v>
      </c>
      <c r="T2889" s="162">
        <f t="shared" si="456"/>
        <v>182.97280246392458</v>
      </c>
      <c r="U2889" s="162">
        <f t="shared" si="457"/>
        <v>108.03802541195718</v>
      </c>
      <c r="V2889" s="163">
        <f t="shared" si="458"/>
        <v>0.9</v>
      </c>
      <c r="W2889" s="164">
        <f t="shared" si="459"/>
        <v>297054139.40715629</v>
      </c>
      <c r="X2889" s="164">
        <f t="shared" si="460"/>
        <v>322089095.42739463</v>
      </c>
    </row>
    <row r="2890" spans="10:24" x14ac:dyDescent="0.25">
      <c r="J2890">
        <v>2887</v>
      </c>
      <c r="K2890" s="43">
        <v>6.9961585257637182E-2</v>
      </c>
      <c r="L2890">
        <v>0.36567248031644839</v>
      </c>
      <c r="M2890">
        <v>6.6313894141120211E-2</v>
      </c>
      <c r="N2890" s="44">
        <v>0.16304400111260553</v>
      </c>
      <c r="O2890" s="161">
        <f t="shared" si="451"/>
        <v>2000000</v>
      </c>
      <c r="P2890" s="162">
        <f t="shared" si="452"/>
        <v>174.84994523923615</v>
      </c>
      <c r="Q2890" s="162">
        <f t="shared" si="453"/>
        <v>104.92360529811421</v>
      </c>
      <c r="R2890" s="163">
        <f t="shared" si="454"/>
        <v>1</v>
      </c>
      <c r="S2890" s="161">
        <f t="shared" si="455"/>
        <v>2000000</v>
      </c>
      <c r="T2890" s="162">
        <f t="shared" si="456"/>
        <v>188.28331507974539</v>
      </c>
      <c r="U2890" s="162">
        <f t="shared" si="457"/>
        <v>109.96180264905711</v>
      </c>
      <c r="V2890" s="163">
        <f t="shared" si="458"/>
        <v>0.9</v>
      </c>
      <c r="W2890" s="164">
        <f t="shared" si="459"/>
        <v>89852679.882243872</v>
      </c>
      <c r="X2890" s="164">
        <f t="shared" si="460"/>
        <v>-9021277.6247610748</v>
      </c>
    </row>
    <row r="2891" spans="10:24" x14ac:dyDescent="0.25">
      <c r="J2891">
        <v>2888</v>
      </c>
      <c r="K2891" s="43">
        <v>0.5924076634548554</v>
      </c>
      <c r="L2891">
        <v>0.93632258959835202</v>
      </c>
      <c r="M2891">
        <v>0.94911880967362605</v>
      </c>
      <c r="N2891" s="44">
        <v>0.5854051346736413</v>
      </c>
      <c r="O2891" s="161">
        <f t="shared" si="451"/>
        <v>6000000</v>
      </c>
      <c r="P2891" s="162">
        <f t="shared" si="452"/>
        <v>202.8692450154293</v>
      </c>
      <c r="Q2891" s="162">
        <f t="shared" si="453"/>
        <v>167.72738023151325</v>
      </c>
      <c r="R2891" s="163">
        <f t="shared" si="454"/>
        <v>1</v>
      </c>
      <c r="S2891" s="161">
        <f t="shared" si="455"/>
        <v>6000000</v>
      </c>
      <c r="T2891" s="162">
        <f t="shared" si="456"/>
        <v>197.62308167180976</v>
      </c>
      <c r="U2891" s="162">
        <f t="shared" si="457"/>
        <v>141.36369011575664</v>
      </c>
      <c r="V2891" s="163">
        <f t="shared" si="458"/>
        <v>1</v>
      </c>
      <c r="W2891" s="164">
        <f t="shared" si="459"/>
        <v>160851188.70349628</v>
      </c>
      <c r="X2891" s="164">
        <f t="shared" si="460"/>
        <v>187556349.33631873</v>
      </c>
    </row>
    <row r="2892" spans="10:24" x14ac:dyDescent="0.25">
      <c r="J2892">
        <v>2889</v>
      </c>
      <c r="K2892" s="43">
        <v>0.42893595745561253</v>
      </c>
      <c r="L2892">
        <v>0.98445477655506819</v>
      </c>
      <c r="M2892">
        <v>0.39921689761057544</v>
      </c>
      <c r="N2892" s="44">
        <v>0.70431596763517024</v>
      </c>
      <c r="O2892" s="161">
        <f t="shared" si="451"/>
        <v>5000000</v>
      </c>
      <c r="P2892" s="162">
        <f t="shared" si="452"/>
        <v>212.33869735933041</v>
      </c>
      <c r="Q2892" s="162">
        <f t="shared" si="453"/>
        <v>129.89250821787189</v>
      </c>
      <c r="R2892" s="163">
        <f t="shared" si="454"/>
        <v>1</v>
      </c>
      <c r="S2892" s="161">
        <f t="shared" si="455"/>
        <v>6000000</v>
      </c>
      <c r="T2892" s="162">
        <f t="shared" si="456"/>
        <v>200.77956578644347</v>
      </c>
      <c r="U2892" s="162">
        <f t="shared" si="457"/>
        <v>122.44625410893595</v>
      </c>
      <c r="V2892" s="163">
        <f t="shared" si="458"/>
        <v>1</v>
      </c>
      <c r="W2892" s="164">
        <f t="shared" si="459"/>
        <v>362230945.70729262</v>
      </c>
      <c r="X2892" s="164">
        <f t="shared" si="460"/>
        <v>319999870.06504512</v>
      </c>
    </row>
    <row r="2893" spans="10:24" x14ac:dyDescent="0.25">
      <c r="J2893">
        <v>2890</v>
      </c>
      <c r="K2893" s="43">
        <v>0.77466339718946031</v>
      </c>
      <c r="L2893">
        <v>0.45574407358142077</v>
      </c>
      <c r="M2893">
        <v>0.26943157103595972</v>
      </c>
      <c r="N2893" s="44">
        <v>0.57693220500645515</v>
      </c>
      <c r="O2893" s="161">
        <f t="shared" si="451"/>
        <v>7000000</v>
      </c>
      <c r="P2893" s="162">
        <f t="shared" si="452"/>
        <v>178.33257496988773</v>
      </c>
      <c r="Q2893" s="162">
        <f t="shared" si="453"/>
        <v>122.70933905547379</v>
      </c>
      <c r="R2893" s="163">
        <f t="shared" si="454"/>
        <v>1</v>
      </c>
      <c r="S2893" s="161">
        <f t="shared" si="455"/>
        <v>7000000</v>
      </c>
      <c r="T2893" s="162">
        <f t="shared" si="456"/>
        <v>189.44419165662924</v>
      </c>
      <c r="U2893" s="162">
        <f t="shared" si="457"/>
        <v>118.8546695277369</v>
      </c>
      <c r="V2893" s="163">
        <f t="shared" si="458"/>
        <v>1</v>
      </c>
      <c r="W2893" s="164">
        <f t="shared" si="459"/>
        <v>339362651.40089756</v>
      </c>
      <c r="X2893" s="164">
        <f t="shared" si="460"/>
        <v>344126654.90224642</v>
      </c>
    </row>
    <row r="2894" spans="10:24" x14ac:dyDescent="0.25">
      <c r="J2894">
        <v>2891</v>
      </c>
      <c r="K2894" s="43">
        <v>0.25575478111655792</v>
      </c>
      <c r="L2894">
        <v>1.2888578710648524E-2</v>
      </c>
      <c r="M2894">
        <v>4.3361537032233E-2</v>
      </c>
      <c r="N2894" s="44">
        <v>0.35735969152551617</v>
      </c>
      <c r="O2894" s="161">
        <f t="shared" si="451"/>
        <v>2000000</v>
      </c>
      <c r="P2894" s="162">
        <f t="shared" si="452"/>
        <v>146.55671050412502</v>
      </c>
      <c r="Q2894" s="162">
        <f t="shared" si="453"/>
        <v>100.74114517415219</v>
      </c>
      <c r="R2894" s="163">
        <f t="shared" si="454"/>
        <v>1</v>
      </c>
      <c r="S2894" s="161">
        <f t="shared" si="455"/>
        <v>5000000</v>
      </c>
      <c r="T2894" s="162">
        <f t="shared" si="456"/>
        <v>178.85223683470835</v>
      </c>
      <c r="U2894" s="162">
        <f t="shared" si="457"/>
        <v>107.8705725870761</v>
      </c>
      <c r="V2894" s="163">
        <f t="shared" si="458"/>
        <v>1</v>
      </c>
      <c r="W2894" s="164">
        <f t="shared" si="459"/>
        <v>41631130.659945652</v>
      </c>
      <c r="X2894" s="164">
        <f t="shared" si="460"/>
        <v>204908321.23816127</v>
      </c>
    </row>
    <row r="2895" spans="10:24" x14ac:dyDescent="0.25">
      <c r="J2895">
        <v>2892</v>
      </c>
      <c r="K2895" s="43">
        <v>0.18631692817077727</v>
      </c>
      <c r="L2895">
        <v>0.55902992783437677</v>
      </c>
      <c r="M2895">
        <v>0.84362847769393978</v>
      </c>
      <c r="N2895" s="44">
        <v>0.11269619088200244</v>
      </c>
      <c r="O2895" s="161">
        <f t="shared" si="451"/>
        <v>2000000</v>
      </c>
      <c r="P2895" s="162">
        <f t="shared" si="452"/>
        <v>182.22765285648495</v>
      </c>
      <c r="Q2895" s="162">
        <f t="shared" si="453"/>
        <v>155.18966024763938</v>
      </c>
      <c r="R2895" s="163">
        <f t="shared" si="454"/>
        <v>1</v>
      </c>
      <c r="S2895" s="161">
        <f t="shared" si="455"/>
        <v>5000000</v>
      </c>
      <c r="T2895" s="162">
        <f t="shared" si="456"/>
        <v>190.74255095216165</v>
      </c>
      <c r="U2895" s="162">
        <f t="shared" si="457"/>
        <v>135.09483012381969</v>
      </c>
      <c r="V2895" s="163">
        <f t="shared" si="458"/>
        <v>0.9</v>
      </c>
      <c r="W2895" s="164">
        <f t="shared" si="459"/>
        <v>4075985.2176911384</v>
      </c>
      <c r="X2895" s="164">
        <f t="shared" si="460"/>
        <v>100414743.72753882</v>
      </c>
    </row>
    <row r="2896" spans="10:24" x14ac:dyDescent="0.25">
      <c r="J2896">
        <v>2893</v>
      </c>
      <c r="K2896" s="43">
        <v>0.86623388015064806</v>
      </c>
      <c r="L2896">
        <v>0.67193688955826159</v>
      </c>
      <c r="M2896">
        <v>0.42403918800632057</v>
      </c>
      <c r="N2896" s="44">
        <v>0.96232190529201933</v>
      </c>
      <c r="O2896" s="161">
        <f t="shared" si="451"/>
        <v>7000000</v>
      </c>
      <c r="P2896" s="162">
        <f t="shared" si="452"/>
        <v>186.67901729047963</v>
      </c>
      <c r="Q2896" s="162">
        <f t="shared" si="453"/>
        <v>131.16858295201342</v>
      </c>
      <c r="R2896" s="163">
        <f t="shared" si="454"/>
        <v>1</v>
      </c>
      <c r="S2896" s="161">
        <f t="shared" si="455"/>
        <v>7000000</v>
      </c>
      <c r="T2896" s="162">
        <f t="shared" si="456"/>
        <v>192.22633909682654</v>
      </c>
      <c r="U2896" s="162">
        <f t="shared" si="457"/>
        <v>123.08429147600671</v>
      </c>
      <c r="V2896" s="163">
        <f t="shared" si="458"/>
        <v>1</v>
      </c>
      <c r="W2896" s="164">
        <f t="shared" si="459"/>
        <v>338573040.36926347</v>
      </c>
      <c r="X2896" s="164">
        <f t="shared" si="460"/>
        <v>333994333.34573877</v>
      </c>
    </row>
    <row r="2897" spans="10:24" x14ac:dyDescent="0.25">
      <c r="J2897">
        <v>2894</v>
      </c>
      <c r="K2897" s="43">
        <v>0.38104385901733684</v>
      </c>
      <c r="L2897">
        <v>0.97938442584088359</v>
      </c>
      <c r="M2897">
        <v>0.77216178916574074</v>
      </c>
      <c r="N2897" s="44">
        <v>0.5502505687063618</v>
      </c>
      <c r="O2897" s="161">
        <f t="shared" si="451"/>
        <v>5000000</v>
      </c>
      <c r="P2897" s="162">
        <f t="shared" si="452"/>
        <v>210.61797031990383</v>
      </c>
      <c r="Q2897" s="162">
        <f t="shared" si="453"/>
        <v>149.91970180813621</v>
      </c>
      <c r="R2897" s="163">
        <f t="shared" si="454"/>
        <v>1</v>
      </c>
      <c r="S2897" s="161">
        <f t="shared" si="455"/>
        <v>6000000</v>
      </c>
      <c r="T2897" s="162">
        <f t="shared" si="456"/>
        <v>200.2059901066346</v>
      </c>
      <c r="U2897" s="162">
        <f t="shared" si="457"/>
        <v>132.45985090406811</v>
      </c>
      <c r="V2897" s="163">
        <f t="shared" si="458"/>
        <v>1</v>
      </c>
      <c r="W2897" s="164">
        <f t="shared" si="459"/>
        <v>253491342.55883813</v>
      </c>
      <c r="X2897" s="164">
        <f t="shared" si="460"/>
        <v>256476835.21539897</v>
      </c>
    </row>
    <row r="2898" spans="10:24" x14ac:dyDescent="0.25">
      <c r="J2898">
        <v>2895</v>
      </c>
      <c r="K2898" s="43">
        <v>0.13025102732819593</v>
      </c>
      <c r="L2898">
        <v>0.20699224394704185</v>
      </c>
      <c r="M2898">
        <v>0.92318897525778976</v>
      </c>
      <c r="N2898" s="44">
        <v>0.23854862182365777</v>
      </c>
      <c r="O2898" s="161">
        <f t="shared" si="451"/>
        <v>2000000</v>
      </c>
      <c r="P2898" s="162">
        <f t="shared" si="452"/>
        <v>167.74647139440572</v>
      </c>
      <c r="Q2898" s="162">
        <f t="shared" si="453"/>
        <v>163.53707533952954</v>
      </c>
      <c r="R2898" s="163">
        <f t="shared" si="454"/>
        <v>1</v>
      </c>
      <c r="S2898" s="161">
        <f t="shared" si="455"/>
        <v>2000000</v>
      </c>
      <c r="T2898" s="162">
        <f t="shared" si="456"/>
        <v>185.91549046480191</v>
      </c>
      <c r="U2898" s="162">
        <f t="shared" si="457"/>
        <v>139.26853766976478</v>
      </c>
      <c r="V2898" s="163">
        <f t="shared" si="458"/>
        <v>1</v>
      </c>
      <c r="W2898" s="164">
        <f t="shared" si="459"/>
        <v>-41581207.890247643</v>
      </c>
      <c r="X2898" s="164">
        <f t="shared" si="460"/>
        <v>-56706094.409925759</v>
      </c>
    </row>
    <row r="2899" spans="10:24" x14ac:dyDescent="0.25">
      <c r="J2899">
        <v>2896</v>
      </c>
      <c r="K2899" s="43">
        <v>2.6441285071980403E-2</v>
      </c>
      <c r="L2899">
        <v>0.20032345584561073</v>
      </c>
      <c r="M2899">
        <v>0.14087381493292506</v>
      </c>
      <c r="N2899" s="44">
        <v>0.59665873721796314</v>
      </c>
      <c r="O2899" s="161">
        <f t="shared" si="451"/>
        <v>1000000</v>
      </c>
      <c r="P2899" s="162">
        <f t="shared" si="452"/>
        <v>167.39300342856635</v>
      </c>
      <c r="Q2899" s="162">
        <f t="shared" si="453"/>
        <v>113.47196543879926</v>
      </c>
      <c r="R2899" s="163">
        <f t="shared" si="454"/>
        <v>1</v>
      </c>
      <c r="S2899" s="161">
        <f t="shared" si="455"/>
        <v>1000000</v>
      </c>
      <c r="T2899" s="162">
        <f t="shared" si="456"/>
        <v>185.79766780952212</v>
      </c>
      <c r="U2899" s="162">
        <f t="shared" si="457"/>
        <v>114.23598271939963</v>
      </c>
      <c r="V2899" s="163">
        <f t="shared" si="458"/>
        <v>1</v>
      </c>
      <c r="W2899" s="164">
        <f t="shared" si="459"/>
        <v>3921037.9897670895</v>
      </c>
      <c r="X2899" s="164">
        <f t="shared" si="460"/>
        <v>-78438314.909877509</v>
      </c>
    </row>
    <row r="2900" spans="10:24" x14ac:dyDescent="0.25">
      <c r="J2900">
        <v>2897</v>
      </c>
      <c r="K2900" s="43">
        <v>0.24030750236674525</v>
      </c>
      <c r="L2900">
        <v>6.2183323062616758E-3</v>
      </c>
      <c r="M2900">
        <v>0.62976273744669098</v>
      </c>
      <c r="N2900" s="44">
        <v>0.69380837750732205</v>
      </c>
      <c r="O2900" s="161">
        <f t="shared" si="451"/>
        <v>2000000</v>
      </c>
      <c r="P2900" s="162">
        <f t="shared" si="452"/>
        <v>142.50741226604927</v>
      </c>
      <c r="Q2900" s="162">
        <f t="shared" si="453"/>
        <v>141.62450033496967</v>
      </c>
      <c r="R2900" s="163">
        <f t="shared" si="454"/>
        <v>1</v>
      </c>
      <c r="S2900" s="161">
        <f t="shared" si="455"/>
        <v>5000000</v>
      </c>
      <c r="T2900" s="162">
        <f t="shared" si="456"/>
        <v>177.50247075534975</v>
      </c>
      <c r="U2900" s="162">
        <f t="shared" si="457"/>
        <v>128.31225016748482</v>
      </c>
      <c r="V2900" s="163">
        <f t="shared" si="458"/>
        <v>1</v>
      </c>
      <c r="W2900" s="164">
        <f t="shared" si="459"/>
        <v>-48234176.137840793</v>
      </c>
      <c r="X2900" s="164">
        <f t="shared" si="460"/>
        <v>95951102.939324647</v>
      </c>
    </row>
    <row r="2901" spans="10:24" x14ac:dyDescent="0.25">
      <c r="J2901">
        <v>2898</v>
      </c>
      <c r="K2901" s="43">
        <v>0.9448106086755047</v>
      </c>
      <c r="L2901">
        <v>0.91683022318565377</v>
      </c>
      <c r="M2901">
        <v>4.1145738065723969E-2</v>
      </c>
      <c r="N2901" s="44">
        <v>0.84596029305079756</v>
      </c>
      <c r="O2901" s="161">
        <f t="shared" si="451"/>
        <v>7000000</v>
      </c>
      <c r="P2901" s="162">
        <f t="shared" si="452"/>
        <v>200.76092596175516</v>
      </c>
      <c r="Q2901" s="162">
        <f t="shared" si="453"/>
        <v>100.24915192923851</v>
      </c>
      <c r="R2901" s="163">
        <f t="shared" si="454"/>
        <v>1</v>
      </c>
      <c r="S2901" s="161">
        <f t="shared" si="455"/>
        <v>9000000</v>
      </c>
      <c r="T2901" s="162">
        <f t="shared" si="456"/>
        <v>196.9203086539184</v>
      </c>
      <c r="U2901" s="162">
        <f t="shared" si="457"/>
        <v>107.62457596461925</v>
      </c>
      <c r="V2901" s="163">
        <f t="shared" si="458"/>
        <v>1</v>
      </c>
      <c r="W2901" s="164">
        <f t="shared" si="459"/>
        <v>653582418.22761655</v>
      </c>
      <c r="X2901" s="164">
        <f t="shared" si="460"/>
        <v>653661594.20369232</v>
      </c>
    </row>
    <row r="2902" spans="10:24" x14ac:dyDescent="0.25">
      <c r="J2902">
        <v>2899</v>
      </c>
      <c r="K2902" s="43">
        <v>0.47765883895776062</v>
      </c>
      <c r="L2902">
        <v>0.88094690602677161</v>
      </c>
      <c r="M2902">
        <v>0.55229878605111649</v>
      </c>
      <c r="N2902" s="44">
        <v>7.6956291678899835E-2</v>
      </c>
      <c r="O2902" s="161">
        <f t="shared" si="451"/>
        <v>5000000</v>
      </c>
      <c r="P2902" s="162">
        <f t="shared" si="452"/>
        <v>197.69600392036904</v>
      </c>
      <c r="Q2902" s="162">
        <f t="shared" si="453"/>
        <v>137.62942753902504</v>
      </c>
      <c r="R2902" s="163">
        <f t="shared" si="454"/>
        <v>1</v>
      </c>
      <c r="S2902" s="161">
        <f t="shared" si="455"/>
        <v>6000000</v>
      </c>
      <c r="T2902" s="162">
        <f t="shared" si="456"/>
        <v>195.89866797345633</v>
      </c>
      <c r="U2902" s="162">
        <f t="shared" si="457"/>
        <v>126.31471376951252</v>
      </c>
      <c r="V2902" s="163">
        <f t="shared" si="458"/>
        <v>0.9</v>
      </c>
      <c r="W2902" s="164">
        <f t="shared" si="459"/>
        <v>250332881.90671998</v>
      </c>
      <c r="X2902" s="164">
        <f t="shared" si="460"/>
        <v>225753352.70129657</v>
      </c>
    </row>
    <row r="2903" spans="10:24" x14ac:dyDescent="0.25">
      <c r="J2903">
        <v>2900</v>
      </c>
      <c r="K2903" s="43">
        <v>0.52372054611640673</v>
      </c>
      <c r="L2903">
        <v>0.44296546192295494</v>
      </c>
      <c r="M2903">
        <v>1.5203335198459067E-2</v>
      </c>
      <c r="N2903" s="44">
        <v>0.37572861531553281</v>
      </c>
      <c r="O2903" s="161">
        <f t="shared" si="451"/>
        <v>5000000</v>
      </c>
      <c r="P2903" s="162">
        <f t="shared" si="452"/>
        <v>177.84817643330621</v>
      </c>
      <c r="Q2903" s="162">
        <f t="shared" si="453"/>
        <v>91.70495683943966</v>
      </c>
      <c r="R2903" s="163">
        <f t="shared" si="454"/>
        <v>1</v>
      </c>
      <c r="S2903" s="161">
        <f t="shared" si="455"/>
        <v>6000000</v>
      </c>
      <c r="T2903" s="162">
        <f t="shared" si="456"/>
        <v>189.28272547776874</v>
      </c>
      <c r="U2903" s="162">
        <f t="shared" si="457"/>
        <v>103.35247841971983</v>
      </c>
      <c r="V2903" s="163">
        <f t="shared" si="458"/>
        <v>1</v>
      </c>
      <c r="W2903" s="164">
        <f t="shared" si="459"/>
        <v>380716097.96933275</v>
      </c>
      <c r="X2903" s="164">
        <f t="shared" si="460"/>
        <v>365581482.34829342</v>
      </c>
    </row>
    <row r="2904" spans="10:24" x14ac:dyDescent="0.25">
      <c r="J2904">
        <v>2901</v>
      </c>
      <c r="K2904" s="43">
        <v>0.56728477525029952</v>
      </c>
      <c r="L2904">
        <v>0.40158664594123061</v>
      </c>
      <c r="M2904">
        <v>0.80344780929665527</v>
      </c>
      <c r="N2904" s="44">
        <v>8.8950615512864095E-2</v>
      </c>
      <c r="O2904" s="161">
        <f t="shared" si="451"/>
        <v>6000000</v>
      </c>
      <c r="P2904" s="162">
        <f t="shared" si="452"/>
        <v>176.26136416071768</v>
      </c>
      <c r="Q2904" s="162">
        <f t="shared" si="453"/>
        <v>152.08002194558532</v>
      </c>
      <c r="R2904" s="163">
        <f t="shared" si="454"/>
        <v>1</v>
      </c>
      <c r="S2904" s="161">
        <f t="shared" si="455"/>
        <v>6000000</v>
      </c>
      <c r="T2904" s="162">
        <f t="shared" si="456"/>
        <v>188.75378805357255</v>
      </c>
      <c r="U2904" s="162">
        <f t="shared" si="457"/>
        <v>133.54001097279266</v>
      </c>
      <c r="V2904" s="163">
        <f t="shared" si="458"/>
        <v>0.9</v>
      </c>
      <c r="W2904" s="164">
        <f t="shared" si="459"/>
        <v>95088053.290794164</v>
      </c>
      <c r="X2904" s="164">
        <f t="shared" si="460"/>
        <v>148154396.23621142</v>
      </c>
    </row>
    <row r="2905" spans="10:24" x14ac:dyDescent="0.25">
      <c r="J2905">
        <v>2902</v>
      </c>
      <c r="K2905" s="43">
        <v>0.89043753285437199</v>
      </c>
      <c r="L2905">
        <v>0.94093072668267197</v>
      </c>
      <c r="M2905">
        <v>0.80556840634721216</v>
      </c>
      <c r="N2905" s="44">
        <v>0.12192336131632742</v>
      </c>
      <c r="O2905" s="161">
        <f t="shared" si="451"/>
        <v>7000000</v>
      </c>
      <c r="P2905" s="162">
        <f t="shared" si="452"/>
        <v>203.43952018083661</v>
      </c>
      <c r="Q2905" s="162">
        <f t="shared" si="453"/>
        <v>152.23361624152318</v>
      </c>
      <c r="R2905" s="163">
        <f t="shared" si="454"/>
        <v>1</v>
      </c>
      <c r="S2905" s="161">
        <f t="shared" si="455"/>
        <v>7000000</v>
      </c>
      <c r="T2905" s="162">
        <f t="shared" si="456"/>
        <v>197.8131733936122</v>
      </c>
      <c r="U2905" s="162">
        <f t="shared" si="457"/>
        <v>133.61680812076159</v>
      </c>
      <c r="V2905" s="163">
        <f t="shared" si="458"/>
        <v>0.9</v>
      </c>
      <c r="W2905" s="164">
        <f t="shared" si="459"/>
        <v>308441327.575194</v>
      </c>
      <c r="X2905" s="164">
        <f t="shared" si="460"/>
        <v>254437101.21895891</v>
      </c>
    </row>
    <row r="2906" spans="10:24" x14ac:dyDescent="0.25">
      <c r="J2906">
        <v>2903</v>
      </c>
      <c r="K2906" s="43">
        <v>0.66505471934403726</v>
      </c>
      <c r="L2906">
        <v>2.8882033159501885E-3</v>
      </c>
      <c r="M2906">
        <v>0.22867154013273294</v>
      </c>
      <c r="N2906" s="44">
        <v>0.68834177995425705</v>
      </c>
      <c r="O2906" s="161">
        <f t="shared" si="451"/>
        <v>6000000</v>
      </c>
      <c r="P2906" s="162">
        <f t="shared" si="452"/>
        <v>138.59683720246304</v>
      </c>
      <c r="Q2906" s="162">
        <f t="shared" si="453"/>
        <v>120.13542104323479</v>
      </c>
      <c r="R2906" s="163">
        <f t="shared" si="454"/>
        <v>1</v>
      </c>
      <c r="S2906" s="161">
        <f t="shared" si="455"/>
        <v>7000000</v>
      </c>
      <c r="T2906" s="162">
        <f t="shared" si="456"/>
        <v>176.19894573415434</v>
      </c>
      <c r="U2906" s="162">
        <f t="shared" si="457"/>
        <v>117.5677105216174</v>
      </c>
      <c r="V2906" s="163">
        <f t="shared" si="458"/>
        <v>1</v>
      </c>
      <c r="W2906" s="164">
        <f t="shared" si="459"/>
        <v>60768496.955369502</v>
      </c>
      <c r="X2906" s="164">
        <f t="shared" si="460"/>
        <v>260418646.48775858</v>
      </c>
    </row>
    <row r="2907" spans="10:24" x14ac:dyDescent="0.25">
      <c r="J2907">
        <v>2904</v>
      </c>
      <c r="K2907" s="43">
        <v>0.16628219003958289</v>
      </c>
      <c r="L2907">
        <v>0.7210289565365684</v>
      </c>
      <c r="M2907">
        <v>0.2499733365185296</v>
      </c>
      <c r="N2907" s="44">
        <v>0.32201530041496895</v>
      </c>
      <c r="O2907" s="161">
        <f t="shared" si="451"/>
        <v>2000000</v>
      </c>
      <c r="P2907" s="162">
        <f t="shared" si="452"/>
        <v>188.78851407037124</v>
      </c>
      <c r="Q2907" s="162">
        <f t="shared" si="453"/>
        <v>121.50852682101333</v>
      </c>
      <c r="R2907" s="163">
        <f t="shared" si="454"/>
        <v>1</v>
      </c>
      <c r="S2907" s="161">
        <f t="shared" si="455"/>
        <v>5000000</v>
      </c>
      <c r="T2907" s="162">
        <f t="shared" si="456"/>
        <v>192.92950469012374</v>
      </c>
      <c r="U2907" s="162">
        <f t="shared" si="457"/>
        <v>118.25426341050667</v>
      </c>
      <c r="V2907" s="163">
        <f t="shared" si="458"/>
        <v>1</v>
      </c>
      <c r="W2907" s="164">
        <f t="shared" si="459"/>
        <v>84559974.498715818</v>
      </c>
      <c r="X2907" s="164">
        <f t="shared" si="460"/>
        <v>223376206.39808536</v>
      </c>
    </row>
    <row r="2908" spans="10:24" x14ac:dyDescent="0.25">
      <c r="J2908">
        <v>2905</v>
      </c>
      <c r="K2908" s="43">
        <v>0.61863333456343217</v>
      </c>
      <c r="L2908">
        <v>0.27078994086643915</v>
      </c>
      <c r="M2908">
        <v>0.76903744520613326</v>
      </c>
      <c r="N2908" s="44">
        <v>0.35444469628043529</v>
      </c>
      <c r="O2908" s="161">
        <f t="shared" si="451"/>
        <v>6000000</v>
      </c>
      <c r="P2908" s="162">
        <f t="shared" si="452"/>
        <v>170.84361526389358</v>
      </c>
      <c r="Q2908" s="162">
        <f t="shared" si="453"/>
        <v>149.71361164118008</v>
      </c>
      <c r="R2908" s="163">
        <f t="shared" si="454"/>
        <v>1</v>
      </c>
      <c r="S2908" s="161">
        <f t="shared" si="455"/>
        <v>7000000</v>
      </c>
      <c r="T2908" s="162">
        <f t="shared" si="456"/>
        <v>186.94787175463119</v>
      </c>
      <c r="U2908" s="162">
        <f t="shared" si="457"/>
        <v>132.35680582059004</v>
      </c>
      <c r="V2908" s="163">
        <f t="shared" si="458"/>
        <v>1</v>
      </c>
      <c r="W2908" s="164">
        <f t="shared" si="459"/>
        <v>76780021.736281008</v>
      </c>
      <c r="X2908" s="164">
        <f t="shared" si="460"/>
        <v>232137461.53828806</v>
      </c>
    </row>
    <row r="2909" spans="10:24" x14ac:dyDescent="0.25">
      <c r="J2909">
        <v>2906</v>
      </c>
      <c r="K2909" s="43">
        <v>7.862846716127192E-2</v>
      </c>
      <c r="L2909">
        <v>0.67483626223265847</v>
      </c>
      <c r="M2909">
        <v>0.43557888731481853</v>
      </c>
      <c r="N2909" s="44">
        <v>0.29866246512701122</v>
      </c>
      <c r="O2909" s="161">
        <f t="shared" si="451"/>
        <v>2000000</v>
      </c>
      <c r="P2909" s="162">
        <f t="shared" si="452"/>
        <v>186.79960953011451</v>
      </c>
      <c r="Q2909" s="162">
        <f t="shared" si="453"/>
        <v>131.7562391194397</v>
      </c>
      <c r="R2909" s="163">
        <f t="shared" si="454"/>
        <v>1</v>
      </c>
      <c r="S2909" s="161">
        <f t="shared" si="455"/>
        <v>2000000</v>
      </c>
      <c r="T2909" s="162">
        <f t="shared" si="456"/>
        <v>192.26653651003818</v>
      </c>
      <c r="U2909" s="162">
        <f t="shared" si="457"/>
        <v>123.37811955971985</v>
      </c>
      <c r="V2909" s="163">
        <f t="shared" si="458"/>
        <v>1</v>
      </c>
      <c r="W2909" s="164">
        <f t="shared" si="459"/>
        <v>60086740.821349621</v>
      </c>
      <c r="X2909" s="164">
        <f t="shared" si="460"/>
        <v>-12223166.099363327</v>
      </c>
    </row>
    <row r="2910" spans="10:24" x14ac:dyDescent="0.25">
      <c r="J2910">
        <v>2907</v>
      </c>
      <c r="K2910" s="43">
        <v>0.51696954905093784</v>
      </c>
      <c r="L2910">
        <v>0.99052195094748252</v>
      </c>
      <c r="M2910">
        <v>0.41698753650898845</v>
      </c>
      <c r="N2910" s="44">
        <v>0.73267972096218947</v>
      </c>
      <c r="O2910" s="161">
        <f t="shared" si="451"/>
        <v>5000000</v>
      </c>
      <c r="P2910" s="162">
        <f t="shared" si="452"/>
        <v>215.19589795637032</v>
      </c>
      <c r="Q2910" s="162">
        <f t="shared" si="453"/>
        <v>130.80787683989377</v>
      </c>
      <c r="R2910" s="163">
        <f t="shared" si="454"/>
        <v>1</v>
      </c>
      <c r="S2910" s="161">
        <f t="shared" si="455"/>
        <v>6000000</v>
      </c>
      <c r="T2910" s="162">
        <f t="shared" si="456"/>
        <v>201.73196598545678</v>
      </c>
      <c r="U2910" s="162">
        <f t="shared" si="457"/>
        <v>122.90393841994688</v>
      </c>
      <c r="V2910" s="163">
        <f t="shared" si="458"/>
        <v>1</v>
      </c>
      <c r="W2910" s="164">
        <f t="shared" si="459"/>
        <v>371940105.58238274</v>
      </c>
      <c r="X2910" s="164">
        <f t="shared" si="460"/>
        <v>322968165.39305937</v>
      </c>
    </row>
    <row r="2911" spans="10:24" x14ac:dyDescent="0.25">
      <c r="J2911">
        <v>2908</v>
      </c>
      <c r="K2911" s="43">
        <v>0.95440984169394971</v>
      </c>
      <c r="L2911">
        <v>0.85154171744755303</v>
      </c>
      <c r="M2911">
        <v>0.8434260512530517</v>
      </c>
      <c r="N2911" s="44">
        <v>0.53925739054654653</v>
      </c>
      <c r="O2911" s="161">
        <f t="shared" si="451"/>
        <v>9000000</v>
      </c>
      <c r="P2911" s="162">
        <f t="shared" si="452"/>
        <v>195.64602760946309</v>
      </c>
      <c r="Q2911" s="162">
        <f t="shared" si="453"/>
        <v>155.17277578136972</v>
      </c>
      <c r="R2911" s="163">
        <f t="shared" si="454"/>
        <v>1</v>
      </c>
      <c r="S2911" s="161">
        <f t="shared" si="455"/>
        <v>9000000</v>
      </c>
      <c r="T2911" s="162">
        <f t="shared" si="456"/>
        <v>195.2153425364877</v>
      </c>
      <c r="U2911" s="162">
        <f t="shared" si="457"/>
        <v>135.08638789068488</v>
      </c>
      <c r="V2911" s="163">
        <f t="shared" si="458"/>
        <v>1</v>
      </c>
      <c r="W2911" s="164">
        <f t="shared" si="459"/>
        <v>314259266.45284033</v>
      </c>
      <c r="X2911" s="164">
        <f t="shared" si="460"/>
        <v>391160591.81222534</v>
      </c>
    </row>
    <row r="2912" spans="10:24" x14ac:dyDescent="0.25">
      <c r="J2912">
        <v>2909</v>
      </c>
      <c r="K2912" s="43">
        <v>0.63676765381435851</v>
      </c>
      <c r="L2912">
        <v>0.13752267844570198</v>
      </c>
      <c r="M2912">
        <v>0.60468734851203632</v>
      </c>
      <c r="N2912" s="44">
        <v>0.71936068113837248</v>
      </c>
      <c r="O2912" s="161">
        <f t="shared" si="451"/>
        <v>6000000</v>
      </c>
      <c r="P2912" s="162">
        <f t="shared" si="452"/>
        <v>163.62724163089032</v>
      </c>
      <c r="Q2912" s="162">
        <f t="shared" si="453"/>
        <v>140.30997421314842</v>
      </c>
      <c r="R2912" s="163">
        <f t="shared" si="454"/>
        <v>1</v>
      </c>
      <c r="S2912" s="161">
        <f t="shared" si="455"/>
        <v>7000000</v>
      </c>
      <c r="T2912" s="162">
        <f t="shared" si="456"/>
        <v>184.54241387696345</v>
      </c>
      <c r="U2912" s="162">
        <f t="shared" si="457"/>
        <v>127.65498710657421</v>
      </c>
      <c r="V2912" s="163">
        <f t="shared" si="458"/>
        <v>1</v>
      </c>
      <c r="W2912" s="164">
        <f t="shared" si="459"/>
        <v>89903604.506451428</v>
      </c>
      <c r="X2912" s="164">
        <f t="shared" si="460"/>
        <v>248211987.39272469</v>
      </c>
    </row>
    <row r="2913" spans="10:24" x14ac:dyDescent="0.25">
      <c r="J2913">
        <v>2910</v>
      </c>
      <c r="K2913" s="43">
        <v>0.52699235824333546</v>
      </c>
      <c r="L2913">
        <v>0.36787995807801199</v>
      </c>
      <c r="M2913">
        <v>0.33081742955423665</v>
      </c>
      <c r="N2913" s="44">
        <v>0.79709216985663034</v>
      </c>
      <c r="O2913" s="161">
        <f t="shared" si="451"/>
        <v>5000000</v>
      </c>
      <c r="P2913" s="162">
        <f t="shared" si="452"/>
        <v>174.93789611778178</v>
      </c>
      <c r="Q2913" s="162">
        <f t="shared" si="453"/>
        <v>126.24685763492724</v>
      </c>
      <c r="R2913" s="163">
        <f t="shared" si="454"/>
        <v>1</v>
      </c>
      <c r="S2913" s="161">
        <f t="shared" si="455"/>
        <v>6000000</v>
      </c>
      <c r="T2913" s="162">
        <f t="shared" si="456"/>
        <v>188.31263203926059</v>
      </c>
      <c r="U2913" s="162">
        <f t="shared" si="457"/>
        <v>120.62342881746362</v>
      </c>
      <c r="V2913" s="163">
        <f t="shared" si="458"/>
        <v>1</v>
      </c>
      <c r="W2913" s="164">
        <f t="shared" si="459"/>
        <v>193455192.4142727</v>
      </c>
      <c r="X2913" s="164">
        <f t="shared" si="460"/>
        <v>256135219.33078182</v>
      </c>
    </row>
    <row r="2914" spans="10:24" x14ac:dyDescent="0.25">
      <c r="J2914">
        <v>2911</v>
      </c>
      <c r="K2914" s="43">
        <v>0.61180387628657262</v>
      </c>
      <c r="L2914">
        <v>4.7977388232228746E-3</v>
      </c>
      <c r="M2914">
        <v>0.62588226402958025</v>
      </c>
      <c r="N2914" s="44">
        <v>0.9231278783479332</v>
      </c>
      <c r="O2914" s="161">
        <f t="shared" si="451"/>
        <v>6000000</v>
      </c>
      <c r="P2914" s="162">
        <f t="shared" si="452"/>
        <v>141.14886168586634</v>
      </c>
      <c r="Q2914" s="162">
        <f t="shared" si="453"/>
        <v>141.41933807592258</v>
      </c>
      <c r="R2914" s="163">
        <f t="shared" si="454"/>
        <v>1</v>
      </c>
      <c r="S2914" s="161">
        <f t="shared" si="455"/>
        <v>7000000</v>
      </c>
      <c r="T2914" s="162">
        <f t="shared" si="456"/>
        <v>177.04962056195544</v>
      </c>
      <c r="U2914" s="162">
        <f t="shared" si="457"/>
        <v>128.20966903796131</v>
      </c>
      <c r="V2914" s="163">
        <f t="shared" si="458"/>
        <v>1</v>
      </c>
      <c r="W2914" s="164">
        <f t="shared" si="459"/>
        <v>-51622858.34033747</v>
      </c>
      <c r="X2914" s="164">
        <f t="shared" si="460"/>
        <v>191879660.66795892</v>
      </c>
    </row>
    <row r="2915" spans="10:24" x14ac:dyDescent="0.25">
      <c r="J2915">
        <v>2912</v>
      </c>
      <c r="K2915" s="43">
        <v>0.8186995102853768</v>
      </c>
      <c r="L2915">
        <v>0.43097235842498927</v>
      </c>
      <c r="M2915">
        <v>0.41452817525761909</v>
      </c>
      <c r="N2915" s="44">
        <v>0.11626919866357155</v>
      </c>
      <c r="O2915" s="161">
        <f t="shared" si="451"/>
        <v>7000000</v>
      </c>
      <c r="P2915" s="162">
        <f t="shared" si="452"/>
        <v>177.39151267741448</v>
      </c>
      <c r="Q2915" s="162">
        <f t="shared" si="453"/>
        <v>130.68176019110456</v>
      </c>
      <c r="R2915" s="163">
        <f t="shared" si="454"/>
        <v>1</v>
      </c>
      <c r="S2915" s="161">
        <f t="shared" si="455"/>
        <v>7000000</v>
      </c>
      <c r="T2915" s="162">
        <f t="shared" si="456"/>
        <v>189.13050422580483</v>
      </c>
      <c r="U2915" s="162">
        <f t="shared" si="457"/>
        <v>122.84088009555228</v>
      </c>
      <c r="V2915" s="163">
        <f t="shared" si="458"/>
        <v>0.9</v>
      </c>
      <c r="W2915" s="164">
        <f t="shared" si="459"/>
        <v>276968267.40416944</v>
      </c>
      <c r="X2915" s="164">
        <f t="shared" si="460"/>
        <v>267624632.02059108</v>
      </c>
    </row>
    <row r="2916" spans="10:24" x14ac:dyDescent="0.25">
      <c r="J2916">
        <v>2913</v>
      </c>
      <c r="K2916" s="43">
        <v>0.26095895072903119</v>
      </c>
      <c r="L2916">
        <v>0.20838687094378772</v>
      </c>
      <c r="M2916">
        <v>0.97045513921473481</v>
      </c>
      <c r="N2916" s="44">
        <v>0.12289554584775608</v>
      </c>
      <c r="O2916" s="161">
        <f t="shared" si="451"/>
        <v>2000000</v>
      </c>
      <c r="P2916" s="162">
        <f t="shared" si="452"/>
        <v>167.81953233788053</v>
      </c>
      <c r="Q2916" s="162">
        <f t="shared" si="453"/>
        <v>172.75050379163173</v>
      </c>
      <c r="R2916" s="163">
        <f t="shared" si="454"/>
        <v>1</v>
      </c>
      <c r="S2916" s="161">
        <f t="shared" si="455"/>
        <v>5000000</v>
      </c>
      <c r="T2916" s="162">
        <f t="shared" si="456"/>
        <v>185.93984411262684</v>
      </c>
      <c r="U2916" s="162">
        <f t="shared" si="457"/>
        <v>143.87525189581586</v>
      </c>
      <c r="V2916" s="163">
        <f t="shared" si="458"/>
        <v>0.9</v>
      </c>
      <c r="W2916" s="164">
        <f t="shared" si="459"/>
        <v>-59861942.907502398</v>
      </c>
      <c r="X2916" s="164">
        <f t="shared" si="460"/>
        <v>39290664.975649416</v>
      </c>
    </row>
    <row r="2917" spans="10:24" x14ac:dyDescent="0.25">
      <c r="J2917">
        <v>2914</v>
      </c>
      <c r="K2917" s="43">
        <v>0.81028647280187016</v>
      </c>
      <c r="L2917">
        <v>0.7808021198080819</v>
      </c>
      <c r="M2917">
        <v>0.49227127840154461</v>
      </c>
      <c r="N2917" s="44">
        <v>0.6707392815210661</v>
      </c>
      <c r="O2917" s="161">
        <f t="shared" si="451"/>
        <v>7000000</v>
      </c>
      <c r="P2917" s="162">
        <f t="shared" si="452"/>
        <v>191.62357593991237</v>
      </c>
      <c r="Q2917" s="162">
        <f t="shared" si="453"/>
        <v>134.61251511851572</v>
      </c>
      <c r="R2917" s="163">
        <f t="shared" si="454"/>
        <v>1</v>
      </c>
      <c r="S2917" s="161">
        <f t="shared" si="455"/>
        <v>7000000</v>
      </c>
      <c r="T2917" s="162">
        <f t="shared" si="456"/>
        <v>193.87452531330413</v>
      </c>
      <c r="U2917" s="162">
        <f t="shared" si="457"/>
        <v>124.80625755925786</v>
      </c>
      <c r="V2917" s="163">
        <f t="shared" si="458"/>
        <v>1</v>
      </c>
      <c r="W2917" s="164">
        <f t="shared" si="459"/>
        <v>349077425.7497766</v>
      </c>
      <c r="X2917" s="164">
        <f t="shared" si="460"/>
        <v>333477874.27832395</v>
      </c>
    </row>
    <row r="2918" spans="10:24" x14ac:dyDescent="0.25">
      <c r="J2918">
        <v>2915</v>
      </c>
      <c r="K2918" s="43">
        <v>0.16306600430609564</v>
      </c>
      <c r="L2918">
        <v>0.29100869473060531</v>
      </c>
      <c r="M2918">
        <v>0.16054033047699801</v>
      </c>
      <c r="N2918" s="44">
        <v>0.70533198421878629</v>
      </c>
      <c r="O2918" s="161">
        <f t="shared" si="451"/>
        <v>2000000</v>
      </c>
      <c r="P2918" s="162">
        <f t="shared" si="452"/>
        <v>171.74339496778623</v>
      </c>
      <c r="Q2918" s="162">
        <f t="shared" si="453"/>
        <v>115.15520806635125</v>
      </c>
      <c r="R2918" s="163">
        <f t="shared" si="454"/>
        <v>1</v>
      </c>
      <c r="S2918" s="161">
        <f t="shared" si="455"/>
        <v>5000000</v>
      </c>
      <c r="T2918" s="162">
        <f t="shared" si="456"/>
        <v>187.2477983225954</v>
      </c>
      <c r="U2918" s="162">
        <f t="shared" si="457"/>
        <v>115.07760403317562</v>
      </c>
      <c r="V2918" s="163">
        <f t="shared" si="458"/>
        <v>1</v>
      </c>
      <c r="W2918" s="164">
        <f t="shared" si="459"/>
        <v>63176373.802869961</v>
      </c>
      <c r="X2918" s="164">
        <f t="shared" si="460"/>
        <v>210850971.44709891</v>
      </c>
    </row>
    <row r="2919" spans="10:24" x14ac:dyDescent="0.25">
      <c r="J2919">
        <v>2916</v>
      </c>
      <c r="K2919" s="43">
        <v>0.46352892474127627</v>
      </c>
      <c r="L2919">
        <v>0.46956475982978907</v>
      </c>
      <c r="M2919">
        <v>0.83808669216993059</v>
      </c>
      <c r="N2919" s="44">
        <v>0.10842421618995068</v>
      </c>
      <c r="O2919" s="161">
        <f t="shared" si="451"/>
        <v>5000000</v>
      </c>
      <c r="P2919" s="162">
        <f t="shared" si="452"/>
        <v>178.85454018621652</v>
      </c>
      <c r="Q2919" s="162">
        <f t="shared" si="453"/>
        <v>154.73249568053734</v>
      </c>
      <c r="R2919" s="163">
        <f t="shared" si="454"/>
        <v>1</v>
      </c>
      <c r="S2919" s="161">
        <f t="shared" si="455"/>
        <v>6000000</v>
      </c>
      <c r="T2919" s="162">
        <f t="shared" si="456"/>
        <v>189.61818006207218</v>
      </c>
      <c r="U2919" s="162">
        <f t="shared" si="457"/>
        <v>134.86624784026867</v>
      </c>
      <c r="V2919" s="163">
        <f t="shared" si="458"/>
        <v>0.9</v>
      </c>
      <c r="W2919" s="164">
        <f t="shared" si="459"/>
        <v>70610222.528395921</v>
      </c>
      <c r="X2919" s="164">
        <f t="shared" si="460"/>
        <v>145660433.99773902</v>
      </c>
    </row>
    <row r="2920" spans="10:24" x14ac:dyDescent="0.25">
      <c r="J2920">
        <v>2917</v>
      </c>
      <c r="K2920" s="43">
        <v>0.89387638107223288</v>
      </c>
      <c r="L2920">
        <v>0.10435427043954104</v>
      </c>
      <c r="M2920">
        <v>0.90032116995163203</v>
      </c>
      <c r="N2920" s="44">
        <v>6.3054859596243573E-2</v>
      </c>
      <c r="O2920" s="161">
        <f t="shared" si="451"/>
        <v>7000000</v>
      </c>
      <c r="P2920" s="162">
        <f t="shared" si="452"/>
        <v>161.14313184025167</v>
      </c>
      <c r="Q2920" s="162">
        <f t="shared" si="453"/>
        <v>160.66767523081839</v>
      </c>
      <c r="R2920" s="163">
        <f t="shared" si="454"/>
        <v>1</v>
      </c>
      <c r="S2920" s="161">
        <f t="shared" si="455"/>
        <v>7000000</v>
      </c>
      <c r="T2920" s="162">
        <f t="shared" si="456"/>
        <v>183.71437728008388</v>
      </c>
      <c r="U2920" s="162">
        <f t="shared" si="457"/>
        <v>137.83383761540921</v>
      </c>
      <c r="V2920" s="163">
        <f t="shared" si="458"/>
        <v>0.9</v>
      </c>
      <c r="W2920" s="164">
        <f t="shared" si="459"/>
        <v>-46671803.733967036</v>
      </c>
      <c r="X2920" s="164">
        <f t="shared" si="460"/>
        <v>139047399.88745046</v>
      </c>
    </row>
    <row r="2921" spans="10:24" x14ac:dyDescent="0.25">
      <c r="J2921">
        <v>2918</v>
      </c>
      <c r="K2921" s="43">
        <v>0.50164680022520525</v>
      </c>
      <c r="L2921">
        <v>0.97171190867018331</v>
      </c>
      <c r="M2921">
        <v>0.97436962874289113</v>
      </c>
      <c r="N2921" s="44">
        <v>0.33682584627757028</v>
      </c>
      <c r="O2921" s="161">
        <f t="shared" si="451"/>
        <v>5000000</v>
      </c>
      <c r="P2921" s="162">
        <f t="shared" si="452"/>
        <v>208.59856277297379</v>
      </c>
      <c r="Q2921" s="162">
        <f t="shared" si="453"/>
        <v>173.98580998922114</v>
      </c>
      <c r="R2921" s="163">
        <f t="shared" si="454"/>
        <v>1</v>
      </c>
      <c r="S2921" s="161">
        <f t="shared" si="455"/>
        <v>6000000</v>
      </c>
      <c r="T2921" s="162">
        <f t="shared" si="456"/>
        <v>199.53285425765793</v>
      </c>
      <c r="U2921" s="162">
        <f t="shared" si="457"/>
        <v>144.49290499461057</v>
      </c>
      <c r="V2921" s="163">
        <f t="shared" si="458"/>
        <v>1</v>
      </c>
      <c r="W2921" s="164">
        <f t="shared" si="459"/>
        <v>123063763.91876328</v>
      </c>
      <c r="X2921" s="164">
        <f t="shared" si="460"/>
        <v>180239695.57828414</v>
      </c>
    </row>
    <row r="2922" spans="10:24" x14ac:dyDescent="0.25">
      <c r="J2922">
        <v>2919</v>
      </c>
      <c r="K2922" s="43">
        <v>0.78690829525507577</v>
      </c>
      <c r="L2922">
        <v>0.21527091361661521</v>
      </c>
      <c r="M2922">
        <v>0.19121615867695974</v>
      </c>
      <c r="N2922" s="44">
        <v>0.22723304816257073</v>
      </c>
      <c r="O2922" s="161">
        <f t="shared" si="451"/>
        <v>7000000</v>
      </c>
      <c r="P2922" s="162">
        <f t="shared" si="452"/>
        <v>168.17602786183292</v>
      </c>
      <c r="Q2922" s="162">
        <f t="shared" si="453"/>
        <v>117.53153112649485</v>
      </c>
      <c r="R2922" s="163">
        <f t="shared" si="454"/>
        <v>1</v>
      </c>
      <c r="S2922" s="161">
        <f t="shared" si="455"/>
        <v>7000000</v>
      </c>
      <c r="T2922" s="162">
        <f t="shared" si="456"/>
        <v>186.05867595394432</v>
      </c>
      <c r="U2922" s="162">
        <f t="shared" si="457"/>
        <v>116.26576556324743</v>
      </c>
      <c r="V2922" s="163">
        <f t="shared" si="458"/>
        <v>1</v>
      </c>
      <c r="W2922" s="164">
        <f t="shared" si="459"/>
        <v>304511477.14736646</v>
      </c>
      <c r="X2922" s="164">
        <f t="shared" si="460"/>
        <v>338550372.73487824</v>
      </c>
    </row>
    <row r="2923" spans="10:24" x14ac:dyDescent="0.25">
      <c r="J2923">
        <v>2920</v>
      </c>
      <c r="K2923" s="43">
        <v>0.62291439290503936</v>
      </c>
      <c r="L2923">
        <v>0.32320569466664439</v>
      </c>
      <c r="M2923">
        <v>0.40304530628224389</v>
      </c>
      <c r="N2923" s="44">
        <v>0.33836829942036883</v>
      </c>
      <c r="O2923" s="161">
        <f t="shared" si="451"/>
        <v>6000000</v>
      </c>
      <c r="P2923" s="162">
        <f t="shared" si="452"/>
        <v>173.11870165647883</v>
      </c>
      <c r="Q2923" s="162">
        <f t="shared" si="453"/>
        <v>130.09055035781631</v>
      </c>
      <c r="R2923" s="163">
        <f t="shared" si="454"/>
        <v>1</v>
      </c>
      <c r="S2923" s="161">
        <f t="shared" si="455"/>
        <v>7000000</v>
      </c>
      <c r="T2923" s="162">
        <f t="shared" si="456"/>
        <v>187.70623388549294</v>
      </c>
      <c r="U2923" s="162">
        <f t="shared" si="457"/>
        <v>122.54527517890816</v>
      </c>
      <c r="V2923" s="163">
        <f t="shared" si="458"/>
        <v>1</v>
      </c>
      <c r="W2923" s="164">
        <f t="shared" si="459"/>
        <v>208168907.79197514</v>
      </c>
      <c r="X2923" s="164">
        <f t="shared" si="460"/>
        <v>306126710.94609344</v>
      </c>
    </row>
    <row r="2924" spans="10:24" x14ac:dyDescent="0.25">
      <c r="J2924">
        <v>2921</v>
      </c>
      <c r="K2924" s="43">
        <v>0.21656630868446514</v>
      </c>
      <c r="L2924">
        <v>0.45651449748679662</v>
      </c>
      <c r="M2924">
        <v>0.74885960880747393</v>
      </c>
      <c r="N2924" s="44">
        <v>0.70922703276118959</v>
      </c>
      <c r="O2924" s="161">
        <f t="shared" si="451"/>
        <v>2000000</v>
      </c>
      <c r="P2924" s="162">
        <f t="shared" si="452"/>
        <v>178.36171886443097</v>
      </c>
      <c r="Q2924" s="162">
        <f t="shared" si="453"/>
        <v>148.41810843005902</v>
      </c>
      <c r="R2924" s="163">
        <f t="shared" si="454"/>
        <v>1</v>
      </c>
      <c r="S2924" s="161">
        <f t="shared" si="455"/>
        <v>5000000</v>
      </c>
      <c r="T2924" s="162">
        <f t="shared" si="456"/>
        <v>189.45390628814366</v>
      </c>
      <c r="U2924" s="162">
        <f t="shared" si="457"/>
        <v>131.70905421502951</v>
      </c>
      <c r="V2924" s="163">
        <f t="shared" si="458"/>
        <v>1</v>
      </c>
      <c r="W2924" s="164">
        <f t="shared" si="459"/>
        <v>9887220.8687438965</v>
      </c>
      <c r="X2924" s="164">
        <f t="shared" si="460"/>
        <v>138724260.36557072</v>
      </c>
    </row>
    <row r="2925" spans="10:24" x14ac:dyDescent="0.25">
      <c r="J2925">
        <v>2922</v>
      </c>
      <c r="K2925" s="43">
        <v>0.81155278068961512</v>
      </c>
      <c r="L2925">
        <v>0.60356994579327683</v>
      </c>
      <c r="M2925">
        <v>0.1118891655094606</v>
      </c>
      <c r="N2925" s="44">
        <v>0.76389575721018721</v>
      </c>
      <c r="O2925" s="161">
        <f t="shared" si="451"/>
        <v>7000000</v>
      </c>
      <c r="P2925" s="162">
        <f t="shared" si="452"/>
        <v>183.9389764863808</v>
      </c>
      <c r="Q2925" s="162">
        <f t="shared" si="453"/>
        <v>110.66914997732087</v>
      </c>
      <c r="R2925" s="163">
        <f t="shared" si="454"/>
        <v>1</v>
      </c>
      <c r="S2925" s="161">
        <f t="shared" si="455"/>
        <v>7000000</v>
      </c>
      <c r="T2925" s="162">
        <f t="shared" si="456"/>
        <v>191.31299216212693</v>
      </c>
      <c r="U2925" s="162">
        <f t="shared" si="457"/>
        <v>112.83457498866044</v>
      </c>
      <c r="V2925" s="163">
        <f t="shared" si="458"/>
        <v>1</v>
      </c>
      <c r="W2925" s="164">
        <f t="shared" si="459"/>
        <v>462888785.56341946</v>
      </c>
      <c r="X2925" s="164">
        <f t="shared" si="460"/>
        <v>399348920.21426547</v>
      </c>
    </row>
    <row r="2926" spans="10:24" x14ac:dyDescent="0.25">
      <c r="J2926">
        <v>2923</v>
      </c>
      <c r="K2926" s="43">
        <v>0.83369521191131568</v>
      </c>
      <c r="L2926">
        <v>0.32632181358340195</v>
      </c>
      <c r="M2926">
        <v>8.8243225479567311E-3</v>
      </c>
      <c r="N2926" s="44">
        <v>0.44104094727248055</v>
      </c>
      <c r="O2926" s="161">
        <f t="shared" si="451"/>
        <v>7000000</v>
      </c>
      <c r="P2926" s="162">
        <f t="shared" si="452"/>
        <v>173.24861005952886</v>
      </c>
      <c r="Q2926" s="162">
        <f t="shared" si="453"/>
        <v>87.541834075780514</v>
      </c>
      <c r="R2926" s="163">
        <f t="shared" si="454"/>
        <v>1</v>
      </c>
      <c r="S2926" s="161">
        <f t="shared" si="455"/>
        <v>7000000</v>
      </c>
      <c r="T2926" s="162">
        <f t="shared" si="456"/>
        <v>187.74953668650963</v>
      </c>
      <c r="U2926" s="162">
        <f t="shared" si="457"/>
        <v>101.27091703789026</v>
      </c>
      <c r="V2926" s="163">
        <f t="shared" si="458"/>
        <v>1</v>
      </c>
      <c r="W2926" s="164">
        <f t="shared" si="459"/>
        <v>549947431.88623846</v>
      </c>
      <c r="X2926" s="164">
        <f t="shared" si="460"/>
        <v>455350337.54033566</v>
      </c>
    </row>
    <row r="2927" spans="10:24" x14ac:dyDescent="0.25">
      <c r="J2927">
        <v>2924</v>
      </c>
      <c r="K2927" s="43">
        <v>0.53470875179046562</v>
      </c>
      <c r="L2927">
        <v>0.15883461617504002</v>
      </c>
      <c r="M2927">
        <v>0.5804038833022972</v>
      </c>
      <c r="N2927" s="44">
        <v>0.71035145787411713</v>
      </c>
      <c r="O2927" s="161">
        <f t="shared" si="451"/>
        <v>5000000</v>
      </c>
      <c r="P2927" s="162">
        <f t="shared" si="452"/>
        <v>165.01111472161617</v>
      </c>
      <c r="Q2927" s="162">
        <f t="shared" si="453"/>
        <v>139.05853634020212</v>
      </c>
      <c r="R2927" s="163">
        <f t="shared" si="454"/>
        <v>1</v>
      </c>
      <c r="S2927" s="161">
        <f t="shared" si="455"/>
        <v>6000000</v>
      </c>
      <c r="T2927" s="162">
        <f t="shared" si="456"/>
        <v>185.00370490720539</v>
      </c>
      <c r="U2927" s="162">
        <f t="shared" si="457"/>
        <v>127.02926817010106</v>
      </c>
      <c r="V2927" s="163">
        <f t="shared" si="458"/>
        <v>1</v>
      </c>
      <c r="W2927" s="164">
        <f t="shared" si="459"/>
        <v>79762891.90707022</v>
      </c>
      <c r="X2927" s="164">
        <f t="shared" si="460"/>
        <v>197846620.42262596</v>
      </c>
    </row>
    <row r="2928" spans="10:24" x14ac:dyDescent="0.25">
      <c r="J2928">
        <v>2925</v>
      </c>
      <c r="K2928" s="43">
        <v>0.49841865967101318</v>
      </c>
      <c r="L2928">
        <v>0.11975529156314535</v>
      </c>
      <c r="M2928">
        <v>0.50103310775699095</v>
      </c>
      <c r="N2928" s="44">
        <v>0.63322496848984711</v>
      </c>
      <c r="O2928" s="161">
        <f t="shared" si="451"/>
        <v>5000000</v>
      </c>
      <c r="P2928" s="162">
        <f t="shared" si="452"/>
        <v>162.35683549596249</v>
      </c>
      <c r="Q2928" s="162">
        <f t="shared" si="453"/>
        <v>135.051792400176</v>
      </c>
      <c r="R2928" s="163">
        <f t="shared" si="454"/>
        <v>1</v>
      </c>
      <c r="S2928" s="161">
        <f t="shared" si="455"/>
        <v>6000000</v>
      </c>
      <c r="T2928" s="162">
        <f t="shared" si="456"/>
        <v>184.11894516532084</v>
      </c>
      <c r="U2928" s="162">
        <f t="shared" si="457"/>
        <v>125.025896200088</v>
      </c>
      <c r="V2928" s="163">
        <f t="shared" si="458"/>
        <v>1</v>
      </c>
      <c r="W2928" s="164">
        <f t="shared" si="459"/>
        <v>86525215.47893244</v>
      </c>
      <c r="X2928" s="164">
        <f t="shared" si="460"/>
        <v>204558293.79139704</v>
      </c>
    </row>
    <row r="2929" spans="10:24" x14ac:dyDescent="0.25">
      <c r="J2929">
        <v>2926</v>
      </c>
      <c r="K2929" s="43">
        <v>0.51063080800251848</v>
      </c>
      <c r="L2929">
        <v>0.25810637260151026</v>
      </c>
      <c r="M2929">
        <v>0.47202315435844933</v>
      </c>
      <c r="N2929" s="44">
        <v>0.80272359985206154</v>
      </c>
      <c r="O2929" s="161">
        <f t="shared" si="451"/>
        <v>5000000</v>
      </c>
      <c r="P2929" s="162">
        <f t="shared" si="452"/>
        <v>170.2620843322193</v>
      </c>
      <c r="Q2929" s="162">
        <f t="shared" si="453"/>
        <v>133.59629737584521</v>
      </c>
      <c r="R2929" s="163">
        <f t="shared" si="454"/>
        <v>1</v>
      </c>
      <c r="S2929" s="161">
        <f t="shared" si="455"/>
        <v>6000000</v>
      </c>
      <c r="T2929" s="162">
        <f t="shared" si="456"/>
        <v>186.75402811073977</v>
      </c>
      <c r="U2929" s="162">
        <f t="shared" si="457"/>
        <v>124.29814868792261</v>
      </c>
      <c r="V2929" s="163">
        <f t="shared" si="458"/>
        <v>1</v>
      </c>
      <c r="W2929" s="164">
        <f t="shared" si="459"/>
        <v>133328934.78187045</v>
      </c>
      <c r="X2929" s="164">
        <f t="shared" si="460"/>
        <v>224735276.53690296</v>
      </c>
    </row>
    <row r="2930" spans="10:24" x14ac:dyDescent="0.25">
      <c r="J2930">
        <v>2927</v>
      </c>
      <c r="K2930" s="43">
        <v>0.95724674100338791</v>
      </c>
      <c r="L2930">
        <v>0.58603183026197991</v>
      </c>
      <c r="M2930">
        <v>0.88045112223376343</v>
      </c>
      <c r="N2930" s="44">
        <v>0.7954741693397851</v>
      </c>
      <c r="O2930" s="161">
        <f t="shared" si="451"/>
        <v>9000000</v>
      </c>
      <c r="P2930" s="162">
        <f t="shared" si="452"/>
        <v>183.2602356490406</v>
      </c>
      <c r="Q2930" s="162">
        <f t="shared" si="453"/>
        <v>158.54489883572626</v>
      </c>
      <c r="R2930" s="163">
        <f t="shared" si="454"/>
        <v>1</v>
      </c>
      <c r="S2930" s="161">
        <f t="shared" si="455"/>
        <v>9000000</v>
      </c>
      <c r="T2930" s="162">
        <f t="shared" si="456"/>
        <v>191.08674521634686</v>
      </c>
      <c r="U2930" s="162">
        <f t="shared" si="457"/>
        <v>136.77244941786313</v>
      </c>
      <c r="V2930" s="163">
        <f t="shared" si="458"/>
        <v>1</v>
      </c>
      <c r="W2930" s="164">
        <f t="shared" si="459"/>
        <v>172438031.31982905</v>
      </c>
      <c r="X2930" s="164">
        <f t="shared" si="460"/>
        <v>338828662.18635356</v>
      </c>
    </row>
    <row r="2931" spans="10:24" x14ac:dyDescent="0.25">
      <c r="J2931">
        <v>2928</v>
      </c>
      <c r="K2931" s="43">
        <v>0.73002068252714991</v>
      </c>
      <c r="L2931">
        <v>0.58842420566365072</v>
      </c>
      <c r="M2931">
        <v>0.61070991713831146</v>
      </c>
      <c r="N2931" s="44">
        <v>0.76226452643882681</v>
      </c>
      <c r="O2931" s="161">
        <f t="shared" si="451"/>
        <v>6000000</v>
      </c>
      <c r="P2931" s="162">
        <f t="shared" si="452"/>
        <v>183.35239966231367</v>
      </c>
      <c r="Q2931" s="162">
        <f t="shared" si="453"/>
        <v>140.6233960275232</v>
      </c>
      <c r="R2931" s="163">
        <f t="shared" si="454"/>
        <v>1</v>
      </c>
      <c r="S2931" s="161">
        <f t="shared" si="455"/>
        <v>7000000</v>
      </c>
      <c r="T2931" s="162">
        <f t="shared" si="456"/>
        <v>191.11746655410457</v>
      </c>
      <c r="U2931" s="162">
        <f t="shared" si="457"/>
        <v>127.8116980137616</v>
      </c>
      <c r="V2931" s="163">
        <f t="shared" si="458"/>
        <v>1</v>
      </c>
      <c r="W2931" s="164">
        <f t="shared" si="459"/>
        <v>206374021.80874285</v>
      </c>
      <c r="X2931" s="164">
        <f t="shared" si="460"/>
        <v>293140379.78240079</v>
      </c>
    </row>
    <row r="2932" spans="10:24" x14ac:dyDescent="0.25">
      <c r="J2932">
        <v>2929</v>
      </c>
      <c r="K2932" s="43">
        <v>0.5168041153967059</v>
      </c>
      <c r="L2932">
        <v>0.6123927916472951</v>
      </c>
      <c r="M2932">
        <v>6.1474206077773985E-2</v>
      </c>
      <c r="N2932" s="44">
        <v>0.77787574691755035</v>
      </c>
      <c r="O2932" s="161">
        <f t="shared" si="451"/>
        <v>5000000</v>
      </c>
      <c r="P2932" s="162">
        <f t="shared" si="452"/>
        <v>184.2834142335457</v>
      </c>
      <c r="Q2932" s="162">
        <f t="shared" si="453"/>
        <v>104.14969311727847</v>
      </c>
      <c r="R2932" s="163">
        <f t="shared" si="454"/>
        <v>1</v>
      </c>
      <c r="S2932" s="161">
        <f t="shared" si="455"/>
        <v>6000000</v>
      </c>
      <c r="T2932" s="162">
        <f t="shared" si="456"/>
        <v>191.42780474451524</v>
      </c>
      <c r="U2932" s="162">
        <f t="shared" si="457"/>
        <v>109.57484655863924</v>
      </c>
      <c r="V2932" s="163">
        <f t="shared" si="458"/>
        <v>1</v>
      </c>
      <c r="W2932" s="164">
        <f t="shared" si="459"/>
        <v>350668605.58133614</v>
      </c>
      <c r="X2932" s="164">
        <f t="shared" si="460"/>
        <v>341117749.11525601</v>
      </c>
    </row>
    <row r="2933" spans="10:24" x14ac:dyDescent="0.25">
      <c r="J2933">
        <v>2930</v>
      </c>
      <c r="K2933" s="43">
        <v>0.77926658957666994</v>
      </c>
      <c r="L2933">
        <v>0.25310577878096674</v>
      </c>
      <c r="M2933">
        <v>0.43442597824873996</v>
      </c>
      <c r="N2933" s="44">
        <v>0.48552984460729987</v>
      </c>
      <c r="O2933" s="161">
        <f t="shared" si="451"/>
        <v>7000000</v>
      </c>
      <c r="P2933" s="162">
        <f t="shared" si="452"/>
        <v>170.02877696163367</v>
      </c>
      <c r="Q2933" s="162">
        <f t="shared" si="453"/>
        <v>131.69766162359355</v>
      </c>
      <c r="R2933" s="163">
        <f t="shared" si="454"/>
        <v>1</v>
      </c>
      <c r="S2933" s="161">
        <f t="shared" si="455"/>
        <v>7000000</v>
      </c>
      <c r="T2933" s="162">
        <f t="shared" si="456"/>
        <v>186.67625898721121</v>
      </c>
      <c r="U2933" s="162">
        <f t="shared" si="457"/>
        <v>123.34883081179677</v>
      </c>
      <c r="V2933" s="163">
        <f t="shared" si="458"/>
        <v>1</v>
      </c>
      <c r="W2933" s="164">
        <f t="shared" si="459"/>
        <v>218317807.36628085</v>
      </c>
      <c r="X2933" s="164">
        <f t="shared" si="460"/>
        <v>293291997.2279011</v>
      </c>
    </row>
    <row r="2934" spans="10:24" x14ac:dyDescent="0.25">
      <c r="J2934">
        <v>2931</v>
      </c>
      <c r="K2934" s="43">
        <v>0.18924274162828059</v>
      </c>
      <c r="L2934">
        <v>0.64780552305023398</v>
      </c>
      <c r="M2934">
        <v>3.4458750048030118E-2</v>
      </c>
      <c r="N2934" s="44">
        <v>0.95237059828582904</v>
      </c>
      <c r="O2934" s="161">
        <f t="shared" si="451"/>
        <v>2000000</v>
      </c>
      <c r="P2934" s="162">
        <f t="shared" si="452"/>
        <v>185.69103831754157</v>
      </c>
      <c r="Q2934" s="162">
        <f t="shared" si="453"/>
        <v>98.620795705719928</v>
      </c>
      <c r="R2934" s="163">
        <f t="shared" si="454"/>
        <v>1</v>
      </c>
      <c r="S2934" s="161">
        <f t="shared" si="455"/>
        <v>5000000</v>
      </c>
      <c r="T2934" s="162">
        <f t="shared" si="456"/>
        <v>191.89701277251385</v>
      </c>
      <c r="U2934" s="162">
        <f t="shared" si="457"/>
        <v>106.81039785285996</v>
      </c>
      <c r="V2934" s="163">
        <f t="shared" si="458"/>
        <v>1</v>
      </c>
      <c r="W2934" s="164">
        <f t="shared" si="459"/>
        <v>124140485.22364327</v>
      </c>
      <c r="X2934" s="164">
        <f t="shared" si="460"/>
        <v>275433074.5982694</v>
      </c>
    </row>
    <row r="2935" spans="10:24" x14ac:dyDescent="0.25">
      <c r="J2935">
        <v>2932</v>
      </c>
      <c r="K2935" s="43">
        <v>0.583238137759441</v>
      </c>
      <c r="L2935">
        <v>0.91615108733379702</v>
      </c>
      <c r="M2935">
        <v>0.96481795506207813</v>
      </c>
      <c r="N2935" s="44">
        <v>0.13803956057258393</v>
      </c>
      <c r="O2935" s="161">
        <f t="shared" si="451"/>
        <v>6000000</v>
      </c>
      <c r="P2935" s="162">
        <f t="shared" si="452"/>
        <v>200.69458489527835</v>
      </c>
      <c r="Q2935" s="162">
        <f t="shared" si="453"/>
        <v>171.19119456347164</v>
      </c>
      <c r="R2935" s="163">
        <f t="shared" si="454"/>
        <v>1</v>
      </c>
      <c r="S2935" s="161">
        <f t="shared" si="455"/>
        <v>6000000</v>
      </c>
      <c r="T2935" s="162">
        <f t="shared" si="456"/>
        <v>196.89819496509278</v>
      </c>
      <c r="U2935" s="162">
        <f t="shared" si="457"/>
        <v>143.09559728173582</v>
      </c>
      <c r="V2935" s="163">
        <f t="shared" si="458"/>
        <v>0.9</v>
      </c>
      <c r="W2935" s="164">
        <f t="shared" si="459"/>
        <v>127020341.99084029</v>
      </c>
      <c r="X2935" s="164">
        <f t="shared" si="460"/>
        <v>140534027.49012762</v>
      </c>
    </row>
    <row r="2936" spans="10:24" x14ac:dyDescent="0.25">
      <c r="J2936">
        <v>2933</v>
      </c>
      <c r="K2936" s="43">
        <v>0.53103504222358922</v>
      </c>
      <c r="L2936">
        <v>5.9921904728968522E-2</v>
      </c>
      <c r="M2936">
        <v>0.88783941103203234</v>
      </c>
      <c r="N2936" s="44">
        <v>6.66780616541639E-2</v>
      </c>
      <c r="O2936" s="161">
        <f t="shared" si="451"/>
        <v>5000000</v>
      </c>
      <c r="P2936" s="162">
        <f t="shared" si="452"/>
        <v>156.66855728493664</v>
      </c>
      <c r="Q2936" s="162">
        <f t="shared" si="453"/>
        <v>159.30235535063591</v>
      </c>
      <c r="R2936" s="163">
        <f t="shared" si="454"/>
        <v>1</v>
      </c>
      <c r="S2936" s="161">
        <f t="shared" si="455"/>
        <v>6000000</v>
      </c>
      <c r="T2936" s="162">
        <f t="shared" si="456"/>
        <v>182.22285242831222</v>
      </c>
      <c r="U2936" s="162">
        <f t="shared" si="457"/>
        <v>137.15117767531794</v>
      </c>
      <c r="V2936" s="163">
        <f t="shared" si="458"/>
        <v>0.9</v>
      </c>
      <c r="W2936" s="164">
        <f t="shared" si="459"/>
        <v>-63168990.328496337</v>
      </c>
      <c r="X2936" s="164">
        <f t="shared" si="460"/>
        <v>93387043.666169107</v>
      </c>
    </row>
    <row r="2937" spans="10:24" x14ac:dyDescent="0.25">
      <c r="J2937">
        <v>2934</v>
      </c>
      <c r="K2937" s="43">
        <v>0.23289045876301961</v>
      </c>
      <c r="L2937">
        <v>0.18877809866249307</v>
      </c>
      <c r="M2937">
        <v>5.4422372775186689E-2</v>
      </c>
      <c r="N2937" s="44">
        <v>0.18985692393807718</v>
      </c>
      <c r="O2937" s="161">
        <f t="shared" si="451"/>
        <v>2000000</v>
      </c>
      <c r="P2937" s="162">
        <f t="shared" si="452"/>
        <v>166.76387961855477</v>
      </c>
      <c r="Q2937" s="162">
        <f t="shared" si="453"/>
        <v>102.93185265322697</v>
      </c>
      <c r="R2937" s="163">
        <f t="shared" si="454"/>
        <v>1</v>
      </c>
      <c r="S2937" s="161">
        <f t="shared" si="455"/>
        <v>5000000</v>
      </c>
      <c r="T2937" s="162">
        <f t="shared" si="456"/>
        <v>185.5879598728516</v>
      </c>
      <c r="U2937" s="162">
        <f t="shared" si="457"/>
        <v>108.96592632661348</v>
      </c>
      <c r="V2937" s="163">
        <f t="shared" si="458"/>
        <v>0.9</v>
      </c>
      <c r="W2937" s="164">
        <f t="shared" si="459"/>
        <v>77664053.930655599</v>
      </c>
      <c r="X2937" s="164">
        <f t="shared" si="460"/>
        <v>194799150.95807153</v>
      </c>
    </row>
    <row r="2938" spans="10:24" x14ac:dyDescent="0.25">
      <c r="J2938">
        <v>2935</v>
      </c>
      <c r="K2938" s="43">
        <v>0.70118070948738731</v>
      </c>
      <c r="L2938">
        <v>0.87888666511652069</v>
      </c>
      <c r="M2938">
        <v>0.93971061082109242</v>
      </c>
      <c r="N2938" s="44">
        <v>0.15206753304107967</v>
      </c>
      <c r="O2938" s="161">
        <f t="shared" si="451"/>
        <v>6000000</v>
      </c>
      <c r="P2938" s="162">
        <f t="shared" si="452"/>
        <v>197.54159001994969</v>
      </c>
      <c r="Q2938" s="162">
        <f t="shared" si="453"/>
        <v>166.04697674018183</v>
      </c>
      <c r="R2938" s="163">
        <f t="shared" si="454"/>
        <v>1</v>
      </c>
      <c r="S2938" s="161">
        <f t="shared" si="455"/>
        <v>7000000</v>
      </c>
      <c r="T2938" s="162">
        <f t="shared" si="456"/>
        <v>195.84719667331657</v>
      </c>
      <c r="U2938" s="162">
        <f t="shared" si="457"/>
        <v>140.52348837009092</v>
      </c>
      <c r="V2938" s="163">
        <f t="shared" si="458"/>
        <v>0.9</v>
      </c>
      <c r="W2938" s="164">
        <f t="shared" si="459"/>
        <v>138967679.67860717</v>
      </c>
      <c r="X2938" s="164">
        <f t="shared" si="460"/>
        <v>198539362.31032169</v>
      </c>
    </row>
    <row r="2939" spans="10:24" x14ac:dyDescent="0.25">
      <c r="J2939">
        <v>2936</v>
      </c>
      <c r="K2939" s="43">
        <v>0.16076826554838874</v>
      </c>
      <c r="L2939">
        <v>0.44544554058073493</v>
      </c>
      <c r="M2939">
        <v>2.9427857095115084E-2</v>
      </c>
      <c r="N2939" s="44">
        <v>0.62209476898401783</v>
      </c>
      <c r="O2939" s="161">
        <f t="shared" si="451"/>
        <v>2000000</v>
      </c>
      <c r="P2939" s="162">
        <f t="shared" si="452"/>
        <v>177.94234862067057</v>
      </c>
      <c r="Q2939" s="162">
        <f t="shared" si="453"/>
        <v>97.214608204998655</v>
      </c>
      <c r="R2939" s="163">
        <f t="shared" si="454"/>
        <v>1</v>
      </c>
      <c r="S2939" s="161">
        <f t="shared" si="455"/>
        <v>5000000</v>
      </c>
      <c r="T2939" s="162">
        <f t="shared" si="456"/>
        <v>189.31411620689019</v>
      </c>
      <c r="U2939" s="162">
        <f t="shared" si="457"/>
        <v>106.10730410249933</v>
      </c>
      <c r="V2939" s="163">
        <f t="shared" si="458"/>
        <v>1</v>
      </c>
      <c r="W2939" s="164">
        <f t="shared" si="459"/>
        <v>111455480.83134383</v>
      </c>
      <c r="X2939" s="164">
        <f t="shared" si="460"/>
        <v>266034060.5219543</v>
      </c>
    </row>
    <row r="2940" spans="10:24" x14ac:dyDescent="0.25">
      <c r="J2940">
        <v>2937</v>
      </c>
      <c r="K2940" s="43">
        <v>0.29891073855536909</v>
      </c>
      <c r="L2940">
        <v>1.2125288053801309E-2</v>
      </c>
      <c r="M2940">
        <v>0.56247208331440202</v>
      </c>
      <c r="N2940" s="44">
        <v>0.65823083147979145</v>
      </c>
      <c r="O2940" s="161">
        <f t="shared" si="451"/>
        <v>2000000</v>
      </c>
      <c r="P2940" s="162">
        <f t="shared" si="452"/>
        <v>146.20296021307541</v>
      </c>
      <c r="Q2940" s="162">
        <f t="shared" si="453"/>
        <v>138.14479674054883</v>
      </c>
      <c r="R2940" s="163">
        <f t="shared" si="454"/>
        <v>1</v>
      </c>
      <c r="S2940" s="161">
        <f t="shared" si="455"/>
        <v>5000000</v>
      </c>
      <c r="T2940" s="162">
        <f t="shared" si="456"/>
        <v>178.73432007102514</v>
      </c>
      <c r="U2940" s="162">
        <f t="shared" si="457"/>
        <v>126.57239837027441</v>
      </c>
      <c r="V2940" s="163">
        <f t="shared" si="458"/>
        <v>1</v>
      </c>
      <c r="W2940" s="164">
        <f t="shared" si="459"/>
        <v>-33883673.054946825</v>
      </c>
      <c r="X2940" s="164">
        <f t="shared" si="460"/>
        <v>110809608.50375363</v>
      </c>
    </row>
    <row r="2941" spans="10:24" x14ac:dyDescent="0.25">
      <c r="J2941">
        <v>2938</v>
      </c>
      <c r="K2941" s="43">
        <v>0.5746157580447766</v>
      </c>
      <c r="L2941">
        <v>0.17780601855526701</v>
      </c>
      <c r="M2941">
        <v>0.75006111583179391</v>
      </c>
      <c r="N2941" s="44">
        <v>0.19555552935466614</v>
      </c>
      <c r="O2941" s="161">
        <f t="shared" si="451"/>
        <v>6000000</v>
      </c>
      <c r="P2941" s="162">
        <f t="shared" si="452"/>
        <v>166.14362165239925</v>
      </c>
      <c r="Q2941" s="162">
        <f t="shared" si="453"/>
        <v>148.49364171898767</v>
      </c>
      <c r="R2941" s="163">
        <f t="shared" si="454"/>
        <v>1</v>
      </c>
      <c r="S2941" s="161">
        <f t="shared" si="455"/>
        <v>6000000</v>
      </c>
      <c r="T2941" s="162">
        <f t="shared" si="456"/>
        <v>185.38120721746643</v>
      </c>
      <c r="U2941" s="162">
        <f t="shared" si="457"/>
        <v>131.74682085949382</v>
      </c>
      <c r="V2941" s="163">
        <f t="shared" si="458"/>
        <v>0.9</v>
      </c>
      <c r="W2941" s="164">
        <f t="shared" si="459"/>
        <v>55899879.600469425</v>
      </c>
      <c r="X2941" s="164">
        <f t="shared" si="460"/>
        <v>139625686.33305204</v>
      </c>
    </row>
    <row r="2942" spans="10:24" x14ac:dyDescent="0.25">
      <c r="J2942">
        <v>2939</v>
      </c>
      <c r="K2942" s="43">
        <v>0.58369209939815592</v>
      </c>
      <c r="L2942">
        <v>0.39022674617461284</v>
      </c>
      <c r="M2942">
        <v>0.96263965546281494</v>
      </c>
      <c r="N2942" s="44">
        <v>0.32176455276316096</v>
      </c>
      <c r="O2942" s="161">
        <f t="shared" si="451"/>
        <v>6000000</v>
      </c>
      <c r="P2942" s="162">
        <f t="shared" si="452"/>
        <v>175.81907842685391</v>
      </c>
      <c r="Q2942" s="162">
        <f t="shared" si="453"/>
        <v>170.64350113117973</v>
      </c>
      <c r="R2942" s="163">
        <f t="shared" si="454"/>
        <v>1</v>
      </c>
      <c r="S2942" s="161">
        <f t="shared" si="455"/>
        <v>6000000</v>
      </c>
      <c r="T2942" s="162">
        <f t="shared" si="456"/>
        <v>188.60635947561798</v>
      </c>
      <c r="U2942" s="162">
        <f t="shared" si="457"/>
        <v>142.82175056558987</v>
      </c>
      <c r="V2942" s="163">
        <f t="shared" si="458"/>
        <v>1</v>
      </c>
      <c r="W2942" s="164">
        <f t="shared" si="459"/>
        <v>-18946536.225954957</v>
      </c>
      <c r="X2942" s="164">
        <f t="shared" si="460"/>
        <v>124707653.46016866</v>
      </c>
    </row>
    <row r="2943" spans="10:24" x14ac:dyDescent="0.25">
      <c r="J2943">
        <v>2940</v>
      </c>
      <c r="K2943" s="43">
        <v>0.44250324271227492</v>
      </c>
      <c r="L2943">
        <v>0.60350498518017115</v>
      </c>
      <c r="M2943">
        <v>0.54529387837496079</v>
      </c>
      <c r="N2943" s="44">
        <v>0.99436343254591741</v>
      </c>
      <c r="O2943" s="161">
        <f t="shared" si="451"/>
        <v>5000000</v>
      </c>
      <c r="P2943" s="162">
        <f t="shared" si="452"/>
        <v>183.93644837778365</v>
      </c>
      <c r="Q2943" s="162">
        <f t="shared" si="453"/>
        <v>137.27559873999638</v>
      </c>
      <c r="R2943" s="163">
        <f t="shared" si="454"/>
        <v>1</v>
      </c>
      <c r="S2943" s="161">
        <f t="shared" si="455"/>
        <v>6000000</v>
      </c>
      <c r="T2943" s="162">
        <f t="shared" si="456"/>
        <v>191.31214945926121</v>
      </c>
      <c r="U2943" s="162">
        <f t="shared" si="457"/>
        <v>126.13779936999819</v>
      </c>
      <c r="V2943" s="163">
        <f t="shared" si="458"/>
        <v>1</v>
      </c>
      <c r="W2943" s="164">
        <f t="shared" si="459"/>
        <v>183304248.18893632</v>
      </c>
      <c r="X2943" s="164">
        <f t="shared" si="460"/>
        <v>241046100.53557807</v>
      </c>
    </row>
    <row r="2944" spans="10:24" x14ac:dyDescent="0.25">
      <c r="J2944">
        <v>2941</v>
      </c>
      <c r="K2944" s="43">
        <v>4.0933267446231492E-2</v>
      </c>
      <c r="L2944">
        <v>0.23142217465787751</v>
      </c>
      <c r="M2944">
        <v>0.67928016675438385</v>
      </c>
      <c r="N2944" s="44">
        <v>6.1574469429108603E-2</v>
      </c>
      <c r="O2944" s="161">
        <f t="shared" si="451"/>
        <v>1000000</v>
      </c>
      <c r="P2944" s="162">
        <f t="shared" si="452"/>
        <v>168.98743065957251</v>
      </c>
      <c r="Q2944" s="162">
        <f t="shared" si="453"/>
        <v>144.31373699584304</v>
      </c>
      <c r="R2944" s="163">
        <f t="shared" si="454"/>
        <v>1</v>
      </c>
      <c r="S2944" s="161">
        <f t="shared" si="455"/>
        <v>1000000</v>
      </c>
      <c r="T2944" s="162">
        <f t="shared" si="456"/>
        <v>186.32914355319085</v>
      </c>
      <c r="U2944" s="162">
        <f t="shared" si="457"/>
        <v>129.65686849792152</v>
      </c>
      <c r="V2944" s="163">
        <f t="shared" si="458"/>
        <v>0.9</v>
      </c>
      <c r="W2944" s="164">
        <f t="shared" si="459"/>
        <v>-25326306.336270534</v>
      </c>
      <c r="X2944" s="164">
        <f t="shared" si="460"/>
        <v>-98994952.450257599</v>
      </c>
    </row>
    <row r="2945" spans="10:24" x14ac:dyDescent="0.25">
      <c r="J2945">
        <v>2942</v>
      </c>
      <c r="K2945" s="43">
        <v>0.90891396717411055</v>
      </c>
      <c r="L2945">
        <v>0.37780256883063101</v>
      </c>
      <c r="M2945">
        <v>0.15515975785358693</v>
      </c>
      <c r="N2945" s="44">
        <v>0.14581996598834901</v>
      </c>
      <c r="O2945" s="161">
        <f t="shared" si="451"/>
        <v>7000000</v>
      </c>
      <c r="P2945" s="162">
        <f t="shared" si="452"/>
        <v>175.33114270888498</v>
      </c>
      <c r="Q2945" s="162">
        <f t="shared" si="453"/>
        <v>114.70896359500458</v>
      </c>
      <c r="R2945" s="163">
        <f t="shared" si="454"/>
        <v>1</v>
      </c>
      <c r="S2945" s="161">
        <f t="shared" si="455"/>
        <v>9000000</v>
      </c>
      <c r="T2945" s="162">
        <f t="shared" si="456"/>
        <v>188.44371423629499</v>
      </c>
      <c r="U2945" s="162">
        <f t="shared" si="457"/>
        <v>114.85448179750229</v>
      </c>
      <c r="V2945" s="163">
        <f t="shared" si="458"/>
        <v>0.9</v>
      </c>
      <c r="W2945" s="164">
        <f t="shared" si="459"/>
        <v>374355253.79716283</v>
      </c>
      <c r="X2945" s="164">
        <f t="shared" si="460"/>
        <v>446072782.75422096</v>
      </c>
    </row>
    <row r="2946" spans="10:24" x14ac:dyDescent="0.25">
      <c r="J2946">
        <v>2943</v>
      </c>
      <c r="K2946" s="43">
        <v>0.86661968560914793</v>
      </c>
      <c r="L2946">
        <v>0.25661758134811796</v>
      </c>
      <c r="M2946">
        <v>0.57631001805034687</v>
      </c>
      <c r="N2946" s="44">
        <v>0.68524136174962824</v>
      </c>
      <c r="O2946" s="161">
        <f t="shared" si="451"/>
        <v>7000000</v>
      </c>
      <c r="P2946" s="162">
        <f t="shared" si="452"/>
        <v>170.19287187442754</v>
      </c>
      <c r="Q2946" s="162">
        <f t="shared" si="453"/>
        <v>138.8492493748642</v>
      </c>
      <c r="R2946" s="163">
        <f t="shared" si="454"/>
        <v>1</v>
      </c>
      <c r="S2946" s="161">
        <f t="shared" si="455"/>
        <v>7000000</v>
      </c>
      <c r="T2946" s="162">
        <f t="shared" si="456"/>
        <v>186.73095729147585</v>
      </c>
      <c r="U2946" s="162">
        <f t="shared" si="457"/>
        <v>126.9246246874321</v>
      </c>
      <c r="V2946" s="163">
        <f t="shared" si="458"/>
        <v>1</v>
      </c>
      <c r="W2946" s="164">
        <f t="shared" si="459"/>
        <v>169405357.49694335</v>
      </c>
      <c r="X2946" s="164">
        <f t="shared" si="460"/>
        <v>268644328.22830623</v>
      </c>
    </row>
    <row r="2947" spans="10:24" x14ac:dyDescent="0.25">
      <c r="J2947">
        <v>2944</v>
      </c>
      <c r="K2947" s="43">
        <v>0.57980865522305114</v>
      </c>
      <c r="L2947">
        <v>3.1571365385314576E-2</v>
      </c>
      <c r="M2947">
        <v>0.4412536734890925</v>
      </c>
      <c r="N2947" s="44">
        <v>0.64333554476071875</v>
      </c>
      <c r="O2947" s="161">
        <f t="shared" si="451"/>
        <v>6000000</v>
      </c>
      <c r="P2947" s="162">
        <f t="shared" si="452"/>
        <v>152.12722324484926</v>
      </c>
      <c r="Q2947" s="162">
        <f t="shared" si="453"/>
        <v>132.04417074224497</v>
      </c>
      <c r="R2947" s="163">
        <f t="shared" si="454"/>
        <v>1</v>
      </c>
      <c r="S2947" s="161">
        <f t="shared" si="455"/>
        <v>6000000</v>
      </c>
      <c r="T2947" s="162">
        <f t="shared" si="456"/>
        <v>180.70907441494975</v>
      </c>
      <c r="U2947" s="162">
        <f t="shared" si="457"/>
        <v>123.52208537112249</v>
      </c>
      <c r="V2947" s="163">
        <f t="shared" si="458"/>
        <v>1</v>
      </c>
      <c r="W2947" s="164">
        <f t="shared" si="459"/>
        <v>70498315.01562573</v>
      </c>
      <c r="X2947" s="164">
        <f t="shared" si="460"/>
        <v>193121934.26296359</v>
      </c>
    </row>
    <row r="2948" spans="10:24" x14ac:dyDescent="0.25">
      <c r="J2948">
        <v>2945</v>
      </c>
      <c r="K2948" s="43">
        <v>0.59887753578340785</v>
      </c>
      <c r="L2948">
        <v>0.92674120241029134</v>
      </c>
      <c r="M2948">
        <v>0.826364055385026</v>
      </c>
      <c r="N2948" s="44">
        <v>0.65829444689952632</v>
      </c>
      <c r="O2948" s="161">
        <f t="shared" si="451"/>
        <v>6000000</v>
      </c>
      <c r="P2948" s="162">
        <f t="shared" si="452"/>
        <v>201.77913743414098</v>
      </c>
      <c r="Q2948" s="162">
        <f t="shared" si="453"/>
        <v>153.79788179614366</v>
      </c>
      <c r="R2948" s="163">
        <f t="shared" si="454"/>
        <v>1</v>
      </c>
      <c r="S2948" s="161">
        <f t="shared" si="455"/>
        <v>6000000</v>
      </c>
      <c r="T2948" s="162">
        <f t="shared" si="456"/>
        <v>197.25971247804699</v>
      </c>
      <c r="U2948" s="162">
        <f t="shared" si="457"/>
        <v>134.39894089807183</v>
      </c>
      <c r="V2948" s="163">
        <f t="shared" si="458"/>
        <v>1</v>
      </c>
      <c r="W2948" s="164">
        <f t="shared" si="459"/>
        <v>237887533.82798392</v>
      </c>
      <c r="X2948" s="164">
        <f t="shared" si="460"/>
        <v>227164629.47985101</v>
      </c>
    </row>
    <row r="2949" spans="10:24" x14ac:dyDescent="0.25">
      <c r="J2949">
        <v>2946</v>
      </c>
      <c r="K2949" s="43">
        <v>0.37072306216449202</v>
      </c>
      <c r="L2949">
        <v>0.81604314134394862</v>
      </c>
      <c r="M2949">
        <v>0.16452636462693515</v>
      </c>
      <c r="N2949" s="44">
        <v>0.11076973580957761</v>
      </c>
      <c r="O2949" s="161">
        <f t="shared" ref="O2949:O3012" si="461">VLOOKUP(K2949,$E$5:$H$10,4)</f>
        <v>5000000</v>
      </c>
      <c r="P2949" s="162">
        <f t="shared" ref="P2949:P3012" si="462">_xlfn.NORM.INV(L2949,$E$12,$E$13)</f>
        <v>193.5058224609808</v>
      </c>
      <c r="Q2949" s="162">
        <f t="shared" ref="Q2949:Q3012" si="463">_xlfn.NORM.INV(M2949,$E$15,$E$16)</f>
        <v>115.47952637976233</v>
      </c>
      <c r="R2949" s="163">
        <f t="shared" ref="R2949:R3012" si="464">VLOOKUP(N2949,$E$19:$H$21,4)</f>
        <v>1</v>
      </c>
      <c r="S2949" s="161">
        <f t="shared" ref="S2949:S3012" si="465">VLOOKUP(K2949,$G$5:$H$10,2)</f>
        <v>6000000</v>
      </c>
      <c r="T2949" s="162">
        <f t="shared" ref="T2949:T3012" si="466">_xlfn.NORM.INV(L2949,$G$12,$G$13)</f>
        <v>194.50194082032692</v>
      </c>
      <c r="U2949" s="162">
        <f t="shared" ref="U2949:U3012" si="467">_xlfn.NORM.INV(M2949,$G$15,$G$16)</f>
        <v>115.23976318988117</v>
      </c>
      <c r="V2949" s="163">
        <f t="shared" ref="V2949:V3012" si="468">VLOOKUP(N2949,$G$19:$H$21,2)</f>
        <v>0.9</v>
      </c>
      <c r="W2949" s="164">
        <f t="shared" ref="W2949:W3012" si="469">O2949*(P2949-Q2949)*R2949-$D$23-$D$24</f>
        <v>340131480.40609229</v>
      </c>
      <c r="X2949" s="164">
        <f t="shared" ref="X2949:X3012" si="470">S2949*(T2949-U2949)*V2949-$F$23-$F$24</f>
        <v>278015759.20440704</v>
      </c>
    </row>
    <row r="2950" spans="10:24" x14ac:dyDescent="0.25">
      <c r="J2950">
        <v>2947</v>
      </c>
      <c r="K2950" s="43">
        <v>0.53722632049700525</v>
      </c>
      <c r="L2950">
        <v>0.15110436243540082</v>
      </c>
      <c r="M2950">
        <v>0.99099706520459707</v>
      </c>
      <c r="N2950" s="44">
        <v>0.79798179817255843</v>
      </c>
      <c r="O2950" s="161">
        <f t="shared" si="461"/>
        <v>5000000</v>
      </c>
      <c r="P2950" s="162">
        <f t="shared" si="462"/>
        <v>164.52437347863938</v>
      </c>
      <c r="Q2950" s="162">
        <f t="shared" si="463"/>
        <v>182.30994805464746</v>
      </c>
      <c r="R2950" s="163">
        <f t="shared" si="464"/>
        <v>1</v>
      </c>
      <c r="S2950" s="161">
        <f t="shared" si="465"/>
        <v>6000000</v>
      </c>
      <c r="T2950" s="162">
        <f t="shared" si="466"/>
        <v>184.84145782621312</v>
      </c>
      <c r="U2950" s="162">
        <f t="shared" si="467"/>
        <v>148.65497402732373</v>
      </c>
      <c r="V2950" s="163">
        <f t="shared" si="468"/>
        <v>1</v>
      </c>
      <c r="W2950" s="164">
        <f t="shared" si="469"/>
        <v>-138927872.88004044</v>
      </c>
      <c r="X2950" s="164">
        <f t="shared" si="470"/>
        <v>67118902.793336302</v>
      </c>
    </row>
    <row r="2951" spans="10:24" x14ac:dyDescent="0.25">
      <c r="J2951">
        <v>2948</v>
      </c>
      <c r="K2951" s="43">
        <v>0.69000357398510392</v>
      </c>
      <c r="L2951">
        <v>0.78273527550510658</v>
      </c>
      <c r="M2951">
        <v>0.8027081084265465</v>
      </c>
      <c r="N2951" s="44">
        <v>0.41943708656438083</v>
      </c>
      <c r="O2951" s="161">
        <f t="shared" si="461"/>
        <v>6000000</v>
      </c>
      <c r="P2951" s="162">
        <f t="shared" si="462"/>
        <v>191.72196492872135</v>
      </c>
      <c r="Q2951" s="162">
        <f t="shared" si="463"/>
        <v>152.02668215973958</v>
      </c>
      <c r="R2951" s="163">
        <f t="shared" si="464"/>
        <v>1</v>
      </c>
      <c r="S2951" s="161">
        <f t="shared" si="465"/>
        <v>7000000</v>
      </c>
      <c r="T2951" s="162">
        <f t="shared" si="466"/>
        <v>193.90732164290711</v>
      </c>
      <c r="U2951" s="162">
        <f t="shared" si="467"/>
        <v>133.51334107986978</v>
      </c>
      <c r="V2951" s="163">
        <f t="shared" si="468"/>
        <v>1</v>
      </c>
      <c r="W2951" s="164">
        <f t="shared" si="469"/>
        <v>188171696.61389062</v>
      </c>
      <c r="X2951" s="164">
        <f t="shared" si="470"/>
        <v>272757863.94126129</v>
      </c>
    </row>
    <row r="2952" spans="10:24" x14ac:dyDescent="0.25">
      <c r="J2952">
        <v>2949</v>
      </c>
      <c r="K2952" s="43">
        <v>0.48428108273969905</v>
      </c>
      <c r="L2952">
        <v>5.7564696330474341E-2</v>
      </c>
      <c r="M2952">
        <v>0.35122185527617367</v>
      </c>
      <c r="N2952" s="44">
        <v>0.52918475197937698</v>
      </c>
      <c r="O2952" s="161">
        <f t="shared" si="461"/>
        <v>5000000</v>
      </c>
      <c r="P2952" s="162">
        <f t="shared" si="462"/>
        <v>156.36673997146752</v>
      </c>
      <c r="Q2952" s="162">
        <f t="shared" si="463"/>
        <v>127.35952398126732</v>
      </c>
      <c r="R2952" s="163">
        <f t="shared" si="464"/>
        <v>1</v>
      </c>
      <c r="S2952" s="161">
        <f t="shared" si="465"/>
        <v>6000000</v>
      </c>
      <c r="T2952" s="162">
        <f t="shared" si="466"/>
        <v>182.12224665715584</v>
      </c>
      <c r="U2952" s="162">
        <f t="shared" si="467"/>
        <v>121.17976199063365</v>
      </c>
      <c r="V2952" s="163">
        <f t="shared" si="468"/>
        <v>1</v>
      </c>
      <c r="W2952" s="164">
        <f t="shared" si="469"/>
        <v>95036079.951001048</v>
      </c>
      <c r="X2952" s="164">
        <f t="shared" si="470"/>
        <v>215654907.99913317</v>
      </c>
    </row>
    <row r="2953" spans="10:24" x14ac:dyDescent="0.25">
      <c r="J2953">
        <v>2950</v>
      </c>
      <c r="K2953" s="43">
        <v>0.82482180037407538</v>
      </c>
      <c r="L2953">
        <v>0.27094668617792284</v>
      </c>
      <c r="M2953">
        <v>0.92747236875473693</v>
      </c>
      <c r="N2953" s="44">
        <v>0.97819079290540978</v>
      </c>
      <c r="O2953" s="161">
        <f t="shared" si="461"/>
        <v>7000000</v>
      </c>
      <c r="P2953" s="162">
        <f t="shared" si="462"/>
        <v>170.85071474031051</v>
      </c>
      <c r="Q2953" s="162">
        <f t="shared" si="463"/>
        <v>164.14442892174432</v>
      </c>
      <c r="R2953" s="163">
        <f t="shared" si="464"/>
        <v>1</v>
      </c>
      <c r="S2953" s="161">
        <f t="shared" si="465"/>
        <v>7000000</v>
      </c>
      <c r="T2953" s="162">
        <f t="shared" si="466"/>
        <v>186.95023824677017</v>
      </c>
      <c r="U2953" s="162">
        <f t="shared" si="467"/>
        <v>139.57221446087215</v>
      </c>
      <c r="V2953" s="163">
        <f t="shared" si="468"/>
        <v>1</v>
      </c>
      <c r="W2953" s="164">
        <f t="shared" si="469"/>
        <v>-3055999.2700366899</v>
      </c>
      <c r="X2953" s="164">
        <f t="shared" si="470"/>
        <v>181646166.50128615</v>
      </c>
    </row>
    <row r="2954" spans="10:24" x14ac:dyDescent="0.25">
      <c r="J2954">
        <v>2951</v>
      </c>
      <c r="K2954" s="43">
        <v>0.40821435810342321</v>
      </c>
      <c r="L2954">
        <v>0.92141544596717129</v>
      </c>
      <c r="M2954">
        <v>0.49085420689110404</v>
      </c>
      <c r="N2954" s="44">
        <v>0.95913918704555501</v>
      </c>
      <c r="O2954" s="161">
        <f t="shared" si="461"/>
        <v>5000000</v>
      </c>
      <c r="P2954" s="162">
        <f t="shared" si="462"/>
        <v>201.21985395781505</v>
      </c>
      <c r="Q2954" s="162">
        <f t="shared" si="463"/>
        <v>134.54145775884356</v>
      </c>
      <c r="R2954" s="163">
        <f t="shared" si="464"/>
        <v>1</v>
      </c>
      <c r="S2954" s="161">
        <f t="shared" si="465"/>
        <v>6000000</v>
      </c>
      <c r="T2954" s="162">
        <f t="shared" si="466"/>
        <v>197.07328465260503</v>
      </c>
      <c r="U2954" s="162">
        <f t="shared" si="467"/>
        <v>124.77072887942178</v>
      </c>
      <c r="V2954" s="163">
        <f t="shared" si="468"/>
        <v>1</v>
      </c>
      <c r="W2954" s="164">
        <f t="shared" si="469"/>
        <v>283391980.99485743</v>
      </c>
      <c r="X2954" s="164">
        <f t="shared" si="470"/>
        <v>283815334.63909948</v>
      </c>
    </row>
    <row r="2955" spans="10:24" x14ac:dyDescent="0.25">
      <c r="J2955">
        <v>2952</v>
      </c>
      <c r="K2955" s="43">
        <v>0.81409382687514853</v>
      </c>
      <c r="L2955">
        <v>0.12043929962662725</v>
      </c>
      <c r="M2955">
        <v>0.38373768154013765</v>
      </c>
      <c r="N2955" s="44">
        <v>0.11042178526454949</v>
      </c>
      <c r="O2955" s="161">
        <f t="shared" si="461"/>
        <v>7000000</v>
      </c>
      <c r="P2955" s="162">
        <f t="shared" si="462"/>
        <v>162.40809652334917</v>
      </c>
      <c r="Q2955" s="162">
        <f t="shared" si="463"/>
        <v>129.08642332638777</v>
      </c>
      <c r="R2955" s="163">
        <f t="shared" si="464"/>
        <v>1</v>
      </c>
      <c r="S2955" s="161">
        <f t="shared" si="465"/>
        <v>7000000</v>
      </c>
      <c r="T2955" s="162">
        <f t="shared" si="466"/>
        <v>184.13603217444972</v>
      </c>
      <c r="U2955" s="162">
        <f t="shared" si="467"/>
        <v>122.04321166319389</v>
      </c>
      <c r="V2955" s="163">
        <f t="shared" si="468"/>
        <v>0.9</v>
      </c>
      <c r="W2955" s="164">
        <f t="shared" si="469"/>
        <v>183251712.37872979</v>
      </c>
      <c r="X2955" s="164">
        <f t="shared" si="470"/>
        <v>241184769.22091174</v>
      </c>
    </row>
    <row r="2956" spans="10:24" x14ac:dyDescent="0.25">
      <c r="J2956">
        <v>2953</v>
      </c>
      <c r="K2956" s="43">
        <v>0.52648662671136881</v>
      </c>
      <c r="L2956">
        <v>0.24746595421308171</v>
      </c>
      <c r="M2956">
        <v>0.62494198144206936</v>
      </c>
      <c r="N2956" s="44">
        <v>0.50232804477396131</v>
      </c>
      <c r="O2956" s="161">
        <f t="shared" si="461"/>
        <v>5000000</v>
      </c>
      <c r="P2956" s="162">
        <f t="shared" si="462"/>
        <v>169.76271512788509</v>
      </c>
      <c r="Q2956" s="162">
        <f t="shared" si="463"/>
        <v>141.36972726495011</v>
      </c>
      <c r="R2956" s="163">
        <f t="shared" si="464"/>
        <v>1</v>
      </c>
      <c r="S2956" s="161">
        <f t="shared" si="465"/>
        <v>6000000</v>
      </c>
      <c r="T2956" s="162">
        <f t="shared" si="466"/>
        <v>186.58757170929502</v>
      </c>
      <c r="U2956" s="162">
        <f t="shared" si="467"/>
        <v>128.18486363247504</v>
      </c>
      <c r="V2956" s="163">
        <f t="shared" si="468"/>
        <v>1</v>
      </c>
      <c r="W2956" s="164">
        <f t="shared" si="469"/>
        <v>91964939.314674854</v>
      </c>
      <c r="X2956" s="164">
        <f t="shared" si="470"/>
        <v>200416248.46091986</v>
      </c>
    </row>
    <row r="2957" spans="10:24" x14ac:dyDescent="0.25">
      <c r="J2957">
        <v>2954</v>
      </c>
      <c r="K2957" s="43">
        <v>0.75590845709564469</v>
      </c>
      <c r="L2957">
        <v>0.39722842260694124</v>
      </c>
      <c r="M2957">
        <v>0.99633338488068302</v>
      </c>
      <c r="N2957" s="44">
        <v>0.42918097968574676</v>
      </c>
      <c r="O2957" s="161">
        <f t="shared" si="461"/>
        <v>7000000</v>
      </c>
      <c r="P2957" s="162">
        <f t="shared" si="462"/>
        <v>176.09208632630015</v>
      </c>
      <c r="Q2957" s="162">
        <f t="shared" si="463"/>
        <v>188.62640471484531</v>
      </c>
      <c r="R2957" s="163">
        <f t="shared" si="464"/>
        <v>1</v>
      </c>
      <c r="S2957" s="161">
        <f t="shared" si="465"/>
        <v>7000000</v>
      </c>
      <c r="T2957" s="162">
        <f t="shared" si="466"/>
        <v>188.69736210876673</v>
      </c>
      <c r="U2957" s="162">
        <f t="shared" si="467"/>
        <v>151.81320235742265</v>
      </c>
      <c r="V2957" s="163">
        <f t="shared" si="468"/>
        <v>1</v>
      </c>
      <c r="W2957" s="164">
        <f t="shared" si="469"/>
        <v>-137740228.71981612</v>
      </c>
      <c r="X2957" s="164">
        <f t="shared" si="470"/>
        <v>108189118.2594085</v>
      </c>
    </row>
    <row r="2958" spans="10:24" x14ac:dyDescent="0.25">
      <c r="J2958">
        <v>2955</v>
      </c>
      <c r="K2958" s="43">
        <v>0.87251279009898131</v>
      </c>
      <c r="L2958">
        <v>0.48408274856707711</v>
      </c>
      <c r="M2958">
        <v>0.31220623543654891</v>
      </c>
      <c r="N2958" s="44">
        <v>0.67688911130174134</v>
      </c>
      <c r="O2958" s="161">
        <f t="shared" si="461"/>
        <v>7000000</v>
      </c>
      <c r="P2958" s="162">
        <f t="shared" si="462"/>
        <v>179.4013616373561</v>
      </c>
      <c r="Q2958" s="162">
        <f t="shared" si="463"/>
        <v>125.20787268066407</v>
      </c>
      <c r="R2958" s="163">
        <f t="shared" si="464"/>
        <v>1</v>
      </c>
      <c r="S2958" s="161">
        <f t="shared" si="465"/>
        <v>7000000</v>
      </c>
      <c r="T2958" s="162">
        <f t="shared" si="466"/>
        <v>189.80045387911869</v>
      </c>
      <c r="U2958" s="162">
        <f t="shared" si="467"/>
        <v>120.10393634033203</v>
      </c>
      <c r="V2958" s="163">
        <f t="shared" si="468"/>
        <v>1</v>
      </c>
      <c r="W2958" s="164">
        <f t="shared" si="469"/>
        <v>329354422.69684428</v>
      </c>
      <c r="X2958" s="164">
        <f t="shared" si="470"/>
        <v>337875622.77150667</v>
      </c>
    </row>
    <row r="2959" spans="10:24" x14ac:dyDescent="0.25">
      <c r="J2959">
        <v>2956</v>
      </c>
      <c r="K2959" s="43">
        <v>0.67771954910202925</v>
      </c>
      <c r="L2959">
        <v>0.14053416429983578</v>
      </c>
      <c r="M2959">
        <v>0.24853305761656608</v>
      </c>
      <c r="N2959" s="44">
        <v>0.53794436407806079</v>
      </c>
      <c r="O2959" s="161">
        <f t="shared" si="461"/>
        <v>6000000</v>
      </c>
      <c r="P2959" s="162">
        <f t="shared" si="462"/>
        <v>163.83116200167515</v>
      </c>
      <c r="Q2959" s="162">
        <f t="shared" si="463"/>
        <v>121.41773523868294</v>
      </c>
      <c r="R2959" s="163">
        <f t="shared" si="464"/>
        <v>1</v>
      </c>
      <c r="S2959" s="161">
        <f t="shared" si="465"/>
        <v>7000000</v>
      </c>
      <c r="T2959" s="162">
        <f t="shared" si="466"/>
        <v>184.61038733389171</v>
      </c>
      <c r="U2959" s="162">
        <f t="shared" si="467"/>
        <v>118.20886761934146</v>
      </c>
      <c r="V2959" s="163">
        <f t="shared" si="468"/>
        <v>1</v>
      </c>
      <c r="W2959" s="164">
        <f t="shared" si="469"/>
        <v>204480560.57795331</v>
      </c>
      <c r="X2959" s="164">
        <f t="shared" si="470"/>
        <v>314810638.00185174</v>
      </c>
    </row>
    <row r="2960" spans="10:24" x14ac:dyDescent="0.25">
      <c r="J2960">
        <v>2957</v>
      </c>
      <c r="K2960" s="43">
        <v>0.23177500827359132</v>
      </c>
      <c r="L2960">
        <v>0.78538941149118302</v>
      </c>
      <c r="M2960">
        <v>0.20256842396993702</v>
      </c>
      <c r="N2960" s="44">
        <v>0.53987727202989977</v>
      </c>
      <c r="O2960" s="161">
        <f t="shared" si="461"/>
        <v>2000000</v>
      </c>
      <c r="P2960" s="162">
        <f t="shared" si="462"/>
        <v>191.85787630861901</v>
      </c>
      <c r="Q2960" s="162">
        <f t="shared" si="463"/>
        <v>118.3503569448204</v>
      </c>
      <c r="R2960" s="163">
        <f t="shared" si="464"/>
        <v>1</v>
      </c>
      <c r="S2960" s="161">
        <f t="shared" si="465"/>
        <v>5000000</v>
      </c>
      <c r="T2960" s="162">
        <f t="shared" si="466"/>
        <v>193.95262543620635</v>
      </c>
      <c r="U2960" s="162">
        <f t="shared" si="467"/>
        <v>116.67517847241021</v>
      </c>
      <c r="V2960" s="163">
        <f t="shared" si="468"/>
        <v>1</v>
      </c>
      <c r="W2960" s="164">
        <f t="shared" si="469"/>
        <v>97015038.727597207</v>
      </c>
      <c r="X2960" s="164">
        <f t="shared" si="470"/>
        <v>236387234.81898069</v>
      </c>
    </row>
    <row r="2961" spans="10:24" x14ac:dyDescent="0.25">
      <c r="J2961">
        <v>2958</v>
      </c>
      <c r="K2961" s="43">
        <v>0.81613980326667734</v>
      </c>
      <c r="L2961">
        <v>0.38188264146614559</v>
      </c>
      <c r="M2961">
        <v>0.95717669054007615</v>
      </c>
      <c r="N2961" s="44">
        <v>0.99558266027445319</v>
      </c>
      <c r="O2961" s="161">
        <f t="shared" si="461"/>
        <v>7000000</v>
      </c>
      <c r="P2961" s="162">
        <f t="shared" si="462"/>
        <v>175.49189985777667</v>
      </c>
      <c r="Q2961" s="162">
        <f t="shared" si="463"/>
        <v>169.37645860225115</v>
      </c>
      <c r="R2961" s="163">
        <f t="shared" si="464"/>
        <v>1</v>
      </c>
      <c r="S2961" s="161">
        <f t="shared" si="465"/>
        <v>7000000</v>
      </c>
      <c r="T2961" s="162">
        <f t="shared" si="466"/>
        <v>188.49729995259221</v>
      </c>
      <c r="U2961" s="162">
        <f t="shared" si="467"/>
        <v>142.18822930112557</v>
      </c>
      <c r="V2961" s="163">
        <f t="shared" si="468"/>
        <v>1</v>
      </c>
      <c r="W2961" s="164">
        <f t="shared" si="469"/>
        <v>-7191911.2113213241</v>
      </c>
      <c r="X2961" s="164">
        <f t="shared" si="470"/>
        <v>174163494.56026649</v>
      </c>
    </row>
    <row r="2962" spans="10:24" x14ac:dyDescent="0.25">
      <c r="J2962">
        <v>2959</v>
      </c>
      <c r="K2962" s="43">
        <v>0.91881452559292254</v>
      </c>
      <c r="L2962">
        <v>0.58790106473101222</v>
      </c>
      <c r="M2962">
        <v>0.85432161643642346</v>
      </c>
      <c r="N2962" s="44">
        <v>0.28391053941848499</v>
      </c>
      <c r="O2962" s="161">
        <f t="shared" si="461"/>
        <v>7000000</v>
      </c>
      <c r="P2962" s="162">
        <f t="shared" si="462"/>
        <v>183.33223545613299</v>
      </c>
      <c r="Q2962" s="162">
        <f t="shared" si="463"/>
        <v>156.10299826702996</v>
      </c>
      <c r="R2962" s="163">
        <f t="shared" si="464"/>
        <v>1</v>
      </c>
      <c r="S2962" s="161">
        <f t="shared" si="465"/>
        <v>9000000</v>
      </c>
      <c r="T2962" s="162">
        <f t="shared" si="466"/>
        <v>191.11074515204433</v>
      </c>
      <c r="U2962" s="162">
        <f t="shared" si="467"/>
        <v>135.55149913351499</v>
      </c>
      <c r="V2962" s="163">
        <f t="shared" si="468"/>
        <v>1</v>
      </c>
      <c r="W2962" s="164">
        <f t="shared" si="469"/>
        <v>140604660.32372123</v>
      </c>
      <c r="X2962" s="164">
        <f t="shared" si="470"/>
        <v>350033214.16676402</v>
      </c>
    </row>
    <row r="2963" spans="10:24" x14ac:dyDescent="0.25">
      <c r="J2963">
        <v>2960</v>
      </c>
      <c r="K2963" s="43">
        <v>0.49930808691802875</v>
      </c>
      <c r="L2963">
        <v>0.61769249050226527</v>
      </c>
      <c r="M2963">
        <v>8.7654478443815687E-2</v>
      </c>
      <c r="N2963" s="44">
        <v>0.81673694295800936</v>
      </c>
      <c r="O2963" s="161">
        <f t="shared" si="461"/>
        <v>5000000</v>
      </c>
      <c r="P2963" s="162">
        <f t="shared" si="462"/>
        <v>184.49139014774408</v>
      </c>
      <c r="Q2963" s="162">
        <f t="shared" si="463"/>
        <v>107.89318119283702</v>
      </c>
      <c r="R2963" s="163">
        <f t="shared" si="464"/>
        <v>1</v>
      </c>
      <c r="S2963" s="161">
        <f t="shared" si="465"/>
        <v>6000000</v>
      </c>
      <c r="T2963" s="162">
        <f t="shared" si="466"/>
        <v>191.49713004924803</v>
      </c>
      <c r="U2963" s="162">
        <f t="shared" si="467"/>
        <v>111.4465905964185</v>
      </c>
      <c r="V2963" s="163">
        <f t="shared" si="468"/>
        <v>1</v>
      </c>
      <c r="W2963" s="164">
        <f t="shared" si="469"/>
        <v>332991044.7745353</v>
      </c>
      <c r="X2963" s="164">
        <f t="shared" si="470"/>
        <v>330303236.71697718</v>
      </c>
    </row>
    <row r="2964" spans="10:24" x14ac:dyDescent="0.25">
      <c r="J2964">
        <v>2961</v>
      </c>
      <c r="K2964" s="43">
        <v>0.59864543686966387</v>
      </c>
      <c r="L2964">
        <v>0.30626971222872013</v>
      </c>
      <c r="M2964">
        <v>0.93020958671895204</v>
      </c>
      <c r="N2964" s="44">
        <v>0.43130528111712263</v>
      </c>
      <c r="O2964" s="161">
        <f t="shared" si="461"/>
        <v>6000000</v>
      </c>
      <c r="P2964" s="162">
        <f t="shared" si="462"/>
        <v>172.40322099318226</v>
      </c>
      <c r="Q2964" s="162">
        <f t="shared" si="463"/>
        <v>164.54707577204124</v>
      </c>
      <c r="R2964" s="163">
        <f t="shared" si="464"/>
        <v>1</v>
      </c>
      <c r="S2964" s="161">
        <f t="shared" si="465"/>
        <v>6000000</v>
      </c>
      <c r="T2964" s="162">
        <f t="shared" si="466"/>
        <v>187.46774033106075</v>
      </c>
      <c r="U2964" s="162">
        <f t="shared" si="467"/>
        <v>139.77353788602062</v>
      </c>
      <c r="V2964" s="163">
        <f t="shared" si="468"/>
        <v>1</v>
      </c>
      <c r="W2964" s="164">
        <f t="shared" si="469"/>
        <v>-2863128.6731538773</v>
      </c>
      <c r="X2964" s="164">
        <f t="shared" si="470"/>
        <v>136165214.67024082</v>
      </c>
    </row>
    <row r="2965" spans="10:24" x14ac:dyDescent="0.25">
      <c r="J2965">
        <v>2962</v>
      </c>
      <c r="K2965" s="43">
        <v>0.85408224214072104</v>
      </c>
      <c r="L2965">
        <v>0.5245525980973117</v>
      </c>
      <c r="M2965">
        <v>0.73565919557728454</v>
      </c>
      <c r="N2965" s="44">
        <v>0.89390477910924471</v>
      </c>
      <c r="O2965" s="161">
        <f t="shared" si="461"/>
        <v>7000000</v>
      </c>
      <c r="P2965" s="162">
        <f t="shared" si="462"/>
        <v>180.92374709963931</v>
      </c>
      <c r="Q2965" s="162">
        <f t="shared" si="463"/>
        <v>147.60039664197424</v>
      </c>
      <c r="R2965" s="163">
        <f t="shared" si="464"/>
        <v>1</v>
      </c>
      <c r="S2965" s="161">
        <f t="shared" si="465"/>
        <v>7000000</v>
      </c>
      <c r="T2965" s="162">
        <f t="shared" si="466"/>
        <v>190.30791569987977</v>
      </c>
      <c r="U2965" s="162">
        <f t="shared" si="467"/>
        <v>131.30019832098711</v>
      </c>
      <c r="V2965" s="163">
        <f t="shared" si="468"/>
        <v>1</v>
      </c>
      <c r="W2965" s="164">
        <f t="shared" si="469"/>
        <v>183263453.20365551</v>
      </c>
      <c r="X2965" s="164">
        <f t="shared" si="470"/>
        <v>263054021.65224862</v>
      </c>
    </row>
    <row r="2966" spans="10:24" x14ac:dyDescent="0.25">
      <c r="J2966">
        <v>2963</v>
      </c>
      <c r="K2966" s="43">
        <v>0.71585031965336421</v>
      </c>
      <c r="L2966">
        <v>0.13421241305350828</v>
      </c>
      <c r="M2966">
        <v>0.34143976455358371</v>
      </c>
      <c r="N2966" s="44">
        <v>0.86837545186758391</v>
      </c>
      <c r="O2966" s="161">
        <f t="shared" si="461"/>
        <v>6000000</v>
      </c>
      <c r="P2966" s="162">
        <f t="shared" si="462"/>
        <v>163.39954060346381</v>
      </c>
      <c r="Q2966" s="162">
        <f t="shared" si="463"/>
        <v>126.82926154950815</v>
      </c>
      <c r="R2966" s="163">
        <f t="shared" si="464"/>
        <v>1</v>
      </c>
      <c r="S2966" s="161">
        <f t="shared" si="465"/>
        <v>7000000</v>
      </c>
      <c r="T2966" s="162">
        <f t="shared" si="466"/>
        <v>184.46651353448794</v>
      </c>
      <c r="U2966" s="162">
        <f t="shared" si="467"/>
        <v>120.91463077475407</v>
      </c>
      <c r="V2966" s="163">
        <f t="shared" si="468"/>
        <v>1</v>
      </c>
      <c r="W2966" s="164">
        <f t="shared" si="469"/>
        <v>169421674.32373396</v>
      </c>
      <c r="X2966" s="164">
        <f t="shared" si="470"/>
        <v>294863179.31813711</v>
      </c>
    </row>
    <row r="2967" spans="10:24" x14ac:dyDescent="0.25">
      <c r="J2967">
        <v>2964</v>
      </c>
      <c r="K2967" s="43">
        <v>0.41157068263797747</v>
      </c>
      <c r="L2967">
        <v>0.82698732425676369</v>
      </c>
      <c r="M2967">
        <v>1.507812653006102E-2</v>
      </c>
      <c r="N2967" s="44">
        <v>0.59434552411001285</v>
      </c>
      <c r="O2967" s="161">
        <f t="shared" si="461"/>
        <v>5000000</v>
      </c>
      <c r="P2967" s="162">
        <f t="shared" si="462"/>
        <v>194.13490199185779</v>
      </c>
      <c r="Q2967" s="162">
        <f t="shared" si="463"/>
        <v>91.639360304824692</v>
      </c>
      <c r="R2967" s="163">
        <f t="shared" si="464"/>
        <v>1</v>
      </c>
      <c r="S2967" s="161">
        <f t="shared" si="465"/>
        <v>6000000</v>
      </c>
      <c r="T2967" s="162">
        <f t="shared" si="466"/>
        <v>194.71163399728593</v>
      </c>
      <c r="U2967" s="162">
        <f t="shared" si="467"/>
        <v>103.31968015241235</v>
      </c>
      <c r="V2967" s="163">
        <f t="shared" si="468"/>
        <v>1</v>
      </c>
      <c r="W2967" s="164">
        <f t="shared" si="469"/>
        <v>462477708.43516546</v>
      </c>
      <c r="X2967" s="164">
        <f t="shared" si="470"/>
        <v>398351723.06924152</v>
      </c>
    </row>
    <row r="2968" spans="10:24" x14ac:dyDescent="0.25">
      <c r="J2968">
        <v>2965</v>
      </c>
      <c r="K2968" s="43">
        <v>0.78458163640217393</v>
      </c>
      <c r="L2968">
        <v>0.92513690038739105</v>
      </c>
      <c r="M2968">
        <v>0.55602261403836739</v>
      </c>
      <c r="N2968" s="44">
        <v>0.77800548393360869</v>
      </c>
      <c r="O2968" s="161">
        <f t="shared" si="461"/>
        <v>7000000</v>
      </c>
      <c r="P2968" s="162">
        <f t="shared" si="462"/>
        <v>201.60748890040421</v>
      </c>
      <c r="Q2968" s="162">
        <f t="shared" si="463"/>
        <v>137.81785241149623</v>
      </c>
      <c r="R2968" s="163">
        <f t="shared" si="464"/>
        <v>1</v>
      </c>
      <c r="S2968" s="161">
        <f t="shared" si="465"/>
        <v>7000000</v>
      </c>
      <c r="T2968" s="162">
        <f t="shared" si="466"/>
        <v>197.20249630013473</v>
      </c>
      <c r="U2968" s="162">
        <f t="shared" si="467"/>
        <v>126.40892620574812</v>
      </c>
      <c r="V2968" s="163">
        <f t="shared" si="468"/>
        <v>1</v>
      </c>
      <c r="W2968" s="164">
        <f t="shared" si="469"/>
        <v>396527455.42235583</v>
      </c>
      <c r="X2968" s="164">
        <f t="shared" si="470"/>
        <v>345554990.66070628</v>
      </c>
    </row>
    <row r="2969" spans="10:24" x14ac:dyDescent="0.25">
      <c r="J2969">
        <v>2966</v>
      </c>
      <c r="K2969" s="43">
        <v>0.68375043084229425</v>
      </c>
      <c r="L2969">
        <v>0.53270565709864814</v>
      </c>
      <c r="M2969">
        <v>0.61946888510777154</v>
      </c>
      <c r="N2969" s="44">
        <v>0.99795465414713413</v>
      </c>
      <c r="O2969" s="161">
        <f t="shared" si="461"/>
        <v>6000000</v>
      </c>
      <c r="P2969" s="162">
        <f t="shared" si="462"/>
        <v>181.23109458026011</v>
      </c>
      <c r="Q2969" s="162">
        <f t="shared" si="463"/>
        <v>141.08172374674487</v>
      </c>
      <c r="R2969" s="163">
        <f t="shared" si="464"/>
        <v>1</v>
      </c>
      <c r="S2969" s="161">
        <f t="shared" si="465"/>
        <v>7000000</v>
      </c>
      <c r="T2969" s="162">
        <f t="shared" si="466"/>
        <v>190.4103648600867</v>
      </c>
      <c r="U2969" s="162">
        <f t="shared" si="467"/>
        <v>128.04086187337245</v>
      </c>
      <c r="V2969" s="163">
        <f t="shared" si="468"/>
        <v>1</v>
      </c>
      <c r="W2969" s="164">
        <f t="shared" si="469"/>
        <v>190896225.00109142</v>
      </c>
      <c r="X2969" s="164">
        <f t="shared" si="470"/>
        <v>286586520.90699977</v>
      </c>
    </row>
    <row r="2970" spans="10:24" x14ac:dyDescent="0.25">
      <c r="J2970">
        <v>2967</v>
      </c>
      <c r="K2970" s="43">
        <v>0.4866083137332653</v>
      </c>
      <c r="L2970">
        <v>0.76523045890273445</v>
      </c>
      <c r="M2970">
        <v>0.90497020858057198</v>
      </c>
      <c r="N2970" s="44">
        <v>0.23457961668281579</v>
      </c>
      <c r="O2970" s="161">
        <f t="shared" si="461"/>
        <v>5000000</v>
      </c>
      <c r="P2970" s="162">
        <f t="shared" si="462"/>
        <v>190.84843799462217</v>
      </c>
      <c r="Q2970" s="162">
        <f t="shared" si="463"/>
        <v>161.20805742375472</v>
      </c>
      <c r="R2970" s="163">
        <f t="shared" si="464"/>
        <v>1</v>
      </c>
      <c r="S2970" s="161">
        <f t="shared" si="465"/>
        <v>6000000</v>
      </c>
      <c r="T2970" s="162">
        <f t="shared" si="466"/>
        <v>193.6161459982074</v>
      </c>
      <c r="U2970" s="162">
        <f t="shared" si="467"/>
        <v>138.10402871187736</v>
      </c>
      <c r="V2970" s="163">
        <f t="shared" si="468"/>
        <v>1</v>
      </c>
      <c r="W2970" s="164">
        <f t="shared" si="469"/>
        <v>98201902.854337245</v>
      </c>
      <c r="X2970" s="164">
        <f t="shared" si="470"/>
        <v>183072703.71798021</v>
      </c>
    </row>
    <row r="2971" spans="10:24" x14ac:dyDescent="0.25">
      <c r="J2971">
        <v>2968</v>
      </c>
      <c r="K2971" s="43">
        <v>0.44980410481566191</v>
      </c>
      <c r="L2971">
        <v>0.33726959843139548</v>
      </c>
      <c r="M2971">
        <v>0.11021688117339601</v>
      </c>
      <c r="N2971" s="44">
        <v>0.8805061035106676</v>
      </c>
      <c r="O2971" s="161">
        <f t="shared" si="461"/>
        <v>5000000</v>
      </c>
      <c r="P2971" s="162">
        <f t="shared" si="462"/>
        <v>173.70110350044149</v>
      </c>
      <c r="Q2971" s="162">
        <f t="shared" si="463"/>
        <v>110.49248940379691</v>
      </c>
      <c r="R2971" s="163">
        <f t="shared" si="464"/>
        <v>1</v>
      </c>
      <c r="S2971" s="161">
        <f t="shared" si="465"/>
        <v>6000000</v>
      </c>
      <c r="T2971" s="162">
        <f t="shared" si="466"/>
        <v>187.90036783348049</v>
      </c>
      <c r="U2971" s="162">
        <f t="shared" si="467"/>
        <v>112.74624470189846</v>
      </c>
      <c r="V2971" s="163">
        <f t="shared" si="468"/>
        <v>1</v>
      </c>
      <c r="W2971" s="164">
        <f t="shared" si="469"/>
        <v>266043070.4832229</v>
      </c>
      <c r="X2971" s="164">
        <f t="shared" si="470"/>
        <v>300924738.78949213</v>
      </c>
    </row>
    <row r="2972" spans="10:24" x14ac:dyDescent="0.25">
      <c r="J2972">
        <v>2969</v>
      </c>
      <c r="K2972" s="43">
        <v>0.30794421910171432</v>
      </c>
      <c r="L2972">
        <v>0.7265814801688929</v>
      </c>
      <c r="M2972">
        <v>1.084793115050342E-2</v>
      </c>
      <c r="N2972" s="44">
        <v>0.27370648921676133</v>
      </c>
      <c r="O2972" s="161">
        <f t="shared" si="461"/>
        <v>5000000</v>
      </c>
      <c r="P2972" s="162">
        <f t="shared" si="462"/>
        <v>189.03759745762065</v>
      </c>
      <c r="Q2972" s="162">
        <f t="shared" si="463"/>
        <v>89.086986316132737</v>
      </c>
      <c r="R2972" s="163">
        <f t="shared" si="464"/>
        <v>1</v>
      </c>
      <c r="S2972" s="161">
        <f t="shared" si="465"/>
        <v>6000000</v>
      </c>
      <c r="T2972" s="162">
        <f t="shared" si="466"/>
        <v>193.01253248587355</v>
      </c>
      <c r="U2972" s="162">
        <f t="shared" si="467"/>
        <v>102.04349315806637</v>
      </c>
      <c r="V2972" s="163">
        <f t="shared" si="468"/>
        <v>1</v>
      </c>
      <c r="W2972" s="164">
        <f t="shared" si="469"/>
        <v>449753055.70743954</v>
      </c>
      <c r="X2972" s="164">
        <f t="shared" si="470"/>
        <v>395814235.96684313</v>
      </c>
    </row>
    <row r="2973" spans="10:24" x14ac:dyDescent="0.25">
      <c r="J2973">
        <v>2970</v>
      </c>
      <c r="K2973" s="43">
        <v>0.54502439913759715</v>
      </c>
      <c r="L2973">
        <v>0.86849395041862543</v>
      </c>
      <c r="M2973">
        <v>0.40097251426081859</v>
      </c>
      <c r="N2973" s="44">
        <v>0.91760729081476733</v>
      </c>
      <c r="O2973" s="161">
        <f t="shared" si="461"/>
        <v>5000000</v>
      </c>
      <c r="P2973" s="162">
        <f t="shared" si="462"/>
        <v>196.78950269654288</v>
      </c>
      <c r="Q2973" s="162">
        <f t="shared" si="463"/>
        <v>129.98338660843103</v>
      </c>
      <c r="R2973" s="163">
        <f t="shared" si="464"/>
        <v>1</v>
      </c>
      <c r="S2973" s="161">
        <f t="shared" si="465"/>
        <v>6000000</v>
      </c>
      <c r="T2973" s="162">
        <f t="shared" si="466"/>
        <v>195.59650089884764</v>
      </c>
      <c r="U2973" s="162">
        <f t="shared" si="467"/>
        <v>122.49169330421552</v>
      </c>
      <c r="V2973" s="163">
        <f t="shared" si="468"/>
        <v>1</v>
      </c>
      <c r="W2973" s="164">
        <f t="shared" si="469"/>
        <v>284030580.44055927</v>
      </c>
      <c r="X2973" s="164">
        <f t="shared" si="470"/>
        <v>288628845.56779271</v>
      </c>
    </row>
    <row r="2974" spans="10:24" x14ac:dyDescent="0.25">
      <c r="J2974">
        <v>2971</v>
      </c>
      <c r="K2974" s="43">
        <v>6.2299803243565766E-2</v>
      </c>
      <c r="L2974">
        <v>0.26218265586157796</v>
      </c>
      <c r="M2974">
        <v>0.88439096894357072</v>
      </c>
      <c r="N2974" s="44">
        <v>0.85040359643080177</v>
      </c>
      <c r="O2974" s="161">
        <f t="shared" si="461"/>
        <v>2000000</v>
      </c>
      <c r="P2974" s="162">
        <f t="shared" si="462"/>
        <v>170.45053693319588</v>
      </c>
      <c r="Q2974" s="162">
        <f t="shared" si="463"/>
        <v>158.9445413671308</v>
      </c>
      <c r="R2974" s="163">
        <f t="shared" si="464"/>
        <v>1</v>
      </c>
      <c r="S2974" s="161">
        <f t="shared" si="465"/>
        <v>2000000</v>
      </c>
      <c r="T2974" s="162">
        <f t="shared" si="466"/>
        <v>186.81684564439863</v>
      </c>
      <c r="U2974" s="162">
        <f t="shared" si="467"/>
        <v>136.9722706835654</v>
      </c>
      <c r="V2974" s="163">
        <f t="shared" si="468"/>
        <v>1</v>
      </c>
      <c r="W2974" s="164">
        <f t="shared" si="469"/>
        <v>-26988008.867869835</v>
      </c>
      <c r="X2974" s="164">
        <f t="shared" si="470"/>
        <v>-50310850.078333542</v>
      </c>
    </row>
    <row r="2975" spans="10:24" x14ac:dyDescent="0.25">
      <c r="J2975">
        <v>2972</v>
      </c>
      <c r="K2975" s="43">
        <v>0.6528791369759368</v>
      </c>
      <c r="L2975">
        <v>0.2431541765025349</v>
      </c>
      <c r="M2975">
        <v>0.61070882282713224</v>
      </c>
      <c r="N2975" s="44">
        <v>0.65413082673810552</v>
      </c>
      <c r="O2975" s="161">
        <f t="shared" si="461"/>
        <v>6000000</v>
      </c>
      <c r="P2975" s="162">
        <f t="shared" si="462"/>
        <v>169.55711415439131</v>
      </c>
      <c r="Q2975" s="162">
        <f t="shared" si="463"/>
        <v>140.62333895494615</v>
      </c>
      <c r="R2975" s="163">
        <f t="shared" si="464"/>
        <v>1</v>
      </c>
      <c r="S2975" s="161">
        <f t="shared" si="465"/>
        <v>7000000</v>
      </c>
      <c r="T2975" s="162">
        <f t="shared" si="466"/>
        <v>186.51903805146378</v>
      </c>
      <c r="U2975" s="162">
        <f t="shared" si="467"/>
        <v>127.81166947747307</v>
      </c>
      <c r="V2975" s="163">
        <f t="shared" si="468"/>
        <v>1</v>
      </c>
      <c r="W2975" s="164">
        <f t="shared" si="469"/>
        <v>123602651.19667098</v>
      </c>
      <c r="X2975" s="164">
        <f t="shared" si="470"/>
        <v>260951580.01793492</v>
      </c>
    </row>
    <row r="2976" spans="10:24" x14ac:dyDescent="0.25">
      <c r="J2976">
        <v>2973</v>
      </c>
      <c r="K2976" s="43">
        <v>0.35923523641353183</v>
      </c>
      <c r="L2976">
        <v>0.36193600937516002</v>
      </c>
      <c r="M2976">
        <v>1.6807706051062965E-3</v>
      </c>
      <c r="N2976" s="44">
        <v>0.73658824541631296</v>
      </c>
      <c r="O2976" s="161">
        <f t="shared" si="461"/>
        <v>5000000</v>
      </c>
      <c r="P2976" s="162">
        <f t="shared" si="462"/>
        <v>174.70066955219932</v>
      </c>
      <c r="Q2976" s="162">
        <f t="shared" si="463"/>
        <v>76.348322717069152</v>
      </c>
      <c r="R2976" s="163">
        <f t="shared" si="464"/>
        <v>1</v>
      </c>
      <c r="S2976" s="161">
        <f t="shared" si="465"/>
        <v>6000000</v>
      </c>
      <c r="T2976" s="162">
        <f t="shared" si="466"/>
        <v>188.23355651739976</v>
      </c>
      <c r="U2976" s="162">
        <f t="shared" si="467"/>
        <v>95.674161358534576</v>
      </c>
      <c r="V2976" s="163">
        <f t="shared" si="468"/>
        <v>1</v>
      </c>
      <c r="W2976" s="164">
        <f t="shared" si="469"/>
        <v>441761734.17565084</v>
      </c>
      <c r="X2976" s="164">
        <f t="shared" si="470"/>
        <v>405356370.95319116</v>
      </c>
    </row>
    <row r="2977" spans="10:24" x14ac:dyDescent="0.25">
      <c r="J2977">
        <v>2974</v>
      </c>
      <c r="K2977" s="43">
        <v>8.2905119911120928E-2</v>
      </c>
      <c r="L2977">
        <v>0.76155490915542379</v>
      </c>
      <c r="M2977">
        <v>0.17366130933580337</v>
      </c>
      <c r="N2977" s="44">
        <v>0.74053405738679101</v>
      </c>
      <c r="O2977" s="161">
        <f t="shared" si="461"/>
        <v>2000000</v>
      </c>
      <c r="P2977" s="162">
        <f t="shared" si="462"/>
        <v>190.66969780412134</v>
      </c>
      <c r="Q2977" s="162">
        <f t="shared" si="463"/>
        <v>116.20409589242551</v>
      </c>
      <c r="R2977" s="163">
        <f t="shared" si="464"/>
        <v>1</v>
      </c>
      <c r="S2977" s="161">
        <f t="shared" si="465"/>
        <v>2000000</v>
      </c>
      <c r="T2977" s="162">
        <f t="shared" si="466"/>
        <v>193.55656593470712</v>
      </c>
      <c r="U2977" s="162">
        <f t="shared" si="467"/>
        <v>115.60204794621276</v>
      </c>
      <c r="V2977" s="163">
        <f t="shared" si="468"/>
        <v>1</v>
      </c>
      <c r="W2977" s="164">
        <f t="shared" si="469"/>
        <v>98931203.823391646</v>
      </c>
      <c r="X2977" s="164">
        <f t="shared" si="470"/>
        <v>5909035.9769887328</v>
      </c>
    </row>
    <row r="2978" spans="10:24" x14ac:dyDescent="0.25">
      <c r="J2978">
        <v>2975</v>
      </c>
      <c r="K2978" s="43">
        <v>0.49716047126411633</v>
      </c>
      <c r="L2978">
        <v>0.38201705582131606</v>
      </c>
      <c r="M2978">
        <v>0.96241245639384154</v>
      </c>
      <c r="N2978" s="44">
        <v>0.84653840699626437</v>
      </c>
      <c r="O2978" s="161">
        <f t="shared" si="461"/>
        <v>5000000</v>
      </c>
      <c r="P2978" s="162">
        <f t="shared" si="462"/>
        <v>175.49718695776789</v>
      </c>
      <c r="Q2978" s="162">
        <f t="shared" si="463"/>
        <v>170.58789248248604</v>
      </c>
      <c r="R2978" s="163">
        <f t="shared" si="464"/>
        <v>1</v>
      </c>
      <c r="S2978" s="161">
        <f t="shared" si="465"/>
        <v>6000000</v>
      </c>
      <c r="T2978" s="162">
        <f t="shared" si="466"/>
        <v>188.49906231925596</v>
      </c>
      <c r="U2978" s="162">
        <f t="shared" si="467"/>
        <v>142.79394624124302</v>
      </c>
      <c r="V2978" s="163">
        <f t="shared" si="468"/>
        <v>1</v>
      </c>
      <c r="W2978" s="164">
        <f t="shared" si="469"/>
        <v>-25453527.62359073</v>
      </c>
      <c r="X2978" s="164">
        <f t="shared" si="470"/>
        <v>124230696.4680776</v>
      </c>
    </row>
    <row r="2979" spans="10:24" x14ac:dyDescent="0.25">
      <c r="J2979">
        <v>2976</v>
      </c>
      <c r="K2979" s="43">
        <v>0.10196490354280274</v>
      </c>
      <c r="L2979">
        <v>0.24448432641269935</v>
      </c>
      <c r="M2979">
        <v>0.70207549586476459</v>
      </c>
      <c r="N2979" s="44">
        <v>0.44516405188578012</v>
      </c>
      <c r="O2979" s="161">
        <f t="shared" si="461"/>
        <v>2000000</v>
      </c>
      <c r="P2979" s="162">
        <f t="shared" si="462"/>
        <v>169.62074817402484</v>
      </c>
      <c r="Q2979" s="162">
        <f t="shared" si="463"/>
        <v>145.60758504280838</v>
      </c>
      <c r="R2979" s="163">
        <f t="shared" si="464"/>
        <v>1</v>
      </c>
      <c r="S2979" s="161">
        <f t="shared" si="465"/>
        <v>2000000</v>
      </c>
      <c r="T2979" s="162">
        <f t="shared" si="466"/>
        <v>186.5402493913416</v>
      </c>
      <c r="U2979" s="162">
        <f t="shared" si="467"/>
        <v>130.30379252140418</v>
      </c>
      <c r="V2979" s="163">
        <f t="shared" si="468"/>
        <v>1</v>
      </c>
      <c r="W2979" s="164">
        <f t="shared" si="469"/>
        <v>-1973673.737567082</v>
      </c>
      <c r="X2979" s="164">
        <f t="shared" si="470"/>
        <v>-37527086.260125145</v>
      </c>
    </row>
    <row r="2980" spans="10:24" x14ac:dyDescent="0.25">
      <c r="J2980">
        <v>2977</v>
      </c>
      <c r="K2980" s="43">
        <v>0.42140048112416506</v>
      </c>
      <c r="L2980">
        <v>0.99797684651473417</v>
      </c>
      <c r="M2980">
        <v>0.26406278017803542</v>
      </c>
      <c r="N2980" s="44">
        <v>0.95184507235546578</v>
      </c>
      <c r="O2980" s="161">
        <f t="shared" si="461"/>
        <v>5000000</v>
      </c>
      <c r="P2980" s="162">
        <f t="shared" si="462"/>
        <v>223.11793397099959</v>
      </c>
      <c r="Q2980" s="162">
        <f t="shared" si="463"/>
        <v>122.3826009624933</v>
      </c>
      <c r="R2980" s="163">
        <f t="shared" si="464"/>
        <v>1</v>
      </c>
      <c r="S2980" s="161">
        <f t="shared" si="465"/>
        <v>6000000</v>
      </c>
      <c r="T2980" s="162">
        <f t="shared" si="466"/>
        <v>204.37264465699985</v>
      </c>
      <c r="U2980" s="162">
        <f t="shared" si="467"/>
        <v>118.69130048124664</v>
      </c>
      <c r="V2980" s="163">
        <f t="shared" si="468"/>
        <v>1</v>
      </c>
      <c r="W2980" s="164">
        <f t="shared" si="469"/>
        <v>453676665.04253143</v>
      </c>
      <c r="X2980" s="164">
        <f t="shared" si="470"/>
        <v>364088065.05451924</v>
      </c>
    </row>
    <row r="2981" spans="10:24" x14ac:dyDescent="0.25">
      <c r="J2981">
        <v>2978</v>
      </c>
      <c r="K2981" s="43">
        <v>0.43667204930065695</v>
      </c>
      <c r="L2981">
        <v>4.3231565120582793E-3</v>
      </c>
      <c r="M2981">
        <v>0.95952080437060439</v>
      </c>
      <c r="N2981" s="44">
        <v>0.28056037789969701</v>
      </c>
      <c r="O2981" s="161">
        <f t="shared" si="461"/>
        <v>5000000</v>
      </c>
      <c r="P2981" s="162">
        <f t="shared" si="462"/>
        <v>140.61403571644689</v>
      </c>
      <c r="Q2981" s="162">
        <f t="shared" si="463"/>
        <v>169.90304261283049</v>
      </c>
      <c r="R2981" s="163">
        <f t="shared" si="464"/>
        <v>1</v>
      </c>
      <c r="S2981" s="161">
        <f t="shared" si="465"/>
        <v>6000000</v>
      </c>
      <c r="T2981" s="162">
        <f t="shared" si="466"/>
        <v>176.87134523881562</v>
      </c>
      <c r="U2981" s="162">
        <f t="shared" si="467"/>
        <v>142.45152130641526</v>
      </c>
      <c r="V2981" s="163">
        <f t="shared" si="468"/>
        <v>1</v>
      </c>
      <c r="W2981" s="164">
        <f t="shared" si="469"/>
        <v>-196445034.48191798</v>
      </c>
      <c r="X2981" s="164">
        <f t="shared" si="470"/>
        <v>56518943.594402164</v>
      </c>
    </row>
    <row r="2982" spans="10:24" x14ac:dyDescent="0.25">
      <c r="J2982">
        <v>2979</v>
      </c>
      <c r="K2982" s="43">
        <v>0.97035121142803138</v>
      </c>
      <c r="L2982">
        <v>0.82431798688953239</v>
      </c>
      <c r="M2982">
        <v>0.69777459250297391</v>
      </c>
      <c r="N2982" s="44">
        <v>0.42790636083921985</v>
      </c>
      <c r="O2982" s="161">
        <f t="shared" si="461"/>
        <v>9000000</v>
      </c>
      <c r="P2982" s="162">
        <f t="shared" si="462"/>
        <v>193.97920181256009</v>
      </c>
      <c r="Q2982" s="162">
        <f t="shared" si="463"/>
        <v>145.36021368102334</v>
      </c>
      <c r="R2982" s="163">
        <f t="shared" si="464"/>
        <v>1</v>
      </c>
      <c r="S2982" s="161">
        <f t="shared" si="465"/>
        <v>9000000</v>
      </c>
      <c r="T2982" s="162">
        <f t="shared" si="466"/>
        <v>194.65973393752003</v>
      </c>
      <c r="U2982" s="162">
        <f t="shared" si="467"/>
        <v>130.18010684051168</v>
      </c>
      <c r="V2982" s="163">
        <f t="shared" si="468"/>
        <v>1</v>
      </c>
      <c r="W2982" s="164">
        <f t="shared" si="469"/>
        <v>387570893.1838308</v>
      </c>
      <c r="X2982" s="164">
        <f t="shared" si="470"/>
        <v>430316643.87307513</v>
      </c>
    </row>
    <row r="2983" spans="10:24" x14ac:dyDescent="0.25">
      <c r="J2983">
        <v>2980</v>
      </c>
      <c r="K2983" s="43">
        <v>0.40705704002300136</v>
      </c>
      <c r="L2983">
        <v>0.95972059551458389</v>
      </c>
      <c r="M2983">
        <v>0.95315665530477711</v>
      </c>
      <c r="N2983" s="44">
        <v>0.74730538183520223</v>
      </c>
      <c r="O2983" s="161">
        <f t="shared" si="461"/>
        <v>5000000</v>
      </c>
      <c r="P2983" s="162">
        <f t="shared" si="462"/>
        <v>206.21179343117655</v>
      </c>
      <c r="Q2983" s="162">
        <f t="shared" si="463"/>
        <v>168.52525994769613</v>
      </c>
      <c r="R2983" s="163">
        <f t="shared" si="464"/>
        <v>1</v>
      </c>
      <c r="S2983" s="161">
        <f t="shared" si="465"/>
        <v>6000000</v>
      </c>
      <c r="T2983" s="162">
        <f t="shared" si="466"/>
        <v>198.73726447705886</v>
      </c>
      <c r="U2983" s="162">
        <f t="shared" si="467"/>
        <v>141.76262997384805</v>
      </c>
      <c r="V2983" s="163">
        <f t="shared" si="468"/>
        <v>1</v>
      </c>
      <c r="W2983" s="164">
        <f t="shared" si="469"/>
        <v>138432667.41740209</v>
      </c>
      <c r="X2983" s="164">
        <f t="shared" si="470"/>
        <v>191847807.01926488</v>
      </c>
    </row>
    <row r="2984" spans="10:24" x14ac:dyDescent="0.25">
      <c r="J2984">
        <v>2981</v>
      </c>
      <c r="K2984" s="43">
        <v>0.39661026401092647</v>
      </c>
      <c r="L2984">
        <v>0.74079854358499497</v>
      </c>
      <c r="M2984">
        <v>0.92117573760925031</v>
      </c>
      <c r="N2984" s="44">
        <v>0.84980826692888667</v>
      </c>
      <c r="O2984" s="161">
        <f t="shared" si="461"/>
        <v>5000000</v>
      </c>
      <c r="P2984" s="162">
        <f t="shared" si="462"/>
        <v>189.68713837788027</v>
      </c>
      <c r="Q2984" s="162">
        <f t="shared" si="463"/>
        <v>163.26048970926959</v>
      </c>
      <c r="R2984" s="163">
        <f t="shared" si="464"/>
        <v>1</v>
      </c>
      <c r="S2984" s="161">
        <f t="shared" si="465"/>
        <v>6000000</v>
      </c>
      <c r="T2984" s="162">
        <f t="shared" si="466"/>
        <v>193.22904612596008</v>
      </c>
      <c r="U2984" s="162">
        <f t="shared" si="467"/>
        <v>139.13024485463481</v>
      </c>
      <c r="V2984" s="163">
        <f t="shared" si="468"/>
        <v>1</v>
      </c>
      <c r="W2984" s="164">
        <f t="shared" si="469"/>
        <v>82133243.343053415</v>
      </c>
      <c r="X2984" s="164">
        <f t="shared" si="470"/>
        <v>174592807.62795162</v>
      </c>
    </row>
    <row r="2985" spans="10:24" x14ac:dyDescent="0.25">
      <c r="J2985">
        <v>2982</v>
      </c>
      <c r="K2985" s="43">
        <v>0.93068427662025932</v>
      </c>
      <c r="L2985">
        <v>0.66905486191874286</v>
      </c>
      <c r="M2985">
        <v>0.56503682703628122</v>
      </c>
      <c r="N2985" s="44">
        <v>1.5444817682313094E-2</v>
      </c>
      <c r="O2985" s="161">
        <f t="shared" si="461"/>
        <v>7000000</v>
      </c>
      <c r="P2985" s="162">
        <f t="shared" si="462"/>
        <v>186.55957279803727</v>
      </c>
      <c r="Q2985" s="162">
        <f t="shared" si="463"/>
        <v>138.27504086395399</v>
      </c>
      <c r="R2985" s="163">
        <f t="shared" si="464"/>
        <v>1</v>
      </c>
      <c r="S2985" s="161">
        <f t="shared" si="465"/>
        <v>9000000</v>
      </c>
      <c r="T2985" s="162">
        <f t="shared" si="466"/>
        <v>192.18652426601241</v>
      </c>
      <c r="U2985" s="162">
        <f t="shared" si="467"/>
        <v>126.63752043197699</v>
      </c>
      <c r="V2985" s="163">
        <f t="shared" si="468"/>
        <v>0.05</v>
      </c>
      <c r="W2985" s="164">
        <f t="shared" si="469"/>
        <v>287991723.53858292</v>
      </c>
      <c r="X2985" s="164">
        <f t="shared" si="470"/>
        <v>-120502948.27468406</v>
      </c>
    </row>
    <row r="2986" spans="10:24" x14ac:dyDescent="0.25">
      <c r="J2986">
        <v>2983</v>
      </c>
      <c r="K2986" s="43">
        <v>0.69697323030201053</v>
      </c>
      <c r="L2986">
        <v>2.8376200949107311E-3</v>
      </c>
      <c r="M2986">
        <v>0.79532052482157733</v>
      </c>
      <c r="N2986" s="44">
        <v>0.88313311044619924</v>
      </c>
      <c r="O2986" s="161">
        <f t="shared" si="461"/>
        <v>6000000</v>
      </c>
      <c r="P2986" s="162">
        <f t="shared" si="462"/>
        <v>138.51033332128895</v>
      </c>
      <c r="Q2986" s="162">
        <f t="shared" si="463"/>
        <v>151.50044529563613</v>
      </c>
      <c r="R2986" s="163">
        <f t="shared" si="464"/>
        <v>1</v>
      </c>
      <c r="S2986" s="161">
        <f t="shared" si="465"/>
        <v>7000000</v>
      </c>
      <c r="T2986" s="162">
        <f t="shared" si="466"/>
        <v>176.17011110709632</v>
      </c>
      <c r="U2986" s="162">
        <f t="shared" si="467"/>
        <v>133.25022264781808</v>
      </c>
      <c r="V2986" s="163">
        <f t="shared" si="468"/>
        <v>1</v>
      </c>
      <c r="W2986" s="164">
        <f t="shared" si="469"/>
        <v>-127940671.84608303</v>
      </c>
      <c r="X2986" s="164">
        <f t="shared" si="470"/>
        <v>150439219.2149477</v>
      </c>
    </row>
    <row r="2987" spans="10:24" x14ac:dyDescent="0.25">
      <c r="J2987">
        <v>2984</v>
      </c>
      <c r="K2987" s="43">
        <v>0.60649351700610965</v>
      </c>
      <c r="L2987">
        <v>0.52869390563883278</v>
      </c>
      <c r="M2987">
        <v>0.39842087546070315</v>
      </c>
      <c r="N2987" s="44">
        <v>0.14639315483659576</v>
      </c>
      <c r="O2987" s="161">
        <f t="shared" si="461"/>
        <v>6000000</v>
      </c>
      <c r="P2987" s="162">
        <f t="shared" si="462"/>
        <v>181.07980622107715</v>
      </c>
      <c r="Q2987" s="162">
        <f t="shared" si="463"/>
        <v>129.85126797205143</v>
      </c>
      <c r="R2987" s="163">
        <f t="shared" si="464"/>
        <v>1</v>
      </c>
      <c r="S2987" s="161">
        <f t="shared" si="465"/>
        <v>7000000</v>
      </c>
      <c r="T2987" s="162">
        <f t="shared" si="466"/>
        <v>190.35993540702572</v>
      </c>
      <c r="U2987" s="162">
        <f t="shared" si="467"/>
        <v>122.42563398602572</v>
      </c>
      <c r="V2987" s="163">
        <f t="shared" si="468"/>
        <v>0.9</v>
      </c>
      <c r="W2987" s="164">
        <f t="shared" si="469"/>
        <v>257371229.49415433</v>
      </c>
      <c r="X2987" s="164">
        <f t="shared" si="470"/>
        <v>277986098.95230001</v>
      </c>
    </row>
    <row r="2988" spans="10:24" x14ac:dyDescent="0.25">
      <c r="J2988">
        <v>2985</v>
      </c>
      <c r="K2988" s="43">
        <v>0.51796054936270786</v>
      </c>
      <c r="L2988">
        <v>1.6178513826073715E-2</v>
      </c>
      <c r="M2988">
        <v>0.62605558636700576</v>
      </c>
      <c r="N2988" s="44">
        <v>0.10924733365960215</v>
      </c>
      <c r="O2988" s="161">
        <f t="shared" si="461"/>
        <v>5000000</v>
      </c>
      <c r="P2988" s="162">
        <f t="shared" si="462"/>
        <v>147.90041963195972</v>
      </c>
      <c r="Q2988" s="162">
        <f t="shared" si="463"/>
        <v>141.42848714318063</v>
      </c>
      <c r="R2988" s="163">
        <f t="shared" si="464"/>
        <v>1</v>
      </c>
      <c r="S2988" s="161">
        <f t="shared" si="465"/>
        <v>6000000</v>
      </c>
      <c r="T2988" s="162">
        <f t="shared" si="466"/>
        <v>179.30013987731991</v>
      </c>
      <c r="U2988" s="162">
        <f t="shared" si="467"/>
        <v>128.21424357159032</v>
      </c>
      <c r="V2988" s="163">
        <f t="shared" si="468"/>
        <v>0.9</v>
      </c>
      <c r="W2988" s="164">
        <f t="shared" si="469"/>
        <v>-17640337.556104556</v>
      </c>
      <c r="X2988" s="164">
        <f t="shared" si="470"/>
        <v>125863840.0509398</v>
      </c>
    </row>
    <row r="2989" spans="10:24" x14ac:dyDescent="0.25">
      <c r="J2989">
        <v>2986</v>
      </c>
      <c r="K2989" s="43">
        <v>0.63494826352095912</v>
      </c>
      <c r="L2989">
        <v>0.7998571549130703</v>
      </c>
      <c r="M2989">
        <v>0.10610171111318911</v>
      </c>
      <c r="N2989" s="44">
        <v>0.44061246486808459</v>
      </c>
      <c r="O2989" s="161">
        <f t="shared" si="461"/>
        <v>6000000</v>
      </c>
      <c r="P2989" s="162">
        <f t="shared" si="462"/>
        <v>192.61666668983793</v>
      </c>
      <c r="Q2989" s="162">
        <f t="shared" si="463"/>
        <v>110.04941064283781</v>
      </c>
      <c r="R2989" s="163">
        <f t="shared" si="464"/>
        <v>1</v>
      </c>
      <c r="S2989" s="161">
        <f t="shared" si="465"/>
        <v>7000000</v>
      </c>
      <c r="T2989" s="162">
        <f t="shared" si="466"/>
        <v>194.20555556327932</v>
      </c>
      <c r="U2989" s="162">
        <f t="shared" si="467"/>
        <v>112.52470532141891</v>
      </c>
      <c r="V2989" s="163">
        <f t="shared" si="468"/>
        <v>1</v>
      </c>
      <c r="W2989" s="164">
        <f t="shared" si="469"/>
        <v>445403536.28200066</v>
      </c>
      <c r="X2989" s="164">
        <f t="shared" si="470"/>
        <v>421765951.69302285</v>
      </c>
    </row>
    <row r="2990" spans="10:24" x14ac:dyDescent="0.25">
      <c r="J2990">
        <v>2987</v>
      </c>
      <c r="K2990" s="43">
        <v>0.6572728652749168</v>
      </c>
      <c r="L2990">
        <v>8.4106174665617872E-2</v>
      </c>
      <c r="M2990">
        <v>0.22741390147961116</v>
      </c>
      <c r="N2990" s="44">
        <v>0.28178474195226089</v>
      </c>
      <c r="O2990" s="161">
        <f t="shared" si="461"/>
        <v>6000000</v>
      </c>
      <c r="P2990" s="162">
        <f t="shared" si="462"/>
        <v>159.33044021517497</v>
      </c>
      <c r="Q2990" s="162">
        <f t="shared" si="463"/>
        <v>120.05218750718635</v>
      </c>
      <c r="R2990" s="163">
        <f t="shared" si="464"/>
        <v>1</v>
      </c>
      <c r="S2990" s="161">
        <f t="shared" si="465"/>
        <v>7000000</v>
      </c>
      <c r="T2990" s="162">
        <f t="shared" si="466"/>
        <v>183.11014673839165</v>
      </c>
      <c r="U2990" s="162">
        <f t="shared" si="467"/>
        <v>117.52609375359317</v>
      </c>
      <c r="V2990" s="163">
        <f t="shared" si="468"/>
        <v>1</v>
      </c>
      <c r="W2990" s="164">
        <f t="shared" si="469"/>
        <v>185669516.24793178</v>
      </c>
      <c r="X2990" s="164">
        <f t="shared" si="470"/>
        <v>309088370.89358932</v>
      </c>
    </row>
    <row r="2991" spans="10:24" x14ac:dyDescent="0.25">
      <c r="J2991">
        <v>2988</v>
      </c>
      <c r="K2991" s="43">
        <v>0.95068509599442208</v>
      </c>
      <c r="L2991">
        <v>7.8864634202283401E-2</v>
      </c>
      <c r="M2991">
        <v>0.21751208264620292</v>
      </c>
      <c r="N2991" s="44">
        <v>0.54890831965755604</v>
      </c>
      <c r="O2991" s="161">
        <f t="shared" si="461"/>
        <v>9000000</v>
      </c>
      <c r="P2991" s="162">
        <f t="shared" si="462"/>
        <v>158.80875122365978</v>
      </c>
      <c r="Q2991" s="162">
        <f t="shared" si="463"/>
        <v>119.38753677322966</v>
      </c>
      <c r="R2991" s="163">
        <f t="shared" si="464"/>
        <v>1</v>
      </c>
      <c r="S2991" s="161">
        <f t="shared" si="465"/>
        <v>9000000</v>
      </c>
      <c r="T2991" s="162">
        <f t="shared" si="466"/>
        <v>182.9362504078866</v>
      </c>
      <c r="U2991" s="162">
        <f t="shared" si="467"/>
        <v>117.19376838661483</v>
      </c>
      <c r="V2991" s="163">
        <f t="shared" si="468"/>
        <v>1</v>
      </c>
      <c r="W2991" s="164">
        <f t="shared" si="469"/>
        <v>304790930.05387115</v>
      </c>
      <c r="X2991" s="164">
        <f t="shared" si="470"/>
        <v>441682338.19144595</v>
      </c>
    </row>
    <row r="2992" spans="10:24" x14ac:dyDescent="0.25">
      <c r="J2992">
        <v>2989</v>
      </c>
      <c r="K2992" s="43">
        <v>0.92430598089540184</v>
      </c>
      <c r="L2992">
        <v>0.80819695794656865</v>
      </c>
      <c r="M2992">
        <v>0.17235994972376745</v>
      </c>
      <c r="N2992" s="44">
        <v>0.57686651095679464</v>
      </c>
      <c r="O2992" s="161">
        <f t="shared" si="461"/>
        <v>7000000</v>
      </c>
      <c r="P2992" s="162">
        <f t="shared" si="462"/>
        <v>193.06906821028187</v>
      </c>
      <c r="Q2992" s="162">
        <f t="shared" si="463"/>
        <v>116.1023904511861</v>
      </c>
      <c r="R2992" s="163">
        <f t="shared" si="464"/>
        <v>1</v>
      </c>
      <c r="S2992" s="161">
        <f t="shared" si="465"/>
        <v>9000000</v>
      </c>
      <c r="T2992" s="162">
        <f t="shared" si="466"/>
        <v>194.35635607009397</v>
      </c>
      <c r="U2992" s="162">
        <f t="shared" si="467"/>
        <v>115.55119522559305</v>
      </c>
      <c r="V2992" s="163">
        <f t="shared" si="468"/>
        <v>1</v>
      </c>
      <c r="W2992" s="164">
        <f t="shared" si="469"/>
        <v>488766744.3136704</v>
      </c>
      <c r="X2992" s="164">
        <f t="shared" si="470"/>
        <v>559246447.60050821</v>
      </c>
    </row>
    <row r="2993" spans="10:24" x14ac:dyDescent="0.25">
      <c r="J2993">
        <v>2990</v>
      </c>
      <c r="K2993" s="43">
        <v>0.1000522426166125</v>
      </c>
      <c r="L2993">
        <v>7.274421676889975E-2</v>
      </c>
      <c r="M2993">
        <v>0.53994464490256455</v>
      </c>
      <c r="N2993" s="44">
        <v>0.97088112257998016</v>
      </c>
      <c r="O2993" s="161">
        <f t="shared" si="461"/>
        <v>2000000</v>
      </c>
      <c r="P2993" s="162">
        <f t="shared" si="462"/>
        <v>158.16519766809819</v>
      </c>
      <c r="Q2993" s="162">
        <f t="shared" si="463"/>
        <v>137.00588530526349</v>
      </c>
      <c r="R2993" s="163">
        <f t="shared" si="464"/>
        <v>1</v>
      </c>
      <c r="S2993" s="161">
        <f t="shared" si="465"/>
        <v>2000000</v>
      </c>
      <c r="T2993" s="162">
        <f t="shared" si="466"/>
        <v>182.72173255603272</v>
      </c>
      <c r="U2993" s="162">
        <f t="shared" si="467"/>
        <v>126.00294265263175</v>
      </c>
      <c r="V2993" s="163">
        <f t="shared" si="468"/>
        <v>1</v>
      </c>
      <c r="W2993" s="164">
        <f t="shared" si="469"/>
        <v>-7681375.2743306085</v>
      </c>
      <c r="X2993" s="164">
        <f t="shared" si="470"/>
        <v>-36562420.193198055</v>
      </c>
    </row>
    <row r="2994" spans="10:24" x14ac:dyDescent="0.25">
      <c r="J2994">
        <v>2991</v>
      </c>
      <c r="K2994" s="43">
        <v>0.8066786772751634</v>
      </c>
      <c r="L2994">
        <v>0.38170285698719775</v>
      </c>
      <c r="M2994">
        <v>0.7862565920544452</v>
      </c>
      <c r="N2994" s="44">
        <v>5.436394940164857E-2</v>
      </c>
      <c r="O2994" s="161">
        <f t="shared" si="461"/>
        <v>7000000</v>
      </c>
      <c r="P2994" s="162">
        <f t="shared" si="462"/>
        <v>175.48482727811563</v>
      </c>
      <c r="Q2994" s="162">
        <f t="shared" si="463"/>
        <v>150.86999153174162</v>
      </c>
      <c r="R2994" s="163">
        <f t="shared" si="464"/>
        <v>1</v>
      </c>
      <c r="S2994" s="161">
        <f t="shared" si="465"/>
        <v>7000000</v>
      </c>
      <c r="T2994" s="162">
        <f t="shared" si="466"/>
        <v>188.49494242603853</v>
      </c>
      <c r="U2994" s="162">
        <f t="shared" si="467"/>
        <v>132.93499576587081</v>
      </c>
      <c r="V2994" s="163">
        <f t="shared" si="468"/>
        <v>0.9</v>
      </c>
      <c r="W2994" s="164">
        <f t="shared" si="469"/>
        <v>122303850.22461808</v>
      </c>
      <c r="X2994" s="164">
        <f t="shared" si="470"/>
        <v>200027663.95905668</v>
      </c>
    </row>
    <row r="2995" spans="10:24" x14ac:dyDescent="0.25">
      <c r="J2995">
        <v>2992</v>
      </c>
      <c r="K2995" s="43">
        <v>0.4819938270952504</v>
      </c>
      <c r="L2995">
        <v>0.35497401837827425</v>
      </c>
      <c r="M2995">
        <v>7.3790747547551105E-2</v>
      </c>
      <c r="N2995" s="44">
        <v>9.7429953483142762E-2</v>
      </c>
      <c r="O2995" s="161">
        <f t="shared" si="461"/>
        <v>5000000</v>
      </c>
      <c r="P2995" s="162">
        <f t="shared" si="462"/>
        <v>174.42111182107027</v>
      </c>
      <c r="Q2995" s="162">
        <f t="shared" si="463"/>
        <v>106.03745709488963</v>
      </c>
      <c r="R2995" s="163">
        <f t="shared" si="464"/>
        <v>1</v>
      </c>
      <c r="S2995" s="161">
        <f t="shared" si="465"/>
        <v>6000000</v>
      </c>
      <c r="T2995" s="162">
        <f t="shared" si="466"/>
        <v>188.14037060702341</v>
      </c>
      <c r="U2995" s="162">
        <f t="shared" si="467"/>
        <v>110.51872854744482</v>
      </c>
      <c r="V2995" s="163">
        <f t="shared" si="468"/>
        <v>0.9</v>
      </c>
      <c r="W2995" s="164">
        <f t="shared" si="469"/>
        <v>291918273.63090318</v>
      </c>
      <c r="X2995" s="164">
        <f t="shared" si="470"/>
        <v>269156867.12172437</v>
      </c>
    </row>
    <row r="2996" spans="10:24" x14ac:dyDescent="0.25">
      <c r="J2996">
        <v>2993</v>
      </c>
      <c r="K2996" s="43">
        <v>5.2528917027800826E-2</v>
      </c>
      <c r="L2996">
        <v>0.66069086263992216</v>
      </c>
      <c r="M2996">
        <v>0.20206575852167419</v>
      </c>
      <c r="N2996" s="44">
        <v>9.6934374555452729E-2</v>
      </c>
      <c r="O2996" s="161">
        <f t="shared" si="461"/>
        <v>2000000</v>
      </c>
      <c r="P2996" s="162">
        <f t="shared" si="462"/>
        <v>186.21524029623882</v>
      </c>
      <c r="Q2996" s="162">
        <f t="shared" si="463"/>
        <v>118.31469456750592</v>
      </c>
      <c r="R2996" s="163">
        <f t="shared" si="464"/>
        <v>1</v>
      </c>
      <c r="S2996" s="161">
        <f t="shared" si="465"/>
        <v>2000000</v>
      </c>
      <c r="T2996" s="162">
        <f t="shared" si="466"/>
        <v>192.07174676541294</v>
      </c>
      <c r="U2996" s="162">
        <f t="shared" si="467"/>
        <v>116.65734728375297</v>
      </c>
      <c r="V2996" s="163">
        <f t="shared" si="468"/>
        <v>0.9</v>
      </c>
      <c r="W2996" s="164">
        <f t="shared" si="469"/>
        <v>85801091.457465798</v>
      </c>
      <c r="X2996" s="164">
        <f t="shared" si="470"/>
        <v>-14254080.933012068</v>
      </c>
    </row>
    <row r="2997" spans="10:24" x14ac:dyDescent="0.25">
      <c r="J2997">
        <v>2994</v>
      </c>
      <c r="K2997" s="43">
        <v>0.24458666346549784</v>
      </c>
      <c r="L2997">
        <v>9.1651865522890397E-3</v>
      </c>
      <c r="M2997">
        <v>3.414672341032865E-2</v>
      </c>
      <c r="N2997" s="44">
        <v>0.35172691902611708</v>
      </c>
      <c r="O2997" s="161">
        <f t="shared" si="461"/>
        <v>2000000</v>
      </c>
      <c r="P2997" s="162">
        <f t="shared" si="462"/>
        <v>144.61685801297523</v>
      </c>
      <c r="Q2997" s="162">
        <f t="shared" si="463"/>
        <v>98.538686796947815</v>
      </c>
      <c r="R2997" s="163">
        <f t="shared" si="464"/>
        <v>1</v>
      </c>
      <c r="S2997" s="161">
        <f t="shared" si="465"/>
        <v>5000000</v>
      </c>
      <c r="T2997" s="162">
        <f t="shared" si="466"/>
        <v>178.20561933765842</v>
      </c>
      <c r="U2997" s="162">
        <f t="shared" si="467"/>
        <v>106.76934339847391</v>
      </c>
      <c r="V2997" s="163">
        <f t="shared" si="468"/>
        <v>1</v>
      </c>
      <c r="W2997" s="164">
        <f t="shared" si="469"/>
        <v>42156342.432054833</v>
      </c>
      <c r="X2997" s="164">
        <f t="shared" si="470"/>
        <v>207181379.69592255</v>
      </c>
    </row>
    <row r="2998" spans="10:24" x14ac:dyDescent="0.25">
      <c r="J2998">
        <v>2995</v>
      </c>
      <c r="K2998" s="43">
        <v>0.57017468847544561</v>
      </c>
      <c r="L2998">
        <v>3.6544971231892265E-2</v>
      </c>
      <c r="M2998">
        <v>0.63744204570742635</v>
      </c>
      <c r="N2998" s="44">
        <v>0.95543592624681417</v>
      </c>
      <c r="O2998" s="161">
        <f t="shared" si="461"/>
        <v>6000000</v>
      </c>
      <c r="P2998" s="162">
        <f t="shared" si="462"/>
        <v>153.11597024109247</v>
      </c>
      <c r="Q2998" s="162">
        <f t="shared" si="463"/>
        <v>142.03259613225069</v>
      </c>
      <c r="R2998" s="163">
        <f t="shared" si="464"/>
        <v>1</v>
      </c>
      <c r="S2998" s="161">
        <f t="shared" si="465"/>
        <v>6000000</v>
      </c>
      <c r="T2998" s="162">
        <f t="shared" si="466"/>
        <v>181.03865674703081</v>
      </c>
      <c r="U2998" s="162">
        <f t="shared" si="467"/>
        <v>128.51629806612533</v>
      </c>
      <c r="V2998" s="163">
        <f t="shared" si="468"/>
        <v>1</v>
      </c>
      <c r="W2998" s="164">
        <f t="shared" si="469"/>
        <v>16500244.653050683</v>
      </c>
      <c r="X2998" s="164">
        <f t="shared" si="470"/>
        <v>165134152.08543289</v>
      </c>
    </row>
    <row r="2999" spans="10:24" x14ac:dyDescent="0.25">
      <c r="J2999">
        <v>2996</v>
      </c>
      <c r="K2999" s="43">
        <v>0.50170239129547978</v>
      </c>
      <c r="L2999">
        <v>0.97466657128671741</v>
      </c>
      <c r="M2999">
        <v>0.46028815653249955</v>
      </c>
      <c r="N2999" s="44">
        <v>0.53451082162631514</v>
      </c>
      <c r="O2999" s="161">
        <f t="shared" si="461"/>
        <v>5000000</v>
      </c>
      <c r="P2999" s="162">
        <f t="shared" si="462"/>
        <v>209.3143593125935</v>
      </c>
      <c r="Q2999" s="162">
        <f t="shared" si="463"/>
        <v>133.00584413009653</v>
      </c>
      <c r="R2999" s="163">
        <f t="shared" si="464"/>
        <v>1</v>
      </c>
      <c r="S2999" s="161">
        <f t="shared" si="465"/>
        <v>6000000</v>
      </c>
      <c r="T2999" s="162">
        <f t="shared" si="466"/>
        <v>199.77145310419783</v>
      </c>
      <c r="U2999" s="162">
        <f t="shared" si="467"/>
        <v>124.00292206504827</v>
      </c>
      <c r="V2999" s="163">
        <f t="shared" si="468"/>
        <v>1</v>
      </c>
      <c r="W2999" s="164">
        <f t="shared" si="469"/>
        <v>331542575.91248482</v>
      </c>
      <c r="X2999" s="164">
        <f t="shared" si="470"/>
        <v>304611186.23489738</v>
      </c>
    </row>
    <row r="3000" spans="10:24" x14ac:dyDescent="0.25">
      <c r="J3000">
        <v>2997</v>
      </c>
      <c r="K3000" s="43">
        <v>0.43264058850220521</v>
      </c>
      <c r="L3000">
        <v>0.52555183405325523</v>
      </c>
      <c r="M3000">
        <v>0.12121817539399926</v>
      </c>
      <c r="N3000" s="44">
        <v>0.26981302585185485</v>
      </c>
      <c r="O3000" s="161">
        <f t="shared" si="461"/>
        <v>5000000</v>
      </c>
      <c r="P3000" s="162">
        <f t="shared" si="462"/>
        <v>180.96139205528101</v>
      </c>
      <c r="Q3000" s="162">
        <f t="shared" si="463"/>
        <v>111.6216241263559</v>
      </c>
      <c r="R3000" s="163">
        <f t="shared" si="464"/>
        <v>1</v>
      </c>
      <c r="S3000" s="161">
        <f t="shared" si="465"/>
        <v>6000000</v>
      </c>
      <c r="T3000" s="162">
        <f t="shared" si="466"/>
        <v>190.320464018427</v>
      </c>
      <c r="U3000" s="162">
        <f t="shared" si="467"/>
        <v>113.31081206317795</v>
      </c>
      <c r="V3000" s="163">
        <f t="shared" si="468"/>
        <v>1</v>
      </c>
      <c r="W3000" s="164">
        <f t="shared" si="469"/>
        <v>296698839.64462554</v>
      </c>
      <c r="X3000" s="164">
        <f t="shared" si="470"/>
        <v>312057911.73149431</v>
      </c>
    </row>
    <row r="3001" spans="10:24" x14ac:dyDescent="0.25">
      <c r="J3001">
        <v>2998</v>
      </c>
      <c r="K3001" s="43">
        <v>0.9035309051155056</v>
      </c>
      <c r="L3001">
        <v>0.31097110443714993</v>
      </c>
      <c r="M3001">
        <v>0.26611282807322223</v>
      </c>
      <c r="N3001" s="44">
        <v>0.56369093171778883</v>
      </c>
      <c r="O3001" s="161">
        <f t="shared" si="461"/>
        <v>7000000</v>
      </c>
      <c r="P3001" s="162">
        <f t="shared" si="462"/>
        <v>172.6035059020106</v>
      </c>
      <c r="Q3001" s="162">
        <f t="shared" si="463"/>
        <v>122.50775738803354</v>
      </c>
      <c r="R3001" s="163">
        <f t="shared" si="464"/>
        <v>1</v>
      </c>
      <c r="S3001" s="161">
        <f t="shared" si="465"/>
        <v>9000000</v>
      </c>
      <c r="T3001" s="162">
        <f t="shared" si="466"/>
        <v>187.53450196733687</v>
      </c>
      <c r="U3001" s="162">
        <f t="shared" si="467"/>
        <v>118.75387869401676</v>
      </c>
      <c r="V3001" s="163">
        <f t="shared" si="468"/>
        <v>1</v>
      </c>
      <c r="W3001" s="164">
        <f t="shared" si="469"/>
        <v>300670239.59783942</v>
      </c>
      <c r="X3001" s="164">
        <f t="shared" si="470"/>
        <v>469025609.45988095</v>
      </c>
    </row>
    <row r="3002" spans="10:24" x14ac:dyDescent="0.25">
      <c r="J3002">
        <v>2999</v>
      </c>
      <c r="K3002" s="43">
        <v>0.44177247414379051</v>
      </c>
      <c r="L3002">
        <v>0.4163729314361001</v>
      </c>
      <c r="M3002">
        <v>0.14191256093350024</v>
      </c>
      <c r="N3002" s="44">
        <v>0.66817692740152301</v>
      </c>
      <c r="O3002" s="161">
        <f t="shared" si="461"/>
        <v>5000000</v>
      </c>
      <c r="P3002" s="162">
        <f t="shared" si="462"/>
        <v>176.83228166749427</v>
      </c>
      <c r="Q3002" s="162">
        <f t="shared" si="463"/>
        <v>113.56467883661196</v>
      </c>
      <c r="R3002" s="163">
        <f t="shared" si="464"/>
        <v>1</v>
      </c>
      <c r="S3002" s="161">
        <f t="shared" si="465"/>
        <v>6000000</v>
      </c>
      <c r="T3002" s="162">
        <f t="shared" si="466"/>
        <v>188.94409388916475</v>
      </c>
      <c r="U3002" s="162">
        <f t="shared" si="467"/>
        <v>114.28233941830598</v>
      </c>
      <c r="V3002" s="163">
        <f t="shared" si="468"/>
        <v>1</v>
      </c>
      <c r="W3002" s="164">
        <f t="shared" si="469"/>
        <v>266338014.15441155</v>
      </c>
      <c r="X3002" s="164">
        <f t="shared" si="470"/>
        <v>297970526.82515258</v>
      </c>
    </row>
    <row r="3003" spans="10:24" x14ac:dyDescent="0.25">
      <c r="J3003">
        <v>3000</v>
      </c>
      <c r="K3003" s="43">
        <v>0.38055772139780297</v>
      </c>
      <c r="L3003">
        <v>0.20596623141012471</v>
      </c>
      <c r="M3003">
        <v>0.60018913242634087</v>
      </c>
      <c r="N3003" s="44">
        <v>0.13383742235598772</v>
      </c>
      <c r="O3003" s="161">
        <f t="shared" si="461"/>
        <v>5000000</v>
      </c>
      <c r="P3003" s="162">
        <f t="shared" si="462"/>
        <v>167.6925351038515</v>
      </c>
      <c r="Q3003" s="162">
        <f t="shared" si="463"/>
        <v>140.07673358951135</v>
      </c>
      <c r="R3003" s="163">
        <f t="shared" si="464"/>
        <v>1</v>
      </c>
      <c r="S3003" s="161">
        <f t="shared" si="465"/>
        <v>6000000</v>
      </c>
      <c r="T3003" s="162">
        <f t="shared" si="466"/>
        <v>185.89751170128383</v>
      </c>
      <c r="U3003" s="162">
        <f t="shared" si="467"/>
        <v>127.53836679475567</v>
      </c>
      <c r="V3003" s="163">
        <f t="shared" si="468"/>
        <v>0.9</v>
      </c>
      <c r="W3003" s="164">
        <f t="shared" si="469"/>
        <v>88079007.571700752</v>
      </c>
      <c r="X3003" s="164">
        <f t="shared" si="470"/>
        <v>165139382.49525207</v>
      </c>
    </row>
    <row r="3004" spans="10:24" x14ac:dyDescent="0.25">
      <c r="J3004">
        <v>3001</v>
      </c>
      <c r="K3004" s="43">
        <v>0.23365939998709351</v>
      </c>
      <c r="L3004">
        <v>5.941326652908685E-2</v>
      </c>
      <c r="M3004">
        <v>0.17944568907198089</v>
      </c>
      <c r="N3004" s="44">
        <v>0.23194096572639933</v>
      </c>
      <c r="O3004" s="161">
        <f t="shared" si="461"/>
        <v>2000000</v>
      </c>
      <c r="P3004" s="162">
        <f t="shared" si="462"/>
        <v>156.60422977759464</v>
      </c>
      <c r="Q3004" s="162">
        <f t="shared" si="463"/>
        <v>116.65040800490405</v>
      </c>
      <c r="R3004" s="163">
        <f t="shared" si="464"/>
        <v>1</v>
      </c>
      <c r="S3004" s="161">
        <f t="shared" si="465"/>
        <v>5000000</v>
      </c>
      <c r="T3004" s="162">
        <f t="shared" si="466"/>
        <v>182.20140992586488</v>
      </c>
      <c r="U3004" s="162">
        <f t="shared" si="467"/>
        <v>115.82520400245203</v>
      </c>
      <c r="V3004" s="163">
        <f t="shared" si="468"/>
        <v>1</v>
      </c>
      <c r="W3004" s="164">
        <f t="shared" si="469"/>
        <v>29907643.545381173</v>
      </c>
      <c r="X3004" s="164">
        <f t="shared" si="470"/>
        <v>181881029.6170643</v>
      </c>
    </row>
    <row r="3005" spans="10:24" x14ac:dyDescent="0.25">
      <c r="J3005">
        <v>3002</v>
      </c>
      <c r="K3005" s="43">
        <v>0.30037412087233117</v>
      </c>
      <c r="L3005">
        <v>0.85435252901488856</v>
      </c>
      <c r="M3005">
        <v>0.2419023785491291</v>
      </c>
      <c r="N3005" s="44">
        <v>0.71147922633490446</v>
      </c>
      <c r="O3005" s="161">
        <f t="shared" si="461"/>
        <v>5000000</v>
      </c>
      <c r="P3005" s="162">
        <f t="shared" si="462"/>
        <v>195.82927687985415</v>
      </c>
      <c r="Q3005" s="162">
        <f t="shared" si="463"/>
        <v>120.99607512498727</v>
      </c>
      <c r="R3005" s="163">
        <f t="shared" si="464"/>
        <v>1</v>
      </c>
      <c r="S3005" s="161">
        <f t="shared" si="465"/>
        <v>6000000</v>
      </c>
      <c r="T3005" s="162">
        <f t="shared" si="466"/>
        <v>195.27642562661805</v>
      </c>
      <c r="U3005" s="162">
        <f t="shared" si="467"/>
        <v>117.99803756249364</v>
      </c>
      <c r="V3005" s="163">
        <f t="shared" si="468"/>
        <v>1</v>
      </c>
      <c r="W3005" s="164">
        <f t="shared" si="469"/>
        <v>324166008.77433437</v>
      </c>
      <c r="X3005" s="164">
        <f t="shared" si="470"/>
        <v>313670328.38474649</v>
      </c>
    </row>
    <row r="3006" spans="10:24" x14ac:dyDescent="0.25">
      <c r="J3006">
        <v>3003</v>
      </c>
      <c r="K3006" s="43">
        <v>0.9105452515850968</v>
      </c>
      <c r="L3006">
        <v>0.88240547479619513</v>
      </c>
      <c r="M3006">
        <v>0.67936532014927675</v>
      </c>
      <c r="N3006" s="44">
        <v>6.4949731490592244E-2</v>
      </c>
      <c r="O3006" s="161">
        <f t="shared" si="461"/>
        <v>7000000</v>
      </c>
      <c r="P3006" s="162">
        <f t="shared" si="462"/>
        <v>197.80646683375915</v>
      </c>
      <c r="Q3006" s="162">
        <f t="shared" si="463"/>
        <v>144.31849513818946</v>
      </c>
      <c r="R3006" s="163">
        <f t="shared" si="464"/>
        <v>1</v>
      </c>
      <c r="S3006" s="161">
        <f t="shared" si="465"/>
        <v>9000000</v>
      </c>
      <c r="T3006" s="162">
        <f t="shared" si="466"/>
        <v>195.93548894458638</v>
      </c>
      <c r="U3006" s="162">
        <f t="shared" si="467"/>
        <v>129.65924756909473</v>
      </c>
      <c r="V3006" s="163">
        <f t="shared" si="468"/>
        <v>0.9</v>
      </c>
      <c r="W3006" s="164">
        <f t="shared" si="469"/>
        <v>324415801.8689878</v>
      </c>
      <c r="X3006" s="164">
        <f t="shared" si="470"/>
        <v>386837555.14148235</v>
      </c>
    </row>
    <row r="3007" spans="10:24" x14ac:dyDescent="0.25">
      <c r="J3007">
        <v>3004</v>
      </c>
      <c r="K3007" s="43">
        <v>0.15097800602499689</v>
      </c>
      <c r="L3007">
        <v>0.39581333515279959</v>
      </c>
      <c r="M3007">
        <v>0.40625917081751539</v>
      </c>
      <c r="N3007" s="44">
        <v>0.470293280969865</v>
      </c>
      <c r="O3007" s="161">
        <f t="shared" si="461"/>
        <v>2000000</v>
      </c>
      <c r="P3007" s="162">
        <f t="shared" si="462"/>
        <v>176.0370167271617</v>
      </c>
      <c r="Q3007" s="162">
        <f t="shared" si="463"/>
        <v>130.25643068642563</v>
      </c>
      <c r="R3007" s="163">
        <f t="shared" si="464"/>
        <v>1</v>
      </c>
      <c r="S3007" s="161">
        <f t="shared" si="465"/>
        <v>5000000</v>
      </c>
      <c r="T3007" s="162">
        <f t="shared" si="466"/>
        <v>188.67900557572057</v>
      </c>
      <c r="U3007" s="162">
        <f t="shared" si="467"/>
        <v>122.62821534321282</v>
      </c>
      <c r="V3007" s="163">
        <f t="shared" si="468"/>
        <v>1</v>
      </c>
      <c r="W3007" s="164">
        <f t="shared" si="469"/>
        <v>41561172.081472144</v>
      </c>
      <c r="X3007" s="164">
        <f t="shared" si="470"/>
        <v>180253951.16253877</v>
      </c>
    </row>
    <row r="3008" spans="10:24" x14ac:dyDescent="0.25">
      <c r="J3008">
        <v>3005</v>
      </c>
      <c r="K3008" s="43">
        <v>0.57229710851529547</v>
      </c>
      <c r="L3008">
        <v>0.85989731469549024</v>
      </c>
      <c r="M3008">
        <v>0.71377122054656994</v>
      </c>
      <c r="N3008" s="44">
        <v>0.44787694890456076</v>
      </c>
      <c r="O3008" s="161">
        <f t="shared" si="461"/>
        <v>6000000</v>
      </c>
      <c r="P3008" s="162">
        <f t="shared" si="462"/>
        <v>196.19787161698309</v>
      </c>
      <c r="Q3008" s="162">
        <f t="shared" si="463"/>
        <v>146.28871663674167</v>
      </c>
      <c r="R3008" s="163">
        <f t="shared" si="464"/>
        <v>1</v>
      </c>
      <c r="S3008" s="161">
        <f t="shared" si="465"/>
        <v>6000000</v>
      </c>
      <c r="T3008" s="162">
        <f t="shared" si="466"/>
        <v>195.39929053899436</v>
      </c>
      <c r="U3008" s="162">
        <f t="shared" si="467"/>
        <v>130.64435831837085</v>
      </c>
      <c r="V3008" s="163">
        <f t="shared" si="468"/>
        <v>1</v>
      </c>
      <c r="W3008" s="164">
        <f t="shared" si="469"/>
        <v>249454929.88144857</v>
      </c>
      <c r="X3008" s="164">
        <f t="shared" si="470"/>
        <v>238529593.32374108</v>
      </c>
    </row>
    <row r="3009" spans="10:24" x14ac:dyDescent="0.25">
      <c r="J3009">
        <v>3006</v>
      </c>
      <c r="K3009" s="43">
        <v>0.40777267637073877</v>
      </c>
      <c r="L3009">
        <v>0.29843134326052845</v>
      </c>
      <c r="M3009">
        <v>0.67867197609053032</v>
      </c>
      <c r="N3009" s="44">
        <v>0.18967417058963987</v>
      </c>
      <c r="O3009" s="161">
        <f t="shared" si="461"/>
        <v>5000000</v>
      </c>
      <c r="P3009" s="162">
        <f t="shared" si="462"/>
        <v>172.06623760637132</v>
      </c>
      <c r="Q3009" s="162">
        <f t="shared" si="463"/>
        <v>144.27976824333149</v>
      </c>
      <c r="R3009" s="163">
        <f t="shared" si="464"/>
        <v>1</v>
      </c>
      <c r="S3009" s="161">
        <f t="shared" si="465"/>
        <v>6000000</v>
      </c>
      <c r="T3009" s="162">
        <f t="shared" si="466"/>
        <v>187.35541253545711</v>
      </c>
      <c r="U3009" s="162">
        <f t="shared" si="467"/>
        <v>129.63988412166574</v>
      </c>
      <c r="V3009" s="163">
        <f t="shared" si="468"/>
        <v>0.9</v>
      </c>
      <c r="W3009" s="164">
        <f t="shared" si="469"/>
        <v>88932346.815199137</v>
      </c>
      <c r="X3009" s="164">
        <f t="shared" si="470"/>
        <v>161663853.43447334</v>
      </c>
    </row>
    <row r="3010" spans="10:24" x14ac:dyDescent="0.25">
      <c r="J3010">
        <v>3007</v>
      </c>
      <c r="K3010" s="43">
        <v>0.4738115817221219</v>
      </c>
      <c r="L3010">
        <v>0.47785453197759509</v>
      </c>
      <c r="M3010">
        <v>0.82478394488221074</v>
      </c>
      <c r="N3010" s="44">
        <v>0.40767589957340833</v>
      </c>
      <c r="O3010" s="161">
        <f t="shared" si="461"/>
        <v>5000000</v>
      </c>
      <c r="P3010" s="162">
        <f t="shared" si="462"/>
        <v>179.16691506740131</v>
      </c>
      <c r="Q3010" s="162">
        <f t="shared" si="463"/>
        <v>153.67502932168753</v>
      </c>
      <c r="R3010" s="163">
        <f t="shared" si="464"/>
        <v>1</v>
      </c>
      <c r="S3010" s="161">
        <f t="shared" si="465"/>
        <v>6000000</v>
      </c>
      <c r="T3010" s="162">
        <f t="shared" si="466"/>
        <v>189.72230502246711</v>
      </c>
      <c r="U3010" s="162">
        <f t="shared" si="467"/>
        <v>134.33751466084377</v>
      </c>
      <c r="V3010" s="163">
        <f t="shared" si="468"/>
        <v>1</v>
      </c>
      <c r="W3010" s="164">
        <f t="shared" si="469"/>
        <v>77459428.728568867</v>
      </c>
      <c r="X3010" s="164">
        <f t="shared" si="470"/>
        <v>182308742.16974008</v>
      </c>
    </row>
    <row r="3011" spans="10:24" x14ac:dyDescent="0.25">
      <c r="J3011">
        <v>3008</v>
      </c>
      <c r="K3011" s="43">
        <v>0.58404642380789773</v>
      </c>
      <c r="L3011">
        <v>0.4853297710471709</v>
      </c>
      <c r="M3011">
        <v>0.68754943216550923</v>
      </c>
      <c r="N3011" s="44">
        <v>0.18732392737462389</v>
      </c>
      <c r="O3011" s="161">
        <f t="shared" si="461"/>
        <v>6000000</v>
      </c>
      <c r="P3011" s="162">
        <f t="shared" si="462"/>
        <v>179.44828346667506</v>
      </c>
      <c r="Q3011" s="162">
        <f t="shared" si="463"/>
        <v>144.77832090361574</v>
      </c>
      <c r="R3011" s="163">
        <f t="shared" si="464"/>
        <v>1</v>
      </c>
      <c r="S3011" s="161">
        <f t="shared" si="465"/>
        <v>6000000</v>
      </c>
      <c r="T3011" s="162">
        <f t="shared" si="466"/>
        <v>189.81609448889168</v>
      </c>
      <c r="U3011" s="162">
        <f t="shared" si="467"/>
        <v>129.88916045180787</v>
      </c>
      <c r="V3011" s="163">
        <f t="shared" si="468"/>
        <v>0.9</v>
      </c>
      <c r="W3011" s="164">
        <f t="shared" si="469"/>
        <v>158019775.37835598</v>
      </c>
      <c r="X3011" s="164">
        <f t="shared" si="470"/>
        <v>173605443.80025262</v>
      </c>
    </row>
    <row r="3012" spans="10:24" x14ac:dyDescent="0.25">
      <c r="J3012">
        <v>3009</v>
      </c>
      <c r="K3012" s="43">
        <v>0.15079820032260915</v>
      </c>
      <c r="L3012">
        <v>2.2053075965400515E-2</v>
      </c>
      <c r="M3012">
        <v>0.75835881678036587</v>
      </c>
      <c r="N3012" s="44">
        <v>0.43496321199516663</v>
      </c>
      <c r="O3012" s="161">
        <f t="shared" si="461"/>
        <v>2000000</v>
      </c>
      <c r="P3012" s="162">
        <f t="shared" si="462"/>
        <v>149.80379116335382</v>
      </c>
      <c r="Q3012" s="162">
        <f t="shared" si="463"/>
        <v>149.02066175243604</v>
      </c>
      <c r="R3012" s="163">
        <f t="shared" si="464"/>
        <v>1</v>
      </c>
      <c r="S3012" s="161">
        <f t="shared" si="465"/>
        <v>5000000</v>
      </c>
      <c r="T3012" s="162">
        <f t="shared" si="466"/>
        <v>179.93459705445127</v>
      </c>
      <c r="U3012" s="162">
        <f t="shared" si="467"/>
        <v>132.01033087621803</v>
      </c>
      <c r="V3012" s="163">
        <f t="shared" si="468"/>
        <v>1</v>
      </c>
      <c r="W3012" s="164">
        <f t="shared" si="469"/>
        <v>-48433741.178164437</v>
      </c>
      <c r="X3012" s="164">
        <f t="shared" si="470"/>
        <v>89621330.89116621</v>
      </c>
    </row>
    <row r="3013" spans="10:24" x14ac:dyDescent="0.25">
      <c r="J3013">
        <v>3010</v>
      </c>
      <c r="K3013" s="43">
        <v>0.41342850462139613</v>
      </c>
      <c r="L3013">
        <v>0.44338567817084951</v>
      </c>
      <c r="M3013">
        <v>0.76673721509821413</v>
      </c>
      <c r="N3013" s="44">
        <v>0.40612456368037109</v>
      </c>
      <c r="O3013" s="161">
        <f t="shared" ref="O3013:O3076" si="471">VLOOKUP(K3013,$E$5:$H$10,4)</f>
        <v>5000000</v>
      </c>
      <c r="P3013" s="162">
        <f t="shared" ref="P3013:P3076" si="472">_xlfn.NORM.INV(L3013,$E$12,$E$13)</f>
        <v>177.86413852153103</v>
      </c>
      <c r="Q3013" s="162">
        <f t="shared" ref="Q3013:Q3076" si="473">_xlfn.NORM.INV(M3013,$E$15,$E$16)</f>
        <v>149.56287581715452</v>
      </c>
      <c r="R3013" s="163">
        <f t="shared" ref="R3013:R3076" si="474">VLOOKUP(N3013,$E$19:$H$21,4)</f>
        <v>1</v>
      </c>
      <c r="S3013" s="161">
        <f t="shared" ref="S3013:S3076" si="475">VLOOKUP(K3013,$G$5:$H$10,2)</f>
        <v>6000000</v>
      </c>
      <c r="T3013" s="162">
        <f t="shared" ref="T3013:T3076" si="476">_xlfn.NORM.INV(L3013,$G$12,$G$13)</f>
        <v>189.28804617384367</v>
      </c>
      <c r="U3013" s="162">
        <f t="shared" ref="U3013:U3076" si="477">_xlfn.NORM.INV(M3013,$G$15,$G$16)</f>
        <v>132.28143790857726</v>
      </c>
      <c r="V3013" s="163">
        <f t="shared" ref="V3013:V3076" si="478">VLOOKUP(N3013,$G$19:$H$21,2)</f>
        <v>1</v>
      </c>
      <c r="W3013" s="164">
        <f t="shared" ref="W3013:W3076" si="479">O3013*(P3013-Q3013)*R3013-$D$23-$D$24</f>
        <v>91506313.521882564</v>
      </c>
      <c r="X3013" s="164">
        <f t="shared" ref="X3013:X3076" si="480">S3013*(T3013-U3013)*V3013-$F$23-$F$24</f>
        <v>192039649.59159845</v>
      </c>
    </row>
    <row r="3014" spans="10:24" x14ac:dyDescent="0.25">
      <c r="J3014">
        <v>3011</v>
      </c>
      <c r="K3014" s="43">
        <v>0.36831564756857238</v>
      </c>
      <c r="L3014">
        <v>0.50437776198940087</v>
      </c>
      <c r="M3014">
        <v>0.44508397877867889</v>
      </c>
      <c r="N3014" s="44">
        <v>0.53791287324929848</v>
      </c>
      <c r="O3014" s="161">
        <f t="shared" si="471"/>
        <v>5000000</v>
      </c>
      <c r="P3014" s="162">
        <f t="shared" si="472"/>
        <v>180.16460463331146</v>
      </c>
      <c r="Q3014" s="162">
        <f t="shared" si="473"/>
        <v>132.23816630836143</v>
      </c>
      <c r="R3014" s="163">
        <f t="shared" si="474"/>
        <v>1</v>
      </c>
      <c r="S3014" s="161">
        <f t="shared" si="475"/>
        <v>6000000</v>
      </c>
      <c r="T3014" s="162">
        <f t="shared" si="476"/>
        <v>190.05486821110381</v>
      </c>
      <c r="U3014" s="162">
        <f t="shared" si="477"/>
        <v>123.61908315418071</v>
      </c>
      <c r="V3014" s="163">
        <f t="shared" si="478"/>
        <v>1</v>
      </c>
      <c r="W3014" s="164">
        <f t="shared" si="479"/>
        <v>189632191.62475014</v>
      </c>
      <c r="X3014" s="164">
        <f t="shared" si="480"/>
        <v>248614710.34153855</v>
      </c>
    </row>
    <row r="3015" spans="10:24" x14ac:dyDescent="0.25">
      <c r="J3015">
        <v>3012</v>
      </c>
      <c r="K3015" s="43">
        <v>0.77560290386017205</v>
      </c>
      <c r="L3015">
        <v>4.1830382797575116E-2</v>
      </c>
      <c r="M3015">
        <v>0.75356023458657495</v>
      </c>
      <c r="N3015" s="44">
        <v>0.12756997519439683</v>
      </c>
      <c r="O3015" s="161">
        <f t="shared" si="471"/>
        <v>7000000</v>
      </c>
      <c r="P3015" s="162">
        <f t="shared" si="472"/>
        <v>154.05255946821691</v>
      </c>
      <c r="Q3015" s="162">
        <f t="shared" si="473"/>
        <v>148.71472222233047</v>
      </c>
      <c r="R3015" s="163">
        <f t="shared" si="474"/>
        <v>1</v>
      </c>
      <c r="S3015" s="161">
        <f t="shared" si="475"/>
        <v>7000000</v>
      </c>
      <c r="T3015" s="162">
        <f t="shared" si="476"/>
        <v>181.3508531560723</v>
      </c>
      <c r="U3015" s="162">
        <f t="shared" si="477"/>
        <v>131.85736111116523</v>
      </c>
      <c r="V3015" s="163">
        <f t="shared" si="478"/>
        <v>0.9</v>
      </c>
      <c r="W3015" s="164">
        <f t="shared" si="479"/>
        <v>-12635139.27879487</v>
      </c>
      <c r="X3015" s="164">
        <f t="shared" si="480"/>
        <v>161808999.88291454</v>
      </c>
    </row>
    <row r="3016" spans="10:24" x14ac:dyDescent="0.25">
      <c r="J3016">
        <v>3013</v>
      </c>
      <c r="K3016" s="43">
        <v>0.50735993893598563</v>
      </c>
      <c r="L3016">
        <v>8.9405222267189055E-2</v>
      </c>
      <c r="M3016">
        <v>0.50241915253097047</v>
      </c>
      <c r="N3016" s="44">
        <v>0.58998104356456615</v>
      </c>
      <c r="O3016" s="161">
        <f t="shared" si="471"/>
        <v>5000000</v>
      </c>
      <c r="P3016" s="162">
        <f t="shared" si="472"/>
        <v>159.83359949423846</v>
      </c>
      <c r="Q3016" s="162">
        <f t="shared" si="473"/>
        <v>135.12127906596086</v>
      </c>
      <c r="R3016" s="163">
        <f t="shared" si="474"/>
        <v>1</v>
      </c>
      <c r="S3016" s="161">
        <f t="shared" si="475"/>
        <v>6000000</v>
      </c>
      <c r="T3016" s="162">
        <f t="shared" si="476"/>
        <v>183.27786649807948</v>
      </c>
      <c r="U3016" s="162">
        <f t="shared" si="477"/>
        <v>125.06063953298043</v>
      </c>
      <c r="V3016" s="163">
        <f t="shared" si="478"/>
        <v>1</v>
      </c>
      <c r="W3016" s="164">
        <f t="shared" si="479"/>
        <v>73561602.141387969</v>
      </c>
      <c r="X3016" s="164">
        <f t="shared" si="480"/>
        <v>199303361.79059428</v>
      </c>
    </row>
    <row r="3017" spans="10:24" x14ac:dyDescent="0.25">
      <c r="J3017">
        <v>3014</v>
      </c>
      <c r="K3017" s="43">
        <v>0.75270925182001813</v>
      </c>
      <c r="L3017">
        <v>0.19554384762023858</v>
      </c>
      <c r="M3017">
        <v>0.1572714309919323</v>
      </c>
      <c r="N3017" s="44">
        <v>0.87781865595979414</v>
      </c>
      <c r="O3017" s="161">
        <f t="shared" si="471"/>
        <v>7000000</v>
      </c>
      <c r="P3017" s="162">
        <f t="shared" si="472"/>
        <v>167.13530263717209</v>
      </c>
      <c r="Q3017" s="162">
        <f t="shared" si="473"/>
        <v>114.88529168283615</v>
      </c>
      <c r="R3017" s="163">
        <f t="shared" si="474"/>
        <v>1</v>
      </c>
      <c r="S3017" s="161">
        <f t="shared" si="475"/>
        <v>7000000</v>
      </c>
      <c r="T3017" s="162">
        <f t="shared" si="476"/>
        <v>185.71176754572403</v>
      </c>
      <c r="U3017" s="162">
        <f t="shared" si="477"/>
        <v>114.94264584141808</v>
      </c>
      <c r="V3017" s="163">
        <f t="shared" si="478"/>
        <v>1</v>
      </c>
      <c r="W3017" s="164">
        <f t="shared" si="479"/>
        <v>315750076.68035156</v>
      </c>
      <c r="X3017" s="164">
        <f t="shared" si="480"/>
        <v>345383851.93014163</v>
      </c>
    </row>
    <row r="3018" spans="10:24" x14ac:dyDescent="0.25">
      <c r="J3018">
        <v>3015</v>
      </c>
      <c r="K3018" s="43">
        <v>0.27903059501004646</v>
      </c>
      <c r="L3018">
        <v>0.68893901610170294</v>
      </c>
      <c r="M3018">
        <v>3.6808469394917775E-3</v>
      </c>
      <c r="N3018" s="44">
        <v>0.74511392854041925</v>
      </c>
      <c r="O3018" s="161">
        <f t="shared" si="471"/>
        <v>2000000</v>
      </c>
      <c r="P3018" s="162">
        <f t="shared" si="472"/>
        <v>187.39267805581497</v>
      </c>
      <c r="Q3018" s="162">
        <f t="shared" si="473"/>
        <v>81.399525180516179</v>
      </c>
      <c r="R3018" s="163">
        <f t="shared" si="474"/>
        <v>1</v>
      </c>
      <c r="S3018" s="161">
        <f t="shared" si="475"/>
        <v>5000000</v>
      </c>
      <c r="T3018" s="162">
        <f t="shared" si="476"/>
        <v>192.46422601860499</v>
      </c>
      <c r="U3018" s="162">
        <f t="shared" si="477"/>
        <v>98.199762590258089</v>
      </c>
      <c r="V3018" s="163">
        <f t="shared" si="478"/>
        <v>1</v>
      </c>
      <c r="W3018" s="164">
        <f t="shared" si="479"/>
        <v>161986305.75059757</v>
      </c>
      <c r="X3018" s="164">
        <f t="shared" si="480"/>
        <v>321322317.14173448</v>
      </c>
    </row>
    <row r="3019" spans="10:24" x14ac:dyDescent="0.25">
      <c r="J3019">
        <v>3016</v>
      </c>
      <c r="K3019" s="43">
        <v>0.62106773904184387</v>
      </c>
      <c r="L3019">
        <v>0.79427470754457885</v>
      </c>
      <c r="M3019">
        <v>0.60605612151076926</v>
      </c>
      <c r="N3019" s="44">
        <v>0.88889135237008154</v>
      </c>
      <c r="O3019" s="161">
        <f t="shared" si="471"/>
        <v>6000000</v>
      </c>
      <c r="P3019" s="162">
        <f t="shared" si="472"/>
        <v>192.32015385714789</v>
      </c>
      <c r="Q3019" s="162">
        <f t="shared" si="473"/>
        <v>140.3810896482037</v>
      </c>
      <c r="R3019" s="163">
        <f t="shared" si="474"/>
        <v>1</v>
      </c>
      <c r="S3019" s="161">
        <f t="shared" si="475"/>
        <v>7000000</v>
      </c>
      <c r="T3019" s="162">
        <f t="shared" si="476"/>
        <v>194.10671795238264</v>
      </c>
      <c r="U3019" s="162">
        <f t="shared" si="477"/>
        <v>127.69054482410185</v>
      </c>
      <c r="V3019" s="163">
        <f t="shared" si="478"/>
        <v>1</v>
      </c>
      <c r="W3019" s="164">
        <f t="shared" si="479"/>
        <v>261634385.25366515</v>
      </c>
      <c r="X3019" s="164">
        <f t="shared" si="480"/>
        <v>314913211.89796555</v>
      </c>
    </row>
    <row r="3020" spans="10:24" x14ac:dyDescent="0.25">
      <c r="J3020">
        <v>3017</v>
      </c>
      <c r="K3020" s="43">
        <v>0.4391165643183369</v>
      </c>
      <c r="L3020">
        <v>0.89219602363848949</v>
      </c>
      <c r="M3020">
        <v>0.52755018777683171</v>
      </c>
      <c r="N3020" s="44">
        <v>0.88993102584559447</v>
      </c>
      <c r="O3020" s="161">
        <f t="shared" si="471"/>
        <v>5000000</v>
      </c>
      <c r="P3020" s="162">
        <f t="shared" si="472"/>
        <v>198.57437418613986</v>
      </c>
      <c r="Q3020" s="162">
        <f t="shared" si="473"/>
        <v>136.38226122673572</v>
      </c>
      <c r="R3020" s="163">
        <f t="shared" si="474"/>
        <v>1</v>
      </c>
      <c r="S3020" s="161">
        <f t="shared" si="475"/>
        <v>6000000</v>
      </c>
      <c r="T3020" s="162">
        <f t="shared" si="476"/>
        <v>196.19145806204662</v>
      </c>
      <c r="U3020" s="162">
        <f t="shared" si="477"/>
        <v>125.69113061336786</v>
      </c>
      <c r="V3020" s="163">
        <f t="shared" si="478"/>
        <v>1</v>
      </c>
      <c r="W3020" s="164">
        <f t="shared" si="479"/>
        <v>260960564.79702073</v>
      </c>
      <c r="X3020" s="164">
        <f t="shared" si="480"/>
        <v>273001964.69207257</v>
      </c>
    </row>
    <row r="3021" spans="10:24" x14ac:dyDescent="0.25">
      <c r="J3021">
        <v>3018</v>
      </c>
      <c r="K3021" s="43">
        <v>0.37453892058118043</v>
      </c>
      <c r="L3021">
        <v>0.26026337829294188</v>
      </c>
      <c r="M3021">
        <v>9.858349305803904E-2</v>
      </c>
      <c r="N3021" s="44">
        <v>0.50957174657505588</v>
      </c>
      <c r="O3021" s="161">
        <f t="shared" si="471"/>
        <v>5000000</v>
      </c>
      <c r="P3021" s="162">
        <f t="shared" si="472"/>
        <v>170.36199545071054</v>
      </c>
      <c r="Q3021" s="162">
        <f t="shared" si="473"/>
        <v>109.20669938835965</v>
      </c>
      <c r="R3021" s="163">
        <f t="shared" si="474"/>
        <v>1</v>
      </c>
      <c r="S3021" s="161">
        <f t="shared" si="475"/>
        <v>6000000</v>
      </c>
      <c r="T3021" s="162">
        <f t="shared" si="476"/>
        <v>186.7873318169035</v>
      </c>
      <c r="U3021" s="162">
        <f t="shared" si="477"/>
        <v>112.10334969417983</v>
      </c>
      <c r="V3021" s="163">
        <f t="shared" si="478"/>
        <v>1</v>
      </c>
      <c r="W3021" s="164">
        <f t="shared" si="479"/>
        <v>255776480.31175441</v>
      </c>
      <c r="X3021" s="164">
        <f t="shared" si="480"/>
        <v>298103892.73634207</v>
      </c>
    </row>
    <row r="3022" spans="10:24" x14ac:dyDescent="0.25">
      <c r="J3022">
        <v>3019</v>
      </c>
      <c r="K3022" s="43">
        <v>0.15633965571638342</v>
      </c>
      <c r="L3022">
        <v>0.46076443966775515</v>
      </c>
      <c r="M3022">
        <v>0.71712364907344872</v>
      </c>
      <c r="N3022" s="44">
        <v>0.38404705767270519</v>
      </c>
      <c r="O3022" s="161">
        <f t="shared" si="471"/>
        <v>2000000</v>
      </c>
      <c r="P3022" s="162">
        <f t="shared" si="472"/>
        <v>178.52237923602002</v>
      </c>
      <c r="Q3022" s="162">
        <f t="shared" si="473"/>
        <v>146.48635789877665</v>
      </c>
      <c r="R3022" s="163">
        <f t="shared" si="474"/>
        <v>1</v>
      </c>
      <c r="S3022" s="161">
        <f t="shared" si="475"/>
        <v>5000000</v>
      </c>
      <c r="T3022" s="162">
        <f t="shared" si="476"/>
        <v>189.50745974534001</v>
      </c>
      <c r="U3022" s="162">
        <f t="shared" si="477"/>
        <v>130.74317894938832</v>
      </c>
      <c r="V3022" s="163">
        <f t="shared" si="478"/>
        <v>1</v>
      </c>
      <c r="W3022" s="164">
        <f t="shared" si="479"/>
        <v>14072042.674486741</v>
      </c>
      <c r="X3022" s="164">
        <f t="shared" si="480"/>
        <v>143821403.97975844</v>
      </c>
    </row>
    <row r="3023" spans="10:24" x14ac:dyDescent="0.25">
      <c r="J3023">
        <v>3020</v>
      </c>
      <c r="K3023" s="43">
        <v>0.90996883131159012</v>
      </c>
      <c r="L3023">
        <v>0.84265261913098422</v>
      </c>
      <c r="M3023">
        <v>1.299723990893531E-2</v>
      </c>
      <c r="N3023" s="44">
        <v>0.84562591627607431</v>
      </c>
      <c r="O3023" s="161">
        <f t="shared" si="471"/>
        <v>7000000</v>
      </c>
      <c r="P3023" s="162">
        <f t="shared" si="472"/>
        <v>195.08129662380949</v>
      </c>
      <c r="Q3023" s="162">
        <f t="shared" si="473"/>
        <v>90.474115430006577</v>
      </c>
      <c r="R3023" s="163">
        <f t="shared" si="474"/>
        <v>1</v>
      </c>
      <c r="S3023" s="161">
        <f t="shared" si="475"/>
        <v>9000000</v>
      </c>
      <c r="T3023" s="162">
        <f t="shared" si="476"/>
        <v>195.02709887460315</v>
      </c>
      <c r="U3023" s="162">
        <f t="shared" si="477"/>
        <v>102.73705771500329</v>
      </c>
      <c r="V3023" s="163">
        <f t="shared" si="478"/>
        <v>1</v>
      </c>
      <c r="W3023" s="164">
        <f t="shared" si="479"/>
        <v>682250268.35662043</v>
      </c>
      <c r="X3023" s="164">
        <f t="shared" si="480"/>
        <v>680610370.43639874</v>
      </c>
    </row>
    <row r="3024" spans="10:24" x14ac:dyDescent="0.25">
      <c r="J3024">
        <v>3021</v>
      </c>
      <c r="K3024" s="43">
        <v>0.19396748332453595</v>
      </c>
      <c r="L3024">
        <v>0.34146853527494692</v>
      </c>
      <c r="M3024">
        <v>3.2278664039471439E-2</v>
      </c>
      <c r="N3024" s="44">
        <v>0.10672875569804163</v>
      </c>
      <c r="O3024" s="161">
        <f t="shared" si="471"/>
        <v>2000000</v>
      </c>
      <c r="P3024" s="162">
        <f t="shared" si="472"/>
        <v>173.87312205400627</v>
      </c>
      <c r="Q3024" s="162">
        <f t="shared" si="473"/>
        <v>98.033774845361307</v>
      </c>
      <c r="R3024" s="163">
        <f t="shared" si="474"/>
        <v>1</v>
      </c>
      <c r="S3024" s="161">
        <f t="shared" si="475"/>
        <v>5000000</v>
      </c>
      <c r="T3024" s="162">
        <f t="shared" si="476"/>
        <v>187.95770735133542</v>
      </c>
      <c r="U3024" s="162">
        <f t="shared" si="477"/>
        <v>106.51688742268065</v>
      </c>
      <c r="V3024" s="163">
        <f t="shared" si="478"/>
        <v>0.9</v>
      </c>
      <c r="W3024" s="164">
        <f t="shared" si="479"/>
        <v>101678694.41728994</v>
      </c>
      <c r="X3024" s="164">
        <f t="shared" si="480"/>
        <v>216483689.67894644</v>
      </c>
    </row>
    <row r="3025" spans="10:24" x14ac:dyDescent="0.25">
      <c r="J3025">
        <v>3022</v>
      </c>
      <c r="K3025" s="43">
        <v>0.18210577074814627</v>
      </c>
      <c r="L3025">
        <v>0.33863942529554414</v>
      </c>
      <c r="M3025">
        <v>0.61643643630882039</v>
      </c>
      <c r="N3025" s="44">
        <v>0.36673501086475357</v>
      </c>
      <c r="O3025" s="161">
        <f t="shared" si="471"/>
        <v>2000000</v>
      </c>
      <c r="P3025" s="162">
        <f t="shared" si="472"/>
        <v>173.75731141971315</v>
      </c>
      <c r="Q3025" s="162">
        <f t="shared" si="473"/>
        <v>140.92269629531083</v>
      </c>
      <c r="R3025" s="163">
        <f t="shared" si="474"/>
        <v>1</v>
      </c>
      <c r="S3025" s="161">
        <f t="shared" si="475"/>
        <v>5000000</v>
      </c>
      <c r="T3025" s="162">
        <f t="shared" si="476"/>
        <v>187.91910380657106</v>
      </c>
      <c r="U3025" s="162">
        <f t="shared" si="477"/>
        <v>127.96134814765541</v>
      </c>
      <c r="V3025" s="163">
        <f t="shared" si="478"/>
        <v>1</v>
      </c>
      <c r="W3025" s="164">
        <f t="shared" si="479"/>
        <v>15669230.248804636</v>
      </c>
      <c r="X3025" s="164">
        <f t="shared" si="480"/>
        <v>149788778.29457819</v>
      </c>
    </row>
    <row r="3026" spans="10:24" x14ac:dyDescent="0.25">
      <c r="J3026">
        <v>3023</v>
      </c>
      <c r="K3026" s="43">
        <v>0.82065814212071986</v>
      </c>
      <c r="L3026">
        <v>0.50508374845995574</v>
      </c>
      <c r="M3026">
        <v>0.88487379947731293</v>
      </c>
      <c r="N3026" s="44">
        <v>0.99750433855785836</v>
      </c>
      <c r="O3026" s="161">
        <f t="shared" si="471"/>
        <v>7000000</v>
      </c>
      <c r="P3026" s="162">
        <f t="shared" si="472"/>
        <v>180.19115118798879</v>
      </c>
      <c r="Q3026" s="162">
        <f t="shared" si="473"/>
        <v>158.99417873440814</v>
      </c>
      <c r="R3026" s="163">
        <f t="shared" si="474"/>
        <v>1</v>
      </c>
      <c r="S3026" s="161">
        <f t="shared" si="475"/>
        <v>7000000</v>
      </c>
      <c r="T3026" s="162">
        <f t="shared" si="476"/>
        <v>190.06371706266293</v>
      </c>
      <c r="U3026" s="162">
        <f t="shared" si="477"/>
        <v>136.99708936720407</v>
      </c>
      <c r="V3026" s="163">
        <f t="shared" si="478"/>
        <v>1</v>
      </c>
      <c r="W3026" s="164">
        <f t="shared" si="479"/>
        <v>98378807.175064594</v>
      </c>
      <c r="X3026" s="164">
        <f t="shared" si="480"/>
        <v>221466393.86821204</v>
      </c>
    </row>
    <row r="3027" spans="10:24" x14ac:dyDescent="0.25">
      <c r="J3027">
        <v>3024</v>
      </c>
      <c r="K3027" s="43">
        <v>8.6971121117719097E-2</v>
      </c>
      <c r="L3027">
        <v>0.53631404796396631</v>
      </c>
      <c r="M3027">
        <v>0.96562586991102151</v>
      </c>
      <c r="N3027" s="44">
        <v>0.53621764681796702</v>
      </c>
      <c r="O3027" s="161">
        <f t="shared" si="471"/>
        <v>2000000</v>
      </c>
      <c r="P3027" s="162">
        <f t="shared" si="472"/>
        <v>181.36727831010558</v>
      </c>
      <c r="Q3027" s="162">
        <f t="shared" si="473"/>
        <v>171.401411208534</v>
      </c>
      <c r="R3027" s="163">
        <f t="shared" si="474"/>
        <v>1</v>
      </c>
      <c r="S3027" s="161">
        <f t="shared" si="475"/>
        <v>2000000</v>
      </c>
      <c r="T3027" s="162">
        <f t="shared" si="476"/>
        <v>190.45575943670187</v>
      </c>
      <c r="U3027" s="162">
        <f t="shared" si="477"/>
        <v>143.200705604267</v>
      </c>
      <c r="V3027" s="163">
        <f t="shared" si="478"/>
        <v>1</v>
      </c>
      <c r="W3027" s="164">
        <f t="shared" si="479"/>
        <v>-30068265.79685685</v>
      </c>
      <c r="X3027" s="164">
        <f t="shared" si="480"/>
        <v>-55489892.335130259</v>
      </c>
    </row>
    <row r="3028" spans="10:24" x14ac:dyDescent="0.25">
      <c r="J3028">
        <v>3025</v>
      </c>
      <c r="K3028" s="43">
        <v>0.6370109547574746</v>
      </c>
      <c r="L3028">
        <v>8.6634923991561918E-2</v>
      </c>
      <c r="M3028">
        <v>0.85595725224146746</v>
      </c>
      <c r="N3028" s="44">
        <v>0.83620296212990863</v>
      </c>
      <c r="O3028" s="161">
        <f t="shared" si="471"/>
        <v>6000000</v>
      </c>
      <c r="P3028" s="162">
        <f t="shared" si="472"/>
        <v>159.57341987246159</v>
      </c>
      <c r="Q3028" s="162">
        <f t="shared" si="473"/>
        <v>156.24661781376975</v>
      </c>
      <c r="R3028" s="163">
        <f t="shared" si="474"/>
        <v>1</v>
      </c>
      <c r="S3028" s="161">
        <f t="shared" si="475"/>
        <v>7000000</v>
      </c>
      <c r="T3028" s="162">
        <f t="shared" si="476"/>
        <v>183.1911399574872</v>
      </c>
      <c r="U3028" s="162">
        <f t="shared" si="477"/>
        <v>135.62330890688489</v>
      </c>
      <c r="V3028" s="163">
        <f t="shared" si="478"/>
        <v>1</v>
      </c>
      <c r="W3028" s="164">
        <f t="shared" si="479"/>
        <v>-30039187.647848964</v>
      </c>
      <c r="X3028" s="164">
        <f t="shared" si="480"/>
        <v>182974817.35421616</v>
      </c>
    </row>
    <row r="3029" spans="10:24" x14ac:dyDescent="0.25">
      <c r="J3029">
        <v>3026</v>
      </c>
      <c r="K3029" s="43">
        <v>0.39916095729330725</v>
      </c>
      <c r="L3029">
        <v>0.55485381949365808</v>
      </c>
      <c r="M3029">
        <v>0.4722551504894007</v>
      </c>
      <c r="N3029" s="44">
        <v>0.59985154735382673</v>
      </c>
      <c r="O3029" s="161">
        <f t="shared" si="471"/>
        <v>5000000</v>
      </c>
      <c r="P3029" s="162">
        <f t="shared" si="472"/>
        <v>182.06901413942549</v>
      </c>
      <c r="Q3029" s="162">
        <f t="shared" si="473"/>
        <v>133.60795638032332</v>
      </c>
      <c r="R3029" s="163">
        <f t="shared" si="474"/>
        <v>1</v>
      </c>
      <c r="S3029" s="161">
        <f t="shared" si="475"/>
        <v>6000000</v>
      </c>
      <c r="T3029" s="162">
        <f t="shared" si="476"/>
        <v>190.68967137980849</v>
      </c>
      <c r="U3029" s="162">
        <f t="shared" si="477"/>
        <v>124.30397819016166</v>
      </c>
      <c r="V3029" s="163">
        <f t="shared" si="478"/>
        <v>1</v>
      </c>
      <c r="W3029" s="164">
        <f t="shared" si="479"/>
        <v>192305288.79551089</v>
      </c>
      <c r="X3029" s="164">
        <f t="shared" si="480"/>
        <v>248314159.13788098</v>
      </c>
    </row>
    <row r="3030" spans="10:24" x14ac:dyDescent="0.25">
      <c r="J3030">
        <v>3027</v>
      </c>
      <c r="K3030" s="43">
        <v>0.16940788588518108</v>
      </c>
      <c r="L3030">
        <v>0.54760115790971342</v>
      </c>
      <c r="M3030">
        <v>0.89726998120310142</v>
      </c>
      <c r="N3030" s="44">
        <v>0.24887508706733752</v>
      </c>
      <c r="O3030" s="161">
        <f t="shared" si="471"/>
        <v>2000000</v>
      </c>
      <c r="P3030" s="162">
        <f t="shared" si="472"/>
        <v>181.79404422272052</v>
      </c>
      <c r="Q3030" s="162">
        <f t="shared" si="473"/>
        <v>160.32296350993178</v>
      </c>
      <c r="R3030" s="163">
        <f t="shared" si="474"/>
        <v>1</v>
      </c>
      <c r="S3030" s="161">
        <f t="shared" si="475"/>
        <v>5000000</v>
      </c>
      <c r="T3030" s="162">
        <f t="shared" si="476"/>
        <v>190.59801474090685</v>
      </c>
      <c r="U3030" s="162">
        <f t="shared" si="477"/>
        <v>137.66148175496588</v>
      </c>
      <c r="V3030" s="163">
        <f t="shared" si="478"/>
        <v>1</v>
      </c>
      <c r="W3030" s="164">
        <f t="shared" si="479"/>
        <v>-7057838.5744225308</v>
      </c>
      <c r="X3030" s="164">
        <f t="shared" si="480"/>
        <v>114682664.92970484</v>
      </c>
    </row>
    <row r="3031" spans="10:24" x14ac:dyDescent="0.25">
      <c r="J3031">
        <v>3028</v>
      </c>
      <c r="K3031" s="43">
        <v>0.24316854952644584</v>
      </c>
      <c r="L3031">
        <v>0.4651173668047377</v>
      </c>
      <c r="M3031">
        <v>8.2602798983751891E-2</v>
      </c>
      <c r="N3031" s="44">
        <v>6.6733547385948389E-2</v>
      </c>
      <c r="O3031" s="161">
        <f t="shared" si="471"/>
        <v>2000000</v>
      </c>
      <c r="P3031" s="162">
        <f t="shared" si="472"/>
        <v>178.68675735796211</v>
      </c>
      <c r="Q3031" s="162">
        <f t="shared" si="473"/>
        <v>107.24450185339563</v>
      </c>
      <c r="R3031" s="163">
        <f t="shared" si="474"/>
        <v>1</v>
      </c>
      <c r="S3031" s="161">
        <f t="shared" si="475"/>
        <v>5000000</v>
      </c>
      <c r="T3031" s="162">
        <f t="shared" si="476"/>
        <v>189.56225245265404</v>
      </c>
      <c r="U3031" s="162">
        <f t="shared" si="477"/>
        <v>111.12225092669782</v>
      </c>
      <c r="V3031" s="163">
        <f t="shared" si="478"/>
        <v>0.9</v>
      </c>
      <c r="W3031" s="164">
        <f t="shared" si="479"/>
        <v>92884511.009132951</v>
      </c>
      <c r="X3031" s="164">
        <f t="shared" si="480"/>
        <v>202980006.86680305</v>
      </c>
    </row>
    <row r="3032" spans="10:24" x14ac:dyDescent="0.25">
      <c r="J3032">
        <v>3029</v>
      </c>
      <c r="K3032" s="43">
        <v>0.29599162108955435</v>
      </c>
      <c r="L3032">
        <v>0.31001013137091282</v>
      </c>
      <c r="M3032">
        <v>9.0435867216098309E-2</v>
      </c>
      <c r="N3032" s="44">
        <v>0.4679283287264725</v>
      </c>
      <c r="O3032" s="161">
        <f t="shared" si="471"/>
        <v>2000000</v>
      </c>
      <c r="P3032" s="162">
        <f t="shared" si="472"/>
        <v>172.5626755501969</v>
      </c>
      <c r="Q3032" s="162">
        <f t="shared" si="473"/>
        <v>108.23848435707841</v>
      </c>
      <c r="R3032" s="163">
        <f t="shared" si="474"/>
        <v>1</v>
      </c>
      <c r="S3032" s="161">
        <f t="shared" si="475"/>
        <v>5000000</v>
      </c>
      <c r="T3032" s="162">
        <f t="shared" si="476"/>
        <v>187.52089185006562</v>
      </c>
      <c r="U3032" s="162">
        <f t="shared" si="477"/>
        <v>111.6192421785392</v>
      </c>
      <c r="V3032" s="163">
        <f t="shared" si="478"/>
        <v>1</v>
      </c>
      <c r="W3032" s="164">
        <f t="shared" si="479"/>
        <v>78648382.386236995</v>
      </c>
      <c r="X3032" s="164">
        <f t="shared" si="480"/>
        <v>229508248.35763216</v>
      </c>
    </row>
    <row r="3033" spans="10:24" x14ac:dyDescent="0.25">
      <c r="J3033">
        <v>3030</v>
      </c>
      <c r="K3033" s="43">
        <v>0.83872393995298089</v>
      </c>
      <c r="L3033">
        <v>0.23324958506957028</v>
      </c>
      <c r="M3033">
        <v>0.16773373874704001</v>
      </c>
      <c r="N3033" s="44">
        <v>0.53479401937012483</v>
      </c>
      <c r="O3033" s="161">
        <f t="shared" si="471"/>
        <v>7000000</v>
      </c>
      <c r="P3033" s="162">
        <f t="shared" si="472"/>
        <v>169.07719616369178</v>
      </c>
      <c r="Q3033" s="162">
        <f t="shared" si="473"/>
        <v>115.73680965740493</v>
      </c>
      <c r="R3033" s="163">
        <f t="shared" si="474"/>
        <v>1</v>
      </c>
      <c r="S3033" s="161">
        <f t="shared" si="475"/>
        <v>7000000</v>
      </c>
      <c r="T3033" s="162">
        <f t="shared" si="476"/>
        <v>186.35906538789726</v>
      </c>
      <c r="U3033" s="162">
        <f t="shared" si="477"/>
        <v>115.36840482870247</v>
      </c>
      <c r="V3033" s="163">
        <f t="shared" si="478"/>
        <v>1</v>
      </c>
      <c r="W3033" s="164">
        <f t="shared" si="479"/>
        <v>323382705.54400796</v>
      </c>
      <c r="X3033" s="164">
        <f t="shared" si="480"/>
        <v>346934623.91436356</v>
      </c>
    </row>
    <row r="3034" spans="10:24" x14ac:dyDescent="0.25">
      <c r="J3034">
        <v>3031</v>
      </c>
      <c r="K3034" s="43">
        <v>4.3332586410504859E-2</v>
      </c>
      <c r="L3034">
        <v>0.23106071591802169</v>
      </c>
      <c r="M3034">
        <v>0.75230084176186696</v>
      </c>
      <c r="N3034" s="44">
        <v>9.0860120017324464E-2</v>
      </c>
      <c r="O3034" s="161">
        <f t="shared" si="471"/>
        <v>1000000</v>
      </c>
      <c r="P3034" s="162">
        <f t="shared" si="472"/>
        <v>168.96962847888622</v>
      </c>
      <c r="Q3034" s="162">
        <f t="shared" si="473"/>
        <v>148.6349598016142</v>
      </c>
      <c r="R3034" s="163">
        <f t="shared" si="474"/>
        <v>1</v>
      </c>
      <c r="S3034" s="161">
        <f t="shared" si="475"/>
        <v>1000000</v>
      </c>
      <c r="T3034" s="162">
        <f t="shared" si="476"/>
        <v>186.32320949296206</v>
      </c>
      <c r="U3034" s="162">
        <f t="shared" si="477"/>
        <v>131.81747990080709</v>
      </c>
      <c r="V3034" s="163">
        <f t="shared" si="478"/>
        <v>0.9</v>
      </c>
      <c r="W3034" s="164">
        <f t="shared" si="479"/>
        <v>-29665331.322727978</v>
      </c>
      <c r="X3034" s="164">
        <f t="shared" si="480"/>
        <v>-100944843.36706051</v>
      </c>
    </row>
    <row r="3035" spans="10:24" x14ac:dyDescent="0.25">
      <c r="J3035">
        <v>3032</v>
      </c>
      <c r="K3035" s="43">
        <v>0.18889273522065431</v>
      </c>
      <c r="L3035">
        <v>2.2790270526017897E-2</v>
      </c>
      <c r="M3035">
        <v>0.96584196531473432</v>
      </c>
      <c r="N3035" s="44">
        <v>0.3185596295856622</v>
      </c>
      <c r="O3035" s="161">
        <f t="shared" si="471"/>
        <v>2000000</v>
      </c>
      <c r="P3035" s="162">
        <f t="shared" si="472"/>
        <v>150.01114318932918</v>
      </c>
      <c r="Q3035" s="162">
        <f t="shared" si="473"/>
        <v>171.45832592211207</v>
      </c>
      <c r="R3035" s="163">
        <f t="shared" si="474"/>
        <v>1</v>
      </c>
      <c r="S3035" s="161">
        <f t="shared" si="475"/>
        <v>5000000</v>
      </c>
      <c r="T3035" s="162">
        <f t="shared" si="476"/>
        <v>180.00371439644306</v>
      </c>
      <c r="U3035" s="162">
        <f t="shared" si="477"/>
        <v>143.22916296105603</v>
      </c>
      <c r="V3035" s="163">
        <f t="shared" si="478"/>
        <v>1</v>
      </c>
      <c r="W3035" s="164">
        <f t="shared" si="479"/>
        <v>-92894365.465565786</v>
      </c>
      <c r="X3035" s="164">
        <f t="shared" si="480"/>
        <v>33872757.176935136</v>
      </c>
    </row>
    <row r="3036" spans="10:24" x14ac:dyDescent="0.25">
      <c r="J3036">
        <v>3033</v>
      </c>
      <c r="K3036" s="43">
        <v>0.76212710870280764</v>
      </c>
      <c r="L3036">
        <v>0.67904584124240319</v>
      </c>
      <c r="M3036">
        <v>0.81408607746848971</v>
      </c>
      <c r="N3036" s="44">
        <v>0.76075985258247869</v>
      </c>
      <c r="O3036" s="161">
        <f t="shared" si="471"/>
        <v>7000000</v>
      </c>
      <c r="P3036" s="162">
        <f t="shared" si="472"/>
        <v>186.97548467787178</v>
      </c>
      <c r="Q3036" s="162">
        <f t="shared" si="473"/>
        <v>152.86109531989919</v>
      </c>
      <c r="R3036" s="163">
        <f t="shared" si="474"/>
        <v>1</v>
      </c>
      <c r="S3036" s="161">
        <f t="shared" si="475"/>
        <v>7000000</v>
      </c>
      <c r="T3036" s="162">
        <f t="shared" si="476"/>
        <v>192.32516155929059</v>
      </c>
      <c r="U3036" s="162">
        <f t="shared" si="477"/>
        <v>133.93054765994961</v>
      </c>
      <c r="V3036" s="163">
        <f t="shared" si="478"/>
        <v>1</v>
      </c>
      <c r="W3036" s="164">
        <f t="shared" si="479"/>
        <v>188800725.50580809</v>
      </c>
      <c r="X3036" s="164">
        <f t="shared" si="480"/>
        <v>258762297.29538685</v>
      </c>
    </row>
    <row r="3037" spans="10:24" x14ac:dyDescent="0.25">
      <c r="J3037">
        <v>3034</v>
      </c>
      <c r="K3037" s="43">
        <v>0.96980056444014628</v>
      </c>
      <c r="L3037">
        <v>0.95381596828648607</v>
      </c>
      <c r="M3037">
        <v>0.18640298230266428</v>
      </c>
      <c r="N3037" s="44">
        <v>0.5653211613887531</v>
      </c>
      <c r="O3037" s="161">
        <f t="shared" si="471"/>
        <v>9000000</v>
      </c>
      <c r="P3037" s="162">
        <f t="shared" si="472"/>
        <v>205.24554458186788</v>
      </c>
      <c r="Q3037" s="162">
        <f t="shared" si="473"/>
        <v>117.17540639133892</v>
      </c>
      <c r="R3037" s="163">
        <f t="shared" si="474"/>
        <v>1</v>
      </c>
      <c r="S3037" s="161">
        <f t="shared" si="475"/>
        <v>9000000</v>
      </c>
      <c r="T3037" s="162">
        <f t="shared" si="476"/>
        <v>198.41518152728929</v>
      </c>
      <c r="U3037" s="162">
        <f t="shared" si="477"/>
        <v>116.08770319566946</v>
      </c>
      <c r="V3037" s="163">
        <f t="shared" si="478"/>
        <v>1</v>
      </c>
      <c r="W3037" s="164">
        <f t="shared" si="479"/>
        <v>742631243.71476054</v>
      </c>
      <c r="X3037" s="164">
        <f t="shared" si="480"/>
        <v>590947304.98457849</v>
      </c>
    </row>
    <row r="3038" spans="10:24" x14ac:dyDescent="0.25">
      <c r="J3038">
        <v>3035</v>
      </c>
      <c r="K3038" s="43">
        <v>0.86499564562063203</v>
      </c>
      <c r="L3038">
        <v>0.50859519058786973</v>
      </c>
      <c r="M3038">
        <v>0.15430960249591241</v>
      </c>
      <c r="N3038" s="44">
        <v>6.4413255283175985E-2</v>
      </c>
      <c r="O3038" s="161">
        <f t="shared" si="471"/>
        <v>7000000</v>
      </c>
      <c r="P3038" s="162">
        <f t="shared" si="472"/>
        <v>180.32319922245546</v>
      </c>
      <c r="Q3038" s="162">
        <f t="shared" si="473"/>
        <v>114.63752731921588</v>
      </c>
      <c r="R3038" s="163">
        <f t="shared" si="474"/>
        <v>1</v>
      </c>
      <c r="S3038" s="161">
        <f t="shared" si="475"/>
        <v>7000000</v>
      </c>
      <c r="T3038" s="162">
        <f t="shared" si="476"/>
        <v>190.10773307415181</v>
      </c>
      <c r="U3038" s="162">
        <f t="shared" si="477"/>
        <v>114.81876365960794</v>
      </c>
      <c r="V3038" s="163">
        <f t="shared" si="478"/>
        <v>0.9</v>
      </c>
      <c r="W3038" s="164">
        <f t="shared" si="479"/>
        <v>409799703.32267708</v>
      </c>
      <c r="X3038" s="164">
        <f t="shared" si="480"/>
        <v>324320507.31162637</v>
      </c>
    </row>
    <row r="3039" spans="10:24" x14ac:dyDescent="0.25">
      <c r="J3039">
        <v>3036</v>
      </c>
      <c r="K3039" s="43">
        <v>0.19631401680907079</v>
      </c>
      <c r="L3039">
        <v>0.59550986554993535</v>
      </c>
      <c r="M3039">
        <v>0.68484137341961471</v>
      </c>
      <c r="N3039" s="44">
        <v>6.2470782520658408E-2</v>
      </c>
      <c r="O3039" s="161">
        <f t="shared" si="471"/>
        <v>2000000</v>
      </c>
      <c r="P3039" s="162">
        <f t="shared" si="472"/>
        <v>183.62612640654174</v>
      </c>
      <c r="Q3039" s="162">
        <f t="shared" si="473"/>
        <v>144.62560721593135</v>
      </c>
      <c r="R3039" s="163">
        <f t="shared" si="474"/>
        <v>1</v>
      </c>
      <c r="S3039" s="161">
        <f t="shared" si="475"/>
        <v>5000000</v>
      </c>
      <c r="T3039" s="162">
        <f t="shared" si="476"/>
        <v>191.20870880218058</v>
      </c>
      <c r="U3039" s="162">
        <f t="shared" si="477"/>
        <v>129.81280360796566</v>
      </c>
      <c r="V3039" s="163">
        <f t="shared" si="478"/>
        <v>0.9</v>
      </c>
      <c r="W3039" s="164">
        <f t="shared" si="479"/>
        <v>28001038.381220788</v>
      </c>
      <c r="X3039" s="164">
        <f t="shared" si="480"/>
        <v>126281573.37396711</v>
      </c>
    </row>
    <row r="3040" spans="10:24" x14ac:dyDescent="0.25">
      <c r="J3040">
        <v>3037</v>
      </c>
      <c r="K3040" s="43">
        <v>0.87618843744491925</v>
      </c>
      <c r="L3040">
        <v>0.234943011899725</v>
      </c>
      <c r="M3040">
        <v>0.72483458874643281</v>
      </c>
      <c r="N3040" s="44">
        <v>0.61666569523050541</v>
      </c>
      <c r="O3040" s="161">
        <f t="shared" si="471"/>
        <v>7000000</v>
      </c>
      <c r="P3040" s="162">
        <f t="shared" si="472"/>
        <v>169.1600323300444</v>
      </c>
      <c r="Q3040" s="162">
        <f t="shared" si="473"/>
        <v>146.94528938405929</v>
      </c>
      <c r="R3040" s="163">
        <f t="shared" si="474"/>
        <v>1</v>
      </c>
      <c r="S3040" s="161">
        <f t="shared" si="475"/>
        <v>7000000</v>
      </c>
      <c r="T3040" s="162">
        <f t="shared" si="476"/>
        <v>186.38667744334813</v>
      </c>
      <c r="U3040" s="162">
        <f t="shared" si="477"/>
        <v>130.97264469202966</v>
      </c>
      <c r="V3040" s="163">
        <f t="shared" si="478"/>
        <v>1</v>
      </c>
      <c r="W3040" s="164">
        <f t="shared" si="479"/>
        <v>105503200.62189576</v>
      </c>
      <c r="X3040" s="164">
        <f t="shared" si="480"/>
        <v>237898229.2592293</v>
      </c>
    </row>
    <row r="3041" spans="10:24" x14ac:dyDescent="0.25">
      <c r="J3041">
        <v>3038</v>
      </c>
      <c r="K3041" s="43">
        <v>0.72637677248120025</v>
      </c>
      <c r="L3041">
        <v>0.94160462227542541</v>
      </c>
      <c r="M3041">
        <v>0.66338711097386049</v>
      </c>
      <c r="N3041" s="44">
        <v>0.46279789652118242</v>
      </c>
      <c r="O3041" s="161">
        <f t="shared" si="471"/>
        <v>6000000</v>
      </c>
      <c r="P3041" s="162">
        <f t="shared" si="472"/>
        <v>203.52581063978627</v>
      </c>
      <c r="Q3041" s="162">
        <f t="shared" si="473"/>
        <v>143.43449935423303</v>
      </c>
      <c r="R3041" s="163">
        <f t="shared" si="474"/>
        <v>1</v>
      </c>
      <c r="S3041" s="161">
        <f t="shared" si="475"/>
        <v>7000000</v>
      </c>
      <c r="T3041" s="162">
        <f t="shared" si="476"/>
        <v>197.84193687992877</v>
      </c>
      <c r="U3041" s="162">
        <f t="shared" si="477"/>
        <v>129.21724967711651</v>
      </c>
      <c r="V3041" s="163">
        <f t="shared" si="478"/>
        <v>1</v>
      </c>
      <c r="W3041" s="164">
        <f t="shared" si="479"/>
        <v>310547867.71331948</v>
      </c>
      <c r="X3041" s="164">
        <f t="shared" si="480"/>
        <v>330372810.41968578</v>
      </c>
    </row>
    <row r="3042" spans="10:24" x14ac:dyDescent="0.25">
      <c r="J3042">
        <v>3039</v>
      </c>
      <c r="K3042" s="43">
        <v>0.69208674475836174</v>
      </c>
      <c r="L3042">
        <v>0.10699957844332786</v>
      </c>
      <c r="M3042">
        <v>0.91488577691350959</v>
      </c>
      <c r="N3042" s="44">
        <v>5.6535058774882629E-2</v>
      </c>
      <c r="O3042" s="161">
        <f t="shared" si="471"/>
        <v>6000000</v>
      </c>
      <c r="P3042" s="162">
        <f t="shared" si="472"/>
        <v>161.36034441712661</v>
      </c>
      <c r="Q3042" s="162">
        <f t="shared" si="473"/>
        <v>162.42940276598307</v>
      </c>
      <c r="R3042" s="163">
        <f t="shared" si="474"/>
        <v>1</v>
      </c>
      <c r="S3042" s="161">
        <f t="shared" si="475"/>
        <v>7000000</v>
      </c>
      <c r="T3042" s="162">
        <f t="shared" si="476"/>
        <v>183.78678147237554</v>
      </c>
      <c r="U3042" s="162">
        <f t="shared" si="477"/>
        <v>138.71470138299154</v>
      </c>
      <c r="V3042" s="163">
        <f t="shared" si="478"/>
        <v>0.9</v>
      </c>
      <c r="W3042" s="164">
        <f t="shared" si="479"/>
        <v>-56414350.093138754</v>
      </c>
      <c r="X3042" s="164">
        <f t="shared" si="480"/>
        <v>133954104.56311923</v>
      </c>
    </row>
    <row r="3043" spans="10:24" x14ac:dyDescent="0.25">
      <c r="J3043">
        <v>3040</v>
      </c>
      <c r="K3043" s="43">
        <v>0.44527453856618437</v>
      </c>
      <c r="L3043">
        <v>0.7182514421629278</v>
      </c>
      <c r="M3043">
        <v>0.39020196250596961</v>
      </c>
      <c r="N3043" s="44">
        <v>0.96172440331949571</v>
      </c>
      <c r="O3043" s="161">
        <f t="shared" si="471"/>
        <v>5000000</v>
      </c>
      <c r="P3043" s="162">
        <f t="shared" si="472"/>
        <v>188.66482390066631</v>
      </c>
      <c r="Q3043" s="162">
        <f t="shared" si="473"/>
        <v>129.42414620900658</v>
      </c>
      <c r="R3043" s="163">
        <f t="shared" si="474"/>
        <v>1</v>
      </c>
      <c r="S3043" s="161">
        <f t="shared" si="475"/>
        <v>6000000</v>
      </c>
      <c r="T3043" s="162">
        <f t="shared" si="476"/>
        <v>192.88827463355543</v>
      </c>
      <c r="U3043" s="162">
        <f t="shared" si="477"/>
        <v>122.21207310450329</v>
      </c>
      <c r="V3043" s="163">
        <f t="shared" si="478"/>
        <v>1</v>
      </c>
      <c r="W3043" s="164">
        <f t="shared" si="479"/>
        <v>246203388.45829862</v>
      </c>
      <c r="X3043" s="164">
        <f t="shared" si="480"/>
        <v>274057209.17431283</v>
      </c>
    </row>
    <row r="3044" spans="10:24" x14ac:dyDescent="0.25">
      <c r="J3044">
        <v>3041</v>
      </c>
      <c r="K3044" s="43">
        <v>0.51421436694831757</v>
      </c>
      <c r="L3044">
        <v>0.65051363989051969</v>
      </c>
      <c r="M3044">
        <v>0.82830359184306601</v>
      </c>
      <c r="N3044" s="44">
        <v>0.38836298925917301</v>
      </c>
      <c r="O3044" s="161">
        <f t="shared" si="471"/>
        <v>5000000</v>
      </c>
      <c r="P3044" s="162">
        <f t="shared" si="472"/>
        <v>185.80061336944968</v>
      </c>
      <c r="Q3044" s="162">
        <f t="shared" si="473"/>
        <v>153.94965601520693</v>
      </c>
      <c r="R3044" s="163">
        <f t="shared" si="474"/>
        <v>1</v>
      </c>
      <c r="S3044" s="161">
        <f t="shared" si="475"/>
        <v>6000000</v>
      </c>
      <c r="T3044" s="162">
        <f t="shared" si="476"/>
        <v>191.93353778981657</v>
      </c>
      <c r="U3044" s="162">
        <f t="shared" si="477"/>
        <v>134.47482800760346</v>
      </c>
      <c r="V3044" s="163">
        <f t="shared" si="478"/>
        <v>1</v>
      </c>
      <c r="W3044" s="164">
        <f t="shared" si="479"/>
        <v>109254786.77121377</v>
      </c>
      <c r="X3044" s="164">
        <f t="shared" si="480"/>
        <v>194752258.69327861</v>
      </c>
    </row>
    <row r="3045" spans="10:24" x14ac:dyDescent="0.25">
      <c r="J3045">
        <v>3042</v>
      </c>
      <c r="K3045" s="43">
        <v>0.81940420873748965</v>
      </c>
      <c r="L3045">
        <v>0.54862135692432268</v>
      </c>
      <c r="M3045">
        <v>6.8842978424999313E-2</v>
      </c>
      <c r="N3045" s="44">
        <v>0.29370052894816723</v>
      </c>
      <c r="O3045" s="161">
        <f t="shared" si="471"/>
        <v>7000000</v>
      </c>
      <c r="P3045" s="162">
        <f t="shared" si="472"/>
        <v>181.83268445570715</v>
      </c>
      <c r="Q3045" s="162">
        <f t="shared" si="473"/>
        <v>105.31072678698455</v>
      </c>
      <c r="R3045" s="163">
        <f t="shared" si="474"/>
        <v>1</v>
      </c>
      <c r="S3045" s="161">
        <f t="shared" si="475"/>
        <v>7000000</v>
      </c>
      <c r="T3045" s="162">
        <f t="shared" si="476"/>
        <v>190.61089481856905</v>
      </c>
      <c r="U3045" s="162">
        <f t="shared" si="477"/>
        <v>110.15536339349228</v>
      </c>
      <c r="V3045" s="163">
        <f t="shared" si="478"/>
        <v>1</v>
      </c>
      <c r="W3045" s="164">
        <f t="shared" si="479"/>
        <v>485653703.68105823</v>
      </c>
      <c r="X3045" s="164">
        <f t="shared" si="480"/>
        <v>413188719.97553742</v>
      </c>
    </row>
    <row r="3046" spans="10:24" x14ac:dyDescent="0.25">
      <c r="J3046">
        <v>3043</v>
      </c>
      <c r="K3046" s="43">
        <v>0.90175777578394289</v>
      </c>
      <c r="L3046">
        <v>0.40755856248550837</v>
      </c>
      <c r="M3046">
        <v>0.37350698046956488</v>
      </c>
      <c r="N3046" s="44">
        <v>0.86908846184123634</v>
      </c>
      <c r="O3046" s="161">
        <f t="shared" si="471"/>
        <v>7000000</v>
      </c>
      <c r="P3046" s="162">
        <f t="shared" si="472"/>
        <v>176.49255321682986</v>
      </c>
      <c r="Q3046" s="162">
        <f t="shared" si="473"/>
        <v>128.54841633414961</v>
      </c>
      <c r="R3046" s="163">
        <f t="shared" si="474"/>
        <v>1</v>
      </c>
      <c r="S3046" s="161">
        <f t="shared" si="475"/>
        <v>9000000</v>
      </c>
      <c r="T3046" s="162">
        <f t="shared" si="476"/>
        <v>188.83085107227663</v>
      </c>
      <c r="U3046" s="162">
        <f t="shared" si="477"/>
        <v>121.7742081670748</v>
      </c>
      <c r="V3046" s="163">
        <f t="shared" si="478"/>
        <v>1</v>
      </c>
      <c r="W3046" s="164">
        <f t="shared" si="479"/>
        <v>285608958.17876178</v>
      </c>
      <c r="X3046" s="164">
        <f t="shared" si="480"/>
        <v>453509786.14681649</v>
      </c>
    </row>
    <row r="3047" spans="10:24" x14ac:dyDescent="0.25">
      <c r="J3047">
        <v>3044</v>
      </c>
      <c r="K3047" s="43">
        <v>0.33279743126218664</v>
      </c>
      <c r="L3047">
        <v>0.71190237679704937</v>
      </c>
      <c r="M3047">
        <v>0.33919900782529144</v>
      </c>
      <c r="N3047" s="44">
        <v>0.21092681943197322</v>
      </c>
      <c r="O3047" s="161">
        <f t="shared" si="471"/>
        <v>5000000</v>
      </c>
      <c r="P3047" s="162">
        <f t="shared" si="472"/>
        <v>188.38426314123907</v>
      </c>
      <c r="Q3047" s="162">
        <f t="shared" si="473"/>
        <v>126.70699660606158</v>
      </c>
      <c r="R3047" s="163">
        <f t="shared" si="474"/>
        <v>1</v>
      </c>
      <c r="S3047" s="161">
        <f t="shared" si="475"/>
        <v>6000000</v>
      </c>
      <c r="T3047" s="162">
        <f t="shared" si="476"/>
        <v>192.79475438041302</v>
      </c>
      <c r="U3047" s="162">
        <f t="shared" si="477"/>
        <v>120.85349830303079</v>
      </c>
      <c r="V3047" s="163">
        <f t="shared" si="478"/>
        <v>1</v>
      </c>
      <c r="W3047" s="164">
        <f t="shared" si="479"/>
        <v>258386332.67588747</v>
      </c>
      <c r="X3047" s="164">
        <f t="shared" si="480"/>
        <v>281647536.46429342</v>
      </c>
    </row>
    <row r="3048" spans="10:24" x14ac:dyDescent="0.25">
      <c r="J3048">
        <v>3045</v>
      </c>
      <c r="K3048" s="43">
        <v>0.7065470729334673</v>
      </c>
      <c r="L3048">
        <v>0.15326927770957532</v>
      </c>
      <c r="M3048">
        <v>0.78421987379789926</v>
      </c>
      <c r="N3048" s="44">
        <v>0.22311846791777279</v>
      </c>
      <c r="O3048" s="161">
        <f t="shared" si="471"/>
        <v>6000000</v>
      </c>
      <c r="P3048" s="162">
        <f t="shared" si="472"/>
        <v>164.66231744389927</v>
      </c>
      <c r="Q3048" s="162">
        <f t="shared" si="473"/>
        <v>150.7304906521349</v>
      </c>
      <c r="R3048" s="163">
        <f t="shared" si="474"/>
        <v>1</v>
      </c>
      <c r="S3048" s="161">
        <f t="shared" si="475"/>
        <v>7000000</v>
      </c>
      <c r="T3048" s="162">
        <f t="shared" si="476"/>
        <v>184.88743914796643</v>
      </c>
      <c r="U3048" s="162">
        <f t="shared" si="477"/>
        <v>132.86524532606745</v>
      </c>
      <c r="V3048" s="163">
        <f t="shared" si="478"/>
        <v>1</v>
      </c>
      <c r="W3048" s="164">
        <f t="shared" si="479"/>
        <v>33590960.750586197</v>
      </c>
      <c r="X3048" s="164">
        <f t="shared" si="480"/>
        <v>214155356.75329286</v>
      </c>
    </row>
    <row r="3049" spans="10:24" x14ac:dyDescent="0.25">
      <c r="J3049">
        <v>3046</v>
      </c>
      <c r="K3049" s="43">
        <v>0.1420488628878015</v>
      </c>
      <c r="L3049">
        <v>0.15558557677832019</v>
      </c>
      <c r="M3049">
        <v>0.19554807129194474</v>
      </c>
      <c r="N3049" s="44">
        <v>0.82925215089118498</v>
      </c>
      <c r="O3049" s="161">
        <f t="shared" si="471"/>
        <v>2000000</v>
      </c>
      <c r="P3049" s="162">
        <f t="shared" si="472"/>
        <v>164.80848517019635</v>
      </c>
      <c r="Q3049" s="162">
        <f t="shared" si="473"/>
        <v>117.8473760491179</v>
      </c>
      <c r="R3049" s="163">
        <f t="shared" si="474"/>
        <v>1</v>
      </c>
      <c r="S3049" s="161">
        <f t="shared" si="475"/>
        <v>2000000</v>
      </c>
      <c r="T3049" s="162">
        <f t="shared" si="476"/>
        <v>184.93616172339878</v>
      </c>
      <c r="U3049" s="162">
        <f t="shared" si="477"/>
        <v>116.42368802455894</v>
      </c>
      <c r="V3049" s="163">
        <f t="shared" si="478"/>
        <v>1</v>
      </c>
      <c r="W3049" s="164">
        <f t="shared" si="479"/>
        <v>43922218.242156908</v>
      </c>
      <c r="X3049" s="164">
        <f t="shared" si="480"/>
        <v>-12975052.602320313</v>
      </c>
    </row>
    <row r="3050" spans="10:24" x14ac:dyDescent="0.25">
      <c r="J3050">
        <v>3047</v>
      </c>
      <c r="K3050" s="43">
        <v>0.33114204964275018</v>
      </c>
      <c r="L3050">
        <v>0.30549875630696299</v>
      </c>
      <c r="M3050">
        <v>0.35164129009267586</v>
      </c>
      <c r="N3050" s="44">
        <v>0.25583987691863774</v>
      </c>
      <c r="O3050" s="161">
        <f t="shared" si="471"/>
        <v>5000000</v>
      </c>
      <c r="P3050" s="162">
        <f t="shared" si="472"/>
        <v>172.37024866000803</v>
      </c>
      <c r="Q3050" s="162">
        <f t="shared" si="473"/>
        <v>127.38213820271861</v>
      </c>
      <c r="R3050" s="163">
        <f t="shared" si="474"/>
        <v>1</v>
      </c>
      <c r="S3050" s="161">
        <f t="shared" si="475"/>
        <v>6000000</v>
      </c>
      <c r="T3050" s="162">
        <f t="shared" si="476"/>
        <v>187.45674955333601</v>
      </c>
      <c r="U3050" s="162">
        <f t="shared" si="477"/>
        <v>121.1910691013593</v>
      </c>
      <c r="V3050" s="163">
        <f t="shared" si="478"/>
        <v>1</v>
      </c>
      <c r="W3050" s="164">
        <f t="shared" si="479"/>
        <v>174940552.28644711</v>
      </c>
      <c r="X3050" s="164">
        <f t="shared" si="480"/>
        <v>247594082.71186024</v>
      </c>
    </row>
    <row r="3051" spans="10:24" x14ac:dyDescent="0.25">
      <c r="J3051">
        <v>3048</v>
      </c>
      <c r="K3051" s="43">
        <v>2.6360050869824514E-2</v>
      </c>
      <c r="L3051">
        <v>0.29410982119430196</v>
      </c>
      <c r="M3051">
        <v>0.92877582924653346</v>
      </c>
      <c r="N3051" s="44">
        <v>0.43229212230043113</v>
      </c>
      <c r="O3051" s="161">
        <f t="shared" si="471"/>
        <v>1000000</v>
      </c>
      <c r="P3051" s="162">
        <f t="shared" si="472"/>
        <v>171.87873302950644</v>
      </c>
      <c r="Q3051" s="162">
        <f t="shared" si="473"/>
        <v>164.33468650049633</v>
      </c>
      <c r="R3051" s="163">
        <f t="shared" si="474"/>
        <v>1</v>
      </c>
      <c r="S3051" s="161">
        <f t="shared" si="475"/>
        <v>1000000</v>
      </c>
      <c r="T3051" s="162">
        <f t="shared" si="476"/>
        <v>187.29291100983548</v>
      </c>
      <c r="U3051" s="162">
        <f t="shared" si="477"/>
        <v>139.66734325024817</v>
      </c>
      <c r="V3051" s="163">
        <f t="shared" si="478"/>
        <v>1</v>
      </c>
      <c r="W3051" s="164">
        <f t="shared" si="479"/>
        <v>-42455953.470989898</v>
      </c>
      <c r="X3051" s="164">
        <f t="shared" si="480"/>
        <v>-102374432.24041268</v>
      </c>
    </row>
    <row r="3052" spans="10:24" x14ac:dyDescent="0.25">
      <c r="J3052">
        <v>3049</v>
      </c>
      <c r="K3052" s="43">
        <v>0.5487642466314876</v>
      </c>
      <c r="L3052">
        <v>0.27150153937888366</v>
      </c>
      <c r="M3052">
        <v>0.55122928570064911</v>
      </c>
      <c r="N3052" s="44">
        <v>0.35848200494879823</v>
      </c>
      <c r="O3052" s="161">
        <f t="shared" si="471"/>
        <v>5000000</v>
      </c>
      <c r="P3052" s="162">
        <f t="shared" si="472"/>
        <v>170.8758293005553</v>
      </c>
      <c r="Q3052" s="162">
        <f t="shared" si="473"/>
        <v>137.57535490412454</v>
      </c>
      <c r="R3052" s="163">
        <f t="shared" si="474"/>
        <v>1</v>
      </c>
      <c r="S3052" s="161">
        <f t="shared" si="475"/>
        <v>6000000</v>
      </c>
      <c r="T3052" s="162">
        <f t="shared" si="476"/>
        <v>186.95860976685177</v>
      </c>
      <c r="U3052" s="162">
        <f t="shared" si="477"/>
        <v>126.28767745206227</v>
      </c>
      <c r="V3052" s="163">
        <f t="shared" si="478"/>
        <v>1</v>
      </c>
      <c r="W3052" s="164">
        <f t="shared" si="479"/>
        <v>116502371.9821538</v>
      </c>
      <c r="X3052" s="164">
        <f t="shared" si="480"/>
        <v>214025593.88873696</v>
      </c>
    </row>
    <row r="3053" spans="10:24" x14ac:dyDescent="0.25">
      <c r="J3053">
        <v>3050</v>
      </c>
      <c r="K3053" s="43">
        <v>0.3132666053256733</v>
      </c>
      <c r="L3053">
        <v>0.8596704140654714</v>
      </c>
      <c r="M3053">
        <v>0.49254194938335782</v>
      </c>
      <c r="N3053" s="44">
        <v>0.33885068388491835</v>
      </c>
      <c r="O3053" s="161">
        <f t="shared" si="471"/>
        <v>5000000</v>
      </c>
      <c r="P3053" s="162">
        <f t="shared" si="472"/>
        <v>196.18259623256628</v>
      </c>
      <c r="Q3053" s="162">
        <f t="shared" si="473"/>
        <v>134.62608700802193</v>
      </c>
      <c r="R3053" s="163">
        <f t="shared" si="474"/>
        <v>1</v>
      </c>
      <c r="S3053" s="161">
        <f t="shared" si="475"/>
        <v>6000000</v>
      </c>
      <c r="T3053" s="162">
        <f t="shared" si="476"/>
        <v>195.39419874418877</v>
      </c>
      <c r="U3053" s="162">
        <f t="shared" si="477"/>
        <v>124.81304350401096</v>
      </c>
      <c r="V3053" s="163">
        <f t="shared" si="478"/>
        <v>1</v>
      </c>
      <c r="W3053" s="164">
        <f t="shared" si="479"/>
        <v>257782546.12272179</v>
      </c>
      <c r="X3053" s="164">
        <f t="shared" si="480"/>
        <v>273486931.44106686</v>
      </c>
    </row>
    <row r="3054" spans="10:24" x14ac:dyDescent="0.25">
      <c r="J3054">
        <v>3051</v>
      </c>
      <c r="K3054" s="43">
        <v>0.24886280646618597</v>
      </c>
      <c r="L3054">
        <v>0.24236454428022391</v>
      </c>
      <c r="M3054">
        <v>0.84420629190241903</v>
      </c>
      <c r="N3054" s="44">
        <v>0.55602841372051581</v>
      </c>
      <c r="O3054" s="161">
        <f t="shared" si="471"/>
        <v>2000000</v>
      </c>
      <c r="P3054" s="162">
        <f t="shared" si="472"/>
        <v>169.51924933956602</v>
      </c>
      <c r="Q3054" s="162">
        <f t="shared" si="473"/>
        <v>155.2379353006547</v>
      </c>
      <c r="R3054" s="163">
        <f t="shared" si="474"/>
        <v>1</v>
      </c>
      <c r="S3054" s="161">
        <f t="shared" si="475"/>
        <v>5000000</v>
      </c>
      <c r="T3054" s="162">
        <f t="shared" si="476"/>
        <v>186.506416446522</v>
      </c>
      <c r="U3054" s="162">
        <f t="shared" si="477"/>
        <v>135.11896765032736</v>
      </c>
      <c r="V3054" s="163">
        <f t="shared" si="478"/>
        <v>1</v>
      </c>
      <c r="W3054" s="164">
        <f t="shared" si="479"/>
        <v>-21437371.922177363</v>
      </c>
      <c r="X3054" s="164">
        <f t="shared" si="480"/>
        <v>106937243.98097315</v>
      </c>
    </row>
    <row r="3055" spans="10:24" x14ac:dyDescent="0.25">
      <c r="J3055">
        <v>3052</v>
      </c>
      <c r="K3055" s="43">
        <v>0.29908789538008806</v>
      </c>
      <c r="L3055">
        <v>0.90678932252023148</v>
      </c>
      <c r="M3055">
        <v>0.63591861187831611</v>
      </c>
      <c r="N3055" s="44">
        <v>0.93793619547014617</v>
      </c>
      <c r="O3055" s="161">
        <f t="shared" si="471"/>
        <v>2000000</v>
      </c>
      <c r="P3055" s="162">
        <f t="shared" si="472"/>
        <v>199.81859990576075</v>
      </c>
      <c r="Q3055" s="162">
        <f t="shared" si="473"/>
        <v>141.95140967706172</v>
      </c>
      <c r="R3055" s="163">
        <f t="shared" si="474"/>
        <v>1</v>
      </c>
      <c r="S3055" s="161">
        <f t="shared" si="475"/>
        <v>5000000</v>
      </c>
      <c r="T3055" s="162">
        <f t="shared" si="476"/>
        <v>196.60619996858691</v>
      </c>
      <c r="U3055" s="162">
        <f t="shared" si="477"/>
        <v>128.47570483853085</v>
      </c>
      <c r="V3055" s="163">
        <f t="shared" si="478"/>
        <v>1</v>
      </c>
      <c r="W3055" s="164">
        <f t="shared" si="479"/>
        <v>65734380.457398057</v>
      </c>
      <c r="X3055" s="164">
        <f t="shared" si="480"/>
        <v>190652475.6502803</v>
      </c>
    </row>
    <row r="3056" spans="10:24" x14ac:dyDescent="0.25">
      <c r="J3056">
        <v>3053</v>
      </c>
      <c r="K3056" s="43">
        <v>0.48806101372794952</v>
      </c>
      <c r="L3056">
        <v>0.30574359398879047</v>
      </c>
      <c r="M3056">
        <v>0.6644751181348455</v>
      </c>
      <c r="N3056" s="44">
        <v>0.12258345155393224</v>
      </c>
      <c r="O3056" s="161">
        <f t="shared" si="471"/>
        <v>5000000</v>
      </c>
      <c r="P3056" s="162">
        <f t="shared" si="472"/>
        <v>172.38072389446666</v>
      </c>
      <c r="Q3056" s="162">
        <f t="shared" si="473"/>
        <v>143.49415416980091</v>
      </c>
      <c r="R3056" s="163">
        <f t="shared" si="474"/>
        <v>1</v>
      </c>
      <c r="S3056" s="161">
        <f t="shared" si="475"/>
        <v>6000000</v>
      </c>
      <c r="T3056" s="162">
        <f t="shared" si="476"/>
        <v>187.46024129815555</v>
      </c>
      <c r="U3056" s="162">
        <f t="shared" si="477"/>
        <v>129.24707708490044</v>
      </c>
      <c r="V3056" s="163">
        <f t="shared" si="478"/>
        <v>0.9</v>
      </c>
      <c r="W3056" s="164">
        <f t="shared" si="479"/>
        <v>94432848.623328745</v>
      </c>
      <c r="X3056" s="164">
        <f t="shared" si="480"/>
        <v>164351086.75157762</v>
      </c>
    </row>
    <row r="3057" spans="10:24" x14ac:dyDescent="0.25">
      <c r="J3057">
        <v>3054</v>
      </c>
      <c r="K3057" s="43">
        <v>5.6272074682375495E-2</v>
      </c>
      <c r="L3057">
        <v>0.21941650596923623</v>
      </c>
      <c r="M3057">
        <v>0.71916372768234915</v>
      </c>
      <c r="N3057" s="44">
        <v>0.54084592353577632</v>
      </c>
      <c r="O3057" s="161">
        <f t="shared" si="471"/>
        <v>2000000</v>
      </c>
      <c r="P3057" s="162">
        <f t="shared" si="472"/>
        <v>168.38751964583579</v>
      </c>
      <c r="Q3057" s="162">
        <f t="shared" si="473"/>
        <v>146.60718009403894</v>
      </c>
      <c r="R3057" s="163">
        <f t="shared" si="474"/>
        <v>1</v>
      </c>
      <c r="S3057" s="161">
        <f t="shared" si="475"/>
        <v>2000000</v>
      </c>
      <c r="T3057" s="162">
        <f t="shared" si="476"/>
        <v>186.1291732152786</v>
      </c>
      <c r="U3057" s="162">
        <f t="shared" si="477"/>
        <v>130.80359004701947</v>
      </c>
      <c r="V3057" s="163">
        <f t="shared" si="478"/>
        <v>1</v>
      </c>
      <c r="W3057" s="164">
        <f t="shared" si="479"/>
        <v>-6439320.8964062855</v>
      </c>
      <c r="X3057" s="164">
        <f t="shared" si="480"/>
        <v>-39348833.663481742</v>
      </c>
    </row>
    <row r="3058" spans="10:24" x14ac:dyDescent="0.25">
      <c r="J3058">
        <v>3055</v>
      </c>
      <c r="K3058" s="43">
        <v>0.85493734919156317</v>
      </c>
      <c r="L3058">
        <v>0.11987783725085477</v>
      </c>
      <c r="M3058">
        <v>6.8118937772684629E-2</v>
      </c>
      <c r="N3058" s="44">
        <v>0.28330045425395078</v>
      </c>
      <c r="O3058" s="161">
        <f t="shared" si="471"/>
        <v>7000000</v>
      </c>
      <c r="P3058" s="162">
        <f t="shared" si="472"/>
        <v>162.36603447839019</v>
      </c>
      <c r="Q3058" s="162">
        <f t="shared" si="473"/>
        <v>105.20103744182887</v>
      </c>
      <c r="R3058" s="163">
        <f t="shared" si="474"/>
        <v>1</v>
      </c>
      <c r="S3058" s="161">
        <f t="shared" si="475"/>
        <v>7000000</v>
      </c>
      <c r="T3058" s="162">
        <f t="shared" si="476"/>
        <v>184.12201149279673</v>
      </c>
      <c r="U3058" s="162">
        <f t="shared" si="477"/>
        <v>110.10051872091444</v>
      </c>
      <c r="V3058" s="163">
        <f t="shared" si="478"/>
        <v>1</v>
      </c>
      <c r="W3058" s="164">
        <f t="shared" si="479"/>
        <v>350154979.25592923</v>
      </c>
      <c r="X3058" s="164">
        <f t="shared" si="480"/>
        <v>368150449.40317607</v>
      </c>
    </row>
    <row r="3059" spans="10:24" x14ac:dyDescent="0.25">
      <c r="J3059">
        <v>3056</v>
      </c>
      <c r="K3059" s="43">
        <v>0.91386225674704069</v>
      </c>
      <c r="L3059">
        <v>0.8372726393519262</v>
      </c>
      <c r="M3059">
        <v>0.51046436337397394</v>
      </c>
      <c r="N3059" s="44">
        <v>0.34867122807768602</v>
      </c>
      <c r="O3059" s="161">
        <f t="shared" si="471"/>
        <v>7000000</v>
      </c>
      <c r="P3059" s="162">
        <f t="shared" si="472"/>
        <v>194.74965514106518</v>
      </c>
      <c r="Q3059" s="162">
        <f t="shared" si="473"/>
        <v>135.52466555378777</v>
      </c>
      <c r="R3059" s="163">
        <f t="shared" si="474"/>
        <v>1</v>
      </c>
      <c r="S3059" s="161">
        <f t="shared" si="475"/>
        <v>9000000</v>
      </c>
      <c r="T3059" s="162">
        <f t="shared" si="476"/>
        <v>194.91655171368839</v>
      </c>
      <c r="U3059" s="162">
        <f t="shared" si="477"/>
        <v>125.26233277689389</v>
      </c>
      <c r="V3059" s="163">
        <f t="shared" si="478"/>
        <v>1</v>
      </c>
      <c r="W3059" s="164">
        <f t="shared" si="479"/>
        <v>364574927.11094183</v>
      </c>
      <c r="X3059" s="164">
        <f t="shared" si="480"/>
        <v>476887970.43115056</v>
      </c>
    </row>
    <row r="3060" spans="10:24" x14ac:dyDescent="0.25">
      <c r="J3060">
        <v>3057</v>
      </c>
      <c r="K3060" s="43">
        <v>0.83077087303628772</v>
      </c>
      <c r="L3060">
        <v>3.1111376944264024E-2</v>
      </c>
      <c r="M3060">
        <v>0.95963718183167557</v>
      </c>
      <c r="N3060" s="44">
        <v>0.80879916472355828</v>
      </c>
      <c r="O3060" s="161">
        <f t="shared" si="471"/>
        <v>7000000</v>
      </c>
      <c r="P3060" s="162">
        <f t="shared" si="472"/>
        <v>152.02942375306426</v>
      </c>
      <c r="Q3060" s="162">
        <f t="shared" si="473"/>
        <v>169.92982383279184</v>
      </c>
      <c r="R3060" s="163">
        <f t="shared" si="474"/>
        <v>1</v>
      </c>
      <c r="S3060" s="161">
        <f t="shared" si="475"/>
        <v>7000000</v>
      </c>
      <c r="T3060" s="162">
        <f t="shared" si="476"/>
        <v>180.67647458435476</v>
      </c>
      <c r="U3060" s="162">
        <f t="shared" si="477"/>
        <v>142.46491191639592</v>
      </c>
      <c r="V3060" s="163">
        <f t="shared" si="478"/>
        <v>1</v>
      </c>
      <c r="W3060" s="164">
        <f t="shared" si="479"/>
        <v>-175302800.55809301</v>
      </c>
      <c r="X3060" s="164">
        <f t="shared" si="480"/>
        <v>117480938.6757119</v>
      </c>
    </row>
    <row r="3061" spans="10:24" x14ac:dyDescent="0.25">
      <c r="J3061">
        <v>3058</v>
      </c>
      <c r="K3061" s="43">
        <v>9.845386461320127E-2</v>
      </c>
      <c r="L3061">
        <v>0.18168004995397291</v>
      </c>
      <c r="M3061">
        <v>0.51563782884195397</v>
      </c>
      <c r="N3061" s="44">
        <v>0.19871481777648659</v>
      </c>
      <c r="O3061" s="161">
        <f t="shared" si="471"/>
        <v>2000000</v>
      </c>
      <c r="P3061" s="162">
        <f t="shared" si="472"/>
        <v>166.3652834299817</v>
      </c>
      <c r="Q3061" s="162">
        <f t="shared" si="473"/>
        <v>135.78416534695339</v>
      </c>
      <c r="R3061" s="163">
        <f t="shared" si="474"/>
        <v>1</v>
      </c>
      <c r="S3061" s="161">
        <f t="shared" si="475"/>
        <v>2000000</v>
      </c>
      <c r="T3061" s="162">
        <f t="shared" si="476"/>
        <v>185.45509447666058</v>
      </c>
      <c r="U3061" s="162">
        <f t="shared" si="477"/>
        <v>125.39208267347669</v>
      </c>
      <c r="V3061" s="163">
        <f t="shared" si="478"/>
        <v>0.9</v>
      </c>
      <c r="W3061" s="164">
        <f t="shared" si="479"/>
        <v>11162236.166056633</v>
      </c>
      <c r="X3061" s="164">
        <f t="shared" si="480"/>
        <v>-41886578.754269004</v>
      </c>
    </row>
    <row r="3062" spans="10:24" x14ac:dyDescent="0.25">
      <c r="J3062">
        <v>3059</v>
      </c>
      <c r="K3062" s="43">
        <v>0.91576240750620619</v>
      </c>
      <c r="L3062">
        <v>0.87528574397351411</v>
      </c>
      <c r="M3062">
        <v>0.40801004848879896</v>
      </c>
      <c r="N3062" s="44">
        <v>0.76367412420528524</v>
      </c>
      <c r="O3062" s="161">
        <f t="shared" si="471"/>
        <v>7000000</v>
      </c>
      <c r="P3062" s="162">
        <f t="shared" si="472"/>
        <v>197.27607875821434</v>
      </c>
      <c r="Q3062" s="162">
        <f t="shared" si="473"/>
        <v>130.3466625957729</v>
      </c>
      <c r="R3062" s="163">
        <f t="shared" si="474"/>
        <v>1</v>
      </c>
      <c r="S3062" s="161">
        <f t="shared" si="475"/>
        <v>9000000</v>
      </c>
      <c r="T3062" s="162">
        <f t="shared" si="476"/>
        <v>195.75869291940478</v>
      </c>
      <c r="U3062" s="162">
        <f t="shared" si="477"/>
        <v>122.67333129788645</v>
      </c>
      <c r="V3062" s="163">
        <f t="shared" si="478"/>
        <v>1</v>
      </c>
      <c r="W3062" s="164">
        <f t="shared" si="479"/>
        <v>418505913.13709009</v>
      </c>
      <c r="X3062" s="164">
        <f t="shared" si="480"/>
        <v>507768254.593665</v>
      </c>
    </row>
    <row r="3063" spans="10:24" x14ac:dyDescent="0.25">
      <c r="J3063">
        <v>3060</v>
      </c>
      <c r="K3063" s="43">
        <v>0.58957475101515833</v>
      </c>
      <c r="L3063">
        <v>0.95490049051846826</v>
      </c>
      <c r="M3063">
        <v>0.84614782777149289</v>
      </c>
      <c r="N3063" s="44">
        <v>0.58848324849784783</v>
      </c>
      <c r="O3063" s="161">
        <f t="shared" si="471"/>
        <v>6000000</v>
      </c>
      <c r="P3063" s="162">
        <f t="shared" si="472"/>
        <v>205.41523228317044</v>
      </c>
      <c r="Q3063" s="162">
        <f t="shared" si="473"/>
        <v>155.40101702506558</v>
      </c>
      <c r="R3063" s="163">
        <f t="shared" si="474"/>
        <v>1</v>
      </c>
      <c r="S3063" s="161">
        <f t="shared" si="475"/>
        <v>6000000</v>
      </c>
      <c r="T3063" s="162">
        <f t="shared" si="476"/>
        <v>198.47174409439015</v>
      </c>
      <c r="U3063" s="162">
        <f t="shared" si="477"/>
        <v>135.20050851253279</v>
      </c>
      <c r="V3063" s="163">
        <f t="shared" si="478"/>
        <v>1</v>
      </c>
      <c r="W3063" s="164">
        <f t="shared" si="479"/>
        <v>250085291.54862911</v>
      </c>
      <c r="X3063" s="164">
        <f t="shared" si="480"/>
        <v>229627413.49114412</v>
      </c>
    </row>
    <row r="3064" spans="10:24" x14ac:dyDescent="0.25">
      <c r="J3064">
        <v>3061</v>
      </c>
      <c r="K3064" s="43">
        <v>0.18233024881473614</v>
      </c>
      <c r="L3064">
        <v>8.7221996766307597E-2</v>
      </c>
      <c r="M3064">
        <v>0.58989373778701792</v>
      </c>
      <c r="N3064" s="44">
        <v>0.81014009395098985</v>
      </c>
      <c r="O3064" s="161">
        <f t="shared" si="471"/>
        <v>2000000</v>
      </c>
      <c r="P3064" s="162">
        <f t="shared" si="472"/>
        <v>159.62906914057123</v>
      </c>
      <c r="Q3064" s="162">
        <f t="shared" si="473"/>
        <v>139.54543279235156</v>
      </c>
      <c r="R3064" s="163">
        <f t="shared" si="474"/>
        <v>1</v>
      </c>
      <c r="S3064" s="161">
        <f t="shared" si="475"/>
        <v>5000000</v>
      </c>
      <c r="T3064" s="162">
        <f t="shared" si="476"/>
        <v>183.20968971352374</v>
      </c>
      <c r="U3064" s="162">
        <f t="shared" si="477"/>
        <v>127.27271639617578</v>
      </c>
      <c r="V3064" s="163">
        <f t="shared" si="478"/>
        <v>1</v>
      </c>
      <c r="W3064" s="164">
        <f t="shared" si="479"/>
        <v>-9832727.3035606593</v>
      </c>
      <c r="X3064" s="164">
        <f t="shared" si="480"/>
        <v>129684866.58673984</v>
      </c>
    </row>
    <row r="3065" spans="10:24" x14ac:dyDescent="0.25">
      <c r="J3065">
        <v>3062</v>
      </c>
      <c r="K3065" s="43">
        <v>0.5009448038830312</v>
      </c>
      <c r="L3065">
        <v>7.1599621276468128E-2</v>
      </c>
      <c r="M3065">
        <v>9.0223422918377816E-2</v>
      </c>
      <c r="N3065" s="44">
        <v>0.47420329329906585</v>
      </c>
      <c r="O3065" s="161">
        <f t="shared" si="471"/>
        <v>5000000</v>
      </c>
      <c r="P3065" s="162">
        <f t="shared" si="472"/>
        <v>158.04029064087666</v>
      </c>
      <c r="Q3065" s="162">
        <f t="shared" si="473"/>
        <v>108.21239071225739</v>
      </c>
      <c r="R3065" s="163">
        <f t="shared" si="474"/>
        <v>1</v>
      </c>
      <c r="S3065" s="161">
        <f t="shared" si="475"/>
        <v>6000000</v>
      </c>
      <c r="T3065" s="162">
        <f t="shared" si="476"/>
        <v>182.68009688029221</v>
      </c>
      <c r="U3065" s="162">
        <f t="shared" si="477"/>
        <v>111.60619535612869</v>
      </c>
      <c r="V3065" s="163">
        <f t="shared" si="478"/>
        <v>1</v>
      </c>
      <c r="W3065" s="164">
        <f t="shared" si="479"/>
        <v>199139499.64309636</v>
      </c>
      <c r="X3065" s="164">
        <f t="shared" si="480"/>
        <v>276443409.14498109</v>
      </c>
    </row>
    <row r="3066" spans="10:24" x14ac:dyDescent="0.25">
      <c r="J3066">
        <v>3063</v>
      </c>
      <c r="K3066" s="43">
        <v>0.14136639758571956</v>
      </c>
      <c r="L3066">
        <v>0.31219348594641227</v>
      </c>
      <c r="M3066">
        <v>0.31782740540073651</v>
      </c>
      <c r="N3066" s="44">
        <v>0.98964704574722218</v>
      </c>
      <c r="O3066" s="161">
        <f t="shared" si="471"/>
        <v>2000000</v>
      </c>
      <c r="P3066" s="162">
        <f t="shared" si="472"/>
        <v>172.65536409081281</v>
      </c>
      <c r="Q3066" s="162">
        <f t="shared" si="473"/>
        <v>125.52434426989009</v>
      </c>
      <c r="R3066" s="163">
        <f t="shared" si="474"/>
        <v>1</v>
      </c>
      <c r="S3066" s="161">
        <f t="shared" si="475"/>
        <v>2000000</v>
      </c>
      <c r="T3066" s="162">
        <f t="shared" si="476"/>
        <v>187.55178803027093</v>
      </c>
      <c r="U3066" s="162">
        <f t="shared" si="477"/>
        <v>120.26217213494505</v>
      </c>
      <c r="V3066" s="163">
        <f t="shared" si="478"/>
        <v>1</v>
      </c>
      <c r="W3066" s="164">
        <f t="shared" si="479"/>
        <v>44262039.641845435</v>
      </c>
      <c r="X3066" s="164">
        <f t="shared" si="480"/>
        <v>-15420768.209348232</v>
      </c>
    </row>
    <row r="3067" spans="10:24" x14ac:dyDescent="0.25">
      <c r="J3067">
        <v>3064</v>
      </c>
      <c r="K3067" s="43">
        <v>0.2849952238505149</v>
      </c>
      <c r="L3067">
        <v>0.2300248318515552</v>
      </c>
      <c r="M3067">
        <v>0.95727662368845945</v>
      </c>
      <c r="N3067" s="44">
        <v>0.9218120956394783</v>
      </c>
      <c r="O3067" s="161">
        <f t="shared" si="471"/>
        <v>2000000</v>
      </c>
      <c r="P3067" s="162">
        <f t="shared" si="472"/>
        <v>168.91852390102153</v>
      </c>
      <c r="Q3067" s="162">
        <f t="shared" si="473"/>
        <v>169.39842550916393</v>
      </c>
      <c r="R3067" s="163">
        <f t="shared" si="474"/>
        <v>1</v>
      </c>
      <c r="S3067" s="161">
        <f t="shared" si="475"/>
        <v>5000000</v>
      </c>
      <c r="T3067" s="162">
        <f t="shared" si="476"/>
        <v>186.30617463367383</v>
      </c>
      <c r="U3067" s="162">
        <f t="shared" si="477"/>
        <v>142.19921275458196</v>
      </c>
      <c r="V3067" s="163">
        <f t="shared" si="478"/>
        <v>1</v>
      </c>
      <c r="W3067" s="164">
        <f t="shared" si="479"/>
        <v>-50959803.216284797</v>
      </c>
      <c r="X3067" s="164">
        <f t="shared" si="480"/>
        <v>70534809.395459354</v>
      </c>
    </row>
    <row r="3068" spans="10:24" x14ac:dyDescent="0.25">
      <c r="J3068">
        <v>3065</v>
      </c>
      <c r="K3068" s="43">
        <v>0.18284338536635758</v>
      </c>
      <c r="L3068">
        <v>0.41968123961463544</v>
      </c>
      <c r="M3068">
        <v>6.9212053840972731E-2</v>
      </c>
      <c r="N3068" s="44">
        <v>0.85850332540849084</v>
      </c>
      <c r="O3068" s="161">
        <f t="shared" si="471"/>
        <v>2000000</v>
      </c>
      <c r="P3068" s="162">
        <f t="shared" si="472"/>
        <v>176.95936482708393</v>
      </c>
      <c r="Q3068" s="162">
        <f t="shared" si="473"/>
        <v>105.36629831264123</v>
      </c>
      <c r="R3068" s="163">
        <f t="shared" si="474"/>
        <v>1</v>
      </c>
      <c r="S3068" s="161">
        <f t="shared" si="475"/>
        <v>5000000</v>
      </c>
      <c r="T3068" s="162">
        <f t="shared" si="476"/>
        <v>188.98645494236132</v>
      </c>
      <c r="U3068" s="162">
        <f t="shared" si="477"/>
        <v>110.18314915632061</v>
      </c>
      <c r="V3068" s="163">
        <f t="shared" si="478"/>
        <v>1</v>
      </c>
      <c r="W3068" s="164">
        <f t="shared" si="479"/>
        <v>93186133.028885394</v>
      </c>
      <c r="X3068" s="164">
        <f t="shared" si="480"/>
        <v>244016528.93020356</v>
      </c>
    </row>
    <row r="3069" spans="10:24" x14ac:dyDescent="0.25">
      <c r="J3069">
        <v>3066</v>
      </c>
      <c r="K3069" s="43">
        <v>0.53222333255091081</v>
      </c>
      <c r="L3069">
        <v>0.35648472956990551</v>
      </c>
      <c r="M3069">
        <v>0.35781103306295059</v>
      </c>
      <c r="N3069" s="44">
        <v>0.70671512221151755</v>
      </c>
      <c r="O3069" s="161">
        <f t="shared" si="471"/>
        <v>5000000</v>
      </c>
      <c r="P3069" s="162">
        <f t="shared" si="472"/>
        <v>174.48193568876175</v>
      </c>
      <c r="Q3069" s="162">
        <f t="shared" si="473"/>
        <v>127.71368034130266</v>
      </c>
      <c r="R3069" s="163">
        <f t="shared" si="474"/>
        <v>1</v>
      </c>
      <c r="S3069" s="161">
        <f t="shared" si="475"/>
        <v>6000000</v>
      </c>
      <c r="T3069" s="162">
        <f t="shared" si="476"/>
        <v>188.16064522958726</v>
      </c>
      <c r="U3069" s="162">
        <f t="shared" si="477"/>
        <v>121.35684017065134</v>
      </c>
      <c r="V3069" s="163">
        <f t="shared" si="478"/>
        <v>1</v>
      </c>
      <c r="W3069" s="164">
        <f t="shared" si="479"/>
        <v>183841276.73729545</v>
      </c>
      <c r="X3069" s="164">
        <f t="shared" si="480"/>
        <v>250822830.35361552</v>
      </c>
    </row>
    <row r="3070" spans="10:24" x14ac:dyDescent="0.25">
      <c r="J3070">
        <v>3067</v>
      </c>
      <c r="K3070" s="43">
        <v>0.90825332244114554</v>
      </c>
      <c r="L3070">
        <v>0.31594049549465641</v>
      </c>
      <c r="M3070">
        <v>0.85994715197715654</v>
      </c>
      <c r="N3070" s="44">
        <v>0.71876686776734711</v>
      </c>
      <c r="O3070" s="161">
        <f t="shared" si="471"/>
        <v>7000000</v>
      </c>
      <c r="P3070" s="162">
        <f t="shared" si="472"/>
        <v>172.81378468605774</v>
      </c>
      <c r="Q3070" s="162">
        <f t="shared" si="473"/>
        <v>156.60163867832017</v>
      </c>
      <c r="R3070" s="163">
        <f t="shared" si="474"/>
        <v>1</v>
      </c>
      <c r="S3070" s="161">
        <f t="shared" si="475"/>
        <v>9000000</v>
      </c>
      <c r="T3070" s="162">
        <f t="shared" si="476"/>
        <v>187.60459489535259</v>
      </c>
      <c r="U3070" s="162">
        <f t="shared" si="477"/>
        <v>135.80081933916009</v>
      </c>
      <c r="V3070" s="163">
        <f t="shared" si="478"/>
        <v>1</v>
      </c>
      <c r="W3070" s="164">
        <f t="shared" si="479"/>
        <v>63485022.054163009</v>
      </c>
      <c r="X3070" s="164">
        <f t="shared" si="480"/>
        <v>316233980.00573254</v>
      </c>
    </row>
    <row r="3071" spans="10:24" x14ac:dyDescent="0.25">
      <c r="J3071">
        <v>3068</v>
      </c>
      <c r="K3071" s="43">
        <v>0.72994757226461382</v>
      </c>
      <c r="L3071">
        <v>0.35053629966982791</v>
      </c>
      <c r="M3071">
        <v>0.22544519744841995</v>
      </c>
      <c r="N3071" s="44">
        <v>0.43317952847554886</v>
      </c>
      <c r="O3071" s="161">
        <f t="shared" si="471"/>
        <v>6000000</v>
      </c>
      <c r="P3071" s="162">
        <f t="shared" si="472"/>
        <v>174.24190541284159</v>
      </c>
      <c r="Q3071" s="162">
        <f t="shared" si="473"/>
        <v>119.92137133799032</v>
      </c>
      <c r="R3071" s="163">
        <f t="shared" si="474"/>
        <v>1</v>
      </c>
      <c r="S3071" s="161">
        <f t="shared" si="475"/>
        <v>7000000</v>
      </c>
      <c r="T3071" s="162">
        <f t="shared" si="476"/>
        <v>188.08063513761385</v>
      </c>
      <c r="U3071" s="162">
        <f t="shared" si="477"/>
        <v>117.46068566899517</v>
      </c>
      <c r="V3071" s="163">
        <f t="shared" si="478"/>
        <v>1</v>
      </c>
      <c r="W3071" s="164">
        <f t="shared" si="479"/>
        <v>275923204.44910759</v>
      </c>
      <c r="X3071" s="164">
        <f t="shared" si="480"/>
        <v>344339646.28033078</v>
      </c>
    </row>
    <row r="3072" spans="10:24" x14ac:dyDescent="0.25">
      <c r="J3072">
        <v>3069</v>
      </c>
      <c r="K3072" s="43">
        <v>9.1084082842675773E-2</v>
      </c>
      <c r="L3072">
        <v>0.7436135676530059</v>
      </c>
      <c r="M3072">
        <v>0.54095983835370653</v>
      </c>
      <c r="N3072" s="44">
        <v>0.28423031717746472</v>
      </c>
      <c r="O3072" s="161">
        <f t="shared" si="471"/>
        <v>2000000</v>
      </c>
      <c r="P3072" s="162">
        <f t="shared" si="472"/>
        <v>189.81789273087614</v>
      </c>
      <c r="Q3072" s="162">
        <f t="shared" si="473"/>
        <v>137.05704279051267</v>
      </c>
      <c r="R3072" s="163">
        <f t="shared" si="474"/>
        <v>1</v>
      </c>
      <c r="S3072" s="161">
        <f t="shared" si="475"/>
        <v>2000000</v>
      </c>
      <c r="T3072" s="162">
        <f t="shared" si="476"/>
        <v>193.27263091029204</v>
      </c>
      <c r="U3072" s="162">
        <f t="shared" si="477"/>
        <v>126.02852139525633</v>
      </c>
      <c r="V3072" s="163">
        <f t="shared" si="478"/>
        <v>1</v>
      </c>
      <c r="W3072" s="164">
        <f t="shared" si="479"/>
        <v>55521699.880726948</v>
      </c>
      <c r="X3072" s="164">
        <f t="shared" si="480"/>
        <v>-15511780.969928592</v>
      </c>
    </row>
    <row r="3073" spans="10:24" x14ac:dyDescent="0.25">
      <c r="J3073">
        <v>3070</v>
      </c>
      <c r="K3073" s="43">
        <v>0.99670470549632206</v>
      </c>
      <c r="L3073">
        <v>2.3398003689261482E-2</v>
      </c>
      <c r="M3073">
        <v>0.23785402415853685</v>
      </c>
      <c r="N3073" s="44">
        <v>0.99274245411723594</v>
      </c>
      <c r="O3073" s="161">
        <f t="shared" si="471"/>
        <v>9000000</v>
      </c>
      <c r="P3073" s="162">
        <f t="shared" si="472"/>
        <v>150.17787270610205</v>
      </c>
      <c r="Q3073" s="162">
        <f t="shared" si="473"/>
        <v>120.7355488003349</v>
      </c>
      <c r="R3073" s="163">
        <f t="shared" si="474"/>
        <v>1</v>
      </c>
      <c r="S3073" s="161">
        <f t="shared" si="475"/>
        <v>9000000</v>
      </c>
      <c r="T3073" s="162">
        <f t="shared" si="476"/>
        <v>180.05929090203401</v>
      </c>
      <c r="U3073" s="162">
        <f t="shared" si="477"/>
        <v>117.86777440016745</v>
      </c>
      <c r="V3073" s="163">
        <f t="shared" si="478"/>
        <v>1</v>
      </c>
      <c r="W3073" s="164">
        <f t="shared" si="479"/>
        <v>214980915.15190437</v>
      </c>
      <c r="X3073" s="164">
        <f t="shared" si="480"/>
        <v>409723648.51679897</v>
      </c>
    </row>
    <row r="3074" spans="10:24" x14ac:dyDescent="0.25">
      <c r="J3074">
        <v>3071</v>
      </c>
      <c r="K3074" s="43">
        <v>0.70133895974141824</v>
      </c>
      <c r="L3074">
        <v>0.87146780976163007</v>
      </c>
      <c r="M3074">
        <v>0.12451801300406662</v>
      </c>
      <c r="N3074" s="44">
        <v>6.5348954569637074E-2</v>
      </c>
      <c r="O3074" s="161">
        <f t="shared" si="471"/>
        <v>6000000</v>
      </c>
      <c r="P3074" s="162">
        <f t="shared" si="472"/>
        <v>197.00035440822748</v>
      </c>
      <c r="Q3074" s="162">
        <f t="shared" si="473"/>
        <v>111.94612102203547</v>
      </c>
      <c r="R3074" s="163">
        <f t="shared" si="474"/>
        <v>1</v>
      </c>
      <c r="S3074" s="161">
        <f t="shared" si="475"/>
        <v>7000000</v>
      </c>
      <c r="T3074" s="162">
        <f t="shared" si="476"/>
        <v>195.66678480274248</v>
      </c>
      <c r="U3074" s="162">
        <f t="shared" si="477"/>
        <v>113.47306051101774</v>
      </c>
      <c r="V3074" s="163">
        <f t="shared" si="478"/>
        <v>0.9</v>
      </c>
      <c r="W3074" s="164">
        <f t="shared" si="479"/>
        <v>460325400.31715208</v>
      </c>
      <c r="X3074" s="164">
        <f t="shared" si="480"/>
        <v>367820463.03786594</v>
      </c>
    </row>
    <row r="3075" spans="10:24" x14ac:dyDescent="0.25">
      <c r="J3075">
        <v>3072</v>
      </c>
      <c r="K3075" s="43">
        <v>0.88738672378157246</v>
      </c>
      <c r="L3075">
        <v>0.77607297119216956</v>
      </c>
      <c r="M3075">
        <v>0.11848332405790374</v>
      </c>
      <c r="N3075" s="44">
        <v>0.84710019775416268</v>
      </c>
      <c r="O3075" s="161">
        <f t="shared" si="471"/>
        <v>7000000</v>
      </c>
      <c r="P3075" s="162">
        <f t="shared" si="472"/>
        <v>191.38496236637008</v>
      </c>
      <c r="Q3075" s="162">
        <f t="shared" si="473"/>
        <v>111.34794631068739</v>
      </c>
      <c r="R3075" s="163">
        <f t="shared" si="474"/>
        <v>1</v>
      </c>
      <c r="S3075" s="161">
        <f t="shared" si="475"/>
        <v>7000000</v>
      </c>
      <c r="T3075" s="162">
        <f t="shared" si="476"/>
        <v>193.79498745545669</v>
      </c>
      <c r="U3075" s="162">
        <f t="shared" si="477"/>
        <v>113.1739731553437</v>
      </c>
      <c r="V3075" s="163">
        <f t="shared" si="478"/>
        <v>1</v>
      </c>
      <c r="W3075" s="164">
        <f t="shared" si="479"/>
        <v>510259112.38977873</v>
      </c>
      <c r="X3075" s="164">
        <f t="shared" si="480"/>
        <v>414347100.10079098</v>
      </c>
    </row>
    <row r="3076" spans="10:24" x14ac:dyDescent="0.25">
      <c r="J3076">
        <v>3073</v>
      </c>
      <c r="K3076" s="43">
        <v>5.8284643339246878E-2</v>
      </c>
      <c r="L3076">
        <v>0.95529110873537093</v>
      </c>
      <c r="M3076">
        <v>0.34558154183246326</v>
      </c>
      <c r="N3076" s="44">
        <v>0.3398098508875359</v>
      </c>
      <c r="O3076" s="161">
        <f t="shared" si="471"/>
        <v>2000000</v>
      </c>
      <c r="P3076" s="162">
        <f t="shared" si="472"/>
        <v>205.47715400902379</v>
      </c>
      <c r="Q3076" s="162">
        <f t="shared" si="473"/>
        <v>127.05445667822312</v>
      </c>
      <c r="R3076" s="163">
        <f t="shared" si="474"/>
        <v>1</v>
      </c>
      <c r="S3076" s="161">
        <f t="shared" si="475"/>
        <v>2000000</v>
      </c>
      <c r="T3076" s="162">
        <f t="shared" si="476"/>
        <v>198.49238466967461</v>
      </c>
      <c r="U3076" s="162">
        <f t="shared" si="477"/>
        <v>121.02722833911156</v>
      </c>
      <c r="V3076" s="163">
        <f t="shared" si="478"/>
        <v>1</v>
      </c>
      <c r="W3076" s="164">
        <f t="shared" si="479"/>
        <v>106845394.66160133</v>
      </c>
      <c r="X3076" s="164">
        <f t="shared" si="480"/>
        <v>4930312.661126107</v>
      </c>
    </row>
    <row r="3077" spans="10:24" x14ac:dyDescent="0.25">
      <c r="J3077">
        <v>3074</v>
      </c>
      <c r="K3077" s="43">
        <v>0.90984237874126239</v>
      </c>
      <c r="L3077">
        <v>0.36131544798234061</v>
      </c>
      <c r="M3077">
        <v>5.6513264661640528E-2</v>
      </c>
      <c r="N3077" s="44">
        <v>0.26096197473252614</v>
      </c>
      <c r="O3077" s="161">
        <f t="shared" ref="O3077:O3140" si="481">VLOOKUP(K3077,$E$5:$H$10,4)</f>
        <v>7000000</v>
      </c>
      <c r="P3077" s="162">
        <f t="shared" ref="P3077:P3140" si="482">_xlfn.NORM.INV(L3077,$E$12,$E$13)</f>
        <v>174.67582701376463</v>
      </c>
      <c r="Q3077" s="162">
        <f t="shared" ref="Q3077:Q3140" si="483">_xlfn.NORM.INV(M3077,$E$15,$E$16)</f>
        <v>103.30529763839859</v>
      </c>
      <c r="R3077" s="163">
        <f t="shared" ref="R3077:R3140" si="484">VLOOKUP(N3077,$E$19:$H$21,4)</f>
        <v>1</v>
      </c>
      <c r="S3077" s="161">
        <f t="shared" ref="S3077:S3140" si="485">VLOOKUP(K3077,$G$5:$H$10,2)</f>
        <v>9000000</v>
      </c>
      <c r="T3077" s="162">
        <f t="shared" ref="T3077:T3140" si="486">_xlfn.NORM.INV(L3077,$G$12,$G$13)</f>
        <v>188.22527567125488</v>
      </c>
      <c r="U3077" s="162">
        <f t="shared" ref="U3077:U3140" si="487">_xlfn.NORM.INV(M3077,$G$15,$G$16)</f>
        <v>109.1526488191993</v>
      </c>
      <c r="V3077" s="163">
        <f t="shared" ref="V3077:V3140" si="488">VLOOKUP(N3077,$G$19:$H$21,2)</f>
        <v>1</v>
      </c>
      <c r="W3077" s="164">
        <f t="shared" ref="W3077:W3140" si="489">O3077*(P3077-Q3077)*R3077-$D$23-$D$24</f>
        <v>449593705.62756234</v>
      </c>
      <c r="X3077" s="164">
        <f t="shared" ref="X3077:X3140" si="490">S3077*(T3077-U3077)*V3077-$F$23-$F$24</f>
        <v>561653641.66850019</v>
      </c>
    </row>
    <row r="3078" spans="10:24" x14ac:dyDescent="0.25">
      <c r="J3078">
        <v>3075</v>
      </c>
      <c r="K3078" s="43">
        <v>0.59035092997662408</v>
      </c>
      <c r="L3078">
        <v>0.55667902872923825</v>
      </c>
      <c r="M3078">
        <v>0.30259217225156787</v>
      </c>
      <c r="N3078" s="44">
        <v>0.53648861489784883</v>
      </c>
      <c r="O3078" s="161">
        <f t="shared" si="481"/>
        <v>6000000</v>
      </c>
      <c r="P3078" s="162">
        <f t="shared" si="482"/>
        <v>182.13831923888046</v>
      </c>
      <c r="Q3078" s="162">
        <f t="shared" si="483"/>
        <v>124.66080752314267</v>
      </c>
      <c r="R3078" s="163">
        <f t="shared" si="484"/>
        <v>1</v>
      </c>
      <c r="S3078" s="161">
        <f t="shared" si="485"/>
        <v>6000000</v>
      </c>
      <c r="T3078" s="162">
        <f t="shared" si="486"/>
        <v>190.71277307962683</v>
      </c>
      <c r="U3078" s="162">
        <f t="shared" si="487"/>
        <v>119.83040376157133</v>
      </c>
      <c r="V3078" s="163">
        <f t="shared" si="488"/>
        <v>1</v>
      </c>
      <c r="W3078" s="164">
        <f t="shared" si="489"/>
        <v>294865070.29442674</v>
      </c>
      <c r="X3078" s="164">
        <f t="shared" si="490"/>
        <v>275294215.90833294</v>
      </c>
    </row>
    <row r="3079" spans="10:24" x14ac:dyDescent="0.25">
      <c r="J3079">
        <v>3076</v>
      </c>
      <c r="K3079" s="43">
        <v>0.56248038799023092</v>
      </c>
      <c r="L3079">
        <v>0.70873717501057765</v>
      </c>
      <c r="M3079">
        <v>0.96832136587557183</v>
      </c>
      <c r="N3079" s="44">
        <v>0.3810123714433894</v>
      </c>
      <c r="O3079" s="161">
        <f t="shared" si="481"/>
        <v>6000000</v>
      </c>
      <c r="P3079" s="162">
        <f t="shared" si="482"/>
        <v>188.24548921760515</v>
      </c>
      <c r="Q3079" s="162">
        <f t="shared" si="483"/>
        <v>172.13351940594669</v>
      </c>
      <c r="R3079" s="163">
        <f t="shared" si="484"/>
        <v>1</v>
      </c>
      <c r="S3079" s="161">
        <f t="shared" si="485"/>
        <v>6000000</v>
      </c>
      <c r="T3079" s="162">
        <f t="shared" si="486"/>
        <v>192.74849640586839</v>
      </c>
      <c r="U3079" s="162">
        <f t="shared" si="487"/>
        <v>143.56675970297334</v>
      </c>
      <c r="V3079" s="163">
        <f t="shared" si="488"/>
        <v>1</v>
      </c>
      <c r="W3079" s="164">
        <f t="shared" si="489"/>
        <v>46671818.869950816</v>
      </c>
      <c r="X3079" s="164">
        <f t="shared" si="490"/>
        <v>145090420.21737033</v>
      </c>
    </row>
    <row r="3080" spans="10:24" x14ac:dyDescent="0.25">
      <c r="J3080">
        <v>3077</v>
      </c>
      <c r="K3080" s="43">
        <v>0.97754222926629564</v>
      </c>
      <c r="L3080">
        <v>0.45988878046508008</v>
      </c>
      <c r="M3080">
        <v>0.74731053215021792</v>
      </c>
      <c r="N3080" s="44">
        <v>0.37954105417874107</v>
      </c>
      <c r="O3080" s="161">
        <f t="shared" si="481"/>
        <v>9000000</v>
      </c>
      <c r="P3080" s="162">
        <f t="shared" si="482"/>
        <v>178.48929119867728</v>
      </c>
      <c r="Q3080" s="162">
        <f t="shared" si="483"/>
        <v>148.32100645348078</v>
      </c>
      <c r="R3080" s="163">
        <f t="shared" si="484"/>
        <v>1</v>
      </c>
      <c r="S3080" s="161">
        <f t="shared" si="485"/>
        <v>9000000</v>
      </c>
      <c r="T3080" s="162">
        <f t="shared" si="486"/>
        <v>189.4964303995591</v>
      </c>
      <c r="U3080" s="162">
        <f t="shared" si="487"/>
        <v>131.66050322674039</v>
      </c>
      <c r="V3080" s="163">
        <f t="shared" si="488"/>
        <v>1</v>
      </c>
      <c r="W3080" s="164">
        <f t="shared" si="489"/>
        <v>221514562.70676851</v>
      </c>
      <c r="X3080" s="164">
        <f t="shared" si="490"/>
        <v>370523344.55536842</v>
      </c>
    </row>
    <row r="3081" spans="10:24" x14ac:dyDescent="0.25">
      <c r="J3081">
        <v>3078</v>
      </c>
      <c r="K3081" s="43">
        <v>9.5858151485319731E-2</v>
      </c>
      <c r="L3081">
        <v>0.35499280332316974</v>
      </c>
      <c r="M3081">
        <v>0.44385816656741051</v>
      </c>
      <c r="N3081" s="44">
        <v>0.41336737667554213</v>
      </c>
      <c r="O3081" s="161">
        <f t="shared" si="481"/>
        <v>2000000</v>
      </c>
      <c r="P3081" s="162">
        <f t="shared" si="482"/>
        <v>174.4218686971391</v>
      </c>
      <c r="Q3081" s="162">
        <f t="shared" si="483"/>
        <v>132.17611106893651</v>
      </c>
      <c r="R3081" s="163">
        <f t="shared" si="484"/>
        <v>1</v>
      </c>
      <c r="S3081" s="161">
        <f t="shared" si="485"/>
        <v>2000000</v>
      </c>
      <c r="T3081" s="162">
        <f t="shared" si="486"/>
        <v>188.14062289904638</v>
      </c>
      <c r="U3081" s="162">
        <f t="shared" si="487"/>
        <v>123.58805553446825</v>
      </c>
      <c r="V3081" s="163">
        <f t="shared" si="488"/>
        <v>1</v>
      </c>
      <c r="W3081" s="164">
        <f t="shared" si="489"/>
        <v>34491515.25640519</v>
      </c>
      <c r="X3081" s="164">
        <f t="shared" si="490"/>
        <v>-20894865.270843759</v>
      </c>
    </row>
    <row r="3082" spans="10:24" x14ac:dyDescent="0.25">
      <c r="J3082">
        <v>3079</v>
      </c>
      <c r="K3082" s="43">
        <v>0.66040036698972016</v>
      </c>
      <c r="L3082">
        <v>0.2565500162520099</v>
      </c>
      <c r="M3082">
        <v>0.56894098551106564</v>
      </c>
      <c r="N3082" s="44">
        <v>0.4917777645153093</v>
      </c>
      <c r="O3082" s="161">
        <f t="shared" si="481"/>
        <v>6000000</v>
      </c>
      <c r="P3082" s="162">
        <f t="shared" si="482"/>
        <v>170.18972589159165</v>
      </c>
      <c r="Q3082" s="162">
        <f t="shared" si="483"/>
        <v>138.4735727037172</v>
      </c>
      <c r="R3082" s="163">
        <f t="shared" si="484"/>
        <v>1</v>
      </c>
      <c r="S3082" s="161">
        <f t="shared" si="485"/>
        <v>7000000</v>
      </c>
      <c r="T3082" s="162">
        <f t="shared" si="486"/>
        <v>186.72990863053056</v>
      </c>
      <c r="U3082" s="162">
        <f t="shared" si="487"/>
        <v>126.7367863518586</v>
      </c>
      <c r="V3082" s="163">
        <f t="shared" si="488"/>
        <v>1</v>
      </c>
      <c r="W3082" s="164">
        <f t="shared" si="489"/>
        <v>140296919.12724674</v>
      </c>
      <c r="X3082" s="164">
        <f t="shared" si="490"/>
        <v>269951855.95070374</v>
      </c>
    </row>
    <row r="3083" spans="10:24" x14ac:dyDescent="0.25">
      <c r="J3083">
        <v>3080</v>
      </c>
      <c r="K3083" s="43">
        <v>0.38158753433697723</v>
      </c>
      <c r="L3083">
        <v>0.85231720291441726</v>
      </c>
      <c r="M3083">
        <v>0.22742758106845518</v>
      </c>
      <c r="N3083" s="44">
        <v>8.7488241308099846E-2</v>
      </c>
      <c r="O3083" s="161">
        <f t="shared" si="481"/>
        <v>5000000</v>
      </c>
      <c r="P3083" s="162">
        <f t="shared" si="482"/>
        <v>195.69635098581998</v>
      </c>
      <c r="Q3083" s="162">
        <f t="shared" si="483"/>
        <v>120.05309424659201</v>
      </c>
      <c r="R3083" s="163">
        <f t="shared" si="484"/>
        <v>1</v>
      </c>
      <c r="S3083" s="161">
        <f t="shared" si="485"/>
        <v>6000000</v>
      </c>
      <c r="T3083" s="162">
        <f t="shared" si="486"/>
        <v>195.23211699527332</v>
      </c>
      <c r="U3083" s="162">
        <f t="shared" si="487"/>
        <v>117.526547123296</v>
      </c>
      <c r="V3083" s="163">
        <f t="shared" si="488"/>
        <v>0.9</v>
      </c>
      <c r="W3083" s="164">
        <f t="shared" si="489"/>
        <v>328216283.69613981</v>
      </c>
      <c r="X3083" s="164">
        <f t="shared" si="490"/>
        <v>269610077.30867755</v>
      </c>
    </row>
    <row r="3084" spans="10:24" x14ac:dyDescent="0.25">
      <c r="J3084">
        <v>3081</v>
      </c>
      <c r="K3084" s="43">
        <v>0.50149342122566154</v>
      </c>
      <c r="L3084">
        <v>0.60550896520691289</v>
      </c>
      <c r="M3084">
        <v>0.28493945318053882</v>
      </c>
      <c r="N3084" s="44">
        <v>0.67447066613396534</v>
      </c>
      <c r="O3084" s="161">
        <f t="shared" si="481"/>
        <v>5000000</v>
      </c>
      <c r="P3084" s="162">
        <f t="shared" si="482"/>
        <v>184.01449027227292</v>
      </c>
      <c r="Q3084" s="162">
        <f t="shared" si="483"/>
        <v>123.63540303509029</v>
      </c>
      <c r="R3084" s="163">
        <f t="shared" si="484"/>
        <v>1</v>
      </c>
      <c r="S3084" s="161">
        <f t="shared" si="485"/>
        <v>6000000</v>
      </c>
      <c r="T3084" s="162">
        <f t="shared" si="486"/>
        <v>191.33816342409096</v>
      </c>
      <c r="U3084" s="162">
        <f t="shared" si="487"/>
        <v>119.31770151754515</v>
      </c>
      <c r="V3084" s="163">
        <f t="shared" si="488"/>
        <v>1</v>
      </c>
      <c r="W3084" s="164">
        <f t="shared" si="489"/>
        <v>251895436.18591315</v>
      </c>
      <c r="X3084" s="164">
        <f t="shared" si="490"/>
        <v>282122771.43927491</v>
      </c>
    </row>
    <row r="3085" spans="10:24" x14ac:dyDescent="0.25">
      <c r="J3085">
        <v>3082</v>
      </c>
      <c r="K3085" s="43">
        <v>7.0782013176704073E-2</v>
      </c>
      <c r="L3085">
        <v>0.1403195326388752</v>
      </c>
      <c r="M3085">
        <v>0.98486024774960212</v>
      </c>
      <c r="N3085" s="44">
        <v>0.67530752838943331</v>
      </c>
      <c r="O3085" s="161">
        <f t="shared" si="481"/>
        <v>2000000</v>
      </c>
      <c r="P3085" s="162">
        <f t="shared" si="482"/>
        <v>163.81672731565203</v>
      </c>
      <c r="Q3085" s="162">
        <f t="shared" si="483"/>
        <v>178.32829587231521</v>
      </c>
      <c r="R3085" s="163">
        <f t="shared" si="484"/>
        <v>1</v>
      </c>
      <c r="S3085" s="161">
        <f t="shared" si="485"/>
        <v>2000000</v>
      </c>
      <c r="T3085" s="162">
        <f t="shared" si="486"/>
        <v>184.60557577188402</v>
      </c>
      <c r="U3085" s="162">
        <f t="shared" si="487"/>
        <v>146.6641479361576</v>
      </c>
      <c r="V3085" s="163">
        <f t="shared" si="488"/>
        <v>1</v>
      </c>
      <c r="W3085" s="164">
        <f t="shared" si="489"/>
        <v>-79023137.113326356</v>
      </c>
      <c r="X3085" s="164">
        <f t="shared" si="490"/>
        <v>-74117144.328547165</v>
      </c>
    </row>
    <row r="3086" spans="10:24" x14ac:dyDescent="0.25">
      <c r="J3086">
        <v>3083</v>
      </c>
      <c r="K3086" s="43">
        <v>0.82373287162761211</v>
      </c>
      <c r="L3086">
        <v>0.37320040210568095</v>
      </c>
      <c r="M3086">
        <v>1.5591142856857587E-2</v>
      </c>
      <c r="N3086" s="44">
        <v>0.39337099417334087</v>
      </c>
      <c r="O3086" s="161">
        <f t="shared" si="481"/>
        <v>7000000</v>
      </c>
      <c r="P3086" s="162">
        <f t="shared" si="482"/>
        <v>175.14916787431272</v>
      </c>
      <c r="Q3086" s="162">
        <f t="shared" si="483"/>
        <v>91.905225525198659</v>
      </c>
      <c r="R3086" s="163">
        <f t="shared" si="484"/>
        <v>1</v>
      </c>
      <c r="S3086" s="161">
        <f t="shared" si="485"/>
        <v>7000000</v>
      </c>
      <c r="T3086" s="162">
        <f t="shared" si="486"/>
        <v>188.38305595810425</v>
      </c>
      <c r="U3086" s="162">
        <f t="shared" si="487"/>
        <v>103.45261276259933</v>
      </c>
      <c r="V3086" s="163">
        <f t="shared" si="488"/>
        <v>1</v>
      </c>
      <c r="W3086" s="164">
        <f t="shared" si="489"/>
        <v>532707596.44379842</v>
      </c>
      <c r="X3086" s="164">
        <f t="shared" si="490"/>
        <v>444513102.36853445</v>
      </c>
    </row>
    <row r="3087" spans="10:24" x14ac:dyDescent="0.25">
      <c r="J3087">
        <v>3084</v>
      </c>
      <c r="K3087" s="43">
        <v>0.25831617112084204</v>
      </c>
      <c r="L3087">
        <v>0.7693073454865087</v>
      </c>
      <c r="M3087">
        <v>4.916803877901943E-3</v>
      </c>
      <c r="N3087" s="44">
        <v>0.68235341031033425</v>
      </c>
      <c r="O3087" s="161">
        <f t="shared" si="481"/>
        <v>2000000</v>
      </c>
      <c r="P3087" s="162">
        <f t="shared" si="482"/>
        <v>191.04851486830833</v>
      </c>
      <c r="Q3087" s="162">
        <f t="shared" si="483"/>
        <v>83.367479292795394</v>
      </c>
      <c r="R3087" s="163">
        <f t="shared" si="484"/>
        <v>1</v>
      </c>
      <c r="S3087" s="161">
        <f t="shared" si="485"/>
        <v>5000000</v>
      </c>
      <c r="T3087" s="162">
        <f t="shared" si="486"/>
        <v>193.68283828943612</v>
      </c>
      <c r="U3087" s="162">
        <f t="shared" si="487"/>
        <v>99.183739646397697</v>
      </c>
      <c r="V3087" s="163">
        <f t="shared" si="488"/>
        <v>1</v>
      </c>
      <c r="W3087" s="164">
        <f t="shared" si="489"/>
        <v>165362071.15102586</v>
      </c>
      <c r="X3087" s="164">
        <f t="shared" si="490"/>
        <v>322495493.21519214</v>
      </c>
    </row>
    <row r="3088" spans="10:24" x14ac:dyDescent="0.25">
      <c r="J3088">
        <v>3085</v>
      </c>
      <c r="K3088" s="43">
        <v>0.8366209233444416</v>
      </c>
      <c r="L3088">
        <v>0.14862044284743292</v>
      </c>
      <c r="M3088">
        <v>0.54952173893558387</v>
      </c>
      <c r="N3088" s="44">
        <v>0.3901739479540125</v>
      </c>
      <c r="O3088" s="161">
        <f t="shared" si="481"/>
        <v>7000000</v>
      </c>
      <c r="P3088" s="162">
        <f t="shared" si="482"/>
        <v>164.36447317211449</v>
      </c>
      <c r="Q3088" s="162">
        <f t="shared" si="483"/>
        <v>137.48906225895306</v>
      </c>
      <c r="R3088" s="163">
        <f t="shared" si="484"/>
        <v>1</v>
      </c>
      <c r="S3088" s="161">
        <f t="shared" si="485"/>
        <v>7000000</v>
      </c>
      <c r="T3088" s="162">
        <f t="shared" si="486"/>
        <v>184.78815772403817</v>
      </c>
      <c r="U3088" s="162">
        <f t="shared" si="487"/>
        <v>126.24453112947653</v>
      </c>
      <c r="V3088" s="163">
        <f t="shared" si="488"/>
        <v>1</v>
      </c>
      <c r="W3088" s="164">
        <f t="shared" si="489"/>
        <v>138127876.39213002</v>
      </c>
      <c r="X3088" s="164">
        <f t="shared" si="490"/>
        <v>259805386.16193151</v>
      </c>
    </row>
    <row r="3089" spans="10:24" x14ac:dyDescent="0.25">
      <c r="J3089">
        <v>3086</v>
      </c>
      <c r="K3089" s="43">
        <v>0.18618104392554657</v>
      </c>
      <c r="L3089">
        <v>0.30093024803324464</v>
      </c>
      <c r="M3089">
        <v>3.3358946078351326E-2</v>
      </c>
      <c r="N3089" s="44">
        <v>0.87997737854495306</v>
      </c>
      <c r="O3089" s="161">
        <f t="shared" si="481"/>
        <v>2000000</v>
      </c>
      <c r="P3089" s="162">
        <f t="shared" si="482"/>
        <v>172.17409657662677</v>
      </c>
      <c r="Q3089" s="162">
        <f t="shared" si="483"/>
        <v>98.32860583042762</v>
      </c>
      <c r="R3089" s="163">
        <f t="shared" si="484"/>
        <v>1</v>
      </c>
      <c r="S3089" s="161">
        <f t="shared" si="485"/>
        <v>5000000</v>
      </c>
      <c r="T3089" s="162">
        <f t="shared" si="486"/>
        <v>187.39136552554226</v>
      </c>
      <c r="U3089" s="162">
        <f t="shared" si="487"/>
        <v>106.66430291521381</v>
      </c>
      <c r="V3089" s="163">
        <f t="shared" si="488"/>
        <v>1</v>
      </c>
      <c r="W3089" s="164">
        <f t="shared" si="489"/>
        <v>97690981.492398292</v>
      </c>
      <c r="X3089" s="164">
        <f t="shared" si="490"/>
        <v>253635313.05164224</v>
      </c>
    </row>
    <row r="3090" spans="10:24" x14ac:dyDescent="0.25">
      <c r="J3090">
        <v>3087</v>
      </c>
      <c r="K3090" s="43">
        <v>0.94585648333930605</v>
      </c>
      <c r="L3090">
        <v>0.35338450558502621</v>
      </c>
      <c r="M3090">
        <v>0.36993205267272411</v>
      </c>
      <c r="N3090" s="44">
        <v>0.44806746225441407</v>
      </c>
      <c r="O3090" s="161">
        <f t="shared" si="481"/>
        <v>7000000</v>
      </c>
      <c r="P3090" s="162">
        <f t="shared" si="482"/>
        <v>174.35701605693254</v>
      </c>
      <c r="Q3090" s="162">
        <f t="shared" si="483"/>
        <v>128.35933376356161</v>
      </c>
      <c r="R3090" s="163">
        <f t="shared" si="484"/>
        <v>1</v>
      </c>
      <c r="S3090" s="161">
        <f t="shared" si="485"/>
        <v>9000000</v>
      </c>
      <c r="T3090" s="162">
        <f t="shared" si="486"/>
        <v>188.11900535231084</v>
      </c>
      <c r="U3090" s="162">
        <f t="shared" si="487"/>
        <v>121.6796668817808</v>
      </c>
      <c r="V3090" s="163">
        <f t="shared" si="488"/>
        <v>1</v>
      </c>
      <c r="W3090" s="164">
        <f t="shared" si="489"/>
        <v>271983776.0535965</v>
      </c>
      <c r="X3090" s="164">
        <f t="shared" si="490"/>
        <v>447954046.2347703</v>
      </c>
    </row>
    <row r="3091" spans="10:24" x14ac:dyDescent="0.25">
      <c r="J3091">
        <v>3088</v>
      </c>
      <c r="K3091" s="43">
        <v>0.18988784990557739</v>
      </c>
      <c r="L3091">
        <v>0.69512520489772811</v>
      </c>
      <c r="M3091">
        <v>0.37896226997344029</v>
      </c>
      <c r="N3091" s="44">
        <v>0.85612938772106084</v>
      </c>
      <c r="O3091" s="161">
        <f t="shared" si="481"/>
        <v>2000000</v>
      </c>
      <c r="P3091" s="162">
        <f t="shared" si="482"/>
        <v>187.65646399741669</v>
      </c>
      <c r="Q3091" s="162">
        <f t="shared" si="483"/>
        <v>128.83585247204479</v>
      </c>
      <c r="R3091" s="163">
        <f t="shared" si="484"/>
        <v>1</v>
      </c>
      <c r="S3091" s="161">
        <f t="shared" si="485"/>
        <v>5000000</v>
      </c>
      <c r="T3091" s="162">
        <f t="shared" si="486"/>
        <v>192.55215466580557</v>
      </c>
      <c r="U3091" s="162">
        <f t="shared" si="487"/>
        <v>121.9179262360224</v>
      </c>
      <c r="V3091" s="163">
        <f t="shared" si="488"/>
        <v>1</v>
      </c>
      <c r="W3091" s="164">
        <f t="shared" si="489"/>
        <v>67641223.050743803</v>
      </c>
      <c r="X3091" s="164">
        <f t="shared" si="490"/>
        <v>203171142.14891589</v>
      </c>
    </row>
    <row r="3092" spans="10:24" x14ac:dyDescent="0.25">
      <c r="J3092">
        <v>3089</v>
      </c>
      <c r="K3092" s="43">
        <v>0.83849385707672575</v>
      </c>
      <c r="L3092">
        <v>0.38602564876376988</v>
      </c>
      <c r="M3092">
        <v>0.50663281699184781</v>
      </c>
      <c r="N3092" s="44">
        <v>0.81811255888872259</v>
      </c>
      <c r="O3092" s="161">
        <f t="shared" si="481"/>
        <v>7000000</v>
      </c>
      <c r="P3092" s="162">
        <f t="shared" si="482"/>
        <v>175.65460863732818</v>
      </c>
      <c r="Q3092" s="162">
        <f t="shared" si="483"/>
        <v>135.33253545315617</v>
      </c>
      <c r="R3092" s="163">
        <f t="shared" si="484"/>
        <v>1</v>
      </c>
      <c r="S3092" s="161">
        <f t="shared" si="485"/>
        <v>7000000</v>
      </c>
      <c r="T3092" s="162">
        <f t="shared" si="486"/>
        <v>188.55153621244273</v>
      </c>
      <c r="U3092" s="162">
        <f t="shared" si="487"/>
        <v>125.16626772657808</v>
      </c>
      <c r="V3092" s="163">
        <f t="shared" si="488"/>
        <v>1</v>
      </c>
      <c r="W3092" s="164">
        <f t="shared" si="489"/>
        <v>232254512.28920406</v>
      </c>
      <c r="X3092" s="164">
        <f t="shared" si="490"/>
        <v>293696879.40105247</v>
      </c>
    </row>
    <row r="3093" spans="10:24" x14ac:dyDescent="0.25">
      <c r="J3093">
        <v>3090</v>
      </c>
      <c r="K3093" s="43">
        <v>0.79267225450109036</v>
      </c>
      <c r="L3093">
        <v>0.51342945360331194</v>
      </c>
      <c r="M3093">
        <v>0.89732043319866817</v>
      </c>
      <c r="N3093" s="44">
        <v>0.1194395919618545</v>
      </c>
      <c r="O3093" s="161">
        <f t="shared" si="481"/>
        <v>7000000</v>
      </c>
      <c r="P3093" s="162">
        <f t="shared" si="482"/>
        <v>180.50503512364833</v>
      </c>
      <c r="Q3093" s="162">
        <f t="shared" si="483"/>
        <v>160.32860236999727</v>
      </c>
      <c r="R3093" s="163">
        <f t="shared" si="484"/>
        <v>1</v>
      </c>
      <c r="S3093" s="161">
        <f t="shared" si="485"/>
        <v>7000000</v>
      </c>
      <c r="T3093" s="162">
        <f t="shared" si="486"/>
        <v>190.1683450412161</v>
      </c>
      <c r="U3093" s="162">
        <f t="shared" si="487"/>
        <v>137.66430118499864</v>
      </c>
      <c r="V3093" s="163">
        <f t="shared" si="488"/>
        <v>0.9</v>
      </c>
      <c r="W3093" s="164">
        <f t="shared" si="489"/>
        <v>91235029.275557399</v>
      </c>
      <c r="X3093" s="164">
        <f t="shared" si="490"/>
        <v>180775476.29417002</v>
      </c>
    </row>
    <row r="3094" spans="10:24" x14ac:dyDescent="0.25">
      <c r="J3094">
        <v>3091</v>
      </c>
      <c r="K3094" s="43">
        <v>0.40749782085928266</v>
      </c>
      <c r="L3094">
        <v>0.70863093793317944</v>
      </c>
      <c r="M3094">
        <v>0.62824759836497079</v>
      </c>
      <c r="N3094" s="44">
        <v>0.26917709401334522</v>
      </c>
      <c r="O3094" s="161">
        <f t="shared" si="481"/>
        <v>5000000</v>
      </c>
      <c r="P3094" s="162">
        <f t="shared" si="482"/>
        <v>188.24084368431892</v>
      </c>
      <c r="Q3094" s="162">
        <f t="shared" si="483"/>
        <v>141.54431251346534</v>
      </c>
      <c r="R3094" s="163">
        <f t="shared" si="484"/>
        <v>1</v>
      </c>
      <c r="S3094" s="161">
        <f t="shared" si="485"/>
        <v>6000000</v>
      </c>
      <c r="T3094" s="162">
        <f t="shared" si="486"/>
        <v>192.74694789477297</v>
      </c>
      <c r="U3094" s="162">
        <f t="shared" si="487"/>
        <v>128.27215625673267</v>
      </c>
      <c r="V3094" s="163">
        <f t="shared" si="488"/>
        <v>1</v>
      </c>
      <c r="W3094" s="164">
        <f t="shared" si="489"/>
        <v>183482655.85426787</v>
      </c>
      <c r="X3094" s="164">
        <f t="shared" si="490"/>
        <v>236848749.82824183</v>
      </c>
    </row>
    <row r="3095" spans="10:24" x14ac:dyDescent="0.25">
      <c r="J3095">
        <v>3092</v>
      </c>
      <c r="K3095" s="43">
        <v>0.7094548811352881</v>
      </c>
      <c r="L3095">
        <v>0.22717677183357932</v>
      </c>
      <c r="M3095">
        <v>0.94759490720874773</v>
      </c>
      <c r="N3095" s="44">
        <v>0.8686205381021268</v>
      </c>
      <c r="O3095" s="161">
        <f t="shared" si="481"/>
        <v>6000000</v>
      </c>
      <c r="P3095" s="162">
        <f t="shared" si="482"/>
        <v>168.7773485197836</v>
      </c>
      <c r="Q3095" s="162">
        <f t="shared" si="483"/>
        <v>167.43936135141723</v>
      </c>
      <c r="R3095" s="163">
        <f t="shared" si="484"/>
        <v>1</v>
      </c>
      <c r="S3095" s="161">
        <f t="shared" si="485"/>
        <v>7000000</v>
      </c>
      <c r="T3095" s="162">
        <f t="shared" si="486"/>
        <v>186.25911617326119</v>
      </c>
      <c r="U3095" s="162">
        <f t="shared" si="487"/>
        <v>141.21968067570862</v>
      </c>
      <c r="V3095" s="163">
        <f t="shared" si="488"/>
        <v>1</v>
      </c>
      <c r="W3095" s="164">
        <f t="shared" si="489"/>
        <v>-41972076.989801794</v>
      </c>
      <c r="X3095" s="164">
        <f t="shared" si="490"/>
        <v>165276048.48286802</v>
      </c>
    </row>
    <row r="3096" spans="10:24" x14ac:dyDescent="0.25">
      <c r="J3096">
        <v>3093</v>
      </c>
      <c r="K3096" s="43">
        <v>0.29540038864945162</v>
      </c>
      <c r="L3096">
        <v>0.30684574383544383</v>
      </c>
      <c r="M3096">
        <v>0.22490267636915628</v>
      </c>
      <c r="N3096" s="44">
        <v>6.4856753151623647E-2</v>
      </c>
      <c r="O3096" s="161">
        <f t="shared" si="481"/>
        <v>2000000</v>
      </c>
      <c r="P3096" s="162">
        <f t="shared" si="482"/>
        <v>172.42783283489231</v>
      </c>
      <c r="Q3096" s="162">
        <f t="shared" si="483"/>
        <v>119.88520854236741</v>
      </c>
      <c r="R3096" s="163">
        <f t="shared" si="484"/>
        <v>1</v>
      </c>
      <c r="S3096" s="161">
        <f t="shared" si="485"/>
        <v>5000000</v>
      </c>
      <c r="T3096" s="162">
        <f t="shared" si="486"/>
        <v>187.47594427829745</v>
      </c>
      <c r="U3096" s="162">
        <f t="shared" si="487"/>
        <v>117.4426042711837</v>
      </c>
      <c r="V3096" s="163">
        <f t="shared" si="488"/>
        <v>0.9</v>
      </c>
      <c r="W3096" s="164">
        <f t="shared" si="489"/>
        <v>55085248.585049808</v>
      </c>
      <c r="X3096" s="164">
        <f t="shared" si="490"/>
        <v>165150030.03201193</v>
      </c>
    </row>
    <row r="3097" spans="10:24" x14ac:dyDescent="0.25">
      <c r="J3097">
        <v>3094</v>
      </c>
      <c r="K3097" s="43">
        <v>8.9238002880789424E-2</v>
      </c>
      <c r="L3097">
        <v>0.83118398794880122</v>
      </c>
      <c r="M3097">
        <v>0.32682342543170206</v>
      </c>
      <c r="N3097" s="44">
        <v>0.22468550222427064</v>
      </c>
      <c r="O3097" s="161">
        <f t="shared" si="481"/>
        <v>2000000</v>
      </c>
      <c r="P3097" s="162">
        <f t="shared" si="482"/>
        <v>194.38281824425061</v>
      </c>
      <c r="Q3097" s="162">
        <f t="shared" si="483"/>
        <v>126.02596579826164</v>
      </c>
      <c r="R3097" s="163">
        <f t="shared" si="484"/>
        <v>1</v>
      </c>
      <c r="S3097" s="161">
        <f t="shared" si="485"/>
        <v>2000000</v>
      </c>
      <c r="T3097" s="162">
        <f t="shared" si="486"/>
        <v>194.79427274808353</v>
      </c>
      <c r="U3097" s="162">
        <f t="shared" si="487"/>
        <v>120.51298289913082</v>
      </c>
      <c r="V3097" s="163">
        <f t="shared" si="488"/>
        <v>1</v>
      </c>
      <c r="W3097" s="164">
        <f t="shared" si="489"/>
        <v>86713704.891977966</v>
      </c>
      <c r="X3097" s="164">
        <f t="shared" si="490"/>
        <v>-1437420.3020945787</v>
      </c>
    </row>
    <row r="3098" spans="10:24" x14ac:dyDescent="0.25">
      <c r="J3098">
        <v>3095</v>
      </c>
      <c r="K3098" s="43">
        <v>0.29708591508200244</v>
      </c>
      <c r="L3098">
        <v>0.66109511566257906</v>
      </c>
      <c r="M3098">
        <v>0.79879086625192319</v>
      </c>
      <c r="N3098" s="44">
        <v>0.99694584490829308</v>
      </c>
      <c r="O3098" s="161">
        <f t="shared" si="481"/>
        <v>2000000</v>
      </c>
      <c r="P3098" s="162">
        <f t="shared" si="482"/>
        <v>186.23180619218451</v>
      </c>
      <c r="Q3098" s="162">
        <f t="shared" si="483"/>
        <v>151.74620256995138</v>
      </c>
      <c r="R3098" s="163">
        <f t="shared" si="484"/>
        <v>1</v>
      </c>
      <c r="S3098" s="161">
        <f t="shared" si="485"/>
        <v>5000000</v>
      </c>
      <c r="T3098" s="162">
        <f t="shared" si="486"/>
        <v>192.07726873072818</v>
      </c>
      <c r="U3098" s="162">
        <f t="shared" si="487"/>
        <v>133.37310128497569</v>
      </c>
      <c r="V3098" s="163">
        <f t="shared" si="488"/>
        <v>1</v>
      </c>
      <c r="W3098" s="164">
        <f t="shared" si="489"/>
        <v>18971207.24446626</v>
      </c>
      <c r="X3098" s="164">
        <f t="shared" si="490"/>
        <v>143520837.22876245</v>
      </c>
    </row>
    <row r="3099" spans="10:24" x14ac:dyDescent="0.25">
      <c r="J3099">
        <v>3096</v>
      </c>
      <c r="K3099" s="43">
        <v>0.55968246009593092</v>
      </c>
      <c r="L3099">
        <v>0.25484075941473405</v>
      </c>
      <c r="M3099">
        <v>0.77347864760165352</v>
      </c>
      <c r="N3099" s="44">
        <v>0.35574174788686286</v>
      </c>
      <c r="O3099" s="161">
        <f t="shared" si="481"/>
        <v>6000000</v>
      </c>
      <c r="P3099" s="162">
        <f t="shared" si="482"/>
        <v>170.10999478932297</v>
      </c>
      <c r="Q3099" s="162">
        <f t="shared" si="483"/>
        <v>150.00704090317572</v>
      </c>
      <c r="R3099" s="163">
        <f t="shared" si="484"/>
        <v>1</v>
      </c>
      <c r="S3099" s="161">
        <f t="shared" si="485"/>
        <v>6000000</v>
      </c>
      <c r="T3099" s="162">
        <f t="shared" si="486"/>
        <v>186.70333159644099</v>
      </c>
      <c r="U3099" s="162">
        <f t="shared" si="487"/>
        <v>132.50352045158786</v>
      </c>
      <c r="V3099" s="163">
        <f t="shared" si="488"/>
        <v>1</v>
      </c>
      <c r="W3099" s="164">
        <f t="shared" si="489"/>
        <v>70617723.316883489</v>
      </c>
      <c r="X3099" s="164">
        <f t="shared" si="490"/>
        <v>175198866.86911875</v>
      </c>
    </row>
    <row r="3100" spans="10:24" x14ac:dyDescent="0.25">
      <c r="J3100">
        <v>3097</v>
      </c>
      <c r="K3100" s="43">
        <v>0.33694826909698028</v>
      </c>
      <c r="L3100">
        <v>8.1020665635429312E-2</v>
      </c>
      <c r="M3100">
        <v>0.87226243377174528</v>
      </c>
      <c r="N3100" s="44">
        <v>9.1628501469165902E-2</v>
      </c>
      <c r="O3100" s="161">
        <f t="shared" si="481"/>
        <v>5000000</v>
      </c>
      <c r="P3100" s="162">
        <f t="shared" si="482"/>
        <v>159.02641611706304</v>
      </c>
      <c r="Q3100" s="162">
        <f t="shared" si="483"/>
        <v>157.74302164794466</v>
      </c>
      <c r="R3100" s="163">
        <f t="shared" si="484"/>
        <v>1</v>
      </c>
      <c r="S3100" s="161">
        <f t="shared" si="485"/>
        <v>6000000</v>
      </c>
      <c r="T3100" s="162">
        <f t="shared" si="486"/>
        <v>183.00880537235435</v>
      </c>
      <c r="U3100" s="162">
        <f t="shared" si="487"/>
        <v>136.37151082397233</v>
      </c>
      <c r="V3100" s="163">
        <f t="shared" si="488"/>
        <v>0.9</v>
      </c>
      <c r="W3100" s="164">
        <f t="shared" si="489"/>
        <v>-43583027.654408112</v>
      </c>
      <c r="X3100" s="164">
        <f t="shared" si="490"/>
        <v>101841390.56126288</v>
      </c>
    </row>
    <row r="3101" spans="10:24" x14ac:dyDescent="0.25">
      <c r="J3101">
        <v>3098</v>
      </c>
      <c r="K3101" s="43">
        <v>0.74066519301423239</v>
      </c>
      <c r="L3101">
        <v>3.9814157563087371E-2</v>
      </c>
      <c r="M3101">
        <v>0.56199090620965586</v>
      </c>
      <c r="N3101" s="44">
        <v>0.31244448654039236</v>
      </c>
      <c r="O3101" s="161">
        <f t="shared" si="481"/>
        <v>6000000</v>
      </c>
      <c r="P3101" s="162">
        <f t="shared" si="482"/>
        <v>153.70729867127534</v>
      </c>
      <c r="Q3101" s="162">
        <f t="shared" si="483"/>
        <v>138.12037637677733</v>
      </c>
      <c r="R3101" s="163">
        <f t="shared" si="484"/>
        <v>1</v>
      </c>
      <c r="S3101" s="161">
        <f t="shared" si="485"/>
        <v>7000000</v>
      </c>
      <c r="T3101" s="162">
        <f t="shared" si="486"/>
        <v>181.23576622375845</v>
      </c>
      <c r="U3101" s="162">
        <f t="shared" si="487"/>
        <v>126.56018818838866</v>
      </c>
      <c r="V3101" s="163">
        <f t="shared" si="488"/>
        <v>1</v>
      </c>
      <c r="W3101" s="164">
        <f t="shared" si="489"/>
        <v>43521533.766988054</v>
      </c>
      <c r="X3101" s="164">
        <f t="shared" si="490"/>
        <v>232729046.24758846</v>
      </c>
    </row>
    <row r="3102" spans="10:24" x14ac:dyDescent="0.25">
      <c r="J3102">
        <v>3099</v>
      </c>
      <c r="K3102" s="43">
        <v>0.40651507216513127</v>
      </c>
      <c r="L3102">
        <v>0.72117334414742518</v>
      </c>
      <c r="M3102">
        <v>0.34080066245233132</v>
      </c>
      <c r="N3102" s="44">
        <v>0.34740838839383692</v>
      </c>
      <c r="O3102" s="161">
        <f t="shared" si="481"/>
        <v>5000000</v>
      </c>
      <c r="P3102" s="162">
        <f t="shared" si="482"/>
        <v>188.79496033450656</v>
      </c>
      <c r="Q3102" s="162">
        <f t="shared" si="483"/>
        <v>126.79442081310209</v>
      </c>
      <c r="R3102" s="163">
        <f t="shared" si="484"/>
        <v>1</v>
      </c>
      <c r="S3102" s="161">
        <f t="shared" si="485"/>
        <v>6000000</v>
      </c>
      <c r="T3102" s="162">
        <f t="shared" si="486"/>
        <v>192.93165344483552</v>
      </c>
      <c r="U3102" s="162">
        <f t="shared" si="487"/>
        <v>120.89721040655105</v>
      </c>
      <c r="V3102" s="163">
        <f t="shared" si="488"/>
        <v>1</v>
      </c>
      <c r="W3102" s="164">
        <f t="shared" si="489"/>
        <v>260002697.60702229</v>
      </c>
      <c r="X3102" s="164">
        <f t="shared" si="490"/>
        <v>282206658.22970676</v>
      </c>
    </row>
    <row r="3103" spans="10:24" x14ac:dyDescent="0.25">
      <c r="J3103">
        <v>3100</v>
      </c>
      <c r="K3103" s="43">
        <v>0.16349145686762778</v>
      </c>
      <c r="L3103">
        <v>0.63081294736596494</v>
      </c>
      <c r="M3103">
        <v>0.18683007931586004</v>
      </c>
      <c r="N3103" s="44">
        <v>9.5532764333150721E-2</v>
      </c>
      <c r="O3103" s="161">
        <f t="shared" si="481"/>
        <v>2000000</v>
      </c>
      <c r="P3103" s="162">
        <f t="shared" si="482"/>
        <v>185.01010840346791</v>
      </c>
      <c r="Q3103" s="162">
        <f t="shared" si="483"/>
        <v>117.2072349213966</v>
      </c>
      <c r="R3103" s="163">
        <f t="shared" si="484"/>
        <v>1</v>
      </c>
      <c r="S3103" s="161">
        <f t="shared" si="485"/>
        <v>5000000</v>
      </c>
      <c r="T3103" s="162">
        <f t="shared" si="486"/>
        <v>191.67003613448929</v>
      </c>
      <c r="U3103" s="162">
        <f t="shared" si="487"/>
        <v>116.1036174606983</v>
      </c>
      <c r="V3103" s="163">
        <f t="shared" si="488"/>
        <v>0.9</v>
      </c>
      <c r="W3103" s="164">
        <f t="shared" si="489"/>
        <v>85605746.964142621</v>
      </c>
      <c r="X3103" s="164">
        <f t="shared" si="490"/>
        <v>190048884.03205949</v>
      </c>
    </row>
    <row r="3104" spans="10:24" x14ac:dyDescent="0.25">
      <c r="J3104">
        <v>3101</v>
      </c>
      <c r="K3104" s="43">
        <v>0.21627876410716174</v>
      </c>
      <c r="L3104">
        <v>0.78749377736524029</v>
      </c>
      <c r="M3104">
        <v>0.4405125492378078</v>
      </c>
      <c r="N3104" s="44">
        <v>0.60856015680397058</v>
      </c>
      <c r="O3104" s="161">
        <f t="shared" si="481"/>
        <v>2000000</v>
      </c>
      <c r="P3104" s="162">
        <f t="shared" si="482"/>
        <v>191.96633106325359</v>
      </c>
      <c r="Q3104" s="162">
        <f t="shared" si="483"/>
        <v>132.00660305244244</v>
      </c>
      <c r="R3104" s="163">
        <f t="shared" si="484"/>
        <v>1</v>
      </c>
      <c r="S3104" s="161">
        <f t="shared" si="485"/>
        <v>5000000</v>
      </c>
      <c r="T3104" s="162">
        <f t="shared" si="486"/>
        <v>193.98877702108453</v>
      </c>
      <c r="U3104" s="162">
        <f t="shared" si="487"/>
        <v>123.50330152622122</v>
      </c>
      <c r="V3104" s="163">
        <f t="shared" si="488"/>
        <v>1</v>
      </c>
      <c r="W3104" s="164">
        <f t="shared" si="489"/>
        <v>69919456.0216223</v>
      </c>
      <c r="X3104" s="164">
        <f t="shared" si="490"/>
        <v>202427377.47431654</v>
      </c>
    </row>
    <row r="3105" spans="10:24" x14ac:dyDescent="0.25">
      <c r="J3105">
        <v>3102</v>
      </c>
      <c r="K3105" s="43">
        <v>0.53648986430248569</v>
      </c>
      <c r="L3105">
        <v>0.24668898899229719</v>
      </c>
      <c r="M3105">
        <v>0.32484894505959572</v>
      </c>
      <c r="N3105" s="44">
        <v>0.75151914153153399</v>
      </c>
      <c r="O3105" s="161">
        <f t="shared" si="481"/>
        <v>5000000</v>
      </c>
      <c r="P3105" s="162">
        <f t="shared" si="482"/>
        <v>169.72580954431135</v>
      </c>
      <c r="Q3105" s="162">
        <f t="shared" si="483"/>
        <v>125.91636146379089</v>
      </c>
      <c r="R3105" s="163">
        <f t="shared" si="484"/>
        <v>1</v>
      </c>
      <c r="S3105" s="161">
        <f t="shared" si="485"/>
        <v>6000000</v>
      </c>
      <c r="T3105" s="162">
        <f t="shared" si="486"/>
        <v>186.5752698481038</v>
      </c>
      <c r="U3105" s="162">
        <f t="shared" si="487"/>
        <v>120.45818073189544</v>
      </c>
      <c r="V3105" s="163">
        <f t="shared" si="488"/>
        <v>1</v>
      </c>
      <c r="W3105" s="164">
        <f t="shared" si="489"/>
        <v>169047240.40260226</v>
      </c>
      <c r="X3105" s="164">
        <f t="shared" si="490"/>
        <v>246702534.69725019</v>
      </c>
    </row>
    <row r="3106" spans="10:24" x14ac:dyDescent="0.25">
      <c r="J3106">
        <v>3103</v>
      </c>
      <c r="K3106" s="43">
        <v>0.55263242116323996</v>
      </c>
      <c r="L3106">
        <v>0.28729472343964546</v>
      </c>
      <c r="M3106">
        <v>0.67414148250841865</v>
      </c>
      <c r="N3106" s="44">
        <v>0.17490339655924847</v>
      </c>
      <c r="O3106" s="161">
        <f t="shared" si="481"/>
        <v>6000000</v>
      </c>
      <c r="P3106" s="162">
        <f t="shared" si="482"/>
        <v>171.58042089042542</v>
      </c>
      <c r="Q3106" s="162">
        <f t="shared" si="483"/>
        <v>144.02756281996656</v>
      </c>
      <c r="R3106" s="163">
        <f t="shared" si="484"/>
        <v>1</v>
      </c>
      <c r="S3106" s="161">
        <f t="shared" si="485"/>
        <v>6000000</v>
      </c>
      <c r="T3106" s="162">
        <f t="shared" si="486"/>
        <v>187.1934736301418</v>
      </c>
      <c r="U3106" s="162">
        <f t="shared" si="487"/>
        <v>129.5137814099833</v>
      </c>
      <c r="V3106" s="163">
        <f t="shared" si="488"/>
        <v>0.9</v>
      </c>
      <c r="W3106" s="164">
        <f t="shared" si="489"/>
        <v>115317148.42275313</v>
      </c>
      <c r="X3106" s="164">
        <f t="shared" si="490"/>
        <v>161470337.9888559</v>
      </c>
    </row>
    <row r="3107" spans="10:24" x14ac:dyDescent="0.25">
      <c r="J3107">
        <v>3104</v>
      </c>
      <c r="K3107" s="43">
        <v>6.0921638031046221E-2</v>
      </c>
      <c r="L3107">
        <v>0.50399793890548295</v>
      </c>
      <c r="M3107">
        <v>0.80504452468401189</v>
      </c>
      <c r="N3107" s="44">
        <v>0.49393488247265438</v>
      </c>
      <c r="O3107" s="161">
        <f t="shared" si="481"/>
        <v>2000000</v>
      </c>
      <c r="P3107" s="162">
        <f t="shared" si="482"/>
        <v>180.15032271664364</v>
      </c>
      <c r="Q3107" s="162">
        <f t="shared" si="483"/>
        <v>152.19557734151923</v>
      </c>
      <c r="R3107" s="163">
        <f t="shared" si="484"/>
        <v>1</v>
      </c>
      <c r="S3107" s="161">
        <f t="shared" si="485"/>
        <v>2000000</v>
      </c>
      <c r="T3107" s="162">
        <f t="shared" si="486"/>
        <v>190.05010757221456</v>
      </c>
      <c r="U3107" s="162">
        <f t="shared" si="487"/>
        <v>133.59778867075963</v>
      </c>
      <c r="V3107" s="163">
        <f t="shared" si="488"/>
        <v>1</v>
      </c>
      <c r="W3107" s="164">
        <f t="shared" si="489"/>
        <v>5909490.7502488345</v>
      </c>
      <c r="X3107" s="164">
        <f t="shared" si="490"/>
        <v>-37095362.197090134</v>
      </c>
    </row>
    <row r="3108" spans="10:24" x14ac:dyDescent="0.25">
      <c r="J3108">
        <v>3105</v>
      </c>
      <c r="K3108" s="43">
        <v>0.1789558313210684</v>
      </c>
      <c r="L3108">
        <v>0.53490172694379834</v>
      </c>
      <c r="M3108">
        <v>0.6714595494343073</v>
      </c>
      <c r="N3108" s="44">
        <v>0.12339501444613377</v>
      </c>
      <c r="O3108" s="161">
        <f t="shared" si="481"/>
        <v>2000000</v>
      </c>
      <c r="P3108" s="162">
        <f t="shared" si="482"/>
        <v>181.31396331415735</v>
      </c>
      <c r="Q3108" s="162">
        <f t="shared" si="483"/>
        <v>143.87894004762771</v>
      </c>
      <c r="R3108" s="163">
        <f t="shared" si="484"/>
        <v>1</v>
      </c>
      <c r="S3108" s="161">
        <f t="shared" si="485"/>
        <v>5000000</v>
      </c>
      <c r="T3108" s="162">
        <f t="shared" si="486"/>
        <v>190.43798777138579</v>
      </c>
      <c r="U3108" s="162">
        <f t="shared" si="487"/>
        <v>129.43947002381384</v>
      </c>
      <c r="V3108" s="163">
        <f t="shared" si="488"/>
        <v>0.9</v>
      </c>
      <c r="W3108" s="164">
        <f t="shared" si="489"/>
        <v>24870046.533059284</v>
      </c>
      <c r="X3108" s="164">
        <f t="shared" si="490"/>
        <v>124493329.86407381</v>
      </c>
    </row>
    <row r="3109" spans="10:24" x14ac:dyDescent="0.25">
      <c r="J3109">
        <v>3106</v>
      </c>
      <c r="K3109" s="43">
        <v>0.50135197094121375</v>
      </c>
      <c r="L3109">
        <v>5.4667131572917804E-2</v>
      </c>
      <c r="M3109">
        <v>0.60083651036218155</v>
      </c>
      <c r="N3109" s="44">
        <v>0.30511518128656601</v>
      </c>
      <c r="O3109" s="161">
        <f t="shared" si="481"/>
        <v>5000000</v>
      </c>
      <c r="P3109" s="162">
        <f t="shared" si="482"/>
        <v>155.98211071547456</v>
      </c>
      <c r="Q3109" s="162">
        <f t="shared" si="483"/>
        <v>140.11025805621449</v>
      </c>
      <c r="R3109" s="163">
        <f t="shared" si="484"/>
        <v>1</v>
      </c>
      <c r="S3109" s="161">
        <f t="shared" si="485"/>
        <v>6000000</v>
      </c>
      <c r="T3109" s="162">
        <f t="shared" si="486"/>
        <v>181.9940369051582</v>
      </c>
      <c r="U3109" s="162">
        <f t="shared" si="487"/>
        <v>127.55512902810725</v>
      </c>
      <c r="V3109" s="163">
        <f t="shared" si="488"/>
        <v>1</v>
      </c>
      <c r="W3109" s="164">
        <f t="shared" si="489"/>
        <v>29359263.296300352</v>
      </c>
      <c r="X3109" s="164">
        <f t="shared" si="490"/>
        <v>176633447.26230574</v>
      </c>
    </row>
    <row r="3110" spans="10:24" x14ac:dyDescent="0.25">
      <c r="J3110">
        <v>3107</v>
      </c>
      <c r="K3110" s="43">
        <v>0.72000817469057699</v>
      </c>
      <c r="L3110">
        <v>0.29435782729606796</v>
      </c>
      <c r="M3110">
        <v>7.5459030837278229E-3</v>
      </c>
      <c r="N3110" s="44">
        <v>0.71150741535163786</v>
      </c>
      <c r="O3110" s="161">
        <f t="shared" si="481"/>
        <v>6000000</v>
      </c>
      <c r="P3110" s="162">
        <f t="shared" si="482"/>
        <v>171.88952776634596</v>
      </c>
      <c r="Q3110" s="162">
        <f t="shared" si="483"/>
        <v>86.396630679512384</v>
      </c>
      <c r="R3110" s="163">
        <f t="shared" si="484"/>
        <v>1</v>
      </c>
      <c r="S3110" s="161">
        <f t="shared" si="485"/>
        <v>7000000</v>
      </c>
      <c r="T3110" s="162">
        <f t="shared" si="486"/>
        <v>187.29650925544865</v>
      </c>
      <c r="U3110" s="162">
        <f t="shared" si="487"/>
        <v>100.69831533975619</v>
      </c>
      <c r="V3110" s="163">
        <f t="shared" si="488"/>
        <v>1</v>
      </c>
      <c r="W3110" s="164">
        <f t="shared" si="489"/>
        <v>462957382.52100146</v>
      </c>
      <c r="X3110" s="164">
        <f t="shared" si="490"/>
        <v>456187357.40984726</v>
      </c>
    </row>
    <row r="3111" spans="10:24" x14ac:dyDescent="0.25">
      <c r="J3111">
        <v>3108</v>
      </c>
      <c r="K3111" s="43">
        <v>0.52138047617552008</v>
      </c>
      <c r="L3111">
        <v>0.49277781237381557</v>
      </c>
      <c r="M3111">
        <v>6.8991098508189297E-2</v>
      </c>
      <c r="N3111" s="44">
        <v>0.82555541046283187</v>
      </c>
      <c r="O3111" s="161">
        <f t="shared" si="481"/>
        <v>5000000</v>
      </c>
      <c r="P3111" s="162">
        <f t="shared" si="482"/>
        <v>179.7284350701112</v>
      </c>
      <c r="Q3111" s="162">
        <f t="shared" si="483"/>
        <v>105.33305668325983</v>
      </c>
      <c r="R3111" s="163">
        <f t="shared" si="484"/>
        <v>1</v>
      </c>
      <c r="S3111" s="161">
        <f t="shared" si="485"/>
        <v>6000000</v>
      </c>
      <c r="T3111" s="162">
        <f t="shared" si="486"/>
        <v>189.90947835670374</v>
      </c>
      <c r="U3111" s="162">
        <f t="shared" si="487"/>
        <v>110.16652834162991</v>
      </c>
      <c r="V3111" s="163">
        <f t="shared" si="488"/>
        <v>1</v>
      </c>
      <c r="W3111" s="164">
        <f t="shared" si="489"/>
        <v>321976891.93425691</v>
      </c>
      <c r="X3111" s="164">
        <f t="shared" si="490"/>
        <v>328457700.09044296</v>
      </c>
    </row>
    <row r="3112" spans="10:24" x14ac:dyDescent="0.25">
      <c r="J3112">
        <v>3109</v>
      </c>
      <c r="K3112" s="43">
        <v>0.38686483166241614</v>
      </c>
      <c r="L3112">
        <v>0.40958211057607041</v>
      </c>
      <c r="M3112">
        <v>0.62757405460908633</v>
      </c>
      <c r="N3112" s="44">
        <v>0.77000004969316427</v>
      </c>
      <c r="O3112" s="161">
        <f t="shared" si="481"/>
        <v>5000000</v>
      </c>
      <c r="P3112" s="162">
        <f t="shared" si="482"/>
        <v>176.57069889392437</v>
      </c>
      <c r="Q3112" s="162">
        <f t="shared" si="483"/>
        <v>141.50869944337583</v>
      </c>
      <c r="R3112" s="163">
        <f t="shared" si="484"/>
        <v>1</v>
      </c>
      <c r="S3112" s="161">
        <f t="shared" si="485"/>
        <v>6000000</v>
      </c>
      <c r="T3112" s="162">
        <f t="shared" si="486"/>
        <v>188.85689963130812</v>
      </c>
      <c r="U3112" s="162">
        <f t="shared" si="487"/>
        <v>128.25434972168793</v>
      </c>
      <c r="V3112" s="163">
        <f t="shared" si="488"/>
        <v>1</v>
      </c>
      <c r="W3112" s="164">
        <f t="shared" si="489"/>
        <v>125309997.25274271</v>
      </c>
      <c r="X3112" s="164">
        <f t="shared" si="490"/>
        <v>213615299.45772117</v>
      </c>
    </row>
    <row r="3113" spans="10:24" x14ac:dyDescent="0.25">
      <c r="J3113">
        <v>3110</v>
      </c>
      <c r="K3113" s="43">
        <v>0.61030270165521905</v>
      </c>
      <c r="L3113">
        <v>2.6129513563148521E-2</v>
      </c>
      <c r="M3113">
        <v>1.7790388319412709E-2</v>
      </c>
      <c r="N3113" s="44">
        <v>0.6411826650673258</v>
      </c>
      <c r="O3113" s="161">
        <f t="shared" si="481"/>
        <v>6000000</v>
      </c>
      <c r="P3113" s="162">
        <f t="shared" si="482"/>
        <v>150.88509271841016</v>
      </c>
      <c r="Q3113" s="162">
        <f t="shared" si="483"/>
        <v>92.966276778413857</v>
      </c>
      <c r="R3113" s="163">
        <f t="shared" si="484"/>
        <v>1</v>
      </c>
      <c r="S3113" s="161">
        <f t="shared" si="485"/>
        <v>7000000</v>
      </c>
      <c r="T3113" s="162">
        <f t="shared" si="486"/>
        <v>180.29503090613673</v>
      </c>
      <c r="U3113" s="162">
        <f t="shared" si="487"/>
        <v>103.98313838920693</v>
      </c>
      <c r="V3113" s="163">
        <f t="shared" si="488"/>
        <v>1</v>
      </c>
      <c r="W3113" s="164">
        <f t="shared" si="489"/>
        <v>297512895.63997781</v>
      </c>
      <c r="X3113" s="164">
        <f t="shared" si="490"/>
        <v>384183247.61850864</v>
      </c>
    </row>
    <row r="3114" spans="10:24" x14ac:dyDescent="0.25">
      <c r="J3114">
        <v>3111</v>
      </c>
      <c r="K3114" s="43">
        <v>0.64382030803363433</v>
      </c>
      <c r="L3114">
        <v>2.1970983121227583E-2</v>
      </c>
      <c r="M3114">
        <v>0.52687935943912945</v>
      </c>
      <c r="N3114" s="44">
        <v>6.1991874369313305E-2</v>
      </c>
      <c r="O3114" s="161">
        <f t="shared" si="481"/>
        <v>6000000</v>
      </c>
      <c r="P3114" s="162">
        <f t="shared" si="482"/>
        <v>149.78034036256039</v>
      </c>
      <c r="Q3114" s="162">
        <f t="shared" si="483"/>
        <v>136.34855241297768</v>
      </c>
      <c r="R3114" s="163">
        <f t="shared" si="484"/>
        <v>1</v>
      </c>
      <c r="S3114" s="161">
        <f t="shared" si="485"/>
        <v>7000000</v>
      </c>
      <c r="T3114" s="162">
        <f t="shared" si="486"/>
        <v>179.92678012085346</v>
      </c>
      <c r="U3114" s="162">
        <f t="shared" si="487"/>
        <v>125.67427620648884</v>
      </c>
      <c r="V3114" s="163">
        <f t="shared" si="488"/>
        <v>0.9</v>
      </c>
      <c r="W3114" s="164">
        <f t="shared" si="489"/>
        <v>30590727.69749628</v>
      </c>
      <c r="X3114" s="164">
        <f t="shared" si="490"/>
        <v>191790774.66049719</v>
      </c>
    </row>
    <row r="3115" spans="10:24" x14ac:dyDescent="0.25">
      <c r="J3115">
        <v>3112</v>
      </c>
      <c r="K3115" s="43">
        <v>0.22438267130789458</v>
      </c>
      <c r="L3115">
        <v>0.55897658329960864</v>
      </c>
      <c r="M3115">
        <v>0.20824792033327177</v>
      </c>
      <c r="N3115" s="44">
        <v>0.26485069406782502</v>
      </c>
      <c r="O3115" s="161">
        <f t="shared" si="481"/>
        <v>2000000</v>
      </c>
      <c r="P3115" s="162">
        <f t="shared" si="482"/>
        <v>182.22562491224738</v>
      </c>
      <c r="Q3115" s="162">
        <f t="shared" si="483"/>
        <v>118.74968806198581</v>
      </c>
      <c r="R3115" s="163">
        <f t="shared" si="484"/>
        <v>1</v>
      </c>
      <c r="S3115" s="161">
        <f t="shared" si="485"/>
        <v>5000000</v>
      </c>
      <c r="T3115" s="162">
        <f t="shared" si="486"/>
        <v>190.74187497074914</v>
      </c>
      <c r="U3115" s="162">
        <f t="shared" si="487"/>
        <v>116.8748440309929</v>
      </c>
      <c r="V3115" s="163">
        <f t="shared" si="488"/>
        <v>1</v>
      </c>
      <c r="W3115" s="164">
        <f t="shared" si="489"/>
        <v>76951873.700523153</v>
      </c>
      <c r="X3115" s="164">
        <f t="shared" si="490"/>
        <v>219335154.69878119</v>
      </c>
    </row>
    <row r="3116" spans="10:24" x14ac:dyDescent="0.25">
      <c r="J3116">
        <v>3113</v>
      </c>
      <c r="K3116" s="43">
        <v>0.89754377935328922</v>
      </c>
      <c r="L3116">
        <v>0.11218852266334045</v>
      </c>
      <c r="M3116">
        <v>0.43058814809494905</v>
      </c>
      <c r="N3116" s="44">
        <v>0.82678652675402275</v>
      </c>
      <c r="O3116" s="161">
        <f t="shared" si="481"/>
        <v>7000000</v>
      </c>
      <c r="P3116" s="162">
        <f t="shared" si="482"/>
        <v>161.77543079668695</v>
      </c>
      <c r="Q3116" s="162">
        <f t="shared" si="483"/>
        <v>131.50246033299473</v>
      </c>
      <c r="R3116" s="163">
        <f t="shared" si="484"/>
        <v>1</v>
      </c>
      <c r="S3116" s="161">
        <f t="shared" si="485"/>
        <v>7000000</v>
      </c>
      <c r="T3116" s="162">
        <f t="shared" si="486"/>
        <v>183.92514359889566</v>
      </c>
      <c r="U3116" s="162">
        <f t="shared" si="487"/>
        <v>123.25123016649736</v>
      </c>
      <c r="V3116" s="163">
        <f t="shared" si="488"/>
        <v>1</v>
      </c>
      <c r="W3116" s="164">
        <f t="shared" si="489"/>
        <v>161910793.24584553</v>
      </c>
      <c r="X3116" s="164">
        <f t="shared" si="490"/>
        <v>274717394.02678806</v>
      </c>
    </row>
    <row r="3117" spans="10:24" x14ac:dyDescent="0.25">
      <c r="J3117">
        <v>3114</v>
      </c>
      <c r="K3117" s="43">
        <v>0.20861914637972623</v>
      </c>
      <c r="L3117">
        <v>0.29847560774717641</v>
      </c>
      <c r="M3117">
        <v>0.41640120413920756</v>
      </c>
      <c r="N3117" s="44">
        <v>0.47521460461917231</v>
      </c>
      <c r="O3117" s="161">
        <f t="shared" si="481"/>
        <v>2000000</v>
      </c>
      <c r="P3117" s="162">
        <f t="shared" si="482"/>
        <v>172.06815172882267</v>
      </c>
      <c r="Q3117" s="162">
        <f t="shared" si="483"/>
        <v>130.77782488960861</v>
      </c>
      <c r="R3117" s="163">
        <f t="shared" si="484"/>
        <v>1</v>
      </c>
      <c r="S3117" s="161">
        <f t="shared" si="485"/>
        <v>5000000</v>
      </c>
      <c r="T3117" s="162">
        <f t="shared" si="486"/>
        <v>187.35605057627421</v>
      </c>
      <c r="U3117" s="162">
        <f t="shared" si="487"/>
        <v>122.8889124448043</v>
      </c>
      <c r="V3117" s="163">
        <f t="shared" si="488"/>
        <v>1</v>
      </c>
      <c r="W3117" s="164">
        <f t="shared" si="489"/>
        <v>32580653.678428113</v>
      </c>
      <c r="X3117" s="164">
        <f t="shared" si="490"/>
        <v>172335690.65734953</v>
      </c>
    </row>
    <row r="3118" spans="10:24" x14ac:dyDescent="0.25">
      <c r="J3118">
        <v>3115</v>
      </c>
      <c r="K3118" s="43">
        <v>4.8565621981218166E-2</v>
      </c>
      <c r="L3118">
        <v>0.8570971216283565</v>
      </c>
      <c r="M3118">
        <v>0.84582666241542859</v>
      </c>
      <c r="N3118" s="44">
        <v>0.1703418858219462</v>
      </c>
      <c r="O3118" s="161">
        <f t="shared" si="481"/>
        <v>1000000</v>
      </c>
      <c r="P3118" s="162">
        <f t="shared" si="482"/>
        <v>196.01051786943501</v>
      </c>
      <c r="Q3118" s="162">
        <f t="shared" si="483"/>
        <v>155.37394682708316</v>
      </c>
      <c r="R3118" s="163">
        <f t="shared" si="484"/>
        <v>1</v>
      </c>
      <c r="S3118" s="161">
        <f t="shared" si="485"/>
        <v>1000000</v>
      </c>
      <c r="T3118" s="162">
        <f t="shared" si="486"/>
        <v>195.33683928981168</v>
      </c>
      <c r="U3118" s="162">
        <f t="shared" si="487"/>
        <v>135.18697341354158</v>
      </c>
      <c r="V3118" s="163">
        <f t="shared" si="488"/>
        <v>0.9</v>
      </c>
      <c r="W3118" s="164">
        <f t="shared" si="489"/>
        <v>-9363428.9576481506</v>
      </c>
      <c r="X3118" s="164">
        <f t="shared" si="490"/>
        <v>-95865120.711356908</v>
      </c>
    </row>
    <row r="3119" spans="10:24" x14ac:dyDescent="0.25">
      <c r="J3119">
        <v>3116</v>
      </c>
      <c r="K3119" s="43">
        <v>3.130741181497132E-2</v>
      </c>
      <c r="L3119">
        <v>9.3659372934875917E-2</v>
      </c>
      <c r="M3119">
        <v>0.64793123121059459</v>
      </c>
      <c r="N3119" s="44">
        <v>0.36412200979588139</v>
      </c>
      <c r="O3119" s="161">
        <f t="shared" si="481"/>
        <v>1000000</v>
      </c>
      <c r="P3119" s="162">
        <f t="shared" si="482"/>
        <v>160.22171175193833</v>
      </c>
      <c r="Q3119" s="162">
        <f t="shared" si="483"/>
        <v>142.59482389938805</v>
      </c>
      <c r="R3119" s="163">
        <f t="shared" si="484"/>
        <v>1</v>
      </c>
      <c r="S3119" s="161">
        <f t="shared" si="485"/>
        <v>1000000</v>
      </c>
      <c r="T3119" s="162">
        <f t="shared" si="486"/>
        <v>183.40723725064612</v>
      </c>
      <c r="U3119" s="162">
        <f t="shared" si="487"/>
        <v>128.79741194969401</v>
      </c>
      <c r="V3119" s="163">
        <f t="shared" si="488"/>
        <v>1</v>
      </c>
      <c r="W3119" s="164">
        <f t="shared" si="489"/>
        <v>-32373112.147449717</v>
      </c>
      <c r="X3119" s="164">
        <f t="shared" si="490"/>
        <v>-95390174.699047893</v>
      </c>
    </row>
    <row r="3120" spans="10:24" x14ac:dyDescent="0.25">
      <c r="J3120">
        <v>3117</v>
      </c>
      <c r="K3120" s="43">
        <v>0.64027338400547407</v>
      </c>
      <c r="L3120">
        <v>0.61484843494697972</v>
      </c>
      <c r="M3120">
        <v>0.66621439883050371</v>
      </c>
      <c r="N3120" s="44">
        <v>0.85466131383038935</v>
      </c>
      <c r="O3120" s="161">
        <f t="shared" si="481"/>
        <v>6000000</v>
      </c>
      <c r="P3120" s="162">
        <f t="shared" si="482"/>
        <v>184.37967617521718</v>
      </c>
      <c r="Q3120" s="162">
        <f t="shared" si="483"/>
        <v>143.58967540717154</v>
      </c>
      <c r="R3120" s="163">
        <f t="shared" si="484"/>
        <v>1</v>
      </c>
      <c r="S3120" s="161">
        <f t="shared" si="485"/>
        <v>7000000</v>
      </c>
      <c r="T3120" s="162">
        <f t="shared" si="486"/>
        <v>191.45989205840573</v>
      </c>
      <c r="U3120" s="162">
        <f t="shared" si="487"/>
        <v>129.29483770358578</v>
      </c>
      <c r="V3120" s="163">
        <f t="shared" si="488"/>
        <v>1</v>
      </c>
      <c r="W3120" s="164">
        <f t="shared" si="489"/>
        <v>194740004.60827386</v>
      </c>
      <c r="X3120" s="164">
        <f t="shared" si="490"/>
        <v>285155380.48373961</v>
      </c>
    </row>
    <row r="3121" spans="10:24" x14ac:dyDescent="0.25">
      <c r="J3121">
        <v>3118</v>
      </c>
      <c r="K3121" s="43">
        <v>0.5014670103462272</v>
      </c>
      <c r="L3121">
        <v>0.37646858062583832</v>
      </c>
      <c r="M3121">
        <v>9.7357825127339037E-2</v>
      </c>
      <c r="N3121" s="44">
        <v>0.30451542326436054</v>
      </c>
      <c r="O3121" s="161">
        <f t="shared" si="481"/>
        <v>5000000</v>
      </c>
      <c r="P3121" s="162">
        <f t="shared" si="482"/>
        <v>175.2784671866755</v>
      </c>
      <c r="Q3121" s="162">
        <f t="shared" si="483"/>
        <v>109.06490881543492</v>
      </c>
      <c r="R3121" s="163">
        <f t="shared" si="484"/>
        <v>1</v>
      </c>
      <c r="S3121" s="161">
        <f t="shared" si="485"/>
        <v>6000000</v>
      </c>
      <c r="T3121" s="162">
        <f t="shared" si="486"/>
        <v>188.42615572889184</v>
      </c>
      <c r="U3121" s="162">
        <f t="shared" si="487"/>
        <v>112.03245440771747</v>
      </c>
      <c r="V3121" s="163">
        <f t="shared" si="488"/>
        <v>1</v>
      </c>
      <c r="W3121" s="164">
        <f t="shared" si="489"/>
        <v>281067791.8562029</v>
      </c>
      <c r="X3121" s="164">
        <f t="shared" si="490"/>
        <v>308362207.92704624</v>
      </c>
    </row>
    <row r="3122" spans="10:24" x14ac:dyDescent="0.25">
      <c r="J3122">
        <v>3119</v>
      </c>
      <c r="K3122" s="43">
        <v>0.95670059453999534</v>
      </c>
      <c r="L3122">
        <v>0.30599857179623235</v>
      </c>
      <c r="M3122">
        <v>0.11965215641077021</v>
      </c>
      <c r="N3122" s="44">
        <v>0.94001739735803014</v>
      </c>
      <c r="O3122" s="161">
        <f t="shared" si="481"/>
        <v>9000000</v>
      </c>
      <c r="P3122" s="162">
        <f t="shared" si="482"/>
        <v>172.39162901979319</v>
      </c>
      <c r="Q3122" s="162">
        <f t="shared" si="483"/>
        <v>111.46545124574367</v>
      </c>
      <c r="R3122" s="163">
        <f t="shared" si="484"/>
        <v>1</v>
      </c>
      <c r="S3122" s="161">
        <f t="shared" si="485"/>
        <v>9000000</v>
      </c>
      <c r="T3122" s="162">
        <f t="shared" si="486"/>
        <v>187.46387633993106</v>
      </c>
      <c r="U3122" s="162">
        <f t="shared" si="487"/>
        <v>113.23272562287183</v>
      </c>
      <c r="V3122" s="163">
        <f t="shared" si="488"/>
        <v>1</v>
      </c>
      <c r="W3122" s="164">
        <f t="shared" si="489"/>
        <v>498335599.96644568</v>
      </c>
      <c r="X3122" s="164">
        <f t="shared" si="490"/>
        <v>518080356.45353317</v>
      </c>
    </row>
    <row r="3123" spans="10:24" x14ac:dyDescent="0.25">
      <c r="J3123">
        <v>3120</v>
      </c>
      <c r="K3123" s="43">
        <v>0.10131296211608232</v>
      </c>
      <c r="L3123">
        <v>0.38225624577562411</v>
      </c>
      <c r="M3123">
        <v>0.66828286124158398</v>
      </c>
      <c r="N3123" s="44">
        <v>0.27156839826583334</v>
      </c>
      <c r="O3123" s="161">
        <f t="shared" si="481"/>
        <v>2000000</v>
      </c>
      <c r="P3123" s="162">
        <f t="shared" si="482"/>
        <v>175.50659395400723</v>
      </c>
      <c r="Q3123" s="162">
        <f t="shared" si="483"/>
        <v>143.70353113762093</v>
      </c>
      <c r="R3123" s="163">
        <f t="shared" si="484"/>
        <v>1</v>
      </c>
      <c r="S3123" s="161">
        <f t="shared" si="485"/>
        <v>2000000</v>
      </c>
      <c r="T3123" s="162">
        <f t="shared" si="486"/>
        <v>188.50219798466907</v>
      </c>
      <c r="U3123" s="162">
        <f t="shared" si="487"/>
        <v>129.35176556881046</v>
      </c>
      <c r="V3123" s="163">
        <f t="shared" si="488"/>
        <v>1</v>
      </c>
      <c r="W3123" s="164">
        <f t="shared" si="489"/>
        <v>13606125.632772602</v>
      </c>
      <c r="X3123" s="164">
        <f t="shared" si="490"/>
        <v>-31699135.168282792</v>
      </c>
    </row>
    <row r="3124" spans="10:24" x14ac:dyDescent="0.25">
      <c r="J3124">
        <v>3121</v>
      </c>
      <c r="K3124" s="43">
        <v>3.1508744792957621E-2</v>
      </c>
      <c r="L3124">
        <v>0.45413954476077389</v>
      </c>
      <c r="M3124">
        <v>0.2739190676649651</v>
      </c>
      <c r="N3124" s="44">
        <v>0.39866523185408542</v>
      </c>
      <c r="O3124" s="161">
        <f t="shared" si="481"/>
        <v>1000000</v>
      </c>
      <c r="P3124" s="162">
        <f t="shared" si="482"/>
        <v>178.27185789010093</v>
      </c>
      <c r="Q3124" s="162">
        <f t="shared" si="483"/>
        <v>122.97994441936126</v>
      </c>
      <c r="R3124" s="163">
        <f t="shared" si="484"/>
        <v>1</v>
      </c>
      <c r="S3124" s="161">
        <f t="shared" si="485"/>
        <v>1000000</v>
      </c>
      <c r="T3124" s="162">
        <f t="shared" si="486"/>
        <v>189.42395263003365</v>
      </c>
      <c r="U3124" s="162">
        <f t="shared" si="487"/>
        <v>118.98997220968063</v>
      </c>
      <c r="V3124" s="163">
        <f t="shared" si="488"/>
        <v>1</v>
      </c>
      <c r="W3124" s="164">
        <f t="shared" si="489"/>
        <v>5291913.4707396701</v>
      </c>
      <c r="X3124" s="164">
        <f t="shared" si="490"/>
        <v>-79566019.579646975</v>
      </c>
    </row>
    <row r="3125" spans="10:24" x14ac:dyDescent="0.25">
      <c r="J3125">
        <v>3122</v>
      </c>
      <c r="K3125" s="43">
        <v>2.5857401814837755E-2</v>
      </c>
      <c r="L3125">
        <v>0.10172735686924517</v>
      </c>
      <c r="M3125">
        <v>0.7192147451601647</v>
      </c>
      <c r="N3125" s="44">
        <v>0.12826768619101681</v>
      </c>
      <c r="O3125" s="161">
        <f t="shared" si="481"/>
        <v>1000000</v>
      </c>
      <c r="P3125" s="162">
        <f t="shared" si="482"/>
        <v>160.92344420712396</v>
      </c>
      <c r="Q3125" s="162">
        <f t="shared" si="483"/>
        <v>146.61020698501372</v>
      </c>
      <c r="R3125" s="163">
        <f t="shared" si="484"/>
        <v>1</v>
      </c>
      <c r="S3125" s="161">
        <f t="shared" si="485"/>
        <v>1000000</v>
      </c>
      <c r="T3125" s="162">
        <f t="shared" si="486"/>
        <v>183.64114806904132</v>
      </c>
      <c r="U3125" s="162">
        <f t="shared" si="487"/>
        <v>130.80510349250687</v>
      </c>
      <c r="V3125" s="163">
        <f t="shared" si="488"/>
        <v>0.9</v>
      </c>
      <c r="W3125" s="164">
        <f t="shared" si="489"/>
        <v>-35686762.777889758</v>
      </c>
      <c r="X3125" s="164">
        <f t="shared" si="490"/>
        <v>-102447559.88111898</v>
      </c>
    </row>
    <row r="3126" spans="10:24" x14ac:dyDescent="0.25">
      <c r="J3126">
        <v>3123</v>
      </c>
      <c r="K3126" s="43">
        <v>0.43485453303532007</v>
      </c>
      <c r="L3126">
        <v>0.47365981506815502</v>
      </c>
      <c r="M3126">
        <v>0.16753147308577288</v>
      </c>
      <c r="N3126" s="44">
        <v>0.79176070114562869</v>
      </c>
      <c r="O3126" s="161">
        <f t="shared" si="481"/>
        <v>5000000</v>
      </c>
      <c r="P3126" s="162">
        <f t="shared" si="482"/>
        <v>179.00890355664876</v>
      </c>
      <c r="Q3126" s="162">
        <f t="shared" si="483"/>
        <v>115.72067895983815</v>
      </c>
      <c r="R3126" s="163">
        <f t="shared" si="484"/>
        <v>1</v>
      </c>
      <c r="S3126" s="161">
        <f t="shared" si="485"/>
        <v>6000000</v>
      </c>
      <c r="T3126" s="162">
        <f t="shared" si="486"/>
        <v>189.66963451888293</v>
      </c>
      <c r="U3126" s="162">
        <f t="shared" si="487"/>
        <v>115.36033947991908</v>
      </c>
      <c r="V3126" s="163">
        <f t="shared" si="488"/>
        <v>1</v>
      </c>
      <c r="W3126" s="164">
        <f t="shared" si="489"/>
        <v>266441122.98405302</v>
      </c>
      <c r="X3126" s="164">
        <f t="shared" si="490"/>
        <v>295855770.23378313</v>
      </c>
    </row>
    <row r="3127" spans="10:24" x14ac:dyDescent="0.25">
      <c r="J3127">
        <v>3124</v>
      </c>
      <c r="K3127" s="43">
        <v>0.37735185460047516</v>
      </c>
      <c r="L3127">
        <v>8.2122835656899928E-2</v>
      </c>
      <c r="M3127">
        <v>0.52583522535752159</v>
      </c>
      <c r="N3127" s="44">
        <v>0.33330979038186748</v>
      </c>
      <c r="O3127" s="161">
        <f t="shared" si="481"/>
        <v>5000000</v>
      </c>
      <c r="P3127" s="162">
        <f t="shared" si="482"/>
        <v>159.13600136747903</v>
      </c>
      <c r="Q3127" s="162">
        <f t="shared" si="483"/>
        <v>136.29609274342957</v>
      </c>
      <c r="R3127" s="163">
        <f t="shared" si="484"/>
        <v>1</v>
      </c>
      <c r="S3127" s="161">
        <f t="shared" si="485"/>
        <v>6000000</v>
      </c>
      <c r="T3127" s="162">
        <f t="shared" si="486"/>
        <v>183.04533378915968</v>
      </c>
      <c r="U3127" s="162">
        <f t="shared" si="487"/>
        <v>125.64804637171478</v>
      </c>
      <c r="V3127" s="163">
        <f t="shared" si="488"/>
        <v>1</v>
      </c>
      <c r="W3127" s="164">
        <f t="shared" si="489"/>
        <v>64199543.12024729</v>
      </c>
      <c r="X3127" s="164">
        <f t="shared" si="490"/>
        <v>194383724.50466943</v>
      </c>
    </row>
    <row r="3128" spans="10:24" x14ac:dyDescent="0.25">
      <c r="J3128">
        <v>3125</v>
      </c>
      <c r="K3128" s="43">
        <v>0.38525052050248754</v>
      </c>
      <c r="L3128">
        <v>0.42001827006636328</v>
      </c>
      <c r="M3128">
        <v>0.58729057601594659</v>
      </c>
      <c r="N3128" s="44">
        <v>0.12450448111014645</v>
      </c>
      <c r="O3128" s="161">
        <f t="shared" si="481"/>
        <v>5000000</v>
      </c>
      <c r="P3128" s="162">
        <f t="shared" si="482"/>
        <v>176.97229889743244</v>
      </c>
      <c r="Q3128" s="162">
        <f t="shared" si="483"/>
        <v>139.41161610920523</v>
      </c>
      <c r="R3128" s="163">
        <f t="shared" si="484"/>
        <v>1</v>
      </c>
      <c r="S3128" s="161">
        <f t="shared" si="485"/>
        <v>6000000</v>
      </c>
      <c r="T3128" s="162">
        <f t="shared" si="486"/>
        <v>188.99076629914416</v>
      </c>
      <c r="U3128" s="162">
        <f t="shared" si="487"/>
        <v>127.20580805460261</v>
      </c>
      <c r="V3128" s="163">
        <f t="shared" si="488"/>
        <v>0.9</v>
      </c>
      <c r="W3128" s="164">
        <f t="shared" si="489"/>
        <v>137803413.94113606</v>
      </c>
      <c r="X3128" s="164">
        <f t="shared" si="490"/>
        <v>183638774.52052438</v>
      </c>
    </row>
    <row r="3129" spans="10:24" x14ac:dyDescent="0.25">
      <c r="J3129">
        <v>3126</v>
      </c>
      <c r="K3129" s="43">
        <v>0.61856027738150554</v>
      </c>
      <c r="L3129">
        <v>0.65788459708283498</v>
      </c>
      <c r="M3129">
        <v>0.96326760262402078</v>
      </c>
      <c r="N3129" s="44">
        <v>0.48489712462879431</v>
      </c>
      <c r="O3129" s="161">
        <f t="shared" si="481"/>
        <v>6000000</v>
      </c>
      <c r="P3129" s="162">
        <f t="shared" si="482"/>
        <v>186.10044965645585</v>
      </c>
      <c r="Q3129" s="162">
        <f t="shared" si="483"/>
        <v>170.79864609599773</v>
      </c>
      <c r="R3129" s="163">
        <f t="shared" si="484"/>
        <v>1</v>
      </c>
      <c r="S3129" s="161">
        <f t="shared" si="485"/>
        <v>7000000</v>
      </c>
      <c r="T3129" s="162">
        <f t="shared" si="486"/>
        <v>192.03348321881862</v>
      </c>
      <c r="U3129" s="162">
        <f t="shared" si="487"/>
        <v>142.89932304799885</v>
      </c>
      <c r="V3129" s="163">
        <f t="shared" si="488"/>
        <v>1</v>
      </c>
      <c r="W3129" s="164">
        <f t="shared" si="489"/>
        <v>41810821.362748757</v>
      </c>
      <c r="X3129" s="164">
        <f t="shared" si="490"/>
        <v>193939121.19573838</v>
      </c>
    </row>
    <row r="3130" spans="10:24" x14ac:dyDescent="0.25">
      <c r="J3130">
        <v>3127</v>
      </c>
      <c r="K3130" s="43">
        <v>0.337095234397496</v>
      </c>
      <c r="L3130">
        <v>0.7546600809772801</v>
      </c>
      <c r="M3130">
        <v>0.65919861421349846</v>
      </c>
      <c r="N3130" s="44">
        <v>4.6041763721905271E-2</v>
      </c>
      <c r="O3130" s="161">
        <f t="shared" si="481"/>
        <v>5000000</v>
      </c>
      <c r="P3130" s="162">
        <f t="shared" si="482"/>
        <v>190.33841907166979</v>
      </c>
      <c r="Q3130" s="162">
        <f t="shared" si="483"/>
        <v>143.20553974017989</v>
      </c>
      <c r="R3130" s="163">
        <f t="shared" si="484"/>
        <v>1</v>
      </c>
      <c r="S3130" s="161">
        <f t="shared" si="485"/>
        <v>6000000</v>
      </c>
      <c r="T3130" s="162">
        <f t="shared" si="486"/>
        <v>193.44613969055661</v>
      </c>
      <c r="U3130" s="162">
        <f t="shared" si="487"/>
        <v>129.10276987008996</v>
      </c>
      <c r="V3130" s="163">
        <f t="shared" si="488"/>
        <v>0.9</v>
      </c>
      <c r="W3130" s="164">
        <f t="shared" si="489"/>
        <v>185664396.65744951</v>
      </c>
      <c r="X3130" s="164">
        <f t="shared" si="490"/>
        <v>197454197.0305199</v>
      </c>
    </row>
    <row r="3131" spans="10:24" x14ac:dyDescent="0.25">
      <c r="J3131">
        <v>3128</v>
      </c>
      <c r="K3131" s="43">
        <v>0.86826644659993857</v>
      </c>
      <c r="L3131">
        <v>0.96973700921511774</v>
      </c>
      <c r="M3131">
        <v>0.44683295054932159</v>
      </c>
      <c r="N3131" s="44">
        <v>0.70388961978225062</v>
      </c>
      <c r="O3131" s="161">
        <f t="shared" si="481"/>
        <v>7000000</v>
      </c>
      <c r="P3131" s="162">
        <f t="shared" si="482"/>
        <v>208.15413679043394</v>
      </c>
      <c r="Q3131" s="162">
        <f t="shared" si="483"/>
        <v>132.32665999932232</v>
      </c>
      <c r="R3131" s="163">
        <f t="shared" si="484"/>
        <v>1</v>
      </c>
      <c r="S3131" s="161">
        <f t="shared" si="485"/>
        <v>7000000</v>
      </c>
      <c r="T3131" s="162">
        <f t="shared" si="486"/>
        <v>199.38471226347798</v>
      </c>
      <c r="U3131" s="162">
        <f t="shared" si="487"/>
        <v>123.66332999966116</v>
      </c>
      <c r="V3131" s="163">
        <f t="shared" si="488"/>
        <v>1</v>
      </c>
      <c r="W3131" s="164">
        <f t="shared" si="489"/>
        <v>480792337.53778136</v>
      </c>
      <c r="X3131" s="164">
        <f t="shared" si="490"/>
        <v>380049675.84671777</v>
      </c>
    </row>
    <row r="3132" spans="10:24" x14ac:dyDescent="0.25">
      <c r="J3132">
        <v>3129</v>
      </c>
      <c r="K3132" s="43">
        <v>0.75141222547437658</v>
      </c>
      <c r="L3132">
        <v>0.72925070436077155</v>
      </c>
      <c r="M3132">
        <v>0.97043135717537088</v>
      </c>
      <c r="N3132" s="44">
        <v>0.43326045211311526</v>
      </c>
      <c r="O3132" s="161">
        <f t="shared" si="481"/>
        <v>7000000</v>
      </c>
      <c r="P3132" s="162">
        <f t="shared" si="482"/>
        <v>189.15822601812266</v>
      </c>
      <c r="Q3132" s="162">
        <f t="shared" si="483"/>
        <v>172.74342652414569</v>
      </c>
      <c r="R3132" s="163">
        <f t="shared" si="484"/>
        <v>1</v>
      </c>
      <c r="S3132" s="161">
        <f t="shared" si="485"/>
        <v>7000000</v>
      </c>
      <c r="T3132" s="162">
        <f t="shared" si="486"/>
        <v>193.05274200604089</v>
      </c>
      <c r="U3132" s="162">
        <f t="shared" si="487"/>
        <v>143.87171326207283</v>
      </c>
      <c r="V3132" s="163">
        <f t="shared" si="488"/>
        <v>1</v>
      </c>
      <c r="W3132" s="164">
        <f t="shared" si="489"/>
        <v>64903596.457838804</v>
      </c>
      <c r="X3132" s="164">
        <f t="shared" si="490"/>
        <v>194267201.20777637</v>
      </c>
    </row>
    <row r="3133" spans="10:24" x14ac:dyDescent="0.25">
      <c r="J3133">
        <v>3130</v>
      </c>
      <c r="K3133" s="43">
        <v>0.62959917877021654</v>
      </c>
      <c r="L3133">
        <v>0.2523410650854494</v>
      </c>
      <c r="M3133">
        <v>0.64084834876388919</v>
      </c>
      <c r="N3133" s="44">
        <v>0.63278868862818405</v>
      </c>
      <c r="O3133" s="161">
        <f t="shared" si="481"/>
        <v>6000000</v>
      </c>
      <c r="P3133" s="162">
        <f t="shared" si="482"/>
        <v>169.99288633467194</v>
      </c>
      <c r="Q3133" s="162">
        <f t="shared" si="483"/>
        <v>142.21454632020883</v>
      </c>
      <c r="R3133" s="163">
        <f t="shared" si="484"/>
        <v>1</v>
      </c>
      <c r="S3133" s="161">
        <f t="shared" si="485"/>
        <v>7000000</v>
      </c>
      <c r="T3133" s="162">
        <f t="shared" si="486"/>
        <v>186.66429544489066</v>
      </c>
      <c r="U3133" s="162">
        <f t="shared" si="487"/>
        <v>128.60727316010443</v>
      </c>
      <c r="V3133" s="163">
        <f t="shared" si="488"/>
        <v>1</v>
      </c>
      <c r="W3133" s="164">
        <f t="shared" si="489"/>
        <v>116670040.08677867</v>
      </c>
      <c r="X3133" s="164">
        <f t="shared" si="490"/>
        <v>256399155.99350357</v>
      </c>
    </row>
    <row r="3134" spans="10:24" x14ac:dyDescent="0.25">
      <c r="J3134">
        <v>3131</v>
      </c>
      <c r="K3134" s="43">
        <v>0.45537075277494776</v>
      </c>
      <c r="L3134">
        <v>0.89905482148673233</v>
      </c>
      <c r="M3134">
        <v>0.60347972416663342</v>
      </c>
      <c r="N3134" s="44">
        <v>0.36845587550203862</v>
      </c>
      <c r="O3134" s="161">
        <f t="shared" si="481"/>
        <v>5000000</v>
      </c>
      <c r="P3134" s="162">
        <f t="shared" si="482"/>
        <v>199.14276535612842</v>
      </c>
      <c r="Q3134" s="162">
        <f t="shared" si="483"/>
        <v>140.2472870812764</v>
      </c>
      <c r="R3134" s="163">
        <f t="shared" si="484"/>
        <v>1</v>
      </c>
      <c r="S3134" s="161">
        <f t="shared" si="485"/>
        <v>6000000</v>
      </c>
      <c r="T3134" s="162">
        <f t="shared" si="486"/>
        <v>196.38092178537613</v>
      </c>
      <c r="U3134" s="162">
        <f t="shared" si="487"/>
        <v>127.6236435406382</v>
      </c>
      <c r="V3134" s="163">
        <f t="shared" si="488"/>
        <v>1</v>
      </c>
      <c r="W3134" s="164">
        <f t="shared" si="489"/>
        <v>244477391.37426013</v>
      </c>
      <c r="X3134" s="164">
        <f t="shared" si="490"/>
        <v>262543669.4684276</v>
      </c>
    </row>
    <row r="3135" spans="10:24" x14ac:dyDescent="0.25">
      <c r="J3135">
        <v>3132</v>
      </c>
      <c r="K3135" s="43">
        <v>0.34556371312387624</v>
      </c>
      <c r="L3135">
        <v>0.14516900198227145</v>
      </c>
      <c r="M3135">
        <v>0.45822863364854505</v>
      </c>
      <c r="N3135" s="44">
        <v>0.34429876850260088</v>
      </c>
      <c r="O3135" s="161">
        <f t="shared" si="481"/>
        <v>5000000</v>
      </c>
      <c r="P3135" s="162">
        <f t="shared" si="482"/>
        <v>164.13929370236602</v>
      </c>
      <c r="Q3135" s="162">
        <f t="shared" si="483"/>
        <v>132.90205313950335</v>
      </c>
      <c r="R3135" s="163">
        <f t="shared" si="484"/>
        <v>1</v>
      </c>
      <c r="S3135" s="161">
        <f t="shared" si="485"/>
        <v>6000000</v>
      </c>
      <c r="T3135" s="162">
        <f t="shared" si="486"/>
        <v>184.71309790078868</v>
      </c>
      <c r="U3135" s="162">
        <f t="shared" si="487"/>
        <v>123.95102656975168</v>
      </c>
      <c r="V3135" s="163">
        <f t="shared" si="488"/>
        <v>1</v>
      </c>
      <c r="W3135" s="164">
        <f t="shared" si="489"/>
        <v>106186202.81431332</v>
      </c>
      <c r="X3135" s="164">
        <f t="shared" si="490"/>
        <v>214572427.98622203</v>
      </c>
    </row>
    <row r="3136" spans="10:24" x14ac:dyDescent="0.25">
      <c r="J3136">
        <v>3133</v>
      </c>
      <c r="K3136" s="43">
        <v>0.96575862384053024</v>
      </c>
      <c r="L3136">
        <v>4.4264690285963915E-2</v>
      </c>
      <c r="M3136">
        <v>0.29545072243650705</v>
      </c>
      <c r="N3136" s="44">
        <v>0.65147148530858523</v>
      </c>
      <c r="O3136" s="161">
        <f t="shared" si="481"/>
        <v>9000000</v>
      </c>
      <c r="P3136" s="162">
        <f t="shared" si="482"/>
        <v>154.45189848107049</v>
      </c>
      <c r="Q3136" s="162">
        <f t="shared" si="483"/>
        <v>124.24939643025833</v>
      </c>
      <c r="R3136" s="163">
        <f t="shared" si="484"/>
        <v>1</v>
      </c>
      <c r="S3136" s="161">
        <f t="shared" si="485"/>
        <v>9000000</v>
      </c>
      <c r="T3136" s="162">
        <f t="shared" si="486"/>
        <v>181.48396616035683</v>
      </c>
      <c r="U3136" s="162">
        <f t="shared" si="487"/>
        <v>119.62469821512917</v>
      </c>
      <c r="V3136" s="163">
        <f t="shared" si="488"/>
        <v>1</v>
      </c>
      <c r="W3136" s="164">
        <f t="shared" si="489"/>
        <v>221822518.45730942</v>
      </c>
      <c r="X3136" s="164">
        <f t="shared" si="490"/>
        <v>406733411.50704896</v>
      </c>
    </row>
    <row r="3137" spans="10:24" x14ac:dyDescent="0.25">
      <c r="J3137">
        <v>3134</v>
      </c>
      <c r="K3137" s="43">
        <v>0.85597881967752087</v>
      </c>
      <c r="L3137">
        <v>2.9565115673199971E-2</v>
      </c>
      <c r="M3137">
        <v>0.18847383963420739</v>
      </c>
      <c r="N3137" s="44">
        <v>0.54711431288699452</v>
      </c>
      <c r="O3137" s="161">
        <f t="shared" si="481"/>
        <v>7000000</v>
      </c>
      <c r="P3137" s="162">
        <f t="shared" si="482"/>
        <v>151.69164310029174</v>
      </c>
      <c r="Q3137" s="162">
        <f t="shared" si="483"/>
        <v>117.32931475806433</v>
      </c>
      <c r="R3137" s="163">
        <f t="shared" si="484"/>
        <v>1</v>
      </c>
      <c r="S3137" s="161">
        <f t="shared" si="485"/>
        <v>7000000</v>
      </c>
      <c r="T3137" s="162">
        <f t="shared" si="486"/>
        <v>180.56388103343056</v>
      </c>
      <c r="U3137" s="162">
        <f t="shared" si="487"/>
        <v>116.16465737903216</v>
      </c>
      <c r="V3137" s="163">
        <f t="shared" si="488"/>
        <v>1</v>
      </c>
      <c r="W3137" s="164">
        <f t="shared" si="489"/>
        <v>190536298.39559188</v>
      </c>
      <c r="X3137" s="164">
        <f t="shared" si="490"/>
        <v>300794565.58078879</v>
      </c>
    </row>
    <row r="3138" spans="10:24" x14ac:dyDescent="0.25">
      <c r="J3138">
        <v>3135</v>
      </c>
      <c r="K3138" s="43">
        <v>0.54116650632485264</v>
      </c>
      <c r="L3138">
        <v>0.52555958541814918</v>
      </c>
      <c r="M3138">
        <v>4.6040319392302242E-2</v>
      </c>
      <c r="N3138" s="44">
        <v>7.047518590432722E-2</v>
      </c>
      <c r="O3138" s="161">
        <f t="shared" si="481"/>
        <v>5000000</v>
      </c>
      <c r="P3138" s="162">
        <f t="shared" si="482"/>
        <v>180.96168410155002</v>
      </c>
      <c r="Q3138" s="162">
        <f t="shared" si="483"/>
        <v>101.30954004914634</v>
      </c>
      <c r="R3138" s="163">
        <f t="shared" si="484"/>
        <v>1</v>
      </c>
      <c r="S3138" s="161">
        <f t="shared" si="485"/>
        <v>6000000</v>
      </c>
      <c r="T3138" s="162">
        <f t="shared" si="486"/>
        <v>190.32056136718333</v>
      </c>
      <c r="U3138" s="162">
        <f t="shared" si="487"/>
        <v>108.15477002457317</v>
      </c>
      <c r="V3138" s="163">
        <f t="shared" si="488"/>
        <v>0.9</v>
      </c>
      <c r="W3138" s="164">
        <f t="shared" si="489"/>
        <v>348260720.26201844</v>
      </c>
      <c r="X3138" s="164">
        <f t="shared" si="490"/>
        <v>293695273.25009489</v>
      </c>
    </row>
    <row r="3139" spans="10:24" x14ac:dyDescent="0.25">
      <c r="J3139">
        <v>3136</v>
      </c>
      <c r="K3139" s="43">
        <v>0.12530883328955356</v>
      </c>
      <c r="L3139">
        <v>0.27471792488663416</v>
      </c>
      <c r="M3139">
        <v>0.51264263064303517</v>
      </c>
      <c r="N3139" s="44">
        <v>0.91617490085557651</v>
      </c>
      <c r="O3139" s="161">
        <f t="shared" si="481"/>
        <v>2000000</v>
      </c>
      <c r="P3139" s="162">
        <f t="shared" si="482"/>
        <v>171.02091440219027</v>
      </c>
      <c r="Q3139" s="162">
        <f t="shared" si="483"/>
        <v>135.63391363270614</v>
      </c>
      <c r="R3139" s="163">
        <f t="shared" si="484"/>
        <v>1</v>
      </c>
      <c r="S3139" s="161">
        <f t="shared" si="485"/>
        <v>2000000</v>
      </c>
      <c r="T3139" s="162">
        <f t="shared" si="486"/>
        <v>187.00697146739674</v>
      </c>
      <c r="U3139" s="162">
        <f t="shared" si="487"/>
        <v>125.31695681635307</v>
      </c>
      <c r="V3139" s="163">
        <f t="shared" si="488"/>
        <v>1</v>
      </c>
      <c r="W3139" s="164">
        <f t="shared" si="489"/>
        <v>20774001.538968265</v>
      </c>
      <c r="X3139" s="164">
        <f t="shared" si="490"/>
        <v>-26619970.697912663</v>
      </c>
    </row>
    <row r="3140" spans="10:24" x14ac:dyDescent="0.25">
      <c r="J3140">
        <v>3137</v>
      </c>
      <c r="K3140" s="43">
        <v>0.50228120441425417</v>
      </c>
      <c r="L3140">
        <v>0.29953811547887355</v>
      </c>
      <c r="M3140">
        <v>0.46470576484206361</v>
      </c>
      <c r="N3140" s="44">
        <v>0.1969153356038732</v>
      </c>
      <c r="O3140" s="161">
        <f t="shared" si="481"/>
        <v>5000000</v>
      </c>
      <c r="P3140" s="162">
        <f t="shared" si="482"/>
        <v>172.11405894321408</v>
      </c>
      <c r="Q3140" s="162">
        <f t="shared" si="483"/>
        <v>133.22829497217808</v>
      </c>
      <c r="R3140" s="163">
        <f t="shared" si="484"/>
        <v>1</v>
      </c>
      <c r="S3140" s="161">
        <f t="shared" si="485"/>
        <v>6000000</v>
      </c>
      <c r="T3140" s="162">
        <f t="shared" si="486"/>
        <v>187.37135298107137</v>
      </c>
      <c r="U3140" s="162">
        <f t="shared" si="487"/>
        <v>124.11414748608904</v>
      </c>
      <c r="V3140" s="163">
        <f t="shared" si="488"/>
        <v>0.9</v>
      </c>
      <c r="W3140" s="164">
        <f t="shared" si="489"/>
        <v>144428819.85518</v>
      </c>
      <c r="X3140" s="164">
        <f t="shared" si="490"/>
        <v>191588909.67290461</v>
      </c>
    </row>
    <row r="3141" spans="10:24" x14ac:dyDescent="0.25">
      <c r="J3141">
        <v>3138</v>
      </c>
      <c r="K3141" s="43">
        <v>0.20595482521392805</v>
      </c>
      <c r="L3141">
        <v>0.18255482076310192</v>
      </c>
      <c r="M3141">
        <v>0.6566147606148709</v>
      </c>
      <c r="N3141" s="44">
        <v>0.13696198429696327</v>
      </c>
      <c r="O3141" s="161">
        <f t="shared" ref="O3141:O3204" si="491">VLOOKUP(K3141,$E$5:$H$10,4)</f>
        <v>2000000</v>
      </c>
      <c r="P3141" s="162">
        <f t="shared" ref="P3141:P3204" si="492">_xlfn.NORM.INV(L3141,$E$12,$E$13)</f>
        <v>166.41492437807244</v>
      </c>
      <c r="Q3141" s="162">
        <f t="shared" ref="Q3141:Q3204" si="493">_xlfn.NORM.INV(M3141,$E$15,$E$16)</f>
        <v>143.0648325560966</v>
      </c>
      <c r="R3141" s="163">
        <f t="shared" ref="R3141:R3204" si="494">VLOOKUP(N3141,$E$19:$H$21,4)</f>
        <v>1</v>
      </c>
      <c r="S3141" s="161">
        <f t="shared" ref="S3141:S3204" si="495">VLOOKUP(K3141,$G$5:$H$10,2)</f>
        <v>5000000</v>
      </c>
      <c r="T3141" s="162">
        <f t="shared" ref="T3141:T3204" si="496">_xlfn.NORM.INV(L3141,$G$12,$G$13)</f>
        <v>185.47164145935747</v>
      </c>
      <c r="U3141" s="162">
        <f t="shared" ref="U3141:U3204" si="497">_xlfn.NORM.INV(M3141,$G$15,$G$16)</f>
        <v>129.03241627804829</v>
      </c>
      <c r="V3141" s="163">
        <f t="shared" ref="V3141:V3204" si="498">VLOOKUP(N3141,$G$19:$H$21,2)</f>
        <v>0.9</v>
      </c>
      <c r="W3141" s="164">
        <f t="shared" ref="W3141:W3204" si="499">O3141*(P3141-Q3141)*R3141-$D$23-$D$24</f>
        <v>-3299816.3560483232</v>
      </c>
      <c r="X3141" s="164">
        <f t="shared" ref="X3141:X3204" si="500">S3141*(T3141-U3141)*V3141-$F$23-$F$24</f>
        <v>103976513.31589136</v>
      </c>
    </row>
    <row r="3142" spans="10:24" x14ac:dyDescent="0.25">
      <c r="J3142">
        <v>3139</v>
      </c>
      <c r="K3142" s="43">
        <v>0.87570556341408679</v>
      </c>
      <c r="L3142">
        <v>0.35094819233827701</v>
      </c>
      <c r="M3142">
        <v>0.65236830735282314</v>
      </c>
      <c r="N3142" s="44">
        <v>0.19266313295634363</v>
      </c>
      <c r="O3142" s="161">
        <f t="shared" si="491"/>
        <v>7000000</v>
      </c>
      <c r="P3142" s="162">
        <f t="shared" si="492"/>
        <v>174.25857294110449</v>
      </c>
      <c r="Q3142" s="162">
        <f t="shared" si="493"/>
        <v>142.83444670128796</v>
      </c>
      <c r="R3142" s="163">
        <f t="shared" si="494"/>
        <v>1</v>
      </c>
      <c r="S3142" s="161">
        <f t="shared" si="495"/>
        <v>7000000</v>
      </c>
      <c r="T3142" s="162">
        <f t="shared" si="496"/>
        <v>188.08619098036817</v>
      </c>
      <c r="U3142" s="162">
        <f t="shared" si="497"/>
        <v>128.91722335064398</v>
      </c>
      <c r="V3142" s="163">
        <f t="shared" si="498"/>
        <v>0.9</v>
      </c>
      <c r="W3142" s="164">
        <f t="shared" si="499"/>
        <v>169968883.67871571</v>
      </c>
      <c r="X3142" s="164">
        <f t="shared" si="500"/>
        <v>222764496.06726247</v>
      </c>
    </row>
    <row r="3143" spans="10:24" x14ac:dyDescent="0.25">
      <c r="J3143">
        <v>3140</v>
      </c>
      <c r="K3143" s="43">
        <v>0.86371896868810616</v>
      </c>
      <c r="L3143">
        <v>0.17648292787645325</v>
      </c>
      <c r="M3143">
        <v>0.29501177492257358</v>
      </c>
      <c r="N3143" s="44">
        <v>0.2819761436067163</v>
      </c>
      <c r="O3143" s="161">
        <f t="shared" si="491"/>
        <v>7000000</v>
      </c>
      <c r="P3143" s="162">
        <f t="shared" si="492"/>
        <v>166.06722185932747</v>
      </c>
      <c r="Q3143" s="162">
        <f t="shared" si="493"/>
        <v>124.22396192397279</v>
      </c>
      <c r="R3143" s="163">
        <f t="shared" si="494"/>
        <v>1</v>
      </c>
      <c r="S3143" s="161">
        <f t="shared" si="495"/>
        <v>7000000</v>
      </c>
      <c r="T3143" s="162">
        <f t="shared" si="496"/>
        <v>185.35574061977582</v>
      </c>
      <c r="U3143" s="162">
        <f t="shared" si="497"/>
        <v>119.61198096198639</v>
      </c>
      <c r="V3143" s="163">
        <f t="shared" si="498"/>
        <v>1</v>
      </c>
      <c r="W3143" s="164">
        <f t="shared" si="499"/>
        <v>242902819.54748279</v>
      </c>
      <c r="X3143" s="164">
        <f t="shared" si="500"/>
        <v>310206317.60452598</v>
      </c>
    </row>
    <row r="3144" spans="10:24" x14ac:dyDescent="0.25">
      <c r="J3144">
        <v>3141</v>
      </c>
      <c r="K3144" s="43">
        <v>0.66087102143259169</v>
      </c>
      <c r="L3144">
        <v>0.71906020392915082</v>
      </c>
      <c r="M3144">
        <v>0.26223134630972567</v>
      </c>
      <c r="N3144" s="44">
        <v>0.6096541587187736</v>
      </c>
      <c r="O3144" s="161">
        <f t="shared" si="491"/>
        <v>6000000</v>
      </c>
      <c r="P3144" s="162">
        <f t="shared" si="492"/>
        <v>188.70077909845321</v>
      </c>
      <c r="Q3144" s="162">
        <f t="shared" si="493"/>
        <v>122.27037176106479</v>
      </c>
      <c r="R3144" s="163">
        <f t="shared" si="494"/>
        <v>1</v>
      </c>
      <c r="S3144" s="161">
        <f t="shared" si="495"/>
        <v>7000000</v>
      </c>
      <c r="T3144" s="162">
        <f t="shared" si="496"/>
        <v>192.90025969948439</v>
      </c>
      <c r="U3144" s="162">
        <f t="shared" si="497"/>
        <v>118.63518588053239</v>
      </c>
      <c r="V3144" s="163">
        <f t="shared" si="498"/>
        <v>1</v>
      </c>
      <c r="W3144" s="164">
        <f t="shared" si="499"/>
        <v>348582444.0243305</v>
      </c>
      <c r="X3144" s="164">
        <f t="shared" si="500"/>
        <v>369855516.73266405</v>
      </c>
    </row>
    <row r="3145" spans="10:24" x14ac:dyDescent="0.25">
      <c r="J3145">
        <v>3142</v>
      </c>
      <c r="K3145" s="43">
        <v>0.11146563657851238</v>
      </c>
      <c r="L3145">
        <v>0.58984864615022159</v>
      </c>
      <c r="M3145">
        <v>0.97258674246600429</v>
      </c>
      <c r="N3145" s="44">
        <v>8.4591237096011351E-2</v>
      </c>
      <c r="O3145" s="161">
        <f t="shared" si="491"/>
        <v>2000000</v>
      </c>
      <c r="P3145" s="162">
        <f t="shared" si="492"/>
        <v>183.40733484105482</v>
      </c>
      <c r="Q3145" s="162">
        <f t="shared" si="493"/>
        <v>173.40497047775483</v>
      </c>
      <c r="R3145" s="163">
        <f t="shared" si="494"/>
        <v>1</v>
      </c>
      <c r="S3145" s="161">
        <f t="shared" si="495"/>
        <v>2000000</v>
      </c>
      <c r="T3145" s="162">
        <f t="shared" si="496"/>
        <v>191.13577828035162</v>
      </c>
      <c r="U3145" s="162">
        <f t="shared" si="497"/>
        <v>144.20248523887741</v>
      </c>
      <c r="V3145" s="163">
        <f t="shared" si="498"/>
        <v>0.9</v>
      </c>
      <c r="W3145" s="164">
        <f t="shared" si="499"/>
        <v>-29995271.27340002</v>
      </c>
      <c r="X3145" s="164">
        <f t="shared" si="500"/>
        <v>-65520072.525346443</v>
      </c>
    </row>
    <row r="3146" spans="10:24" x14ac:dyDescent="0.25">
      <c r="J3146">
        <v>3143</v>
      </c>
      <c r="K3146" s="43">
        <v>0.66203267220619033</v>
      </c>
      <c r="L3146">
        <v>0.40835588834197334</v>
      </c>
      <c r="M3146">
        <v>0.56808868294919879</v>
      </c>
      <c r="N3146" s="44">
        <v>0.29499262394924697</v>
      </c>
      <c r="O3146" s="161">
        <f t="shared" si="491"/>
        <v>6000000</v>
      </c>
      <c r="P3146" s="162">
        <f t="shared" si="492"/>
        <v>176.52335571195445</v>
      </c>
      <c r="Q3146" s="162">
        <f t="shared" si="493"/>
        <v>138.43020340815698</v>
      </c>
      <c r="R3146" s="163">
        <f t="shared" si="494"/>
        <v>1</v>
      </c>
      <c r="S3146" s="161">
        <f t="shared" si="495"/>
        <v>7000000</v>
      </c>
      <c r="T3146" s="162">
        <f t="shared" si="496"/>
        <v>188.84111857065147</v>
      </c>
      <c r="U3146" s="162">
        <f t="shared" si="497"/>
        <v>126.71510170407849</v>
      </c>
      <c r="V3146" s="163">
        <f t="shared" si="498"/>
        <v>1</v>
      </c>
      <c r="W3146" s="164">
        <f t="shared" si="499"/>
        <v>178558913.82278481</v>
      </c>
      <c r="X3146" s="164">
        <f t="shared" si="500"/>
        <v>284882118.06601089</v>
      </c>
    </row>
    <row r="3147" spans="10:24" x14ac:dyDescent="0.25">
      <c r="J3147">
        <v>3144</v>
      </c>
      <c r="K3147" s="43">
        <v>2.5659585135925922E-2</v>
      </c>
      <c r="L3147">
        <v>0.49855875098073432</v>
      </c>
      <c r="M3147">
        <v>0.11699188422219275</v>
      </c>
      <c r="N3147" s="44">
        <v>0.57750692326668029</v>
      </c>
      <c r="O3147" s="161">
        <f t="shared" si="491"/>
        <v>1000000</v>
      </c>
      <c r="P3147" s="162">
        <f t="shared" si="492"/>
        <v>179.94580974898591</v>
      </c>
      <c r="Q3147" s="162">
        <f t="shared" si="493"/>
        <v>111.19681307853133</v>
      </c>
      <c r="R3147" s="163">
        <f t="shared" si="494"/>
        <v>1</v>
      </c>
      <c r="S3147" s="161">
        <f t="shared" si="495"/>
        <v>1000000</v>
      </c>
      <c r="T3147" s="162">
        <f t="shared" si="496"/>
        <v>189.9819365829953</v>
      </c>
      <c r="U3147" s="162">
        <f t="shared" si="497"/>
        <v>113.09840653926567</v>
      </c>
      <c r="V3147" s="163">
        <f t="shared" si="498"/>
        <v>1</v>
      </c>
      <c r="W3147" s="164">
        <f t="shared" si="499"/>
        <v>18748996.670454577</v>
      </c>
      <c r="X3147" s="164">
        <f t="shared" si="500"/>
        <v>-73116469.956270367</v>
      </c>
    </row>
    <row r="3148" spans="10:24" x14ac:dyDescent="0.25">
      <c r="J3148">
        <v>3145</v>
      </c>
      <c r="K3148" s="43">
        <v>0.38624900336842483</v>
      </c>
      <c r="L3148">
        <v>0.30529846247953463</v>
      </c>
      <c r="M3148">
        <v>0.54454740994693029</v>
      </c>
      <c r="N3148" s="44">
        <v>8.2588959093145564E-2</v>
      </c>
      <c r="O3148" s="161">
        <f t="shared" si="491"/>
        <v>5000000</v>
      </c>
      <c r="P3148" s="162">
        <f t="shared" si="492"/>
        <v>172.36167644010868</v>
      </c>
      <c r="Q3148" s="162">
        <f t="shared" si="493"/>
        <v>137.23793735688108</v>
      </c>
      <c r="R3148" s="163">
        <f t="shared" si="494"/>
        <v>1</v>
      </c>
      <c r="S3148" s="161">
        <f t="shared" si="495"/>
        <v>6000000</v>
      </c>
      <c r="T3148" s="162">
        <f t="shared" si="496"/>
        <v>187.45389214670288</v>
      </c>
      <c r="U3148" s="162">
        <f t="shared" si="497"/>
        <v>126.11896867844054</v>
      </c>
      <c r="V3148" s="163">
        <f t="shared" si="498"/>
        <v>0.9</v>
      </c>
      <c r="W3148" s="164">
        <f t="shared" si="499"/>
        <v>125618695.41613802</v>
      </c>
      <c r="X3148" s="164">
        <f t="shared" si="500"/>
        <v>181208586.72861665</v>
      </c>
    </row>
    <row r="3149" spans="10:24" x14ac:dyDescent="0.25">
      <c r="J3149">
        <v>3146</v>
      </c>
      <c r="K3149" s="43">
        <v>0.80309318183917044</v>
      </c>
      <c r="L3149">
        <v>0.66649959304815654</v>
      </c>
      <c r="M3149">
        <v>0.58857355191981309</v>
      </c>
      <c r="N3149" s="44">
        <v>0.77978241024563444</v>
      </c>
      <c r="O3149" s="161">
        <f t="shared" si="491"/>
        <v>7000000</v>
      </c>
      <c r="P3149" s="162">
        <f t="shared" si="492"/>
        <v>186.4540176908921</v>
      </c>
      <c r="Q3149" s="162">
        <f t="shared" si="493"/>
        <v>139.47754299920607</v>
      </c>
      <c r="R3149" s="163">
        <f t="shared" si="494"/>
        <v>1</v>
      </c>
      <c r="S3149" s="161">
        <f t="shared" si="495"/>
        <v>7000000</v>
      </c>
      <c r="T3149" s="162">
        <f t="shared" si="496"/>
        <v>192.15133923029737</v>
      </c>
      <c r="U3149" s="162">
        <f t="shared" si="497"/>
        <v>127.23877149960303</v>
      </c>
      <c r="V3149" s="163">
        <f t="shared" si="498"/>
        <v>1</v>
      </c>
      <c r="W3149" s="164">
        <f t="shared" si="499"/>
        <v>278835322.84180224</v>
      </c>
      <c r="X3149" s="164">
        <f t="shared" si="500"/>
        <v>304387974.11486036</v>
      </c>
    </row>
    <row r="3150" spans="10:24" x14ac:dyDescent="0.25">
      <c r="J3150">
        <v>3147</v>
      </c>
      <c r="K3150" s="43">
        <v>0.34307272049524895</v>
      </c>
      <c r="L3150">
        <v>0.15104667351156065</v>
      </c>
      <c r="M3150">
        <v>0.18973128234946213</v>
      </c>
      <c r="N3150" s="44">
        <v>0.54993243364256628</v>
      </c>
      <c r="O3150" s="161">
        <f t="shared" si="491"/>
        <v>5000000</v>
      </c>
      <c r="P3150" s="162">
        <f t="shared" si="492"/>
        <v>164.52067974847449</v>
      </c>
      <c r="Q3150" s="162">
        <f t="shared" si="493"/>
        <v>117.42226061590867</v>
      </c>
      <c r="R3150" s="163">
        <f t="shared" si="494"/>
        <v>1</v>
      </c>
      <c r="S3150" s="161">
        <f t="shared" si="495"/>
        <v>6000000</v>
      </c>
      <c r="T3150" s="162">
        <f t="shared" si="496"/>
        <v>184.84022658282484</v>
      </c>
      <c r="U3150" s="162">
        <f t="shared" si="497"/>
        <v>116.21113030795433</v>
      </c>
      <c r="V3150" s="163">
        <f t="shared" si="498"/>
        <v>1</v>
      </c>
      <c r="W3150" s="164">
        <f t="shared" si="499"/>
        <v>185492095.6628291</v>
      </c>
      <c r="X3150" s="164">
        <f t="shared" si="500"/>
        <v>261774577.64922303</v>
      </c>
    </row>
    <row r="3151" spans="10:24" x14ac:dyDescent="0.25">
      <c r="J3151">
        <v>3148</v>
      </c>
      <c r="K3151" s="43">
        <v>0.72669545077043629</v>
      </c>
      <c r="L3151">
        <v>8.4702792668634674E-2</v>
      </c>
      <c r="M3151">
        <v>0.4092287311286712</v>
      </c>
      <c r="N3151" s="44">
        <v>0.98428814025871103</v>
      </c>
      <c r="O3151" s="161">
        <f t="shared" si="491"/>
        <v>6000000</v>
      </c>
      <c r="P3151" s="162">
        <f t="shared" si="492"/>
        <v>159.38825576466974</v>
      </c>
      <c r="Q3151" s="162">
        <f t="shared" si="493"/>
        <v>130.40941173387682</v>
      </c>
      <c r="R3151" s="163">
        <f t="shared" si="494"/>
        <v>1</v>
      </c>
      <c r="S3151" s="161">
        <f t="shared" si="495"/>
        <v>7000000</v>
      </c>
      <c r="T3151" s="162">
        <f t="shared" si="496"/>
        <v>183.12941858822325</v>
      </c>
      <c r="U3151" s="162">
        <f t="shared" si="497"/>
        <v>122.70470586693841</v>
      </c>
      <c r="V3151" s="163">
        <f t="shared" si="498"/>
        <v>1</v>
      </c>
      <c r="W3151" s="164">
        <f t="shared" si="499"/>
        <v>123873064.18475747</v>
      </c>
      <c r="X3151" s="164">
        <f t="shared" si="500"/>
        <v>272972989.04899383</v>
      </c>
    </row>
    <row r="3152" spans="10:24" x14ac:dyDescent="0.25">
      <c r="J3152">
        <v>3149</v>
      </c>
      <c r="K3152" s="43">
        <v>2.6290393074144269E-2</v>
      </c>
      <c r="L3152">
        <v>7.3199631286603895E-2</v>
      </c>
      <c r="M3152">
        <v>0.38732656787878739</v>
      </c>
      <c r="N3152" s="44">
        <v>0.58034188890965921</v>
      </c>
      <c r="O3152" s="161">
        <f t="shared" si="491"/>
        <v>1000000</v>
      </c>
      <c r="P3152" s="162">
        <f t="shared" si="492"/>
        <v>158.21447749124161</v>
      </c>
      <c r="Q3152" s="162">
        <f t="shared" si="493"/>
        <v>129.27412476744243</v>
      </c>
      <c r="R3152" s="163">
        <f t="shared" si="494"/>
        <v>1</v>
      </c>
      <c r="S3152" s="161">
        <f t="shared" si="495"/>
        <v>1000000</v>
      </c>
      <c r="T3152" s="162">
        <f t="shared" si="496"/>
        <v>182.73815916374721</v>
      </c>
      <c r="U3152" s="162">
        <f t="shared" si="497"/>
        <v>122.13706238372122</v>
      </c>
      <c r="V3152" s="163">
        <f t="shared" si="498"/>
        <v>1</v>
      </c>
      <c r="W3152" s="164">
        <f t="shared" si="499"/>
        <v>-21059647.27620082</v>
      </c>
      <c r="X3152" s="164">
        <f t="shared" si="500"/>
        <v>-89398903.219974011</v>
      </c>
    </row>
    <row r="3153" spans="10:24" x14ac:dyDescent="0.25">
      <c r="J3153">
        <v>3150</v>
      </c>
      <c r="K3153" s="43">
        <v>0.67448762060556111</v>
      </c>
      <c r="L3153">
        <v>0.48620128332765333</v>
      </c>
      <c r="M3153">
        <v>0.72151199625950868</v>
      </c>
      <c r="N3153" s="44">
        <v>0.74018528149472906</v>
      </c>
      <c r="O3153" s="161">
        <f t="shared" si="491"/>
        <v>6000000</v>
      </c>
      <c r="P3153" s="162">
        <f t="shared" si="492"/>
        <v>179.48107270728713</v>
      </c>
      <c r="Q3153" s="162">
        <f t="shared" si="493"/>
        <v>146.74678136217975</v>
      </c>
      <c r="R3153" s="163">
        <f t="shared" si="494"/>
        <v>1</v>
      </c>
      <c r="S3153" s="161">
        <f t="shared" si="495"/>
        <v>7000000</v>
      </c>
      <c r="T3153" s="162">
        <f t="shared" si="496"/>
        <v>189.82702423576237</v>
      </c>
      <c r="U3153" s="162">
        <f t="shared" si="497"/>
        <v>130.87339068108986</v>
      </c>
      <c r="V3153" s="163">
        <f t="shared" si="498"/>
        <v>1</v>
      </c>
      <c r="W3153" s="164">
        <f t="shared" si="499"/>
        <v>146405748.07064429</v>
      </c>
      <c r="X3153" s="164">
        <f t="shared" si="500"/>
        <v>262675434.88270754</v>
      </c>
    </row>
    <row r="3154" spans="10:24" x14ac:dyDescent="0.25">
      <c r="J3154">
        <v>3151</v>
      </c>
      <c r="K3154" s="43">
        <v>0.54166734757053525</v>
      </c>
      <c r="L3154">
        <v>0.17441949898682918</v>
      </c>
      <c r="M3154">
        <v>0.89844949011787056</v>
      </c>
      <c r="N3154" s="44">
        <v>0.24516998206333185</v>
      </c>
      <c r="O3154" s="161">
        <f t="shared" si="491"/>
        <v>5000000</v>
      </c>
      <c r="P3154" s="162">
        <f t="shared" si="492"/>
        <v>165.94734552619252</v>
      </c>
      <c r="Q3154" s="162">
        <f t="shared" si="493"/>
        <v>160.45532392807593</v>
      </c>
      <c r="R3154" s="163">
        <f t="shared" si="494"/>
        <v>1</v>
      </c>
      <c r="S3154" s="161">
        <f t="shared" si="495"/>
        <v>6000000</v>
      </c>
      <c r="T3154" s="162">
        <f t="shared" si="496"/>
        <v>185.31578184206418</v>
      </c>
      <c r="U3154" s="162">
        <f t="shared" si="497"/>
        <v>137.72766196403796</v>
      </c>
      <c r="V3154" s="163">
        <f t="shared" si="498"/>
        <v>1</v>
      </c>
      <c r="W3154" s="164">
        <f t="shared" si="499"/>
        <v>-22539892.009417031</v>
      </c>
      <c r="X3154" s="164">
        <f t="shared" si="500"/>
        <v>135528719.2681573</v>
      </c>
    </row>
    <row r="3155" spans="10:24" x14ac:dyDescent="0.25">
      <c r="J3155">
        <v>3152</v>
      </c>
      <c r="K3155" s="43">
        <v>0.59430029446228061</v>
      </c>
      <c r="L3155">
        <v>0.8843392933432197</v>
      </c>
      <c r="M3155">
        <v>0.66391653525555994</v>
      </c>
      <c r="N3155" s="44">
        <v>0.32025152809178181</v>
      </c>
      <c r="O3155" s="161">
        <f t="shared" si="491"/>
        <v>6000000</v>
      </c>
      <c r="P3155" s="162">
        <f t="shared" si="492"/>
        <v>197.95442819406435</v>
      </c>
      <c r="Q3155" s="162">
        <f t="shared" si="493"/>
        <v>143.46351798138477</v>
      </c>
      <c r="R3155" s="163">
        <f t="shared" si="494"/>
        <v>1</v>
      </c>
      <c r="S3155" s="161">
        <f t="shared" si="495"/>
        <v>6000000</v>
      </c>
      <c r="T3155" s="162">
        <f t="shared" si="496"/>
        <v>195.98480939802144</v>
      </c>
      <c r="U3155" s="162">
        <f t="shared" si="497"/>
        <v>129.23175899069238</v>
      </c>
      <c r="V3155" s="163">
        <f t="shared" si="498"/>
        <v>1</v>
      </c>
      <c r="W3155" s="164">
        <f t="shared" si="499"/>
        <v>276945461.27607751</v>
      </c>
      <c r="X3155" s="164">
        <f t="shared" si="500"/>
        <v>250518302.44397432</v>
      </c>
    </row>
    <row r="3156" spans="10:24" x14ac:dyDescent="0.25">
      <c r="J3156">
        <v>3153</v>
      </c>
      <c r="K3156" s="43">
        <v>0.45462521846615578</v>
      </c>
      <c r="L3156">
        <v>0.48008388567474369</v>
      </c>
      <c r="M3156">
        <v>0.53558472139318902</v>
      </c>
      <c r="N3156" s="44">
        <v>0.48137015259287141</v>
      </c>
      <c r="O3156" s="161">
        <f t="shared" si="491"/>
        <v>5000000</v>
      </c>
      <c r="P3156" s="162">
        <f t="shared" si="492"/>
        <v>179.25085425376139</v>
      </c>
      <c r="Q3156" s="162">
        <f t="shared" si="493"/>
        <v>136.78632557472343</v>
      </c>
      <c r="R3156" s="163">
        <f t="shared" si="494"/>
        <v>1</v>
      </c>
      <c r="S3156" s="161">
        <f t="shared" si="495"/>
        <v>6000000</v>
      </c>
      <c r="T3156" s="162">
        <f t="shared" si="496"/>
        <v>189.75028475125379</v>
      </c>
      <c r="U3156" s="162">
        <f t="shared" si="497"/>
        <v>125.89316278736172</v>
      </c>
      <c r="V3156" s="163">
        <f t="shared" si="498"/>
        <v>1</v>
      </c>
      <c r="W3156" s="164">
        <f t="shared" si="499"/>
        <v>162322643.39518976</v>
      </c>
      <c r="X3156" s="164">
        <f t="shared" si="500"/>
        <v>233142731.78335243</v>
      </c>
    </row>
    <row r="3157" spans="10:24" x14ac:dyDescent="0.25">
      <c r="J3157">
        <v>3154</v>
      </c>
      <c r="K3157" s="43">
        <v>0.68076449978473441</v>
      </c>
      <c r="L3157">
        <v>0.41452856947121264</v>
      </c>
      <c r="M3157">
        <v>0.74953057824162517</v>
      </c>
      <c r="N3157" s="44">
        <v>0.16949906283074379</v>
      </c>
      <c r="O3157" s="161">
        <f t="shared" si="491"/>
        <v>6000000</v>
      </c>
      <c r="P3157" s="162">
        <f t="shared" si="492"/>
        <v>176.76133531507949</v>
      </c>
      <c r="Q3157" s="162">
        <f t="shared" si="493"/>
        <v>148.46026556294947</v>
      </c>
      <c r="R3157" s="163">
        <f t="shared" si="494"/>
        <v>1</v>
      </c>
      <c r="S3157" s="161">
        <f t="shared" si="495"/>
        <v>7000000</v>
      </c>
      <c r="T3157" s="162">
        <f t="shared" si="496"/>
        <v>188.92044510502649</v>
      </c>
      <c r="U3157" s="162">
        <f t="shared" si="497"/>
        <v>131.73013278147474</v>
      </c>
      <c r="V3157" s="163">
        <f t="shared" si="498"/>
        <v>0.9</v>
      </c>
      <c r="W3157" s="164">
        <f t="shared" si="499"/>
        <v>119806418.5127801</v>
      </c>
      <c r="X3157" s="164">
        <f t="shared" si="500"/>
        <v>210298967.638376</v>
      </c>
    </row>
    <row r="3158" spans="10:24" x14ac:dyDescent="0.25">
      <c r="J3158">
        <v>3155</v>
      </c>
      <c r="K3158" s="43">
        <v>0.73716831742914946</v>
      </c>
      <c r="L3158">
        <v>0.75827752722051456</v>
      </c>
      <c r="M3158">
        <v>0.20687604909141166</v>
      </c>
      <c r="N3158" s="44">
        <v>0.51819516698023349</v>
      </c>
      <c r="O3158" s="161">
        <f t="shared" si="491"/>
        <v>6000000</v>
      </c>
      <c r="P3158" s="162">
        <f t="shared" si="492"/>
        <v>190.51158887035297</v>
      </c>
      <c r="Q3158" s="162">
        <f t="shared" si="493"/>
        <v>118.6538281700138</v>
      </c>
      <c r="R3158" s="163">
        <f t="shared" si="494"/>
        <v>1</v>
      </c>
      <c r="S3158" s="161">
        <f t="shared" si="495"/>
        <v>7000000</v>
      </c>
      <c r="T3158" s="162">
        <f t="shared" si="496"/>
        <v>193.50386295678433</v>
      </c>
      <c r="U3158" s="162">
        <f t="shared" si="497"/>
        <v>116.8269140850069</v>
      </c>
      <c r="V3158" s="163">
        <f t="shared" si="498"/>
        <v>1</v>
      </c>
      <c r="W3158" s="164">
        <f t="shared" si="499"/>
        <v>381146564.20203501</v>
      </c>
      <c r="X3158" s="164">
        <f t="shared" si="500"/>
        <v>386738642.10244197</v>
      </c>
    </row>
    <row r="3159" spans="10:24" x14ac:dyDescent="0.25">
      <c r="J3159">
        <v>3156</v>
      </c>
      <c r="K3159" s="43">
        <v>0.39283071318752227</v>
      </c>
      <c r="L3159">
        <v>0.68261445798888609</v>
      </c>
      <c r="M3159">
        <v>0.33050546465547748</v>
      </c>
      <c r="N3159" s="44">
        <v>0.97620939896495029</v>
      </c>
      <c r="O3159" s="161">
        <f t="shared" si="491"/>
        <v>5000000</v>
      </c>
      <c r="P3159" s="162">
        <f t="shared" si="492"/>
        <v>187.125334388261</v>
      </c>
      <c r="Q3159" s="162">
        <f t="shared" si="493"/>
        <v>126.22964288529064</v>
      </c>
      <c r="R3159" s="163">
        <f t="shared" si="494"/>
        <v>1</v>
      </c>
      <c r="S3159" s="161">
        <f t="shared" si="495"/>
        <v>6000000</v>
      </c>
      <c r="T3159" s="162">
        <f t="shared" si="496"/>
        <v>192.37511146275367</v>
      </c>
      <c r="U3159" s="162">
        <f t="shared" si="497"/>
        <v>120.61482144264532</v>
      </c>
      <c r="V3159" s="163">
        <f t="shared" si="498"/>
        <v>1</v>
      </c>
      <c r="W3159" s="164">
        <f t="shared" si="499"/>
        <v>254478457.51485175</v>
      </c>
      <c r="X3159" s="164">
        <f t="shared" si="500"/>
        <v>280561740.12065005</v>
      </c>
    </row>
    <row r="3160" spans="10:24" x14ac:dyDescent="0.25">
      <c r="J3160">
        <v>3157</v>
      </c>
      <c r="K3160" s="43">
        <v>0.48039941710251055</v>
      </c>
      <c r="L3160">
        <v>0.80375069865453386</v>
      </c>
      <c r="M3160">
        <v>0.6211786767398173</v>
      </c>
      <c r="N3160" s="44">
        <v>0.96558315547247131</v>
      </c>
      <c r="O3160" s="161">
        <f t="shared" si="491"/>
        <v>5000000</v>
      </c>
      <c r="P3160" s="162">
        <f t="shared" si="492"/>
        <v>192.82642377302201</v>
      </c>
      <c r="Q3160" s="162">
        <f t="shared" si="493"/>
        <v>141.17155767615361</v>
      </c>
      <c r="R3160" s="163">
        <f t="shared" si="494"/>
        <v>1</v>
      </c>
      <c r="S3160" s="161">
        <f t="shared" si="495"/>
        <v>6000000</v>
      </c>
      <c r="T3160" s="162">
        <f t="shared" si="496"/>
        <v>194.27547459100734</v>
      </c>
      <c r="U3160" s="162">
        <f t="shared" si="497"/>
        <v>128.08577883807681</v>
      </c>
      <c r="V3160" s="163">
        <f t="shared" si="498"/>
        <v>1</v>
      </c>
      <c r="W3160" s="164">
        <f t="shared" si="499"/>
        <v>208274330.48434201</v>
      </c>
      <c r="X3160" s="164">
        <f t="shared" si="500"/>
        <v>247138174.51758319</v>
      </c>
    </row>
    <row r="3161" spans="10:24" x14ac:dyDescent="0.25">
      <c r="J3161">
        <v>3158</v>
      </c>
      <c r="K3161" s="43">
        <v>0.13221163512653999</v>
      </c>
      <c r="L3161">
        <v>3.8878626999499732E-2</v>
      </c>
      <c r="M3161">
        <v>0.46163764911150285</v>
      </c>
      <c r="N3161" s="44">
        <v>0.71922166934067844</v>
      </c>
      <c r="O3161" s="161">
        <f t="shared" si="491"/>
        <v>2000000</v>
      </c>
      <c r="P3161" s="162">
        <f t="shared" si="492"/>
        <v>153.54225152993124</v>
      </c>
      <c r="Q3161" s="162">
        <f t="shared" si="493"/>
        <v>133.07382339647552</v>
      </c>
      <c r="R3161" s="163">
        <f t="shared" si="494"/>
        <v>1</v>
      </c>
      <c r="S3161" s="161">
        <f t="shared" si="495"/>
        <v>2000000</v>
      </c>
      <c r="T3161" s="162">
        <f t="shared" si="496"/>
        <v>181.18075050997709</v>
      </c>
      <c r="U3161" s="162">
        <f t="shared" si="497"/>
        <v>124.03691169823776</v>
      </c>
      <c r="V3161" s="163">
        <f t="shared" si="498"/>
        <v>1</v>
      </c>
      <c r="W3161" s="164">
        <f t="shared" si="499"/>
        <v>-9063143.7330885679</v>
      </c>
      <c r="X3161" s="164">
        <f t="shared" si="500"/>
        <v>-35712322.376521349</v>
      </c>
    </row>
    <row r="3162" spans="10:24" x14ac:dyDescent="0.25">
      <c r="J3162">
        <v>3159</v>
      </c>
      <c r="K3162" s="43">
        <v>0.38670997619988623</v>
      </c>
      <c r="L3162">
        <v>0.46317317884068721</v>
      </c>
      <c r="M3162">
        <v>0.16394974787382344</v>
      </c>
      <c r="N3162" s="44">
        <v>0.74558967588949543</v>
      </c>
      <c r="O3162" s="161">
        <f t="shared" si="491"/>
        <v>5000000</v>
      </c>
      <c r="P3162" s="162">
        <f t="shared" si="492"/>
        <v>178.61336030667988</v>
      </c>
      <c r="Q3162" s="162">
        <f t="shared" si="493"/>
        <v>115.43292909975636</v>
      </c>
      <c r="R3162" s="163">
        <f t="shared" si="494"/>
        <v>1</v>
      </c>
      <c r="S3162" s="161">
        <f t="shared" si="495"/>
        <v>6000000</v>
      </c>
      <c r="T3162" s="162">
        <f t="shared" si="496"/>
        <v>189.53778676889328</v>
      </c>
      <c r="U3162" s="162">
        <f t="shared" si="497"/>
        <v>115.21646454987818</v>
      </c>
      <c r="V3162" s="163">
        <f t="shared" si="498"/>
        <v>1</v>
      </c>
      <c r="W3162" s="164">
        <f t="shared" si="499"/>
        <v>265902156.0346176</v>
      </c>
      <c r="X3162" s="164">
        <f t="shared" si="500"/>
        <v>295927933.31409061</v>
      </c>
    </row>
    <row r="3163" spans="10:24" x14ac:dyDescent="0.25">
      <c r="J3163">
        <v>3160</v>
      </c>
      <c r="K3163" s="43">
        <v>0.17868264018788405</v>
      </c>
      <c r="L3163">
        <v>0.21038064186244365</v>
      </c>
      <c r="M3163">
        <v>0.22350446069361951</v>
      </c>
      <c r="N3163" s="44">
        <v>0.54078364492122166</v>
      </c>
      <c r="O3163" s="161">
        <f t="shared" si="491"/>
        <v>2000000</v>
      </c>
      <c r="P3163" s="162">
        <f t="shared" si="492"/>
        <v>167.92348200866752</v>
      </c>
      <c r="Q3163" s="162">
        <f t="shared" si="493"/>
        <v>119.79177903799943</v>
      </c>
      <c r="R3163" s="163">
        <f t="shared" si="494"/>
        <v>1</v>
      </c>
      <c r="S3163" s="161">
        <f t="shared" si="495"/>
        <v>5000000</v>
      </c>
      <c r="T3163" s="162">
        <f t="shared" si="496"/>
        <v>185.97449400288917</v>
      </c>
      <c r="U3163" s="162">
        <f t="shared" si="497"/>
        <v>117.39588951899972</v>
      </c>
      <c r="V3163" s="163">
        <f t="shared" si="498"/>
        <v>1</v>
      </c>
      <c r="W3163" s="164">
        <f t="shared" si="499"/>
        <v>46263405.94133617</v>
      </c>
      <c r="X3163" s="164">
        <f t="shared" si="500"/>
        <v>192893022.41944724</v>
      </c>
    </row>
    <row r="3164" spans="10:24" x14ac:dyDescent="0.25">
      <c r="J3164">
        <v>3161</v>
      </c>
      <c r="K3164" s="43">
        <v>0.90587290875403992</v>
      </c>
      <c r="L3164">
        <v>0.43899039372278181</v>
      </c>
      <c r="M3164">
        <v>0.62783746234399196</v>
      </c>
      <c r="N3164" s="44">
        <v>0.42438526937691834</v>
      </c>
      <c r="O3164" s="161">
        <f t="shared" si="491"/>
        <v>7000000</v>
      </c>
      <c r="P3164" s="162">
        <f t="shared" si="492"/>
        <v>177.69705862247568</v>
      </c>
      <c r="Q3164" s="162">
        <f t="shared" si="493"/>
        <v>141.52262444654721</v>
      </c>
      <c r="R3164" s="163">
        <f t="shared" si="494"/>
        <v>1</v>
      </c>
      <c r="S3164" s="161">
        <f t="shared" si="495"/>
        <v>9000000</v>
      </c>
      <c r="T3164" s="162">
        <f t="shared" si="496"/>
        <v>189.23235287415855</v>
      </c>
      <c r="U3164" s="162">
        <f t="shared" si="497"/>
        <v>128.26131222327362</v>
      </c>
      <c r="V3164" s="163">
        <f t="shared" si="498"/>
        <v>1</v>
      </c>
      <c r="W3164" s="164">
        <f t="shared" si="499"/>
        <v>203221039.23149928</v>
      </c>
      <c r="X3164" s="164">
        <f t="shared" si="500"/>
        <v>398739365.8579644</v>
      </c>
    </row>
    <row r="3165" spans="10:24" x14ac:dyDescent="0.25">
      <c r="J3165">
        <v>3162</v>
      </c>
      <c r="K3165" s="43">
        <v>0.243458995096136</v>
      </c>
      <c r="L3165">
        <v>0.14527143693952016</v>
      </c>
      <c r="M3165">
        <v>0.87820977899317465</v>
      </c>
      <c r="N3165" s="44">
        <v>0.50305901518846119</v>
      </c>
      <c r="O3165" s="161">
        <f t="shared" si="491"/>
        <v>2000000</v>
      </c>
      <c r="P3165" s="162">
        <f t="shared" si="492"/>
        <v>164.14602825122728</v>
      </c>
      <c r="Q3165" s="162">
        <f t="shared" si="493"/>
        <v>158.32168212480218</v>
      </c>
      <c r="R3165" s="163">
        <f t="shared" si="494"/>
        <v>1</v>
      </c>
      <c r="S3165" s="161">
        <f t="shared" si="495"/>
        <v>5000000</v>
      </c>
      <c r="T3165" s="162">
        <f t="shared" si="496"/>
        <v>184.71534275040909</v>
      </c>
      <c r="U3165" s="162">
        <f t="shared" si="497"/>
        <v>136.66084106240109</v>
      </c>
      <c r="V3165" s="163">
        <f t="shared" si="498"/>
        <v>1</v>
      </c>
      <c r="W3165" s="164">
        <f t="shared" si="499"/>
        <v>-38351307.747149803</v>
      </c>
      <c r="X3165" s="164">
        <f t="shared" si="500"/>
        <v>90272508.440040022</v>
      </c>
    </row>
    <row r="3166" spans="10:24" x14ac:dyDescent="0.25">
      <c r="J3166">
        <v>3163</v>
      </c>
      <c r="K3166" s="43">
        <v>0.36933093075597689</v>
      </c>
      <c r="L3166">
        <v>0.52654655680285767</v>
      </c>
      <c r="M3166">
        <v>0.35739931851490703</v>
      </c>
      <c r="N3166" s="44">
        <v>0.86503475508457361</v>
      </c>
      <c r="O3166" s="161">
        <f t="shared" si="491"/>
        <v>5000000</v>
      </c>
      <c r="P3166" s="162">
        <f t="shared" si="492"/>
        <v>180.99887299646042</v>
      </c>
      <c r="Q3166" s="162">
        <f t="shared" si="493"/>
        <v>127.6916193712708</v>
      </c>
      <c r="R3166" s="163">
        <f t="shared" si="494"/>
        <v>1</v>
      </c>
      <c r="S3166" s="161">
        <f t="shared" si="495"/>
        <v>6000000</v>
      </c>
      <c r="T3166" s="162">
        <f t="shared" si="496"/>
        <v>190.33295766548682</v>
      </c>
      <c r="U3166" s="162">
        <f t="shared" si="497"/>
        <v>121.3458096856354</v>
      </c>
      <c r="V3166" s="163">
        <f t="shared" si="498"/>
        <v>1</v>
      </c>
      <c r="W3166" s="164">
        <f t="shared" si="499"/>
        <v>216536268.12594807</v>
      </c>
      <c r="X3166" s="164">
        <f t="shared" si="500"/>
        <v>263922887.87910849</v>
      </c>
    </row>
    <row r="3167" spans="10:24" x14ac:dyDescent="0.25">
      <c r="J3167">
        <v>3164</v>
      </c>
      <c r="K3167" s="43">
        <v>0.36613009295863042</v>
      </c>
      <c r="L3167">
        <v>0.24052192368606629</v>
      </c>
      <c r="M3167">
        <v>0.72569537469298884</v>
      </c>
      <c r="N3167" s="44">
        <v>9.4824251531004267E-2</v>
      </c>
      <c r="O3167" s="161">
        <f t="shared" si="491"/>
        <v>5000000</v>
      </c>
      <c r="P3167" s="162">
        <f t="shared" si="492"/>
        <v>169.43063008602539</v>
      </c>
      <c r="Q3167" s="162">
        <f t="shared" si="493"/>
        <v>146.9969086815116</v>
      </c>
      <c r="R3167" s="163">
        <f t="shared" si="494"/>
        <v>1</v>
      </c>
      <c r="S3167" s="161">
        <f t="shared" si="495"/>
        <v>6000000</v>
      </c>
      <c r="T3167" s="162">
        <f t="shared" si="496"/>
        <v>186.47687669534179</v>
      </c>
      <c r="U3167" s="162">
        <f t="shared" si="497"/>
        <v>130.99845434075579</v>
      </c>
      <c r="V3167" s="163">
        <f t="shared" si="498"/>
        <v>0.9</v>
      </c>
      <c r="W3167" s="164">
        <f t="shared" si="499"/>
        <v>62168607.022568956</v>
      </c>
      <c r="X3167" s="164">
        <f t="shared" si="500"/>
        <v>149583480.71476442</v>
      </c>
    </row>
    <row r="3168" spans="10:24" x14ac:dyDescent="0.25">
      <c r="J3168">
        <v>3165</v>
      </c>
      <c r="K3168" s="43">
        <v>0.82939665639952609</v>
      </c>
      <c r="L3168">
        <v>2.141918184059588E-2</v>
      </c>
      <c r="M3168">
        <v>0.45733911679730743</v>
      </c>
      <c r="N3168" s="44">
        <v>0.97786382650296766</v>
      </c>
      <c r="O3168" s="161">
        <f t="shared" si="491"/>
        <v>7000000</v>
      </c>
      <c r="P3168" s="162">
        <f t="shared" si="492"/>
        <v>149.62076238967003</v>
      </c>
      <c r="Q3168" s="162">
        <f t="shared" si="493"/>
        <v>132.85720804779936</v>
      </c>
      <c r="R3168" s="163">
        <f t="shared" si="494"/>
        <v>1</v>
      </c>
      <c r="S3168" s="161">
        <f t="shared" si="495"/>
        <v>7000000</v>
      </c>
      <c r="T3168" s="162">
        <f t="shared" si="496"/>
        <v>179.87358746322334</v>
      </c>
      <c r="U3168" s="162">
        <f t="shared" si="497"/>
        <v>123.92860402389968</v>
      </c>
      <c r="V3168" s="163">
        <f t="shared" si="498"/>
        <v>1</v>
      </c>
      <c r="W3168" s="164">
        <f t="shared" si="499"/>
        <v>67344880.393094718</v>
      </c>
      <c r="X3168" s="164">
        <f t="shared" si="500"/>
        <v>241614884.07526565</v>
      </c>
    </row>
    <row r="3169" spans="10:24" x14ac:dyDescent="0.25">
      <c r="J3169">
        <v>3166</v>
      </c>
      <c r="K3169" s="43">
        <v>0.45668663417557631</v>
      </c>
      <c r="L3169">
        <v>0.659766014156007</v>
      </c>
      <c r="M3169">
        <v>0.83185346405308747</v>
      </c>
      <c r="N3169" s="44">
        <v>0.1031228318754307</v>
      </c>
      <c r="O3169" s="161">
        <f t="shared" si="491"/>
        <v>5000000</v>
      </c>
      <c r="P3169" s="162">
        <f t="shared" si="492"/>
        <v>186.17736935755772</v>
      </c>
      <c r="Q3169" s="162">
        <f t="shared" si="493"/>
        <v>154.23030856365861</v>
      </c>
      <c r="R3169" s="163">
        <f t="shared" si="494"/>
        <v>1</v>
      </c>
      <c r="S3169" s="161">
        <f t="shared" si="495"/>
        <v>6000000</v>
      </c>
      <c r="T3169" s="162">
        <f t="shared" si="496"/>
        <v>192.0591231191859</v>
      </c>
      <c r="U3169" s="162">
        <f t="shared" si="497"/>
        <v>134.61515428182932</v>
      </c>
      <c r="V3169" s="163">
        <f t="shared" si="498"/>
        <v>0.9</v>
      </c>
      <c r="W3169" s="164">
        <f t="shared" si="499"/>
        <v>109735303.96949556</v>
      </c>
      <c r="X3169" s="164">
        <f t="shared" si="500"/>
        <v>160197431.72172552</v>
      </c>
    </row>
    <row r="3170" spans="10:24" x14ac:dyDescent="0.25">
      <c r="J3170">
        <v>3167</v>
      </c>
      <c r="K3170" s="43">
        <v>0.82321483142977814</v>
      </c>
      <c r="L3170">
        <v>5.356993289882872E-2</v>
      </c>
      <c r="M3170">
        <v>0.44391570909474265</v>
      </c>
      <c r="N3170" s="44">
        <v>5.6653080177985649E-2</v>
      </c>
      <c r="O3170" s="161">
        <f t="shared" si="491"/>
        <v>7000000</v>
      </c>
      <c r="P3170" s="162">
        <f t="shared" si="492"/>
        <v>155.83225664036698</v>
      </c>
      <c r="Q3170" s="162">
        <f t="shared" si="493"/>
        <v>132.17902469234065</v>
      </c>
      <c r="R3170" s="163">
        <f t="shared" si="494"/>
        <v>1</v>
      </c>
      <c r="S3170" s="161">
        <f t="shared" si="495"/>
        <v>7000000</v>
      </c>
      <c r="T3170" s="162">
        <f t="shared" si="496"/>
        <v>181.94408554678898</v>
      </c>
      <c r="U3170" s="162">
        <f t="shared" si="497"/>
        <v>123.58951234617032</v>
      </c>
      <c r="V3170" s="163">
        <f t="shared" si="498"/>
        <v>0.9</v>
      </c>
      <c r="W3170" s="164">
        <f t="shared" si="499"/>
        <v>115572623.6361843</v>
      </c>
      <c r="X3170" s="164">
        <f t="shared" si="500"/>
        <v>217633811.16389757</v>
      </c>
    </row>
    <row r="3171" spans="10:24" x14ac:dyDescent="0.25">
      <c r="J3171">
        <v>3168</v>
      </c>
      <c r="K3171" s="43">
        <v>0.28638997851046621</v>
      </c>
      <c r="L3171">
        <v>0.13109176123709176</v>
      </c>
      <c r="M3171">
        <v>0.85699219135866045</v>
      </c>
      <c r="N3171" s="44">
        <v>0.76326467191606873</v>
      </c>
      <c r="O3171" s="161">
        <f t="shared" si="491"/>
        <v>2000000</v>
      </c>
      <c r="P3171" s="162">
        <f t="shared" si="492"/>
        <v>163.18132262792429</v>
      </c>
      <c r="Q3171" s="162">
        <f t="shared" si="493"/>
        <v>156.33806100682278</v>
      </c>
      <c r="R3171" s="163">
        <f t="shared" si="494"/>
        <v>1</v>
      </c>
      <c r="S3171" s="161">
        <f t="shared" si="495"/>
        <v>5000000</v>
      </c>
      <c r="T3171" s="162">
        <f t="shared" si="496"/>
        <v>184.39377420930811</v>
      </c>
      <c r="U3171" s="162">
        <f t="shared" si="497"/>
        <v>135.66903050341139</v>
      </c>
      <c r="V3171" s="163">
        <f t="shared" si="498"/>
        <v>1</v>
      </c>
      <c r="W3171" s="164">
        <f t="shared" si="499"/>
        <v>-36313476.757796988</v>
      </c>
      <c r="X3171" s="164">
        <f t="shared" si="500"/>
        <v>93623718.529483557</v>
      </c>
    </row>
    <row r="3172" spans="10:24" x14ac:dyDescent="0.25">
      <c r="J3172">
        <v>3169</v>
      </c>
      <c r="K3172" s="43">
        <v>0.72240114661928101</v>
      </c>
      <c r="L3172">
        <v>2.8139464159012917E-2</v>
      </c>
      <c r="M3172">
        <v>0.64661006528556475</v>
      </c>
      <c r="N3172" s="44">
        <v>0.38943049721599288</v>
      </c>
      <c r="O3172" s="161">
        <f t="shared" si="491"/>
        <v>6000000</v>
      </c>
      <c r="P3172" s="162">
        <f t="shared" si="492"/>
        <v>151.36695748477212</v>
      </c>
      <c r="Q3172" s="162">
        <f t="shared" si="493"/>
        <v>142.52368645761354</v>
      </c>
      <c r="R3172" s="163">
        <f t="shared" si="494"/>
        <v>1</v>
      </c>
      <c r="S3172" s="161">
        <f t="shared" si="495"/>
        <v>7000000</v>
      </c>
      <c r="T3172" s="162">
        <f t="shared" si="496"/>
        <v>180.45565249492404</v>
      </c>
      <c r="U3172" s="162">
        <f t="shared" si="497"/>
        <v>128.76184322880675</v>
      </c>
      <c r="V3172" s="163">
        <f t="shared" si="498"/>
        <v>1</v>
      </c>
      <c r="W3172" s="164">
        <f t="shared" si="499"/>
        <v>3059626.1629514769</v>
      </c>
      <c r="X3172" s="164">
        <f t="shared" si="500"/>
        <v>211856664.86282098</v>
      </c>
    </row>
    <row r="3173" spans="10:24" x14ac:dyDescent="0.25">
      <c r="J3173">
        <v>3170</v>
      </c>
      <c r="K3173" s="43">
        <v>0.26593702254919893</v>
      </c>
      <c r="L3173">
        <v>0.69447449811325301</v>
      </c>
      <c r="M3173">
        <v>0.72784774443423328</v>
      </c>
      <c r="N3173" s="44">
        <v>0.52465979036152632</v>
      </c>
      <c r="O3173" s="161">
        <f t="shared" si="491"/>
        <v>2000000</v>
      </c>
      <c r="P3173" s="162">
        <f t="shared" si="492"/>
        <v>187.62860686532414</v>
      </c>
      <c r="Q3173" s="162">
        <f t="shared" si="493"/>
        <v>147.12633279665707</v>
      </c>
      <c r="R3173" s="163">
        <f t="shared" si="494"/>
        <v>1</v>
      </c>
      <c r="S3173" s="161">
        <f t="shared" si="495"/>
        <v>5000000</v>
      </c>
      <c r="T3173" s="162">
        <f t="shared" si="496"/>
        <v>192.54286895510805</v>
      </c>
      <c r="U3173" s="162">
        <f t="shared" si="497"/>
        <v>131.06316639832855</v>
      </c>
      <c r="V3173" s="163">
        <f t="shared" si="498"/>
        <v>1</v>
      </c>
      <c r="W3173" s="164">
        <f t="shared" si="499"/>
        <v>31004548.137334153</v>
      </c>
      <c r="X3173" s="164">
        <f t="shared" si="500"/>
        <v>157398512.78389752</v>
      </c>
    </row>
    <row r="3174" spans="10:24" x14ac:dyDescent="0.25">
      <c r="J3174">
        <v>3171</v>
      </c>
      <c r="K3174" s="43">
        <v>0.80252783606877731</v>
      </c>
      <c r="L3174">
        <v>0.38415020257231658</v>
      </c>
      <c r="M3174">
        <v>0.59936263455692318</v>
      </c>
      <c r="N3174" s="44">
        <v>0.22149792090300557</v>
      </c>
      <c r="O3174" s="161">
        <f t="shared" si="491"/>
        <v>7000000</v>
      </c>
      <c r="P3174" s="162">
        <f t="shared" si="492"/>
        <v>175.5810185138771</v>
      </c>
      <c r="Q3174" s="162">
        <f t="shared" si="493"/>
        <v>140.03395410420472</v>
      </c>
      <c r="R3174" s="163">
        <f t="shared" si="494"/>
        <v>1</v>
      </c>
      <c r="S3174" s="161">
        <f t="shared" si="495"/>
        <v>7000000</v>
      </c>
      <c r="T3174" s="162">
        <f t="shared" si="496"/>
        <v>188.52700617129236</v>
      </c>
      <c r="U3174" s="162">
        <f t="shared" si="497"/>
        <v>127.51697705210236</v>
      </c>
      <c r="V3174" s="163">
        <f t="shared" si="498"/>
        <v>1</v>
      </c>
      <c r="W3174" s="164">
        <f t="shared" si="499"/>
        <v>198829450.86770663</v>
      </c>
      <c r="X3174" s="164">
        <f t="shared" si="500"/>
        <v>277070203.83432996</v>
      </c>
    </row>
    <row r="3175" spans="10:24" x14ac:dyDescent="0.25">
      <c r="J3175">
        <v>3172</v>
      </c>
      <c r="K3175" s="43">
        <v>0.93816618375267158</v>
      </c>
      <c r="L3175">
        <v>0.35483026806989404</v>
      </c>
      <c r="M3175">
        <v>0.57912461222076617</v>
      </c>
      <c r="N3175" s="44">
        <v>9.7648625530053934E-2</v>
      </c>
      <c r="O3175" s="161">
        <f t="shared" si="491"/>
        <v>7000000</v>
      </c>
      <c r="P3175" s="162">
        <f t="shared" si="492"/>
        <v>174.41531941625175</v>
      </c>
      <c r="Q3175" s="162">
        <f t="shared" si="493"/>
        <v>138.9930906493849</v>
      </c>
      <c r="R3175" s="163">
        <f t="shared" si="494"/>
        <v>1</v>
      </c>
      <c r="S3175" s="161">
        <f t="shared" si="495"/>
        <v>9000000</v>
      </c>
      <c r="T3175" s="162">
        <f t="shared" si="496"/>
        <v>188.13843980541725</v>
      </c>
      <c r="U3175" s="162">
        <f t="shared" si="497"/>
        <v>126.99654532469245</v>
      </c>
      <c r="V3175" s="163">
        <f t="shared" si="498"/>
        <v>0.9</v>
      </c>
      <c r="W3175" s="164">
        <f t="shared" si="499"/>
        <v>197955601.36806795</v>
      </c>
      <c r="X3175" s="164">
        <f t="shared" si="500"/>
        <v>345249345.29387087</v>
      </c>
    </row>
    <row r="3176" spans="10:24" x14ac:dyDescent="0.25">
      <c r="J3176">
        <v>3173</v>
      </c>
      <c r="K3176" s="43">
        <v>0.63935333824873852</v>
      </c>
      <c r="L3176">
        <v>8.7313443319288142E-2</v>
      </c>
      <c r="M3176">
        <v>0.76868824047364459</v>
      </c>
      <c r="N3176" s="44">
        <v>9.6741155888081409E-2</v>
      </c>
      <c r="O3176" s="161">
        <f t="shared" si="491"/>
        <v>6000000</v>
      </c>
      <c r="P3176" s="162">
        <f t="shared" si="492"/>
        <v>159.63771225668526</v>
      </c>
      <c r="Q3176" s="162">
        <f t="shared" si="493"/>
        <v>149.69067432321745</v>
      </c>
      <c r="R3176" s="163">
        <f t="shared" si="494"/>
        <v>1</v>
      </c>
      <c r="S3176" s="161">
        <f t="shared" si="495"/>
        <v>7000000</v>
      </c>
      <c r="T3176" s="162">
        <f t="shared" si="496"/>
        <v>183.21257075222843</v>
      </c>
      <c r="U3176" s="162">
        <f t="shared" si="497"/>
        <v>132.34533716160874</v>
      </c>
      <c r="V3176" s="163">
        <f t="shared" si="498"/>
        <v>0.9</v>
      </c>
      <c r="W3176" s="164">
        <f t="shared" si="499"/>
        <v>9682227.6008068696</v>
      </c>
      <c r="X3176" s="164">
        <f t="shared" si="500"/>
        <v>170463571.62090409</v>
      </c>
    </row>
    <row r="3177" spans="10:24" x14ac:dyDescent="0.25">
      <c r="J3177">
        <v>3174</v>
      </c>
      <c r="K3177" s="43">
        <v>0.38691125914725155</v>
      </c>
      <c r="L3177">
        <v>0.51114758080063882</v>
      </c>
      <c r="M3177">
        <v>0.65767516785799518</v>
      </c>
      <c r="N3177" s="44">
        <v>0.76981456189909725</v>
      </c>
      <c r="O3177" s="161">
        <f t="shared" si="491"/>
        <v>5000000</v>
      </c>
      <c r="P3177" s="162">
        <f t="shared" si="492"/>
        <v>180.41919717793229</v>
      </c>
      <c r="Q3177" s="162">
        <f t="shared" si="493"/>
        <v>143.12252976016958</v>
      </c>
      <c r="R3177" s="163">
        <f t="shared" si="494"/>
        <v>1</v>
      </c>
      <c r="S3177" s="161">
        <f t="shared" si="495"/>
        <v>6000000</v>
      </c>
      <c r="T3177" s="162">
        <f t="shared" si="496"/>
        <v>190.13973239264411</v>
      </c>
      <c r="U3177" s="162">
        <f t="shared" si="497"/>
        <v>129.06126488008479</v>
      </c>
      <c r="V3177" s="163">
        <f t="shared" si="498"/>
        <v>1</v>
      </c>
      <c r="W3177" s="164">
        <f t="shared" si="499"/>
        <v>136483337.08881351</v>
      </c>
      <c r="X3177" s="164">
        <f t="shared" si="500"/>
        <v>216470805.07535589</v>
      </c>
    </row>
    <row r="3178" spans="10:24" x14ac:dyDescent="0.25">
      <c r="J3178">
        <v>3175</v>
      </c>
      <c r="K3178" s="43">
        <v>0.46094995254641069</v>
      </c>
      <c r="L3178">
        <v>0.34081888979464581</v>
      </c>
      <c r="M3178">
        <v>0.78621706683206916</v>
      </c>
      <c r="N3178" s="44">
        <v>0.90792072020244197</v>
      </c>
      <c r="O3178" s="161">
        <f t="shared" si="491"/>
        <v>5000000</v>
      </c>
      <c r="P3178" s="162">
        <f t="shared" si="492"/>
        <v>173.84656111773555</v>
      </c>
      <c r="Q3178" s="162">
        <f t="shared" si="493"/>
        <v>150.86727699453991</v>
      </c>
      <c r="R3178" s="163">
        <f t="shared" si="494"/>
        <v>1</v>
      </c>
      <c r="S3178" s="161">
        <f t="shared" si="495"/>
        <v>6000000</v>
      </c>
      <c r="T3178" s="162">
        <f t="shared" si="496"/>
        <v>187.94885370591186</v>
      </c>
      <c r="U3178" s="162">
        <f t="shared" si="497"/>
        <v>132.93363849726995</v>
      </c>
      <c r="V3178" s="163">
        <f t="shared" si="498"/>
        <v>1</v>
      </c>
      <c r="W3178" s="164">
        <f t="shared" si="499"/>
        <v>64896420.615978196</v>
      </c>
      <c r="X3178" s="164">
        <f t="shared" si="500"/>
        <v>180091291.25185144</v>
      </c>
    </row>
    <row r="3179" spans="10:24" x14ac:dyDescent="0.25">
      <c r="J3179">
        <v>3176</v>
      </c>
      <c r="K3179" s="43">
        <v>0.80748118336454067</v>
      </c>
      <c r="L3179">
        <v>0.61333445649766671</v>
      </c>
      <c r="M3179">
        <v>0.19748486494492778</v>
      </c>
      <c r="N3179" s="44">
        <v>0.84964109803962751</v>
      </c>
      <c r="O3179" s="161">
        <f t="shared" si="491"/>
        <v>7000000</v>
      </c>
      <c r="P3179" s="162">
        <f t="shared" si="492"/>
        <v>184.3203067072275</v>
      </c>
      <c r="Q3179" s="162">
        <f t="shared" si="493"/>
        <v>117.98721322765147</v>
      </c>
      <c r="R3179" s="163">
        <f t="shared" si="494"/>
        <v>1</v>
      </c>
      <c r="S3179" s="161">
        <f t="shared" si="495"/>
        <v>7000000</v>
      </c>
      <c r="T3179" s="162">
        <f t="shared" si="496"/>
        <v>191.4401022357425</v>
      </c>
      <c r="U3179" s="162">
        <f t="shared" si="497"/>
        <v>116.49360661382573</v>
      </c>
      <c r="V3179" s="163">
        <f t="shared" si="498"/>
        <v>1</v>
      </c>
      <c r="W3179" s="164">
        <f t="shared" si="499"/>
        <v>414331654.35703224</v>
      </c>
      <c r="X3179" s="164">
        <f t="shared" si="500"/>
        <v>374625469.3534174</v>
      </c>
    </row>
    <row r="3180" spans="10:24" x14ac:dyDescent="0.25">
      <c r="J3180">
        <v>3177</v>
      </c>
      <c r="K3180" s="43">
        <v>0.51391474455107211</v>
      </c>
      <c r="L3180">
        <v>0.95666969595601559</v>
      </c>
      <c r="M3180">
        <v>0.66649854182850199</v>
      </c>
      <c r="N3180" s="44">
        <v>0.72141965910700401</v>
      </c>
      <c r="O3180" s="161">
        <f t="shared" si="491"/>
        <v>5000000</v>
      </c>
      <c r="P3180" s="162">
        <f t="shared" si="492"/>
        <v>205.69923523256259</v>
      </c>
      <c r="Q3180" s="162">
        <f t="shared" si="493"/>
        <v>143.60529910976214</v>
      </c>
      <c r="R3180" s="163">
        <f t="shared" si="494"/>
        <v>1</v>
      </c>
      <c r="S3180" s="161">
        <f t="shared" si="495"/>
        <v>6000000</v>
      </c>
      <c r="T3180" s="162">
        <f t="shared" si="496"/>
        <v>198.56641174418752</v>
      </c>
      <c r="U3180" s="162">
        <f t="shared" si="497"/>
        <v>129.30264955488107</v>
      </c>
      <c r="V3180" s="163">
        <f t="shared" si="498"/>
        <v>1</v>
      </c>
      <c r="W3180" s="164">
        <f t="shared" si="499"/>
        <v>260469680.61400223</v>
      </c>
      <c r="X3180" s="164">
        <f t="shared" si="500"/>
        <v>265582573.13583869</v>
      </c>
    </row>
    <row r="3181" spans="10:24" x14ac:dyDescent="0.25">
      <c r="J3181">
        <v>3178</v>
      </c>
      <c r="K3181" s="43">
        <v>0.78770353528094506</v>
      </c>
      <c r="L3181">
        <v>0.77079988095207319</v>
      </c>
      <c r="M3181">
        <v>0.26107837207647222</v>
      </c>
      <c r="N3181" s="44">
        <v>7.2632506894785731E-2</v>
      </c>
      <c r="O3181" s="161">
        <f t="shared" si="491"/>
        <v>7000000</v>
      </c>
      <c r="P3181" s="162">
        <f t="shared" si="492"/>
        <v>191.12225483791156</v>
      </c>
      <c r="Q3181" s="162">
        <f t="shared" si="493"/>
        <v>122.199512236323</v>
      </c>
      <c r="R3181" s="163">
        <f t="shared" si="494"/>
        <v>1</v>
      </c>
      <c r="S3181" s="161">
        <f t="shared" si="495"/>
        <v>7000000</v>
      </c>
      <c r="T3181" s="162">
        <f t="shared" si="496"/>
        <v>193.70741827930385</v>
      </c>
      <c r="U3181" s="162">
        <f t="shared" si="497"/>
        <v>118.59975611816149</v>
      </c>
      <c r="V3181" s="163">
        <f t="shared" si="498"/>
        <v>0.9</v>
      </c>
      <c r="W3181" s="164">
        <f t="shared" si="499"/>
        <v>432459198.21111989</v>
      </c>
      <c r="X3181" s="164">
        <f t="shared" si="500"/>
        <v>323178271.61519688</v>
      </c>
    </row>
    <row r="3182" spans="10:24" x14ac:dyDescent="0.25">
      <c r="J3182">
        <v>3179</v>
      </c>
      <c r="K3182" s="43">
        <v>0.49133435932386293</v>
      </c>
      <c r="L3182">
        <v>0.36252279996399428</v>
      </c>
      <c r="M3182">
        <v>0.94838010402785167</v>
      </c>
      <c r="N3182" s="44">
        <v>0.33573389599787451</v>
      </c>
      <c r="O3182" s="161">
        <f t="shared" si="491"/>
        <v>5000000</v>
      </c>
      <c r="P3182" s="162">
        <f t="shared" si="492"/>
        <v>174.72414680145872</v>
      </c>
      <c r="Q3182" s="162">
        <f t="shared" si="493"/>
        <v>167.58692013281598</v>
      </c>
      <c r="R3182" s="163">
        <f t="shared" si="494"/>
        <v>1</v>
      </c>
      <c r="S3182" s="161">
        <f t="shared" si="495"/>
        <v>6000000</v>
      </c>
      <c r="T3182" s="162">
        <f t="shared" si="496"/>
        <v>188.24138226715291</v>
      </c>
      <c r="U3182" s="162">
        <f t="shared" si="497"/>
        <v>141.29346006640799</v>
      </c>
      <c r="V3182" s="163">
        <f t="shared" si="498"/>
        <v>1</v>
      </c>
      <c r="W3182" s="164">
        <f t="shared" si="499"/>
        <v>-14313866.6567863</v>
      </c>
      <c r="X3182" s="164">
        <f t="shared" si="500"/>
        <v>131687533.20446956</v>
      </c>
    </row>
    <row r="3183" spans="10:24" x14ac:dyDescent="0.25">
      <c r="J3183">
        <v>3180</v>
      </c>
      <c r="K3183" s="43">
        <v>0.91908283362938836</v>
      </c>
      <c r="L3183">
        <v>0.74312837340182158</v>
      </c>
      <c r="M3183">
        <v>0.48139166389275512</v>
      </c>
      <c r="N3183" s="44">
        <v>0.71181882495594939</v>
      </c>
      <c r="O3183" s="161">
        <f t="shared" si="491"/>
        <v>7000000</v>
      </c>
      <c r="P3183" s="162">
        <f t="shared" si="492"/>
        <v>189.79530306516762</v>
      </c>
      <c r="Q3183" s="162">
        <f t="shared" si="493"/>
        <v>134.06677783756993</v>
      </c>
      <c r="R3183" s="163">
        <f t="shared" si="494"/>
        <v>1</v>
      </c>
      <c r="S3183" s="161">
        <f t="shared" si="495"/>
        <v>9000000</v>
      </c>
      <c r="T3183" s="162">
        <f t="shared" si="496"/>
        <v>193.26510102172253</v>
      </c>
      <c r="U3183" s="162">
        <f t="shared" si="497"/>
        <v>124.53338891878496</v>
      </c>
      <c r="V3183" s="163">
        <f t="shared" si="498"/>
        <v>1</v>
      </c>
      <c r="W3183" s="164">
        <f t="shared" si="499"/>
        <v>340099676.59318382</v>
      </c>
      <c r="X3183" s="164">
        <f t="shared" si="500"/>
        <v>468585408.92643809</v>
      </c>
    </row>
    <row r="3184" spans="10:24" x14ac:dyDescent="0.25">
      <c r="J3184">
        <v>3181</v>
      </c>
      <c r="K3184" s="43">
        <v>5.483511703807864E-2</v>
      </c>
      <c r="L3184">
        <v>0.11394547866226101</v>
      </c>
      <c r="M3184">
        <v>0.50447991519075552</v>
      </c>
      <c r="N3184" s="44">
        <v>0.24650350797622445</v>
      </c>
      <c r="O3184" s="161">
        <f t="shared" si="491"/>
        <v>2000000</v>
      </c>
      <c r="P3184" s="162">
        <f t="shared" si="492"/>
        <v>161.91285772051836</v>
      </c>
      <c r="Q3184" s="162">
        <f t="shared" si="493"/>
        <v>135.22459436208337</v>
      </c>
      <c r="R3184" s="163">
        <f t="shared" si="494"/>
        <v>1</v>
      </c>
      <c r="S3184" s="161">
        <f t="shared" si="495"/>
        <v>2000000</v>
      </c>
      <c r="T3184" s="162">
        <f t="shared" si="496"/>
        <v>183.97095257350611</v>
      </c>
      <c r="U3184" s="162">
        <f t="shared" si="497"/>
        <v>125.11229718104168</v>
      </c>
      <c r="V3184" s="163">
        <f t="shared" si="498"/>
        <v>1</v>
      </c>
      <c r="W3184" s="164">
        <f t="shared" si="499"/>
        <v>3376526.7168699875</v>
      </c>
      <c r="X3184" s="164">
        <f t="shared" si="500"/>
        <v>-32282689.215071142</v>
      </c>
    </row>
    <row r="3185" spans="10:24" x14ac:dyDescent="0.25">
      <c r="J3185">
        <v>3182</v>
      </c>
      <c r="K3185" s="43">
        <v>9.7717089594047901E-2</v>
      </c>
      <c r="L3185">
        <v>0.71598188787008232</v>
      </c>
      <c r="M3185">
        <v>0.68900797918232681</v>
      </c>
      <c r="N3185" s="44">
        <v>0.61478584664085356</v>
      </c>
      <c r="O3185" s="161">
        <f t="shared" si="491"/>
        <v>2000000</v>
      </c>
      <c r="P3185" s="162">
        <f t="shared" si="492"/>
        <v>188.56419052409143</v>
      </c>
      <c r="Q3185" s="162">
        <f t="shared" si="493"/>
        <v>144.86080800204587</v>
      </c>
      <c r="R3185" s="163">
        <f t="shared" si="494"/>
        <v>1</v>
      </c>
      <c r="S3185" s="161">
        <f t="shared" si="495"/>
        <v>2000000</v>
      </c>
      <c r="T3185" s="162">
        <f t="shared" si="496"/>
        <v>192.85473017469715</v>
      </c>
      <c r="U3185" s="162">
        <f t="shared" si="497"/>
        <v>129.93040400102294</v>
      </c>
      <c r="V3185" s="163">
        <f t="shared" si="498"/>
        <v>1</v>
      </c>
      <c r="W3185" s="164">
        <f t="shared" si="499"/>
        <v>37406765.04409112</v>
      </c>
      <c r="X3185" s="164">
        <f t="shared" si="500"/>
        <v>-24151347.652651563</v>
      </c>
    </row>
    <row r="3186" spans="10:24" x14ac:dyDescent="0.25">
      <c r="J3186">
        <v>3183</v>
      </c>
      <c r="K3186" s="43">
        <v>0.45253046246650552</v>
      </c>
      <c r="L3186">
        <v>7.0278808854218333E-4</v>
      </c>
      <c r="M3186">
        <v>0.42489553383253864</v>
      </c>
      <c r="N3186" s="44">
        <v>0.21163068567848053</v>
      </c>
      <c r="O3186" s="161">
        <f t="shared" si="491"/>
        <v>5000000</v>
      </c>
      <c r="P3186" s="162">
        <f t="shared" si="492"/>
        <v>132.09744700707779</v>
      </c>
      <c r="Q3186" s="162">
        <f t="shared" si="493"/>
        <v>131.21229968516519</v>
      </c>
      <c r="R3186" s="163">
        <f t="shared" si="494"/>
        <v>1</v>
      </c>
      <c r="S3186" s="161">
        <f t="shared" si="495"/>
        <v>6000000</v>
      </c>
      <c r="T3186" s="162">
        <f t="shared" si="496"/>
        <v>174.03248233569261</v>
      </c>
      <c r="U3186" s="162">
        <f t="shared" si="497"/>
        <v>123.1061498425826</v>
      </c>
      <c r="V3186" s="163">
        <f t="shared" si="498"/>
        <v>1</v>
      </c>
      <c r="W3186" s="164">
        <f t="shared" si="499"/>
        <v>-45574263.390437007</v>
      </c>
      <c r="X3186" s="164">
        <f t="shared" si="500"/>
        <v>155557994.95866007</v>
      </c>
    </row>
    <row r="3187" spans="10:24" x14ac:dyDescent="0.25">
      <c r="J3187">
        <v>3184</v>
      </c>
      <c r="K3187" s="43">
        <v>0.27979406863588718</v>
      </c>
      <c r="L3187">
        <v>0.14084948840832168</v>
      </c>
      <c r="M3187">
        <v>8.6454664666635761E-2</v>
      </c>
      <c r="N3187" s="44">
        <v>0.74287664447126478</v>
      </c>
      <c r="O3187" s="161">
        <f t="shared" si="491"/>
        <v>2000000</v>
      </c>
      <c r="P3187" s="162">
        <f t="shared" si="492"/>
        <v>163.85234146956273</v>
      </c>
      <c r="Q3187" s="162">
        <f t="shared" si="493"/>
        <v>107.74170181454656</v>
      </c>
      <c r="R3187" s="163">
        <f t="shared" si="494"/>
        <v>1</v>
      </c>
      <c r="S3187" s="161">
        <f t="shared" si="495"/>
        <v>5000000</v>
      </c>
      <c r="T3187" s="162">
        <f t="shared" si="496"/>
        <v>184.61744715652091</v>
      </c>
      <c r="U3187" s="162">
        <f t="shared" si="497"/>
        <v>111.37085090727328</v>
      </c>
      <c r="V3187" s="163">
        <f t="shared" si="498"/>
        <v>1</v>
      </c>
      <c r="W3187" s="164">
        <f t="shared" si="499"/>
        <v>62221279.310032338</v>
      </c>
      <c r="X3187" s="164">
        <f t="shared" si="500"/>
        <v>216232981.24623817</v>
      </c>
    </row>
    <row r="3188" spans="10:24" x14ac:dyDescent="0.25">
      <c r="J3188">
        <v>3185</v>
      </c>
      <c r="K3188" s="43">
        <v>0.88025841161194962</v>
      </c>
      <c r="L3188">
        <v>0.78162543300687148</v>
      </c>
      <c r="M3188">
        <v>0.96551151312484074</v>
      </c>
      <c r="N3188" s="44">
        <v>8.5941365635623157E-2</v>
      </c>
      <c r="O3188" s="161">
        <f t="shared" si="491"/>
        <v>7000000</v>
      </c>
      <c r="P3188" s="162">
        <f t="shared" si="492"/>
        <v>191.66541753514693</v>
      </c>
      <c r="Q3188" s="162">
        <f t="shared" si="493"/>
        <v>171.37141106338888</v>
      </c>
      <c r="R3188" s="163">
        <f t="shared" si="494"/>
        <v>1</v>
      </c>
      <c r="S3188" s="161">
        <f t="shared" si="495"/>
        <v>7000000</v>
      </c>
      <c r="T3188" s="162">
        <f t="shared" si="496"/>
        <v>193.88847251171563</v>
      </c>
      <c r="U3188" s="162">
        <f t="shared" si="497"/>
        <v>143.18570553169445</v>
      </c>
      <c r="V3188" s="163">
        <f t="shared" si="498"/>
        <v>0.9</v>
      </c>
      <c r="W3188" s="164">
        <f t="shared" si="499"/>
        <v>92058045.302306354</v>
      </c>
      <c r="X3188" s="164">
        <f t="shared" si="500"/>
        <v>169427431.97413343</v>
      </c>
    </row>
    <row r="3189" spans="10:24" x14ac:dyDescent="0.25">
      <c r="J3189">
        <v>3186</v>
      </c>
      <c r="K3189" s="43">
        <v>0.23900077622122795</v>
      </c>
      <c r="L3189">
        <v>0.25448585771854881</v>
      </c>
      <c r="M3189">
        <v>0.44052509088739866</v>
      </c>
      <c r="N3189" s="44">
        <v>0.9566706477506266</v>
      </c>
      <c r="O3189" s="161">
        <f t="shared" si="491"/>
        <v>2000000</v>
      </c>
      <c r="P3189" s="162">
        <f t="shared" si="492"/>
        <v>170.09340479870701</v>
      </c>
      <c r="Q3189" s="162">
        <f t="shared" si="493"/>
        <v>132.00723887786467</v>
      </c>
      <c r="R3189" s="163">
        <f t="shared" si="494"/>
        <v>1</v>
      </c>
      <c r="S3189" s="161">
        <f t="shared" si="495"/>
        <v>5000000</v>
      </c>
      <c r="T3189" s="162">
        <f t="shared" si="496"/>
        <v>186.697801599569</v>
      </c>
      <c r="U3189" s="162">
        <f t="shared" si="497"/>
        <v>123.50361943893233</v>
      </c>
      <c r="V3189" s="163">
        <f t="shared" si="498"/>
        <v>1</v>
      </c>
      <c r="W3189" s="164">
        <f t="shared" si="499"/>
        <v>26172331.841684699</v>
      </c>
      <c r="X3189" s="164">
        <f t="shared" si="500"/>
        <v>165970910.80318338</v>
      </c>
    </row>
    <row r="3190" spans="10:24" x14ac:dyDescent="0.25">
      <c r="J3190">
        <v>3187</v>
      </c>
      <c r="K3190" s="43">
        <v>0.44444733165191819</v>
      </c>
      <c r="L3190">
        <v>0.31752359375323835</v>
      </c>
      <c r="M3190">
        <v>0.53281821103458382</v>
      </c>
      <c r="N3190" s="44">
        <v>8.9336044374369816E-2</v>
      </c>
      <c r="O3190" s="161">
        <f t="shared" si="491"/>
        <v>5000000</v>
      </c>
      <c r="P3190" s="162">
        <f t="shared" si="492"/>
        <v>172.88047568470111</v>
      </c>
      <c r="Q3190" s="162">
        <f t="shared" si="493"/>
        <v>136.64712116005609</v>
      </c>
      <c r="R3190" s="163">
        <f t="shared" si="494"/>
        <v>1</v>
      </c>
      <c r="S3190" s="161">
        <f t="shared" si="495"/>
        <v>6000000</v>
      </c>
      <c r="T3190" s="162">
        <f t="shared" si="496"/>
        <v>187.62682522823371</v>
      </c>
      <c r="U3190" s="162">
        <f t="shared" si="497"/>
        <v>125.82356058002804</v>
      </c>
      <c r="V3190" s="163">
        <f t="shared" si="498"/>
        <v>0.9</v>
      </c>
      <c r="W3190" s="164">
        <f t="shared" si="499"/>
        <v>131166772.62322512</v>
      </c>
      <c r="X3190" s="164">
        <f t="shared" si="500"/>
        <v>183737629.10031062</v>
      </c>
    </row>
    <row r="3191" spans="10:24" x14ac:dyDescent="0.25">
      <c r="J3191">
        <v>3188</v>
      </c>
      <c r="K3191" s="43">
        <v>0.41986103680942455</v>
      </c>
      <c r="L3191">
        <v>0.37507250547341386</v>
      </c>
      <c r="M3191">
        <v>0.1495976099919385</v>
      </c>
      <c r="N3191" s="44">
        <v>0.20657467088556025</v>
      </c>
      <c r="O3191" s="161">
        <f t="shared" si="491"/>
        <v>5000000</v>
      </c>
      <c r="P3191" s="162">
        <f t="shared" si="492"/>
        <v>175.22327758542647</v>
      </c>
      <c r="Q3191" s="162">
        <f t="shared" si="493"/>
        <v>114.23678489234467</v>
      </c>
      <c r="R3191" s="163">
        <f t="shared" si="494"/>
        <v>1</v>
      </c>
      <c r="S3191" s="161">
        <f t="shared" si="495"/>
        <v>6000000</v>
      </c>
      <c r="T3191" s="162">
        <f t="shared" si="496"/>
        <v>188.40775919514215</v>
      </c>
      <c r="U3191" s="162">
        <f t="shared" si="497"/>
        <v>114.61839244617234</v>
      </c>
      <c r="V3191" s="163">
        <f t="shared" si="498"/>
        <v>1</v>
      </c>
      <c r="W3191" s="164">
        <f t="shared" si="499"/>
        <v>254932463.46540898</v>
      </c>
      <c r="X3191" s="164">
        <f t="shared" si="500"/>
        <v>292736200.49381888</v>
      </c>
    </row>
    <row r="3192" spans="10:24" x14ac:dyDescent="0.25">
      <c r="J3192">
        <v>3189</v>
      </c>
      <c r="K3192" s="43">
        <v>0.93353916358876154</v>
      </c>
      <c r="L3192">
        <v>0.85320540993169136</v>
      </c>
      <c r="M3192">
        <v>0.2820448848928736</v>
      </c>
      <c r="N3192" s="44">
        <v>0.27601932114595018</v>
      </c>
      <c r="O3192" s="161">
        <f t="shared" si="491"/>
        <v>7000000</v>
      </c>
      <c r="P3192" s="162">
        <f t="shared" si="492"/>
        <v>195.75420709942532</v>
      </c>
      <c r="Q3192" s="162">
        <f t="shared" si="493"/>
        <v>123.46444996778823</v>
      </c>
      <c r="R3192" s="163">
        <f t="shared" si="494"/>
        <v>1</v>
      </c>
      <c r="S3192" s="161">
        <f t="shared" si="495"/>
        <v>9000000</v>
      </c>
      <c r="T3192" s="162">
        <f t="shared" si="496"/>
        <v>195.25140236647511</v>
      </c>
      <c r="U3192" s="162">
        <f t="shared" si="497"/>
        <v>119.23222498389411</v>
      </c>
      <c r="V3192" s="163">
        <f t="shared" si="498"/>
        <v>1</v>
      </c>
      <c r="W3192" s="164">
        <f t="shared" si="499"/>
        <v>456028299.92145962</v>
      </c>
      <c r="X3192" s="164">
        <f t="shared" si="500"/>
        <v>534172596.44322896</v>
      </c>
    </row>
    <row r="3193" spans="10:24" x14ac:dyDescent="0.25">
      <c r="J3193">
        <v>3190</v>
      </c>
      <c r="K3193" s="43">
        <v>0.6981493219873659</v>
      </c>
      <c r="L3193">
        <v>0.62651305388315615</v>
      </c>
      <c r="M3193">
        <v>0.78779570826832968</v>
      </c>
      <c r="N3193" s="44">
        <v>0.8996967463745601</v>
      </c>
      <c r="O3193" s="161">
        <f t="shared" si="491"/>
        <v>6000000</v>
      </c>
      <c r="P3193" s="162">
        <f t="shared" si="492"/>
        <v>184.83948126591505</v>
      </c>
      <c r="Q3193" s="162">
        <f t="shared" si="493"/>
        <v>150.97592437475362</v>
      </c>
      <c r="R3193" s="163">
        <f t="shared" si="494"/>
        <v>1</v>
      </c>
      <c r="S3193" s="161">
        <f t="shared" si="495"/>
        <v>7000000</v>
      </c>
      <c r="T3193" s="162">
        <f t="shared" si="496"/>
        <v>191.61316042197168</v>
      </c>
      <c r="U3193" s="162">
        <f t="shared" si="497"/>
        <v>132.98796218737681</v>
      </c>
      <c r="V3193" s="163">
        <f t="shared" si="498"/>
        <v>1</v>
      </c>
      <c r="W3193" s="164">
        <f t="shared" si="499"/>
        <v>153181341.34696862</v>
      </c>
      <c r="X3193" s="164">
        <f t="shared" si="500"/>
        <v>260376387.64216411</v>
      </c>
    </row>
    <row r="3194" spans="10:24" x14ac:dyDescent="0.25">
      <c r="J3194">
        <v>3191</v>
      </c>
      <c r="K3194" s="43">
        <v>0.78952607769292904</v>
      </c>
      <c r="L3194">
        <v>0.30375996898981938</v>
      </c>
      <c r="M3194">
        <v>0.75679680464485</v>
      </c>
      <c r="N3194" s="44">
        <v>0.60605928966184397</v>
      </c>
      <c r="O3194" s="161">
        <f t="shared" si="491"/>
        <v>7000000</v>
      </c>
      <c r="P3194" s="162">
        <f t="shared" si="492"/>
        <v>172.29574813917196</v>
      </c>
      <c r="Q3194" s="162">
        <f t="shared" si="493"/>
        <v>148.92071662041769</v>
      </c>
      <c r="R3194" s="163">
        <f t="shared" si="494"/>
        <v>1</v>
      </c>
      <c r="S3194" s="161">
        <f t="shared" si="495"/>
        <v>7000000</v>
      </c>
      <c r="T3194" s="162">
        <f t="shared" si="496"/>
        <v>187.43191604639065</v>
      </c>
      <c r="U3194" s="162">
        <f t="shared" si="497"/>
        <v>131.96035831020885</v>
      </c>
      <c r="V3194" s="163">
        <f t="shared" si="498"/>
        <v>1</v>
      </c>
      <c r="W3194" s="164">
        <f t="shared" si="499"/>
        <v>113625220.63127989</v>
      </c>
      <c r="X3194" s="164">
        <f t="shared" si="500"/>
        <v>238300904.15327263</v>
      </c>
    </row>
    <row r="3195" spans="10:24" x14ac:dyDescent="0.25">
      <c r="J3195">
        <v>3192</v>
      </c>
      <c r="K3195" s="43">
        <v>0.94119333025348195</v>
      </c>
      <c r="L3195">
        <v>0.94739625740440725</v>
      </c>
      <c r="M3195">
        <v>0.83011521364634266</v>
      </c>
      <c r="N3195" s="44">
        <v>0.61771788440114217</v>
      </c>
      <c r="O3195" s="161">
        <f t="shared" si="491"/>
        <v>7000000</v>
      </c>
      <c r="P3195" s="162">
        <f t="shared" si="492"/>
        <v>204.30173132911065</v>
      </c>
      <c r="Q3195" s="162">
        <f t="shared" si="493"/>
        <v>154.0924129129196</v>
      </c>
      <c r="R3195" s="163">
        <f t="shared" si="494"/>
        <v>1</v>
      </c>
      <c r="S3195" s="161">
        <f t="shared" si="495"/>
        <v>9000000</v>
      </c>
      <c r="T3195" s="162">
        <f t="shared" si="496"/>
        <v>198.10057710970355</v>
      </c>
      <c r="U3195" s="162">
        <f t="shared" si="497"/>
        <v>134.5462064564598</v>
      </c>
      <c r="V3195" s="163">
        <f t="shared" si="498"/>
        <v>1</v>
      </c>
      <c r="W3195" s="164">
        <f t="shared" si="499"/>
        <v>301465228.91333735</v>
      </c>
      <c r="X3195" s="164">
        <f t="shared" si="500"/>
        <v>421989335.87919378</v>
      </c>
    </row>
    <row r="3196" spans="10:24" x14ac:dyDescent="0.25">
      <c r="J3196">
        <v>3193</v>
      </c>
      <c r="K3196" s="43">
        <v>0.50636592344410658</v>
      </c>
      <c r="L3196">
        <v>0.370400696134913</v>
      </c>
      <c r="M3196">
        <v>0.79732804166440585</v>
      </c>
      <c r="N3196" s="44">
        <v>5.5554675377317286E-3</v>
      </c>
      <c r="O3196" s="161">
        <f t="shared" si="491"/>
        <v>5000000</v>
      </c>
      <c r="P3196" s="162">
        <f t="shared" si="492"/>
        <v>175.03811579357395</v>
      </c>
      <c r="Q3196" s="162">
        <f t="shared" si="493"/>
        <v>151.64230422341052</v>
      </c>
      <c r="R3196" s="163">
        <f t="shared" si="494"/>
        <v>1</v>
      </c>
      <c r="S3196" s="161">
        <f t="shared" si="495"/>
        <v>6000000</v>
      </c>
      <c r="T3196" s="162">
        <f t="shared" si="496"/>
        <v>188.34603859785798</v>
      </c>
      <c r="U3196" s="162">
        <f t="shared" si="497"/>
        <v>133.32115211170526</v>
      </c>
      <c r="V3196" s="163">
        <f t="shared" si="498"/>
        <v>0.05</v>
      </c>
      <c r="W3196" s="164">
        <f t="shared" si="499"/>
        <v>66979057.850817159</v>
      </c>
      <c r="X3196" s="164">
        <f t="shared" si="500"/>
        <v>-133492534.05415419</v>
      </c>
    </row>
    <row r="3197" spans="10:24" x14ac:dyDescent="0.25">
      <c r="J3197">
        <v>3194</v>
      </c>
      <c r="K3197" s="43">
        <v>0.36711151730292124</v>
      </c>
      <c r="L3197">
        <v>6.7105281670432282E-2</v>
      </c>
      <c r="M3197">
        <v>0.60393507535309854</v>
      </c>
      <c r="N3197" s="44">
        <v>0.93581534716056103</v>
      </c>
      <c r="O3197" s="161">
        <f t="shared" si="491"/>
        <v>5000000</v>
      </c>
      <c r="P3197" s="162">
        <f t="shared" si="492"/>
        <v>157.53446257546975</v>
      </c>
      <c r="Q3197" s="162">
        <f t="shared" si="493"/>
        <v>140.27091803003898</v>
      </c>
      <c r="R3197" s="163">
        <f t="shared" si="494"/>
        <v>1</v>
      </c>
      <c r="S3197" s="161">
        <f t="shared" si="495"/>
        <v>6000000</v>
      </c>
      <c r="T3197" s="162">
        <f t="shared" si="496"/>
        <v>182.51148752515658</v>
      </c>
      <c r="U3197" s="162">
        <f t="shared" si="497"/>
        <v>127.63545901501949</v>
      </c>
      <c r="V3197" s="163">
        <f t="shared" si="498"/>
        <v>1</v>
      </c>
      <c r="W3197" s="164">
        <f t="shared" si="499"/>
        <v>36317722.727153808</v>
      </c>
      <c r="X3197" s="164">
        <f t="shared" si="500"/>
        <v>179256171.06082255</v>
      </c>
    </row>
    <row r="3198" spans="10:24" x14ac:dyDescent="0.25">
      <c r="J3198">
        <v>3195</v>
      </c>
      <c r="K3198" s="43">
        <v>0.46710856357802399</v>
      </c>
      <c r="L3198">
        <v>6.2542506186897273E-2</v>
      </c>
      <c r="M3198">
        <v>0.5474772197055876</v>
      </c>
      <c r="N3198" s="44">
        <v>6.6284221118701803E-2</v>
      </c>
      <c r="O3198" s="161">
        <f t="shared" si="491"/>
        <v>5000000</v>
      </c>
      <c r="P3198" s="162">
        <f t="shared" si="492"/>
        <v>156.99337481886181</v>
      </c>
      <c r="Q3198" s="162">
        <f t="shared" si="493"/>
        <v>137.38580114067867</v>
      </c>
      <c r="R3198" s="163">
        <f t="shared" si="494"/>
        <v>1</v>
      </c>
      <c r="S3198" s="161">
        <f t="shared" si="495"/>
        <v>6000000</v>
      </c>
      <c r="T3198" s="162">
        <f t="shared" si="496"/>
        <v>182.33112493962059</v>
      </c>
      <c r="U3198" s="162">
        <f t="shared" si="497"/>
        <v>126.19290057033933</v>
      </c>
      <c r="V3198" s="163">
        <f t="shared" si="498"/>
        <v>0.9</v>
      </c>
      <c r="W3198" s="164">
        <f t="shared" si="499"/>
        <v>48037868.390915722</v>
      </c>
      <c r="X3198" s="164">
        <f t="shared" si="500"/>
        <v>153146411.59411883</v>
      </c>
    </row>
    <row r="3199" spans="10:24" x14ac:dyDescent="0.25">
      <c r="J3199">
        <v>3196</v>
      </c>
      <c r="K3199" s="43">
        <v>0.90145526040821666</v>
      </c>
      <c r="L3199">
        <v>0.79808879375993524</v>
      </c>
      <c r="M3199">
        <v>0.4044260237861147</v>
      </c>
      <c r="N3199" s="44">
        <v>0.91090708645112106</v>
      </c>
      <c r="O3199" s="161">
        <f t="shared" si="491"/>
        <v>7000000</v>
      </c>
      <c r="P3199" s="162">
        <f t="shared" si="492"/>
        <v>192.52221078720851</v>
      </c>
      <c r="Q3199" s="162">
        <f t="shared" si="493"/>
        <v>130.16185539497621</v>
      </c>
      <c r="R3199" s="163">
        <f t="shared" si="494"/>
        <v>1</v>
      </c>
      <c r="S3199" s="161">
        <f t="shared" si="495"/>
        <v>9000000</v>
      </c>
      <c r="T3199" s="162">
        <f t="shared" si="496"/>
        <v>194.17407026240284</v>
      </c>
      <c r="U3199" s="162">
        <f t="shared" si="497"/>
        <v>122.58092769748811</v>
      </c>
      <c r="V3199" s="163">
        <f t="shared" si="498"/>
        <v>1</v>
      </c>
      <c r="W3199" s="164">
        <f t="shared" si="499"/>
        <v>386522487.74562603</v>
      </c>
      <c r="X3199" s="164">
        <f t="shared" si="500"/>
        <v>494338283.08423257</v>
      </c>
    </row>
    <row r="3200" spans="10:24" x14ac:dyDescent="0.25">
      <c r="J3200">
        <v>3197</v>
      </c>
      <c r="K3200" s="43">
        <v>0.64674872056117061</v>
      </c>
      <c r="L3200">
        <v>0.47491610654770133</v>
      </c>
      <c r="M3200">
        <v>0.67920284919923757</v>
      </c>
      <c r="N3200" s="44">
        <v>0.81468284413348846</v>
      </c>
      <c r="O3200" s="161">
        <f t="shared" si="491"/>
        <v>6000000</v>
      </c>
      <c r="P3200" s="162">
        <f t="shared" si="492"/>
        <v>179.05623775669042</v>
      </c>
      <c r="Q3200" s="162">
        <f t="shared" si="493"/>
        <v>144.30941715569958</v>
      </c>
      <c r="R3200" s="163">
        <f t="shared" si="494"/>
        <v>1</v>
      </c>
      <c r="S3200" s="161">
        <f t="shared" si="495"/>
        <v>7000000</v>
      </c>
      <c r="T3200" s="162">
        <f t="shared" si="496"/>
        <v>189.68541258556348</v>
      </c>
      <c r="U3200" s="162">
        <f t="shared" si="497"/>
        <v>129.65470857784979</v>
      </c>
      <c r="V3200" s="163">
        <f t="shared" si="498"/>
        <v>1</v>
      </c>
      <c r="W3200" s="164">
        <f t="shared" si="499"/>
        <v>158480923.60594505</v>
      </c>
      <c r="X3200" s="164">
        <f t="shared" si="500"/>
        <v>270214928.05399585</v>
      </c>
    </row>
    <row r="3201" spans="10:24" x14ac:dyDescent="0.25">
      <c r="J3201">
        <v>3198</v>
      </c>
      <c r="K3201" s="43">
        <v>0.40141061650981047</v>
      </c>
      <c r="L3201">
        <v>0.77172818999609183</v>
      </c>
      <c r="M3201">
        <v>0.4603583674931192</v>
      </c>
      <c r="N3201" s="44">
        <v>0.97144714281412414</v>
      </c>
      <c r="O3201" s="161">
        <f t="shared" si="491"/>
        <v>5000000</v>
      </c>
      <c r="P3201" s="162">
        <f t="shared" si="492"/>
        <v>191.1682545641944</v>
      </c>
      <c r="Q3201" s="162">
        <f t="shared" si="493"/>
        <v>133.00938149463943</v>
      </c>
      <c r="R3201" s="163">
        <f t="shared" si="494"/>
        <v>1</v>
      </c>
      <c r="S3201" s="161">
        <f t="shared" si="495"/>
        <v>6000000</v>
      </c>
      <c r="T3201" s="162">
        <f t="shared" si="496"/>
        <v>193.72275152139812</v>
      </c>
      <c r="U3201" s="162">
        <f t="shared" si="497"/>
        <v>124.00469074731971</v>
      </c>
      <c r="V3201" s="163">
        <f t="shared" si="498"/>
        <v>1</v>
      </c>
      <c r="W3201" s="164">
        <f t="shared" si="499"/>
        <v>240794365.34777486</v>
      </c>
      <c r="X3201" s="164">
        <f t="shared" si="500"/>
        <v>268308364.64447045</v>
      </c>
    </row>
    <row r="3202" spans="10:24" x14ac:dyDescent="0.25">
      <c r="J3202">
        <v>3199</v>
      </c>
      <c r="K3202" s="43">
        <v>0.63486857071292713</v>
      </c>
      <c r="L3202">
        <v>0.30182863956163353</v>
      </c>
      <c r="M3202">
        <v>0.1517939060437451</v>
      </c>
      <c r="N3202" s="44">
        <v>0.30966626607482128</v>
      </c>
      <c r="O3202" s="161">
        <f t="shared" si="491"/>
        <v>6000000</v>
      </c>
      <c r="P3202" s="162">
        <f t="shared" si="492"/>
        <v>172.21277443479454</v>
      </c>
      <c r="Q3202" s="162">
        <f t="shared" si="493"/>
        <v>114.42460191018313</v>
      </c>
      <c r="R3202" s="163">
        <f t="shared" si="494"/>
        <v>1</v>
      </c>
      <c r="S3202" s="161">
        <f t="shared" si="495"/>
        <v>7000000</v>
      </c>
      <c r="T3202" s="162">
        <f t="shared" si="496"/>
        <v>187.4042581449315</v>
      </c>
      <c r="U3202" s="162">
        <f t="shared" si="497"/>
        <v>114.71230095509156</v>
      </c>
      <c r="V3202" s="163">
        <f t="shared" si="498"/>
        <v>1</v>
      </c>
      <c r="W3202" s="164">
        <f t="shared" si="499"/>
        <v>296729035.14766848</v>
      </c>
      <c r="X3202" s="164">
        <f t="shared" si="500"/>
        <v>358843700.32887959</v>
      </c>
    </row>
    <row r="3203" spans="10:24" x14ac:dyDescent="0.25">
      <c r="J3203">
        <v>3200</v>
      </c>
      <c r="K3203" s="43">
        <v>0.38905215932467141</v>
      </c>
      <c r="L3203">
        <v>0.93376675504725726</v>
      </c>
      <c r="M3203">
        <v>0.26382071700698273</v>
      </c>
      <c r="N3203" s="44">
        <v>8.4659185526626879E-2</v>
      </c>
      <c r="O3203" s="161">
        <f t="shared" si="491"/>
        <v>5000000</v>
      </c>
      <c r="P3203" s="162">
        <f t="shared" si="492"/>
        <v>202.56669452775114</v>
      </c>
      <c r="Q3203" s="162">
        <f t="shared" si="493"/>
        <v>122.36779031455349</v>
      </c>
      <c r="R3203" s="163">
        <f t="shared" si="494"/>
        <v>1</v>
      </c>
      <c r="S3203" s="161">
        <f t="shared" si="495"/>
        <v>6000000</v>
      </c>
      <c r="T3203" s="162">
        <f t="shared" si="496"/>
        <v>197.52223150925039</v>
      </c>
      <c r="U3203" s="162">
        <f t="shared" si="497"/>
        <v>118.68389515727674</v>
      </c>
      <c r="V3203" s="163">
        <f t="shared" si="498"/>
        <v>0.9</v>
      </c>
      <c r="W3203" s="164">
        <f t="shared" si="499"/>
        <v>350994521.06598824</v>
      </c>
      <c r="X3203" s="164">
        <f t="shared" si="500"/>
        <v>275727016.30065775</v>
      </c>
    </row>
    <row r="3204" spans="10:24" x14ac:dyDescent="0.25">
      <c r="J3204">
        <v>3201</v>
      </c>
      <c r="K3204" s="43">
        <v>0.88019305781633417</v>
      </c>
      <c r="L3204">
        <v>0.58129342741484791</v>
      </c>
      <c r="M3204">
        <v>0.175190574131316</v>
      </c>
      <c r="N3204" s="44">
        <v>0.19598057117234546</v>
      </c>
      <c r="O3204" s="161">
        <f t="shared" si="491"/>
        <v>7000000</v>
      </c>
      <c r="P3204" s="162">
        <f t="shared" si="492"/>
        <v>183.07805230527757</v>
      </c>
      <c r="Q3204" s="162">
        <f t="shared" si="493"/>
        <v>116.32299514164598</v>
      </c>
      <c r="R3204" s="163">
        <f t="shared" si="494"/>
        <v>1</v>
      </c>
      <c r="S3204" s="161">
        <f t="shared" si="495"/>
        <v>7000000</v>
      </c>
      <c r="T3204" s="162">
        <f t="shared" si="496"/>
        <v>191.02601743509251</v>
      </c>
      <c r="U3204" s="162">
        <f t="shared" si="497"/>
        <v>115.66149757082299</v>
      </c>
      <c r="V3204" s="163">
        <f t="shared" si="498"/>
        <v>0.9</v>
      </c>
      <c r="W3204" s="164">
        <f t="shared" si="499"/>
        <v>417285400.14542115</v>
      </c>
      <c r="X3204" s="164">
        <f t="shared" si="500"/>
        <v>324796475.14489806</v>
      </c>
    </row>
    <row r="3205" spans="10:24" x14ac:dyDescent="0.25">
      <c r="J3205">
        <v>3202</v>
      </c>
      <c r="K3205" s="43">
        <v>2.9071492882371319E-2</v>
      </c>
      <c r="L3205">
        <v>0.20047321167811916</v>
      </c>
      <c r="M3205">
        <v>0.37100404760127237</v>
      </c>
      <c r="N3205" s="44">
        <v>0.73506273142812051</v>
      </c>
      <c r="O3205" s="161">
        <f t="shared" ref="O3205:O3268" si="501">VLOOKUP(K3205,$E$5:$H$10,4)</f>
        <v>1000000</v>
      </c>
      <c r="P3205" s="162">
        <f t="shared" ref="P3205:P3268" si="502">_xlfn.NORM.INV(L3205,$E$12,$E$13)</f>
        <v>167.40101756531183</v>
      </c>
      <c r="Q3205" s="162">
        <f t="shared" ref="Q3205:Q3268" si="503">_xlfn.NORM.INV(M3205,$E$15,$E$16)</f>
        <v>128.41609452928489</v>
      </c>
      <c r="R3205" s="163">
        <f t="shared" ref="R3205:R3268" si="504">VLOOKUP(N3205,$E$19:$H$21,4)</f>
        <v>1</v>
      </c>
      <c r="S3205" s="161">
        <f t="shared" ref="S3205:S3268" si="505">VLOOKUP(K3205,$G$5:$H$10,2)</f>
        <v>1000000</v>
      </c>
      <c r="T3205" s="162">
        <f t="shared" ref="T3205:T3268" si="506">_xlfn.NORM.INV(L3205,$G$12,$G$13)</f>
        <v>185.80033918843728</v>
      </c>
      <c r="U3205" s="162">
        <f t="shared" ref="U3205:U3268" si="507">_xlfn.NORM.INV(M3205,$G$15,$G$16)</f>
        <v>121.70804726464245</v>
      </c>
      <c r="V3205" s="163">
        <f t="shared" ref="V3205:V3268" si="508">VLOOKUP(N3205,$G$19:$H$21,2)</f>
        <v>1</v>
      </c>
      <c r="W3205" s="164">
        <f t="shared" ref="W3205:W3268" si="509">O3205*(P3205-Q3205)*R3205-$D$23-$D$24</f>
        <v>-11015076.96397306</v>
      </c>
      <c r="X3205" s="164">
        <f t="shared" ref="X3205:X3268" si="510">S3205*(T3205-U3205)*V3205-$F$23-$F$24</f>
        <v>-85907708.076205164</v>
      </c>
    </row>
    <row r="3206" spans="10:24" x14ac:dyDescent="0.25">
      <c r="J3206">
        <v>3203</v>
      </c>
      <c r="K3206" s="43">
        <v>0.67966207220788644</v>
      </c>
      <c r="L3206">
        <v>0.13897035806275049</v>
      </c>
      <c r="M3206">
        <v>0.23040134336479379</v>
      </c>
      <c r="N3206" s="44">
        <v>0.40813781185094145</v>
      </c>
      <c r="O3206" s="161">
        <f t="shared" si="501"/>
        <v>6000000</v>
      </c>
      <c r="P3206" s="162">
        <f t="shared" si="502"/>
        <v>163.7256455273654</v>
      </c>
      <c r="Q3206" s="162">
        <f t="shared" si="503"/>
        <v>120.24948489488767</v>
      </c>
      <c r="R3206" s="163">
        <f t="shared" si="504"/>
        <v>1</v>
      </c>
      <c r="S3206" s="161">
        <f t="shared" si="505"/>
        <v>7000000</v>
      </c>
      <c r="T3206" s="162">
        <f t="shared" si="506"/>
        <v>184.57521517578846</v>
      </c>
      <c r="U3206" s="162">
        <f t="shared" si="507"/>
        <v>117.62474244744384</v>
      </c>
      <c r="V3206" s="163">
        <f t="shared" si="508"/>
        <v>1</v>
      </c>
      <c r="W3206" s="164">
        <f t="shared" si="509"/>
        <v>210856963.79486638</v>
      </c>
      <c r="X3206" s="164">
        <f t="shared" si="510"/>
        <v>318653309.09841233</v>
      </c>
    </row>
    <row r="3207" spans="10:24" x14ac:dyDescent="0.25">
      <c r="J3207">
        <v>3204</v>
      </c>
      <c r="K3207" s="43">
        <v>0.23849087145437697</v>
      </c>
      <c r="L3207">
        <v>0.62720812762273903</v>
      </c>
      <c r="M3207">
        <v>9.2344886383136093E-2</v>
      </c>
      <c r="N3207" s="44">
        <v>0.19096809828865846</v>
      </c>
      <c r="O3207" s="161">
        <f t="shared" si="501"/>
        <v>2000000</v>
      </c>
      <c r="P3207" s="162">
        <f t="shared" si="502"/>
        <v>184.86702000854487</v>
      </c>
      <c r="Q3207" s="162">
        <f t="shared" si="503"/>
        <v>108.47094480028629</v>
      </c>
      <c r="R3207" s="163">
        <f t="shared" si="504"/>
        <v>1</v>
      </c>
      <c r="S3207" s="161">
        <f t="shared" si="505"/>
        <v>5000000</v>
      </c>
      <c r="T3207" s="162">
        <f t="shared" si="506"/>
        <v>191.62234000284829</v>
      </c>
      <c r="U3207" s="162">
        <f t="shared" si="507"/>
        <v>111.73547240014315</v>
      </c>
      <c r="V3207" s="163">
        <f t="shared" si="508"/>
        <v>0.9</v>
      </c>
      <c r="W3207" s="164">
        <f t="shared" si="509"/>
        <v>102792150.41651717</v>
      </c>
      <c r="X3207" s="164">
        <f t="shared" si="510"/>
        <v>209490904.2121731</v>
      </c>
    </row>
    <row r="3208" spans="10:24" x14ac:dyDescent="0.25">
      <c r="J3208">
        <v>3205</v>
      </c>
      <c r="K3208" s="43">
        <v>0.80649740508158707</v>
      </c>
      <c r="L3208">
        <v>0.994578474960226</v>
      </c>
      <c r="M3208">
        <v>0.71604149668705208</v>
      </c>
      <c r="N3208" s="44">
        <v>0.51380341583812716</v>
      </c>
      <c r="O3208" s="161">
        <f t="shared" si="501"/>
        <v>7000000</v>
      </c>
      <c r="P3208" s="162">
        <f t="shared" si="502"/>
        <v>218.21574979698894</v>
      </c>
      <c r="Q3208" s="162">
        <f t="shared" si="503"/>
        <v>146.42243822839467</v>
      </c>
      <c r="R3208" s="163">
        <f t="shared" si="504"/>
        <v>1</v>
      </c>
      <c r="S3208" s="161">
        <f t="shared" si="505"/>
        <v>7000000</v>
      </c>
      <c r="T3208" s="162">
        <f t="shared" si="506"/>
        <v>202.73858326566298</v>
      </c>
      <c r="U3208" s="162">
        <f t="shared" si="507"/>
        <v>130.71121911419735</v>
      </c>
      <c r="V3208" s="163">
        <f t="shared" si="508"/>
        <v>1</v>
      </c>
      <c r="W3208" s="164">
        <f t="shared" si="509"/>
        <v>452553180.98015994</v>
      </c>
      <c r="X3208" s="164">
        <f t="shared" si="510"/>
        <v>354191549.06025946</v>
      </c>
    </row>
    <row r="3209" spans="10:24" x14ac:dyDescent="0.25">
      <c r="J3209">
        <v>3206</v>
      </c>
      <c r="K3209" s="43">
        <v>0.45207470573852848</v>
      </c>
      <c r="L3209">
        <v>0.84777590014572779</v>
      </c>
      <c r="M3209">
        <v>0.23529817874590497</v>
      </c>
      <c r="N3209" s="44">
        <v>0.98857616536735404</v>
      </c>
      <c r="O3209" s="161">
        <f t="shared" si="501"/>
        <v>5000000</v>
      </c>
      <c r="P3209" s="162">
        <f t="shared" si="502"/>
        <v>195.40411649800706</v>
      </c>
      <c r="Q3209" s="162">
        <f t="shared" si="503"/>
        <v>120.56981844386307</v>
      </c>
      <c r="R3209" s="163">
        <f t="shared" si="504"/>
        <v>1</v>
      </c>
      <c r="S3209" s="161">
        <f t="shared" si="505"/>
        <v>6000000</v>
      </c>
      <c r="T3209" s="162">
        <f t="shared" si="506"/>
        <v>195.13470549933569</v>
      </c>
      <c r="U3209" s="162">
        <f t="shared" si="507"/>
        <v>117.78490922193153</v>
      </c>
      <c r="V3209" s="163">
        <f t="shared" si="508"/>
        <v>1</v>
      </c>
      <c r="W3209" s="164">
        <f t="shared" si="509"/>
        <v>324171490.27071995</v>
      </c>
      <c r="X3209" s="164">
        <f t="shared" si="510"/>
        <v>314098777.66442502</v>
      </c>
    </row>
    <row r="3210" spans="10:24" x14ac:dyDescent="0.25">
      <c r="J3210">
        <v>3207</v>
      </c>
      <c r="K3210" s="43">
        <v>0.54988653061074522</v>
      </c>
      <c r="L3210">
        <v>4.4443503820125518E-2</v>
      </c>
      <c r="M3210">
        <v>0.34687172095422292</v>
      </c>
      <c r="N3210" s="44">
        <v>0.17615011309668327</v>
      </c>
      <c r="O3210" s="161">
        <f t="shared" si="501"/>
        <v>5000000</v>
      </c>
      <c r="P3210" s="162">
        <f t="shared" si="502"/>
        <v>154.48052714562095</v>
      </c>
      <c r="Q3210" s="162">
        <f t="shared" si="503"/>
        <v>127.12439919651</v>
      </c>
      <c r="R3210" s="163">
        <f t="shared" si="504"/>
        <v>1</v>
      </c>
      <c r="S3210" s="161">
        <f t="shared" si="505"/>
        <v>6000000</v>
      </c>
      <c r="T3210" s="162">
        <f t="shared" si="506"/>
        <v>181.49350904854032</v>
      </c>
      <c r="U3210" s="162">
        <f t="shared" si="507"/>
        <v>121.06219959825499</v>
      </c>
      <c r="V3210" s="163">
        <f t="shared" si="508"/>
        <v>0.9</v>
      </c>
      <c r="W3210" s="164">
        <f t="shared" si="509"/>
        <v>86780639.745554775</v>
      </c>
      <c r="X3210" s="164">
        <f t="shared" si="510"/>
        <v>176329071.03154075</v>
      </c>
    </row>
    <row r="3211" spans="10:24" x14ac:dyDescent="0.25">
      <c r="J3211">
        <v>3208</v>
      </c>
      <c r="K3211" s="43">
        <v>0.9313657603493094</v>
      </c>
      <c r="L3211">
        <v>0.52032668399072413</v>
      </c>
      <c r="M3211">
        <v>0.66052860066668817</v>
      </c>
      <c r="N3211" s="44">
        <v>0.36045649907924271</v>
      </c>
      <c r="O3211" s="161">
        <f t="shared" si="501"/>
        <v>7000000</v>
      </c>
      <c r="P3211" s="162">
        <f t="shared" si="502"/>
        <v>180.76460259424297</v>
      </c>
      <c r="Q3211" s="162">
        <f t="shared" si="503"/>
        <v>143.27812412117956</v>
      </c>
      <c r="R3211" s="163">
        <f t="shared" si="504"/>
        <v>1</v>
      </c>
      <c r="S3211" s="161">
        <f t="shared" si="505"/>
        <v>9000000</v>
      </c>
      <c r="T3211" s="162">
        <f t="shared" si="506"/>
        <v>190.25486753141433</v>
      </c>
      <c r="U3211" s="162">
        <f t="shared" si="507"/>
        <v>129.13906206058979</v>
      </c>
      <c r="V3211" s="163">
        <f t="shared" si="508"/>
        <v>1</v>
      </c>
      <c r="W3211" s="164">
        <f t="shared" si="509"/>
        <v>212405349.3114439</v>
      </c>
      <c r="X3211" s="164">
        <f t="shared" si="510"/>
        <v>400042249.23742092</v>
      </c>
    </row>
    <row r="3212" spans="10:24" x14ac:dyDescent="0.25">
      <c r="J3212">
        <v>3209</v>
      </c>
      <c r="K3212" s="43">
        <v>0.7204882010577307</v>
      </c>
      <c r="L3212">
        <v>0.42519445634532516</v>
      </c>
      <c r="M3212">
        <v>0.8861603349867736</v>
      </c>
      <c r="N3212" s="44">
        <v>6.7798814718097455E-2</v>
      </c>
      <c r="O3212" s="161">
        <f t="shared" si="501"/>
        <v>6000000</v>
      </c>
      <c r="P3212" s="162">
        <f t="shared" si="502"/>
        <v>177.17066662945783</v>
      </c>
      <c r="Q3212" s="162">
        <f t="shared" si="503"/>
        <v>159.12716793659698</v>
      </c>
      <c r="R3212" s="163">
        <f t="shared" si="504"/>
        <v>1</v>
      </c>
      <c r="S3212" s="161">
        <f t="shared" si="505"/>
        <v>7000000</v>
      </c>
      <c r="T3212" s="162">
        <f t="shared" si="506"/>
        <v>189.05688887648594</v>
      </c>
      <c r="U3212" s="162">
        <f t="shared" si="507"/>
        <v>137.06358396829847</v>
      </c>
      <c r="V3212" s="163">
        <f t="shared" si="508"/>
        <v>0.9</v>
      </c>
      <c r="W3212" s="164">
        <f t="shared" si="509"/>
        <v>58260992.15716511</v>
      </c>
      <c r="X3212" s="164">
        <f t="shared" si="510"/>
        <v>177557820.92158103</v>
      </c>
    </row>
    <row r="3213" spans="10:24" x14ac:dyDescent="0.25">
      <c r="J3213">
        <v>3210</v>
      </c>
      <c r="K3213" s="43">
        <v>0.83981290397128761</v>
      </c>
      <c r="L3213">
        <v>0.3936289988955296</v>
      </c>
      <c r="M3213">
        <v>0.39545563629337166</v>
      </c>
      <c r="N3213" s="44">
        <v>0.45018503501648144</v>
      </c>
      <c r="O3213" s="161">
        <f t="shared" si="501"/>
        <v>7000000</v>
      </c>
      <c r="P3213" s="162">
        <f t="shared" si="502"/>
        <v>175.95190574471022</v>
      </c>
      <c r="Q3213" s="162">
        <f t="shared" si="503"/>
        <v>129.69745076260176</v>
      </c>
      <c r="R3213" s="163">
        <f t="shared" si="504"/>
        <v>1</v>
      </c>
      <c r="S3213" s="161">
        <f t="shared" si="505"/>
        <v>7000000</v>
      </c>
      <c r="T3213" s="162">
        <f t="shared" si="506"/>
        <v>188.65063524823674</v>
      </c>
      <c r="U3213" s="162">
        <f t="shared" si="507"/>
        <v>122.34872538130088</v>
      </c>
      <c r="V3213" s="163">
        <f t="shared" si="508"/>
        <v>1</v>
      </c>
      <c r="W3213" s="164">
        <f t="shared" si="509"/>
        <v>273781184.8747592</v>
      </c>
      <c r="X3213" s="164">
        <f t="shared" si="510"/>
        <v>314113369.068551</v>
      </c>
    </row>
    <row r="3214" spans="10:24" x14ac:dyDescent="0.25">
      <c r="J3214">
        <v>3211</v>
      </c>
      <c r="K3214" s="43">
        <v>0.2344406460240579</v>
      </c>
      <c r="L3214">
        <v>0.9202349775529135</v>
      </c>
      <c r="M3214">
        <v>0.23345648910162142</v>
      </c>
      <c r="N3214" s="44">
        <v>0.70064442197451182</v>
      </c>
      <c r="O3214" s="161">
        <f t="shared" si="501"/>
        <v>2000000</v>
      </c>
      <c r="P3214" s="162">
        <f t="shared" si="502"/>
        <v>201.09980834749999</v>
      </c>
      <c r="Q3214" s="162">
        <f t="shared" si="503"/>
        <v>120.44977996435871</v>
      </c>
      <c r="R3214" s="163">
        <f t="shared" si="504"/>
        <v>1</v>
      </c>
      <c r="S3214" s="161">
        <f t="shared" si="505"/>
        <v>5000000</v>
      </c>
      <c r="T3214" s="162">
        <f t="shared" si="506"/>
        <v>197.03326944916665</v>
      </c>
      <c r="U3214" s="162">
        <f t="shared" si="507"/>
        <v>117.72488998217935</v>
      </c>
      <c r="V3214" s="163">
        <f t="shared" si="508"/>
        <v>1</v>
      </c>
      <c r="W3214" s="164">
        <f t="shared" si="509"/>
        <v>111300056.76628256</v>
      </c>
      <c r="X3214" s="164">
        <f t="shared" si="510"/>
        <v>246541897.3349365</v>
      </c>
    </row>
    <row r="3215" spans="10:24" x14ac:dyDescent="0.25">
      <c r="J3215">
        <v>3212</v>
      </c>
      <c r="K3215" s="43">
        <v>0.20235735460514126</v>
      </c>
      <c r="L3215">
        <v>0.69226380118697695</v>
      </c>
      <c r="M3215">
        <v>0.49113771450151578</v>
      </c>
      <c r="N3215" s="44">
        <v>0.55631560103825173</v>
      </c>
      <c r="O3215" s="161">
        <f t="shared" si="501"/>
        <v>2000000</v>
      </c>
      <c r="P3215" s="162">
        <f t="shared" si="502"/>
        <v>187.53416114324358</v>
      </c>
      <c r="Q3215" s="162">
        <f t="shared" si="503"/>
        <v>134.55567434407178</v>
      </c>
      <c r="R3215" s="163">
        <f t="shared" si="504"/>
        <v>1</v>
      </c>
      <c r="S3215" s="161">
        <f t="shared" si="505"/>
        <v>5000000</v>
      </c>
      <c r="T3215" s="162">
        <f t="shared" si="506"/>
        <v>192.51138704774786</v>
      </c>
      <c r="U3215" s="162">
        <f t="shared" si="507"/>
        <v>124.77783717203589</v>
      </c>
      <c r="V3215" s="163">
        <f t="shared" si="508"/>
        <v>1</v>
      </c>
      <c r="W3215" s="164">
        <f t="shared" si="509"/>
        <v>55956973.598343611</v>
      </c>
      <c r="X3215" s="164">
        <f t="shared" si="510"/>
        <v>188667749.37855989</v>
      </c>
    </row>
    <row r="3216" spans="10:24" x14ac:dyDescent="0.25">
      <c r="J3216">
        <v>3213</v>
      </c>
      <c r="K3216" s="43">
        <v>0.89490834720410417</v>
      </c>
      <c r="L3216">
        <v>0.68412168555046482</v>
      </c>
      <c r="M3216">
        <v>4.2291586884407817E-2</v>
      </c>
      <c r="N3216" s="44">
        <v>0.86058951624178726</v>
      </c>
      <c r="O3216" s="161">
        <f t="shared" si="501"/>
        <v>7000000</v>
      </c>
      <c r="P3216" s="162">
        <f t="shared" si="502"/>
        <v>187.18883770065659</v>
      </c>
      <c r="Q3216" s="162">
        <f t="shared" si="503"/>
        <v>100.50617999201705</v>
      </c>
      <c r="R3216" s="163">
        <f t="shared" si="504"/>
        <v>1</v>
      </c>
      <c r="S3216" s="161">
        <f t="shared" si="505"/>
        <v>7000000</v>
      </c>
      <c r="T3216" s="162">
        <f t="shared" si="506"/>
        <v>192.39627923355221</v>
      </c>
      <c r="U3216" s="162">
        <f t="shared" si="507"/>
        <v>107.75308999600853</v>
      </c>
      <c r="V3216" s="163">
        <f t="shared" si="508"/>
        <v>1</v>
      </c>
      <c r="W3216" s="164">
        <f t="shared" si="509"/>
        <v>556778603.96047676</v>
      </c>
      <c r="X3216" s="164">
        <f t="shared" si="510"/>
        <v>442502324.6628058</v>
      </c>
    </row>
    <row r="3217" spans="10:24" x14ac:dyDescent="0.25">
      <c r="J3217">
        <v>3214</v>
      </c>
      <c r="K3217" s="43">
        <v>0.56289098410758265</v>
      </c>
      <c r="L3217">
        <v>0.19833264619003599</v>
      </c>
      <c r="M3217">
        <v>0.18080693912316892</v>
      </c>
      <c r="N3217" s="44">
        <v>0.75456116699739439</v>
      </c>
      <c r="O3217" s="161">
        <f t="shared" si="501"/>
        <v>6000000</v>
      </c>
      <c r="P3217" s="162">
        <f t="shared" si="502"/>
        <v>167.2861216472877</v>
      </c>
      <c r="Q3217" s="162">
        <f t="shared" si="503"/>
        <v>116.75411643779501</v>
      </c>
      <c r="R3217" s="163">
        <f t="shared" si="504"/>
        <v>1</v>
      </c>
      <c r="S3217" s="161">
        <f t="shared" si="505"/>
        <v>6000000</v>
      </c>
      <c r="T3217" s="162">
        <f t="shared" si="506"/>
        <v>185.7620405490959</v>
      </c>
      <c r="U3217" s="162">
        <f t="shared" si="507"/>
        <v>115.8770582188975</v>
      </c>
      <c r="V3217" s="163">
        <f t="shared" si="508"/>
        <v>1</v>
      </c>
      <c r="W3217" s="164">
        <f t="shared" si="509"/>
        <v>253192031.25695616</v>
      </c>
      <c r="X3217" s="164">
        <f t="shared" si="510"/>
        <v>269309893.98119038</v>
      </c>
    </row>
    <row r="3218" spans="10:24" x14ac:dyDescent="0.25">
      <c r="J3218">
        <v>3215</v>
      </c>
      <c r="K3218" s="43">
        <v>0.48709935255194448</v>
      </c>
      <c r="L3218">
        <v>0.42669173130824367</v>
      </c>
      <c r="M3218">
        <v>0.34457947475823913</v>
      </c>
      <c r="N3218" s="44">
        <v>0.12417784792256559</v>
      </c>
      <c r="O3218" s="161">
        <f t="shared" si="501"/>
        <v>5000000</v>
      </c>
      <c r="P3218" s="162">
        <f t="shared" si="502"/>
        <v>177.22795323843343</v>
      </c>
      <c r="Q3218" s="162">
        <f t="shared" si="503"/>
        <v>127.00006605845148</v>
      </c>
      <c r="R3218" s="163">
        <f t="shared" si="504"/>
        <v>1</v>
      </c>
      <c r="S3218" s="161">
        <f t="shared" si="505"/>
        <v>6000000</v>
      </c>
      <c r="T3218" s="162">
        <f t="shared" si="506"/>
        <v>189.07598441281115</v>
      </c>
      <c r="U3218" s="162">
        <f t="shared" si="507"/>
        <v>121.00003302922573</v>
      </c>
      <c r="V3218" s="163">
        <f t="shared" si="508"/>
        <v>0.9</v>
      </c>
      <c r="W3218" s="164">
        <f t="shared" si="509"/>
        <v>201139435.89990973</v>
      </c>
      <c r="X3218" s="164">
        <f t="shared" si="510"/>
        <v>217610137.47136128</v>
      </c>
    </row>
    <row r="3219" spans="10:24" x14ac:dyDescent="0.25">
      <c r="J3219">
        <v>3216</v>
      </c>
      <c r="K3219" s="43">
        <v>0.98816753385803191</v>
      </c>
      <c r="L3219">
        <v>0.99147251653879076</v>
      </c>
      <c r="M3219">
        <v>0.36362026461872932</v>
      </c>
      <c r="N3219" s="44">
        <v>0.84644041656066227</v>
      </c>
      <c r="O3219" s="161">
        <f t="shared" si="501"/>
        <v>9000000</v>
      </c>
      <c r="P3219" s="162">
        <f t="shared" si="502"/>
        <v>215.78280908201288</v>
      </c>
      <c r="Q3219" s="162">
        <f t="shared" si="503"/>
        <v>128.02402839187332</v>
      </c>
      <c r="R3219" s="163">
        <f t="shared" si="504"/>
        <v>1</v>
      </c>
      <c r="S3219" s="161">
        <f t="shared" si="505"/>
        <v>9000000</v>
      </c>
      <c r="T3219" s="162">
        <f t="shared" si="506"/>
        <v>201.92760302733763</v>
      </c>
      <c r="U3219" s="162">
        <f t="shared" si="507"/>
        <v>121.51201419593666</v>
      </c>
      <c r="V3219" s="163">
        <f t="shared" si="508"/>
        <v>1</v>
      </c>
      <c r="W3219" s="164">
        <f t="shared" si="509"/>
        <v>739829026.21125603</v>
      </c>
      <c r="X3219" s="164">
        <f t="shared" si="510"/>
        <v>573740299.48260868</v>
      </c>
    </row>
    <row r="3220" spans="10:24" x14ac:dyDescent="0.25">
      <c r="J3220">
        <v>3217</v>
      </c>
      <c r="K3220" s="43">
        <v>0.60356000050697067</v>
      </c>
      <c r="L3220">
        <v>0.56936839726214628</v>
      </c>
      <c r="M3220">
        <v>0.98820226805234268</v>
      </c>
      <c r="N3220" s="44">
        <v>4.568241272736473E-3</v>
      </c>
      <c r="O3220" s="161">
        <f t="shared" si="501"/>
        <v>6000000</v>
      </c>
      <c r="P3220" s="162">
        <f t="shared" si="502"/>
        <v>182.62149572129223</v>
      </c>
      <c r="Q3220" s="162">
        <f t="shared" si="503"/>
        <v>180.27306047059005</v>
      </c>
      <c r="R3220" s="163">
        <f t="shared" si="504"/>
        <v>1</v>
      </c>
      <c r="S3220" s="161">
        <f t="shared" si="505"/>
        <v>7000000</v>
      </c>
      <c r="T3220" s="162">
        <f t="shared" si="506"/>
        <v>190.87383190709741</v>
      </c>
      <c r="U3220" s="162">
        <f t="shared" si="507"/>
        <v>147.63653023529503</v>
      </c>
      <c r="V3220" s="163">
        <f t="shared" si="508"/>
        <v>0.05</v>
      </c>
      <c r="W3220" s="164">
        <f t="shared" si="509"/>
        <v>-35909388.495786913</v>
      </c>
      <c r="X3220" s="164">
        <f t="shared" si="510"/>
        <v>-134866944.41486916</v>
      </c>
    </row>
    <row r="3221" spans="10:24" x14ac:dyDescent="0.25">
      <c r="J3221">
        <v>3218</v>
      </c>
      <c r="K3221" s="43">
        <v>0.93464617726338495</v>
      </c>
      <c r="L3221">
        <v>0.80449952981681017</v>
      </c>
      <c r="M3221">
        <v>0.81509401471057008</v>
      </c>
      <c r="N3221" s="44">
        <v>0.87222065785921177</v>
      </c>
      <c r="O3221" s="161">
        <f t="shared" si="501"/>
        <v>7000000</v>
      </c>
      <c r="P3221" s="162">
        <f t="shared" si="502"/>
        <v>192.86705348940561</v>
      </c>
      <c r="Q3221" s="162">
        <f t="shared" si="503"/>
        <v>152.93651255344656</v>
      </c>
      <c r="R3221" s="163">
        <f t="shared" si="504"/>
        <v>1</v>
      </c>
      <c r="S3221" s="161">
        <f t="shared" si="505"/>
        <v>9000000</v>
      </c>
      <c r="T3221" s="162">
        <f t="shared" si="506"/>
        <v>194.28901782980188</v>
      </c>
      <c r="U3221" s="162">
        <f t="shared" si="507"/>
        <v>133.96825627672328</v>
      </c>
      <c r="V3221" s="163">
        <f t="shared" si="508"/>
        <v>1</v>
      </c>
      <c r="W3221" s="164">
        <f t="shared" si="509"/>
        <v>229513786.55171329</v>
      </c>
      <c r="X3221" s="164">
        <f t="shared" si="510"/>
        <v>392886853.97770739</v>
      </c>
    </row>
    <row r="3222" spans="10:24" x14ac:dyDescent="0.25">
      <c r="J3222">
        <v>3219</v>
      </c>
      <c r="K3222" s="43">
        <v>0.38542481933707029</v>
      </c>
      <c r="L3222">
        <v>0.19192281514299947</v>
      </c>
      <c r="M3222">
        <v>0.85613959898976799</v>
      </c>
      <c r="N3222" s="44">
        <v>0.66280370222681861</v>
      </c>
      <c r="O3222" s="161">
        <f t="shared" si="501"/>
        <v>5000000</v>
      </c>
      <c r="P3222" s="162">
        <f t="shared" si="502"/>
        <v>166.93751286499506</v>
      </c>
      <c r="Q3222" s="162">
        <f t="shared" si="503"/>
        <v>156.26269700854419</v>
      </c>
      <c r="R3222" s="163">
        <f t="shared" si="504"/>
        <v>1</v>
      </c>
      <c r="S3222" s="161">
        <f t="shared" si="505"/>
        <v>6000000</v>
      </c>
      <c r="T3222" s="162">
        <f t="shared" si="506"/>
        <v>185.64583762166501</v>
      </c>
      <c r="U3222" s="162">
        <f t="shared" si="507"/>
        <v>135.6313485042721</v>
      </c>
      <c r="V3222" s="163">
        <f t="shared" si="508"/>
        <v>1</v>
      </c>
      <c r="W3222" s="164">
        <f t="shared" si="509"/>
        <v>3374079.2822543159</v>
      </c>
      <c r="X3222" s="164">
        <f t="shared" si="510"/>
        <v>150086934.70435745</v>
      </c>
    </row>
    <row r="3223" spans="10:24" x14ac:dyDescent="0.25">
      <c r="J3223">
        <v>3220</v>
      </c>
      <c r="K3223" s="43">
        <v>0.9410346969454898</v>
      </c>
      <c r="L3223">
        <v>0.57080475692413801</v>
      </c>
      <c r="M3223">
        <v>0.44662142615764555</v>
      </c>
      <c r="N3223" s="44">
        <v>9.5534651764400347E-2</v>
      </c>
      <c r="O3223" s="161">
        <f t="shared" si="501"/>
        <v>7000000</v>
      </c>
      <c r="P3223" s="162">
        <f t="shared" si="502"/>
        <v>182.67635076026451</v>
      </c>
      <c r="Q3223" s="162">
        <f t="shared" si="503"/>
        <v>132.31596019896736</v>
      </c>
      <c r="R3223" s="163">
        <f t="shared" si="504"/>
        <v>1</v>
      </c>
      <c r="S3223" s="161">
        <f t="shared" si="505"/>
        <v>9000000</v>
      </c>
      <c r="T3223" s="162">
        <f t="shared" si="506"/>
        <v>190.89211692008817</v>
      </c>
      <c r="U3223" s="162">
        <f t="shared" si="507"/>
        <v>123.65798009948368</v>
      </c>
      <c r="V3223" s="163">
        <f t="shared" si="508"/>
        <v>0.9</v>
      </c>
      <c r="W3223" s="164">
        <f t="shared" si="509"/>
        <v>302522733.92908007</v>
      </c>
      <c r="X3223" s="164">
        <f t="shared" si="510"/>
        <v>394596508.24689639</v>
      </c>
    </row>
    <row r="3224" spans="10:24" x14ac:dyDescent="0.25">
      <c r="J3224">
        <v>3221</v>
      </c>
      <c r="K3224" s="43">
        <v>0.26218807681159795</v>
      </c>
      <c r="L3224">
        <v>0.90857420743501804</v>
      </c>
      <c r="M3224">
        <v>0.34886258974917916</v>
      </c>
      <c r="N3224" s="44">
        <v>0.38177274604939182</v>
      </c>
      <c r="O3224" s="161">
        <f t="shared" si="501"/>
        <v>2000000</v>
      </c>
      <c r="P3224" s="162">
        <f t="shared" si="502"/>
        <v>199.98039273177275</v>
      </c>
      <c r="Q3224" s="162">
        <f t="shared" si="503"/>
        <v>127.2321388067422</v>
      </c>
      <c r="R3224" s="163">
        <f t="shared" si="504"/>
        <v>1</v>
      </c>
      <c r="S3224" s="161">
        <f t="shared" si="505"/>
        <v>5000000</v>
      </c>
      <c r="T3224" s="162">
        <f t="shared" si="506"/>
        <v>196.66013091059091</v>
      </c>
      <c r="U3224" s="162">
        <f t="shared" si="507"/>
        <v>121.1160694033711</v>
      </c>
      <c r="V3224" s="163">
        <f t="shared" si="508"/>
        <v>1</v>
      </c>
      <c r="W3224" s="164">
        <f t="shared" si="509"/>
        <v>95496507.850061119</v>
      </c>
      <c r="X3224" s="164">
        <f t="shared" si="510"/>
        <v>227720307.53609902</v>
      </c>
    </row>
    <row r="3225" spans="10:24" x14ac:dyDescent="0.25">
      <c r="J3225">
        <v>3222</v>
      </c>
      <c r="K3225" s="43">
        <v>0.18146794518838694</v>
      </c>
      <c r="L3225">
        <v>0.35510537622320426</v>
      </c>
      <c r="M3225">
        <v>0.15051030658783859</v>
      </c>
      <c r="N3225" s="44">
        <v>0.1147371090903706</v>
      </c>
      <c r="O3225" s="161">
        <f t="shared" si="501"/>
        <v>2000000</v>
      </c>
      <c r="P3225" s="162">
        <f t="shared" si="502"/>
        <v>174.42640414540932</v>
      </c>
      <c r="Q3225" s="162">
        <f t="shared" si="503"/>
        <v>114.31505598381491</v>
      </c>
      <c r="R3225" s="163">
        <f t="shared" si="504"/>
        <v>1</v>
      </c>
      <c r="S3225" s="161">
        <f t="shared" si="505"/>
        <v>5000000</v>
      </c>
      <c r="T3225" s="162">
        <f t="shared" si="506"/>
        <v>188.14213471513645</v>
      </c>
      <c r="U3225" s="162">
        <f t="shared" si="507"/>
        <v>114.65752799190746</v>
      </c>
      <c r="V3225" s="163">
        <f t="shared" si="508"/>
        <v>0.9</v>
      </c>
      <c r="W3225" s="164">
        <f t="shared" si="509"/>
        <v>70222696.323188812</v>
      </c>
      <c r="X3225" s="164">
        <f t="shared" si="510"/>
        <v>180680730.25453049</v>
      </c>
    </row>
    <row r="3226" spans="10:24" x14ac:dyDescent="0.25">
      <c r="J3226">
        <v>3223</v>
      </c>
      <c r="K3226" s="43">
        <v>0.72369324682927672</v>
      </c>
      <c r="L3226">
        <v>4.9226347564966244E-2</v>
      </c>
      <c r="M3226">
        <v>0.55655450240155835</v>
      </c>
      <c r="N3226" s="44">
        <v>0.93972652293500336</v>
      </c>
      <c r="O3226" s="161">
        <f t="shared" si="501"/>
        <v>6000000</v>
      </c>
      <c r="P3226" s="162">
        <f t="shared" si="502"/>
        <v>155.21397493527473</v>
      </c>
      <c r="Q3226" s="162">
        <f t="shared" si="503"/>
        <v>137.84478587973339</v>
      </c>
      <c r="R3226" s="163">
        <f t="shared" si="504"/>
        <v>1</v>
      </c>
      <c r="S3226" s="161">
        <f t="shared" si="505"/>
        <v>7000000</v>
      </c>
      <c r="T3226" s="162">
        <f t="shared" si="506"/>
        <v>181.7379916450916</v>
      </c>
      <c r="U3226" s="162">
        <f t="shared" si="507"/>
        <v>126.4223929398667</v>
      </c>
      <c r="V3226" s="163">
        <f t="shared" si="508"/>
        <v>1</v>
      </c>
      <c r="W3226" s="164">
        <f t="shared" si="509"/>
        <v>54215134.333248049</v>
      </c>
      <c r="X3226" s="164">
        <f t="shared" si="510"/>
        <v>237209190.93657428</v>
      </c>
    </row>
    <row r="3227" spans="10:24" x14ac:dyDescent="0.25">
      <c r="J3227">
        <v>3224</v>
      </c>
      <c r="K3227" s="43">
        <v>0.7056600631840807</v>
      </c>
      <c r="L3227">
        <v>0.5625475307843939</v>
      </c>
      <c r="M3227">
        <v>0.42553789121513574</v>
      </c>
      <c r="N3227" s="44">
        <v>0.75147881157237251</v>
      </c>
      <c r="O3227" s="161">
        <f t="shared" si="501"/>
        <v>6000000</v>
      </c>
      <c r="P3227" s="162">
        <f t="shared" si="502"/>
        <v>182.36146966655863</v>
      </c>
      <c r="Q3227" s="162">
        <f t="shared" si="503"/>
        <v>131.24508035243022</v>
      </c>
      <c r="R3227" s="163">
        <f t="shared" si="504"/>
        <v>1</v>
      </c>
      <c r="S3227" s="161">
        <f t="shared" si="505"/>
        <v>7000000</v>
      </c>
      <c r="T3227" s="162">
        <f t="shared" si="506"/>
        <v>190.78715655551954</v>
      </c>
      <c r="U3227" s="162">
        <f t="shared" si="507"/>
        <v>123.12254017621511</v>
      </c>
      <c r="V3227" s="163">
        <f t="shared" si="508"/>
        <v>1</v>
      </c>
      <c r="W3227" s="164">
        <f t="shared" si="509"/>
        <v>256698335.88477045</v>
      </c>
      <c r="X3227" s="164">
        <f t="shared" si="510"/>
        <v>323652314.65513104</v>
      </c>
    </row>
    <row r="3228" spans="10:24" x14ac:dyDescent="0.25">
      <c r="J3228">
        <v>3225</v>
      </c>
      <c r="K3228" s="43">
        <v>0.83943443461384515</v>
      </c>
      <c r="L3228">
        <v>0.9655798344899692</v>
      </c>
      <c r="M3228">
        <v>0.22284569636057483</v>
      </c>
      <c r="N3228" s="44">
        <v>0.90283627494434771</v>
      </c>
      <c r="O3228" s="161">
        <f t="shared" si="501"/>
        <v>7000000</v>
      </c>
      <c r="P3228" s="162">
        <f t="shared" si="502"/>
        <v>207.29199338644617</v>
      </c>
      <c r="Q3228" s="162">
        <f t="shared" si="503"/>
        <v>119.74764490109658</v>
      </c>
      <c r="R3228" s="163">
        <f t="shared" si="504"/>
        <v>1</v>
      </c>
      <c r="S3228" s="161">
        <f t="shared" si="505"/>
        <v>7000000</v>
      </c>
      <c r="T3228" s="162">
        <f t="shared" si="506"/>
        <v>199.0973311288154</v>
      </c>
      <c r="U3228" s="162">
        <f t="shared" si="507"/>
        <v>117.37382245054829</v>
      </c>
      <c r="V3228" s="163">
        <f t="shared" si="508"/>
        <v>1</v>
      </c>
      <c r="W3228" s="164">
        <f t="shared" si="509"/>
        <v>562810439.39744711</v>
      </c>
      <c r="X3228" s="164">
        <f t="shared" si="510"/>
        <v>422064560.74786973</v>
      </c>
    </row>
    <row r="3229" spans="10:24" x14ac:dyDescent="0.25">
      <c r="J3229">
        <v>3226</v>
      </c>
      <c r="K3229" s="43">
        <v>0.96272963268803813</v>
      </c>
      <c r="L3229">
        <v>0.9499088959443317</v>
      </c>
      <c r="M3229">
        <v>0.16784852417990426</v>
      </c>
      <c r="N3229" s="44">
        <v>0.68334112083192589</v>
      </c>
      <c r="O3229" s="161">
        <f t="shared" si="501"/>
        <v>9000000</v>
      </c>
      <c r="P3229" s="162">
        <f t="shared" si="502"/>
        <v>204.65956388738567</v>
      </c>
      <c r="Q3229" s="162">
        <f t="shared" si="503"/>
        <v>115.7459582310221</v>
      </c>
      <c r="R3229" s="163">
        <f t="shared" si="504"/>
        <v>1</v>
      </c>
      <c r="S3229" s="161">
        <f t="shared" si="505"/>
        <v>9000000</v>
      </c>
      <c r="T3229" s="162">
        <f t="shared" si="506"/>
        <v>198.21985462912855</v>
      </c>
      <c r="U3229" s="162">
        <f t="shared" si="507"/>
        <v>115.37297911551104</v>
      </c>
      <c r="V3229" s="163">
        <f t="shared" si="508"/>
        <v>1</v>
      </c>
      <c r="W3229" s="164">
        <f t="shared" si="509"/>
        <v>750222450.9072721</v>
      </c>
      <c r="X3229" s="164">
        <f t="shared" si="510"/>
        <v>595621879.62255752</v>
      </c>
    </row>
    <row r="3230" spans="10:24" x14ac:dyDescent="0.25">
      <c r="J3230">
        <v>3227</v>
      </c>
      <c r="K3230" s="43">
        <v>0.81205608425235909</v>
      </c>
      <c r="L3230">
        <v>0.89933757053239527</v>
      </c>
      <c r="M3230">
        <v>0.48474862477601155</v>
      </c>
      <c r="N3230" s="44">
        <v>0.29334813811899396</v>
      </c>
      <c r="O3230" s="161">
        <f t="shared" si="501"/>
        <v>7000000</v>
      </c>
      <c r="P3230" s="162">
        <f t="shared" si="502"/>
        <v>199.16679140858827</v>
      </c>
      <c r="Q3230" s="162">
        <f t="shared" si="503"/>
        <v>134.23522309628771</v>
      </c>
      <c r="R3230" s="163">
        <f t="shared" si="504"/>
        <v>1</v>
      </c>
      <c r="S3230" s="161">
        <f t="shared" si="505"/>
        <v>7000000</v>
      </c>
      <c r="T3230" s="162">
        <f t="shared" si="506"/>
        <v>196.38893046952941</v>
      </c>
      <c r="U3230" s="162">
        <f t="shared" si="507"/>
        <v>124.61761154814386</v>
      </c>
      <c r="V3230" s="163">
        <f t="shared" si="508"/>
        <v>1</v>
      </c>
      <c r="W3230" s="164">
        <f t="shared" si="509"/>
        <v>404520978.18610388</v>
      </c>
      <c r="X3230" s="164">
        <f t="shared" si="510"/>
        <v>352399232.44969893</v>
      </c>
    </row>
    <row r="3231" spans="10:24" x14ac:dyDescent="0.25">
      <c r="J3231">
        <v>3228</v>
      </c>
      <c r="K3231" s="43">
        <v>0.98223947170942694</v>
      </c>
      <c r="L3231">
        <v>0.53895912241166111</v>
      </c>
      <c r="M3231">
        <v>0.84713443454384707</v>
      </c>
      <c r="N3231" s="44">
        <v>0.57775016834673776</v>
      </c>
      <c r="O3231" s="161">
        <f t="shared" si="501"/>
        <v>9000000</v>
      </c>
      <c r="P3231" s="162">
        <f t="shared" si="502"/>
        <v>181.46717666177514</v>
      </c>
      <c r="Q3231" s="162">
        <f t="shared" si="503"/>
        <v>155.48441030467902</v>
      </c>
      <c r="R3231" s="163">
        <f t="shared" si="504"/>
        <v>1</v>
      </c>
      <c r="S3231" s="161">
        <f t="shared" si="505"/>
        <v>9000000</v>
      </c>
      <c r="T3231" s="162">
        <f t="shared" si="506"/>
        <v>190.48905888725838</v>
      </c>
      <c r="U3231" s="162">
        <f t="shared" si="507"/>
        <v>135.24220515233949</v>
      </c>
      <c r="V3231" s="163">
        <f t="shared" si="508"/>
        <v>1</v>
      </c>
      <c r="W3231" s="164">
        <f t="shared" si="509"/>
        <v>183844897.21386513</v>
      </c>
      <c r="X3231" s="164">
        <f t="shared" si="510"/>
        <v>347221683.61426997</v>
      </c>
    </row>
    <row r="3232" spans="10:24" x14ac:dyDescent="0.25">
      <c r="J3232">
        <v>3229</v>
      </c>
      <c r="K3232" s="43">
        <v>0.36795684743334378</v>
      </c>
      <c r="L3232">
        <v>0.27905417365871865</v>
      </c>
      <c r="M3232">
        <v>0.79278792608573567</v>
      </c>
      <c r="N3232" s="44">
        <v>3.9225326231890345E-2</v>
      </c>
      <c r="O3232" s="161">
        <f t="shared" si="501"/>
        <v>5000000</v>
      </c>
      <c r="P3232" s="162">
        <f t="shared" si="502"/>
        <v>171.21519658661697</v>
      </c>
      <c r="Q3232" s="162">
        <f t="shared" si="503"/>
        <v>151.32265733693919</v>
      </c>
      <c r="R3232" s="163">
        <f t="shared" si="504"/>
        <v>1</v>
      </c>
      <c r="S3232" s="161">
        <f t="shared" si="505"/>
        <v>6000000</v>
      </c>
      <c r="T3232" s="162">
        <f t="shared" si="506"/>
        <v>187.071732195539</v>
      </c>
      <c r="U3232" s="162">
        <f t="shared" si="507"/>
        <v>133.16132866846959</v>
      </c>
      <c r="V3232" s="163">
        <f t="shared" si="508"/>
        <v>0.9</v>
      </c>
      <c r="W3232" s="164">
        <f t="shared" si="509"/>
        <v>49462696.248388901</v>
      </c>
      <c r="X3232" s="164">
        <f t="shared" si="510"/>
        <v>141116179.04617482</v>
      </c>
    </row>
    <row r="3233" spans="10:24" x14ac:dyDescent="0.25">
      <c r="J3233">
        <v>3230</v>
      </c>
      <c r="K3233" s="43">
        <v>0.62851334222286837</v>
      </c>
      <c r="L3233">
        <v>0.74117253158562002</v>
      </c>
      <c r="M3233">
        <v>0.57715040863016387</v>
      </c>
      <c r="N3233" s="44">
        <v>0.61739745077004571</v>
      </c>
      <c r="O3233" s="161">
        <f t="shared" si="501"/>
        <v>6000000</v>
      </c>
      <c r="P3233" s="162">
        <f t="shared" si="502"/>
        <v>189.704467096831</v>
      </c>
      <c r="Q3233" s="162">
        <f t="shared" si="503"/>
        <v>138.89217678260235</v>
      </c>
      <c r="R3233" s="163">
        <f t="shared" si="504"/>
        <v>1</v>
      </c>
      <c r="S3233" s="161">
        <f t="shared" si="505"/>
        <v>7000000</v>
      </c>
      <c r="T3233" s="162">
        <f t="shared" si="506"/>
        <v>193.23482236561034</v>
      </c>
      <c r="U3233" s="162">
        <f t="shared" si="507"/>
        <v>126.94608839130117</v>
      </c>
      <c r="V3233" s="163">
        <f t="shared" si="508"/>
        <v>1</v>
      </c>
      <c r="W3233" s="164">
        <f t="shared" si="509"/>
        <v>254873741.88537186</v>
      </c>
      <c r="X3233" s="164">
        <f t="shared" si="510"/>
        <v>314021137.82016414</v>
      </c>
    </row>
    <row r="3234" spans="10:24" x14ac:dyDescent="0.25">
      <c r="J3234">
        <v>3231</v>
      </c>
      <c r="K3234" s="43">
        <v>0.26083104945689262</v>
      </c>
      <c r="L3234">
        <v>9.1093561952779845E-2</v>
      </c>
      <c r="M3234">
        <v>0.46633937915197332</v>
      </c>
      <c r="N3234" s="44">
        <v>0.24664134345443345</v>
      </c>
      <c r="O3234" s="161">
        <f t="shared" si="501"/>
        <v>2000000</v>
      </c>
      <c r="P3234" s="162">
        <f t="shared" si="502"/>
        <v>159.98923412878744</v>
      </c>
      <c r="Q3234" s="162">
        <f t="shared" si="503"/>
        <v>133.31049948211572</v>
      </c>
      <c r="R3234" s="163">
        <f t="shared" si="504"/>
        <v>1</v>
      </c>
      <c r="S3234" s="161">
        <f t="shared" si="505"/>
        <v>5000000</v>
      </c>
      <c r="T3234" s="162">
        <f t="shared" si="506"/>
        <v>183.32974470959581</v>
      </c>
      <c r="U3234" s="162">
        <f t="shared" si="507"/>
        <v>124.15524974105786</v>
      </c>
      <c r="V3234" s="163">
        <f t="shared" si="508"/>
        <v>1</v>
      </c>
      <c r="W3234" s="164">
        <f t="shared" si="509"/>
        <v>3357469.2933434546</v>
      </c>
      <c r="X3234" s="164">
        <f t="shared" si="510"/>
        <v>145872474.84268981</v>
      </c>
    </row>
    <row r="3235" spans="10:24" x14ac:dyDescent="0.25">
      <c r="J3235">
        <v>3232</v>
      </c>
      <c r="K3235" s="43">
        <v>0.19967653609215408</v>
      </c>
      <c r="L3235">
        <v>0.14725889965191208</v>
      </c>
      <c r="M3235">
        <v>0.50886405336432816</v>
      </c>
      <c r="N3235" s="44">
        <v>0.39426484190332223</v>
      </c>
      <c r="O3235" s="161">
        <f t="shared" si="501"/>
        <v>2000000</v>
      </c>
      <c r="P3235" s="162">
        <f t="shared" si="502"/>
        <v>164.27606632259753</v>
      </c>
      <c r="Q3235" s="162">
        <f t="shared" si="503"/>
        <v>135.44441430545717</v>
      </c>
      <c r="R3235" s="163">
        <f t="shared" si="504"/>
        <v>1</v>
      </c>
      <c r="S3235" s="161">
        <f t="shared" si="505"/>
        <v>5000000</v>
      </c>
      <c r="T3235" s="162">
        <f t="shared" si="506"/>
        <v>184.75868877419919</v>
      </c>
      <c r="U3235" s="162">
        <f t="shared" si="507"/>
        <v>125.22220715272859</v>
      </c>
      <c r="V3235" s="163">
        <f t="shared" si="508"/>
        <v>1</v>
      </c>
      <c r="W3235" s="164">
        <f t="shared" si="509"/>
        <v>7663304.0342807099</v>
      </c>
      <c r="X3235" s="164">
        <f t="shared" si="510"/>
        <v>147682408.10735297</v>
      </c>
    </row>
    <row r="3236" spans="10:24" x14ac:dyDescent="0.25">
      <c r="J3236">
        <v>3233</v>
      </c>
      <c r="K3236" s="43">
        <v>0.36858822821851855</v>
      </c>
      <c r="L3236">
        <v>0.93204306647287571</v>
      </c>
      <c r="M3236">
        <v>0.87015582474332553</v>
      </c>
      <c r="N3236" s="44">
        <v>0.24048473964456052</v>
      </c>
      <c r="O3236" s="161">
        <f t="shared" si="501"/>
        <v>5000000</v>
      </c>
      <c r="P3236" s="162">
        <f t="shared" si="502"/>
        <v>202.36772149072854</v>
      </c>
      <c r="Q3236" s="162">
        <f t="shared" si="503"/>
        <v>157.54256075533721</v>
      </c>
      <c r="R3236" s="163">
        <f t="shared" si="504"/>
        <v>1</v>
      </c>
      <c r="S3236" s="161">
        <f t="shared" si="505"/>
        <v>6000000</v>
      </c>
      <c r="T3236" s="162">
        <f t="shared" si="506"/>
        <v>197.45590716357617</v>
      </c>
      <c r="U3236" s="162">
        <f t="shared" si="507"/>
        <v>136.2712803776686</v>
      </c>
      <c r="V3236" s="163">
        <f t="shared" si="508"/>
        <v>1</v>
      </c>
      <c r="W3236" s="164">
        <f t="shared" si="509"/>
        <v>174125803.67695668</v>
      </c>
      <c r="X3236" s="164">
        <f t="shared" si="510"/>
        <v>217107760.7154454</v>
      </c>
    </row>
    <row r="3237" spans="10:24" x14ac:dyDescent="0.25">
      <c r="J3237">
        <v>3234</v>
      </c>
      <c r="K3237" s="43">
        <v>0.32348758192059512</v>
      </c>
      <c r="L3237">
        <v>0.8485651788516545</v>
      </c>
      <c r="M3237">
        <v>0.36908102264437193</v>
      </c>
      <c r="N3237" s="44">
        <v>8.7645104246591332E-2</v>
      </c>
      <c r="O3237" s="161">
        <f t="shared" si="501"/>
        <v>5000000</v>
      </c>
      <c r="P3237" s="162">
        <f t="shared" si="502"/>
        <v>195.45448583304366</v>
      </c>
      <c r="Q3237" s="162">
        <f t="shared" si="503"/>
        <v>128.31423471340787</v>
      </c>
      <c r="R3237" s="163">
        <f t="shared" si="504"/>
        <v>1</v>
      </c>
      <c r="S3237" s="161">
        <f t="shared" si="505"/>
        <v>6000000</v>
      </c>
      <c r="T3237" s="162">
        <f t="shared" si="506"/>
        <v>195.15149527768122</v>
      </c>
      <c r="U3237" s="162">
        <f t="shared" si="507"/>
        <v>121.65711735670394</v>
      </c>
      <c r="V3237" s="163">
        <f t="shared" si="508"/>
        <v>0.9</v>
      </c>
      <c r="W3237" s="164">
        <f t="shared" si="509"/>
        <v>285701255.59817898</v>
      </c>
      <c r="X3237" s="164">
        <f t="shared" si="510"/>
        <v>246869640.77327734</v>
      </c>
    </row>
    <row r="3238" spans="10:24" x14ac:dyDescent="0.25">
      <c r="J3238">
        <v>3235</v>
      </c>
      <c r="K3238" s="43">
        <v>9.5041879156974929E-2</v>
      </c>
      <c r="L3238">
        <v>0.13895897992549777</v>
      </c>
      <c r="M3238">
        <v>0.96882040591765739</v>
      </c>
      <c r="N3238" s="44">
        <v>0.56107829630148853</v>
      </c>
      <c r="O3238" s="161">
        <f t="shared" si="501"/>
        <v>2000000</v>
      </c>
      <c r="P3238" s="162">
        <f t="shared" si="502"/>
        <v>163.72487484512925</v>
      </c>
      <c r="Q3238" s="162">
        <f t="shared" si="503"/>
        <v>172.27466292788958</v>
      </c>
      <c r="R3238" s="163">
        <f t="shared" si="504"/>
        <v>1</v>
      </c>
      <c r="S3238" s="161">
        <f t="shared" si="505"/>
        <v>2000000</v>
      </c>
      <c r="T3238" s="162">
        <f t="shared" si="506"/>
        <v>184.57495828170974</v>
      </c>
      <c r="U3238" s="162">
        <f t="shared" si="507"/>
        <v>143.63733146394478</v>
      </c>
      <c r="V3238" s="163">
        <f t="shared" si="508"/>
        <v>1</v>
      </c>
      <c r="W3238" s="164">
        <f t="shared" si="509"/>
        <v>-67099576.165520661</v>
      </c>
      <c r="X3238" s="164">
        <f t="shared" si="510"/>
        <v>-68124746.364470065</v>
      </c>
    </row>
    <row r="3239" spans="10:24" x14ac:dyDescent="0.25">
      <c r="J3239">
        <v>3236</v>
      </c>
      <c r="K3239" s="43">
        <v>0.53805241613746424</v>
      </c>
      <c r="L3239">
        <v>0.91379368332770938</v>
      </c>
      <c r="M3239">
        <v>0.96703627243723334</v>
      </c>
      <c r="N3239" s="44">
        <v>0.60027321752300533</v>
      </c>
      <c r="O3239" s="161">
        <f t="shared" si="501"/>
        <v>5000000</v>
      </c>
      <c r="P3239" s="162">
        <f t="shared" si="502"/>
        <v>200.46738653350781</v>
      </c>
      <c r="Q3239" s="162">
        <f t="shared" si="503"/>
        <v>171.77833182135072</v>
      </c>
      <c r="R3239" s="163">
        <f t="shared" si="504"/>
        <v>1</v>
      </c>
      <c r="S3239" s="161">
        <f t="shared" si="505"/>
        <v>6000000</v>
      </c>
      <c r="T3239" s="162">
        <f t="shared" si="506"/>
        <v>196.82246217783594</v>
      </c>
      <c r="U3239" s="162">
        <f t="shared" si="507"/>
        <v>143.38916591067536</v>
      </c>
      <c r="V3239" s="163">
        <f t="shared" si="508"/>
        <v>1</v>
      </c>
      <c r="W3239" s="164">
        <f t="shared" si="509"/>
        <v>93445273.560785443</v>
      </c>
      <c r="X3239" s="164">
        <f t="shared" si="510"/>
        <v>170599777.60296351</v>
      </c>
    </row>
    <row r="3240" spans="10:24" x14ac:dyDescent="0.25">
      <c r="J3240">
        <v>3237</v>
      </c>
      <c r="K3240" s="43">
        <v>0.85842107930293721</v>
      </c>
      <c r="L3240">
        <v>0.10052088240440582</v>
      </c>
      <c r="M3240">
        <v>0.40706154637186054</v>
      </c>
      <c r="N3240" s="44">
        <v>0.72098146967495591</v>
      </c>
      <c r="O3240" s="161">
        <f t="shared" si="501"/>
        <v>7000000</v>
      </c>
      <c r="P3240" s="162">
        <f t="shared" si="502"/>
        <v>160.82116241240192</v>
      </c>
      <c r="Q3240" s="162">
        <f t="shared" si="503"/>
        <v>130.29779318158299</v>
      </c>
      <c r="R3240" s="163">
        <f t="shared" si="504"/>
        <v>1</v>
      </c>
      <c r="S3240" s="161">
        <f t="shared" si="505"/>
        <v>7000000</v>
      </c>
      <c r="T3240" s="162">
        <f t="shared" si="506"/>
        <v>183.60705413746729</v>
      </c>
      <c r="U3240" s="162">
        <f t="shared" si="507"/>
        <v>122.64889659079149</v>
      </c>
      <c r="V3240" s="163">
        <f t="shared" si="508"/>
        <v>1</v>
      </c>
      <c r="W3240" s="164">
        <f t="shared" si="509"/>
        <v>163663584.61573249</v>
      </c>
      <c r="X3240" s="164">
        <f t="shared" si="510"/>
        <v>276707102.82673055</v>
      </c>
    </row>
    <row r="3241" spans="10:24" x14ac:dyDescent="0.25">
      <c r="J3241">
        <v>3238</v>
      </c>
      <c r="K3241" s="43">
        <v>9.5462467027302433E-2</v>
      </c>
      <c r="L3241">
        <v>0.43919915234109541</v>
      </c>
      <c r="M3241">
        <v>0.12231075108161393</v>
      </c>
      <c r="N3241" s="44">
        <v>0.94478654591411382</v>
      </c>
      <c r="O3241" s="161">
        <f t="shared" si="501"/>
        <v>2000000</v>
      </c>
      <c r="P3241" s="162">
        <f t="shared" si="502"/>
        <v>177.70500055906257</v>
      </c>
      <c r="Q3241" s="162">
        <f t="shared" si="503"/>
        <v>111.72974371792304</v>
      </c>
      <c r="R3241" s="163">
        <f t="shared" si="504"/>
        <v>1</v>
      </c>
      <c r="S3241" s="161">
        <f t="shared" si="505"/>
        <v>2000000</v>
      </c>
      <c r="T3241" s="162">
        <f t="shared" si="506"/>
        <v>189.2350001863542</v>
      </c>
      <c r="U3241" s="162">
        <f t="shared" si="507"/>
        <v>113.36487185896152</v>
      </c>
      <c r="V3241" s="163">
        <f t="shared" si="508"/>
        <v>1</v>
      </c>
      <c r="W3241" s="164">
        <f t="shared" si="509"/>
        <v>81950513.68227905</v>
      </c>
      <c r="X3241" s="164">
        <f t="shared" si="510"/>
        <v>1740256.6547853649</v>
      </c>
    </row>
    <row r="3242" spans="10:24" x14ac:dyDescent="0.25">
      <c r="J3242">
        <v>3239</v>
      </c>
      <c r="K3242" s="43">
        <v>0.28796571151404382</v>
      </c>
      <c r="L3242">
        <v>0.29346971617815965</v>
      </c>
      <c r="M3242">
        <v>0.41696864989779425</v>
      </c>
      <c r="N3242" s="44">
        <v>0.60386489244917985</v>
      </c>
      <c r="O3242" s="161">
        <f t="shared" si="501"/>
        <v>2000000</v>
      </c>
      <c r="P3242" s="162">
        <f t="shared" si="502"/>
        <v>171.85085229233738</v>
      </c>
      <c r="Q3242" s="162">
        <f t="shared" si="503"/>
        <v>130.80690897111566</v>
      </c>
      <c r="R3242" s="163">
        <f t="shared" si="504"/>
        <v>1</v>
      </c>
      <c r="S3242" s="161">
        <f t="shared" si="505"/>
        <v>5000000</v>
      </c>
      <c r="T3242" s="162">
        <f t="shared" si="506"/>
        <v>187.28361743077912</v>
      </c>
      <c r="U3242" s="162">
        <f t="shared" si="507"/>
        <v>122.90345448555783</v>
      </c>
      <c r="V3242" s="163">
        <f t="shared" si="508"/>
        <v>1</v>
      </c>
      <c r="W3242" s="164">
        <f t="shared" si="509"/>
        <v>32087886.642443433</v>
      </c>
      <c r="X3242" s="164">
        <f t="shared" si="510"/>
        <v>171900814.72610641</v>
      </c>
    </row>
    <row r="3243" spans="10:24" x14ac:dyDescent="0.25">
      <c r="J3243">
        <v>3240</v>
      </c>
      <c r="K3243" s="43">
        <v>0.19483621988665667</v>
      </c>
      <c r="L3243">
        <v>0.14779724192670407</v>
      </c>
      <c r="M3243">
        <v>0.73391842616011971</v>
      </c>
      <c r="N3243" s="44">
        <v>0.37298797934440453</v>
      </c>
      <c r="O3243" s="161">
        <f t="shared" si="501"/>
        <v>2000000</v>
      </c>
      <c r="P3243" s="162">
        <f t="shared" si="502"/>
        <v>164.31108676121949</v>
      </c>
      <c r="Q3243" s="162">
        <f t="shared" si="503"/>
        <v>147.49414701817381</v>
      </c>
      <c r="R3243" s="163">
        <f t="shared" si="504"/>
        <v>1</v>
      </c>
      <c r="S3243" s="161">
        <f t="shared" si="505"/>
        <v>5000000</v>
      </c>
      <c r="T3243" s="162">
        <f t="shared" si="506"/>
        <v>184.77036225373982</v>
      </c>
      <c r="U3243" s="162">
        <f t="shared" si="507"/>
        <v>131.2470735090869</v>
      </c>
      <c r="V3243" s="163">
        <f t="shared" si="508"/>
        <v>1</v>
      </c>
      <c r="W3243" s="164">
        <f t="shared" si="509"/>
        <v>-16366120.51390864</v>
      </c>
      <c r="X3243" s="164">
        <f t="shared" si="510"/>
        <v>117616443.72326458</v>
      </c>
    </row>
    <row r="3244" spans="10:24" x14ac:dyDescent="0.25">
      <c r="J3244">
        <v>3241</v>
      </c>
      <c r="K3244" s="43">
        <v>0.18791169372279815</v>
      </c>
      <c r="L3244">
        <v>0.11178974329639557</v>
      </c>
      <c r="M3244">
        <v>0.4947140769462649</v>
      </c>
      <c r="N3244" s="44">
        <v>0.98566976994014877</v>
      </c>
      <c r="O3244" s="161">
        <f t="shared" si="501"/>
        <v>2000000</v>
      </c>
      <c r="P3244" s="162">
        <f t="shared" si="502"/>
        <v>161.74402502384896</v>
      </c>
      <c r="Q3244" s="162">
        <f t="shared" si="503"/>
        <v>134.73499536210633</v>
      </c>
      <c r="R3244" s="163">
        <f t="shared" si="504"/>
        <v>1</v>
      </c>
      <c r="S3244" s="161">
        <f t="shared" si="505"/>
        <v>5000000</v>
      </c>
      <c r="T3244" s="162">
        <f t="shared" si="506"/>
        <v>183.91467500794965</v>
      </c>
      <c r="U3244" s="162">
        <f t="shared" si="507"/>
        <v>124.86749768105317</v>
      </c>
      <c r="V3244" s="163">
        <f t="shared" si="508"/>
        <v>1</v>
      </c>
      <c r="W3244" s="164">
        <f t="shared" si="509"/>
        <v>4018059.3234852627</v>
      </c>
      <c r="X3244" s="164">
        <f t="shared" si="510"/>
        <v>145235886.63448244</v>
      </c>
    </row>
    <row r="3245" spans="10:24" x14ac:dyDescent="0.25">
      <c r="J3245">
        <v>3242</v>
      </c>
      <c r="K3245" s="43">
        <v>9.9621367311441889E-2</v>
      </c>
      <c r="L3245">
        <v>0.91401718516136687</v>
      </c>
      <c r="M3245">
        <v>0.91062449113173927</v>
      </c>
      <c r="N3245" s="44">
        <v>0.68686412249139372</v>
      </c>
      <c r="O3245" s="161">
        <f t="shared" si="501"/>
        <v>2000000</v>
      </c>
      <c r="P3245" s="162">
        <f t="shared" si="502"/>
        <v>200.48872568807116</v>
      </c>
      <c r="Q3245" s="162">
        <f t="shared" si="503"/>
        <v>161.8922120433173</v>
      </c>
      <c r="R3245" s="163">
        <f t="shared" si="504"/>
        <v>1</v>
      </c>
      <c r="S3245" s="161">
        <f t="shared" si="505"/>
        <v>2000000</v>
      </c>
      <c r="T3245" s="162">
        <f t="shared" si="506"/>
        <v>196.82957522935706</v>
      </c>
      <c r="U3245" s="162">
        <f t="shared" si="507"/>
        <v>138.44610602165864</v>
      </c>
      <c r="V3245" s="163">
        <f t="shared" si="508"/>
        <v>1</v>
      </c>
      <c r="W3245" s="164">
        <f t="shared" si="509"/>
        <v>27193027.289507717</v>
      </c>
      <c r="X3245" s="164">
        <f t="shared" si="510"/>
        <v>-33233061.584603146</v>
      </c>
    </row>
    <row r="3246" spans="10:24" x14ac:dyDescent="0.25">
      <c r="J3246">
        <v>3243</v>
      </c>
      <c r="K3246" s="43">
        <v>0.69913300222867625</v>
      </c>
      <c r="L3246">
        <v>0.85960945877070116</v>
      </c>
      <c r="M3246">
        <v>0.63749248457424867</v>
      </c>
      <c r="N3246" s="44">
        <v>0.97459712575405977</v>
      </c>
      <c r="O3246" s="161">
        <f t="shared" si="501"/>
        <v>6000000</v>
      </c>
      <c r="P3246" s="162">
        <f t="shared" si="502"/>
        <v>196.17849546437532</v>
      </c>
      <c r="Q3246" s="162">
        <f t="shared" si="503"/>
        <v>142.03528608326408</v>
      </c>
      <c r="R3246" s="163">
        <f t="shared" si="504"/>
        <v>1</v>
      </c>
      <c r="S3246" s="161">
        <f t="shared" si="505"/>
        <v>7000000</v>
      </c>
      <c r="T3246" s="162">
        <f t="shared" si="506"/>
        <v>195.39283182145843</v>
      </c>
      <c r="U3246" s="162">
        <f t="shared" si="507"/>
        <v>128.51764304163203</v>
      </c>
      <c r="V3246" s="163">
        <f t="shared" si="508"/>
        <v>1</v>
      </c>
      <c r="W3246" s="164">
        <f t="shared" si="509"/>
        <v>274859256.28666741</v>
      </c>
      <c r="X3246" s="164">
        <f t="shared" si="510"/>
        <v>318126321.45878482</v>
      </c>
    </row>
    <row r="3247" spans="10:24" x14ac:dyDescent="0.25">
      <c r="J3247">
        <v>3244</v>
      </c>
      <c r="K3247" s="43">
        <v>0.84989740204303432</v>
      </c>
      <c r="L3247">
        <v>0.6656536803070191</v>
      </c>
      <c r="M3247">
        <v>0.16911946170360115</v>
      </c>
      <c r="N3247" s="44">
        <v>5.5630685742373953E-2</v>
      </c>
      <c r="O3247" s="161">
        <f t="shared" si="501"/>
        <v>7000000</v>
      </c>
      <c r="P3247" s="162">
        <f t="shared" si="502"/>
        <v>186.41914459722526</v>
      </c>
      <c r="Q3247" s="162">
        <f t="shared" si="503"/>
        <v>115.84698596574407</v>
      </c>
      <c r="R3247" s="163">
        <f t="shared" si="504"/>
        <v>1</v>
      </c>
      <c r="S3247" s="161">
        <f t="shared" si="505"/>
        <v>7000000</v>
      </c>
      <c r="T3247" s="162">
        <f t="shared" si="506"/>
        <v>192.13971486574175</v>
      </c>
      <c r="U3247" s="162">
        <f t="shared" si="507"/>
        <v>115.42349298287203</v>
      </c>
      <c r="V3247" s="163">
        <f t="shared" si="508"/>
        <v>0.9</v>
      </c>
      <c r="W3247" s="164">
        <f t="shared" si="509"/>
        <v>444005110.42036831</v>
      </c>
      <c r="X3247" s="164">
        <f t="shared" si="510"/>
        <v>333312197.86207926</v>
      </c>
    </row>
    <row r="3248" spans="10:24" x14ac:dyDescent="0.25">
      <c r="J3248">
        <v>3245</v>
      </c>
      <c r="K3248" s="43">
        <v>0.93288264502178087</v>
      </c>
      <c r="L3248">
        <v>0.97500530291696086</v>
      </c>
      <c r="M3248">
        <v>0.45557082816875438</v>
      </c>
      <c r="N3248" s="44">
        <v>0.56619107852208939</v>
      </c>
      <c r="O3248" s="161">
        <f t="shared" si="501"/>
        <v>7000000</v>
      </c>
      <c r="P3248" s="162">
        <f t="shared" si="502"/>
        <v>209.40082088937967</v>
      </c>
      <c r="Q3248" s="162">
        <f t="shared" si="503"/>
        <v>132.76802734950758</v>
      </c>
      <c r="R3248" s="163">
        <f t="shared" si="504"/>
        <v>1</v>
      </c>
      <c r="S3248" s="161">
        <f t="shared" si="505"/>
        <v>9000000</v>
      </c>
      <c r="T3248" s="162">
        <f t="shared" si="506"/>
        <v>199.80027362979322</v>
      </c>
      <c r="U3248" s="162">
        <f t="shared" si="507"/>
        <v>123.88401367475379</v>
      </c>
      <c r="V3248" s="163">
        <f t="shared" si="508"/>
        <v>1</v>
      </c>
      <c r="W3248" s="164">
        <f t="shared" si="509"/>
        <v>486429554.77910465</v>
      </c>
      <c r="X3248" s="164">
        <f t="shared" si="510"/>
        <v>533246339.59535491</v>
      </c>
    </row>
    <row r="3249" spans="10:24" x14ac:dyDescent="0.25">
      <c r="J3249">
        <v>3246</v>
      </c>
      <c r="K3249" s="43">
        <v>0.10863909549196604</v>
      </c>
      <c r="L3249">
        <v>0.79221683584566815</v>
      </c>
      <c r="M3249">
        <v>5.4164269393682241E-2</v>
      </c>
      <c r="N3249" s="44">
        <v>0.50296287722546462</v>
      </c>
      <c r="O3249" s="161">
        <f t="shared" si="501"/>
        <v>2000000</v>
      </c>
      <c r="P3249" s="162">
        <f t="shared" si="502"/>
        <v>192.21205875214056</v>
      </c>
      <c r="Q3249" s="162">
        <f t="shared" si="503"/>
        <v>102.88497163385229</v>
      </c>
      <c r="R3249" s="163">
        <f t="shared" si="504"/>
        <v>1</v>
      </c>
      <c r="S3249" s="161">
        <f t="shared" si="505"/>
        <v>2000000</v>
      </c>
      <c r="T3249" s="162">
        <f t="shared" si="506"/>
        <v>194.07068625071352</v>
      </c>
      <c r="U3249" s="162">
        <f t="shared" si="507"/>
        <v>108.94248581692614</v>
      </c>
      <c r="V3249" s="163">
        <f t="shared" si="508"/>
        <v>1</v>
      </c>
      <c r="W3249" s="164">
        <f t="shared" si="509"/>
        <v>128654174.23657656</v>
      </c>
      <c r="X3249" s="164">
        <f t="shared" si="510"/>
        <v>20256400.867574781</v>
      </c>
    </row>
    <row r="3250" spans="10:24" x14ac:dyDescent="0.25">
      <c r="J3250">
        <v>3247</v>
      </c>
      <c r="K3250" s="43">
        <v>0.16614615862040072</v>
      </c>
      <c r="L3250">
        <v>1.7554862237210922E-2</v>
      </c>
      <c r="M3250">
        <v>0.25747875798030451</v>
      </c>
      <c r="N3250" s="44">
        <v>0.62340144581255919</v>
      </c>
      <c r="O3250" s="161">
        <f t="shared" si="501"/>
        <v>2000000</v>
      </c>
      <c r="P3250" s="162">
        <f t="shared" si="502"/>
        <v>148.39364056533094</v>
      </c>
      <c r="Q3250" s="162">
        <f t="shared" si="503"/>
        <v>121.97724333020156</v>
      </c>
      <c r="R3250" s="163">
        <f t="shared" si="504"/>
        <v>1</v>
      </c>
      <c r="S3250" s="161">
        <f t="shared" si="505"/>
        <v>5000000</v>
      </c>
      <c r="T3250" s="162">
        <f t="shared" si="506"/>
        <v>179.46454685511031</v>
      </c>
      <c r="U3250" s="162">
        <f t="shared" si="507"/>
        <v>118.48862166510078</v>
      </c>
      <c r="V3250" s="163">
        <f t="shared" si="508"/>
        <v>1</v>
      </c>
      <c r="W3250" s="164">
        <f t="shared" si="509"/>
        <v>2832794.4702587649</v>
      </c>
      <c r="X3250" s="164">
        <f t="shared" si="510"/>
        <v>154879625.95004767</v>
      </c>
    </row>
    <row r="3251" spans="10:24" x14ac:dyDescent="0.25">
      <c r="J3251">
        <v>3248</v>
      </c>
      <c r="K3251" s="43">
        <v>0.23753193144033324</v>
      </c>
      <c r="L3251">
        <v>0.32467232587534356</v>
      </c>
      <c r="M3251">
        <v>0.11026098030216158</v>
      </c>
      <c r="N3251" s="44">
        <v>1.3703854676710536E-2</v>
      </c>
      <c r="O3251" s="161">
        <f t="shared" si="501"/>
        <v>2000000</v>
      </c>
      <c r="P3251" s="162">
        <f t="shared" si="502"/>
        <v>173.17990799451994</v>
      </c>
      <c r="Q3251" s="162">
        <f t="shared" si="503"/>
        <v>110.49717261808082</v>
      </c>
      <c r="R3251" s="163">
        <f t="shared" si="504"/>
        <v>1</v>
      </c>
      <c r="S3251" s="161">
        <f t="shared" si="505"/>
        <v>5000000</v>
      </c>
      <c r="T3251" s="162">
        <f t="shared" si="506"/>
        <v>187.72663599817332</v>
      </c>
      <c r="U3251" s="162">
        <f t="shared" si="507"/>
        <v>112.74858630904041</v>
      </c>
      <c r="V3251" s="163">
        <f t="shared" si="508"/>
        <v>0.05</v>
      </c>
      <c r="W3251" s="164">
        <f t="shared" si="509"/>
        <v>75365470.752878219</v>
      </c>
      <c r="X3251" s="164">
        <f t="shared" si="510"/>
        <v>-131255487.57771677</v>
      </c>
    </row>
    <row r="3252" spans="10:24" x14ac:dyDescent="0.25">
      <c r="J3252">
        <v>3249</v>
      </c>
      <c r="K3252" s="43">
        <v>0.57383388128267176</v>
      </c>
      <c r="L3252">
        <v>0.3562538969303406</v>
      </c>
      <c r="M3252">
        <v>0.97885314398383938</v>
      </c>
      <c r="N3252" s="44">
        <v>0.90517476756452031</v>
      </c>
      <c r="O3252" s="161">
        <f t="shared" si="501"/>
        <v>6000000</v>
      </c>
      <c r="P3252" s="162">
        <f t="shared" si="502"/>
        <v>174.47264785941104</v>
      </c>
      <c r="Q3252" s="162">
        <f t="shared" si="503"/>
        <v>175.61236951580401</v>
      </c>
      <c r="R3252" s="163">
        <f t="shared" si="504"/>
        <v>1</v>
      </c>
      <c r="S3252" s="161">
        <f t="shared" si="505"/>
        <v>6000000</v>
      </c>
      <c r="T3252" s="162">
        <f t="shared" si="506"/>
        <v>188.15754928647036</v>
      </c>
      <c r="U3252" s="162">
        <f t="shared" si="507"/>
        <v>145.306184757902</v>
      </c>
      <c r="V3252" s="163">
        <f t="shared" si="508"/>
        <v>1</v>
      </c>
      <c r="W3252" s="164">
        <f t="shared" si="509"/>
        <v>-56838329.938357785</v>
      </c>
      <c r="X3252" s="164">
        <f t="shared" si="510"/>
        <v>107108187.17141011</v>
      </c>
    </row>
    <row r="3253" spans="10:24" x14ac:dyDescent="0.25">
      <c r="J3253">
        <v>3250</v>
      </c>
      <c r="K3253" s="43">
        <v>0.99450546420448915</v>
      </c>
      <c r="L3253">
        <v>0.98116873899828438</v>
      </c>
      <c r="M3253">
        <v>0.64648743945620013</v>
      </c>
      <c r="N3253" s="44">
        <v>0.36469532286157469</v>
      </c>
      <c r="O3253" s="161">
        <f t="shared" si="501"/>
        <v>9000000</v>
      </c>
      <c r="P3253" s="162">
        <f t="shared" si="502"/>
        <v>211.17763187412146</v>
      </c>
      <c r="Q3253" s="162">
        <f t="shared" si="503"/>
        <v>142.51708857686694</v>
      </c>
      <c r="R3253" s="163">
        <f t="shared" si="504"/>
        <v>1</v>
      </c>
      <c r="S3253" s="161">
        <f t="shared" si="505"/>
        <v>9000000</v>
      </c>
      <c r="T3253" s="162">
        <f t="shared" si="506"/>
        <v>200.39254395804048</v>
      </c>
      <c r="U3253" s="162">
        <f t="shared" si="507"/>
        <v>128.75854428843348</v>
      </c>
      <c r="V3253" s="163">
        <f t="shared" si="508"/>
        <v>1</v>
      </c>
      <c r="W3253" s="164">
        <f t="shared" si="509"/>
        <v>567944889.6752907</v>
      </c>
      <c r="X3253" s="164">
        <f t="shared" si="510"/>
        <v>494705997.02646291</v>
      </c>
    </row>
    <row r="3254" spans="10:24" x14ac:dyDescent="0.25">
      <c r="J3254">
        <v>3251</v>
      </c>
      <c r="K3254" s="43">
        <v>0.54678976639660593</v>
      </c>
      <c r="L3254">
        <v>0.82512873608448278</v>
      </c>
      <c r="M3254">
        <v>0.92221730478003416</v>
      </c>
      <c r="N3254" s="44">
        <v>0.16026486381411365</v>
      </c>
      <c r="O3254" s="161">
        <f t="shared" si="501"/>
        <v>5000000</v>
      </c>
      <c r="P3254" s="162">
        <f t="shared" si="502"/>
        <v>194.02633229632045</v>
      </c>
      <c r="Q3254" s="162">
        <f t="shared" si="503"/>
        <v>163.40290559052289</v>
      </c>
      <c r="R3254" s="163">
        <f t="shared" si="504"/>
        <v>1</v>
      </c>
      <c r="S3254" s="161">
        <f t="shared" si="505"/>
        <v>6000000</v>
      </c>
      <c r="T3254" s="162">
        <f t="shared" si="506"/>
        <v>194.67544409877348</v>
      </c>
      <c r="U3254" s="162">
        <f t="shared" si="507"/>
        <v>139.20145279526145</v>
      </c>
      <c r="V3254" s="163">
        <f t="shared" si="508"/>
        <v>0.9</v>
      </c>
      <c r="W3254" s="164">
        <f t="shared" si="509"/>
        <v>103117133.52898777</v>
      </c>
      <c r="X3254" s="164">
        <f t="shared" si="510"/>
        <v>149559553.03896499</v>
      </c>
    </row>
    <row r="3255" spans="10:24" x14ac:dyDescent="0.25">
      <c r="J3255">
        <v>3252</v>
      </c>
      <c r="K3255" s="43">
        <v>0.52006351284732399</v>
      </c>
      <c r="L3255">
        <v>6.0381169031171744E-3</v>
      </c>
      <c r="M3255">
        <v>0.92890654214593549</v>
      </c>
      <c r="N3255" s="44">
        <v>0.59123838861489841</v>
      </c>
      <c r="O3255" s="161">
        <f t="shared" si="501"/>
        <v>5000000</v>
      </c>
      <c r="P3255" s="162">
        <f t="shared" si="502"/>
        <v>142.35136765813533</v>
      </c>
      <c r="Q3255" s="162">
        <f t="shared" si="503"/>
        <v>164.3539127920879</v>
      </c>
      <c r="R3255" s="163">
        <f t="shared" si="504"/>
        <v>1</v>
      </c>
      <c r="S3255" s="161">
        <f t="shared" si="505"/>
        <v>6000000</v>
      </c>
      <c r="T3255" s="162">
        <f t="shared" si="506"/>
        <v>177.45045588604512</v>
      </c>
      <c r="U3255" s="162">
        <f t="shared" si="507"/>
        <v>139.67695639604395</v>
      </c>
      <c r="V3255" s="163">
        <f t="shared" si="508"/>
        <v>1</v>
      </c>
      <c r="W3255" s="164">
        <f t="shared" si="509"/>
        <v>-160012725.66976285</v>
      </c>
      <c r="X3255" s="164">
        <f t="shared" si="510"/>
        <v>76640996.940007031</v>
      </c>
    </row>
    <row r="3256" spans="10:24" x14ac:dyDescent="0.25">
      <c r="J3256">
        <v>3253</v>
      </c>
      <c r="K3256" s="43">
        <v>0.4241637273731641</v>
      </c>
      <c r="L3256">
        <v>0.120460221108599</v>
      </c>
      <c r="M3256">
        <v>0.98384804011874127</v>
      </c>
      <c r="N3256" s="44">
        <v>0.38888913474220355</v>
      </c>
      <c r="O3256" s="161">
        <f t="shared" si="501"/>
        <v>5000000</v>
      </c>
      <c r="P3256" s="162">
        <f t="shared" si="502"/>
        <v>162.40966118740283</v>
      </c>
      <c r="Q3256" s="162">
        <f t="shared" si="503"/>
        <v>177.81259201365899</v>
      </c>
      <c r="R3256" s="163">
        <f t="shared" si="504"/>
        <v>1</v>
      </c>
      <c r="S3256" s="161">
        <f t="shared" si="505"/>
        <v>6000000</v>
      </c>
      <c r="T3256" s="162">
        <f t="shared" si="506"/>
        <v>184.13655372913428</v>
      </c>
      <c r="U3256" s="162">
        <f t="shared" si="507"/>
        <v>146.40629600682948</v>
      </c>
      <c r="V3256" s="163">
        <f t="shared" si="508"/>
        <v>1</v>
      </c>
      <c r="W3256" s="164">
        <f t="shared" si="509"/>
        <v>-127014654.13128076</v>
      </c>
      <c r="X3256" s="164">
        <f t="shared" si="510"/>
        <v>76381546.333828807</v>
      </c>
    </row>
    <row r="3257" spans="10:24" x14ac:dyDescent="0.25">
      <c r="J3257">
        <v>3254</v>
      </c>
      <c r="K3257" s="43">
        <v>0.94968812799447089</v>
      </c>
      <c r="L3257">
        <v>0.69143303649815069</v>
      </c>
      <c r="M3257">
        <v>0.41660656096834447</v>
      </c>
      <c r="N3257" s="44">
        <v>0.58165244037931763</v>
      </c>
      <c r="O3257" s="161">
        <f t="shared" si="501"/>
        <v>7000000</v>
      </c>
      <c r="P3257" s="162">
        <f t="shared" si="502"/>
        <v>187.49874636215793</v>
      </c>
      <c r="Q3257" s="162">
        <f t="shared" si="503"/>
        <v>130.78835135465798</v>
      </c>
      <c r="R3257" s="163">
        <f t="shared" si="504"/>
        <v>1</v>
      </c>
      <c r="S3257" s="161">
        <f t="shared" si="505"/>
        <v>9000000</v>
      </c>
      <c r="T3257" s="162">
        <f t="shared" si="506"/>
        <v>192.49958212071931</v>
      </c>
      <c r="U3257" s="162">
        <f t="shared" si="507"/>
        <v>122.89417567732899</v>
      </c>
      <c r="V3257" s="163">
        <f t="shared" si="508"/>
        <v>1</v>
      </c>
      <c r="W3257" s="164">
        <f t="shared" si="509"/>
        <v>346972765.05249971</v>
      </c>
      <c r="X3257" s="164">
        <f t="shared" si="510"/>
        <v>476448657.99051285</v>
      </c>
    </row>
    <row r="3258" spans="10:24" x14ac:dyDescent="0.25">
      <c r="J3258">
        <v>3255</v>
      </c>
      <c r="K3258" s="43">
        <v>0.34261055613644464</v>
      </c>
      <c r="L3258">
        <v>0.50168918989549594</v>
      </c>
      <c r="M3258">
        <v>7.6213182534182855E-2</v>
      </c>
      <c r="N3258" s="44">
        <v>1.6041697752491757E-2</v>
      </c>
      <c r="O3258" s="161">
        <f t="shared" si="501"/>
        <v>5000000</v>
      </c>
      <c r="P3258" s="162">
        <f t="shared" si="502"/>
        <v>180.06351275707797</v>
      </c>
      <c r="Q3258" s="162">
        <f t="shared" si="503"/>
        <v>106.37973132461337</v>
      </c>
      <c r="R3258" s="163">
        <f t="shared" si="504"/>
        <v>1</v>
      </c>
      <c r="S3258" s="161">
        <f t="shared" si="505"/>
        <v>6000000</v>
      </c>
      <c r="T3258" s="162">
        <f t="shared" si="506"/>
        <v>190.02117091902599</v>
      </c>
      <c r="U3258" s="162">
        <f t="shared" si="507"/>
        <v>110.68986566230669</v>
      </c>
      <c r="V3258" s="163">
        <f t="shared" si="508"/>
        <v>0.05</v>
      </c>
      <c r="W3258" s="164">
        <f t="shared" si="509"/>
        <v>318418907.162323</v>
      </c>
      <c r="X3258" s="164">
        <f t="shared" si="510"/>
        <v>-126200608.42298421</v>
      </c>
    </row>
    <row r="3259" spans="10:24" x14ac:dyDescent="0.25">
      <c r="J3259">
        <v>3256</v>
      </c>
      <c r="K3259" s="43">
        <v>1.3526761292321221E-2</v>
      </c>
      <c r="L3259">
        <v>0.47669524395126928</v>
      </c>
      <c r="M3259">
        <v>0.76988676802621492</v>
      </c>
      <c r="N3259" s="44">
        <v>0.20394429819127791</v>
      </c>
      <c r="O3259" s="161">
        <f t="shared" si="501"/>
        <v>1000000</v>
      </c>
      <c r="P3259" s="162">
        <f t="shared" si="502"/>
        <v>179.12325563685579</v>
      </c>
      <c r="Q3259" s="162">
        <f t="shared" si="503"/>
        <v>149.76947990517164</v>
      </c>
      <c r="R3259" s="163">
        <f t="shared" si="504"/>
        <v>1</v>
      </c>
      <c r="S3259" s="161">
        <f t="shared" si="505"/>
        <v>1000000</v>
      </c>
      <c r="T3259" s="162">
        <f t="shared" si="506"/>
        <v>189.70775187895194</v>
      </c>
      <c r="U3259" s="162">
        <f t="shared" si="507"/>
        <v>132.38473995258582</v>
      </c>
      <c r="V3259" s="163">
        <f t="shared" si="508"/>
        <v>1</v>
      </c>
      <c r="W3259" s="164">
        <f t="shared" si="509"/>
        <v>-20646224.268315848</v>
      </c>
      <c r="X3259" s="164">
        <f t="shared" si="510"/>
        <v>-92676988.073633879</v>
      </c>
    </row>
    <row r="3260" spans="10:24" x14ac:dyDescent="0.25">
      <c r="J3260">
        <v>3257</v>
      </c>
      <c r="K3260" s="43">
        <v>0.99367828184468354</v>
      </c>
      <c r="L3260">
        <v>0.42763032050627015</v>
      </c>
      <c r="M3260">
        <v>0.94203658536219148</v>
      </c>
      <c r="N3260" s="44">
        <v>0.31783408943704738</v>
      </c>
      <c r="O3260" s="161">
        <f t="shared" si="501"/>
        <v>9000000</v>
      </c>
      <c r="P3260" s="162">
        <f t="shared" si="502"/>
        <v>177.26384354705471</v>
      </c>
      <c r="Q3260" s="162">
        <f t="shared" si="503"/>
        <v>166.44204590686633</v>
      </c>
      <c r="R3260" s="163">
        <f t="shared" si="504"/>
        <v>1</v>
      </c>
      <c r="S3260" s="161">
        <f t="shared" si="505"/>
        <v>9000000</v>
      </c>
      <c r="T3260" s="162">
        <f t="shared" si="506"/>
        <v>189.08794784901824</v>
      </c>
      <c r="U3260" s="162">
        <f t="shared" si="507"/>
        <v>140.72102295343316</v>
      </c>
      <c r="V3260" s="163">
        <f t="shared" si="508"/>
        <v>1</v>
      </c>
      <c r="W3260" s="164">
        <f t="shared" si="509"/>
        <v>47396178.761695415</v>
      </c>
      <c r="X3260" s="164">
        <f t="shared" si="510"/>
        <v>285302324.06026566</v>
      </c>
    </row>
    <row r="3261" spans="10:24" x14ac:dyDescent="0.25">
      <c r="J3261">
        <v>3258</v>
      </c>
      <c r="K3261" s="43">
        <v>0.78479253002925797</v>
      </c>
      <c r="L3261">
        <v>0.1884513256363759</v>
      </c>
      <c r="M3261">
        <v>0.73255769328485865</v>
      </c>
      <c r="N3261" s="44">
        <v>9.8746883147145303E-2</v>
      </c>
      <c r="O3261" s="161">
        <f t="shared" si="501"/>
        <v>7000000</v>
      </c>
      <c r="P3261" s="162">
        <f t="shared" si="502"/>
        <v>166.74573534286517</v>
      </c>
      <c r="Q3261" s="162">
        <f t="shared" si="503"/>
        <v>147.41133831410249</v>
      </c>
      <c r="R3261" s="163">
        <f t="shared" si="504"/>
        <v>1</v>
      </c>
      <c r="S3261" s="161">
        <f t="shared" si="505"/>
        <v>7000000</v>
      </c>
      <c r="T3261" s="162">
        <f t="shared" si="506"/>
        <v>185.58191178095507</v>
      </c>
      <c r="U3261" s="162">
        <f t="shared" si="507"/>
        <v>131.20566915705126</v>
      </c>
      <c r="V3261" s="163">
        <f t="shared" si="508"/>
        <v>0.9</v>
      </c>
      <c r="W3261" s="164">
        <f t="shared" si="509"/>
        <v>85340779.201338768</v>
      </c>
      <c r="X3261" s="164">
        <f t="shared" si="510"/>
        <v>192570328.53059399</v>
      </c>
    </row>
    <row r="3262" spans="10:24" x14ac:dyDescent="0.25">
      <c r="J3262">
        <v>3259</v>
      </c>
      <c r="K3262" s="43">
        <v>0.9542680748880128</v>
      </c>
      <c r="L3262">
        <v>4.8438625555053849E-2</v>
      </c>
      <c r="M3262">
        <v>0.38177579703501408</v>
      </c>
      <c r="N3262" s="44">
        <v>0.53220181756791052</v>
      </c>
      <c r="O3262" s="161">
        <f t="shared" si="501"/>
        <v>9000000</v>
      </c>
      <c r="P3262" s="162">
        <f t="shared" si="502"/>
        <v>155.0972257323337</v>
      </c>
      <c r="Q3262" s="162">
        <f t="shared" si="503"/>
        <v>128.9835957373551</v>
      </c>
      <c r="R3262" s="163">
        <f t="shared" si="504"/>
        <v>1</v>
      </c>
      <c r="S3262" s="161">
        <f t="shared" si="505"/>
        <v>9000000</v>
      </c>
      <c r="T3262" s="162">
        <f t="shared" si="506"/>
        <v>181.69907524411124</v>
      </c>
      <c r="U3262" s="162">
        <f t="shared" si="507"/>
        <v>121.99179786867755</v>
      </c>
      <c r="V3262" s="163">
        <f t="shared" si="508"/>
        <v>1</v>
      </c>
      <c r="W3262" s="164">
        <f t="shared" si="509"/>
        <v>185022669.95480734</v>
      </c>
      <c r="X3262" s="164">
        <f t="shared" si="510"/>
        <v>387365496.37890327</v>
      </c>
    </row>
    <row r="3263" spans="10:24" x14ac:dyDescent="0.25">
      <c r="J3263">
        <v>3260</v>
      </c>
      <c r="K3263" s="43">
        <v>0.89320728030776686</v>
      </c>
      <c r="L3263">
        <v>0.42570417700833763</v>
      </c>
      <c r="M3263">
        <v>0.79398312985951425</v>
      </c>
      <c r="N3263" s="44">
        <v>0.44807001292591808</v>
      </c>
      <c r="O3263" s="161">
        <f t="shared" si="501"/>
        <v>7000000</v>
      </c>
      <c r="P3263" s="162">
        <f t="shared" si="502"/>
        <v>177.19017342931494</v>
      </c>
      <c r="Q3263" s="162">
        <f t="shared" si="503"/>
        <v>151.40639886146661</v>
      </c>
      <c r="R3263" s="163">
        <f t="shared" si="504"/>
        <v>1</v>
      </c>
      <c r="S3263" s="161">
        <f t="shared" si="505"/>
        <v>7000000</v>
      </c>
      <c r="T3263" s="162">
        <f t="shared" si="506"/>
        <v>189.06339114310498</v>
      </c>
      <c r="U3263" s="162">
        <f t="shared" si="507"/>
        <v>133.20319943073332</v>
      </c>
      <c r="V3263" s="163">
        <f t="shared" si="508"/>
        <v>1</v>
      </c>
      <c r="W3263" s="164">
        <f t="shared" si="509"/>
        <v>130486421.97493827</v>
      </c>
      <c r="X3263" s="164">
        <f t="shared" si="510"/>
        <v>241021341.98660159</v>
      </c>
    </row>
    <row r="3264" spans="10:24" x14ac:dyDescent="0.25">
      <c r="J3264">
        <v>3261</v>
      </c>
      <c r="K3264" s="43">
        <v>0.88539964519526082</v>
      </c>
      <c r="L3264">
        <v>0.28668086555801275</v>
      </c>
      <c r="M3264">
        <v>0.83294150129701883</v>
      </c>
      <c r="N3264" s="44">
        <v>0.68548276127156993</v>
      </c>
      <c r="O3264" s="161">
        <f t="shared" si="501"/>
        <v>7000000</v>
      </c>
      <c r="P3264" s="162">
        <f t="shared" si="502"/>
        <v>171.55338852202237</v>
      </c>
      <c r="Q3264" s="162">
        <f t="shared" si="503"/>
        <v>154.31708981436435</v>
      </c>
      <c r="R3264" s="163">
        <f t="shared" si="504"/>
        <v>1</v>
      </c>
      <c r="S3264" s="161">
        <f t="shared" si="505"/>
        <v>7000000</v>
      </c>
      <c r="T3264" s="162">
        <f t="shared" si="506"/>
        <v>187.18446284067412</v>
      </c>
      <c r="U3264" s="162">
        <f t="shared" si="507"/>
        <v>134.65854490718218</v>
      </c>
      <c r="V3264" s="163">
        <f t="shared" si="508"/>
        <v>1</v>
      </c>
      <c r="W3264" s="164">
        <f t="shared" si="509"/>
        <v>70654090.953606158</v>
      </c>
      <c r="X3264" s="164">
        <f t="shared" si="510"/>
        <v>217681425.53444356</v>
      </c>
    </row>
    <row r="3265" spans="10:24" x14ac:dyDescent="0.25">
      <c r="J3265">
        <v>3262</v>
      </c>
      <c r="K3265" s="43">
        <v>0.66671200977887901</v>
      </c>
      <c r="L3265">
        <v>0.4732818833418323</v>
      </c>
      <c r="M3265">
        <v>0.78358879616591959</v>
      </c>
      <c r="N3265" s="44">
        <v>0.8487024745570797</v>
      </c>
      <c r="O3265" s="161">
        <f t="shared" si="501"/>
        <v>6000000</v>
      </c>
      <c r="P3265" s="162">
        <f t="shared" si="502"/>
        <v>178.99466204066906</v>
      </c>
      <c r="Q3265" s="162">
        <f t="shared" si="503"/>
        <v>150.68742143114875</v>
      </c>
      <c r="R3265" s="163">
        <f t="shared" si="504"/>
        <v>1</v>
      </c>
      <c r="S3265" s="161">
        <f t="shared" si="505"/>
        <v>7000000</v>
      </c>
      <c r="T3265" s="162">
        <f t="shared" si="506"/>
        <v>189.66488734688969</v>
      </c>
      <c r="U3265" s="162">
        <f t="shared" si="507"/>
        <v>132.84371071557436</v>
      </c>
      <c r="V3265" s="163">
        <f t="shared" si="508"/>
        <v>1</v>
      </c>
      <c r="W3265" s="164">
        <f t="shared" si="509"/>
        <v>119843443.65712184</v>
      </c>
      <c r="X3265" s="164">
        <f t="shared" si="510"/>
        <v>247748236.41920727</v>
      </c>
    </row>
    <row r="3266" spans="10:24" x14ac:dyDescent="0.25">
      <c r="J3266">
        <v>3263</v>
      </c>
      <c r="K3266" s="43">
        <v>0.50619655702679212</v>
      </c>
      <c r="L3266">
        <v>0.10105584130612921</v>
      </c>
      <c r="M3266">
        <v>0.11778913291901294</v>
      </c>
      <c r="N3266" s="44">
        <v>0.43651498196634031</v>
      </c>
      <c r="O3266" s="161">
        <f t="shared" si="501"/>
        <v>5000000</v>
      </c>
      <c r="P3266" s="162">
        <f t="shared" si="502"/>
        <v>160.86662464093487</v>
      </c>
      <c r="Q3266" s="162">
        <f t="shared" si="503"/>
        <v>111.2777698086155</v>
      </c>
      <c r="R3266" s="163">
        <f t="shared" si="504"/>
        <v>1</v>
      </c>
      <c r="S3266" s="161">
        <f t="shared" si="505"/>
        <v>6000000</v>
      </c>
      <c r="T3266" s="162">
        <f t="shared" si="506"/>
        <v>183.62220821364497</v>
      </c>
      <c r="U3266" s="162">
        <f t="shared" si="507"/>
        <v>113.13888490430776</v>
      </c>
      <c r="V3266" s="163">
        <f t="shared" si="508"/>
        <v>1</v>
      </c>
      <c r="W3266" s="164">
        <f t="shared" si="509"/>
        <v>197944274.16159686</v>
      </c>
      <c r="X3266" s="164">
        <f t="shared" si="510"/>
        <v>272899939.85602325</v>
      </c>
    </row>
    <row r="3267" spans="10:24" x14ac:dyDescent="0.25">
      <c r="J3267">
        <v>3264</v>
      </c>
      <c r="K3267" s="43">
        <v>0.55256459016446091</v>
      </c>
      <c r="L3267">
        <v>0.65781090132088715</v>
      </c>
      <c r="M3267">
        <v>0.84156545970952989</v>
      </c>
      <c r="N3267" s="44">
        <v>0.45639967674721305</v>
      </c>
      <c r="O3267" s="161">
        <f t="shared" si="501"/>
        <v>6000000</v>
      </c>
      <c r="P3267" s="162">
        <f t="shared" si="502"/>
        <v>186.09743996058486</v>
      </c>
      <c r="Q3267" s="162">
        <f t="shared" si="503"/>
        <v>155.01825133146411</v>
      </c>
      <c r="R3267" s="163">
        <f t="shared" si="504"/>
        <v>1</v>
      </c>
      <c r="S3267" s="161">
        <f t="shared" si="505"/>
        <v>6000000</v>
      </c>
      <c r="T3267" s="162">
        <f t="shared" si="506"/>
        <v>192.03247998686163</v>
      </c>
      <c r="U3267" s="162">
        <f t="shared" si="507"/>
        <v>135.00912566573206</v>
      </c>
      <c r="V3267" s="163">
        <f t="shared" si="508"/>
        <v>1</v>
      </c>
      <c r="W3267" s="164">
        <f t="shared" si="509"/>
        <v>136475131.77472451</v>
      </c>
      <c r="X3267" s="164">
        <f t="shared" si="510"/>
        <v>192140125.92677742</v>
      </c>
    </row>
    <row r="3268" spans="10:24" x14ac:dyDescent="0.25">
      <c r="J3268">
        <v>3265</v>
      </c>
      <c r="K3268" s="43">
        <v>0.21162671491125595</v>
      </c>
      <c r="L3268">
        <v>0.4161692823977966</v>
      </c>
      <c r="M3268">
        <v>7.9821635709293126E-2</v>
      </c>
      <c r="N3268" s="44">
        <v>0.60880329823470813</v>
      </c>
      <c r="O3268" s="161">
        <f t="shared" si="501"/>
        <v>2000000</v>
      </c>
      <c r="P3268" s="162">
        <f t="shared" si="502"/>
        <v>176.82445148759109</v>
      </c>
      <c r="Q3268" s="162">
        <f t="shared" si="503"/>
        <v>106.8745532730821</v>
      </c>
      <c r="R3268" s="163">
        <f t="shared" si="504"/>
        <v>1</v>
      </c>
      <c r="S3268" s="161">
        <f t="shared" si="505"/>
        <v>5000000</v>
      </c>
      <c r="T3268" s="162">
        <f t="shared" si="506"/>
        <v>188.94148382919704</v>
      </c>
      <c r="U3268" s="162">
        <f t="shared" si="507"/>
        <v>110.93727663654104</v>
      </c>
      <c r="V3268" s="163">
        <f t="shared" si="508"/>
        <v>1</v>
      </c>
      <c r="W3268" s="164">
        <f t="shared" si="509"/>
        <v>89899796.429017991</v>
      </c>
      <c r="X3268" s="164">
        <f t="shared" si="510"/>
        <v>240021035.96327996</v>
      </c>
    </row>
    <row r="3269" spans="10:24" x14ac:dyDescent="0.25">
      <c r="J3269">
        <v>3266</v>
      </c>
      <c r="K3269" s="43">
        <v>0.20292923877546587</v>
      </c>
      <c r="L3269">
        <v>0.97793892439941354</v>
      </c>
      <c r="M3269">
        <v>0.72462292185755151</v>
      </c>
      <c r="N3269" s="44">
        <v>0.86089434765801165</v>
      </c>
      <c r="O3269" s="161">
        <f t="shared" ref="O3269:O3332" si="511">VLOOKUP(K3269,$E$5:$H$10,4)</f>
        <v>2000000</v>
      </c>
      <c r="P3269" s="162">
        <f t="shared" ref="P3269:P3332" si="512">_xlfn.NORM.INV(L3269,$E$12,$E$13)</f>
        <v>210.19392758777084</v>
      </c>
      <c r="Q3269" s="162">
        <f t="shared" ref="Q3269:Q3332" si="513">_xlfn.NORM.INV(M3269,$E$15,$E$16)</f>
        <v>146.93260841431126</v>
      </c>
      <c r="R3269" s="163">
        <f t="shared" ref="R3269:R3332" si="514">VLOOKUP(N3269,$E$19:$H$21,4)</f>
        <v>1</v>
      </c>
      <c r="S3269" s="161">
        <f t="shared" ref="S3269:S3332" si="515">VLOOKUP(K3269,$G$5:$H$10,2)</f>
        <v>5000000</v>
      </c>
      <c r="T3269" s="162">
        <f t="shared" ref="T3269:T3332" si="516">_xlfn.NORM.INV(L3269,$G$12,$G$13)</f>
        <v>200.06464252925696</v>
      </c>
      <c r="U3269" s="162">
        <f t="shared" ref="U3269:U3332" si="517">_xlfn.NORM.INV(M3269,$G$15,$G$16)</f>
        <v>130.96630420715564</v>
      </c>
      <c r="V3269" s="163">
        <f t="shared" ref="V3269:V3332" si="518">VLOOKUP(N3269,$G$19:$H$21,2)</f>
        <v>1</v>
      </c>
      <c r="W3269" s="164">
        <f t="shared" ref="W3269:W3332" si="519">O3269*(P3269-Q3269)*R3269-$D$23-$D$24</f>
        <v>76522638.346919164</v>
      </c>
      <c r="X3269" s="164">
        <f t="shared" ref="X3269:X3332" si="520">S3269*(T3269-U3269)*V3269-$F$23-$F$24</f>
        <v>195491691.61050653</v>
      </c>
    </row>
    <row r="3270" spans="10:24" x14ac:dyDescent="0.25">
      <c r="J3270">
        <v>3267</v>
      </c>
      <c r="K3270" s="43">
        <v>0.65775431455646571</v>
      </c>
      <c r="L3270">
        <v>0.94465793889155703</v>
      </c>
      <c r="M3270">
        <v>0.96254404121230364</v>
      </c>
      <c r="N3270" s="44">
        <v>0.77598060807557612</v>
      </c>
      <c r="O3270" s="161">
        <f t="shared" si="511"/>
        <v>6000000</v>
      </c>
      <c r="P3270" s="162">
        <f t="shared" si="512"/>
        <v>203.92688598712965</v>
      </c>
      <c r="Q3270" s="162">
        <f t="shared" si="513"/>
        <v>170.62006527314773</v>
      </c>
      <c r="R3270" s="163">
        <f t="shared" si="514"/>
        <v>1</v>
      </c>
      <c r="S3270" s="161">
        <f t="shared" si="515"/>
        <v>7000000</v>
      </c>
      <c r="T3270" s="162">
        <f t="shared" si="516"/>
        <v>197.97562866237655</v>
      </c>
      <c r="U3270" s="162">
        <f t="shared" si="517"/>
        <v>142.81003263657385</v>
      </c>
      <c r="V3270" s="163">
        <f t="shared" si="518"/>
        <v>1</v>
      </c>
      <c r="W3270" s="164">
        <f t="shared" si="519"/>
        <v>149840924.28389153</v>
      </c>
      <c r="X3270" s="164">
        <f t="shared" si="520"/>
        <v>236159172.18061888</v>
      </c>
    </row>
    <row r="3271" spans="10:24" x14ac:dyDescent="0.25">
      <c r="J3271">
        <v>3268</v>
      </c>
      <c r="K3271" s="43">
        <v>0.22514162125882176</v>
      </c>
      <c r="L3271">
        <v>0.94502701368717412</v>
      </c>
      <c r="M3271">
        <v>0.96742156693526093</v>
      </c>
      <c r="N3271" s="44">
        <v>0.37048663976044316</v>
      </c>
      <c r="O3271" s="161">
        <f t="shared" si="511"/>
        <v>2000000</v>
      </c>
      <c r="P3271" s="162">
        <f t="shared" si="512"/>
        <v>203.97654036972898</v>
      </c>
      <c r="Q3271" s="162">
        <f t="shared" si="513"/>
        <v>171.88360630736707</v>
      </c>
      <c r="R3271" s="163">
        <f t="shared" si="514"/>
        <v>1</v>
      </c>
      <c r="S3271" s="161">
        <f t="shared" si="515"/>
        <v>5000000</v>
      </c>
      <c r="T3271" s="162">
        <f t="shared" si="516"/>
        <v>197.992180123243</v>
      </c>
      <c r="U3271" s="162">
        <f t="shared" si="517"/>
        <v>143.44180315368354</v>
      </c>
      <c r="V3271" s="163">
        <f t="shared" si="518"/>
        <v>1</v>
      </c>
      <c r="W3271" s="164">
        <f t="shared" si="519"/>
        <v>14185868.124723814</v>
      </c>
      <c r="X3271" s="164">
        <f t="shared" si="520"/>
        <v>122751884.84779733</v>
      </c>
    </row>
    <row r="3272" spans="10:24" x14ac:dyDescent="0.25">
      <c r="J3272">
        <v>3269</v>
      </c>
      <c r="K3272" s="43">
        <v>3.6257405560887301E-2</v>
      </c>
      <c r="L3272">
        <v>1.5662105958256345E-2</v>
      </c>
      <c r="M3272">
        <v>0.93464068117896326</v>
      </c>
      <c r="N3272" s="44">
        <v>0.22551445598480557</v>
      </c>
      <c r="O3272" s="161">
        <f t="shared" si="511"/>
        <v>1000000</v>
      </c>
      <c r="P3272" s="162">
        <f t="shared" si="512"/>
        <v>147.70605602689943</v>
      </c>
      <c r="Q3272" s="162">
        <f t="shared" si="513"/>
        <v>165.22548139401886</v>
      </c>
      <c r="R3272" s="163">
        <f t="shared" si="514"/>
        <v>1</v>
      </c>
      <c r="S3272" s="161">
        <f t="shared" si="515"/>
        <v>1000000</v>
      </c>
      <c r="T3272" s="162">
        <f t="shared" si="516"/>
        <v>179.23535200896649</v>
      </c>
      <c r="U3272" s="162">
        <f t="shared" si="517"/>
        <v>140.11274069700943</v>
      </c>
      <c r="V3272" s="163">
        <f t="shared" si="518"/>
        <v>1</v>
      </c>
      <c r="W3272" s="164">
        <f t="shared" si="519"/>
        <v>-67519425.367119431</v>
      </c>
      <c r="X3272" s="164">
        <f t="shared" si="520"/>
        <v>-110877388.68804294</v>
      </c>
    </row>
    <row r="3273" spans="10:24" x14ac:dyDescent="0.25">
      <c r="J3273">
        <v>3270</v>
      </c>
      <c r="K3273" s="43">
        <v>6.6490587593397321E-2</v>
      </c>
      <c r="L3273">
        <v>0.83572550917132604</v>
      </c>
      <c r="M3273">
        <v>0.5588836692851149</v>
      </c>
      <c r="N3273" s="44">
        <v>5.2489405727550009E-2</v>
      </c>
      <c r="O3273" s="161">
        <f t="shared" si="511"/>
        <v>2000000</v>
      </c>
      <c r="P3273" s="162">
        <f t="shared" si="512"/>
        <v>194.6556111592125</v>
      </c>
      <c r="Q3273" s="162">
        <f t="shared" si="513"/>
        <v>137.9627903906165</v>
      </c>
      <c r="R3273" s="163">
        <f t="shared" si="514"/>
        <v>1</v>
      </c>
      <c r="S3273" s="161">
        <f t="shared" si="515"/>
        <v>2000000</v>
      </c>
      <c r="T3273" s="162">
        <f t="shared" si="516"/>
        <v>194.88520371973749</v>
      </c>
      <c r="U3273" s="162">
        <f t="shared" si="517"/>
        <v>126.48139519530825</v>
      </c>
      <c r="V3273" s="163">
        <f t="shared" si="518"/>
        <v>0.9</v>
      </c>
      <c r="W3273" s="164">
        <f t="shared" si="519"/>
        <v>63385641.537191987</v>
      </c>
      <c r="X3273" s="164">
        <f t="shared" si="520"/>
        <v>-26873144.656027377</v>
      </c>
    </row>
    <row r="3274" spans="10:24" x14ac:dyDescent="0.25">
      <c r="J3274">
        <v>3271</v>
      </c>
      <c r="K3274" s="43">
        <v>0.58213362479747144</v>
      </c>
      <c r="L3274">
        <v>0.65846728708993429</v>
      </c>
      <c r="M3274">
        <v>0.99414012321829348</v>
      </c>
      <c r="N3274" s="44">
        <v>0.30200150051956132</v>
      </c>
      <c r="O3274" s="161">
        <f t="shared" si="511"/>
        <v>6000000</v>
      </c>
      <c r="P3274" s="162">
        <f t="shared" si="512"/>
        <v>186.12425506921744</v>
      </c>
      <c r="Q3274" s="162">
        <f t="shared" si="513"/>
        <v>185.40944159023854</v>
      </c>
      <c r="R3274" s="163">
        <f t="shared" si="514"/>
        <v>1</v>
      </c>
      <c r="S3274" s="161">
        <f t="shared" si="515"/>
        <v>6000000</v>
      </c>
      <c r="T3274" s="162">
        <f t="shared" si="516"/>
        <v>192.04141835640581</v>
      </c>
      <c r="U3274" s="162">
        <f t="shared" si="517"/>
        <v>150.20472079511927</v>
      </c>
      <c r="V3274" s="163">
        <f t="shared" si="518"/>
        <v>1</v>
      </c>
      <c r="W3274" s="164">
        <f t="shared" si="519"/>
        <v>-45711119.126126617</v>
      </c>
      <c r="X3274" s="164">
        <f t="shared" si="520"/>
        <v>101020185.36771926</v>
      </c>
    </row>
    <row r="3275" spans="10:24" x14ac:dyDescent="0.25">
      <c r="J3275">
        <v>3272</v>
      </c>
      <c r="K3275" s="43">
        <v>0.83832530793004767</v>
      </c>
      <c r="L3275">
        <v>0.31828322157465994</v>
      </c>
      <c r="M3275">
        <v>0.74936527413974585</v>
      </c>
      <c r="N3275" s="44">
        <v>0.29467031497434149</v>
      </c>
      <c r="O3275" s="161">
        <f t="shared" si="511"/>
        <v>7000000</v>
      </c>
      <c r="P3275" s="162">
        <f t="shared" si="512"/>
        <v>172.91242645995888</v>
      </c>
      <c r="Q3275" s="162">
        <f t="shared" si="513"/>
        <v>148.44987392976822</v>
      </c>
      <c r="R3275" s="163">
        <f t="shared" si="514"/>
        <v>1</v>
      </c>
      <c r="S3275" s="161">
        <f t="shared" si="515"/>
        <v>7000000</v>
      </c>
      <c r="T3275" s="162">
        <f t="shared" si="516"/>
        <v>187.63747548665296</v>
      </c>
      <c r="U3275" s="162">
        <f t="shared" si="517"/>
        <v>131.72493696488411</v>
      </c>
      <c r="V3275" s="163">
        <f t="shared" si="518"/>
        <v>1</v>
      </c>
      <c r="W3275" s="164">
        <f t="shared" si="519"/>
        <v>121237867.71133465</v>
      </c>
      <c r="X3275" s="164">
        <f t="shared" si="520"/>
        <v>241387769.65238196</v>
      </c>
    </row>
    <row r="3276" spans="10:24" x14ac:dyDescent="0.25">
      <c r="J3276">
        <v>3273</v>
      </c>
      <c r="K3276" s="43">
        <v>0.92325280379417407</v>
      </c>
      <c r="L3276">
        <v>0.74887761263959784</v>
      </c>
      <c r="M3276">
        <v>0.45818772960125242</v>
      </c>
      <c r="N3276" s="44">
        <v>0.4370463869418808</v>
      </c>
      <c r="O3276" s="161">
        <f t="shared" si="511"/>
        <v>7000000</v>
      </c>
      <c r="P3276" s="162">
        <f t="shared" si="512"/>
        <v>190.06442912645181</v>
      </c>
      <c r="Q3276" s="162">
        <f t="shared" si="513"/>
        <v>132.8999911904516</v>
      </c>
      <c r="R3276" s="163">
        <f t="shared" si="514"/>
        <v>1</v>
      </c>
      <c r="S3276" s="161">
        <f t="shared" si="515"/>
        <v>9000000</v>
      </c>
      <c r="T3276" s="162">
        <f t="shared" si="516"/>
        <v>193.35480970881727</v>
      </c>
      <c r="U3276" s="162">
        <f t="shared" si="517"/>
        <v>123.9499955952258</v>
      </c>
      <c r="V3276" s="163">
        <f t="shared" si="518"/>
        <v>1</v>
      </c>
      <c r="W3276" s="164">
        <f t="shared" si="519"/>
        <v>350151065.55200148</v>
      </c>
      <c r="X3276" s="164">
        <f t="shared" si="520"/>
        <v>474643327.02232325</v>
      </c>
    </row>
    <row r="3277" spans="10:24" x14ac:dyDescent="0.25">
      <c r="J3277">
        <v>3274</v>
      </c>
      <c r="K3277" s="43">
        <v>2.5823388039827533E-2</v>
      </c>
      <c r="L3277">
        <v>0.74365547414488986</v>
      </c>
      <c r="M3277">
        <v>0.85727900352125486</v>
      </c>
      <c r="N3277" s="44">
        <v>7.9209494843981543E-2</v>
      </c>
      <c r="O3277" s="161">
        <f t="shared" si="511"/>
        <v>1000000</v>
      </c>
      <c r="P3277" s="162">
        <f t="shared" si="512"/>
        <v>189.81984485692951</v>
      </c>
      <c r="Q3277" s="162">
        <f t="shared" si="513"/>
        <v>156.36348166938558</v>
      </c>
      <c r="R3277" s="163">
        <f t="shared" si="514"/>
        <v>1</v>
      </c>
      <c r="S3277" s="161">
        <f t="shared" si="515"/>
        <v>1000000</v>
      </c>
      <c r="T3277" s="162">
        <f t="shared" si="516"/>
        <v>193.27328161897651</v>
      </c>
      <c r="U3277" s="162">
        <f t="shared" si="517"/>
        <v>135.68174083469279</v>
      </c>
      <c r="V3277" s="163">
        <f t="shared" si="518"/>
        <v>0.9</v>
      </c>
      <c r="W3277" s="164">
        <f t="shared" si="519"/>
        <v>-16543636.812456071</v>
      </c>
      <c r="X3277" s="164">
        <f t="shared" si="520"/>
        <v>-98167613.29414466</v>
      </c>
    </row>
    <row r="3278" spans="10:24" x14ac:dyDescent="0.25">
      <c r="J3278">
        <v>3275</v>
      </c>
      <c r="K3278" s="43">
        <v>0.4728625355716416</v>
      </c>
      <c r="L3278">
        <v>0.53606778526406906</v>
      </c>
      <c r="M3278">
        <v>0.17802163910081414</v>
      </c>
      <c r="N3278" s="44">
        <v>6.9608987066167805E-2</v>
      </c>
      <c r="O3278" s="161">
        <f t="shared" si="511"/>
        <v>5000000</v>
      </c>
      <c r="P3278" s="162">
        <f t="shared" si="512"/>
        <v>181.35798069009502</v>
      </c>
      <c r="Q3278" s="162">
        <f t="shared" si="513"/>
        <v>116.54138436948865</v>
      </c>
      <c r="R3278" s="163">
        <f t="shared" si="514"/>
        <v>1</v>
      </c>
      <c r="S3278" s="161">
        <f t="shared" si="515"/>
        <v>6000000</v>
      </c>
      <c r="T3278" s="162">
        <f t="shared" si="516"/>
        <v>190.45266023003168</v>
      </c>
      <c r="U3278" s="162">
        <f t="shared" si="517"/>
        <v>115.77069218474432</v>
      </c>
      <c r="V3278" s="163">
        <f t="shared" si="518"/>
        <v>0.9</v>
      </c>
      <c r="W3278" s="164">
        <f t="shared" si="519"/>
        <v>274082981.60303181</v>
      </c>
      <c r="X3278" s="164">
        <f t="shared" si="520"/>
        <v>253282627.44455177</v>
      </c>
    </row>
    <row r="3279" spans="10:24" x14ac:dyDescent="0.25">
      <c r="J3279">
        <v>3276</v>
      </c>
      <c r="K3279" s="43">
        <v>0.77791892307442756</v>
      </c>
      <c r="L3279">
        <v>0.64166290635590062</v>
      </c>
      <c r="M3279">
        <v>0.73172859403416768</v>
      </c>
      <c r="N3279" s="44">
        <v>4.53370594921777E-2</v>
      </c>
      <c r="O3279" s="161">
        <f t="shared" si="511"/>
        <v>7000000</v>
      </c>
      <c r="P3279" s="162">
        <f t="shared" si="512"/>
        <v>185.44360841755338</v>
      </c>
      <c r="Q3279" s="162">
        <f t="shared" si="513"/>
        <v>147.3609868930632</v>
      </c>
      <c r="R3279" s="163">
        <f t="shared" si="514"/>
        <v>1</v>
      </c>
      <c r="S3279" s="161">
        <f t="shared" si="515"/>
        <v>7000000</v>
      </c>
      <c r="T3279" s="162">
        <f t="shared" si="516"/>
        <v>191.81453613918447</v>
      </c>
      <c r="U3279" s="162">
        <f t="shared" si="517"/>
        <v>131.18049344653159</v>
      </c>
      <c r="V3279" s="163">
        <f t="shared" si="518"/>
        <v>0.9</v>
      </c>
      <c r="W3279" s="164">
        <f t="shared" si="519"/>
        <v>216578350.67143124</v>
      </c>
      <c r="X3279" s="164">
        <f t="shared" si="520"/>
        <v>231994468.96371317</v>
      </c>
    </row>
    <row r="3280" spans="10:24" x14ac:dyDescent="0.25">
      <c r="J3280">
        <v>3277</v>
      </c>
      <c r="K3280" s="43">
        <v>0.69548242793198756</v>
      </c>
      <c r="L3280">
        <v>0.79022428681068779</v>
      </c>
      <c r="M3280">
        <v>0.38847543155301112</v>
      </c>
      <c r="N3280" s="44">
        <v>0.11257562805220045</v>
      </c>
      <c r="O3280" s="161">
        <f t="shared" si="511"/>
        <v>6000000</v>
      </c>
      <c r="P3280" s="162">
        <f t="shared" si="512"/>
        <v>192.10799581720227</v>
      </c>
      <c r="Q3280" s="162">
        <f t="shared" si="513"/>
        <v>129.33410400051156</v>
      </c>
      <c r="R3280" s="163">
        <f t="shared" si="514"/>
        <v>1</v>
      </c>
      <c r="S3280" s="161">
        <f t="shared" si="515"/>
        <v>7000000</v>
      </c>
      <c r="T3280" s="162">
        <f t="shared" si="516"/>
        <v>194.03599860573408</v>
      </c>
      <c r="U3280" s="162">
        <f t="shared" si="517"/>
        <v>122.16705200025578</v>
      </c>
      <c r="V3280" s="163">
        <f t="shared" si="518"/>
        <v>0.9</v>
      </c>
      <c r="W3280" s="164">
        <f t="shared" si="519"/>
        <v>326643350.90014422</v>
      </c>
      <c r="X3280" s="164">
        <f t="shared" si="520"/>
        <v>302774363.61451334</v>
      </c>
    </row>
    <row r="3281" spans="10:24" x14ac:dyDescent="0.25">
      <c r="J3281">
        <v>3278</v>
      </c>
      <c r="K3281" s="43">
        <v>0.47137171327452732</v>
      </c>
      <c r="L3281">
        <v>0.43513760329939244</v>
      </c>
      <c r="M3281">
        <v>0.46617438390644017</v>
      </c>
      <c r="N3281" s="44">
        <v>0.79169484307797922</v>
      </c>
      <c r="O3281" s="161">
        <f t="shared" si="511"/>
        <v>5000000</v>
      </c>
      <c r="P3281" s="162">
        <f t="shared" si="512"/>
        <v>177.55036611532128</v>
      </c>
      <c r="Q3281" s="162">
        <f t="shared" si="513"/>
        <v>133.30219813535982</v>
      </c>
      <c r="R3281" s="163">
        <f t="shared" si="514"/>
        <v>1</v>
      </c>
      <c r="S3281" s="161">
        <f t="shared" si="515"/>
        <v>6000000</v>
      </c>
      <c r="T3281" s="162">
        <f t="shared" si="516"/>
        <v>189.18345537177376</v>
      </c>
      <c r="U3281" s="162">
        <f t="shared" si="517"/>
        <v>124.15109906767991</v>
      </c>
      <c r="V3281" s="163">
        <f t="shared" si="518"/>
        <v>1</v>
      </c>
      <c r="W3281" s="164">
        <f t="shared" si="519"/>
        <v>171240839.89980733</v>
      </c>
      <c r="X3281" s="164">
        <f t="shared" si="520"/>
        <v>240194137.82456309</v>
      </c>
    </row>
    <row r="3282" spans="10:24" x14ac:dyDescent="0.25">
      <c r="J3282">
        <v>3279</v>
      </c>
      <c r="K3282" s="43">
        <v>0.81150702343476466</v>
      </c>
      <c r="L3282">
        <v>0.13045743828692713</v>
      </c>
      <c r="M3282">
        <v>0.23109330740283429</v>
      </c>
      <c r="N3282" s="44">
        <v>0.30926144207072248</v>
      </c>
      <c r="O3282" s="161">
        <f t="shared" si="511"/>
        <v>7000000</v>
      </c>
      <c r="P3282" s="162">
        <f t="shared" si="512"/>
        <v>163.13652916625892</v>
      </c>
      <c r="Q3282" s="162">
        <f t="shared" si="513"/>
        <v>120.29497903603523</v>
      </c>
      <c r="R3282" s="163">
        <f t="shared" si="514"/>
        <v>1</v>
      </c>
      <c r="S3282" s="161">
        <f t="shared" si="515"/>
        <v>7000000</v>
      </c>
      <c r="T3282" s="162">
        <f t="shared" si="516"/>
        <v>184.37884305541965</v>
      </c>
      <c r="U3282" s="162">
        <f t="shared" si="517"/>
        <v>117.64748951801762</v>
      </c>
      <c r="V3282" s="163">
        <f t="shared" si="518"/>
        <v>1</v>
      </c>
      <c r="W3282" s="164">
        <f t="shared" si="519"/>
        <v>249890850.91156584</v>
      </c>
      <c r="X3282" s="164">
        <f t="shared" si="520"/>
        <v>317119474.76181418</v>
      </c>
    </row>
    <row r="3283" spans="10:24" x14ac:dyDescent="0.25">
      <c r="J3283">
        <v>3280</v>
      </c>
      <c r="K3283" s="43">
        <v>0.70337505634710207</v>
      </c>
      <c r="L3283">
        <v>0.69857691759000906</v>
      </c>
      <c r="M3283">
        <v>0.95084667653632704</v>
      </c>
      <c r="N3283" s="44">
        <v>0.30233636136714026</v>
      </c>
      <c r="O3283" s="161">
        <f t="shared" si="511"/>
        <v>6000000</v>
      </c>
      <c r="P3283" s="162">
        <f t="shared" si="512"/>
        <v>187.80467932388288</v>
      </c>
      <c r="Q3283" s="162">
        <f t="shared" si="513"/>
        <v>168.06238002560218</v>
      </c>
      <c r="R3283" s="163">
        <f t="shared" si="514"/>
        <v>1</v>
      </c>
      <c r="S3283" s="161">
        <f t="shared" si="515"/>
        <v>7000000</v>
      </c>
      <c r="T3283" s="162">
        <f t="shared" si="516"/>
        <v>192.60155977462762</v>
      </c>
      <c r="U3283" s="162">
        <f t="shared" si="517"/>
        <v>141.53119001280109</v>
      </c>
      <c r="V3283" s="163">
        <f t="shared" si="518"/>
        <v>1</v>
      </c>
      <c r="W3283" s="164">
        <f t="shared" si="519"/>
        <v>68453795.789684191</v>
      </c>
      <c r="X3283" s="164">
        <f t="shared" si="520"/>
        <v>207492588.33278567</v>
      </c>
    </row>
    <row r="3284" spans="10:24" x14ac:dyDescent="0.25">
      <c r="J3284">
        <v>3281</v>
      </c>
      <c r="K3284" s="43">
        <v>0.57898968348985913</v>
      </c>
      <c r="L3284">
        <v>0.22608261119045314</v>
      </c>
      <c r="M3284">
        <v>0.52700984890110192</v>
      </c>
      <c r="N3284" s="44">
        <v>0.21707601256611564</v>
      </c>
      <c r="O3284" s="161">
        <f t="shared" si="511"/>
        <v>6000000</v>
      </c>
      <c r="P3284" s="162">
        <f t="shared" si="512"/>
        <v>168.72284738022077</v>
      </c>
      <c r="Q3284" s="162">
        <f t="shared" si="513"/>
        <v>136.35510914500745</v>
      </c>
      <c r="R3284" s="163">
        <f t="shared" si="514"/>
        <v>1</v>
      </c>
      <c r="S3284" s="161">
        <f t="shared" si="515"/>
        <v>6000000</v>
      </c>
      <c r="T3284" s="162">
        <f t="shared" si="516"/>
        <v>186.24094912674025</v>
      </c>
      <c r="U3284" s="162">
        <f t="shared" si="517"/>
        <v>125.67755457250372</v>
      </c>
      <c r="V3284" s="163">
        <f t="shared" si="518"/>
        <v>1</v>
      </c>
      <c r="W3284" s="164">
        <f t="shared" si="519"/>
        <v>144206429.41127995</v>
      </c>
      <c r="X3284" s="164">
        <f t="shared" si="520"/>
        <v>213380367.32541913</v>
      </c>
    </row>
    <row r="3285" spans="10:24" x14ac:dyDescent="0.25">
      <c r="J3285">
        <v>3282</v>
      </c>
      <c r="K3285" s="43">
        <v>0.50426070529545508</v>
      </c>
      <c r="L3285">
        <v>0.95027740709972663</v>
      </c>
      <c r="M3285">
        <v>0.43502557637594119</v>
      </c>
      <c r="N3285" s="44">
        <v>0.63034210235963384</v>
      </c>
      <c r="O3285" s="161">
        <f t="shared" si="511"/>
        <v>5000000</v>
      </c>
      <c r="P3285" s="162">
        <f t="shared" si="512"/>
        <v>204.71323992770837</v>
      </c>
      <c r="Q3285" s="162">
        <f t="shared" si="513"/>
        <v>131.72812976467776</v>
      </c>
      <c r="R3285" s="163">
        <f t="shared" si="514"/>
        <v>1</v>
      </c>
      <c r="S3285" s="161">
        <f t="shared" si="515"/>
        <v>6000000</v>
      </c>
      <c r="T3285" s="162">
        <f t="shared" si="516"/>
        <v>198.23774664256945</v>
      </c>
      <c r="U3285" s="162">
        <f t="shared" si="517"/>
        <v>123.36406488233888</v>
      </c>
      <c r="V3285" s="163">
        <f t="shared" si="518"/>
        <v>1</v>
      </c>
      <c r="W3285" s="164">
        <f t="shared" si="519"/>
        <v>314925550.81515306</v>
      </c>
      <c r="X3285" s="164">
        <f t="shared" si="520"/>
        <v>299242090.56138343</v>
      </c>
    </row>
    <row r="3286" spans="10:24" x14ac:dyDescent="0.25">
      <c r="J3286">
        <v>3283</v>
      </c>
      <c r="K3286" s="43">
        <v>0.63914668665529162</v>
      </c>
      <c r="L3286">
        <v>0.91536992009722051</v>
      </c>
      <c r="M3286">
        <v>0.51694304178231654</v>
      </c>
      <c r="N3286" s="44">
        <v>0.1536748962373885</v>
      </c>
      <c r="O3286" s="161">
        <f t="shared" si="511"/>
        <v>6000000</v>
      </c>
      <c r="P3286" s="162">
        <f t="shared" si="512"/>
        <v>200.61877411939921</v>
      </c>
      <c r="Q3286" s="162">
        <f t="shared" si="513"/>
        <v>135.84965365537482</v>
      </c>
      <c r="R3286" s="163">
        <f t="shared" si="514"/>
        <v>1</v>
      </c>
      <c r="S3286" s="161">
        <f t="shared" si="515"/>
        <v>7000000</v>
      </c>
      <c r="T3286" s="162">
        <f t="shared" si="516"/>
        <v>196.87292470646639</v>
      </c>
      <c r="U3286" s="162">
        <f t="shared" si="517"/>
        <v>125.42482682768741</v>
      </c>
      <c r="V3286" s="163">
        <f t="shared" si="518"/>
        <v>0.9</v>
      </c>
      <c r="W3286" s="164">
        <f t="shared" si="519"/>
        <v>338614722.78414631</v>
      </c>
      <c r="X3286" s="164">
        <f t="shared" si="520"/>
        <v>300123016.63630754</v>
      </c>
    </row>
    <row r="3287" spans="10:24" x14ac:dyDescent="0.25">
      <c r="J3287">
        <v>3284</v>
      </c>
      <c r="K3287" s="43">
        <v>0.80866547587523119</v>
      </c>
      <c r="L3287">
        <v>0.29173287374200685</v>
      </c>
      <c r="M3287">
        <v>3.8600886840751691E-3</v>
      </c>
      <c r="N3287" s="44">
        <v>6.4542590082849349E-2</v>
      </c>
      <c r="O3287" s="161">
        <f t="shared" si="511"/>
        <v>7000000</v>
      </c>
      <c r="P3287" s="162">
        <f t="shared" si="512"/>
        <v>171.77505908418789</v>
      </c>
      <c r="Q3287" s="162">
        <f t="shared" si="513"/>
        <v>81.718624197277023</v>
      </c>
      <c r="R3287" s="163">
        <f t="shared" si="514"/>
        <v>1</v>
      </c>
      <c r="S3287" s="161">
        <f t="shared" si="515"/>
        <v>7000000</v>
      </c>
      <c r="T3287" s="162">
        <f t="shared" si="516"/>
        <v>187.25835302806263</v>
      </c>
      <c r="U3287" s="162">
        <f t="shared" si="517"/>
        <v>98.359312098638512</v>
      </c>
      <c r="V3287" s="163">
        <f t="shared" si="518"/>
        <v>0.9</v>
      </c>
      <c r="W3287" s="164">
        <f t="shared" si="519"/>
        <v>580395044.20837605</v>
      </c>
      <c r="X3287" s="164">
        <f t="shared" si="520"/>
        <v>410063957.85537195</v>
      </c>
    </row>
    <row r="3288" spans="10:24" x14ac:dyDescent="0.25">
      <c r="J3288">
        <v>3285</v>
      </c>
      <c r="K3288" s="43">
        <v>0.47881476945773827</v>
      </c>
      <c r="L3288">
        <v>0.40709403810921718</v>
      </c>
      <c r="M3288">
        <v>0.80190389518624483</v>
      </c>
      <c r="N3288" s="44">
        <v>0.90895211887073046</v>
      </c>
      <c r="O3288" s="161">
        <f t="shared" si="511"/>
        <v>5000000</v>
      </c>
      <c r="P3288" s="162">
        <f t="shared" si="512"/>
        <v>176.47460078044153</v>
      </c>
      <c r="Q3288" s="162">
        <f t="shared" si="513"/>
        <v>151.96882746126255</v>
      </c>
      <c r="R3288" s="163">
        <f t="shared" si="514"/>
        <v>1</v>
      </c>
      <c r="S3288" s="161">
        <f t="shared" si="515"/>
        <v>6000000</v>
      </c>
      <c r="T3288" s="162">
        <f t="shared" si="516"/>
        <v>188.82486692681385</v>
      </c>
      <c r="U3288" s="162">
        <f t="shared" si="517"/>
        <v>133.48441373063127</v>
      </c>
      <c r="V3288" s="163">
        <f t="shared" si="518"/>
        <v>1</v>
      </c>
      <c r="W3288" s="164">
        <f t="shared" si="519"/>
        <v>72528866.595894918</v>
      </c>
      <c r="X3288" s="164">
        <f t="shared" si="520"/>
        <v>182042719.17709547</v>
      </c>
    </row>
    <row r="3289" spans="10:24" x14ac:dyDescent="0.25">
      <c r="J3289">
        <v>3286</v>
      </c>
      <c r="K3289" s="43">
        <v>0.51473921898304642</v>
      </c>
      <c r="L3289">
        <v>0.91516843367914513</v>
      </c>
      <c r="M3289">
        <v>0.38945165749160227</v>
      </c>
      <c r="N3289" s="44">
        <v>0.95269611330198789</v>
      </c>
      <c r="O3289" s="161">
        <f t="shared" si="511"/>
        <v>5000000</v>
      </c>
      <c r="P3289" s="162">
        <f t="shared" si="512"/>
        <v>200.5993054706496</v>
      </c>
      <c r="Q3289" s="162">
        <f t="shared" si="513"/>
        <v>129.38503022131974</v>
      </c>
      <c r="R3289" s="163">
        <f t="shared" si="514"/>
        <v>1</v>
      </c>
      <c r="S3289" s="161">
        <f t="shared" si="515"/>
        <v>6000000</v>
      </c>
      <c r="T3289" s="162">
        <f t="shared" si="516"/>
        <v>196.8664351568832</v>
      </c>
      <c r="U3289" s="162">
        <f t="shared" si="517"/>
        <v>122.19251511065987</v>
      </c>
      <c r="V3289" s="163">
        <f t="shared" si="518"/>
        <v>1</v>
      </c>
      <c r="W3289" s="164">
        <f t="shared" si="519"/>
        <v>306071376.24664927</v>
      </c>
      <c r="X3289" s="164">
        <f t="shared" si="520"/>
        <v>298043520.27733999</v>
      </c>
    </row>
    <row r="3290" spans="10:24" x14ac:dyDescent="0.25">
      <c r="J3290">
        <v>3287</v>
      </c>
      <c r="K3290" s="43">
        <v>6.399671707350163E-2</v>
      </c>
      <c r="L3290">
        <v>0.43992811998072634</v>
      </c>
      <c r="M3290">
        <v>0.97989753274419344</v>
      </c>
      <c r="N3290" s="44">
        <v>0.49133076007254095</v>
      </c>
      <c r="O3290" s="161">
        <f t="shared" si="511"/>
        <v>2000000</v>
      </c>
      <c r="P3290" s="162">
        <f t="shared" si="512"/>
        <v>177.73272810746946</v>
      </c>
      <c r="Q3290" s="162">
        <f t="shared" si="513"/>
        <v>176.03274391597611</v>
      </c>
      <c r="R3290" s="163">
        <f t="shared" si="514"/>
        <v>1</v>
      </c>
      <c r="S3290" s="161">
        <f t="shared" si="515"/>
        <v>2000000</v>
      </c>
      <c r="T3290" s="162">
        <f t="shared" si="516"/>
        <v>189.24424270248983</v>
      </c>
      <c r="U3290" s="162">
        <f t="shared" si="517"/>
        <v>145.51637195798807</v>
      </c>
      <c r="V3290" s="163">
        <f t="shared" si="518"/>
        <v>1</v>
      </c>
      <c r="W3290" s="164">
        <f t="shared" si="519"/>
        <v>-46600031.617013313</v>
      </c>
      <c r="X3290" s="164">
        <f t="shared" si="520"/>
        <v>-62544258.510996491</v>
      </c>
    </row>
    <row r="3291" spans="10:24" x14ac:dyDescent="0.25">
      <c r="J3291">
        <v>3288</v>
      </c>
      <c r="K3291" s="43">
        <v>0.55603038472127686</v>
      </c>
      <c r="L3291">
        <v>0.58449020678583885</v>
      </c>
      <c r="M3291">
        <v>0.90867413844658163</v>
      </c>
      <c r="N3291" s="44">
        <v>0.44838393730393666</v>
      </c>
      <c r="O3291" s="161">
        <f t="shared" si="511"/>
        <v>6000000</v>
      </c>
      <c r="P3291" s="162">
        <f t="shared" si="512"/>
        <v>183.20091141573738</v>
      </c>
      <c r="Q3291" s="162">
        <f t="shared" si="513"/>
        <v>161.65269332414596</v>
      </c>
      <c r="R3291" s="163">
        <f t="shared" si="514"/>
        <v>1</v>
      </c>
      <c r="S3291" s="161">
        <f t="shared" si="515"/>
        <v>6000000</v>
      </c>
      <c r="T3291" s="162">
        <f t="shared" si="516"/>
        <v>191.06697047191247</v>
      </c>
      <c r="U3291" s="162">
        <f t="shared" si="517"/>
        <v>138.32634666207298</v>
      </c>
      <c r="V3291" s="163">
        <f t="shared" si="518"/>
        <v>1</v>
      </c>
      <c r="W3291" s="164">
        <f t="shared" si="519"/>
        <v>79289308.549548537</v>
      </c>
      <c r="X3291" s="164">
        <f t="shared" si="520"/>
        <v>166443742.85903692</v>
      </c>
    </row>
    <row r="3292" spans="10:24" x14ac:dyDescent="0.25">
      <c r="J3292">
        <v>3289</v>
      </c>
      <c r="K3292" s="43">
        <v>0.22450013741110175</v>
      </c>
      <c r="L3292">
        <v>0.4486603858053918</v>
      </c>
      <c r="M3292">
        <v>0.10171719408078195</v>
      </c>
      <c r="N3292" s="44">
        <v>0.65292047626119687</v>
      </c>
      <c r="O3292" s="161">
        <f t="shared" si="511"/>
        <v>2000000</v>
      </c>
      <c r="P3292" s="162">
        <f t="shared" si="512"/>
        <v>178.06430092430392</v>
      </c>
      <c r="Q3292" s="162">
        <f t="shared" si="513"/>
        <v>109.56344844338344</v>
      </c>
      <c r="R3292" s="163">
        <f t="shared" si="514"/>
        <v>1</v>
      </c>
      <c r="S3292" s="161">
        <f t="shared" si="515"/>
        <v>5000000</v>
      </c>
      <c r="T3292" s="162">
        <f t="shared" si="516"/>
        <v>189.35476697476798</v>
      </c>
      <c r="U3292" s="162">
        <f t="shared" si="517"/>
        <v>112.28172422169172</v>
      </c>
      <c r="V3292" s="163">
        <f t="shared" si="518"/>
        <v>1</v>
      </c>
      <c r="W3292" s="164">
        <f t="shared" si="519"/>
        <v>87001704.961840957</v>
      </c>
      <c r="X3292" s="164">
        <f t="shared" si="520"/>
        <v>235365213.76538134</v>
      </c>
    </row>
    <row r="3293" spans="10:24" x14ac:dyDescent="0.25">
      <c r="J3293">
        <v>3290</v>
      </c>
      <c r="K3293" s="43">
        <v>0.72683358335816217</v>
      </c>
      <c r="L3293">
        <v>0.17855683560613222</v>
      </c>
      <c r="M3293">
        <v>0.12605165851474687</v>
      </c>
      <c r="N3293" s="44">
        <v>0.58693475893732072</v>
      </c>
      <c r="O3293" s="161">
        <f t="shared" si="511"/>
        <v>6000000</v>
      </c>
      <c r="P3293" s="162">
        <f t="shared" si="512"/>
        <v>166.18681694087871</v>
      </c>
      <c r="Q3293" s="162">
        <f t="shared" si="513"/>
        <v>112.09488918469123</v>
      </c>
      <c r="R3293" s="163">
        <f t="shared" si="514"/>
        <v>1</v>
      </c>
      <c r="S3293" s="161">
        <f t="shared" si="515"/>
        <v>7000000</v>
      </c>
      <c r="T3293" s="162">
        <f t="shared" si="516"/>
        <v>185.39560564695958</v>
      </c>
      <c r="U3293" s="162">
        <f t="shared" si="517"/>
        <v>113.54744459234561</v>
      </c>
      <c r="V3293" s="163">
        <f t="shared" si="518"/>
        <v>1</v>
      </c>
      <c r="W3293" s="164">
        <f t="shared" si="519"/>
        <v>274551566.53712493</v>
      </c>
      <c r="X3293" s="164">
        <f t="shared" si="520"/>
        <v>352937127.38229775</v>
      </c>
    </row>
    <row r="3294" spans="10:24" x14ac:dyDescent="0.25">
      <c r="J3294">
        <v>3291</v>
      </c>
      <c r="K3294" s="43">
        <v>0.46498063763033304</v>
      </c>
      <c r="L3294">
        <v>0.33613240841251035</v>
      </c>
      <c r="M3294">
        <v>0.57121727653137977</v>
      </c>
      <c r="N3294" s="44">
        <v>0.40473583044119821</v>
      </c>
      <c r="O3294" s="161">
        <f t="shared" si="511"/>
        <v>5000000</v>
      </c>
      <c r="P3294" s="162">
        <f t="shared" si="512"/>
        <v>173.65437408694632</v>
      </c>
      <c r="Q3294" s="162">
        <f t="shared" si="513"/>
        <v>138.58948213749912</v>
      </c>
      <c r="R3294" s="163">
        <f t="shared" si="514"/>
        <v>1</v>
      </c>
      <c r="S3294" s="161">
        <f t="shared" si="515"/>
        <v>6000000</v>
      </c>
      <c r="T3294" s="162">
        <f t="shared" si="516"/>
        <v>187.88479136231544</v>
      </c>
      <c r="U3294" s="162">
        <f t="shared" si="517"/>
        <v>126.79474106874956</v>
      </c>
      <c r="V3294" s="163">
        <f t="shared" si="518"/>
        <v>1</v>
      </c>
      <c r="W3294" s="164">
        <f t="shared" si="519"/>
        <v>125324459.74723601</v>
      </c>
      <c r="X3294" s="164">
        <f t="shared" si="520"/>
        <v>216540301.76139528</v>
      </c>
    </row>
    <row r="3295" spans="10:24" x14ac:dyDescent="0.25">
      <c r="J3295">
        <v>3292</v>
      </c>
      <c r="K3295" s="43">
        <v>0.97939411229270923</v>
      </c>
      <c r="L3295">
        <v>0.25999669011087578</v>
      </c>
      <c r="M3295">
        <v>0.62695288279461159</v>
      </c>
      <c r="N3295" s="44">
        <v>0.88344761395454519</v>
      </c>
      <c r="O3295" s="161">
        <f t="shared" si="511"/>
        <v>9000000</v>
      </c>
      <c r="P3295" s="162">
        <f t="shared" si="512"/>
        <v>170.34966585553036</v>
      </c>
      <c r="Q3295" s="162">
        <f t="shared" si="513"/>
        <v>141.47587378170365</v>
      </c>
      <c r="R3295" s="163">
        <f t="shared" si="514"/>
        <v>1</v>
      </c>
      <c r="S3295" s="161">
        <f t="shared" si="515"/>
        <v>9000000</v>
      </c>
      <c r="T3295" s="162">
        <f t="shared" si="516"/>
        <v>186.78322195184344</v>
      </c>
      <c r="U3295" s="162">
        <f t="shared" si="517"/>
        <v>128.23793689085184</v>
      </c>
      <c r="V3295" s="163">
        <f t="shared" si="518"/>
        <v>1</v>
      </c>
      <c r="W3295" s="164">
        <f t="shared" si="519"/>
        <v>209864128.66444036</v>
      </c>
      <c r="X3295" s="164">
        <f t="shared" si="520"/>
        <v>376907565.54892445</v>
      </c>
    </row>
    <row r="3296" spans="10:24" x14ac:dyDescent="0.25">
      <c r="J3296">
        <v>3293</v>
      </c>
      <c r="K3296" s="43">
        <v>0.88219127621915183</v>
      </c>
      <c r="L3296">
        <v>0.24771653695529261</v>
      </c>
      <c r="M3296">
        <v>0.78017854090950334</v>
      </c>
      <c r="N3296" s="44">
        <v>0.50054925187998456</v>
      </c>
      <c r="O3296" s="161">
        <f t="shared" si="511"/>
        <v>7000000</v>
      </c>
      <c r="P3296" s="162">
        <f t="shared" si="512"/>
        <v>169.7746045080807</v>
      </c>
      <c r="Q3296" s="162">
        <f t="shared" si="513"/>
        <v>150.45592685516533</v>
      </c>
      <c r="R3296" s="163">
        <f t="shared" si="514"/>
        <v>1</v>
      </c>
      <c r="S3296" s="161">
        <f t="shared" si="515"/>
        <v>7000000</v>
      </c>
      <c r="T3296" s="162">
        <f t="shared" si="516"/>
        <v>186.59153483602691</v>
      </c>
      <c r="U3296" s="162">
        <f t="shared" si="517"/>
        <v>132.72796342758267</v>
      </c>
      <c r="V3296" s="163">
        <f t="shared" si="518"/>
        <v>1</v>
      </c>
      <c r="W3296" s="164">
        <f t="shared" si="519"/>
        <v>85230743.570407569</v>
      </c>
      <c r="X3296" s="164">
        <f t="shared" si="520"/>
        <v>227044999.8591097</v>
      </c>
    </row>
    <row r="3297" spans="10:24" x14ac:dyDescent="0.25">
      <c r="J3297">
        <v>3294</v>
      </c>
      <c r="K3297" s="43">
        <v>0.48605771341625814</v>
      </c>
      <c r="L3297">
        <v>0.4109742172807711</v>
      </c>
      <c r="M3297">
        <v>7.8234651880613959E-2</v>
      </c>
      <c r="N3297" s="44">
        <v>0.19486618023774716</v>
      </c>
      <c r="O3297" s="161">
        <f t="shared" si="511"/>
        <v>5000000</v>
      </c>
      <c r="P3297" s="162">
        <f t="shared" si="512"/>
        <v>176.6244053569157</v>
      </c>
      <c r="Q3297" s="162">
        <f t="shared" si="513"/>
        <v>106.65906801852736</v>
      </c>
      <c r="R3297" s="163">
        <f t="shared" si="514"/>
        <v>1</v>
      </c>
      <c r="S3297" s="161">
        <f t="shared" si="515"/>
        <v>6000000</v>
      </c>
      <c r="T3297" s="162">
        <f t="shared" si="516"/>
        <v>188.87480178563857</v>
      </c>
      <c r="U3297" s="162">
        <f t="shared" si="517"/>
        <v>110.82953400926368</v>
      </c>
      <c r="V3297" s="163">
        <f t="shared" si="518"/>
        <v>0.9</v>
      </c>
      <c r="W3297" s="164">
        <f t="shared" si="519"/>
        <v>299826686.69194168</v>
      </c>
      <c r="X3297" s="164">
        <f t="shared" si="520"/>
        <v>271444445.99242437</v>
      </c>
    </row>
    <row r="3298" spans="10:24" x14ac:dyDescent="0.25">
      <c r="J3298">
        <v>3295</v>
      </c>
      <c r="K3298" s="43">
        <v>0.76045592093515657</v>
      </c>
      <c r="L3298">
        <v>0.60547999228425919</v>
      </c>
      <c r="M3298">
        <v>0.67155187929559645</v>
      </c>
      <c r="N3298" s="44">
        <v>0.79625048908435248</v>
      </c>
      <c r="O3298" s="161">
        <f t="shared" si="511"/>
        <v>7000000</v>
      </c>
      <c r="P3298" s="162">
        <f t="shared" si="512"/>
        <v>184.01336119728484</v>
      </c>
      <c r="Q3298" s="162">
        <f t="shared" si="513"/>
        <v>143.88404843779273</v>
      </c>
      <c r="R3298" s="163">
        <f t="shared" si="514"/>
        <v>1</v>
      </c>
      <c r="S3298" s="161">
        <f t="shared" si="515"/>
        <v>7000000</v>
      </c>
      <c r="T3298" s="162">
        <f t="shared" si="516"/>
        <v>191.3377870657616</v>
      </c>
      <c r="U3298" s="162">
        <f t="shared" si="517"/>
        <v>129.44202421889636</v>
      </c>
      <c r="V3298" s="163">
        <f t="shared" si="518"/>
        <v>1</v>
      </c>
      <c r="W3298" s="164">
        <f t="shared" si="519"/>
        <v>230905189.31644475</v>
      </c>
      <c r="X3298" s="164">
        <f t="shared" si="520"/>
        <v>283270339.92805666</v>
      </c>
    </row>
    <row r="3299" spans="10:24" x14ac:dyDescent="0.25">
      <c r="J3299">
        <v>3296</v>
      </c>
      <c r="K3299" s="43">
        <v>3.8105533834000505E-2</v>
      </c>
      <c r="L3299">
        <v>0.15887962915271769</v>
      </c>
      <c r="M3299">
        <v>0.97523033995702368</v>
      </c>
      <c r="N3299" s="44">
        <v>0.72978206483440311</v>
      </c>
      <c r="O3299" s="161">
        <f t="shared" si="511"/>
        <v>1000000</v>
      </c>
      <c r="P3299" s="162">
        <f t="shared" si="512"/>
        <v>165.01390279475743</v>
      </c>
      <c r="Q3299" s="162">
        <f t="shared" si="513"/>
        <v>174.27840862294428</v>
      </c>
      <c r="R3299" s="163">
        <f t="shared" si="514"/>
        <v>1</v>
      </c>
      <c r="S3299" s="161">
        <f t="shared" si="515"/>
        <v>1000000</v>
      </c>
      <c r="T3299" s="162">
        <f t="shared" si="516"/>
        <v>185.00463426491916</v>
      </c>
      <c r="U3299" s="162">
        <f t="shared" si="517"/>
        <v>144.63920431147213</v>
      </c>
      <c r="V3299" s="163">
        <f t="shared" si="518"/>
        <v>1</v>
      </c>
      <c r="W3299" s="164">
        <f t="shared" si="519"/>
        <v>-59264505.828186855</v>
      </c>
      <c r="X3299" s="164">
        <f t="shared" si="520"/>
        <v>-109634570.04655296</v>
      </c>
    </row>
    <row r="3300" spans="10:24" x14ac:dyDescent="0.25">
      <c r="J3300">
        <v>3297</v>
      </c>
      <c r="K3300" s="43">
        <v>0.75797682948148259</v>
      </c>
      <c r="L3300">
        <v>0.73711299315995849</v>
      </c>
      <c r="M3300">
        <v>5.1633149524338173E-2</v>
      </c>
      <c r="N3300" s="44">
        <v>0.19435421680023168</v>
      </c>
      <c r="O3300" s="161">
        <f t="shared" si="511"/>
        <v>7000000</v>
      </c>
      <c r="P3300" s="162">
        <f t="shared" si="512"/>
        <v>189.5170528861434</v>
      </c>
      <c r="Q3300" s="162">
        <f t="shared" si="513"/>
        <v>102.41558530446866</v>
      </c>
      <c r="R3300" s="163">
        <f t="shared" si="514"/>
        <v>1</v>
      </c>
      <c r="S3300" s="161">
        <f t="shared" si="515"/>
        <v>7000000</v>
      </c>
      <c r="T3300" s="162">
        <f t="shared" si="516"/>
        <v>193.1723509620478</v>
      </c>
      <c r="U3300" s="162">
        <f t="shared" si="517"/>
        <v>108.70779265223433</v>
      </c>
      <c r="V3300" s="163">
        <f t="shared" si="518"/>
        <v>0.9</v>
      </c>
      <c r="W3300" s="164">
        <f t="shared" si="519"/>
        <v>559710273.07172322</v>
      </c>
      <c r="X3300" s="164">
        <f t="shared" si="520"/>
        <v>382126717.35182482</v>
      </c>
    </row>
    <row r="3301" spans="10:24" x14ac:dyDescent="0.25">
      <c r="J3301">
        <v>3298</v>
      </c>
      <c r="K3301" s="43">
        <v>0.20235829788015613</v>
      </c>
      <c r="L3301">
        <v>0.54422330603941294</v>
      </c>
      <c r="M3301">
        <v>0.13389555508007012</v>
      </c>
      <c r="N3301" s="44">
        <v>0.34539943845640342</v>
      </c>
      <c r="O3301" s="161">
        <f t="shared" si="511"/>
        <v>2000000</v>
      </c>
      <c r="P3301" s="162">
        <f t="shared" si="512"/>
        <v>181.66619092689953</v>
      </c>
      <c r="Q3301" s="162">
        <f t="shared" si="513"/>
        <v>112.8367253276808</v>
      </c>
      <c r="R3301" s="163">
        <f t="shared" si="514"/>
        <v>1</v>
      </c>
      <c r="S3301" s="161">
        <f t="shared" si="515"/>
        <v>5000000</v>
      </c>
      <c r="T3301" s="162">
        <f t="shared" si="516"/>
        <v>190.55539697563319</v>
      </c>
      <c r="U3301" s="162">
        <f t="shared" si="517"/>
        <v>113.9183626638404</v>
      </c>
      <c r="V3301" s="163">
        <f t="shared" si="518"/>
        <v>1</v>
      </c>
      <c r="W3301" s="164">
        <f t="shared" si="519"/>
        <v>87658931.198437482</v>
      </c>
      <c r="X3301" s="164">
        <f t="shared" si="520"/>
        <v>233185171.55896395</v>
      </c>
    </row>
    <row r="3302" spans="10:24" x14ac:dyDescent="0.25">
      <c r="J3302">
        <v>3299</v>
      </c>
      <c r="K3302" s="43">
        <v>0.51095556997162417</v>
      </c>
      <c r="L3302">
        <v>0.93043538065149523</v>
      </c>
      <c r="M3302">
        <v>3.8611424008602957E-2</v>
      </c>
      <c r="N3302" s="44">
        <v>0.84010789829300903</v>
      </c>
      <c r="O3302" s="161">
        <f t="shared" si="511"/>
        <v>5000000</v>
      </c>
      <c r="P3302" s="162">
        <f t="shared" si="512"/>
        <v>202.18562165399882</v>
      </c>
      <c r="Q3302" s="162">
        <f t="shared" si="513"/>
        <v>99.659357454431159</v>
      </c>
      <c r="R3302" s="163">
        <f t="shared" si="514"/>
        <v>1</v>
      </c>
      <c r="S3302" s="161">
        <f t="shared" si="515"/>
        <v>6000000</v>
      </c>
      <c r="T3302" s="162">
        <f t="shared" si="516"/>
        <v>197.3952072179996</v>
      </c>
      <c r="U3302" s="162">
        <f t="shared" si="517"/>
        <v>107.32967872721558</v>
      </c>
      <c r="V3302" s="163">
        <f t="shared" si="518"/>
        <v>1</v>
      </c>
      <c r="W3302" s="164">
        <f t="shared" si="519"/>
        <v>462631320.99783832</v>
      </c>
      <c r="X3302" s="164">
        <f t="shared" si="520"/>
        <v>390393170.94470406</v>
      </c>
    </row>
    <row r="3303" spans="10:24" x14ac:dyDescent="0.25">
      <c r="J3303">
        <v>3300</v>
      </c>
      <c r="K3303" s="43">
        <v>0.35070605725759429</v>
      </c>
      <c r="L3303">
        <v>0.22083226795196542</v>
      </c>
      <c r="M3303">
        <v>0.36748382331196705</v>
      </c>
      <c r="N3303" s="44">
        <v>0.83385334921112175</v>
      </c>
      <c r="O3303" s="161">
        <f t="shared" si="511"/>
        <v>5000000</v>
      </c>
      <c r="P3303" s="162">
        <f t="shared" si="512"/>
        <v>168.45921856246869</v>
      </c>
      <c r="Q3303" s="162">
        <f t="shared" si="513"/>
        <v>128.22950148372425</v>
      </c>
      <c r="R3303" s="163">
        <f t="shared" si="514"/>
        <v>1</v>
      </c>
      <c r="S3303" s="161">
        <f t="shared" si="515"/>
        <v>6000000</v>
      </c>
      <c r="T3303" s="162">
        <f t="shared" si="516"/>
        <v>186.15307285415622</v>
      </c>
      <c r="U3303" s="162">
        <f t="shared" si="517"/>
        <v>121.61475074186212</v>
      </c>
      <c r="V3303" s="163">
        <f t="shared" si="518"/>
        <v>1</v>
      </c>
      <c r="W3303" s="164">
        <f t="shared" si="519"/>
        <v>151148585.39372221</v>
      </c>
      <c r="X3303" s="164">
        <f t="shared" si="520"/>
        <v>237229932.67376459</v>
      </c>
    </row>
    <row r="3304" spans="10:24" x14ac:dyDescent="0.25">
      <c r="J3304">
        <v>3301</v>
      </c>
      <c r="K3304" s="43">
        <v>0.81620747397975812</v>
      </c>
      <c r="L3304">
        <v>0.83295458458754246</v>
      </c>
      <c r="M3304">
        <v>0.10013577398832896</v>
      </c>
      <c r="N3304" s="44">
        <v>8.0994486205301142E-2</v>
      </c>
      <c r="O3304" s="161">
        <f t="shared" si="511"/>
        <v>7000000</v>
      </c>
      <c r="P3304" s="162">
        <f t="shared" si="512"/>
        <v>194.48860165741416</v>
      </c>
      <c r="Q3304" s="162">
        <f t="shared" si="513"/>
        <v>109.38443399147062</v>
      </c>
      <c r="R3304" s="163">
        <f t="shared" si="514"/>
        <v>1</v>
      </c>
      <c r="S3304" s="161">
        <f t="shared" si="515"/>
        <v>7000000</v>
      </c>
      <c r="T3304" s="162">
        <f t="shared" si="516"/>
        <v>194.82953388580472</v>
      </c>
      <c r="U3304" s="162">
        <f t="shared" si="517"/>
        <v>112.19221699573531</v>
      </c>
      <c r="V3304" s="163">
        <f t="shared" si="518"/>
        <v>0.9</v>
      </c>
      <c r="W3304" s="164">
        <f t="shared" si="519"/>
        <v>545729173.66160488</v>
      </c>
      <c r="X3304" s="164">
        <f t="shared" si="520"/>
        <v>370615096.40743732</v>
      </c>
    </row>
    <row r="3305" spans="10:24" x14ac:dyDescent="0.25">
      <c r="J3305">
        <v>3302</v>
      </c>
      <c r="K3305" s="43">
        <v>0.16294515834634449</v>
      </c>
      <c r="L3305">
        <v>0.56139011136081796</v>
      </c>
      <c r="M3305">
        <v>0.63529729764551324</v>
      </c>
      <c r="N3305" s="44">
        <v>0.63524968165230311</v>
      </c>
      <c r="O3305" s="161">
        <f t="shared" si="511"/>
        <v>2000000</v>
      </c>
      <c r="P3305" s="162">
        <f t="shared" si="512"/>
        <v>182.31741883640535</v>
      </c>
      <c r="Q3305" s="162">
        <f t="shared" si="513"/>
        <v>141.91833168621326</v>
      </c>
      <c r="R3305" s="163">
        <f t="shared" si="514"/>
        <v>1</v>
      </c>
      <c r="S3305" s="161">
        <f t="shared" si="515"/>
        <v>5000000</v>
      </c>
      <c r="T3305" s="162">
        <f t="shared" si="516"/>
        <v>190.77247294546845</v>
      </c>
      <c r="U3305" s="162">
        <f t="shared" si="517"/>
        <v>128.45916584310663</v>
      </c>
      <c r="V3305" s="163">
        <f t="shared" si="518"/>
        <v>1</v>
      </c>
      <c r="W3305" s="164">
        <f t="shared" si="519"/>
        <v>30798174.300384179</v>
      </c>
      <c r="X3305" s="164">
        <f t="shared" si="520"/>
        <v>161566535.51180911</v>
      </c>
    </row>
    <row r="3306" spans="10:24" x14ac:dyDescent="0.25">
      <c r="J3306">
        <v>3303</v>
      </c>
      <c r="K3306" s="43">
        <v>0.77839872843179159</v>
      </c>
      <c r="L3306">
        <v>0.61264287404542894</v>
      </c>
      <c r="M3306">
        <v>9.2329988315115186E-2</v>
      </c>
      <c r="N3306" s="44">
        <v>0.45283967230957589</v>
      </c>
      <c r="O3306" s="161">
        <f t="shared" si="511"/>
        <v>7000000</v>
      </c>
      <c r="P3306" s="162">
        <f t="shared" si="512"/>
        <v>184.29320940686694</v>
      </c>
      <c r="Q3306" s="162">
        <f t="shared" si="513"/>
        <v>108.46914451484264</v>
      </c>
      <c r="R3306" s="163">
        <f t="shared" si="514"/>
        <v>1</v>
      </c>
      <c r="S3306" s="161">
        <f t="shared" si="515"/>
        <v>7000000</v>
      </c>
      <c r="T3306" s="162">
        <f t="shared" si="516"/>
        <v>191.43106980228899</v>
      </c>
      <c r="U3306" s="162">
        <f t="shared" si="517"/>
        <v>111.73457225742132</v>
      </c>
      <c r="V3306" s="163">
        <f t="shared" si="518"/>
        <v>1</v>
      </c>
      <c r="W3306" s="164">
        <f t="shared" si="519"/>
        <v>480768454.24417007</v>
      </c>
      <c r="X3306" s="164">
        <f t="shared" si="520"/>
        <v>407875482.81407368</v>
      </c>
    </row>
    <row r="3307" spans="10:24" x14ac:dyDescent="0.25">
      <c r="J3307">
        <v>3304</v>
      </c>
      <c r="K3307" s="43">
        <v>0.59940198450216897</v>
      </c>
      <c r="L3307">
        <v>0.79555501907019155</v>
      </c>
      <c r="M3307">
        <v>0.63288467296051942</v>
      </c>
      <c r="N3307" s="44">
        <v>0.8044453806297388</v>
      </c>
      <c r="O3307" s="161">
        <f t="shared" si="511"/>
        <v>6000000</v>
      </c>
      <c r="P3307" s="162">
        <f t="shared" si="512"/>
        <v>192.38772950721264</v>
      </c>
      <c r="Q3307" s="162">
        <f t="shared" si="513"/>
        <v>141.79006486979824</v>
      </c>
      <c r="R3307" s="163">
        <f t="shared" si="514"/>
        <v>1</v>
      </c>
      <c r="S3307" s="161">
        <f t="shared" si="515"/>
        <v>6000000</v>
      </c>
      <c r="T3307" s="162">
        <f t="shared" si="516"/>
        <v>194.12924316907089</v>
      </c>
      <c r="U3307" s="162">
        <f t="shared" si="517"/>
        <v>128.39503243489912</v>
      </c>
      <c r="V3307" s="163">
        <f t="shared" si="518"/>
        <v>1</v>
      </c>
      <c r="W3307" s="164">
        <f t="shared" si="519"/>
        <v>253585987.82448637</v>
      </c>
      <c r="X3307" s="164">
        <f t="shared" si="520"/>
        <v>244405264.40503061</v>
      </c>
    </row>
    <row r="3308" spans="10:24" x14ac:dyDescent="0.25">
      <c r="J3308">
        <v>3305</v>
      </c>
      <c r="K3308" s="43">
        <v>0.70454241703044374</v>
      </c>
      <c r="L3308">
        <v>0.92217675631043083</v>
      </c>
      <c r="M3308">
        <v>0.83223551286517616</v>
      </c>
      <c r="N3308" s="44">
        <v>0.98988506947266164</v>
      </c>
      <c r="O3308" s="161">
        <f t="shared" si="511"/>
        <v>6000000</v>
      </c>
      <c r="P3308" s="162">
        <f t="shared" si="512"/>
        <v>201.29800074438145</v>
      </c>
      <c r="Q3308" s="162">
        <f t="shared" si="513"/>
        <v>154.2607392541216</v>
      </c>
      <c r="R3308" s="163">
        <f t="shared" si="514"/>
        <v>1</v>
      </c>
      <c r="S3308" s="161">
        <f t="shared" si="515"/>
        <v>7000000</v>
      </c>
      <c r="T3308" s="162">
        <f t="shared" si="516"/>
        <v>197.09933358146048</v>
      </c>
      <c r="U3308" s="162">
        <f t="shared" si="517"/>
        <v>134.63036962706079</v>
      </c>
      <c r="V3308" s="163">
        <f t="shared" si="518"/>
        <v>1</v>
      </c>
      <c r="W3308" s="164">
        <f t="shared" si="519"/>
        <v>232223568.94155914</v>
      </c>
      <c r="X3308" s="164">
        <f t="shared" si="520"/>
        <v>287282747.68079787</v>
      </c>
    </row>
    <row r="3309" spans="10:24" x14ac:dyDescent="0.25">
      <c r="J3309">
        <v>3306</v>
      </c>
      <c r="K3309" s="43">
        <v>0.98349870475868739</v>
      </c>
      <c r="L3309">
        <v>0.53233594603068102</v>
      </c>
      <c r="M3309">
        <v>0.70460941466543592</v>
      </c>
      <c r="N3309" s="44">
        <v>0.50105629237259486</v>
      </c>
      <c r="O3309" s="161">
        <f t="shared" si="511"/>
        <v>9000000</v>
      </c>
      <c r="P3309" s="162">
        <f t="shared" si="512"/>
        <v>181.21714729014772</v>
      </c>
      <c r="Q3309" s="162">
        <f t="shared" si="513"/>
        <v>145.754087143399</v>
      </c>
      <c r="R3309" s="163">
        <f t="shared" si="514"/>
        <v>1</v>
      </c>
      <c r="S3309" s="161">
        <f t="shared" si="515"/>
        <v>9000000</v>
      </c>
      <c r="T3309" s="162">
        <f t="shared" si="516"/>
        <v>190.40571576338257</v>
      </c>
      <c r="U3309" s="162">
        <f t="shared" si="517"/>
        <v>130.37704357169949</v>
      </c>
      <c r="V3309" s="163">
        <f t="shared" si="518"/>
        <v>1</v>
      </c>
      <c r="W3309" s="164">
        <f t="shared" si="519"/>
        <v>269167541.32073843</v>
      </c>
      <c r="X3309" s="164">
        <f t="shared" si="520"/>
        <v>390258049.72514772</v>
      </c>
    </row>
    <row r="3310" spans="10:24" x14ac:dyDescent="0.25">
      <c r="J3310">
        <v>3307</v>
      </c>
      <c r="K3310" s="43">
        <v>0.57037852941036626</v>
      </c>
      <c r="L3310">
        <v>0.83031807647593991</v>
      </c>
      <c r="M3310">
        <v>0.21346463895018108</v>
      </c>
      <c r="N3310" s="44">
        <v>0.87694928651047621</v>
      </c>
      <c r="O3310" s="161">
        <f t="shared" si="511"/>
        <v>6000000</v>
      </c>
      <c r="P3310" s="162">
        <f t="shared" si="512"/>
        <v>194.33134441683319</v>
      </c>
      <c r="Q3310" s="162">
        <f t="shared" si="513"/>
        <v>119.11085469230933</v>
      </c>
      <c r="R3310" s="163">
        <f t="shared" si="514"/>
        <v>1</v>
      </c>
      <c r="S3310" s="161">
        <f t="shared" si="515"/>
        <v>6000000</v>
      </c>
      <c r="T3310" s="162">
        <f t="shared" si="516"/>
        <v>194.77711480561106</v>
      </c>
      <c r="U3310" s="162">
        <f t="shared" si="517"/>
        <v>117.05542734615466</v>
      </c>
      <c r="V3310" s="163">
        <f t="shared" si="518"/>
        <v>1</v>
      </c>
      <c r="W3310" s="164">
        <f t="shared" si="519"/>
        <v>401322938.34714317</v>
      </c>
      <c r="X3310" s="164">
        <f t="shared" si="520"/>
        <v>316330124.75673842</v>
      </c>
    </row>
    <row r="3311" spans="10:24" x14ac:dyDescent="0.25">
      <c r="J3311">
        <v>3308</v>
      </c>
      <c r="K3311" s="43">
        <v>0.96302526552027545</v>
      </c>
      <c r="L3311">
        <v>0.67934922155513855</v>
      </c>
      <c r="M3311">
        <v>0.35936723633694234</v>
      </c>
      <c r="N3311" s="44">
        <v>5.0056222420084562E-2</v>
      </c>
      <c r="O3311" s="161">
        <f t="shared" si="511"/>
        <v>9000000</v>
      </c>
      <c r="P3311" s="162">
        <f t="shared" si="512"/>
        <v>186.98819666376548</v>
      </c>
      <c r="Q3311" s="162">
        <f t="shared" si="513"/>
        <v>127.7969868748273</v>
      </c>
      <c r="R3311" s="163">
        <f t="shared" si="514"/>
        <v>1</v>
      </c>
      <c r="S3311" s="161">
        <f t="shared" si="515"/>
        <v>9000000</v>
      </c>
      <c r="T3311" s="162">
        <f t="shared" si="516"/>
        <v>192.32939888792183</v>
      </c>
      <c r="U3311" s="162">
        <f t="shared" si="517"/>
        <v>121.39849343741365</v>
      </c>
      <c r="V3311" s="163">
        <f t="shared" si="518"/>
        <v>0.9</v>
      </c>
      <c r="W3311" s="164">
        <f t="shared" si="519"/>
        <v>482720888.1004436</v>
      </c>
      <c r="X3311" s="164">
        <f t="shared" si="520"/>
        <v>424540334.14911628</v>
      </c>
    </row>
    <row r="3312" spans="10:24" x14ac:dyDescent="0.25">
      <c r="J3312">
        <v>3309</v>
      </c>
      <c r="K3312" s="43">
        <v>0.73319891460881581</v>
      </c>
      <c r="L3312">
        <v>0.35394030492516249</v>
      </c>
      <c r="M3312">
        <v>0.11993210477281724</v>
      </c>
      <c r="N3312" s="44">
        <v>0.9736495585215641</v>
      </c>
      <c r="O3312" s="161">
        <f t="shared" si="511"/>
        <v>6000000</v>
      </c>
      <c r="P3312" s="162">
        <f t="shared" si="512"/>
        <v>174.37943985409834</v>
      </c>
      <c r="Q3312" s="162">
        <f t="shared" si="513"/>
        <v>111.49347465596514</v>
      </c>
      <c r="R3312" s="163">
        <f t="shared" si="514"/>
        <v>1</v>
      </c>
      <c r="S3312" s="161">
        <f t="shared" si="515"/>
        <v>7000000</v>
      </c>
      <c r="T3312" s="162">
        <f t="shared" si="516"/>
        <v>188.12647995136612</v>
      </c>
      <c r="U3312" s="162">
        <f t="shared" si="517"/>
        <v>113.24673732798257</v>
      </c>
      <c r="V3312" s="163">
        <f t="shared" si="518"/>
        <v>1</v>
      </c>
      <c r="W3312" s="164">
        <f t="shared" si="519"/>
        <v>327315791.18879914</v>
      </c>
      <c r="X3312" s="164">
        <f t="shared" si="520"/>
        <v>374158198.36368483</v>
      </c>
    </row>
    <row r="3313" spans="10:24" x14ac:dyDescent="0.25">
      <c r="J3313">
        <v>3310</v>
      </c>
      <c r="K3313" s="43">
        <v>0.28962263767862961</v>
      </c>
      <c r="L3313">
        <v>0.95008534356049823</v>
      </c>
      <c r="M3313">
        <v>0.18300367641445137</v>
      </c>
      <c r="N3313" s="44">
        <v>0.8334905009849366</v>
      </c>
      <c r="O3313" s="161">
        <f t="shared" si="511"/>
        <v>2000000</v>
      </c>
      <c r="P3313" s="162">
        <f t="shared" si="512"/>
        <v>204.68522518866254</v>
      </c>
      <c r="Q3313" s="162">
        <f t="shared" si="513"/>
        <v>116.9204507771894</v>
      </c>
      <c r="R3313" s="163">
        <f t="shared" si="514"/>
        <v>1</v>
      </c>
      <c r="S3313" s="161">
        <f t="shared" si="515"/>
        <v>5000000</v>
      </c>
      <c r="T3313" s="162">
        <f t="shared" si="516"/>
        <v>198.22840839622086</v>
      </c>
      <c r="U3313" s="162">
        <f t="shared" si="517"/>
        <v>115.96022538859471</v>
      </c>
      <c r="V3313" s="163">
        <f t="shared" si="518"/>
        <v>1</v>
      </c>
      <c r="W3313" s="164">
        <f t="shared" si="519"/>
        <v>125529548.82294628</v>
      </c>
      <c r="X3313" s="164">
        <f t="shared" si="520"/>
        <v>261340915.03813076</v>
      </c>
    </row>
    <row r="3314" spans="10:24" x14ac:dyDescent="0.25">
      <c r="J3314">
        <v>3311</v>
      </c>
      <c r="K3314" s="43">
        <v>0.67924055147637441</v>
      </c>
      <c r="L3314">
        <v>5.5451179559930175E-2</v>
      </c>
      <c r="M3314">
        <v>0.82369094050972769</v>
      </c>
      <c r="N3314" s="44">
        <v>6.1686464572484723E-2</v>
      </c>
      <c r="O3314" s="161">
        <f t="shared" si="511"/>
        <v>6000000</v>
      </c>
      <c r="P3314" s="162">
        <f t="shared" si="512"/>
        <v>156.08774442896166</v>
      </c>
      <c r="Q3314" s="162">
        <f t="shared" si="513"/>
        <v>153.59045970385259</v>
      </c>
      <c r="R3314" s="163">
        <f t="shared" si="514"/>
        <v>1</v>
      </c>
      <c r="S3314" s="161">
        <f t="shared" si="515"/>
        <v>7000000</v>
      </c>
      <c r="T3314" s="162">
        <f t="shared" si="516"/>
        <v>182.02924814298723</v>
      </c>
      <c r="U3314" s="162">
        <f t="shared" si="517"/>
        <v>134.29522985192631</v>
      </c>
      <c r="V3314" s="163">
        <f t="shared" si="518"/>
        <v>0.9</v>
      </c>
      <c r="W3314" s="164">
        <f t="shared" si="519"/>
        <v>-35016291.649345592</v>
      </c>
      <c r="X3314" s="164">
        <f t="shared" si="520"/>
        <v>150724315.23368376</v>
      </c>
    </row>
    <row r="3315" spans="10:24" x14ac:dyDescent="0.25">
      <c r="J3315">
        <v>3312</v>
      </c>
      <c r="K3315" s="43">
        <v>0.48530640880240128</v>
      </c>
      <c r="L3315">
        <v>0.89867869123040578</v>
      </c>
      <c r="M3315">
        <v>0.69525708683504006</v>
      </c>
      <c r="N3315" s="44">
        <v>0.58774651344651307</v>
      </c>
      <c r="O3315" s="161">
        <f t="shared" si="511"/>
        <v>5000000</v>
      </c>
      <c r="P3315" s="162">
        <f t="shared" si="512"/>
        <v>199.11088033646078</v>
      </c>
      <c r="Q3315" s="162">
        <f t="shared" si="513"/>
        <v>145.2161508743678</v>
      </c>
      <c r="R3315" s="163">
        <f t="shared" si="514"/>
        <v>1</v>
      </c>
      <c r="S3315" s="161">
        <f t="shared" si="515"/>
        <v>6000000</v>
      </c>
      <c r="T3315" s="162">
        <f t="shared" si="516"/>
        <v>196.37029344548694</v>
      </c>
      <c r="U3315" s="162">
        <f t="shared" si="517"/>
        <v>130.10807543718391</v>
      </c>
      <c r="V3315" s="163">
        <f t="shared" si="518"/>
        <v>1</v>
      </c>
      <c r="W3315" s="164">
        <f t="shared" si="519"/>
        <v>219473647.31046492</v>
      </c>
      <c r="X3315" s="164">
        <f t="shared" si="520"/>
        <v>247573308.04981816</v>
      </c>
    </row>
    <row r="3316" spans="10:24" x14ac:dyDescent="0.25">
      <c r="J3316">
        <v>3313</v>
      </c>
      <c r="K3316" s="43">
        <v>0.16962014868723374</v>
      </c>
      <c r="L3316">
        <v>0.18479292738827025</v>
      </c>
      <c r="M3316">
        <v>0.84271486360153458</v>
      </c>
      <c r="N3316" s="44">
        <v>0.55762022124993482</v>
      </c>
      <c r="O3316" s="161">
        <f t="shared" si="511"/>
        <v>2000000</v>
      </c>
      <c r="P3316" s="162">
        <f t="shared" si="512"/>
        <v>166.54125912445622</v>
      </c>
      <c r="Q3316" s="162">
        <f t="shared" si="513"/>
        <v>155.11356899996147</v>
      </c>
      <c r="R3316" s="163">
        <f t="shared" si="514"/>
        <v>1</v>
      </c>
      <c r="S3316" s="161">
        <f t="shared" si="515"/>
        <v>5000000</v>
      </c>
      <c r="T3316" s="162">
        <f t="shared" si="516"/>
        <v>185.51375304148542</v>
      </c>
      <c r="U3316" s="162">
        <f t="shared" si="517"/>
        <v>135.05678449998072</v>
      </c>
      <c r="V3316" s="163">
        <f t="shared" si="518"/>
        <v>1</v>
      </c>
      <c r="W3316" s="164">
        <f t="shared" si="519"/>
        <v>-27144619.751010511</v>
      </c>
      <c r="X3316" s="164">
        <f t="shared" si="520"/>
        <v>102284842.70752347</v>
      </c>
    </row>
    <row r="3317" spans="10:24" x14ac:dyDescent="0.25">
      <c r="J3317">
        <v>3314</v>
      </c>
      <c r="K3317" s="43">
        <v>0.19942024178865847</v>
      </c>
      <c r="L3317">
        <v>0.54415008720099323</v>
      </c>
      <c r="M3317">
        <v>0.27933612485434867</v>
      </c>
      <c r="N3317" s="44">
        <v>0.65324846627719235</v>
      </c>
      <c r="O3317" s="161">
        <f t="shared" si="511"/>
        <v>2000000</v>
      </c>
      <c r="P3317" s="162">
        <f t="shared" si="512"/>
        <v>181.66342093259516</v>
      </c>
      <c r="Q3317" s="162">
        <f t="shared" si="513"/>
        <v>123.30370393948735</v>
      </c>
      <c r="R3317" s="163">
        <f t="shared" si="514"/>
        <v>1</v>
      </c>
      <c r="S3317" s="161">
        <f t="shared" si="515"/>
        <v>5000000</v>
      </c>
      <c r="T3317" s="162">
        <f t="shared" si="516"/>
        <v>190.5544736441984</v>
      </c>
      <c r="U3317" s="162">
        <f t="shared" si="517"/>
        <v>119.15185196974367</v>
      </c>
      <c r="V3317" s="163">
        <f t="shared" si="518"/>
        <v>1</v>
      </c>
      <c r="W3317" s="164">
        <f t="shared" si="519"/>
        <v>66719433.986215621</v>
      </c>
      <c r="X3317" s="164">
        <f t="shared" si="520"/>
        <v>207013108.37227362</v>
      </c>
    </row>
    <row r="3318" spans="10:24" x14ac:dyDescent="0.25">
      <c r="J3318">
        <v>3315</v>
      </c>
      <c r="K3318" s="43">
        <v>0.28980594396157289</v>
      </c>
      <c r="L3318">
        <v>0.68476833231688627</v>
      </c>
      <c r="M3318">
        <v>0.86678106334202198</v>
      </c>
      <c r="N3318" s="44">
        <v>0.83328381939434593</v>
      </c>
      <c r="O3318" s="161">
        <f t="shared" si="511"/>
        <v>2000000</v>
      </c>
      <c r="P3318" s="162">
        <f t="shared" si="512"/>
        <v>187.2161220463625</v>
      </c>
      <c r="Q3318" s="162">
        <f t="shared" si="513"/>
        <v>157.22606349568881</v>
      </c>
      <c r="R3318" s="163">
        <f t="shared" si="514"/>
        <v>1</v>
      </c>
      <c r="S3318" s="161">
        <f t="shared" si="515"/>
        <v>5000000</v>
      </c>
      <c r="T3318" s="162">
        <f t="shared" si="516"/>
        <v>192.40537401545416</v>
      </c>
      <c r="U3318" s="162">
        <f t="shared" si="517"/>
        <v>136.11303174784442</v>
      </c>
      <c r="V3318" s="163">
        <f t="shared" si="518"/>
        <v>1</v>
      </c>
      <c r="W3318" s="164">
        <f t="shared" si="519"/>
        <v>9980117.1013473868</v>
      </c>
      <c r="X3318" s="164">
        <f t="shared" si="520"/>
        <v>131461711.3380487</v>
      </c>
    </row>
    <row r="3319" spans="10:24" x14ac:dyDescent="0.25">
      <c r="J3319">
        <v>3316</v>
      </c>
      <c r="K3319" s="43">
        <v>0.74394089341480729</v>
      </c>
      <c r="L3319">
        <v>0.45082771851425685</v>
      </c>
      <c r="M3319">
        <v>0.88044161844433011</v>
      </c>
      <c r="N3319" s="44">
        <v>0.65444333406961019</v>
      </c>
      <c r="O3319" s="161">
        <f t="shared" si="511"/>
        <v>6000000</v>
      </c>
      <c r="P3319" s="162">
        <f t="shared" si="512"/>
        <v>178.14644412937292</v>
      </c>
      <c r="Q3319" s="162">
        <f t="shared" si="513"/>
        <v>158.5439461489278</v>
      </c>
      <c r="R3319" s="163">
        <f t="shared" si="514"/>
        <v>1</v>
      </c>
      <c r="S3319" s="161">
        <f t="shared" si="515"/>
        <v>7000000</v>
      </c>
      <c r="T3319" s="162">
        <f t="shared" si="516"/>
        <v>189.38214804312432</v>
      </c>
      <c r="U3319" s="162">
        <f t="shared" si="517"/>
        <v>136.77197307446392</v>
      </c>
      <c r="V3319" s="163">
        <f t="shared" si="518"/>
        <v>1</v>
      </c>
      <c r="W3319" s="164">
        <f t="shared" si="519"/>
        <v>67614987.88267073</v>
      </c>
      <c r="X3319" s="164">
        <f t="shared" si="520"/>
        <v>218271224.78062284</v>
      </c>
    </row>
    <row r="3320" spans="10:24" x14ac:dyDescent="0.25">
      <c r="J3320">
        <v>3317</v>
      </c>
      <c r="K3320" s="43">
        <v>0.27796327145699862</v>
      </c>
      <c r="L3320">
        <v>0.279646731122007</v>
      </c>
      <c r="M3320">
        <v>0.23313023537689403</v>
      </c>
      <c r="N3320" s="44">
        <v>0.10311269040688353</v>
      </c>
      <c r="O3320" s="161">
        <f t="shared" si="511"/>
        <v>2000000</v>
      </c>
      <c r="P3320" s="162">
        <f t="shared" si="512"/>
        <v>171.24163084365995</v>
      </c>
      <c r="Q3320" s="162">
        <f t="shared" si="513"/>
        <v>120.42846061783951</v>
      </c>
      <c r="R3320" s="163">
        <f t="shared" si="514"/>
        <v>1</v>
      </c>
      <c r="S3320" s="161">
        <f t="shared" si="515"/>
        <v>5000000</v>
      </c>
      <c r="T3320" s="162">
        <f t="shared" si="516"/>
        <v>187.08054361455331</v>
      </c>
      <c r="U3320" s="162">
        <f t="shared" si="517"/>
        <v>117.71423030891975</v>
      </c>
      <c r="V3320" s="163">
        <f t="shared" si="518"/>
        <v>0.9</v>
      </c>
      <c r="W3320" s="164">
        <f t="shared" si="519"/>
        <v>51626340.451640889</v>
      </c>
      <c r="X3320" s="164">
        <f t="shared" si="520"/>
        <v>162148409.87535101</v>
      </c>
    </row>
    <row r="3321" spans="10:24" x14ac:dyDescent="0.25">
      <c r="J3321">
        <v>3318</v>
      </c>
      <c r="K3321" s="43">
        <v>0.24988302924975547</v>
      </c>
      <c r="L3321">
        <v>0.60447535111337491</v>
      </c>
      <c r="M3321">
        <v>0.61353640188900505</v>
      </c>
      <c r="N3321" s="44">
        <v>0.8726291838707767</v>
      </c>
      <c r="O3321" s="161">
        <f t="shared" si="511"/>
        <v>2000000</v>
      </c>
      <c r="P3321" s="162">
        <f t="shared" si="512"/>
        <v>183.97422433774796</v>
      </c>
      <c r="Q3321" s="162">
        <f t="shared" si="513"/>
        <v>140.77096254023141</v>
      </c>
      <c r="R3321" s="163">
        <f t="shared" si="514"/>
        <v>1</v>
      </c>
      <c r="S3321" s="161">
        <f t="shared" si="515"/>
        <v>5000000</v>
      </c>
      <c r="T3321" s="162">
        <f t="shared" si="516"/>
        <v>191.32474144591598</v>
      </c>
      <c r="U3321" s="162">
        <f t="shared" si="517"/>
        <v>127.8854812701157</v>
      </c>
      <c r="V3321" s="163">
        <f t="shared" si="518"/>
        <v>1</v>
      </c>
      <c r="W3321" s="164">
        <f t="shared" si="519"/>
        <v>36406523.595033094</v>
      </c>
      <c r="X3321" s="164">
        <f t="shared" si="520"/>
        <v>167196300.87900138</v>
      </c>
    </row>
    <row r="3322" spans="10:24" x14ac:dyDescent="0.25">
      <c r="J3322">
        <v>3319</v>
      </c>
      <c r="K3322" s="43">
        <v>0.26694971651535437</v>
      </c>
      <c r="L3322">
        <v>0.96810414602109407</v>
      </c>
      <c r="M3322">
        <v>0.97586684275383584</v>
      </c>
      <c r="N3322" s="44">
        <v>0.9737159162064456</v>
      </c>
      <c r="O3322" s="161">
        <f t="shared" si="511"/>
        <v>2000000</v>
      </c>
      <c r="P3322" s="162">
        <f t="shared" si="512"/>
        <v>207.80449239280929</v>
      </c>
      <c r="Q3322" s="162">
        <f t="shared" si="513"/>
        <v>174.50032314079553</v>
      </c>
      <c r="R3322" s="163">
        <f t="shared" si="514"/>
        <v>1</v>
      </c>
      <c r="S3322" s="161">
        <f t="shared" si="515"/>
        <v>5000000</v>
      </c>
      <c r="T3322" s="162">
        <f t="shared" si="516"/>
        <v>199.26816413093644</v>
      </c>
      <c r="U3322" s="162">
        <f t="shared" si="517"/>
        <v>144.75016157039778</v>
      </c>
      <c r="V3322" s="163">
        <f t="shared" si="518"/>
        <v>1</v>
      </c>
      <c r="W3322" s="164">
        <f t="shared" si="519"/>
        <v>16608338.504027531</v>
      </c>
      <c r="X3322" s="164">
        <f t="shared" si="520"/>
        <v>122590012.80269331</v>
      </c>
    </row>
    <row r="3323" spans="10:24" x14ac:dyDescent="0.25">
      <c r="J3323">
        <v>3320</v>
      </c>
      <c r="K3323" s="43">
        <v>0.98843724775443897</v>
      </c>
      <c r="L3323">
        <v>0.8918613866583025</v>
      </c>
      <c r="M3323">
        <v>8.1477880964585525E-2</v>
      </c>
      <c r="N3323" s="44">
        <v>0.26282291747206266</v>
      </c>
      <c r="O3323" s="161">
        <f t="shared" si="511"/>
        <v>9000000</v>
      </c>
      <c r="P3323" s="162">
        <f t="shared" si="512"/>
        <v>198.54731987288784</v>
      </c>
      <c r="Q3323" s="162">
        <f t="shared" si="513"/>
        <v>107.09601491974354</v>
      </c>
      <c r="R3323" s="163">
        <f t="shared" si="514"/>
        <v>1</v>
      </c>
      <c r="S3323" s="161">
        <f t="shared" si="515"/>
        <v>9000000</v>
      </c>
      <c r="T3323" s="162">
        <f t="shared" si="516"/>
        <v>196.1824399576293</v>
      </c>
      <c r="U3323" s="162">
        <f t="shared" si="517"/>
        <v>111.04800745987177</v>
      </c>
      <c r="V3323" s="163">
        <f t="shared" si="518"/>
        <v>1</v>
      </c>
      <c r="W3323" s="164">
        <f t="shared" si="519"/>
        <v>773061744.57829869</v>
      </c>
      <c r="X3323" s="164">
        <f t="shared" si="520"/>
        <v>616209892.47981775</v>
      </c>
    </row>
    <row r="3324" spans="10:24" x14ac:dyDescent="0.25">
      <c r="J3324">
        <v>3321</v>
      </c>
      <c r="K3324" s="43">
        <v>0.51102126078390908</v>
      </c>
      <c r="L3324">
        <v>0.89950117761789017</v>
      </c>
      <c r="M3324">
        <v>0.63956952880881801</v>
      </c>
      <c r="N3324" s="44">
        <v>0.34148856969343855</v>
      </c>
      <c r="O3324" s="161">
        <f t="shared" si="511"/>
        <v>5000000</v>
      </c>
      <c r="P3324" s="162">
        <f t="shared" si="512"/>
        <v>199.18071609152895</v>
      </c>
      <c r="Q3324" s="162">
        <f t="shared" si="513"/>
        <v>142.14616799545968</v>
      </c>
      <c r="R3324" s="163">
        <f t="shared" si="514"/>
        <v>1</v>
      </c>
      <c r="S3324" s="161">
        <f t="shared" si="515"/>
        <v>6000000</v>
      </c>
      <c r="T3324" s="162">
        <f t="shared" si="516"/>
        <v>196.39357203050966</v>
      </c>
      <c r="U3324" s="162">
        <f t="shared" si="517"/>
        <v>128.57308399772984</v>
      </c>
      <c r="V3324" s="163">
        <f t="shared" si="518"/>
        <v>1</v>
      </c>
      <c r="W3324" s="164">
        <f t="shared" si="519"/>
        <v>235172740.48034638</v>
      </c>
      <c r="X3324" s="164">
        <f t="shared" si="520"/>
        <v>256922928.19667894</v>
      </c>
    </row>
    <row r="3325" spans="10:24" x14ac:dyDescent="0.25">
      <c r="J3325">
        <v>3322</v>
      </c>
      <c r="K3325" s="43">
        <v>7.0075736239642583E-2</v>
      </c>
      <c r="L3325">
        <v>0.12319326477685233</v>
      </c>
      <c r="M3325">
        <v>6.9565342907834449E-2</v>
      </c>
      <c r="N3325" s="44">
        <v>0.69412643020750064</v>
      </c>
      <c r="O3325" s="161">
        <f t="shared" si="511"/>
        <v>2000000</v>
      </c>
      <c r="P3325" s="162">
        <f t="shared" si="512"/>
        <v>162.61243646449728</v>
      </c>
      <c r="Q3325" s="162">
        <f t="shared" si="513"/>
        <v>105.41927942482971</v>
      </c>
      <c r="R3325" s="163">
        <f t="shared" si="514"/>
        <v>1</v>
      </c>
      <c r="S3325" s="161">
        <f t="shared" si="515"/>
        <v>2000000</v>
      </c>
      <c r="T3325" s="162">
        <f t="shared" si="516"/>
        <v>184.20414548816575</v>
      </c>
      <c r="U3325" s="162">
        <f t="shared" si="517"/>
        <v>110.20963971241486</v>
      </c>
      <c r="V3325" s="163">
        <f t="shared" si="518"/>
        <v>1</v>
      </c>
      <c r="W3325" s="164">
        <f t="shared" si="519"/>
        <v>64386314.079335138</v>
      </c>
      <c r="X3325" s="164">
        <f t="shared" si="520"/>
        <v>-2010988.4484982193</v>
      </c>
    </row>
    <row r="3326" spans="10:24" x14ac:dyDescent="0.25">
      <c r="J3326">
        <v>3323</v>
      </c>
      <c r="K3326" s="43">
        <v>0.34987952459520721</v>
      </c>
      <c r="L3326">
        <v>0.37991751614761005</v>
      </c>
      <c r="M3326">
        <v>0.41504669494705826</v>
      </c>
      <c r="N3326" s="44">
        <v>0.79582758920826557</v>
      </c>
      <c r="O3326" s="161">
        <f t="shared" si="511"/>
        <v>5000000</v>
      </c>
      <c r="P3326" s="162">
        <f t="shared" si="512"/>
        <v>175.41453859007044</v>
      </c>
      <c r="Q3326" s="162">
        <f t="shared" si="513"/>
        <v>130.70836412807233</v>
      </c>
      <c r="R3326" s="163">
        <f t="shared" si="514"/>
        <v>1</v>
      </c>
      <c r="S3326" s="161">
        <f t="shared" si="515"/>
        <v>6000000</v>
      </c>
      <c r="T3326" s="162">
        <f t="shared" si="516"/>
        <v>188.47151286335682</v>
      </c>
      <c r="U3326" s="162">
        <f t="shared" si="517"/>
        <v>122.85418206403617</v>
      </c>
      <c r="V3326" s="163">
        <f t="shared" si="518"/>
        <v>1</v>
      </c>
      <c r="W3326" s="164">
        <f t="shared" si="519"/>
        <v>173530872.30999053</v>
      </c>
      <c r="X3326" s="164">
        <f t="shared" si="520"/>
        <v>243703984.79592395</v>
      </c>
    </row>
    <row r="3327" spans="10:24" x14ac:dyDescent="0.25">
      <c r="J3327">
        <v>3324</v>
      </c>
      <c r="K3327" s="43">
        <v>0.62750206923242347</v>
      </c>
      <c r="L3327">
        <v>0.86278778572918002</v>
      </c>
      <c r="M3327">
        <v>8.6936642987021417E-2</v>
      </c>
      <c r="N3327" s="44">
        <v>4.9340031468867562E-2</v>
      </c>
      <c r="O3327" s="161">
        <f t="shared" si="511"/>
        <v>6000000</v>
      </c>
      <c r="P3327" s="162">
        <f t="shared" si="512"/>
        <v>196.39395364449189</v>
      </c>
      <c r="Q3327" s="162">
        <f t="shared" si="513"/>
        <v>107.80274028109039</v>
      </c>
      <c r="R3327" s="163">
        <f t="shared" si="514"/>
        <v>1</v>
      </c>
      <c r="S3327" s="161">
        <f t="shared" si="515"/>
        <v>7000000</v>
      </c>
      <c r="T3327" s="162">
        <f t="shared" si="516"/>
        <v>195.46465121483064</v>
      </c>
      <c r="U3327" s="162">
        <f t="shared" si="517"/>
        <v>111.4013701405452</v>
      </c>
      <c r="V3327" s="163">
        <f t="shared" si="518"/>
        <v>0.9</v>
      </c>
      <c r="W3327" s="164">
        <f t="shared" si="519"/>
        <v>481547280.18040895</v>
      </c>
      <c r="X3327" s="164">
        <f t="shared" si="520"/>
        <v>379598670.76799828</v>
      </c>
    </row>
    <row r="3328" spans="10:24" x14ac:dyDescent="0.25">
      <c r="J3328">
        <v>3325</v>
      </c>
      <c r="K3328" s="43">
        <v>8.3642992661650095E-2</v>
      </c>
      <c r="L3328">
        <v>0.88379744492726608</v>
      </c>
      <c r="M3328">
        <v>0.70587457213806293</v>
      </c>
      <c r="N3328" s="44">
        <v>0.75352561352423042</v>
      </c>
      <c r="O3328" s="161">
        <f t="shared" si="511"/>
        <v>2000000</v>
      </c>
      <c r="P3328" s="162">
        <f t="shared" si="512"/>
        <v>197.91279414613092</v>
      </c>
      <c r="Q3328" s="162">
        <f t="shared" si="513"/>
        <v>145.82745006566572</v>
      </c>
      <c r="R3328" s="163">
        <f t="shared" si="514"/>
        <v>1</v>
      </c>
      <c r="S3328" s="161">
        <f t="shared" si="515"/>
        <v>2000000</v>
      </c>
      <c r="T3328" s="162">
        <f t="shared" si="516"/>
        <v>195.97093138204363</v>
      </c>
      <c r="U3328" s="162">
        <f t="shared" si="517"/>
        <v>130.41372503283287</v>
      </c>
      <c r="V3328" s="163">
        <f t="shared" si="518"/>
        <v>1</v>
      </c>
      <c r="W3328" s="164">
        <f t="shared" si="519"/>
        <v>54170688.16093041</v>
      </c>
      <c r="X3328" s="164">
        <f t="shared" si="520"/>
        <v>-18885587.301578477</v>
      </c>
    </row>
    <row r="3329" spans="10:24" x14ac:dyDescent="0.25">
      <c r="J3329">
        <v>3326</v>
      </c>
      <c r="K3329" s="43">
        <v>0.97814086269100042</v>
      </c>
      <c r="L3329">
        <v>0.1581808532741662</v>
      </c>
      <c r="M3329">
        <v>0.57955853438169358</v>
      </c>
      <c r="N3329" s="44">
        <v>0.19020443762067862</v>
      </c>
      <c r="O3329" s="161">
        <f t="shared" si="511"/>
        <v>9000000</v>
      </c>
      <c r="P3329" s="162">
        <f t="shared" si="512"/>
        <v>164.97056255752253</v>
      </c>
      <c r="Q3329" s="162">
        <f t="shared" si="513"/>
        <v>139.01528466400524</v>
      </c>
      <c r="R3329" s="163">
        <f t="shared" si="514"/>
        <v>1</v>
      </c>
      <c r="S3329" s="161">
        <f t="shared" si="515"/>
        <v>9000000</v>
      </c>
      <c r="T3329" s="162">
        <f t="shared" si="516"/>
        <v>184.99018751917419</v>
      </c>
      <c r="U3329" s="162">
        <f t="shared" si="517"/>
        <v>127.00764233200262</v>
      </c>
      <c r="V3329" s="163">
        <f t="shared" si="518"/>
        <v>0.9</v>
      </c>
      <c r="W3329" s="164">
        <f t="shared" si="519"/>
        <v>183597501.04165563</v>
      </c>
      <c r="X3329" s="164">
        <f t="shared" si="520"/>
        <v>319658616.01608968</v>
      </c>
    </row>
    <row r="3330" spans="10:24" x14ac:dyDescent="0.25">
      <c r="J3330">
        <v>3327</v>
      </c>
      <c r="K3330" s="43">
        <v>0.13333208600797086</v>
      </c>
      <c r="L3330">
        <v>2.7193148249601728E-2</v>
      </c>
      <c r="M3330">
        <v>0.10899100247567539</v>
      </c>
      <c r="N3330" s="44">
        <v>0.21491522712685407</v>
      </c>
      <c r="O3330" s="161">
        <f t="shared" si="511"/>
        <v>2000000</v>
      </c>
      <c r="P3330" s="162">
        <f t="shared" si="512"/>
        <v>151.14379414321448</v>
      </c>
      <c r="Q3330" s="162">
        <f t="shared" si="513"/>
        <v>110.36176249722227</v>
      </c>
      <c r="R3330" s="163">
        <f t="shared" si="514"/>
        <v>1</v>
      </c>
      <c r="S3330" s="161">
        <f t="shared" si="515"/>
        <v>2000000</v>
      </c>
      <c r="T3330" s="162">
        <f t="shared" si="516"/>
        <v>180.38126471440484</v>
      </c>
      <c r="U3330" s="162">
        <f t="shared" si="517"/>
        <v>112.68088124861114</v>
      </c>
      <c r="V3330" s="163">
        <f t="shared" si="518"/>
        <v>1</v>
      </c>
      <c r="W3330" s="164">
        <f t="shared" si="519"/>
        <v>31564063.291984409</v>
      </c>
      <c r="X3330" s="164">
        <f t="shared" si="520"/>
        <v>-14599233.068412602</v>
      </c>
    </row>
    <row r="3331" spans="10:24" x14ac:dyDescent="0.25">
      <c r="J3331">
        <v>3328</v>
      </c>
      <c r="K3331" s="43">
        <v>0.60096383001548193</v>
      </c>
      <c r="L3331">
        <v>0.85916762959890736</v>
      </c>
      <c r="M3331">
        <v>0.84103954404974157</v>
      </c>
      <c r="N3331" s="44">
        <v>0.66374062655368748</v>
      </c>
      <c r="O3331" s="161">
        <f t="shared" si="511"/>
        <v>6000000</v>
      </c>
      <c r="P3331" s="162">
        <f t="shared" si="512"/>
        <v>196.14880747431175</v>
      </c>
      <c r="Q3331" s="162">
        <f t="shared" si="513"/>
        <v>154.97478953014169</v>
      </c>
      <c r="R3331" s="163">
        <f t="shared" si="514"/>
        <v>1</v>
      </c>
      <c r="S3331" s="161">
        <f t="shared" si="515"/>
        <v>7000000</v>
      </c>
      <c r="T3331" s="162">
        <f t="shared" si="516"/>
        <v>195.38293582477058</v>
      </c>
      <c r="U3331" s="162">
        <f t="shared" si="517"/>
        <v>134.98739476507086</v>
      </c>
      <c r="V3331" s="163">
        <f t="shared" si="518"/>
        <v>1</v>
      </c>
      <c r="W3331" s="164">
        <f t="shared" si="519"/>
        <v>197044107.66502038</v>
      </c>
      <c r="X3331" s="164">
        <f t="shared" si="520"/>
        <v>272768787.41789806</v>
      </c>
    </row>
    <row r="3332" spans="10:24" x14ac:dyDescent="0.25">
      <c r="J3332">
        <v>3329</v>
      </c>
      <c r="K3332" s="43">
        <v>0.77490008418748468</v>
      </c>
      <c r="L3332">
        <v>0.18799894013459739</v>
      </c>
      <c r="M3332">
        <v>0.35307925317578726</v>
      </c>
      <c r="N3332" s="44">
        <v>0.55139935567623299</v>
      </c>
      <c r="O3332" s="161">
        <f t="shared" si="511"/>
        <v>7000000</v>
      </c>
      <c r="P3332" s="162">
        <f t="shared" si="512"/>
        <v>166.72058429913898</v>
      </c>
      <c r="Q3332" s="162">
        <f t="shared" si="513"/>
        <v>127.45959365951195</v>
      </c>
      <c r="R3332" s="163">
        <f t="shared" si="514"/>
        <v>1</v>
      </c>
      <c r="S3332" s="161">
        <f t="shared" si="515"/>
        <v>7000000</v>
      </c>
      <c r="T3332" s="162">
        <f t="shared" si="516"/>
        <v>185.573528099713</v>
      </c>
      <c r="U3332" s="162">
        <f t="shared" si="517"/>
        <v>121.22979682975597</v>
      </c>
      <c r="V3332" s="163">
        <f t="shared" si="518"/>
        <v>1</v>
      </c>
      <c r="W3332" s="164">
        <f t="shared" si="519"/>
        <v>224826934.47738916</v>
      </c>
      <c r="X3332" s="164">
        <f t="shared" si="520"/>
        <v>300406118.88969922</v>
      </c>
    </row>
    <row r="3333" spans="10:24" x14ac:dyDescent="0.25">
      <c r="J3333">
        <v>3330</v>
      </c>
      <c r="K3333" s="43">
        <v>3.3415142796856978E-2</v>
      </c>
      <c r="L3333">
        <v>0.18172832404096506</v>
      </c>
      <c r="M3333">
        <v>0.71203706283109069</v>
      </c>
      <c r="N3333" s="44">
        <v>0.39870557897825987</v>
      </c>
      <c r="O3333" s="161">
        <f t="shared" ref="O3333:O3396" si="521">VLOOKUP(K3333,$E$5:$H$10,4)</f>
        <v>1000000</v>
      </c>
      <c r="P3333" s="162">
        <f t="shared" ref="P3333:P3396" si="522">_xlfn.NORM.INV(L3333,$E$12,$E$13)</f>
        <v>166.36802674919431</v>
      </c>
      <c r="Q3333" s="162">
        <f t="shared" ref="Q3333:Q3396" si="523">_xlfn.NORM.INV(M3333,$E$15,$E$16)</f>
        <v>146.18691217158823</v>
      </c>
      <c r="R3333" s="163">
        <f t="shared" ref="R3333:R3396" si="524">VLOOKUP(N3333,$E$19:$H$21,4)</f>
        <v>1</v>
      </c>
      <c r="S3333" s="161">
        <f t="shared" ref="S3333:S3396" si="525">VLOOKUP(K3333,$G$5:$H$10,2)</f>
        <v>1000000</v>
      </c>
      <c r="T3333" s="162">
        <f t="shared" ref="T3333:T3396" si="526">_xlfn.NORM.INV(L3333,$G$12,$G$13)</f>
        <v>185.4560089163981</v>
      </c>
      <c r="U3333" s="162">
        <f t="shared" ref="U3333:U3396" si="527">_xlfn.NORM.INV(M3333,$G$15,$G$16)</f>
        <v>130.59345608579412</v>
      </c>
      <c r="V3333" s="163">
        <f t="shared" ref="V3333:V3396" si="528">VLOOKUP(N3333,$G$19:$H$21,2)</f>
        <v>1</v>
      </c>
      <c r="W3333" s="164">
        <f t="shared" ref="W3333:W3396" si="529">O3333*(P3333-Q3333)*R3333-$D$23-$D$24</f>
        <v>-29818885.422393918</v>
      </c>
      <c r="X3333" s="164">
        <f t="shared" ref="X3333:X3396" si="530">S3333*(T3333-U3333)*V3333-$F$23-$F$24</f>
        <v>-95137447.169396013</v>
      </c>
    </row>
    <row r="3334" spans="10:24" x14ac:dyDescent="0.25">
      <c r="J3334">
        <v>3331</v>
      </c>
      <c r="K3334" s="43">
        <v>0.51453476013609245</v>
      </c>
      <c r="L3334">
        <v>0.82519576714573606</v>
      </c>
      <c r="M3334">
        <v>0.3912006374061564</v>
      </c>
      <c r="N3334" s="44">
        <v>0.71513379856982739</v>
      </c>
      <c r="O3334" s="161">
        <f t="shared" si="521"/>
        <v>5000000</v>
      </c>
      <c r="P3334" s="162">
        <f t="shared" si="522"/>
        <v>194.03023514523613</v>
      </c>
      <c r="Q3334" s="162">
        <f t="shared" si="523"/>
        <v>129.47617753538626</v>
      </c>
      <c r="R3334" s="163">
        <f t="shared" si="524"/>
        <v>1</v>
      </c>
      <c r="S3334" s="161">
        <f t="shared" si="525"/>
        <v>6000000</v>
      </c>
      <c r="T3334" s="162">
        <f t="shared" si="526"/>
        <v>194.67674504841204</v>
      </c>
      <c r="U3334" s="162">
        <f t="shared" si="527"/>
        <v>122.23808876769313</v>
      </c>
      <c r="V3334" s="163">
        <f t="shared" si="528"/>
        <v>1</v>
      </c>
      <c r="W3334" s="164">
        <f t="shared" si="529"/>
        <v>272770288.04924941</v>
      </c>
      <c r="X3334" s="164">
        <f t="shared" si="530"/>
        <v>284631937.68431348</v>
      </c>
    </row>
    <row r="3335" spans="10:24" x14ac:dyDescent="0.25">
      <c r="J3335">
        <v>3332</v>
      </c>
      <c r="K3335" s="43">
        <v>1.1629572945087374E-2</v>
      </c>
      <c r="L3335">
        <v>0.31695766537031678</v>
      </c>
      <c r="M3335">
        <v>0.66038585756603807</v>
      </c>
      <c r="N3335" s="44">
        <v>0.62242318215630388</v>
      </c>
      <c r="O3335" s="161">
        <f t="shared" si="521"/>
        <v>1000000</v>
      </c>
      <c r="P3335" s="162">
        <f t="shared" si="522"/>
        <v>172.8566511125187</v>
      </c>
      <c r="Q3335" s="162">
        <f t="shared" si="523"/>
        <v>143.27032866847784</v>
      </c>
      <c r="R3335" s="163">
        <f t="shared" si="524"/>
        <v>1</v>
      </c>
      <c r="S3335" s="161">
        <f t="shared" si="525"/>
        <v>1000000</v>
      </c>
      <c r="T3335" s="162">
        <f t="shared" si="526"/>
        <v>187.6188837041729</v>
      </c>
      <c r="U3335" s="162">
        <f t="shared" si="527"/>
        <v>129.13516433423891</v>
      </c>
      <c r="V3335" s="163">
        <f t="shared" si="528"/>
        <v>1</v>
      </c>
      <c r="W3335" s="164">
        <f t="shared" si="529"/>
        <v>-20413677.555959139</v>
      </c>
      <c r="X3335" s="164">
        <f t="shared" si="530"/>
        <v>-91516280.630066007</v>
      </c>
    </row>
    <row r="3336" spans="10:24" x14ac:dyDescent="0.25">
      <c r="J3336">
        <v>3333</v>
      </c>
      <c r="K3336" s="43">
        <v>0.57988446050137066</v>
      </c>
      <c r="L3336">
        <v>0.43469722513678655</v>
      </c>
      <c r="M3336">
        <v>0.38762435843299869</v>
      </c>
      <c r="N3336" s="44">
        <v>0.7184301648590361</v>
      </c>
      <c r="O3336" s="161">
        <f t="shared" si="521"/>
        <v>6000000</v>
      </c>
      <c r="P3336" s="162">
        <f t="shared" si="522"/>
        <v>177.53358433594011</v>
      </c>
      <c r="Q3336" s="162">
        <f t="shared" si="523"/>
        <v>129.28967657349935</v>
      </c>
      <c r="R3336" s="163">
        <f t="shared" si="524"/>
        <v>1</v>
      </c>
      <c r="S3336" s="161">
        <f t="shared" si="525"/>
        <v>6000000</v>
      </c>
      <c r="T3336" s="162">
        <f t="shared" si="526"/>
        <v>189.17786144531337</v>
      </c>
      <c r="U3336" s="162">
        <f t="shared" si="527"/>
        <v>122.14483828674967</v>
      </c>
      <c r="V3336" s="163">
        <f t="shared" si="528"/>
        <v>1</v>
      </c>
      <c r="W3336" s="164">
        <f t="shared" si="529"/>
        <v>239463446.57464451</v>
      </c>
      <c r="X3336" s="164">
        <f t="shared" si="530"/>
        <v>252198138.95138216</v>
      </c>
    </row>
    <row r="3337" spans="10:24" x14ac:dyDescent="0.25">
      <c r="J3337">
        <v>3334</v>
      </c>
      <c r="K3337" s="43">
        <v>0.46985959106733288</v>
      </c>
      <c r="L3337">
        <v>0.59626227777142882</v>
      </c>
      <c r="M3337">
        <v>0.54609574737444666</v>
      </c>
      <c r="N3337" s="44">
        <v>0.20141096974635031</v>
      </c>
      <c r="O3337" s="161">
        <f t="shared" si="521"/>
        <v>5000000</v>
      </c>
      <c r="P3337" s="162">
        <f t="shared" si="522"/>
        <v>183.65526235441993</v>
      </c>
      <c r="Q3337" s="162">
        <f t="shared" si="523"/>
        <v>137.31606422955082</v>
      </c>
      <c r="R3337" s="163">
        <f t="shared" si="524"/>
        <v>1</v>
      </c>
      <c r="S3337" s="161">
        <f t="shared" si="525"/>
        <v>6000000</v>
      </c>
      <c r="T3337" s="162">
        <f t="shared" si="526"/>
        <v>191.21842078480665</v>
      </c>
      <c r="U3337" s="162">
        <f t="shared" si="527"/>
        <v>126.15803211477541</v>
      </c>
      <c r="V3337" s="163">
        <f t="shared" si="528"/>
        <v>1</v>
      </c>
      <c r="W3337" s="164">
        <f t="shared" si="529"/>
        <v>181695990.62434557</v>
      </c>
      <c r="X3337" s="164">
        <f t="shared" si="530"/>
        <v>240362332.02018744</v>
      </c>
    </row>
    <row r="3338" spans="10:24" x14ac:dyDescent="0.25">
      <c r="J3338">
        <v>3335</v>
      </c>
      <c r="K3338" s="43">
        <v>0.84791454694868418</v>
      </c>
      <c r="L3338">
        <v>0.83820134697069859</v>
      </c>
      <c r="M3338">
        <v>5.8062274549216197E-2</v>
      </c>
      <c r="N3338" s="44">
        <v>0.29050625734911084</v>
      </c>
      <c r="O3338" s="161">
        <f t="shared" si="521"/>
        <v>7000000</v>
      </c>
      <c r="P3338" s="162">
        <f t="shared" si="522"/>
        <v>194.80638713642676</v>
      </c>
      <c r="Q3338" s="162">
        <f t="shared" si="523"/>
        <v>103.57499645963128</v>
      </c>
      <c r="R3338" s="163">
        <f t="shared" si="524"/>
        <v>1</v>
      </c>
      <c r="S3338" s="161">
        <f t="shared" si="525"/>
        <v>7000000</v>
      </c>
      <c r="T3338" s="162">
        <f t="shared" si="526"/>
        <v>194.93546237880892</v>
      </c>
      <c r="U3338" s="162">
        <f t="shared" si="527"/>
        <v>109.28749822981564</v>
      </c>
      <c r="V3338" s="163">
        <f t="shared" si="528"/>
        <v>1</v>
      </c>
      <c r="W3338" s="164">
        <f t="shared" si="529"/>
        <v>588619734.73756838</v>
      </c>
      <c r="X3338" s="164">
        <f t="shared" si="530"/>
        <v>449535749.04295301</v>
      </c>
    </row>
    <row r="3339" spans="10:24" x14ac:dyDescent="0.25">
      <c r="J3339">
        <v>3336</v>
      </c>
      <c r="K3339" s="43">
        <v>0.6572067941047931</v>
      </c>
      <c r="L3339">
        <v>0.85006819668483458</v>
      </c>
      <c r="M3339">
        <v>0.68182441346524236</v>
      </c>
      <c r="N3339" s="44">
        <v>0.21023308110696359</v>
      </c>
      <c r="O3339" s="161">
        <f t="shared" si="521"/>
        <v>6000000</v>
      </c>
      <c r="P3339" s="162">
        <f t="shared" si="522"/>
        <v>195.55088886241319</v>
      </c>
      <c r="Q3339" s="162">
        <f t="shared" si="523"/>
        <v>144.45613177197677</v>
      </c>
      <c r="R3339" s="163">
        <f t="shared" si="524"/>
        <v>1</v>
      </c>
      <c r="S3339" s="161">
        <f t="shared" si="525"/>
        <v>7000000</v>
      </c>
      <c r="T3339" s="162">
        <f t="shared" si="526"/>
        <v>195.1836296208044</v>
      </c>
      <c r="U3339" s="162">
        <f t="shared" si="527"/>
        <v>129.72806588598837</v>
      </c>
      <c r="V3339" s="163">
        <f t="shared" si="528"/>
        <v>1</v>
      </c>
      <c r="W3339" s="164">
        <f t="shared" si="529"/>
        <v>256568542.54261851</v>
      </c>
      <c r="X3339" s="164">
        <f t="shared" si="530"/>
        <v>308188946.14371216</v>
      </c>
    </row>
    <row r="3340" spans="10:24" x14ac:dyDescent="0.25">
      <c r="J3340">
        <v>3337</v>
      </c>
      <c r="K3340" s="43">
        <v>0.39845563048591792</v>
      </c>
      <c r="L3340">
        <v>0.39141838502180692</v>
      </c>
      <c r="M3340">
        <v>0.65969777000101704</v>
      </c>
      <c r="N3340" s="44">
        <v>0.94636751540504749</v>
      </c>
      <c r="O3340" s="161">
        <f t="shared" si="521"/>
        <v>5000000</v>
      </c>
      <c r="P3340" s="162">
        <f t="shared" si="522"/>
        <v>175.86563796798293</v>
      </c>
      <c r="Q3340" s="162">
        <f t="shared" si="523"/>
        <v>143.23276858703281</v>
      </c>
      <c r="R3340" s="163">
        <f t="shared" si="524"/>
        <v>1</v>
      </c>
      <c r="S3340" s="161">
        <f t="shared" si="525"/>
        <v>6000000</v>
      </c>
      <c r="T3340" s="162">
        <f t="shared" si="526"/>
        <v>188.62187932266099</v>
      </c>
      <c r="U3340" s="162">
        <f t="shared" si="527"/>
        <v>129.1163842935164</v>
      </c>
      <c r="V3340" s="163">
        <f t="shared" si="528"/>
        <v>1</v>
      </c>
      <c r="W3340" s="164">
        <f t="shared" si="529"/>
        <v>113164346.90475062</v>
      </c>
      <c r="X3340" s="164">
        <f t="shared" si="530"/>
        <v>207032970.17486751</v>
      </c>
    </row>
    <row r="3341" spans="10:24" x14ac:dyDescent="0.25">
      <c r="J3341">
        <v>3338</v>
      </c>
      <c r="K3341" s="43">
        <v>0.27843831723199552</v>
      </c>
      <c r="L3341">
        <v>0.54255287629680538</v>
      </c>
      <c r="M3341">
        <v>0.76345272776818252</v>
      </c>
      <c r="N3341" s="44">
        <v>0.76445788360687505</v>
      </c>
      <c r="O3341" s="161">
        <f t="shared" si="521"/>
        <v>2000000</v>
      </c>
      <c r="P3341" s="162">
        <f t="shared" si="522"/>
        <v>181.60300965131995</v>
      </c>
      <c r="Q3341" s="162">
        <f t="shared" si="523"/>
        <v>149.34906267515703</v>
      </c>
      <c r="R3341" s="163">
        <f t="shared" si="524"/>
        <v>1</v>
      </c>
      <c r="S3341" s="161">
        <f t="shared" si="525"/>
        <v>5000000</v>
      </c>
      <c r="T3341" s="162">
        <f t="shared" si="526"/>
        <v>190.53433655043997</v>
      </c>
      <c r="U3341" s="162">
        <f t="shared" si="527"/>
        <v>132.17453133757851</v>
      </c>
      <c r="V3341" s="163">
        <f t="shared" si="528"/>
        <v>1</v>
      </c>
      <c r="W3341" s="164">
        <f t="shared" si="529"/>
        <v>14507893.952325843</v>
      </c>
      <c r="X3341" s="164">
        <f t="shared" si="530"/>
        <v>141799026.06430727</v>
      </c>
    </row>
    <row r="3342" spans="10:24" x14ac:dyDescent="0.25">
      <c r="J3342">
        <v>3339</v>
      </c>
      <c r="K3342" s="43">
        <v>0.26424306060760583</v>
      </c>
      <c r="L3342">
        <v>0.25312319323525079</v>
      </c>
      <c r="M3342">
        <v>0.36995284552453633</v>
      </c>
      <c r="N3342" s="44">
        <v>0.90399689806094985</v>
      </c>
      <c r="O3342" s="161">
        <f t="shared" si="521"/>
        <v>2000000</v>
      </c>
      <c r="P3342" s="162">
        <f t="shared" si="522"/>
        <v>170.02959361627742</v>
      </c>
      <c r="Q3342" s="162">
        <f t="shared" si="523"/>
        <v>128.36043522591606</v>
      </c>
      <c r="R3342" s="163">
        <f t="shared" si="524"/>
        <v>1</v>
      </c>
      <c r="S3342" s="161">
        <f t="shared" si="525"/>
        <v>5000000</v>
      </c>
      <c r="T3342" s="162">
        <f t="shared" si="526"/>
        <v>186.67653120542582</v>
      </c>
      <c r="U3342" s="162">
        <f t="shared" si="527"/>
        <v>121.68021761295803</v>
      </c>
      <c r="V3342" s="163">
        <f t="shared" si="528"/>
        <v>1</v>
      </c>
      <c r="W3342" s="164">
        <f t="shared" si="529"/>
        <v>33338316.780722722</v>
      </c>
      <c r="X3342" s="164">
        <f t="shared" si="530"/>
        <v>174981567.96233892</v>
      </c>
    </row>
    <row r="3343" spans="10:24" x14ac:dyDescent="0.25">
      <c r="J3343">
        <v>3340</v>
      </c>
      <c r="K3343" s="43">
        <v>0.29648329348181857</v>
      </c>
      <c r="L3343">
        <v>0.90409679997285286</v>
      </c>
      <c r="M3343">
        <v>0.25711600265243972</v>
      </c>
      <c r="N3343" s="44">
        <v>0.28629963525506352</v>
      </c>
      <c r="O3343" s="161">
        <f t="shared" si="521"/>
        <v>2000000</v>
      </c>
      <c r="P3343" s="162">
        <f t="shared" si="522"/>
        <v>199.57880876297725</v>
      </c>
      <c r="Q3343" s="162">
        <f t="shared" si="523"/>
        <v>121.95475490793436</v>
      </c>
      <c r="R3343" s="163">
        <f t="shared" si="524"/>
        <v>1</v>
      </c>
      <c r="S3343" s="161">
        <f t="shared" si="525"/>
        <v>5000000</v>
      </c>
      <c r="T3343" s="162">
        <f t="shared" si="526"/>
        <v>196.5262695876591</v>
      </c>
      <c r="U3343" s="162">
        <f t="shared" si="527"/>
        <v>118.47737745396718</v>
      </c>
      <c r="V3343" s="163">
        <f t="shared" si="528"/>
        <v>1</v>
      </c>
      <c r="W3343" s="164">
        <f t="shared" si="529"/>
        <v>105248107.71008578</v>
      </c>
      <c r="X3343" s="164">
        <f t="shared" si="530"/>
        <v>240244460.66845959</v>
      </c>
    </row>
    <row r="3344" spans="10:24" x14ac:dyDescent="0.25">
      <c r="J3344">
        <v>3341</v>
      </c>
      <c r="K3344" s="43">
        <v>0.89099604013148392</v>
      </c>
      <c r="L3344">
        <v>0.4396507799638586</v>
      </c>
      <c r="M3344">
        <v>0.51076096642811797</v>
      </c>
      <c r="N3344" s="44">
        <v>0.49402986373852609</v>
      </c>
      <c r="O3344" s="161">
        <f t="shared" si="521"/>
        <v>7000000</v>
      </c>
      <c r="P3344" s="162">
        <f t="shared" si="522"/>
        <v>177.72217991710176</v>
      </c>
      <c r="Q3344" s="162">
        <f t="shared" si="523"/>
        <v>135.53954028965634</v>
      </c>
      <c r="R3344" s="163">
        <f t="shared" si="524"/>
        <v>1</v>
      </c>
      <c r="S3344" s="161">
        <f t="shared" si="525"/>
        <v>7000000</v>
      </c>
      <c r="T3344" s="162">
        <f t="shared" si="526"/>
        <v>189.24072663903391</v>
      </c>
      <c r="U3344" s="162">
        <f t="shared" si="527"/>
        <v>125.26977014482817</v>
      </c>
      <c r="V3344" s="163">
        <f t="shared" si="528"/>
        <v>1</v>
      </c>
      <c r="W3344" s="164">
        <f t="shared" si="529"/>
        <v>245278477.39211786</v>
      </c>
      <c r="X3344" s="164">
        <f t="shared" si="530"/>
        <v>297796695.45944017</v>
      </c>
    </row>
    <row r="3345" spans="10:24" x14ac:dyDescent="0.25">
      <c r="J3345">
        <v>3342</v>
      </c>
      <c r="K3345" s="43">
        <v>0.53668114478058426</v>
      </c>
      <c r="L3345">
        <v>0.31885734833322033</v>
      </c>
      <c r="M3345">
        <v>0.62377671338655749</v>
      </c>
      <c r="N3345" s="44">
        <v>0.64948254018805718</v>
      </c>
      <c r="O3345" s="161">
        <f t="shared" si="521"/>
        <v>5000000</v>
      </c>
      <c r="P3345" s="162">
        <f t="shared" si="522"/>
        <v>172.93655353135239</v>
      </c>
      <c r="Q3345" s="162">
        <f t="shared" si="523"/>
        <v>141.30830016039539</v>
      </c>
      <c r="R3345" s="163">
        <f t="shared" si="524"/>
        <v>1</v>
      </c>
      <c r="S3345" s="161">
        <f t="shared" si="525"/>
        <v>6000000</v>
      </c>
      <c r="T3345" s="162">
        <f t="shared" si="526"/>
        <v>187.64551784378412</v>
      </c>
      <c r="U3345" s="162">
        <f t="shared" si="527"/>
        <v>128.1541500801977</v>
      </c>
      <c r="V3345" s="163">
        <f t="shared" si="528"/>
        <v>1</v>
      </c>
      <c r="W3345" s="164">
        <f t="shared" si="529"/>
        <v>108141266.854785</v>
      </c>
      <c r="X3345" s="164">
        <f t="shared" si="530"/>
        <v>206948206.58151853</v>
      </c>
    </row>
    <row r="3346" spans="10:24" x14ac:dyDescent="0.25">
      <c r="J3346">
        <v>3343</v>
      </c>
      <c r="K3346" s="43">
        <v>3.8906431008617792E-2</v>
      </c>
      <c r="L3346">
        <v>0.37698010920349712</v>
      </c>
      <c r="M3346">
        <v>0.99823378471683422</v>
      </c>
      <c r="N3346" s="44">
        <v>0.79757175063087604</v>
      </c>
      <c r="O3346" s="161">
        <f t="shared" si="521"/>
        <v>1000000</v>
      </c>
      <c r="P3346" s="162">
        <f t="shared" si="522"/>
        <v>175.29867289017491</v>
      </c>
      <c r="Q3346" s="162">
        <f t="shared" si="523"/>
        <v>193.34304930782483</v>
      </c>
      <c r="R3346" s="163">
        <f t="shared" si="524"/>
        <v>1</v>
      </c>
      <c r="S3346" s="161">
        <f t="shared" si="525"/>
        <v>1000000</v>
      </c>
      <c r="T3346" s="162">
        <f t="shared" si="526"/>
        <v>188.43289096339163</v>
      </c>
      <c r="U3346" s="162">
        <f t="shared" si="527"/>
        <v>154.17152465391243</v>
      </c>
      <c r="V3346" s="163">
        <f t="shared" si="528"/>
        <v>1</v>
      </c>
      <c r="W3346" s="164">
        <f t="shared" si="529"/>
        <v>-68044376.41764991</v>
      </c>
      <c r="X3346" s="164">
        <f t="shared" si="530"/>
        <v>-115738633.69052079</v>
      </c>
    </row>
    <row r="3347" spans="10:24" x14ac:dyDescent="0.25">
      <c r="J3347">
        <v>3344</v>
      </c>
      <c r="K3347" s="43">
        <v>0.12189720847017305</v>
      </c>
      <c r="L3347">
        <v>7.6098733060873114E-2</v>
      </c>
      <c r="M3347">
        <v>0.88709760809225613</v>
      </c>
      <c r="N3347" s="44">
        <v>0.68297576764186729</v>
      </c>
      <c r="O3347" s="161">
        <f t="shared" si="521"/>
        <v>2000000</v>
      </c>
      <c r="P3347" s="162">
        <f t="shared" si="522"/>
        <v>158.52281130477641</v>
      </c>
      <c r="Q3347" s="162">
        <f t="shared" si="523"/>
        <v>159.22472967618137</v>
      </c>
      <c r="R3347" s="163">
        <f t="shared" si="524"/>
        <v>1</v>
      </c>
      <c r="S3347" s="161">
        <f t="shared" si="525"/>
        <v>2000000</v>
      </c>
      <c r="T3347" s="162">
        <f t="shared" si="526"/>
        <v>182.84093710159215</v>
      </c>
      <c r="U3347" s="162">
        <f t="shared" si="527"/>
        <v>137.11236483809068</v>
      </c>
      <c r="V3347" s="163">
        <f t="shared" si="528"/>
        <v>1</v>
      </c>
      <c r="W3347" s="164">
        <f t="shared" si="529"/>
        <v>-51403836.742809914</v>
      </c>
      <c r="X3347" s="164">
        <f t="shared" si="530"/>
        <v>-58542855.472997069</v>
      </c>
    </row>
    <row r="3348" spans="10:24" x14ac:dyDescent="0.25">
      <c r="J3348">
        <v>3345</v>
      </c>
      <c r="K3348" s="43">
        <v>3.9986472668580686E-2</v>
      </c>
      <c r="L3348">
        <v>0.89715726755187264</v>
      </c>
      <c r="M3348">
        <v>0.60937690033911862</v>
      </c>
      <c r="N3348" s="44">
        <v>0.30146001709623915</v>
      </c>
      <c r="O3348" s="161">
        <f t="shared" si="521"/>
        <v>1000000</v>
      </c>
      <c r="P3348" s="162">
        <f t="shared" si="522"/>
        <v>198.98277984604525</v>
      </c>
      <c r="Q3348" s="162">
        <f t="shared" si="523"/>
        <v>140.55390781029132</v>
      </c>
      <c r="R3348" s="163">
        <f t="shared" si="524"/>
        <v>1</v>
      </c>
      <c r="S3348" s="161">
        <f t="shared" si="525"/>
        <v>1000000</v>
      </c>
      <c r="T3348" s="162">
        <f t="shared" si="526"/>
        <v>196.32759328201507</v>
      </c>
      <c r="U3348" s="162">
        <f t="shared" si="527"/>
        <v>127.77695390514566</v>
      </c>
      <c r="V3348" s="163">
        <f t="shared" si="528"/>
        <v>1</v>
      </c>
      <c r="W3348" s="164">
        <f t="shared" si="529"/>
        <v>8428872.0357539281</v>
      </c>
      <c r="X3348" s="164">
        <f t="shared" si="530"/>
        <v>-81449360.62313059</v>
      </c>
    </row>
    <row r="3349" spans="10:24" x14ac:dyDescent="0.25">
      <c r="J3349">
        <v>3346</v>
      </c>
      <c r="K3349" s="43">
        <v>0.11473559276919343</v>
      </c>
      <c r="L3349">
        <v>0.3711386710263348</v>
      </c>
      <c r="M3349">
        <v>8.2652335150873224E-2</v>
      </c>
      <c r="N3349" s="44">
        <v>8.2646984795908818E-4</v>
      </c>
      <c r="O3349" s="161">
        <f t="shared" si="521"/>
        <v>2000000</v>
      </c>
      <c r="P3349" s="162">
        <f t="shared" si="522"/>
        <v>175.06741418416226</v>
      </c>
      <c r="Q3349" s="162">
        <f t="shared" si="523"/>
        <v>107.25100543179074</v>
      </c>
      <c r="R3349" s="163">
        <f t="shared" si="524"/>
        <v>1</v>
      </c>
      <c r="S3349" s="161">
        <f t="shared" si="525"/>
        <v>2000000</v>
      </c>
      <c r="T3349" s="162">
        <f t="shared" si="526"/>
        <v>188.35580472805407</v>
      </c>
      <c r="U3349" s="162">
        <f t="shared" si="527"/>
        <v>111.12550271589538</v>
      </c>
      <c r="V3349" s="163">
        <f t="shared" si="528"/>
        <v>0.05</v>
      </c>
      <c r="W3349" s="164">
        <f t="shared" si="529"/>
        <v>85632817.50474304</v>
      </c>
      <c r="X3349" s="164">
        <f t="shared" si="530"/>
        <v>-142276969.79878414</v>
      </c>
    </row>
    <row r="3350" spans="10:24" x14ac:dyDescent="0.25">
      <c r="J3350">
        <v>3347</v>
      </c>
      <c r="K3350" s="43">
        <v>9.4345768695856203E-2</v>
      </c>
      <c r="L3350">
        <v>0.59161128846146072</v>
      </c>
      <c r="M3350">
        <v>0.18507571104959897</v>
      </c>
      <c r="N3350" s="44">
        <v>0.46412041481240962</v>
      </c>
      <c r="O3350" s="161">
        <f t="shared" si="521"/>
        <v>2000000</v>
      </c>
      <c r="P3350" s="162">
        <f t="shared" si="522"/>
        <v>183.47537656899385</v>
      </c>
      <c r="Q3350" s="162">
        <f t="shared" si="523"/>
        <v>117.07620473692421</v>
      </c>
      <c r="R3350" s="163">
        <f t="shared" si="524"/>
        <v>1</v>
      </c>
      <c r="S3350" s="161">
        <f t="shared" si="525"/>
        <v>2000000</v>
      </c>
      <c r="T3350" s="162">
        <f t="shared" si="526"/>
        <v>191.15845885633129</v>
      </c>
      <c r="U3350" s="162">
        <f t="shared" si="527"/>
        <v>116.03810236846211</v>
      </c>
      <c r="V3350" s="163">
        <f t="shared" si="528"/>
        <v>1</v>
      </c>
      <c r="W3350" s="164">
        <f t="shared" si="529"/>
        <v>82798343.664139286</v>
      </c>
      <c r="X3350" s="164">
        <f t="shared" si="530"/>
        <v>240712.97573837638</v>
      </c>
    </row>
    <row r="3351" spans="10:24" x14ac:dyDescent="0.25">
      <c r="J3351">
        <v>3348</v>
      </c>
      <c r="K3351" s="43">
        <v>0.89982517021021202</v>
      </c>
      <c r="L3351">
        <v>6.974863819536925E-2</v>
      </c>
      <c r="M3351">
        <v>0.3680211268790996</v>
      </c>
      <c r="N3351" s="44">
        <v>0.61426077671321266</v>
      </c>
      <c r="O3351" s="161">
        <f t="shared" si="521"/>
        <v>7000000</v>
      </c>
      <c r="P3351" s="162">
        <f t="shared" si="522"/>
        <v>157.83501432680123</v>
      </c>
      <c r="Q3351" s="162">
        <f t="shared" si="523"/>
        <v>128.25801953613279</v>
      </c>
      <c r="R3351" s="163">
        <f t="shared" si="524"/>
        <v>1</v>
      </c>
      <c r="S3351" s="161">
        <f t="shared" si="525"/>
        <v>7000000</v>
      </c>
      <c r="T3351" s="162">
        <f t="shared" si="526"/>
        <v>182.61167144226707</v>
      </c>
      <c r="U3351" s="162">
        <f t="shared" si="527"/>
        <v>121.6290097680664</v>
      </c>
      <c r="V3351" s="163">
        <f t="shared" si="528"/>
        <v>1</v>
      </c>
      <c r="W3351" s="164">
        <f t="shared" si="529"/>
        <v>157038963.53467906</v>
      </c>
      <c r="X3351" s="164">
        <f t="shared" si="530"/>
        <v>276878631.7194047</v>
      </c>
    </row>
    <row r="3352" spans="10:24" x14ac:dyDescent="0.25">
      <c r="J3352">
        <v>3349</v>
      </c>
      <c r="K3352" s="43">
        <v>6.8769033693451997E-2</v>
      </c>
      <c r="L3352">
        <v>0.93315872994566651</v>
      </c>
      <c r="M3352">
        <v>0.17023967196763279</v>
      </c>
      <c r="N3352" s="44">
        <v>0.19539515232085769</v>
      </c>
      <c r="O3352" s="161">
        <f t="shared" si="521"/>
        <v>2000000</v>
      </c>
      <c r="P3352" s="162">
        <f t="shared" si="522"/>
        <v>202.49605512290324</v>
      </c>
      <c r="Q3352" s="162">
        <f t="shared" si="523"/>
        <v>115.93562877797798</v>
      </c>
      <c r="R3352" s="163">
        <f t="shared" si="524"/>
        <v>1</v>
      </c>
      <c r="S3352" s="161">
        <f t="shared" si="525"/>
        <v>2000000</v>
      </c>
      <c r="T3352" s="162">
        <f t="shared" si="526"/>
        <v>197.49868504096776</v>
      </c>
      <c r="U3352" s="162">
        <f t="shared" si="527"/>
        <v>115.467814388989</v>
      </c>
      <c r="V3352" s="163">
        <f t="shared" si="528"/>
        <v>0.9</v>
      </c>
      <c r="W3352" s="164">
        <f t="shared" si="529"/>
        <v>123120852.68985051</v>
      </c>
      <c r="X3352" s="164">
        <f t="shared" si="530"/>
        <v>-2344432.8264382184</v>
      </c>
    </row>
    <row r="3353" spans="10:24" x14ac:dyDescent="0.25">
      <c r="J3353">
        <v>3350</v>
      </c>
      <c r="K3353" s="43">
        <v>0.58325779002560019</v>
      </c>
      <c r="L3353">
        <v>0.78068204524251517</v>
      </c>
      <c r="M3353">
        <v>0.33346839686879537</v>
      </c>
      <c r="N3353" s="44">
        <v>0.84312676507497419</v>
      </c>
      <c r="O3353" s="161">
        <f t="shared" si="521"/>
        <v>6000000</v>
      </c>
      <c r="P3353" s="162">
        <f t="shared" si="522"/>
        <v>191.61748118891893</v>
      </c>
      <c r="Q3353" s="162">
        <f t="shared" si="523"/>
        <v>126.39288266196797</v>
      </c>
      <c r="R3353" s="163">
        <f t="shared" si="524"/>
        <v>1</v>
      </c>
      <c r="S3353" s="161">
        <f t="shared" si="525"/>
        <v>6000000</v>
      </c>
      <c r="T3353" s="162">
        <f t="shared" si="526"/>
        <v>193.87249372963964</v>
      </c>
      <c r="U3353" s="162">
        <f t="shared" si="527"/>
        <v>120.69644133098399</v>
      </c>
      <c r="V3353" s="163">
        <f t="shared" si="528"/>
        <v>1</v>
      </c>
      <c r="W3353" s="164">
        <f t="shared" si="529"/>
        <v>341347591.16170573</v>
      </c>
      <c r="X3353" s="164">
        <f t="shared" si="530"/>
        <v>289056314.39193392</v>
      </c>
    </row>
    <row r="3354" spans="10:24" x14ac:dyDescent="0.25">
      <c r="J3354">
        <v>3351</v>
      </c>
      <c r="K3354" s="43">
        <v>0.99784475860381627</v>
      </c>
      <c r="L3354">
        <v>0.60879687851501685</v>
      </c>
      <c r="M3354">
        <v>0.79494589063495213</v>
      </c>
      <c r="N3354" s="44">
        <v>5.4930351722976001E-2</v>
      </c>
      <c r="O3354" s="161">
        <f t="shared" si="521"/>
        <v>9000000</v>
      </c>
      <c r="P3354" s="162">
        <f t="shared" si="522"/>
        <v>184.14276981746113</v>
      </c>
      <c r="Q3354" s="162">
        <f t="shared" si="523"/>
        <v>151.4740640713122</v>
      </c>
      <c r="R3354" s="163">
        <f t="shared" si="524"/>
        <v>1</v>
      </c>
      <c r="S3354" s="161">
        <f t="shared" si="525"/>
        <v>9000000</v>
      </c>
      <c r="T3354" s="162">
        <f t="shared" si="526"/>
        <v>191.38092327248705</v>
      </c>
      <c r="U3354" s="162">
        <f t="shared" si="527"/>
        <v>133.23703203565611</v>
      </c>
      <c r="V3354" s="163">
        <f t="shared" si="528"/>
        <v>0.9</v>
      </c>
      <c r="W3354" s="164">
        <f t="shared" si="529"/>
        <v>244018351.71534038</v>
      </c>
      <c r="X3354" s="164">
        <f t="shared" si="530"/>
        <v>320965519.01833057</v>
      </c>
    </row>
    <row r="3355" spans="10:24" x14ac:dyDescent="0.25">
      <c r="J3355">
        <v>3352</v>
      </c>
      <c r="K3355" s="43">
        <v>0.10492264251720085</v>
      </c>
      <c r="L3355">
        <v>0.43948628238536314</v>
      </c>
      <c r="M3355">
        <v>0.94310908519190428</v>
      </c>
      <c r="N3355" s="44">
        <v>0.46120741692717615</v>
      </c>
      <c r="O3355" s="161">
        <f t="shared" si="521"/>
        <v>2000000</v>
      </c>
      <c r="P3355" s="162">
        <f t="shared" si="522"/>
        <v>177.71592297911403</v>
      </c>
      <c r="Q3355" s="162">
        <f t="shared" si="523"/>
        <v>166.62841819421368</v>
      </c>
      <c r="R3355" s="163">
        <f t="shared" si="524"/>
        <v>1</v>
      </c>
      <c r="S3355" s="161">
        <f t="shared" si="525"/>
        <v>2000000</v>
      </c>
      <c r="T3355" s="162">
        <f t="shared" si="526"/>
        <v>189.23864099303802</v>
      </c>
      <c r="U3355" s="162">
        <f t="shared" si="527"/>
        <v>140.81420909710684</v>
      </c>
      <c r="V3355" s="163">
        <f t="shared" si="528"/>
        <v>1</v>
      </c>
      <c r="W3355" s="164">
        <f t="shared" si="529"/>
        <v>-27824990.430199306</v>
      </c>
      <c r="X3355" s="164">
        <f t="shared" si="530"/>
        <v>-53151136.208137646</v>
      </c>
    </row>
    <row r="3356" spans="10:24" x14ac:dyDescent="0.25">
      <c r="J3356">
        <v>3353</v>
      </c>
      <c r="K3356" s="43">
        <v>0.79183324856842152</v>
      </c>
      <c r="L3356">
        <v>0.54485983266829829</v>
      </c>
      <c r="M3356">
        <v>0.43481181966673432</v>
      </c>
      <c r="N3356" s="44">
        <v>0.16502986391053809</v>
      </c>
      <c r="O3356" s="161">
        <f t="shared" si="521"/>
        <v>7000000</v>
      </c>
      <c r="P3356" s="162">
        <f t="shared" si="522"/>
        <v>181.69027422619814</v>
      </c>
      <c r="Q3356" s="162">
        <f t="shared" si="523"/>
        <v>131.71726874817915</v>
      </c>
      <c r="R3356" s="163">
        <f t="shared" si="524"/>
        <v>1</v>
      </c>
      <c r="S3356" s="161">
        <f t="shared" si="525"/>
        <v>7000000</v>
      </c>
      <c r="T3356" s="162">
        <f t="shared" si="526"/>
        <v>190.56342474206605</v>
      </c>
      <c r="U3356" s="162">
        <f t="shared" si="527"/>
        <v>123.35863437408958</v>
      </c>
      <c r="V3356" s="163">
        <f t="shared" si="528"/>
        <v>0.9</v>
      </c>
      <c r="W3356" s="164">
        <f t="shared" si="529"/>
        <v>299811038.34613293</v>
      </c>
      <c r="X3356" s="164">
        <f t="shared" si="530"/>
        <v>273390179.31825179</v>
      </c>
    </row>
    <row r="3357" spans="10:24" x14ac:dyDescent="0.25">
      <c r="J3357">
        <v>3354</v>
      </c>
      <c r="K3357" s="43">
        <v>0.86537259935834221</v>
      </c>
      <c r="L3357">
        <v>0.34282230811723613</v>
      </c>
      <c r="M3357">
        <v>0.35025308169832226</v>
      </c>
      <c r="N3357" s="44">
        <v>7.0785013039135314E-2</v>
      </c>
      <c r="O3357" s="161">
        <f t="shared" si="521"/>
        <v>7000000</v>
      </c>
      <c r="P3357" s="162">
        <f t="shared" si="522"/>
        <v>173.9284098791037</v>
      </c>
      <c r="Q3357" s="162">
        <f t="shared" si="523"/>
        <v>127.30725422955503</v>
      </c>
      <c r="R3357" s="163">
        <f t="shared" si="524"/>
        <v>1</v>
      </c>
      <c r="S3357" s="161">
        <f t="shared" si="525"/>
        <v>7000000</v>
      </c>
      <c r="T3357" s="162">
        <f t="shared" si="526"/>
        <v>187.97613662636789</v>
      </c>
      <c r="U3357" s="162">
        <f t="shared" si="527"/>
        <v>121.15362711477752</v>
      </c>
      <c r="V3357" s="163">
        <f t="shared" si="528"/>
        <v>0.9</v>
      </c>
      <c r="W3357" s="164">
        <f t="shared" si="529"/>
        <v>276348089.54684067</v>
      </c>
      <c r="X3357" s="164">
        <f t="shared" si="530"/>
        <v>270981809.92301935</v>
      </c>
    </row>
    <row r="3358" spans="10:24" x14ac:dyDescent="0.25">
      <c r="J3358">
        <v>3355</v>
      </c>
      <c r="K3358" s="43">
        <v>0.47462202333000736</v>
      </c>
      <c r="L3358">
        <v>0.79561522188467693</v>
      </c>
      <c r="M3358">
        <v>8.1307701861766946E-2</v>
      </c>
      <c r="N3358" s="44">
        <v>0.4603123171758281</v>
      </c>
      <c r="O3358" s="161">
        <f t="shared" si="521"/>
        <v>5000000</v>
      </c>
      <c r="P3358" s="162">
        <f t="shared" si="522"/>
        <v>192.39091323633784</v>
      </c>
      <c r="Q3358" s="162">
        <f t="shared" si="523"/>
        <v>107.07341727355174</v>
      </c>
      <c r="R3358" s="163">
        <f t="shared" si="524"/>
        <v>1</v>
      </c>
      <c r="S3358" s="161">
        <f t="shared" si="525"/>
        <v>6000000</v>
      </c>
      <c r="T3358" s="162">
        <f t="shared" si="526"/>
        <v>194.13030441211262</v>
      </c>
      <c r="U3358" s="162">
        <f t="shared" si="527"/>
        <v>111.03670863677587</v>
      </c>
      <c r="V3358" s="163">
        <f t="shared" si="528"/>
        <v>1</v>
      </c>
      <c r="W3358" s="164">
        <f t="shared" si="529"/>
        <v>376587479.81393051</v>
      </c>
      <c r="X3358" s="164">
        <f t="shared" si="530"/>
        <v>348561574.65202051</v>
      </c>
    </row>
    <row r="3359" spans="10:24" x14ac:dyDescent="0.25">
      <c r="J3359">
        <v>3356</v>
      </c>
      <c r="K3359" s="43">
        <v>0.69094168709227655</v>
      </c>
      <c r="L3359">
        <v>0.83805196189852704</v>
      </c>
      <c r="M3359">
        <v>0.87503955325070393</v>
      </c>
      <c r="N3359" s="44">
        <v>0.76803994262285913</v>
      </c>
      <c r="O3359" s="161">
        <f t="shared" si="521"/>
        <v>6000000</v>
      </c>
      <c r="P3359" s="162">
        <f t="shared" si="522"/>
        <v>194.79724736019966</v>
      </c>
      <c r="Q3359" s="162">
        <f t="shared" si="523"/>
        <v>158.01083088606975</v>
      </c>
      <c r="R3359" s="163">
        <f t="shared" si="524"/>
        <v>1</v>
      </c>
      <c r="S3359" s="161">
        <f t="shared" si="525"/>
        <v>7000000</v>
      </c>
      <c r="T3359" s="162">
        <f t="shared" si="526"/>
        <v>194.93241578673323</v>
      </c>
      <c r="U3359" s="162">
        <f t="shared" si="527"/>
        <v>136.50541544303488</v>
      </c>
      <c r="V3359" s="163">
        <f t="shared" si="528"/>
        <v>1</v>
      </c>
      <c r="W3359" s="164">
        <f t="shared" si="529"/>
        <v>170718498.84477943</v>
      </c>
      <c r="X3359" s="164">
        <f t="shared" si="530"/>
        <v>258989002.4058885</v>
      </c>
    </row>
    <row r="3360" spans="10:24" x14ac:dyDescent="0.25">
      <c r="J3360">
        <v>3357</v>
      </c>
      <c r="K3360" s="43">
        <v>0.55631064831910115</v>
      </c>
      <c r="L3360">
        <v>0.79256868922294643</v>
      </c>
      <c r="M3360">
        <v>0.49258580489252812</v>
      </c>
      <c r="N3360" s="44">
        <v>1.3441270769818714E-2</v>
      </c>
      <c r="O3360" s="161">
        <f t="shared" si="521"/>
        <v>6000000</v>
      </c>
      <c r="P3360" s="162">
        <f t="shared" si="522"/>
        <v>192.23049572944973</v>
      </c>
      <c r="Q3360" s="162">
        <f t="shared" si="523"/>
        <v>134.62828597921904</v>
      </c>
      <c r="R3360" s="163">
        <f t="shared" si="524"/>
        <v>1</v>
      </c>
      <c r="S3360" s="161">
        <f t="shared" si="525"/>
        <v>6000000</v>
      </c>
      <c r="T3360" s="162">
        <f t="shared" si="526"/>
        <v>194.07683190981658</v>
      </c>
      <c r="U3360" s="162">
        <f t="shared" si="527"/>
        <v>124.81414298960952</v>
      </c>
      <c r="V3360" s="163">
        <f t="shared" si="528"/>
        <v>0.05</v>
      </c>
      <c r="W3360" s="164">
        <f t="shared" si="529"/>
        <v>295613258.50138414</v>
      </c>
      <c r="X3360" s="164">
        <f t="shared" si="530"/>
        <v>-129221193.32393788</v>
      </c>
    </row>
    <row r="3361" spans="10:24" x14ac:dyDescent="0.25">
      <c r="J3361">
        <v>3358</v>
      </c>
      <c r="K3361" s="43">
        <v>0.94014896857182839</v>
      </c>
      <c r="L3361">
        <v>0.33626242893386293</v>
      </c>
      <c r="M3361">
        <v>0.58164962335038328</v>
      </c>
      <c r="N3361" s="44">
        <v>0.26575733669186041</v>
      </c>
      <c r="O3361" s="161">
        <f t="shared" si="521"/>
        <v>7000000</v>
      </c>
      <c r="P3361" s="162">
        <f t="shared" si="522"/>
        <v>173.65972000097898</v>
      </c>
      <c r="Q3361" s="162">
        <f t="shared" si="523"/>
        <v>139.12230841695975</v>
      </c>
      <c r="R3361" s="163">
        <f t="shared" si="524"/>
        <v>1</v>
      </c>
      <c r="S3361" s="161">
        <f t="shared" si="525"/>
        <v>9000000</v>
      </c>
      <c r="T3361" s="162">
        <f t="shared" si="526"/>
        <v>187.88657333365967</v>
      </c>
      <c r="U3361" s="162">
        <f t="shared" si="527"/>
        <v>127.06115420847988</v>
      </c>
      <c r="V3361" s="163">
        <f t="shared" si="528"/>
        <v>1</v>
      </c>
      <c r="W3361" s="164">
        <f t="shared" si="529"/>
        <v>191761881.08813459</v>
      </c>
      <c r="X3361" s="164">
        <f t="shared" si="530"/>
        <v>397428772.12661815</v>
      </c>
    </row>
    <row r="3362" spans="10:24" x14ac:dyDescent="0.25">
      <c r="J3362">
        <v>3359</v>
      </c>
      <c r="K3362" s="43">
        <v>0.20023410037030454</v>
      </c>
      <c r="L3362">
        <v>0.28039760275596914</v>
      </c>
      <c r="M3362">
        <v>0.56479850817812371</v>
      </c>
      <c r="N3362" s="44">
        <v>0.46424171539616899</v>
      </c>
      <c r="O3362" s="161">
        <f t="shared" si="521"/>
        <v>2000000</v>
      </c>
      <c r="P3362" s="162">
        <f t="shared" si="522"/>
        <v>171.27508855346156</v>
      </c>
      <c r="Q3362" s="162">
        <f t="shared" si="523"/>
        <v>138.26293266402823</v>
      </c>
      <c r="R3362" s="163">
        <f t="shared" si="524"/>
        <v>1</v>
      </c>
      <c r="S3362" s="161">
        <f t="shared" si="525"/>
        <v>5000000</v>
      </c>
      <c r="T3362" s="162">
        <f t="shared" si="526"/>
        <v>187.09169618448718</v>
      </c>
      <c r="U3362" s="162">
        <f t="shared" si="527"/>
        <v>126.63146633201411</v>
      </c>
      <c r="V3362" s="163">
        <f t="shared" si="528"/>
        <v>1</v>
      </c>
      <c r="W3362" s="164">
        <f t="shared" si="529"/>
        <v>16024311.778866664</v>
      </c>
      <c r="X3362" s="164">
        <f t="shared" si="530"/>
        <v>152301149.26236534</v>
      </c>
    </row>
    <row r="3363" spans="10:24" x14ac:dyDescent="0.25">
      <c r="J3363">
        <v>3360</v>
      </c>
      <c r="K3363" s="43">
        <v>0.20767389978238371</v>
      </c>
      <c r="L3363">
        <v>4.2928492209426405E-3</v>
      </c>
      <c r="M3363">
        <v>0.37938865202484218</v>
      </c>
      <c r="N3363" s="44">
        <v>0.72047981770985436</v>
      </c>
      <c r="O3363" s="161">
        <f t="shared" si="521"/>
        <v>2000000</v>
      </c>
      <c r="P3363" s="162">
        <f t="shared" si="522"/>
        <v>140.57812644462814</v>
      </c>
      <c r="Q3363" s="162">
        <f t="shared" si="523"/>
        <v>128.85826398323633</v>
      </c>
      <c r="R3363" s="163">
        <f t="shared" si="524"/>
        <v>1</v>
      </c>
      <c r="S3363" s="161">
        <f t="shared" si="525"/>
        <v>5000000</v>
      </c>
      <c r="T3363" s="162">
        <f t="shared" si="526"/>
        <v>176.85937548154271</v>
      </c>
      <c r="U3363" s="162">
        <f t="shared" si="527"/>
        <v>121.92913199161816</v>
      </c>
      <c r="V3363" s="163">
        <f t="shared" si="528"/>
        <v>1</v>
      </c>
      <c r="W3363" s="164">
        <f t="shared" si="529"/>
        <v>-26560275.077216376</v>
      </c>
      <c r="X3363" s="164">
        <f t="shared" si="530"/>
        <v>124651217.44962275</v>
      </c>
    </row>
    <row r="3364" spans="10:24" x14ac:dyDescent="0.25">
      <c r="J3364">
        <v>3361</v>
      </c>
      <c r="K3364" s="43">
        <v>0.78063067309861911</v>
      </c>
      <c r="L3364">
        <v>1.090461472400539E-2</v>
      </c>
      <c r="M3364">
        <v>0.6874829500928048</v>
      </c>
      <c r="N3364" s="44">
        <v>0.12155871805844209</v>
      </c>
      <c r="O3364" s="161">
        <f t="shared" si="521"/>
        <v>7000000</v>
      </c>
      <c r="P3364" s="162">
        <f t="shared" si="522"/>
        <v>145.5948895225502</v>
      </c>
      <c r="Q3364" s="162">
        <f t="shared" si="523"/>
        <v>144.77456502815585</v>
      </c>
      <c r="R3364" s="163">
        <f t="shared" si="524"/>
        <v>1</v>
      </c>
      <c r="S3364" s="161">
        <f t="shared" si="525"/>
        <v>7000000</v>
      </c>
      <c r="T3364" s="162">
        <f t="shared" si="526"/>
        <v>178.53162984085006</v>
      </c>
      <c r="U3364" s="162">
        <f t="shared" si="527"/>
        <v>129.88728251407792</v>
      </c>
      <c r="V3364" s="163">
        <f t="shared" si="528"/>
        <v>0.9</v>
      </c>
      <c r="W3364" s="164">
        <f t="shared" si="529"/>
        <v>-44257728.539239511</v>
      </c>
      <c r="X3364" s="164">
        <f t="shared" si="530"/>
        <v>156459388.15866446</v>
      </c>
    </row>
    <row r="3365" spans="10:24" x14ac:dyDescent="0.25">
      <c r="J3365">
        <v>3362</v>
      </c>
      <c r="K3365" s="43">
        <v>0.8433037670557616</v>
      </c>
      <c r="L3365">
        <v>0.29494291262588934</v>
      </c>
      <c r="M3365">
        <v>0.56338853327207317</v>
      </c>
      <c r="N3365" s="44">
        <v>0.54746720631059309</v>
      </c>
      <c r="O3365" s="161">
        <f t="shared" si="521"/>
        <v>7000000</v>
      </c>
      <c r="P3365" s="162">
        <f t="shared" si="522"/>
        <v>171.9149776241089</v>
      </c>
      <c r="Q3365" s="162">
        <f t="shared" si="523"/>
        <v>138.19132077072842</v>
      </c>
      <c r="R3365" s="163">
        <f t="shared" si="524"/>
        <v>1</v>
      </c>
      <c r="S3365" s="161">
        <f t="shared" si="525"/>
        <v>7000000</v>
      </c>
      <c r="T3365" s="162">
        <f t="shared" si="526"/>
        <v>187.30499254136964</v>
      </c>
      <c r="U3365" s="162">
        <f t="shared" si="527"/>
        <v>126.59566038536421</v>
      </c>
      <c r="V3365" s="163">
        <f t="shared" si="528"/>
        <v>1</v>
      </c>
      <c r="W3365" s="164">
        <f t="shared" si="529"/>
        <v>186065597.97366333</v>
      </c>
      <c r="X3365" s="164">
        <f t="shared" si="530"/>
        <v>274965325.09203804</v>
      </c>
    </row>
    <row r="3366" spans="10:24" x14ac:dyDescent="0.25">
      <c r="J3366">
        <v>3363</v>
      </c>
      <c r="K3366" s="43">
        <v>0.36427496556866812</v>
      </c>
      <c r="L3366">
        <v>3.7489214585076258E-2</v>
      </c>
      <c r="M3366">
        <v>0.7292438374681246</v>
      </c>
      <c r="N3366" s="44">
        <v>0.77461338793072965</v>
      </c>
      <c r="O3366" s="161">
        <f t="shared" si="521"/>
        <v>5000000</v>
      </c>
      <c r="P3366" s="162">
        <f t="shared" si="522"/>
        <v>153.2910559129609</v>
      </c>
      <c r="Q3366" s="162">
        <f t="shared" si="523"/>
        <v>147.21055323894228</v>
      </c>
      <c r="R3366" s="163">
        <f t="shared" si="524"/>
        <v>1</v>
      </c>
      <c r="S3366" s="161">
        <f t="shared" si="525"/>
        <v>6000000</v>
      </c>
      <c r="T3366" s="162">
        <f t="shared" si="526"/>
        <v>181.09701863765363</v>
      </c>
      <c r="U3366" s="162">
        <f t="shared" si="527"/>
        <v>131.10527661947114</v>
      </c>
      <c r="V3366" s="163">
        <f t="shared" si="528"/>
        <v>1</v>
      </c>
      <c r="W3366" s="164">
        <f t="shared" si="529"/>
        <v>-19597486.629906911</v>
      </c>
      <c r="X3366" s="164">
        <f t="shared" si="530"/>
        <v>149950452.10909498</v>
      </c>
    </row>
    <row r="3367" spans="10:24" x14ac:dyDescent="0.25">
      <c r="J3367">
        <v>3364</v>
      </c>
      <c r="K3367" s="43">
        <v>0.50686957204242133</v>
      </c>
      <c r="L3367">
        <v>0.56761411589148603</v>
      </c>
      <c r="M3367">
        <v>0.91625274326118389</v>
      </c>
      <c r="N3367" s="44">
        <v>0.23457888880550126</v>
      </c>
      <c r="O3367" s="161">
        <f t="shared" si="521"/>
        <v>5000000</v>
      </c>
      <c r="P3367" s="162">
        <f t="shared" si="522"/>
        <v>182.5545465993963</v>
      </c>
      <c r="Q3367" s="162">
        <f t="shared" si="523"/>
        <v>162.60598580101654</v>
      </c>
      <c r="R3367" s="163">
        <f t="shared" si="524"/>
        <v>1</v>
      </c>
      <c r="S3367" s="161">
        <f t="shared" si="525"/>
        <v>6000000</v>
      </c>
      <c r="T3367" s="162">
        <f t="shared" si="526"/>
        <v>190.8515155331321</v>
      </c>
      <c r="U3367" s="162">
        <f t="shared" si="527"/>
        <v>138.80299290050826</v>
      </c>
      <c r="V3367" s="163">
        <f t="shared" si="528"/>
        <v>1</v>
      </c>
      <c r="W3367" s="164">
        <f t="shared" si="529"/>
        <v>49742803.99189879</v>
      </c>
      <c r="X3367" s="164">
        <f t="shared" si="530"/>
        <v>162291135.79574305</v>
      </c>
    </row>
    <row r="3368" spans="10:24" x14ac:dyDescent="0.25">
      <c r="J3368">
        <v>3365</v>
      </c>
      <c r="K3368" s="43">
        <v>0.21712115223749051</v>
      </c>
      <c r="L3368">
        <v>0.18336002852841649</v>
      </c>
      <c r="M3368">
        <v>0.7855512310902919</v>
      </c>
      <c r="N3368" s="44">
        <v>0.92997004006001893</v>
      </c>
      <c r="O3368" s="161">
        <f t="shared" si="521"/>
        <v>2000000</v>
      </c>
      <c r="P3368" s="162">
        <f t="shared" si="522"/>
        <v>166.4604866569083</v>
      </c>
      <c r="Q3368" s="162">
        <f t="shared" si="523"/>
        <v>150.82159216666184</v>
      </c>
      <c r="R3368" s="163">
        <f t="shared" si="524"/>
        <v>1</v>
      </c>
      <c r="S3368" s="161">
        <f t="shared" si="525"/>
        <v>5000000</v>
      </c>
      <c r="T3368" s="162">
        <f t="shared" si="526"/>
        <v>185.4868288856361</v>
      </c>
      <c r="U3368" s="162">
        <f t="shared" si="527"/>
        <v>132.91079608333092</v>
      </c>
      <c r="V3368" s="163">
        <f t="shared" si="528"/>
        <v>1</v>
      </c>
      <c r="W3368" s="164">
        <f t="shared" si="529"/>
        <v>-18722211.019507084</v>
      </c>
      <c r="X3368" s="164">
        <f t="shared" si="530"/>
        <v>112880164.0115259</v>
      </c>
    </row>
    <row r="3369" spans="10:24" x14ac:dyDescent="0.25">
      <c r="J3369">
        <v>3366</v>
      </c>
      <c r="K3369" s="43">
        <v>3.3004094835471398E-2</v>
      </c>
      <c r="L3369">
        <v>0.7198463634592922</v>
      </c>
      <c r="M3369">
        <v>0.78869479473283921</v>
      </c>
      <c r="N3369" s="44">
        <v>0.63478085374289661</v>
      </c>
      <c r="O3369" s="161">
        <f t="shared" si="521"/>
        <v>1000000</v>
      </c>
      <c r="P3369" s="162">
        <f t="shared" si="522"/>
        <v>188.73577744588749</v>
      </c>
      <c r="Q3369" s="162">
        <f t="shared" si="523"/>
        <v>151.03801367667148</v>
      </c>
      <c r="R3369" s="163">
        <f t="shared" si="524"/>
        <v>1</v>
      </c>
      <c r="S3369" s="161">
        <f t="shared" si="525"/>
        <v>1000000</v>
      </c>
      <c r="T3369" s="162">
        <f t="shared" si="526"/>
        <v>192.91192581529583</v>
      </c>
      <c r="U3369" s="162">
        <f t="shared" si="527"/>
        <v>133.01900683833574</v>
      </c>
      <c r="V3369" s="163">
        <f t="shared" si="528"/>
        <v>1</v>
      </c>
      <c r="W3369" s="164">
        <f t="shared" si="529"/>
        <v>-12302236.230783992</v>
      </c>
      <c r="X3369" s="164">
        <f t="shared" si="530"/>
        <v>-90107081.023039907</v>
      </c>
    </row>
    <row r="3370" spans="10:24" x14ac:dyDescent="0.25">
      <c r="J3370">
        <v>3367</v>
      </c>
      <c r="K3370" s="43">
        <v>0.97873367626116303</v>
      </c>
      <c r="L3370">
        <v>3.7537939242535345E-2</v>
      </c>
      <c r="M3370">
        <v>0.96282665081531071</v>
      </c>
      <c r="N3370" s="44">
        <v>0.67215409193196718</v>
      </c>
      <c r="O3370" s="161">
        <f t="shared" si="521"/>
        <v>9000000</v>
      </c>
      <c r="P3370" s="162">
        <f t="shared" si="522"/>
        <v>153.29999246478363</v>
      </c>
      <c r="Q3370" s="162">
        <f t="shared" si="523"/>
        <v>170.68947723938874</v>
      </c>
      <c r="R3370" s="163">
        <f t="shared" si="524"/>
        <v>1</v>
      </c>
      <c r="S3370" s="161">
        <f t="shared" si="525"/>
        <v>9000000</v>
      </c>
      <c r="T3370" s="162">
        <f t="shared" si="526"/>
        <v>181.09999748826121</v>
      </c>
      <c r="U3370" s="162">
        <f t="shared" si="527"/>
        <v>142.84473861969437</v>
      </c>
      <c r="V3370" s="163">
        <f t="shared" si="528"/>
        <v>1</v>
      </c>
      <c r="W3370" s="164">
        <f t="shared" si="529"/>
        <v>-206505362.97144598</v>
      </c>
      <c r="X3370" s="164">
        <f t="shared" si="530"/>
        <v>194297329.8171016</v>
      </c>
    </row>
    <row r="3371" spans="10:24" x14ac:dyDescent="0.25">
      <c r="J3371">
        <v>3368</v>
      </c>
      <c r="K3371" s="43">
        <v>4.2657838206867527E-2</v>
      </c>
      <c r="L3371">
        <v>0.7554554867093215</v>
      </c>
      <c r="M3371">
        <v>0.88336296794122271</v>
      </c>
      <c r="N3371" s="44">
        <v>0.21036495113377851</v>
      </c>
      <c r="O3371" s="161">
        <f t="shared" si="521"/>
        <v>1000000</v>
      </c>
      <c r="P3371" s="162">
        <f t="shared" si="522"/>
        <v>190.37637692281191</v>
      </c>
      <c r="Q3371" s="162">
        <f t="shared" si="523"/>
        <v>158.83934616651334</v>
      </c>
      <c r="R3371" s="163">
        <f t="shared" si="524"/>
        <v>1</v>
      </c>
      <c r="S3371" s="161">
        <f t="shared" si="525"/>
        <v>1000000</v>
      </c>
      <c r="T3371" s="162">
        <f t="shared" si="526"/>
        <v>193.45879230760397</v>
      </c>
      <c r="U3371" s="162">
        <f t="shared" si="527"/>
        <v>136.91967308325667</v>
      </c>
      <c r="V3371" s="163">
        <f t="shared" si="528"/>
        <v>1</v>
      </c>
      <c r="W3371" s="164">
        <f t="shared" si="529"/>
        <v>-18462969.243701424</v>
      </c>
      <c r="X3371" s="164">
        <f t="shared" si="530"/>
        <v>-93460880.775652707</v>
      </c>
    </row>
    <row r="3372" spans="10:24" x14ac:dyDescent="0.25">
      <c r="J3372">
        <v>3369</v>
      </c>
      <c r="K3372" s="43">
        <v>0.92539067614145409</v>
      </c>
      <c r="L3372">
        <v>0.83660836240185432</v>
      </c>
      <c r="M3372">
        <v>0.28261872598021476</v>
      </c>
      <c r="N3372" s="44">
        <v>6.4474690042354399E-2</v>
      </c>
      <c r="O3372" s="161">
        <f t="shared" si="521"/>
        <v>7000000</v>
      </c>
      <c r="P3372" s="162">
        <f t="shared" si="522"/>
        <v>194.70920551785753</v>
      </c>
      <c r="Q3372" s="162">
        <f t="shared" si="523"/>
        <v>123.49840764521421</v>
      </c>
      <c r="R3372" s="163">
        <f t="shared" si="524"/>
        <v>1</v>
      </c>
      <c r="S3372" s="161">
        <f t="shared" si="525"/>
        <v>9000000</v>
      </c>
      <c r="T3372" s="162">
        <f t="shared" si="526"/>
        <v>194.90306850595252</v>
      </c>
      <c r="U3372" s="162">
        <f t="shared" si="527"/>
        <v>119.24920382260711</v>
      </c>
      <c r="V3372" s="163">
        <f t="shared" si="528"/>
        <v>0.9</v>
      </c>
      <c r="W3372" s="164">
        <f t="shared" si="529"/>
        <v>448475585.10850316</v>
      </c>
      <c r="X3372" s="164">
        <f t="shared" si="530"/>
        <v>462796303.93509769</v>
      </c>
    </row>
    <row r="3373" spans="10:24" x14ac:dyDescent="0.25">
      <c r="J3373">
        <v>3370</v>
      </c>
      <c r="K3373" s="43">
        <v>0.4722299421981645</v>
      </c>
      <c r="L3373">
        <v>0.73359158560826854</v>
      </c>
      <c r="M3373">
        <v>0.79375760127091177</v>
      </c>
      <c r="N3373" s="44">
        <v>0.68395894495278731</v>
      </c>
      <c r="O3373" s="161">
        <f t="shared" si="521"/>
        <v>5000000</v>
      </c>
      <c r="P3373" s="162">
        <f t="shared" si="522"/>
        <v>189.3556779921623</v>
      </c>
      <c r="Q3373" s="162">
        <f t="shared" si="523"/>
        <v>151.39057529402359</v>
      </c>
      <c r="R3373" s="163">
        <f t="shared" si="524"/>
        <v>1</v>
      </c>
      <c r="S3373" s="161">
        <f t="shared" si="525"/>
        <v>6000000</v>
      </c>
      <c r="T3373" s="162">
        <f t="shared" si="526"/>
        <v>193.11855933072076</v>
      </c>
      <c r="U3373" s="162">
        <f t="shared" si="527"/>
        <v>133.19528764701181</v>
      </c>
      <c r="V3373" s="163">
        <f t="shared" si="528"/>
        <v>1</v>
      </c>
      <c r="W3373" s="164">
        <f t="shared" si="529"/>
        <v>139825513.49069354</v>
      </c>
      <c r="X3373" s="164">
        <f t="shared" si="530"/>
        <v>209539630.10225368</v>
      </c>
    </row>
    <row r="3374" spans="10:24" x14ac:dyDescent="0.25">
      <c r="J3374">
        <v>3371</v>
      </c>
      <c r="K3374" s="43">
        <v>0.59624455629190565</v>
      </c>
      <c r="L3374">
        <v>0.86803329862765755</v>
      </c>
      <c r="M3374">
        <v>0.59887563666258559</v>
      </c>
      <c r="N3374" s="44">
        <v>0.7754662357251938</v>
      </c>
      <c r="O3374" s="161">
        <f t="shared" si="521"/>
        <v>6000000</v>
      </c>
      <c r="P3374" s="162">
        <f t="shared" si="522"/>
        <v>196.75713744672575</v>
      </c>
      <c r="Q3374" s="162">
        <f t="shared" si="523"/>
        <v>140.00875791126549</v>
      </c>
      <c r="R3374" s="163">
        <f t="shared" si="524"/>
        <v>1</v>
      </c>
      <c r="S3374" s="161">
        <f t="shared" si="525"/>
        <v>6000000</v>
      </c>
      <c r="T3374" s="162">
        <f t="shared" si="526"/>
        <v>195.58571248224192</v>
      </c>
      <c r="U3374" s="162">
        <f t="shared" si="527"/>
        <v>127.50437895563275</v>
      </c>
      <c r="V3374" s="163">
        <f t="shared" si="528"/>
        <v>1</v>
      </c>
      <c r="W3374" s="164">
        <f t="shared" si="529"/>
        <v>290490277.21276158</v>
      </c>
      <c r="X3374" s="164">
        <f t="shared" si="530"/>
        <v>258488001.15965503</v>
      </c>
    </row>
    <row r="3375" spans="10:24" x14ac:dyDescent="0.25">
      <c r="J3375">
        <v>3372</v>
      </c>
      <c r="K3375" s="43">
        <v>8.2738172993890302E-4</v>
      </c>
      <c r="L3375">
        <v>2.7181863451478883E-2</v>
      </c>
      <c r="M3375">
        <v>0.64540936623845335</v>
      </c>
      <c r="N3375" s="44">
        <v>0.90657673763660351</v>
      </c>
      <c r="O3375" s="161">
        <f t="shared" si="521"/>
        <v>1000000</v>
      </c>
      <c r="P3375" s="162">
        <f t="shared" si="522"/>
        <v>151.14109410888869</v>
      </c>
      <c r="Q3375" s="162">
        <f t="shared" si="523"/>
        <v>142.45911796957856</v>
      </c>
      <c r="R3375" s="163">
        <f t="shared" si="524"/>
        <v>1</v>
      </c>
      <c r="S3375" s="161">
        <f t="shared" si="525"/>
        <v>1000000</v>
      </c>
      <c r="T3375" s="162">
        <f t="shared" si="526"/>
        <v>180.38036470296291</v>
      </c>
      <c r="U3375" s="162">
        <f t="shared" si="527"/>
        <v>128.72955898478926</v>
      </c>
      <c r="V3375" s="163">
        <f t="shared" si="528"/>
        <v>1</v>
      </c>
      <c r="W3375" s="164">
        <f t="shared" si="529"/>
        <v>-41318023.860689864</v>
      </c>
      <c r="X3375" s="164">
        <f t="shared" si="530"/>
        <v>-98349194.281826347</v>
      </c>
    </row>
    <row r="3376" spans="10:24" x14ac:dyDescent="0.25">
      <c r="J3376">
        <v>3373</v>
      </c>
      <c r="K3376" s="43">
        <v>0.22807714582889183</v>
      </c>
      <c r="L3376">
        <v>0.35049620579258389</v>
      </c>
      <c r="M3376">
        <v>6.8192025802593537E-2</v>
      </c>
      <c r="N3376" s="44">
        <v>0.6977530604223583</v>
      </c>
      <c r="O3376" s="161">
        <f t="shared" si="521"/>
        <v>2000000</v>
      </c>
      <c r="P3376" s="162">
        <f t="shared" si="522"/>
        <v>174.24028260629379</v>
      </c>
      <c r="Q3376" s="162">
        <f t="shared" si="523"/>
        <v>105.21215070096186</v>
      </c>
      <c r="R3376" s="163">
        <f t="shared" si="524"/>
        <v>1</v>
      </c>
      <c r="S3376" s="161">
        <f t="shared" si="525"/>
        <v>5000000</v>
      </c>
      <c r="T3376" s="162">
        <f t="shared" si="526"/>
        <v>188.08009420209794</v>
      </c>
      <c r="U3376" s="162">
        <f t="shared" si="527"/>
        <v>110.10607535048094</v>
      </c>
      <c r="V3376" s="163">
        <f t="shared" si="528"/>
        <v>1</v>
      </c>
      <c r="W3376" s="164">
        <f t="shared" si="529"/>
        <v>88056263.810663879</v>
      </c>
      <c r="X3376" s="164">
        <f t="shared" si="530"/>
        <v>239870094.25808501</v>
      </c>
    </row>
    <row r="3377" spans="10:24" x14ac:dyDescent="0.25">
      <c r="J3377">
        <v>3374</v>
      </c>
      <c r="K3377" s="43">
        <v>0.89290698802237156</v>
      </c>
      <c r="L3377">
        <v>0.90958280187195806</v>
      </c>
      <c r="M3377">
        <v>0.79055068655178073</v>
      </c>
      <c r="N3377" s="44">
        <v>0.73504948705634576</v>
      </c>
      <c r="O3377" s="161">
        <f t="shared" si="521"/>
        <v>7000000</v>
      </c>
      <c r="P3377" s="162">
        <f t="shared" si="522"/>
        <v>200.0728551476349</v>
      </c>
      <c r="Q3377" s="162">
        <f t="shared" si="523"/>
        <v>151.16666984981546</v>
      </c>
      <c r="R3377" s="163">
        <f t="shared" si="524"/>
        <v>1</v>
      </c>
      <c r="S3377" s="161">
        <f t="shared" si="525"/>
        <v>7000000</v>
      </c>
      <c r="T3377" s="162">
        <f t="shared" si="526"/>
        <v>196.6909517158783</v>
      </c>
      <c r="U3377" s="162">
        <f t="shared" si="527"/>
        <v>133.08333492490772</v>
      </c>
      <c r="V3377" s="163">
        <f t="shared" si="528"/>
        <v>1</v>
      </c>
      <c r="W3377" s="164">
        <f t="shared" si="529"/>
        <v>292343297.08473605</v>
      </c>
      <c r="X3377" s="164">
        <f t="shared" si="530"/>
        <v>295253317.53679407</v>
      </c>
    </row>
    <row r="3378" spans="10:24" x14ac:dyDescent="0.25">
      <c r="J3378">
        <v>3375</v>
      </c>
      <c r="K3378" s="43">
        <v>0.36837182327507967</v>
      </c>
      <c r="L3378">
        <v>0.3345459185704216</v>
      </c>
      <c r="M3378">
        <v>0.93384569092962022</v>
      </c>
      <c r="N3378" s="44">
        <v>0.97840796163579447</v>
      </c>
      <c r="O3378" s="161">
        <f t="shared" si="521"/>
        <v>5000000</v>
      </c>
      <c r="P3378" s="162">
        <f t="shared" si="522"/>
        <v>173.58907888321812</v>
      </c>
      <c r="Q3378" s="162">
        <f t="shared" si="523"/>
        <v>165.10120260661017</v>
      </c>
      <c r="R3378" s="163">
        <f t="shared" si="524"/>
        <v>1</v>
      </c>
      <c r="S3378" s="161">
        <f t="shared" si="525"/>
        <v>6000000</v>
      </c>
      <c r="T3378" s="162">
        <f t="shared" si="526"/>
        <v>187.86302629440604</v>
      </c>
      <c r="U3378" s="162">
        <f t="shared" si="527"/>
        <v>140.05060130330509</v>
      </c>
      <c r="V3378" s="163">
        <f t="shared" si="528"/>
        <v>1</v>
      </c>
      <c r="W3378" s="164">
        <f t="shared" si="529"/>
        <v>-7560618.6169602573</v>
      </c>
      <c r="X3378" s="164">
        <f t="shared" si="530"/>
        <v>136874549.94660574</v>
      </c>
    </row>
    <row r="3379" spans="10:24" x14ac:dyDescent="0.25">
      <c r="J3379">
        <v>3376</v>
      </c>
      <c r="K3379" s="43">
        <v>0.99228947367656484</v>
      </c>
      <c r="L3379">
        <v>0.1694832715143948</v>
      </c>
      <c r="M3379">
        <v>0.18263031526597007</v>
      </c>
      <c r="N3379" s="44">
        <v>0.66664318020376823</v>
      </c>
      <c r="O3379" s="161">
        <f t="shared" si="521"/>
        <v>9000000</v>
      </c>
      <c r="P3379" s="162">
        <f t="shared" si="522"/>
        <v>165.65686170903177</v>
      </c>
      <c r="Q3379" s="162">
        <f t="shared" si="523"/>
        <v>116.89226869217001</v>
      </c>
      <c r="R3379" s="163">
        <f t="shared" si="524"/>
        <v>1</v>
      </c>
      <c r="S3379" s="161">
        <f t="shared" si="525"/>
        <v>9000000</v>
      </c>
      <c r="T3379" s="162">
        <f t="shared" si="526"/>
        <v>185.2189539030106</v>
      </c>
      <c r="U3379" s="162">
        <f t="shared" si="527"/>
        <v>115.946134346085</v>
      </c>
      <c r="V3379" s="163">
        <f t="shared" si="528"/>
        <v>1</v>
      </c>
      <c r="W3379" s="164">
        <f t="shared" si="529"/>
        <v>388881337.15175593</v>
      </c>
      <c r="X3379" s="164">
        <f t="shared" si="530"/>
        <v>473455376.01233041</v>
      </c>
    </row>
    <row r="3380" spans="10:24" x14ac:dyDescent="0.25">
      <c r="J3380">
        <v>3377</v>
      </c>
      <c r="K3380" s="43">
        <v>0.25079342428143581</v>
      </c>
      <c r="L3380">
        <v>0.76933806880625</v>
      </c>
      <c r="M3380">
        <v>0.94874011591705854</v>
      </c>
      <c r="N3380" s="44">
        <v>9.1526260172417606E-2</v>
      </c>
      <c r="O3380" s="161">
        <f t="shared" si="521"/>
        <v>2000000</v>
      </c>
      <c r="P3380" s="162">
        <f t="shared" si="522"/>
        <v>191.05003008518713</v>
      </c>
      <c r="Q3380" s="162">
        <f t="shared" si="523"/>
        <v>167.65517287572266</v>
      </c>
      <c r="R3380" s="163">
        <f t="shared" si="524"/>
        <v>1</v>
      </c>
      <c r="S3380" s="161">
        <f t="shared" si="525"/>
        <v>5000000</v>
      </c>
      <c r="T3380" s="162">
        <f t="shared" si="526"/>
        <v>193.68334336172904</v>
      </c>
      <c r="U3380" s="162">
        <f t="shared" si="527"/>
        <v>141.32758643786133</v>
      </c>
      <c r="V3380" s="163">
        <f t="shared" si="528"/>
        <v>0.9</v>
      </c>
      <c r="W3380" s="164">
        <f t="shared" si="529"/>
        <v>-3210285.581071049</v>
      </c>
      <c r="X3380" s="164">
        <f t="shared" si="530"/>
        <v>85600906.157404721</v>
      </c>
    </row>
    <row r="3381" spans="10:24" x14ac:dyDescent="0.25">
      <c r="J3381">
        <v>3378</v>
      </c>
      <c r="K3381" s="43">
        <v>0.85394209233902185</v>
      </c>
      <c r="L3381">
        <v>0.18092803565291871</v>
      </c>
      <c r="M3381">
        <v>1.975435066157849E-2</v>
      </c>
      <c r="N3381" s="44">
        <v>0.85551901703003297</v>
      </c>
      <c r="O3381" s="161">
        <f t="shared" si="521"/>
        <v>7000000</v>
      </c>
      <c r="P3381" s="162">
        <f t="shared" si="522"/>
        <v>166.32248891914116</v>
      </c>
      <c r="Q3381" s="162">
        <f t="shared" si="523"/>
        <v>93.82301903050481</v>
      </c>
      <c r="R3381" s="163">
        <f t="shared" si="524"/>
        <v>1</v>
      </c>
      <c r="S3381" s="161">
        <f t="shared" si="525"/>
        <v>7000000</v>
      </c>
      <c r="T3381" s="162">
        <f t="shared" si="526"/>
        <v>185.44082963971371</v>
      </c>
      <c r="U3381" s="162">
        <f t="shared" si="527"/>
        <v>104.4115095152524</v>
      </c>
      <c r="V3381" s="163">
        <f t="shared" si="528"/>
        <v>1</v>
      </c>
      <c r="W3381" s="164">
        <f t="shared" si="529"/>
        <v>457496289.22045451</v>
      </c>
      <c r="X3381" s="164">
        <f t="shared" si="530"/>
        <v>417205240.87122917</v>
      </c>
    </row>
    <row r="3382" spans="10:24" x14ac:dyDescent="0.25">
      <c r="J3382">
        <v>3379</v>
      </c>
      <c r="K3382" s="43">
        <v>0.46310749457723699</v>
      </c>
      <c r="L3382">
        <v>0.13660803831439527</v>
      </c>
      <c r="M3382">
        <v>0.60731866304654181</v>
      </c>
      <c r="N3382" s="44">
        <v>0.2338978160493288</v>
      </c>
      <c r="O3382" s="161">
        <f t="shared" si="521"/>
        <v>5000000</v>
      </c>
      <c r="P3382" s="162">
        <f t="shared" si="522"/>
        <v>163.56470537931142</v>
      </c>
      <c r="Q3382" s="162">
        <f t="shared" si="523"/>
        <v>140.44674611747288</v>
      </c>
      <c r="R3382" s="163">
        <f t="shared" si="524"/>
        <v>1</v>
      </c>
      <c r="S3382" s="161">
        <f t="shared" si="525"/>
        <v>6000000</v>
      </c>
      <c r="T3382" s="162">
        <f t="shared" si="526"/>
        <v>184.52156845977049</v>
      </c>
      <c r="U3382" s="162">
        <f t="shared" si="527"/>
        <v>127.72337305873644</v>
      </c>
      <c r="V3382" s="163">
        <f t="shared" si="528"/>
        <v>1</v>
      </c>
      <c r="W3382" s="164">
        <f t="shared" si="529"/>
        <v>65589796.309192672</v>
      </c>
      <c r="X3382" s="164">
        <f t="shared" si="530"/>
        <v>190789172.40620428</v>
      </c>
    </row>
    <row r="3383" spans="10:24" x14ac:dyDescent="0.25">
      <c r="J3383">
        <v>3380</v>
      </c>
      <c r="K3383" s="43">
        <v>0.84848459039023949</v>
      </c>
      <c r="L3383">
        <v>0.23870981834562932</v>
      </c>
      <c r="M3383">
        <v>0.21275978343285284</v>
      </c>
      <c r="N3383" s="44">
        <v>0.78701352082452514</v>
      </c>
      <c r="O3383" s="161">
        <f t="shared" si="521"/>
        <v>7000000</v>
      </c>
      <c r="P3383" s="162">
        <f t="shared" si="522"/>
        <v>169.34311716483066</v>
      </c>
      <c r="Q3383" s="162">
        <f t="shared" si="523"/>
        <v>119.06236003948028</v>
      </c>
      <c r="R3383" s="163">
        <f t="shared" si="524"/>
        <v>1</v>
      </c>
      <c r="S3383" s="161">
        <f t="shared" si="525"/>
        <v>7000000</v>
      </c>
      <c r="T3383" s="162">
        <f t="shared" si="526"/>
        <v>186.44770572161022</v>
      </c>
      <c r="U3383" s="162">
        <f t="shared" si="527"/>
        <v>117.03118001974015</v>
      </c>
      <c r="V3383" s="163">
        <f t="shared" si="528"/>
        <v>1</v>
      </c>
      <c r="W3383" s="164">
        <f t="shared" si="529"/>
        <v>301965299.87745261</v>
      </c>
      <c r="X3383" s="164">
        <f t="shared" si="530"/>
        <v>335915679.91309053</v>
      </c>
    </row>
    <row r="3384" spans="10:24" x14ac:dyDescent="0.25">
      <c r="J3384">
        <v>3381</v>
      </c>
      <c r="K3384" s="43">
        <v>0.90826406407409965</v>
      </c>
      <c r="L3384">
        <v>0.2331970804290413</v>
      </c>
      <c r="M3384">
        <v>0.29660467863632567</v>
      </c>
      <c r="N3384" s="44">
        <v>0.47289970338442144</v>
      </c>
      <c r="O3384" s="161">
        <f t="shared" si="521"/>
        <v>7000000</v>
      </c>
      <c r="P3384" s="162">
        <f t="shared" si="522"/>
        <v>169.07462251251187</v>
      </c>
      <c r="Q3384" s="162">
        <f t="shared" si="523"/>
        <v>124.31617890222876</v>
      </c>
      <c r="R3384" s="163">
        <f t="shared" si="524"/>
        <v>1</v>
      </c>
      <c r="S3384" s="161">
        <f t="shared" si="525"/>
        <v>9000000</v>
      </c>
      <c r="T3384" s="162">
        <f t="shared" si="526"/>
        <v>186.35820750417062</v>
      </c>
      <c r="U3384" s="162">
        <f t="shared" si="527"/>
        <v>119.65808945111438</v>
      </c>
      <c r="V3384" s="163">
        <f t="shared" si="528"/>
        <v>1</v>
      </c>
      <c r="W3384" s="164">
        <f t="shared" si="529"/>
        <v>263309105.27198178</v>
      </c>
      <c r="X3384" s="164">
        <f t="shared" si="530"/>
        <v>450301062.47750616</v>
      </c>
    </row>
    <row r="3385" spans="10:24" x14ac:dyDescent="0.25">
      <c r="J3385">
        <v>3382</v>
      </c>
      <c r="K3385" s="43">
        <v>0.61095098152298355</v>
      </c>
      <c r="L3385">
        <v>0.4346024752094082</v>
      </c>
      <c r="M3385">
        <v>0.28829812549944944</v>
      </c>
      <c r="N3385" s="44">
        <v>0.82241051067164939</v>
      </c>
      <c r="O3385" s="161">
        <f t="shared" si="521"/>
        <v>6000000</v>
      </c>
      <c r="P3385" s="162">
        <f t="shared" si="522"/>
        <v>177.52997323545051</v>
      </c>
      <c r="Q3385" s="162">
        <f t="shared" si="523"/>
        <v>123.83273173694904</v>
      </c>
      <c r="R3385" s="163">
        <f t="shared" si="524"/>
        <v>1</v>
      </c>
      <c r="S3385" s="161">
        <f t="shared" si="525"/>
        <v>7000000</v>
      </c>
      <c r="T3385" s="162">
        <f t="shared" si="526"/>
        <v>189.17665774515018</v>
      </c>
      <c r="U3385" s="162">
        <f t="shared" si="527"/>
        <v>119.41636586847453</v>
      </c>
      <c r="V3385" s="163">
        <f t="shared" si="528"/>
        <v>1</v>
      </c>
      <c r="W3385" s="164">
        <f t="shared" si="529"/>
        <v>272183448.99100882</v>
      </c>
      <c r="X3385" s="164">
        <f t="shared" si="530"/>
        <v>338322043.13672954</v>
      </c>
    </row>
    <row r="3386" spans="10:24" x14ac:dyDescent="0.25">
      <c r="J3386">
        <v>3383</v>
      </c>
      <c r="K3386" s="43">
        <v>0.31829803517238053</v>
      </c>
      <c r="L3386">
        <v>0.54950927008042016</v>
      </c>
      <c r="M3386">
        <v>1.7017644772476803E-2</v>
      </c>
      <c r="N3386" s="44">
        <v>4.7038786942488864E-2</v>
      </c>
      <c r="O3386" s="161">
        <f t="shared" si="521"/>
        <v>5000000</v>
      </c>
      <c r="P3386" s="162">
        <f t="shared" si="522"/>
        <v>181.86632422858111</v>
      </c>
      <c r="Q3386" s="162">
        <f t="shared" si="523"/>
        <v>92.606932939277542</v>
      </c>
      <c r="R3386" s="163">
        <f t="shared" si="524"/>
        <v>1</v>
      </c>
      <c r="S3386" s="161">
        <f t="shared" si="525"/>
        <v>6000000</v>
      </c>
      <c r="T3386" s="162">
        <f t="shared" si="526"/>
        <v>190.62210807619371</v>
      </c>
      <c r="U3386" s="162">
        <f t="shared" si="527"/>
        <v>103.80346646963878</v>
      </c>
      <c r="V3386" s="163">
        <f t="shared" si="528"/>
        <v>0.9</v>
      </c>
      <c r="W3386" s="164">
        <f t="shared" si="529"/>
        <v>396296956.44651783</v>
      </c>
      <c r="X3386" s="164">
        <f t="shared" si="530"/>
        <v>318820664.67539668</v>
      </c>
    </row>
    <row r="3387" spans="10:24" x14ac:dyDescent="0.25">
      <c r="J3387">
        <v>3384</v>
      </c>
      <c r="K3387" s="43">
        <v>0.73355857986509354</v>
      </c>
      <c r="L3387">
        <v>0.27917945657812959</v>
      </c>
      <c r="M3387">
        <v>0.76549275943982764</v>
      </c>
      <c r="N3387" s="44">
        <v>0.37110540154587668</v>
      </c>
      <c r="O3387" s="161">
        <f t="shared" si="521"/>
        <v>6000000</v>
      </c>
      <c r="P3387" s="162">
        <f t="shared" si="522"/>
        <v>171.22078778647642</v>
      </c>
      <c r="Q3387" s="162">
        <f t="shared" si="523"/>
        <v>149.48166975899198</v>
      </c>
      <c r="R3387" s="163">
        <f t="shared" si="524"/>
        <v>1</v>
      </c>
      <c r="S3387" s="161">
        <f t="shared" si="525"/>
        <v>7000000</v>
      </c>
      <c r="T3387" s="162">
        <f t="shared" si="526"/>
        <v>187.07359592882548</v>
      </c>
      <c r="U3387" s="162">
        <f t="shared" si="527"/>
        <v>132.24083487949599</v>
      </c>
      <c r="V3387" s="163">
        <f t="shared" si="528"/>
        <v>1</v>
      </c>
      <c r="W3387" s="164">
        <f t="shared" si="529"/>
        <v>80434708.164906621</v>
      </c>
      <c r="X3387" s="164">
        <f t="shared" si="530"/>
        <v>233829327.34530646</v>
      </c>
    </row>
    <row r="3388" spans="10:24" x14ac:dyDescent="0.25">
      <c r="J3388">
        <v>3385</v>
      </c>
      <c r="K3388" s="43">
        <v>0.46003727868137012</v>
      </c>
      <c r="L3388">
        <v>2.3518218188503304E-2</v>
      </c>
      <c r="M3388">
        <v>0.92137362694052505</v>
      </c>
      <c r="N3388" s="44">
        <v>5.713645657616695E-2</v>
      </c>
      <c r="O3388" s="161">
        <f t="shared" si="521"/>
        <v>5000000</v>
      </c>
      <c r="P3388" s="162">
        <f t="shared" si="522"/>
        <v>150.21042045048503</v>
      </c>
      <c r="Q3388" s="162">
        <f t="shared" si="523"/>
        <v>163.28743732059274</v>
      </c>
      <c r="R3388" s="163">
        <f t="shared" si="524"/>
        <v>1</v>
      </c>
      <c r="S3388" s="161">
        <f t="shared" si="525"/>
        <v>6000000</v>
      </c>
      <c r="T3388" s="162">
        <f t="shared" si="526"/>
        <v>180.07014015016168</v>
      </c>
      <c r="U3388" s="162">
        <f t="shared" si="527"/>
        <v>139.14371866029637</v>
      </c>
      <c r="V3388" s="163">
        <f t="shared" si="528"/>
        <v>0.9</v>
      </c>
      <c r="W3388" s="164">
        <f t="shared" si="529"/>
        <v>-115385084.35053855</v>
      </c>
      <c r="X3388" s="164">
        <f t="shared" si="530"/>
        <v>71002676.045272648</v>
      </c>
    </row>
    <row r="3389" spans="10:24" x14ac:dyDescent="0.25">
      <c r="J3389">
        <v>3386</v>
      </c>
      <c r="K3389" s="43">
        <v>0.44341714219513395</v>
      </c>
      <c r="L3389">
        <v>0.6669625198038176</v>
      </c>
      <c r="M3389">
        <v>0.61708289138408834</v>
      </c>
      <c r="N3389" s="44">
        <v>0.55525785242391312</v>
      </c>
      <c r="O3389" s="161">
        <f t="shared" si="521"/>
        <v>5000000</v>
      </c>
      <c r="P3389" s="162">
        <f t="shared" si="522"/>
        <v>186.47311680005993</v>
      </c>
      <c r="Q3389" s="162">
        <f t="shared" si="523"/>
        <v>140.95656591253521</v>
      </c>
      <c r="R3389" s="163">
        <f t="shared" si="524"/>
        <v>1</v>
      </c>
      <c r="S3389" s="161">
        <f t="shared" si="525"/>
        <v>6000000</v>
      </c>
      <c r="T3389" s="162">
        <f t="shared" si="526"/>
        <v>192.15770560001997</v>
      </c>
      <c r="U3389" s="162">
        <f t="shared" si="527"/>
        <v>127.97828295626761</v>
      </c>
      <c r="V3389" s="163">
        <f t="shared" si="528"/>
        <v>1</v>
      </c>
      <c r="W3389" s="164">
        <f t="shared" si="529"/>
        <v>177582754.43762359</v>
      </c>
      <c r="X3389" s="164">
        <f t="shared" si="530"/>
        <v>235076535.86251414</v>
      </c>
    </row>
    <row r="3390" spans="10:24" x14ac:dyDescent="0.25">
      <c r="J3390">
        <v>3387</v>
      </c>
      <c r="K3390" s="43">
        <v>0.31104365288971025</v>
      </c>
      <c r="L3390">
        <v>0.30243678030787779</v>
      </c>
      <c r="M3390">
        <v>0.80488725633444536</v>
      </c>
      <c r="N3390" s="44">
        <v>2.287116082145435E-2</v>
      </c>
      <c r="O3390" s="161">
        <f t="shared" si="521"/>
        <v>5000000</v>
      </c>
      <c r="P3390" s="162">
        <f t="shared" si="522"/>
        <v>172.23892694612337</v>
      </c>
      <c r="Q3390" s="162">
        <f t="shared" si="523"/>
        <v>152.18417026611652</v>
      </c>
      <c r="R3390" s="163">
        <f t="shared" si="524"/>
        <v>1</v>
      </c>
      <c r="S3390" s="161">
        <f t="shared" si="525"/>
        <v>6000000</v>
      </c>
      <c r="T3390" s="162">
        <f t="shared" si="526"/>
        <v>187.4129756487078</v>
      </c>
      <c r="U3390" s="162">
        <f t="shared" si="527"/>
        <v>133.59208513305825</v>
      </c>
      <c r="V3390" s="163">
        <f t="shared" si="528"/>
        <v>0.9</v>
      </c>
      <c r="W3390" s="164">
        <f t="shared" si="529"/>
        <v>50273783.400034234</v>
      </c>
      <c r="X3390" s="164">
        <f t="shared" si="530"/>
        <v>140632808.78450757</v>
      </c>
    </row>
    <row r="3391" spans="10:24" x14ac:dyDescent="0.25">
      <c r="J3391">
        <v>3388</v>
      </c>
      <c r="K3391" s="43">
        <v>0.99929826447499503</v>
      </c>
      <c r="L3391">
        <v>0.89378044377630961</v>
      </c>
      <c r="M3391">
        <v>0.9867679137732448</v>
      </c>
      <c r="N3391" s="44">
        <v>5.2029131920018346E-2</v>
      </c>
      <c r="O3391" s="161">
        <f t="shared" si="521"/>
        <v>9000000</v>
      </c>
      <c r="P3391" s="162">
        <f t="shared" si="522"/>
        <v>198.70329770433167</v>
      </c>
      <c r="Q3391" s="162">
        <f t="shared" si="523"/>
        <v>179.38663224979535</v>
      </c>
      <c r="R3391" s="163">
        <f t="shared" si="524"/>
        <v>1</v>
      </c>
      <c r="S3391" s="161">
        <f t="shared" si="525"/>
        <v>9000000</v>
      </c>
      <c r="T3391" s="162">
        <f t="shared" si="526"/>
        <v>196.23443256811055</v>
      </c>
      <c r="U3391" s="162">
        <f t="shared" si="527"/>
        <v>147.19331612489768</v>
      </c>
      <c r="V3391" s="163">
        <f t="shared" si="528"/>
        <v>0.9</v>
      </c>
      <c r="W3391" s="164">
        <f t="shared" si="529"/>
        <v>123849989.09082687</v>
      </c>
      <c r="X3391" s="164">
        <f t="shared" si="530"/>
        <v>247233043.19002426</v>
      </c>
    </row>
    <row r="3392" spans="10:24" x14ac:dyDescent="0.25">
      <c r="J3392">
        <v>3389</v>
      </c>
      <c r="K3392" s="43">
        <v>8.4574011252744774E-2</v>
      </c>
      <c r="L3392">
        <v>1.8103724212828465E-2</v>
      </c>
      <c r="M3392">
        <v>0.28787682575006313</v>
      </c>
      <c r="N3392" s="44">
        <v>0.3087845608097578</v>
      </c>
      <c r="O3392" s="161">
        <f t="shared" si="521"/>
        <v>2000000</v>
      </c>
      <c r="P3392" s="162">
        <f t="shared" si="522"/>
        <v>148.58114890444944</v>
      </c>
      <c r="Q3392" s="162">
        <f t="shared" si="523"/>
        <v>123.80803947611319</v>
      </c>
      <c r="R3392" s="163">
        <f t="shared" si="524"/>
        <v>1</v>
      </c>
      <c r="S3392" s="161">
        <f t="shared" si="525"/>
        <v>2000000</v>
      </c>
      <c r="T3392" s="162">
        <f t="shared" si="526"/>
        <v>179.52704963481648</v>
      </c>
      <c r="U3392" s="162">
        <f t="shared" si="527"/>
        <v>119.40401973805659</v>
      </c>
      <c r="V3392" s="163">
        <f t="shared" si="528"/>
        <v>1</v>
      </c>
      <c r="W3392" s="164">
        <f t="shared" si="529"/>
        <v>-453781.1433275193</v>
      </c>
      <c r="X3392" s="164">
        <f t="shared" si="530"/>
        <v>-29753940.20648022</v>
      </c>
    </row>
    <row r="3393" spans="10:24" x14ac:dyDescent="0.25">
      <c r="J3393">
        <v>3390</v>
      </c>
      <c r="K3393" s="43">
        <v>0.10229315338579625</v>
      </c>
      <c r="L3393">
        <v>0.64985868189863571</v>
      </c>
      <c r="M3393">
        <v>0.61959545525412563</v>
      </c>
      <c r="N3393" s="44">
        <v>0.73045517785463754</v>
      </c>
      <c r="O3393" s="161">
        <f t="shared" si="521"/>
        <v>2000000</v>
      </c>
      <c r="P3393" s="162">
        <f t="shared" si="522"/>
        <v>185.77408447594735</v>
      </c>
      <c r="Q3393" s="162">
        <f t="shared" si="523"/>
        <v>141.08836962561995</v>
      </c>
      <c r="R3393" s="163">
        <f t="shared" si="524"/>
        <v>1</v>
      </c>
      <c r="S3393" s="161">
        <f t="shared" si="525"/>
        <v>2000000</v>
      </c>
      <c r="T3393" s="162">
        <f t="shared" si="526"/>
        <v>191.92469482531578</v>
      </c>
      <c r="U3393" s="162">
        <f t="shared" si="527"/>
        <v>128.04418481280999</v>
      </c>
      <c r="V3393" s="163">
        <f t="shared" si="528"/>
        <v>1</v>
      </c>
      <c r="W3393" s="164">
        <f t="shared" si="529"/>
        <v>39371429.700654805</v>
      </c>
      <c r="X3393" s="164">
        <f t="shared" si="530"/>
        <v>-22238979.974988416</v>
      </c>
    </row>
    <row r="3394" spans="10:24" x14ac:dyDescent="0.25">
      <c r="J3394">
        <v>3391</v>
      </c>
      <c r="K3394" s="43">
        <v>0.23209632544253012</v>
      </c>
      <c r="L3394">
        <v>0.56383002914784652</v>
      </c>
      <c r="M3394">
        <v>0.34556502141642609</v>
      </c>
      <c r="N3394" s="44">
        <v>0.69942474274904987</v>
      </c>
      <c r="O3394" s="161">
        <f t="shared" si="521"/>
        <v>2000000</v>
      </c>
      <c r="P3394" s="162">
        <f t="shared" si="522"/>
        <v>182.4103047556369</v>
      </c>
      <c r="Q3394" s="162">
        <f t="shared" si="523"/>
        <v>127.05356045345992</v>
      </c>
      <c r="R3394" s="163">
        <f t="shared" si="524"/>
        <v>1</v>
      </c>
      <c r="S3394" s="161">
        <f t="shared" si="525"/>
        <v>5000000</v>
      </c>
      <c r="T3394" s="162">
        <f t="shared" si="526"/>
        <v>190.80343491854563</v>
      </c>
      <c r="U3394" s="162">
        <f t="shared" si="527"/>
        <v>121.02678022672997</v>
      </c>
      <c r="V3394" s="163">
        <f t="shared" si="528"/>
        <v>1</v>
      </c>
      <c r="W3394" s="164">
        <f t="shared" si="529"/>
        <v>60713488.604353949</v>
      </c>
      <c r="X3394" s="164">
        <f t="shared" si="530"/>
        <v>198883273.45907831</v>
      </c>
    </row>
    <row r="3395" spans="10:24" x14ac:dyDescent="0.25">
      <c r="J3395">
        <v>3392</v>
      </c>
      <c r="K3395" s="43">
        <v>0.31051864160915299</v>
      </c>
      <c r="L3395">
        <v>0.76792296074533462</v>
      </c>
      <c r="M3395">
        <v>0.67101197225645315</v>
      </c>
      <c r="N3395" s="44">
        <v>0.44895844955775011</v>
      </c>
      <c r="O3395" s="161">
        <f t="shared" si="521"/>
        <v>5000000</v>
      </c>
      <c r="P3395" s="162">
        <f t="shared" si="522"/>
        <v>190.98035608527081</v>
      </c>
      <c r="Q3395" s="162">
        <f t="shared" si="523"/>
        <v>143.8541848745916</v>
      </c>
      <c r="R3395" s="163">
        <f t="shared" si="524"/>
        <v>1</v>
      </c>
      <c r="S3395" s="161">
        <f t="shared" si="525"/>
        <v>6000000</v>
      </c>
      <c r="T3395" s="162">
        <f t="shared" si="526"/>
        <v>193.66011869509026</v>
      </c>
      <c r="U3395" s="162">
        <f t="shared" si="527"/>
        <v>129.42709243729578</v>
      </c>
      <c r="V3395" s="163">
        <f t="shared" si="528"/>
        <v>1</v>
      </c>
      <c r="W3395" s="164">
        <f t="shared" si="529"/>
        <v>185630856.05339608</v>
      </c>
      <c r="X3395" s="164">
        <f t="shared" si="530"/>
        <v>235398157.54676688</v>
      </c>
    </row>
    <row r="3396" spans="10:24" x14ac:dyDescent="0.25">
      <c r="J3396">
        <v>3393</v>
      </c>
      <c r="K3396" s="43">
        <v>0.87429591282034169</v>
      </c>
      <c r="L3396">
        <v>0.70489069708867114</v>
      </c>
      <c r="M3396">
        <v>0.77638871834842393</v>
      </c>
      <c r="N3396" s="44">
        <v>0.34318379946466959</v>
      </c>
      <c r="O3396" s="161">
        <f t="shared" si="521"/>
        <v>7000000</v>
      </c>
      <c r="P3396" s="162">
        <f t="shared" si="522"/>
        <v>188.07778903525235</v>
      </c>
      <c r="Q3396" s="162">
        <f t="shared" si="523"/>
        <v>150.2010714346095</v>
      </c>
      <c r="R3396" s="163">
        <f t="shared" si="524"/>
        <v>1</v>
      </c>
      <c r="S3396" s="161">
        <f t="shared" si="525"/>
        <v>7000000</v>
      </c>
      <c r="T3396" s="162">
        <f t="shared" si="526"/>
        <v>192.69259634508413</v>
      </c>
      <c r="U3396" s="162">
        <f t="shared" si="527"/>
        <v>132.60053571730475</v>
      </c>
      <c r="V3396" s="163">
        <f t="shared" si="528"/>
        <v>1</v>
      </c>
      <c r="W3396" s="164">
        <f t="shared" si="529"/>
        <v>215137023.20449993</v>
      </c>
      <c r="X3396" s="164">
        <f t="shared" si="530"/>
        <v>270644424.39445561</v>
      </c>
    </row>
    <row r="3397" spans="10:24" x14ac:dyDescent="0.25">
      <c r="J3397">
        <v>3394</v>
      </c>
      <c r="K3397" s="43">
        <v>0.78118667540073294</v>
      </c>
      <c r="L3397">
        <v>8.3351986144136636E-2</v>
      </c>
      <c r="M3397">
        <v>0.21148548948362667</v>
      </c>
      <c r="N3397" s="44">
        <v>0.8179767966088427</v>
      </c>
      <c r="O3397" s="161">
        <f t="shared" ref="O3397:O3460" si="531">VLOOKUP(K3397,$E$5:$H$10,4)</f>
        <v>7000000</v>
      </c>
      <c r="P3397" s="162">
        <f t="shared" ref="P3397:P3460" si="532">_xlfn.NORM.INV(L3397,$E$12,$E$13)</f>
        <v>159.256912915692</v>
      </c>
      <c r="Q3397" s="162">
        <f t="shared" ref="Q3397:Q3460" si="533">_xlfn.NORM.INV(M3397,$E$15,$E$16)</f>
        <v>118.97444880518729</v>
      </c>
      <c r="R3397" s="163">
        <f t="shared" ref="R3397:R3460" si="534">VLOOKUP(N3397,$E$19:$H$21,4)</f>
        <v>1</v>
      </c>
      <c r="S3397" s="161">
        <f t="shared" ref="S3397:S3460" si="535">VLOOKUP(K3397,$G$5:$H$10,2)</f>
        <v>7000000</v>
      </c>
      <c r="T3397" s="162">
        <f t="shared" ref="T3397:T3460" si="536">_xlfn.NORM.INV(L3397,$G$12,$G$13)</f>
        <v>183.08563763856401</v>
      </c>
      <c r="U3397" s="162">
        <f t="shared" ref="U3397:U3460" si="537">_xlfn.NORM.INV(M3397,$G$15,$G$16)</f>
        <v>116.98722440259364</v>
      </c>
      <c r="V3397" s="163">
        <f t="shared" ref="V3397:V3460" si="538">VLOOKUP(N3397,$G$19:$H$21,2)</f>
        <v>1</v>
      </c>
      <c r="W3397" s="164">
        <f t="shared" ref="W3397:W3460" si="539">O3397*(P3397-Q3397)*R3397-$D$23-$D$24</f>
        <v>231977248.77353293</v>
      </c>
      <c r="X3397" s="164">
        <f t="shared" ref="X3397:X3460" si="540">S3397*(T3397-U3397)*V3397-$F$23-$F$24</f>
        <v>312688892.65179259</v>
      </c>
    </row>
    <row r="3398" spans="10:24" x14ac:dyDescent="0.25">
      <c r="J3398">
        <v>3395</v>
      </c>
      <c r="K3398" s="43">
        <v>0.62648785059275258</v>
      </c>
      <c r="L3398">
        <v>0.76009463821550149</v>
      </c>
      <c r="M3398">
        <v>0.94934683915296247</v>
      </c>
      <c r="N3398" s="44">
        <v>0.31949892637263</v>
      </c>
      <c r="O3398" s="161">
        <f t="shared" si="531"/>
        <v>6000000</v>
      </c>
      <c r="P3398" s="162">
        <f t="shared" si="532"/>
        <v>190.59910533972621</v>
      </c>
      <c r="Q3398" s="162">
        <f t="shared" si="533"/>
        <v>167.77106631697029</v>
      </c>
      <c r="R3398" s="163">
        <f t="shared" si="534"/>
        <v>1</v>
      </c>
      <c r="S3398" s="161">
        <f t="shared" si="535"/>
        <v>7000000</v>
      </c>
      <c r="T3398" s="162">
        <f t="shared" si="536"/>
        <v>193.53303511324208</v>
      </c>
      <c r="U3398" s="162">
        <f t="shared" si="537"/>
        <v>141.38553315848515</v>
      </c>
      <c r="V3398" s="163">
        <f t="shared" si="538"/>
        <v>1</v>
      </c>
      <c r="W3398" s="164">
        <f t="shared" si="539"/>
        <v>86968234.136535496</v>
      </c>
      <c r="X3398" s="164">
        <f t="shared" si="540"/>
        <v>215032513.68329853</v>
      </c>
    </row>
    <row r="3399" spans="10:24" x14ac:dyDescent="0.25">
      <c r="J3399">
        <v>3396</v>
      </c>
      <c r="K3399" s="43">
        <v>0.8811808123973055</v>
      </c>
      <c r="L3399">
        <v>0.16499225876442591</v>
      </c>
      <c r="M3399">
        <v>0.5766975169407238</v>
      </c>
      <c r="N3399" s="44">
        <v>0.7726711754525738</v>
      </c>
      <c r="O3399" s="161">
        <f t="shared" si="531"/>
        <v>7000000</v>
      </c>
      <c r="P3399" s="162">
        <f t="shared" si="532"/>
        <v>165.38782405659947</v>
      </c>
      <c r="Q3399" s="162">
        <f t="shared" si="533"/>
        <v>138.86904072148729</v>
      </c>
      <c r="R3399" s="163">
        <f t="shared" si="534"/>
        <v>1</v>
      </c>
      <c r="S3399" s="161">
        <f t="shared" si="535"/>
        <v>7000000</v>
      </c>
      <c r="T3399" s="162">
        <f t="shared" si="536"/>
        <v>185.12927468553315</v>
      </c>
      <c r="U3399" s="162">
        <f t="shared" si="537"/>
        <v>126.93452036074365</v>
      </c>
      <c r="V3399" s="163">
        <f t="shared" si="538"/>
        <v>1</v>
      </c>
      <c r="W3399" s="164">
        <f t="shared" si="539"/>
        <v>135631483.34578523</v>
      </c>
      <c r="X3399" s="164">
        <f t="shared" si="540"/>
        <v>257363280.27352649</v>
      </c>
    </row>
    <row r="3400" spans="10:24" x14ac:dyDescent="0.25">
      <c r="J3400">
        <v>3397</v>
      </c>
      <c r="K3400" s="43">
        <v>0.53026784027590446</v>
      </c>
      <c r="L3400">
        <v>0.11139591945890381</v>
      </c>
      <c r="M3400">
        <v>0.84862758275655459</v>
      </c>
      <c r="N3400" s="44">
        <v>8.0542074879114245E-2</v>
      </c>
      <c r="O3400" s="161">
        <f t="shared" si="531"/>
        <v>5000000</v>
      </c>
      <c r="P3400" s="162">
        <f t="shared" si="532"/>
        <v>161.7129307816266</v>
      </c>
      <c r="Q3400" s="162">
        <f t="shared" si="533"/>
        <v>155.61130092549612</v>
      </c>
      <c r="R3400" s="163">
        <f t="shared" si="534"/>
        <v>1</v>
      </c>
      <c r="S3400" s="161">
        <f t="shared" si="535"/>
        <v>6000000</v>
      </c>
      <c r="T3400" s="162">
        <f t="shared" si="536"/>
        <v>183.90431026054219</v>
      </c>
      <c r="U3400" s="162">
        <f t="shared" si="537"/>
        <v>135.30565046274808</v>
      </c>
      <c r="V3400" s="163">
        <f t="shared" si="538"/>
        <v>0.9</v>
      </c>
      <c r="W3400" s="164">
        <f t="shared" si="539"/>
        <v>-19491850.719347637</v>
      </c>
      <c r="X3400" s="164">
        <f t="shared" si="540"/>
        <v>112432762.90808821</v>
      </c>
    </row>
    <row r="3401" spans="10:24" x14ac:dyDescent="0.25">
      <c r="J3401">
        <v>3398</v>
      </c>
      <c r="K3401" s="43">
        <v>0.88415138765004575</v>
      </c>
      <c r="L3401">
        <v>0.52499194703748586</v>
      </c>
      <c r="M3401">
        <v>0.18305329954292415</v>
      </c>
      <c r="N3401" s="44">
        <v>0.74213245892438062</v>
      </c>
      <c r="O3401" s="161">
        <f t="shared" si="531"/>
        <v>7000000</v>
      </c>
      <c r="P3401" s="162">
        <f t="shared" si="532"/>
        <v>180.94029828670205</v>
      </c>
      <c r="Q3401" s="162">
        <f t="shared" si="533"/>
        <v>116.92419373289064</v>
      </c>
      <c r="R3401" s="163">
        <f t="shared" si="534"/>
        <v>1</v>
      </c>
      <c r="S3401" s="161">
        <f t="shared" si="535"/>
        <v>7000000</v>
      </c>
      <c r="T3401" s="162">
        <f t="shared" si="536"/>
        <v>190.31343276223402</v>
      </c>
      <c r="U3401" s="162">
        <f t="shared" si="537"/>
        <v>115.96209686644532</v>
      </c>
      <c r="V3401" s="163">
        <f t="shared" si="538"/>
        <v>1</v>
      </c>
      <c r="W3401" s="164">
        <f t="shared" si="539"/>
        <v>398112731.87667984</v>
      </c>
      <c r="X3401" s="164">
        <f t="shared" si="540"/>
        <v>370459351.27052087</v>
      </c>
    </row>
    <row r="3402" spans="10:24" x14ac:dyDescent="0.25">
      <c r="J3402">
        <v>3399</v>
      </c>
      <c r="K3402" s="43">
        <v>0.26757636908935212</v>
      </c>
      <c r="L3402">
        <v>4.835801072639434E-2</v>
      </c>
      <c r="M3402">
        <v>0.74895547536419405</v>
      </c>
      <c r="N3402" s="44">
        <v>0.65389833198277914</v>
      </c>
      <c r="O3402" s="161">
        <f t="shared" si="531"/>
        <v>2000000</v>
      </c>
      <c r="P3402" s="162">
        <f t="shared" si="532"/>
        <v>155.08519229691748</v>
      </c>
      <c r="Q3402" s="162">
        <f t="shared" si="533"/>
        <v>148.42412808981837</v>
      </c>
      <c r="R3402" s="163">
        <f t="shared" si="534"/>
        <v>1</v>
      </c>
      <c r="S3402" s="161">
        <f t="shared" si="535"/>
        <v>5000000</v>
      </c>
      <c r="T3402" s="162">
        <f t="shared" si="536"/>
        <v>181.69506409897249</v>
      </c>
      <c r="U3402" s="162">
        <f t="shared" si="537"/>
        <v>131.7120640449092</v>
      </c>
      <c r="V3402" s="163">
        <f t="shared" si="538"/>
        <v>1</v>
      </c>
      <c r="W3402" s="164">
        <f t="shared" si="539"/>
        <v>-36677871.585801765</v>
      </c>
      <c r="X3402" s="164">
        <f t="shared" si="540"/>
        <v>99915000.270316482</v>
      </c>
    </row>
    <row r="3403" spans="10:24" x14ac:dyDescent="0.25">
      <c r="J3403">
        <v>3400</v>
      </c>
      <c r="K3403" s="43">
        <v>0.44352855675766378</v>
      </c>
      <c r="L3403">
        <v>0.40457714229452169</v>
      </c>
      <c r="M3403">
        <v>0.55212735875996766</v>
      </c>
      <c r="N3403" s="44">
        <v>0.97579198006939627</v>
      </c>
      <c r="O3403" s="161">
        <f t="shared" si="531"/>
        <v>5000000</v>
      </c>
      <c r="P3403" s="162">
        <f t="shared" si="532"/>
        <v>176.37724194726829</v>
      </c>
      <c r="Q3403" s="162">
        <f t="shared" si="533"/>
        <v>137.62075910072642</v>
      </c>
      <c r="R3403" s="163">
        <f t="shared" si="534"/>
        <v>1</v>
      </c>
      <c r="S3403" s="161">
        <f t="shared" si="535"/>
        <v>6000000</v>
      </c>
      <c r="T3403" s="162">
        <f t="shared" si="536"/>
        <v>188.79241398242277</v>
      </c>
      <c r="U3403" s="162">
        <f t="shared" si="537"/>
        <v>126.31037955036321</v>
      </c>
      <c r="V3403" s="163">
        <f t="shared" si="538"/>
        <v>1</v>
      </c>
      <c r="W3403" s="164">
        <f t="shared" si="539"/>
        <v>143782414.23270935</v>
      </c>
      <c r="X3403" s="164">
        <f t="shared" si="540"/>
        <v>224892206.5923574</v>
      </c>
    </row>
    <row r="3404" spans="10:24" x14ac:dyDescent="0.25">
      <c r="J3404">
        <v>3401</v>
      </c>
      <c r="K3404" s="43">
        <v>0.76507482232510649</v>
      </c>
      <c r="L3404">
        <v>0.26597241122806925</v>
      </c>
      <c r="M3404">
        <v>0.47552791155996821</v>
      </c>
      <c r="N3404" s="44">
        <v>3.3978790601660536E-2</v>
      </c>
      <c r="O3404" s="161">
        <f t="shared" si="531"/>
        <v>7000000</v>
      </c>
      <c r="P3404" s="162">
        <f t="shared" si="532"/>
        <v>170.62440038643715</v>
      </c>
      <c r="Q3404" s="162">
        <f t="shared" si="533"/>
        <v>133.77238099178635</v>
      </c>
      <c r="R3404" s="163">
        <f t="shared" si="534"/>
        <v>1</v>
      </c>
      <c r="S3404" s="161">
        <f t="shared" si="535"/>
        <v>7000000</v>
      </c>
      <c r="T3404" s="162">
        <f t="shared" si="536"/>
        <v>186.87480012881238</v>
      </c>
      <c r="U3404" s="162">
        <f t="shared" si="537"/>
        <v>124.38619049589317</v>
      </c>
      <c r="V3404" s="163">
        <f t="shared" si="538"/>
        <v>0.9</v>
      </c>
      <c r="W3404" s="164">
        <f t="shared" si="539"/>
        <v>207964135.76255557</v>
      </c>
      <c r="X3404" s="164">
        <f t="shared" si="540"/>
        <v>243678240.68739104</v>
      </c>
    </row>
    <row r="3405" spans="10:24" x14ac:dyDescent="0.25">
      <c r="J3405">
        <v>3402</v>
      </c>
      <c r="K3405" s="43">
        <v>0.37007650744789922</v>
      </c>
      <c r="L3405">
        <v>0.56464877243953293</v>
      </c>
      <c r="M3405">
        <v>0.97288822139633035</v>
      </c>
      <c r="N3405" s="44">
        <v>6.4201355293253326E-2</v>
      </c>
      <c r="O3405" s="161">
        <f t="shared" si="531"/>
        <v>5000000</v>
      </c>
      <c r="P3405" s="162">
        <f t="shared" si="532"/>
        <v>182.44149427050516</v>
      </c>
      <c r="Q3405" s="162">
        <f t="shared" si="533"/>
        <v>173.50092742995758</v>
      </c>
      <c r="R3405" s="163">
        <f t="shared" si="534"/>
        <v>1</v>
      </c>
      <c r="S3405" s="161">
        <f t="shared" si="535"/>
        <v>6000000</v>
      </c>
      <c r="T3405" s="162">
        <f t="shared" si="536"/>
        <v>190.81383142350171</v>
      </c>
      <c r="U3405" s="162">
        <f t="shared" si="537"/>
        <v>144.25046371497879</v>
      </c>
      <c r="V3405" s="163">
        <f t="shared" si="538"/>
        <v>0.9</v>
      </c>
      <c r="W3405" s="164">
        <f t="shared" si="539"/>
        <v>-5297165.7972621247</v>
      </c>
      <c r="X3405" s="164">
        <f t="shared" si="540"/>
        <v>101442185.62602374</v>
      </c>
    </row>
    <row r="3406" spans="10:24" x14ac:dyDescent="0.25">
      <c r="J3406">
        <v>3403</v>
      </c>
      <c r="K3406" s="43">
        <v>0.8466271766431287</v>
      </c>
      <c r="L3406">
        <v>0.46844055301100274</v>
      </c>
      <c r="M3406">
        <v>0.97904907892707616</v>
      </c>
      <c r="N3406" s="44">
        <v>0.57813394872981816</v>
      </c>
      <c r="O3406" s="161">
        <f t="shared" si="531"/>
        <v>7000000</v>
      </c>
      <c r="P3406" s="162">
        <f t="shared" si="532"/>
        <v>178.81214259915185</v>
      </c>
      <c r="Q3406" s="162">
        <f t="shared" si="533"/>
        <v>175.68987420077286</v>
      </c>
      <c r="R3406" s="163">
        <f t="shared" si="534"/>
        <v>1</v>
      </c>
      <c r="S3406" s="161">
        <f t="shared" si="535"/>
        <v>7000000</v>
      </c>
      <c r="T3406" s="162">
        <f t="shared" si="536"/>
        <v>189.60404753305062</v>
      </c>
      <c r="U3406" s="162">
        <f t="shared" si="537"/>
        <v>145.34493710038643</v>
      </c>
      <c r="V3406" s="163">
        <f t="shared" si="538"/>
        <v>1</v>
      </c>
      <c r="W3406" s="164">
        <f t="shared" si="539"/>
        <v>-28144121.211347055</v>
      </c>
      <c r="X3406" s="164">
        <f t="shared" si="540"/>
        <v>159813773.02864933</v>
      </c>
    </row>
    <row r="3407" spans="10:24" x14ac:dyDescent="0.25">
      <c r="J3407">
        <v>3404</v>
      </c>
      <c r="K3407" s="43">
        <v>0.8342806260834239</v>
      </c>
      <c r="L3407">
        <v>0.47627187465974441</v>
      </c>
      <c r="M3407">
        <v>8.9268016185249044E-2</v>
      </c>
      <c r="N3407" s="44">
        <v>0.17919461792531199</v>
      </c>
      <c r="O3407" s="161">
        <f t="shared" si="531"/>
        <v>7000000</v>
      </c>
      <c r="P3407" s="162">
        <f t="shared" si="532"/>
        <v>179.10730948210335</v>
      </c>
      <c r="Q3407" s="162">
        <f t="shared" si="533"/>
        <v>108.09447450778916</v>
      </c>
      <c r="R3407" s="163">
        <f t="shared" si="534"/>
        <v>1</v>
      </c>
      <c r="S3407" s="161">
        <f t="shared" si="535"/>
        <v>7000000</v>
      </c>
      <c r="T3407" s="162">
        <f t="shared" si="536"/>
        <v>189.70243649403446</v>
      </c>
      <c r="U3407" s="162">
        <f t="shared" si="537"/>
        <v>111.54723725389458</v>
      </c>
      <c r="V3407" s="163">
        <f t="shared" si="538"/>
        <v>0.9</v>
      </c>
      <c r="W3407" s="164">
        <f t="shared" si="539"/>
        <v>447089844.82019931</v>
      </c>
      <c r="X3407" s="164">
        <f t="shared" si="540"/>
        <v>342377755.21288121</v>
      </c>
    </row>
    <row r="3408" spans="10:24" x14ac:dyDescent="0.25">
      <c r="J3408">
        <v>3405</v>
      </c>
      <c r="K3408" s="43">
        <v>0.75283676673336619</v>
      </c>
      <c r="L3408">
        <v>5.5779439533296005E-2</v>
      </c>
      <c r="M3408">
        <v>0.36274889410806532</v>
      </c>
      <c r="N3408" s="44">
        <v>0.69567672516569246</v>
      </c>
      <c r="O3408" s="161">
        <f t="shared" si="531"/>
        <v>7000000</v>
      </c>
      <c r="P3408" s="162">
        <f t="shared" si="532"/>
        <v>156.1316203678922</v>
      </c>
      <c r="Q3408" s="162">
        <f t="shared" si="533"/>
        <v>127.97758571140457</v>
      </c>
      <c r="R3408" s="163">
        <f t="shared" si="534"/>
        <v>1</v>
      </c>
      <c r="S3408" s="161">
        <f t="shared" si="535"/>
        <v>7000000</v>
      </c>
      <c r="T3408" s="162">
        <f t="shared" si="536"/>
        <v>182.04387345596407</v>
      </c>
      <c r="U3408" s="162">
        <f t="shared" si="537"/>
        <v>121.48879285570229</v>
      </c>
      <c r="V3408" s="163">
        <f t="shared" si="538"/>
        <v>1</v>
      </c>
      <c r="W3408" s="164">
        <f t="shared" si="539"/>
        <v>147078242.59541336</v>
      </c>
      <c r="X3408" s="164">
        <f t="shared" si="540"/>
        <v>273885564.20183253</v>
      </c>
    </row>
    <row r="3409" spans="10:24" x14ac:dyDescent="0.25">
      <c r="J3409">
        <v>3406</v>
      </c>
      <c r="K3409" s="43">
        <v>0.38463191219044612</v>
      </c>
      <c r="L3409">
        <v>0.51501138410634384</v>
      </c>
      <c r="M3409">
        <v>0.73212068269161046</v>
      </c>
      <c r="N3409" s="44">
        <v>0.38485271082441697</v>
      </c>
      <c r="O3409" s="161">
        <f t="shared" si="531"/>
        <v>5000000</v>
      </c>
      <c r="P3409" s="162">
        <f t="shared" si="532"/>
        <v>180.56455265380197</v>
      </c>
      <c r="Q3409" s="162">
        <f t="shared" si="533"/>
        <v>147.38478875920248</v>
      </c>
      <c r="R3409" s="163">
        <f t="shared" si="534"/>
        <v>1</v>
      </c>
      <c r="S3409" s="161">
        <f t="shared" si="535"/>
        <v>6000000</v>
      </c>
      <c r="T3409" s="162">
        <f t="shared" si="536"/>
        <v>190.18818421793398</v>
      </c>
      <c r="U3409" s="162">
        <f t="shared" si="537"/>
        <v>131.19239437960124</v>
      </c>
      <c r="V3409" s="163">
        <f t="shared" si="538"/>
        <v>1</v>
      </c>
      <c r="W3409" s="164">
        <f t="shared" si="539"/>
        <v>115898819.47299746</v>
      </c>
      <c r="X3409" s="164">
        <f t="shared" si="540"/>
        <v>203974739.02999645</v>
      </c>
    </row>
    <row r="3410" spans="10:24" x14ac:dyDescent="0.25">
      <c r="J3410">
        <v>3407</v>
      </c>
      <c r="K3410" s="43">
        <v>0.42914694065097547</v>
      </c>
      <c r="L3410">
        <v>0.239347749424214</v>
      </c>
      <c r="M3410">
        <v>0.67615948707918638</v>
      </c>
      <c r="N3410" s="44">
        <v>0.45179441822961952</v>
      </c>
      <c r="O3410" s="161">
        <f t="shared" si="531"/>
        <v>5000000</v>
      </c>
      <c r="P3410" s="162">
        <f t="shared" si="532"/>
        <v>169.37396632866862</v>
      </c>
      <c r="Q3410" s="162">
        <f t="shared" si="533"/>
        <v>144.13972229428654</v>
      </c>
      <c r="R3410" s="163">
        <f t="shared" si="534"/>
        <v>1</v>
      </c>
      <c r="S3410" s="161">
        <f t="shared" si="535"/>
        <v>6000000</v>
      </c>
      <c r="T3410" s="162">
        <f t="shared" si="536"/>
        <v>186.45798877622286</v>
      </c>
      <c r="U3410" s="162">
        <f t="shared" si="537"/>
        <v>129.56986114714329</v>
      </c>
      <c r="V3410" s="163">
        <f t="shared" si="538"/>
        <v>1</v>
      </c>
      <c r="W3410" s="164">
        <f t="shared" si="539"/>
        <v>76171220.17191036</v>
      </c>
      <c r="X3410" s="164">
        <f t="shared" si="540"/>
        <v>191328765.77447748</v>
      </c>
    </row>
    <row r="3411" spans="10:24" x14ac:dyDescent="0.25">
      <c r="J3411">
        <v>3408</v>
      </c>
      <c r="K3411" s="43">
        <v>0.62100868468077752</v>
      </c>
      <c r="L3411">
        <v>9.1803837366171925E-2</v>
      </c>
      <c r="M3411">
        <v>0.40874897017912692</v>
      </c>
      <c r="N3411" s="44">
        <v>0.55069792047955224</v>
      </c>
      <c r="O3411" s="161">
        <f t="shared" si="531"/>
        <v>6000000</v>
      </c>
      <c r="P3411" s="162">
        <f t="shared" si="532"/>
        <v>160.05406947881639</v>
      </c>
      <c r="Q3411" s="162">
        <f t="shared" si="533"/>
        <v>130.38471459676796</v>
      </c>
      <c r="R3411" s="163">
        <f t="shared" si="534"/>
        <v>1</v>
      </c>
      <c r="S3411" s="161">
        <f t="shared" si="535"/>
        <v>7000000</v>
      </c>
      <c r="T3411" s="162">
        <f t="shared" si="536"/>
        <v>183.35135649293881</v>
      </c>
      <c r="U3411" s="162">
        <f t="shared" si="537"/>
        <v>122.69235729838398</v>
      </c>
      <c r="V3411" s="163">
        <f t="shared" si="538"/>
        <v>1</v>
      </c>
      <c r="W3411" s="164">
        <f t="shared" si="539"/>
        <v>128016129.29229054</v>
      </c>
      <c r="X3411" s="164">
        <f t="shared" si="540"/>
        <v>274612994.36188376</v>
      </c>
    </row>
    <row r="3412" spans="10:24" x14ac:dyDescent="0.25">
      <c r="J3412">
        <v>3409</v>
      </c>
      <c r="K3412" s="43">
        <v>0.24324252601843854</v>
      </c>
      <c r="L3412">
        <v>0.74736585818111645</v>
      </c>
      <c r="M3412">
        <v>0.98172202996366598</v>
      </c>
      <c r="N3412" s="44">
        <v>0.85373228799078316</v>
      </c>
      <c r="O3412" s="161">
        <f t="shared" si="531"/>
        <v>2000000</v>
      </c>
      <c r="P3412" s="162">
        <f t="shared" si="532"/>
        <v>189.99335181211418</v>
      </c>
      <c r="Q3412" s="162">
        <f t="shared" si="533"/>
        <v>176.81378259103786</v>
      </c>
      <c r="R3412" s="163">
        <f t="shared" si="534"/>
        <v>1</v>
      </c>
      <c r="S3412" s="161">
        <f t="shared" si="535"/>
        <v>5000000</v>
      </c>
      <c r="T3412" s="162">
        <f t="shared" si="536"/>
        <v>193.33111727070474</v>
      </c>
      <c r="U3412" s="162">
        <f t="shared" si="537"/>
        <v>145.90689129551893</v>
      </c>
      <c r="V3412" s="163">
        <f t="shared" si="538"/>
        <v>1</v>
      </c>
      <c r="W3412" s="164">
        <f t="shared" si="539"/>
        <v>-23640861.557847358</v>
      </c>
      <c r="X3412" s="164">
        <f t="shared" si="540"/>
        <v>87121129.875929028</v>
      </c>
    </row>
    <row r="3413" spans="10:24" x14ac:dyDescent="0.25">
      <c r="J3413">
        <v>3410</v>
      </c>
      <c r="K3413" s="43">
        <v>0.64144301212016508</v>
      </c>
      <c r="L3413">
        <v>0.30158605775898217</v>
      </c>
      <c r="M3413">
        <v>0.63954529747506772</v>
      </c>
      <c r="N3413" s="44">
        <v>0.98282933392077643</v>
      </c>
      <c r="O3413" s="161">
        <f t="shared" si="531"/>
        <v>6000000</v>
      </c>
      <c r="P3413" s="162">
        <f t="shared" si="532"/>
        <v>172.202335832751</v>
      </c>
      <c r="Q3413" s="162">
        <f t="shared" si="533"/>
        <v>142.14487315798249</v>
      </c>
      <c r="R3413" s="163">
        <f t="shared" si="534"/>
        <v>1</v>
      </c>
      <c r="S3413" s="161">
        <f t="shared" si="535"/>
        <v>7000000</v>
      </c>
      <c r="T3413" s="162">
        <f t="shared" si="536"/>
        <v>187.400778610917</v>
      </c>
      <c r="U3413" s="162">
        <f t="shared" si="537"/>
        <v>128.57243657899124</v>
      </c>
      <c r="V3413" s="163">
        <f t="shared" si="538"/>
        <v>1</v>
      </c>
      <c r="W3413" s="164">
        <f t="shared" si="539"/>
        <v>130344776.0486111</v>
      </c>
      <c r="X3413" s="164">
        <f t="shared" si="540"/>
        <v>261798394.22348028</v>
      </c>
    </row>
    <row r="3414" spans="10:24" x14ac:dyDescent="0.25">
      <c r="J3414">
        <v>3411</v>
      </c>
      <c r="K3414" s="43">
        <v>0.62533603318063069</v>
      </c>
      <c r="L3414">
        <v>0.32688805727791337</v>
      </c>
      <c r="M3414">
        <v>0.19473313232996781</v>
      </c>
      <c r="N3414" s="44">
        <v>1.0726376158779694E-2</v>
      </c>
      <c r="O3414" s="161">
        <f t="shared" si="531"/>
        <v>6000000</v>
      </c>
      <c r="P3414" s="162">
        <f t="shared" si="532"/>
        <v>173.27216172977583</v>
      </c>
      <c r="Q3414" s="162">
        <f t="shared" si="533"/>
        <v>117.78828600195355</v>
      </c>
      <c r="R3414" s="163">
        <f t="shared" si="534"/>
        <v>1</v>
      </c>
      <c r="S3414" s="161">
        <f t="shared" si="535"/>
        <v>7000000</v>
      </c>
      <c r="T3414" s="162">
        <f t="shared" si="536"/>
        <v>187.75738724325862</v>
      </c>
      <c r="U3414" s="162">
        <f t="shared" si="537"/>
        <v>116.39414300097678</v>
      </c>
      <c r="V3414" s="163">
        <f t="shared" si="538"/>
        <v>0.05</v>
      </c>
      <c r="W3414" s="164">
        <f t="shared" si="539"/>
        <v>282903254.3669337</v>
      </c>
      <c r="X3414" s="164">
        <f t="shared" si="540"/>
        <v>-125022864.51520136</v>
      </c>
    </row>
    <row r="3415" spans="10:24" x14ac:dyDescent="0.25">
      <c r="J3415">
        <v>3412</v>
      </c>
      <c r="K3415" s="43">
        <v>0.89129359874044167</v>
      </c>
      <c r="L3415">
        <v>0.60057378905900272</v>
      </c>
      <c r="M3415">
        <v>0.48868405338820253</v>
      </c>
      <c r="N3415" s="44">
        <v>0.83866159581036659</v>
      </c>
      <c r="O3415" s="161">
        <f t="shared" si="531"/>
        <v>7000000</v>
      </c>
      <c r="P3415" s="162">
        <f t="shared" si="532"/>
        <v>183.82248848066749</v>
      </c>
      <c r="Q3415" s="162">
        <f t="shared" si="533"/>
        <v>134.43262647257765</v>
      </c>
      <c r="R3415" s="163">
        <f t="shared" si="534"/>
        <v>1</v>
      </c>
      <c r="S3415" s="161">
        <f t="shared" si="535"/>
        <v>7000000</v>
      </c>
      <c r="T3415" s="162">
        <f t="shared" si="536"/>
        <v>191.27416282688915</v>
      </c>
      <c r="U3415" s="162">
        <f t="shared" si="537"/>
        <v>124.71631323628883</v>
      </c>
      <c r="V3415" s="163">
        <f t="shared" si="538"/>
        <v>1</v>
      </c>
      <c r="W3415" s="164">
        <f t="shared" si="539"/>
        <v>295729034.05662882</v>
      </c>
      <c r="X3415" s="164">
        <f t="shared" si="540"/>
        <v>315904947.1342023</v>
      </c>
    </row>
    <row r="3416" spans="10:24" x14ac:dyDescent="0.25">
      <c r="J3416">
        <v>3413</v>
      </c>
      <c r="K3416" s="43">
        <v>0.6511496707047143</v>
      </c>
      <c r="L3416">
        <v>0.32775882864836448</v>
      </c>
      <c r="M3416">
        <v>0.19585496753738207</v>
      </c>
      <c r="N3416" s="44">
        <v>0.77199403870013206</v>
      </c>
      <c r="O3416" s="161">
        <f t="shared" si="531"/>
        <v>6000000</v>
      </c>
      <c r="P3416" s="162">
        <f t="shared" si="532"/>
        <v>173.30834725079751</v>
      </c>
      <c r="Q3416" s="162">
        <f t="shared" si="533"/>
        <v>117.86958987265938</v>
      </c>
      <c r="R3416" s="163">
        <f t="shared" si="534"/>
        <v>1</v>
      </c>
      <c r="S3416" s="161">
        <f t="shared" si="535"/>
        <v>7000000</v>
      </c>
      <c r="T3416" s="162">
        <f t="shared" si="536"/>
        <v>187.76944908359917</v>
      </c>
      <c r="U3416" s="162">
        <f t="shared" si="537"/>
        <v>116.43479493632969</v>
      </c>
      <c r="V3416" s="163">
        <f t="shared" si="538"/>
        <v>1</v>
      </c>
      <c r="W3416" s="164">
        <f t="shared" si="539"/>
        <v>282632544.26882881</v>
      </c>
      <c r="X3416" s="164">
        <f t="shared" si="540"/>
        <v>349342579.03088635</v>
      </c>
    </row>
    <row r="3417" spans="10:24" x14ac:dyDescent="0.25">
      <c r="J3417">
        <v>3414</v>
      </c>
      <c r="K3417" s="43">
        <v>0.66028754847984961</v>
      </c>
      <c r="L3417">
        <v>0.31541718486535752</v>
      </c>
      <c r="M3417">
        <v>4.2875938716862239E-2</v>
      </c>
      <c r="N3417" s="44">
        <v>0.249967827291522</v>
      </c>
      <c r="O3417" s="161">
        <f t="shared" si="531"/>
        <v>6000000</v>
      </c>
      <c r="P3417" s="162">
        <f t="shared" si="532"/>
        <v>172.79170802734868</v>
      </c>
      <c r="Q3417" s="162">
        <f t="shared" si="533"/>
        <v>100.63509350024928</v>
      </c>
      <c r="R3417" s="163">
        <f t="shared" si="534"/>
        <v>1</v>
      </c>
      <c r="S3417" s="161">
        <f t="shared" si="535"/>
        <v>7000000</v>
      </c>
      <c r="T3417" s="162">
        <f t="shared" si="536"/>
        <v>187.59723600911622</v>
      </c>
      <c r="U3417" s="162">
        <f t="shared" si="537"/>
        <v>107.81754675012465</v>
      </c>
      <c r="V3417" s="163">
        <f t="shared" si="538"/>
        <v>1</v>
      </c>
      <c r="W3417" s="164">
        <f t="shared" si="539"/>
        <v>382939687.16259634</v>
      </c>
      <c r="X3417" s="164">
        <f t="shared" si="540"/>
        <v>408457824.81294096</v>
      </c>
    </row>
    <row r="3418" spans="10:24" x14ac:dyDescent="0.25">
      <c r="J3418">
        <v>3415</v>
      </c>
      <c r="K3418" s="43">
        <v>0.15265262773103838</v>
      </c>
      <c r="L3418">
        <v>0.44836236567609977</v>
      </c>
      <c r="M3418">
        <v>0.57484622280788911</v>
      </c>
      <c r="N3418" s="44">
        <v>0.19462752637793923</v>
      </c>
      <c r="O3418" s="161">
        <f t="shared" si="531"/>
        <v>2000000</v>
      </c>
      <c r="P3418" s="162">
        <f t="shared" si="532"/>
        <v>178.0530012974796</v>
      </c>
      <c r="Q3418" s="162">
        <f t="shared" si="533"/>
        <v>138.774520467651</v>
      </c>
      <c r="R3418" s="163">
        <f t="shared" si="534"/>
        <v>1</v>
      </c>
      <c r="S3418" s="161">
        <f t="shared" si="535"/>
        <v>5000000</v>
      </c>
      <c r="T3418" s="162">
        <f t="shared" si="536"/>
        <v>189.35100043249321</v>
      </c>
      <c r="U3418" s="162">
        <f t="shared" si="537"/>
        <v>126.8872602338255</v>
      </c>
      <c r="V3418" s="163">
        <f t="shared" si="538"/>
        <v>0.9</v>
      </c>
      <c r="W3418" s="164">
        <f t="shared" si="539"/>
        <v>28556961.659657195</v>
      </c>
      <c r="X3418" s="164">
        <f t="shared" si="540"/>
        <v>131086830.8940047</v>
      </c>
    </row>
    <row r="3419" spans="10:24" x14ac:dyDescent="0.25">
      <c r="J3419">
        <v>3416</v>
      </c>
      <c r="K3419" s="43">
        <v>0.41064294681805436</v>
      </c>
      <c r="L3419">
        <v>0.91780018682980558</v>
      </c>
      <c r="M3419">
        <v>0.58516287544409085</v>
      </c>
      <c r="N3419" s="44">
        <v>0.65509765019099209</v>
      </c>
      <c r="O3419" s="161">
        <f t="shared" si="531"/>
        <v>5000000</v>
      </c>
      <c r="P3419" s="162">
        <f t="shared" si="532"/>
        <v>200.85638651390548</v>
      </c>
      <c r="Q3419" s="162">
        <f t="shared" si="533"/>
        <v>139.30238748293854</v>
      </c>
      <c r="R3419" s="163">
        <f t="shared" si="534"/>
        <v>1</v>
      </c>
      <c r="S3419" s="161">
        <f t="shared" si="535"/>
        <v>6000000</v>
      </c>
      <c r="T3419" s="162">
        <f t="shared" si="536"/>
        <v>196.9521288379685</v>
      </c>
      <c r="U3419" s="162">
        <f t="shared" si="537"/>
        <v>127.15119374146927</v>
      </c>
      <c r="V3419" s="163">
        <f t="shared" si="538"/>
        <v>1</v>
      </c>
      <c r="W3419" s="164">
        <f t="shared" si="539"/>
        <v>257769995.15483469</v>
      </c>
      <c r="X3419" s="164">
        <f t="shared" si="540"/>
        <v>268805610.57899541</v>
      </c>
    </row>
    <row r="3420" spans="10:24" x14ac:dyDescent="0.25">
      <c r="J3420">
        <v>3417</v>
      </c>
      <c r="K3420" s="43">
        <v>0.82955504003675795</v>
      </c>
      <c r="L3420">
        <v>0.7206285005636508</v>
      </c>
      <c r="M3420">
        <v>0.81059708587786727</v>
      </c>
      <c r="N3420" s="44">
        <v>0.7613564562740599</v>
      </c>
      <c r="O3420" s="161">
        <f t="shared" si="531"/>
        <v>7000000</v>
      </c>
      <c r="P3420" s="162">
        <f t="shared" si="532"/>
        <v>188.77064397880946</v>
      </c>
      <c r="Q3420" s="162">
        <f t="shared" si="533"/>
        <v>152.60197455690269</v>
      </c>
      <c r="R3420" s="163">
        <f t="shared" si="534"/>
        <v>1</v>
      </c>
      <c r="S3420" s="161">
        <f t="shared" si="535"/>
        <v>7000000</v>
      </c>
      <c r="T3420" s="162">
        <f t="shared" si="536"/>
        <v>192.92354799293648</v>
      </c>
      <c r="U3420" s="162">
        <f t="shared" si="537"/>
        <v>133.80098727845134</v>
      </c>
      <c r="V3420" s="163">
        <f t="shared" si="538"/>
        <v>1</v>
      </c>
      <c r="W3420" s="164">
        <f t="shared" si="539"/>
        <v>203180685.95334738</v>
      </c>
      <c r="X3420" s="164">
        <f t="shared" si="540"/>
        <v>263857925.00139594</v>
      </c>
    </row>
    <row r="3421" spans="10:24" x14ac:dyDescent="0.25">
      <c r="J3421">
        <v>3418</v>
      </c>
      <c r="K3421" s="43">
        <v>0.88733112500239342</v>
      </c>
      <c r="L3421">
        <v>0.80747373431981251</v>
      </c>
      <c r="M3421">
        <v>0.36071825373145205</v>
      </c>
      <c r="N3421" s="44">
        <v>0.59856348815609761</v>
      </c>
      <c r="O3421" s="161">
        <f t="shared" si="531"/>
        <v>7000000</v>
      </c>
      <c r="P3421" s="162">
        <f t="shared" si="532"/>
        <v>193.02936799319548</v>
      </c>
      <c r="Q3421" s="162">
        <f t="shared" si="533"/>
        <v>127.86920816126667</v>
      </c>
      <c r="R3421" s="163">
        <f t="shared" si="534"/>
        <v>1</v>
      </c>
      <c r="S3421" s="161">
        <f t="shared" si="535"/>
        <v>7000000</v>
      </c>
      <c r="T3421" s="162">
        <f t="shared" si="536"/>
        <v>194.34312266439849</v>
      </c>
      <c r="U3421" s="162">
        <f t="shared" si="537"/>
        <v>121.43460408063333</v>
      </c>
      <c r="V3421" s="163">
        <f t="shared" si="538"/>
        <v>1</v>
      </c>
      <c r="W3421" s="164">
        <f t="shared" si="539"/>
        <v>406121118.82350165</v>
      </c>
      <c r="X3421" s="164">
        <f t="shared" si="540"/>
        <v>360359630.0863561</v>
      </c>
    </row>
    <row r="3422" spans="10:24" x14ac:dyDescent="0.25">
      <c r="J3422">
        <v>3419</v>
      </c>
      <c r="K3422" s="43">
        <v>0.67719318242851445</v>
      </c>
      <c r="L3422">
        <v>0.76284624330530937</v>
      </c>
      <c r="M3422">
        <v>0.54520377861449654</v>
      </c>
      <c r="N3422" s="44">
        <v>0.13105446515229324</v>
      </c>
      <c r="O3422" s="161">
        <f t="shared" si="531"/>
        <v>6000000</v>
      </c>
      <c r="P3422" s="162">
        <f t="shared" si="532"/>
        <v>190.73232096714133</v>
      </c>
      <c r="Q3422" s="162">
        <f t="shared" si="533"/>
        <v>137.27105253395635</v>
      </c>
      <c r="R3422" s="163">
        <f t="shared" si="534"/>
        <v>1</v>
      </c>
      <c r="S3422" s="161">
        <f t="shared" si="535"/>
        <v>7000000</v>
      </c>
      <c r="T3422" s="162">
        <f t="shared" si="536"/>
        <v>193.57744032238043</v>
      </c>
      <c r="U3422" s="162">
        <f t="shared" si="537"/>
        <v>126.13552626697818</v>
      </c>
      <c r="V3422" s="163">
        <f t="shared" si="538"/>
        <v>0.9</v>
      </c>
      <c r="W3422" s="164">
        <f t="shared" si="539"/>
        <v>270767610.59910989</v>
      </c>
      <c r="X3422" s="164">
        <f t="shared" si="540"/>
        <v>274884058.54903418</v>
      </c>
    </row>
    <row r="3423" spans="10:24" x14ac:dyDescent="0.25">
      <c r="J3423">
        <v>3420</v>
      </c>
      <c r="K3423" s="43">
        <v>0.8101224382983061</v>
      </c>
      <c r="L3423">
        <v>9.0887384996206189E-2</v>
      </c>
      <c r="M3423">
        <v>0.27580924378318117</v>
      </c>
      <c r="N3423" s="44">
        <v>0.5041066907627465</v>
      </c>
      <c r="O3423" s="161">
        <f t="shared" si="531"/>
        <v>7000000</v>
      </c>
      <c r="P3423" s="162">
        <f t="shared" si="532"/>
        <v>159.9703437156283</v>
      </c>
      <c r="Q3423" s="162">
        <f t="shared" si="533"/>
        <v>123.09326776146004</v>
      </c>
      <c r="R3423" s="163">
        <f t="shared" si="534"/>
        <v>1</v>
      </c>
      <c r="S3423" s="161">
        <f t="shared" si="535"/>
        <v>7000000</v>
      </c>
      <c r="T3423" s="162">
        <f t="shared" si="536"/>
        <v>183.32344790520943</v>
      </c>
      <c r="U3423" s="162">
        <f t="shared" si="537"/>
        <v>119.04663388073001</v>
      </c>
      <c r="V3423" s="163">
        <f t="shared" si="538"/>
        <v>1</v>
      </c>
      <c r="W3423" s="164">
        <f t="shared" si="539"/>
        <v>208139531.67917785</v>
      </c>
      <c r="X3423" s="164">
        <f t="shared" si="540"/>
        <v>299937698.17135596</v>
      </c>
    </row>
    <row r="3424" spans="10:24" x14ac:dyDescent="0.25">
      <c r="J3424">
        <v>3421</v>
      </c>
      <c r="K3424" s="43">
        <v>0.58530520619699333</v>
      </c>
      <c r="L3424">
        <v>0.41681328585148825</v>
      </c>
      <c r="M3424">
        <v>0.84706785834520693</v>
      </c>
      <c r="N3424" s="44">
        <v>0.74160293894138585</v>
      </c>
      <c r="O3424" s="161">
        <f t="shared" si="531"/>
        <v>6000000</v>
      </c>
      <c r="P3424" s="162">
        <f t="shared" si="532"/>
        <v>176.84921007530605</v>
      </c>
      <c r="Q3424" s="162">
        <f t="shared" si="533"/>
        <v>155.47877172543531</v>
      </c>
      <c r="R3424" s="163">
        <f t="shared" si="534"/>
        <v>1</v>
      </c>
      <c r="S3424" s="161">
        <f t="shared" si="535"/>
        <v>6000000</v>
      </c>
      <c r="T3424" s="162">
        <f t="shared" si="536"/>
        <v>188.94973669176869</v>
      </c>
      <c r="U3424" s="162">
        <f t="shared" si="537"/>
        <v>135.23938586271765</v>
      </c>
      <c r="V3424" s="163">
        <f t="shared" si="538"/>
        <v>1</v>
      </c>
      <c r="W3424" s="164">
        <f t="shared" si="539"/>
        <v>78222630.099224433</v>
      </c>
      <c r="X3424" s="164">
        <f t="shared" si="540"/>
        <v>172262104.97430623</v>
      </c>
    </row>
    <row r="3425" spans="10:24" x14ac:dyDescent="0.25">
      <c r="J3425">
        <v>3422</v>
      </c>
      <c r="K3425" s="43">
        <v>0.28689700828498022</v>
      </c>
      <c r="L3425">
        <v>0.14408432756348521</v>
      </c>
      <c r="M3425">
        <v>0.9267059246070164</v>
      </c>
      <c r="N3425" s="44">
        <v>0.50524372584262478</v>
      </c>
      <c r="O3425" s="161">
        <f t="shared" si="531"/>
        <v>2000000</v>
      </c>
      <c r="P3425" s="162">
        <f t="shared" si="532"/>
        <v>164.067785054138</v>
      </c>
      <c r="Q3425" s="162">
        <f t="shared" si="533"/>
        <v>164.03377629589104</v>
      </c>
      <c r="R3425" s="163">
        <f t="shared" si="534"/>
        <v>1</v>
      </c>
      <c r="S3425" s="161">
        <f t="shared" si="535"/>
        <v>5000000</v>
      </c>
      <c r="T3425" s="162">
        <f t="shared" si="536"/>
        <v>184.68926168471268</v>
      </c>
      <c r="U3425" s="162">
        <f t="shared" si="537"/>
        <v>139.51688814794554</v>
      </c>
      <c r="V3425" s="163">
        <f t="shared" si="538"/>
        <v>1</v>
      </c>
      <c r="W3425" s="164">
        <f t="shared" si="539"/>
        <v>-49931982.483506091</v>
      </c>
      <c r="X3425" s="164">
        <f t="shared" si="540"/>
        <v>75861867.683835685</v>
      </c>
    </row>
    <row r="3426" spans="10:24" x14ac:dyDescent="0.25">
      <c r="J3426">
        <v>3423</v>
      </c>
      <c r="K3426" s="43">
        <v>0.136270040036643</v>
      </c>
      <c r="L3426">
        <v>8.3777240489995242E-2</v>
      </c>
      <c r="M3426">
        <v>0.93079509029826457</v>
      </c>
      <c r="N3426" s="44">
        <v>0.82469298396819146</v>
      </c>
      <c r="O3426" s="161">
        <f t="shared" si="531"/>
        <v>2000000</v>
      </c>
      <c r="P3426" s="162">
        <f t="shared" si="532"/>
        <v>159.29843293959195</v>
      </c>
      <c r="Q3426" s="162">
        <f t="shared" si="533"/>
        <v>164.63477520736174</v>
      </c>
      <c r="R3426" s="163">
        <f t="shared" si="534"/>
        <v>1</v>
      </c>
      <c r="S3426" s="161">
        <f t="shared" si="535"/>
        <v>2000000</v>
      </c>
      <c r="T3426" s="162">
        <f t="shared" si="536"/>
        <v>183.09947764653066</v>
      </c>
      <c r="U3426" s="162">
        <f t="shared" si="537"/>
        <v>139.81738760368086</v>
      </c>
      <c r="V3426" s="163">
        <f t="shared" si="538"/>
        <v>1</v>
      </c>
      <c r="W3426" s="164">
        <f t="shared" si="539"/>
        <v>-60672684.53553959</v>
      </c>
      <c r="X3426" s="164">
        <f t="shared" si="540"/>
        <v>-63435819.914300397</v>
      </c>
    </row>
    <row r="3427" spans="10:24" x14ac:dyDescent="0.25">
      <c r="J3427">
        <v>3424</v>
      </c>
      <c r="K3427" s="43">
        <v>0.75289166341330982</v>
      </c>
      <c r="L3427">
        <v>0.65551086123410074</v>
      </c>
      <c r="M3427">
        <v>2.0999884039336281E-2</v>
      </c>
      <c r="N3427" s="44">
        <v>0.89362677051951911</v>
      </c>
      <c r="O3427" s="161">
        <f t="shared" si="531"/>
        <v>7000000</v>
      </c>
      <c r="P3427" s="162">
        <f t="shared" si="532"/>
        <v>186.00363010444548</v>
      </c>
      <c r="Q3427" s="162">
        <f t="shared" si="533"/>
        <v>94.329551054960234</v>
      </c>
      <c r="R3427" s="163">
        <f t="shared" si="534"/>
        <v>1</v>
      </c>
      <c r="S3427" s="161">
        <f t="shared" si="535"/>
        <v>7000000</v>
      </c>
      <c r="T3427" s="162">
        <f t="shared" si="536"/>
        <v>192.00121003481516</v>
      </c>
      <c r="U3427" s="162">
        <f t="shared" si="537"/>
        <v>104.66477552748012</v>
      </c>
      <c r="V3427" s="163">
        <f t="shared" si="538"/>
        <v>1</v>
      </c>
      <c r="W3427" s="164">
        <f t="shared" si="539"/>
        <v>591718553.34639668</v>
      </c>
      <c r="X3427" s="164">
        <f t="shared" si="540"/>
        <v>461355041.55134535</v>
      </c>
    </row>
    <row r="3428" spans="10:24" x14ac:dyDescent="0.25">
      <c r="J3428">
        <v>3425</v>
      </c>
      <c r="K3428" s="43">
        <v>6.990118629215758E-2</v>
      </c>
      <c r="L3428">
        <v>0.15408932264253228</v>
      </c>
      <c r="M3428">
        <v>0.84619839598595414</v>
      </c>
      <c r="N3428" s="44">
        <v>0.26208659775176957</v>
      </c>
      <c r="O3428" s="161">
        <f t="shared" si="531"/>
        <v>2000000</v>
      </c>
      <c r="P3428" s="162">
        <f t="shared" si="532"/>
        <v>164.71423153248691</v>
      </c>
      <c r="Q3428" s="162">
        <f t="shared" si="533"/>
        <v>155.40528269561148</v>
      </c>
      <c r="R3428" s="163">
        <f t="shared" si="534"/>
        <v>1</v>
      </c>
      <c r="S3428" s="161">
        <f t="shared" si="535"/>
        <v>2000000</v>
      </c>
      <c r="T3428" s="162">
        <f t="shared" si="536"/>
        <v>184.90474384416231</v>
      </c>
      <c r="U3428" s="162">
        <f t="shared" si="537"/>
        <v>135.20264134780572</v>
      </c>
      <c r="V3428" s="163">
        <f t="shared" si="538"/>
        <v>1</v>
      </c>
      <c r="W3428" s="164">
        <f t="shared" si="539"/>
        <v>-31382102.326249141</v>
      </c>
      <c r="X3428" s="164">
        <f t="shared" si="540"/>
        <v>-50595795.007286832</v>
      </c>
    </row>
    <row r="3429" spans="10:24" x14ac:dyDescent="0.25">
      <c r="J3429">
        <v>3426</v>
      </c>
      <c r="K3429" s="43">
        <v>0.30568761445375503</v>
      </c>
      <c r="L3429">
        <v>0.66739888974681583</v>
      </c>
      <c r="M3429">
        <v>0.95441941728339841</v>
      </c>
      <c r="N3429" s="44">
        <v>0.93818599449407247</v>
      </c>
      <c r="O3429" s="161">
        <f t="shared" si="531"/>
        <v>5000000</v>
      </c>
      <c r="P3429" s="162">
        <f t="shared" si="532"/>
        <v>186.49112985992389</v>
      </c>
      <c r="Q3429" s="162">
        <f t="shared" si="533"/>
        <v>168.78608227638529</v>
      </c>
      <c r="R3429" s="163">
        <f t="shared" si="534"/>
        <v>1</v>
      </c>
      <c r="S3429" s="161">
        <f t="shared" si="535"/>
        <v>6000000</v>
      </c>
      <c r="T3429" s="162">
        <f t="shared" si="536"/>
        <v>192.16370995330794</v>
      </c>
      <c r="U3429" s="162">
        <f t="shared" si="537"/>
        <v>141.89304113819264</v>
      </c>
      <c r="V3429" s="163">
        <f t="shared" si="538"/>
        <v>1</v>
      </c>
      <c r="W3429" s="164">
        <f t="shared" si="539"/>
        <v>38525237.917693004</v>
      </c>
      <c r="X3429" s="164">
        <f t="shared" si="540"/>
        <v>151624012.89069182</v>
      </c>
    </row>
    <row r="3430" spans="10:24" x14ac:dyDescent="0.25">
      <c r="J3430">
        <v>3427</v>
      </c>
      <c r="K3430" s="43">
        <v>0.1600313779763517</v>
      </c>
      <c r="L3430">
        <v>0.66561457311970718</v>
      </c>
      <c r="M3430">
        <v>0.70553514260332117</v>
      </c>
      <c r="N3430" s="44">
        <v>0.80025838257406967</v>
      </c>
      <c r="O3430" s="161">
        <f t="shared" si="531"/>
        <v>2000000</v>
      </c>
      <c r="P3430" s="162">
        <f t="shared" si="532"/>
        <v>186.41753322789322</v>
      </c>
      <c r="Q3430" s="162">
        <f t="shared" si="533"/>
        <v>145.80775323864734</v>
      </c>
      <c r="R3430" s="163">
        <f t="shared" si="534"/>
        <v>1</v>
      </c>
      <c r="S3430" s="161">
        <f t="shared" si="535"/>
        <v>5000000</v>
      </c>
      <c r="T3430" s="162">
        <f t="shared" si="536"/>
        <v>192.13917774263106</v>
      </c>
      <c r="U3430" s="162">
        <f t="shared" si="537"/>
        <v>130.40387661932368</v>
      </c>
      <c r="V3430" s="163">
        <f t="shared" si="538"/>
        <v>1</v>
      </c>
      <c r="W3430" s="164">
        <f t="shared" si="539"/>
        <v>31219559.978491753</v>
      </c>
      <c r="X3430" s="164">
        <f t="shared" si="540"/>
        <v>158676505.61653692</v>
      </c>
    </row>
    <row r="3431" spans="10:24" x14ac:dyDescent="0.25">
      <c r="J3431">
        <v>3428</v>
      </c>
      <c r="K3431" s="43">
        <v>0.16599763945704138</v>
      </c>
      <c r="L3431">
        <v>0.14373101751550155</v>
      </c>
      <c r="M3431">
        <v>0.11810748434493512</v>
      </c>
      <c r="N3431" s="44">
        <v>8.1791459123455312E-2</v>
      </c>
      <c r="O3431" s="161">
        <f t="shared" si="531"/>
        <v>2000000</v>
      </c>
      <c r="P3431" s="162">
        <f t="shared" si="532"/>
        <v>164.04441428617068</v>
      </c>
      <c r="Q3431" s="162">
        <f t="shared" si="533"/>
        <v>111.30998849403124</v>
      </c>
      <c r="R3431" s="163">
        <f t="shared" si="534"/>
        <v>1</v>
      </c>
      <c r="S3431" s="161">
        <f t="shared" si="535"/>
        <v>5000000</v>
      </c>
      <c r="T3431" s="162">
        <f t="shared" si="536"/>
        <v>184.68147142872357</v>
      </c>
      <c r="U3431" s="162">
        <f t="shared" si="537"/>
        <v>113.15499424701562</v>
      </c>
      <c r="V3431" s="163">
        <f t="shared" si="538"/>
        <v>0.9</v>
      </c>
      <c r="W3431" s="164">
        <f t="shared" si="539"/>
        <v>55468851.584278867</v>
      </c>
      <c r="X3431" s="164">
        <f t="shared" si="540"/>
        <v>171869147.31768572</v>
      </c>
    </row>
    <row r="3432" spans="10:24" x14ac:dyDescent="0.25">
      <c r="J3432">
        <v>3429</v>
      </c>
      <c r="K3432" s="43">
        <v>0.20690944099323783</v>
      </c>
      <c r="L3432">
        <v>0.7074555217651558</v>
      </c>
      <c r="M3432">
        <v>0.61977371290514516</v>
      </c>
      <c r="N3432" s="44">
        <v>0.39181576404265583</v>
      </c>
      <c r="O3432" s="161">
        <f t="shared" si="531"/>
        <v>2000000</v>
      </c>
      <c r="P3432" s="162">
        <f t="shared" si="532"/>
        <v>188.18949768786868</v>
      </c>
      <c r="Q3432" s="162">
        <f t="shared" si="533"/>
        <v>141.09773062533728</v>
      </c>
      <c r="R3432" s="163">
        <f t="shared" si="534"/>
        <v>1</v>
      </c>
      <c r="S3432" s="161">
        <f t="shared" si="535"/>
        <v>5000000</v>
      </c>
      <c r="T3432" s="162">
        <f t="shared" si="536"/>
        <v>192.7298325626229</v>
      </c>
      <c r="U3432" s="162">
        <f t="shared" si="537"/>
        <v>128.04886531266862</v>
      </c>
      <c r="V3432" s="163">
        <f t="shared" si="538"/>
        <v>1</v>
      </c>
      <c r="W3432" s="164">
        <f t="shared" si="539"/>
        <v>44183534.125062808</v>
      </c>
      <c r="X3432" s="164">
        <f t="shared" si="540"/>
        <v>173404836.24977142</v>
      </c>
    </row>
    <row r="3433" spans="10:24" x14ac:dyDescent="0.25">
      <c r="J3433">
        <v>3430</v>
      </c>
      <c r="K3433" s="43">
        <v>0.16886045700905994</v>
      </c>
      <c r="L3433">
        <v>0.1551682615127582</v>
      </c>
      <c r="M3433">
        <v>0.87625277773499977</v>
      </c>
      <c r="N3433" s="44">
        <v>0.5639835896112525</v>
      </c>
      <c r="O3433" s="161">
        <f t="shared" si="531"/>
        <v>2000000</v>
      </c>
      <c r="P3433" s="162">
        <f t="shared" si="532"/>
        <v>164.78225762037275</v>
      </c>
      <c r="Q3433" s="162">
        <f t="shared" si="533"/>
        <v>158.12913186594685</v>
      </c>
      <c r="R3433" s="163">
        <f t="shared" si="534"/>
        <v>1</v>
      </c>
      <c r="S3433" s="161">
        <f t="shared" si="535"/>
        <v>5000000</v>
      </c>
      <c r="T3433" s="162">
        <f t="shared" si="536"/>
        <v>184.92741920679092</v>
      </c>
      <c r="U3433" s="162">
        <f t="shared" si="537"/>
        <v>136.56456593297344</v>
      </c>
      <c r="V3433" s="163">
        <f t="shared" si="538"/>
        <v>1</v>
      </c>
      <c r="W3433" s="164">
        <f t="shared" si="539"/>
        <v>-36693748.491148196</v>
      </c>
      <c r="X3433" s="164">
        <f t="shared" si="540"/>
        <v>91814266.369087398</v>
      </c>
    </row>
    <row r="3434" spans="10:24" x14ac:dyDescent="0.25">
      <c r="J3434">
        <v>3431</v>
      </c>
      <c r="K3434" s="43">
        <v>0.65543976166912721</v>
      </c>
      <c r="L3434">
        <v>0.77834718354859322</v>
      </c>
      <c r="M3434">
        <v>0.64898947458149336</v>
      </c>
      <c r="N3434" s="44">
        <v>0.62607893154208794</v>
      </c>
      <c r="O3434" s="161">
        <f t="shared" si="531"/>
        <v>6000000</v>
      </c>
      <c r="P3434" s="162">
        <f t="shared" si="532"/>
        <v>191.49934660543633</v>
      </c>
      <c r="Q3434" s="162">
        <f t="shared" si="533"/>
        <v>142.65187376621608</v>
      </c>
      <c r="R3434" s="163">
        <f t="shared" si="534"/>
        <v>1</v>
      </c>
      <c r="S3434" s="161">
        <f t="shared" si="535"/>
        <v>7000000</v>
      </c>
      <c r="T3434" s="162">
        <f t="shared" si="536"/>
        <v>193.83311553514545</v>
      </c>
      <c r="U3434" s="162">
        <f t="shared" si="537"/>
        <v>128.82593688310806</v>
      </c>
      <c r="V3434" s="163">
        <f t="shared" si="538"/>
        <v>1</v>
      </c>
      <c r="W3434" s="164">
        <f t="shared" si="539"/>
        <v>243084837.03532147</v>
      </c>
      <c r="X3434" s="164">
        <f t="shared" si="540"/>
        <v>305050250.56426179</v>
      </c>
    </row>
    <row r="3435" spans="10:24" x14ac:dyDescent="0.25">
      <c r="J3435">
        <v>3432</v>
      </c>
      <c r="K3435" s="43">
        <v>3.911402689574095E-2</v>
      </c>
      <c r="L3435">
        <v>6.3326331545356274E-2</v>
      </c>
      <c r="M3435">
        <v>0.98610779950936944</v>
      </c>
      <c r="N3435" s="44">
        <v>0.56208463229929928</v>
      </c>
      <c r="O3435" s="161">
        <f t="shared" si="531"/>
        <v>1000000</v>
      </c>
      <c r="P3435" s="162">
        <f t="shared" si="532"/>
        <v>157.0884619795691</v>
      </c>
      <c r="Q3435" s="162">
        <f t="shared" si="533"/>
        <v>179.00634310156408</v>
      </c>
      <c r="R3435" s="163">
        <f t="shared" si="534"/>
        <v>1</v>
      </c>
      <c r="S3435" s="161">
        <f t="shared" si="535"/>
        <v>1000000</v>
      </c>
      <c r="T3435" s="162">
        <f t="shared" si="536"/>
        <v>182.36282065985637</v>
      </c>
      <c r="U3435" s="162">
        <f t="shared" si="537"/>
        <v>147.00317155078204</v>
      </c>
      <c r="V3435" s="163">
        <f t="shared" si="538"/>
        <v>1</v>
      </c>
      <c r="W3435" s="164">
        <f t="shared" si="539"/>
        <v>-71917881.121994972</v>
      </c>
      <c r="X3435" s="164">
        <f t="shared" si="540"/>
        <v>-114640350.89092568</v>
      </c>
    </row>
    <row r="3436" spans="10:24" x14ac:dyDescent="0.25">
      <c r="J3436">
        <v>3433</v>
      </c>
      <c r="K3436" s="43">
        <v>0.55053520022906821</v>
      </c>
      <c r="L3436">
        <v>0.38803429643673182</v>
      </c>
      <c r="M3436">
        <v>0.76774204951007774</v>
      </c>
      <c r="N3436" s="44">
        <v>0.80269819153438082</v>
      </c>
      <c r="O3436" s="161">
        <f t="shared" si="531"/>
        <v>6000000</v>
      </c>
      <c r="P3436" s="162">
        <f t="shared" si="532"/>
        <v>175.73330964036901</v>
      </c>
      <c r="Q3436" s="162">
        <f t="shared" si="533"/>
        <v>149.62862114591093</v>
      </c>
      <c r="R3436" s="163">
        <f t="shared" si="534"/>
        <v>1</v>
      </c>
      <c r="S3436" s="161">
        <f t="shared" si="535"/>
        <v>6000000</v>
      </c>
      <c r="T3436" s="162">
        <f t="shared" si="536"/>
        <v>188.57776988012301</v>
      </c>
      <c r="U3436" s="162">
        <f t="shared" si="537"/>
        <v>132.31431057295546</v>
      </c>
      <c r="V3436" s="163">
        <f t="shared" si="538"/>
        <v>1</v>
      </c>
      <c r="W3436" s="164">
        <f t="shared" si="539"/>
        <v>106628130.96674854</v>
      </c>
      <c r="X3436" s="164">
        <f t="shared" si="540"/>
        <v>187580755.8430053</v>
      </c>
    </row>
    <row r="3437" spans="10:24" x14ac:dyDescent="0.25">
      <c r="J3437">
        <v>3434</v>
      </c>
      <c r="K3437" s="43">
        <v>0.54193818626091517</v>
      </c>
      <c r="L3437">
        <v>0.33555480941309801</v>
      </c>
      <c r="M3437">
        <v>0.98789097096800049</v>
      </c>
      <c r="N3437" s="44">
        <v>7.8145022359788152E-2</v>
      </c>
      <c r="O3437" s="161">
        <f t="shared" si="531"/>
        <v>5000000</v>
      </c>
      <c r="P3437" s="162">
        <f t="shared" si="532"/>
        <v>173.63061581205534</v>
      </c>
      <c r="Q3437" s="162">
        <f t="shared" si="533"/>
        <v>180.07304355677843</v>
      </c>
      <c r="R3437" s="163">
        <f t="shared" si="534"/>
        <v>1</v>
      </c>
      <c r="S3437" s="161">
        <f t="shared" si="535"/>
        <v>6000000</v>
      </c>
      <c r="T3437" s="162">
        <f t="shared" si="536"/>
        <v>187.87687193735178</v>
      </c>
      <c r="U3437" s="162">
        <f t="shared" si="537"/>
        <v>147.53652177838921</v>
      </c>
      <c r="V3437" s="163">
        <f t="shared" si="538"/>
        <v>0.9</v>
      </c>
      <c r="W3437" s="164">
        <f t="shared" si="539"/>
        <v>-82212138.723615453</v>
      </c>
      <c r="X3437" s="164">
        <f t="shared" si="540"/>
        <v>67837890.858397841</v>
      </c>
    </row>
    <row r="3438" spans="10:24" x14ac:dyDescent="0.25">
      <c r="J3438">
        <v>3435</v>
      </c>
      <c r="K3438" s="43">
        <v>0.86675262287443211</v>
      </c>
      <c r="L3438">
        <v>0.84207835682068544</v>
      </c>
      <c r="M3438">
        <v>0.23109983634935127</v>
      </c>
      <c r="N3438" s="44">
        <v>0.67535212503938435</v>
      </c>
      <c r="O3438" s="161">
        <f t="shared" si="531"/>
        <v>7000000</v>
      </c>
      <c r="P3438" s="162">
        <f t="shared" si="532"/>
        <v>195.04554639137586</v>
      </c>
      <c r="Q3438" s="162">
        <f t="shared" si="533"/>
        <v>120.29540792822255</v>
      </c>
      <c r="R3438" s="163">
        <f t="shared" si="534"/>
        <v>1</v>
      </c>
      <c r="S3438" s="161">
        <f t="shared" si="535"/>
        <v>7000000</v>
      </c>
      <c r="T3438" s="162">
        <f t="shared" si="536"/>
        <v>195.01518213045861</v>
      </c>
      <c r="U3438" s="162">
        <f t="shared" si="537"/>
        <v>117.64770396411127</v>
      </c>
      <c r="V3438" s="163">
        <f t="shared" si="538"/>
        <v>1</v>
      </c>
      <c r="W3438" s="164">
        <f t="shared" si="539"/>
        <v>473250969.24207324</v>
      </c>
      <c r="X3438" s="164">
        <f t="shared" si="540"/>
        <v>391572347.16443133</v>
      </c>
    </row>
    <row r="3439" spans="10:24" x14ac:dyDescent="0.25">
      <c r="J3439">
        <v>3436</v>
      </c>
      <c r="K3439" s="43">
        <v>0.31235894556445554</v>
      </c>
      <c r="L3439">
        <v>0.46393698470883649</v>
      </c>
      <c r="M3439">
        <v>0.86173242891381452</v>
      </c>
      <c r="N3439" s="44">
        <v>0.73333277852240686</v>
      </c>
      <c r="O3439" s="161">
        <f t="shared" si="531"/>
        <v>5000000</v>
      </c>
      <c r="P3439" s="162">
        <f t="shared" si="532"/>
        <v>178.64219939452312</v>
      </c>
      <c r="Q3439" s="162">
        <f t="shared" si="533"/>
        <v>156.76271687232554</v>
      </c>
      <c r="R3439" s="163">
        <f t="shared" si="534"/>
        <v>1</v>
      </c>
      <c r="S3439" s="161">
        <f t="shared" si="535"/>
        <v>6000000</v>
      </c>
      <c r="T3439" s="162">
        <f t="shared" si="536"/>
        <v>189.54739979817438</v>
      </c>
      <c r="U3439" s="162">
        <f t="shared" si="537"/>
        <v>135.88135843616277</v>
      </c>
      <c r="V3439" s="163">
        <f t="shared" si="538"/>
        <v>1</v>
      </c>
      <c r="W3439" s="164">
        <f t="shared" si="539"/>
        <v>59397412.610987887</v>
      </c>
      <c r="X3439" s="164">
        <f t="shared" si="540"/>
        <v>171996248.17206967</v>
      </c>
    </row>
    <row r="3440" spans="10:24" x14ac:dyDescent="0.25">
      <c r="J3440">
        <v>3437</v>
      </c>
      <c r="K3440" s="43">
        <v>0.63963722412433943</v>
      </c>
      <c r="L3440">
        <v>6.87580090836305E-2</v>
      </c>
      <c r="M3440">
        <v>0.5922897912853019</v>
      </c>
      <c r="N3440" s="44">
        <v>0.3989734315864597</v>
      </c>
      <c r="O3440" s="161">
        <f t="shared" si="531"/>
        <v>6000000</v>
      </c>
      <c r="P3440" s="162">
        <f t="shared" si="532"/>
        <v>157.7234253604835</v>
      </c>
      <c r="Q3440" s="162">
        <f t="shared" si="533"/>
        <v>139.66878294980083</v>
      </c>
      <c r="R3440" s="163">
        <f t="shared" si="534"/>
        <v>1</v>
      </c>
      <c r="S3440" s="161">
        <f t="shared" si="535"/>
        <v>7000000</v>
      </c>
      <c r="T3440" s="162">
        <f t="shared" si="536"/>
        <v>182.57447512016117</v>
      </c>
      <c r="U3440" s="162">
        <f t="shared" si="537"/>
        <v>127.33439147490041</v>
      </c>
      <c r="V3440" s="163">
        <f t="shared" si="538"/>
        <v>1</v>
      </c>
      <c r="W3440" s="164">
        <f t="shared" si="539"/>
        <v>58327854.464096054</v>
      </c>
      <c r="X3440" s="164">
        <f t="shared" si="540"/>
        <v>236680585.51682526</v>
      </c>
    </row>
    <row r="3441" spans="10:24" x14ac:dyDescent="0.25">
      <c r="J3441">
        <v>3438</v>
      </c>
      <c r="K3441" s="43">
        <v>0.32152159303555627</v>
      </c>
      <c r="L3441">
        <v>0.24256594690791689</v>
      </c>
      <c r="M3441">
        <v>0.58463892706243781</v>
      </c>
      <c r="N3441" s="44">
        <v>0.30418332316133323</v>
      </c>
      <c r="O3441" s="161">
        <f t="shared" si="531"/>
        <v>5000000</v>
      </c>
      <c r="P3441" s="162">
        <f t="shared" si="532"/>
        <v>169.52891342983852</v>
      </c>
      <c r="Q3441" s="162">
        <f t="shared" si="533"/>
        <v>139.2755096304374</v>
      </c>
      <c r="R3441" s="163">
        <f t="shared" si="534"/>
        <v>1</v>
      </c>
      <c r="S3441" s="161">
        <f t="shared" si="535"/>
        <v>6000000</v>
      </c>
      <c r="T3441" s="162">
        <f t="shared" si="536"/>
        <v>186.50963780994618</v>
      </c>
      <c r="U3441" s="162">
        <f t="shared" si="537"/>
        <v>127.1377548152187</v>
      </c>
      <c r="V3441" s="163">
        <f t="shared" si="538"/>
        <v>1</v>
      </c>
      <c r="W3441" s="164">
        <f t="shared" si="539"/>
        <v>101267018.99700564</v>
      </c>
      <c r="X3441" s="164">
        <f t="shared" si="540"/>
        <v>206231297.96836489</v>
      </c>
    </row>
    <row r="3442" spans="10:24" x14ac:dyDescent="0.25">
      <c r="J3442">
        <v>3439</v>
      </c>
      <c r="K3442" s="43">
        <v>0.21437273745108498</v>
      </c>
      <c r="L3442">
        <v>0.82082206934592694</v>
      </c>
      <c r="M3442">
        <v>0.11362311249172041</v>
      </c>
      <c r="N3442" s="44">
        <v>7.4369519889686986E-2</v>
      </c>
      <c r="O3442" s="161">
        <f t="shared" si="531"/>
        <v>2000000</v>
      </c>
      <c r="P3442" s="162">
        <f t="shared" si="532"/>
        <v>193.77753719641166</v>
      </c>
      <c r="Q3442" s="162">
        <f t="shared" si="533"/>
        <v>110.85034191547089</v>
      </c>
      <c r="R3442" s="163">
        <f t="shared" si="534"/>
        <v>1</v>
      </c>
      <c r="S3442" s="161">
        <f t="shared" si="535"/>
        <v>5000000</v>
      </c>
      <c r="T3442" s="162">
        <f t="shared" si="536"/>
        <v>194.59251239880388</v>
      </c>
      <c r="U3442" s="162">
        <f t="shared" si="537"/>
        <v>112.92517095773545</v>
      </c>
      <c r="V3442" s="163">
        <f t="shared" si="538"/>
        <v>0.9</v>
      </c>
      <c r="W3442" s="164">
        <f t="shared" si="539"/>
        <v>115854390.56188154</v>
      </c>
      <c r="X3442" s="164">
        <f t="shared" si="540"/>
        <v>217503036.48480797</v>
      </c>
    </row>
    <row r="3443" spans="10:24" x14ac:dyDescent="0.25">
      <c r="J3443">
        <v>3440</v>
      </c>
      <c r="K3443" s="43">
        <v>0.96998553568665491</v>
      </c>
      <c r="L3443">
        <v>0.68683222661319221</v>
      </c>
      <c r="M3443">
        <v>0.36585937816762193</v>
      </c>
      <c r="N3443" s="44">
        <v>0.86312187060260159</v>
      </c>
      <c r="O3443" s="161">
        <f t="shared" si="531"/>
        <v>9000000</v>
      </c>
      <c r="P3443" s="162">
        <f t="shared" si="532"/>
        <v>187.30336564425781</v>
      </c>
      <c r="Q3443" s="162">
        <f t="shared" si="533"/>
        <v>128.14319798939118</v>
      </c>
      <c r="R3443" s="163">
        <f t="shared" si="534"/>
        <v>1</v>
      </c>
      <c r="S3443" s="161">
        <f t="shared" si="535"/>
        <v>9000000</v>
      </c>
      <c r="T3443" s="162">
        <f t="shared" si="536"/>
        <v>192.4344552147526</v>
      </c>
      <c r="U3443" s="162">
        <f t="shared" si="537"/>
        <v>121.57159899469559</v>
      </c>
      <c r="V3443" s="163">
        <f t="shared" si="538"/>
        <v>1</v>
      </c>
      <c r="W3443" s="164">
        <f t="shared" si="539"/>
        <v>482441508.89379966</v>
      </c>
      <c r="X3443" s="164">
        <f t="shared" si="540"/>
        <v>487765705.9805131</v>
      </c>
    </row>
    <row r="3444" spans="10:24" x14ac:dyDescent="0.25">
      <c r="J3444">
        <v>3441</v>
      </c>
      <c r="K3444" s="43">
        <v>0.12715611984663377</v>
      </c>
      <c r="L3444">
        <v>0.10401246313391743</v>
      </c>
      <c r="M3444">
        <v>0.94599998257160323</v>
      </c>
      <c r="N3444" s="44">
        <v>0.9020343901489638</v>
      </c>
      <c r="O3444" s="161">
        <f t="shared" si="531"/>
        <v>2000000</v>
      </c>
      <c r="P3444" s="162">
        <f t="shared" si="532"/>
        <v>161.11477551077672</v>
      </c>
      <c r="Q3444" s="162">
        <f t="shared" si="533"/>
        <v>167.14495465877391</v>
      </c>
      <c r="R3444" s="163">
        <f t="shared" si="534"/>
        <v>1</v>
      </c>
      <c r="S3444" s="161">
        <f t="shared" si="535"/>
        <v>2000000</v>
      </c>
      <c r="T3444" s="162">
        <f t="shared" si="536"/>
        <v>183.70492517025892</v>
      </c>
      <c r="U3444" s="162">
        <f t="shared" si="537"/>
        <v>141.07247732938697</v>
      </c>
      <c r="V3444" s="163">
        <f t="shared" si="538"/>
        <v>1</v>
      </c>
      <c r="W3444" s="164">
        <f t="shared" si="539"/>
        <v>-62060358.295994379</v>
      </c>
      <c r="X3444" s="164">
        <f t="shared" si="540"/>
        <v>-64735104.31825611</v>
      </c>
    </row>
    <row r="3445" spans="10:24" x14ac:dyDescent="0.25">
      <c r="J3445">
        <v>3442</v>
      </c>
      <c r="K3445" s="43">
        <v>0.80622459760483545</v>
      </c>
      <c r="L3445">
        <v>6.069598204554949E-2</v>
      </c>
      <c r="M3445">
        <v>0.56767847053443521</v>
      </c>
      <c r="N3445" s="44">
        <v>0.99451519724455517</v>
      </c>
      <c r="O3445" s="161">
        <f t="shared" si="531"/>
        <v>7000000</v>
      </c>
      <c r="P3445" s="162">
        <f t="shared" si="532"/>
        <v>156.76563919063022</v>
      </c>
      <c r="Q3445" s="162">
        <f t="shared" si="533"/>
        <v>138.40933556829387</v>
      </c>
      <c r="R3445" s="163">
        <f t="shared" si="534"/>
        <v>1</v>
      </c>
      <c r="S3445" s="161">
        <f t="shared" si="535"/>
        <v>7000000</v>
      </c>
      <c r="T3445" s="162">
        <f t="shared" si="536"/>
        <v>182.25521306354341</v>
      </c>
      <c r="U3445" s="162">
        <f t="shared" si="537"/>
        <v>126.70466778414693</v>
      </c>
      <c r="V3445" s="163">
        <f t="shared" si="538"/>
        <v>1</v>
      </c>
      <c r="W3445" s="164">
        <f t="shared" si="539"/>
        <v>78494125.35635449</v>
      </c>
      <c r="X3445" s="164">
        <f t="shared" si="540"/>
        <v>238853816.95577532</v>
      </c>
    </row>
    <row r="3446" spans="10:24" x14ac:dyDescent="0.25">
      <c r="J3446">
        <v>3443</v>
      </c>
      <c r="K3446" s="43">
        <v>0.19115686506426754</v>
      </c>
      <c r="L3446">
        <v>0.34355916703975353</v>
      </c>
      <c r="M3446">
        <v>0.69820254853243058</v>
      </c>
      <c r="N3446" s="44">
        <v>0.79949260294683144</v>
      </c>
      <c r="O3446" s="161">
        <f t="shared" si="531"/>
        <v>2000000</v>
      </c>
      <c r="P3446" s="162">
        <f t="shared" si="532"/>
        <v>173.95846837802637</v>
      </c>
      <c r="Q3446" s="162">
        <f t="shared" si="533"/>
        <v>145.38475655603239</v>
      </c>
      <c r="R3446" s="163">
        <f t="shared" si="534"/>
        <v>1</v>
      </c>
      <c r="S3446" s="161">
        <f t="shared" si="535"/>
        <v>5000000</v>
      </c>
      <c r="T3446" s="162">
        <f t="shared" si="536"/>
        <v>187.98615612600878</v>
      </c>
      <c r="U3446" s="162">
        <f t="shared" si="537"/>
        <v>130.19237827801618</v>
      </c>
      <c r="V3446" s="163">
        <f t="shared" si="538"/>
        <v>1</v>
      </c>
      <c r="W3446" s="164">
        <f t="shared" si="539"/>
        <v>7147423.6439879611</v>
      </c>
      <c r="X3446" s="164">
        <f t="shared" si="540"/>
        <v>138968889.239963</v>
      </c>
    </row>
    <row r="3447" spans="10:24" x14ac:dyDescent="0.25">
      <c r="J3447">
        <v>3444</v>
      </c>
      <c r="K3447" s="43">
        <v>0.18016322532738771</v>
      </c>
      <c r="L3447">
        <v>0.82165966270867608</v>
      </c>
      <c r="M3447">
        <v>0.99545892185157514</v>
      </c>
      <c r="N3447" s="44">
        <v>0.7419988333326345</v>
      </c>
      <c r="O3447" s="161">
        <f t="shared" si="531"/>
        <v>2000000</v>
      </c>
      <c r="P3447" s="162">
        <f t="shared" si="532"/>
        <v>193.82562666895836</v>
      </c>
      <c r="Q3447" s="162">
        <f t="shared" si="533"/>
        <v>187.17892076382094</v>
      </c>
      <c r="R3447" s="163">
        <f t="shared" si="534"/>
        <v>1</v>
      </c>
      <c r="S3447" s="161">
        <f t="shared" si="535"/>
        <v>5000000</v>
      </c>
      <c r="T3447" s="162">
        <f t="shared" si="536"/>
        <v>194.60854222298613</v>
      </c>
      <c r="U3447" s="162">
        <f t="shared" si="537"/>
        <v>151.08946038191047</v>
      </c>
      <c r="V3447" s="163">
        <f t="shared" si="538"/>
        <v>1</v>
      </c>
      <c r="W3447" s="164">
        <f t="shared" si="539"/>
        <v>-36706588.189725153</v>
      </c>
      <c r="X3447" s="164">
        <f t="shared" si="540"/>
        <v>67595409.205378294</v>
      </c>
    </row>
    <row r="3448" spans="10:24" x14ac:dyDescent="0.25">
      <c r="J3448">
        <v>3445</v>
      </c>
      <c r="K3448" s="43">
        <v>0.2619640562885116</v>
      </c>
      <c r="L3448">
        <v>0.28238693837850248</v>
      </c>
      <c r="M3448">
        <v>0.11865803415661547</v>
      </c>
      <c r="N3448" s="44">
        <v>0.80774257776362723</v>
      </c>
      <c r="O3448" s="161">
        <f t="shared" si="531"/>
        <v>2000000</v>
      </c>
      <c r="P3448" s="162">
        <f t="shared" si="532"/>
        <v>171.36352151686378</v>
      </c>
      <c r="Q3448" s="162">
        <f t="shared" si="533"/>
        <v>111.36556213091977</v>
      </c>
      <c r="R3448" s="163">
        <f t="shared" si="534"/>
        <v>1</v>
      </c>
      <c r="S3448" s="161">
        <f t="shared" si="535"/>
        <v>5000000</v>
      </c>
      <c r="T3448" s="162">
        <f t="shared" si="536"/>
        <v>187.1211738389546</v>
      </c>
      <c r="U3448" s="162">
        <f t="shared" si="537"/>
        <v>113.18278106545988</v>
      </c>
      <c r="V3448" s="163">
        <f t="shared" si="538"/>
        <v>1</v>
      </c>
      <c r="W3448" s="164">
        <f t="shared" si="539"/>
        <v>69995918.771888033</v>
      </c>
      <c r="X3448" s="164">
        <f t="shared" si="540"/>
        <v>219691963.8674736</v>
      </c>
    </row>
    <row r="3449" spans="10:24" x14ac:dyDescent="0.25">
      <c r="J3449">
        <v>3446</v>
      </c>
      <c r="K3449" s="43">
        <v>0.75136505331020453</v>
      </c>
      <c r="L3449">
        <v>0.61360976723787986</v>
      </c>
      <c r="M3449">
        <v>0.91491225367267204</v>
      </c>
      <c r="N3449" s="44">
        <v>4.8998476961498394E-2</v>
      </c>
      <c r="O3449" s="161">
        <f t="shared" si="531"/>
        <v>7000000</v>
      </c>
      <c r="P3449" s="162">
        <f t="shared" si="532"/>
        <v>184.33109773960928</v>
      </c>
      <c r="Q3449" s="162">
        <f t="shared" si="533"/>
        <v>162.43280272918844</v>
      </c>
      <c r="R3449" s="163">
        <f t="shared" si="534"/>
        <v>1</v>
      </c>
      <c r="S3449" s="161">
        <f t="shared" si="535"/>
        <v>7000000</v>
      </c>
      <c r="T3449" s="162">
        <f t="shared" si="536"/>
        <v>191.44369924653643</v>
      </c>
      <c r="U3449" s="162">
        <f t="shared" si="537"/>
        <v>138.71640136459422</v>
      </c>
      <c r="V3449" s="163">
        <f t="shared" si="538"/>
        <v>0.9</v>
      </c>
      <c r="W3449" s="164">
        <f t="shared" si="539"/>
        <v>103288065.07294586</v>
      </c>
      <c r="X3449" s="164">
        <f t="shared" si="540"/>
        <v>182181976.65623587</v>
      </c>
    </row>
    <row r="3450" spans="10:24" x14ac:dyDescent="0.25">
      <c r="J3450">
        <v>3447</v>
      </c>
      <c r="K3450" s="43">
        <v>0.31303991961875388</v>
      </c>
      <c r="L3450">
        <v>0.44702859330993028</v>
      </c>
      <c r="M3450">
        <v>0.77362903942564221</v>
      </c>
      <c r="N3450" s="44">
        <v>0.31930955551557527</v>
      </c>
      <c r="O3450" s="161">
        <f t="shared" si="531"/>
        <v>5000000</v>
      </c>
      <c r="P3450" s="162">
        <f t="shared" si="532"/>
        <v>178.00241681872797</v>
      </c>
      <c r="Q3450" s="162">
        <f t="shared" si="533"/>
        <v>150.01703366646433</v>
      </c>
      <c r="R3450" s="163">
        <f t="shared" si="534"/>
        <v>1</v>
      </c>
      <c r="S3450" s="161">
        <f t="shared" si="535"/>
        <v>6000000</v>
      </c>
      <c r="T3450" s="162">
        <f t="shared" si="536"/>
        <v>189.33413893957598</v>
      </c>
      <c r="U3450" s="162">
        <f t="shared" si="537"/>
        <v>132.50851683323216</v>
      </c>
      <c r="V3450" s="163">
        <f t="shared" si="538"/>
        <v>1</v>
      </c>
      <c r="W3450" s="164">
        <f t="shared" si="539"/>
        <v>89926915.761318177</v>
      </c>
      <c r="X3450" s="164">
        <f t="shared" si="540"/>
        <v>190953732.63806289</v>
      </c>
    </row>
    <row r="3451" spans="10:24" x14ac:dyDescent="0.25">
      <c r="J3451">
        <v>3448</v>
      </c>
      <c r="K3451" s="43">
        <v>0.55249287180209261</v>
      </c>
      <c r="L3451">
        <v>0.46086827905683214</v>
      </c>
      <c r="M3451">
        <v>0.54707394132125242</v>
      </c>
      <c r="N3451" s="44">
        <v>0.47051653273696215</v>
      </c>
      <c r="O3451" s="161">
        <f t="shared" si="531"/>
        <v>6000000</v>
      </c>
      <c r="P3451" s="162">
        <f t="shared" si="532"/>
        <v>178.52630247613374</v>
      </c>
      <c r="Q3451" s="162">
        <f t="shared" si="533"/>
        <v>137.36544063268278</v>
      </c>
      <c r="R3451" s="163">
        <f t="shared" si="534"/>
        <v>1</v>
      </c>
      <c r="S3451" s="161">
        <f t="shared" si="535"/>
        <v>6000000</v>
      </c>
      <c r="T3451" s="162">
        <f t="shared" si="536"/>
        <v>189.50876749204457</v>
      </c>
      <c r="U3451" s="162">
        <f t="shared" si="537"/>
        <v>126.18272031634139</v>
      </c>
      <c r="V3451" s="163">
        <f t="shared" si="538"/>
        <v>1</v>
      </c>
      <c r="W3451" s="164">
        <f t="shared" si="539"/>
        <v>196965171.06070575</v>
      </c>
      <c r="X3451" s="164">
        <f t="shared" si="540"/>
        <v>229956283.05421907</v>
      </c>
    </row>
    <row r="3452" spans="10:24" x14ac:dyDescent="0.25">
      <c r="J3452">
        <v>3449</v>
      </c>
      <c r="K3452" s="43">
        <v>8.6515131562936554E-2</v>
      </c>
      <c r="L3452">
        <v>0.61285592026244873</v>
      </c>
      <c r="M3452">
        <v>0.50232375342748892</v>
      </c>
      <c r="N3452" s="44">
        <v>0.43983873426438935</v>
      </c>
      <c r="O3452" s="161">
        <f t="shared" si="531"/>
        <v>2000000</v>
      </c>
      <c r="P3452" s="162">
        <f t="shared" si="532"/>
        <v>184.30155539925045</v>
      </c>
      <c r="Q3452" s="162">
        <f t="shared" si="533"/>
        <v>135.11649637964715</v>
      </c>
      <c r="R3452" s="163">
        <f t="shared" si="534"/>
        <v>1</v>
      </c>
      <c r="S3452" s="161">
        <f t="shared" si="535"/>
        <v>2000000</v>
      </c>
      <c r="T3452" s="162">
        <f t="shared" si="536"/>
        <v>191.43385179975016</v>
      </c>
      <c r="U3452" s="162">
        <f t="shared" si="537"/>
        <v>125.05824818982357</v>
      </c>
      <c r="V3452" s="163">
        <f t="shared" si="538"/>
        <v>1</v>
      </c>
      <c r="W3452" s="164">
        <f t="shared" si="539"/>
        <v>48370118.039206609</v>
      </c>
      <c r="X3452" s="164">
        <f t="shared" si="540"/>
        <v>-17248792.780146822</v>
      </c>
    </row>
    <row r="3453" spans="10:24" x14ac:dyDescent="0.25">
      <c r="J3453">
        <v>3450</v>
      </c>
      <c r="K3453" s="43">
        <v>0.99066061076237333</v>
      </c>
      <c r="L3453">
        <v>0.39858248697466259</v>
      </c>
      <c r="M3453">
        <v>0.22827880069635609</v>
      </c>
      <c r="N3453" s="44">
        <v>0.14654696176745441</v>
      </c>
      <c r="O3453" s="161">
        <f t="shared" si="531"/>
        <v>9000000</v>
      </c>
      <c r="P3453" s="162">
        <f t="shared" si="532"/>
        <v>176.14473186961229</v>
      </c>
      <c r="Q3453" s="162">
        <f t="shared" si="533"/>
        <v>120.10945630935551</v>
      </c>
      <c r="R3453" s="163">
        <f t="shared" si="534"/>
        <v>1</v>
      </c>
      <c r="S3453" s="161">
        <f t="shared" si="535"/>
        <v>9000000</v>
      </c>
      <c r="T3453" s="162">
        <f t="shared" si="536"/>
        <v>188.7149106232041</v>
      </c>
      <c r="U3453" s="162">
        <f t="shared" si="537"/>
        <v>117.55472815467775</v>
      </c>
      <c r="V3453" s="163">
        <f t="shared" si="538"/>
        <v>0.9</v>
      </c>
      <c r="W3453" s="164">
        <f t="shared" si="539"/>
        <v>454317480.04231101</v>
      </c>
      <c r="X3453" s="164">
        <f t="shared" si="540"/>
        <v>426397477.99506354</v>
      </c>
    </row>
    <row r="3454" spans="10:24" x14ac:dyDescent="0.25">
      <c r="J3454">
        <v>3451</v>
      </c>
      <c r="K3454" s="43">
        <v>0.6009210663597564</v>
      </c>
      <c r="L3454">
        <v>0.84465050322287583</v>
      </c>
      <c r="M3454">
        <v>0.58535652230144752</v>
      </c>
      <c r="N3454" s="44">
        <v>0.98986823200619467</v>
      </c>
      <c r="O3454" s="161">
        <f t="shared" si="531"/>
        <v>6000000</v>
      </c>
      <c r="P3454" s="162">
        <f t="shared" si="532"/>
        <v>195.20634634274421</v>
      </c>
      <c r="Q3454" s="162">
        <f t="shared" si="533"/>
        <v>139.31232327257268</v>
      </c>
      <c r="R3454" s="163">
        <f t="shared" si="534"/>
        <v>1</v>
      </c>
      <c r="S3454" s="161">
        <f t="shared" si="535"/>
        <v>7000000</v>
      </c>
      <c r="T3454" s="162">
        <f t="shared" si="536"/>
        <v>195.06878211424808</v>
      </c>
      <c r="U3454" s="162">
        <f t="shared" si="537"/>
        <v>127.15616163628634</v>
      </c>
      <c r="V3454" s="163">
        <f t="shared" si="538"/>
        <v>1</v>
      </c>
      <c r="W3454" s="164">
        <f t="shared" si="539"/>
        <v>285364138.42102915</v>
      </c>
      <c r="X3454" s="164">
        <f t="shared" si="540"/>
        <v>325388343.34573215</v>
      </c>
    </row>
    <row r="3455" spans="10:24" x14ac:dyDescent="0.25">
      <c r="J3455">
        <v>3452</v>
      </c>
      <c r="K3455" s="43">
        <v>0.33256257636573938</v>
      </c>
      <c r="L3455">
        <v>0.97382492586928826</v>
      </c>
      <c r="M3455">
        <v>0.79433573234463817</v>
      </c>
      <c r="N3455" s="44">
        <v>0.51236559464376952</v>
      </c>
      <c r="O3455" s="161">
        <f t="shared" si="531"/>
        <v>5000000</v>
      </c>
      <c r="P3455" s="162">
        <f t="shared" si="532"/>
        <v>209.10364706311512</v>
      </c>
      <c r="Q3455" s="162">
        <f t="shared" si="533"/>
        <v>151.43115880678974</v>
      </c>
      <c r="R3455" s="163">
        <f t="shared" si="534"/>
        <v>1</v>
      </c>
      <c r="S3455" s="161">
        <f t="shared" si="535"/>
        <v>6000000</v>
      </c>
      <c r="T3455" s="162">
        <f t="shared" si="536"/>
        <v>199.70121568770503</v>
      </c>
      <c r="U3455" s="162">
        <f t="shared" si="537"/>
        <v>133.21557940339488</v>
      </c>
      <c r="V3455" s="163">
        <f t="shared" si="538"/>
        <v>1</v>
      </c>
      <c r="W3455" s="164">
        <f t="shared" si="539"/>
        <v>238362441.28162688</v>
      </c>
      <c r="X3455" s="164">
        <f t="shared" si="540"/>
        <v>248913817.70586085</v>
      </c>
    </row>
    <row r="3456" spans="10:24" x14ac:dyDescent="0.25">
      <c r="J3456">
        <v>3453</v>
      </c>
      <c r="K3456" s="43">
        <v>0.28464858080666022</v>
      </c>
      <c r="L3456">
        <v>0.37678384366882922</v>
      </c>
      <c r="M3456">
        <v>0.39391115910723207</v>
      </c>
      <c r="N3456" s="44">
        <v>0.63125665310149848</v>
      </c>
      <c r="O3456" s="161">
        <f t="shared" si="531"/>
        <v>2000000</v>
      </c>
      <c r="P3456" s="162">
        <f t="shared" si="532"/>
        <v>175.29092128757938</v>
      </c>
      <c r="Q3456" s="162">
        <f t="shared" si="533"/>
        <v>129.61720956706654</v>
      </c>
      <c r="R3456" s="163">
        <f t="shared" si="534"/>
        <v>1</v>
      </c>
      <c r="S3456" s="161">
        <f t="shared" si="535"/>
        <v>5000000</v>
      </c>
      <c r="T3456" s="162">
        <f t="shared" si="536"/>
        <v>188.4303070958598</v>
      </c>
      <c r="U3456" s="162">
        <f t="shared" si="537"/>
        <v>122.30860478353327</v>
      </c>
      <c r="V3456" s="163">
        <f t="shared" si="538"/>
        <v>1</v>
      </c>
      <c r="W3456" s="164">
        <f t="shared" si="539"/>
        <v>41347423.441025689</v>
      </c>
      <c r="X3456" s="164">
        <f t="shared" si="540"/>
        <v>180608511.56163269</v>
      </c>
    </row>
    <row r="3457" spans="10:24" x14ac:dyDescent="0.25">
      <c r="J3457">
        <v>3454</v>
      </c>
      <c r="K3457" s="43">
        <v>0.53547787695951587</v>
      </c>
      <c r="L3457">
        <v>0.57772504139484626</v>
      </c>
      <c r="M3457">
        <v>0.49743815335950059</v>
      </c>
      <c r="N3457" s="44">
        <v>0.51199068242231494</v>
      </c>
      <c r="O3457" s="161">
        <f t="shared" si="531"/>
        <v>5000000</v>
      </c>
      <c r="P3457" s="162">
        <f t="shared" si="532"/>
        <v>182.94115463496846</v>
      </c>
      <c r="Q3457" s="162">
        <f t="shared" si="533"/>
        <v>134.87156717281093</v>
      </c>
      <c r="R3457" s="163">
        <f t="shared" si="534"/>
        <v>1</v>
      </c>
      <c r="S3457" s="161">
        <f t="shared" si="535"/>
        <v>6000000</v>
      </c>
      <c r="T3457" s="162">
        <f t="shared" si="536"/>
        <v>190.98038487832281</v>
      </c>
      <c r="U3457" s="162">
        <f t="shared" si="537"/>
        <v>124.93578358640546</v>
      </c>
      <c r="V3457" s="163">
        <f t="shared" si="538"/>
        <v>1</v>
      </c>
      <c r="W3457" s="164">
        <f t="shared" si="539"/>
        <v>190347937.31078765</v>
      </c>
      <c r="X3457" s="164">
        <f t="shared" si="540"/>
        <v>246267607.75150406</v>
      </c>
    </row>
    <row r="3458" spans="10:24" x14ac:dyDescent="0.25">
      <c r="J3458">
        <v>3455</v>
      </c>
      <c r="K3458" s="43">
        <v>0.70957374028961895</v>
      </c>
      <c r="L3458">
        <v>0.11848496705395051</v>
      </c>
      <c r="M3458">
        <v>0.4564164006579724</v>
      </c>
      <c r="N3458" s="44">
        <v>0.8811396106282906</v>
      </c>
      <c r="O3458" s="161">
        <f t="shared" si="531"/>
        <v>6000000</v>
      </c>
      <c r="P3458" s="162">
        <f t="shared" si="532"/>
        <v>162.26108404318657</v>
      </c>
      <c r="Q3458" s="162">
        <f t="shared" si="533"/>
        <v>132.81067782051505</v>
      </c>
      <c r="R3458" s="163">
        <f t="shared" si="534"/>
        <v>1</v>
      </c>
      <c r="S3458" s="161">
        <f t="shared" si="535"/>
        <v>7000000</v>
      </c>
      <c r="T3458" s="162">
        <f t="shared" si="536"/>
        <v>184.08702801439551</v>
      </c>
      <c r="U3458" s="162">
        <f t="shared" si="537"/>
        <v>123.90533891025753</v>
      </c>
      <c r="V3458" s="163">
        <f t="shared" si="538"/>
        <v>1</v>
      </c>
      <c r="W3458" s="164">
        <f t="shared" si="539"/>
        <v>126702437.33602911</v>
      </c>
      <c r="X3458" s="164">
        <f t="shared" si="540"/>
        <v>271271823.72896594</v>
      </c>
    </row>
    <row r="3459" spans="10:24" x14ac:dyDescent="0.25">
      <c r="J3459">
        <v>3456</v>
      </c>
      <c r="K3459" s="43">
        <v>0.99375519678136282</v>
      </c>
      <c r="L3459">
        <v>0.46881517523681593</v>
      </c>
      <c r="M3459">
        <v>0.2183474807706246</v>
      </c>
      <c r="N3459" s="44">
        <v>0.26463155700693641</v>
      </c>
      <c r="O3459" s="161">
        <f t="shared" si="531"/>
        <v>9000000</v>
      </c>
      <c r="P3459" s="162">
        <f t="shared" si="532"/>
        <v>178.82627188980018</v>
      </c>
      <c r="Q3459" s="162">
        <f t="shared" si="533"/>
        <v>119.44427249930456</v>
      </c>
      <c r="R3459" s="163">
        <f t="shared" si="534"/>
        <v>1</v>
      </c>
      <c r="S3459" s="161">
        <f t="shared" si="535"/>
        <v>9000000</v>
      </c>
      <c r="T3459" s="162">
        <f t="shared" si="536"/>
        <v>189.60875729660006</v>
      </c>
      <c r="U3459" s="162">
        <f t="shared" si="537"/>
        <v>117.22213624965228</v>
      </c>
      <c r="V3459" s="163">
        <f t="shared" si="538"/>
        <v>1</v>
      </c>
      <c r="W3459" s="164">
        <f t="shared" si="539"/>
        <v>484437994.51446062</v>
      </c>
      <c r="X3459" s="164">
        <f t="shared" si="540"/>
        <v>501479589.42253006</v>
      </c>
    </row>
    <row r="3460" spans="10:24" x14ac:dyDescent="0.25">
      <c r="J3460">
        <v>3457</v>
      </c>
      <c r="K3460" s="43">
        <v>0.28291460433583437</v>
      </c>
      <c r="L3460">
        <v>0.68140578737227586</v>
      </c>
      <c r="M3460">
        <v>0.13410766379081918</v>
      </c>
      <c r="N3460" s="44">
        <v>0.35195944891171638</v>
      </c>
      <c r="O3460" s="161">
        <f t="shared" si="531"/>
        <v>2000000</v>
      </c>
      <c r="P3460" s="162">
        <f t="shared" si="532"/>
        <v>187.07450219694576</v>
      </c>
      <c r="Q3460" s="162">
        <f t="shared" si="533"/>
        <v>112.85636367079867</v>
      </c>
      <c r="R3460" s="163">
        <f t="shared" si="534"/>
        <v>1</v>
      </c>
      <c r="S3460" s="161">
        <f t="shared" si="535"/>
        <v>5000000</v>
      </c>
      <c r="T3460" s="162">
        <f t="shared" si="536"/>
        <v>192.35816739898192</v>
      </c>
      <c r="U3460" s="162">
        <f t="shared" si="537"/>
        <v>113.92818183539933</v>
      </c>
      <c r="V3460" s="163">
        <f t="shared" si="538"/>
        <v>1</v>
      </c>
      <c r="W3460" s="164">
        <f t="shared" si="539"/>
        <v>98436277.052294165</v>
      </c>
      <c r="X3460" s="164">
        <f t="shared" si="540"/>
        <v>242149927.81791294</v>
      </c>
    </row>
    <row r="3461" spans="10:24" x14ac:dyDescent="0.25">
      <c r="J3461">
        <v>3458</v>
      </c>
      <c r="K3461" s="43">
        <v>0.67167284491821921</v>
      </c>
      <c r="L3461">
        <v>0.87273539309236359</v>
      </c>
      <c r="M3461">
        <v>0.93561589412334578</v>
      </c>
      <c r="N3461" s="44">
        <v>0.16942694399883396</v>
      </c>
      <c r="O3461" s="161">
        <f t="shared" ref="O3461:O3524" si="541">VLOOKUP(K3461,$E$5:$H$10,4)</f>
        <v>6000000</v>
      </c>
      <c r="P3461" s="162">
        <f t="shared" ref="P3461:P3524" si="542">_xlfn.NORM.INV(L3461,$E$12,$E$13)</f>
        <v>197.09125697573893</v>
      </c>
      <c r="Q3461" s="162">
        <f t="shared" ref="Q3461:Q3524" si="543">_xlfn.NORM.INV(M3461,$E$15,$E$16)</f>
        <v>165.3795458547508</v>
      </c>
      <c r="R3461" s="163">
        <f t="shared" ref="R3461:R3524" si="544">VLOOKUP(N3461,$E$19:$H$21,4)</f>
        <v>1</v>
      </c>
      <c r="S3461" s="161">
        <f t="shared" ref="S3461:S3524" si="545">VLOOKUP(K3461,$G$5:$H$10,2)</f>
        <v>7000000</v>
      </c>
      <c r="T3461" s="162">
        <f t="shared" ref="T3461:T3524" si="546">_xlfn.NORM.INV(L3461,$G$12,$G$13)</f>
        <v>195.69708565857962</v>
      </c>
      <c r="U3461" s="162">
        <f t="shared" ref="U3461:U3524" si="547">_xlfn.NORM.INV(M3461,$G$15,$G$16)</f>
        <v>140.1897729273754</v>
      </c>
      <c r="V3461" s="163">
        <f t="shared" ref="V3461:V3524" si="548">VLOOKUP(N3461,$G$19:$H$21,2)</f>
        <v>0.9</v>
      </c>
      <c r="W3461" s="164">
        <f t="shared" ref="W3461:W3524" si="549">O3461*(P3461-Q3461)*R3461-$D$23-$D$24</f>
        <v>140270266.72592875</v>
      </c>
      <c r="X3461" s="164">
        <f t="shared" ref="X3461:X3524" si="550">S3461*(T3461-U3461)*V3461-$F$23-$F$24</f>
        <v>199696070.2065866</v>
      </c>
    </row>
    <row r="3462" spans="10:24" x14ac:dyDescent="0.25">
      <c r="J3462">
        <v>3459</v>
      </c>
      <c r="K3462" s="43">
        <v>0.58299315287639741</v>
      </c>
      <c r="L3462">
        <v>0.55329879247992475</v>
      </c>
      <c r="M3462">
        <v>2.266484878816255E-2</v>
      </c>
      <c r="N3462" s="44">
        <v>0.46368363000463675</v>
      </c>
      <c r="O3462" s="161">
        <f t="shared" si="541"/>
        <v>6000000</v>
      </c>
      <c r="P3462" s="162">
        <f t="shared" si="542"/>
        <v>182.01000302360347</v>
      </c>
      <c r="Q3462" s="162">
        <f t="shared" si="543"/>
        <v>94.968358339428761</v>
      </c>
      <c r="R3462" s="163">
        <f t="shared" si="544"/>
        <v>1</v>
      </c>
      <c r="S3462" s="161">
        <f t="shared" si="545"/>
        <v>6000000</v>
      </c>
      <c r="T3462" s="162">
        <f t="shared" si="546"/>
        <v>190.67000100786782</v>
      </c>
      <c r="U3462" s="162">
        <f t="shared" si="547"/>
        <v>104.98417916971438</v>
      </c>
      <c r="V3462" s="163">
        <f t="shared" si="548"/>
        <v>1</v>
      </c>
      <c r="W3462" s="164">
        <f t="shared" si="549"/>
        <v>472249868.1050483</v>
      </c>
      <c r="X3462" s="164">
        <f t="shared" si="550"/>
        <v>364114931.02892065</v>
      </c>
    </row>
    <row r="3463" spans="10:24" x14ac:dyDescent="0.25">
      <c r="J3463">
        <v>3460</v>
      </c>
      <c r="K3463" s="43">
        <v>0.74231218459669601</v>
      </c>
      <c r="L3463">
        <v>0.57446090810213923</v>
      </c>
      <c r="M3463">
        <v>0.75320400429429735</v>
      </c>
      <c r="N3463" s="44">
        <v>0.79597940539343903</v>
      </c>
      <c r="O3463" s="161">
        <f t="shared" si="541"/>
        <v>6000000</v>
      </c>
      <c r="P3463" s="162">
        <f t="shared" si="542"/>
        <v>182.81614378801117</v>
      </c>
      <c r="Q3463" s="162">
        <f t="shared" si="543"/>
        <v>148.6921386450492</v>
      </c>
      <c r="R3463" s="163">
        <f t="shared" si="544"/>
        <v>1</v>
      </c>
      <c r="S3463" s="161">
        <f t="shared" si="545"/>
        <v>7000000</v>
      </c>
      <c r="T3463" s="162">
        <f t="shared" si="546"/>
        <v>190.93871459600373</v>
      </c>
      <c r="U3463" s="162">
        <f t="shared" si="547"/>
        <v>131.84606932252458</v>
      </c>
      <c r="V3463" s="163">
        <f t="shared" si="548"/>
        <v>1</v>
      </c>
      <c r="W3463" s="164">
        <f t="shared" si="549"/>
        <v>154744030.85777187</v>
      </c>
      <c r="X3463" s="164">
        <f t="shared" si="550"/>
        <v>263648516.91435403</v>
      </c>
    </row>
    <row r="3464" spans="10:24" x14ac:dyDescent="0.25">
      <c r="J3464">
        <v>3461</v>
      </c>
      <c r="K3464" s="43">
        <v>0.37598856993065821</v>
      </c>
      <c r="L3464">
        <v>0.30409823271961067</v>
      </c>
      <c r="M3464">
        <v>0.70718856698561239</v>
      </c>
      <c r="N3464" s="44">
        <v>0.25440749523848893</v>
      </c>
      <c r="O3464" s="161">
        <f t="shared" si="541"/>
        <v>5000000</v>
      </c>
      <c r="P3464" s="162">
        <f t="shared" si="542"/>
        <v>172.31025631257629</v>
      </c>
      <c r="Q3464" s="162">
        <f t="shared" si="543"/>
        <v>145.90379948954634</v>
      </c>
      <c r="R3464" s="163">
        <f t="shared" si="544"/>
        <v>1</v>
      </c>
      <c r="S3464" s="161">
        <f t="shared" si="545"/>
        <v>6000000</v>
      </c>
      <c r="T3464" s="162">
        <f t="shared" si="546"/>
        <v>187.4367521041921</v>
      </c>
      <c r="U3464" s="162">
        <f t="shared" si="547"/>
        <v>130.45189974477319</v>
      </c>
      <c r="V3464" s="163">
        <f t="shared" si="548"/>
        <v>1</v>
      </c>
      <c r="W3464" s="164">
        <f t="shared" si="549"/>
        <v>82032284.115149707</v>
      </c>
      <c r="X3464" s="164">
        <f t="shared" si="550"/>
        <v>191909114.15651345</v>
      </c>
    </row>
    <row r="3465" spans="10:24" x14ac:dyDescent="0.25">
      <c r="J3465">
        <v>3462</v>
      </c>
      <c r="K3465" s="43">
        <v>6.8070721703132553E-2</v>
      </c>
      <c r="L3465">
        <v>0.87992135533544347</v>
      </c>
      <c r="M3465">
        <v>0.83505839015475658</v>
      </c>
      <c r="N3465" s="44">
        <v>8.0093410098517448E-2</v>
      </c>
      <c r="O3465" s="161">
        <f t="shared" si="541"/>
        <v>2000000</v>
      </c>
      <c r="P3465" s="162">
        <f t="shared" si="542"/>
        <v>197.61890608633701</v>
      </c>
      <c r="Q3465" s="162">
        <f t="shared" si="543"/>
        <v>154.48698254380878</v>
      </c>
      <c r="R3465" s="163">
        <f t="shared" si="544"/>
        <v>1</v>
      </c>
      <c r="S3465" s="161">
        <f t="shared" si="545"/>
        <v>2000000</v>
      </c>
      <c r="T3465" s="162">
        <f t="shared" si="546"/>
        <v>195.87296869544568</v>
      </c>
      <c r="U3465" s="162">
        <f t="shared" si="547"/>
        <v>134.74349127190439</v>
      </c>
      <c r="V3465" s="163">
        <f t="shared" si="548"/>
        <v>0.9</v>
      </c>
      <c r="W3465" s="164">
        <f t="shared" si="549"/>
        <v>36263847.085056454</v>
      </c>
      <c r="X3465" s="164">
        <f t="shared" si="550"/>
        <v>-39966940.637625679</v>
      </c>
    </row>
    <row r="3466" spans="10:24" x14ac:dyDescent="0.25">
      <c r="J3466">
        <v>3463</v>
      </c>
      <c r="K3466" s="43">
        <v>0.90216148938708396</v>
      </c>
      <c r="L3466">
        <v>0.15706286824365789</v>
      </c>
      <c r="M3466">
        <v>0.5168264474841181</v>
      </c>
      <c r="N3466" s="44">
        <v>0.66883632158132567</v>
      </c>
      <c r="O3466" s="161">
        <f t="shared" si="541"/>
        <v>7000000</v>
      </c>
      <c r="P3466" s="162">
        <f t="shared" si="542"/>
        <v>164.900959501128</v>
      </c>
      <c r="Q3466" s="162">
        <f t="shared" si="543"/>
        <v>135.84380324335291</v>
      </c>
      <c r="R3466" s="163">
        <f t="shared" si="544"/>
        <v>1</v>
      </c>
      <c r="S3466" s="161">
        <f t="shared" si="545"/>
        <v>9000000</v>
      </c>
      <c r="T3466" s="162">
        <f t="shared" si="546"/>
        <v>184.96698650037601</v>
      </c>
      <c r="U3466" s="162">
        <f t="shared" si="547"/>
        <v>125.42190162167645</v>
      </c>
      <c r="V3466" s="163">
        <f t="shared" si="548"/>
        <v>1</v>
      </c>
      <c r="W3466" s="164">
        <f t="shared" si="549"/>
        <v>153400093.80442563</v>
      </c>
      <c r="X3466" s="164">
        <f t="shared" si="550"/>
        <v>385905763.90829599</v>
      </c>
    </row>
    <row r="3467" spans="10:24" x14ac:dyDescent="0.25">
      <c r="J3467">
        <v>3464</v>
      </c>
      <c r="K3467" s="43">
        <v>0.68982996146978715</v>
      </c>
      <c r="L3467">
        <v>0.55723543917627949</v>
      </c>
      <c r="M3467">
        <v>0.12043018529201188</v>
      </c>
      <c r="N3467" s="44">
        <v>0.23557251668476431</v>
      </c>
      <c r="O3467" s="161">
        <f t="shared" si="541"/>
        <v>6000000</v>
      </c>
      <c r="P3467" s="162">
        <f t="shared" si="542"/>
        <v>182.15945573809526</v>
      </c>
      <c r="Q3467" s="162">
        <f t="shared" si="543"/>
        <v>111.54321976765991</v>
      </c>
      <c r="R3467" s="163">
        <f t="shared" si="544"/>
        <v>1</v>
      </c>
      <c r="S3467" s="161">
        <f t="shared" si="545"/>
        <v>7000000</v>
      </c>
      <c r="T3467" s="162">
        <f t="shared" si="546"/>
        <v>190.7198185793651</v>
      </c>
      <c r="U3467" s="162">
        <f t="shared" si="547"/>
        <v>113.27160988382995</v>
      </c>
      <c r="V3467" s="163">
        <f t="shared" si="548"/>
        <v>1</v>
      </c>
      <c r="W3467" s="164">
        <f t="shared" si="549"/>
        <v>373697415.82261211</v>
      </c>
      <c r="X3467" s="164">
        <f t="shared" si="550"/>
        <v>392137460.86874604</v>
      </c>
    </row>
    <row r="3468" spans="10:24" x14ac:dyDescent="0.25">
      <c r="J3468">
        <v>3465</v>
      </c>
      <c r="K3468" s="43">
        <v>5.0034536351420522E-2</v>
      </c>
      <c r="L3468">
        <v>0.94389529795096994</v>
      </c>
      <c r="M3468">
        <v>0.15440103608920419</v>
      </c>
      <c r="N3468" s="44">
        <v>0.13205565982045209</v>
      </c>
      <c r="O3468" s="161">
        <f t="shared" si="541"/>
        <v>2000000</v>
      </c>
      <c r="P3468" s="162">
        <f t="shared" si="542"/>
        <v>203.82510484318806</v>
      </c>
      <c r="Q3468" s="162">
        <f t="shared" si="543"/>
        <v>114.6452227018747</v>
      </c>
      <c r="R3468" s="163">
        <f t="shared" si="544"/>
        <v>1</v>
      </c>
      <c r="S3468" s="161">
        <f t="shared" si="545"/>
        <v>2000000</v>
      </c>
      <c r="T3468" s="162">
        <f t="shared" si="546"/>
        <v>197.94170161439601</v>
      </c>
      <c r="U3468" s="162">
        <f t="shared" si="547"/>
        <v>114.82261135093735</v>
      </c>
      <c r="V3468" s="163">
        <f t="shared" si="548"/>
        <v>0.9</v>
      </c>
      <c r="W3468" s="164">
        <f t="shared" si="549"/>
        <v>128359764.28262672</v>
      </c>
      <c r="X3468" s="164">
        <f t="shared" si="550"/>
        <v>-385637.52577441931</v>
      </c>
    </row>
    <row r="3469" spans="10:24" x14ac:dyDescent="0.25">
      <c r="J3469">
        <v>3466</v>
      </c>
      <c r="K3469" s="43">
        <v>0.67604105878391718</v>
      </c>
      <c r="L3469">
        <v>0.82380186251916865</v>
      </c>
      <c r="M3469">
        <v>0.45467342332292271</v>
      </c>
      <c r="N3469" s="44">
        <v>0.34810608944624089</v>
      </c>
      <c r="O3469" s="161">
        <f t="shared" si="541"/>
        <v>6000000</v>
      </c>
      <c r="P3469" s="162">
        <f t="shared" si="542"/>
        <v>193.94927022612563</v>
      </c>
      <c r="Q3469" s="162">
        <f t="shared" si="543"/>
        <v>132.72275135731002</v>
      </c>
      <c r="R3469" s="163">
        <f t="shared" si="544"/>
        <v>1</v>
      </c>
      <c r="S3469" s="161">
        <f t="shared" si="545"/>
        <v>7000000</v>
      </c>
      <c r="T3469" s="162">
        <f t="shared" si="546"/>
        <v>194.64975674204189</v>
      </c>
      <c r="U3469" s="162">
        <f t="shared" si="547"/>
        <v>123.86137567865501</v>
      </c>
      <c r="V3469" s="163">
        <f t="shared" si="548"/>
        <v>1</v>
      </c>
      <c r="W3469" s="164">
        <f t="shared" si="549"/>
        <v>317359113.21289372</v>
      </c>
      <c r="X3469" s="164">
        <f t="shared" si="550"/>
        <v>345518667.44370818</v>
      </c>
    </row>
    <row r="3470" spans="10:24" x14ac:dyDescent="0.25">
      <c r="J3470">
        <v>3467</v>
      </c>
      <c r="K3470" s="43">
        <v>0.59310382144981344</v>
      </c>
      <c r="L3470">
        <v>0.56015777379398424</v>
      </c>
      <c r="M3470">
        <v>0.13120541117123408</v>
      </c>
      <c r="N3470" s="44">
        <v>0.23402419280804065</v>
      </c>
      <c r="O3470" s="161">
        <f t="shared" si="541"/>
        <v>6000000</v>
      </c>
      <c r="P3470" s="162">
        <f t="shared" si="542"/>
        <v>182.27053860676673</v>
      </c>
      <c r="Q3470" s="162">
        <f t="shared" si="543"/>
        <v>112.58577642807867</v>
      </c>
      <c r="R3470" s="163">
        <f t="shared" si="544"/>
        <v>1</v>
      </c>
      <c r="S3470" s="161">
        <f t="shared" si="545"/>
        <v>6000000</v>
      </c>
      <c r="T3470" s="162">
        <f t="shared" si="546"/>
        <v>190.75684620225559</v>
      </c>
      <c r="U3470" s="162">
        <f t="shared" si="547"/>
        <v>113.79288821403934</v>
      </c>
      <c r="V3470" s="163">
        <f t="shared" si="548"/>
        <v>1</v>
      </c>
      <c r="W3470" s="164">
        <f t="shared" si="549"/>
        <v>368108573.07212836</v>
      </c>
      <c r="X3470" s="164">
        <f t="shared" si="550"/>
        <v>311783747.92929751</v>
      </c>
    </row>
    <row r="3471" spans="10:24" x14ac:dyDescent="0.25">
      <c r="J3471">
        <v>3468</v>
      </c>
      <c r="K3471" s="43">
        <v>0.42792099809652984</v>
      </c>
      <c r="L3471">
        <v>0.9278189846267213</v>
      </c>
      <c r="M3471">
        <v>0.173230575903907</v>
      </c>
      <c r="N3471" s="44">
        <v>0.60384571369618056</v>
      </c>
      <c r="O3471" s="161">
        <f t="shared" si="541"/>
        <v>5000000</v>
      </c>
      <c r="P3471" s="162">
        <f t="shared" si="542"/>
        <v>201.89607344939361</v>
      </c>
      <c r="Q3471" s="162">
        <f t="shared" si="543"/>
        <v>116.17048660414004</v>
      </c>
      <c r="R3471" s="163">
        <f t="shared" si="544"/>
        <v>1</v>
      </c>
      <c r="S3471" s="161">
        <f t="shared" si="545"/>
        <v>6000000</v>
      </c>
      <c r="T3471" s="162">
        <f t="shared" si="546"/>
        <v>197.29869114979786</v>
      </c>
      <c r="U3471" s="162">
        <f t="shared" si="547"/>
        <v>115.58524330207001</v>
      </c>
      <c r="V3471" s="163">
        <f t="shared" si="548"/>
        <v>1</v>
      </c>
      <c r="W3471" s="164">
        <f t="shared" si="549"/>
        <v>378627934.22626787</v>
      </c>
      <c r="X3471" s="164">
        <f t="shared" si="550"/>
        <v>340280687.08636707</v>
      </c>
    </row>
    <row r="3472" spans="10:24" x14ac:dyDescent="0.25">
      <c r="J3472">
        <v>3469</v>
      </c>
      <c r="K3472" s="43">
        <v>0.87048549624367411</v>
      </c>
      <c r="L3472">
        <v>0.68638080135042834</v>
      </c>
      <c r="M3472">
        <v>0.50387056358886584</v>
      </c>
      <c r="N3472" s="44">
        <v>0.41419374705487599</v>
      </c>
      <c r="O3472" s="161">
        <f t="shared" si="541"/>
        <v>7000000</v>
      </c>
      <c r="P3472" s="162">
        <f t="shared" si="542"/>
        <v>187.28426227081204</v>
      </c>
      <c r="Q3472" s="162">
        <f t="shared" si="543"/>
        <v>135.19404432689836</v>
      </c>
      <c r="R3472" s="163">
        <f t="shared" si="544"/>
        <v>1</v>
      </c>
      <c r="S3472" s="161">
        <f t="shared" si="545"/>
        <v>7000000</v>
      </c>
      <c r="T3472" s="162">
        <f t="shared" si="546"/>
        <v>192.42808742360401</v>
      </c>
      <c r="U3472" s="162">
        <f t="shared" si="547"/>
        <v>125.09702216344918</v>
      </c>
      <c r="V3472" s="163">
        <f t="shared" si="548"/>
        <v>1</v>
      </c>
      <c r="W3472" s="164">
        <f t="shared" si="549"/>
        <v>314631525.60739571</v>
      </c>
      <c r="X3472" s="164">
        <f t="shared" si="550"/>
        <v>321317456.82108378</v>
      </c>
    </row>
    <row r="3473" spans="10:24" x14ac:dyDescent="0.25">
      <c r="J3473">
        <v>3470</v>
      </c>
      <c r="K3473" s="43">
        <v>0.90585526698889518</v>
      </c>
      <c r="L3473">
        <v>4.8437801471849729E-2</v>
      </c>
      <c r="M3473">
        <v>0.31580773567000109</v>
      </c>
      <c r="N3473" s="44">
        <v>0.7150454196657875</v>
      </c>
      <c r="O3473" s="161">
        <f t="shared" si="541"/>
        <v>7000000</v>
      </c>
      <c r="P3473" s="162">
        <f t="shared" si="542"/>
        <v>155.09710280187795</v>
      </c>
      <c r="Q3473" s="162">
        <f t="shared" si="543"/>
        <v>125.41091398035836</v>
      </c>
      <c r="R3473" s="163">
        <f t="shared" si="544"/>
        <v>1</v>
      </c>
      <c r="S3473" s="161">
        <f t="shared" si="545"/>
        <v>9000000</v>
      </c>
      <c r="T3473" s="162">
        <f t="shared" si="546"/>
        <v>181.69903426729266</v>
      </c>
      <c r="U3473" s="162">
        <f t="shared" si="547"/>
        <v>120.20545699017917</v>
      </c>
      <c r="V3473" s="163">
        <f t="shared" si="548"/>
        <v>1</v>
      </c>
      <c r="W3473" s="164">
        <f t="shared" si="549"/>
        <v>157803321.75063714</v>
      </c>
      <c r="X3473" s="164">
        <f t="shared" si="550"/>
        <v>403442195.49402142</v>
      </c>
    </row>
    <row r="3474" spans="10:24" x14ac:dyDescent="0.25">
      <c r="J3474">
        <v>3471</v>
      </c>
      <c r="K3474" s="43">
        <v>0.75369734589570836</v>
      </c>
      <c r="L3474">
        <v>0.68022582802314702</v>
      </c>
      <c r="M3474">
        <v>0.59509612595052253</v>
      </c>
      <c r="N3474" s="44">
        <v>0.99665595930090511</v>
      </c>
      <c r="O3474" s="161">
        <f t="shared" si="541"/>
        <v>7000000</v>
      </c>
      <c r="P3474" s="162">
        <f t="shared" si="542"/>
        <v>187.02495574837985</v>
      </c>
      <c r="Q3474" s="162">
        <f t="shared" si="543"/>
        <v>139.81348112515786</v>
      </c>
      <c r="R3474" s="163">
        <f t="shared" si="544"/>
        <v>1</v>
      </c>
      <c r="S3474" s="161">
        <f t="shared" si="545"/>
        <v>7000000</v>
      </c>
      <c r="T3474" s="162">
        <f t="shared" si="546"/>
        <v>192.34165191612661</v>
      </c>
      <c r="U3474" s="162">
        <f t="shared" si="547"/>
        <v>127.40674056257893</v>
      </c>
      <c r="V3474" s="163">
        <f t="shared" si="548"/>
        <v>1</v>
      </c>
      <c r="W3474" s="164">
        <f t="shared" si="549"/>
        <v>280480322.36255389</v>
      </c>
      <c r="X3474" s="164">
        <f t="shared" si="550"/>
        <v>304544379.47483373</v>
      </c>
    </row>
    <row r="3475" spans="10:24" x14ac:dyDescent="0.25">
      <c r="J3475">
        <v>3472</v>
      </c>
      <c r="K3475" s="43">
        <v>0.53822065074675529</v>
      </c>
      <c r="L3475">
        <v>0.70611192330113426</v>
      </c>
      <c r="M3475">
        <v>0.17120830577356483</v>
      </c>
      <c r="N3475" s="44">
        <v>0.67786714556074679</v>
      </c>
      <c r="O3475" s="161">
        <f t="shared" si="541"/>
        <v>5000000</v>
      </c>
      <c r="P3475" s="162">
        <f t="shared" si="542"/>
        <v>188.13092220479973</v>
      </c>
      <c r="Q3475" s="162">
        <f t="shared" si="543"/>
        <v>116.01197644314581</v>
      </c>
      <c r="R3475" s="163">
        <f t="shared" si="544"/>
        <v>1</v>
      </c>
      <c r="S3475" s="161">
        <f t="shared" si="545"/>
        <v>6000000</v>
      </c>
      <c r="T3475" s="162">
        <f t="shared" si="546"/>
        <v>192.71030740159992</v>
      </c>
      <c r="U3475" s="162">
        <f t="shared" si="547"/>
        <v>115.50598822157291</v>
      </c>
      <c r="V3475" s="163">
        <f t="shared" si="548"/>
        <v>1</v>
      </c>
      <c r="W3475" s="164">
        <f t="shared" si="549"/>
        <v>310594728.80826962</v>
      </c>
      <c r="X3475" s="164">
        <f t="shared" si="550"/>
        <v>313225915.08016211</v>
      </c>
    </row>
    <row r="3476" spans="10:24" x14ac:dyDescent="0.25">
      <c r="J3476">
        <v>3473</v>
      </c>
      <c r="K3476" s="43">
        <v>0.27853275899325747</v>
      </c>
      <c r="L3476">
        <v>0.38826121659623458</v>
      </c>
      <c r="M3476">
        <v>0.19685654669845065</v>
      </c>
      <c r="N3476" s="44">
        <v>0.35670904370631584</v>
      </c>
      <c r="O3476" s="161">
        <f t="shared" si="541"/>
        <v>2000000</v>
      </c>
      <c r="P3476" s="162">
        <f t="shared" si="542"/>
        <v>175.74219319957754</v>
      </c>
      <c r="Q3476" s="162">
        <f t="shared" si="543"/>
        <v>117.94193983721588</v>
      </c>
      <c r="R3476" s="163">
        <f t="shared" si="544"/>
        <v>1</v>
      </c>
      <c r="S3476" s="161">
        <f t="shared" si="545"/>
        <v>5000000</v>
      </c>
      <c r="T3476" s="162">
        <f t="shared" si="546"/>
        <v>188.58073106652586</v>
      </c>
      <c r="U3476" s="162">
        <f t="shared" si="547"/>
        <v>116.47096991860795</v>
      </c>
      <c r="V3476" s="163">
        <f t="shared" si="548"/>
        <v>1</v>
      </c>
      <c r="W3476" s="164">
        <f t="shared" si="549"/>
        <v>65600506.724723324</v>
      </c>
      <c r="X3476" s="164">
        <f t="shared" si="550"/>
        <v>210548805.73958951</v>
      </c>
    </row>
    <row r="3477" spans="10:24" x14ac:dyDescent="0.25">
      <c r="J3477">
        <v>3474</v>
      </c>
      <c r="K3477" s="43">
        <v>0.26060501716166107</v>
      </c>
      <c r="L3477">
        <v>0.13152122840091107</v>
      </c>
      <c r="M3477">
        <v>0.92669436492273516</v>
      </c>
      <c r="N3477" s="44">
        <v>0.10672872798740396</v>
      </c>
      <c r="O3477" s="161">
        <f t="shared" si="541"/>
        <v>2000000</v>
      </c>
      <c r="P3477" s="162">
        <f t="shared" si="542"/>
        <v>163.2115650080145</v>
      </c>
      <c r="Q3477" s="162">
        <f t="shared" si="543"/>
        <v>164.03211420070588</v>
      </c>
      <c r="R3477" s="163">
        <f t="shared" si="544"/>
        <v>1</v>
      </c>
      <c r="S3477" s="161">
        <f t="shared" si="545"/>
        <v>5000000</v>
      </c>
      <c r="T3477" s="162">
        <f t="shared" si="546"/>
        <v>184.40385500267149</v>
      </c>
      <c r="U3477" s="162">
        <f t="shared" si="547"/>
        <v>139.51605710035292</v>
      </c>
      <c r="V3477" s="163">
        <f t="shared" si="548"/>
        <v>0.9</v>
      </c>
      <c r="W3477" s="164">
        <f t="shared" si="549"/>
        <v>-51641098.385382749</v>
      </c>
      <c r="X3477" s="164">
        <f t="shared" si="550"/>
        <v>51995090.560433567</v>
      </c>
    </row>
    <row r="3478" spans="10:24" x14ac:dyDescent="0.25">
      <c r="J3478">
        <v>3475</v>
      </c>
      <c r="K3478" s="43">
        <v>0.65218266494440313</v>
      </c>
      <c r="L3478">
        <v>0.18356936072643881</v>
      </c>
      <c r="M3478">
        <v>0.54369755330780301</v>
      </c>
      <c r="N3478" s="44">
        <v>0.86992036453379773</v>
      </c>
      <c r="O3478" s="161">
        <f t="shared" si="541"/>
        <v>6000000</v>
      </c>
      <c r="P3478" s="162">
        <f t="shared" si="542"/>
        <v>166.47231116682352</v>
      </c>
      <c r="Q3478" s="162">
        <f t="shared" si="543"/>
        <v>137.19506940513094</v>
      </c>
      <c r="R3478" s="163">
        <f t="shared" si="544"/>
        <v>1</v>
      </c>
      <c r="S3478" s="161">
        <f t="shared" si="545"/>
        <v>7000000</v>
      </c>
      <c r="T3478" s="162">
        <f t="shared" si="546"/>
        <v>185.49077038894117</v>
      </c>
      <c r="U3478" s="162">
        <f t="shared" si="547"/>
        <v>126.09753470256547</v>
      </c>
      <c r="V3478" s="163">
        <f t="shared" si="548"/>
        <v>1</v>
      </c>
      <c r="W3478" s="164">
        <f t="shared" si="549"/>
        <v>125663450.57015547</v>
      </c>
      <c r="X3478" s="164">
        <f t="shared" si="550"/>
        <v>265752649.80462992</v>
      </c>
    </row>
    <row r="3479" spans="10:24" x14ac:dyDescent="0.25">
      <c r="J3479">
        <v>3476</v>
      </c>
      <c r="K3479" s="43">
        <v>0.97757928380266668</v>
      </c>
      <c r="L3479">
        <v>0.6025026424014106</v>
      </c>
      <c r="M3479">
        <v>0.122886143956488</v>
      </c>
      <c r="N3479" s="44">
        <v>0.90378116754563587</v>
      </c>
      <c r="O3479" s="161">
        <f t="shared" si="541"/>
        <v>9000000</v>
      </c>
      <c r="P3479" s="162">
        <f t="shared" si="542"/>
        <v>183.89745376540176</v>
      </c>
      <c r="Q3479" s="162">
        <f t="shared" si="543"/>
        <v>111.7864112930682</v>
      </c>
      <c r="R3479" s="163">
        <f t="shared" si="544"/>
        <v>1</v>
      </c>
      <c r="S3479" s="161">
        <f t="shared" si="545"/>
        <v>9000000</v>
      </c>
      <c r="T3479" s="162">
        <f t="shared" si="546"/>
        <v>191.29915125513392</v>
      </c>
      <c r="U3479" s="162">
        <f t="shared" si="547"/>
        <v>113.3932056465341</v>
      </c>
      <c r="V3479" s="163">
        <f t="shared" si="548"/>
        <v>1</v>
      </c>
      <c r="W3479" s="164">
        <f t="shared" si="549"/>
        <v>598999382.25100207</v>
      </c>
      <c r="X3479" s="164">
        <f t="shared" si="550"/>
        <v>551153510.4773984</v>
      </c>
    </row>
    <row r="3480" spans="10:24" x14ac:dyDescent="0.25">
      <c r="J3480">
        <v>3477</v>
      </c>
      <c r="K3480" s="43">
        <v>0.3516116682255972</v>
      </c>
      <c r="L3480">
        <v>0.26547711885114345</v>
      </c>
      <c r="M3480">
        <v>0.94788650341166469</v>
      </c>
      <c r="N3480" s="44">
        <v>0.3573847624072195</v>
      </c>
      <c r="O3480" s="161">
        <f t="shared" si="541"/>
        <v>5000000</v>
      </c>
      <c r="P3480" s="162">
        <f t="shared" si="542"/>
        <v>170.60174967069327</v>
      </c>
      <c r="Q3480" s="162">
        <f t="shared" si="543"/>
        <v>167.49395348525854</v>
      </c>
      <c r="R3480" s="163">
        <f t="shared" si="544"/>
        <v>1</v>
      </c>
      <c r="S3480" s="161">
        <f t="shared" si="545"/>
        <v>6000000</v>
      </c>
      <c r="T3480" s="162">
        <f t="shared" si="546"/>
        <v>186.86724989023108</v>
      </c>
      <c r="U3480" s="162">
        <f t="shared" si="547"/>
        <v>141.24697674262927</v>
      </c>
      <c r="V3480" s="163">
        <f t="shared" si="548"/>
        <v>1</v>
      </c>
      <c r="W3480" s="164">
        <f t="shared" si="549"/>
        <v>-34461019.072826385</v>
      </c>
      <c r="X3480" s="164">
        <f t="shared" si="550"/>
        <v>123721638.88561082</v>
      </c>
    </row>
    <row r="3481" spans="10:24" x14ac:dyDescent="0.25">
      <c r="J3481">
        <v>3478</v>
      </c>
      <c r="K3481" s="43">
        <v>0.80066559809608051</v>
      </c>
      <c r="L3481">
        <v>0.46603245043955233</v>
      </c>
      <c r="M3481">
        <v>0.73816648129013829</v>
      </c>
      <c r="N3481" s="44">
        <v>0.57486245277700865</v>
      </c>
      <c r="O3481" s="161">
        <f t="shared" si="541"/>
        <v>7000000</v>
      </c>
      <c r="P3481" s="162">
        <f t="shared" si="542"/>
        <v>178.72129264022738</v>
      </c>
      <c r="Q3481" s="162">
        <f t="shared" si="543"/>
        <v>147.7540598431026</v>
      </c>
      <c r="R3481" s="163">
        <f t="shared" si="544"/>
        <v>1</v>
      </c>
      <c r="S3481" s="161">
        <f t="shared" si="545"/>
        <v>7000000</v>
      </c>
      <c r="T3481" s="162">
        <f t="shared" si="546"/>
        <v>189.57376421340913</v>
      </c>
      <c r="U3481" s="162">
        <f t="shared" si="547"/>
        <v>131.3770299215513</v>
      </c>
      <c r="V3481" s="163">
        <f t="shared" si="548"/>
        <v>1</v>
      </c>
      <c r="W3481" s="164">
        <f t="shared" si="549"/>
        <v>166770629.57987344</v>
      </c>
      <c r="X3481" s="164">
        <f t="shared" si="550"/>
        <v>257377140.04300487</v>
      </c>
    </row>
    <row r="3482" spans="10:24" x14ac:dyDescent="0.25">
      <c r="J3482">
        <v>3479</v>
      </c>
      <c r="K3482" s="43">
        <v>2.8677097551565445E-2</v>
      </c>
      <c r="L3482">
        <v>0.36207990985425487</v>
      </c>
      <c r="M3482">
        <v>0.85775861368552098</v>
      </c>
      <c r="N3482" s="44">
        <v>0.24243249405252176</v>
      </c>
      <c r="O3482" s="161">
        <f t="shared" si="541"/>
        <v>1000000</v>
      </c>
      <c r="P3482" s="162">
        <f t="shared" si="542"/>
        <v>174.70642815029544</v>
      </c>
      <c r="Q3482" s="162">
        <f t="shared" si="543"/>
        <v>156.40606763914349</v>
      </c>
      <c r="R3482" s="163">
        <f t="shared" si="544"/>
        <v>1</v>
      </c>
      <c r="S3482" s="161">
        <f t="shared" si="545"/>
        <v>1000000</v>
      </c>
      <c r="T3482" s="162">
        <f t="shared" si="546"/>
        <v>188.23547605009847</v>
      </c>
      <c r="U3482" s="162">
        <f t="shared" si="547"/>
        <v>135.70303381957174</v>
      </c>
      <c r="V3482" s="163">
        <f t="shared" si="548"/>
        <v>1</v>
      </c>
      <c r="W3482" s="164">
        <f t="shared" si="549"/>
        <v>-31699639.488848049</v>
      </c>
      <c r="X3482" s="164">
        <f t="shared" si="550"/>
        <v>-97467557.769473284</v>
      </c>
    </row>
    <row r="3483" spans="10:24" x14ac:dyDescent="0.25">
      <c r="J3483">
        <v>3480</v>
      </c>
      <c r="K3483" s="43">
        <v>0.2513137947865427</v>
      </c>
      <c r="L3483">
        <v>0.2967122686441348</v>
      </c>
      <c r="M3483">
        <v>0.86843370802766429</v>
      </c>
      <c r="N3483" s="44">
        <v>0.3877241040508157</v>
      </c>
      <c r="O3483" s="161">
        <f t="shared" si="541"/>
        <v>2000000</v>
      </c>
      <c r="P3483" s="162">
        <f t="shared" si="542"/>
        <v>171.99179950502537</v>
      </c>
      <c r="Q3483" s="162">
        <f t="shared" si="543"/>
        <v>157.38035419071787</v>
      </c>
      <c r="R3483" s="163">
        <f t="shared" si="544"/>
        <v>1</v>
      </c>
      <c r="S3483" s="161">
        <f t="shared" si="545"/>
        <v>5000000</v>
      </c>
      <c r="T3483" s="162">
        <f t="shared" si="546"/>
        <v>187.33059983500846</v>
      </c>
      <c r="U3483" s="162">
        <f t="shared" si="547"/>
        <v>136.19017709535893</v>
      </c>
      <c r="V3483" s="163">
        <f t="shared" si="548"/>
        <v>1</v>
      </c>
      <c r="W3483" s="164">
        <f t="shared" si="549"/>
        <v>-20777109.371384993</v>
      </c>
      <c r="X3483" s="164">
        <f t="shared" si="550"/>
        <v>105702113.69824761</v>
      </c>
    </row>
    <row r="3484" spans="10:24" x14ac:dyDescent="0.25">
      <c r="J3484">
        <v>3481</v>
      </c>
      <c r="K3484" s="43">
        <v>0.92882256695554544</v>
      </c>
      <c r="L3484">
        <v>0.82608151908116967</v>
      </c>
      <c r="M3484">
        <v>0.8235106147213781</v>
      </c>
      <c r="N3484" s="44">
        <v>3.7454618384262117E-2</v>
      </c>
      <c r="O3484" s="161">
        <f t="shared" si="541"/>
        <v>7000000</v>
      </c>
      <c r="P3484" s="162">
        <f t="shared" si="542"/>
        <v>194.0818970957607</v>
      </c>
      <c r="Q3484" s="162">
        <f t="shared" si="543"/>
        <v>153.57653918754471</v>
      </c>
      <c r="R3484" s="163">
        <f t="shared" si="544"/>
        <v>1</v>
      </c>
      <c r="S3484" s="161">
        <f t="shared" si="545"/>
        <v>9000000</v>
      </c>
      <c r="T3484" s="162">
        <f t="shared" si="546"/>
        <v>194.69396569858691</v>
      </c>
      <c r="U3484" s="162">
        <f t="shared" si="547"/>
        <v>134.28826959377236</v>
      </c>
      <c r="V3484" s="163">
        <f t="shared" si="548"/>
        <v>0.9</v>
      </c>
      <c r="W3484" s="164">
        <f t="shared" si="549"/>
        <v>233537505.35751188</v>
      </c>
      <c r="X3484" s="164">
        <f t="shared" si="550"/>
        <v>339286138.44899791</v>
      </c>
    </row>
    <row r="3485" spans="10:24" x14ac:dyDescent="0.25">
      <c r="J3485">
        <v>3482</v>
      </c>
      <c r="K3485" s="43">
        <v>0.22116598635030926</v>
      </c>
      <c r="L3485">
        <v>0.41446290560783539</v>
      </c>
      <c r="M3485">
        <v>0.77369256676471398</v>
      </c>
      <c r="N3485" s="44">
        <v>0.63209911653226836</v>
      </c>
      <c r="O3485" s="161">
        <f t="shared" si="541"/>
        <v>2000000</v>
      </c>
      <c r="P3485" s="162">
        <f t="shared" si="542"/>
        <v>176.75880812214888</v>
      </c>
      <c r="Q3485" s="162">
        <f t="shared" si="543"/>
        <v>150.02125585779157</v>
      </c>
      <c r="R3485" s="163">
        <f t="shared" si="544"/>
        <v>1</v>
      </c>
      <c r="S3485" s="161">
        <f t="shared" si="545"/>
        <v>5000000</v>
      </c>
      <c r="T3485" s="162">
        <f t="shared" si="546"/>
        <v>188.91960270738295</v>
      </c>
      <c r="U3485" s="162">
        <f t="shared" si="547"/>
        <v>132.51062792889579</v>
      </c>
      <c r="V3485" s="163">
        <f t="shared" si="548"/>
        <v>1</v>
      </c>
      <c r="W3485" s="164">
        <f t="shared" si="549"/>
        <v>3475104.5287146121</v>
      </c>
      <c r="X3485" s="164">
        <f t="shared" si="550"/>
        <v>132044873.89243579</v>
      </c>
    </row>
    <row r="3486" spans="10:24" x14ac:dyDescent="0.25">
      <c r="J3486">
        <v>3483</v>
      </c>
      <c r="K3486" s="43">
        <v>0.44358133976041858</v>
      </c>
      <c r="L3486">
        <v>0.29051591430364654</v>
      </c>
      <c r="M3486">
        <v>0.89409757011485558</v>
      </c>
      <c r="N3486" s="44">
        <v>0.62584706631828357</v>
      </c>
      <c r="O3486" s="161">
        <f t="shared" si="541"/>
        <v>5000000</v>
      </c>
      <c r="P3486" s="162">
        <f t="shared" si="542"/>
        <v>171.72182751272152</v>
      </c>
      <c r="Q3486" s="162">
        <f t="shared" si="543"/>
        <v>159.97235812986196</v>
      </c>
      <c r="R3486" s="163">
        <f t="shared" si="544"/>
        <v>1</v>
      </c>
      <c r="S3486" s="161">
        <f t="shared" si="545"/>
        <v>6000000</v>
      </c>
      <c r="T3486" s="162">
        <f t="shared" si="546"/>
        <v>187.24060917090716</v>
      </c>
      <c r="U3486" s="162">
        <f t="shared" si="547"/>
        <v>137.48617906493098</v>
      </c>
      <c r="V3486" s="163">
        <f t="shared" si="548"/>
        <v>1</v>
      </c>
      <c r="W3486" s="164">
        <f t="shared" si="549"/>
        <v>8747346.9142977968</v>
      </c>
      <c r="X3486" s="164">
        <f t="shared" si="550"/>
        <v>148526580.63585711</v>
      </c>
    </row>
    <row r="3487" spans="10:24" x14ac:dyDescent="0.25">
      <c r="J3487">
        <v>3484</v>
      </c>
      <c r="K3487" s="43">
        <v>0.61546703327513375</v>
      </c>
      <c r="L3487">
        <v>0.98590224491675782</v>
      </c>
      <c r="M3487">
        <v>0.10058926371217047</v>
      </c>
      <c r="N3487" s="44">
        <v>0.27313969019479378</v>
      </c>
      <c r="O3487" s="161">
        <f t="shared" si="541"/>
        <v>6000000</v>
      </c>
      <c r="P3487" s="162">
        <f t="shared" si="542"/>
        <v>212.91833009120637</v>
      </c>
      <c r="Q3487" s="162">
        <f t="shared" si="543"/>
        <v>109.43597794495194</v>
      </c>
      <c r="R3487" s="163">
        <f t="shared" si="544"/>
        <v>1</v>
      </c>
      <c r="S3487" s="161">
        <f t="shared" si="545"/>
        <v>7000000</v>
      </c>
      <c r="T3487" s="162">
        <f t="shared" si="546"/>
        <v>200.97277669706881</v>
      </c>
      <c r="U3487" s="162">
        <f t="shared" si="547"/>
        <v>112.21798897247598</v>
      </c>
      <c r="V3487" s="163">
        <f t="shared" si="548"/>
        <v>1</v>
      </c>
      <c r="W3487" s="164">
        <f t="shared" si="549"/>
        <v>570894112.87752652</v>
      </c>
      <c r="X3487" s="164">
        <f t="shared" si="550"/>
        <v>471283514.07214987</v>
      </c>
    </row>
    <row r="3488" spans="10:24" x14ac:dyDescent="0.25">
      <c r="J3488">
        <v>3485</v>
      </c>
      <c r="K3488" s="43">
        <v>0.34238212106206956</v>
      </c>
      <c r="L3488">
        <v>0.69673522354590889</v>
      </c>
      <c r="M3488">
        <v>0.94150911661548708</v>
      </c>
      <c r="N3488" s="44">
        <v>0.22206780363013912</v>
      </c>
      <c r="O3488" s="161">
        <f t="shared" si="541"/>
        <v>5000000</v>
      </c>
      <c r="P3488" s="162">
        <f t="shared" si="542"/>
        <v>187.72550374086313</v>
      </c>
      <c r="Q3488" s="162">
        <f t="shared" si="543"/>
        <v>166.35137869249277</v>
      </c>
      <c r="R3488" s="163">
        <f t="shared" si="544"/>
        <v>1</v>
      </c>
      <c r="S3488" s="161">
        <f t="shared" si="545"/>
        <v>6000000</v>
      </c>
      <c r="T3488" s="162">
        <f t="shared" si="546"/>
        <v>192.57516791362104</v>
      </c>
      <c r="U3488" s="162">
        <f t="shared" si="547"/>
        <v>140.6756893462464</v>
      </c>
      <c r="V3488" s="163">
        <f t="shared" si="548"/>
        <v>1</v>
      </c>
      <c r="W3488" s="164">
        <f t="shared" si="549"/>
        <v>56870625.241851792</v>
      </c>
      <c r="X3488" s="164">
        <f t="shared" si="550"/>
        <v>161396871.40424788</v>
      </c>
    </row>
    <row r="3489" spans="10:24" x14ac:dyDescent="0.25">
      <c r="J3489">
        <v>3486</v>
      </c>
      <c r="K3489" s="43">
        <v>0.40550350911806132</v>
      </c>
      <c r="L3489">
        <v>0.75922650921827717</v>
      </c>
      <c r="M3489">
        <v>0.97937916657962831</v>
      </c>
      <c r="N3489" s="44">
        <v>0.11630923599656562</v>
      </c>
      <c r="O3489" s="161">
        <f t="shared" si="541"/>
        <v>5000000</v>
      </c>
      <c r="P3489" s="162">
        <f t="shared" si="542"/>
        <v>190.55724931305221</v>
      </c>
      <c r="Q3489" s="162">
        <f t="shared" si="543"/>
        <v>175.82184333602885</v>
      </c>
      <c r="R3489" s="163">
        <f t="shared" si="544"/>
        <v>1</v>
      </c>
      <c r="S3489" s="161">
        <f t="shared" si="545"/>
        <v>6000000</v>
      </c>
      <c r="T3489" s="162">
        <f t="shared" si="546"/>
        <v>193.51908310435073</v>
      </c>
      <c r="U3489" s="162">
        <f t="shared" si="547"/>
        <v>145.41092166801442</v>
      </c>
      <c r="V3489" s="163">
        <f t="shared" si="548"/>
        <v>0.9</v>
      </c>
      <c r="W3489" s="164">
        <f t="shared" si="549"/>
        <v>23677029.885116816</v>
      </c>
      <c r="X3489" s="164">
        <f t="shared" si="550"/>
        <v>109784071.75621602</v>
      </c>
    </row>
    <row r="3490" spans="10:24" x14ac:dyDescent="0.25">
      <c r="J3490">
        <v>3487</v>
      </c>
      <c r="K3490" s="43">
        <v>0.26302401714972623</v>
      </c>
      <c r="L3490">
        <v>0.6723484887811173</v>
      </c>
      <c r="M3490">
        <v>0.25394625492237433</v>
      </c>
      <c r="N3490" s="44">
        <v>0.93031272358822847</v>
      </c>
      <c r="O3490" s="161">
        <f t="shared" si="541"/>
        <v>2000000</v>
      </c>
      <c r="P3490" s="162">
        <f t="shared" si="542"/>
        <v>186.69611029335394</v>
      </c>
      <c r="Q3490" s="162">
        <f t="shared" si="543"/>
        <v>121.75754353171368</v>
      </c>
      <c r="R3490" s="163">
        <f t="shared" si="544"/>
        <v>1</v>
      </c>
      <c r="S3490" s="161">
        <f t="shared" si="545"/>
        <v>5000000</v>
      </c>
      <c r="T3490" s="162">
        <f t="shared" si="546"/>
        <v>192.23203676445132</v>
      </c>
      <c r="U3490" s="162">
        <f t="shared" si="547"/>
        <v>118.37877176585684</v>
      </c>
      <c r="V3490" s="163">
        <f t="shared" si="548"/>
        <v>1</v>
      </c>
      <c r="W3490" s="164">
        <f t="shared" si="549"/>
        <v>79877133.523280516</v>
      </c>
      <c r="X3490" s="164">
        <f t="shared" si="550"/>
        <v>219266324.99297243</v>
      </c>
    </row>
    <row r="3491" spans="10:24" x14ac:dyDescent="0.25">
      <c r="J3491">
        <v>3488</v>
      </c>
      <c r="K3491" s="43">
        <v>0.68487312049282145</v>
      </c>
      <c r="L3491">
        <v>0.63077187266061152</v>
      </c>
      <c r="M3491">
        <v>0.60163647256284025</v>
      </c>
      <c r="N3491" s="44">
        <v>8.3475051798297728E-2</v>
      </c>
      <c r="O3491" s="161">
        <f t="shared" si="541"/>
        <v>6000000</v>
      </c>
      <c r="P3491" s="162">
        <f t="shared" si="542"/>
        <v>185.0084754534908</v>
      </c>
      <c r="Q3491" s="162">
        <f t="shared" si="543"/>
        <v>140.15170395279767</v>
      </c>
      <c r="R3491" s="163">
        <f t="shared" si="544"/>
        <v>1</v>
      </c>
      <c r="S3491" s="161">
        <f t="shared" si="545"/>
        <v>7000000</v>
      </c>
      <c r="T3491" s="162">
        <f t="shared" si="546"/>
        <v>191.66949181783028</v>
      </c>
      <c r="U3491" s="162">
        <f t="shared" si="547"/>
        <v>127.57585197639884</v>
      </c>
      <c r="V3491" s="163">
        <f t="shared" si="548"/>
        <v>0.9</v>
      </c>
      <c r="W3491" s="164">
        <f t="shared" si="549"/>
        <v>219140629.00415879</v>
      </c>
      <c r="X3491" s="164">
        <f t="shared" si="550"/>
        <v>253789931.00101805</v>
      </c>
    </row>
    <row r="3492" spans="10:24" x14ac:dyDescent="0.25">
      <c r="J3492">
        <v>3489</v>
      </c>
      <c r="K3492" s="43">
        <v>0.12689887015399959</v>
      </c>
      <c r="L3492">
        <v>0.36885696250740296</v>
      </c>
      <c r="M3492">
        <v>0.79915562026346521</v>
      </c>
      <c r="N3492" s="44">
        <v>0.21594901483457829</v>
      </c>
      <c r="O3492" s="161">
        <f t="shared" si="541"/>
        <v>2000000</v>
      </c>
      <c r="P3492" s="162">
        <f t="shared" si="542"/>
        <v>174.97676650410469</v>
      </c>
      <c r="Q3492" s="162">
        <f t="shared" si="543"/>
        <v>151.77217996786919</v>
      </c>
      <c r="R3492" s="163">
        <f t="shared" si="544"/>
        <v>1</v>
      </c>
      <c r="S3492" s="161">
        <f t="shared" si="545"/>
        <v>2000000</v>
      </c>
      <c r="T3492" s="162">
        <f t="shared" si="546"/>
        <v>188.32558883470156</v>
      </c>
      <c r="U3492" s="162">
        <f t="shared" si="547"/>
        <v>133.3860899839346</v>
      </c>
      <c r="V3492" s="163">
        <f t="shared" si="548"/>
        <v>1</v>
      </c>
      <c r="W3492" s="164">
        <f t="shared" si="549"/>
        <v>-3590826.9275290072</v>
      </c>
      <c r="X3492" s="164">
        <f t="shared" si="550"/>
        <v>-40121002.298466071</v>
      </c>
    </row>
    <row r="3493" spans="10:24" x14ac:dyDescent="0.25">
      <c r="J3493">
        <v>3490</v>
      </c>
      <c r="K3493" s="43">
        <v>0.56452465267421648</v>
      </c>
      <c r="L3493">
        <v>0.68012312184673196</v>
      </c>
      <c r="M3493">
        <v>0.32290669582657061</v>
      </c>
      <c r="N3493" s="44">
        <v>0.98225971359581754</v>
      </c>
      <c r="O3493" s="161">
        <f t="shared" si="541"/>
        <v>6000000</v>
      </c>
      <c r="P3493" s="162">
        <f t="shared" si="542"/>
        <v>187.02064675151982</v>
      </c>
      <c r="Q3493" s="162">
        <f t="shared" si="543"/>
        <v>125.80827949026096</v>
      </c>
      <c r="R3493" s="163">
        <f t="shared" si="544"/>
        <v>1</v>
      </c>
      <c r="S3493" s="161">
        <f t="shared" si="545"/>
        <v>6000000</v>
      </c>
      <c r="T3493" s="162">
        <f t="shared" si="546"/>
        <v>192.34021558383995</v>
      </c>
      <c r="U3493" s="162">
        <f t="shared" si="547"/>
        <v>120.40413974513048</v>
      </c>
      <c r="V3493" s="163">
        <f t="shared" si="548"/>
        <v>1</v>
      </c>
      <c r="W3493" s="164">
        <f t="shared" si="549"/>
        <v>317274203.56755316</v>
      </c>
      <c r="X3493" s="164">
        <f t="shared" si="550"/>
        <v>281616455.03225684</v>
      </c>
    </row>
    <row r="3494" spans="10:24" x14ac:dyDescent="0.25">
      <c r="J3494">
        <v>3491</v>
      </c>
      <c r="K3494" s="43">
        <v>0.91236858762827355</v>
      </c>
      <c r="L3494">
        <v>0.32674667423980719</v>
      </c>
      <c r="M3494">
        <v>0.31095717311996784</v>
      </c>
      <c r="N3494" s="44">
        <v>0.60581335339391396</v>
      </c>
      <c r="O3494" s="161">
        <f t="shared" si="541"/>
        <v>7000000</v>
      </c>
      <c r="P3494" s="162">
        <f t="shared" si="542"/>
        <v>173.26628276667162</v>
      </c>
      <c r="Q3494" s="162">
        <f t="shared" si="543"/>
        <v>125.13721916346304</v>
      </c>
      <c r="R3494" s="163">
        <f t="shared" si="544"/>
        <v>1</v>
      </c>
      <c r="S3494" s="161">
        <f t="shared" si="545"/>
        <v>9000000</v>
      </c>
      <c r="T3494" s="162">
        <f t="shared" si="546"/>
        <v>187.75542758889054</v>
      </c>
      <c r="U3494" s="162">
        <f t="shared" si="547"/>
        <v>120.06860958173152</v>
      </c>
      <c r="V3494" s="163">
        <f t="shared" si="548"/>
        <v>1</v>
      </c>
      <c r="W3494" s="164">
        <f t="shared" si="549"/>
        <v>286903445.22246003</v>
      </c>
      <c r="X3494" s="164">
        <f t="shared" si="550"/>
        <v>459181362.06443119</v>
      </c>
    </row>
    <row r="3495" spans="10:24" x14ac:dyDescent="0.25">
      <c r="J3495">
        <v>3492</v>
      </c>
      <c r="K3495" s="43">
        <v>0.22833761225427096</v>
      </c>
      <c r="L3495">
        <v>0.48267199214106293</v>
      </c>
      <c r="M3495">
        <v>0.75862415347609502</v>
      </c>
      <c r="N3495" s="44">
        <v>0.59431092961531684</v>
      </c>
      <c r="O3495" s="161">
        <f t="shared" si="541"/>
        <v>2000000</v>
      </c>
      <c r="P3495" s="162">
        <f t="shared" si="542"/>
        <v>179.34827188866947</v>
      </c>
      <c r="Q3495" s="162">
        <f t="shared" si="543"/>
        <v>149.03767405993611</v>
      </c>
      <c r="R3495" s="163">
        <f t="shared" si="544"/>
        <v>1</v>
      </c>
      <c r="S3495" s="161">
        <f t="shared" si="545"/>
        <v>5000000</v>
      </c>
      <c r="T3495" s="162">
        <f t="shared" si="546"/>
        <v>189.78275729622317</v>
      </c>
      <c r="U3495" s="162">
        <f t="shared" si="547"/>
        <v>132.01883702996804</v>
      </c>
      <c r="V3495" s="163">
        <f t="shared" si="548"/>
        <v>1</v>
      </c>
      <c r="W3495" s="164">
        <f t="shared" si="549"/>
        <v>10621195.657466732</v>
      </c>
      <c r="X3495" s="164">
        <f t="shared" si="550"/>
        <v>138819601.33127564</v>
      </c>
    </row>
    <row r="3496" spans="10:24" x14ac:dyDescent="0.25">
      <c r="J3496">
        <v>3493</v>
      </c>
      <c r="K3496" s="43">
        <v>0.95722795403269356</v>
      </c>
      <c r="L3496">
        <v>0.6023388577855272</v>
      </c>
      <c r="M3496">
        <v>0.7069904158263508</v>
      </c>
      <c r="N3496" s="44">
        <v>0.25267938986694871</v>
      </c>
      <c r="O3496" s="161">
        <f t="shared" si="541"/>
        <v>9000000</v>
      </c>
      <c r="P3496" s="162">
        <f t="shared" si="542"/>
        <v>183.89108448531471</v>
      </c>
      <c r="Q3496" s="162">
        <f t="shared" si="543"/>
        <v>145.89227580160076</v>
      </c>
      <c r="R3496" s="163">
        <f t="shared" si="544"/>
        <v>1</v>
      </c>
      <c r="S3496" s="161">
        <f t="shared" si="545"/>
        <v>9000000</v>
      </c>
      <c r="T3496" s="162">
        <f t="shared" si="546"/>
        <v>191.29702816177158</v>
      </c>
      <c r="U3496" s="162">
        <f t="shared" si="547"/>
        <v>130.44613790080038</v>
      </c>
      <c r="V3496" s="163">
        <f t="shared" si="548"/>
        <v>1</v>
      </c>
      <c r="W3496" s="164">
        <f t="shared" si="549"/>
        <v>291989278.15342551</v>
      </c>
      <c r="X3496" s="164">
        <f t="shared" si="550"/>
        <v>397658012.34874082</v>
      </c>
    </row>
    <row r="3497" spans="10:24" x14ac:dyDescent="0.25">
      <c r="J3497">
        <v>3494</v>
      </c>
      <c r="K3497" s="43">
        <v>0.32044077815438043</v>
      </c>
      <c r="L3497">
        <v>0.56267378759402276</v>
      </c>
      <c r="M3497">
        <v>0.66763175270662867</v>
      </c>
      <c r="N3497" s="44">
        <v>0.40746526028749264</v>
      </c>
      <c r="O3497" s="161">
        <f t="shared" si="541"/>
        <v>5000000</v>
      </c>
      <c r="P3497" s="162">
        <f t="shared" si="542"/>
        <v>182.36627616579025</v>
      </c>
      <c r="Q3497" s="162">
        <f t="shared" si="543"/>
        <v>143.66766149012039</v>
      </c>
      <c r="R3497" s="163">
        <f t="shared" si="544"/>
        <v>1</v>
      </c>
      <c r="S3497" s="161">
        <f t="shared" si="545"/>
        <v>6000000</v>
      </c>
      <c r="T3497" s="162">
        <f t="shared" si="546"/>
        <v>190.78875872193009</v>
      </c>
      <c r="U3497" s="162">
        <f t="shared" si="547"/>
        <v>129.3338307450602</v>
      </c>
      <c r="V3497" s="163">
        <f t="shared" si="548"/>
        <v>1</v>
      </c>
      <c r="W3497" s="164">
        <f t="shared" si="549"/>
        <v>143493073.3783493</v>
      </c>
      <c r="X3497" s="164">
        <f t="shared" si="550"/>
        <v>218729567.86121941</v>
      </c>
    </row>
    <row r="3498" spans="10:24" x14ac:dyDescent="0.25">
      <c r="J3498">
        <v>3495</v>
      </c>
      <c r="K3498" s="43">
        <v>0.73902596939187126</v>
      </c>
      <c r="L3498">
        <v>0.83006252785017787</v>
      </c>
      <c r="M3498">
        <v>0.73848720128714251</v>
      </c>
      <c r="N3498" s="44">
        <v>0.22497476350023271</v>
      </c>
      <c r="O3498" s="161">
        <f t="shared" si="541"/>
        <v>6000000</v>
      </c>
      <c r="P3498" s="162">
        <f t="shared" si="542"/>
        <v>194.31618563469033</v>
      </c>
      <c r="Q3498" s="162">
        <f t="shared" si="543"/>
        <v>147.77376993758764</v>
      </c>
      <c r="R3498" s="163">
        <f t="shared" si="544"/>
        <v>1</v>
      </c>
      <c r="S3498" s="161">
        <f t="shared" si="545"/>
        <v>7000000</v>
      </c>
      <c r="T3498" s="162">
        <f t="shared" si="546"/>
        <v>194.77206187823012</v>
      </c>
      <c r="U3498" s="162">
        <f t="shared" si="547"/>
        <v>131.38688496879382</v>
      </c>
      <c r="V3498" s="163">
        <f t="shared" si="548"/>
        <v>1</v>
      </c>
      <c r="W3498" s="164">
        <f t="shared" si="549"/>
        <v>229254494.18261611</v>
      </c>
      <c r="X3498" s="164">
        <f t="shared" si="550"/>
        <v>293696238.36605406</v>
      </c>
    </row>
    <row r="3499" spans="10:24" x14ac:dyDescent="0.25">
      <c r="J3499">
        <v>3496</v>
      </c>
      <c r="K3499" s="43">
        <v>0.65721215395623234</v>
      </c>
      <c r="L3499">
        <v>0.16058039946694003</v>
      </c>
      <c r="M3499">
        <v>8.5573290557663273E-2</v>
      </c>
      <c r="N3499" s="44">
        <v>0.93815432077322725</v>
      </c>
      <c r="O3499" s="161">
        <f t="shared" si="541"/>
        <v>6000000</v>
      </c>
      <c r="P3499" s="162">
        <f t="shared" si="542"/>
        <v>165.118870637062</v>
      </c>
      <c r="Q3499" s="162">
        <f t="shared" si="543"/>
        <v>107.62942192907033</v>
      </c>
      <c r="R3499" s="163">
        <f t="shared" si="544"/>
        <v>1</v>
      </c>
      <c r="S3499" s="161">
        <f t="shared" si="545"/>
        <v>7000000</v>
      </c>
      <c r="T3499" s="162">
        <f t="shared" si="546"/>
        <v>185.03962354568733</v>
      </c>
      <c r="U3499" s="162">
        <f t="shared" si="547"/>
        <v>111.31471096453517</v>
      </c>
      <c r="V3499" s="163">
        <f t="shared" si="548"/>
        <v>1</v>
      </c>
      <c r="W3499" s="164">
        <f t="shared" si="549"/>
        <v>294936692.24795002</v>
      </c>
      <c r="X3499" s="164">
        <f t="shared" si="550"/>
        <v>366074388.06806517</v>
      </c>
    </row>
    <row r="3500" spans="10:24" x14ac:dyDescent="0.25">
      <c r="J3500">
        <v>3497</v>
      </c>
      <c r="K3500" s="43">
        <v>0.92627924038381759</v>
      </c>
      <c r="L3500">
        <v>0.70516572166695823</v>
      </c>
      <c r="M3500">
        <v>0.18487289486244707</v>
      </c>
      <c r="N3500" s="44">
        <v>0.20670346421582186</v>
      </c>
      <c r="O3500" s="161">
        <f t="shared" si="541"/>
        <v>7000000</v>
      </c>
      <c r="P3500" s="162">
        <f t="shared" si="542"/>
        <v>188.0897459548753</v>
      </c>
      <c r="Q3500" s="162">
        <f t="shared" si="543"/>
        <v>117.06100718686542</v>
      </c>
      <c r="R3500" s="163">
        <f t="shared" si="544"/>
        <v>1</v>
      </c>
      <c r="S3500" s="161">
        <f t="shared" si="545"/>
        <v>9000000</v>
      </c>
      <c r="T3500" s="162">
        <f t="shared" si="546"/>
        <v>192.69658198495844</v>
      </c>
      <c r="U3500" s="162">
        <f t="shared" si="547"/>
        <v>116.03050359343271</v>
      </c>
      <c r="V3500" s="163">
        <f t="shared" si="548"/>
        <v>1</v>
      </c>
      <c r="W3500" s="164">
        <f t="shared" si="549"/>
        <v>447201171.37606913</v>
      </c>
      <c r="X3500" s="164">
        <f t="shared" si="550"/>
        <v>539994705.52373159</v>
      </c>
    </row>
    <row r="3501" spans="10:24" x14ac:dyDescent="0.25">
      <c r="J3501">
        <v>3498</v>
      </c>
      <c r="K3501" s="43">
        <v>0.99723268477858695</v>
      </c>
      <c r="L3501">
        <v>0.15321084435311783</v>
      </c>
      <c r="M3501">
        <v>0.37920819990688637</v>
      </c>
      <c r="N3501" s="44">
        <v>0.19771569115347365</v>
      </c>
      <c r="O3501" s="161">
        <f t="shared" si="541"/>
        <v>9000000</v>
      </c>
      <c r="P3501" s="162">
        <f t="shared" si="542"/>
        <v>164.6586112247752</v>
      </c>
      <c r="Q3501" s="162">
        <f t="shared" si="543"/>
        <v>128.84877999436975</v>
      </c>
      <c r="R3501" s="163">
        <f t="shared" si="544"/>
        <v>1</v>
      </c>
      <c r="S3501" s="161">
        <f t="shared" si="545"/>
        <v>9000000</v>
      </c>
      <c r="T3501" s="162">
        <f t="shared" si="546"/>
        <v>184.88620374159174</v>
      </c>
      <c r="U3501" s="162">
        <f t="shared" si="547"/>
        <v>121.92438999718487</v>
      </c>
      <c r="V3501" s="163">
        <f t="shared" si="548"/>
        <v>0.9</v>
      </c>
      <c r="W3501" s="164">
        <f t="shared" si="549"/>
        <v>272288481.07364905</v>
      </c>
      <c r="X3501" s="164">
        <f t="shared" si="550"/>
        <v>359990691.3296957</v>
      </c>
    </row>
    <row r="3502" spans="10:24" x14ac:dyDescent="0.25">
      <c r="J3502">
        <v>3499</v>
      </c>
      <c r="K3502" s="43">
        <v>5.3225635911282154E-2</v>
      </c>
      <c r="L3502">
        <v>0.34364007683329356</v>
      </c>
      <c r="M3502">
        <v>0.92567864545771539</v>
      </c>
      <c r="N3502" s="44">
        <v>7.8895989953923884E-2</v>
      </c>
      <c r="O3502" s="161">
        <f t="shared" si="541"/>
        <v>2000000</v>
      </c>
      <c r="P3502" s="162">
        <f t="shared" si="542"/>
        <v>173.96176743079769</v>
      </c>
      <c r="Q3502" s="162">
        <f t="shared" si="543"/>
        <v>163.88684625206085</v>
      </c>
      <c r="R3502" s="163">
        <f t="shared" si="544"/>
        <v>1</v>
      </c>
      <c r="S3502" s="161">
        <f t="shared" si="545"/>
        <v>2000000</v>
      </c>
      <c r="T3502" s="162">
        <f t="shared" si="546"/>
        <v>187.98725581026591</v>
      </c>
      <c r="U3502" s="162">
        <f t="shared" si="547"/>
        <v>139.44342312603044</v>
      </c>
      <c r="V3502" s="163">
        <f t="shared" si="548"/>
        <v>0.9</v>
      </c>
      <c r="W3502" s="164">
        <f t="shared" si="549"/>
        <v>-29850157.642526314</v>
      </c>
      <c r="X3502" s="164">
        <f t="shared" si="550"/>
        <v>-62621101.168376148</v>
      </c>
    </row>
    <row r="3503" spans="10:24" x14ac:dyDescent="0.25">
      <c r="J3503">
        <v>3500</v>
      </c>
      <c r="K3503" s="43">
        <v>0.66008275251308901</v>
      </c>
      <c r="L3503">
        <v>0.6030004977228649</v>
      </c>
      <c r="M3503">
        <v>0.24702238922345865</v>
      </c>
      <c r="N3503" s="44">
        <v>0.22524494097034697</v>
      </c>
      <c r="O3503" s="161">
        <f t="shared" si="541"/>
        <v>6000000</v>
      </c>
      <c r="P3503" s="162">
        <f t="shared" si="542"/>
        <v>183.91681875632145</v>
      </c>
      <c r="Q3503" s="162">
        <f t="shared" si="543"/>
        <v>121.32220472982075</v>
      </c>
      <c r="R3503" s="163">
        <f t="shared" si="544"/>
        <v>1</v>
      </c>
      <c r="S3503" s="161">
        <f t="shared" si="545"/>
        <v>7000000</v>
      </c>
      <c r="T3503" s="162">
        <f t="shared" si="546"/>
        <v>191.30560625210714</v>
      </c>
      <c r="U3503" s="162">
        <f t="shared" si="547"/>
        <v>118.16110236491038</v>
      </c>
      <c r="V3503" s="163">
        <f t="shared" si="548"/>
        <v>1</v>
      </c>
      <c r="W3503" s="164">
        <f t="shared" si="549"/>
        <v>325567684.15900415</v>
      </c>
      <c r="X3503" s="164">
        <f t="shared" si="550"/>
        <v>362011527.21037734</v>
      </c>
    </row>
    <row r="3504" spans="10:24" x14ac:dyDescent="0.25">
      <c r="J3504">
        <v>3501</v>
      </c>
      <c r="K3504" s="43">
        <v>0.73229578633273595</v>
      </c>
      <c r="L3504">
        <v>8.2372002738476113E-2</v>
      </c>
      <c r="M3504">
        <v>0.45324089224124831</v>
      </c>
      <c r="N3504" s="44">
        <v>0.67144237758852343</v>
      </c>
      <c r="O3504" s="161">
        <f t="shared" si="541"/>
        <v>6000000</v>
      </c>
      <c r="P3504" s="162">
        <f t="shared" si="542"/>
        <v>159.16062147563392</v>
      </c>
      <c r="Q3504" s="162">
        <f t="shared" si="543"/>
        <v>132.65045281456995</v>
      </c>
      <c r="R3504" s="163">
        <f t="shared" si="544"/>
        <v>1</v>
      </c>
      <c r="S3504" s="161">
        <f t="shared" si="545"/>
        <v>7000000</v>
      </c>
      <c r="T3504" s="162">
        <f t="shared" si="546"/>
        <v>183.05354049187798</v>
      </c>
      <c r="U3504" s="162">
        <f t="shared" si="547"/>
        <v>123.82522640728497</v>
      </c>
      <c r="V3504" s="163">
        <f t="shared" si="548"/>
        <v>1</v>
      </c>
      <c r="W3504" s="164">
        <f t="shared" si="549"/>
        <v>109061011.96638384</v>
      </c>
      <c r="X3504" s="164">
        <f t="shared" si="550"/>
        <v>264598198.59215105</v>
      </c>
    </row>
    <row r="3505" spans="10:24" x14ac:dyDescent="0.25">
      <c r="J3505">
        <v>3502</v>
      </c>
      <c r="K3505" s="43">
        <v>0.49650840432472443</v>
      </c>
      <c r="L3505">
        <v>0.87649076772867995</v>
      </c>
      <c r="M3505">
        <v>3.2800496578948124E-2</v>
      </c>
      <c r="N3505" s="44">
        <v>0.54419979967903631</v>
      </c>
      <c r="O3505" s="161">
        <f t="shared" si="541"/>
        <v>5000000</v>
      </c>
      <c r="P3505" s="162">
        <f t="shared" si="542"/>
        <v>197.36432495760332</v>
      </c>
      <c r="Q3505" s="162">
        <f t="shared" si="543"/>
        <v>98.177192890886047</v>
      </c>
      <c r="R3505" s="163">
        <f t="shared" si="544"/>
        <v>1</v>
      </c>
      <c r="S3505" s="161">
        <f t="shared" si="545"/>
        <v>6000000</v>
      </c>
      <c r="T3505" s="162">
        <f t="shared" si="546"/>
        <v>195.78810831920111</v>
      </c>
      <c r="U3505" s="162">
        <f t="shared" si="547"/>
        <v>106.58859644544302</v>
      </c>
      <c r="V3505" s="163">
        <f t="shared" si="548"/>
        <v>1</v>
      </c>
      <c r="W3505" s="164">
        <f t="shared" si="549"/>
        <v>445935660.33358634</v>
      </c>
      <c r="X3505" s="164">
        <f t="shared" si="550"/>
        <v>385197071.24254858</v>
      </c>
    </row>
    <row r="3506" spans="10:24" x14ac:dyDescent="0.25">
      <c r="J3506">
        <v>3503</v>
      </c>
      <c r="K3506" s="43">
        <v>0.70829986788241939</v>
      </c>
      <c r="L3506">
        <v>4.2298337986857892E-2</v>
      </c>
      <c r="M3506">
        <v>0.20514564407158764</v>
      </c>
      <c r="N3506" s="44">
        <v>0.8058769537116901</v>
      </c>
      <c r="O3506" s="161">
        <f t="shared" si="541"/>
        <v>6000000</v>
      </c>
      <c r="P3506" s="162">
        <f t="shared" si="542"/>
        <v>154.13075816309325</v>
      </c>
      <c r="Q3506" s="162">
        <f t="shared" si="543"/>
        <v>118.53237732018555</v>
      </c>
      <c r="R3506" s="163">
        <f t="shared" si="544"/>
        <v>1</v>
      </c>
      <c r="S3506" s="161">
        <f t="shared" si="545"/>
        <v>7000000</v>
      </c>
      <c r="T3506" s="162">
        <f t="shared" si="546"/>
        <v>181.37691938769774</v>
      </c>
      <c r="U3506" s="162">
        <f t="shared" si="547"/>
        <v>116.76618866009278</v>
      </c>
      <c r="V3506" s="163">
        <f t="shared" si="548"/>
        <v>1</v>
      </c>
      <c r="W3506" s="164">
        <f t="shared" si="549"/>
        <v>163590285.05744621</v>
      </c>
      <c r="X3506" s="164">
        <f t="shared" si="550"/>
        <v>302275115.09323472</v>
      </c>
    </row>
    <row r="3507" spans="10:24" x14ac:dyDescent="0.25">
      <c r="J3507">
        <v>3504</v>
      </c>
      <c r="K3507" s="43">
        <v>0.25494268720363389</v>
      </c>
      <c r="L3507">
        <v>0.42001674901021679</v>
      </c>
      <c r="M3507">
        <v>0.30320001186539225</v>
      </c>
      <c r="N3507" s="44">
        <v>0.28294237424892288</v>
      </c>
      <c r="O3507" s="161">
        <f t="shared" si="541"/>
        <v>2000000</v>
      </c>
      <c r="P3507" s="162">
        <f t="shared" si="542"/>
        <v>176.9722405295893</v>
      </c>
      <c r="Q3507" s="162">
        <f t="shared" si="543"/>
        <v>124.69562086681924</v>
      </c>
      <c r="R3507" s="163">
        <f t="shared" si="544"/>
        <v>1</v>
      </c>
      <c r="S3507" s="161">
        <f t="shared" si="545"/>
        <v>5000000</v>
      </c>
      <c r="T3507" s="162">
        <f t="shared" si="546"/>
        <v>188.99074684319643</v>
      </c>
      <c r="U3507" s="162">
        <f t="shared" si="547"/>
        <v>119.84781043340962</v>
      </c>
      <c r="V3507" s="163">
        <f t="shared" si="548"/>
        <v>1</v>
      </c>
      <c r="W3507" s="164">
        <f t="shared" si="549"/>
        <v>54553239.325540125</v>
      </c>
      <c r="X3507" s="164">
        <f t="shared" si="550"/>
        <v>195714682.04893404</v>
      </c>
    </row>
    <row r="3508" spans="10:24" x14ac:dyDescent="0.25">
      <c r="J3508">
        <v>3505</v>
      </c>
      <c r="K3508" s="43">
        <v>0.79459703626990097</v>
      </c>
      <c r="L3508">
        <v>0.34890024727567326</v>
      </c>
      <c r="M3508">
        <v>0.20089377145029319</v>
      </c>
      <c r="N3508" s="44">
        <v>0.86415516302908857</v>
      </c>
      <c r="O3508" s="161">
        <f t="shared" si="541"/>
        <v>7000000</v>
      </c>
      <c r="P3508" s="162">
        <f t="shared" si="542"/>
        <v>174.17563090058937</v>
      </c>
      <c r="Q3508" s="162">
        <f t="shared" si="543"/>
        <v>118.23133931397774</v>
      </c>
      <c r="R3508" s="163">
        <f t="shared" si="544"/>
        <v>1</v>
      </c>
      <c r="S3508" s="161">
        <f t="shared" si="545"/>
        <v>7000000</v>
      </c>
      <c r="T3508" s="162">
        <f t="shared" si="546"/>
        <v>188.05854363352978</v>
      </c>
      <c r="U3508" s="162">
        <f t="shared" si="547"/>
        <v>116.61566965698887</v>
      </c>
      <c r="V3508" s="163">
        <f t="shared" si="548"/>
        <v>1</v>
      </c>
      <c r="W3508" s="164">
        <f t="shared" si="549"/>
        <v>341610041.1062814</v>
      </c>
      <c r="X3508" s="164">
        <f t="shared" si="550"/>
        <v>350100117.83578634</v>
      </c>
    </row>
    <row r="3509" spans="10:24" x14ac:dyDescent="0.25">
      <c r="J3509">
        <v>3506</v>
      </c>
      <c r="K3509" s="43">
        <v>0.68088431125561688</v>
      </c>
      <c r="L3509">
        <v>0.83616720527844857</v>
      </c>
      <c r="M3509">
        <v>0.21386754671650487</v>
      </c>
      <c r="N3509" s="44">
        <v>0.5350748714460376</v>
      </c>
      <c r="O3509" s="161">
        <f t="shared" si="541"/>
        <v>6000000</v>
      </c>
      <c r="P3509" s="162">
        <f t="shared" si="542"/>
        <v>194.68240126878607</v>
      </c>
      <c r="Q3509" s="162">
        <f t="shared" si="543"/>
        <v>119.13853316367421</v>
      </c>
      <c r="R3509" s="163">
        <f t="shared" si="544"/>
        <v>1</v>
      </c>
      <c r="S3509" s="161">
        <f t="shared" si="545"/>
        <v>7000000</v>
      </c>
      <c r="T3509" s="162">
        <f t="shared" si="546"/>
        <v>194.89413375626202</v>
      </c>
      <c r="U3509" s="162">
        <f t="shared" si="547"/>
        <v>117.0692665818371</v>
      </c>
      <c r="V3509" s="163">
        <f t="shared" si="548"/>
        <v>1</v>
      </c>
      <c r="W3509" s="164">
        <f t="shared" si="549"/>
        <v>403263208.63067114</v>
      </c>
      <c r="X3509" s="164">
        <f t="shared" si="550"/>
        <v>394774070.22097445</v>
      </c>
    </row>
    <row r="3510" spans="10:24" x14ac:dyDescent="0.25">
      <c r="J3510">
        <v>3507</v>
      </c>
      <c r="K3510" s="43">
        <v>0.90794933629154284</v>
      </c>
      <c r="L3510">
        <v>0.51856628344090405</v>
      </c>
      <c r="M3510">
        <v>0.67455914667284411</v>
      </c>
      <c r="N3510" s="44">
        <v>0.78418669451356038</v>
      </c>
      <c r="O3510" s="161">
        <f t="shared" si="541"/>
        <v>7000000</v>
      </c>
      <c r="P3510" s="162">
        <f t="shared" si="542"/>
        <v>180.69833374744911</v>
      </c>
      <c r="Q3510" s="162">
        <f t="shared" si="543"/>
        <v>144.05075293742979</v>
      </c>
      <c r="R3510" s="163">
        <f t="shared" si="544"/>
        <v>1</v>
      </c>
      <c r="S3510" s="161">
        <f t="shared" si="545"/>
        <v>9000000</v>
      </c>
      <c r="T3510" s="162">
        <f t="shared" si="546"/>
        <v>190.23277791581637</v>
      </c>
      <c r="U3510" s="162">
        <f t="shared" si="547"/>
        <v>129.52537646871488</v>
      </c>
      <c r="V3510" s="163">
        <f t="shared" si="548"/>
        <v>1</v>
      </c>
      <c r="W3510" s="164">
        <f t="shared" si="549"/>
        <v>206533065.67013523</v>
      </c>
      <c r="X3510" s="164">
        <f t="shared" si="550"/>
        <v>396366613.02391338</v>
      </c>
    </row>
    <row r="3511" spans="10:24" x14ac:dyDescent="0.25">
      <c r="J3511">
        <v>3508</v>
      </c>
      <c r="K3511" s="43">
        <v>0.44373517945576846</v>
      </c>
      <c r="L3511">
        <v>0.77586374719155426</v>
      </c>
      <c r="M3511">
        <v>0.2193978390425213</v>
      </c>
      <c r="N3511" s="44">
        <v>0.78313494477334111</v>
      </c>
      <c r="O3511" s="161">
        <f t="shared" si="541"/>
        <v>5000000</v>
      </c>
      <c r="P3511" s="162">
        <f t="shared" si="542"/>
        <v>191.37447247382553</v>
      </c>
      <c r="Q3511" s="162">
        <f t="shared" si="543"/>
        <v>119.51543002597676</v>
      </c>
      <c r="R3511" s="163">
        <f t="shared" si="544"/>
        <v>1</v>
      </c>
      <c r="S3511" s="161">
        <f t="shared" si="545"/>
        <v>6000000</v>
      </c>
      <c r="T3511" s="162">
        <f t="shared" si="546"/>
        <v>193.7914908246085</v>
      </c>
      <c r="U3511" s="162">
        <f t="shared" si="547"/>
        <v>117.25771501298838</v>
      </c>
      <c r="V3511" s="163">
        <f t="shared" si="548"/>
        <v>1</v>
      </c>
      <c r="W3511" s="164">
        <f t="shared" si="549"/>
        <v>309295212.23924392</v>
      </c>
      <c r="X3511" s="164">
        <f t="shared" si="550"/>
        <v>309202654.8697207</v>
      </c>
    </row>
    <row r="3512" spans="10:24" x14ac:dyDescent="0.25">
      <c r="J3512">
        <v>3509</v>
      </c>
      <c r="K3512" s="43">
        <v>0.88840434504768551</v>
      </c>
      <c r="L3512">
        <v>0.66636660029825068</v>
      </c>
      <c r="M3512">
        <v>0.65688777006248988</v>
      </c>
      <c r="N3512" s="44">
        <v>5.794335299258413E-2</v>
      </c>
      <c r="O3512" s="161">
        <f t="shared" si="541"/>
        <v>7000000</v>
      </c>
      <c r="P3512" s="162">
        <f t="shared" si="542"/>
        <v>186.44853270438426</v>
      </c>
      <c r="Q3512" s="162">
        <f t="shared" si="543"/>
        <v>143.07968068127843</v>
      </c>
      <c r="R3512" s="163">
        <f t="shared" si="544"/>
        <v>1</v>
      </c>
      <c r="S3512" s="161">
        <f t="shared" si="545"/>
        <v>7000000</v>
      </c>
      <c r="T3512" s="162">
        <f t="shared" si="546"/>
        <v>192.14951090146141</v>
      </c>
      <c r="U3512" s="162">
        <f t="shared" si="547"/>
        <v>129.03984034063922</v>
      </c>
      <c r="V3512" s="163">
        <f t="shared" si="548"/>
        <v>0.9</v>
      </c>
      <c r="W3512" s="164">
        <f t="shared" si="549"/>
        <v>253581964.16174084</v>
      </c>
      <c r="X3512" s="164">
        <f t="shared" si="550"/>
        <v>247590924.53317988</v>
      </c>
    </row>
    <row r="3513" spans="10:24" x14ac:dyDescent="0.25">
      <c r="J3513">
        <v>3510</v>
      </c>
      <c r="K3513" s="43">
        <v>0.54947984030040842</v>
      </c>
      <c r="L3513">
        <v>0.17849369630578227</v>
      </c>
      <c r="M3513">
        <v>0.34023840414886986</v>
      </c>
      <c r="N3513" s="44">
        <v>0.30074496115420368</v>
      </c>
      <c r="O3513" s="161">
        <f t="shared" si="541"/>
        <v>5000000</v>
      </c>
      <c r="P3513" s="162">
        <f t="shared" si="542"/>
        <v>166.18318888411187</v>
      </c>
      <c r="Q3513" s="162">
        <f t="shared" si="543"/>
        <v>126.76374862624847</v>
      </c>
      <c r="R3513" s="163">
        <f t="shared" si="544"/>
        <v>1</v>
      </c>
      <c r="S3513" s="161">
        <f t="shared" si="545"/>
        <v>6000000</v>
      </c>
      <c r="T3513" s="162">
        <f t="shared" si="546"/>
        <v>185.39439629470397</v>
      </c>
      <c r="U3513" s="162">
        <f t="shared" si="547"/>
        <v>120.88187431312423</v>
      </c>
      <c r="V3513" s="163">
        <f t="shared" si="548"/>
        <v>1</v>
      </c>
      <c r="W3513" s="164">
        <f t="shared" si="549"/>
        <v>147097201.28931701</v>
      </c>
      <c r="X3513" s="164">
        <f t="shared" si="550"/>
        <v>237075131.88947845</v>
      </c>
    </row>
    <row r="3514" spans="10:24" x14ac:dyDescent="0.25">
      <c r="J3514">
        <v>3511</v>
      </c>
      <c r="K3514" s="43">
        <v>4.9702488286280322E-2</v>
      </c>
      <c r="L3514">
        <v>0.78280860977971767</v>
      </c>
      <c r="M3514">
        <v>0.31842003573637256</v>
      </c>
      <c r="N3514" s="44">
        <v>0.69558793170571698</v>
      </c>
      <c r="O3514" s="161">
        <f t="shared" si="541"/>
        <v>1000000</v>
      </c>
      <c r="P3514" s="162">
        <f t="shared" si="542"/>
        <v>191.72570723580452</v>
      </c>
      <c r="Q3514" s="162">
        <f t="shared" si="543"/>
        <v>125.55757012379902</v>
      </c>
      <c r="R3514" s="163">
        <f t="shared" si="544"/>
        <v>1</v>
      </c>
      <c r="S3514" s="161">
        <f t="shared" si="545"/>
        <v>1000000</v>
      </c>
      <c r="T3514" s="162">
        <f t="shared" si="546"/>
        <v>193.90856907860152</v>
      </c>
      <c r="U3514" s="162">
        <f t="shared" si="547"/>
        <v>120.27878506189951</v>
      </c>
      <c r="V3514" s="163">
        <f t="shared" si="548"/>
        <v>1</v>
      </c>
      <c r="W3514" s="164">
        <f t="shared" si="549"/>
        <v>16168137.112005495</v>
      </c>
      <c r="X3514" s="164">
        <f t="shared" si="550"/>
        <v>-76370215.983297989</v>
      </c>
    </row>
    <row r="3515" spans="10:24" x14ac:dyDescent="0.25">
      <c r="J3515">
        <v>3512</v>
      </c>
      <c r="K3515" s="43">
        <v>0.28238409052093594</v>
      </c>
      <c r="L3515">
        <v>0.57100832328632323</v>
      </c>
      <c r="M3515">
        <v>7.238432042574372E-2</v>
      </c>
      <c r="N3515" s="44">
        <v>0.63154347609627237</v>
      </c>
      <c r="O3515" s="161">
        <f t="shared" si="541"/>
        <v>2000000</v>
      </c>
      <c r="P3515" s="162">
        <f t="shared" si="542"/>
        <v>182.68412790493372</v>
      </c>
      <c r="Q3515" s="162">
        <f t="shared" si="543"/>
        <v>105.83478182918029</v>
      </c>
      <c r="R3515" s="163">
        <f t="shared" si="544"/>
        <v>1</v>
      </c>
      <c r="S3515" s="161">
        <f t="shared" si="545"/>
        <v>5000000</v>
      </c>
      <c r="T3515" s="162">
        <f t="shared" si="546"/>
        <v>190.89470930164458</v>
      </c>
      <c r="U3515" s="162">
        <f t="shared" si="547"/>
        <v>110.41739091459014</v>
      </c>
      <c r="V3515" s="163">
        <f t="shared" si="548"/>
        <v>1</v>
      </c>
      <c r="W3515" s="164">
        <f t="shared" si="549"/>
        <v>103698692.15150687</v>
      </c>
      <c r="X3515" s="164">
        <f t="shared" si="550"/>
        <v>252386591.93527222</v>
      </c>
    </row>
    <row r="3516" spans="10:24" x14ac:dyDescent="0.25">
      <c r="J3516">
        <v>3513</v>
      </c>
      <c r="K3516" s="43">
        <v>0.11863288741941247</v>
      </c>
      <c r="L3516">
        <v>0.17462113292172809</v>
      </c>
      <c r="M3516">
        <v>0.35086361516350806</v>
      </c>
      <c r="N3516" s="44">
        <v>0.79224789852616828</v>
      </c>
      <c r="O3516" s="161">
        <f t="shared" si="541"/>
        <v>2000000</v>
      </c>
      <c r="P3516" s="162">
        <f t="shared" si="542"/>
        <v>165.95909911163119</v>
      </c>
      <c r="Q3516" s="162">
        <f t="shared" si="543"/>
        <v>127.34020139316699</v>
      </c>
      <c r="R3516" s="163">
        <f t="shared" si="544"/>
        <v>1</v>
      </c>
      <c r="S3516" s="161">
        <f t="shared" si="545"/>
        <v>2000000</v>
      </c>
      <c r="T3516" s="162">
        <f t="shared" si="546"/>
        <v>185.31969970387706</v>
      </c>
      <c r="U3516" s="162">
        <f t="shared" si="547"/>
        <v>121.17010069658349</v>
      </c>
      <c r="V3516" s="163">
        <f t="shared" si="548"/>
        <v>1</v>
      </c>
      <c r="W3516" s="164">
        <f t="shared" si="549"/>
        <v>27237795.436928391</v>
      </c>
      <c r="X3516" s="164">
        <f t="shared" si="550"/>
        <v>-21700801.985412851</v>
      </c>
    </row>
    <row r="3517" spans="10:24" x14ac:dyDescent="0.25">
      <c r="J3517">
        <v>3514</v>
      </c>
      <c r="K3517" s="43">
        <v>0.24719439667388066</v>
      </c>
      <c r="L3517">
        <v>0.33590312798484734</v>
      </c>
      <c r="M3517">
        <v>0.53060084870787982</v>
      </c>
      <c r="N3517" s="44">
        <v>0.36652082892622584</v>
      </c>
      <c r="O3517" s="161">
        <f t="shared" si="541"/>
        <v>2000000</v>
      </c>
      <c r="P3517" s="162">
        <f t="shared" si="542"/>
        <v>173.64494504531447</v>
      </c>
      <c r="Q3517" s="162">
        <f t="shared" si="543"/>
        <v>136.53560650799915</v>
      </c>
      <c r="R3517" s="163">
        <f t="shared" si="544"/>
        <v>1</v>
      </c>
      <c r="S3517" s="161">
        <f t="shared" si="545"/>
        <v>5000000</v>
      </c>
      <c r="T3517" s="162">
        <f t="shared" si="546"/>
        <v>187.88164834843815</v>
      </c>
      <c r="U3517" s="162">
        <f t="shared" si="547"/>
        <v>125.76780325399957</v>
      </c>
      <c r="V3517" s="163">
        <f t="shared" si="548"/>
        <v>1</v>
      </c>
      <c r="W3517" s="164">
        <f t="shared" si="549"/>
        <v>24218677.074630648</v>
      </c>
      <c r="X3517" s="164">
        <f t="shared" si="550"/>
        <v>160569225.47219288</v>
      </c>
    </row>
    <row r="3518" spans="10:24" x14ac:dyDescent="0.25">
      <c r="J3518">
        <v>3515</v>
      </c>
      <c r="K3518" s="43">
        <v>0.34745330232285376</v>
      </c>
      <c r="L3518">
        <v>0.94345924017627969</v>
      </c>
      <c r="M3518">
        <v>0.25413836121135513</v>
      </c>
      <c r="N3518" s="44">
        <v>0.61590542282808225</v>
      </c>
      <c r="O3518" s="161">
        <f t="shared" si="541"/>
        <v>5000000</v>
      </c>
      <c r="P3518" s="162">
        <f t="shared" si="542"/>
        <v>203.76739854252324</v>
      </c>
      <c r="Q3518" s="162">
        <f t="shared" si="543"/>
        <v>121.76953228823858</v>
      </c>
      <c r="R3518" s="163">
        <f t="shared" si="544"/>
        <v>1</v>
      </c>
      <c r="S3518" s="161">
        <f t="shared" si="545"/>
        <v>6000000</v>
      </c>
      <c r="T3518" s="162">
        <f t="shared" si="546"/>
        <v>197.92246618084107</v>
      </c>
      <c r="U3518" s="162">
        <f t="shared" si="547"/>
        <v>118.38476614411928</v>
      </c>
      <c r="V3518" s="163">
        <f t="shared" si="548"/>
        <v>1</v>
      </c>
      <c r="W3518" s="164">
        <f t="shared" si="549"/>
        <v>359989331.27142328</v>
      </c>
      <c r="X3518" s="164">
        <f t="shared" si="550"/>
        <v>327226200.22033072</v>
      </c>
    </row>
    <row r="3519" spans="10:24" x14ac:dyDescent="0.25">
      <c r="J3519">
        <v>3516</v>
      </c>
      <c r="K3519" s="43">
        <v>0.81157896472350588</v>
      </c>
      <c r="L3519">
        <v>0.59738193343895774</v>
      </c>
      <c r="M3519">
        <v>0.80111363975137084</v>
      </c>
      <c r="N3519" s="44">
        <v>0.31051600215346331</v>
      </c>
      <c r="O3519" s="161">
        <f t="shared" si="541"/>
        <v>7000000</v>
      </c>
      <c r="P3519" s="162">
        <f t="shared" si="542"/>
        <v>183.69864479121495</v>
      </c>
      <c r="Q3519" s="162">
        <f t="shared" si="543"/>
        <v>151.91211486711887</v>
      </c>
      <c r="R3519" s="163">
        <f t="shared" si="544"/>
        <v>1</v>
      </c>
      <c r="S3519" s="161">
        <f t="shared" si="545"/>
        <v>7000000</v>
      </c>
      <c r="T3519" s="162">
        <f t="shared" si="546"/>
        <v>191.23288159707164</v>
      </c>
      <c r="U3519" s="162">
        <f t="shared" si="547"/>
        <v>133.45605743355944</v>
      </c>
      <c r="V3519" s="163">
        <f t="shared" si="548"/>
        <v>1</v>
      </c>
      <c r="W3519" s="164">
        <f t="shared" si="549"/>
        <v>172505709.46867251</v>
      </c>
      <c r="X3519" s="164">
        <f t="shared" si="550"/>
        <v>254437769.14458543</v>
      </c>
    </row>
    <row r="3520" spans="10:24" x14ac:dyDescent="0.25">
      <c r="J3520">
        <v>3517</v>
      </c>
      <c r="K3520" s="43">
        <v>0.13847703566552816</v>
      </c>
      <c r="L3520">
        <v>0.60222389449457248</v>
      </c>
      <c r="M3520">
        <v>0.90531069432166333</v>
      </c>
      <c r="N3520" s="44">
        <v>3.0837212158105753E-3</v>
      </c>
      <c r="O3520" s="161">
        <f t="shared" si="541"/>
        <v>2000000</v>
      </c>
      <c r="P3520" s="162">
        <f t="shared" si="542"/>
        <v>183.88661419512778</v>
      </c>
      <c r="Q3520" s="162">
        <f t="shared" si="543"/>
        <v>161.24839116381978</v>
      </c>
      <c r="R3520" s="163">
        <f t="shared" si="544"/>
        <v>1</v>
      </c>
      <c r="S3520" s="161">
        <f t="shared" si="545"/>
        <v>2000000</v>
      </c>
      <c r="T3520" s="162">
        <f t="shared" si="546"/>
        <v>191.29553806504259</v>
      </c>
      <c r="U3520" s="162">
        <f t="shared" si="547"/>
        <v>138.1241955819099</v>
      </c>
      <c r="V3520" s="163">
        <f t="shared" si="548"/>
        <v>0.05</v>
      </c>
      <c r="W3520" s="164">
        <f t="shared" si="549"/>
        <v>-4723553.9373839945</v>
      </c>
      <c r="X3520" s="164">
        <f t="shared" si="550"/>
        <v>-144682865.75168672</v>
      </c>
    </row>
    <row r="3521" spans="10:24" x14ac:dyDescent="0.25">
      <c r="J3521">
        <v>3518</v>
      </c>
      <c r="K3521" s="43">
        <v>0.56419305658595142</v>
      </c>
      <c r="L3521">
        <v>0.57809055967052636</v>
      </c>
      <c r="M3521">
        <v>9.0543515103354566E-2</v>
      </c>
      <c r="N3521" s="44">
        <v>0.87807331171234904</v>
      </c>
      <c r="O3521" s="161">
        <f t="shared" si="541"/>
        <v>6000000</v>
      </c>
      <c r="P3521" s="162">
        <f t="shared" si="542"/>
        <v>182.95516594055766</v>
      </c>
      <c r="Q3521" s="162">
        <f t="shared" si="543"/>
        <v>108.25168892529925</v>
      </c>
      <c r="R3521" s="163">
        <f t="shared" si="544"/>
        <v>1</v>
      </c>
      <c r="S3521" s="161">
        <f t="shared" si="545"/>
        <v>6000000</v>
      </c>
      <c r="T3521" s="162">
        <f t="shared" si="546"/>
        <v>190.98505531351921</v>
      </c>
      <c r="U3521" s="162">
        <f t="shared" si="547"/>
        <v>111.62584446264962</v>
      </c>
      <c r="V3521" s="163">
        <f t="shared" si="548"/>
        <v>1</v>
      </c>
      <c r="W3521" s="164">
        <f t="shared" si="549"/>
        <v>398220862.09155047</v>
      </c>
      <c r="X3521" s="164">
        <f t="shared" si="550"/>
        <v>326155265.10521752</v>
      </c>
    </row>
    <row r="3522" spans="10:24" x14ac:dyDescent="0.25">
      <c r="J3522">
        <v>3519</v>
      </c>
      <c r="K3522" s="43">
        <v>0.70928099562618141</v>
      </c>
      <c r="L3522">
        <v>0.63276253198337573</v>
      </c>
      <c r="M3522">
        <v>0.70722901325019349</v>
      </c>
      <c r="N3522" s="44">
        <v>0.67327695089447592</v>
      </c>
      <c r="O3522" s="161">
        <f t="shared" si="541"/>
        <v>6000000</v>
      </c>
      <c r="P3522" s="162">
        <f t="shared" si="542"/>
        <v>185.08768404708269</v>
      </c>
      <c r="Q3522" s="162">
        <f t="shared" si="543"/>
        <v>145.90615212917166</v>
      </c>
      <c r="R3522" s="163">
        <f t="shared" si="544"/>
        <v>1</v>
      </c>
      <c r="S3522" s="161">
        <f t="shared" si="545"/>
        <v>7000000</v>
      </c>
      <c r="T3522" s="162">
        <f t="shared" si="546"/>
        <v>191.69589468236089</v>
      </c>
      <c r="U3522" s="162">
        <f t="shared" si="547"/>
        <v>130.45307606458584</v>
      </c>
      <c r="V3522" s="163">
        <f t="shared" si="548"/>
        <v>1</v>
      </c>
      <c r="W3522" s="164">
        <f t="shared" si="549"/>
        <v>185089191.5074662</v>
      </c>
      <c r="X3522" s="164">
        <f t="shared" si="550"/>
        <v>278699730.32442528</v>
      </c>
    </row>
    <row r="3523" spans="10:24" x14ac:dyDescent="0.25">
      <c r="J3523">
        <v>3520</v>
      </c>
      <c r="K3523" s="43">
        <v>0.49374296589204103</v>
      </c>
      <c r="L3523">
        <v>6.6577096510611278E-2</v>
      </c>
      <c r="M3523">
        <v>0.83521993540907657</v>
      </c>
      <c r="N3523" s="44">
        <v>0.99938803624204076</v>
      </c>
      <c r="O3523" s="161">
        <f t="shared" si="541"/>
        <v>5000000</v>
      </c>
      <c r="P3523" s="162">
        <f t="shared" si="542"/>
        <v>157.47331497323063</v>
      </c>
      <c r="Q3523" s="162">
        <f t="shared" si="543"/>
        <v>154.50000527294023</v>
      </c>
      <c r="R3523" s="163">
        <f t="shared" si="544"/>
        <v>1</v>
      </c>
      <c r="S3523" s="161">
        <f t="shared" si="545"/>
        <v>6000000</v>
      </c>
      <c r="T3523" s="162">
        <f t="shared" si="546"/>
        <v>182.49110499107687</v>
      </c>
      <c r="U3523" s="162">
        <f t="shared" si="547"/>
        <v>134.7500026364701</v>
      </c>
      <c r="V3523" s="163">
        <f t="shared" si="548"/>
        <v>1</v>
      </c>
      <c r="W3523" s="164">
        <f t="shared" si="549"/>
        <v>-35133451.498548001</v>
      </c>
      <c r="X3523" s="164">
        <f t="shared" si="550"/>
        <v>136446614.1276406</v>
      </c>
    </row>
    <row r="3524" spans="10:24" x14ac:dyDescent="0.25">
      <c r="J3524">
        <v>3521</v>
      </c>
      <c r="K3524" s="43">
        <v>0.87225044469039703</v>
      </c>
      <c r="L3524">
        <v>0.19174149045324895</v>
      </c>
      <c r="M3524">
        <v>0.85464905676325953</v>
      </c>
      <c r="N3524" s="44">
        <v>0.20584957706887441</v>
      </c>
      <c r="O3524" s="161">
        <f t="shared" si="541"/>
        <v>7000000</v>
      </c>
      <c r="P3524" s="162">
        <f t="shared" si="542"/>
        <v>166.92754878485522</v>
      </c>
      <c r="Q3524" s="162">
        <f t="shared" si="543"/>
        <v>156.13166245105771</v>
      </c>
      <c r="R3524" s="163">
        <f t="shared" si="544"/>
        <v>1</v>
      </c>
      <c r="S3524" s="161">
        <f t="shared" si="545"/>
        <v>7000000</v>
      </c>
      <c r="T3524" s="162">
        <f t="shared" si="546"/>
        <v>185.6425162616184</v>
      </c>
      <c r="U3524" s="162">
        <f t="shared" si="547"/>
        <v>135.56583122552885</v>
      </c>
      <c r="V3524" s="163">
        <f t="shared" si="548"/>
        <v>1</v>
      </c>
      <c r="W3524" s="164">
        <f t="shared" si="549"/>
        <v>25571204.336582586</v>
      </c>
      <c r="X3524" s="164">
        <f t="shared" si="550"/>
        <v>200536795.25262678</v>
      </c>
    </row>
    <row r="3525" spans="10:24" x14ac:dyDescent="0.25">
      <c r="J3525">
        <v>3522</v>
      </c>
      <c r="K3525" s="43">
        <v>3.8882588147845287E-2</v>
      </c>
      <c r="L3525">
        <v>0.81278902875788972</v>
      </c>
      <c r="M3525">
        <v>0.36360021816692079</v>
      </c>
      <c r="N3525" s="44">
        <v>0.25173717518076955</v>
      </c>
      <c r="O3525" s="161">
        <f t="shared" ref="O3525:O3588" si="551">VLOOKUP(K3525,$E$5:$H$10,4)</f>
        <v>1000000</v>
      </c>
      <c r="P3525" s="162">
        <f t="shared" ref="P3525:P3588" si="552">_xlfn.NORM.INV(L3525,$E$12,$E$13)</f>
        <v>193.32331339076657</v>
      </c>
      <c r="Q3525" s="162">
        <f t="shared" ref="Q3525:Q3588" si="553">_xlfn.NORM.INV(M3525,$E$15,$E$16)</f>
        <v>128.02296037105074</v>
      </c>
      <c r="R3525" s="163">
        <f t="shared" ref="R3525:R3588" si="554">VLOOKUP(N3525,$E$19:$H$21,4)</f>
        <v>1</v>
      </c>
      <c r="S3525" s="161">
        <f t="shared" ref="S3525:S3588" si="555">VLOOKUP(K3525,$G$5:$H$10,2)</f>
        <v>1000000</v>
      </c>
      <c r="T3525" s="162">
        <f t="shared" ref="T3525:T3588" si="556">_xlfn.NORM.INV(L3525,$G$12,$G$13)</f>
        <v>194.44110446358886</v>
      </c>
      <c r="U3525" s="162">
        <f t="shared" ref="U3525:U3588" si="557">_xlfn.NORM.INV(M3525,$G$15,$G$16)</f>
        <v>121.51148018552537</v>
      </c>
      <c r="V3525" s="163">
        <f t="shared" ref="V3525:V3588" si="558">VLOOKUP(N3525,$G$19:$H$21,2)</f>
        <v>1</v>
      </c>
      <c r="W3525" s="164">
        <f t="shared" ref="W3525:W3588" si="559">O3525*(P3525-Q3525)*R3525-$D$23-$D$24</f>
        <v>15300353.019715831</v>
      </c>
      <c r="X3525" s="164">
        <f t="shared" ref="X3525:X3588" si="560">S3525*(T3525-U3525)*V3525-$F$23-$F$24</f>
        <v>-77070375.721936509</v>
      </c>
    </row>
    <row r="3526" spans="10:24" x14ac:dyDescent="0.25">
      <c r="J3526">
        <v>3523</v>
      </c>
      <c r="K3526" s="43">
        <v>0.15978565150432922</v>
      </c>
      <c r="L3526">
        <v>0.7062135232743757</v>
      </c>
      <c r="M3526">
        <v>0.64707475228406786</v>
      </c>
      <c r="N3526" s="44">
        <v>0.70527699059433901</v>
      </c>
      <c r="O3526" s="161">
        <f t="shared" si="551"/>
        <v>2000000</v>
      </c>
      <c r="P3526" s="162">
        <f t="shared" si="552"/>
        <v>188.13534721250147</v>
      </c>
      <c r="Q3526" s="162">
        <f t="shared" si="553"/>
        <v>142.54869637314349</v>
      </c>
      <c r="R3526" s="163">
        <f t="shared" si="554"/>
        <v>1</v>
      </c>
      <c r="S3526" s="161">
        <f t="shared" si="555"/>
        <v>5000000</v>
      </c>
      <c r="T3526" s="162">
        <f t="shared" si="556"/>
        <v>192.71178240416717</v>
      </c>
      <c r="U3526" s="162">
        <f t="shared" si="557"/>
        <v>128.77434818657176</v>
      </c>
      <c r="V3526" s="163">
        <f t="shared" si="558"/>
        <v>1</v>
      </c>
      <c r="W3526" s="164">
        <f t="shared" si="559"/>
        <v>41173301.678715974</v>
      </c>
      <c r="X3526" s="164">
        <f t="shared" si="560"/>
        <v>169687171.08797705</v>
      </c>
    </row>
    <row r="3527" spans="10:24" x14ac:dyDescent="0.25">
      <c r="J3527">
        <v>3524</v>
      </c>
      <c r="K3527" s="43">
        <v>0.95811492357067995</v>
      </c>
      <c r="L3527">
        <v>9.6904923725187331E-2</v>
      </c>
      <c r="M3527">
        <v>0.10297993516259318</v>
      </c>
      <c r="N3527" s="44">
        <v>0.79926883651815295</v>
      </c>
      <c r="O3527" s="161">
        <f t="shared" si="551"/>
        <v>9000000</v>
      </c>
      <c r="P3527" s="162">
        <f t="shared" si="552"/>
        <v>160.50913800432303</v>
      </c>
      <c r="Q3527" s="162">
        <f t="shared" si="553"/>
        <v>109.70493921699784</v>
      </c>
      <c r="R3527" s="163">
        <f t="shared" si="554"/>
        <v>1</v>
      </c>
      <c r="S3527" s="161">
        <f t="shared" si="555"/>
        <v>9000000</v>
      </c>
      <c r="T3527" s="162">
        <f t="shared" si="556"/>
        <v>183.50304600144102</v>
      </c>
      <c r="U3527" s="162">
        <f t="shared" si="557"/>
        <v>112.35246960849892</v>
      </c>
      <c r="V3527" s="163">
        <f t="shared" si="558"/>
        <v>1</v>
      </c>
      <c r="W3527" s="164">
        <f t="shared" si="559"/>
        <v>407237789.08592671</v>
      </c>
      <c r="X3527" s="164">
        <f t="shared" si="560"/>
        <v>490355187.53647888</v>
      </c>
    </row>
    <row r="3528" spans="10:24" x14ac:dyDescent="0.25">
      <c r="J3528">
        <v>3525</v>
      </c>
      <c r="K3528" s="43">
        <v>0.98415411131997166</v>
      </c>
      <c r="L3528">
        <v>0.15915331092163831</v>
      </c>
      <c r="M3528">
        <v>0.29669441545042152</v>
      </c>
      <c r="N3528" s="44">
        <v>0.69441890309532806</v>
      </c>
      <c r="O3528" s="161">
        <f t="shared" si="551"/>
        <v>9000000</v>
      </c>
      <c r="P3528" s="162">
        <f t="shared" si="552"/>
        <v>165.03084332575617</v>
      </c>
      <c r="Q3528" s="162">
        <f t="shared" si="553"/>
        <v>124.3213672089682</v>
      </c>
      <c r="R3528" s="163">
        <f t="shared" si="554"/>
        <v>1</v>
      </c>
      <c r="S3528" s="161">
        <f t="shared" si="555"/>
        <v>9000000</v>
      </c>
      <c r="T3528" s="162">
        <f t="shared" si="556"/>
        <v>185.01028110858539</v>
      </c>
      <c r="U3528" s="162">
        <f t="shared" si="557"/>
        <v>119.66068360448409</v>
      </c>
      <c r="V3528" s="163">
        <f t="shared" si="558"/>
        <v>1</v>
      </c>
      <c r="W3528" s="164">
        <f t="shared" si="559"/>
        <v>316385285.05109173</v>
      </c>
      <c r="X3528" s="164">
        <f t="shared" si="560"/>
        <v>438146377.53691173</v>
      </c>
    </row>
    <row r="3529" spans="10:24" x14ac:dyDescent="0.25">
      <c r="J3529">
        <v>3526</v>
      </c>
      <c r="K3529" s="43">
        <v>0.18460286509118606</v>
      </c>
      <c r="L3529">
        <v>0.98501990327604205</v>
      </c>
      <c r="M3529">
        <v>0.7162970761815507</v>
      </c>
      <c r="N3529" s="44">
        <v>0.55100508165955309</v>
      </c>
      <c r="O3529" s="161">
        <f t="shared" si="551"/>
        <v>2000000</v>
      </c>
      <c r="P3529" s="162">
        <f t="shared" si="552"/>
        <v>212.55924359972721</v>
      </c>
      <c r="Q3529" s="162">
        <f t="shared" si="553"/>
        <v>146.43752403925555</v>
      </c>
      <c r="R3529" s="163">
        <f t="shared" si="554"/>
        <v>1</v>
      </c>
      <c r="S3529" s="161">
        <f t="shared" si="555"/>
        <v>5000000</v>
      </c>
      <c r="T3529" s="162">
        <f t="shared" si="556"/>
        <v>200.85308119990907</v>
      </c>
      <c r="U3529" s="162">
        <f t="shared" si="557"/>
        <v>130.71876201962777</v>
      </c>
      <c r="V3529" s="163">
        <f t="shared" si="558"/>
        <v>1</v>
      </c>
      <c r="W3529" s="164">
        <f t="shared" si="559"/>
        <v>82243439.120943323</v>
      </c>
      <c r="X3529" s="164">
        <f t="shared" si="560"/>
        <v>200671595.90140647</v>
      </c>
    </row>
    <row r="3530" spans="10:24" x14ac:dyDescent="0.25">
      <c r="J3530">
        <v>3527</v>
      </c>
      <c r="K3530" s="43">
        <v>0.98670620750098248</v>
      </c>
      <c r="L3530">
        <v>0.39340612221087756</v>
      </c>
      <c r="M3530">
        <v>0.11854190989706914</v>
      </c>
      <c r="N3530" s="44">
        <v>0.5745479282878948</v>
      </c>
      <c r="O3530" s="161">
        <f t="shared" si="551"/>
        <v>9000000</v>
      </c>
      <c r="P3530" s="162">
        <f t="shared" si="552"/>
        <v>175.94321424036477</v>
      </c>
      <c r="Q3530" s="162">
        <f t="shared" si="553"/>
        <v>111.35385549853103</v>
      </c>
      <c r="R3530" s="163">
        <f t="shared" si="554"/>
        <v>1</v>
      </c>
      <c r="S3530" s="161">
        <f t="shared" si="555"/>
        <v>9000000</v>
      </c>
      <c r="T3530" s="162">
        <f t="shared" si="556"/>
        <v>188.6477380801216</v>
      </c>
      <c r="U3530" s="162">
        <f t="shared" si="557"/>
        <v>113.17692774926552</v>
      </c>
      <c r="V3530" s="163">
        <f t="shared" si="558"/>
        <v>1</v>
      </c>
      <c r="W3530" s="164">
        <f t="shared" si="559"/>
        <v>531304228.67650366</v>
      </c>
      <c r="X3530" s="164">
        <f t="shared" si="560"/>
        <v>529237292.97770476</v>
      </c>
    </row>
    <row r="3531" spans="10:24" x14ac:dyDescent="0.25">
      <c r="J3531">
        <v>3528</v>
      </c>
      <c r="K3531" s="43">
        <v>0.48164714136056985</v>
      </c>
      <c r="L3531">
        <v>2.7383668097240577E-2</v>
      </c>
      <c r="M3531">
        <v>8.1137691143157942E-2</v>
      </c>
      <c r="N3531" s="44">
        <v>0.52481439912100702</v>
      </c>
      <c r="O3531" s="161">
        <f t="shared" si="551"/>
        <v>5000000</v>
      </c>
      <c r="P3531" s="162">
        <f t="shared" si="552"/>
        <v>151.18923798133028</v>
      </c>
      <c r="Q3531" s="162">
        <f t="shared" si="553"/>
        <v>107.05080633131229</v>
      </c>
      <c r="R3531" s="163">
        <f t="shared" si="554"/>
        <v>1</v>
      </c>
      <c r="S3531" s="161">
        <f t="shared" si="555"/>
        <v>6000000</v>
      </c>
      <c r="T3531" s="162">
        <f t="shared" si="556"/>
        <v>180.39641266044342</v>
      </c>
      <c r="U3531" s="162">
        <f t="shared" si="557"/>
        <v>111.02540316565614</v>
      </c>
      <c r="V3531" s="163">
        <f t="shared" si="558"/>
        <v>1</v>
      </c>
      <c r="W3531" s="164">
        <f t="shared" si="559"/>
        <v>170692158.25008997</v>
      </c>
      <c r="X3531" s="164">
        <f t="shared" si="560"/>
        <v>266226056.96872365</v>
      </c>
    </row>
    <row r="3532" spans="10:24" x14ac:dyDescent="0.25">
      <c r="J3532">
        <v>3529</v>
      </c>
      <c r="K3532" s="43">
        <v>0.24833856086875905</v>
      </c>
      <c r="L3532">
        <v>0.15017052367845951</v>
      </c>
      <c r="M3532">
        <v>0.11761384272243747</v>
      </c>
      <c r="N3532" s="44">
        <v>0.98907884758456754</v>
      </c>
      <c r="O3532" s="161">
        <f t="shared" si="551"/>
        <v>2000000</v>
      </c>
      <c r="P3532" s="162">
        <f t="shared" si="552"/>
        <v>164.46446544635032</v>
      </c>
      <c r="Q3532" s="162">
        <f t="shared" si="553"/>
        <v>111.26000329260137</v>
      </c>
      <c r="R3532" s="163">
        <f t="shared" si="554"/>
        <v>1</v>
      </c>
      <c r="S3532" s="161">
        <f t="shared" si="555"/>
        <v>5000000</v>
      </c>
      <c r="T3532" s="162">
        <f t="shared" si="556"/>
        <v>184.82148848211676</v>
      </c>
      <c r="U3532" s="162">
        <f t="shared" si="557"/>
        <v>113.13000164630068</v>
      </c>
      <c r="V3532" s="163">
        <f t="shared" si="558"/>
        <v>1</v>
      </c>
      <c r="W3532" s="164">
        <f t="shared" si="559"/>
        <v>56408924.307497904</v>
      </c>
      <c r="X3532" s="164">
        <f t="shared" si="560"/>
        <v>208457434.17908037</v>
      </c>
    </row>
    <row r="3533" spans="10:24" x14ac:dyDescent="0.25">
      <c r="J3533">
        <v>3530</v>
      </c>
      <c r="K3533" s="43">
        <v>0.98807919435582692</v>
      </c>
      <c r="L3533">
        <v>0.73705833799987375</v>
      </c>
      <c r="M3533">
        <v>4.6646555123837752E-2</v>
      </c>
      <c r="N3533" s="44">
        <v>0.72400094613990651</v>
      </c>
      <c r="O3533" s="161">
        <f t="shared" si="551"/>
        <v>9000000</v>
      </c>
      <c r="P3533" s="162">
        <f t="shared" si="552"/>
        <v>189.51453982860616</v>
      </c>
      <c r="Q3533" s="162">
        <f t="shared" si="553"/>
        <v>101.4344676181635</v>
      </c>
      <c r="R3533" s="163">
        <f t="shared" si="554"/>
        <v>1</v>
      </c>
      <c r="S3533" s="161">
        <f t="shared" si="555"/>
        <v>9000000</v>
      </c>
      <c r="T3533" s="162">
        <f t="shared" si="556"/>
        <v>193.17151327620206</v>
      </c>
      <c r="U3533" s="162">
        <f t="shared" si="557"/>
        <v>108.21723380908175</v>
      </c>
      <c r="V3533" s="163">
        <f t="shared" si="558"/>
        <v>1</v>
      </c>
      <c r="W3533" s="164">
        <f t="shared" si="559"/>
        <v>742720649.89398396</v>
      </c>
      <c r="X3533" s="164">
        <f t="shared" si="560"/>
        <v>614588515.20408285</v>
      </c>
    </row>
    <row r="3534" spans="10:24" x14ac:dyDescent="0.25">
      <c r="J3534">
        <v>3531</v>
      </c>
      <c r="K3534" s="43">
        <v>0.72121878739737488</v>
      </c>
      <c r="L3534">
        <v>0.43107550359371871</v>
      </c>
      <c r="M3534">
        <v>0.56366430806336065</v>
      </c>
      <c r="N3534" s="44">
        <v>0.71549164184981551</v>
      </c>
      <c r="O3534" s="161">
        <f t="shared" si="551"/>
        <v>6000000</v>
      </c>
      <c r="P3534" s="162">
        <f t="shared" si="552"/>
        <v>177.39544987226688</v>
      </c>
      <c r="Q3534" s="162">
        <f t="shared" si="553"/>
        <v>138.20532398213149</v>
      </c>
      <c r="R3534" s="163">
        <f t="shared" si="554"/>
        <v>1</v>
      </c>
      <c r="S3534" s="161">
        <f t="shared" si="555"/>
        <v>7000000</v>
      </c>
      <c r="T3534" s="162">
        <f t="shared" si="556"/>
        <v>189.13181662408897</v>
      </c>
      <c r="U3534" s="162">
        <f t="shared" si="557"/>
        <v>126.60266199106574</v>
      </c>
      <c r="V3534" s="163">
        <f t="shared" si="558"/>
        <v>1</v>
      </c>
      <c r="W3534" s="164">
        <f t="shared" si="559"/>
        <v>185140755.34081236</v>
      </c>
      <c r="X3534" s="164">
        <f t="shared" si="560"/>
        <v>287704082.4311626</v>
      </c>
    </row>
    <row r="3535" spans="10:24" x14ac:dyDescent="0.25">
      <c r="J3535">
        <v>3532</v>
      </c>
      <c r="K3535" s="43">
        <v>0.31518456410292017</v>
      </c>
      <c r="L3535">
        <v>0.99358473273066206</v>
      </c>
      <c r="M3535">
        <v>8.0994849212185249E-2</v>
      </c>
      <c r="N3535" s="44">
        <v>0.16915868956778646</v>
      </c>
      <c r="O3535" s="161">
        <f t="shared" si="551"/>
        <v>5000000</v>
      </c>
      <c r="P3535" s="162">
        <f t="shared" si="552"/>
        <v>217.32658085344335</v>
      </c>
      <c r="Q3535" s="162">
        <f t="shared" si="553"/>
        <v>107.03178110681127</v>
      </c>
      <c r="R3535" s="163">
        <f t="shared" si="554"/>
        <v>1</v>
      </c>
      <c r="S3535" s="161">
        <f t="shared" si="555"/>
        <v>6000000</v>
      </c>
      <c r="T3535" s="162">
        <f t="shared" si="556"/>
        <v>202.44219361781444</v>
      </c>
      <c r="U3535" s="162">
        <f t="shared" si="557"/>
        <v>111.01589055340563</v>
      </c>
      <c r="V3535" s="163">
        <f t="shared" si="558"/>
        <v>0.9</v>
      </c>
      <c r="W3535" s="164">
        <f t="shared" si="559"/>
        <v>501473998.73316038</v>
      </c>
      <c r="X3535" s="164">
        <f t="shared" si="560"/>
        <v>343702036.54780763</v>
      </c>
    </row>
    <row r="3536" spans="10:24" x14ac:dyDescent="0.25">
      <c r="J3536">
        <v>3533</v>
      </c>
      <c r="K3536" s="43">
        <v>0.61135257427384626</v>
      </c>
      <c r="L3536">
        <v>0.27730740338952775</v>
      </c>
      <c r="M3536">
        <v>0.8614576102786341</v>
      </c>
      <c r="N3536" s="44">
        <v>0.53433171478664432</v>
      </c>
      <c r="O3536" s="161">
        <f t="shared" si="551"/>
        <v>6000000</v>
      </c>
      <c r="P3536" s="162">
        <f t="shared" si="552"/>
        <v>171.13711293088713</v>
      </c>
      <c r="Q3536" s="162">
        <f t="shared" si="553"/>
        <v>156.73782926800828</v>
      </c>
      <c r="R3536" s="163">
        <f t="shared" si="554"/>
        <v>1</v>
      </c>
      <c r="S3536" s="161">
        <f t="shared" si="555"/>
        <v>7000000</v>
      </c>
      <c r="T3536" s="162">
        <f t="shared" si="556"/>
        <v>187.04570431029572</v>
      </c>
      <c r="U3536" s="162">
        <f t="shared" si="557"/>
        <v>135.86891463400414</v>
      </c>
      <c r="V3536" s="163">
        <f t="shared" si="558"/>
        <v>1</v>
      </c>
      <c r="W3536" s="164">
        <f t="shared" si="559"/>
        <v>36395701.977273062</v>
      </c>
      <c r="X3536" s="164">
        <f t="shared" si="560"/>
        <v>208237527.73404104</v>
      </c>
    </row>
    <row r="3537" spans="10:24" x14ac:dyDescent="0.25">
      <c r="J3537">
        <v>3534</v>
      </c>
      <c r="K3537" s="43">
        <v>0.60265184594619192</v>
      </c>
      <c r="L3537">
        <v>0.16653644885168128</v>
      </c>
      <c r="M3537">
        <v>0.57585440034593183</v>
      </c>
      <c r="N3537" s="44">
        <v>0.15227598368791484</v>
      </c>
      <c r="O3537" s="161">
        <f t="shared" si="551"/>
        <v>6000000</v>
      </c>
      <c r="P3537" s="162">
        <f t="shared" si="552"/>
        <v>165.48085680647381</v>
      </c>
      <c r="Q3537" s="162">
        <f t="shared" si="553"/>
        <v>138.82598370684528</v>
      </c>
      <c r="R3537" s="163">
        <f t="shared" si="554"/>
        <v>1</v>
      </c>
      <c r="S3537" s="161">
        <f t="shared" si="555"/>
        <v>7000000</v>
      </c>
      <c r="T3537" s="162">
        <f t="shared" si="556"/>
        <v>185.16028560215793</v>
      </c>
      <c r="U3537" s="162">
        <f t="shared" si="557"/>
        <v>126.91299185342264</v>
      </c>
      <c r="V3537" s="163">
        <f t="shared" si="558"/>
        <v>0.9</v>
      </c>
      <c r="W3537" s="164">
        <f t="shared" si="559"/>
        <v>109929238.5977712</v>
      </c>
      <c r="X3537" s="164">
        <f t="shared" si="560"/>
        <v>216957950.61703235</v>
      </c>
    </row>
    <row r="3538" spans="10:24" x14ac:dyDescent="0.25">
      <c r="J3538">
        <v>3535</v>
      </c>
      <c r="K3538" s="43">
        <v>0.35403761606233319</v>
      </c>
      <c r="L3538">
        <v>0.64338221800635698</v>
      </c>
      <c r="M3538">
        <v>0.43893253688081724</v>
      </c>
      <c r="N3538" s="44">
        <v>0.52761151519083838</v>
      </c>
      <c r="O3538" s="161">
        <f t="shared" si="551"/>
        <v>5000000</v>
      </c>
      <c r="P3538" s="162">
        <f t="shared" si="552"/>
        <v>185.51271174790338</v>
      </c>
      <c r="Q3538" s="162">
        <f t="shared" si="553"/>
        <v>131.92647656501117</v>
      </c>
      <c r="R3538" s="163">
        <f t="shared" si="554"/>
        <v>1</v>
      </c>
      <c r="S3538" s="161">
        <f t="shared" si="555"/>
        <v>6000000</v>
      </c>
      <c r="T3538" s="162">
        <f t="shared" si="556"/>
        <v>191.83757058263447</v>
      </c>
      <c r="U3538" s="162">
        <f t="shared" si="557"/>
        <v>123.46323828250559</v>
      </c>
      <c r="V3538" s="163">
        <f t="shared" si="558"/>
        <v>1</v>
      </c>
      <c r="W3538" s="164">
        <f t="shared" si="559"/>
        <v>217931175.91446105</v>
      </c>
      <c r="X3538" s="164">
        <f t="shared" si="560"/>
        <v>260245993.80077332</v>
      </c>
    </row>
    <row r="3539" spans="10:24" x14ac:dyDescent="0.25">
      <c r="J3539">
        <v>3536</v>
      </c>
      <c r="K3539" s="43">
        <v>0.36721951930629781</v>
      </c>
      <c r="L3539">
        <v>0.97237173636663077</v>
      </c>
      <c r="M3539">
        <v>0.19250192277954725</v>
      </c>
      <c r="N3539" s="44">
        <v>0.12527152415050957</v>
      </c>
      <c r="O3539" s="161">
        <f t="shared" si="551"/>
        <v>5000000</v>
      </c>
      <c r="P3539" s="162">
        <f t="shared" si="552"/>
        <v>208.75280470500317</v>
      </c>
      <c r="Q3539" s="162">
        <f t="shared" si="553"/>
        <v>117.62572963545227</v>
      </c>
      <c r="R3539" s="163">
        <f t="shared" si="554"/>
        <v>1</v>
      </c>
      <c r="S3539" s="161">
        <f t="shared" si="555"/>
        <v>6000000</v>
      </c>
      <c r="T3539" s="162">
        <f t="shared" si="556"/>
        <v>199.58426823500105</v>
      </c>
      <c r="U3539" s="162">
        <f t="shared" si="557"/>
        <v>116.31286481772614</v>
      </c>
      <c r="V3539" s="163">
        <f t="shared" si="558"/>
        <v>0.9</v>
      </c>
      <c r="W3539" s="164">
        <f t="shared" si="559"/>
        <v>405635375.34775448</v>
      </c>
      <c r="X3539" s="164">
        <f t="shared" si="560"/>
        <v>299665578.45328456</v>
      </c>
    </row>
    <row r="3540" spans="10:24" x14ac:dyDescent="0.25">
      <c r="J3540">
        <v>3537</v>
      </c>
      <c r="K3540" s="43">
        <v>0.47343949385902839</v>
      </c>
      <c r="L3540">
        <v>0.99367541680963678</v>
      </c>
      <c r="M3540">
        <v>3.2773469606693473E-2</v>
      </c>
      <c r="N3540" s="44">
        <v>0.40266556190144309</v>
      </c>
      <c r="O3540" s="161">
        <f t="shared" si="551"/>
        <v>5000000</v>
      </c>
      <c r="P3540" s="162">
        <f t="shared" si="552"/>
        <v>217.40245455378999</v>
      </c>
      <c r="Q3540" s="162">
        <f t="shared" si="553"/>
        <v>98.169811297369307</v>
      </c>
      <c r="R3540" s="163">
        <f t="shared" si="554"/>
        <v>1</v>
      </c>
      <c r="S3540" s="161">
        <f t="shared" si="555"/>
        <v>6000000</v>
      </c>
      <c r="T3540" s="162">
        <f t="shared" si="556"/>
        <v>202.46748485126332</v>
      </c>
      <c r="U3540" s="162">
        <f t="shared" si="557"/>
        <v>106.58490564868465</v>
      </c>
      <c r="V3540" s="163">
        <f t="shared" si="558"/>
        <v>1</v>
      </c>
      <c r="W3540" s="164">
        <f t="shared" si="559"/>
        <v>546163216.28210342</v>
      </c>
      <c r="X3540" s="164">
        <f t="shared" si="560"/>
        <v>425295475.21547198</v>
      </c>
    </row>
    <row r="3541" spans="10:24" x14ac:dyDescent="0.25">
      <c r="J3541">
        <v>3538</v>
      </c>
      <c r="K3541" s="43">
        <v>0.87838615184399915</v>
      </c>
      <c r="L3541">
        <v>0.26445185233355939</v>
      </c>
      <c r="M3541">
        <v>0.87576336690252254</v>
      </c>
      <c r="N3541" s="44">
        <v>0.12784706071179164</v>
      </c>
      <c r="O3541" s="161">
        <f t="shared" si="551"/>
        <v>7000000</v>
      </c>
      <c r="P3541" s="162">
        <f t="shared" si="552"/>
        <v>170.55479390803129</v>
      </c>
      <c r="Q3541" s="162">
        <f t="shared" si="553"/>
        <v>158.08131244530284</v>
      </c>
      <c r="R3541" s="163">
        <f t="shared" si="554"/>
        <v>1</v>
      </c>
      <c r="S3541" s="161">
        <f t="shared" si="555"/>
        <v>7000000</v>
      </c>
      <c r="T3541" s="162">
        <f t="shared" si="556"/>
        <v>186.85159796934377</v>
      </c>
      <c r="U3541" s="162">
        <f t="shared" si="557"/>
        <v>136.54065622265142</v>
      </c>
      <c r="V3541" s="163">
        <f t="shared" si="558"/>
        <v>0.9</v>
      </c>
      <c r="W3541" s="164">
        <f t="shared" si="559"/>
        <v>37314370.2390991</v>
      </c>
      <c r="X3541" s="164">
        <f t="shared" si="560"/>
        <v>166958933.00416183</v>
      </c>
    </row>
    <row r="3542" spans="10:24" x14ac:dyDescent="0.25">
      <c r="J3542">
        <v>3539</v>
      </c>
      <c r="K3542" s="43">
        <v>0.67684592124103826</v>
      </c>
      <c r="L3542">
        <v>0.46388107065450934</v>
      </c>
      <c r="M3542">
        <v>0.58808374202165781</v>
      </c>
      <c r="N3542" s="44">
        <v>0.66674814247275371</v>
      </c>
      <c r="O3542" s="161">
        <f t="shared" si="551"/>
        <v>6000000</v>
      </c>
      <c r="P3542" s="162">
        <f t="shared" si="552"/>
        <v>178.64008841401645</v>
      </c>
      <c r="Q3542" s="162">
        <f t="shared" si="553"/>
        <v>139.45236796675266</v>
      </c>
      <c r="R3542" s="163">
        <f t="shared" si="554"/>
        <v>1</v>
      </c>
      <c r="S3542" s="161">
        <f t="shared" si="555"/>
        <v>7000000</v>
      </c>
      <c r="T3542" s="162">
        <f t="shared" si="556"/>
        <v>189.54669613800547</v>
      </c>
      <c r="U3542" s="162">
        <f t="shared" si="557"/>
        <v>127.22618398337633</v>
      </c>
      <c r="V3542" s="163">
        <f t="shared" si="558"/>
        <v>1</v>
      </c>
      <c r="W3542" s="164">
        <f t="shared" si="559"/>
        <v>185126322.68358272</v>
      </c>
      <c r="X3542" s="164">
        <f t="shared" si="560"/>
        <v>286243585.08240402</v>
      </c>
    </row>
    <row r="3543" spans="10:24" x14ac:dyDescent="0.25">
      <c r="J3543">
        <v>3540</v>
      </c>
      <c r="K3543" s="43">
        <v>6.7928518377921909E-2</v>
      </c>
      <c r="L3543">
        <v>0.7420875886920224</v>
      </c>
      <c r="M3543">
        <v>0.52667759709020279</v>
      </c>
      <c r="N3543" s="44">
        <v>0.67678940629631468</v>
      </c>
      <c r="O3543" s="161">
        <f t="shared" si="551"/>
        <v>2000000</v>
      </c>
      <c r="P3543" s="162">
        <f t="shared" si="552"/>
        <v>189.74692097120851</v>
      </c>
      <c r="Q3543" s="162">
        <f t="shared" si="553"/>
        <v>136.33841470192885</v>
      </c>
      <c r="R3543" s="163">
        <f t="shared" si="554"/>
        <v>1</v>
      </c>
      <c r="S3543" s="161">
        <f t="shared" si="555"/>
        <v>2000000</v>
      </c>
      <c r="T3543" s="162">
        <f t="shared" si="556"/>
        <v>193.24897365706951</v>
      </c>
      <c r="U3543" s="162">
        <f t="shared" si="557"/>
        <v>125.66920735096443</v>
      </c>
      <c r="V3543" s="163">
        <f t="shared" si="558"/>
        <v>1</v>
      </c>
      <c r="W3543" s="164">
        <f t="shared" si="559"/>
        <v>56817012.538559318</v>
      </c>
      <c r="X3543" s="164">
        <f t="shared" si="560"/>
        <v>-14840467.387789816</v>
      </c>
    </row>
    <row r="3544" spans="10:24" x14ac:dyDescent="0.25">
      <c r="J3544">
        <v>3541</v>
      </c>
      <c r="K3544" s="43">
        <v>0.47210864569810929</v>
      </c>
      <c r="L3544">
        <v>0.37698491703964354</v>
      </c>
      <c r="M3544">
        <v>0.66812557826164076</v>
      </c>
      <c r="N3544" s="44">
        <v>0.21210966587544078</v>
      </c>
      <c r="O3544" s="161">
        <f t="shared" si="551"/>
        <v>5000000</v>
      </c>
      <c r="P3544" s="162">
        <f t="shared" si="552"/>
        <v>175.29886276223598</v>
      </c>
      <c r="Q3544" s="162">
        <f t="shared" si="553"/>
        <v>143.69486383883739</v>
      </c>
      <c r="R3544" s="163">
        <f t="shared" si="554"/>
        <v>1</v>
      </c>
      <c r="S3544" s="161">
        <f t="shared" si="555"/>
        <v>6000000</v>
      </c>
      <c r="T3544" s="162">
        <f t="shared" si="556"/>
        <v>188.43295425407865</v>
      </c>
      <c r="U3544" s="162">
        <f t="shared" si="557"/>
        <v>129.34743191941868</v>
      </c>
      <c r="V3544" s="163">
        <f t="shared" si="558"/>
        <v>1</v>
      </c>
      <c r="W3544" s="164">
        <f t="shared" si="559"/>
        <v>108019994.61699295</v>
      </c>
      <c r="X3544" s="164">
        <f t="shared" si="560"/>
        <v>204513134.00795984</v>
      </c>
    </row>
    <row r="3545" spans="10:24" x14ac:dyDescent="0.25">
      <c r="J3545">
        <v>3542</v>
      </c>
      <c r="K3545" s="43">
        <v>0.29530961612415818</v>
      </c>
      <c r="L3545">
        <v>0.34908111314917145</v>
      </c>
      <c r="M3545">
        <v>0.83598064680013218</v>
      </c>
      <c r="N3545" s="44">
        <v>0.42084357203613121</v>
      </c>
      <c r="O3545" s="161">
        <f t="shared" si="551"/>
        <v>2000000</v>
      </c>
      <c r="P3545" s="162">
        <f t="shared" si="552"/>
        <v>174.1829631282146</v>
      </c>
      <c r="Q3545" s="162">
        <f t="shared" si="553"/>
        <v>154.56144035243733</v>
      </c>
      <c r="R3545" s="163">
        <f t="shared" si="554"/>
        <v>1</v>
      </c>
      <c r="S3545" s="161">
        <f t="shared" si="555"/>
        <v>5000000</v>
      </c>
      <c r="T3545" s="162">
        <f t="shared" si="556"/>
        <v>188.06098770940486</v>
      </c>
      <c r="U3545" s="162">
        <f t="shared" si="557"/>
        <v>134.78072017621867</v>
      </c>
      <c r="V3545" s="163">
        <f t="shared" si="558"/>
        <v>1</v>
      </c>
      <c r="W3545" s="164">
        <f t="shared" si="559"/>
        <v>-10756954.448445469</v>
      </c>
      <c r="X3545" s="164">
        <f t="shared" si="560"/>
        <v>116401337.66593096</v>
      </c>
    </row>
    <row r="3546" spans="10:24" x14ac:dyDescent="0.25">
      <c r="J3546">
        <v>3543</v>
      </c>
      <c r="K3546" s="43">
        <v>0.73061452966471663</v>
      </c>
      <c r="L3546">
        <v>0.33742696204877931</v>
      </c>
      <c r="M3546">
        <v>0.14361788994585833</v>
      </c>
      <c r="N3546" s="44">
        <v>0.34355043575539723</v>
      </c>
      <c r="O3546" s="161">
        <f t="shared" si="551"/>
        <v>6000000</v>
      </c>
      <c r="P3546" s="162">
        <f t="shared" si="552"/>
        <v>173.70756506386996</v>
      </c>
      <c r="Q3546" s="162">
        <f t="shared" si="553"/>
        <v>113.71589723700394</v>
      </c>
      <c r="R3546" s="163">
        <f t="shared" si="554"/>
        <v>1</v>
      </c>
      <c r="S3546" s="161">
        <f t="shared" si="555"/>
        <v>7000000</v>
      </c>
      <c r="T3546" s="162">
        <f t="shared" si="556"/>
        <v>187.90252168795666</v>
      </c>
      <c r="U3546" s="162">
        <f t="shared" si="557"/>
        <v>114.35794861850198</v>
      </c>
      <c r="V3546" s="163">
        <f t="shared" si="558"/>
        <v>1</v>
      </c>
      <c r="W3546" s="164">
        <f t="shared" si="559"/>
        <v>309950006.96119612</v>
      </c>
      <c r="X3546" s="164">
        <f t="shared" si="560"/>
        <v>364812011.48618281</v>
      </c>
    </row>
    <row r="3547" spans="10:24" x14ac:dyDescent="0.25">
      <c r="J3547">
        <v>3544</v>
      </c>
      <c r="K3547" s="43">
        <v>0.59685962966314565</v>
      </c>
      <c r="L3547">
        <v>0.60338962448156319</v>
      </c>
      <c r="M3547">
        <v>0.65223685806636256</v>
      </c>
      <c r="N3547" s="44">
        <v>0.66601451822822433</v>
      </c>
      <c r="O3547" s="161">
        <f t="shared" si="551"/>
        <v>6000000</v>
      </c>
      <c r="P3547" s="162">
        <f t="shared" si="552"/>
        <v>183.93195909634613</v>
      </c>
      <c r="Q3547" s="162">
        <f t="shared" si="553"/>
        <v>142.82733180831957</v>
      </c>
      <c r="R3547" s="163">
        <f t="shared" si="554"/>
        <v>1</v>
      </c>
      <c r="S3547" s="161">
        <f t="shared" si="555"/>
        <v>6000000</v>
      </c>
      <c r="T3547" s="162">
        <f t="shared" si="556"/>
        <v>191.31065303211537</v>
      </c>
      <c r="U3547" s="162">
        <f t="shared" si="557"/>
        <v>128.91366590415979</v>
      </c>
      <c r="V3547" s="163">
        <f t="shared" si="558"/>
        <v>1</v>
      </c>
      <c r="W3547" s="164">
        <f t="shared" si="559"/>
        <v>196627763.72815937</v>
      </c>
      <c r="X3547" s="164">
        <f t="shared" si="560"/>
        <v>224381922.76773351</v>
      </c>
    </row>
    <row r="3548" spans="10:24" x14ac:dyDescent="0.25">
      <c r="J3548">
        <v>3545</v>
      </c>
      <c r="K3548" s="43">
        <v>0.86329650420948223</v>
      </c>
      <c r="L3548">
        <v>0.68769040367549183</v>
      </c>
      <c r="M3548">
        <v>0.33029554725762589</v>
      </c>
      <c r="N3548" s="44">
        <v>0.59717156320801468</v>
      </c>
      <c r="O3548" s="161">
        <f t="shared" si="551"/>
        <v>7000000</v>
      </c>
      <c r="P3548" s="162">
        <f t="shared" si="552"/>
        <v>187.33971462622657</v>
      </c>
      <c r="Q3548" s="162">
        <f t="shared" si="553"/>
        <v>126.21805563157746</v>
      </c>
      <c r="R3548" s="163">
        <f t="shared" si="554"/>
        <v>1</v>
      </c>
      <c r="S3548" s="161">
        <f t="shared" si="555"/>
        <v>7000000</v>
      </c>
      <c r="T3548" s="162">
        <f t="shared" si="556"/>
        <v>192.44657154207553</v>
      </c>
      <c r="U3548" s="162">
        <f t="shared" si="557"/>
        <v>120.60902781578872</v>
      </c>
      <c r="V3548" s="163">
        <f t="shared" si="558"/>
        <v>1</v>
      </c>
      <c r="W3548" s="164">
        <f t="shared" si="559"/>
        <v>377851612.96254379</v>
      </c>
      <c r="X3548" s="164">
        <f t="shared" si="560"/>
        <v>352862806.08400768</v>
      </c>
    </row>
    <row r="3549" spans="10:24" x14ac:dyDescent="0.25">
      <c r="J3549">
        <v>3546</v>
      </c>
      <c r="K3549" s="43">
        <v>0.10648342685078227</v>
      </c>
      <c r="L3549">
        <v>0.12352367444682899</v>
      </c>
      <c r="M3549">
        <v>0.66705599771939916</v>
      </c>
      <c r="N3549" s="44">
        <v>0.47540920232297901</v>
      </c>
      <c r="O3549" s="161">
        <f t="shared" si="551"/>
        <v>2000000</v>
      </c>
      <c r="P3549" s="162">
        <f t="shared" si="552"/>
        <v>162.63673623062067</v>
      </c>
      <c r="Q3549" s="162">
        <f t="shared" si="553"/>
        <v>143.63596629270987</v>
      </c>
      <c r="R3549" s="163">
        <f t="shared" si="554"/>
        <v>1</v>
      </c>
      <c r="S3549" s="161">
        <f t="shared" si="555"/>
        <v>2000000</v>
      </c>
      <c r="T3549" s="162">
        <f t="shared" si="556"/>
        <v>184.21224541020689</v>
      </c>
      <c r="U3549" s="162">
        <f t="shared" si="557"/>
        <v>129.31798314635495</v>
      </c>
      <c r="V3549" s="163">
        <f t="shared" si="558"/>
        <v>1</v>
      </c>
      <c r="W3549" s="164">
        <f t="shared" si="559"/>
        <v>-11998460.124178395</v>
      </c>
      <c r="X3549" s="164">
        <f t="shared" si="560"/>
        <v>-40211475.472296119</v>
      </c>
    </row>
    <row r="3550" spans="10:24" x14ac:dyDescent="0.25">
      <c r="J3550">
        <v>3547</v>
      </c>
      <c r="K3550" s="43">
        <v>0.55002955552944588</v>
      </c>
      <c r="L3550">
        <v>0.764396312130595</v>
      </c>
      <c r="M3550">
        <v>0.3980243669133996</v>
      </c>
      <c r="N3550" s="44">
        <v>1.6345499707009381E-2</v>
      </c>
      <c r="O3550" s="161">
        <f t="shared" si="551"/>
        <v>6000000</v>
      </c>
      <c r="P3550" s="162">
        <f t="shared" si="552"/>
        <v>190.80773942342196</v>
      </c>
      <c r="Q3550" s="162">
        <f t="shared" si="553"/>
        <v>129.83071753185845</v>
      </c>
      <c r="R3550" s="163">
        <f t="shared" si="554"/>
        <v>1</v>
      </c>
      <c r="S3550" s="161">
        <f t="shared" si="555"/>
        <v>6000000</v>
      </c>
      <c r="T3550" s="162">
        <f t="shared" si="556"/>
        <v>193.60257980780733</v>
      </c>
      <c r="U3550" s="162">
        <f t="shared" si="557"/>
        <v>122.41535876592923</v>
      </c>
      <c r="V3550" s="163">
        <f t="shared" si="558"/>
        <v>0.05</v>
      </c>
      <c r="W3550" s="164">
        <f t="shared" si="559"/>
        <v>315862131.34938103</v>
      </c>
      <c r="X3550" s="164">
        <f t="shared" si="560"/>
        <v>-128643833.68743657</v>
      </c>
    </row>
    <row r="3551" spans="10:24" x14ac:dyDescent="0.25">
      <c r="J3551">
        <v>3548</v>
      </c>
      <c r="K3551" s="43">
        <v>0.66066736548469862</v>
      </c>
      <c r="L3551">
        <v>0.6339713844725211</v>
      </c>
      <c r="M3551">
        <v>0.47028293544643773</v>
      </c>
      <c r="N3551" s="44">
        <v>8.7623030446022154E-2</v>
      </c>
      <c r="O3551" s="161">
        <f t="shared" si="551"/>
        <v>6000000</v>
      </c>
      <c r="P3551" s="162">
        <f t="shared" si="552"/>
        <v>185.13585362873397</v>
      </c>
      <c r="Q3551" s="162">
        <f t="shared" si="553"/>
        <v>133.50882689612195</v>
      </c>
      <c r="R3551" s="163">
        <f t="shared" si="554"/>
        <v>1</v>
      </c>
      <c r="S3551" s="161">
        <f t="shared" si="555"/>
        <v>7000000</v>
      </c>
      <c r="T3551" s="162">
        <f t="shared" si="556"/>
        <v>191.71195120957799</v>
      </c>
      <c r="U3551" s="162">
        <f t="shared" si="557"/>
        <v>124.25441344806097</v>
      </c>
      <c r="V3551" s="163">
        <f t="shared" si="558"/>
        <v>0.9</v>
      </c>
      <c r="W3551" s="164">
        <f t="shared" si="559"/>
        <v>259762160.39567214</v>
      </c>
      <c r="X3551" s="164">
        <f t="shared" si="560"/>
        <v>274982487.8975572</v>
      </c>
    </row>
    <row r="3552" spans="10:24" x14ac:dyDescent="0.25">
      <c r="J3552">
        <v>3549</v>
      </c>
      <c r="K3552" s="43">
        <v>0.23086875324675749</v>
      </c>
      <c r="L3552">
        <v>0.98170304099300076</v>
      </c>
      <c r="M3552">
        <v>8.0211449165861426E-2</v>
      </c>
      <c r="N3552" s="44">
        <v>0.60513457830568873</v>
      </c>
      <c r="O3552" s="161">
        <f t="shared" si="551"/>
        <v>2000000</v>
      </c>
      <c r="P3552" s="162">
        <f t="shared" si="552"/>
        <v>211.35398894265907</v>
      </c>
      <c r="Q3552" s="162">
        <f t="shared" si="553"/>
        <v>106.92698657753306</v>
      </c>
      <c r="R3552" s="163">
        <f t="shared" si="554"/>
        <v>1</v>
      </c>
      <c r="S3552" s="161">
        <f t="shared" si="555"/>
        <v>5000000</v>
      </c>
      <c r="T3552" s="162">
        <f t="shared" si="556"/>
        <v>200.45132964755302</v>
      </c>
      <c r="U3552" s="162">
        <f t="shared" si="557"/>
        <v>110.96349328876653</v>
      </c>
      <c r="V3552" s="163">
        <f t="shared" si="558"/>
        <v>1</v>
      </c>
      <c r="W3552" s="164">
        <f t="shared" si="559"/>
        <v>158854004.73025203</v>
      </c>
      <c r="X3552" s="164">
        <f t="shared" si="560"/>
        <v>297439181.7939325</v>
      </c>
    </row>
    <row r="3553" spans="10:24" x14ac:dyDescent="0.25">
      <c r="J3553">
        <v>3550</v>
      </c>
      <c r="K3553" s="43">
        <v>2.9282135729920444E-2</v>
      </c>
      <c r="L3553">
        <v>0.53443326381747636</v>
      </c>
      <c r="M3553">
        <v>0.85556653372459923</v>
      </c>
      <c r="N3553" s="44">
        <v>0.79315618161842949</v>
      </c>
      <c r="O3553" s="161">
        <f t="shared" si="551"/>
        <v>1000000</v>
      </c>
      <c r="P3553" s="162">
        <f t="shared" si="552"/>
        <v>181.29628257049572</v>
      </c>
      <c r="Q3553" s="162">
        <f t="shared" si="553"/>
        <v>156.21221071355603</v>
      </c>
      <c r="R3553" s="163">
        <f t="shared" si="554"/>
        <v>1</v>
      </c>
      <c r="S3553" s="161">
        <f t="shared" si="555"/>
        <v>1000000</v>
      </c>
      <c r="T3553" s="162">
        <f t="shared" si="556"/>
        <v>190.43209419016523</v>
      </c>
      <c r="U3553" s="162">
        <f t="shared" si="557"/>
        <v>135.60610535677802</v>
      </c>
      <c r="V3553" s="163">
        <f t="shared" si="558"/>
        <v>1</v>
      </c>
      <c r="W3553" s="164">
        <f t="shared" si="559"/>
        <v>-24915928.143060312</v>
      </c>
      <c r="X3553" s="164">
        <f t="shared" si="560"/>
        <v>-95174011.166612789</v>
      </c>
    </row>
    <row r="3554" spans="10:24" x14ac:dyDescent="0.25">
      <c r="J3554">
        <v>3551</v>
      </c>
      <c r="K3554" s="43">
        <v>0.30429361989924997</v>
      </c>
      <c r="L3554">
        <v>0.79677339211042586</v>
      </c>
      <c r="M3554">
        <v>0.54584193989639096</v>
      </c>
      <c r="N3554" s="44">
        <v>6.4461552678727552E-2</v>
      </c>
      <c r="O3554" s="161">
        <f t="shared" si="551"/>
        <v>5000000</v>
      </c>
      <c r="P3554" s="162">
        <f t="shared" si="552"/>
        <v>192.45227029330695</v>
      </c>
      <c r="Q3554" s="162">
        <f t="shared" si="553"/>
        <v>137.30325508000931</v>
      </c>
      <c r="R3554" s="163">
        <f t="shared" si="554"/>
        <v>1</v>
      </c>
      <c r="S3554" s="161">
        <f t="shared" si="555"/>
        <v>6000000</v>
      </c>
      <c r="T3554" s="162">
        <f t="shared" si="556"/>
        <v>194.15075676443564</v>
      </c>
      <c r="U3554" s="162">
        <f t="shared" si="557"/>
        <v>126.15162754000465</v>
      </c>
      <c r="V3554" s="163">
        <f t="shared" si="558"/>
        <v>0.9</v>
      </c>
      <c r="W3554" s="164">
        <f t="shared" si="559"/>
        <v>225745076.06648821</v>
      </c>
      <c r="X3554" s="164">
        <f t="shared" si="560"/>
        <v>217195297.81192732</v>
      </c>
    </row>
    <row r="3555" spans="10:24" x14ac:dyDescent="0.25">
      <c r="J3555">
        <v>3552</v>
      </c>
      <c r="K3555" s="43">
        <v>0.80690406284030891</v>
      </c>
      <c r="L3555">
        <v>0.11220582430058357</v>
      </c>
      <c r="M3555">
        <v>0.58010750912762021</v>
      </c>
      <c r="N3555" s="44">
        <v>4.3159035905304788E-2</v>
      </c>
      <c r="O3555" s="161">
        <f t="shared" si="551"/>
        <v>7000000</v>
      </c>
      <c r="P3555" s="162">
        <f t="shared" si="552"/>
        <v>161.7767915753567</v>
      </c>
      <c r="Q3555" s="162">
        <f t="shared" si="553"/>
        <v>139.04337041589213</v>
      </c>
      <c r="R3555" s="163">
        <f t="shared" si="554"/>
        <v>1</v>
      </c>
      <c r="S3555" s="161">
        <f t="shared" si="555"/>
        <v>7000000</v>
      </c>
      <c r="T3555" s="162">
        <f t="shared" si="556"/>
        <v>183.92559719178556</v>
      </c>
      <c r="U3555" s="162">
        <f t="shared" si="557"/>
        <v>127.02168520794606</v>
      </c>
      <c r="V3555" s="163">
        <f t="shared" si="558"/>
        <v>0.9</v>
      </c>
      <c r="W3555" s="164">
        <f t="shared" si="559"/>
        <v>109133948.11625198</v>
      </c>
      <c r="X3555" s="164">
        <f t="shared" si="560"/>
        <v>208494645.49818885</v>
      </c>
    </row>
    <row r="3556" spans="10:24" x14ac:dyDescent="0.25">
      <c r="J3556">
        <v>3553</v>
      </c>
      <c r="K3556" s="43">
        <v>0.59494543426411106</v>
      </c>
      <c r="L3556">
        <v>0.6751529389917682</v>
      </c>
      <c r="M3556">
        <v>0.85810614793226248</v>
      </c>
      <c r="N3556" s="44">
        <v>0.99589656534042315</v>
      </c>
      <c r="O3556" s="161">
        <f t="shared" si="551"/>
        <v>6000000</v>
      </c>
      <c r="P3556" s="162">
        <f t="shared" si="552"/>
        <v>186.8128074379884</v>
      </c>
      <c r="Q3556" s="162">
        <f t="shared" si="553"/>
        <v>156.43698695244655</v>
      </c>
      <c r="R3556" s="163">
        <f t="shared" si="554"/>
        <v>1</v>
      </c>
      <c r="S3556" s="161">
        <f t="shared" si="555"/>
        <v>6000000</v>
      </c>
      <c r="T3556" s="162">
        <f t="shared" si="556"/>
        <v>192.2709358126628</v>
      </c>
      <c r="U3556" s="162">
        <f t="shared" si="557"/>
        <v>135.71849347622327</v>
      </c>
      <c r="V3556" s="163">
        <f t="shared" si="558"/>
        <v>1</v>
      </c>
      <c r="W3556" s="164">
        <f t="shared" si="559"/>
        <v>132254922.9132511</v>
      </c>
      <c r="X3556" s="164">
        <f t="shared" si="560"/>
        <v>189314654.01863718</v>
      </c>
    </row>
    <row r="3557" spans="10:24" x14ac:dyDescent="0.25">
      <c r="J3557">
        <v>3554</v>
      </c>
      <c r="K3557" s="43">
        <v>0.85734619619915886</v>
      </c>
      <c r="L3557">
        <v>0.70134783427089831</v>
      </c>
      <c r="M3557">
        <v>0.74313531176740533</v>
      </c>
      <c r="N3557" s="44">
        <v>2.1613994919609358E-2</v>
      </c>
      <c r="O3557" s="161">
        <f t="shared" si="551"/>
        <v>7000000</v>
      </c>
      <c r="P3557" s="162">
        <f t="shared" si="552"/>
        <v>187.92421468575273</v>
      </c>
      <c r="Q3557" s="162">
        <f t="shared" si="553"/>
        <v>148.06083459310875</v>
      </c>
      <c r="R3557" s="163">
        <f t="shared" si="554"/>
        <v>1</v>
      </c>
      <c r="S3557" s="161">
        <f t="shared" si="555"/>
        <v>7000000</v>
      </c>
      <c r="T3557" s="162">
        <f t="shared" si="556"/>
        <v>192.6414048952509</v>
      </c>
      <c r="U3557" s="162">
        <f t="shared" si="557"/>
        <v>131.53041729655439</v>
      </c>
      <c r="V3557" s="163">
        <f t="shared" si="558"/>
        <v>0.9</v>
      </c>
      <c r="W3557" s="164">
        <f t="shared" si="559"/>
        <v>229043660.64850783</v>
      </c>
      <c r="X3557" s="164">
        <f t="shared" si="560"/>
        <v>234999221.87178802</v>
      </c>
    </row>
    <row r="3558" spans="10:24" x14ac:dyDescent="0.25">
      <c r="J3558">
        <v>3555</v>
      </c>
      <c r="K3558" s="43">
        <v>0.32787615816642324</v>
      </c>
      <c r="L3558">
        <v>0.12308572239950399</v>
      </c>
      <c r="M3558">
        <v>0.99465812688728605</v>
      </c>
      <c r="N3558" s="44">
        <v>0.27274748203623023</v>
      </c>
      <c r="O3558" s="161">
        <f t="shared" si="551"/>
        <v>5000000</v>
      </c>
      <c r="P3558" s="162">
        <f t="shared" si="552"/>
        <v>162.60451747953496</v>
      </c>
      <c r="Q3558" s="162">
        <f t="shared" si="553"/>
        <v>186.05752405731295</v>
      </c>
      <c r="R3558" s="163">
        <f t="shared" si="554"/>
        <v>1</v>
      </c>
      <c r="S3558" s="161">
        <f t="shared" si="555"/>
        <v>6000000</v>
      </c>
      <c r="T3558" s="162">
        <f t="shared" si="556"/>
        <v>184.20150582651166</v>
      </c>
      <c r="U3558" s="162">
        <f t="shared" si="557"/>
        <v>150.52876202865647</v>
      </c>
      <c r="V3558" s="163">
        <f t="shared" si="558"/>
        <v>1</v>
      </c>
      <c r="W3558" s="164">
        <f t="shared" si="559"/>
        <v>-167265032.88888991</v>
      </c>
      <c r="X3558" s="164">
        <f t="shared" si="560"/>
        <v>52036462.787131131</v>
      </c>
    </row>
    <row r="3559" spans="10:24" x14ac:dyDescent="0.25">
      <c r="J3559">
        <v>3556</v>
      </c>
      <c r="K3559" s="43">
        <v>0.6292627644328006</v>
      </c>
      <c r="L3559">
        <v>0.75886150465165159</v>
      </c>
      <c r="M3559">
        <v>0.65092679984922319</v>
      </c>
      <c r="N3559" s="44">
        <v>0.99447161358378244</v>
      </c>
      <c r="O3559" s="161">
        <f t="shared" si="551"/>
        <v>6000000</v>
      </c>
      <c r="P3559" s="162">
        <f t="shared" si="552"/>
        <v>190.53967549564584</v>
      </c>
      <c r="Q3559" s="162">
        <f t="shared" si="553"/>
        <v>142.75647684317084</v>
      </c>
      <c r="R3559" s="163">
        <f t="shared" si="554"/>
        <v>1</v>
      </c>
      <c r="S3559" s="161">
        <f t="shared" si="555"/>
        <v>7000000</v>
      </c>
      <c r="T3559" s="162">
        <f t="shared" si="556"/>
        <v>193.51322516521529</v>
      </c>
      <c r="U3559" s="162">
        <f t="shared" si="557"/>
        <v>128.87823842158542</v>
      </c>
      <c r="V3559" s="163">
        <f t="shared" si="558"/>
        <v>1</v>
      </c>
      <c r="W3559" s="164">
        <f t="shared" si="559"/>
        <v>236699191.91484994</v>
      </c>
      <c r="X3559" s="164">
        <f t="shared" si="560"/>
        <v>302444907.20540905</v>
      </c>
    </row>
    <row r="3560" spans="10:24" x14ac:dyDescent="0.25">
      <c r="J3560">
        <v>3557</v>
      </c>
      <c r="K3560" s="43">
        <v>0.18374385279231209</v>
      </c>
      <c r="L3560">
        <v>2.4987309560762228E-2</v>
      </c>
      <c r="M3560">
        <v>0.64083212814745316</v>
      </c>
      <c r="N3560" s="44">
        <v>0.28573631956955803</v>
      </c>
      <c r="O3560" s="161">
        <f t="shared" si="551"/>
        <v>2000000</v>
      </c>
      <c r="P3560" s="162">
        <f t="shared" si="552"/>
        <v>150.59728252157791</v>
      </c>
      <c r="Q3560" s="162">
        <f t="shared" si="553"/>
        <v>142.21367847954428</v>
      </c>
      <c r="R3560" s="163">
        <f t="shared" si="554"/>
        <v>1</v>
      </c>
      <c r="S3560" s="161">
        <f t="shared" si="555"/>
        <v>5000000</v>
      </c>
      <c r="T3560" s="162">
        <f t="shared" si="556"/>
        <v>180.19909417385929</v>
      </c>
      <c r="U3560" s="162">
        <f t="shared" si="557"/>
        <v>128.60683923977214</v>
      </c>
      <c r="V3560" s="163">
        <f t="shared" si="558"/>
        <v>1</v>
      </c>
      <c r="W3560" s="164">
        <f t="shared" si="559"/>
        <v>-33232791.915932752</v>
      </c>
      <c r="X3560" s="164">
        <f t="shared" si="560"/>
        <v>107961274.67043576</v>
      </c>
    </row>
    <row r="3561" spans="10:24" x14ac:dyDescent="0.25">
      <c r="J3561">
        <v>3558</v>
      </c>
      <c r="K3561" s="43">
        <v>0.83292809022205172</v>
      </c>
      <c r="L3561">
        <v>0.57074526422769045</v>
      </c>
      <c r="M3561">
        <v>0.16348263927564732</v>
      </c>
      <c r="N3561" s="44">
        <v>0.82324933390485555</v>
      </c>
      <c r="O3561" s="161">
        <f t="shared" si="551"/>
        <v>7000000</v>
      </c>
      <c r="P3561" s="162">
        <f t="shared" si="552"/>
        <v>182.67407800935936</v>
      </c>
      <c r="Q3561" s="162">
        <f t="shared" si="553"/>
        <v>115.39510332432468</v>
      </c>
      <c r="R3561" s="163">
        <f t="shared" si="554"/>
        <v>1</v>
      </c>
      <c r="S3561" s="161">
        <f t="shared" si="555"/>
        <v>7000000</v>
      </c>
      <c r="T3561" s="162">
        <f t="shared" si="556"/>
        <v>190.89135933645312</v>
      </c>
      <c r="U3561" s="162">
        <f t="shared" si="557"/>
        <v>115.19755166216234</v>
      </c>
      <c r="V3561" s="163">
        <f t="shared" si="558"/>
        <v>1</v>
      </c>
      <c r="W3561" s="164">
        <f t="shared" si="559"/>
        <v>420952822.79524279</v>
      </c>
      <c r="X3561" s="164">
        <f t="shared" si="560"/>
        <v>379856653.72003549</v>
      </c>
    </row>
    <row r="3562" spans="10:24" x14ac:dyDescent="0.25">
      <c r="J3562">
        <v>3559</v>
      </c>
      <c r="K3562" s="43">
        <v>0.80433553474148389</v>
      </c>
      <c r="L3562">
        <v>0.57340862717215169</v>
      </c>
      <c r="M3562">
        <v>8.4579873279072348E-2</v>
      </c>
      <c r="N3562" s="44">
        <v>0.86661484585711079</v>
      </c>
      <c r="O3562" s="161">
        <f t="shared" si="551"/>
        <v>7000000</v>
      </c>
      <c r="P3562" s="162">
        <f t="shared" si="552"/>
        <v>182.77588526203633</v>
      </c>
      <c r="Q3562" s="162">
        <f t="shared" si="553"/>
        <v>107.50182566710563</v>
      </c>
      <c r="R3562" s="163">
        <f t="shared" si="554"/>
        <v>1</v>
      </c>
      <c r="S3562" s="161">
        <f t="shared" si="555"/>
        <v>7000000</v>
      </c>
      <c r="T3562" s="162">
        <f t="shared" si="556"/>
        <v>190.92529508734543</v>
      </c>
      <c r="U3562" s="162">
        <f t="shared" si="557"/>
        <v>111.25091283355282</v>
      </c>
      <c r="V3562" s="163">
        <f t="shared" si="558"/>
        <v>1</v>
      </c>
      <c r="W3562" s="164">
        <f t="shared" si="559"/>
        <v>476918417.16451484</v>
      </c>
      <c r="X3562" s="164">
        <f t="shared" si="560"/>
        <v>407720675.77654827</v>
      </c>
    </row>
    <row r="3563" spans="10:24" x14ac:dyDescent="0.25">
      <c r="J3563">
        <v>3560</v>
      </c>
      <c r="K3563" s="43">
        <v>0.43186425567421816</v>
      </c>
      <c r="L3563">
        <v>0.96018330427525123</v>
      </c>
      <c r="M3563">
        <v>0.36569941027574182</v>
      </c>
      <c r="N3563" s="44">
        <v>0.91735302513492023</v>
      </c>
      <c r="O3563" s="161">
        <f t="shared" si="551"/>
        <v>5000000</v>
      </c>
      <c r="P3563" s="162">
        <f t="shared" si="552"/>
        <v>206.29225785490877</v>
      </c>
      <c r="Q3563" s="162">
        <f t="shared" si="553"/>
        <v>128.13469233431266</v>
      </c>
      <c r="R3563" s="163">
        <f t="shared" si="554"/>
        <v>1</v>
      </c>
      <c r="S3563" s="161">
        <f t="shared" si="555"/>
        <v>6000000</v>
      </c>
      <c r="T3563" s="162">
        <f t="shared" si="556"/>
        <v>198.76408595163625</v>
      </c>
      <c r="U3563" s="162">
        <f t="shared" si="557"/>
        <v>121.56734616715633</v>
      </c>
      <c r="V3563" s="163">
        <f t="shared" si="558"/>
        <v>1</v>
      </c>
      <c r="W3563" s="164">
        <f t="shared" si="559"/>
        <v>340787827.60298055</v>
      </c>
      <c r="X3563" s="164">
        <f t="shared" si="560"/>
        <v>313180438.7068795</v>
      </c>
    </row>
    <row r="3564" spans="10:24" x14ac:dyDescent="0.25">
      <c r="J3564">
        <v>3561</v>
      </c>
      <c r="K3564" s="43">
        <v>0.74341561260987021</v>
      </c>
      <c r="L3564">
        <v>0.60346865562986685</v>
      </c>
      <c r="M3564">
        <v>6.5613545557511532E-2</v>
      </c>
      <c r="N3564" s="44">
        <v>0.80052113993665397</v>
      </c>
      <c r="O3564" s="161">
        <f t="shared" si="551"/>
        <v>6000000</v>
      </c>
      <c r="P3564" s="162">
        <f t="shared" si="552"/>
        <v>183.93503456906521</v>
      </c>
      <c r="Q3564" s="162">
        <f t="shared" si="553"/>
        <v>104.81438806765726</v>
      </c>
      <c r="R3564" s="163">
        <f t="shared" si="554"/>
        <v>1</v>
      </c>
      <c r="S3564" s="161">
        <f t="shared" si="555"/>
        <v>7000000</v>
      </c>
      <c r="T3564" s="162">
        <f t="shared" si="556"/>
        <v>191.31167818968839</v>
      </c>
      <c r="U3564" s="162">
        <f t="shared" si="557"/>
        <v>109.90719403382863</v>
      </c>
      <c r="V3564" s="163">
        <f t="shared" si="558"/>
        <v>1</v>
      </c>
      <c r="W3564" s="164">
        <f t="shared" si="559"/>
        <v>424723879.00844771</v>
      </c>
      <c r="X3564" s="164">
        <f t="shared" si="560"/>
        <v>419831389.09101832</v>
      </c>
    </row>
    <row r="3565" spans="10:24" x14ac:dyDescent="0.25">
      <c r="J3565">
        <v>3562</v>
      </c>
      <c r="K3565" s="43">
        <v>0.31916821528085038</v>
      </c>
      <c r="L3565">
        <v>0.37655295329332905</v>
      </c>
      <c r="M3565">
        <v>0.94674914039281355</v>
      </c>
      <c r="N3565" s="44">
        <v>0.42221911450184035</v>
      </c>
      <c r="O3565" s="161">
        <f t="shared" si="551"/>
        <v>5000000</v>
      </c>
      <c r="P3565" s="162">
        <f t="shared" si="552"/>
        <v>175.28180054969047</v>
      </c>
      <c r="Q3565" s="162">
        <f t="shared" si="553"/>
        <v>167.28237056458872</v>
      </c>
      <c r="R3565" s="163">
        <f t="shared" si="554"/>
        <v>1</v>
      </c>
      <c r="S3565" s="161">
        <f t="shared" si="555"/>
        <v>6000000</v>
      </c>
      <c r="T3565" s="162">
        <f t="shared" si="556"/>
        <v>188.42726684989682</v>
      </c>
      <c r="U3565" s="162">
        <f t="shared" si="557"/>
        <v>141.14118528229437</v>
      </c>
      <c r="V3565" s="163">
        <f t="shared" si="558"/>
        <v>1</v>
      </c>
      <c r="W3565" s="164">
        <f t="shared" si="559"/>
        <v>-10002850.074491218</v>
      </c>
      <c r="X3565" s="164">
        <f t="shared" si="560"/>
        <v>133716489.40561473</v>
      </c>
    </row>
    <row r="3566" spans="10:24" x14ac:dyDescent="0.25">
      <c r="J3566">
        <v>3563</v>
      </c>
      <c r="K3566" s="43">
        <v>0.69202016596912364</v>
      </c>
      <c r="L3566">
        <v>0.66493132954140988</v>
      </c>
      <c r="M3566">
        <v>0.5382292772435906</v>
      </c>
      <c r="N3566" s="44">
        <v>0.43962429930835789</v>
      </c>
      <c r="O3566" s="161">
        <f t="shared" si="551"/>
        <v>6000000</v>
      </c>
      <c r="P3566" s="162">
        <f t="shared" si="552"/>
        <v>186.38939284230096</v>
      </c>
      <c r="Q3566" s="162">
        <f t="shared" si="553"/>
        <v>136.91947437691593</v>
      </c>
      <c r="R3566" s="163">
        <f t="shared" si="554"/>
        <v>1</v>
      </c>
      <c r="S3566" s="161">
        <f t="shared" si="555"/>
        <v>7000000</v>
      </c>
      <c r="T3566" s="162">
        <f t="shared" si="556"/>
        <v>192.12979761410031</v>
      </c>
      <c r="U3566" s="162">
        <f t="shared" si="557"/>
        <v>125.95973718845796</v>
      </c>
      <c r="V3566" s="163">
        <f t="shared" si="558"/>
        <v>1</v>
      </c>
      <c r="W3566" s="164">
        <f t="shared" si="559"/>
        <v>246819510.79231024</v>
      </c>
      <c r="X3566" s="164">
        <f t="shared" si="560"/>
        <v>313190422.97949642</v>
      </c>
    </row>
    <row r="3567" spans="10:24" x14ac:dyDescent="0.25">
      <c r="J3567">
        <v>3564</v>
      </c>
      <c r="K3567" s="43">
        <v>0.78741686153453871</v>
      </c>
      <c r="L3567">
        <v>0.58110185813416937</v>
      </c>
      <c r="M3567">
        <v>0.78463532495798061</v>
      </c>
      <c r="N3567" s="44">
        <v>8.5628216260060674E-2</v>
      </c>
      <c r="O3567" s="161">
        <f t="shared" si="551"/>
        <v>7000000</v>
      </c>
      <c r="P3567" s="162">
        <f t="shared" si="552"/>
        <v>183.07069652130863</v>
      </c>
      <c r="Q3567" s="162">
        <f t="shared" si="553"/>
        <v>150.75888384966677</v>
      </c>
      <c r="R3567" s="163">
        <f t="shared" si="554"/>
        <v>1</v>
      </c>
      <c r="S3567" s="161">
        <f t="shared" si="555"/>
        <v>7000000</v>
      </c>
      <c r="T3567" s="162">
        <f t="shared" si="556"/>
        <v>191.02356550710289</v>
      </c>
      <c r="U3567" s="162">
        <f t="shared" si="557"/>
        <v>132.87944192483337</v>
      </c>
      <c r="V3567" s="163">
        <f t="shared" si="558"/>
        <v>0.9</v>
      </c>
      <c r="W3567" s="164">
        <f t="shared" si="559"/>
        <v>176182688.70149302</v>
      </c>
      <c r="X3567" s="164">
        <f t="shared" si="560"/>
        <v>216307978.56829798</v>
      </c>
    </row>
    <row r="3568" spans="10:24" x14ac:dyDescent="0.25">
      <c r="J3568">
        <v>3565</v>
      </c>
      <c r="K3568" s="43">
        <v>0.18489202538038674</v>
      </c>
      <c r="L3568">
        <v>0.92894053010404254</v>
      </c>
      <c r="M3568">
        <v>0.89342461357869862</v>
      </c>
      <c r="N3568" s="44">
        <v>9.2370021103704625E-2</v>
      </c>
      <c r="O3568" s="161">
        <f t="shared" si="551"/>
        <v>2000000</v>
      </c>
      <c r="P3568" s="162">
        <f t="shared" si="552"/>
        <v>202.01918734288694</v>
      </c>
      <c r="Q3568" s="162">
        <f t="shared" si="553"/>
        <v>159.89896502552179</v>
      </c>
      <c r="R3568" s="163">
        <f t="shared" si="554"/>
        <v>1</v>
      </c>
      <c r="S3568" s="161">
        <f t="shared" si="555"/>
        <v>5000000</v>
      </c>
      <c r="T3568" s="162">
        <f t="shared" si="556"/>
        <v>197.33972911429564</v>
      </c>
      <c r="U3568" s="162">
        <f t="shared" si="557"/>
        <v>137.44948251276088</v>
      </c>
      <c r="V3568" s="163">
        <f t="shared" si="558"/>
        <v>0.9</v>
      </c>
      <c r="W3568" s="164">
        <f t="shared" si="559"/>
        <v>34240444.634730294</v>
      </c>
      <c r="X3568" s="164">
        <f t="shared" si="560"/>
        <v>119506109.70690644</v>
      </c>
    </row>
    <row r="3569" spans="10:24" x14ac:dyDescent="0.25">
      <c r="J3569">
        <v>3566</v>
      </c>
      <c r="K3569" s="43">
        <v>0.94543703074542418</v>
      </c>
      <c r="L3569">
        <v>0.57219181355791415</v>
      </c>
      <c r="M3569">
        <v>0.9737481938640371</v>
      </c>
      <c r="N3569" s="44">
        <v>0.12064794131584478</v>
      </c>
      <c r="O3569" s="161">
        <f t="shared" si="551"/>
        <v>7000000</v>
      </c>
      <c r="P3569" s="162">
        <f t="shared" si="552"/>
        <v>182.72935688532425</v>
      </c>
      <c r="Q3569" s="162">
        <f t="shared" si="553"/>
        <v>173.77962648581814</v>
      </c>
      <c r="R3569" s="163">
        <f t="shared" si="554"/>
        <v>1</v>
      </c>
      <c r="S3569" s="161">
        <f t="shared" si="555"/>
        <v>9000000</v>
      </c>
      <c r="T3569" s="162">
        <f t="shared" si="556"/>
        <v>190.90978562844143</v>
      </c>
      <c r="U3569" s="162">
        <f t="shared" si="557"/>
        <v>144.38981324290907</v>
      </c>
      <c r="V3569" s="163">
        <f t="shared" si="558"/>
        <v>0.9</v>
      </c>
      <c r="W3569" s="164">
        <f t="shared" si="559"/>
        <v>12648112.796542764</v>
      </c>
      <c r="X3569" s="164">
        <f t="shared" si="560"/>
        <v>226811776.32281208</v>
      </c>
    </row>
    <row r="3570" spans="10:24" x14ac:dyDescent="0.25">
      <c r="J3570">
        <v>3567</v>
      </c>
      <c r="K3570" s="43">
        <v>0.85253863354381998</v>
      </c>
      <c r="L3570">
        <v>0.6975164849582699</v>
      </c>
      <c r="M3570">
        <v>0.56796992024808823</v>
      </c>
      <c r="N3570" s="44">
        <v>0.8848150069439441</v>
      </c>
      <c r="O3570" s="161">
        <f t="shared" si="551"/>
        <v>7000000</v>
      </c>
      <c r="P3570" s="162">
        <f t="shared" si="552"/>
        <v>187.75906424817683</v>
      </c>
      <c r="Q3570" s="162">
        <f t="shared" si="553"/>
        <v>138.42416146968384</v>
      </c>
      <c r="R3570" s="163">
        <f t="shared" si="554"/>
        <v>1</v>
      </c>
      <c r="S3570" s="161">
        <f t="shared" si="555"/>
        <v>7000000</v>
      </c>
      <c r="T3570" s="162">
        <f t="shared" si="556"/>
        <v>192.58635474939229</v>
      </c>
      <c r="U3570" s="162">
        <f t="shared" si="557"/>
        <v>126.71208073484192</v>
      </c>
      <c r="V3570" s="163">
        <f t="shared" si="558"/>
        <v>1</v>
      </c>
      <c r="W3570" s="164">
        <f t="shared" si="559"/>
        <v>295344319.44945091</v>
      </c>
      <c r="X3570" s="164">
        <f t="shared" si="560"/>
        <v>311119918.10185254</v>
      </c>
    </row>
    <row r="3571" spans="10:24" x14ac:dyDescent="0.25">
      <c r="J3571">
        <v>3568</v>
      </c>
      <c r="K3571" s="43">
        <v>0.34458207799692198</v>
      </c>
      <c r="L3571">
        <v>8.2706953785345982E-2</v>
      </c>
      <c r="M3571">
        <v>0.78461060501797286</v>
      </c>
      <c r="N3571" s="44">
        <v>0.51626871941065433</v>
      </c>
      <c r="O3571" s="161">
        <f t="shared" si="551"/>
        <v>5000000</v>
      </c>
      <c r="P3571" s="162">
        <f t="shared" si="552"/>
        <v>159.19362966388951</v>
      </c>
      <c r="Q3571" s="162">
        <f t="shared" si="553"/>
        <v>150.75719352526761</v>
      </c>
      <c r="R3571" s="163">
        <f t="shared" si="554"/>
        <v>1</v>
      </c>
      <c r="S3571" s="161">
        <f t="shared" si="555"/>
        <v>6000000</v>
      </c>
      <c r="T3571" s="162">
        <f t="shared" si="556"/>
        <v>183.0645432212965</v>
      </c>
      <c r="U3571" s="162">
        <f t="shared" si="557"/>
        <v>132.8785967626338</v>
      </c>
      <c r="V3571" s="163">
        <f t="shared" si="558"/>
        <v>1</v>
      </c>
      <c r="W3571" s="164">
        <f t="shared" si="559"/>
        <v>-7817819.3068905026</v>
      </c>
      <c r="X3571" s="164">
        <f t="shared" si="560"/>
        <v>151115678.75197619</v>
      </c>
    </row>
    <row r="3572" spans="10:24" x14ac:dyDescent="0.25">
      <c r="J3572">
        <v>3569</v>
      </c>
      <c r="K3572" s="43">
        <v>0.33153744855646627</v>
      </c>
      <c r="L3572">
        <v>5.8695056860029959E-2</v>
      </c>
      <c r="M3572">
        <v>0.80556623047725895</v>
      </c>
      <c r="N3572" s="44">
        <v>0.10443768693486744</v>
      </c>
      <c r="O3572" s="161">
        <f t="shared" si="551"/>
        <v>5000000</v>
      </c>
      <c r="P3572" s="162">
        <f t="shared" si="552"/>
        <v>156.51265843114666</v>
      </c>
      <c r="Q3572" s="162">
        <f t="shared" si="553"/>
        <v>152.23345812332002</v>
      </c>
      <c r="R3572" s="163">
        <f t="shared" si="554"/>
        <v>1</v>
      </c>
      <c r="S3572" s="161">
        <f t="shared" si="555"/>
        <v>6000000</v>
      </c>
      <c r="T3572" s="162">
        <f t="shared" si="556"/>
        <v>182.17088614371556</v>
      </c>
      <c r="U3572" s="162">
        <f t="shared" si="557"/>
        <v>133.61672906166001</v>
      </c>
      <c r="V3572" s="163">
        <f t="shared" si="558"/>
        <v>0.9</v>
      </c>
      <c r="W3572" s="164">
        <f t="shared" si="559"/>
        <v>-28603998.46086679</v>
      </c>
      <c r="X3572" s="164">
        <f t="shared" si="560"/>
        <v>112192448.24309996</v>
      </c>
    </row>
    <row r="3573" spans="10:24" x14ac:dyDescent="0.25">
      <c r="J3573">
        <v>3570</v>
      </c>
      <c r="K3573" s="43">
        <v>0.12298689393943851</v>
      </c>
      <c r="L3573">
        <v>0.41849500429179709</v>
      </c>
      <c r="M3573">
        <v>0.77641203501634592</v>
      </c>
      <c r="N3573" s="44">
        <v>0.79730488174691383</v>
      </c>
      <c r="O3573" s="161">
        <f t="shared" si="551"/>
        <v>2000000</v>
      </c>
      <c r="P3573" s="162">
        <f t="shared" si="552"/>
        <v>176.9138231380889</v>
      </c>
      <c r="Q3573" s="162">
        <f t="shared" si="553"/>
        <v>150.20263185358763</v>
      </c>
      <c r="R3573" s="163">
        <f t="shared" si="554"/>
        <v>1</v>
      </c>
      <c r="S3573" s="161">
        <f t="shared" si="555"/>
        <v>2000000</v>
      </c>
      <c r="T3573" s="162">
        <f t="shared" si="556"/>
        <v>188.97127437936297</v>
      </c>
      <c r="U3573" s="162">
        <f t="shared" si="557"/>
        <v>132.60131592679383</v>
      </c>
      <c r="V3573" s="163">
        <f t="shared" si="558"/>
        <v>1</v>
      </c>
      <c r="W3573" s="164">
        <f t="shared" si="559"/>
        <v>3422382.5690025389</v>
      </c>
      <c r="X3573" s="164">
        <f t="shared" si="560"/>
        <v>-37260083.094861731</v>
      </c>
    </row>
    <row r="3574" spans="10:24" x14ac:dyDescent="0.25">
      <c r="J3574">
        <v>3571</v>
      </c>
      <c r="K3574" s="43">
        <v>0.70630646179126033</v>
      </c>
      <c r="L3574">
        <v>0.74147153954413503</v>
      </c>
      <c r="M3574">
        <v>0.66332874074840953</v>
      </c>
      <c r="N3574" s="44">
        <v>8.5497967852350865E-2</v>
      </c>
      <c r="O3574" s="161">
        <f t="shared" si="551"/>
        <v>6000000</v>
      </c>
      <c r="P3574" s="162">
        <f t="shared" si="552"/>
        <v>189.71833094038672</v>
      </c>
      <c r="Q3574" s="162">
        <f t="shared" si="553"/>
        <v>143.43130107249789</v>
      </c>
      <c r="R3574" s="163">
        <f t="shared" si="554"/>
        <v>1</v>
      </c>
      <c r="S3574" s="161">
        <f t="shared" si="555"/>
        <v>7000000</v>
      </c>
      <c r="T3574" s="162">
        <f t="shared" si="556"/>
        <v>193.23944364679556</v>
      </c>
      <c r="U3574" s="162">
        <f t="shared" si="557"/>
        <v>129.21565053624894</v>
      </c>
      <c r="V3574" s="163">
        <f t="shared" si="558"/>
        <v>0.9</v>
      </c>
      <c r="W3574" s="164">
        <f t="shared" si="559"/>
        <v>227722179.20733303</v>
      </c>
      <c r="X3574" s="164">
        <f t="shared" si="560"/>
        <v>253349896.59644371</v>
      </c>
    </row>
    <row r="3575" spans="10:24" x14ac:dyDescent="0.25">
      <c r="J3575">
        <v>3572</v>
      </c>
      <c r="K3575" s="43">
        <v>0.57389637674713423</v>
      </c>
      <c r="L3575">
        <v>1.625253891797418E-2</v>
      </c>
      <c r="M3575">
        <v>0.13882611880380336</v>
      </c>
      <c r="N3575" s="44">
        <v>0.11449069268295142</v>
      </c>
      <c r="O3575" s="161">
        <f t="shared" si="551"/>
        <v>6000000</v>
      </c>
      <c r="P3575" s="162">
        <f t="shared" si="552"/>
        <v>147.92784371027636</v>
      </c>
      <c r="Q3575" s="162">
        <f t="shared" si="553"/>
        <v>113.28783000108696</v>
      </c>
      <c r="R3575" s="163">
        <f t="shared" si="554"/>
        <v>1</v>
      </c>
      <c r="S3575" s="161">
        <f t="shared" si="555"/>
        <v>6000000</v>
      </c>
      <c r="T3575" s="162">
        <f t="shared" si="556"/>
        <v>179.30928123675878</v>
      </c>
      <c r="U3575" s="162">
        <f t="shared" si="557"/>
        <v>114.14391500054349</v>
      </c>
      <c r="V3575" s="163">
        <f t="shared" si="558"/>
        <v>0.9</v>
      </c>
      <c r="W3575" s="164">
        <f t="shared" si="559"/>
        <v>157840082.25513643</v>
      </c>
      <c r="X3575" s="164">
        <f t="shared" si="560"/>
        <v>201892977.67556262</v>
      </c>
    </row>
    <row r="3576" spans="10:24" x14ac:dyDescent="0.25">
      <c r="J3576">
        <v>3573</v>
      </c>
      <c r="K3576" s="43">
        <v>0.4821475410228917</v>
      </c>
      <c r="L3576">
        <v>0.43167467144727589</v>
      </c>
      <c r="M3576">
        <v>0.17918182870666211</v>
      </c>
      <c r="N3576" s="44">
        <v>0.86240202725784354</v>
      </c>
      <c r="O3576" s="161">
        <f t="shared" si="551"/>
        <v>5000000</v>
      </c>
      <c r="P3576" s="162">
        <f t="shared" si="552"/>
        <v>177.4183174048714</v>
      </c>
      <c r="Q3576" s="162">
        <f t="shared" si="553"/>
        <v>116.63024836633691</v>
      </c>
      <c r="R3576" s="163">
        <f t="shared" si="554"/>
        <v>1</v>
      </c>
      <c r="S3576" s="161">
        <f t="shared" si="555"/>
        <v>6000000</v>
      </c>
      <c r="T3576" s="162">
        <f t="shared" si="556"/>
        <v>189.13943913495714</v>
      </c>
      <c r="U3576" s="162">
        <f t="shared" si="557"/>
        <v>115.81512418316846</v>
      </c>
      <c r="V3576" s="163">
        <f t="shared" si="558"/>
        <v>1</v>
      </c>
      <c r="W3576" s="164">
        <f t="shared" si="559"/>
        <v>253940345.19267243</v>
      </c>
      <c r="X3576" s="164">
        <f t="shared" si="560"/>
        <v>289945889.7107321</v>
      </c>
    </row>
    <row r="3577" spans="10:24" x14ac:dyDescent="0.25">
      <c r="J3577">
        <v>3574</v>
      </c>
      <c r="K3577" s="43">
        <v>0.27724385991993261</v>
      </c>
      <c r="L3577">
        <v>0.96117424753636904</v>
      </c>
      <c r="M3577">
        <v>0.81997100463965167</v>
      </c>
      <c r="N3577" s="44">
        <v>0.95204425829385209</v>
      </c>
      <c r="O3577" s="161">
        <f t="shared" si="551"/>
        <v>2000000</v>
      </c>
      <c r="P3577" s="162">
        <f t="shared" si="552"/>
        <v>206.46717278140656</v>
      </c>
      <c r="Q3577" s="162">
        <f t="shared" si="553"/>
        <v>153.30509185653952</v>
      </c>
      <c r="R3577" s="163">
        <f t="shared" si="554"/>
        <v>1</v>
      </c>
      <c r="S3577" s="161">
        <f t="shared" si="555"/>
        <v>5000000</v>
      </c>
      <c r="T3577" s="162">
        <f t="shared" si="556"/>
        <v>198.82239092713553</v>
      </c>
      <c r="U3577" s="162">
        <f t="shared" si="557"/>
        <v>134.15254592826977</v>
      </c>
      <c r="V3577" s="163">
        <f t="shared" si="558"/>
        <v>1</v>
      </c>
      <c r="W3577" s="164">
        <f t="shared" si="559"/>
        <v>56324161.849734083</v>
      </c>
      <c r="X3577" s="164">
        <f t="shared" si="560"/>
        <v>173349224.9943288</v>
      </c>
    </row>
    <row r="3578" spans="10:24" x14ac:dyDescent="0.25">
      <c r="J3578">
        <v>3575</v>
      </c>
      <c r="K3578" s="43">
        <v>0.78090541682440617</v>
      </c>
      <c r="L3578">
        <v>0.31157761894648117</v>
      </c>
      <c r="M3578">
        <v>0.18669462844257245</v>
      </c>
      <c r="N3578" s="44">
        <v>0.75909212073436738</v>
      </c>
      <c r="O3578" s="161">
        <f t="shared" si="551"/>
        <v>7000000</v>
      </c>
      <c r="P3578" s="162">
        <f t="shared" si="552"/>
        <v>172.62924762326702</v>
      </c>
      <c r="Q3578" s="162">
        <f t="shared" si="553"/>
        <v>117.19714560496365</v>
      </c>
      <c r="R3578" s="163">
        <f t="shared" si="554"/>
        <v>1</v>
      </c>
      <c r="S3578" s="161">
        <f t="shared" si="555"/>
        <v>7000000</v>
      </c>
      <c r="T3578" s="162">
        <f t="shared" si="556"/>
        <v>187.54308254108901</v>
      </c>
      <c r="U3578" s="162">
        <f t="shared" si="557"/>
        <v>116.09857280248183</v>
      </c>
      <c r="V3578" s="163">
        <f t="shared" si="558"/>
        <v>1</v>
      </c>
      <c r="W3578" s="164">
        <f t="shared" si="559"/>
        <v>338024714.12812358</v>
      </c>
      <c r="X3578" s="164">
        <f t="shared" si="560"/>
        <v>350111568.17025024</v>
      </c>
    </row>
    <row r="3579" spans="10:24" x14ac:dyDescent="0.25">
      <c r="J3579">
        <v>3576</v>
      </c>
      <c r="K3579" s="43">
        <v>5.0618849494375451E-2</v>
      </c>
      <c r="L3579">
        <v>0.64024201089269839</v>
      </c>
      <c r="M3579">
        <v>0.66948073598260482</v>
      </c>
      <c r="N3579" s="44">
        <v>0.42668894149334347</v>
      </c>
      <c r="O3579" s="161">
        <f t="shared" si="551"/>
        <v>2000000</v>
      </c>
      <c r="P3579" s="162">
        <f t="shared" si="552"/>
        <v>185.3865862907677</v>
      </c>
      <c r="Q3579" s="162">
        <f t="shared" si="553"/>
        <v>143.7695955053552</v>
      </c>
      <c r="R3579" s="163">
        <f t="shared" si="554"/>
        <v>1</v>
      </c>
      <c r="S3579" s="161">
        <f t="shared" si="555"/>
        <v>2000000</v>
      </c>
      <c r="T3579" s="162">
        <f t="shared" si="556"/>
        <v>191.79552876358923</v>
      </c>
      <c r="U3579" s="162">
        <f t="shared" si="557"/>
        <v>129.3847977526776</v>
      </c>
      <c r="V3579" s="163">
        <f t="shared" si="558"/>
        <v>1</v>
      </c>
      <c r="W3579" s="164">
        <f t="shared" si="559"/>
        <v>33233981.570824996</v>
      </c>
      <c r="X3579" s="164">
        <f t="shared" si="560"/>
        <v>-25178537.978176728</v>
      </c>
    </row>
    <row r="3580" spans="10:24" x14ac:dyDescent="0.25">
      <c r="J3580">
        <v>3577</v>
      </c>
      <c r="K3580" s="43">
        <v>0.26802623263843495</v>
      </c>
      <c r="L3580">
        <v>0.15167614568721188</v>
      </c>
      <c r="M3580">
        <v>2.9675295883975328E-2</v>
      </c>
      <c r="N3580" s="44">
        <v>0.22770606801568938</v>
      </c>
      <c r="O3580" s="161">
        <f t="shared" si="551"/>
        <v>2000000</v>
      </c>
      <c r="P3580" s="162">
        <f t="shared" si="552"/>
        <v>164.56093323266819</v>
      </c>
      <c r="Q3580" s="162">
        <f t="shared" si="553"/>
        <v>97.288254244693562</v>
      </c>
      <c r="R3580" s="163">
        <f t="shared" si="554"/>
        <v>1</v>
      </c>
      <c r="S3580" s="161">
        <f t="shared" si="555"/>
        <v>5000000</v>
      </c>
      <c r="T3580" s="162">
        <f t="shared" si="556"/>
        <v>184.85364441088939</v>
      </c>
      <c r="U3580" s="162">
        <f t="shared" si="557"/>
        <v>106.14412712234679</v>
      </c>
      <c r="V3580" s="163">
        <f t="shared" si="558"/>
        <v>1</v>
      </c>
      <c r="W3580" s="164">
        <f t="shared" si="559"/>
        <v>84545357.975949258</v>
      </c>
      <c r="X3580" s="164">
        <f t="shared" si="560"/>
        <v>243547586.44271302</v>
      </c>
    </row>
    <row r="3581" spans="10:24" x14ac:dyDescent="0.25">
      <c r="J3581">
        <v>3578</v>
      </c>
      <c r="K3581" s="43">
        <v>0.68173484612875335</v>
      </c>
      <c r="L3581">
        <v>0.35278562258862456</v>
      </c>
      <c r="M3581">
        <v>0.48460226139647888</v>
      </c>
      <c r="N3581" s="44">
        <v>0.31329984468249639</v>
      </c>
      <c r="O3581" s="161">
        <f t="shared" si="551"/>
        <v>6000000</v>
      </c>
      <c r="P3581" s="162">
        <f t="shared" si="552"/>
        <v>174.33283991912782</v>
      </c>
      <c r="Q3581" s="162">
        <f t="shared" si="553"/>
        <v>134.22788010637314</v>
      </c>
      <c r="R3581" s="163">
        <f t="shared" si="554"/>
        <v>1</v>
      </c>
      <c r="S3581" s="161">
        <f t="shared" si="555"/>
        <v>7000000</v>
      </c>
      <c r="T3581" s="162">
        <f t="shared" si="556"/>
        <v>188.11094663970928</v>
      </c>
      <c r="U3581" s="162">
        <f t="shared" si="557"/>
        <v>124.61394005318657</v>
      </c>
      <c r="V3581" s="163">
        <f t="shared" si="558"/>
        <v>1</v>
      </c>
      <c r="W3581" s="164">
        <f t="shared" si="559"/>
        <v>190629758.87652811</v>
      </c>
      <c r="X3581" s="164">
        <f t="shared" si="560"/>
        <v>294479046.10565901</v>
      </c>
    </row>
    <row r="3582" spans="10:24" x14ac:dyDescent="0.25">
      <c r="J3582">
        <v>3579</v>
      </c>
      <c r="K3582" s="43">
        <v>0.7451091289105608</v>
      </c>
      <c r="L3582">
        <v>0.41242744414819743</v>
      </c>
      <c r="M3582">
        <v>0.26529382381447408</v>
      </c>
      <c r="N3582" s="44">
        <v>0.95815132303579542</v>
      </c>
      <c r="O3582" s="161">
        <f t="shared" si="551"/>
        <v>6000000</v>
      </c>
      <c r="P3582" s="162">
        <f t="shared" si="552"/>
        <v>176.68042367514698</v>
      </c>
      <c r="Q3582" s="162">
        <f t="shared" si="553"/>
        <v>122.45781571624573</v>
      </c>
      <c r="R3582" s="163">
        <f t="shared" si="554"/>
        <v>1</v>
      </c>
      <c r="S3582" s="161">
        <f t="shared" si="555"/>
        <v>7000000</v>
      </c>
      <c r="T3582" s="162">
        <f t="shared" si="556"/>
        <v>188.89347455838234</v>
      </c>
      <c r="U3582" s="162">
        <f t="shared" si="557"/>
        <v>118.72890785812287</v>
      </c>
      <c r="V3582" s="163">
        <f t="shared" si="558"/>
        <v>1</v>
      </c>
      <c r="W3582" s="164">
        <f t="shared" si="559"/>
        <v>275335647.75340748</v>
      </c>
      <c r="X3582" s="164">
        <f t="shared" si="560"/>
        <v>341151966.90181631</v>
      </c>
    </row>
    <row r="3583" spans="10:24" x14ac:dyDescent="0.25">
      <c r="J3583">
        <v>3580</v>
      </c>
      <c r="K3583" s="43">
        <v>0.29986250466450826</v>
      </c>
      <c r="L3583">
        <v>0.24276276750848247</v>
      </c>
      <c r="M3583">
        <v>0.32197737420072448</v>
      </c>
      <c r="N3583" s="44">
        <v>0.95236432762729617</v>
      </c>
      <c r="O3583" s="161">
        <f t="shared" si="551"/>
        <v>2000000</v>
      </c>
      <c r="P3583" s="162">
        <f t="shared" si="552"/>
        <v>169.53835345904125</v>
      </c>
      <c r="Q3583" s="162">
        <f t="shared" si="553"/>
        <v>125.75646984134636</v>
      </c>
      <c r="R3583" s="163">
        <f t="shared" si="554"/>
        <v>1</v>
      </c>
      <c r="S3583" s="161">
        <f t="shared" si="555"/>
        <v>5000000</v>
      </c>
      <c r="T3583" s="162">
        <f t="shared" si="556"/>
        <v>186.51278448634707</v>
      </c>
      <c r="U3583" s="162">
        <f t="shared" si="557"/>
        <v>120.37823492067318</v>
      </c>
      <c r="V3583" s="163">
        <f t="shared" si="558"/>
        <v>1</v>
      </c>
      <c r="W3583" s="164">
        <f t="shared" si="559"/>
        <v>37563767.235389769</v>
      </c>
      <c r="X3583" s="164">
        <f t="shared" si="560"/>
        <v>180672747.82836944</v>
      </c>
    </row>
    <row r="3584" spans="10:24" x14ac:dyDescent="0.25">
      <c r="J3584">
        <v>3581</v>
      </c>
      <c r="K3584" s="43">
        <v>0.30885985125351012</v>
      </c>
      <c r="L3584">
        <v>0.73182980871671677</v>
      </c>
      <c r="M3584">
        <v>0.26525240072879486</v>
      </c>
      <c r="N3584" s="44">
        <v>1.3348935829621711E-2</v>
      </c>
      <c r="O3584" s="161">
        <f t="shared" si="551"/>
        <v>5000000</v>
      </c>
      <c r="P3584" s="162">
        <f t="shared" si="552"/>
        <v>189.27534711369015</v>
      </c>
      <c r="Q3584" s="162">
        <f t="shared" si="553"/>
        <v>122.45528772124891</v>
      </c>
      <c r="R3584" s="163">
        <f t="shared" si="554"/>
        <v>1</v>
      </c>
      <c r="S3584" s="161">
        <f t="shared" si="555"/>
        <v>6000000</v>
      </c>
      <c r="T3584" s="162">
        <f t="shared" si="556"/>
        <v>193.09178237123004</v>
      </c>
      <c r="U3584" s="162">
        <f t="shared" si="557"/>
        <v>118.72764386062445</v>
      </c>
      <c r="V3584" s="163">
        <f t="shared" si="558"/>
        <v>0.05</v>
      </c>
      <c r="W3584" s="164">
        <f t="shared" si="559"/>
        <v>284100296.96220618</v>
      </c>
      <c r="X3584" s="164">
        <f t="shared" si="560"/>
        <v>-127690758.44681832</v>
      </c>
    </row>
    <row r="3585" spans="10:24" x14ac:dyDescent="0.25">
      <c r="J3585">
        <v>3582</v>
      </c>
      <c r="K3585" s="43">
        <v>0.16368825746442617</v>
      </c>
      <c r="L3585">
        <v>0.9759820714787778</v>
      </c>
      <c r="M3585">
        <v>0.19446488606107171</v>
      </c>
      <c r="N3585" s="44">
        <v>0.80181257083889201</v>
      </c>
      <c r="O3585" s="161">
        <f t="shared" si="551"/>
        <v>2000000</v>
      </c>
      <c r="P3585" s="162">
        <f t="shared" si="552"/>
        <v>209.65576614765791</v>
      </c>
      <c r="Q3585" s="162">
        <f t="shared" si="553"/>
        <v>117.76880296527632</v>
      </c>
      <c r="R3585" s="163">
        <f t="shared" si="554"/>
        <v>1</v>
      </c>
      <c r="S3585" s="161">
        <f t="shared" si="555"/>
        <v>5000000</v>
      </c>
      <c r="T3585" s="162">
        <f t="shared" si="556"/>
        <v>199.88525538255263</v>
      </c>
      <c r="U3585" s="162">
        <f t="shared" si="557"/>
        <v>116.38440148263817</v>
      </c>
      <c r="V3585" s="163">
        <f t="shared" si="558"/>
        <v>1</v>
      </c>
      <c r="W3585" s="164">
        <f t="shared" si="559"/>
        <v>133773926.36476317</v>
      </c>
      <c r="X3585" s="164">
        <f t="shared" si="560"/>
        <v>267504269.49957228</v>
      </c>
    </row>
    <row r="3586" spans="10:24" x14ac:dyDescent="0.25">
      <c r="J3586">
        <v>3583</v>
      </c>
      <c r="K3586" s="43">
        <v>0.65428019783906477</v>
      </c>
      <c r="L3586">
        <v>0.5530552606820166</v>
      </c>
      <c r="M3586">
        <v>0.49882394536014596</v>
      </c>
      <c r="N3586" s="44">
        <v>0.54946982671546929</v>
      </c>
      <c r="O3586" s="161">
        <f t="shared" si="551"/>
        <v>6000000</v>
      </c>
      <c r="P3586" s="162">
        <f t="shared" si="552"/>
        <v>182.00076417009092</v>
      </c>
      <c r="Q3586" s="162">
        <f t="shared" si="553"/>
        <v>134.94104127834964</v>
      </c>
      <c r="R3586" s="163">
        <f t="shared" si="554"/>
        <v>1</v>
      </c>
      <c r="S3586" s="161">
        <f t="shared" si="555"/>
        <v>7000000</v>
      </c>
      <c r="T3586" s="162">
        <f t="shared" si="556"/>
        <v>190.6669213900303</v>
      </c>
      <c r="U3586" s="162">
        <f t="shared" si="557"/>
        <v>124.97052063917482</v>
      </c>
      <c r="V3586" s="163">
        <f t="shared" si="558"/>
        <v>1</v>
      </c>
      <c r="W3586" s="164">
        <f t="shared" si="559"/>
        <v>232358337.35044765</v>
      </c>
      <c r="X3586" s="164">
        <f t="shared" si="560"/>
        <v>309874805.2559883</v>
      </c>
    </row>
    <row r="3587" spans="10:24" x14ac:dyDescent="0.25">
      <c r="J3587">
        <v>3584</v>
      </c>
      <c r="K3587" s="43">
        <v>0.89992935277616981</v>
      </c>
      <c r="L3587">
        <v>0.6548498372938355</v>
      </c>
      <c r="M3587">
        <v>0.31589526123096945</v>
      </c>
      <c r="N3587" s="44">
        <v>1.7095393533894665E-4</v>
      </c>
      <c r="O3587" s="161">
        <f t="shared" si="551"/>
        <v>7000000</v>
      </c>
      <c r="P3587" s="162">
        <f t="shared" si="552"/>
        <v>185.97671300509251</v>
      </c>
      <c r="Q3587" s="162">
        <f t="shared" si="553"/>
        <v>125.41583603291211</v>
      </c>
      <c r="R3587" s="163">
        <f t="shared" si="554"/>
        <v>1</v>
      </c>
      <c r="S3587" s="161">
        <f t="shared" si="555"/>
        <v>7000000</v>
      </c>
      <c r="T3587" s="162">
        <f t="shared" si="556"/>
        <v>191.99223766836417</v>
      </c>
      <c r="U3587" s="162">
        <f t="shared" si="557"/>
        <v>120.20791801645606</v>
      </c>
      <c r="V3587" s="163">
        <f t="shared" si="558"/>
        <v>0.05</v>
      </c>
      <c r="W3587" s="164">
        <f t="shared" si="559"/>
        <v>373926138.80526274</v>
      </c>
      <c r="X3587" s="164">
        <f t="shared" si="560"/>
        <v>-124875488.12183216</v>
      </c>
    </row>
    <row r="3588" spans="10:24" x14ac:dyDescent="0.25">
      <c r="J3588">
        <v>3585</v>
      </c>
      <c r="K3588" s="43">
        <v>0.26717805504709846</v>
      </c>
      <c r="L3588">
        <v>0.43889212762834062</v>
      </c>
      <c r="M3588">
        <v>0.79455847783717137</v>
      </c>
      <c r="N3588" s="44">
        <v>0.7542742207426465</v>
      </c>
      <c r="O3588" s="161">
        <f t="shared" si="551"/>
        <v>2000000</v>
      </c>
      <c r="P3588" s="162">
        <f t="shared" si="552"/>
        <v>177.69331999974713</v>
      </c>
      <c r="Q3588" s="162">
        <f t="shared" si="553"/>
        <v>151.4468131075906</v>
      </c>
      <c r="R3588" s="163">
        <f t="shared" si="554"/>
        <v>1</v>
      </c>
      <c r="S3588" s="161">
        <f t="shared" si="555"/>
        <v>5000000</v>
      </c>
      <c r="T3588" s="162">
        <f t="shared" si="556"/>
        <v>189.23110666658238</v>
      </c>
      <c r="U3588" s="162">
        <f t="shared" si="557"/>
        <v>133.22340655379531</v>
      </c>
      <c r="V3588" s="163">
        <f t="shared" si="558"/>
        <v>1</v>
      </c>
      <c r="W3588" s="164">
        <f t="shared" si="559"/>
        <v>2493013.7843130603</v>
      </c>
      <c r="X3588" s="164">
        <f t="shared" si="560"/>
        <v>130038500.56393534</v>
      </c>
    </row>
    <row r="3589" spans="10:24" x14ac:dyDescent="0.25">
      <c r="J3589">
        <v>3586</v>
      </c>
      <c r="K3589" s="43">
        <v>0.99428726332496198</v>
      </c>
      <c r="L3589">
        <v>0.44744039789607781</v>
      </c>
      <c r="M3589">
        <v>0.38777482378681505</v>
      </c>
      <c r="N3589" s="44">
        <v>0.85052195040076595</v>
      </c>
      <c r="O3589" s="161">
        <f t="shared" ref="O3589:O3652" si="561">VLOOKUP(K3589,$E$5:$H$10,4)</f>
        <v>9000000</v>
      </c>
      <c r="P3589" s="162">
        <f t="shared" ref="P3589:P3652" si="562">_xlfn.NORM.INV(L3589,$E$12,$E$13)</f>
        <v>178.01803726391913</v>
      </c>
      <c r="Q3589" s="162">
        <f t="shared" ref="Q3589:Q3652" si="563">_xlfn.NORM.INV(M3589,$E$15,$E$16)</f>
        <v>129.29753315875305</v>
      </c>
      <c r="R3589" s="163">
        <f t="shared" ref="R3589:R3652" si="564">VLOOKUP(N3589,$E$19:$H$21,4)</f>
        <v>1</v>
      </c>
      <c r="S3589" s="161">
        <f t="shared" ref="S3589:S3652" si="565">VLOOKUP(K3589,$G$5:$H$10,2)</f>
        <v>9000000</v>
      </c>
      <c r="T3589" s="162">
        <f t="shared" ref="T3589:T3652" si="566">_xlfn.NORM.INV(L3589,$G$12,$G$13)</f>
        <v>189.33934575463971</v>
      </c>
      <c r="U3589" s="162">
        <f t="shared" ref="U3589:U3652" si="567">_xlfn.NORM.INV(M3589,$G$15,$G$16)</f>
        <v>122.14876657937653</v>
      </c>
      <c r="V3589" s="163">
        <f t="shared" ref="V3589:V3652" si="568">VLOOKUP(N3589,$G$19:$H$21,2)</f>
        <v>1</v>
      </c>
      <c r="W3589" s="164">
        <f t="shared" ref="W3589:W3652" si="569">O3589*(P3589-Q3589)*R3589-$D$23-$D$24</f>
        <v>388484536.94649464</v>
      </c>
      <c r="X3589" s="164">
        <f t="shared" ref="X3589:X3652" si="570">S3589*(T3589-U3589)*V3589-$F$23-$F$24</f>
        <v>454715212.57736862</v>
      </c>
    </row>
    <row r="3590" spans="10:24" x14ac:dyDescent="0.25">
      <c r="J3590">
        <v>3587</v>
      </c>
      <c r="K3590" s="43">
        <v>0.90662373738546853</v>
      </c>
      <c r="L3590">
        <v>0.66400743477003144</v>
      </c>
      <c r="M3590">
        <v>0.31250253345807877</v>
      </c>
      <c r="N3590" s="44">
        <v>0.68953044250192097</v>
      </c>
      <c r="O3590" s="161">
        <f t="shared" si="561"/>
        <v>7000000</v>
      </c>
      <c r="P3590" s="162">
        <f t="shared" si="562"/>
        <v>186.35137659468896</v>
      </c>
      <c r="Q3590" s="162">
        <f t="shared" si="563"/>
        <v>125.22461490085639</v>
      </c>
      <c r="R3590" s="163">
        <f t="shared" si="564"/>
        <v>1</v>
      </c>
      <c r="S3590" s="161">
        <f t="shared" si="565"/>
        <v>9000000</v>
      </c>
      <c r="T3590" s="162">
        <f t="shared" si="566"/>
        <v>192.11712553156298</v>
      </c>
      <c r="U3590" s="162">
        <f t="shared" si="567"/>
        <v>120.1123074504282</v>
      </c>
      <c r="V3590" s="163">
        <f t="shared" si="568"/>
        <v>1</v>
      </c>
      <c r="W3590" s="164">
        <f t="shared" si="569"/>
        <v>377887331.85682791</v>
      </c>
      <c r="X3590" s="164">
        <f t="shared" si="570"/>
        <v>498043362.73021293</v>
      </c>
    </row>
    <row r="3591" spans="10:24" x14ac:dyDescent="0.25">
      <c r="J3591">
        <v>3588</v>
      </c>
      <c r="K3591" s="43">
        <v>0.46881906246518112</v>
      </c>
      <c r="L3591">
        <v>0.499401445448443</v>
      </c>
      <c r="M3591">
        <v>0.60886968871018132</v>
      </c>
      <c r="N3591" s="44">
        <v>2.6845029614854909E-2</v>
      </c>
      <c r="O3591" s="161">
        <f t="shared" si="561"/>
        <v>5000000</v>
      </c>
      <c r="P3591" s="162">
        <f t="shared" si="562"/>
        <v>179.9774946851139</v>
      </c>
      <c r="Q3591" s="162">
        <f t="shared" si="563"/>
        <v>140.52748525339922</v>
      </c>
      <c r="R3591" s="163">
        <f t="shared" si="564"/>
        <v>1</v>
      </c>
      <c r="S3591" s="161">
        <f t="shared" si="565"/>
        <v>6000000</v>
      </c>
      <c r="T3591" s="162">
        <f t="shared" si="566"/>
        <v>189.99249822837129</v>
      </c>
      <c r="U3591" s="162">
        <f t="shared" si="567"/>
        <v>127.76374262669961</v>
      </c>
      <c r="V3591" s="163">
        <f t="shared" si="568"/>
        <v>0.9</v>
      </c>
      <c r="W3591" s="164">
        <f t="shared" si="569"/>
        <v>147250047.15857339</v>
      </c>
      <c r="X3591" s="164">
        <f t="shared" si="570"/>
        <v>186035280.24902707</v>
      </c>
    </row>
    <row r="3592" spans="10:24" x14ac:dyDescent="0.25">
      <c r="J3592">
        <v>3589</v>
      </c>
      <c r="K3592" s="43">
        <v>0.47349636564134956</v>
      </c>
      <c r="L3592">
        <v>0.94116287702341273</v>
      </c>
      <c r="M3592">
        <v>0.49619471356647893</v>
      </c>
      <c r="N3592" s="44">
        <v>0.85368096583897424</v>
      </c>
      <c r="O3592" s="161">
        <f t="shared" si="561"/>
        <v>5000000</v>
      </c>
      <c r="P3592" s="162">
        <f t="shared" si="562"/>
        <v>203.46915874237726</v>
      </c>
      <c r="Q3592" s="162">
        <f t="shared" si="563"/>
        <v>134.80922833581317</v>
      </c>
      <c r="R3592" s="163">
        <f t="shared" si="564"/>
        <v>1</v>
      </c>
      <c r="S3592" s="161">
        <f t="shared" si="565"/>
        <v>6000000</v>
      </c>
      <c r="T3592" s="162">
        <f t="shared" si="566"/>
        <v>197.82305291412575</v>
      </c>
      <c r="U3592" s="162">
        <f t="shared" si="567"/>
        <v>124.90461416790659</v>
      </c>
      <c r="V3592" s="163">
        <f t="shared" si="568"/>
        <v>1</v>
      </c>
      <c r="W3592" s="164">
        <f t="shared" si="569"/>
        <v>293299652.0328204</v>
      </c>
      <c r="X3592" s="164">
        <f t="shared" si="570"/>
        <v>287510632.47731501</v>
      </c>
    </row>
    <row r="3593" spans="10:24" x14ac:dyDescent="0.25">
      <c r="J3593">
        <v>3590</v>
      </c>
      <c r="K3593" s="43">
        <v>0.13233145309226335</v>
      </c>
      <c r="L3593">
        <v>0.31866785389724006</v>
      </c>
      <c r="M3593">
        <v>0.15698032799216677</v>
      </c>
      <c r="N3593" s="44">
        <v>1.7858265740016477E-2</v>
      </c>
      <c r="O3593" s="161">
        <f t="shared" si="561"/>
        <v>2000000</v>
      </c>
      <c r="P3593" s="162">
        <f t="shared" si="562"/>
        <v>172.9285922508721</v>
      </c>
      <c r="Q3593" s="162">
        <f t="shared" si="563"/>
        <v>114.86107713591764</v>
      </c>
      <c r="R3593" s="163">
        <f t="shared" si="564"/>
        <v>1</v>
      </c>
      <c r="S3593" s="161">
        <f t="shared" si="565"/>
        <v>2000000</v>
      </c>
      <c r="T3593" s="162">
        <f t="shared" si="566"/>
        <v>187.64286408362403</v>
      </c>
      <c r="U3593" s="162">
        <f t="shared" si="567"/>
        <v>114.93053856795882</v>
      </c>
      <c r="V3593" s="163">
        <f t="shared" si="568"/>
        <v>0.05</v>
      </c>
      <c r="W3593" s="164">
        <f t="shared" si="569"/>
        <v>66135030.229908913</v>
      </c>
      <c r="X3593" s="164">
        <f t="shared" si="570"/>
        <v>-142728767.44843346</v>
      </c>
    </row>
    <row r="3594" spans="10:24" x14ac:dyDescent="0.25">
      <c r="J3594">
        <v>3591</v>
      </c>
      <c r="K3594" s="43">
        <v>2.1273256822474718E-2</v>
      </c>
      <c r="L3594">
        <v>0.93378559067967004</v>
      </c>
      <c r="M3594">
        <v>0.60325296601171019</v>
      </c>
      <c r="N3594" s="44">
        <v>0.83888232921060679</v>
      </c>
      <c r="O3594" s="161">
        <f t="shared" si="561"/>
        <v>1000000</v>
      </c>
      <c r="P3594" s="162">
        <f t="shared" si="562"/>
        <v>202.56889082605031</v>
      </c>
      <c r="Q3594" s="162">
        <f t="shared" si="563"/>
        <v>140.23552195217377</v>
      </c>
      <c r="R3594" s="163">
        <f t="shared" si="564"/>
        <v>1</v>
      </c>
      <c r="S3594" s="161">
        <f t="shared" si="565"/>
        <v>1000000</v>
      </c>
      <c r="T3594" s="162">
        <f t="shared" si="566"/>
        <v>197.52296360868343</v>
      </c>
      <c r="U3594" s="162">
        <f t="shared" si="567"/>
        <v>127.61776097608688</v>
      </c>
      <c r="V3594" s="163">
        <f t="shared" si="568"/>
        <v>1</v>
      </c>
      <c r="W3594" s="164">
        <f t="shared" si="569"/>
        <v>12333368.873876534</v>
      </c>
      <c r="X3594" s="164">
        <f t="shared" si="570"/>
        <v>-80094797.367403463</v>
      </c>
    </row>
    <row r="3595" spans="10:24" x14ac:dyDescent="0.25">
      <c r="J3595">
        <v>3592</v>
      </c>
      <c r="K3595" s="43">
        <v>0.76146130032004056</v>
      </c>
      <c r="L3595">
        <v>0.25377786900112742</v>
      </c>
      <c r="M3595">
        <v>0.84978098441952832</v>
      </c>
      <c r="N3595" s="44">
        <v>0.80632758779278657</v>
      </c>
      <c r="O3595" s="161">
        <f t="shared" si="561"/>
        <v>7000000</v>
      </c>
      <c r="P3595" s="162">
        <f t="shared" si="562"/>
        <v>170.06027338127092</v>
      </c>
      <c r="Q3595" s="162">
        <f t="shared" si="563"/>
        <v>155.70989010770117</v>
      </c>
      <c r="R3595" s="163">
        <f t="shared" si="564"/>
        <v>1</v>
      </c>
      <c r="S3595" s="161">
        <f t="shared" si="565"/>
        <v>7000000</v>
      </c>
      <c r="T3595" s="162">
        <f t="shared" si="566"/>
        <v>186.68675779375698</v>
      </c>
      <c r="U3595" s="162">
        <f t="shared" si="567"/>
        <v>135.3549450538506</v>
      </c>
      <c r="V3595" s="163">
        <f t="shared" si="568"/>
        <v>1</v>
      </c>
      <c r="W3595" s="164">
        <f t="shared" si="569"/>
        <v>50452682.914988235</v>
      </c>
      <c r="X3595" s="164">
        <f t="shared" si="570"/>
        <v>209322689.17934465</v>
      </c>
    </row>
    <row r="3596" spans="10:24" x14ac:dyDescent="0.25">
      <c r="J3596">
        <v>3593</v>
      </c>
      <c r="K3596" s="43">
        <v>0.39668015207477481</v>
      </c>
      <c r="L3596">
        <v>0.42441116620535957</v>
      </c>
      <c r="M3596">
        <v>0.72747909012804168</v>
      </c>
      <c r="N3596" s="44">
        <v>0.30058926537558561</v>
      </c>
      <c r="O3596" s="161">
        <f t="shared" si="561"/>
        <v>5000000</v>
      </c>
      <c r="P3596" s="162">
        <f t="shared" si="562"/>
        <v>177.14068109757002</v>
      </c>
      <c r="Q3596" s="162">
        <f t="shared" si="563"/>
        <v>147.10412932949248</v>
      </c>
      <c r="R3596" s="163">
        <f t="shared" si="564"/>
        <v>1</v>
      </c>
      <c r="S3596" s="161">
        <f t="shared" si="565"/>
        <v>6000000</v>
      </c>
      <c r="T3596" s="162">
        <f t="shared" si="566"/>
        <v>189.04689369919001</v>
      </c>
      <c r="U3596" s="162">
        <f t="shared" si="567"/>
        <v>131.05206466474624</v>
      </c>
      <c r="V3596" s="163">
        <f t="shared" si="568"/>
        <v>1</v>
      </c>
      <c r="W3596" s="164">
        <f t="shared" si="569"/>
        <v>100182758.84038773</v>
      </c>
      <c r="X3596" s="164">
        <f t="shared" si="570"/>
        <v>197968974.2066626</v>
      </c>
    </row>
    <row r="3597" spans="10:24" x14ac:dyDescent="0.25">
      <c r="J3597">
        <v>3594</v>
      </c>
      <c r="K3597" s="43">
        <v>3.9272632409749431E-2</v>
      </c>
      <c r="L3597">
        <v>0.32248771548045785</v>
      </c>
      <c r="M3597">
        <v>0.45517729970129839</v>
      </c>
      <c r="N3597" s="44">
        <v>0.61203783669368417</v>
      </c>
      <c r="O3597" s="161">
        <f t="shared" si="561"/>
        <v>1000000</v>
      </c>
      <c r="P3597" s="162">
        <f t="shared" si="562"/>
        <v>173.0886967548802</v>
      </c>
      <c r="Q3597" s="162">
        <f t="shared" si="563"/>
        <v>132.74817441922855</v>
      </c>
      <c r="R3597" s="163">
        <f t="shared" si="564"/>
        <v>1</v>
      </c>
      <c r="S3597" s="161">
        <f t="shared" si="565"/>
        <v>1000000</v>
      </c>
      <c r="T3597" s="162">
        <f t="shared" si="566"/>
        <v>187.69623225162672</v>
      </c>
      <c r="U3597" s="162">
        <f t="shared" si="567"/>
        <v>123.87408720961427</v>
      </c>
      <c r="V3597" s="163">
        <f t="shared" si="568"/>
        <v>1</v>
      </c>
      <c r="W3597" s="164">
        <f t="shared" si="569"/>
        <v>-9659477.6643483415</v>
      </c>
      <c r="X3597" s="164">
        <f t="shared" si="570"/>
        <v>-86177854.957987547</v>
      </c>
    </row>
    <row r="3598" spans="10:24" x14ac:dyDescent="0.25">
      <c r="J3598">
        <v>3595</v>
      </c>
      <c r="K3598" s="43">
        <v>0.54446313912583455</v>
      </c>
      <c r="L3598">
        <v>0.60555936117367348</v>
      </c>
      <c r="M3598">
        <v>0.39685007027232311</v>
      </c>
      <c r="N3598" s="44">
        <v>0.81134511640868301</v>
      </c>
      <c r="O3598" s="161">
        <f t="shared" si="561"/>
        <v>5000000</v>
      </c>
      <c r="P3598" s="162">
        <f t="shared" si="562"/>
        <v>184.01645425762814</v>
      </c>
      <c r="Q3598" s="162">
        <f t="shared" si="563"/>
        <v>129.7698233876398</v>
      </c>
      <c r="R3598" s="163">
        <f t="shared" si="564"/>
        <v>1</v>
      </c>
      <c r="S3598" s="161">
        <f t="shared" si="565"/>
        <v>6000000</v>
      </c>
      <c r="T3598" s="162">
        <f t="shared" si="566"/>
        <v>191.33881808587606</v>
      </c>
      <c r="U3598" s="162">
        <f t="shared" si="567"/>
        <v>122.3849116938199</v>
      </c>
      <c r="V3598" s="163">
        <f t="shared" si="568"/>
        <v>1</v>
      </c>
      <c r="W3598" s="164">
        <f t="shared" si="569"/>
        <v>221233154.34994167</v>
      </c>
      <c r="X3598" s="164">
        <f t="shared" si="570"/>
        <v>263723438.35233694</v>
      </c>
    </row>
    <row r="3599" spans="10:24" x14ac:dyDescent="0.25">
      <c r="J3599">
        <v>3596</v>
      </c>
      <c r="K3599" s="43">
        <v>0.33262068451979088</v>
      </c>
      <c r="L3599">
        <v>0.11133508016351656</v>
      </c>
      <c r="M3599">
        <v>0.75983866279988932</v>
      </c>
      <c r="N3599" s="44">
        <v>0.58500810644517309</v>
      </c>
      <c r="O3599" s="161">
        <f t="shared" si="561"/>
        <v>5000000</v>
      </c>
      <c r="P3599" s="162">
        <f t="shared" si="562"/>
        <v>161.70812022157963</v>
      </c>
      <c r="Q3599" s="162">
        <f t="shared" si="563"/>
        <v>149.11567354342259</v>
      </c>
      <c r="R3599" s="163">
        <f t="shared" si="564"/>
        <v>1</v>
      </c>
      <c r="S3599" s="161">
        <f t="shared" si="565"/>
        <v>6000000</v>
      </c>
      <c r="T3599" s="162">
        <f t="shared" si="566"/>
        <v>183.90270674052655</v>
      </c>
      <c r="U3599" s="162">
        <f t="shared" si="567"/>
        <v>132.05783677171129</v>
      </c>
      <c r="V3599" s="163">
        <f t="shared" si="568"/>
        <v>1</v>
      </c>
      <c r="W3599" s="164">
        <f t="shared" si="569"/>
        <v>12962233.390785232</v>
      </c>
      <c r="X3599" s="164">
        <f t="shared" si="570"/>
        <v>161069219.81289154</v>
      </c>
    </row>
    <row r="3600" spans="10:24" x14ac:dyDescent="0.25">
      <c r="J3600">
        <v>3597</v>
      </c>
      <c r="K3600" s="43">
        <v>0.73775127385277139</v>
      </c>
      <c r="L3600">
        <v>0.750321040318083</v>
      </c>
      <c r="M3600">
        <v>0.2303427165966595</v>
      </c>
      <c r="N3600" s="44">
        <v>0.23752306767149989</v>
      </c>
      <c r="O3600" s="161">
        <f t="shared" si="561"/>
        <v>6000000</v>
      </c>
      <c r="P3600" s="162">
        <f t="shared" si="562"/>
        <v>190.13250547948286</v>
      </c>
      <c r="Q3600" s="162">
        <f t="shared" si="563"/>
        <v>120.24562689002923</v>
      </c>
      <c r="R3600" s="163">
        <f t="shared" si="564"/>
        <v>1</v>
      </c>
      <c r="S3600" s="161">
        <f t="shared" si="565"/>
        <v>7000000</v>
      </c>
      <c r="T3600" s="162">
        <f t="shared" si="566"/>
        <v>193.3775018264943</v>
      </c>
      <c r="U3600" s="162">
        <f t="shared" si="567"/>
        <v>117.62281344501461</v>
      </c>
      <c r="V3600" s="163">
        <f t="shared" si="568"/>
        <v>1</v>
      </c>
      <c r="W3600" s="164">
        <f t="shared" si="569"/>
        <v>369321271.53672177</v>
      </c>
      <c r="X3600" s="164">
        <f t="shared" si="570"/>
        <v>380282818.67035776</v>
      </c>
    </row>
    <row r="3601" spans="10:24" x14ac:dyDescent="0.25">
      <c r="J3601">
        <v>3598</v>
      </c>
      <c r="K3601" s="43">
        <v>0.85157397361162135</v>
      </c>
      <c r="L3601">
        <v>9.4640409096832911E-2</v>
      </c>
      <c r="M3601">
        <v>0.35246013851287705</v>
      </c>
      <c r="N3601" s="44">
        <v>0.12920019772981906</v>
      </c>
      <c r="O3601" s="161">
        <f t="shared" si="561"/>
        <v>7000000</v>
      </c>
      <c r="P3601" s="162">
        <f t="shared" si="562"/>
        <v>160.309355852821</v>
      </c>
      <c r="Q3601" s="162">
        <f t="shared" si="563"/>
        <v>127.42625916196823</v>
      </c>
      <c r="R3601" s="163">
        <f t="shared" si="564"/>
        <v>1</v>
      </c>
      <c r="S3601" s="161">
        <f t="shared" si="565"/>
        <v>7000000</v>
      </c>
      <c r="T3601" s="162">
        <f t="shared" si="566"/>
        <v>183.43645195094032</v>
      </c>
      <c r="U3601" s="162">
        <f t="shared" si="567"/>
        <v>121.21312958098412</v>
      </c>
      <c r="V3601" s="163">
        <f t="shared" si="568"/>
        <v>0.9</v>
      </c>
      <c r="W3601" s="164">
        <f t="shared" si="569"/>
        <v>180181676.83596936</v>
      </c>
      <c r="X3601" s="164">
        <f t="shared" si="570"/>
        <v>242006930.93072408</v>
      </c>
    </row>
    <row r="3602" spans="10:24" x14ac:dyDescent="0.25">
      <c r="J3602">
        <v>3599</v>
      </c>
      <c r="K3602" s="43">
        <v>0.77871661083092913</v>
      </c>
      <c r="L3602">
        <v>0.78845182064855279</v>
      </c>
      <c r="M3602">
        <v>0.10010985654752702</v>
      </c>
      <c r="N3602" s="44">
        <v>0.77387115568263554</v>
      </c>
      <c r="O3602" s="161">
        <f t="shared" si="561"/>
        <v>7000000</v>
      </c>
      <c r="P3602" s="162">
        <f t="shared" si="562"/>
        <v>192.01591432422262</v>
      </c>
      <c r="Q3602" s="162">
        <f t="shared" si="563"/>
        <v>109.38148305467774</v>
      </c>
      <c r="R3602" s="163">
        <f t="shared" si="564"/>
        <v>1</v>
      </c>
      <c r="S3602" s="161">
        <f t="shared" si="565"/>
        <v>7000000</v>
      </c>
      <c r="T3602" s="162">
        <f t="shared" si="566"/>
        <v>194.00530477474086</v>
      </c>
      <c r="U3602" s="162">
        <f t="shared" si="567"/>
        <v>112.19074152733887</v>
      </c>
      <c r="V3602" s="163">
        <f t="shared" si="568"/>
        <v>1</v>
      </c>
      <c r="W3602" s="164">
        <f t="shared" si="569"/>
        <v>528441018.88681412</v>
      </c>
      <c r="X3602" s="164">
        <f t="shared" si="570"/>
        <v>422701942.73181391</v>
      </c>
    </row>
    <row r="3603" spans="10:24" x14ac:dyDescent="0.25">
      <c r="J3603">
        <v>3600</v>
      </c>
      <c r="K3603" s="43">
        <v>0.7263100693922232</v>
      </c>
      <c r="L3603">
        <v>0.28893490455363113</v>
      </c>
      <c r="M3603">
        <v>0.59194855574874672</v>
      </c>
      <c r="N3603" s="44">
        <v>0.15141984329413749</v>
      </c>
      <c r="O3603" s="161">
        <f t="shared" si="561"/>
        <v>6000000</v>
      </c>
      <c r="P3603" s="162">
        <f t="shared" si="562"/>
        <v>171.6525156856828</v>
      </c>
      <c r="Q3603" s="162">
        <f t="shared" si="563"/>
        <v>139.65120521643914</v>
      </c>
      <c r="R3603" s="163">
        <f t="shared" si="564"/>
        <v>1</v>
      </c>
      <c r="S3603" s="161">
        <f t="shared" si="565"/>
        <v>7000000</v>
      </c>
      <c r="T3603" s="162">
        <f t="shared" si="566"/>
        <v>187.21750522856092</v>
      </c>
      <c r="U3603" s="162">
        <f t="shared" si="567"/>
        <v>127.32560260821957</v>
      </c>
      <c r="V3603" s="163">
        <f t="shared" si="568"/>
        <v>0.9</v>
      </c>
      <c r="W3603" s="164">
        <f t="shared" si="569"/>
        <v>142007862.81546196</v>
      </c>
      <c r="X3603" s="164">
        <f t="shared" si="570"/>
        <v>227318986.50815052</v>
      </c>
    </row>
    <row r="3604" spans="10:24" x14ac:dyDescent="0.25">
      <c r="J3604">
        <v>3601</v>
      </c>
      <c r="K3604" s="43">
        <v>0.61123614387110636</v>
      </c>
      <c r="L3604">
        <v>0.77335690686956493</v>
      </c>
      <c r="M3604">
        <v>0.15632585754817863</v>
      </c>
      <c r="N3604" s="44">
        <v>0.32490411323705159</v>
      </c>
      <c r="O3604" s="161">
        <f t="shared" si="561"/>
        <v>6000000</v>
      </c>
      <c r="P3604" s="162">
        <f t="shared" si="562"/>
        <v>191.24921595042542</v>
      </c>
      <c r="Q3604" s="162">
        <f t="shared" si="563"/>
        <v>114.80652884801295</v>
      </c>
      <c r="R3604" s="163">
        <f t="shared" si="564"/>
        <v>1</v>
      </c>
      <c r="S3604" s="161">
        <f t="shared" si="565"/>
        <v>7000000</v>
      </c>
      <c r="T3604" s="162">
        <f t="shared" si="566"/>
        <v>193.74973865014181</v>
      </c>
      <c r="U3604" s="162">
        <f t="shared" si="567"/>
        <v>114.90326442400647</v>
      </c>
      <c r="V3604" s="163">
        <f t="shared" si="568"/>
        <v>1</v>
      </c>
      <c r="W3604" s="164">
        <f t="shared" si="569"/>
        <v>408656122.61447489</v>
      </c>
      <c r="X3604" s="164">
        <f t="shared" si="570"/>
        <v>401925319.58294737</v>
      </c>
    </row>
    <row r="3605" spans="10:24" x14ac:dyDescent="0.25">
      <c r="J3605">
        <v>3602</v>
      </c>
      <c r="K3605" s="43">
        <v>0.57550529127922478</v>
      </c>
      <c r="L3605">
        <v>0.29473039040852489</v>
      </c>
      <c r="M3605">
        <v>0.43969028815894207</v>
      </c>
      <c r="N3605" s="44">
        <v>0.9172074140305212</v>
      </c>
      <c r="O3605" s="161">
        <f t="shared" si="561"/>
        <v>6000000</v>
      </c>
      <c r="P3605" s="162">
        <f t="shared" si="562"/>
        <v>171.90573609469288</v>
      </c>
      <c r="Q3605" s="162">
        <f t="shared" si="563"/>
        <v>131.96491015694136</v>
      </c>
      <c r="R3605" s="163">
        <f t="shared" si="564"/>
        <v>1</v>
      </c>
      <c r="S3605" s="161">
        <f t="shared" si="565"/>
        <v>6000000</v>
      </c>
      <c r="T3605" s="162">
        <f t="shared" si="566"/>
        <v>187.30191203156429</v>
      </c>
      <c r="U3605" s="162">
        <f t="shared" si="567"/>
        <v>123.48245507847068</v>
      </c>
      <c r="V3605" s="163">
        <f t="shared" si="568"/>
        <v>1</v>
      </c>
      <c r="W3605" s="164">
        <f t="shared" si="569"/>
        <v>189644955.62650916</v>
      </c>
      <c r="X3605" s="164">
        <f t="shared" si="570"/>
        <v>232916741.71856165</v>
      </c>
    </row>
    <row r="3606" spans="10:24" x14ac:dyDescent="0.25">
      <c r="J3606">
        <v>3603</v>
      </c>
      <c r="K3606" s="43">
        <v>0.54057519587354796</v>
      </c>
      <c r="L3606">
        <v>0.49498628400234757</v>
      </c>
      <c r="M3606">
        <v>0.35839220292191243</v>
      </c>
      <c r="N3606" s="44">
        <v>0.69082780830978319</v>
      </c>
      <c r="O3606" s="161">
        <f t="shared" si="561"/>
        <v>5000000</v>
      </c>
      <c r="P3606" s="162">
        <f t="shared" si="562"/>
        <v>179.81148220314702</v>
      </c>
      <c r="Q3606" s="162">
        <f t="shared" si="563"/>
        <v>127.74480618823453</v>
      </c>
      <c r="R3606" s="163">
        <f t="shared" si="564"/>
        <v>1</v>
      </c>
      <c r="S3606" s="161">
        <f t="shared" si="565"/>
        <v>6000000</v>
      </c>
      <c r="T3606" s="162">
        <f t="shared" si="566"/>
        <v>189.93716073438233</v>
      </c>
      <c r="U3606" s="162">
        <f t="shared" si="567"/>
        <v>121.37240309411726</v>
      </c>
      <c r="V3606" s="163">
        <f t="shared" si="568"/>
        <v>1</v>
      </c>
      <c r="W3606" s="164">
        <f t="shared" si="569"/>
        <v>210333380.07456243</v>
      </c>
      <c r="X3606" s="164">
        <f t="shared" si="570"/>
        <v>261388545.8415904</v>
      </c>
    </row>
    <row r="3607" spans="10:24" x14ac:dyDescent="0.25">
      <c r="J3607">
        <v>3604</v>
      </c>
      <c r="K3607" s="43">
        <v>0.36853566488035283</v>
      </c>
      <c r="L3607">
        <v>0.74090110691625588</v>
      </c>
      <c r="M3607">
        <v>0.62448235424830445</v>
      </c>
      <c r="N3607" s="44">
        <v>0.91424165325203177</v>
      </c>
      <c r="O3607" s="161">
        <f t="shared" si="561"/>
        <v>5000000</v>
      </c>
      <c r="P3607" s="162">
        <f t="shared" si="562"/>
        <v>189.69188935827646</v>
      </c>
      <c r="Q3607" s="162">
        <f t="shared" si="563"/>
        <v>141.34549087339983</v>
      </c>
      <c r="R3607" s="163">
        <f t="shared" si="564"/>
        <v>1</v>
      </c>
      <c r="S3607" s="161">
        <f t="shared" si="565"/>
        <v>6000000</v>
      </c>
      <c r="T3607" s="162">
        <f t="shared" si="566"/>
        <v>193.23062978609215</v>
      </c>
      <c r="U3607" s="162">
        <f t="shared" si="567"/>
        <v>128.17274543669993</v>
      </c>
      <c r="V3607" s="163">
        <f t="shared" si="568"/>
        <v>1</v>
      </c>
      <c r="W3607" s="164">
        <f t="shared" si="569"/>
        <v>191731992.42438316</v>
      </c>
      <c r="X3607" s="164">
        <f t="shared" si="570"/>
        <v>240347306.09635335</v>
      </c>
    </row>
    <row r="3608" spans="10:24" x14ac:dyDescent="0.25">
      <c r="J3608">
        <v>3605</v>
      </c>
      <c r="K3608" s="43">
        <v>0.41294269196843569</v>
      </c>
      <c r="L3608">
        <v>0.85790957863574802</v>
      </c>
      <c r="M3608">
        <v>0.85759389733747582</v>
      </c>
      <c r="N3608" s="44">
        <v>6.2760449386696893E-2</v>
      </c>
      <c r="O3608" s="161">
        <f t="shared" si="561"/>
        <v>5000000</v>
      </c>
      <c r="P3608" s="162">
        <f t="shared" si="562"/>
        <v>196.06461926298948</v>
      </c>
      <c r="Q3608" s="162">
        <f t="shared" si="563"/>
        <v>156.39143106450149</v>
      </c>
      <c r="R3608" s="163">
        <f t="shared" si="564"/>
        <v>1</v>
      </c>
      <c r="S3608" s="161">
        <f t="shared" si="565"/>
        <v>6000000</v>
      </c>
      <c r="T3608" s="162">
        <f t="shared" si="566"/>
        <v>195.35487308766315</v>
      </c>
      <c r="U3608" s="162">
        <f t="shared" si="567"/>
        <v>135.69571553225074</v>
      </c>
      <c r="V3608" s="163">
        <f t="shared" si="568"/>
        <v>0.9</v>
      </c>
      <c r="W3608" s="164">
        <f t="shared" si="569"/>
        <v>148365940.99243996</v>
      </c>
      <c r="X3608" s="164">
        <f t="shared" si="570"/>
        <v>172159450.799227</v>
      </c>
    </row>
    <row r="3609" spans="10:24" x14ac:dyDescent="0.25">
      <c r="J3609">
        <v>3606</v>
      </c>
      <c r="K3609" s="43">
        <v>0.81906373407499022</v>
      </c>
      <c r="L3609">
        <v>3.4945847753328985E-2</v>
      </c>
      <c r="M3609">
        <v>0.91449053717752637</v>
      </c>
      <c r="N3609" s="44">
        <v>0.10575342601297821</v>
      </c>
      <c r="O3609" s="161">
        <f t="shared" si="561"/>
        <v>7000000</v>
      </c>
      <c r="P3609" s="162">
        <f t="shared" si="562"/>
        <v>152.81082095574743</v>
      </c>
      <c r="Q3609" s="162">
        <f t="shared" si="563"/>
        <v>162.37874275783258</v>
      </c>
      <c r="R3609" s="163">
        <f t="shared" si="564"/>
        <v>1</v>
      </c>
      <c r="S3609" s="161">
        <f t="shared" si="565"/>
        <v>7000000</v>
      </c>
      <c r="T3609" s="162">
        <f t="shared" si="566"/>
        <v>180.93694031858249</v>
      </c>
      <c r="U3609" s="162">
        <f t="shared" si="567"/>
        <v>138.68937137891629</v>
      </c>
      <c r="V3609" s="163">
        <f t="shared" si="568"/>
        <v>0.9</v>
      </c>
      <c r="W3609" s="164">
        <f t="shared" si="569"/>
        <v>-116975452.61459607</v>
      </c>
      <c r="X3609" s="164">
        <f t="shared" si="570"/>
        <v>116159684.31989703</v>
      </c>
    </row>
    <row r="3610" spans="10:24" x14ac:dyDescent="0.25">
      <c r="J3610">
        <v>3607</v>
      </c>
      <c r="K3610" s="43">
        <v>0.94655124048767503</v>
      </c>
      <c r="L3610">
        <v>0.58592554845772471</v>
      </c>
      <c r="M3610">
        <v>5.3428779026477913E-2</v>
      </c>
      <c r="N3610" s="44">
        <v>0.16111565303504594</v>
      </c>
      <c r="O3610" s="161">
        <f t="shared" si="561"/>
        <v>7000000</v>
      </c>
      <c r="P3610" s="162">
        <f t="shared" si="562"/>
        <v>183.25614412214259</v>
      </c>
      <c r="Q3610" s="162">
        <f t="shared" si="563"/>
        <v>102.75040270541771</v>
      </c>
      <c r="R3610" s="163">
        <f t="shared" si="564"/>
        <v>1</v>
      </c>
      <c r="S3610" s="161">
        <f t="shared" si="565"/>
        <v>9000000</v>
      </c>
      <c r="T3610" s="162">
        <f t="shared" si="566"/>
        <v>191.08538137404753</v>
      </c>
      <c r="U3610" s="162">
        <f t="shared" si="567"/>
        <v>108.87520135270886</v>
      </c>
      <c r="V3610" s="163">
        <f t="shared" si="568"/>
        <v>0.9</v>
      </c>
      <c r="W3610" s="164">
        <f t="shared" si="569"/>
        <v>513540189.91707408</v>
      </c>
      <c r="X3610" s="164">
        <f t="shared" si="570"/>
        <v>515902458.17284334</v>
      </c>
    </row>
    <row r="3611" spans="10:24" x14ac:dyDescent="0.25">
      <c r="J3611">
        <v>3608</v>
      </c>
      <c r="K3611" s="43">
        <v>0.97451108738006531</v>
      </c>
      <c r="L3611">
        <v>0.58322533067851945</v>
      </c>
      <c r="M3611">
        <v>0.85400132370534465</v>
      </c>
      <c r="N3611" s="44">
        <v>0.24539360324085158</v>
      </c>
      <c r="O3611" s="161">
        <f t="shared" si="561"/>
        <v>9000000</v>
      </c>
      <c r="P3611" s="162">
        <f t="shared" si="562"/>
        <v>183.15227428711469</v>
      </c>
      <c r="Q3611" s="162">
        <f t="shared" si="563"/>
        <v>156.07500166126192</v>
      </c>
      <c r="R3611" s="163">
        <f t="shared" si="564"/>
        <v>1</v>
      </c>
      <c r="S3611" s="161">
        <f t="shared" si="565"/>
        <v>9000000</v>
      </c>
      <c r="T3611" s="162">
        <f t="shared" si="566"/>
        <v>191.05075809570491</v>
      </c>
      <c r="U3611" s="162">
        <f t="shared" si="567"/>
        <v>135.53750083063096</v>
      </c>
      <c r="V3611" s="163">
        <f t="shared" si="568"/>
        <v>1</v>
      </c>
      <c r="W3611" s="164">
        <f t="shared" si="569"/>
        <v>193695453.63267493</v>
      </c>
      <c r="X3611" s="164">
        <f t="shared" si="570"/>
        <v>349619315.38566554</v>
      </c>
    </row>
    <row r="3612" spans="10:24" x14ac:dyDescent="0.25">
      <c r="J3612">
        <v>3609</v>
      </c>
      <c r="K3612" s="43">
        <v>0.55330989411118869</v>
      </c>
      <c r="L3612">
        <v>0.40760433705251098</v>
      </c>
      <c r="M3612">
        <v>9.07251186361554E-2</v>
      </c>
      <c r="N3612" s="44">
        <v>0.26577390556883107</v>
      </c>
      <c r="O3612" s="161">
        <f t="shared" si="561"/>
        <v>6000000</v>
      </c>
      <c r="P3612" s="162">
        <f t="shared" si="562"/>
        <v>176.49432199053899</v>
      </c>
      <c r="Q3612" s="162">
        <f t="shared" si="563"/>
        <v>108.27393883185857</v>
      </c>
      <c r="R3612" s="163">
        <f t="shared" si="564"/>
        <v>1</v>
      </c>
      <c r="S3612" s="161">
        <f t="shared" si="565"/>
        <v>6000000</v>
      </c>
      <c r="T3612" s="162">
        <f t="shared" si="566"/>
        <v>188.83144066351301</v>
      </c>
      <c r="U3612" s="162">
        <f t="shared" si="567"/>
        <v>111.63696941592929</v>
      </c>
      <c r="V3612" s="163">
        <f t="shared" si="568"/>
        <v>1</v>
      </c>
      <c r="W3612" s="164">
        <f t="shared" si="569"/>
        <v>359322298.95208251</v>
      </c>
      <c r="X3612" s="164">
        <f t="shared" si="570"/>
        <v>313166827.4855023</v>
      </c>
    </row>
    <row r="3613" spans="10:24" x14ac:dyDescent="0.25">
      <c r="J3613">
        <v>3610</v>
      </c>
      <c r="K3613" s="43">
        <v>2.328354805441446E-2</v>
      </c>
      <c r="L3613">
        <v>0.65669658486454252</v>
      </c>
      <c r="M3613">
        <v>0.55339307175472685</v>
      </c>
      <c r="N3613" s="44">
        <v>0.9554155726975696</v>
      </c>
      <c r="O3613" s="161">
        <f t="shared" si="561"/>
        <v>1000000</v>
      </c>
      <c r="P3613" s="162">
        <f t="shared" si="562"/>
        <v>186.05196168963863</v>
      </c>
      <c r="Q3613" s="162">
        <f t="shared" si="563"/>
        <v>137.6847731949922</v>
      </c>
      <c r="R3613" s="163">
        <f t="shared" si="564"/>
        <v>1</v>
      </c>
      <c r="S3613" s="161">
        <f t="shared" si="565"/>
        <v>1000000</v>
      </c>
      <c r="T3613" s="162">
        <f t="shared" si="566"/>
        <v>192.01732056321288</v>
      </c>
      <c r="U3613" s="162">
        <f t="shared" si="567"/>
        <v>126.3423865974961</v>
      </c>
      <c r="V3613" s="163">
        <f t="shared" si="568"/>
        <v>1</v>
      </c>
      <c r="W3613" s="164">
        <f t="shared" si="569"/>
        <v>-1632811.50535357</v>
      </c>
      <c r="X3613" s="164">
        <f t="shared" si="570"/>
        <v>-84325066.034283221</v>
      </c>
    </row>
    <row r="3614" spans="10:24" x14ac:dyDescent="0.25">
      <c r="J3614">
        <v>3611</v>
      </c>
      <c r="K3614" s="43">
        <v>7.2538051585281371E-3</v>
      </c>
      <c r="L3614">
        <v>0.5309542165357064</v>
      </c>
      <c r="M3614">
        <v>0.25393215780316247</v>
      </c>
      <c r="N3614" s="44">
        <v>0.36160318880473608</v>
      </c>
      <c r="O3614" s="161">
        <f t="shared" si="561"/>
        <v>1000000</v>
      </c>
      <c r="P3614" s="162">
        <f t="shared" si="562"/>
        <v>181.1650309850412</v>
      </c>
      <c r="Q3614" s="162">
        <f t="shared" si="563"/>
        <v>121.75666358693432</v>
      </c>
      <c r="R3614" s="163">
        <f t="shared" si="564"/>
        <v>1</v>
      </c>
      <c r="S3614" s="161">
        <f t="shared" si="565"/>
        <v>1000000</v>
      </c>
      <c r="T3614" s="162">
        <f t="shared" si="566"/>
        <v>190.38834366168041</v>
      </c>
      <c r="U3614" s="162">
        <f t="shared" si="567"/>
        <v>118.37833179346715</v>
      </c>
      <c r="V3614" s="163">
        <f t="shared" si="568"/>
        <v>1</v>
      </c>
      <c r="W3614" s="164">
        <f t="shared" si="569"/>
        <v>9408367.398106873</v>
      </c>
      <c r="X3614" s="164">
        <f t="shared" si="570"/>
        <v>-77989988.131786749</v>
      </c>
    </row>
    <row r="3615" spans="10:24" x14ac:dyDescent="0.25">
      <c r="J3615">
        <v>3612</v>
      </c>
      <c r="K3615" s="43">
        <v>0.44393563246761403</v>
      </c>
      <c r="L3615">
        <v>0.14353431719663678</v>
      </c>
      <c r="M3615">
        <v>0.33527667047273535</v>
      </c>
      <c r="N3615" s="44">
        <v>0.40423780331958747</v>
      </c>
      <c r="O3615" s="161">
        <f t="shared" si="561"/>
        <v>5000000</v>
      </c>
      <c r="P3615" s="162">
        <f t="shared" si="562"/>
        <v>164.03138614462415</v>
      </c>
      <c r="Q3615" s="162">
        <f t="shared" si="563"/>
        <v>126.49222596635639</v>
      </c>
      <c r="R3615" s="163">
        <f t="shared" si="564"/>
        <v>1</v>
      </c>
      <c r="S3615" s="161">
        <f t="shared" si="565"/>
        <v>6000000</v>
      </c>
      <c r="T3615" s="162">
        <f t="shared" si="566"/>
        <v>184.67712871487473</v>
      </c>
      <c r="U3615" s="162">
        <f t="shared" si="567"/>
        <v>120.74611298317819</v>
      </c>
      <c r="V3615" s="163">
        <f t="shared" si="568"/>
        <v>1</v>
      </c>
      <c r="W3615" s="164">
        <f t="shared" si="569"/>
        <v>137695800.89133883</v>
      </c>
      <c r="X3615" s="164">
        <f t="shared" si="570"/>
        <v>233586094.39017922</v>
      </c>
    </row>
    <row r="3616" spans="10:24" x14ac:dyDescent="0.25">
      <c r="J3616">
        <v>3613</v>
      </c>
      <c r="K3616" s="43">
        <v>0.346553214812786</v>
      </c>
      <c r="L3616">
        <v>0.27072894077683274</v>
      </c>
      <c r="M3616">
        <v>4.3663271824893046E-2</v>
      </c>
      <c r="N3616" s="44">
        <v>0.44472904894840182</v>
      </c>
      <c r="O3616" s="161">
        <f t="shared" si="561"/>
        <v>5000000</v>
      </c>
      <c r="P3616" s="162">
        <f t="shared" si="562"/>
        <v>170.84085182809756</v>
      </c>
      <c r="Q3616" s="162">
        <f t="shared" si="563"/>
        <v>100.80656004308034</v>
      </c>
      <c r="R3616" s="163">
        <f t="shared" si="564"/>
        <v>1</v>
      </c>
      <c r="S3616" s="161">
        <f t="shared" si="565"/>
        <v>6000000</v>
      </c>
      <c r="T3616" s="162">
        <f t="shared" si="566"/>
        <v>186.94695060936584</v>
      </c>
      <c r="U3616" s="162">
        <f t="shared" si="567"/>
        <v>107.90328002154017</v>
      </c>
      <c r="V3616" s="163">
        <f t="shared" si="568"/>
        <v>1</v>
      </c>
      <c r="W3616" s="164">
        <f t="shared" si="569"/>
        <v>300171458.92508608</v>
      </c>
      <c r="X3616" s="164">
        <f t="shared" si="570"/>
        <v>324262023.52695405</v>
      </c>
    </row>
    <row r="3617" spans="10:24" x14ac:dyDescent="0.25">
      <c r="J3617">
        <v>3614</v>
      </c>
      <c r="K3617" s="43">
        <v>0.79903435288087177</v>
      </c>
      <c r="L3617">
        <v>0.43820007848887144</v>
      </c>
      <c r="M3617">
        <v>0.9349338428568208</v>
      </c>
      <c r="N3617" s="44">
        <v>0.5688627110840091</v>
      </c>
      <c r="O3617" s="161">
        <f t="shared" si="561"/>
        <v>7000000</v>
      </c>
      <c r="P3617" s="162">
        <f t="shared" si="562"/>
        <v>177.6669862900917</v>
      </c>
      <c r="Q3617" s="162">
        <f t="shared" si="563"/>
        <v>165.27160650528782</v>
      </c>
      <c r="R3617" s="163">
        <f t="shared" si="564"/>
        <v>1</v>
      </c>
      <c r="S3617" s="161">
        <f t="shared" si="565"/>
        <v>7000000</v>
      </c>
      <c r="T3617" s="162">
        <f t="shared" si="566"/>
        <v>189.22232876336389</v>
      </c>
      <c r="U3617" s="162">
        <f t="shared" si="567"/>
        <v>140.13580325264391</v>
      </c>
      <c r="V3617" s="163">
        <f t="shared" si="568"/>
        <v>1</v>
      </c>
      <c r="W3617" s="164">
        <f t="shared" si="569"/>
        <v>36767658.493627146</v>
      </c>
      <c r="X3617" s="164">
        <f t="shared" si="570"/>
        <v>193605678.57503986</v>
      </c>
    </row>
    <row r="3618" spans="10:24" x14ac:dyDescent="0.25">
      <c r="J3618">
        <v>3615</v>
      </c>
      <c r="K3618" s="43">
        <v>0.23947426697246832</v>
      </c>
      <c r="L3618">
        <v>0.61708061604402953</v>
      </c>
      <c r="M3618">
        <v>0.11047282206416142</v>
      </c>
      <c r="N3618" s="44">
        <v>0.17506486407659405</v>
      </c>
      <c r="O3618" s="161">
        <f t="shared" si="561"/>
        <v>2000000</v>
      </c>
      <c r="P3618" s="162">
        <f t="shared" si="562"/>
        <v>184.46733500332692</v>
      </c>
      <c r="Q3618" s="162">
        <f t="shared" si="563"/>
        <v>110.51965096435556</v>
      </c>
      <c r="R3618" s="163">
        <f t="shared" si="564"/>
        <v>1</v>
      </c>
      <c r="S3618" s="161">
        <f t="shared" si="565"/>
        <v>5000000</v>
      </c>
      <c r="T3618" s="162">
        <f t="shared" si="566"/>
        <v>191.48911166777563</v>
      </c>
      <c r="U3618" s="162">
        <f t="shared" si="567"/>
        <v>112.75982548217777</v>
      </c>
      <c r="V3618" s="163">
        <f t="shared" si="568"/>
        <v>0.9</v>
      </c>
      <c r="W3618" s="164">
        <f t="shared" si="569"/>
        <v>97895368.077942729</v>
      </c>
      <c r="X3618" s="164">
        <f t="shared" si="570"/>
        <v>204281787.83519036</v>
      </c>
    </row>
    <row r="3619" spans="10:24" x14ac:dyDescent="0.25">
      <c r="J3619">
        <v>3616</v>
      </c>
      <c r="K3619" s="43">
        <v>0.22116100188290644</v>
      </c>
      <c r="L3619">
        <v>0.61484844762638813</v>
      </c>
      <c r="M3619">
        <v>0.7280887002493539</v>
      </c>
      <c r="N3619" s="44">
        <v>0.45145581920690947</v>
      </c>
      <c r="O3619" s="161">
        <f t="shared" si="561"/>
        <v>2000000</v>
      </c>
      <c r="P3619" s="162">
        <f t="shared" si="562"/>
        <v>184.37967667271627</v>
      </c>
      <c r="Q3619" s="162">
        <f t="shared" si="563"/>
        <v>147.140853264339</v>
      </c>
      <c r="R3619" s="163">
        <f t="shared" si="564"/>
        <v>1</v>
      </c>
      <c r="S3619" s="161">
        <f t="shared" si="565"/>
        <v>5000000</v>
      </c>
      <c r="T3619" s="162">
        <f t="shared" si="566"/>
        <v>191.45989222423876</v>
      </c>
      <c r="U3619" s="162">
        <f t="shared" si="567"/>
        <v>131.0704266321695</v>
      </c>
      <c r="V3619" s="163">
        <f t="shared" si="568"/>
        <v>1</v>
      </c>
      <c r="W3619" s="164">
        <f t="shared" si="569"/>
        <v>24477646.81675455</v>
      </c>
      <c r="X3619" s="164">
        <f t="shared" si="570"/>
        <v>151947327.96034628</v>
      </c>
    </row>
    <row r="3620" spans="10:24" x14ac:dyDescent="0.25">
      <c r="J3620">
        <v>3617</v>
      </c>
      <c r="K3620" s="43">
        <v>0.4360776137248521</v>
      </c>
      <c r="L3620">
        <v>4.7723047212412384E-2</v>
      </c>
      <c r="M3620">
        <v>5.740165232089478E-2</v>
      </c>
      <c r="N3620" s="44">
        <v>0.55384563255149044</v>
      </c>
      <c r="O3620" s="161">
        <f t="shared" si="561"/>
        <v>5000000</v>
      </c>
      <c r="P3620" s="162">
        <f t="shared" si="562"/>
        <v>154.98984544945307</v>
      </c>
      <c r="Q3620" s="162">
        <f t="shared" si="563"/>
        <v>103.46067618174203</v>
      </c>
      <c r="R3620" s="163">
        <f t="shared" si="564"/>
        <v>1</v>
      </c>
      <c r="S3620" s="161">
        <f t="shared" si="565"/>
        <v>6000000</v>
      </c>
      <c r="T3620" s="162">
        <f t="shared" si="566"/>
        <v>181.66328181648436</v>
      </c>
      <c r="U3620" s="162">
        <f t="shared" si="567"/>
        <v>109.23033809087102</v>
      </c>
      <c r="V3620" s="163">
        <f t="shared" si="568"/>
        <v>1</v>
      </c>
      <c r="W3620" s="164">
        <f t="shared" si="569"/>
        <v>207645846.33855522</v>
      </c>
      <c r="X3620" s="164">
        <f t="shared" si="570"/>
        <v>284597662.35368007</v>
      </c>
    </row>
    <row r="3621" spans="10:24" x14ac:dyDescent="0.25">
      <c r="J3621">
        <v>3618</v>
      </c>
      <c r="K3621" s="43">
        <v>0.91915942171976073</v>
      </c>
      <c r="L3621">
        <v>0.88728423904137144</v>
      </c>
      <c r="M3621">
        <v>0.12158102542832383</v>
      </c>
      <c r="N3621" s="44">
        <v>3.1423326069608515E-2</v>
      </c>
      <c r="O3621" s="161">
        <f t="shared" si="561"/>
        <v>7000000</v>
      </c>
      <c r="P3621" s="162">
        <f t="shared" si="562"/>
        <v>198.18316891640609</v>
      </c>
      <c r="Q3621" s="162">
        <f t="shared" si="563"/>
        <v>111.65760687265075</v>
      </c>
      <c r="R3621" s="163">
        <f t="shared" si="564"/>
        <v>1</v>
      </c>
      <c r="S3621" s="161">
        <f t="shared" si="565"/>
        <v>9000000</v>
      </c>
      <c r="T3621" s="162">
        <f t="shared" si="566"/>
        <v>196.0610563054687</v>
      </c>
      <c r="U3621" s="162">
        <f t="shared" si="567"/>
        <v>113.32880343632537</v>
      </c>
      <c r="V3621" s="163">
        <f t="shared" si="568"/>
        <v>0.9</v>
      </c>
      <c r="W3621" s="164">
        <f t="shared" si="569"/>
        <v>555678934.30628741</v>
      </c>
      <c r="X3621" s="164">
        <f t="shared" si="570"/>
        <v>520131248.24006093</v>
      </c>
    </row>
    <row r="3622" spans="10:24" x14ac:dyDescent="0.25">
      <c r="J3622">
        <v>3619</v>
      </c>
      <c r="K3622" s="43">
        <v>0.55944751593607756</v>
      </c>
      <c r="L3622">
        <v>0.71998757034027439</v>
      </c>
      <c r="M3622">
        <v>0.94763392985849537</v>
      </c>
      <c r="N3622" s="44">
        <v>0.18552933673562877</v>
      </c>
      <c r="O3622" s="161">
        <f t="shared" si="561"/>
        <v>6000000</v>
      </c>
      <c r="P3622" s="162">
        <f t="shared" si="562"/>
        <v>188.74206874703668</v>
      </c>
      <c r="Q3622" s="162">
        <f t="shared" si="563"/>
        <v>167.44665310203237</v>
      </c>
      <c r="R3622" s="163">
        <f t="shared" si="564"/>
        <v>1</v>
      </c>
      <c r="S3622" s="161">
        <f t="shared" si="565"/>
        <v>6000000</v>
      </c>
      <c r="T3622" s="162">
        <f t="shared" si="566"/>
        <v>192.91402291567888</v>
      </c>
      <c r="U3622" s="162">
        <f t="shared" si="567"/>
        <v>141.22332655101619</v>
      </c>
      <c r="V3622" s="163">
        <f t="shared" si="568"/>
        <v>0.9</v>
      </c>
      <c r="W3622" s="164">
        <f t="shared" si="569"/>
        <v>77772493.870025873</v>
      </c>
      <c r="X3622" s="164">
        <f t="shared" si="570"/>
        <v>129129760.36917859</v>
      </c>
    </row>
    <row r="3623" spans="10:24" x14ac:dyDescent="0.25">
      <c r="J3623">
        <v>3620</v>
      </c>
      <c r="K3623" s="43">
        <v>0.30270428831108454</v>
      </c>
      <c r="L3623">
        <v>0.37351270958285132</v>
      </c>
      <c r="M3623">
        <v>0.57746781538436076</v>
      </c>
      <c r="N3623" s="44">
        <v>8.5828830948662227E-2</v>
      </c>
      <c r="O3623" s="161">
        <f t="shared" si="561"/>
        <v>5000000</v>
      </c>
      <c r="P3623" s="162">
        <f t="shared" si="562"/>
        <v>175.16153916566452</v>
      </c>
      <c r="Q3623" s="162">
        <f t="shared" si="563"/>
        <v>138.90839467217734</v>
      </c>
      <c r="R3623" s="163">
        <f t="shared" si="564"/>
        <v>1</v>
      </c>
      <c r="S3623" s="161">
        <f t="shared" si="565"/>
        <v>6000000</v>
      </c>
      <c r="T3623" s="162">
        <f t="shared" si="566"/>
        <v>188.38717972188817</v>
      </c>
      <c r="U3623" s="162">
        <f t="shared" si="567"/>
        <v>126.95419733608867</v>
      </c>
      <c r="V3623" s="163">
        <f t="shared" si="568"/>
        <v>0.9</v>
      </c>
      <c r="W3623" s="164">
        <f t="shared" si="569"/>
        <v>131265722.46743593</v>
      </c>
      <c r="X3623" s="164">
        <f t="shared" si="570"/>
        <v>181738104.88331735</v>
      </c>
    </row>
    <row r="3624" spans="10:24" x14ac:dyDescent="0.25">
      <c r="J3624">
        <v>3621</v>
      </c>
      <c r="K3624" s="43">
        <v>0.71998857732895716</v>
      </c>
      <c r="L3624">
        <v>0.11707974173720415</v>
      </c>
      <c r="M3624">
        <v>0.64293789373390942</v>
      </c>
      <c r="N3624" s="44">
        <v>0.95442808127343592</v>
      </c>
      <c r="O3624" s="161">
        <f t="shared" si="561"/>
        <v>6000000</v>
      </c>
      <c r="P3624" s="162">
        <f t="shared" si="562"/>
        <v>162.15431527779594</v>
      </c>
      <c r="Q3624" s="162">
        <f t="shared" si="563"/>
        <v>142.32645615480351</v>
      </c>
      <c r="R3624" s="163">
        <f t="shared" si="564"/>
        <v>1</v>
      </c>
      <c r="S3624" s="161">
        <f t="shared" si="565"/>
        <v>7000000</v>
      </c>
      <c r="T3624" s="162">
        <f t="shared" si="566"/>
        <v>184.05143842593199</v>
      </c>
      <c r="U3624" s="162">
        <f t="shared" si="567"/>
        <v>128.66322807740175</v>
      </c>
      <c r="V3624" s="163">
        <f t="shared" si="568"/>
        <v>1</v>
      </c>
      <c r="W3624" s="164">
        <f t="shared" si="569"/>
        <v>68967154.737954617</v>
      </c>
      <c r="X3624" s="164">
        <f t="shared" si="570"/>
        <v>237717472.43971163</v>
      </c>
    </row>
    <row r="3625" spans="10:24" x14ac:dyDescent="0.25">
      <c r="J3625">
        <v>3622</v>
      </c>
      <c r="K3625" s="43">
        <v>0.4218815892698502</v>
      </c>
      <c r="L3625">
        <v>0.50278452449288236</v>
      </c>
      <c r="M3625">
        <v>0.48244734080231499</v>
      </c>
      <c r="N3625" s="44">
        <v>0.35165680902101526</v>
      </c>
      <c r="O3625" s="161">
        <f t="shared" si="561"/>
        <v>5000000</v>
      </c>
      <c r="P3625" s="162">
        <f t="shared" si="562"/>
        <v>180.10469736747956</v>
      </c>
      <c r="Q3625" s="162">
        <f t="shared" si="563"/>
        <v>134.11975606289261</v>
      </c>
      <c r="R3625" s="163">
        <f t="shared" si="564"/>
        <v>1</v>
      </c>
      <c r="S3625" s="161">
        <f t="shared" si="565"/>
        <v>6000000</v>
      </c>
      <c r="T3625" s="162">
        <f t="shared" si="566"/>
        <v>190.03489912249319</v>
      </c>
      <c r="U3625" s="162">
        <f t="shared" si="567"/>
        <v>124.5598780314463</v>
      </c>
      <c r="V3625" s="163">
        <f t="shared" si="568"/>
        <v>1</v>
      </c>
      <c r="W3625" s="164">
        <f t="shared" si="569"/>
        <v>179924706.52293476</v>
      </c>
      <c r="X3625" s="164">
        <f t="shared" si="570"/>
        <v>242850126.54628128</v>
      </c>
    </row>
    <row r="3626" spans="10:24" x14ac:dyDescent="0.25">
      <c r="J3626">
        <v>3623</v>
      </c>
      <c r="K3626" s="43">
        <v>0.21796185355284747</v>
      </c>
      <c r="L3626">
        <v>0.60442720009128204</v>
      </c>
      <c r="M3626">
        <v>0.29511699426584737</v>
      </c>
      <c r="N3626" s="44">
        <v>0.70077386370536576</v>
      </c>
      <c r="O3626" s="161">
        <f t="shared" si="561"/>
        <v>2000000</v>
      </c>
      <c r="P3626" s="162">
        <f t="shared" si="562"/>
        <v>183.97234924511761</v>
      </c>
      <c r="Q3626" s="162">
        <f t="shared" si="563"/>
        <v>124.23006037187389</v>
      </c>
      <c r="R3626" s="163">
        <f t="shared" si="564"/>
        <v>1</v>
      </c>
      <c r="S3626" s="161">
        <f t="shared" si="565"/>
        <v>5000000</v>
      </c>
      <c r="T3626" s="162">
        <f t="shared" si="566"/>
        <v>191.32411641503921</v>
      </c>
      <c r="U3626" s="162">
        <f t="shared" si="567"/>
        <v>119.61503018593694</v>
      </c>
      <c r="V3626" s="163">
        <f t="shared" si="568"/>
        <v>1</v>
      </c>
      <c r="W3626" s="164">
        <f t="shared" si="569"/>
        <v>69484577.746487439</v>
      </c>
      <c r="X3626" s="164">
        <f t="shared" si="570"/>
        <v>208545431.14551133</v>
      </c>
    </row>
    <row r="3627" spans="10:24" x14ac:dyDescent="0.25">
      <c r="J3627">
        <v>3624</v>
      </c>
      <c r="K3627" s="43">
        <v>0.46790157546493338</v>
      </c>
      <c r="L3627">
        <v>0.25038724399292123</v>
      </c>
      <c r="M3627">
        <v>0.23143656567010662</v>
      </c>
      <c r="N3627" s="44">
        <v>0.70727673694902393</v>
      </c>
      <c r="O3627" s="161">
        <f t="shared" si="561"/>
        <v>5000000</v>
      </c>
      <c r="P3627" s="162">
        <f t="shared" si="562"/>
        <v>169.90092531255956</v>
      </c>
      <c r="Q3627" s="162">
        <f t="shared" si="563"/>
        <v>120.31751881230446</v>
      </c>
      <c r="R3627" s="163">
        <f t="shared" si="564"/>
        <v>1</v>
      </c>
      <c r="S3627" s="161">
        <f t="shared" si="565"/>
        <v>6000000</v>
      </c>
      <c r="T3627" s="162">
        <f t="shared" si="566"/>
        <v>186.63364177085319</v>
      </c>
      <c r="U3627" s="162">
        <f t="shared" si="567"/>
        <v>117.65875940615223</v>
      </c>
      <c r="V3627" s="163">
        <f t="shared" si="568"/>
        <v>1</v>
      </c>
      <c r="W3627" s="164">
        <f t="shared" si="569"/>
        <v>197917032.50127554</v>
      </c>
      <c r="X3627" s="164">
        <f t="shared" si="570"/>
        <v>263849294.18820578</v>
      </c>
    </row>
    <row r="3628" spans="10:24" x14ac:dyDescent="0.25">
      <c r="J3628">
        <v>3625</v>
      </c>
      <c r="K3628" s="43">
        <v>0.15947108770766927</v>
      </c>
      <c r="L3628">
        <v>0.90221904771925687</v>
      </c>
      <c r="M3628">
        <v>0.57503290732280066</v>
      </c>
      <c r="N3628" s="44">
        <v>0.22640238860898676</v>
      </c>
      <c r="O3628" s="161">
        <f t="shared" si="561"/>
        <v>2000000</v>
      </c>
      <c r="P3628" s="162">
        <f t="shared" si="562"/>
        <v>199.41449617389165</v>
      </c>
      <c r="Q3628" s="162">
        <f t="shared" si="563"/>
        <v>138.78404803459173</v>
      </c>
      <c r="R3628" s="163">
        <f t="shared" si="564"/>
        <v>1</v>
      </c>
      <c r="S3628" s="161">
        <f t="shared" si="565"/>
        <v>5000000</v>
      </c>
      <c r="T3628" s="162">
        <f t="shared" si="566"/>
        <v>196.47149872463055</v>
      </c>
      <c r="U3628" s="162">
        <f t="shared" si="567"/>
        <v>126.89202401729587</v>
      </c>
      <c r="V3628" s="163">
        <f t="shared" si="568"/>
        <v>1</v>
      </c>
      <c r="W3628" s="164">
        <f t="shared" si="569"/>
        <v>71260896.278599828</v>
      </c>
      <c r="X3628" s="164">
        <f t="shared" si="570"/>
        <v>197897373.53667343</v>
      </c>
    </row>
    <row r="3629" spans="10:24" x14ac:dyDescent="0.25">
      <c r="J3629">
        <v>3626</v>
      </c>
      <c r="K3629" s="43">
        <v>0.64504022876422384</v>
      </c>
      <c r="L3629">
        <v>0.93791330179012</v>
      </c>
      <c r="M3629">
        <v>0.88452507743325981</v>
      </c>
      <c r="N3629" s="44">
        <v>0.51547648705008642</v>
      </c>
      <c r="O3629" s="161">
        <f t="shared" si="561"/>
        <v>6000000</v>
      </c>
      <c r="P3629" s="162">
        <f t="shared" si="562"/>
        <v>203.06234789098474</v>
      </c>
      <c r="Q3629" s="162">
        <f t="shared" si="563"/>
        <v>158.95831358291579</v>
      </c>
      <c r="R3629" s="163">
        <f t="shared" si="564"/>
        <v>1</v>
      </c>
      <c r="S3629" s="161">
        <f t="shared" si="565"/>
        <v>7000000</v>
      </c>
      <c r="T3629" s="162">
        <f t="shared" si="566"/>
        <v>197.68744929699491</v>
      </c>
      <c r="U3629" s="162">
        <f t="shared" si="567"/>
        <v>136.97915679145788</v>
      </c>
      <c r="V3629" s="163">
        <f t="shared" si="568"/>
        <v>1</v>
      </c>
      <c r="W3629" s="164">
        <f t="shared" si="569"/>
        <v>214624205.84841368</v>
      </c>
      <c r="X3629" s="164">
        <f t="shared" si="570"/>
        <v>274958047.53875923</v>
      </c>
    </row>
    <row r="3630" spans="10:24" x14ac:dyDescent="0.25">
      <c r="J3630">
        <v>3627</v>
      </c>
      <c r="K3630" s="43">
        <v>0.29708486871759199</v>
      </c>
      <c r="L3630">
        <v>0.78932898130336671</v>
      </c>
      <c r="M3630">
        <v>0.72833716948844685</v>
      </c>
      <c r="N3630" s="44">
        <v>0.95052001376961059</v>
      </c>
      <c r="O3630" s="161">
        <f t="shared" si="561"/>
        <v>2000000</v>
      </c>
      <c r="P3630" s="162">
        <f t="shared" si="562"/>
        <v>192.06142693789127</v>
      </c>
      <c r="Q3630" s="162">
        <f t="shared" si="563"/>
        <v>147.15583321071423</v>
      </c>
      <c r="R3630" s="163">
        <f t="shared" si="564"/>
        <v>1</v>
      </c>
      <c r="S3630" s="161">
        <f t="shared" si="565"/>
        <v>5000000</v>
      </c>
      <c r="T3630" s="162">
        <f t="shared" si="566"/>
        <v>194.02047564596376</v>
      </c>
      <c r="U3630" s="162">
        <f t="shared" si="567"/>
        <v>131.07791660535713</v>
      </c>
      <c r="V3630" s="163">
        <f t="shared" si="568"/>
        <v>1</v>
      </c>
      <c r="W3630" s="164">
        <f t="shared" si="569"/>
        <v>39811187.454354063</v>
      </c>
      <c r="X3630" s="164">
        <f t="shared" si="570"/>
        <v>164712795.20303315</v>
      </c>
    </row>
    <row r="3631" spans="10:24" x14ac:dyDescent="0.25">
      <c r="J3631">
        <v>3628</v>
      </c>
      <c r="K3631" s="43">
        <v>0.63633425984478842</v>
      </c>
      <c r="L3631">
        <v>0.46865628261471115</v>
      </c>
      <c r="M3631">
        <v>0.76231359836017476</v>
      </c>
      <c r="N3631" s="44">
        <v>0.37883819151902609</v>
      </c>
      <c r="O3631" s="161">
        <f t="shared" si="561"/>
        <v>6000000</v>
      </c>
      <c r="P3631" s="162">
        <f t="shared" si="562"/>
        <v>178.82027920712414</v>
      </c>
      <c r="Q3631" s="162">
        <f t="shared" si="563"/>
        <v>149.27529037143344</v>
      </c>
      <c r="R3631" s="163">
        <f t="shared" si="564"/>
        <v>1</v>
      </c>
      <c r="S3631" s="161">
        <f t="shared" si="565"/>
        <v>7000000</v>
      </c>
      <c r="T3631" s="162">
        <f t="shared" si="566"/>
        <v>189.60675973570804</v>
      </c>
      <c r="U3631" s="162">
        <f t="shared" si="567"/>
        <v>132.13764518571674</v>
      </c>
      <c r="V3631" s="163">
        <f t="shared" si="568"/>
        <v>1</v>
      </c>
      <c r="W3631" s="164">
        <f t="shared" si="569"/>
        <v>127269933.01414421</v>
      </c>
      <c r="X3631" s="164">
        <f t="shared" si="570"/>
        <v>252283801.84993911</v>
      </c>
    </row>
    <row r="3632" spans="10:24" x14ac:dyDescent="0.25">
      <c r="J3632">
        <v>3629</v>
      </c>
      <c r="K3632" s="43">
        <v>0.71837145061833485</v>
      </c>
      <c r="L3632">
        <v>0.67300230993867738</v>
      </c>
      <c r="M3632">
        <v>0.30287924799333654</v>
      </c>
      <c r="N3632" s="44">
        <v>0.86774330405218369</v>
      </c>
      <c r="O3632" s="161">
        <f t="shared" si="561"/>
        <v>6000000</v>
      </c>
      <c r="P3632" s="162">
        <f t="shared" si="562"/>
        <v>186.72328025162142</v>
      </c>
      <c r="Q3632" s="162">
        <f t="shared" si="563"/>
        <v>124.67725336717541</v>
      </c>
      <c r="R3632" s="163">
        <f t="shared" si="564"/>
        <v>1</v>
      </c>
      <c r="S3632" s="161">
        <f t="shared" si="565"/>
        <v>7000000</v>
      </c>
      <c r="T3632" s="162">
        <f t="shared" si="566"/>
        <v>192.24109341720714</v>
      </c>
      <c r="U3632" s="162">
        <f t="shared" si="567"/>
        <v>119.83862668358771</v>
      </c>
      <c r="V3632" s="163">
        <f t="shared" si="568"/>
        <v>1</v>
      </c>
      <c r="W3632" s="164">
        <f t="shared" si="569"/>
        <v>322276161.30667603</v>
      </c>
      <c r="X3632" s="164">
        <f t="shared" si="570"/>
        <v>356817267.13533604</v>
      </c>
    </row>
    <row r="3633" spans="10:24" x14ac:dyDescent="0.25">
      <c r="J3633">
        <v>3630</v>
      </c>
      <c r="K3633" s="43">
        <v>0.38442942955796311</v>
      </c>
      <c r="L3633">
        <v>0.44031022554360622</v>
      </c>
      <c r="M3633">
        <v>0.3184715128795903</v>
      </c>
      <c r="N3633" s="44">
        <v>7.5237152615903469E-3</v>
      </c>
      <c r="O3633" s="161">
        <f t="shared" si="561"/>
        <v>5000000</v>
      </c>
      <c r="P3633" s="162">
        <f t="shared" si="562"/>
        <v>177.74725905508447</v>
      </c>
      <c r="Q3633" s="162">
        <f t="shared" si="563"/>
        <v>125.56045496172959</v>
      </c>
      <c r="R3633" s="163">
        <f t="shared" si="564"/>
        <v>1</v>
      </c>
      <c r="S3633" s="161">
        <f t="shared" si="565"/>
        <v>6000000</v>
      </c>
      <c r="T3633" s="162">
        <f t="shared" si="566"/>
        <v>189.24908635169481</v>
      </c>
      <c r="U3633" s="162">
        <f t="shared" si="567"/>
        <v>120.2802274808648</v>
      </c>
      <c r="V3633" s="163">
        <f t="shared" si="568"/>
        <v>0.05</v>
      </c>
      <c r="W3633" s="164">
        <f t="shared" si="569"/>
        <v>210934020.4667744</v>
      </c>
      <c r="X3633" s="164">
        <f t="shared" si="570"/>
        <v>-129309342.33875099</v>
      </c>
    </row>
    <row r="3634" spans="10:24" x14ac:dyDescent="0.25">
      <c r="J3634">
        <v>3631</v>
      </c>
      <c r="K3634" s="43">
        <v>0.49152782738255762</v>
      </c>
      <c r="L3634">
        <v>1.9121221958670498E-2</v>
      </c>
      <c r="M3634">
        <v>0.13604424606797771</v>
      </c>
      <c r="N3634" s="44">
        <v>6.2999941957966654E-2</v>
      </c>
      <c r="O3634" s="161">
        <f t="shared" si="561"/>
        <v>5000000</v>
      </c>
      <c r="P3634" s="162">
        <f t="shared" si="562"/>
        <v>148.91630008562854</v>
      </c>
      <c r="Q3634" s="162">
        <f t="shared" si="563"/>
        <v>113.03468633546834</v>
      </c>
      <c r="R3634" s="163">
        <f t="shared" si="564"/>
        <v>1</v>
      </c>
      <c r="S3634" s="161">
        <f t="shared" si="565"/>
        <v>6000000</v>
      </c>
      <c r="T3634" s="162">
        <f t="shared" si="566"/>
        <v>179.63876669520951</v>
      </c>
      <c r="U3634" s="162">
        <f t="shared" si="567"/>
        <v>114.01734316773417</v>
      </c>
      <c r="V3634" s="163">
        <f t="shared" si="568"/>
        <v>0.9</v>
      </c>
      <c r="W3634" s="164">
        <f t="shared" si="569"/>
        <v>129408068.750801</v>
      </c>
      <c r="X3634" s="164">
        <f t="shared" si="570"/>
        <v>204355687.0483669</v>
      </c>
    </row>
    <row r="3635" spans="10:24" x14ac:dyDescent="0.25">
      <c r="J3635">
        <v>3632</v>
      </c>
      <c r="K3635" s="43">
        <v>0.45745714847003005</v>
      </c>
      <c r="L3635">
        <v>2.4955707791677328E-2</v>
      </c>
      <c r="M3635">
        <v>0.82355915155091008</v>
      </c>
      <c r="N3635" s="44">
        <v>0.95952668061034907</v>
      </c>
      <c r="O3635" s="161">
        <f t="shared" si="561"/>
        <v>5000000</v>
      </c>
      <c r="P3635" s="162">
        <f t="shared" si="562"/>
        <v>150.58916412953039</v>
      </c>
      <c r="Q3635" s="162">
        <f t="shared" si="563"/>
        <v>153.58028517463782</v>
      </c>
      <c r="R3635" s="163">
        <f t="shared" si="564"/>
        <v>1</v>
      </c>
      <c r="S3635" s="161">
        <f t="shared" si="565"/>
        <v>6000000</v>
      </c>
      <c r="T3635" s="162">
        <f t="shared" si="566"/>
        <v>180.1963880431768</v>
      </c>
      <c r="U3635" s="162">
        <f t="shared" si="567"/>
        <v>134.29014258731891</v>
      </c>
      <c r="V3635" s="163">
        <f t="shared" si="568"/>
        <v>1</v>
      </c>
      <c r="W3635" s="164">
        <f t="shared" si="569"/>
        <v>-64955605.225537166</v>
      </c>
      <c r="X3635" s="164">
        <f t="shared" si="570"/>
        <v>125437472.7351473</v>
      </c>
    </row>
    <row r="3636" spans="10:24" x14ac:dyDescent="0.25">
      <c r="J3636">
        <v>3633</v>
      </c>
      <c r="K3636" s="43">
        <v>0.21089345692954309</v>
      </c>
      <c r="L3636">
        <v>0.29693621990776087</v>
      </c>
      <c r="M3636">
        <v>0.95591142045555599</v>
      </c>
      <c r="N3636" s="44">
        <v>0.75701515944859077</v>
      </c>
      <c r="O3636" s="161">
        <f t="shared" si="561"/>
        <v>2000000</v>
      </c>
      <c r="P3636" s="162">
        <f t="shared" si="562"/>
        <v>172.00150801819896</v>
      </c>
      <c r="Q3636" s="162">
        <f t="shared" si="563"/>
        <v>169.10185161899557</v>
      </c>
      <c r="R3636" s="163">
        <f t="shared" si="564"/>
        <v>1</v>
      </c>
      <c r="S3636" s="161">
        <f t="shared" si="565"/>
        <v>5000000</v>
      </c>
      <c r="T3636" s="162">
        <f t="shared" si="566"/>
        <v>187.33383600606632</v>
      </c>
      <c r="U3636" s="162">
        <f t="shared" si="567"/>
        <v>142.05092580949778</v>
      </c>
      <c r="V3636" s="163">
        <f t="shared" si="568"/>
        <v>1</v>
      </c>
      <c r="W3636" s="164">
        <f t="shared" si="569"/>
        <v>-44200687.201593213</v>
      </c>
      <c r="X3636" s="164">
        <f t="shared" si="570"/>
        <v>76414550.982842684</v>
      </c>
    </row>
    <row r="3637" spans="10:24" x14ac:dyDescent="0.25">
      <c r="J3637">
        <v>3634</v>
      </c>
      <c r="K3637" s="43">
        <v>0.88500916850335354</v>
      </c>
      <c r="L3637">
        <v>0.92396291967481525</v>
      </c>
      <c r="M3637">
        <v>0.43464310583213461</v>
      </c>
      <c r="N3637" s="44">
        <v>0.54572723996648431</v>
      </c>
      <c r="O3637" s="161">
        <f t="shared" si="561"/>
        <v>7000000</v>
      </c>
      <c r="P3637" s="162">
        <f t="shared" si="562"/>
        <v>201.48365175702327</v>
      </c>
      <c r="Q3637" s="162">
        <f t="shared" si="563"/>
        <v>131.70869568468541</v>
      </c>
      <c r="R3637" s="163">
        <f t="shared" si="564"/>
        <v>1</v>
      </c>
      <c r="S3637" s="161">
        <f t="shared" si="565"/>
        <v>7000000</v>
      </c>
      <c r="T3637" s="162">
        <f t="shared" si="566"/>
        <v>197.16121725234109</v>
      </c>
      <c r="U3637" s="162">
        <f t="shared" si="567"/>
        <v>123.3543478423427</v>
      </c>
      <c r="V3637" s="163">
        <f t="shared" si="568"/>
        <v>1</v>
      </c>
      <c r="W3637" s="164">
        <f t="shared" si="569"/>
        <v>438424692.506365</v>
      </c>
      <c r="X3637" s="164">
        <f t="shared" si="570"/>
        <v>366648085.86998868</v>
      </c>
    </row>
    <row r="3638" spans="10:24" x14ac:dyDescent="0.25">
      <c r="J3638">
        <v>3635</v>
      </c>
      <c r="K3638" s="43">
        <v>2.3091753233908108E-2</v>
      </c>
      <c r="L3638">
        <v>0.93679399925062845</v>
      </c>
      <c r="M3638">
        <v>0.72902726260719719</v>
      </c>
      <c r="N3638" s="44">
        <v>7.4287317207805237E-2</v>
      </c>
      <c r="O3638" s="161">
        <f t="shared" si="561"/>
        <v>1000000</v>
      </c>
      <c r="P3638" s="162">
        <f t="shared" si="562"/>
        <v>202.92607576661209</v>
      </c>
      <c r="Q3638" s="162">
        <f t="shared" si="563"/>
        <v>147.19747402509893</v>
      </c>
      <c r="R3638" s="163">
        <f t="shared" si="564"/>
        <v>1</v>
      </c>
      <c r="S3638" s="161">
        <f t="shared" si="565"/>
        <v>1000000</v>
      </c>
      <c r="T3638" s="162">
        <f t="shared" si="566"/>
        <v>197.64202525553736</v>
      </c>
      <c r="U3638" s="162">
        <f t="shared" si="567"/>
        <v>131.09873701254946</v>
      </c>
      <c r="V3638" s="163">
        <f t="shared" si="568"/>
        <v>0.9</v>
      </c>
      <c r="W3638" s="164">
        <f t="shared" si="569"/>
        <v>5728601.7415131629</v>
      </c>
      <c r="X3638" s="164">
        <f t="shared" si="570"/>
        <v>-90111040.581310898</v>
      </c>
    </row>
    <row r="3639" spans="10:24" x14ac:dyDescent="0.25">
      <c r="J3639">
        <v>3636</v>
      </c>
      <c r="K3639" s="43">
        <v>0.76523047360658636</v>
      </c>
      <c r="L3639">
        <v>0.38776529275699667</v>
      </c>
      <c r="M3639">
        <v>0.52402606300650034</v>
      </c>
      <c r="N3639" s="44">
        <v>0.13038920554314504</v>
      </c>
      <c r="O3639" s="161">
        <f t="shared" si="561"/>
        <v>7000000</v>
      </c>
      <c r="P3639" s="162">
        <f t="shared" si="562"/>
        <v>175.72277663986253</v>
      </c>
      <c r="Q3639" s="162">
        <f t="shared" si="563"/>
        <v>136.20521721191878</v>
      </c>
      <c r="R3639" s="163">
        <f t="shared" si="564"/>
        <v>1</v>
      </c>
      <c r="S3639" s="161">
        <f t="shared" si="565"/>
        <v>7000000</v>
      </c>
      <c r="T3639" s="162">
        <f t="shared" si="566"/>
        <v>188.57425887995419</v>
      </c>
      <c r="U3639" s="162">
        <f t="shared" si="567"/>
        <v>125.60260860595939</v>
      </c>
      <c r="V3639" s="163">
        <f t="shared" si="568"/>
        <v>0.9</v>
      </c>
      <c r="W3639" s="164">
        <f t="shared" si="569"/>
        <v>226622915.99560624</v>
      </c>
      <c r="X3639" s="164">
        <f t="shared" si="570"/>
        <v>246721396.7261672</v>
      </c>
    </row>
    <row r="3640" spans="10:24" x14ac:dyDescent="0.25">
      <c r="J3640">
        <v>3637</v>
      </c>
      <c r="K3640" s="43">
        <v>2.4466209813594264E-2</v>
      </c>
      <c r="L3640">
        <v>0.73954916918776759</v>
      </c>
      <c r="M3640">
        <v>0.95219521576813426</v>
      </c>
      <c r="N3640" s="44">
        <v>5.234363529621211E-2</v>
      </c>
      <c r="O3640" s="161">
        <f t="shared" si="561"/>
        <v>1000000</v>
      </c>
      <c r="P3640" s="162">
        <f t="shared" si="562"/>
        <v>189.62934209320824</v>
      </c>
      <c r="Q3640" s="162">
        <f t="shared" si="563"/>
        <v>168.3304321211038</v>
      </c>
      <c r="R3640" s="163">
        <f t="shared" si="564"/>
        <v>1</v>
      </c>
      <c r="S3640" s="161">
        <f t="shared" si="565"/>
        <v>1000000</v>
      </c>
      <c r="T3640" s="162">
        <f t="shared" si="566"/>
        <v>193.20978069773608</v>
      </c>
      <c r="U3640" s="162">
        <f t="shared" si="567"/>
        <v>141.6652160605519</v>
      </c>
      <c r="V3640" s="163">
        <f t="shared" si="568"/>
        <v>0.9</v>
      </c>
      <c r="W3640" s="164">
        <f t="shared" si="569"/>
        <v>-28701090.027895559</v>
      </c>
      <c r="X3640" s="164">
        <f t="shared" si="570"/>
        <v>-103609891.82653424</v>
      </c>
    </row>
    <row r="3641" spans="10:24" x14ac:dyDescent="0.25">
      <c r="J3641">
        <v>3638</v>
      </c>
      <c r="K3641" s="43">
        <v>0.54298957956044847</v>
      </c>
      <c r="L3641">
        <v>0.28433813685892917</v>
      </c>
      <c r="M3641">
        <v>0.47481539930300765</v>
      </c>
      <c r="N3641" s="44">
        <v>0.65506812065261144</v>
      </c>
      <c r="O3641" s="161">
        <f t="shared" si="561"/>
        <v>5000000</v>
      </c>
      <c r="P3641" s="162">
        <f t="shared" si="562"/>
        <v>171.44996849881622</v>
      </c>
      <c r="Q3641" s="162">
        <f t="shared" si="563"/>
        <v>133.73659158656977</v>
      </c>
      <c r="R3641" s="163">
        <f t="shared" si="564"/>
        <v>1</v>
      </c>
      <c r="S3641" s="161">
        <f t="shared" si="565"/>
        <v>6000000</v>
      </c>
      <c r="T3641" s="162">
        <f t="shared" si="566"/>
        <v>187.1499894996054</v>
      </c>
      <c r="U3641" s="162">
        <f t="shared" si="567"/>
        <v>124.36829579328489</v>
      </c>
      <c r="V3641" s="163">
        <f t="shared" si="568"/>
        <v>1</v>
      </c>
      <c r="W3641" s="164">
        <f t="shared" si="569"/>
        <v>138566884.56123224</v>
      </c>
      <c r="X3641" s="164">
        <f t="shared" si="570"/>
        <v>226690162.23792309</v>
      </c>
    </row>
    <row r="3642" spans="10:24" x14ac:dyDescent="0.25">
      <c r="J3642">
        <v>3639</v>
      </c>
      <c r="K3642" s="43">
        <v>0.84741688246363911</v>
      </c>
      <c r="L3642">
        <v>0.2419186436054791</v>
      </c>
      <c r="M3642">
        <v>0.44857945029229984</v>
      </c>
      <c r="N3642" s="44">
        <v>0.25392054586499169</v>
      </c>
      <c r="O3642" s="161">
        <f t="shared" si="561"/>
        <v>7000000</v>
      </c>
      <c r="P3642" s="162">
        <f t="shared" si="562"/>
        <v>169.49783777478441</v>
      </c>
      <c r="Q3642" s="162">
        <f t="shared" si="563"/>
        <v>132.41497641421205</v>
      </c>
      <c r="R3642" s="163">
        <f t="shared" si="564"/>
        <v>1</v>
      </c>
      <c r="S3642" s="161">
        <f t="shared" si="565"/>
        <v>7000000</v>
      </c>
      <c r="T3642" s="162">
        <f t="shared" si="566"/>
        <v>186.49927925826148</v>
      </c>
      <c r="U3642" s="162">
        <f t="shared" si="567"/>
        <v>123.70748820710602</v>
      </c>
      <c r="V3642" s="163">
        <f t="shared" si="568"/>
        <v>1</v>
      </c>
      <c r="W3642" s="164">
        <f t="shared" si="569"/>
        <v>209580029.52400658</v>
      </c>
      <c r="X3642" s="164">
        <f t="shared" si="570"/>
        <v>289542537.3580882</v>
      </c>
    </row>
    <row r="3643" spans="10:24" x14ac:dyDescent="0.25">
      <c r="J3643">
        <v>3640</v>
      </c>
      <c r="K3643" s="43">
        <v>0.37409737727245052</v>
      </c>
      <c r="L3643">
        <v>0.1684855501334912</v>
      </c>
      <c r="M3643">
        <v>0.13991851816703371</v>
      </c>
      <c r="N3643" s="44">
        <v>1.6858605375771885E-2</v>
      </c>
      <c r="O3643" s="161">
        <f t="shared" si="561"/>
        <v>5000000</v>
      </c>
      <c r="P3643" s="162">
        <f t="shared" si="562"/>
        <v>165.59749284798173</v>
      </c>
      <c r="Q3643" s="162">
        <f t="shared" si="563"/>
        <v>113.38629004988883</v>
      </c>
      <c r="R3643" s="163">
        <f t="shared" si="564"/>
        <v>1</v>
      </c>
      <c r="S3643" s="161">
        <f t="shared" si="565"/>
        <v>6000000</v>
      </c>
      <c r="T3643" s="162">
        <f t="shared" si="566"/>
        <v>185.19916428266058</v>
      </c>
      <c r="U3643" s="162">
        <f t="shared" si="567"/>
        <v>114.19314502494441</v>
      </c>
      <c r="V3643" s="163">
        <f t="shared" si="568"/>
        <v>0.05</v>
      </c>
      <c r="W3643" s="164">
        <f t="shared" si="569"/>
        <v>211056013.99046448</v>
      </c>
      <c r="X3643" s="164">
        <f t="shared" si="570"/>
        <v>-128698194.22268516</v>
      </c>
    </row>
    <row r="3644" spans="10:24" x14ac:dyDescent="0.25">
      <c r="J3644">
        <v>3641</v>
      </c>
      <c r="K3644" s="43">
        <v>0.48899892108431309</v>
      </c>
      <c r="L3644">
        <v>0.69824644356237864</v>
      </c>
      <c r="M3644">
        <v>0.51339343513744073</v>
      </c>
      <c r="N3644" s="44">
        <v>0.50846730707337329</v>
      </c>
      <c r="O3644" s="161">
        <f t="shared" si="561"/>
        <v>5000000</v>
      </c>
      <c r="P3644" s="162">
        <f t="shared" si="562"/>
        <v>187.79045608387133</v>
      </c>
      <c r="Q3644" s="162">
        <f t="shared" si="563"/>
        <v>135.67157344574866</v>
      </c>
      <c r="R3644" s="163">
        <f t="shared" si="564"/>
        <v>1</v>
      </c>
      <c r="S3644" s="161">
        <f t="shared" si="565"/>
        <v>6000000</v>
      </c>
      <c r="T3644" s="162">
        <f t="shared" si="566"/>
        <v>192.59681869462378</v>
      </c>
      <c r="U3644" s="162">
        <f t="shared" si="567"/>
        <v>125.33578672287433</v>
      </c>
      <c r="V3644" s="163">
        <f t="shared" si="568"/>
        <v>1</v>
      </c>
      <c r="W3644" s="164">
        <f t="shared" si="569"/>
        <v>210594413.19061336</v>
      </c>
      <c r="X3644" s="164">
        <f t="shared" si="570"/>
        <v>253566191.83049667</v>
      </c>
    </row>
    <row r="3645" spans="10:24" x14ac:dyDescent="0.25">
      <c r="J3645">
        <v>3642</v>
      </c>
      <c r="K3645" s="43">
        <v>0.19715433509558866</v>
      </c>
      <c r="L3645">
        <v>0.64047730330299957</v>
      </c>
      <c r="M3645">
        <v>0.95278573645621201</v>
      </c>
      <c r="N3645" s="44">
        <v>0.39654679701763895</v>
      </c>
      <c r="O3645" s="161">
        <f t="shared" si="561"/>
        <v>2000000</v>
      </c>
      <c r="P3645" s="162">
        <f t="shared" si="562"/>
        <v>185.39602344045136</v>
      </c>
      <c r="Q3645" s="162">
        <f t="shared" si="563"/>
        <v>168.44971991615438</v>
      </c>
      <c r="R3645" s="163">
        <f t="shared" si="564"/>
        <v>1</v>
      </c>
      <c r="S3645" s="161">
        <f t="shared" si="565"/>
        <v>5000000</v>
      </c>
      <c r="T3645" s="162">
        <f t="shared" si="566"/>
        <v>191.79867448015045</v>
      </c>
      <c r="U3645" s="162">
        <f t="shared" si="567"/>
        <v>141.72485995807719</v>
      </c>
      <c r="V3645" s="163">
        <f t="shared" si="568"/>
        <v>1</v>
      </c>
      <c r="W3645" s="164">
        <f t="shared" si="569"/>
        <v>-16107392.951406039</v>
      </c>
      <c r="X3645" s="164">
        <f t="shared" si="570"/>
        <v>100369072.61036631</v>
      </c>
    </row>
    <row r="3646" spans="10:24" x14ac:dyDescent="0.25">
      <c r="J3646">
        <v>3643</v>
      </c>
      <c r="K3646" s="43">
        <v>0.63636494879781114</v>
      </c>
      <c r="L3646">
        <v>0.50489355793194135</v>
      </c>
      <c r="M3646">
        <v>0.31829232634389582</v>
      </c>
      <c r="N3646" s="44">
        <v>0.94918398153008476</v>
      </c>
      <c r="O3646" s="161">
        <f t="shared" si="561"/>
        <v>6000000</v>
      </c>
      <c r="P3646" s="162">
        <f t="shared" si="562"/>
        <v>180.18399957444748</v>
      </c>
      <c r="Q3646" s="162">
        <f t="shared" si="563"/>
        <v>125.55041229499048</v>
      </c>
      <c r="R3646" s="163">
        <f t="shared" si="564"/>
        <v>1</v>
      </c>
      <c r="S3646" s="161">
        <f t="shared" si="565"/>
        <v>7000000</v>
      </c>
      <c r="T3646" s="162">
        <f t="shared" si="566"/>
        <v>190.0613331914825</v>
      </c>
      <c r="U3646" s="162">
        <f t="shared" si="567"/>
        <v>120.27520614749524</v>
      </c>
      <c r="V3646" s="163">
        <f t="shared" si="568"/>
        <v>1</v>
      </c>
      <c r="W3646" s="164">
        <f t="shared" si="569"/>
        <v>277801523.67674202</v>
      </c>
      <c r="X3646" s="164">
        <f t="shared" si="570"/>
        <v>338502889.30791086</v>
      </c>
    </row>
    <row r="3647" spans="10:24" x14ac:dyDescent="0.25">
      <c r="J3647">
        <v>3644</v>
      </c>
      <c r="K3647" s="43">
        <v>0.62692186553879858</v>
      </c>
      <c r="L3647">
        <v>5.9638115489004773E-2</v>
      </c>
      <c r="M3647">
        <v>0.92115688927885153</v>
      </c>
      <c r="N3647" s="44">
        <v>0.78323510952714215</v>
      </c>
      <c r="O3647" s="161">
        <f t="shared" si="561"/>
        <v>6000000</v>
      </c>
      <c r="P3647" s="162">
        <f t="shared" si="562"/>
        <v>156.6327194464933</v>
      </c>
      <c r="Q3647" s="162">
        <f t="shared" si="563"/>
        <v>163.25792570965305</v>
      </c>
      <c r="R3647" s="163">
        <f t="shared" si="564"/>
        <v>1</v>
      </c>
      <c r="S3647" s="161">
        <f t="shared" si="565"/>
        <v>7000000</v>
      </c>
      <c r="T3647" s="162">
        <f t="shared" si="566"/>
        <v>182.21090648216443</v>
      </c>
      <c r="U3647" s="162">
        <f t="shared" si="567"/>
        <v>139.12896285482651</v>
      </c>
      <c r="V3647" s="163">
        <f t="shared" si="568"/>
        <v>1</v>
      </c>
      <c r="W3647" s="164">
        <f t="shared" si="569"/>
        <v>-89751237.578958526</v>
      </c>
      <c r="X3647" s="164">
        <f t="shared" si="570"/>
        <v>151573605.39136547</v>
      </c>
    </row>
    <row r="3648" spans="10:24" x14ac:dyDescent="0.25">
      <c r="J3648">
        <v>3645</v>
      </c>
      <c r="K3648" s="43">
        <v>0.22380494087110181</v>
      </c>
      <c r="L3648">
        <v>0.32331113130245659</v>
      </c>
      <c r="M3648">
        <v>0.14598256014900779</v>
      </c>
      <c r="N3648" s="44">
        <v>0.53587868027557573</v>
      </c>
      <c r="O3648" s="161">
        <f t="shared" si="561"/>
        <v>2000000</v>
      </c>
      <c r="P3648" s="162">
        <f t="shared" si="562"/>
        <v>173.12310561389052</v>
      </c>
      <c r="Q3648" s="162">
        <f t="shared" si="563"/>
        <v>113.92359062231073</v>
      </c>
      <c r="R3648" s="163">
        <f t="shared" si="564"/>
        <v>1</v>
      </c>
      <c r="S3648" s="161">
        <f t="shared" si="565"/>
        <v>5000000</v>
      </c>
      <c r="T3648" s="162">
        <f t="shared" si="566"/>
        <v>187.70770187129685</v>
      </c>
      <c r="U3648" s="162">
        <f t="shared" si="567"/>
        <v>114.46179531115537</v>
      </c>
      <c r="V3648" s="163">
        <f t="shared" si="568"/>
        <v>1</v>
      </c>
      <c r="W3648" s="164">
        <f t="shared" si="569"/>
        <v>68399029.983159572</v>
      </c>
      <c r="X3648" s="164">
        <f t="shared" si="570"/>
        <v>216229532.8007074</v>
      </c>
    </row>
    <row r="3649" spans="10:24" x14ac:dyDescent="0.25">
      <c r="J3649">
        <v>3646</v>
      </c>
      <c r="K3649" s="43">
        <v>0.33198596359963772</v>
      </c>
      <c r="L3649">
        <v>0.88488709681562128</v>
      </c>
      <c r="M3649">
        <v>0.61280940393215799</v>
      </c>
      <c r="N3649" s="44">
        <v>0.60799979021964357</v>
      </c>
      <c r="O3649" s="161">
        <f t="shared" si="561"/>
        <v>5000000</v>
      </c>
      <c r="P3649" s="162">
        <f t="shared" si="562"/>
        <v>197.99666089393671</v>
      </c>
      <c r="Q3649" s="162">
        <f t="shared" si="563"/>
        <v>140.73297737173726</v>
      </c>
      <c r="R3649" s="163">
        <f t="shared" si="564"/>
        <v>1</v>
      </c>
      <c r="S3649" s="161">
        <f t="shared" si="565"/>
        <v>6000000</v>
      </c>
      <c r="T3649" s="162">
        <f t="shared" si="566"/>
        <v>195.99888696464558</v>
      </c>
      <c r="U3649" s="162">
        <f t="shared" si="567"/>
        <v>127.86648868586863</v>
      </c>
      <c r="V3649" s="163">
        <f t="shared" si="568"/>
        <v>1</v>
      </c>
      <c r="W3649" s="164">
        <f t="shared" si="569"/>
        <v>236318417.6109972</v>
      </c>
      <c r="X3649" s="164">
        <f t="shared" si="570"/>
        <v>258794389.67266166</v>
      </c>
    </row>
    <row r="3650" spans="10:24" x14ac:dyDescent="0.25">
      <c r="J3650">
        <v>3647</v>
      </c>
      <c r="K3650" s="43">
        <v>0.68911045386993119</v>
      </c>
      <c r="L3650">
        <v>0.36099801894569039</v>
      </c>
      <c r="M3650">
        <v>1.4556187343080729E-2</v>
      </c>
      <c r="N3650" s="44">
        <v>0.68802047024361557</v>
      </c>
      <c r="O3650" s="161">
        <f t="shared" si="561"/>
        <v>6000000</v>
      </c>
      <c r="P3650" s="162">
        <f t="shared" si="562"/>
        <v>174.66311393609283</v>
      </c>
      <c r="Q3650" s="162">
        <f t="shared" si="563"/>
        <v>91.360770112503317</v>
      </c>
      <c r="R3650" s="163">
        <f t="shared" si="564"/>
        <v>1</v>
      </c>
      <c r="S3650" s="161">
        <f t="shared" si="565"/>
        <v>7000000</v>
      </c>
      <c r="T3650" s="162">
        <f t="shared" si="566"/>
        <v>188.22103797869761</v>
      </c>
      <c r="U3650" s="162">
        <f t="shared" si="567"/>
        <v>103.18038505625165</v>
      </c>
      <c r="V3650" s="163">
        <f t="shared" si="568"/>
        <v>1</v>
      </c>
      <c r="W3650" s="164">
        <f t="shared" si="569"/>
        <v>449814062.94153708</v>
      </c>
      <c r="X3650" s="164">
        <f t="shared" si="570"/>
        <v>445284570.45712173</v>
      </c>
    </row>
    <row r="3651" spans="10:24" x14ac:dyDescent="0.25">
      <c r="J3651">
        <v>3648</v>
      </c>
      <c r="K3651" s="43">
        <v>0.21615196571854745</v>
      </c>
      <c r="L3651">
        <v>0.33903396723721857</v>
      </c>
      <c r="M3651">
        <v>1.83119477094007E-3</v>
      </c>
      <c r="N3651" s="44">
        <v>0.18640910454064086</v>
      </c>
      <c r="O3651" s="161">
        <f t="shared" si="561"/>
        <v>2000000</v>
      </c>
      <c r="P3651" s="162">
        <f t="shared" si="562"/>
        <v>173.77348432469191</v>
      </c>
      <c r="Q3651" s="162">
        <f t="shared" si="563"/>
        <v>76.882691984721077</v>
      </c>
      <c r="R3651" s="163">
        <f t="shared" si="564"/>
        <v>1</v>
      </c>
      <c r="S3651" s="161">
        <f t="shared" si="565"/>
        <v>5000000</v>
      </c>
      <c r="T3651" s="162">
        <f t="shared" si="566"/>
        <v>187.92449477489731</v>
      </c>
      <c r="U3651" s="162">
        <f t="shared" si="567"/>
        <v>95.941345992360539</v>
      </c>
      <c r="V3651" s="163">
        <f t="shared" si="568"/>
        <v>0.9</v>
      </c>
      <c r="W3651" s="164">
        <f t="shared" si="569"/>
        <v>143781584.67994165</v>
      </c>
      <c r="X3651" s="164">
        <f t="shared" si="570"/>
        <v>263924169.52141547</v>
      </c>
    </row>
    <row r="3652" spans="10:24" x14ac:dyDescent="0.25">
      <c r="J3652">
        <v>3649</v>
      </c>
      <c r="K3652" s="43">
        <v>0.81100604522214548</v>
      </c>
      <c r="L3652">
        <v>0.13485514409245969</v>
      </c>
      <c r="M3652">
        <v>0.25812293863417024</v>
      </c>
      <c r="N3652" s="44">
        <v>0.52574232950070909</v>
      </c>
      <c r="O3652" s="161">
        <f t="shared" si="561"/>
        <v>7000000</v>
      </c>
      <c r="P3652" s="162">
        <f t="shared" si="562"/>
        <v>163.44405035536732</v>
      </c>
      <c r="Q3652" s="162">
        <f t="shared" si="563"/>
        <v>122.01713773750333</v>
      </c>
      <c r="R3652" s="163">
        <f t="shared" si="564"/>
        <v>1</v>
      </c>
      <c r="S3652" s="161">
        <f t="shared" si="565"/>
        <v>7000000</v>
      </c>
      <c r="T3652" s="162">
        <f t="shared" si="566"/>
        <v>184.48135011845577</v>
      </c>
      <c r="U3652" s="162">
        <f t="shared" si="567"/>
        <v>118.50856886875167</v>
      </c>
      <c r="V3652" s="163">
        <f t="shared" si="568"/>
        <v>1</v>
      </c>
      <c r="W3652" s="164">
        <f t="shared" si="569"/>
        <v>239988388.32504791</v>
      </c>
      <c r="X3652" s="164">
        <f t="shared" si="570"/>
        <v>311809468.74792868</v>
      </c>
    </row>
    <row r="3653" spans="10:24" x14ac:dyDescent="0.25">
      <c r="J3653">
        <v>3650</v>
      </c>
      <c r="K3653" s="43">
        <v>0.11458529730812939</v>
      </c>
      <c r="L3653">
        <v>0.42874668006429284</v>
      </c>
      <c r="M3653">
        <v>0.74808461301384921</v>
      </c>
      <c r="N3653" s="44">
        <v>0.61715255155854831</v>
      </c>
      <c r="O3653" s="161">
        <f t="shared" ref="O3653:O3716" si="571">VLOOKUP(K3653,$E$5:$H$10,4)</f>
        <v>2000000</v>
      </c>
      <c r="P3653" s="162">
        <f t="shared" ref="P3653:P3716" si="572">_xlfn.NORM.INV(L3653,$E$12,$E$13)</f>
        <v>177.30651117124719</v>
      </c>
      <c r="Q3653" s="162">
        <f t="shared" ref="Q3653:Q3716" si="573">_xlfn.NORM.INV(M3653,$E$15,$E$16)</f>
        <v>148.36948937290288</v>
      </c>
      <c r="R3653" s="163">
        <f t="shared" ref="R3653:R3716" si="574">VLOOKUP(N3653,$E$19:$H$21,4)</f>
        <v>1</v>
      </c>
      <c r="S3653" s="161">
        <f t="shared" ref="S3653:S3716" si="575">VLOOKUP(K3653,$G$5:$H$10,2)</f>
        <v>2000000</v>
      </c>
      <c r="T3653" s="162">
        <f t="shared" ref="T3653:T3716" si="576">_xlfn.NORM.INV(L3653,$G$12,$G$13)</f>
        <v>189.10217039041572</v>
      </c>
      <c r="U3653" s="162">
        <f t="shared" ref="U3653:U3716" si="577">_xlfn.NORM.INV(M3653,$G$15,$G$16)</f>
        <v>131.68474468645144</v>
      </c>
      <c r="V3653" s="163">
        <f t="shared" ref="V3653:V3716" si="578">VLOOKUP(N3653,$G$19:$H$21,2)</f>
        <v>1</v>
      </c>
      <c r="W3653" s="164">
        <f t="shared" ref="W3653:W3716" si="579">O3653*(P3653-Q3653)*R3653-$D$23-$D$24</f>
        <v>7874043.5966886356</v>
      </c>
      <c r="X3653" s="164">
        <f t="shared" ref="X3653:X3716" si="580">S3653*(T3653-U3653)*V3653-$F$23-$F$24</f>
        <v>-35165148.592071429</v>
      </c>
    </row>
    <row r="3654" spans="10:24" x14ac:dyDescent="0.25">
      <c r="J3654">
        <v>3651</v>
      </c>
      <c r="K3654" s="43">
        <v>0.48141701504215262</v>
      </c>
      <c r="L3654">
        <v>0.64252894530963789</v>
      </c>
      <c r="M3654">
        <v>0.20203674619292999</v>
      </c>
      <c r="N3654" s="44">
        <v>0.50922405302127571</v>
      </c>
      <c r="O3654" s="161">
        <f t="shared" si="571"/>
        <v>5000000</v>
      </c>
      <c r="P3654" s="162">
        <f t="shared" si="572"/>
        <v>185.478402103609</v>
      </c>
      <c r="Q3654" s="162">
        <f t="shared" si="573"/>
        <v>118.31263462384534</v>
      </c>
      <c r="R3654" s="163">
        <f t="shared" si="574"/>
        <v>1</v>
      </c>
      <c r="S3654" s="161">
        <f t="shared" si="575"/>
        <v>6000000</v>
      </c>
      <c r="T3654" s="162">
        <f t="shared" si="576"/>
        <v>191.82613403453632</v>
      </c>
      <c r="U3654" s="162">
        <f t="shared" si="577"/>
        <v>116.65631731192268</v>
      </c>
      <c r="V3654" s="163">
        <f t="shared" si="578"/>
        <v>1</v>
      </c>
      <c r="W3654" s="164">
        <f t="shared" si="579"/>
        <v>285828837.39881831</v>
      </c>
      <c r="X3654" s="164">
        <f t="shared" si="580"/>
        <v>301018900.33568186</v>
      </c>
    </row>
    <row r="3655" spans="10:24" x14ac:dyDescent="0.25">
      <c r="J3655">
        <v>3652</v>
      </c>
      <c r="K3655" s="43">
        <v>0.52706479617572943</v>
      </c>
      <c r="L3655">
        <v>0.17444595626311632</v>
      </c>
      <c r="M3655">
        <v>0.70945290567399966</v>
      </c>
      <c r="N3655" s="44">
        <v>0.23559063111455203</v>
      </c>
      <c r="O3655" s="161">
        <f t="shared" si="571"/>
        <v>5000000</v>
      </c>
      <c r="P3655" s="162">
        <f t="shared" si="572"/>
        <v>165.94888825760756</v>
      </c>
      <c r="Q3655" s="162">
        <f t="shared" si="573"/>
        <v>146.03574310478385</v>
      </c>
      <c r="R3655" s="163">
        <f t="shared" si="574"/>
        <v>1</v>
      </c>
      <c r="S3655" s="161">
        <f t="shared" si="575"/>
        <v>6000000</v>
      </c>
      <c r="T3655" s="162">
        <f t="shared" si="576"/>
        <v>185.3162960858692</v>
      </c>
      <c r="U3655" s="162">
        <f t="shared" si="577"/>
        <v>130.51787155239191</v>
      </c>
      <c r="V3655" s="163">
        <f t="shared" si="578"/>
        <v>1</v>
      </c>
      <c r="W3655" s="164">
        <f t="shared" si="579"/>
        <v>49565725.764118582</v>
      </c>
      <c r="X3655" s="164">
        <f t="shared" si="580"/>
        <v>178790547.20086372</v>
      </c>
    </row>
    <row r="3656" spans="10:24" x14ac:dyDescent="0.25">
      <c r="J3656">
        <v>3653</v>
      </c>
      <c r="K3656" s="43">
        <v>0.88224882756183365</v>
      </c>
      <c r="L3656">
        <v>0.45387695666856553</v>
      </c>
      <c r="M3656">
        <v>0.90092537853829024</v>
      </c>
      <c r="N3656" s="44">
        <v>0.2130805300654296</v>
      </c>
      <c r="O3656" s="161">
        <f t="shared" si="571"/>
        <v>7000000</v>
      </c>
      <c r="P3656" s="162">
        <f t="shared" si="572"/>
        <v>178.26191860670809</v>
      </c>
      <c r="Q3656" s="162">
        <f t="shared" si="573"/>
        <v>160.73684697552778</v>
      </c>
      <c r="R3656" s="163">
        <f t="shared" si="574"/>
        <v>1</v>
      </c>
      <c r="S3656" s="161">
        <f t="shared" si="575"/>
        <v>7000000</v>
      </c>
      <c r="T3656" s="162">
        <f t="shared" si="576"/>
        <v>189.42063953556936</v>
      </c>
      <c r="U3656" s="162">
        <f t="shared" si="577"/>
        <v>137.86842348776389</v>
      </c>
      <c r="V3656" s="163">
        <f t="shared" si="578"/>
        <v>1</v>
      </c>
      <c r="W3656" s="164">
        <f t="shared" si="579"/>
        <v>72675501.418262169</v>
      </c>
      <c r="X3656" s="164">
        <f t="shared" si="580"/>
        <v>210865512.3346383</v>
      </c>
    </row>
    <row r="3657" spans="10:24" x14ac:dyDescent="0.25">
      <c r="J3657">
        <v>3654</v>
      </c>
      <c r="K3657" s="43">
        <v>0.55551657396620957</v>
      </c>
      <c r="L3657">
        <v>0.37648033310910833</v>
      </c>
      <c r="M3657">
        <v>0.24635054953473967</v>
      </c>
      <c r="N3657" s="44">
        <v>0.98747196989926767</v>
      </c>
      <c r="O3657" s="161">
        <f t="shared" si="571"/>
        <v>6000000</v>
      </c>
      <c r="P3657" s="162">
        <f t="shared" si="572"/>
        <v>175.27893151325455</v>
      </c>
      <c r="Q3657" s="162">
        <f t="shared" si="573"/>
        <v>121.27961910931583</v>
      </c>
      <c r="R3657" s="163">
        <f t="shared" si="574"/>
        <v>1</v>
      </c>
      <c r="S3657" s="161">
        <f t="shared" si="575"/>
        <v>6000000</v>
      </c>
      <c r="T3657" s="162">
        <f t="shared" si="576"/>
        <v>188.42631050441818</v>
      </c>
      <c r="U3657" s="162">
        <f t="shared" si="577"/>
        <v>118.13980955465792</v>
      </c>
      <c r="V3657" s="163">
        <f t="shared" si="578"/>
        <v>1</v>
      </c>
      <c r="W3657" s="164">
        <f t="shared" si="579"/>
        <v>273995874.42363232</v>
      </c>
      <c r="X3657" s="164">
        <f t="shared" si="580"/>
        <v>271719005.69856161</v>
      </c>
    </row>
    <row r="3658" spans="10:24" x14ac:dyDescent="0.25">
      <c r="J3658">
        <v>3655</v>
      </c>
      <c r="K3658" s="43">
        <v>0.96572914746931093</v>
      </c>
      <c r="L3658">
        <v>0.11045838365144711</v>
      </c>
      <c r="M3658">
        <v>0.58912287687789</v>
      </c>
      <c r="N3658" s="44">
        <v>0.90653514766334176</v>
      </c>
      <c r="O3658" s="161">
        <f t="shared" si="571"/>
        <v>9000000</v>
      </c>
      <c r="P3658" s="162">
        <f t="shared" si="572"/>
        <v>161.63858992408757</v>
      </c>
      <c r="Q3658" s="162">
        <f t="shared" si="573"/>
        <v>139.50578540475337</v>
      </c>
      <c r="R3658" s="163">
        <f t="shared" si="574"/>
        <v>1</v>
      </c>
      <c r="S3658" s="161">
        <f t="shared" si="575"/>
        <v>9000000</v>
      </c>
      <c r="T3658" s="162">
        <f t="shared" si="576"/>
        <v>183.87952997469586</v>
      </c>
      <c r="U3658" s="162">
        <f t="shared" si="577"/>
        <v>127.25289270237668</v>
      </c>
      <c r="V3658" s="163">
        <f t="shared" si="578"/>
        <v>1</v>
      </c>
      <c r="W3658" s="164">
        <f t="shared" si="579"/>
        <v>149195240.6740078</v>
      </c>
      <c r="X3658" s="164">
        <f t="shared" si="580"/>
        <v>359639735.45087254</v>
      </c>
    </row>
    <row r="3659" spans="10:24" x14ac:dyDescent="0.25">
      <c r="J3659">
        <v>3656</v>
      </c>
      <c r="K3659" s="43">
        <v>0.88364304837464858</v>
      </c>
      <c r="L3659">
        <v>0.91998756351173672</v>
      </c>
      <c r="M3659">
        <v>0.12888170211432692</v>
      </c>
      <c r="N3659" s="44">
        <v>0.4472520108396848</v>
      </c>
      <c r="O3659" s="161">
        <f t="shared" si="571"/>
        <v>7000000</v>
      </c>
      <c r="P3659" s="162">
        <f t="shared" si="572"/>
        <v>201.07481867203725</v>
      </c>
      <c r="Q3659" s="162">
        <f t="shared" si="573"/>
        <v>112.36613423347973</v>
      </c>
      <c r="R3659" s="163">
        <f t="shared" si="574"/>
        <v>1</v>
      </c>
      <c r="S3659" s="161">
        <f t="shared" si="575"/>
        <v>7000000</v>
      </c>
      <c r="T3659" s="162">
        <f t="shared" si="576"/>
        <v>197.02493955734576</v>
      </c>
      <c r="U3659" s="162">
        <f t="shared" si="577"/>
        <v>113.68306711673986</v>
      </c>
      <c r="V3659" s="163">
        <f t="shared" si="578"/>
        <v>1</v>
      </c>
      <c r="W3659" s="164">
        <f t="shared" si="579"/>
        <v>570960791.06990266</v>
      </c>
      <c r="X3659" s="164">
        <f t="shared" si="580"/>
        <v>433393107.08424127</v>
      </c>
    </row>
    <row r="3660" spans="10:24" x14ac:dyDescent="0.25">
      <c r="J3660">
        <v>3657</v>
      </c>
      <c r="K3660" s="43">
        <v>0.90684844756807048</v>
      </c>
      <c r="L3660">
        <v>0.5218966309750761</v>
      </c>
      <c r="M3660">
        <v>0.1640538163928138</v>
      </c>
      <c r="N3660" s="44">
        <v>0.83325281996887468</v>
      </c>
      <c r="O3660" s="161">
        <f t="shared" si="571"/>
        <v>7000000</v>
      </c>
      <c r="P3660" s="162">
        <f t="shared" si="572"/>
        <v>180.82371452386593</v>
      </c>
      <c r="Q3660" s="162">
        <f t="shared" si="573"/>
        <v>115.44134688710989</v>
      </c>
      <c r="R3660" s="163">
        <f t="shared" si="574"/>
        <v>1</v>
      </c>
      <c r="S3660" s="161">
        <f t="shared" si="575"/>
        <v>9000000</v>
      </c>
      <c r="T3660" s="162">
        <f t="shared" si="576"/>
        <v>190.2745715079553</v>
      </c>
      <c r="U3660" s="162">
        <f t="shared" si="577"/>
        <v>115.22067344355494</v>
      </c>
      <c r="V3660" s="163">
        <f t="shared" si="578"/>
        <v>1</v>
      </c>
      <c r="W3660" s="164">
        <f t="shared" si="579"/>
        <v>407676573.45729232</v>
      </c>
      <c r="X3660" s="164">
        <f t="shared" si="580"/>
        <v>525485082.5796032</v>
      </c>
    </row>
    <row r="3661" spans="10:24" x14ac:dyDescent="0.25">
      <c r="J3661">
        <v>3658</v>
      </c>
      <c r="K3661" s="43">
        <v>0.49721277543201692</v>
      </c>
      <c r="L3661">
        <v>0.54046872932876278</v>
      </c>
      <c r="M3661">
        <v>0.40802514857979211</v>
      </c>
      <c r="N3661" s="44">
        <v>0.43294483653468474</v>
      </c>
      <c r="O3661" s="161">
        <f t="shared" si="571"/>
        <v>5000000</v>
      </c>
      <c r="P3661" s="162">
        <f t="shared" si="572"/>
        <v>181.52421992541244</v>
      </c>
      <c r="Q3661" s="162">
        <f t="shared" si="573"/>
        <v>130.34744036821385</v>
      </c>
      <c r="R3661" s="163">
        <f t="shared" si="574"/>
        <v>1</v>
      </c>
      <c r="S3661" s="161">
        <f t="shared" si="575"/>
        <v>6000000</v>
      </c>
      <c r="T3661" s="162">
        <f t="shared" si="576"/>
        <v>190.50807330847081</v>
      </c>
      <c r="U3661" s="162">
        <f t="shared" si="577"/>
        <v>122.67372018410693</v>
      </c>
      <c r="V3661" s="163">
        <f t="shared" si="578"/>
        <v>1</v>
      </c>
      <c r="W3661" s="164">
        <f t="shared" si="579"/>
        <v>205883897.78599292</v>
      </c>
      <c r="X3661" s="164">
        <f t="shared" si="580"/>
        <v>257006118.74618334</v>
      </c>
    </row>
    <row r="3662" spans="10:24" x14ac:dyDescent="0.25">
      <c r="J3662">
        <v>3659</v>
      </c>
      <c r="K3662" s="43">
        <v>5.4527094991789204E-2</v>
      </c>
      <c r="L3662">
        <v>0.81023585127308406</v>
      </c>
      <c r="M3662">
        <v>0.99636803896578396</v>
      </c>
      <c r="N3662" s="44">
        <v>0.66460117653351092</v>
      </c>
      <c r="O3662" s="161">
        <f t="shared" si="571"/>
        <v>2000000</v>
      </c>
      <c r="P3662" s="162">
        <f t="shared" si="572"/>
        <v>193.18148632985825</v>
      </c>
      <c r="Q3662" s="162">
        <f t="shared" si="573"/>
        <v>188.6899229300754</v>
      </c>
      <c r="R3662" s="163">
        <f t="shared" si="574"/>
        <v>1</v>
      </c>
      <c r="S3662" s="161">
        <f t="shared" si="575"/>
        <v>2000000</v>
      </c>
      <c r="T3662" s="162">
        <f t="shared" si="576"/>
        <v>194.39382877661942</v>
      </c>
      <c r="U3662" s="162">
        <f t="shared" si="577"/>
        <v>151.8449614650377</v>
      </c>
      <c r="V3662" s="163">
        <f t="shared" si="578"/>
        <v>1</v>
      </c>
      <c r="W3662" s="164">
        <f t="shared" si="579"/>
        <v>-41016873.200434305</v>
      </c>
      <c r="X3662" s="164">
        <f t="shared" si="580"/>
        <v>-64902265.376836568</v>
      </c>
    </row>
    <row r="3663" spans="10:24" x14ac:dyDescent="0.25">
      <c r="J3663">
        <v>3660</v>
      </c>
      <c r="K3663" s="43">
        <v>0.39451398122504155</v>
      </c>
      <c r="L3663">
        <v>0.89438111151670363</v>
      </c>
      <c r="M3663">
        <v>0.21999485247504713</v>
      </c>
      <c r="N3663" s="44">
        <v>0.49851922097650769</v>
      </c>
      <c r="O3663" s="161">
        <f t="shared" si="571"/>
        <v>5000000</v>
      </c>
      <c r="P3663" s="162">
        <f t="shared" si="572"/>
        <v>198.75253670431988</v>
      </c>
      <c r="Q3663" s="162">
        <f t="shared" si="573"/>
        <v>119.55578801808039</v>
      </c>
      <c r="R3663" s="163">
        <f t="shared" si="574"/>
        <v>1</v>
      </c>
      <c r="S3663" s="161">
        <f t="shared" si="575"/>
        <v>6000000</v>
      </c>
      <c r="T3663" s="162">
        <f t="shared" si="576"/>
        <v>196.25084556810663</v>
      </c>
      <c r="U3663" s="162">
        <f t="shared" si="577"/>
        <v>117.2778940090402</v>
      </c>
      <c r="V3663" s="163">
        <f t="shared" si="578"/>
        <v>1</v>
      </c>
      <c r="W3663" s="164">
        <f t="shared" si="579"/>
        <v>345983743.43119746</v>
      </c>
      <c r="X3663" s="164">
        <f t="shared" si="580"/>
        <v>323837709.35439861</v>
      </c>
    </row>
    <row r="3664" spans="10:24" x14ac:dyDescent="0.25">
      <c r="J3664">
        <v>3661</v>
      </c>
      <c r="K3664" s="43">
        <v>0.78057798078388396</v>
      </c>
      <c r="L3664">
        <v>0.91155698400349039</v>
      </c>
      <c r="M3664">
        <v>0.91347774551626537</v>
      </c>
      <c r="N3664" s="44">
        <v>0.40584703291139068</v>
      </c>
      <c r="O3664" s="161">
        <f t="shared" si="571"/>
        <v>7000000</v>
      </c>
      <c r="P3664" s="162">
        <f t="shared" si="572"/>
        <v>200.25607855115737</v>
      </c>
      <c r="Q3664" s="162">
        <f t="shared" si="573"/>
        <v>162.24972320055571</v>
      </c>
      <c r="R3664" s="163">
        <f t="shared" si="574"/>
        <v>1</v>
      </c>
      <c r="S3664" s="161">
        <f t="shared" si="575"/>
        <v>7000000</v>
      </c>
      <c r="T3664" s="162">
        <f t="shared" si="576"/>
        <v>196.75202618371912</v>
      </c>
      <c r="U3664" s="162">
        <f t="shared" si="577"/>
        <v>138.62486160027785</v>
      </c>
      <c r="V3664" s="163">
        <f t="shared" si="578"/>
        <v>1</v>
      </c>
      <c r="W3664" s="164">
        <f t="shared" si="579"/>
        <v>216044487.45421165</v>
      </c>
      <c r="X3664" s="164">
        <f t="shared" si="580"/>
        <v>256890152.08408892</v>
      </c>
    </row>
    <row r="3665" spans="10:24" x14ac:dyDescent="0.25">
      <c r="J3665">
        <v>3662</v>
      </c>
      <c r="K3665" s="43">
        <v>0.72492456048852405</v>
      </c>
      <c r="L3665">
        <v>0.40028319327270745</v>
      </c>
      <c r="M3665">
        <v>0.61092740927654143</v>
      </c>
      <c r="N3665" s="44">
        <v>0.78247736123338096</v>
      </c>
      <c r="O3665" s="161">
        <f t="shared" si="571"/>
        <v>6000000</v>
      </c>
      <c r="P3665" s="162">
        <f t="shared" si="572"/>
        <v>176.21078759603785</v>
      </c>
      <c r="Q3665" s="162">
        <f t="shared" si="573"/>
        <v>140.63473999669583</v>
      </c>
      <c r="R3665" s="163">
        <f t="shared" si="574"/>
        <v>1</v>
      </c>
      <c r="S3665" s="161">
        <f t="shared" si="575"/>
        <v>7000000</v>
      </c>
      <c r="T3665" s="162">
        <f t="shared" si="576"/>
        <v>188.73692919867929</v>
      </c>
      <c r="U3665" s="162">
        <f t="shared" si="577"/>
        <v>127.81736999834791</v>
      </c>
      <c r="V3665" s="163">
        <f t="shared" si="578"/>
        <v>1</v>
      </c>
      <c r="W3665" s="164">
        <f t="shared" si="579"/>
        <v>163456285.59605211</v>
      </c>
      <c r="X3665" s="164">
        <f t="shared" si="580"/>
        <v>276436914.40231967</v>
      </c>
    </row>
    <row r="3666" spans="10:24" x14ac:dyDescent="0.25">
      <c r="J3666">
        <v>3663</v>
      </c>
      <c r="K3666" s="43">
        <v>0.39763308706811484</v>
      </c>
      <c r="L3666">
        <v>0.86336694947854054</v>
      </c>
      <c r="M3666">
        <v>0.86770187797618659</v>
      </c>
      <c r="N3666" s="44">
        <v>0.28103479676476262</v>
      </c>
      <c r="O3666" s="161">
        <f t="shared" si="571"/>
        <v>5000000</v>
      </c>
      <c r="P3666" s="162">
        <f t="shared" si="572"/>
        <v>196.4335806733599</v>
      </c>
      <c r="Q3666" s="162">
        <f t="shared" si="573"/>
        <v>157.31186680752316</v>
      </c>
      <c r="R3666" s="163">
        <f t="shared" si="574"/>
        <v>1</v>
      </c>
      <c r="S3666" s="161">
        <f t="shared" si="575"/>
        <v>6000000</v>
      </c>
      <c r="T3666" s="162">
        <f t="shared" si="576"/>
        <v>195.47786022445331</v>
      </c>
      <c r="U3666" s="162">
        <f t="shared" si="577"/>
        <v>136.15593340376159</v>
      </c>
      <c r="V3666" s="163">
        <f t="shared" si="578"/>
        <v>1</v>
      </c>
      <c r="W3666" s="164">
        <f t="shared" si="579"/>
        <v>145608569.3291837</v>
      </c>
      <c r="X3666" s="164">
        <f t="shared" si="580"/>
        <v>205931560.92415029</v>
      </c>
    </row>
    <row r="3667" spans="10:24" x14ac:dyDescent="0.25">
      <c r="J3667">
        <v>3664</v>
      </c>
      <c r="K3667" s="43">
        <v>0.56555151268026393</v>
      </c>
      <c r="L3667">
        <v>0.2784148313645427</v>
      </c>
      <c r="M3667">
        <v>0.8254796818704524</v>
      </c>
      <c r="N3667" s="44">
        <v>0.23354965478217626</v>
      </c>
      <c r="O3667" s="161">
        <f t="shared" si="571"/>
        <v>6000000</v>
      </c>
      <c r="P3667" s="162">
        <f t="shared" si="572"/>
        <v>171.18664460271916</v>
      </c>
      <c r="Q3667" s="162">
        <f t="shared" si="573"/>
        <v>153.7290353016308</v>
      </c>
      <c r="R3667" s="163">
        <f t="shared" si="574"/>
        <v>1</v>
      </c>
      <c r="S3667" s="161">
        <f t="shared" si="575"/>
        <v>6000000</v>
      </c>
      <c r="T3667" s="162">
        <f t="shared" si="576"/>
        <v>187.06221486757306</v>
      </c>
      <c r="U3667" s="162">
        <f t="shared" si="577"/>
        <v>134.3645176508154</v>
      </c>
      <c r="V3667" s="163">
        <f t="shared" si="578"/>
        <v>1</v>
      </c>
      <c r="W3667" s="164">
        <f t="shared" si="579"/>
        <v>54745655.806530118</v>
      </c>
      <c r="X3667" s="164">
        <f t="shared" si="580"/>
        <v>166186183.30054599</v>
      </c>
    </row>
    <row r="3668" spans="10:24" x14ac:dyDescent="0.25">
      <c r="J3668">
        <v>3665</v>
      </c>
      <c r="K3668" s="43">
        <v>4.4400591949089852E-2</v>
      </c>
      <c r="L3668">
        <v>0.54861724567383996</v>
      </c>
      <c r="M3668">
        <v>0.44079096080308666</v>
      </c>
      <c r="N3668" s="44">
        <v>0.30562095181954785</v>
      </c>
      <c r="O3668" s="161">
        <f t="shared" si="571"/>
        <v>1000000</v>
      </c>
      <c r="P3668" s="162">
        <f t="shared" si="572"/>
        <v>181.83252871707214</v>
      </c>
      <c r="Q3668" s="162">
        <f t="shared" si="573"/>
        <v>132.0207170042865</v>
      </c>
      <c r="R3668" s="163">
        <f t="shared" si="574"/>
        <v>1</v>
      </c>
      <c r="S3668" s="161">
        <f t="shared" si="575"/>
        <v>1000000</v>
      </c>
      <c r="T3668" s="162">
        <f t="shared" si="576"/>
        <v>190.6108429056907</v>
      </c>
      <c r="U3668" s="162">
        <f t="shared" si="577"/>
        <v>123.51035850214325</v>
      </c>
      <c r="V3668" s="163">
        <f t="shared" si="578"/>
        <v>1</v>
      </c>
      <c r="W3668" s="164">
        <f t="shared" si="579"/>
        <v>-188188.28721436113</v>
      </c>
      <c r="X3668" s="164">
        <f t="shared" si="580"/>
        <v>-82899515.596452534</v>
      </c>
    </row>
    <row r="3669" spans="10:24" x14ac:dyDescent="0.25">
      <c r="J3669">
        <v>3666</v>
      </c>
      <c r="K3669" s="43">
        <v>0.96498817393693381</v>
      </c>
      <c r="L3669">
        <v>4.7567001089569239E-2</v>
      </c>
      <c r="M3669">
        <v>0.89157108788037531</v>
      </c>
      <c r="N3669" s="44">
        <v>0.31573650597642111</v>
      </c>
      <c r="O3669" s="161">
        <f t="shared" si="571"/>
        <v>9000000</v>
      </c>
      <c r="P3669" s="162">
        <f t="shared" si="572"/>
        <v>154.96625802873498</v>
      </c>
      <c r="Q3669" s="162">
        <f t="shared" si="573"/>
        <v>159.69853191592176</v>
      </c>
      <c r="R3669" s="163">
        <f t="shared" si="574"/>
        <v>1</v>
      </c>
      <c r="S3669" s="161">
        <f t="shared" si="575"/>
        <v>9000000</v>
      </c>
      <c r="T3669" s="162">
        <f t="shared" si="576"/>
        <v>181.65541934291167</v>
      </c>
      <c r="U3669" s="162">
        <f t="shared" si="577"/>
        <v>137.34926595796088</v>
      </c>
      <c r="V3669" s="163">
        <f t="shared" si="578"/>
        <v>1</v>
      </c>
      <c r="W3669" s="164">
        <f t="shared" si="579"/>
        <v>-92590464.98468101</v>
      </c>
      <c r="X3669" s="164">
        <f t="shared" si="580"/>
        <v>248755380.46455711</v>
      </c>
    </row>
    <row r="3670" spans="10:24" x14ac:dyDescent="0.25">
      <c r="J3670">
        <v>3667</v>
      </c>
      <c r="K3670" s="43">
        <v>0.48804168331445574</v>
      </c>
      <c r="L3670">
        <v>0.77133121476548661</v>
      </c>
      <c r="M3670">
        <v>0.25831709286300086</v>
      </c>
      <c r="N3670" s="44">
        <v>0.37735536495988298</v>
      </c>
      <c r="O3670" s="161">
        <f t="shared" si="571"/>
        <v>5000000</v>
      </c>
      <c r="P3670" s="162">
        <f t="shared" si="572"/>
        <v>191.14857075069756</v>
      </c>
      <c r="Q3670" s="162">
        <f t="shared" si="573"/>
        <v>122.02915166787051</v>
      </c>
      <c r="R3670" s="163">
        <f t="shared" si="574"/>
        <v>1</v>
      </c>
      <c r="S3670" s="161">
        <f t="shared" si="575"/>
        <v>6000000</v>
      </c>
      <c r="T3670" s="162">
        <f t="shared" si="576"/>
        <v>193.71619025023253</v>
      </c>
      <c r="U3670" s="162">
        <f t="shared" si="577"/>
        <v>118.51457583393525</v>
      </c>
      <c r="V3670" s="163">
        <f t="shared" si="578"/>
        <v>1</v>
      </c>
      <c r="W3670" s="164">
        <f t="shared" si="579"/>
        <v>295597095.41413528</v>
      </c>
      <c r="X3670" s="164">
        <f t="shared" si="580"/>
        <v>301209686.49778366</v>
      </c>
    </row>
    <row r="3671" spans="10:24" x14ac:dyDescent="0.25">
      <c r="J3671">
        <v>3668</v>
      </c>
      <c r="K3671" s="43">
        <v>0.45169403567897759</v>
      </c>
      <c r="L3671">
        <v>0.41487527979408656</v>
      </c>
      <c r="M3671">
        <v>0.54655246212526387</v>
      </c>
      <c r="N3671" s="44">
        <v>0.2875369953970518</v>
      </c>
      <c r="O3671" s="161">
        <f t="shared" si="571"/>
        <v>5000000</v>
      </c>
      <c r="P3671" s="162">
        <f t="shared" si="572"/>
        <v>176.77467756870089</v>
      </c>
      <c r="Q3671" s="162">
        <f t="shared" si="573"/>
        <v>137.33911609497665</v>
      </c>
      <c r="R3671" s="163">
        <f t="shared" si="574"/>
        <v>1</v>
      </c>
      <c r="S3671" s="161">
        <f t="shared" si="575"/>
        <v>6000000</v>
      </c>
      <c r="T3671" s="162">
        <f t="shared" si="576"/>
        <v>188.92489252290031</v>
      </c>
      <c r="U3671" s="162">
        <f t="shared" si="577"/>
        <v>126.16955804748832</v>
      </c>
      <c r="V3671" s="163">
        <f t="shared" si="578"/>
        <v>1</v>
      </c>
      <c r="W3671" s="164">
        <f t="shared" si="579"/>
        <v>147177807.36862126</v>
      </c>
      <c r="X3671" s="164">
        <f t="shared" si="580"/>
        <v>226532006.85247189</v>
      </c>
    </row>
    <row r="3672" spans="10:24" x14ac:dyDescent="0.25">
      <c r="J3672">
        <v>3669</v>
      </c>
      <c r="K3672" s="43">
        <v>0.80909197266461352</v>
      </c>
      <c r="L3672">
        <v>3.3651758209761629E-2</v>
      </c>
      <c r="M3672">
        <v>0.89197823227916695</v>
      </c>
      <c r="N3672" s="44">
        <v>0.24556340174519709</v>
      </c>
      <c r="O3672" s="161">
        <f t="shared" si="571"/>
        <v>7000000</v>
      </c>
      <c r="P3672" s="162">
        <f t="shared" si="572"/>
        <v>152.55537274656655</v>
      </c>
      <c r="Q3672" s="162">
        <f t="shared" si="573"/>
        <v>159.74234613779805</v>
      </c>
      <c r="R3672" s="163">
        <f t="shared" si="574"/>
        <v>1</v>
      </c>
      <c r="S3672" s="161">
        <f t="shared" si="575"/>
        <v>7000000</v>
      </c>
      <c r="T3672" s="162">
        <f t="shared" si="576"/>
        <v>180.85179091552217</v>
      </c>
      <c r="U3672" s="162">
        <f t="shared" si="577"/>
        <v>137.37117306889903</v>
      </c>
      <c r="V3672" s="163">
        <f t="shared" si="578"/>
        <v>1</v>
      </c>
      <c r="W3672" s="164">
        <f t="shared" si="579"/>
        <v>-100308813.73862052</v>
      </c>
      <c r="X3672" s="164">
        <f t="shared" si="580"/>
        <v>154364324.92636204</v>
      </c>
    </row>
    <row r="3673" spans="10:24" x14ac:dyDescent="0.25">
      <c r="J3673">
        <v>3670</v>
      </c>
      <c r="K3673" s="43">
        <v>0.27034840087665613</v>
      </c>
      <c r="L3673">
        <v>0.60412029435810388</v>
      </c>
      <c r="M3673">
        <v>0.72394578262170672</v>
      </c>
      <c r="N3673" s="44">
        <v>0.10836119953603851</v>
      </c>
      <c r="O3673" s="161">
        <f t="shared" si="571"/>
        <v>2000000</v>
      </c>
      <c r="P3673" s="162">
        <f t="shared" si="572"/>
        <v>183.96039920782633</v>
      </c>
      <c r="Q3673" s="162">
        <f t="shared" si="573"/>
        <v>146.8920731473435</v>
      </c>
      <c r="R3673" s="163">
        <f t="shared" si="574"/>
        <v>1</v>
      </c>
      <c r="S3673" s="161">
        <f t="shared" si="575"/>
        <v>5000000</v>
      </c>
      <c r="T3673" s="162">
        <f t="shared" si="576"/>
        <v>191.32013306927544</v>
      </c>
      <c r="U3673" s="162">
        <f t="shared" si="577"/>
        <v>130.94603657367173</v>
      </c>
      <c r="V3673" s="163">
        <f t="shared" si="578"/>
        <v>0.9</v>
      </c>
      <c r="W3673" s="164">
        <f t="shared" si="579"/>
        <v>24136652.12096566</v>
      </c>
      <c r="X3673" s="164">
        <f t="shared" si="580"/>
        <v>121683434.23021668</v>
      </c>
    </row>
    <row r="3674" spans="10:24" x14ac:dyDescent="0.25">
      <c r="J3674">
        <v>3671</v>
      </c>
      <c r="K3674" s="43">
        <v>0.69171629375317345</v>
      </c>
      <c r="L3674">
        <v>0.83233509806348072</v>
      </c>
      <c r="M3674">
        <v>0.56912660539974924</v>
      </c>
      <c r="N3674" s="44">
        <v>0.81123405287824457</v>
      </c>
      <c r="O3674" s="161">
        <f t="shared" si="571"/>
        <v>6000000</v>
      </c>
      <c r="P3674" s="162">
        <f t="shared" si="572"/>
        <v>194.45150900624634</v>
      </c>
      <c r="Q3674" s="162">
        <f t="shared" si="573"/>
        <v>138.4830201048625</v>
      </c>
      <c r="R3674" s="163">
        <f t="shared" si="574"/>
        <v>1</v>
      </c>
      <c r="S3674" s="161">
        <f t="shared" si="575"/>
        <v>7000000</v>
      </c>
      <c r="T3674" s="162">
        <f t="shared" si="576"/>
        <v>194.81716966874879</v>
      </c>
      <c r="U3674" s="162">
        <f t="shared" si="577"/>
        <v>126.74151005243125</v>
      </c>
      <c r="V3674" s="163">
        <f t="shared" si="578"/>
        <v>1</v>
      </c>
      <c r="W3674" s="164">
        <f t="shared" si="579"/>
        <v>285810933.40830302</v>
      </c>
      <c r="X3674" s="164">
        <f t="shared" si="580"/>
        <v>326529617.31422275</v>
      </c>
    </row>
    <row r="3675" spans="10:24" x14ac:dyDescent="0.25">
      <c r="J3675">
        <v>3672</v>
      </c>
      <c r="K3675" s="43">
        <v>0.39279349092681959</v>
      </c>
      <c r="L3675">
        <v>0.74808377735570042</v>
      </c>
      <c r="M3675">
        <v>0.72532036122567256</v>
      </c>
      <c r="N3675" s="44">
        <v>3.7222334301569626E-2</v>
      </c>
      <c r="O3675" s="161">
        <f t="shared" si="571"/>
        <v>5000000</v>
      </c>
      <c r="P3675" s="162">
        <f t="shared" si="572"/>
        <v>190.02707774316517</v>
      </c>
      <c r="Q3675" s="162">
        <f t="shared" si="573"/>
        <v>146.97441020626451</v>
      </c>
      <c r="R3675" s="163">
        <f t="shared" si="574"/>
        <v>1</v>
      </c>
      <c r="S3675" s="161">
        <f t="shared" si="575"/>
        <v>6000000</v>
      </c>
      <c r="T3675" s="162">
        <f t="shared" si="576"/>
        <v>193.34235924772173</v>
      </c>
      <c r="U3675" s="162">
        <f t="shared" si="577"/>
        <v>130.98720510313225</v>
      </c>
      <c r="V3675" s="163">
        <f t="shared" si="578"/>
        <v>0.9</v>
      </c>
      <c r="W3675" s="164">
        <f t="shared" si="579"/>
        <v>165263337.68450329</v>
      </c>
      <c r="X3675" s="164">
        <f t="shared" si="580"/>
        <v>186717832.38078314</v>
      </c>
    </row>
    <row r="3676" spans="10:24" x14ac:dyDescent="0.25">
      <c r="J3676">
        <v>3673</v>
      </c>
      <c r="K3676" s="43">
        <v>0.44555236654621055</v>
      </c>
      <c r="L3676">
        <v>0.16526128159193243</v>
      </c>
      <c r="M3676">
        <v>0.66048882899321271</v>
      </c>
      <c r="N3676" s="44">
        <v>0.61956447066458165</v>
      </c>
      <c r="O3676" s="161">
        <f t="shared" si="571"/>
        <v>5000000</v>
      </c>
      <c r="P3676" s="162">
        <f t="shared" si="572"/>
        <v>165.40407224695434</v>
      </c>
      <c r="Q3676" s="162">
        <f t="shared" si="573"/>
        <v>143.27595199354465</v>
      </c>
      <c r="R3676" s="163">
        <f t="shared" si="574"/>
        <v>1</v>
      </c>
      <c r="S3676" s="161">
        <f t="shared" si="575"/>
        <v>6000000</v>
      </c>
      <c r="T3676" s="162">
        <f t="shared" si="576"/>
        <v>185.13469074898478</v>
      </c>
      <c r="U3676" s="162">
        <f t="shared" si="577"/>
        <v>129.13797599677233</v>
      </c>
      <c r="V3676" s="163">
        <f t="shared" si="578"/>
        <v>1</v>
      </c>
      <c r="W3676" s="164">
        <f t="shared" si="579"/>
        <v>60640601.267048448</v>
      </c>
      <c r="X3676" s="164">
        <f t="shared" si="580"/>
        <v>185980288.51327473</v>
      </c>
    </row>
    <row r="3677" spans="10:24" x14ac:dyDescent="0.25">
      <c r="J3677">
        <v>3674</v>
      </c>
      <c r="K3677" s="43">
        <v>0.23524693504037042</v>
      </c>
      <c r="L3677">
        <v>0.65135131322825957</v>
      </c>
      <c r="M3677">
        <v>0.66284526180031367</v>
      </c>
      <c r="N3677" s="44">
        <v>0.59726123728187686</v>
      </c>
      <c r="O3677" s="161">
        <f t="shared" si="571"/>
        <v>2000000</v>
      </c>
      <c r="P3677" s="162">
        <f t="shared" si="572"/>
        <v>185.83456957294359</v>
      </c>
      <c r="Q3677" s="162">
        <f t="shared" si="573"/>
        <v>143.40481807243989</v>
      </c>
      <c r="R3677" s="163">
        <f t="shared" si="574"/>
        <v>1</v>
      </c>
      <c r="S3677" s="161">
        <f t="shared" si="575"/>
        <v>5000000</v>
      </c>
      <c r="T3677" s="162">
        <f t="shared" si="576"/>
        <v>191.94485652431453</v>
      </c>
      <c r="U3677" s="162">
        <f t="shared" si="577"/>
        <v>129.20240903621993</v>
      </c>
      <c r="V3677" s="163">
        <f t="shared" si="578"/>
        <v>1</v>
      </c>
      <c r="W3677" s="164">
        <f t="shared" si="579"/>
        <v>34859503.001007393</v>
      </c>
      <c r="X3677" s="164">
        <f t="shared" si="580"/>
        <v>163712237.44047296</v>
      </c>
    </row>
    <row r="3678" spans="10:24" x14ac:dyDescent="0.25">
      <c r="J3678">
        <v>3675</v>
      </c>
      <c r="K3678" s="43">
        <v>0.51149812607872036</v>
      </c>
      <c r="L3678">
        <v>0.51321177842861032</v>
      </c>
      <c r="M3678">
        <v>0.51053710429450316</v>
      </c>
      <c r="N3678" s="44">
        <v>0.34581909385997101</v>
      </c>
      <c r="O3678" s="161">
        <f t="shared" si="571"/>
        <v>5000000</v>
      </c>
      <c r="P3678" s="162">
        <f t="shared" si="572"/>
        <v>180.49684609701356</v>
      </c>
      <c r="Q3678" s="162">
        <f t="shared" si="573"/>
        <v>135.52831350651192</v>
      </c>
      <c r="R3678" s="163">
        <f t="shared" si="574"/>
        <v>1</v>
      </c>
      <c r="S3678" s="161">
        <f t="shared" si="575"/>
        <v>6000000</v>
      </c>
      <c r="T3678" s="162">
        <f t="shared" si="576"/>
        <v>190.16561536567119</v>
      </c>
      <c r="U3678" s="162">
        <f t="shared" si="577"/>
        <v>125.26415675325596</v>
      </c>
      <c r="V3678" s="163">
        <f t="shared" si="578"/>
        <v>1</v>
      </c>
      <c r="W3678" s="164">
        <f t="shared" si="579"/>
        <v>174842662.95250818</v>
      </c>
      <c r="X3678" s="164">
        <f t="shared" si="580"/>
        <v>239408751.67449135</v>
      </c>
    </row>
    <row r="3679" spans="10:24" x14ac:dyDescent="0.25">
      <c r="J3679">
        <v>3676</v>
      </c>
      <c r="K3679" s="43">
        <v>0.67014733490927958</v>
      </c>
      <c r="L3679">
        <v>0.50274014617007945</v>
      </c>
      <c r="M3679">
        <v>0.6034734280327908</v>
      </c>
      <c r="N3679" s="44">
        <v>0.14281752590318819</v>
      </c>
      <c r="O3679" s="161">
        <f t="shared" si="571"/>
        <v>6000000</v>
      </c>
      <c r="P3679" s="162">
        <f t="shared" si="572"/>
        <v>180.10302872809729</v>
      </c>
      <c r="Q3679" s="162">
        <f t="shared" si="573"/>
        <v>140.24696038792737</v>
      </c>
      <c r="R3679" s="163">
        <f t="shared" si="574"/>
        <v>1</v>
      </c>
      <c r="S3679" s="161">
        <f t="shared" si="575"/>
        <v>7000000</v>
      </c>
      <c r="T3679" s="162">
        <f t="shared" si="576"/>
        <v>190.03434290936576</v>
      </c>
      <c r="U3679" s="162">
        <f t="shared" si="577"/>
        <v>127.62348019396369</v>
      </c>
      <c r="V3679" s="163">
        <f t="shared" si="578"/>
        <v>0.9</v>
      </c>
      <c r="W3679" s="164">
        <f t="shared" si="579"/>
        <v>189136410.04101947</v>
      </c>
      <c r="X3679" s="164">
        <f t="shared" si="580"/>
        <v>243188435.10703307</v>
      </c>
    </row>
    <row r="3680" spans="10:24" x14ac:dyDescent="0.25">
      <c r="J3680">
        <v>3677</v>
      </c>
      <c r="K3680" s="43">
        <v>0.71819021506289149</v>
      </c>
      <c r="L3680">
        <v>0.91049576728995807</v>
      </c>
      <c r="M3680">
        <v>1.6133667332650647E-2</v>
      </c>
      <c r="N3680" s="44">
        <v>0.59172108894462405</v>
      </c>
      <c r="O3680" s="161">
        <f t="shared" si="571"/>
        <v>6000000</v>
      </c>
      <c r="P3680" s="162">
        <f t="shared" si="572"/>
        <v>200.15721351270096</v>
      </c>
      <c r="Q3680" s="162">
        <f t="shared" si="573"/>
        <v>92.178337351227398</v>
      </c>
      <c r="R3680" s="163">
        <f t="shared" si="574"/>
        <v>1</v>
      </c>
      <c r="S3680" s="161">
        <f t="shared" si="575"/>
        <v>7000000</v>
      </c>
      <c r="T3680" s="162">
        <f t="shared" si="576"/>
        <v>196.71907117090032</v>
      </c>
      <c r="U3680" s="162">
        <f t="shared" si="577"/>
        <v>103.58916867561371</v>
      </c>
      <c r="V3680" s="163">
        <f t="shared" si="578"/>
        <v>1</v>
      </c>
      <c r="W3680" s="164">
        <f t="shared" si="579"/>
        <v>597873256.96884143</v>
      </c>
      <c r="X3680" s="164">
        <f t="shared" si="580"/>
        <v>501909317.46700633</v>
      </c>
    </row>
    <row r="3681" spans="10:24" x14ac:dyDescent="0.25">
      <c r="J3681">
        <v>3678</v>
      </c>
      <c r="K3681" s="43">
        <v>0.19763066213145752</v>
      </c>
      <c r="L3681">
        <v>0.79350223745511617</v>
      </c>
      <c r="M3681">
        <v>0.94608079036138581</v>
      </c>
      <c r="N3681" s="44">
        <v>0.77654935432383243</v>
      </c>
      <c r="O3681" s="161">
        <f t="shared" si="571"/>
        <v>2000000</v>
      </c>
      <c r="P3681" s="162">
        <f t="shared" si="572"/>
        <v>192.27950309974918</v>
      </c>
      <c r="Q3681" s="162">
        <f t="shared" si="573"/>
        <v>167.15970408550027</v>
      </c>
      <c r="R3681" s="163">
        <f t="shared" si="574"/>
        <v>1</v>
      </c>
      <c r="S3681" s="161">
        <f t="shared" si="575"/>
        <v>5000000</v>
      </c>
      <c r="T3681" s="162">
        <f t="shared" si="576"/>
        <v>194.09316769991639</v>
      </c>
      <c r="U3681" s="162">
        <f t="shared" si="577"/>
        <v>141.07985204275013</v>
      </c>
      <c r="V3681" s="163">
        <f t="shared" si="578"/>
        <v>1</v>
      </c>
      <c r="W3681" s="164">
        <f t="shared" si="579"/>
        <v>239598.02849782258</v>
      </c>
      <c r="X3681" s="164">
        <f t="shared" si="580"/>
        <v>115066578.2858313</v>
      </c>
    </row>
    <row r="3682" spans="10:24" x14ac:dyDescent="0.25">
      <c r="J3682">
        <v>3679</v>
      </c>
      <c r="K3682" s="43">
        <v>0.1440454338285766</v>
      </c>
      <c r="L3682">
        <v>0.11943281974514919</v>
      </c>
      <c r="M3682">
        <v>0.84270182995726139</v>
      </c>
      <c r="N3682" s="44">
        <v>0.45177307469402217</v>
      </c>
      <c r="O3682" s="161">
        <f t="shared" si="571"/>
        <v>2000000</v>
      </c>
      <c r="P3682" s="162">
        <f t="shared" si="572"/>
        <v>162.33259715009405</v>
      </c>
      <c r="Q3682" s="162">
        <f t="shared" si="573"/>
        <v>155.11248558625368</v>
      </c>
      <c r="R3682" s="163">
        <f t="shared" si="574"/>
        <v>1</v>
      </c>
      <c r="S3682" s="161">
        <f t="shared" si="575"/>
        <v>2000000</v>
      </c>
      <c r="T3682" s="162">
        <f t="shared" si="576"/>
        <v>184.11086571669802</v>
      </c>
      <c r="U3682" s="162">
        <f t="shared" si="577"/>
        <v>135.05624279312684</v>
      </c>
      <c r="V3682" s="163">
        <f t="shared" si="578"/>
        <v>1</v>
      </c>
      <c r="W3682" s="164">
        <f t="shared" si="579"/>
        <v>-35559776.872319274</v>
      </c>
      <c r="X3682" s="164">
        <f t="shared" si="580"/>
        <v>-51890754.152857646</v>
      </c>
    </row>
    <row r="3683" spans="10:24" x14ac:dyDescent="0.25">
      <c r="J3683">
        <v>3680</v>
      </c>
      <c r="K3683" s="43">
        <v>0.7849106375157775</v>
      </c>
      <c r="L3683">
        <v>0.72350165742975847</v>
      </c>
      <c r="M3683">
        <v>0.79764833273621161</v>
      </c>
      <c r="N3683" s="44">
        <v>0.76156264189326661</v>
      </c>
      <c r="O3683" s="161">
        <f t="shared" si="571"/>
        <v>7000000</v>
      </c>
      <c r="P3683" s="162">
        <f t="shared" si="572"/>
        <v>188.89913490241148</v>
      </c>
      <c r="Q3683" s="162">
        <f t="shared" si="573"/>
        <v>151.66501469661574</v>
      </c>
      <c r="R3683" s="163">
        <f t="shared" si="574"/>
        <v>1</v>
      </c>
      <c r="S3683" s="161">
        <f t="shared" si="575"/>
        <v>7000000</v>
      </c>
      <c r="T3683" s="162">
        <f t="shared" si="576"/>
        <v>192.96637830080383</v>
      </c>
      <c r="U3683" s="162">
        <f t="shared" si="577"/>
        <v>133.33250734830787</v>
      </c>
      <c r="V3683" s="163">
        <f t="shared" si="578"/>
        <v>1</v>
      </c>
      <c r="W3683" s="164">
        <f t="shared" si="579"/>
        <v>210638841.44057015</v>
      </c>
      <c r="X3683" s="164">
        <f t="shared" si="580"/>
        <v>267437096.66747171</v>
      </c>
    </row>
    <row r="3684" spans="10:24" x14ac:dyDescent="0.25">
      <c r="J3684">
        <v>3681</v>
      </c>
      <c r="K3684" s="43">
        <v>0.44733296494025276</v>
      </c>
      <c r="L3684">
        <v>0.70286388894141927</v>
      </c>
      <c r="M3684">
        <v>0.40536567150912384</v>
      </c>
      <c r="N3684" s="44">
        <v>0.71552385644371186</v>
      </c>
      <c r="O3684" s="161">
        <f t="shared" si="571"/>
        <v>5000000</v>
      </c>
      <c r="P3684" s="162">
        <f t="shared" si="572"/>
        <v>187.98982932803952</v>
      </c>
      <c r="Q3684" s="162">
        <f t="shared" si="573"/>
        <v>130.21034686122016</v>
      </c>
      <c r="R3684" s="163">
        <f t="shared" si="574"/>
        <v>1</v>
      </c>
      <c r="S3684" s="161">
        <f t="shared" si="575"/>
        <v>6000000</v>
      </c>
      <c r="T3684" s="162">
        <f t="shared" si="576"/>
        <v>192.66327644267983</v>
      </c>
      <c r="U3684" s="162">
        <f t="shared" si="577"/>
        <v>122.60517343061008</v>
      </c>
      <c r="V3684" s="163">
        <f t="shared" si="578"/>
        <v>1</v>
      </c>
      <c r="W3684" s="164">
        <f t="shared" si="579"/>
        <v>238897412.33409679</v>
      </c>
      <c r="X3684" s="164">
        <f t="shared" si="580"/>
        <v>270348618.07241851</v>
      </c>
    </row>
    <row r="3685" spans="10:24" x14ac:dyDescent="0.25">
      <c r="J3685">
        <v>3682</v>
      </c>
      <c r="K3685" s="43">
        <v>0.69835838325934507</v>
      </c>
      <c r="L3685">
        <v>0.81848494416100215</v>
      </c>
      <c r="M3685">
        <v>9.3434668247970087E-2</v>
      </c>
      <c r="N3685" s="44">
        <v>0.69615052202888505</v>
      </c>
      <c r="O3685" s="161">
        <f t="shared" si="571"/>
        <v>6000000</v>
      </c>
      <c r="P3685" s="162">
        <f t="shared" si="572"/>
        <v>193.64409629870238</v>
      </c>
      <c r="Q3685" s="162">
        <f t="shared" si="573"/>
        <v>108.60205563610816</v>
      </c>
      <c r="R3685" s="163">
        <f t="shared" si="574"/>
        <v>1</v>
      </c>
      <c r="S3685" s="161">
        <f t="shared" si="575"/>
        <v>7000000</v>
      </c>
      <c r="T3685" s="162">
        <f t="shared" si="576"/>
        <v>194.54803209956745</v>
      </c>
      <c r="U3685" s="162">
        <f t="shared" si="577"/>
        <v>111.80102781805408</v>
      </c>
      <c r="V3685" s="163">
        <f t="shared" si="578"/>
        <v>1</v>
      </c>
      <c r="W3685" s="164">
        <f t="shared" si="579"/>
        <v>460252243.97556531</v>
      </c>
      <c r="X3685" s="164">
        <f t="shared" si="580"/>
        <v>429229029.97059357</v>
      </c>
    </row>
    <row r="3686" spans="10:24" x14ac:dyDescent="0.25">
      <c r="J3686">
        <v>3683</v>
      </c>
      <c r="K3686" s="43">
        <v>0.50549825320285835</v>
      </c>
      <c r="L3686">
        <v>0.19212443345855368</v>
      </c>
      <c r="M3686">
        <v>0.76075845503888351</v>
      </c>
      <c r="N3686" s="44">
        <v>0.68433944318034345</v>
      </c>
      <c r="O3686" s="161">
        <f t="shared" si="571"/>
        <v>5000000</v>
      </c>
      <c r="P3686" s="162">
        <f t="shared" si="572"/>
        <v>166.94858534889795</v>
      </c>
      <c r="Q3686" s="162">
        <f t="shared" si="573"/>
        <v>149.17488853507962</v>
      </c>
      <c r="R3686" s="163">
        <f t="shared" si="574"/>
        <v>1</v>
      </c>
      <c r="S3686" s="161">
        <f t="shared" si="575"/>
        <v>6000000</v>
      </c>
      <c r="T3686" s="162">
        <f t="shared" si="576"/>
        <v>185.64952844963264</v>
      </c>
      <c r="U3686" s="162">
        <f t="shared" si="577"/>
        <v>132.08744426753981</v>
      </c>
      <c r="V3686" s="163">
        <f t="shared" si="578"/>
        <v>1</v>
      </c>
      <c r="W3686" s="164">
        <f t="shared" si="579"/>
        <v>38868484.069091663</v>
      </c>
      <c r="X3686" s="164">
        <f t="shared" si="580"/>
        <v>171372505.09255701</v>
      </c>
    </row>
    <row r="3687" spans="10:24" x14ac:dyDescent="0.25">
      <c r="J3687">
        <v>3684</v>
      </c>
      <c r="K3687" s="43">
        <v>0.28577813596533375</v>
      </c>
      <c r="L3687">
        <v>0.32408517778072621</v>
      </c>
      <c r="M3687">
        <v>0.24892628970263198</v>
      </c>
      <c r="N3687" s="44">
        <v>0.35607512739802127</v>
      </c>
      <c r="O3687" s="161">
        <f t="shared" si="571"/>
        <v>2000000</v>
      </c>
      <c r="P3687" s="162">
        <f t="shared" si="572"/>
        <v>173.15541846179906</v>
      </c>
      <c r="Q3687" s="162">
        <f t="shared" si="573"/>
        <v>121.44255131828318</v>
      </c>
      <c r="R3687" s="163">
        <f t="shared" si="574"/>
        <v>1</v>
      </c>
      <c r="S3687" s="161">
        <f t="shared" si="575"/>
        <v>5000000</v>
      </c>
      <c r="T3687" s="162">
        <f t="shared" si="576"/>
        <v>187.71847282059969</v>
      </c>
      <c r="U3687" s="162">
        <f t="shared" si="577"/>
        <v>118.2212756591416</v>
      </c>
      <c r="V3687" s="163">
        <f t="shared" si="578"/>
        <v>1</v>
      </c>
      <c r="W3687" s="164">
        <f t="shared" si="579"/>
        <v>53425734.287031755</v>
      </c>
      <c r="X3687" s="164">
        <f t="shared" si="580"/>
        <v>197485985.80729043</v>
      </c>
    </row>
    <row r="3688" spans="10:24" x14ac:dyDescent="0.25">
      <c r="J3688">
        <v>3685</v>
      </c>
      <c r="K3688" s="43">
        <v>0.73429343534367952</v>
      </c>
      <c r="L3688">
        <v>0.16525331581053104</v>
      </c>
      <c r="M3688">
        <v>0.98836079234077012</v>
      </c>
      <c r="N3688" s="44">
        <v>0.80970312310188364</v>
      </c>
      <c r="O3688" s="161">
        <f t="shared" si="571"/>
        <v>6000000</v>
      </c>
      <c r="P3688" s="162">
        <f t="shared" si="572"/>
        <v>165.40359138316072</v>
      </c>
      <c r="Q3688" s="162">
        <f t="shared" si="573"/>
        <v>180.37668236922553</v>
      </c>
      <c r="R3688" s="163">
        <f t="shared" si="574"/>
        <v>1</v>
      </c>
      <c r="S3688" s="161">
        <f t="shared" si="575"/>
        <v>7000000</v>
      </c>
      <c r="T3688" s="162">
        <f t="shared" si="576"/>
        <v>185.13453046105357</v>
      </c>
      <c r="U3688" s="162">
        <f t="shared" si="577"/>
        <v>147.68834118461277</v>
      </c>
      <c r="V3688" s="163">
        <f t="shared" si="578"/>
        <v>1</v>
      </c>
      <c r="W3688" s="164">
        <f t="shared" si="579"/>
        <v>-139838545.91638893</v>
      </c>
      <c r="X3688" s="164">
        <f t="shared" si="580"/>
        <v>112123324.93508562</v>
      </c>
    </row>
    <row r="3689" spans="10:24" x14ac:dyDescent="0.25">
      <c r="J3689">
        <v>3686</v>
      </c>
      <c r="K3689" s="43">
        <v>9.8464988704078049E-2</v>
      </c>
      <c r="L3689">
        <v>0.3719285319482466</v>
      </c>
      <c r="M3689">
        <v>0.71319940149275129</v>
      </c>
      <c r="N3689" s="44">
        <v>0.24486805876572071</v>
      </c>
      <c r="O3689" s="161">
        <f t="shared" si="571"/>
        <v>2000000</v>
      </c>
      <c r="P3689" s="162">
        <f t="shared" si="572"/>
        <v>175.09875167299538</v>
      </c>
      <c r="Q3689" s="162">
        <f t="shared" si="573"/>
        <v>146.25511555283947</v>
      </c>
      <c r="R3689" s="163">
        <f t="shared" si="574"/>
        <v>1</v>
      </c>
      <c r="S3689" s="161">
        <f t="shared" si="575"/>
        <v>2000000</v>
      </c>
      <c r="T3689" s="162">
        <f t="shared" si="576"/>
        <v>188.36625055766513</v>
      </c>
      <c r="U3689" s="162">
        <f t="shared" si="577"/>
        <v>130.62755777641974</v>
      </c>
      <c r="V3689" s="163">
        <f t="shared" si="578"/>
        <v>1</v>
      </c>
      <c r="W3689" s="164">
        <f t="shared" si="579"/>
        <v>7687272.2403118163</v>
      </c>
      <c r="X3689" s="164">
        <f t="shared" si="580"/>
        <v>-34522614.437509224</v>
      </c>
    </row>
    <row r="3690" spans="10:24" x14ac:dyDescent="0.25">
      <c r="J3690">
        <v>3687</v>
      </c>
      <c r="K3690" s="43">
        <v>0.2640412336905873</v>
      </c>
      <c r="L3690">
        <v>0.67358483925282431</v>
      </c>
      <c r="M3690">
        <v>1.6993438261122762E-2</v>
      </c>
      <c r="N3690" s="44">
        <v>0.60125079855959485</v>
      </c>
      <c r="O3690" s="161">
        <f t="shared" si="571"/>
        <v>2000000</v>
      </c>
      <c r="P3690" s="162">
        <f t="shared" si="572"/>
        <v>186.74750622462548</v>
      </c>
      <c r="Q3690" s="162">
        <f t="shared" si="573"/>
        <v>92.595452889879695</v>
      </c>
      <c r="R3690" s="163">
        <f t="shared" si="574"/>
        <v>1</v>
      </c>
      <c r="S3690" s="161">
        <f t="shared" si="575"/>
        <v>5000000</v>
      </c>
      <c r="T3690" s="162">
        <f t="shared" si="576"/>
        <v>192.24916874154184</v>
      </c>
      <c r="U3690" s="162">
        <f t="shared" si="577"/>
        <v>103.79772644493985</v>
      </c>
      <c r="V3690" s="163">
        <f t="shared" si="578"/>
        <v>1</v>
      </c>
      <c r="W3690" s="164">
        <f t="shared" si="579"/>
        <v>138304106.66949159</v>
      </c>
      <c r="X3690" s="164">
        <f t="shared" si="580"/>
        <v>292257211.48300993</v>
      </c>
    </row>
    <row r="3691" spans="10:24" x14ac:dyDescent="0.25">
      <c r="J3691">
        <v>3688</v>
      </c>
      <c r="K3691" s="43">
        <v>0.8107354050103257</v>
      </c>
      <c r="L3691">
        <v>0.52411462078761673</v>
      </c>
      <c r="M3691">
        <v>0.7161746709418445</v>
      </c>
      <c r="N3691" s="44">
        <v>0.40582215836463886</v>
      </c>
      <c r="O3691" s="161">
        <f t="shared" si="571"/>
        <v>7000000</v>
      </c>
      <c r="P3691" s="162">
        <f t="shared" si="572"/>
        <v>180.90724870410918</v>
      </c>
      <c r="Q3691" s="162">
        <f t="shared" si="573"/>
        <v>146.43029814779251</v>
      </c>
      <c r="R3691" s="163">
        <f t="shared" si="574"/>
        <v>1</v>
      </c>
      <c r="S3691" s="161">
        <f t="shared" si="575"/>
        <v>7000000</v>
      </c>
      <c r="T3691" s="162">
        <f t="shared" si="576"/>
        <v>190.30241623470306</v>
      </c>
      <c r="U3691" s="162">
        <f t="shared" si="577"/>
        <v>130.71514907389624</v>
      </c>
      <c r="V3691" s="163">
        <f t="shared" si="578"/>
        <v>1</v>
      </c>
      <c r="W3691" s="164">
        <f t="shared" si="579"/>
        <v>191338653.89421666</v>
      </c>
      <c r="X3691" s="164">
        <f t="shared" si="580"/>
        <v>267110870.12564772</v>
      </c>
    </row>
    <row r="3692" spans="10:24" x14ac:dyDescent="0.25">
      <c r="J3692">
        <v>3689</v>
      </c>
      <c r="K3692" s="43">
        <v>0.10834921696203603</v>
      </c>
      <c r="L3692">
        <v>0.97758327742935325</v>
      </c>
      <c r="M3692">
        <v>0.28278795714537164</v>
      </c>
      <c r="N3692" s="44">
        <v>0.12173236874079851</v>
      </c>
      <c r="O3692" s="161">
        <f t="shared" si="571"/>
        <v>2000000</v>
      </c>
      <c r="P3692" s="162">
        <f t="shared" si="572"/>
        <v>210.09320657851501</v>
      </c>
      <c r="Q3692" s="162">
        <f t="shared" si="573"/>
        <v>123.50841575341367</v>
      </c>
      <c r="R3692" s="163">
        <f t="shared" si="574"/>
        <v>1</v>
      </c>
      <c r="S3692" s="161">
        <f t="shared" si="575"/>
        <v>2000000</v>
      </c>
      <c r="T3692" s="162">
        <f t="shared" si="576"/>
        <v>200.03106885950501</v>
      </c>
      <c r="U3692" s="162">
        <f t="shared" si="577"/>
        <v>119.25420787670683</v>
      </c>
      <c r="V3692" s="163">
        <f t="shared" si="578"/>
        <v>0.9</v>
      </c>
      <c r="W3692" s="164">
        <f t="shared" si="579"/>
        <v>123169581.65020266</v>
      </c>
      <c r="X3692" s="164">
        <f t="shared" si="580"/>
        <v>-4601650.2309632599</v>
      </c>
    </row>
    <row r="3693" spans="10:24" x14ac:dyDescent="0.25">
      <c r="J3693">
        <v>3690</v>
      </c>
      <c r="K3693" s="43">
        <v>0.887216208677297</v>
      </c>
      <c r="L3693">
        <v>0.15139771529116131</v>
      </c>
      <c r="M3693">
        <v>0.47304637471539157</v>
      </c>
      <c r="N3693" s="44">
        <v>0.91373095959150219</v>
      </c>
      <c r="O3693" s="161">
        <f t="shared" si="571"/>
        <v>7000000</v>
      </c>
      <c r="P3693" s="162">
        <f t="shared" si="572"/>
        <v>164.54314189569422</v>
      </c>
      <c r="Q3693" s="162">
        <f t="shared" si="573"/>
        <v>133.64771595294556</v>
      </c>
      <c r="R3693" s="163">
        <f t="shared" si="574"/>
        <v>1</v>
      </c>
      <c r="S3693" s="161">
        <f t="shared" si="575"/>
        <v>7000000</v>
      </c>
      <c r="T3693" s="162">
        <f t="shared" si="576"/>
        <v>184.84771396523141</v>
      </c>
      <c r="U3693" s="162">
        <f t="shared" si="577"/>
        <v>124.32385797647278</v>
      </c>
      <c r="V3693" s="163">
        <f t="shared" si="578"/>
        <v>1</v>
      </c>
      <c r="W3693" s="164">
        <f t="shared" si="579"/>
        <v>166267981.5992406</v>
      </c>
      <c r="X3693" s="164">
        <f t="shared" si="580"/>
        <v>273666991.92131037</v>
      </c>
    </row>
    <row r="3694" spans="10:24" x14ac:dyDescent="0.25">
      <c r="J3694">
        <v>3691</v>
      </c>
      <c r="K3694" s="43">
        <v>0.17616649337084145</v>
      </c>
      <c r="L3694">
        <v>0.7486311419808297</v>
      </c>
      <c r="M3694">
        <v>0.73477048948792811</v>
      </c>
      <c r="N3694" s="44">
        <v>0.4992239028377311</v>
      </c>
      <c r="O3694" s="161">
        <f t="shared" si="571"/>
        <v>2000000</v>
      </c>
      <c r="P3694" s="162">
        <f t="shared" si="572"/>
        <v>190.05282556649001</v>
      </c>
      <c r="Q3694" s="162">
        <f t="shared" si="573"/>
        <v>147.54610932375587</v>
      </c>
      <c r="R3694" s="163">
        <f t="shared" si="574"/>
        <v>1</v>
      </c>
      <c r="S3694" s="161">
        <f t="shared" si="575"/>
        <v>5000000</v>
      </c>
      <c r="T3694" s="162">
        <f t="shared" si="576"/>
        <v>193.35094185549667</v>
      </c>
      <c r="U3694" s="162">
        <f t="shared" si="577"/>
        <v>131.27305466187792</v>
      </c>
      <c r="V3694" s="163">
        <f t="shared" si="578"/>
        <v>1</v>
      </c>
      <c r="W3694" s="164">
        <f t="shared" si="579"/>
        <v>35013432.485468283</v>
      </c>
      <c r="X3694" s="164">
        <f t="shared" si="580"/>
        <v>160389435.96809375</v>
      </c>
    </row>
    <row r="3695" spans="10:24" x14ac:dyDescent="0.25">
      <c r="J3695">
        <v>3692</v>
      </c>
      <c r="K3695" s="43">
        <v>0.17874127691651975</v>
      </c>
      <c r="L3695">
        <v>0.24907099391572041</v>
      </c>
      <c r="M3695">
        <v>0.63320741360035049</v>
      </c>
      <c r="N3695" s="44">
        <v>0.60785601520494403</v>
      </c>
      <c r="O3695" s="161">
        <f t="shared" si="571"/>
        <v>2000000</v>
      </c>
      <c r="P3695" s="162">
        <f t="shared" si="572"/>
        <v>169.83875854091198</v>
      </c>
      <c r="Q3695" s="162">
        <f t="shared" si="573"/>
        <v>141.80720703785789</v>
      </c>
      <c r="R3695" s="163">
        <f t="shared" si="574"/>
        <v>1</v>
      </c>
      <c r="S3695" s="161">
        <f t="shared" si="575"/>
        <v>5000000</v>
      </c>
      <c r="T3695" s="162">
        <f t="shared" si="576"/>
        <v>186.61291951363734</v>
      </c>
      <c r="U3695" s="162">
        <f t="shared" si="577"/>
        <v>128.40360351892895</v>
      </c>
      <c r="V3695" s="163">
        <f t="shared" si="578"/>
        <v>1</v>
      </c>
      <c r="W3695" s="164">
        <f t="shared" si="579"/>
        <v>6063103.0061081797</v>
      </c>
      <c r="X3695" s="164">
        <f t="shared" si="580"/>
        <v>141046579.97354198</v>
      </c>
    </row>
    <row r="3696" spans="10:24" x14ac:dyDescent="0.25">
      <c r="J3696">
        <v>3693</v>
      </c>
      <c r="K3696" s="43">
        <v>0.39203409518855059</v>
      </c>
      <c r="L3696">
        <v>0.43901781228432823</v>
      </c>
      <c r="M3696">
        <v>0.40777041188431629</v>
      </c>
      <c r="N3696" s="44">
        <v>0.23858401610325208</v>
      </c>
      <c r="O3696" s="161">
        <f t="shared" si="571"/>
        <v>5000000</v>
      </c>
      <c r="P3696" s="162">
        <f t="shared" si="572"/>
        <v>177.69810176099176</v>
      </c>
      <c r="Q3696" s="162">
        <f t="shared" si="573"/>
        <v>130.33431849898295</v>
      </c>
      <c r="R3696" s="163">
        <f t="shared" si="574"/>
        <v>1</v>
      </c>
      <c r="S3696" s="161">
        <f t="shared" si="575"/>
        <v>6000000</v>
      </c>
      <c r="T3696" s="162">
        <f t="shared" si="576"/>
        <v>189.23270058699725</v>
      </c>
      <c r="U3696" s="162">
        <f t="shared" si="577"/>
        <v>122.66715924949148</v>
      </c>
      <c r="V3696" s="163">
        <f t="shared" si="578"/>
        <v>1</v>
      </c>
      <c r="W3696" s="164">
        <f t="shared" si="579"/>
        <v>186818916.31004405</v>
      </c>
      <c r="X3696" s="164">
        <f t="shared" si="580"/>
        <v>249393248.02503467</v>
      </c>
    </row>
    <row r="3697" spans="10:24" x14ac:dyDescent="0.25">
      <c r="J3697">
        <v>3694</v>
      </c>
      <c r="K3697" s="43">
        <v>0.84369787813019392</v>
      </c>
      <c r="L3697">
        <v>0.56847644809013509</v>
      </c>
      <c r="M3697">
        <v>0.63626571314363845</v>
      </c>
      <c r="N3697" s="44">
        <v>0.59492790707495313</v>
      </c>
      <c r="O3697" s="161">
        <f t="shared" si="571"/>
        <v>7000000</v>
      </c>
      <c r="P3697" s="162">
        <f t="shared" si="572"/>
        <v>182.58744957790208</v>
      </c>
      <c r="Q3697" s="162">
        <f t="shared" si="573"/>
        <v>141.96989718944047</v>
      </c>
      <c r="R3697" s="163">
        <f t="shared" si="574"/>
        <v>1</v>
      </c>
      <c r="S3697" s="161">
        <f t="shared" si="575"/>
        <v>7000000</v>
      </c>
      <c r="T3697" s="162">
        <f t="shared" si="576"/>
        <v>190.86248319263402</v>
      </c>
      <c r="U3697" s="162">
        <f t="shared" si="577"/>
        <v>128.48494859472024</v>
      </c>
      <c r="V3697" s="163">
        <f t="shared" si="578"/>
        <v>1</v>
      </c>
      <c r="W3697" s="164">
        <f t="shared" si="579"/>
        <v>234322866.71923125</v>
      </c>
      <c r="X3697" s="164">
        <f t="shared" si="580"/>
        <v>286642742.18539643</v>
      </c>
    </row>
    <row r="3698" spans="10:24" x14ac:dyDescent="0.25">
      <c r="J3698">
        <v>3695</v>
      </c>
      <c r="K3698" s="43">
        <v>0.5367136138271329</v>
      </c>
      <c r="L3698">
        <v>0.91213622579526998</v>
      </c>
      <c r="M3698">
        <v>0.69665902316045603</v>
      </c>
      <c r="N3698" s="44">
        <v>0.9885164298132868</v>
      </c>
      <c r="O3698" s="161">
        <f t="shared" si="571"/>
        <v>5000000</v>
      </c>
      <c r="P3698" s="162">
        <f t="shared" si="572"/>
        <v>200.31041513127826</v>
      </c>
      <c r="Q3698" s="162">
        <f t="shared" si="573"/>
        <v>145.29630998151731</v>
      </c>
      <c r="R3698" s="163">
        <f t="shared" si="574"/>
        <v>1</v>
      </c>
      <c r="S3698" s="161">
        <f t="shared" si="575"/>
        <v>6000000</v>
      </c>
      <c r="T3698" s="162">
        <f t="shared" si="576"/>
        <v>196.77013837709276</v>
      </c>
      <c r="U3698" s="162">
        <f t="shared" si="577"/>
        <v>130.14815499075866</v>
      </c>
      <c r="V3698" s="163">
        <f t="shared" si="578"/>
        <v>1</v>
      </c>
      <c r="W3698" s="164">
        <f t="shared" si="579"/>
        <v>225070525.74880475</v>
      </c>
      <c r="X3698" s="164">
        <f t="shared" si="580"/>
        <v>249731900.31800467</v>
      </c>
    </row>
    <row r="3699" spans="10:24" x14ac:dyDescent="0.25">
      <c r="J3699">
        <v>3696</v>
      </c>
      <c r="K3699" s="43">
        <v>0.16783392269456932</v>
      </c>
      <c r="L3699">
        <v>0.3328039056657971</v>
      </c>
      <c r="M3699">
        <v>0.53188725003861381</v>
      </c>
      <c r="N3699" s="44">
        <v>0.73959991403203251</v>
      </c>
      <c r="O3699" s="161">
        <f t="shared" si="571"/>
        <v>2000000</v>
      </c>
      <c r="P3699" s="162">
        <f t="shared" si="572"/>
        <v>173.51724256200822</v>
      </c>
      <c r="Q3699" s="162">
        <f t="shared" si="573"/>
        <v>136.60029562511718</v>
      </c>
      <c r="R3699" s="163">
        <f t="shared" si="574"/>
        <v>1</v>
      </c>
      <c r="S3699" s="161">
        <f t="shared" si="575"/>
        <v>5000000</v>
      </c>
      <c r="T3699" s="162">
        <f t="shared" si="576"/>
        <v>187.83908085400273</v>
      </c>
      <c r="U3699" s="162">
        <f t="shared" si="577"/>
        <v>125.80014781255859</v>
      </c>
      <c r="V3699" s="163">
        <f t="shared" si="578"/>
        <v>1</v>
      </c>
      <c r="W3699" s="164">
        <f t="shared" si="579"/>
        <v>23833893.873782068</v>
      </c>
      <c r="X3699" s="164">
        <f t="shared" si="580"/>
        <v>160194665.20722067</v>
      </c>
    </row>
    <row r="3700" spans="10:24" x14ac:dyDescent="0.25">
      <c r="J3700">
        <v>3697</v>
      </c>
      <c r="K3700" s="43">
        <v>0.13274859012497331</v>
      </c>
      <c r="L3700">
        <v>0.38646617656693982</v>
      </c>
      <c r="M3700">
        <v>0.80730069041096453</v>
      </c>
      <c r="N3700" s="44">
        <v>0.71645036769253301</v>
      </c>
      <c r="O3700" s="161">
        <f t="shared" si="571"/>
        <v>2000000</v>
      </c>
      <c r="P3700" s="162">
        <f t="shared" si="572"/>
        <v>175.67187916433886</v>
      </c>
      <c r="Q3700" s="162">
        <f t="shared" si="573"/>
        <v>152.35984339749083</v>
      </c>
      <c r="R3700" s="163">
        <f t="shared" si="574"/>
        <v>1</v>
      </c>
      <c r="S3700" s="161">
        <f t="shared" si="575"/>
        <v>2000000</v>
      </c>
      <c r="T3700" s="162">
        <f t="shared" si="576"/>
        <v>188.55729305477962</v>
      </c>
      <c r="U3700" s="162">
        <f t="shared" si="577"/>
        <v>133.67992169874543</v>
      </c>
      <c r="V3700" s="163">
        <f t="shared" si="578"/>
        <v>1</v>
      </c>
      <c r="W3700" s="164">
        <f t="shared" si="579"/>
        <v>-3375928.4663039446</v>
      </c>
      <c r="X3700" s="164">
        <f t="shared" si="580"/>
        <v>-40245257.287931621</v>
      </c>
    </row>
    <row r="3701" spans="10:24" x14ac:dyDescent="0.25">
      <c r="J3701">
        <v>3698</v>
      </c>
      <c r="K3701" s="43">
        <v>5.652521653132947E-2</v>
      </c>
      <c r="L3701">
        <v>0.83757886314939411</v>
      </c>
      <c r="M3701">
        <v>0.19127546812855889</v>
      </c>
      <c r="N3701" s="44">
        <v>0.73071096573361372</v>
      </c>
      <c r="O3701" s="161">
        <f t="shared" si="571"/>
        <v>2000000</v>
      </c>
      <c r="P3701" s="162">
        <f t="shared" si="572"/>
        <v>194.76833810028714</v>
      </c>
      <c r="Q3701" s="162">
        <f t="shared" si="573"/>
        <v>117.5358848149401</v>
      </c>
      <c r="R3701" s="163">
        <f t="shared" si="574"/>
        <v>1</v>
      </c>
      <c r="S3701" s="161">
        <f t="shared" si="575"/>
        <v>2000000</v>
      </c>
      <c r="T3701" s="162">
        <f t="shared" si="576"/>
        <v>194.92277936676237</v>
      </c>
      <c r="U3701" s="162">
        <f t="shared" si="577"/>
        <v>116.26794240747004</v>
      </c>
      <c r="V3701" s="163">
        <f t="shared" si="578"/>
        <v>1</v>
      </c>
      <c r="W3701" s="164">
        <f t="shared" si="579"/>
        <v>104464906.57069406</v>
      </c>
      <c r="X3701" s="164">
        <f t="shared" si="580"/>
        <v>7309673.9185846448</v>
      </c>
    </row>
    <row r="3702" spans="10:24" x14ac:dyDescent="0.25">
      <c r="J3702">
        <v>3699</v>
      </c>
      <c r="K3702" s="43">
        <v>0.52662548992803504</v>
      </c>
      <c r="L3702">
        <v>0.52062496639056854</v>
      </c>
      <c r="M3702">
        <v>0.89019277407483199</v>
      </c>
      <c r="N3702" s="44">
        <v>0.42940531249957892</v>
      </c>
      <c r="O3702" s="161">
        <f t="shared" si="571"/>
        <v>5000000</v>
      </c>
      <c r="P3702" s="162">
        <f t="shared" si="572"/>
        <v>180.77583263577731</v>
      </c>
      <c r="Q3702" s="162">
        <f t="shared" si="573"/>
        <v>159.5510793076173</v>
      </c>
      <c r="R3702" s="163">
        <f t="shared" si="574"/>
        <v>1</v>
      </c>
      <c r="S3702" s="161">
        <f t="shared" si="575"/>
        <v>6000000</v>
      </c>
      <c r="T3702" s="162">
        <f t="shared" si="576"/>
        <v>190.25861087859244</v>
      </c>
      <c r="U3702" s="162">
        <f t="shared" si="577"/>
        <v>137.27553965380866</v>
      </c>
      <c r="V3702" s="163">
        <f t="shared" si="578"/>
        <v>1</v>
      </c>
      <c r="W3702" s="164">
        <f t="shared" si="579"/>
        <v>56123766.640800029</v>
      </c>
      <c r="X3702" s="164">
        <f t="shared" si="580"/>
        <v>167898427.34870261</v>
      </c>
    </row>
    <row r="3703" spans="10:24" x14ac:dyDescent="0.25">
      <c r="J3703">
        <v>3700</v>
      </c>
      <c r="K3703" s="43">
        <v>0.95437932122275693</v>
      </c>
      <c r="L3703">
        <v>0.86374048630279832</v>
      </c>
      <c r="M3703">
        <v>0.90127354527013037</v>
      </c>
      <c r="N3703" s="44">
        <v>0.2903989388971876</v>
      </c>
      <c r="O3703" s="161">
        <f t="shared" si="571"/>
        <v>9000000</v>
      </c>
      <c r="P3703" s="162">
        <f t="shared" si="572"/>
        <v>196.45919943638285</v>
      </c>
      <c r="Q3703" s="162">
        <f t="shared" si="573"/>
        <v>160.77684643087321</v>
      </c>
      <c r="R3703" s="163">
        <f t="shared" si="574"/>
        <v>1</v>
      </c>
      <c r="S3703" s="161">
        <f t="shared" si="575"/>
        <v>9000000</v>
      </c>
      <c r="T3703" s="162">
        <f t="shared" si="576"/>
        <v>195.48639981212762</v>
      </c>
      <c r="U3703" s="162">
        <f t="shared" si="577"/>
        <v>137.8884232154366</v>
      </c>
      <c r="V3703" s="163">
        <f t="shared" si="578"/>
        <v>1</v>
      </c>
      <c r="W3703" s="164">
        <f t="shared" si="579"/>
        <v>271141177.04958677</v>
      </c>
      <c r="X3703" s="164">
        <f t="shared" si="580"/>
        <v>368381789.37021911</v>
      </c>
    </row>
    <row r="3704" spans="10:24" x14ac:dyDescent="0.25">
      <c r="J3704">
        <v>3701</v>
      </c>
      <c r="K3704" s="43">
        <v>0.53142977970719529</v>
      </c>
      <c r="L3704">
        <v>0.71717051514346197</v>
      </c>
      <c r="M3704">
        <v>0.67563808603028519</v>
      </c>
      <c r="N3704" s="44">
        <v>0.30444913451366029</v>
      </c>
      <c r="O3704" s="161">
        <f t="shared" si="571"/>
        <v>5000000</v>
      </c>
      <c r="P3704" s="162">
        <f t="shared" si="572"/>
        <v>188.61684659413615</v>
      </c>
      <c r="Q3704" s="162">
        <f t="shared" si="573"/>
        <v>144.11071573061423</v>
      </c>
      <c r="R3704" s="163">
        <f t="shared" si="574"/>
        <v>1</v>
      </c>
      <c r="S3704" s="161">
        <f t="shared" si="575"/>
        <v>6000000</v>
      </c>
      <c r="T3704" s="162">
        <f t="shared" si="576"/>
        <v>192.87228219804538</v>
      </c>
      <c r="U3704" s="162">
        <f t="shared" si="577"/>
        <v>129.55535786530712</v>
      </c>
      <c r="V3704" s="163">
        <f t="shared" si="578"/>
        <v>1</v>
      </c>
      <c r="W3704" s="164">
        <f t="shared" si="579"/>
        <v>172530654.31760958</v>
      </c>
      <c r="X3704" s="164">
        <f t="shared" si="580"/>
        <v>229901545.99642962</v>
      </c>
    </row>
    <row r="3705" spans="10:24" x14ac:dyDescent="0.25">
      <c r="J3705">
        <v>3702</v>
      </c>
      <c r="K3705" s="43">
        <v>0.66213558435325948</v>
      </c>
      <c r="L3705">
        <v>0.20199107043810394</v>
      </c>
      <c r="M3705">
        <v>0.77914279528499319</v>
      </c>
      <c r="N3705" s="44">
        <v>0.34465884221412224</v>
      </c>
      <c r="O3705" s="161">
        <f t="shared" si="571"/>
        <v>6000000</v>
      </c>
      <c r="P3705" s="162">
        <f t="shared" si="572"/>
        <v>167.48204338417611</v>
      </c>
      <c r="Q3705" s="162">
        <f t="shared" si="573"/>
        <v>150.38602789524185</v>
      </c>
      <c r="R3705" s="163">
        <f t="shared" si="574"/>
        <v>1</v>
      </c>
      <c r="S3705" s="161">
        <f t="shared" si="575"/>
        <v>7000000</v>
      </c>
      <c r="T3705" s="162">
        <f t="shared" si="576"/>
        <v>185.82734779472537</v>
      </c>
      <c r="U3705" s="162">
        <f t="shared" si="577"/>
        <v>132.69301394762093</v>
      </c>
      <c r="V3705" s="163">
        <f t="shared" si="578"/>
        <v>1</v>
      </c>
      <c r="W3705" s="164">
        <f t="shared" si="579"/>
        <v>52576092.933605537</v>
      </c>
      <c r="X3705" s="164">
        <f t="shared" si="580"/>
        <v>221940336.92973113</v>
      </c>
    </row>
    <row r="3706" spans="10:24" x14ac:dyDescent="0.25">
      <c r="J3706">
        <v>3703</v>
      </c>
      <c r="K3706" s="43">
        <v>0.23153722092207363</v>
      </c>
      <c r="L3706">
        <v>0.63168956436434898</v>
      </c>
      <c r="M3706">
        <v>0.35747027367340023</v>
      </c>
      <c r="N3706" s="44">
        <v>0.42867258989759427</v>
      </c>
      <c r="O3706" s="161">
        <f t="shared" si="571"/>
        <v>2000000</v>
      </c>
      <c r="P3706" s="162">
        <f t="shared" si="572"/>
        <v>185.04497304194342</v>
      </c>
      <c r="Q3706" s="162">
        <f t="shared" si="573"/>
        <v>127.6954220069876</v>
      </c>
      <c r="R3706" s="163">
        <f t="shared" si="574"/>
        <v>1</v>
      </c>
      <c r="S3706" s="161">
        <f t="shared" si="575"/>
        <v>5000000</v>
      </c>
      <c r="T3706" s="162">
        <f t="shared" si="576"/>
        <v>191.68165768064782</v>
      </c>
      <c r="U3706" s="162">
        <f t="shared" si="577"/>
        <v>121.3477110034938</v>
      </c>
      <c r="V3706" s="163">
        <f t="shared" si="578"/>
        <v>1</v>
      </c>
      <c r="W3706" s="164">
        <f t="shared" si="579"/>
        <v>64699102.069911644</v>
      </c>
      <c r="X3706" s="164">
        <f t="shared" si="580"/>
        <v>201669733.38577008</v>
      </c>
    </row>
    <row r="3707" spans="10:24" x14ac:dyDescent="0.25">
      <c r="J3707">
        <v>3704</v>
      </c>
      <c r="K3707" s="43">
        <v>0.16813602015130358</v>
      </c>
      <c r="L3707">
        <v>0.98544098686795867</v>
      </c>
      <c r="M3707">
        <v>7.9097495360878289E-2</v>
      </c>
      <c r="N3707" s="44">
        <v>3.555669793799443E-2</v>
      </c>
      <c r="O3707" s="161">
        <f t="shared" si="571"/>
        <v>2000000</v>
      </c>
      <c r="P3707" s="162">
        <f t="shared" si="572"/>
        <v>212.72827396297666</v>
      </c>
      <c r="Q3707" s="162">
        <f t="shared" si="573"/>
        <v>106.77663372077339</v>
      </c>
      <c r="R3707" s="163">
        <f t="shared" si="574"/>
        <v>1</v>
      </c>
      <c r="S3707" s="161">
        <f t="shared" si="575"/>
        <v>5000000</v>
      </c>
      <c r="T3707" s="162">
        <f t="shared" si="576"/>
        <v>200.90942465432556</v>
      </c>
      <c r="U3707" s="162">
        <f t="shared" si="577"/>
        <v>110.88831686038669</v>
      </c>
      <c r="V3707" s="163">
        <f t="shared" si="578"/>
        <v>0.9</v>
      </c>
      <c r="W3707" s="164">
        <f t="shared" si="579"/>
        <v>161903280.48440653</v>
      </c>
      <c r="X3707" s="164">
        <f t="shared" si="580"/>
        <v>255094985.07272488</v>
      </c>
    </row>
    <row r="3708" spans="10:24" x14ac:dyDescent="0.25">
      <c r="J3708">
        <v>3705</v>
      </c>
      <c r="K3708" s="43">
        <v>0.88318276890592762</v>
      </c>
      <c r="L3708">
        <v>0.95643449275725501</v>
      </c>
      <c r="M3708">
        <v>0.94415354883733149</v>
      </c>
      <c r="N3708" s="44">
        <v>0.25218300526340298</v>
      </c>
      <c r="O3708" s="161">
        <f t="shared" si="571"/>
        <v>7000000</v>
      </c>
      <c r="P3708" s="162">
        <f t="shared" si="572"/>
        <v>205.66094613880048</v>
      </c>
      <c r="Q3708" s="162">
        <f t="shared" si="573"/>
        <v>166.81259702670937</v>
      </c>
      <c r="R3708" s="163">
        <f t="shared" si="574"/>
        <v>1</v>
      </c>
      <c r="S3708" s="161">
        <f t="shared" si="575"/>
        <v>7000000</v>
      </c>
      <c r="T3708" s="162">
        <f t="shared" si="576"/>
        <v>198.55364871293349</v>
      </c>
      <c r="U3708" s="162">
        <f t="shared" si="577"/>
        <v>140.9062985133547</v>
      </c>
      <c r="V3708" s="163">
        <f t="shared" si="578"/>
        <v>1</v>
      </c>
      <c r="W3708" s="164">
        <f t="shared" si="579"/>
        <v>221938443.78463781</v>
      </c>
      <c r="X3708" s="164">
        <f t="shared" si="580"/>
        <v>253531451.39705157</v>
      </c>
    </row>
    <row r="3709" spans="10:24" x14ac:dyDescent="0.25">
      <c r="J3709">
        <v>3706</v>
      </c>
      <c r="K3709" s="43">
        <v>0.53779536242990145</v>
      </c>
      <c r="L3709">
        <v>0.65653615596086601</v>
      </c>
      <c r="M3709">
        <v>0.97995917948828082</v>
      </c>
      <c r="N3709" s="44">
        <v>0.37376297203867404</v>
      </c>
      <c r="O3709" s="161">
        <f t="shared" si="571"/>
        <v>5000000</v>
      </c>
      <c r="P3709" s="162">
        <f t="shared" si="572"/>
        <v>186.04541874043306</v>
      </c>
      <c r="Q3709" s="162">
        <f t="shared" si="573"/>
        <v>176.05813112979473</v>
      </c>
      <c r="R3709" s="163">
        <f t="shared" si="574"/>
        <v>1</v>
      </c>
      <c r="S3709" s="161">
        <f t="shared" si="575"/>
        <v>6000000</v>
      </c>
      <c r="T3709" s="162">
        <f t="shared" si="576"/>
        <v>192.01513958014436</v>
      </c>
      <c r="U3709" s="162">
        <f t="shared" si="577"/>
        <v>145.52906556489737</v>
      </c>
      <c r="V3709" s="163">
        <f t="shared" si="578"/>
        <v>1</v>
      </c>
      <c r="W3709" s="164">
        <f t="shared" si="579"/>
        <v>-63561.946808338165</v>
      </c>
      <c r="X3709" s="164">
        <f t="shared" si="580"/>
        <v>128916444.09148198</v>
      </c>
    </row>
    <row r="3710" spans="10:24" x14ac:dyDescent="0.25">
      <c r="J3710">
        <v>3707</v>
      </c>
      <c r="K3710" s="43">
        <v>0.57379372201245449</v>
      </c>
      <c r="L3710">
        <v>0.64776629279480591</v>
      </c>
      <c r="M3710">
        <v>0.3180866972796661</v>
      </c>
      <c r="N3710" s="44">
        <v>0.73466631438305496</v>
      </c>
      <c r="O3710" s="161">
        <f t="shared" si="571"/>
        <v>6000000</v>
      </c>
      <c r="P3710" s="162">
        <f t="shared" si="572"/>
        <v>185.68945323761736</v>
      </c>
      <c r="Q3710" s="162">
        <f t="shared" si="573"/>
        <v>125.53888469665949</v>
      </c>
      <c r="R3710" s="163">
        <f t="shared" si="574"/>
        <v>1</v>
      </c>
      <c r="S3710" s="161">
        <f t="shared" si="575"/>
        <v>6000000</v>
      </c>
      <c r="T3710" s="162">
        <f t="shared" si="576"/>
        <v>191.89648441253911</v>
      </c>
      <c r="U3710" s="162">
        <f t="shared" si="577"/>
        <v>120.26944234832975</v>
      </c>
      <c r="V3710" s="163">
        <f t="shared" si="578"/>
        <v>1</v>
      </c>
      <c r="W3710" s="164">
        <f t="shared" si="579"/>
        <v>310903411.24574721</v>
      </c>
      <c r="X3710" s="164">
        <f t="shared" si="580"/>
        <v>279762252.38525617</v>
      </c>
    </row>
    <row r="3711" spans="10:24" x14ac:dyDescent="0.25">
      <c r="J3711">
        <v>3708</v>
      </c>
      <c r="K3711" s="43">
        <v>0.91029020215791046</v>
      </c>
      <c r="L3711">
        <v>5.6427288423798072E-2</v>
      </c>
      <c r="M3711">
        <v>0.64920442511641663</v>
      </c>
      <c r="N3711" s="44">
        <v>0.72020541444425323</v>
      </c>
      <c r="O3711" s="161">
        <f t="shared" si="571"/>
        <v>7000000</v>
      </c>
      <c r="P3711" s="162">
        <f t="shared" si="572"/>
        <v>156.21761892424939</v>
      </c>
      <c r="Q3711" s="162">
        <f t="shared" si="573"/>
        <v>142.66346933922694</v>
      </c>
      <c r="R3711" s="163">
        <f t="shared" si="574"/>
        <v>1</v>
      </c>
      <c r="S3711" s="161">
        <f t="shared" si="575"/>
        <v>9000000</v>
      </c>
      <c r="T3711" s="162">
        <f t="shared" si="576"/>
        <v>182.07253964141645</v>
      </c>
      <c r="U3711" s="162">
        <f t="shared" si="577"/>
        <v>128.83173466961347</v>
      </c>
      <c r="V3711" s="163">
        <f t="shared" si="578"/>
        <v>1</v>
      </c>
      <c r="W3711" s="164">
        <f t="shared" si="579"/>
        <v>44879047.095157206</v>
      </c>
      <c r="X3711" s="164">
        <f t="shared" si="580"/>
        <v>329167244.74622691</v>
      </c>
    </row>
    <row r="3712" spans="10:24" x14ac:dyDescent="0.25">
      <c r="J3712">
        <v>3709</v>
      </c>
      <c r="K3712" s="43">
        <v>0.46341642066565958</v>
      </c>
      <c r="L3712">
        <v>0.53304670961208267</v>
      </c>
      <c r="M3712">
        <v>0.44668179368922745</v>
      </c>
      <c r="N3712" s="44">
        <v>2.2601553340659386E-2</v>
      </c>
      <c r="O3712" s="161">
        <f t="shared" si="571"/>
        <v>5000000</v>
      </c>
      <c r="P3712" s="162">
        <f t="shared" si="572"/>
        <v>181.24396167464047</v>
      </c>
      <c r="Q3712" s="162">
        <f t="shared" si="573"/>
        <v>132.31901392280764</v>
      </c>
      <c r="R3712" s="163">
        <f t="shared" si="574"/>
        <v>1</v>
      </c>
      <c r="S3712" s="161">
        <f t="shared" si="575"/>
        <v>6000000</v>
      </c>
      <c r="T3712" s="162">
        <f t="shared" si="576"/>
        <v>190.41465389154683</v>
      </c>
      <c r="U3712" s="162">
        <f t="shared" si="577"/>
        <v>123.65950696140382</v>
      </c>
      <c r="V3712" s="163">
        <f t="shared" si="578"/>
        <v>0.9</v>
      </c>
      <c r="W3712" s="164">
        <f t="shared" si="579"/>
        <v>194624738.75916415</v>
      </c>
      <c r="X3712" s="164">
        <f t="shared" si="580"/>
        <v>210477793.42277223</v>
      </c>
    </row>
    <row r="3713" spans="10:24" x14ac:dyDescent="0.25">
      <c r="J3713">
        <v>3710</v>
      </c>
      <c r="K3713" s="43">
        <v>0.36123928319804022</v>
      </c>
      <c r="L3713">
        <v>0.89957988229812291</v>
      </c>
      <c r="M3713">
        <v>0.32386560289885147</v>
      </c>
      <c r="N3713" s="44">
        <v>0.7955652127034456</v>
      </c>
      <c r="O3713" s="161">
        <f t="shared" si="571"/>
        <v>5000000</v>
      </c>
      <c r="P3713" s="162">
        <f t="shared" si="572"/>
        <v>199.18742057940881</v>
      </c>
      <c r="Q3713" s="162">
        <f t="shared" si="573"/>
        <v>125.86167395033105</v>
      </c>
      <c r="R3713" s="163">
        <f t="shared" si="574"/>
        <v>1</v>
      </c>
      <c r="S3713" s="161">
        <f t="shared" si="575"/>
        <v>6000000</v>
      </c>
      <c r="T3713" s="162">
        <f t="shared" si="576"/>
        <v>196.39580685980295</v>
      </c>
      <c r="U3713" s="162">
        <f t="shared" si="577"/>
        <v>120.43083697516552</v>
      </c>
      <c r="V3713" s="163">
        <f t="shared" si="578"/>
        <v>1</v>
      </c>
      <c r="W3713" s="164">
        <f t="shared" si="579"/>
        <v>316628733.14538878</v>
      </c>
      <c r="X3713" s="164">
        <f t="shared" si="580"/>
        <v>305789819.30782455</v>
      </c>
    </row>
    <row r="3714" spans="10:24" x14ac:dyDescent="0.25">
      <c r="J3714">
        <v>3711</v>
      </c>
      <c r="K3714" s="43">
        <v>0.61808703792703878</v>
      </c>
      <c r="L3714">
        <v>0.11228811093377333</v>
      </c>
      <c r="M3714">
        <v>0.53660396846093772</v>
      </c>
      <c r="N3714" s="44">
        <v>0.23903357431668593</v>
      </c>
      <c r="O3714" s="161">
        <f t="shared" si="571"/>
        <v>6000000</v>
      </c>
      <c r="P3714" s="162">
        <f t="shared" si="572"/>
        <v>161.78326139053067</v>
      </c>
      <c r="Q3714" s="162">
        <f t="shared" si="573"/>
        <v>136.8376331984191</v>
      </c>
      <c r="R3714" s="163">
        <f t="shared" si="574"/>
        <v>1</v>
      </c>
      <c r="S3714" s="161">
        <f t="shared" si="575"/>
        <v>7000000</v>
      </c>
      <c r="T3714" s="162">
        <f t="shared" si="576"/>
        <v>183.92775379684355</v>
      </c>
      <c r="U3714" s="162">
        <f t="shared" si="577"/>
        <v>125.91881659920955</v>
      </c>
      <c r="V3714" s="163">
        <f t="shared" si="578"/>
        <v>1</v>
      </c>
      <c r="W3714" s="164">
        <f t="shared" si="579"/>
        <v>99673769.15266943</v>
      </c>
      <c r="X3714" s="164">
        <f t="shared" si="580"/>
        <v>256062560.38343799</v>
      </c>
    </row>
    <row r="3715" spans="10:24" x14ac:dyDescent="0.25">
      <c r="J3715">
        <v>3712</v>
      </c>
      <c r="K3715" s="43">
        <v>0.78002765356015913</v>
      </c>
      <c r="L3715">
        <v>0.81391139998374673</v>
      </c>
      <c r="M3715">
        <v>0.44163666260316714</v>
      </c>
      <c r="N3715" s="44">
        <v>0.35592792514986871</v>
      </c>
      <c r="O3715" s="161">
        <f t="shared" si="571"/>
        <v>7000000</v>
      </c>
      <c r="P3715" s="162">
        <f t="shared" si="572"/>
        <v>193.38603838392379</v>
      </c>
      <c r="Q3715" s="162">
        <f t="shared" si="573"/>
        <v>132.06358041802991</v>
      </c>
      <c r="R3715" s="163">
        <f t="shared" si="574"/>
        <v>1</v>
      </c>
      <c r="S3715" s="161">
        <f t="shared" si="575"/>
        <v>7000000</v>
      </c>
      <c r="T3715" s="162">
        <f t="shared" si="576"/>
        <v>194.46201279464125</v>
      </c>
      <c r="U3715" s="162">
        <f t="shared" si="577"/>
        <v>123.53179020901496</v>
      </c>
      <c r="V3715" s="163">
        <f t="shared" si="578"/>
        <v>1</v>
      </c>
      <c r="W3715" s="164">
        <f t="shared" si="579"/>
        <v>379257205.76125711</v>
      </c>
      <c r="X3715" s="164">
        <f t="shared" si="580"/>
        <v>346511558.09938407</v>
      </c>
    </row>
    <row r="3716" spans="10:24" x14ac:dyDescent="0.25">
      <c r="J3716">
        <v>3713</v>
      </c>
      <c r="K3716" s="43">
        <v>4.455718371995987E-3</v>
      </c>
      <c r="L3716">
        <v>0.36557420970608623</v>
      </c>
      <c r="M3716">
        <v>0.69520028979639492</v>
      </c>
      <c r="N3716" s="44">
        <v>0.95640060278157379</v>
      </c>
      <c r="O3716" s="161">
        <f t="shared" si="571"/>
        <v>1000000</v>
      </c>
      <c r="P3716" s="162">
        <f t="shared" si="572"/>
        <v>174.84602582008085</v>
      </c>
      <c r="Q3716" s="162">
        <f t="shared" si="573"/>
        <v>145.21290683112574</v>
      </c>
      <c r="R3716" s="163">
        <f t="shared" si="574"/>
        <v>1</v>
      </c>
      <c r="S3716" s="161">
        <f t="shared" si="575"/>
        <v>1000000</v>
      </c>
      <c r="T3716" s="162">
        <f t="shared" si="576"/>
        <v>188.28200860669361</v>
      </c>
      <c r="U3716" s="162">
        <f t="shared" si="577"/>
        <v>130.10645341556287</v>
      </c>
      <c r="V3716" s="163">
        <f t="shared" si="578"/>
        <v>1</v>
      </c>
      <c r="W3716" s="164">
        <f t="shared" si="579"/>
        <v>-20366881.011044882</v>
      </c>
      <c r="X3716" s="164">
        <f t="shared" si="580"/>
        <v>-91824444.808869258</v>
      </c>
    </row>
    <row r="3717" spans="10:24" x14ac:dyDescent="0.25">
      <c r="J3717">
        <v>3714</v>
      </c>
      <c r="K3717" s="43">
        <v>0.79926547844627582</v>
      </c>
      <c r="L3717">
        <v>0.15856019702029001</v>
      </c>
      <c r="M3717">
        <v>0.2831794478316757</v>
      </c>
      <c r="N3717" s="44">
        <v>0.89832177929369206</v>
      </c>
      <c r="O3717" s="161">
        <f t="shared" ref="O3717:O3780" si="581">VLOOKUP(K3717,$E$5:$H$10,4)</f>
        <v>7000000</v>
      </c>
      <c r="P3717" s="162">
        <f t="shared" ref="P3717:P3780" si="582">_xlfn.NORM.INV(L3717,$E$12,$E$13)</f>
        <v>164.99410617193499</v>
      </c>
      <c r="Q3717" s="162">
        <f t="shared" ref="Q3717:Q3780" si="583">_xlfn.NORM.INV(M3717,$E$15,$E$16)</f>
        <v>123.5315569789424</v>
      </c>
      <c r="R3717" s="163">
        <f t="shared" ref="R3717:R3780" si="584">VLOOKUP(N3717,$E$19:$H$21,4)</f>
        <v>1</v>
      </c>
      <c r="S3717" s="161">
        <f t="shared" ref="S3717:S3780" si="585">VLOOKUP(K3717,$G$5:$H$10,2)</f>
        <v>7000000</v>
      </c>
      <c r="T3717" s="162">
        <f t="shared" ref="T3717:T3780" si="586">_xlfn.NORM.INV(L3717,$G$12,$G$13)</f>
        <v>184.99803539064499</v>
      </c>
      <c r="U3717" s="162">
        <f t="shared" ref="U3717:U3780" si="587">_xlfn.NORM.INV(M3717,$G$15,$G$16)</f>
        <v>119.2657784894712</v>
      </c>
      <c r="V3717" s="163">
        <f t="shared" ref="V3717:V3780" si="588">VLOOKUP(N3717,$G$19:$H$21,2)</f>
        <v>1</v>
      </c>
      <c r="W3717" s="164">
        <f t="shared" ref="W3717:W3780" si="589">O3717*(P3717-Q3717)*R3717-$D$23-$D$24</f>
        <v>240237844.3509481</v>
      </c>
      <c r="X3717" s="164">
        <f t="shared" ref="X3717:X3780" si="590">S3717*(T3717-U3717)*V3717-$F$23-$F$24</f>
        <v>310125798.30821651</v>
      </c>
    </row>
    <row r="3718" spans="10:24" x14ac:dyDescent="0.25">
      <c r="J3718">
        <v>3715</v>
      </c>
      <c r="K3718" s="43">
        <v>0.70756184691213575</v>
      </c>
      <c r="L3718">
        <v>0.21938410850293011</v>
      </c>
      <c r="M3718">
        <v>0.78775810674903923</v>
      </c>
      <c r="N3718" s="44">
        <v>0.3097933276953353</v>
      </c>
      <c r="O3718" s="161">
        <f t="shared" si="581"/>
        <v>6000000</v>
      </c>
      <c r="P3718" s="162">
        <f t="shared" si="582"/>
        <v>168.38587582699586</v>
      </c>
      <c r="Q3718" s="162">
        <f t="shared" si="583"/>
        <v>150.97333103662865</v>
      </c>
      <c r="R3718" s="163">
        <f t="shared" si="584"/>
        <v>1</v>
      </c>
      <c r="S3718" s="161">
        <f t="shared" si="585"/>
        <v>7000000</v>
      </c>
      <c r="T3718" s="162">
        <f t="shared" si="586"/>
        <v>186.12862527566529</v>
      </c>
      <c r="U3718" s="162">
        <f t="shared" si="587"/>
        <v>132.98666551831431</v>
      </c>
      <c r="V3718" s="163">
        <f t="shared" si="588"/>
        <v>1</v>
      </c>
      <c r="W3718" s="164">
        <f t="shared" si="589"/>
        <v>54475268.742203236</v>
      </c>
      <c r="X3718" s="164">
        <f t="shared" si="590"/>
        <v>221993718.30145681</v>
      </c>
    </row>
    <row r="3719" spans="10:24" x14ac:dyDescent="0.25">
      <c r="J3719">
        <v>3716</v>
      </c>
      <c r="K3719" s="43">
        <v>0.70482554086583238</v>
      </c>
      <c r="L3719">
        <v>0.21114765575429761</v>
      </c>
      <c r="M3719">
        <v>0.84348598486868576</v>
      </c>
      <c r="N3719" s="44">
        <v>0.61626076177040934</v>
      </c>
      <c r="O3719" s="161">
        <f t="shared" si="581"/>
        <v>6000000</v>
      </c>
      <c r="P3719" s="162">
        <f t="shared" si="582"/>
        <v>167.96331773933119</v>
      </c>
      <c r="Q3719" s="162">
        <f t="shared" si="583"/>
        <v>155.17777336839774</v>
      </c>
      <c r="R3719" s="163">
        <f t="shared" si="584"/>
        <v>1</v>
      </c>
      <c r="S3719" s="161">
        <f t="shared" si="585"/>
        <v>7000000</v>
      </c>
      <c r="T3719" s="162">
        <f t="shared" si="586"/>
        <v>185.98777257977707</v>
      </c>
      <c r="U3719" s="162">
        <f t="shared" si="587"/>
        <v>135.08888668419888</v>
      </c>
      <c r="V3719" s="163">
        <f t="shared" si="588"/>
        <v>1</v>
      </c>
      <c r="W3719" s="164">
        <f t="shared" si="589"/>
        <v>26713266.225600705</v>
      </c>
      <c r="X3719" s="164">
        <f t="shared" si="590"/>
        <v>206292201.26904732</v>
      </c>
    </row>
    <row r="3720" spans="10:24" x14ac:dyDescent="0.25">
      <c r="J3720">
        <v>3717</v>
      </c>
      <c r="K3720" s="43">
        <v>0.37127183732586855</v>
      </c>
      <c r="L3720">
        <v>0.63261459482262472</v>
      </c>
      <c r="M3720">
        <v>0.2489771188133667</v>
      </c>
      <c r="N3720" s="44">
        <v>4.3669009770900602E-2</v>
      </c>
      <c r="O3720" s="161">
        <f t="shared" si="581"/>
        <v>5000000</v>
      </c>
      <c r="P3720" s="162">
        <f t="shared" si="582"/>
        <v>185.08179275322905</v>
      </c>
      <c r="Q3720" s="162">
        <f t="shared" si="583"/>
        <v>121.4457575167324</v>
      </c>
      <c r="R3720" s="163">
        <f t="shared" si="584"/>
        <v>1</v>
      </c>
      <c r="S3720" s="161">
        <f t="shared" si="585"/>
        <v>6000000</v>
      </c>
      <c r="T3720" s="162">
        <f t="shared" si="586"/>
        <v>191.69393091774302</v>
      </c>
      <c r="U3720" s="162">
        <f t="shared" si="587"/>
        <v>118.22287875836621</v>
      </c>
      <c r="V3720" s="163">
        <f t="shared" si="588"/>
        <v>0.9</v>
      </c>
      <c r="W3720" s="164">
        <f t="shared" si="589"/>
        <v>268180176.18248326</v>
      </c>
      <c r="X3720" s="164">
        <f t="shared" si="590"/>
        <v>246743681.66063476</v>
      </c>
    </row>
    <row r="3721" spans="10:24" x14ac:dyDescent="0.25">
      <c r="J3721">
        <v>3718</v>
      </c>
      <c r="K3721" s="43">
        <v>0.50942485706939422</v>
      </c>
      <c r="L3721">
        <v>0.4550273046436113</v>
      </c>
      <c r="M3721">
        <v>0.10335514671154256</v>
      </c>
      <c r="N3721" s="44">
        <v>0.30985517341034419</v>
      </c>
      <c r="O3721" s="161">
        <f t="shared" si="581"/>
        <v>5000000</v>
      </c>
      <c r="P3721" s="162">
        <f t="shared" si="582"/>
        <v>178.30545510523035</v>
      </c>
      <c r="Q3721" s="162">
        <f t="shared" si="583"/>
        <v>109.74673871944978</v>
      </c>
      <c r="R3721" s="163">
        <f t="shared" si="584"/>
        <v>1</v>
      </c>
      <c r="S3721" s="161">
        <f t="shared" si="585"/>
        <v>6000000</v>
      </c>
      <c r="T3721" s="162">
        <f t="shared" si="586"/>
        <v>189.43515170174345</v>
      </c>
      <c r="U3721" s="162">
        <f t="shared" si="587"/>
        <v>112.37336935972489</v>
      </c>
      <c r="V3721" s="163">
        <f t="shared" si="588"/>
        <v>1</v>
      </c>
      <c r="W3721" s="164">
        <f t="shared" si="589"/>
        <v>292793581.92890286</v>
      </c>
      <c r="X3721" s="164">
        <f t="shared" si="590"/>
        <v>312370694.05211139</v>
      </c>
    </row>
    <row r="3722" spans="10:24" x14ac:dyDescent="0.25">
      <c r="J3722">
        <v>3719</v>
      </c>
      <c r="K3722" s="43">
        <v>0.34139287012029884</v>
      </c>
      <c r="L3722">
        <v>0.77192505674505529</v>
      </c>
      <c r="M3722">
        <v>0.83376379022119029</v>
      </c>
      <c r="N3722" s="44">
        <v>0.41294590531313224</v>
      </c>
      <c r="O3722" s="161">
        <f t="shared" si="581"/>
        <v>5000000</v>
      </c>
      <c r="P3722" s="162">
        <f t="shared" si="582"/>
        <v>191.17802323721477</v>
      </c>
      <c r="Q3722" s="162">
        <f t="shared" si="583"/>
        <v>154.38291718200315</v>
      </c>
      <c r="R3722" s="163">
        <f t="shared" si="584"/>
        <v>1</v>
      </c>
      <c r="S3722" s="161">
        <f t="shared" si="585"/>
        <v>6000000</v>
      </c>
      <c r="T3722" s="162">
        <f t="shared" si="586"/>
        <v>193.72600774573826</v>
      </c>
      <c r="U3722" s="162">
        <f t="shared" si="587"/>
        <v>134.69145859100158</v>
      </c>
      <c r="V3722" s="163">
        <f t="shared" si="588"/>
        <v>1</v>
      </c>
      <c r="W3722" s="164">
        <f t="shared" si="589"/>
        <v>133975530.27605811</v>
      </c>
      <c r="X3722" s="164">
        <f t="shared" si="590"/>
        <v>204207294.92842007</v>
      </c>
    </row>
    <row r="3723" spans="10:24" x14ac:dyDescent="0.25">
      <c r="J3723">
        <v>3720</v>
      </c>
      <c r="K3723" s="43">
        <v>6.6054085488724379E-2</v>
      </c>
      <c r="L3723">
        <v>0.62022017393323592</v>
      </c>
      <c r="M3723">
        <v>0.9666229523294152</v>
      </c>
      <c r="N3723" s="44">
        <v>0.96858656291860279</v>
      </c>
      <c r="O3723" s="161">
        <f t="shared" si="581"/>
        <v>2000000</v>
      </c>
      <c r="P3723" s="162">
        <f t="shared" si="582"/>
        <v>184.59088641906919</v>
      </c>
      <c r="Q3723" s="162">
        <f t="shared" si="583"/>
        <v>171.66652130972605</v>
      </c>
      <c r="R3723" s="163">
        <f t="shared" si="584"/>
        <v>1</v>
      </c>
      <c r="S3723" s="161">
        <f t="shared" si="585"/>
        <v>2000000</v>
      </c>
      <c r="T3723" s="162">
        <f t="shared" si="586"/>
        <v>191.53029547302307</v>
      </c>
      <c r="U3723" s="162">
        <f t="shared" si="587"/>
        <v>143.33326065486301</v>
      </c>
      <c r="V3723" s="163">
        <f t="shared" si="588"/>
        <v>1</v>
      </c>
      <c r="W3723" s="164">
        <f t="shared" si="589"/>
        <v>-24151269.781313714</v>
      </c>
      <c r="X3723" s="164">
        <f t="shared" si="590"/>
        <v>-53605930.363679871</v>
      </c>
    </row>
    <row r="3724" spans="10:24" x14ac:dyDescent="0.25">
      <c r="J3724">
        <v>3721</v>
      </c>
      <c r="K3724" s="43">
        <v>0.73539991015821637</v>
      </c>
      <c r="L3724">
        <v>5.1522906831300674E-2</v>
      </c>
      <c r="M3724">
        <v>0.96569518062504689</v>
      </c>
      <c r="N3724" s="44">
        <v>0.82589731475367811</v>
      </c>
      <c r="O3724" s="161">
        <f t="shared" si="581"/>
        <v>6000000</v>
      </c>
      <c r="P3724" s="162">
        <f t="shared" si="582"/>
        <v>155.54604717052118</v>
      </c>
      <c r="Q3724" s="162">
        <f t="shared" si="583"/>
        <v>171.41963399182788</v>
      </c>
      <c r="R3724" s="163">
        <f t="shared" si="584"/>
        <v>1</v>
      </c>
      <c r="S3724" s="161">
        <f t="shared" si="585"/>
        <v>7000000</v>
      </c>
      <c r="T3724" s="162">
        <f t="shared" si="586"/>
        <v>181.84868239017374</v>
      </c>
      <c r="U3724" s="162">
        <f t="shared" si="587"/>
        <v>143.20981699591394</v>
      </c>
      <c r="V3724" s="163">
        <f t="shared" si="588"/>
        <v>1</v>
      </c>
      <c r="W3724" s="164">
        <f t="shared" si="589"/>
        <v>-145241520.92784023</v>
      </c>
      <c r="X3724" s="164">
        <f t="shared" si="590"/>
        <v>120472057.75981855</v>
      </c>
    </row>
    <row r="3725" spans="10:24" x14ac:dyDescent="0.25">
      <c r="J3725">
        <v>3722</v>
      </c>
      <c r="K3725" s="43">
        <v>0.48281894515062185</v>
      </c>
      <c r="L3725">
        <v>0.49926565794026712</v>
      </c>
      <c r="M3725">
        <v>0.7545032271451344</v>
      </c>
      <c r="N3725" s="44">
        <v>0.50539298985920689</v>
      </c>
      <c r="O3725" s="161">
        <f t="shared" si="581"/>
        <v>5000000</v>
      </c>
      <c r="P3725" s="162">
        <f t="shared" si="582"/>
        <v>179.9723891458552</v>
      </c>
      <c r="Q3725" s="162">
        <f t="shared" si="583"/>
        <v>148.77458881075358</v>
      </c>
      <c r="R3725" s="163">
        <f t="shared" si="584"/>
        <v>1</v>
      </c>
      <c r="S3725" s="161">
        <f t="shared" si="585"/>
        <v>6000000</v>
      </c>
      <c r="T3725" s="162">
        <f t="shared" si="586"/>
        <v>189.99079638195172</v>
      </c>
      <c r="U3725" s="162">
        <f t="shared" si="587"/>
        <v>131.88729440537679</v>
      </c>
      <c r="V3725" s="163">
        <f t="shared" si="588"/>
        <v>1</v>
      </c>
      <c r="W3725" s="164">
        <f t="shared" si="589"/>
        <v>105989001.67550808</v>
      </c>
      <c r="X3725" s="164">
        <f t="shared" si="590"/>
        <v>198621011.85944963</v>
      </c>
    </row>
    <row r="3726" spans="10:24" x14ac:dyDescent="0.25">
      <c r="J3726">
        <v>3723</v>
      </c>
      <c r="K3726" s="43">
        <v>0.15686930539843735</v>
      </c>
      <c r="L3726">
        <v>0.60853215496274371</v>
      </c>
      <c r="M3726">
        <v>0.69023361495305602</v>
      </c>
      <c r="N3726" s="44">
        <v>4.6567498068949109E-2</v>
      </c>
      <c r="O3726" s="161">
        <f t="shared" si="581"/>
        <v>2000000</v>
      </c>
      <c r="P3726" s="162">
        <f t="shared" si="582"/>
        <v>184.13243040122191</v>
      </c>
      <c r="Q3726" s="162">
        <f t="shared" si="583"/>
        <v>144.93025284389086</v>
      </c>
      <c r="R3726" s="163">
        <f t="shared" si="584"/>
        <v>1</v>
      </c>
      <c r="S3726" s="161">
        <f t="shared" si="585"/>
        <v>5000000</v>
      </c>
      <c r="T3726" s="162">
        <f t="shared" si="586"/>
        <v>191.37747680040729</v>
      </c>
      <c r="U3726" s="162">
        <f t="shared" si="587"/>
        <v>129.96512642194543</v>
      </c>
      <c r="V3726" s="163">
        <f t="shared" si="588"/>
        <v>0.9</v>
      </c>
      <c r="W3726" s="164">
        <f t="shared" si="589"/>
        <v>28404355.114662111</v>
      </c>
      <c r="X3726" s="164">
        <f t="shared" si="590"/>
        <v>126355576.70307839</v>
      </c>
    </row>
    <row r="3727" spans="10:24" x14ac:dyDescent="0.25">
      <c r="J3727">
        <v>3724</v>
      </c>
      <c r="K3727" s="43">
        <v>0.31377286774750413</v>
      </c>
      <c r="L3727">
        <v>0.26514587733611694</v>
      </c>
      <c r="M3727">
        <v>0.38606087753987683</v>
      </c>
      <c r="N3727" s="44">
        <v>0.51825879775047623</v>
      </c>
      <c r="O3727" s="161">
        <f t="shared" si="581"/>
        <v>5000000</v>
      </c>
      <c r="P3727" s="162">
        <f t="shared" si="582"/>
        <v>170.58658936629931</v>
      </c>
      <c r="Q3727" s="162">
        <f t="shared" si="583"/>
        <v>129.20798661852453</v>
      </c>
      <c r="R3727" s="163">
        <f t="shared" si="584"/>
        <v>1</v>
      </c>
      <c r="S3727" s="161">
        <f t="shared" si="585"/>
        <v>6000000</v>
      </c>
      <c r="T3727" s="162">
        <f t="shared" si="586"/>
        <v>186.86219645543309</v>
      </c>
      <c r="U3727" s="162">
        <f t="shared" si="587"/>
        <v>122.10399330926226</v>
      </c>
      <c r="V3727" s="163">
        <f t="shared" si="588"/>
        <v>1</v>
      </c>
      <c r="W3727" s="164">
        <f t="shared" si="589"/>
        <v>156893013.7388739</v>
      </c>
      <c r="X3727" s="164">
        <f t="shared" si="590"/>
        <v>238549218.87702495</v>
      </c>
    </row>
    <row r="3728" spans="10:24" x14ac:dyDescent="0.25">
      <c r="J3728">
        <v>3725</v>
      </c>
      <c r="K3728" s="43">
        <v>0.32079133901232526</v>
      </c>
      <c r="L3728">
        <v>0.59754643249664174</v>
      </c>
      <c r="M3728">
        <v>0.62754734098645126</v>
      </c>
      <c r="N3728" s="44">
        <v>0.1389400389758999</v>
      </c>
      <c r="O3728" s="161">
        <f t="shared" si="581"/>
        <v>5000000</v>
      </c>
      <c r="P3728" s="162">
        <f t="shared" si="582"/>
        <v>183.70502110832848</v>
      </c>
      <c r="Q3728" s="162">
        <f t="shared" si="583"/>
        <v>141.50728740876974</v>
      </c>
      <c r="R3728" s="163">
        <f t="shared" si="584"/>
        <v>1</v>
      </c>
      <c r="S3728" s="161">
        <f t="shared" si="585"/>
        <v>6000000</v>
      </c>
      <c r="T3728" s="162">
        <f t="shared" si="586"/>
        <v>191.23500703610949</v>
      </c>
      <c r="U3728" s="162">
        <f t="shared" si="587"/>
        <v>128.25364370438487</v>
      </c>
      <c r="V3728" s="163">
        <f t="shared" si="588"/>
        <v>0.9</v>
      </c>
      <c r="W3728" s="164">
        <f t="shared" si="589"/>
        <v>160988668.4977937</v>
      </c>
      <c r="X3728" s="164">
        <f t="shared" si="590"/>
        <v>190099361.99131298</v>
      </c>
    </row>
    <row r="3729" spans="10:24" x14ac:dyDescent="0.25">
      <c r="J3729">
        <v>3726</v>
      </c>
      <c r="K3729" s="43">
        <v>0.24183901214674419</v>
      </c>
      <c r="L3729">
        <v>0.17741602320710359</v>
      </c>
      <c r="M3729">
        <v>0.26872748585469364</v>
      </c>
      <c r="N3729" s="44">
        <v>0.52991148802222388</v>
      </c>
      <c r="O3729" s="161">
        <f t="shared" si="581"/>
        <v>2000000</v>
      </c>
      <c r="P3729" s="162">
        <f t="shared" si="582"/>
        <v>166.12113941005452</v>
      </c>
      <c r="Q3729" s="162">
        <f t="shared" si="583"/>
        <v>122.66667757508286</v>
      </c>
      <c r="R3729" s="163">
        <f t="shared" si="584"/>
        <v>1</v>
      </c>
      <c r="S3729" s="161">
        <f t="shared" si="585"/>
        <v>5000000</v>
      </c>
      <c r="T3729" s="162">
        <f t="shared" si="586"/>
        <v>185.37371313668484</v>
      </c>
      <c r="U3729" s="162">
        <f t="shared" si="587"/>
        <v>118.83333878754144</v>
      </c>
      <c r="V3729" s="163">
        <f t="shared" si="588"/>
        <v>1</v>
      </c>
      <c r="W3729" s="164">
        <f t="shared" si="589"/>
        <v>36908923.669943333</v>
      </c>
      <c r="X3729" s="164">
        <f t="shared" si="590"/>
        <v>182701871.74571705</v>
      </c>
    </row>
    <row r="3730" spans="10:24" x14ac:dyDescent="0.25">
      <c r="J3730">
        <v>3727</v>
      </c>
      <c r="K3730" s="43">
        <v>0.55209713685299711</v>
      </c>
      <c r="L3730">
        <v>0.69735033276539415</v>
      </c>
      <c r="M3730">
        <v>0.85438727588508423</v>
      </c>
      <c r="N3730" s="44">
        <v>0.1064595521707643</v>
      </c>
      <c r="O3730" s="161">
        <f t="shared" si="581"/>
        <v>6000000</v>
      </c>
      <c r="P3730" s="162">
        <f t="shared" si="582"/>
        <v>187.75192363122727</v>
      </c>
      <c r="Q3730" s="162">
        <f t="shared" si="583"/>
        <v>156.10874263132638</v>
      </c>
      <c r="R3730" s="163">
        <f t="shared" si="584"/>
        <v>1</v>
      </c>
      <c r="S3730" s="161">
        <f t="shared" si="585"/>
        <v>6000000</v>
      </c>
      <c r="T3730" s="162">
        <f t="shared" si="586"/>
        <v>192.58397454374241</v>
      </c>
      <c r="U3730" s="162">
        <f t="shared" si="587"/>
        <v>135.55437131566319</v>
      </c>
      <c r="V3730" s="163">
        <f t="shared" si="588"/>
        <v>0.9</v>
      </c>
      <c r="W3730" s="164">
        <f t="shared" si="589"/>
        <v>139859085.99940535</v>
      </c>
      <c r="X3730" s="164">
        <f t="shared" si="590"/>
        <v>157959857.43162787</v>
      </c>
    </row>
    <row r="3731" spans="10:24" x14ac:dyDescent="0.25">
      <c r="J3731">
        <v>3728</v>
      </c>
      <c r="K3731" s="43">
        <v>0.35346426273425213</v>
      </c>
      <c r="L3731">
        <v>0.62601552453895204</v>
      </c>
      <c r="M3731">
        <v>0.20119833852965652</v>
      </c>
      <c r="N3731" s="44">
        <v>0.21878084935087028</v>
      </c>
      <c r="O3731" s="161">
        <f t="shared" si="581"/>
        <v>5000000</v>
      </c>
      <c r="P3731" s="162">
        <f t="shared" si="582"/>
        <v>184.81977922715259</v>
      </c>
      <c r="Q3731" s="162">
        <f t="shared" si="583"/>
        <v>118.2530290116959</v>
      </c>
      <c r="R3731" s="163">
        <f t="shared" si="584"/>
        <v>1</v>
      </c>
      <c r="S3731" s="161">
        <f t="shared" si="585"/>
        <v>6000000</v>
      </c>
      <c r="T3731" s="162">
        <f t="shared" si="586"/>
        <v>191.60659307571754</v>
      </c>
      <c r="U3731" s="162">
        <f t="shared" si="587"/>
        <v>116.62651450584795</v>
      </c>
      <c r="V3731" s="163">
        <f t="shared" si="588"/>
        <v>1</v>
      </c>
      <c r="W3731" s="164">
        <f t="shared" si="589"/>
        <v>282833751.07728344</v>
      </c>
      <c r="X3731" s="164">
        <f t="shared" si="590"/>
        <v>299880471.41921753</v>
      </c>
    </row>
    <row r="3732" spans="10:24" x14ac:dyDescent="0.25">
      <c r="J3732">
        <v>3729</v>
      </c>
      <c r="K3732" s="43">
        <v>0.41603221675791446</v>
      </c>
      <c r="L3732">
        <v>0.22305369371208716</v>
      </c>
      <c r="M3732">
        <v>0.18468230493223858</v>
      </c>
      <c r="N3732" s="44">
        <v>0.44143926136307576</v>
      </c>
      <c r="O3732" s="161">
        <f t="shared" si="581"/>
        <v>5000000</v>
      </c>
      <c r="P3732" s="162">
        <f t="shared" si="582"/>
        <v>168.57119082591896</v>
      </c>
      <c r="Q3732" s="162">
        <f t="shared" si="583"/>
        <v>117.04671633594435</v>
      </c>
      <c r="R3732" s="163">
        <f t="shared" si="584"/>
        <v>1</v>
      </c>
      <c r="S3732" s="161">
        <f t="shared" si="585"/>
        <v>6000000</v>
      </c>
      <c r="T3732" s="162">
        <f t="shared" si="586"/>
        <v>186.19039694197298</v>
      </c>
      <c r="U3732" s="162">
        <f t="shared" si="587"/>
        <v>116.02335816797218</v>
      </c>
      <c r="V3732" s="163">
        <f t="shared" si="588"/>
        <v>1</v>
      </c>
      <c r="W3732" s="164">
        <f t="shared" si="589"/>
        <v>207622372.44987303</v>
      </c>
      <c r="X3732" s="164">
        <f t="shared" si="590"/>
        <v>271002232.64400482</v>
      </c>
    </row>
    <row r="3733" spans="10:24" x14ac:dyDescent="0.25">
      <c r="J3733">
        <v>3730</v>
      </c>
      <c r="K3733" s="43">
        <v>0.46125323392564221</v>
      </c>
      <c r="L3733">
        <v>0.33012718082245307</v>
      </c>
      <c r="M3733">
        <v>0.45730253125011311</v>
      </c>
      <c r="N3733" s="44">
        <v>0.37831198518177578</v>
      </c>
      <c r="O3733" s="161">
        <f t="shared" si="581"/>
        <v>5000000</v>
      </c>
      <c r="P3733" s="162">
        <f t="shared" si="582"/>
        <v>173.40656986761505</v>
      </c>
      <c r="Q3733" s="162">
        <f t="shared" si="583"/>
        <v>132.85536335419815</v>
      </c>
      <c r="R3733" s="163">
        <f t="shared" si="584"/>
        <v>1</v>
      </c>
      <c r="S3733" s="161">
        <f t="shared" si="585"/>
        <v>6000000</v>
      </c>
      <c r="T3733" s="162">
        <f t="shared" si="586"/>
        <v>187.80218995587168</v>
      </c>
      <c r="U3733" s="162">
        <f t="shared" si="587"/>
        <v>123.92768167709907</v>
      </c>
      <c r="V3733" s="163">
        <f t="shared" si="588"/>
        <v>1</v>
      </c>
      <c r="W3733" s="164">
        <f t="shared" si="589"/>
        <v>152756032.56708449</v>
      </c>
      <c r="X3733" s="164">
        <f t="shared" si="590"/>
        <v>233247049.67263567</v>
      </c>
    </row>
    <row r="3734" spans="10:24" x14ac:dyDescent="0.25">
      <c r="J3734">
        <v>3731</v>
      </c>
      <c r="K3734" s="43">
        <v>0.97220438590948488</v>
      </c>
      <c r="L3734">
        <v>0.83615821648635547</v>
      </c>
      <c r="M3734">
        <v>0.73963234095555197</v>
      </c>
      <c r="N3734" s="44">
        <v>0.84941796011013482</v>
      </c>
      <c r="O3734" s="161">
        <f t="shared" si="581"/>
        <v>9000000</v>
      </c>
      <c r="P3734" s="162">
        <f t="shared" si="582"/>
        <v>194.68185560647106</v>
      </c>
      <c r="Q3734" s="162">
        <f t="shared" si="583"/>
        <v>147.84424691491279</v>
      </c>
      <c r="R3734" s="163">
        <f t="shared" si="584"/>
        <v>1</v>
      </c>
      <c r="S3734" s="161">
        <f t="shared" si="585"/>
        <v>9000000</v>
      </c>
      <c r="T3734" s="162">
        <f t="shared" si="586"/>
        <v>194.89395186882368</v>
      </c>
      <c r="U3734" s="162">
        <f t="shared" si="587"/>
        <v>131.42212345745639</v>
      </c>
      <c r="V3734" s="163">
        <f t="shared" si="588"/>
        <v>1</v>
      </c>
      <c r="W3734" s="164">
        <f t="shared" si="589"/>
        <v>371538478.22402447</v>
      </c>
      <c r="X3734" s="164">
        <f t="shared" si="590"/>
        <v>421246455.70230556</v>
      </c>
    </row>
    <row r="3735" spans="10:24" x14ac:dyDescent="0.25">
      <c r="J3735">
        <v>3732</v>
      </c>
      <c r="K3735" s="43">
        <v>0.18494951516329372</v>
      </c>
      <c r="L3735">
        <v>0.45255094700887299</v>
      </c>
      <c r="M3735">
        <v>0.18670881856939303</v>
      </c>
      <c r="N3735" s="44">
        <v>0.37084287179692133</v>
      </c>
      <c r="O3735" s="161">
        <f t="shared" si="581"/>
        <v>2000000</v>
      </c>
      <c r="P3735" s="162">
        <f t="shared" si="582"/>
        <v>178.21171575430074</v>
      </c>
      <c r="Q3735" s="162">
        <f t="shared" si="583"/>
        <v>117.19820279603812</v>
      </c>
      <c r="R3735" s="163">
        <f t="shared" si="584"/>
        <v>1</v>
      </c>
      <c r="S3735" s="161">
        <f t="shared" si="585"/>
        <v>5000000</v>
      </c>
      <c r="T3735" s="162">
        <f t="shared" si="586"/>
        <v>189.40390525143357</v>
      </c>
      <c r="U3735" s="162">
        <f t="shared" si="587"/>
        <v>116.09910139801906</v>
      </c>
      <c r="V3735" s="163">
        <f t="shared" si="588"/>
        <v>1</v>
      </c>
      <c r="W3735" s="164">
        <f t="shared" si="589"/>
        <v>72027025.916525245</v>
      </c>
      <c r="X3735" s="164">
        <f t="shared" si="590"/>
        <v>216524019.26707256</v>
      </c>
    </row>
    <row r="3736" spans="10:24" x14ac:dyDescent="0.25">
      <c r="J3736">
        <v>3733</v>
      </c>
      <c r="K3736" s="43">
        <v>0.65329619445786979</v>
      </c>
      <c r="L3736">
        <v>1.4109144382871475E-2</v>
      </c>
      <c r="M3736">
        <v>0.71526258547568156</v>
      </c>
      <c r="N3736" s="44">
        <v>3.8246360987418737E-2</v>
      </c>
      <c r="O3736" s="161">
        <f t="shared" si="581"/>
        <v>6000000</v>
      </c>
      <c r="P3736" s="162">
        <f t="shared" si="582"/>
        <v>147.08642680943461</v>
      </c>
      <c r="Q3736" s="162">
        <f t="shared" si="583"/>
        <v>146.37650229650404</v>
      </c>
      <c r="R3736" s="163">
        <f t="shared" si="584"/>
        <v>1</v>
      </c>
      <c r="S3736" s="161">
        <f t="shared" si="585"/>
        <v>7000000</v>
      </c>
      <c r="T3736" s="162">
        <f t="shared" si="586"/>
        <v>179.02880893647821</v>
      </c>
      <c r="U3736" s="162">
        <f t="shared" si="587"/>
        <v>130.68825114825202</v>
      </c>
      <c r="V3736" s="163">
        <f t="shared" si="588"/>
        <v>0.9</v>
      </c>
      <c r="W3736" s="164">
        <f t="shared" si="589"/>
        <v>-45740452.922416583</v>
      </c>
      <c r="X3736" s="164">
        <f t="shared" si="590"/>
        <v>154545514.06582505</v>
      </c>
    </row>
    <row r="3737" spans="10:24" x14ac:dyDescent="0.25">
      <c r="J3737">
        <v>3734</v>
      </c>
      <c r="K3737" s="43">
        <v>0.90505162183716237</v>
      </c>
      <c r="L3737">
        <v>8.6063124953935422E-2</v>
      </c>
      <c r="M3737">
        <v>0.87329018651408441</v>
      </c>
      <c r="N3737" s="44">
        <v>0.11952044179736154</v>
      </c>
      <c r="O3737" s="161">
        <f t="shared" si="581"/>
        <v>7000000</v>
      </c>
      <c r="P3737" s="162">
        <f t="shared" si="582"/>
        <v>159.51894680561273</v>
      </c>
      <c r="Q3737" s="162">
        <f t="shared" si="583"/>
        <v>157.84165490271195</v>
      </c>
      <c r="R3737" s="163">
        <f t="shared" si="584"/>
        <v>1</v>
      </c>
      <c r="S3737" s="161">
        <f t="shared" si="585"/>
        <v>9000000</v>
      </c>
      <c r="T3737" s="162">
        <f t="shared" si="586"/>
        <v>183.17298226853757</v>
      </c>
      <c r="U3737" s="162">
        <f t="shared" si="587"/>
        <v>136.42082745135596</v>
      </c>
      <c r="V3737" s="163">
        <f t="shared" si="588"/>
        <v>0.9</v>
      </c>
      <c r="W3737" s="164">
        <f t="shared" si="589"/>
        <v>-38258956.679694563</v>
      </c>
      <c r="X3737" s="164">
        <f t="shared" si="590"/>
        <v>228692454.019171</v>
      </c>
    </row>
    <row r="3738" spans="10:24" x14ac:dyDescent="0.25">
      <c r="J3738">
        <v>3735</v>
      </c>
      <c r="K3738" s="43">
        <v>0.86832711975041343</v>
      </c>
      <c r="L3738">
        <v>0.96642968813099905</v>
      </c>
      <c r="M3738">
        <v>0.6270953740508145</v>
      </c>
      <c r="N3738" s="44">
        <v>0.76987799229964582</v>
      </c>
      <c r="O3738" s="161">
        <f t="shared" si="581"/>
        <v>7000000</v>
      </c>
      <c r="P3738" s="162">
        <f t="shared" si="582"/>
        <v>207.4609730272449</v>
      </c>
      <c r="Q3738" s="162">
        <f t="shared" si="583"/>
        <v>141.48340214986072</v>
      </c>
      <c r="R3738" s="163">
        <f t="shared" si="584"/>
        <v>1</v>
      </c>
      <c r="S3738" s="161">
        <f t="shared" si="585"/>
        <v>7000000</v>
      </c>
      <c r="T3738" s="162">
        <f t="shared" si="586"/>
        <v>199.15365767574829</v>
      </c>
      <c r="U3738" s="162">
        <f t="shared" si="587"/>
        <v>128.24170107493035</v>
      </c>
      <c r="V3738" s="163">
        <f t="shared" si="588"/>
        <v>1</v>
      </c>
      <c r="W3738" s="164">
        <f t="shared" si="589"/>
        <v>411842996.14168924</v>
      </c>
      <c r="X3738" s="164">
        <f t="shared" si="590"/>
        <v>346383696.20572561</v>
      </c>
    </row>
    <row r="3739" spans="10:24" x14ac:dyDescent="0.25">
      <c r="J3739">
        <v>3736</v>
      </c>
      <c r="K3739" s="43">
        <v>0.65695114724778292</v>
      </c>
      <c r="L3739">
        <v>0.27875794545719523</v>
      </c>
      <c r="M3739">
        <v>0.54992240705004736</v>
      </c>
      <c r="N3739" s="44">
        <v>0.90138078753386208</v>
      </c>
      <c r="O3739" s="161">
        <f t="shared" si="581"/>
        <v>6000000</v>
      </c>
      <c r="P3739" s="162">
        <f t="shared" si="582"/>
        <v>171.20197148175882</v>
      </c>
      <c r="Q3739" s="162">
        <f t="shared" si="583"/>
        <v>137.50930621762819</v>
      </c>
      <c r="R3739" s="163">
        <f t="shared" si="584"/>
        <v>1</v>
      </c>
      <c r="S3739" s="161">
        <f t="shared" si="585"/>
        <v>7000000</v>
      </c>
      <c r="T3739" s="162">
        <f t="shared" si="586"/>
        <v>187.06732382725295</v>
      </c>
      <c r="U3739" s="162">
        <f t="shared" si="587"/>
        <v>126.2546531088141</v>
      </c>
      <c r="V3739" s="163">
        <f t="shared" si="588"/>
        <v>1</v>
      </c>
      <c r="W3739" s="164">
        <f t="shared" si="589"/>
        <v>152155991.58478376</v>
      </c>
      <c r="X3739" s="164">
        <f t="shared" si="590"/>
        <v>275688695.02907199</v>
      </c>
    </row>
    <row r="3740" spans="10:24" x14ac:dyDescent="0.25">
      <c r="J3740">
        <v>3737</v>
      </c>
      <c r="K3740" s="43">
        <v>0.19308267392487777</v>
      </c>
      <c r="L3740">
        <v>0.78221194864174326</v>
      </c>
      <c r="M3740">
        <v>0.16037565249081476</v>
      </c>
      <c r="N3740" s="44">
        <v>0.21402939385592157</v>
      </c>
      <c r="O3740" s="161">
        <f t="shared" si="581"/>
        <v>2000000</v>
      </c>
      <c r="P3740" s="162">
        <f t="shared" si="582"/>
        <v>191.69528028404554</v>
      </c>
      <c r="Q3740" s="162">
        <f t="shared" si="583"/>
        <v>115.14169695488646</v>
      </c>
      <c r="R3740" s="163">
        <f t="shared" si="584"/>
        <v>1</v>
      </c>
      <c r="S3740" s="161">
        <f t="shared" si="585"/>
        <v>5000000</v>
      </c>
      <c r="T3740" s="162">
        <f t="shared" si="586"/>
        <v>193.8984267613485</v>
      </c>
      <c r="U3740" s="162">
        <f t="shared" si="587"/>
        <v>115.07084847744323</v>
      </c>
      <c r="V3740" s="163">
        <f t="shared" si="588"/>
        <v>1</v>
      </c>
      <c r="W3740" s="164">
        <f t="shared" si="589"/>
        <v>103107166.65831816</v>
      </c>
      <c r="X3740" s="164">
        <f t="shared" si="590"/>
        <v>244137891.41952634</v>
      </c>
    </row>
    <row r="3741" spans="10:24" x14ac:dyDescent="0.25">
      <c r="J3741">
        <v>3738</v>
      </c>
      <c r="K3741" s="43">
        <v>0.50167697484258078</v>
      </c>
      <c r="L3741">
        <v>0.21930841461232098</v>
      </c>
      <c r="M3741">
        <v>0.87061049903448895</v>
      </c>
      <c r="N3741" s="44">
        <v>0.51099670960006449</v>
      </c>
      <c r="O3741" s="161">
        <f t="shared" si="581"/>
        <v>5000000</v>
      </c>
      <c r="P3741" s="162">
        <f t="shared" si="582"/>
        <v>168.3820346420471</v>
      </c>
      <c r="Q3741" s="162">
        <f t="shared" si="583"/>
        <v>157.58563477093293</v>
      </c>
      <c r="R3741" s="163">
        <f t="shared" si="584"/>
        <v>1</v>
      </c>
      <c r="S3741" s="161">
        <f t="shared" si="585"/>
        <v>6000000</v>
      </c>
      <c r="T3741" s="162">
        <f t="shared" si="586"/>
        <v>186.12734488068236</v>
      </c>
      <c r="U3741" s="162">
        <f t="shared" si="587"/>
        <v>136.29281738546646</v>
      </c>
      <c r="V3741" s="163">
        <f t="shared" si="588"/>
        <v>1</v>
      </c>
      <c r="W3741" s="164">
        <f t="shared" si="589"/>
        <v>3981999.3555708751</v>
      </c>
      <c r="X3741" s="164">
        <f t="shared" si="590"/>
        <v>149007164.97129536</v>
      </c>
    </row>
    <row r="3742" spans="10:24" x14ac:dyDescent="0.25">
      <c r="J3742">
        <v>3739</v>
      </c>
      <c r="K3742" s="43">
        <v>0.45270260248244543</v>
      </c>
      <c r="L3742">
        <v>0.32846397899609658</v>
      </c>
      <c r="M3742">
        <v>0.55782913508235754</v>
      </c>
      <c r="N3742" s="44">
        <v>0.92319614122526761</v>
      </c>
      <c r="O3742" s="161">
        <f t="shared" si="581"/>
        <v>5000000</v>
      </c>
      <c r="P3742" s="162">
        <f t="shared" si="582"/>
        <v>173.33762175355113</v>
      </c>
      <c r="Q3742" s="162">
        <f t="shared" si="583"/>
        <v>137.90935111935144</v>
      </c>
      <c r="R3742" s="163">
        <f t="shared" si="584"/>
        <v>1</v>
      </c>
      <c r="S3742" s="161">
        <f t="shared" si="585"/>
        <v>6000000</v>
      </c>
      <c r="T3742" s="162">
        <f t="shared" si="586"/>
        <v>187.77920725118372</v>
      </c>
      <c r="U3742" s="162">
        <f t="shared" si="587"/>
        <v>126.45467555967572</v>
      </c>
      <c r="V3742" s="163">
        <f t="shared" si="588"/>
        <v>1</v>
      </c>
      <c r="W3742" s="164">
        <f t="shared" si="589"/>
        <v>127141353.17099845</v>
      </c>
      <c r="X3742" s="164">
        <f t="shared" si="590"/>
        <v>217947190.14904797</v>
      </c>
    </row>
    <row r="3743" spans="10:24" x14ac:dyDescent="0.25">
      <c r="J3743">
        <v>3740</v>
      </c>
      <c r="K3743" s="43">
        <v>0.61656014435775064</v>
      </c>
      <c r="L3743">
        <v>0.91687662579801044</v>
      </c>
      <c r="M3743">
        <v>0.2862481548642567</v>
      </c>
      <c r="N3743" s="44">
        <v>4.5817606501985297E-2</v>
      </c>
      <c r="O3743" s="161">
        <f t="shared" si="581"/>
        <v>6000000</v>
      </c>
      <c r="P3743" s="162">
        <f t="shared" si="582"/>
        <v>200.765473620173</v>
      </c>
      <c r="Q3743" s="162">
        <f t="shared" si="583"/>
        <v>123.71242241730954</v>
      </c>
      <c r="R3743" s="163">
        <f t="shared" si="584"/>
        <v>1</v>
      </c>
      <c r="S3743" s="161">
        <f t="shared" si="585"/>
        <v>7000000</v>
      </c>
      <c r="T3743" s="162">
        <f t="shared" si="586"/>
        <v>196.92182454005766</v>
      </c>
      <c r="U3743" s="162">
        <f t="shared" si="587"/>
        <v>119.35621120865477</v>
      </c>
      <c r="V3743" s="163">
        <f t="shared" si="588"/>
        <v>0.9</v>
      </c>
      <c r="W3743" s="164">
        <f t="shared" si="589"/>
        <v>412318307.21718073</v>
      </c>
      <c r="X3743" s="164">
        <f t="shared" si="590"/>
        <v>338663363.98783815</v>
      </c>
    </row>
    <row r="3744" spans="10:24" x14ac:dyDescent="0.25">
      <c r="J3744">
        <v>3741</v>
      </c>
      <c r="K3744" s="43">
        <v>0.31652514867955805</v>
      </c>
      <c r="L3744">
        <v>0.51054246766510791</v>
      </c>
      <c r="M3744">
        <v>0.82535831661947467</v>
      </c>
      <c r="N3744" s="44">
        <v>0.73852362771989954</v>
      </c>
      <c r="O3744" s="161">
        <f t="shared" si="581"/>
        <v>5000000</v>
      </c>
      <c r="P3744" s="162">
        <f t="shared" si="582"/>
        <v>180.39643685993596</v>
      </c>
      <c r="Q3744" s="162">
        <f t="shared" si="583"/>
        <v>153.71960460160437</v>
      </c>
      <c r="R3744" s="163">
        <f t="shared" si="584"/>
        <v>1</v>
      </c>
      <c r="S3744" s="161">
        <f t="shared" si="585"/>
        <v>6000000</v>
      </c>
      <c r="T3744" s="162">
        <f t="shared" si="586"/>
        <v>190.13214561997864</v>
      </c>
      <c r="U3744" s="162">
        <f t="shared" si="587"/>
        <v>134.35980230080219</v>
      </c>
      <c r="V3744" s="163">
        <f t="shared" si="588"/>
        <v>1</v>
      </c>
      <c r="W3744" s="164">
        <f t="shared" si="589"/>
        <v>83384161.29165794</v>
      </c>
      <c r="X3744" s="164">
        <f t="shared" si="590"/>
        <v>184634059.91505873</v>
      </c>
    </row>
    <row r="3745" spans="10:24" x14ac:dyDescent="0.25">
      <c r="J3745">
        <v>3742</v>
      </c>
      <c r="K3745" s="43">
        <v>9.2713922066838039E-2</v>
      </c>
      <c r="L3745">
        <v>0.98212795109838191</v>
      </c>
      <c r="M3745">
        <v>0.78736418630462202</v>
      </c>
      <c r="N3745" s="44">
        <v>0.92174167705292265</v>
      </c>
      <c r="O3745" s="161">
        <f t="shared" si="581"/>
        <v>2000000</v>
      </c>
      <c r="P3745" s="162">
        <f t="shared" si="582"/>
        <v>211.49739893368414</v>
      </c>
      <c r="Q3745" s="162">
        <f t="shared" si="583"/>
        <v>150.9461788725994</v>
      </c>
      <c r="R3745" s="163">
        <f t="shared" si="584"/>
        <v>1</v>
      </c>
      <c r="S3745" s="161">
        <f t="shared" si="585"/>
        <v>2000000</v>
      </c>
      <c r="T3745" s="162">
        <f t="shared" si="586"/>
        <v>200.4991329778947</v>
      </c>
      <c r="U3745" s="162">
        <f t="shared" si="587"/>
        <v>132.97308943629972</v>
      </c>
      <c r="V3745" s="163">
        <f t="shared" si="588"/>
        <v>1</v>
      </c>
      <c r="W3745" s="164">
        <f t="shared" si="589"/>
        <v>71102440.122169465</v>
      </c>
      <c r="X3745" s="164">
        <f t="shared" si="590"/>
        <v>-14947912.916810036</v>
      </c>
    </row>
    <row r="3746" spans="10:24" x14ac:dyDescent="0.25">
      <c r="J3746">
        <v>3743</v>
      </c>
      <c r="K3746" s="43">
        <v>0.61819557244369727</v>
      </c>
      <c r="L3746">
        <v>0.92835158087269243</v>
      </c>
      <c r="M3746">
        <v>0.47705574312436405</v>
      </c>
      <c r="N3746" s="44">
        <v>0.75654222562210427</v>
      </c>
      <c r="O3746" s="161">
        <f t="shared" si="581"/>
        <v>6000000</v>
      </c>
      <c r="P3746" s="162">
        <f t="shared" si="582"/>
        <v>201.95435303476728</v>
      </c>
      <c r="Q3746" s="162">
        <f t="shared" si="583"/>
        <v>133.84911068566836</v>
      </c>
      <c r="R3746" s="163">
        <f t="shared" si="584"/>
        <v>1</v>
      </c>
      <c r="S3746" s="161">
        <f t="shared" si="585"/>
        <v>7000000</v>
      </c>
      <c r="T3746" s="162">
        <f t="shared" si="586"/>
        <v>197.31811767825576</v>
      </c>
      <c r="U3746" s="162">
        <f t="shared" si="587"/>
        <v>124.42455534283418</v>
      </c>
      <c r="V3746" s="163">
        <f t="shared" si="588"/>
        <v>1</v>
      </c>
      <c r="W3746" s="164">
        <f t="shared" si="589"/>
        <v>358631454.09459347</v>
      </c>
      <c r="X3746" s="164">
        <f t="shared" si="590"/>
        <v>360254936.34795105</v>
      </c>
    </row>
    <row r="3747" spans="10:24" x14ac:dyDescent="0.25">
      <c r="J3747">
        <v>3744</v>
      </c>
      <c r="K3747" s="43">
        <v>0.84117103360658274</v>
      </c>
      <c r="L3747">
        <v>0.52637012113681259</v>
      </c>
      <c r="M3747">
        <v>0.44970671444262145</v>
      </c>
      <c r="N3747" s="44">
        <v>0.27110398948313152</v>
      </c>
      <c r="O3747" s="161">
        <f t="shared" si="581"/>
        <v>7000000</v>
      </c>
      <c r="P3747" s="162">
        <f t="shared" si="582"/>
        <v>180.9922244898608</v>
      </c>
      <c r="Q3747" s="162">
        <f t="shared" si="583"/>
        <v>132.47195266752755</v>
      </c>
      <c r="R3747" s="163">
        <f t="shared" si="584"/>
        <v>1</v>
      </c>
      <c r="S3747" s="161">
        <f t="shared" si="585"/>
        <v>7000000</v>
      </c>
      <c r="T3747" s="162">
        <f t="shared" si="586"/>
        <v>190.33074149662028</v>
      </c>
      <c r="U3747" s="162">
        <f t="shared" si="587"/>
        <v>123.73597633376377</v>
      </c>
      <c r="V3747" s="163">
        <f t="shared" si="588"/>
        <v>1</v>
      </c>
      <c r="W3747" s="164">
        <f t="shared" si="589"/>
        <v>289641902.75633281</v>
      </c>
      <c r="X3747" s="164">
        <f t="shared" si="590"/>
        <v>316163356.13999552</v>
      </c>
    </row>
    <row r="3748" spans="10:24" x14ac:dyDescent="0.25">
      <c r="J3748">
        <v>3745</v>
      </c>
      <c r="K3748" s="43">
        <v>0.14766497909559151</v>
      </c>
      <c r="L3748">
        <v>0.51466282155073895</v>
      </c>
      <c r="M3748">
        <v>0.92689093777133458</v>
      </c>
      <c r="N3748" s="44">
        <v>5.1505312875673726E-3</v>
      </c>
      <c r="O3748" s="161">
        <f t="shared" si="581"/>
        <v>2000000</v>
      </c>
      <c r="P3748" s="162">
        <f t="shared" si="582"/>
        <v>180.5514378309098</v>
      </c>
      <c r="Q3748" s="162">
        <f t="shared" si="583"/>
        <v>164.06040552069837</v>
      </c>
      <c r="R3748" s="163">
        <f t="shared" si="584"/>
        <v>1</v>
      </c>
      <c r="S3748" s="161">
        <f t="shared" si="585"/>
        <v>2000000</v>
      </c>
      <c r="T3748" s="162">
        <f t="shared" si="586"/>
        <v>190.18381261030328</v>
      </c>
      <c r="U3748" s="162">
        <f t="shared" si="587"/>
        <v>139.5302027603492</v>
      </c>
      <c r="V3748" s="163">
        <f t="shared" si="588"/>
        <v>0.05</v>
      </c>
      <c r="W3748" s="164">
        <f t="shared" si="589"/>
        <v>-17017935.379577126</v>
      </c>
      <c r="X3748" s="164">
        <f t="shared" si="590"/>
        <v>-144934639.01500458</v>
      </c>
    </row>
    <row r="3749" spans="10:24" x14ac:dyDescent="0.25">
      <c r="J3749">
        <v>3746</v>
      </c>
      <c r="K3749" s="43">
        <v>2.2512225818563936E-3</v>
      </c>
      <c r="L3749">
        <v>0.46645125244656949</v>
      </c>
      <c r="M3749">
        <v>0.58659985610343124</v>
      </c>
      <c r="N3749" s="44">
        <v>9.7231329469887551E-2</v>
      </c>
      <c r="O3749" s="161">
        <f t="shared" si="581"/>
        <v>1000000</v>
      </c>
      <c r="P3749" s="162">
        <f t="shared" si="582"/>
        <v>178.73709596811892</v>
      </c>
      <c r="Q3749" s="162">
        <f t="shared" si="583"/>
        <v>139.37614272132899</v>
      </c>
      <c r="R3749" s="163">
        <f t="shared" si="584"/>
        <v>1</v>
      </c>
      <c r="S3749" s="161">
        <f t="shared" si="585"/>
        <v>1000000</v>
      </c>
      <c r="T3749" s="162">
        <f t="shared" si="586"/>
        <v>189.57903198937296</v>
      </c>
      <c r="U3749" s="162">
        <f t="shared" si="587"/>
        <v>127.18807136066449</v>
      </c>
      <c r="V3749" s="163">
        <f t="shared" si="588"/>
        <v>0.9</v>
      </c>
      <c r="W3749" s="164">
        <f t="shared" si="589"/>
        <v>-10639046.753210068</v>
      </c>
      <c r="X3749" s="164">
        <f t="shared" si="590"/>
        <v>-93848135.434162378</v>
      </c>
    </row>
    <row r="3750" spans="10:24" x14ac:dyDescent="0.25">
      <c r="J3750">
        <v>3747</v>
      </c>
      <c r="K3750" s="43">
        <v>0.91608745461950469</v>
      </c>
      <c r="L3750">
        <v>0.77298565869528124</v>
      </c>
      <c r="M3750">
        <v>0.97472983600436447</v>
      </c>
      <c r="N3750" s="44">
        <v>0.97247186521913198</v>
      </c>
      <c r="O3750" s="161">
        <f t="shared" si="581"/>
        <v>7000000</v>
      </c>
      <c r="P3750" s="162">
        <f t="shared" si="582"/>
        <v>191.2307329169756</v>
      </c>
      <c r="Q3750" s="162">
        <f t="shared" si="583"/>
        <v>174.10724508658791</v>
      </c>
      <c r="R3750" s="163">
        <f t="shared" si="584"/>
        <v>1</v>
      </c>
      <c r="S3750" s="161">
        <f t="shared" si="585"/>
        <v>9000000</v>
      </c>
      <c r="T3750" s="162">
        <f t="shared" si="586"/>
        <v>193.74357763899187</v>
      </c>
      <c r="U3750" s="162">
        <f t="shared" si="587"/>
        <v>144.55362254329395</v>
      </c>
      <c r="V3750" s="163">
        <f t="shared" si="588"/>
        <v>1</v>
      </c>
      <c r="W3750" s="164">
        <f t="shared" si="589"/>
        <v>69864414.812713817</v>
      </c>
      <c r="X3750" s="164">
        <f t="shared" si="590"/>
        <v>292709595.86128122</v>
      </c>
    </row>
    <row r="3751" spans="10:24" x14ac:dyDescent="0.25">
      <c r="J3751">
        <v>3748</v>
      </c>
      <c r="K3751" s="43">
        <v>0.24571693655882754</v>
      </c>
      <c r="L3751">
        <v>0.7468012551068226</v>
      </c>
      <c r="M3751">
        <v>0.27894013494673098</v>
      </c>
      <c r="N3751" s="44">
        <v>0.95154921710632412</v>
      </c>
      <c r="O3751" s="161">
        <f t="shared" si="581"/>
        <v>2000000</v>
      </c>
      <c r="P3751" s="162">
        <f t="shared" si="582"/>
        <v>189.96686371435933</v>
      </c>
      <c r="Q3751" s="162">
        <f t="shared" si="583"/>
        <v>123.28014151801081</v>
      </c>
      <c r="R3751" s="163">
        <f t="shared" si="584"/>
        <v>1</v>
      </c>
      <c r="S3751" s="161">
        <f t="shared" si="585"/>
        <v>5000000</v>
      </c>
      <c r="T3751" s="162">
        <f t="shared" si="586"/>
        <v>193.32228790478644</v>
      </c>
      <c r="U3751" s="162">
        <f t="shared" si="587"/>
        <v>119.1400707590054</v>
      </c>
      <c r="V3751" s="163">
        <f t="shared" si="588"/>
        <v>1</v>
      </c>
      <c r="W3751" s="164">
        <f t="shared" si="589"/>
        <v>83373444.392697051</v>
      </c>
      <c r="X3751" s="164">
        <f t="shared" si="590"/>
        <v>220911085.7289052</v>
      </c>
    </row>
    <row r="3752" spans="10:24" x14ac:dyDescent="0.25">
      <c r="J3752">
        <v>3749</v>
      </c>
      <c r="K3752" s="43">
        <v>0.76991278069330649</v>
      </c>
      <c r="L3752">
        <v>0.14405534033494827</v>
      </c>
      <c r="M3752">
        <v>6.734711913433955E-2</v>
      </c>
      <c r="N3752" s="44">
        <v>0.41962866127551068</v>
      </c>
      <c r="O3752" s="161">
        <f t="shared" si="581"/>
        <v>7000000</v>
      </c>
      <c r="P3752" s="162">
        <f t="shared" si="582"/>
        <v>164.06586906222341</v>
      </c>
      <c r="Q3752" s="162">
        <f t="shared" si="583"/>
        <v>105.08311432182617</v>
      </c>
      <c r="R3752" s="163">
        <f t="shared" si="584"/>
        <v>1</v>
      </c>
      <c r="S3752" s="161">
        <f t="shared" si="585"/>
        <v>7000000</v>
      </c>
      <c r="T3752" s="162">
        <f t="shared" si="586"/>
        <v>184.68862302074115</v>
      </c>
      <c r="U3752" s="162">
        <f t="shared" si="587"/>
        <v>110.04155716091309</v>
      </c>
      <c r="V3752" s="163">
        <f t="shared" si="588"/>
        <v>1</v>
      </c>
      <c r="W3752" s="164">
        <f t="shared" si="589"/>
        <v>362879283.18278068</v>
      </c>
      <c r="X3752" s="164">
        <f t="shared" si="590"/>
        <v>372529461.01879644</v>
      </c>
    </row>
    <row r="3753" spans="10:24" x14ac:dyDescent="0.25">
      <c r="J3753">
        <v>3750</v>
      </c>
      <c r="K3753" s="43">
        <v>0.15323087346639119</v>
      </c>
      <c r="L3753">
        <v>0.29692469459364212</v>
      </c>
      <c r="M3753">
        <v>0.80007106153761332</v>
      </c>
      <c r="N3753" s="44">
        <v>0.81637903955857727</v>
      </c>
      <c r="O3753" s="161">
        <f t="shared" si="581"/>
        <v>2000000</v>
      </c>
      <c r="P3753" s="162">
        <f t="shared" si="582"/>
        <v>172.00100846601427</v>
      </c>
      <c r="Q3753" s="162">
        <f t="shared" si="583"/>
        <v>151.83750172833939</v>
      </c>
      <c r="R3753" s="163">
        <f t="shared" si="584"/>
        <v>1</v>
      </c>
      <c r="S3753" s="161">
        <f t="shared" si="585"/>
        <v>5000000</v>
      </c>
      <c r="T3753" s="162">
        <f t="shared" si="586"/>
        <v>187.33366948867143</v>
      </c>
      <c r="U3753" s="162">
        <f t="shared" si="587"/>
        <v>133.41875086416968</v>
      </c>
      <c r="V3753" s="163">
        <f t="shared" si="588"/>
        <v>1</v>
      </c>
      <c r="W3753" s="164">
        <f t="shared" si="589"/>
        <v>-9672986.5246502385</v>
      </c>
      <c r="X3753" s="164">
        <f t="shared" si="590"/>
        <v>119574593.12250876</v>
      </c>
    </row>
    <row r="3754" spans="10:24" x14ac:dyDescent="0.25">
      <c r="J3754">
        <v>3751</v>
      </c>
      <c r="K3754" s="43">
        <v>0.21565656739901551</v>
      </c>
      <c r="L3754">
        <v>0.14256356662716629</v>
      </c>
      <c r="M3754">
        <v>0.43959976057916983</v>
      </c>
      <c r="N3754" s="44">
        <v>0.35471237632382713</v>
      </c>
      <c r="O3754" s="161">
        <f t="shared" si="581"/>
        <v>2000000</v>
      </c>
      <c r="P3754" s="162">
        <f t="shared" si="582"/>
        <v>163.96691277414266</v>
      </c>
      <c r="Q3754" s="162">
        <f t="shared" si="583"/>
        <v>131.96031913694739</v>
      </c>
      <c r="R3754" s="163">
        <f t="shared" si="584"/>
        <v>1</v>
      </c>
      <c r="S3754" s="161">
        <f t="shared" si="585"/>
        <v>5000000</v>
      </c>
      <c r="T3754" s="162">
        <f t="shared" si="586"/>
        <v>184.65563759138089</v>
      </c>
      <c r="U3754" s="162">
        <f t="shared" si="587"/>
        <v>123.4801595684737</v>
      </c>
      <c r="V3754" s="163">
        <f t="shared" si="588"/>
        <v>1</v>
      </c>
      <c r="W3754" s="164">
        <f t="shared" si="589"/>
        <v>14013187.274390534</v>
      </c>
      <c r="X3754" s="164">
        <f t="shared" si="590"/>
        <v>155877390.11453599</v>
      </c>
    </row>
    <row r="3755" spans="10:24" x14ac:dyDescent="0.25">
      <c r="J3755">
        <v>3752</v>
      </c>
      <c r="K3755" s="43">
        <v>0.30585799008095593</v>
      </c>
      <c r="L3755">
        <v>0.28813725561865666</v>
      </c>
      <c r="M3755">
        <v>9.3500817400063663E-2</v>
      </c>
      <c r="N3755" s="44">
        <v>0.60204555363074919</v>
      </c>
      <c r="O3755" s="161">
        <f t="shared" si="581"/>
        <v>5000000</v>
      </c>
      <c r="P3755" s="162">
        <f t="shared" si="582"/>
        <v>171.61747890670915</v>
      </c>
      <c r="Q3755" s="162">
        <f t="shared" si="583"/>
        <v>108.6099775319106</v>
      </c>
      <c r="R3755" s="163">
        <f t="shared" si="584"/>
        <v>1</v>
      </c>
      <c r="S3755" s="161">
        <f t="shared" si="585"/>
        <v>6000000</v>
      </c>
      <c r="T3755" s="162">
        <f t="shared" si="586"/>
        <v>187.20582630223637</v>
      </c>
      <c r="U3755" s="162">
        <f t="shared" si="587"/>
        <v>111.8049887659553</v>
      </c>
      <c r="V3755" s="163">
        <f t="shared" si="588"/>
        <v>1</v>
      </c>
      <c r="W3755" s="164">
        <f t="shared" si="589"/>
        <v>265037506.87399274</v>
      </c>
      <c r="X3755" s="164">
        <f t="shared" si="590"/>
        <v>302405025.21768641</v>
      </c>
    </row>
    <row r="3756" spans="10:24" x14ac:dyDescent="0.25">
      <c r="J3756">
        <v>3753</v>
      </c>
      <c r="K3756" s="43">
        <v>0.91334780366904511</v>
      </c>
      <c r="L3756">
        <v>0.56535192413721336</v>
      </c>
      <c r="M3756">
        <v>0.75706667730409527</v>
      </c>
      <c r="N3756" s="44">
        <v>0.76628976867570298</v>
      </c>
      <c r="O3756" s="161">
        <f t="shared" si="581"/>
        <v>7000000</v>
      </c>
      <c r="P3756" s="162">
        <f t="shared" si="582"/>
        <v>182.46828881879949</v>
      </c>
      <c r="Q3756" s="162">
        <f t="shared" si="583"/>
        <v>148.93795949227484</v>
      </c>
      <c r="R3756" s="163">
        <f t="shared" si="584"/>
        <v>1</v>
      </c>
      <c r="S3756" s="161">
        <f t="shared" si="585"/>
        <v>9000000</v>
      </c>
      <c r="T3756" s="162">
        <f t="shared" si="586"/>
        <v>190.82276293959984</v>
      </c>
      <c r="U3756" s="162">
        <f t="shared" si="587"/>
        <v>131.96897974613742</v>
      </c>
      <c r="V3756" s="163">
        <f t="shared" si="588"/>
        <v>1</v>
      </c>
      <c r="W3756" s="164">
        <f t="shared" si="589"/>
        <v>184712305.28567255</v>
      </c>
      <c r="X3756" s="164">
        <f t="shared" si="590"/>
        <v>379684048.74116176</v>
      </c>
    </row>
    <row r="3757" spans="10:24" x14ac:dyDescent="0.25">
      <c r="J3757">
        <v>3754</v>
      </c>
      <c r="K3757" s="43">
        <v>0.80587209481683464</v>
      </c>
      <c r="L3757">
        <v>0.52300248185958909</v>
      </c>
      <c r="M3757">
        <v>0.80368019647377653</v>
      </c>
      <c r="N3757" s="44">
        <v>0.57403556126580724</v>
      </c>
      <c r="O3757" s="161">
        <f t="shared" si="581"/>
        <v>7000000</v>
      </c>
      <c r="P3757" s="162">
        <f t="shared" si="582"/>
        <v>180.86535984851207</v>
      </c>
      <c r="Q3757" s="162">
        <f t="shared" si="583"/>
        <v>152.09680446301772</v>
      </c>
      <c r="R3757" s="163">
        <f t="shared" si="584"/>
        <v>1</v>
      </c>
      <c r="S3757" s="161">
        <f t="shared" si="585"/>
        <v>7000000</v>
      </c>
      <c r="T3757" s="162">
        <f t="shared" si="586"/>
        <v>190.28845328283737</v>
      </c>
      <c r="U3757" s="162">
        <f t="shared" si="587"/>
        <v>133.54840223150887</v>
      </c>
      <c r="V3757" s="163">
        <f t="shared" si="588"/>
        <v>1</v>
      </c>
      <c r="W3757" s="164">
        <f t="shared" si="589"/>
        <v>151379887.69846046</v>
      </c>
      <c r="X3757" s="164">
        <f t="shared" si="590"/>
        <v>247180357.35929942</v>
      </c>
    </row>
    <row r="3758" spans="10:24" x14ac:dyDescent="0.25">
      <c r="J3758">
        <v>3755</v>
      </c>
      <c r="K3758" s="43">
        <v>0.89362776153060675</v>
      </c>
      <c r="L3758">
        <v>0.84640766932445033</v>
      </c>
      <c r="M3758">
        <v>0.68884140771734437</v>
      </c>
      <c r="N3758" s="44">
        <v>0.84980847060775799</v>
      </c>
      <c r="O3758" s="161">
        <f t="shared" si="581"/>
        <v>7000000</v>
      </c>
      <c r="P3758" s="162">
        <f t="shared" si="582"/>
        <v>195.31720933506469</v>
      </c>
      <c r="Q3758" s="162">
        <f t="shared" si="583"/>
        <v>144.85137920805604</v>
      </c>
      <c r="R3758" s="163">
        <f t="shared" si="584"/>
        <v>1</v>
      </c>
      <c r="S3758" s="161">
        <f t="shared" si="585"/>
        <v>7000000</v>
      </c>
      <c r="T3758" s="162">
        <f t="shared" si="586"/>
        <v>195.10573644502156</v>
      </c>
      <c r="U3758" s="162">
        <f t="shared" si="587"/>
        <v>129.92568960402804</v>
      </c>
      <c r="V3758" s="163">
        <f t="shared" si="588"/>
        <v>1</v>
      </c>
      <c r="W3758" s="164">
        <f t="shared" si="589"/>
        <v>303260810.8890605</v>
      </c>
      <c r="X3758" s="164">
        <f t="shared" si="590"/>
        <v>306260327.88695467</v>
      </c>
    </row>
    <row r="3759" spans="10:24" x14ac:dyDescent="0.25">
      <c r="J3759">
        <v>3756</v>
      </c>
      <c r="K3759" s="43">
        <v>1.2480702193441551E-2</v>
      </c>
      <c r="L3759">
        <v>0.91381351837121827</v>
      </c>
      <c r="M3759">
        <v>0.59138618355403572</v>
      </c>
      <c r="N3759" s="44">
        <v>9.8366286981826034E-2</v>
      </c>
      <c r="O3759" s="161">
        <f t="shared" si="581"/>
        <v>1000000</v>
      </c>
      <c r="P3759" s="162">
        <f t="shared" si="582"/>
        <v>200.46927863775176</v>
      </c>
      <c r="Q3759" s="162">
        <f t="shared" si="583"/>
        <v>139.62224411705799</v>
      </c>
      <c r="R3759" s="163">
        <f t="shared" si="584"/>
        <v>1</v>
      </c>
      <c r="S3759" s="161">
        <f t="shared" si="585"/>
        <v>1000000</v>
      </c>
      <c r="T3759" s="162">
        <f t="shared" si="586"/>
        <v>196.82309287925059</v>
      </c>
      <c r="U3759" s="162">
        <f t="shared" si="587"/>
        <v>127.31112205852899</v>
      </c>
      <c r="V3759" s="163">
        <f t="shared" si="588"/>
        <v>0.9</v>
      </c>
      <c r="W3759" s="164">
        <f t="shared" si="589"/>
        <v>10847034.520693772</v>
      </c>
      <c r="X3759" s="164">
        <f t="shared" si="590"/>
        <v>-87439226.261350572</v>
      </c>
    </row>
    <row r="3760" spans="10:24" x14ac:dyDescent="0.25">
      <c r="J3760">
        <v>3757</v>
      </c>
      <c r="K3760" s="43">
        <v>0.26430970369467754</v>
      </c>
      <c r="L3760">
        <v>0.13218275060646478</v>
      </c>
      <c r="M3760">
        <v>0.35991438590364144</v>
      </c>
      <c r="N3760" s="44">
        <v>0.58702093048632809</v>
      </c>
      <c r="O3760" s="161">
        <f t="shared" si="581"/>
        <v>2000000</v>
      </c>
      <c r="P3760" s="162">
        <f t="shared" si="582"/>
        <v>163.25801526201442</v>
      </c>
      <c r="Q3760" s="162">
        <f t="shared" si="583"/>
        <v>127.82624709336423</v>
      </c>
      <c r="R3760" s="163">
        <f t="shared" si="584"/>
        <v>1</v>
      </c>
      <c r="S3760" s="161">
        <f t="shared" si="585"/>
        <v>5000000</v>
      </c>
      <c r="T3760" s="162">
        <f t="shared" si="586"/>
        <v>184.41933842067147</v>
      </c>
      <c r="U3760" s="162">
        <f t="shared" si="587"/>
        <v>121.41312354668212</v>
      </c>
      <c r="V3760" s="163">
        <f t="shared" si="588"/>
        <v>1</v>
      </c>
      <c r="W3760" s="164">
        <f t="shared" si="589"/>
        <v>20863536.33730039</v>
      </c>
      <c r="X3760" s="164">
        <f t="shared" si="590"/>
        <v>165031074.36994678</v>
      </c>
    </row>
    <row r="3761" spans="10:24" x14ac:dyDescent="0.25">
      <c r="J3761">
        <v>3758</v>
      </c>
      <c r="K3761" s="43">
        <v>0.94045779905713567</v>
      </c>
      <c r="L3761">
        <v>0.69560040879159035</v>
      </c>
      <c r="M3761">
        <v>0.67955534908923276</v>
      </c>
      <c r="N3761" s="44">
        <v>0.60624067677112048</v>
      </c>
      <c r="O3761" s="161">
        <f t="shared" si="581"/>
        <v>7000000</v>
      </c>
      <c r="P3761" s="162">
        <f t="shared" si="582"/>
        <v>187.67682444130224</v>
      </c>
      <c r="Q3761" s="162">
        <f t="shared" si="583"/>
        <v>144.32911534610477</v>
      </c>
      <c r="R3761" s="163">
        <f t="shared" si="584"/>
        <v>1</v>
      </c>
      <c r="S3761" s="161">
        <f t="shared" si="585"/>
        <v>9000000</v>
      </c>
      <c r="T3761" s="162">
        <f t="shared" si="586"/>
        <v>192.55894148043407</v>
      </c>
      <c r="U3761" s="162">
        <f t="shared" si="587"/>
        <v>129.66455767305237</v>
      </c>
      <c r="V3761" s="163">
        <f t="shared" si="588"/>
        <v>1</v>
      </c>
      <c r="W3761" s="164">
        <f t="shared" si="589"/>
        <v>253433963.66638231</v>
      </c>
      <c r="X3761" s="164">
        <f t="shared" si="590"/>
        <v>416049454.26643527</v>
      </c>
    </row>
    <row r="3762" spans="10:24" x14ac:dyDescent="0.25">
      <c r="J3762">
        <v>3759</v>
      </c>
      <c r="K3762" s="43">
        <v>0.45054265186147258</v>
      </c>
      <c r="L3762">
        <v>0.37920041093563051</v>
      </c>
      <c r="M3762">
        <v>0.75358442238494738</v>
      </c>
      <c r="N3762" s="44">
        <v>0.95295173915907738</v>
      </c>
      <c r="O3762" s="161">
        <f t="shared" si="581"/>
        <v>5000000</v>
      </c>
      <c r="P3762" s="162">
        <f t="shared" si="582"/>
        <v>175.386277949782</v>
      </c>
      <c r="Q3762" s="162">
        <f t="shared" si="583"/>
        <v>148.71625626595497</v>
      </c>
      <c r="R3762" s="163">
        <f t="shared" si="584"/>
        <v>1</v>
      </c>
      <c r="S3762" s="161">
        <f t="shared" si="585"/>
        <v>6000000</v>
      </c>
      <c r="T3762" s="162">
        <f t="shared" si="586"/>
        <v>188.46209264992734</v>
      </c>
      <c r="U3762" s="162">
        <f t="shared" si="587"/>
        <v>131.85812813297747</v>
      </c>
      <c r="V3762" s="163">
        <f t="shared" si="588"/>
        <v>1</v>
      </c>
      <c r="W3762" s="164">
        <f t="shared" si="589"/>
        <v>83350108.419135153</v>
      </c>
      <c r="X3762" s="164">
        <f t="shared" si="590"/>
        <v>189623787.10169923</v>
      </c>
    </row>
    <row r="3763" spans="10:24" x14ac:dyDescent="0.25">
      <c r="J3763">
        <v>3760</v>
      </c>
      <c r="K3763" s="43">
        <v>0.33066436773197505</v>
      </c>
      <c r="L3763">
        <v>0.3122545037715363</v>
      </c>
      <c r="M3763">
        <v>0.78395498704990418</v>
      </c>
      <c r="N3763" s="44">
        <v>0.46613385016240372</v>
      </c>
      <c r="O3763" s="161">
        <f t="shared" si="581"/>
        <v>5000000</v>
      </c>
      <c r="P3763" s="162">
        <f t="shared" si="582"/>
        <v>172.65795040074022</v>
      </c>
      <c r="Q3763" s="162">
        <f t="shared" si="583"/>
        <v>150.71240402573173</v>
      </c>
      <c r="R3763" s="163">
        <f t="shared" si="584"/>
        <v>1</v>
      </c>
      <c r="S3763" s="161">
        <f t="shared" si="585"/>
        <v>6000000</v>
      </c>
      <c r="T3763" s="162">
        <f t="shared" si="586"/>
        <v>187.55265013358007</v>
      </c>
      <c r="U3763" s="162">
        <f t="shared" si="587"/>
        <v>132.85620201286585</v>
      </c>
      <c r="V3763" s="163">
        <f t="shared" si="588"/>
        <v>1</v>
      </c>
      <c r="W3763" s="164">
        <f t="shared" si="589"/>
        <v>59727731.875042453</v>
      </c>
      <c r="X3763" s="164">
        <f t="shared" si="590"/>
        <v>178178688.72428536</v>
      </c>
    </row>
    <row r="3764" spans="10:24" x14ac:dyDescent="0.25">
      <c r="J3764">
        <v>3761</v>
      </c>
      <c r="K3764" s="43">
        <v>0.15191657447476703</v>
      </c>
      <c r="L3764">
        <v>0.61744179107507979</v>
      </c>
      <c r="M3764">
        <v>0.52718048484918889</v>
      </c>
      <c r="N3764" s="44">
        <v>0.40737866231655906</v>
      </c>
      <c r="O3764" s="161">
        <f t="shared" si="581"/>
        <v>2000000</v>
      </c>
      <c r="P3764" s="162">
        <f t="shared" si="582"/>
        <v>184.48153279322034</v>
      </c>
      <c r="Q3764" s="162">
        <f t="shared" si="583"/>
        <v>136.36368334601357</v>
      </c>
      <c r="R3764" s="163">
        <f t="shared" si="584"/>
        <v>1</v>
      </c>
      <c r="S3764" s="161">
        <f t="shared" si="585"/>
        <v>5000000</v>
      </c>
      <c r="T3764" s="162">
        <f t="shared" si="586"/>
        <v>191.49384426440679</v>
      </c>
      <c r="U3764" s="162">
        <f t="shared" si="587"/>
        <v>125.68184167300679</v>
      </c>
      <c r="V3764" s="163">
        <f t="shared" si="588"/>
        <v>1</v>
      </c>
      <c r="W3764" s="164">
        <f t="shared" si="589"/>
        <v>46235698.894413531</v>
      </c>
      <c r="X3764" s="164">
        <f t="shared" si="590"/>
        <v>179060012.95700002</v>
      </c>
    </row>
    <row r="3765" spans="10:24" x14ac:dyDescent="0.25">
      <c r="J3765">
        <v>3762</v>
      </c>
      <c r="K3765" s="43">
        <v>0.87344042760958196</v>
      </c>
      <c r="L3765">
        <v>9.0560809818418631E-2</v>
      </c>
      <c r="M3765">
        <v>0.26857467991022388</v>
      </c>
      <c r="N3765" s="44">
        <v>0.84955772976209487</v>
      </c>
      <c r="O3765" s="161">
        <f t="shared" si="581"/>
        <v>7000000</v>
      </c>
      <c r="P3765" s="162">
        <f t="shared" si="582"/>
        <v>159.94035696381073</v>
      </c>
      <c r="Q3765" s="162">
        <f t="shared" si="583"/>
        <v>122.65741144574736</v>
      </c>
      <c r="R3765" s="163">
        <f t="shared" si="584"/>
        <v>1</v>
      </c>
      <c r="S3765" s="161">
        <f t="shared" si="585"/>
        <v>7000000</v>
      </c>
      <c r="T3765" s="162">
        <f t="shared" si="586"/>
        <v>183.31345232127023</v>
      </c>
      <c r="U3765" s="162">
        <f t="shared" si="587"/>
        <v>118.82870572287368</v>
      </c>
      <c r="V3765" s="163">
        <f t="shared" si="588"/>
        <v>1</v>
      </c>
      <c r="W3765" s="164">
        <f t="shared" si="589"/>
        <v>210980618.62644359</v>
      </c>
      <c r="X3765" s="164">
        <f t="shared" si="590"/>
        <v>301393226.1887759</v>
      </c>
    </row>
    <row r="3766" spans="10:24" x14ac:dyDescent="0.25">
      <c r="J3766">
        <v>3763</v>
      </c>
      <c r="K3766" s="43">
        <v>0.67098261544152615</v>
      </c>
      <c r="L3766">
        <v>0.66758178270963076</v>
      </c>
      <c r="M3766">
        <v>0.61212780841122649</v>
      </c>
      <c r="N3766" s="44">
        <v>0.83899379655556972</v>
      </c>
      <c r="O3766" s="161">
        <f t="shared" si="581"/>
        <v>6000000</v>
      </c>
      <c r="P3766" s="162">
        <f t="shared" si="582"/>
        <v>186.49868234253933</v>
      </c>
      <c r="Q3766" s="162">
        <f t="shared" si="583"/>
        <v>140.69738322665401</v>
      </c>
      <c r="R3766" s="163">
        <f t="shared" si="584"/>
        <v>1</v>
      </c>
      <c r="S3766" s="161">
        <f t="shared" si="585"/>
        <v>7000000</v>
      </c>
      <c r="T3766" s="162">
        <f t="shared" si="586"/>
        <v>192.16622744751311</v>
      </c>
      <c r="U3766" s="162">
        <f t="shared" si="587"/>
        <v>127.84869161332701</v>
      </c>
      <c r="V3766" s="163">
        <f t="shared" si="588"/>
        <v>1</v>
      </c>
      <c r="W3766" s="164">
        <f t="shared" si="589"/>
        <v>224807794.6953119</v>
      </c>
      <c r="X3766" s="164">
        <f t="shared" si="590"/>
        <v>300222750.83930272</v>
      </c>
    </row>
    <row r="3767" spans="10:24" x14ac:dyDescent="0.25">
      <c r="J3767">
        <v>3764</v>
      </c>
      <c r="K3767" s="43">
        <v>0.66793758128636016</v>
      </c>
      <c r="L3767">
        <v>0.41910627707025117</v>
      </c>
      <c r="M3767">
        <v>0.27090048423074609</v>
      </c>
      <c r="N3767" s="44">
        <v>0.77114739103626639</v>
      </c>
      <c r="O3767" s="161">
        <f t="shared" si="581"/>
        <v>6000000</v>
      </c>
      <c r="P3767" s="162">
        <f t="shared" si="582"/>
        <v>176.93729451610105</v>
      </c>
      <c r="Q3767" s="162">
        <f t="shared" si="583"/>
        <v>122.79816310047447</v>
      </c>
      <c r="R3767" s="163">
        <f t="shared" si="584"/>
        <v>1</v>
      </c>
      <c r="S3767" s="161">
        <f t="shared" si="585"/>
        <v>7000000</v>
      </c>
      <c r="T3767" s="162">
        <f t="shared" si="586"/>
        <v>188.97909817203367</v>
      </c>
      <c r="U3767" s="162">
        <f t="shared" si="587"/>
        <v>118.89908155023723</v>
      </c>
      <c r="V3767" s="163">
        <f t="shared" si="588"/>
        <v>1</v>
      </c>
      <c r="W3767" s="164">
        <f t="shared" si="589"/>
        <v>274834788.49375945</v>
      </c>
      <c r="X3767" s="164">
        <f t="shared" si="590"/>
        <v>340560116.35257512</v>
      </c>
    </row>
    <row r="3768" spans="10:24" x14ac:dyDescent="0.25">
      <c r="J3768">
        <v>3765</v>
      </c>
      <c r="K3768" s="43">
        <v>0.82205339378729569</v>
      </c>
      <c r="L3768">
        <v>0.14792382088908329</v>
      </c>
      <c r="M3768">
        <v>1.9820425782900442E-2</v>
      </c>
      <c r="N3768" s="44">
        <v>0.12550850728016827</v>
      </c>
      <c r="O3768" s="161">
        <f t="shared" si="581"/>
        <v>7000000</v>
      </c>
      <c r="P3768" s="162">
        <f t="shared" si="582"/>
        <v>164.31930861236685</v>
      </c>
      <c r="Q3768" s="162">
        <f t="shared" si="583"/>
        <v>93.850561244345002</v>
      </c>
      <c r="R3768" s="163">
        <f t="shared" si="584"/>
        <v>1</v>
      </c>
      <c r="S3768" s="161">
        <f t="shared" si="585"/>
        <v>7000000</v>
      </c>
      <c r="T3768" s="162">
        <f t="shared" si="586"/>
        <v>184.77310287078896</v>
      </c>
      <c r="U3768" s="162">
        <f t="shared" si="587"/>
        <v>104.42528062217249</v>
      </c>
      <c r="V3768" s="163">
        <f t="shared" si="588"/>
        <v>0.9</v>
      </c>
      <c r="W3768" s="164">
        <f t="shared" si="589"/>
        <v>443281231.57615298</v>
      </c>
      <c r="X3768" s="164">
        <f t="shared" si="590"/>
        <v>356191280.16628379</v>
      </c>
    </row>
    <row r="3769" spans="10:24" x14ac:dyDescent="0.25">
      <c r="J3769">
        <v>3766</v>
      </c>
      <c r="K3769" s="43">
        <v>0.22148254476537477</v>
      </c>
      <c r="L3769">
        <v>0.6974889865582744</v>
      </c>
      <c r="M3769">
        <v>0.35859371970468035</v>
      </c>
      <c r="N3769" s="44">
        <v>0.40366601216149212</v>
      </c>
      <c r="O3769" s="161">
        <f t="shared" si="581"/>
        <v>2000000</v>
      </c>
      <c r="P3769" s="162">
        <f t="shared" si="582"/>
        <v>187.75788234557282</v>
      </c>
      <c r="Q3769" s="162">
        <f t="shared" si="583"/>
        <v>127.75559476315907</v>
      </c>
      <c r="R3769" s="163">
        <f t="shared" si="584"/>
        <v>1</v>
      </c>
      <c r="S3769" s="161">
        <f t="shared" si="585"/>
        <v>5000000</v>
      </c>
      <c r="T3769" s="162">
        <f t="shared" si="586"/>
        <v>192.58596078185761</v>
      </c>
      <c r="U3769" s="162">
        <f t="shared" si="587"/>
        <v>121.37779738157954</v>
      </c>
      <c r="V3769" s="163">
        <f t="shared" si="588"/>
        <v>1</v>
      </c>
      <c r="W3769" s="164">
        <f t="shared" si="589"/>
        <v>70004575.164827511</v>
      </c>
      <c r="X3769" s="164">
        <f t="shared" si="590"/>
        <v>206040817.00139034</v>
      </c>
    </row>
    <row r="3770" spans="10:24" x14ac:dyDescent="0.25">
      <c r="J3770">
        <v>3767</v>
      </c>
      <c r="K3770" s="43">
        <v>0.13499707788517246</v>
      </c>
      <c r="L3770">
        <v>0.36392332090826951</v>
      </c>
      <c r="M3770">
        <v>3.5272470289693825E-2</v>
      </c>
      <c r="N3770" s="44">
        <v>0.4444598686761031</v>
      </c>
      <c r="O3770" s="161">
        <f t="shared" si="581"/>
        <v>2000000</v>
      </c>
      <c r="P3770" s="162">
        <f t="shared" si="582"/>
        <v>174.78012899344878</v>
      </c>
      <c r="Q3770" s="162">
        <f t="shared" si="583"/>
        <v>98.832086498286998</v>
      </c>
      <c r="R3770" s="163">
        <f t="shared" si="584"/>
        <v>1</v>
      </c>
      <c r="S3770" s="161">
        <f t="shared" si="585"/>
        <v>2000000</v>
      </c>
      <c r="T3770" s="162">
        <f t="shared" si="586"/>
        <v>188.26004299781627</v>
      </c>
      <c r="U3770" s="162">
        <f t="shared" si="587"/>
        <v>106.9160432491435</v>
      </c>
      <c r="V3770" s="163">
        <f t="shared" si="588"/>
        <v>1</v>
      </c>
      <c r="W3770" s="164">
        <f t="shared" si="589"/>
        <v>101896084.99032357</v>
      </c>
      <c r="X3770" s="164">
        <f t="shared" si="590"/>
        <v>12687999.497345537</v>
      </c>
    </row>
    <row r="3771" spans="10:24" x14ac:dyDescent="0.25">
      <c r="J3771">
        <v>3768</v>
      </c>
      <c r="K3771" s="43">
        <v>0.15721097088889813</v>
      </c>
      <c r="L3771">
        <v>0.33142344502063892</v>
      </c>
      <c r="M3771">
        <v>2.7572143587430875E-2</v>
      </c>
      <c r="N3771" s="44">
        <v>0.40152838576597571</v>
      </c>
      <c r="O3771" s="161">
        <f t="shared" si="581"/>
        <v>2000000</v>
      </c>
      <c r="P3771" s="162">
        <f t="shared" si="582"/>
        <v>173.46021005959221</v>
      </c>
      <c r="Q3771" s="162">
        <f t="shared" si="583"/>
        <v>96.6452473120371</v>
      </c>
      <c r="R3771" s="163">
        <f t="shared" si="584"/>
        <v>1</v>
      </c>
      <c r="S3771" s="161">
        <f t="shared" si="585"/>
        <v>5000000</v>
      </c>
      <c r="T3771" s="162">
        <f t="shared" si="586"/>
        <v>187.82007001986406</v>
      </c>
      <c r="U3771" s="162">
        <f t="shared" si="587"/>
        <v>105.82262365601855</v>
      </c>
      <c r="V3771" s="163">
        <f t="shared" si="588"/>
        <v>1</v>
      </c>
      <c r="W3771" s="164">
        <f t="shared" si="589"/>
        <v>103629925.49511021</v>
      </c>
      <c r="X3771" s="164">
        <f t="shared" si="590"/>
        <v>259987231.81922758</v>
      </c>
    </row>
    <row r="3772" spans="10:24" x14ac:dyDescent="0.25">
      <c r="J3772">
        <v>3769</v>
      </c>
      <c r="K3772" s="43">
        <v>0.80688627884038588</v>
      </c>
      <c r="L3772">
        <v>4.413253833793096E-2</v>
      </c>
      <c r="M3772">
        <v>0.23128126592000697</v>
      </c>
      <c r="N3772" s="44">
        <v>8.1201620991124379E-2</v>
      </c>
      <c r="O3772" s="161">
        <f t="shared" si="581"/>
        <v>7000000</v>
      </c>
      <c r="P3772" s="162">
        <f t="shared" si="582"/>
        <v>154.43068053801883</v>
      </c>
      <c r="Q3772" s="162">
        <f t="shared" si="583"/>
        <v>120.307323491511</v>
      </c>
      <c r="R3772" s="163">
        <f t="shared" si="584"/>
        <v>1</v>
      </c>
      <c r="S3772" s="161">
        <f t="shared" si="585"/>
        <v>7000000</v>
      </c>
      <c r="T3772" s="162">
        <f t="shared" si="586"/>
        <v>181.47689351267294</v>
      </c>
      <c r="U3772" s="162">
        <f t="shared" si="587"/>
        <v>117.6536617457555</v>
      </c>
      <c r="V3772" s="163">
        <f t="shared" si="588"/>
        <v>0.9</v>
      </c>
      <c r="W3772" s="164">
        <f t="shared" si="589"/>
        <v>188863499.32555485</v>
      </c>
      <c r="X3772" s="164">
        <f t="shared" si="590"/>
        <v>252086360.13157988</v>
      </c>
    </row>
    <row r="3773" spans="10:24" x14ac:dyDescent="0.25">
      <c r="J3773">
        <v>3770</v>
      </c>
      <c r="K3773" s="43">
        <v>3.2256184622193596E-3</v>
      </c>
      <c r="L3773">
        <v>0.64188570937879419</v>
      </c>
      <c r="M3773">
        <v>0.92284571967296525</v>
      </c>
      <c r="N3773" s="44">
        <v>0.95293122516215478</v>
      </c>
      <c r="O3773" s="161">
        <f t="shared" si="581"/>
        <v>1000000</v>
      </c>
      <c r="P3773" s="162">
        <f t="shared" si="582"/>
        <v>185.45255687052492</v>
      </c>
      <c r="Q3773" s="162">
        <f t="shared" si="583"/>
        <v>163.48953154904731</v>
      </c>
      <c r="R3773" s="163">
        <f t="shared" si="584"/>
        <v>1</v>
      </c>
      <c r="S3773" s="161">
        <f t="shared" si="585"/>
        <v>1000000</v>
      </c>
      <c r="T3773" s="162">
        <f t="shared" si="586"/>
        <v>191.81751895684164</v>
      </c>
      <c r="U3773" s="162">
        <f t="shared" si="587"/>
        <v>139.24476577452367</v>
      </c>
      <c r="V3773" s="163">
        <f t="shared" si="588"/>
        <v>1</v>
      </c>
      <c r="W3773" s="164">
        <f t="shared" si="589"/>
        <v>-28036974.678522397</v>
      </c>
      <c r="X3773" s="164">
        <f t="shared" si="590"/>
        <v>-97427246.817682028</v>
      </c>
    </row>
    <row r="3774" spans="10:24" x14ac:dyDescent="0.25">
      <c r="J3774">
        <v>3771</v>
      </c>
      <c r="K3774" s="43">
        <v>0.93528085987587317</v>
      </c>
      <c r="L3774">
        <v>0.33873246410003999</v>
      </c>
      <c r="M3774">
        <v>0.15438066255362071</v>
      </c>
      <c r="N3774" s="44">
        <v>0.99260775473548835</v>
      </c>
      <c r="O3774" s="161">
        <f t="shared" si="581"/>
        <v>7000000</v>
      </c>
      <c r="P3774" s="162">
        <f t="shared" si="582"/>
        <v>173.76112588230279</v>
      </c>
      <c r="Q3774" s="162">
        <f t="shared" si="583"/>
        <v>114.64350825221298</v>
      </c>
      <c r="R3774" s="163">
        <f t="shared" si="584"/>
        <v>1</v>
      </c>
      <c r="S3774" s="161">
        <f t="shared" si="585"/>
        <v>9000000</v>
      </c>
      <c r="T3774" s="162">
        <f t="shared" si="586"/>
        <v>187.92037529410092</v>
      </c>
      <c r="U3774" s="162">
        <f t="shared" si="587"/>
        <v>114.8217541261065</v>
      </c>
      <c r="V3774" s="163">
        <f t="shared" si="588"/>
        <v>1</v>
      </c>
      <c r="W3774" s="164">
        <f t="shared" si="589"/>
        <v>363823323.41062868</v>
      </c>
      <c r="X3774" s="164">
        <f t="shared" si="590"/>
        <v>507887590.51194978</v>
      </c>
    </row>
    <row r="3775" spans="10:24" x14ac:dyDescent="0.25">
      <c r="J3775">
        <v>3772</v>
      </c>
      <c r="K3775" s="43">
        <v>0.66807470248165768</v>
      </c>
      <c r="L3775">
        <v>0.52969623838149127</v>
      </c>
      <c r="M3775">
        <v>0.69407562691355074</v>
      </c>
      <c r="N3775" s="44">
        <v>0.58666439346829335</v>
      </c>
      <c r="O3775" s="161">
        <f t="shared" si="581"/>
        <v>6000000</v>
      </c>
      <c r="P3775" s="162">
        <f t="shared" si="582"/>
        <v>181.11759459784599</v>
      </c>
      <c r="Q3775" s="162">
        <f t="shared" si="583"/>
        <v>145.14872528504</v>
      </c>
      <c r="R3775" s="163">
        <f t="shared" si="584"/>
        <v>1</v>
      </c>
      <c r="S3775" s="161">
        <f t="shared" si="585"/>
        <v>7000000</v>
      </c>
      <c r="T3775" s="162">
        <f t="shared" si="586"/>
        <v>190.37253153261531</v>
      </c>
      <c r="U3775" s="162">
        <f t="shared" si="587"/>
        <v>130.07436264252001</v>
      </c>
      <c r="V3775" s="163">
        <f t="shared" si="588"/>
        <v>1</v>
      </c>
      <c r="W3775" s="164">
        <f t="shared" si="589"/>
        <v>165813215.87683594</v>
      </c>
      <c r="X3775" s="164">
        <f t="shared" si="590"/>
        <v>272087182.23066705</v>
      </c>
    </row>
    <row r="3776" spans="10:24" x14ac:dyDescent="0.25">
      <c r="J3776">
        <v>3773</v>
      </c>
      <c r="K3776" s="43">
        <v>0.30861473375433945</v>
      </c>
      <c r="L3776">
        <v>0.76785092861063886</v>
      </c>
      <c r="M3776">
        <v>6.5781401527310712E-2</v>
      </c>
      <c r="N3776" s="44">
        <v>0.17277694707281654</v>
      </c>
      <c r="O3776" s="161">
        <f t="shared" si="581"/>
        <v>5000000</v>
      </c>
      <c r="P3776" s="162">
        <f t="shared" si="582"/>
        <v>190.97681586555754</v>
      </c>
      <c r="Q3776" s="162">
        <f t="shared" si="583"/>
        <v>104.84064670847576</v>
      </c>
      <c r="R3776" s="163">
        <f t="shared" si="584"/>
        <v>1</v>
      </c>
      <c r="S3776" s="161">
        <f t="shared" si="585"/>
        <v>6000000</v>
      </c>
      <c r="T3776" s="162">
        <f t="shared" si="586"/>
        <v>193.65893862185251</v>
      </c>
      <c r="U3776" s="162">
        <f t="shared" si="587"/>
        <v>109.92032335423788</v>
      </c>
      <c r="V3776" s="163">
        <f t="shared" si="588"/>
        <v>0.9</v>
      </c>
      <c r="W3776" s="164">
        <f t="shared" si="589"/>
        <v>380680845.78540891</v>
      </c>
      <c r="X3776" s="164">
        <f t="shared" si="590"/>
        <v>302188522.44511902</v>
      </c>
    </row>
    <row r="3777" spans="10:24" x14ac:dyDescent="0.25">
      <c r="J3777">
        <v>3774</v>
      </c>
      <c r="K3777" s="43">
        <v>0.27957061920082826</v>
      </c>
      <c r="L3777">
        <v>0.44114760669575126</v>
      </c>
      <c r="M3777">
        <v>0.3311385425233242</v>
      </c>
      <c r="N3777" s="44">
        <v>0.21847622327218141</v>
      </c>
      <c r="O3777" s="161">
        <f t="shared" si="581"/>
        <v>2000000</v>
      </c>
      <c r="P3777" s="162">
        <f t="shared" si="582"/>
        <v>177.77909613337525</v>
      </c>
      <c r="Q3777" s="162">
        <f t="shared" si="583"/>
        <v>126.26457042028662</v>
      </c>
      <c r="R3777" s="163">
        <f t="shared" si="584"/>
        <v>1</v>
      </c>
      <c r="S3777" s="161">
        <f t="shared" si="585"/>
        <v>5000000</v>
      </c>
      <c r="T3777" s="162">
        <f t="shared" si="586"/>
        <v>189.25969871112508</v>
      </c>
      <c r="U3777" s="162">
        <f t="shared" si="587"/>
        <v>120.63228521014331</v>
      </c>
      <c r="V3777" s="163">
        <f t="shared" si="588"/>
        <v>1</v>
      </c>
      <c r="W3777" s="164">
        <f t="shared" si="589"/>
        <v>53029051.426177263</v>
      </c>
      <c r="X3777" s="164">
        <f t="shared" si="590"/>
        <v>193137067.50490886</v>
      </c>
    </row>
    <row r="3778" spans="10:24" x14ac:dyDescent="0.25">
      <c r="J3778">
        <v>3775</v>
      </c>
      <c r="K3778" s="43">
        <v>2.7773022812622616E-2</v>
      </c>
      <c r="L3778">
        <v>0.27023330464822592</v>
      </c>
      <c r="M3778">
        <v>0.16335286624662715</v>
      </c>
      <c r="N3778" s="44">
        <v>8.2276970327054944E-2</v>
      </c>
      <c r="O3778" s="161">
        <f t="shared" si="581"/>
        <v>1000000</v>
      </c>
      <c r="P3778" s="162">
        <f t="shared" si="582"/>
        <v>170.81838690104797</v>
      </c>
      <c r="Q3778" s="162">
        <f t="shared" si="583"/>
        <v>115.38458203920297</v>
      </c>
      <c r="R3778" s="163">
        <f t="shared" si="584"/>
        <v>1</v>
      </c>
      <c r="S3778" s="161">
        <f t="shared" si="585"/>
        <v>1000000</v>
      </c>
      <c r="T3778" s="162">
        <f t="shared" si="586"/>
        <v>186.93946230034933</v>
      </c>
      <c r="U3778" s="162">
        <f t="shared" si="587"/>
        <v>115.19229101960148</v>
      </c>
      <c r="V3778" s="163">
        <f t="shared" si="588"/>
        <v>0.9</v>
      </c>
      <c r="W3778" s="164">
        <f t="shared" si="589"/>
        <v>5433804.8618450016</v>
      </c>
      <c r="X3778" s="164">
        <f t="shared" si="590"/>
        <v>-85427545.847326934</v>
      </c>
    </row>
    <row r="3779" spans="10:24" x14ac:dyDescent="0.25">
      <c r="J3779">
        <v>3776</v>
      </c>
      <c r="K3779" s="43">
        <v>3.0999356387856447E-2</v>
      </c>
      <c r="L3779">
        <v>0.45606707414352865</v>
      </c>
      <c r="M3779">
        <v>0.7862922985161992</v>
      </c>
      <c r="N3779" s="44">
        <v>0.85152807233502337</v>
      </c>
      <c r="O3779" s="161">
        <f t="shared" si="581"/>
        <v>1000000</v>
      </c>
      <c r="P3779" s="162">
        <f t="shared" si="582"/>
        <v>178.34479432048752</v>
      </c>
      <c r="Q3779" s="162">
        <f t="shared" si="583"/>
        <v>150.87244405315752</v>
      </c>
      <c r="R3779" s="163">
        <f t="shared" si="584"/>
        <v>1</v>
      </c>
      <c r="S3779" s="161">
        <f t="shared" si="585"/>
        <v>1000000</v>
      </c>
      <c r="T3779" s="162">
        <f t="shared" si="586"/>
        <v>189.44826477349585</v>
      </c>
      <c r="U3779" s="162">
        <f t="shared" si="587"/>
        <v>132.93622202657875</v>
      </c>
      <c r="V3779" s="163">
        <f t="shared" si="588"/>
        <v>1</v>
      </c>
      <c r="W3779" s="164">
        <f t="shared" si="589"/>
        <v>-22527649.732669998</v>
      </c>
      <c r="X3779" s="164">
        <f t="shared" si="590"/>
        <v>-93487957.253082901</v>
      </c>
    </row>
    <row r="3780" spans="10:24" x14ac:dyDescent="0.25">
      <c r="J3780">
        <v>3777</v>
      </c>
      <c r="K3780" s="43">
        <v>0.73353596544432931</v>
      </c>
      <c r="L3780">
        <v>0.43894292014919001</v>
      </c>
      <c r="M3780">
        <v>0.41814884855595813</v>
      </c>
      <c r="N3780" s="44">
        <v>0.72279612908343716</v>
      </c>
      <c r="O3780" s="161">
        <f t="shared" si="581"/>
        <v>6000000</v>
      </c>
      <c r="P3780" s="162">
        <f t="shared" si="582"/>
        <v>177.69525246516804</v>
      </c>
      <c r="Q3780" s="162">
        <f t="shared" si="583"/>
        <v>130.86737100954178</v>
      </c>
      <c r="R3780" s="163">
        <f t="shared" si="584"/>
        <v>1</v>
      </c>
      <c r="S3780" s="161">
        <f t="shared" si="585"/>
        <v>7000000</v>
      </c>
      <c r="T3780" s="162">
        <f t="shared" si="586"/>
        <v>189.23175082172267</v>
      </c>
      <c r="U3780" s="162">
        <f t="shared" si="587"/>
        <v>122.93368550477089</v>
      </c>
      <c r="V3780" s="163">
        <f t="shared" si="588"/>
        <v>1</v>
      </c>
      <c r="W3780" s="164">
        <f t="shared" si="589"/>
        <v>230967288.73375756</v>
      </c>
      <c r="X3780" s="164">
        <f t="shared" si="590"/>
        <v>314086457.21866244</v>
      </c>
    </row>
    <row r="3781" spans="10:24" x14ac:dyDescent="0.25">
      <c r="J3781">
        <v>3778</v>
      </c>
      <c r="K3781" s="43">
        <v>0.14409473157441122</v>
      </c>
      <c r="L3781">
        <v>0.27948480994644009</v>
      </c>
      <c r="M3781">
        <v>0.55914350185331085</v>
      </c>
      <c r="N3781" s="44">
        <v>0.75078180599639821</v>
      </c>
      <c r="O3781" s="161">
        <f t="shared" ref="O3781:O3844" si="591">VLOOKUP(K3781,$E$5:$H$10,4)</f>
        <v>2000000</v>
      </c>
      <c r="P3781" s="162">
        <f t="shared" ref="P3781:P3844" si="592">_xlfn.NORM.INV(L3781,$E$12,$E$13)</f>
        <v>171.23441017049362</v>
      </c>
      <c r="Q3781" s="162">
        <f t="shared" ref="Q3781:Q3844" si="593">_xlfn.NORM.INV(M3781,$E$15,$E$16)</f>
        <v>137.97596082489346</v>
      </c>
      <c r="R3781" s="163">
        <f t="shared" ref="R3781:R3844" si="594">VLOOKUP(N3781,$E$19:$H$21,4)</f>
        <v>1</v>
      </c>
      <c r="S3781" s="161">
        <f t="shared" ref="S3781:S3844" si="595">VLOOKUP(K3781,$G$5:$H$10,2)</f>
        <v>2000000</v>
      </c>
      <c r="T3781" s="162">
        <f t="shared" ref="T3781:T3844" si="596">_xlfn.NORM.INV(L3781,$G$12,$G$13)</f>
        <v>187.07813672349786</v>
      </c>
      <c r="U3781" s="162">
        <f t="shared" ref="U3781:U3844" si="597">_xlfn.NORM.INV(M3781,$G$15,$G$16)</f>
        <v>126.48798041244673</v>
      </c>
      <c r="V3781" s="163">
        <f t="shared" ref="V3781:V3844" si="598">VLOOKUP(N3781,$G$19:$H$21,2)</f>
        <v>1</v>
      </c>
      <c r="W3781" s="164">
        <f t="shared" ref="W3781:W3844" si="599">O3781*(P3781-Q3781)*R3781-$D$23-$D$24</f>
        <v>16516898.691200309</v>
      </c>
      <c r="X3781" s="164">
        <f t="shared" ref="X3781:X3844" si="600">S3781*(T3781-U3781)*V3781-$F$23-$F$24</f>
        <v>-28819687.377897739</v>
      </c>
    </row>
    <row r="3782" spans="10:24" x14ac:dyDescent="0.25">
      <c r="J3782">
        <v>3779</v>
      </c>
      <c r="K3782" s="43">
        <v>0.79747953918285985</v>
      </c>
      <c r="L3782">
        <v>4.8982538356664773E-2</v>
      </c>
      <c r="M3782">
        <v>0.19566068899771882</v>
      </c>
      <c r="N3782" s="44">
        <v>0.50104416030644028</v>
      </c>
      <c r="O3782" s="161">
        <f t="shared" si="591"/>
        <v>7000000</v>
      </c>
      <c r="P3782" s="162">
        <f t="shared" si="592"/>
        <v>155.17800020063893</v>
      </c>
      <c r="Q3782" s="162">
        <f t="shared" si="593"/>
        <v>117.85553002222748</v>
      </c>
      <c r="R3782" s="163">
        <f t="shared" si="594"/>
        <v>1</v>
      </c>
      <c r="S3782" s="161">
        <f t="shared" si="595"/>
        <v>7000000</v>
      </c>
      <c r="T3782" s="162">
        <f t="shared" si="596"/>
        <v>181.72600006687964</v>
      </c>
      <c r="U3782" s="162">
        <f t="shared" si="597"/>
        <v>116.42776501111375</v>
      </c>
      <c r="V3782" s="163">
        <f t="shared" si="598"/>
        <v>1</v>
      </c>
      <c r="W3782" s="164">
        <f t="shared" si="599"/>
        <v>211257291.24888015</v>
      </c>
      <c r="X3782" s="164">
        <f t="shared" si="600"/>
        <v>307087645.39036119</v>
      </c>
    </row>
    <row r="3783" spans="10:24" x14ac:dyDescent="0.25">
      <c r="J3783">
        <v>3780</v>
      </c>
      <c r="K3783" s="43">
        <v>0.56486875492964017</v>
      </c>
      <c r="L3783">
        <v>9.7665538942800723E-2</v>
      </c>
      <c r="M3783">
        <v>0.33890263232201923</v>
      </c>
      <c r="N3783" s="44">
        <v>0.24107263375595667</v>
      </c>
      <c r="O3783" s="161">
        <f t="shared" si="591"/>
        <v>6000000</v>
      </c>
      <c r="P3783" s="162">
        <f t="shared" si="592"/>
        <v>160.57547170395603</v>
      </c>
      <c r="Q3783" s="162">
        <f t="shared" si="593"/>
        <v>126.69080200151916</v>
      </c>
      <c r="R3783" s="163">
        <f t="shared" si="594"/>
        <v>1</v>
      </c>
      <c r="S3783" s="161">
        <f t="shared" si="595"/>
        <v>6000000</v>
      </c>
      <c r="T3783" s="162">
        <f t="shared" si="596"/>
        <v>183.525157234652</v>
      </c>
      <c r="U3783" s="162">
        <f t="shared" si="597"/>
        <v>120.84540100075958</v>
      </c>
      <c r="V3783" s="163">
        <f t="shared" si="598"/>
        <v>1</v>
      </c>
      <c r="W3783" s="164">
        <f t="shared" si="599"/>
        <v>153308018.21462119</v>
      </c>
      <c r="X3783" s="164">
        <f t="shared" si="600"/>
        <v>226078537.40335453</v>
      </c>
    </row>
    <row r="3784" spans="10:24" x14ac:dyDescent="0.25">
      <c r="J3784">
        <v>3781</v>
      </c>
      <c r="K3784" s="43">
        <v>0.65323584626591957</v>
      </c>
      <c r="L3784">
        <v>0.19036472154244843</v>
      </c>
      <c r="M3784">
        <v>0.67347199837211036</v>
      </c>
      <c r="N3784" s="44">
        <v>0.82047723610369372</v>
      </c>
      <c r="O3784" s="161">
        <f t="shared" si="591"/>
        <v>6000000</v>
      </c>
      <c r="P3784" s="162">
        <f t="shared" si="592"/>
        <v>166.85170406138295</v>
      </c>
      <c r="Q3784" s="162">
        <f t="shared" si="593"/>
        <v>143.99041609997866</v>
      </c>
      <c r="R3784" s="163">
        <f t="shared" si="594"/>
        <v>1</v>
      </c>
      <c r="S3784" s="161">
        <f t="shared" si="595"/>
        <v>7000000</v>
      </c>
      <c r="T3784" s="162">
        <f t="shared" si="596"/>
        <v>185.61723468712765</v>
      </c>
      <c r="U3784" s="162">
        <f t="shared" si="597"/>
        <v>129.49520804998932</v>
      </c>
      <c r="V3784" s="163">
        <f t="shared" si="598"/>
        <v>1</v>
      </c>
      <c r="W3784" s="164">
        <f t="shared" si="599"/>
        <v>87167727.768425733</v>
      </c>
      <c r="X3784" s="164">
        <f t="shared" si="600"/>
        <v>242854186.45996833</v>
      </c>
    </row>
    <row r="3785" spans="10:24" x14ac:dyDescent="0.25">
      <c r="J3785">
        <v>3782</v>
      </c>
      <c r="K3785" s="43">
        <v>4.6014524070486895E-2</v>
      </c>
      <c r="L3785">
        <v>0.36251087324015163</v>
      </c>
      <c r="M3785">
        <v>0.54208985316990765</v>
      </c>
      <c r="N3785" s="44">
        <v>0.5651531797512771</v>
      </c>
      <c r="O3785" s="161">
        <f t="shared" si="591"/>
        <v>1000000</v>
      </c>
      <c r="P3785" s="162">
        <f t="shared" si="592"/>
        <v>174.72366974700768</v>
      </c>
      <c r="Q3785" s="162">
        <f t="shared" si="593"/>
        <v>137.11400218521993</v>
      </c>
      <c r="R3785" s="163">
        <f t="shared" si="594"/>
        <v>1</v>
      </c>
      <c r="S3785" s="161">
        <f t="shared" si="595"/>
        <v>1000000</v>
      </c>
      <c r="T3785" s="162">
        <f t="shared" si="596"/>
        <v>188.24122324900256</v>
      </c>
      <c r="U3785" s="162">
        <f t="shared" si="597"/>
        <v>126.05700109260997</v>
      </c>
      <c r="V3785" s="163">
        <f t="shared" si="598"/>
        <v>1</v>
      </c>
      <c r="W3785" s="164">
        <f t="shared" si="599"/>
        <v>-12390332.438212253</v>
      </c>
      <c r="X3785" s="164">
        <f t="shared" si="600"/>
        <v>-87815777.843607396</v>
      </c>
    </row>
    <row r="3786" spans="10:24" x14ac:dyDescent="0.25">
      <c r="J3786">
        <v>3783</v>
      </c>
      <c r="K3786" s="43">
        <v>0.45580224254244639</v>
      </c>
      <c r="L3786">
        <v>0.81697992801289954</v>
      </c>
      <c r="M3786">
        <v>0.95020817489185749</v>
      </c>
      <c r="N3786" s="44">
        <v>0.28406152404259544</v>
      </c>
      <c r="O3786" s="161">
        <f t="shared" si="591"/>
        <v>5000000</v>
      </c>
      <c r="P3786" s="162">
        <f t="shared" si="592"/>
        <v>193.55873435500644</v>
      </c>
      <c r="Q3786" s="162">
        <f t="shared" si="593"/>
        <v>167.93750887652971</v>
      </c>
      <c r="R3786" s="163">
        <f t="shared" si="594"/>
        <v>1</v>
      </c>
      <c r="S3786" s="161">
        <f t="shared" si="595"/>
        <v>6000000</v>
      </c>
      <c r="T3786" s="162">
        <f t="shared" si="596"/>
        <v>194.51957811833549</v>
      </c>
      <c r="U3786" s="162">
        <f t="shared" si="597"/>
        <v>141.46875443826485</v>
      </c>
      <c r="V3786" s="163">
        <f t="shared" si="598"/>
        <v>1</v>
      </c>
      <c r="W3786" s="164">
        <f t="shared" si="599"/>
        <v>78106127.39238365</v>
      </c>
      <c r="X3786" s="164">
        <f t="shared" si="600"/>
        <v>168304942.08042383</v>
      </c>
    </row>
    <row r="3787" spans="10:24" x14ac:dyDescent="0.25">
      <c r="J3787">
        <v>3784</v>
      </c>
      <c r="K3787" s="43">
        <v>0.7645498442188553</v>
      </c>
      <c r="L3787">
        <v>0.93624418318480662</v>
      </c>
      <c r="M3787">
        <v>0.26469586011369428</v>
      </c>
      <c r="N3787" s="44">
        <v>0.53823405132952307</v>
      </c>
      <c r="O3787" s="161">
        <f t="shared" si="591"/>
        <v>7000000</v>
      </c>
      <c r="P3787" s="162">
        <f t="shared" si="592"/>
        <v>202.85982451754657</v>
      </c>
      <c r="Q3787" s="162">
        <f t="shared" si="593"/>
        <v>122.42130333212107</v>
      </c>
      <c r="R3787" s="163">
        <f t="shared" si="594"/>
        <v>1</v>
      </c>
      <c r="S3787" s="161">
        <f t="shared" si="595"/>
        <v>7000000</v>
      </c>
      <c r="T3787" s="162">
        <f t="shared" si="596"/>
        <v>197.61994150584886</v>
      </c>
      <c r="U3787" s="162">
        <f t="shared" si="597"/>
        <v>118.71065166606053</v>
      </c>
      <c r="V3787" s="163">
        <f t="shared" si="598"/>
        <v>1</v>
      </c>
      <c r="W3787" s="164">
        <f t="shared" si="599"/>
        <v>513069648.29797852</v>
      </c>
      <c r="X3787" s="164">
        <f t="shared" si="600"/>
        <v>402365028.87851834</v>
      </c>
    </row>
    <row r="3788" spans="10:24" x14ac:dyDescent="0.25">
      <c r="J3788">
        <v>3785</v>
      </c>
      <c r="K3788" s="43">
        <v>0.58717246037120596</v>
      </c>
      <c r="L3788">
        <v>0.744674757059679</v>
      </c>
      <c r="M3788">
        <v>0.63119025368390647</v>
      </c>
      <c r="N3788" s="44">
        <v>0.53764884334364083</v>
      </c>
      <c r="O3788" s="161">
        <f t="shared" si="591"/>
        <v>6000000</v>
      </c>
      <c r="P3788" s="162">
        <f t="shared" si="592"/>
        <v>189.86737738523993</v>
      </c>
      <c r="Q3788" s="162">
        <f t="shared" si="593"/>
        <v>141.70014830305399</v>
      </c>
      <c r="R3788" s="163">
        <f t="shared" si="594"/>
        <v>1</v>
      </c>
      <c r="S3788" s="161">
        <f t="shared" si="595"/>
        <v>6000000</v>
      </c>
      <c r="T3788" s="162">
        <f t="shared" si="596"/>
        <v>193.28912579507997</v>
      </c>
      <c r="U3788" s="162">
        <f t="shared" si="597"/>
        <v>128.350074151527</v>
      </c>
      <c r="V3788" s="163">
        <f t="shared" si="598"/>
        <v>1</v>
      </c>
      <c r="W3788" s="164">
        <f t="shared" si="599"/>
        <v>239003374.49311566</v>
      </c>
      <c r="X3788" s="164">
        <f t="shared" si="600"/>
        <v>239634309.86131781</v>
      </c>
    </row>
    <row r="3789" spans="10:24" x14ac:dyDescent="0.25">
      <c r="J3789">
        <v>3786</v>
      </c>
      <c r="K3789" s="43">
        <v>0.65044314991784424</v>
      </c>
      <c r="L3789">
        <v>1.6077827811176504E-2</v>
      </c>
      <c r="M3789">
        <v>0.35514989519019802</v>
      </c>
      <c r="N3789" s="44">
        <v>0.89979666385363799</v>
      </c>
      <c r="O3789" s="161">
        <f t="shared" si="591"/>
        <v>6000000</v>
      </c>
      <c r="P3789" s="162">
        <f t="shared" si="592"/>
        <v>147.86294540280943</v>
      </c>
      <c r="Q3789" s="162">
        <f t="shared" si="593"/>
        <v>127.57093017192014</v>
      </c>
      <c r="R3789" s="163">
        <f t="shared" si="594"/>
        <v>1</v>
      </c>
      <c r="S3789" s="161">
        <f t="shared" si="595"/>
        <v>7000000</v>
      </c>
      <c r="T3789" s="162">
        <f t="shared" si="596"/>
        <v>179.28764846760313</v>
      </c>
      <c r="U3789" s="162">
        <f t="shared" si="597"/>
        <v>121.28546508596007</v>
      </c>
      <c r="V3789" s="163">
        <f t="shared" si="598"/>
        <v>1</v>
      </c>
      <c r="W3789" s="164">
        <f t="shared" si="599"/>
        <v>71752091.385335743</v>
      </c>
      <c r="X3789" s="164">
        <f t="shared" si="600"/>
        <v>256015283.67150146</v>
      </c>
    </row>
    <row r="3790" spans="10:24" x14ac:dyDescent="0.25">
      <c r="J3790">
        <v>3787</v>
      </c>
      <c r="K3790" s="43">
        <v>0.47561145442576658</v>
      </c>
      <c r="L3790">
        <v>0.68526415251311179</v>
      </c>
      <c r="M3790">
        <v>0.91305031249749491</v>
      </c>
      <c r="N3790" s="44">
        <v>0.59993272041523338</v>
      </c>
      <c r="O3790" s="161">
        <f t="shared" si="591"/>
        <v>5000000</v>
      </c>
      <c r="P3790" s="162">
        <f t="shared" si="592"/>
        <v>187.2370586570388</v>
      </c>
      <c r="Q3790" s="162">
        <f t="shared" si="593"/>
        <v>162.1956112598757</v>
      </c>
      <c r="R3790" s="163">
        <f t="shared" si="594"/>
        <v>1</v>
      </c>
      <c r="S3790" s="161">
        <f t="shared" si="595"/>
        <v>6000000</v>
      </c>
      <c r="T3790" s="162">
        <f t="shared" si="596"/>
        <v>192.41235288567961</v>
      </c>
      <c r="U3790" s="162">
        <f t="shared" si="597"/>
        <v>138.59780562993785</v>
      </c>
      <c r="V3790" s="163">
        <f t="shared" si="598"/>
        <v>1</v>
      </c>
      <c r="W3790" s="164">
        <f t="shared" si="599"/>
        <v>75207236.98581548</v>
      </c>
      <c r="X3790" s="164">
        <f t="shared" si="600"/>
        <v>172887283.53445053</v>
      </c>
    </row>
    <row r="3791" spans="10:24" x14ac:dyDescent="0.25">
      <c r="J3791">
        <v>3788</v>
      </c>
      <c r="K3791" s="43">
        <v>0.60846467685188654</v>
      </c>
      <c r="L3791">
        <v>0.63166948248430155</v>
      </c>
      <c r="M3791">
        <v>0.53097400777522896</v>
      </c>
      <c r="N3791" s="44">
        <v>0.78814391398711925</v>
      </c>
      <c r="O3791" s="161">
        <f t="shared" si="591"/>
        <v>6000000</v>
      </c>
      <c r="P3791" s="162">
        <f t="shared" si="592"/>
        <v>185.04417404497897</v>
      </c>
      <c r="Q3791" s="162">
        <f t="shared" si="593"/>
        <v>136.5543698314205</v>
      </c>
      <c r="R3791" s="163">
        <f t="shared" si="594"/>
        <v>1</v>
      </c>
      <c r="S3791" s="161">
        <f t="shared" si="595"/>
        <v>7000000</v>
      </c>
      <c r="T3791" s="162">
        <f t="shared" si="596"/>
        <v>191.68139134832631</v>
      </c>
      <c r="U3791" s="162">
        <f t="shared" si="597"/>
        <v>125.77718491571025</v>
      </c>
      <c r="V3791" s="163">
        <f t="shared" si="598"/>
        <v>1</v>
      </c>
      <c r="W3791" s="164">
        <f t="shared" si="599"/>
        <v>240938825.28135085</v>
      </c>
      <c r="X3791" s="164">
        <f t="shared" si="600"/>
        <v>311329445.02831244</v>
      </c>
    </row>
    <row r="3792" spans="10:24" x14ac:dyDescent="0.25">
      <c r="J3792">
        <v>3789</v>
      </c>
      <c r="K3792" s="43">
        <v>0.22973608619491737</v>
      </c>
      <c r="L3792">
        <v>0.23808527763037157</v>
      </c>
      <c r="M3792">
        <v>0.89479103787274838</v>
      </c>
      <c r="N3792" s="44">
        <v>0.13451925218126237</v>
      </c>
      <c r="O3792" s="161">
        <f t="shared" si="591"/>
        <v>2000000</v>
      </c>
      <c r="P3792" s="162">
        <f t="shared" si="592"/>
        <v>169.31287180636863</v>
      </c>
      <c r="Q3792" s="162">
        <f t="shared" si="593"/>
        <v>160.04834168511601</v>
      </c>
      <c r="R3792" s="163">
        <f t="shared" si="594"/>
        <v>1</v>
      </c>
      <c r="S3792" s="161">
        <f t="shared" si="595"/>
        <v>5000000</v>
      </c>
      <c r="T3792" s="162">
        <f t="shared" si="596"/>
        <v>186.4376239354562</v>
      </c>
      <c r="U3792" s="162">
        <f t="shared" si="597"/>
        <v>137.52417084255802</v>
      </c>
      <c r="V3792" s="163">
        <f t="shared" si="598"/>
        <v>0.9</v>
      </c>
      <c r="W3792" s="164">
        <f t="shared" si="599"/>
        <v>-31470939.757494763</v>
      </c>
      <c r="X3792" s="164">
        <f t="shared" si="600"/>
        <v>70110538.918041795</v>
      </c>
    </row>
    <row r="3793" spans="10:24" x14ac:dyDescent="0.25">
      <c r="J3793">
        <v>3790</v>
      </c>
      <c r="K3793" s="43">
        <v>0.84310115320717671</v>
      </c>
      <c r="L3793">
        <v>0.26747802787799979</v>
      </c>
      <c r="M3793">
        <v>0.99617543267458575</v>
      </c>
      <c r="N3793" s="44">
        <v>0.50040274297951548</v>
      </c>
      <c r="O3793" s="161">
        <f t="shared" si="591"/>
        <v>7000000</v>
      </c>
      <c r="P3793" s="162">
        <f t="shared" si="592"/>
        <v>170.69312449637653</v>
      </c>
      <c r="Q3793" s="162">
        <f t="shared" si="593"/>
        <v>188.34354254188617</v>
      </c>
      <c r="R3793" s="163">
        <f t="shared" si="594"/>
        <v>1</v>
      </c>
      <c r="S3793" s="161">
        <f t="shared" si="595"/>
        <v>7000000</v>
      </c>
      <c r="T3793" s="162">
        <f t="shared" si="596"/>
        <v>186.89770816545885</v>
      </c>
      <c r="U3793" s="162">
        <f t="shared" si="597"/>
        <v>151.67177127094308</v>
      </c>
      <c r="V3793" s="163">
        <f t="shared" si="598"/>
        <v>1</v>
      </c>
      <c r="W3793" s="164">
        <f t="shared" si="599"/>
        <v>-173552926.31856745</v>
      </c>
      <c r="X3793" s="164">
        <f t="shared" si="600"/>
        <v>96581558.261610389</v>
      </c>
    </row>
    <row r="3794" spans="10:24" x14ac:dyDescent="0.25">
      <c r="J3794">
        <v>3791</v>
      </c>
      <c r="K3794" s="43">
        <v>0.3673139312341287</v>
      </c>
      <c r="L3794">
        <v>0.49244198659173266</v>
      </c>
      <c r="M3794">
        <v>4.7725047898691142E-2</v>
      </c>
      <c r="N3794" s="44">
        <v>0.4150163388526783</v>
      </c>
      <c r="O3794" s="161">
        <f t="shared" si="591"/>
        <v>5000000</v>
      </c>
      <c r="P3794" s="162">
        <f t="shared" si="592"/>
        <v>179.71580604685775</v>
      </c>
      <c r="Q3794" s="162">
        <f t="shared" si="593"/>
        <v>101.65352995378248</v>
      </c>
      <c r="R3794" s="163">
        <f t="shared" si="594"/>
        <v>1</v>
      </c>
      <c r="S3794" s="161">
        <f t="shared" si="595"/>
        <v>6000000</v>
      </c>
      <c r="T3794" s="162">
        <f t="shared" si="596"/>
        <v>189.90526868228591</v>
      </c>
      <c r="U3794" s="162">
        <f t="shared" si="597"/>
        <v>108.32676497689124</v>
      </c>
      <c r="V3794" s="163">
        <f t="shared" si="598"/>
        <v>1</v>
      </c>
      <c r="W3794" s="164">
        <f t="shared" si="599"/>
        <v>340311380.46537632</v>
      </c>
      <c r="X3794" s="164">
        <f t="shared" si="600"/>
        <v>339471022.23236799</v>
      </c>
    </row>
    <row r="3795" spans="10:24" x14ac:dyDescent="0.25">
      <c r="J3795">
        <v>3792</v>
      </c>
      <c r="K3795" s="43">
        <v>0.92555607406486962</v>
      </c>
      <c r="L3795">
        <v>6.54445250272081E-2</v>
      </c>
      <c r="M3795">
        <v>0.3601044226752782</v>
      </c>
      <c r="N3795" s="44">
        <v>0.66291302966608079</v>
      </c>
      <c r="O3795" s="161">
        <f t="shared" si="591"/>
        <v>7000000</v>
      </c>
      <c r="P3795" s="162">
        <f t="shared" si="592"/>
        <v>157.34092092504514</v>
      </c>
      <c r="Q3795" s="162">
        <f t="shared" si="593"/>
        <v>127.83640619963263</v>
      </c>
      <c r="R3795" s="163">
        <f t="shared" si="594"/>
        <v>1</v>
      </c>
      <c r="S3795" s="161">
        <f t="shared" si="595"/>
        <v>9000000</v>
      </c>
      <c r="T3795" s="162">
        <f t="shared" si="596"/>
        <v>182.44697364168172</v>
      </c>
      <c r="U3795" s="162">
        <f t="shared" si="597"/>
        <v>121.41820309981632</v>
      </c>
      <c r="V3795" s="163">
        <f t="shared" si="598"/>
        <v>1</v>
      </c>
      <c r="W3795" s="164">
        <f t="shared" si="599"/>
        <v>156531603.07788754</v>
      </c>
      <c r="X3795" s="164">
        <f t="shared" si="600"/>
        <v>399258934.87678862</v>
      </c>
    </row>
    <row r="3796" spans="10:24" x14ac:dyDescent="0.25">
      <c r="J3796">
        <v>3793</v>
      </c>
      <c r="K3796" s="43">
        <v>0.41066142308232689</v>
      </c>
      <c r="L3796">
        <v>0.4409301050536969</v>
      </c>
      <c r="M3796">
        <v>0.26303930565282518</v>
      </c>
      <c r="N3796" s="44">
        <v>0.85349536837365847</v>
      </c>
      <c r="O3796" s="161">
        <f t="shared" si="591"/>
        <v>5000000</v>
      </c>
      <c r="P3796" s="162">
        <f t="shared" si="592"/>
        <v>177.77082772830431</v>
      </c>
      <c r="Q3796" s="162">
        <f t="shared" si="593"/>
        <v>122.31993224755695</v>
      </c>
      <c r="R3796" s="163">
        <f t="shared" si="594"/>
        <v>1</v>
      </c>
      <c r="S3796" s="161">
        <f t="shared" si="595"/>
        <v>6000000</v>
      </c>
      <c r="T3796" s="162">
        <f t="shared" si="596"/>
        <v>189.25694257610144</v>
      </c>
      <c r="U3796" s="162">
        <f t="shared" si="597"/>
        <v>118.65996612377847</v>
      </c>
      <c r="V3796" s="163">
        <f t="shared" si="598"/>
        <v>1</v>
      </c>
      <c r="W3796" s="164">
        <f t="shared" si="599"/>
        <v>227254477.40373683</v>
      </c>
      <c r="X3796" s="164">
        <f t="shared" si="600"/>
        <v>273581858.71393776</v>
      </c>
    </row>
    <row r="3797" spans="10:24" x14ac:dyDescent="0.25">
      <c r="J3797">
        <v>3794</v>
      </c>
      <c r="K3797" s="43">
        <v>0.77040547584567987</v>
      </c>
      <c r="L3797">
        <v>4.962688236050028E-2</v>
      </c>
      <c r="M3797">
        <v>0.32752097936454228</v>
      </c>
      <c r="N3797" s="44">
        <v>0.25973650784151237</v>
      </c>
      <c r="O3797" s="161">
        <f t="shared" si="591"/>
        <v>7000000</v>
      </c>
      <c r="P3797" s="162">
        <f t="shared" si="592"/>
        <v>155.27276731609442</v>
      </c>
      <c r="Q3797" s="162">
        <f t="shared" si="593"/>
        <v>126.06462283912691</v>
      </c>
      <c r="R3797" s="163">
        <f t="shared" si="594"/>
        <v>1</v>
      </c>
      <c r="S3797" s="161">
        <f t="shared" si="595"/>
        <v>7000000</v>
      </c>
      <c r="T3797" s="162">
        <f t="shared" si="596"/>
        <v>181.75758910536481</v>
      </c>
      <c r="U3797" s="162">
        <f t="shared" si="597"/>
        <v>120.53231141956346</v>
      </c>
      <c r="V3797" s="163">
        <f t="shared" si="598"/>
        <v>1</v>
      </c>
      <c r="W3797" s="164">
        <f t="shared" si="599"/>
        <v>154457011.33877254</v>
      </c>
      <c r="X3797" s="164">
        <f t="shared" si="600"/>
        <v>278576943.80060953</v>
      </c>
    </row>
    <row r="3798" spans="10:24" x14ac:dyDescent="0.25">
      <c r="J3798">
        <v>3795</v>
      </c>
      <c r="K3798" s="43">
        <v>0.54302641048585032</v>
      </c>
      <c r="L3798">
        <v>0.34083016016764944</v>
      </c>
      <c r="M3798">
        <v>0.92239395250933898</v>
      </c>
      <c r="N3798" s="44">
        <v>0.52510669975744884</v>
      </c>
      <c r="O3798" s="161">
        <f t="shared" si="591"/>
        <v>5000000</v>
      </c>
      <c r="P3798" s="162">
        <f t="shared" si="592"/>
        <v>173.84702207432758</v>
      </c>
      <c r="Q3798" s="162">
        <f t="shared" si="593"/>
        <v>163.4272023284357</v>
      </c>
      <c r="R3798" s="163">
        <f t="shared" si="594"/>
        <v>1</v>
      </c>
      <c r="S3798" s="161">
        <f t="shared" si="595"/>
        <v>6000000</v>
      </c>
      <c r="T3798" s="162">
        <f t="shared" si="596"/>
        <v>187.94900735810918</v>
      </c>
      <c r="U3798" s="162">
        <f t="shared" si="597"/>
        <v>139.21360116421783</v>
      </c>
      <c r="V3798" s="163">
        <f t="shared" si="598"/>
        <v>1</v>
      </c>
      <c r="W3798" s="164">
        <f t="shared" si="599"/>
        <v>2099098.7294594273</v>
      </c>
      <c r="X3798" s="164">
        <f t="shared" si="600"/>
        <v>142412437.16334808</v>
      </c>
    </row>
    <row r="3799" spans="10:24" x14ac:dyDescent="0.25">
      <c r="J3799">
        <v>3796</v>
      </c>
      <c r="K3799" s="43">
        <v>0.9144610245461563</v>
      </c>
      <c r="L3799">
        <v>0.38336035326767415</v>
      </c>
      <c r="M3799">
        <v>0.73602408557765553</v>
      </c>
      <c r="N3799" s="44">
        <v>0.84218269035337268</v>
      </c>
      <c r="O3799" s="161">
        <f t="shared" si="591"/>
        <v>7000000</v>
      </c>
      <c r="P3799" s="162">
        <f t="shared" si="592"/>
        <v>175.54999407634386</v>
      </c>
      <c r="Q3799" s="162">
        <f t="shared" si="593"/>
        <v>147.62271312699798</v>
      </c>
      <c r="R3799" s="163">
        <f t="shared" si="594"/>
        <v>1</v>
      </c>
      <c r="S3799" s="161">
        <f t="shared" si="595"/>
        <v>9000000</v>
      </c>
      <c r="T3799" s="162">
        <f t="shared" si="596"/>
        <v>188.51666469211463</v>
      </c>
      <c r="U3799" s="162">
        <f t="shared" si="597"/>
        <v>131.31135656349898</v>
      </c>
      <c r="V3799" s="163">
        <f t="shared" si="598"/>
        <v>1</v>
      </c>
      <c r="W3799" s="164">
        <f t="shared" si="599"/>
        <v>145490966.64542121</v>
      </c>
      <c r="X3799" s="164">
        <f t="shared" si="600"/>
        <v>364847773.15754092</v>
      </c>
    </row>
    <row r="3800" spans="10:24" x14ac:dyDescent="0.25">
      <c r="J3800">
        <v>3797</v>
      </c>
      <c r="K3800" s="43">
        <v>0.88382658001362802</v>
      </c>
      <c r="L3800">
        <v>3.340266785182322E-2</v>
      </c>
      <c r="M3800">
        <v>0.1133737249511334</v>
      </c>
      <c r="N3800" s="44">
        <v>0.42234418495887338</v>
      </c>
      <c r="O3800" s="161">
        <f t="shared" si="591"/>
        <v>7000000</v>
      </c>
      <c r="P3800" s="162">
        <f t="shared" si="592"/>
        <v>152.50527884936682</v>
      </c>
      <c r="Q3800" s="162">
        <f t="shared" si="593"/>
        <v>110.82440378101585</v>
      </c>
      <c r="R3800" s="163">
        <f t="shared" si="594"/>
        <v>1</v>
      </c>
      <c r="S3800" s="161">
        <f t="shared" si="595"/>
        <v>7000000</v>
      </c>
      <c r="T3800" s="162">
        <f t="shared" si="596"/>
        <v>180.83509294978893</v>
      </c>
      <c r="U3800" s="162">
        <f t="shared" si="597"/>
        <v>112.91220189050792</v>
      </c>
      <c r="V3800" s="163">
        <f t="shared" si="598"/>
        <v>1</v>
      </c>
      <c r="W3800" s="164">
        <f t="shared" si="599"/>
        <v>241766125.4784568</v>
      </c>
      <c r="X3800" s="164">
        <f t="shared" si="600"/>
        <v>325460237.41496712</v>
      </c>
    </row>
    <row r="3801" spans="10:24" x14ac:dyDescent="0.25">
      <c r="J3801">
        <v>3798</v>
      </c>
      <c r="K3801" s="43">
        <v>0.14173194596267003</v>
      </c>
      <c r="L3801">
        <v>0.64302933150689456</v>
      </c>
      <c r="M3801">
        <v>0.49853235763720116</v>
      </c>
      <c r="N3801" s="44">
        <v>0.63726995432862577</v>
      </c>
      <c r="O3801" s="161">
        <f t="shared" si="591"/>
        <v>2000000</v>
      </c>
      <c r="P3801" s="162">
        <f t="shared" si="592"/>
        <v>185.4985188808659</v>
      </c>
      <c r="Q3801" s="162">
        <f t="shared" si="593"/>
        <v>134.92642315716424</v>
      </c>
      <c r="R3801" s="163">
        <f t="shared" si="594"/>
        <v>1</v>
      </c>
      <c r="S3801" s="161">
        <f t="shared" si="595"/>
        <v>2000000</v>
      </c>
      <c r="T3801" s="162">
        <f t="shared" si="596"/>
        <v>191.83283962695529</v>
      </c>
      <c r="U3801" s="162">
        <f t="shared" si="597"/>
        <v>124.96321157858212</v>
      </c>
      <c r="V3801" s="163">
        <f t="shared" si="598"/>
        <v>1</v>
      </c>
      <c r="W3801" s="164">
        <f t="shared" si="599"/>
        <v>51144191.447403327</v>
      </c>
      <c r="X3801" s="164">
        <f t="shared" si="600"/>
        <v>-16260743.90325366</v>
      </c>
    </row>
    <row r="3802" spans="10:24" x14ac:dyDescent="0.25">
      <c r="J3802">
        <v>3799</v>
      </c>
      <c r="K3802" s="43">
        <v>0.65670137712285592</v>
      </c>
      <c r="L3802">
        <v>0.32194136379991301</v>
      </c>
      <c r="M3802">
        <v>0.70006326180113321</v>
      </c>
      <c r="N3802" s="44">
        <v>0.61368665748275864</v>
      </c>
      <c r="O3802" s="161">
        <f t="shared" si="591"/>
        <v>6000000</v>
      </c>
      <c r="P3802" s="162">
        <f t="shared" si="592"/>
        <v>173.06584576205407</v>
      </c>
      <c r="Q3802" s="162">
        <f t="shared" si="593"/>
        <v>145.49164937774879</v>
      </c>
      <c r="R3802" s="163">
        <f t="shared" si="594"/>
        <v>1</v>
      </c>
      <c r="S3802" s="161">
        <f t="shared" si="595"/>
        <v>7000000</v>
      </c>
      <c r="T3802" s="162">
        <f t="shared" si="596"/>
        <v>187.68861525401803</v>
      </c>
      <c r="U3802" s="162">
        <f t="shared" si="597"/>
        <v>130.24582468887439</v>
      </c>
      <c r="V3802" s="163">
        <f t="shared" si="598"/>
        <v>1</v>
      </c>
      <c r="W3802" s="164">
        <f t="shared" si="599"/>
        <v>115445178.3058317</v>
      </c>
      <c r="X3802" s="164">
        <f t="shared" si="600"/>
        <v>252099533.95600545</v>
      </c>
    </row>
    <row r="3803" spans="10:24" x14ac:dyDescent="0.25">
      <c r="J3803">
        <v>3800</v>
      </c>
      <c r="K3803" s="43">
        <v>0.50642964974577287</v>
      </c>
      <c r="L3803">
        <v>0.79309238124853787</v>
      </c>
      <c r="M3803">
        <v>0.76089384027009177</v>
      </c>
      <c r="N3803" s="44">
        <v>0.46918706499254459</v>
      </c>
      <c r="O3803" s="161">
        <f t="shared" si="591"/>
        <v>5000000</v>
      </c>
      <c r="P3803" s="162">
        <f t="shared" si="592"/>
        <v>192.25797125471067</v>
      </c>
      <c r="Q3803" s="162">
        <f t="shared" si="593"/>
        <v>149.18361494269038</v>
      </c>
      <c r="R3803" s="163">
        <f t="shared" si="594"/>
        <v>1</v>
      </c>
      <c r="S3803" s="161">
        <f t="shared" si="595"/>
        <v>6000000</v>
      </c>
      <c r="T3803" s="162">
        <f t="shared" si="596"/>
        <v>194.08599041823689</v>
      </c>
      <c r="U3803" s="162">
        <f t="shared" si="597"/>
        <v>132.09180747134519</v>
      </c>
      <c r="V3803" s="163">
        <f t="shared" si="598"/>
        <v>1</v>
      </c>
      <c r="W3803" s="164">
        <f t="shared" si="599"/>
        <v>165371781.56010142</v>
      </c>
      <c r="X3803" s="164">
        <f t="shared" si="600"/>
        <v>221965097.68135017</v>
      </c>
    </row>
    <row r="3804" spans="10:24" x14ac:dyDescent="0.25">
      <c r="J3804">
        <v>3801</v>
      </c>
      <c r="K3804" s="43">
        <v>0.9090793753416414</v>
      </c>
      <c r="L3804">
        <v>0.36749629713107079</v>
      </c>
      <c r="M3804">
        <v>0.84061461147268235</v>
      </c>
      <c r="N3804" s="44">
        <v>0.47782210672697523</v>
      </c>
      <c r="O3804" s="161">
        <f t="shared" si="591"/>
        <v>7000000</v>
      </c>
      <c r="P3804" s="162">
        <f t="shared" si="592"/>
        <v>174.92262277725396</v>
      </c>
      <c r="Q3804" s="162">
        <f t="shared" si="593"/>
        <v>154.93974177346837</v>
      </c>
      <c r="R3804" s="163">
        <f t="shared" si="594"/>
        <v>1</v>
      </c>
      <c r="S3804" s="161">
        <f t="shared" si="595"/>
        <v>9000000</v>
      </c>
      <c r="T3804" s="162">
        <f t="shared" si="596"/>
        <v>188.30754092575131</v>
      </c>
      <c r="U3804" s="162">
        <f t="shared" si="597"/>
        <v>134.96987088673418</v>
      </c>
      <c r="V3804" s="163">
        <f t="shared" si="598"/>
        <v>1</v>
      </c>
      <c r="W3804" s="164">
        <f t="shared" si="599"/>
        <v>89880167.026499152</v>
      </c>
      <c r="X3804" s="164">
        <f t="shared" si="600"/>
        <v>330039030.35115415</v>
      </c>
    </row>
    <row r="3805" spans="10:24" x14ac:dyDescent="0.25">
      <c r="J3805">
        <v>3802</v>
      </c>
      <c r="K3805" s="43">
        <v>0.76014114285233159</v>
      </c>
      <c r="L3805">
        <v>0.77973433485356347</v>
      </c>
      <c r="M3805">
        <v>0.63072729678517059</v>
      </c>
      <c r="N3805" s="44">
        <v>0.62295413335108973</v>
      </c>
      <c r="O3805" s="161">
        <f t="shared" si="591"/>
        <v>7000000</v>
      </c>
      <c r="P3805" s="162">
        <f t="shared" si="592"/>
        <v>191.56944436541593</v>
      </c>
      <c r="Q3805" s="162">
        <f t="shared" si="593"/>
        <v>141.67560450602471</v>
      </c>
      <c r="R3805" s="163">
        <f t="shared" si="594"/>
        <v>1</v>
      </c>
      <c r="S3805" s="161">
        <f t="shared" si="595"/>
        <v>7000000</v>
      </c>
      <c r="T3805" s="162">
        <f t="shared" si="596"/>
        <v>193.85648145513863</v>
      </c>
      <c r="U3805" s="162">
        <f t="shared" si="597"/>
        <v>128.33780225301237</v>
      </c>
      <c r="V3805" s="163">
        <f t="shared" si="598"/>
        <v>1</v>
      </c>
      <c r="W3805" s="164">
        <f t="shared" si="599"/>
        <v>299256879.01573855</v>
      </c>
      <c r="X3805" s="164">
        <f t="shared" si="600"/>
        <v>308630754.41488385</v>
      </c>
    </row>
    <row r="3806" spans="10:24" x14ac:dyDescent="0.25">
      <c r="J3806">
        <v>3803</v>
      </c>
      <c r="K3806" s="43">
        <v>0.51217100365686519</v>
      </c>
      <c r="L3806">
        <v>0.29076945488290518</v>
      </c>
      <c r="M3806">
        <v>0.57964585277932912</v>
      </c>
      <c r="N3806" s="44">
        <v>0.17946752204476413</v>
      </c>
      <c r="O3806" s="161">
        <f t="shared" si="591"/>
        <v>5000000</v>
      </c>
      <c r="P3806" s="162">
        <f t="shared" si="592"/>
        <v>171.7329263239686</v>
      </c>
      <c r="Q3806" s="162">
        <f t="shared" si="593"/>
        <v>139.01975137469694</v>
      </c>
      <c r="R3806" s="163">
        <f t="shared" si="594"/>
        <v>1</v>
      </c>
      <c r="S3806" s="161">
        <f t="shared" si="595"/>
        <v>6000000</v>
      </c>
      <c r="T3806" s="162">
        <f t="shared" si="596"/>
        <v>187.24430877465619</v>
      </c>
      <c r="U3806" s="162">
        <f t="shared" si="597"/>
        <v>127.00987568734847</v>
      </c>
      <c r="V3806" s="163">
        <f t="shared" si="598"/>
        <v>0.9</v>
      </c>
      <c r="W3806" s="164">
        <f t="shared" si="599"/>
        <v>113565874.74635831</v>
      </c>
      <c r="X3806" s="164">
        <f t="shared" si="600"/>
        <v>175265938.6714617</v>
      </c>
    </row>
    <row r="3807" spans="10:24" x14ac:dyDescent="0.25">
      <c r="J3807">
        <v>3804</v>
      </c>
      <c r="K3807" s="43">
        <v>0.13600228620099042</v>
      </c>
      <c r="L3807">
        <v>0.4182892949202468</v>
      </c>
      <c r="M3807">
        <v>0.37882899500031231</v>
      </c>
      <c r="N3807" s="44">
        <v>0.83781064194338406</v>
      </c>
      <c r="O3807" s="161">
        <f t="shared" si="591"/>
        <v>2000000</v>
      </c>
      <c r="P3807" s="162">
        <f t="shared" si="592"/>
        <v>176.90592270510098</v>
      </c>
      <c r="Q3807" s="162">
        <f t="shared" si="593"/>
        <v>128.82884568055957</v>
      </c>
      <c r="R3807" s="163">
        <f t="shared" si="594"/>
        <v>1</v>
      </c>
      <c r="S3807" s="161">
        <f t="shared" si="595"/>
        <v>2000000</v>
      </c>
      <c r="T3807" s="162">
        <f t="shared" si="596"/>
        <v>188.96864090170033</v>
      </c>
      <c r="U3807" s="162">
        <f t="shared" si="597"/>
        <v>121.91442284027978</v>
      </c>
      <c r="V3807" s="163">
        <f t="shared" si="598"/>
        <v>1</v>
      </c>
      <c r="W3807" s="164">
        <f t="shared" si="599"/>
        <v>46154154.049082816</v>
      </c>
      <c r="X3807" s="164">
        <f t="shared" si="600"/>
        <v>-15891563.87715891</v>
      </c>
    </row>
    <row r="3808" spans="10:24" x14ac:dyDescent="0.25">
      <c r="J3808">
        <v>3805</v>
      </c>
      <c r="K3808" s="43">
        <v>0.35941601918814881</v>
      </c>
      <c r="L3808">
        <v>0.81450666447024167</v>
      </c>
      <c r="M3808">
        <v>4.2182401707995809E-2</v>
      </c>
      <c r="N3808" s="44">
        <v>0.75611715780161259</v>
      </c>
      <c r="O3808" s="161">
        <f t="shared" si="591"/>
        <v>5000000</v>
      </c>
      <c r="P3808" s="162">
        <f t="shared" si="592"/>
        <v>193.41940058376531</v>
      </c>
      <c r="Q3808" s="162">
        <f t="shared" si="593"/>
        <v>100.48193316223848</v>
      </c>
      <c r="R3808" s="163">
        <f t="shared" si="594"/>
        <v>1</v>
      </c>
      <c r="S3808" s="161">
        <f t="shared" si="595"/>
        <v>6000000</v>
      </c>
      <c r="T3808" s="162">
        <f t="shared" si="596"/>
        <v>194.47313352792176</v>
      </c>
      <c r="U3808" s="162">
        <f t="shared" si="597"/>
        <v>107.74096658111924</v>
      </c>
      <c r="V3808" s="163">
        <f t="shared" si="598"/>
        <v>1</v>
      </c>
      <c r="W3808" s="164">
        <f t="shared" si="599"/>
        <v>414687337.10763419</v>
      </c>
      <c r="X3808" s="164">
        <f t="shared" si="600"/>
        <v>370393001.68081516</v>
      </c>
    </row>
    <row r="3809" spans="10:24" x14ac:dyDescent="0.25">
      <c r="J3809">
        <v>3806</v>
      </c>
      <c r="K3809" s="43">
        <v>0.31872703082496601</v>
      </c>
      <c r="L3809">
        <v>9.6215397478959797E-2</v>
      </c>
      <c r="M3809">
        <v>0.48977934139674506</v>
      </c>
      <c r="N3809" s="44">
        <v>0.56719460348809381</v>
      </c>
      <c r="O3809" s="161">
        <f t="shared" si="591"/>
        <v>5000000</v>
      </c>
      <c r="P3809" s="162">
        <f t="shared" si="592"/>
        <v>160.44867286846323</v>
      </c>
      <c r="Q3809" s="162">
        <f t="shared" si="593"/>
        <v>134.48755609907869</v>
      </c>
      <c r="R3809" s="163">
        <f t="shared" si="594"/>
        <v>1</v>
      </c>
      <c r="S3809" s="161">
        <f t="shared" si="595"/>
        <v>6000000</v>
      </c>
      <c r="T3809" s="162">
        <f t="shared" si="596"/>
        <v>183.48289095615442</v>
      </c>
      <c r="U3809" s="162">
        <f t="shared" si="597"/>
        <v>124.74377804953934</v>
      </c>
      <c r="V3809" s="163">
        <f t="shared" si="598"/>
        <v>1</v>
      </c>
      <c r="W3809" s="164">
        <f t="shared" si="599"/>
        <v>79805583.846922725</v>
      </c>
      <c r="X3809" s="164">
        <f t="shared" si="600"/>
        <v>202434677.43969047</v>
      </c>
    </row>
    <row r="3810" spans="10:24" x14ac:dyDescent="0.25">
      <c r="J3810">
        <v>3807</v>
      </c>
      <c r="K3810" s="43">
        <v>0.85729425192053665</v>
      </c>
      <c r="L3810">
        <v>0.7520949331101584</v>
      </c>
      <c r="M3810">
        <v>0.76466525150161291</v>
      </c>
      <c r="N3810" s="44">
        <v>0.409907382644767</v>
      </c>
      <c r="O3810" s="161">
        <f t="shared" si="591"/>
        <v>7000000</v>
      </c>
      <c r="P3810" s="162">
        <f t="shared" si="592"/>
        <v>190.21645455990691</v>
      </c>
      <c r="Q3810" s="162">
        <f t="shared" si="593"/>
        <v>149.42780326607198</v>
      </c>
      <c r="R3810" s="163">
        <f t="shared" si="594"/>
        <v>1</v>
      </c>
      <c r="S3810" s="161">
        <f t="shared" si="595"/>
        <v>7000000</v>
      </c>
      <c r="T3810" s="162">
        <f t="shared" si="596"/>
        <v>193.40548485330231</v>
      </c>
      <c r="U3810" s="162">
        <f t="shared" si="597"/>
        <v>132.21390163303599</v>
      </c>
      <c r="V3810" s="163">
        <f t="shared" si="598"/>
        <v>1</v>
      </c>
      <c r="W3810" s="164">
        <f t="shared" si="599"/>
        <v>235520559.05684453</v>
      </c>
      <c r="X3810" s="164">
        <f t="shared" si="600"/>
        <v>278341082.54186428</v>
      </c>
    </row>
    <row r="3811" spans="10:24" x14ac:dyDescent="0.25">
      <c r="J3811">
        <v>3808</v>
      </c>
      <c r="K3811" s="43">
        <v>0.78768263826900409</v>
      </c>
      <c r="L3811">
        <v>0.96531242546843177</v>
      </c>
      <c r="M3811">
        <v>0.4154521408254791</v>
      </c>
      <c r="N3811" s="44">
        <v>0.23790082907675303</v>
      </c>
      <c r="O3811" s="161">
        <f t="shared" si="591"/>
        <v>7000000</v>
      </c>
      <c r="P3811" s="162">
        <f t="shared" si="592"/>
        <v>207.23953290162751</v>
      </c>
      <c r="Q3811" s="162">
        <f t="shared" si="593"/>
        <v>130.72916124167233</v>
      </c>
      <c r="R3811" s="163">
        <f t="shared" si="594"/>
        <v>1</v>
      </c>
      <c r="S3811" s="161">
        <f t="shared" si="595"/>
        <v>7000000</v>
      </c>
      <c r="T3811" s="162">
        <f t="shared" si="596"/>
        <v>199.0798443005425</v>
      </c>
      <c r="U3811" s="162">
        <f t="shared" si="597"/>
        <v>122.86458062083616</v>
      </c>
      <c r="V3811" s="163">
        <f t="shared" si="598"/>
        <v>1</v>
      </c>
      <c r="W3811" s="164">
        <f t="shared" si="599"/>
        <v>485572601.61968631</v>
      </c>
      <c r="X3811" s="164">
        <f t="shared" si="600"/>
        <v>383506845.75794441</v>
      </c>
    </row>
    <row r="3812" spans="10:24" x14ac:dyDescent="0.25">
      <c r="J3812">
        <v>3809</v>
      </c>
      <c r="K3812" s="43">
        <v>6.8808594243229271E-2</v>
      </c>
      <c r="L3812">
        <v>0.17270189917504897</v>
      </c>
      <c r="M3812">
        <v>0.35826047714880904</v>
      </c>
      <c r="N3812" s="44">
        <v>0.34713390963886048</v>
      </c>
      <c r="O3812" s="161">
        <f t="shared" si="591"/>
        <v>2000000</v>
      </c>
      <c r="P3812" s="162">
        <f t="shared" si="592"/>
        <v>165.84687162302509</v>
      </c>
      <c r="Q3812" s="162">
        <f t="shared" si="593"/>
        <v>127.7377528635221</v>
      </c>
      <c r="R3812" s="163">
        <f t="shared" si="594"/>
        <v>1</v>
      </c>
      <c r="S3812" s="161">
        <f t="shared" si="595"/>
        <v>2000000</v>
      </c>
      <c r="T3812" s="162">
        <f t="shared" si="596"/>
        <v>185.28229054100836</v>
      </c>
      <c r="U3812" s="162">
        <f t="shared" si="597"/>
        <v>121.36887643176105</v>
      </c>
      <c r="V3812" s="163">
        <f t="shared" si="598"/>
        <v>1</v>
      </c>
      <c r="W3812" s="164">
        <f t="shared" si="599"/>
        <v>26218237.519005984</v>
      </c>
      <c r="X3812" s="164">
        <f t="shared" si="600"/>
        <v>-22173171.781505376</v>
      </c>
    </row>
    <row r="3813" spans="10:24" x14ac:dyDescent="0.25">
      <c r="J3813">
        <v>3810</v>
      </c>
      <c r="K3813" s="43">
        <v>0.51577997034060064</v>
      </c>
      <c r="L3813">
        <v>0.77594213963298231</v>
      </c>
      <c r="M3813">
        <v>0.50325788059741439</v>
      </c>
      <c r="N3813" s="44">
        <v>0.45455803504986658</v>
      </c>
      <c r="O3813" s="161">
        <f t="shared" si="591"/>
        <v>5000000</v>
      </c>
      <c r="P3813" s="162">
        <f t="shared" si="592"/>
        <v>191.3784021945502</v>
      </c>
      <c r="Q3813" s="162">
        <f t="shared" si="593"/>
        <v>135.16332772778293</v>
      </c>
      <c r="R3813" s="163">
        <f t="shared" si="594"/>
        <v>1</v>
      </c>
      <c r="S3813" s="161">
        <f t="shared" si="595"/>
        <v>6000000</v>
      </c>
      <c r="T3813" s="162">
        <f t="shared" si="596"/>
        <v>193.79280073151673</v>
      </c>
      <c r="U3813" s="162">
        <f t="shared" si="597"/>
        <v>125.08166386389146</v>
      </c>
      <c r="V3813" s="163">
        <f t="shared" si="598"/>
        <v>1</v>
      </c>
      <c r="W3813" s="164">
        <f t="shared" si="599"/>
        <v>231075372.33383638</v>
      </c>
      <c r="X3813" s="164">
        <f t="shared" si="600"/>
        <v>262266821.2057516</v>
      </c>
    </row>
    <row r="3814" spans="10:24" x14ac:dyDescent="0.25">
      <c r="J3814">
        <v>3811</v>
      </c>
      <c r="K3814" s="43">
        <v>0.28082848248330694</v>
      </c>
      <c r="L3814">
        <v>0.65731164962759847</v>
      </c>
      <c r="M3814">
        <v>0.72454507545014368</v>
      </c>
      <c r="N3814" s="44">
        <v>0.63397936576700631</v>
      </c>
      <c r="O3814" s="161">
        <f t="shared" si="591"/>
        <v>2000000</v>
      </c>
      <c r="P3814" s="162">
        <f t="shared" si="592"/>
        <v>186.07705724168343</v>
      </c>
      <c r="Q3814" s="162">
        <f t="shared" si="593"/>
        <v>146.92794584025023</v>
      </c>
      <c r="R3814" s="163">
        <f t="shared" si="594"/>
        <v>1</v>
      </c>
      <c r="S3814" s="161">
        <f t="shared" si="595"/>
        <v>5000000</v>
      </c>
      <c r="T3814" s="162">
        <f t="shared" si="596"/>
        <v>192.02568574722781</v>
      </c>
      <c r="U3814" s="162">
        <f t="shared" si="597"/>
        <v>130.96397292012512</v>
      </c>
      <c r="V3814" s="163">
        <f t="shared" si="598"/>
        <v>1</v>
      </c>
      <c r="W3814" s="164">
        <f t="shared" si="599"/>
        <v>28298222.802866399</v>
      </c>
      <c r="X3814" s="164">
        <f t="shared" si="600"/>
        <v>155308564.13551348</v>
      </c>
    </row>
    <row r="3815" spans="10:24" x14ac:dyDescent="0.25">
      <c r="J3815">
        <v>3812</v>
      </c>
      <c r="K3815" s="43">
        <v>0.72048856897575586</v>
      </c>
      <c r="L3815">
        <v>0.61348448576986292</v>
      </c>
      <c r="M3815">
        <v>0.71506244154959919</v>
      </c>
      <c r="N3815" s="44">
        <v>0.22447175567735411</v>
      </c>
      <c r="O3815" s="161">
        <f t="shared" si="591"/>
        <v>6000000</v>
      </c>
      <c r="P3815" s="162">
        <f t="shared" si="592"/>
        <v>184.32618695116358</v>
      </c>
      <c r="Q3815" s="162">
        <f t="shared" si="593"/>
        <v>146.36470859508415</v>
      </c>
      <c r="R3815" s="163">
        <f t="shared" si="594"/>
        <v>1</v>
      </c>
      <c r="S3815" s="161">
        <f t="shared" si="595"/>
        <v>7000000</v>
      </c>
      <c r="T3815" s="162">
        <f t="shared" si="596"/>
        <v>191.44206231705454</v>
      </c>
      <c r="U3815" s="162">
        <f t="shared" si="597"/>
        <v>130.68235429754208</v>
      </c>
      <c r="V3815" s="163">
        <f t="shared" si="598"/>
        <v>1</v>
      </c>
      <c r="W3815" s="164">
        <f t="shared" si="599"/>
        <v>177768870.13647655</v>
      </c>
      <c r="X3815" s="164">
        <f t="shared" si="600"/>
        <v>275317956.1365872</v>
      </c>
    </row>
    <row r="3816" spans="10:24" x14ac:dyDescent="0.25">
      <c r="J3816">
        <v>3813</v>
      </c>
      <c r="K3816" s="43">
        <v>0.66601351751136706</v>
      </c>
      <c r="L3816">
        <v>0.44217302132562297</v>
      </c>
      <c r="M3816">
        <v>0.4230154580039257</v>
      </c>
      <c r="N3816" s="44">
        <v>0.90037131153116845</v>
      </c>
      <c r="O3816" s="161">
        <f t="shared" si="591"/>
        <v>6000000</v>
      </c>
      <c r="P3816" s="162">
        <f t="shared" si="592"/>
        <v>177.81806860256239</v>
      </c>
      <c r="Q3816" s="162">
        <f t="shared" si="593"/>
        <v>131.11629714989522</v>
      </c>
      <c r="R3816" s="163">
        <f t="shared" si="594"/>
        <v>1</v>
      </c>
      <c r="S3816" s="161">
        <f t="shared" si="595"/>
        <v>7000000</v>
      </c>
      <c r="T3816" s="162">
        <f t="shared" si="596"/>
        <v>189.27268953418746</v>
      </c>
      <c r="U3816" s="162">
        <f t="shared" si="597"/>
        <v>123.05814857494761</v>
      </c>
      <c r="V3816" s="163">
        <f t="shared" si="598"/>
        <v>1</v>
      </c>
      <c r="W3816" s="164">
        <f t="shared" si="599"/>
        <v>230210628.71600306</v>
      </c>
      <c r="X3816" s="164">
        <f t="shared" si="600"/>
        <v>313501786.714679</v>
      </c>
    </row>
    <row r="3817" spans="10:24" x14ac:dyDescent="0.25">
      <c r="J3817">
        <v>3814</v>
      </c>
      <c r="K3817" s="43">
        <v>0.96251106450967128</v>
      </c>
      <c r="L3817">
        <v>0.74353351532322332</v>
      </c>
      <c r="M3817">
        <v>0.94191515086596866</v>
      </c>
      <c r="N3817" s="44">
        <v>0.78897781280443524</v>
      </c>
      <c r="O3817" s="161">
        <f t="shared" si="591"/>
        <v>9000000</v>
      </c>
      <c r="P3817" s="162">
        <f t="shared" si="592"/>
        <v>189.8141641230759</v>
      </c>
      <c r="Q3817" s="162">
        <f t="shared" si="593"/>
        <v>166.42111512756165</v>
      </c>
      <c r="R3817" s="163">
        <f t="shared" si="594"/>
        <v>1</v>
      </c>
      <c r="S3817" s="161">
        <f t="shared" si="595"/>
        <v>9000000</v>
      </c>
      <c r="T3817" s="162">
        <f t="shared" si="596"/>
        <v>193.27138804102529</v>
      </c>
      <c r="U3817" s="162">
        <f t="shared" si="597"/>
        <v>140.71055756378081</v>
      </c>
      <c r="V3817" s="163">
        <f t="shared" si="598"/>
        <v>1</v>
      </c>
      <c r="W3817" s="164">
        <f t="shared" si="599"/>
        <v>160537440.95962825</v>
      </c>
      <c r="X3817" s="164">
        <f t="shared" si="600"/>
        <v>323047474.29520029</v>
      </c>
    </row>
    <row r="3818" spans="10:24" x14ac:dyDescent="0.25">
      <c r="J3818">
        <v>3815</v>
      </c>
      <c r="K3818" s="43">
        <v>7.4326699126861406E-2</v>
      </c>
      <c r="L3818">
        <v>0.8806628018898266</v>
      </c>
      <c r="M3818">
        <v>0.32420627606866637</v>
      </c>
      <c r="N3818" s="44">
        <v>0.70842192945740323</v>
      </c>
      <c r="O3818" s="161">
        <f t="shared" si="591"/>
        <v>2000000</v>
      </c>
      <c r="P3818" s="162">
        <f t="shared" si="592"/>
        <v>197.67459905029881</v>
      </c>
      <c r="Q3818" s="162">
        <f t="shared" si="593"/>
        <v>125.88062783651749</v>
      </c>
      <c r="R3818" s="163">
        <f t="shared" si="594"/>
        <v>1</v>
      </c>
      <c r="S3818" s="161">
        <f t="shared" si="595"/>
        <v>2000000</v>
      </c>
      <c r="T3818" s="162">
        <f t="shared" si="596"/>
        <v>195.89153301676626</v>
      </c>
      <c r="U3818" s="162">
        <f t="shared" si="597"/>
        <v>120.44031391825874</v>
      </c>
      <c r="V3818" s="163">
        <f t="shared" si="598"/>
        <v>1</v>
      </c>
      <c r="W3818" s="164">
        <f t="shared" si="599"/>
        <v>93587942.427562624</v>
      </c>
      <c r="X3818" s="164">
        <f t="shared" si="600"/>
        <v>902438.19701504707</v>
      </c>
    </row>
    <row r="3819" spans="10:24" x14ac:dyDescent="0.25">
      <c r="J3819">
        <v>3816</v>
      </c>
      <c r="K3819" s="43">
        <v>0.80318446498356044</v>
      </c>
      <c r="L3819">
        <v>0.88692286055915526</v>
      </c>
      <c r="M3819">
        <v>0.20817801176793049</v>
      </c>
      <c r="N3819" s="44">
        <v>0.97071200653368828</v>
      </c>
      <c r="O3819" s="161">
        <f t="shared" si="591"/>
        <v>7000000</v>
      </c>
      <c r="P3819" s="162">
        <f t="shared" si="592"/>
        <v>198.15487224009348</v>
      </c>
      <c r="Q3819" s="162">
        <f t="shared" si="593"/>
        <v>118.74481221634116</v>
      </c>
      <c r="R3819" s="163">
        <f t="shared" si="594"/>
        <v>1</v>
      </c>
      <c r="S3819" s="161">
        <f t="shared" si="595"/>
        <v>7000000</v>
      </c>
      <c r="T3819" s="162">
        <f t="shared" si="596"/>
        <v>196.05162408003116</v>
      </c>
      <c r="U3819" s="162">
        <f t="shared" si="597"/>
        <v>116.87240610817058</v>
      </c>
      <c r="V3819" s="163">
        <f t="shared" si="598"/>
        <v>1</v>
      </c>
      <c r="W3819" s="164">
        <f t="shared" si="599"/>
        <v>505870420.1662662</v>
      </c>
      <c r="X3819" s="164">
        <f t="shared" si="600"/>
        <v>404254525.80302405</v>
      </c>
    </row>
    <row r="3820" spans="10:24" x14ac:dyDescent="0.25">
      <c r="J3820">
        <v>3817</v>
      </c>
      <c r="K3820" s="43">
        <v>0.7602083111464385</v>
      </c>
      <c r="L3820">
        <v>5.7706802407409885E-2</v>
      </c>
      <c r="M3820">
        <v>0.14919108723282992</v>
      </c>
      <c r="N3820" s="44">
        <v>0.96820546863452284</v>
      </c>
      <c r="O3820" s="161">
        <f t="shared" si="591"/>
        <v>7000000</v>
      </c>
      <c r="P3820" s="162">
        <f t="shared" si="592"/>
        <v>156.38520756357099</v>
      </c>
      <c r="Q3820" s="162">
        <f t="shared" si="593"/>
        <v>114.20181973089721</v>
      </c>
      <c r="R3820" s="163">
        <f t="shared" si="594"/>
        <v>1</v>
      </c>
      <c r="S3820" s="161">
        <f t="shared" si="595"/>
        <v>7000000</v>
      </c>
      <c r="T3820" s="162">
        <f t="shared" si="596"/>
        <v>182.12840252119034</v>
      </c>
      <c r="U3820" s="162">
        <f t="shared" si="597"/>
        <v>114.60090986544861</v>
      </c>
      <c r="V3820" s="163">
        <f t="shared" si="598"/>
        <v>1</v>
      </c>
      <c r="W3820" s="164">
        <f t="shared" si="599"/>
        <v>245283714.8287164</v>
      </c>
      <c r="X3820" s="164">
        <f t="shared" si="600"/>
        <v>322692448.59019208</v>
      </c>
    </row>
    <row r="3821" spans="10:24" x14ac:dyDescent="0.25">
      <c r="J3821">
        <v>3818</v>
      </c>
      <c r="K3821" s="43">
        <v>0.92351032567366032</v>
      </c>
      <c r="L3821">
        <v>0.39068306825072441</v>
      </c>
      <c r="M3821">
        <v>0.30409896593446406</v>
      </c>
      <c r="N3821" s="44">
        <v>0.17602715404500957</v>
      </c>
      <c r="O3821" s="161">
        <f t="shared" si="591"/>
        <v>7000000</v>
      </c>
      <c r="P3821" s="162">
        <f t="shared" si="592"/>
        <v>175.83691251226068</v>
      </c>
      <c r="Q3821" s="162">
        <f t="shared" si="593"/>
        <v>124.74705033658057</v>
      </c>
      <c r="R3821" s="163">
        <f t="shared" si="594"/>
        <v>1</v>
      </c>
      <c r="S3821" s="161">
        <f t="shared" si="595"/>
        <v>9000000</v>
      </c>
      <c r="T3821" s="162">
        <f t="shared" si="596"/>
        <v>188.61230417075356</v>
      </c>
      <c r="U3821" s="162">
        <f t="shared" si="597"/>
        <v>119.87352516829029</v>
      </c>
      <c r="V3821" s="163">
        <f t="shared" si="598"/>
        <v>0.9</v>
      </c>
      <c r="W3821" s="164">
        <f t="shared" si="599"/>
        <v>307629035.22976077</v>
      </c>
      <c r="X3821" s="164">
        <f t="shared" si="600"/>
        <v>406784109.91995251</v>
      </c>
    </row>
    <row r="3822" spans="10:24" x14ac:dyDescent="0.25">
      <c r="J3822">
        <v>3819</v>
      </c>
      <c r="K3822" s="43">
        <v>0.68879716463281204</v>
      </c>
      <c r="L3822">
        <v>0.24771020031341584</v>
      </c>
      <c r="M3822">
        <v>0.13620012974417317</v>
      </c>
      <c r="N3822" s="44">
        <v>2.7863704728816718E-2</v>
      </c>
      <c r="O3822" s="161">
        <f t="shared" si="591"/>
        <v>6000000</v>
      </c>
      <c r="P3822" s="162">
        <f t="shared" si="592"/>
        <v>169.77430393310814</v>
      </c>
      <c r="Q3822" s="162">
        <f t="shared" si="593"/>
        <v>113.04896444235865</v>
      </c>
      <c r="R3822" s="163">
        <f t="shared" si="594"/>
        <v>1</v>
      </c>
      <c r="S3822" s="161">
        <f t="shared" si="595"/>
        <v>7000000</v>
      </c>
      <c r="T3822" s="162">
        <f t="shared" si="596"/>
        <v>186.59143464436937</v>
      </c>
      <c r="U3822" s="162">
        <f t="shared" si="597"/>
        <v>114.02448222117933</v>
      </c>
      <c r="V3822" s="163">
        <f t="shared" si="598"/>
        <v>0.9</v>
      </c>
      <c r="W3822" s="164">
        <f t="shared" si="599"/>
        <v>290352036.94449693</v>
      </c>
      <c r="X3822" s="164">
        <f t="shared" si="600"/>
        <v>307171800.26609731</v>
      </c>
    </row>
    <row r="3823" spans="10:24" x14ac:dyDescent="0.25">
      <c r="J3823">
        <v>3820</v>
      </c>
      <c r="K3823" s="43">
        <v>0.85761546044461601</v>
      </c>
      <c r="L3823">
        <v>0.47728345397349636</v>
      </c>
      <c r="M3823">
        <v>0.77832062220777898</v>
      </c>
      <c r="N3823" s="44">
        <v>0.23832195957267721</v>
      </c>
      <c r="O3823" s="161">
        <f t="shared" si="591"/>
        <v>7000000</v>
      </c>
      <c r="P3823" s="162">
        <f t="shared" si="592"/>
        <v>179.14540885780067</v>
      </c>
      <c r="Q3823" s="162">
        <f t="shared" si="593"/>
        <v>150.33067575635528</v>
      </c>
      <c r="R3823" s="163">
        <f t="shared" si="594"/>
        <v>1</v>
      </c>
      <c r="S3823" s="161">
        <f t="shared" si="595"/>
        <v>7000000</v>
      </c>
      <c r="T3823" s="162">
        <f t="shared" si="596"/>
        <v>189.71513628593357</v>
      </c>
      <c r="U3823" s="162">
        <f t="shared" si="597"/>
        <v>132.66533787817764</v>
      </c>
      <c r="V3823" s="163">
        <f t="shared" si="598"/>
        <v>1</v>
      </c>
      <c r="W3823" s="164">
        <f t="shared" si="599"/>
        <v>151703131.71011779</v>
      </c>
      <c r="X3823" s="164">
        <f t="shared" si="600"/>
        <v>249348588.8542915</v>
      </c>
    </row>
    <row r="3824" spans="10:24" x14ac:dyDescent="0.25">
      <c r="J3824">
        <v>3821</v>
      </c>
      <c r="K3824" s="43">
        <v>0.99680855828423698</v>
      </c>
      <c r="L3824">
        <v>0.90962763982198946</v>
      </c>
      <c r="M3824">
        <v>0.94584766943999254</v>
      </c>
      <c r="N3824" s="44">
        <v>0.19578346022905291</v>
      </c>
      <c r="O3824" s="161">
        <f t="shared" si="591"/>
        <v>9000000</v>
      </c>
      <c r="P3824" s="162">
        <f t="shared" si="592"/>
        <v>200.07698337945536</v>
      </c>
      <c r="Q3824" s="162">
        <f t="shared" si="593"/>
        <v>167.11720116902524</v>
      </c>
      <c r="R3824" s="163">
        <f t="shared" si="594"/>
        <v>1</v>
      </c>
      <c r="S3824" s="161">
        <f t="shared" si="595"/>
        <v>9000000</v>
      </c>
      <c r="T3824" s="162">
        <f t="shared" si="596"/>
        <v>196.69232779315178</v>
      </c>
      <c r="U3824" s="162">
        <f t="shared" si="597"/>
        <v>141.05860058451262</v>
      </c>
      <c r="V3824" s="163">
        <f t="shared" si="598"/>
        <v>0.9</v>
      </c>
      <c r="W3824" s="164">
        <f t="shared" si="599"/>
        <v>246638039.89387107</v>
      </c>
      <c r="X3824" s="164">
        <f t="shared" si="600"/>
        <v>300633190.38997722</v>
      </c>
    </row>
    <row r="3825" spans="10:24" x14ac:dyDescent="0.25">
      <c r="J3825">
        <v>3822</v>
      </c>
      <c r="K3825" s="43">
        <v>0.87694026484622745</v>
      </c>
      <c r="L3825">
        <v>0.37451025432529383</v>
      </c>
      <c r="M3825">
        <v>0.42863990180217526</v>
      </c>
      <c r="N3825" s="44">
        <v>0.37334116747403023</v>
      </c>
      <c r="O3825" s="161">
        <f t="shared" si="591"/>
        <v>7000000</v>
      </c>
      <c r="P3825" s="162">
        <f t="shared" si="592"/>
        <v>175.20103245356987</v>
      </c>
      <c r="Q3825" s="162">
        <f t="shared" si="593"/>
        <v>131.40324135913471</v>
      </c>
      <c r="R3825" s="163">
        <f t="shared" si="594"/>
        <v>1</v>
      </c>
      <c r="S3825" s="161">
        <f t="shared" si="595"/>
        <v>7000000</v>
      </c>
      <c r="T3825" s="162">
        <f t="shared" si="596"/>
        <v>188.40034415118996</v>
      </c>
      <c r="U3825" s="162">
        <f t="shared" si="597"/>
        <v>123.20162067956736</v>
      </c>
      <c r="V3825" s="163">
        <f t="shared" si="598"/>
        <v>1</v>
      </c>
      <c r="W3825" s="164">
        <f t="shared" si="599"/>
        <v>256584537.66104609</v>
      </c>
      <c r="X3825" s="164">
        <f t="shared" si="600"/>
        <v>306391064.30135822</v>
      </c>
    </row>
    <row r="3826" spans="10:24" x14ac:dyDescent="0.25">
      <c r="J3826">
        <v>3823</v>
      </c>
      <c r="K3826" s="43">
        <v>0.38913881715395371</v>
      </c>
      <c r="L3826">
        <v>0.62551850915871621</v>
      </c>
      <c r="M3826">
        <v>0.21889474545323939</v>
      </c>
      <c r="N3826" s="44">
        <v>0.36459967843626373</v>
      </c>
      <c r="O3826" s="161">
        <f t="shared" si="591"/>
        <v>5000000</v>
      </c>
      <c r="P3826" s="162">
        <f t="shared" si="592"/>
        <v>184.80010583996133</v>
      </c>
      <c r="Q3826" s="162">
        <f t="shared" si="593"/>
        <v>119.48137198164363</v>
      </c>
      <c r="R3826" s="163">
        <f t="shared" si="594"/>
        <v>1</v>
      </c>
      <c r="S3826" s="161">
        <f t="shared" si="595"/>
        <v>6000000</v>
      </c>
      <c r="T3826" s="162">
        <f t="shared" si="596"/>
        <v>191.60003527998711</v>
      </c>
      <c r="U3826" s="162">
        <f t="shared" si="597"/>
        <v>117.24068599082182</v>
      </c>
      <c r="V3826" s="163">
        <f t="shared" si="598"/>
        <v>1</v>
      </c>
      <c r="W3826" s="164">
        <f t="shared" si="599"/>
        <v>276593669.29158849</v>
      </c>
      <c r="X3826" s="164">
        <f t="shared" si="600"/>
        <v>296156095.73499179</v>
      </c>
    </row>
    <row r="3827" spans="10:24" x14ac:dyDescent="0.25">
      <c r="J3827">
        <v>3824</v>
      </c>
      <c r="K3827" s="43">
        <v>0.66640725270106682</v>
      </c>
      <c r="L3827">
        <v>0.70303814146020316</v>
      </c>
      <c r="M3827">
        <v>0.39670672253086925</v>
      </c>
      <c r="N3827" s="44">
        <v>0.87996535486063399</v>
      </c>
      <c r="O3827" s="161">
        <f t="shared" si="591"/>
        <v>6000000</v>
      </c>
      <c r="P3827" s="162">
        <f t="shared" si="592"/>
        <v>187.99738073504221</v>
      </c>
      <c r="Q3827" s="162">
        <f t="shared" si="593"/>
        <v>129.76238665909321</v>
      </c>
      <c r="R3827" s="163">
        <f t="shared" si="594"/>
        <v>1</v>
      </c>
      <c r="S3827" s="161">
        <f t="shared" si="595"/>
        <v>7000000</v>
      </c>
      <c r="T3827" s="162">
        <f t="shared" si="596"/>
        <v>192.6657935783474</v>
      </c>
      <c r="U3827" s="162">
        <f t="shared" si="597"/>
        <v>122.3811933295466</v>
      </c>
      <c r="V3827" s="163">
        <f t="shared" si="598"/>
        <v>1</v>
      </c>
      <c r="W3827" s="164">
        <f t="shared" si="599"/>
        <v>299409964.45569402</v>
      </c>
      <c r="X3827" s="164">
        <f t="shared" si="600"/>
        <v>341992201.74160558</v>
      </c>
    </row>
    <row r="3828" spans="10:24" x14ac:dyDescent="0.25">
      <c r="J3828">
        <v>3825</v>
      </c>
      <c r="K3828" s="43">
        <v>0.8925151679524651</v>
      </c>
      <c r="L3828">
        <v>0.74179934784392831</v>
      </c>
      <c r="M3828">
        <v>0.82002593430727877</v>
      </c>
      <c r="N3828" s="44">
        <v>0.37182259183521738</v>
      </c>
      <c r="O3828" s="161">
        <f t="shared" si="591"/>
        <v>7000000</v>
      </c>
      <c r="P3828" s="162">
        <f t="shared" si="592"/>
        <v>189.73353969083729</v>
      </c>
      <c r="Q3828" s="162">
        <f t="shared" si="593"/>
        <v>153.3092785463991</v>
      </c>
      <c r="R3828" s="163">
        <f t="shared" si="594"/>
        <v>1</v>
      </c>
      <c r="S3828" s="161">
        <f t="shared" si="595"/>
        <v>7000000</v>
      </c>
      <c r="T3828" s="162">
        <f t="shared" si="596"/>
        <v>193.2445132302791</v>
      </c>
      <c r="U3828" s="162">
        <f t="shared" si="597"/>
        <v>134.15463927319956</v>
      </c>
      <c r="V3828" s="163">
        <f t="shared" si="598"/>
        <v>1</v>
      </c>
      <c r="W3828" s="164">
        <f t="shared" si="599"/>
        <v>204969828.01106733</v>
      </c>
      <c r="X3828" s="164">
        <f t="shared" si="600"/>
        <v>263629117.69955671</v>
      </c>
    </row>
    <row r="3829" spans="10:24" x14ac:dyDescent="0.25">
      <c r="J3829">
        <v>3826</v>
      </c>
      <c r="K3829" s="43">
        <v>0.20932479427164774</v>
      </c>
      <c r="L3829">
        <v>0.282002296559558</v>
      </c>
      <c r="M3829">
        <v>0.47305421949968685</v>
      </c>
      <c r="N3829" s="44">
        <v>0.39328500070102024</v>
      </c>
      <c r="O3829" s="161">
        <f t="shared" si="591"/>
        <v>2000000</v>
      </c>
      <c r="P3829" s="162">
        <f t="shared" si="592"/>
        <v>171.34644632357109</v>
      </c>
      <c r="Q3829" s="162">
        <f t="shared" si="593"/>
        <v>133.64811013184695</v>
      </c>
      <c r="R3829" s="163">
        <f t="shared" si="594"/>
        <v>1</v>
      </c>
      <c r="S3829" s="161">
        <f t="shared" si="595"/>
        <v>5000000</v>
      </c>
      <c r="T3829" s="162">
        <f t="shared" si="596"/>
        <v>187.11548210785702</v>
      </c>
      <c r="U3829" s="162">
        <f t="shared" si="597"/>
        <v>124.32405506592347</v>
      </c>
      <c r="V3829" s="163">
        <f t="shared" si="598"/>
        <v>1</v>
      </c>
      <c r="W3829" s="164">
        <f t="shared" si="599"/>
        <v>25396672.383448273</v>
      </c>
      <c r="X3829" s="164">
        <f t="shared" si="600"/>
        <v>163957135.20966774</v>
      </c>
    </row>
    <row r="3830" spans="10:24" x14ac:dyDescent="0.25">
      <c r="J3830">
        <v>3827</v>
      </c>
      <c r="K3830" s="43">
        <v>0.83856243448942114</v>
      </c>
      <c r="L3830">
        <v>0.2675780828719907</v>
      </c>
      <c r="M3830">
        <v>4.804464332451186E-2</v>
      </c>
      <c r="N3830" s="44">
        <v>0.21559621786587668</v>
      </c>
      <c r="O3830" s="161">
        <f t="shared" si="591"/>
        <v>7000000</v>
      </c>
      <c r="P3830" s="162">
        <f t="shared" si="592"/>
        <v>170.69768459123168</v>
      </c>
      <c r="Q3830" s="162">
        <f t="shared" si="593"/>
        <v>101.7176836470244</v>
      </c>
      <c r="R3830" s="163">
        <f t="shared" si="594"/>
        <v>1</v>
      </c>
      <c r="S3830" s="161">
        <f t="shared" si="595"/>
        <v>7000000</v>
      </c>
      <c r="T3830" s="162">
        <f t="shared" si="596"/>
        <v>186.89922819707724</v>
      </c>
      <c r="U3830" s="162">
        <f t="shared" si="597"/>
        <v>108.35884182351219</v>
      </c>
      <c r="V3830" s="163">
        <f t="shared" si="598"/>
        <v>1</v>
      </c>
      <c r="W3830" s="164">
        <f t="shared" si="599"/>
        <v>432860006.60945094</v>
      </c>
      <c r="X3830" s="164">
        <f t="shared" si="600"/>
        <v>399782704.61495531</v>
      </c>
    </row>
    <row r="3831" spans="10:24" x14ac:dyDescent="0.25">
      <c r="J3831">
        <v>3828</v>
      </c>
      <c r="K3831" s="43">
        <v>0.88409390647691533</v>
      </c>
      <c r="L3831">
        <v>0.21577703196324782</v>
      </c>
      <c r="M3831">
        <v>0.58434487321361317</v>
      </c>
      <c r="N3831" s="44">
        <v>0.33062779595755398</v>
      </c>
      <c r="O3831" s="161">
        <f t="shared" si="591"/>
        <v>7000000</v>
      </c>
      <c r="P3831" s="162">
        <f t="shared" si="592"/>
        <v>168.20197349652778</v>
      </c>
      <c r="Q3831" s="162">
        <f t="shared" si="593"/>
        <v>139.26042844589784</v>
      </c>
      <c r="R3831" s="163">
        <f t="shared" si="594"/>
        <v>1</v>
      </c>
      <c r="S3831" s="161">
        <f t="shared" si="595"/>
        <v>7000000</v>
      </c>
      <c r="T3831" s="162">
        <f t="shared" si="596"/>
        <v>186.06732449884259</v>
      </c>
      <c r="U3831" s="162">
        <f t="shared" si="597"/>
        <v>127.13021422294892</v>
      </c>
      <c r="V3831" s="163">
        <f t="shared" si="598"/>
        <v>1</v>
      </c>
      <c r="W3831" s="164">
        <f t="shared" si="599"/>
        <v>152590815.35440958</v>
      </c>
      <c r="X3831" s="164">
        <f t="shared" si="600"/>
        <v>262559771.9312557</v>
      </c>
    </row>
    <row r="3832" spans="10:24" x14ac:dyDescent="0.25">
      <c r="J3832">
        <v>3829</v>
      </c>
      <c r="K3832" s="43">
        <v>0.97883106823370603</v>
      </c>
      <c r="L3832">
        <v>0.66370788825383509</v>
      </c>
      <c r="M3832">
        <v>0.4333290913727168</v>
      </c>
      <c r="N3832" s="44">
        <v>0.53580033386109527</v>
      </c>
      <c r="O3832" s="161">
        <f t="shared" si="591"/>
        <v>9000000</v>
      </c>
      <c r="P3832" s="162">
        <f t="shared" si="592"/>
        <v>186.3390596756571</v>
      </c>
      <c r="Q3832" s="162">
        <f t="shared" si="593"/>
        <v>131.6419042251751</v>
      </c>
      <c r="R3832" s="163">
        <f t="shared" si="594"/>
        <v>1</v>
      </c>
      <c r="S3832" s="161">
        <f t="shared" si="595"/>
        <v>9000000</v>
      </c>
      <c r="T3832" s="162">
        <f t="shared" si="596"/>
        <v>192.1130198918857</v>
      </c>
      <c r="U3832" s="162">
        <f t="shared" si="597"/>
        <v>123.32095211258755</v>
      </c>
      <c r="V3832" s="163">
        <f t="shared" si="598"/>
        <v>1</v>
      </c>
      <c r="W3832" s="164">
        <f t="shared" si="599"/>
        <v>442274399.05433798</v>
      </c>
      <c r="X3832" s="164">
        <f t="shared" si="600"/>
        <v>469128610.01368332</v>
      </c>
    </row>
    <row r="3833" spans="10:24" x14ac:dyDescent="0.25">
      <c r="J3833">
        <v>3830</v>
      </c>
      <c r="K3833" s="43">
        <v>0.72166848568636344</v>
      </c>
      <c r="L3833">
        <v>2.1551057842750798E-2</v>
      </c>
      <c r="M3833">
        <v>0.24095907615390944</v>
      </c>
      <c r="N3833" s="44">
        <v>0.10405791814730214</v>
      </c>
      <c r="O3833" s="161">
        <f t="shared" si="591"/>
        <v>6000000</v>
      </c>
      <c r="P3833" s="162">
        <f t="shared" si="592"/>
        <v>149.65921337592707</v>
      </c>
      <c r="Q3833" s="162">
        <f t="shared" si="593"/>
        <v>120.93558379465097</v>
      </c>
      <c r="R3833" s="163">
        <f t="shared" si="594"/>
        <v>1</v>
      </c>
      <c r="S3833" s="161">
        <f t="shared" si="595"/>
        <v>7000000</v>
      </c>
      <c r="T3833" s="162">
        <f t="shared" si="596"/>
        <v>179.88640445864235</v>
      </c>
      <c r="U3833" s="162">
        <f t="shared" si="597"/>
        <v>117.96779189732548</v>
      </c>
      <c r="V3833" s="163">
        <f t="shared" si="598"/>
        <v>0.9</v>
      </c>
      <c r="W3833" s="164">
        <f t="shared" si="599"/>
        <v>122341777.48765659</v>
      </c>
      <c r="X3833" s="164">
        <f t="shared" si="600"/>
        <v>240087259.13629627</v>
      </c>
    </row>
    <row r="3834" spans="10:24" x14ac:dyDescent="0.25">
      <c r="J3834">
        <v>3831</v>
      </c>
      <c r="K3834" s="43">
        <v>0.79827839774548515</v>
      </c>
      <c r="L3834">
        <v>0.34921541268277356</v>
      </c>
      <c r="M3834">
        <v>0.67898325658821213</v>
      </c>
      <c r="N3834" s="44">
        <v>0.64065931777543472</v>
      </c>
      <c r="O3834" s="161">
        <f t="shared" si="591"/>
        <v>7000000</v>
      </c>
      <c r="P3834" s="162">
        <f t="shared" si="592"/>
        <v>174.18840667653518</v>
      </c>
      <c r="Q3834" s="162">
        <f t="shared" si="593"/>
        <v>144.29715057602095</v>
      </c>
      <c r="R3834" s="163">
        <f t="shared" si="594"/>
        <v>1</v>
      </c>
      <c r="S3834" s="161">
        <f t="shared" si="595"/>
        <v>7000000</v>
      </c>
      <c r="T3834" s="162">
        <f t="shared" si="596"/>
        <v>188.06280222551172</v>
      </c>
      <c r="U3834" s="162">
        <f t="shared" si="597"/>
        <v>129.64857528801048</v>
      </c>
      <c r="V3834" s="163">
        <f t="shared" si="598"/>
        <v>1</v>
      </c>
      <c r="W3834" s="164">
        <f t="shared" si="599"/>
        <v>159238792.70359957</v>
      </c>
      <c r="X3834" s="164">
        <f t="shared" si="600"/>
        <v>258899588.5625087</v>
      </c>
    </row>
    <row r="3835" spans="10:24" x14ac:dyDescent="0.25">
      <c r="J3835">
        <v>3832</v>
      </c>
      <c r="K3835" s="43">
        <v>0.13616255006266531</v>
      </c>
      <c r="L3835">
        <v>0.11231249187892012</v>
      </c>
      <c r="M3835">
        <v>0.70779504840581065</v>
      </c>
      <c r="N3835" s="44">
        <v>0.66942439853374769</v>
      </c>
      <c r="O3835" s="161">
        <f t="shared" si="591"/>
        <v>2000000</v>
      </c>
      <c r="P3835" s="162">
        <f t="shared" si="592"/>
        <v>161.78517770012718</v>
      </c>
      <c r="Q3835" s="162">
        <f t="shared" si="593"/>
        <v>145.93909257946075</v>
      </c>
      <c r="R3835" s="163">
        <f t="shared" si="594"/>
        <v>1</v>
      </c>
      <c r="S3835" s="161">
        <f t="shared" si="595"/>
        <v>2000000</v>
      </c>
      <c r="T3835" s="162">
        <f t="shared" si="596"/>
        <v>183.92839256670905</v>
      </c>
      <c r="U3835" s="162">
        <f t="shared" si="597"/>
        <v>130.46954628973037</v>
      </c>
      <c r="V3835" s="163">
        <f t="shared" si="598"/>
        <v>1</v>
      </c>
      <c r="W3835" s="164">
        <f t="shared" si="599"/>
        <v>-18307829.758667141</v>
      </c>
      <c r="X3835" s="164">
        <f t="shared" si="600"/>
        <v>-43082307.446042642</v>
      </c>
    </row>
    <row r="3836" spans="10:24" x14ac:dyDescent="0.25">
      <c r="J3836">
        <v>3833</v>
      </c>
      <c r="K3836" s="43">
        <v>0.41765452530338754</v>
      </c>
      <c r="L3836">
        <v>0.92736443497777643</v>
      </c>
      <c r="M3836">
        <v>0.10551933058988749</v>
      </c>
      <c r="N3836" s="44">
        <v>0.86750640117155442</v>
      </c>
      <c r="O3836" s="161">
        <f t="shared" si="591"/>
        <v>5000000</v>
      </c>
      <c r="P3836" s="162">
        <f t="shared" si="592"/>
        <v>201.84659428069082</v>
      </c>
      <c r="Q3836" s="162">
        <f t="shared" si="593"/>
        <v>109.98571015597342</v>
      </c>
      <c r="R3836" s="163">
        <f t="shared" si="594"/>
        <v>1</v>
      </c>
      <c r="S3836" s="161">
        <f t="shared" si="595"/>
        <v>6000000</v>
      </c>
      <c r="T3836" s="162">
        <f t="shared" si="596"/>
        <v>197.28219809356361</v>
      </c>
      <c r="U3836" s="162">
        <f t="shared" si="597"/>
        <v>112.49285507798672</v>
      </c>
      <c r="V3836" s="163">
        <f t="shared" si="598"/>
        <v>1</v>
      </c>
      <c r="W3836" s="164">
        <f t="shared" si="599"/>
        <v>409304420.62358701</v>
      </c>
      <c r="X3836" s="164">
        <f t="shared" si="600"/>
        <v>358736058.09346133</v>
      </c>
    </row>
    <row r="3837" spans="10:24" x14ac:dyDescent="0.25">
      <c r="J3837">
        <v>3834</v>
      </c>
      <c r="K3837" s="43">
        <v>0.50608351260969686</v>
      </c>
      <c r="L3837">
        <v>0.97544689592691924</v>
      </c>
      <c r="M3837">
        <v>0.48177508987981443</v>
      </c>
      <c r="N3837" s="44">
        <v>0.10854649352372481</v>
      </c>
      <c r="O3837" s="161">
        <f t="shared" si="591"/>
        <v>5000000</v>
      </c>
      <c r="P3837" s="162">
        <f t="shared" si="592"/>
        <v>209.51502545837849</v>
      </c>
      <c r="Q3837" s="162">
        <f t="shared" si="593"/>
        <v>134.08602047416991</v>
      </c>
      <c r="R3837" s="163">
        <f t="shared" si="594"/>
        <v>1</v>
      </c>
      <c r="S3837" s="161">
        <f t="shared" si="595"/>
        <v>6000000</v>
      </c>
      <c r="T3837" s="162">
        <f t="shared" si="596"/>
        <v>199.83834181945949</v>
      </c>
      <c r="U3837" s="162">
        <f t="shared" si="597"/>
        <v>124.54301023708496</v>
      </c>
      <c r="V3837" s="163">
        <f t="shared" si="598"/>
        <v>0.9</v>
      </c>
      <c r="W3837" s="164">
        <f t="shared" si="599"/>
        <v>327145024.92104286</v>
      </c>
      <c r="X3837" s="164">
        <f t="shared" si="600"/>
        <v>256594790.54482251</v>
      </c>
    </row>
    <row r="3838" spans="10:24" x14ac:dyDescent="0.25">
      <c r="J3838">
        <v>3835</v>
      </c>
      <c r="K3838" s="43">
        <v>0.34059871885070536</v>
      </c>
      <c r="L3838">
        <v>0.10010390936493641</v>
      </c>
      <c r="M3838">
        <v>3.6869648946532108E-2</v>
      </c>
      <c r="N3838" s="44">
        <v>1.5477112129901105E-2</v>
      </c>
      <c r="O3838" s="161">
        <f t="shared" si="591"/>
        <v>5000000</v>
      </c>
      <c r="P3838" s="162">
        <f t="shared" si="592"/>
        <v>160.78560437630458</v>
      </c>
      <c r="Q3838" s="162">
        <f t="shared" si="593"/>
        <v>99.23544834353018</v>
      </c>
      <c r="R3838" s="163">
        <f t="shared" si="594"/>
        <v>1</v>
      </c>
      <c r="S3838" s="161">
        <f t="shared" si="595"/>
        <v>6000000</v>
      </c>
      <c r="T3838" s="162">
        <f t="shared" si="596"/>
        <v>183.5952014587682</v>
      </c>
      <c r="U3838" s="162">
        <f t="shared" si="597"/>
        <v>107.11772417176509</v>
      </c>
      <c r="V3838" s="163">
        <f t="shared" si="598"/>
        <v>0.05</v>
      </c>
      <c r="W3838" s="164">
        <f t="shared" si="599"/>
        <v>257750780.163872</v>
      </c>
      <c r="X3838" s="164">
        <f t="shared" si="600"/>
        <v>-127056756.81389907</v>
      </c>
    </row>
    <row r="3839" spans="10:24" x14ac:dyDescent="0.25">
      <c r="J3839">
        <v>3836</v>
      </c>
      <c r="K3839" s="43">
        <v>0.64156425016044316</v>
      </c>
      <c r="L3839">
        <v>0.52460392126523414</v>
      </c>
      <c r="M3839">
        <v>0.71745474096030282</v>
      </c>
      <c r="N3839" s="44">
        <v>0.35515443056991525</v>
      </c>
      <c r="O3839" s="161">
        <f t="shared" si="591"/>
        <v>6000000</v>
      </c>
      <c r="P3839" s="162">
        <f t="shared" si="592"/>
        <v>180.92568049156557</v>
      </c>
      <c r="Q3839" s="162">
        <f t="shared" si="593"/>
        <v>146.5059379894322</v>
      </c>
      <c r="R3839" s="163">
        <f t="shared" si="594"/>
        <v>1</v>
      </c>
      <c r="S3839" s="161">
        <f t="shared" si="595"/>
        <v>7000000</v>
      </c>
      <c r="T3839" s="162">
        <f t="shared" si="596"/>
        <v>190.30856016385519</v>
      </c>
      <c r="U3839" s="162">
        <f t="shared" si="597"/>
        <v>130.7529689947161</v>
      </c>
      <c r="V3839" s="163">
        <f t="shared" si="598"/>
        <v>1</v>
      </c>
      <c r="W3839" s="164">
        <f t="shared" si="599"/>
        <v>156518455.01280025</v>
      </c>
      <c r="X3839" s="164">
        <f t="shared" si="600"/>
        <v>266889138.18397367</v>
      </c>
    </row>
    <row r="3840" spans="10:24" x14ac:dyDescent="0.25">
      <c r="J3840">
        <v>3837</v>
      </c>
      <c r="K3840" s="43">
        <v>0.95356195606188621</v>
      </c>
      <c r="L3840">
        <v>0.68473661231137906</v>
      </c>
      <c r="M3840">
        <v>0.68090605276535887</v>
      </c>
      <c r="N3840" s="44">
        <v>0.22698700976687225</v>
      </c>
      <c r="O3840" s="161">
        <f t="shared" si="591"/>
        <v>9000000</v>
      </c>
      <c r="P3840" s="162">
        <f t="shared" si="592"/>
        <v>187.21478310933102</v>
      </c>
      <c r="Q3840" s="162">
        <f t="shared" si="593"/>
        <v>144.40467862363377</v>
      </c>
      <c r="R3840" s="163">
        <f t="shared" si="594"/>
        <v>1</v>
      </c>
      <c r="S3840" s="161">
        <f t="shared" si="595"/>
        <v>9000000</v>
      </c>
      <c r="T3840" s="162">
        <f t="shared" si="596"/>
        <v>192.40492770311033</v>
      </c>
      <c r="U3840" s="162">
        <f t="shared" si="597"/>
        <v>129.70233931181687</v>
      </c>
      <c r="V3840" s="163">
        <f t="shared" si="598"/>
        <v>1</v>
      </c>
      <c r="W3840" s="164">
        <f t="shared" si="599"/>
        <v>335290940.37127525</v>
      </c>
      <c r="X3840" s="164">
        <f t="shared" si="600"/>
        <v>414323295.52164114</v>
      </c>
    </row>
    <row r="3841" spans="10:24" x14ac:dyDescent="0.25">
      <c r="J3841">
        <v>3838</v>
      </c>
      <c r="K3841" s="43">
        <v>0.16099300547778805</v>
      </c>
      <c r="L3841">
        <v>0.74227804031999278</v>
      </c>
      <c r="M3841">
        <v>0.60268256196735615</v>
      </c>
      <c r="N3841" s="44">
        <v>0.25096436799069155</v>
      </c>
      <c r="O3841" s="161">
        <f t="shared" si="591"/>
        <v>2000000</v>
      </c>
      <c r="P3841" s="162">
        <f t="shared" si="592"/>
        <v>189.75576674619606</v>
      </c>
      <c r="Q3841" s="162">
        <f t="shared" si="593"/>
        <v>140.2059350851857</v>
      </c>
      <c r="R3841" s="163">
        <f t="shared" si="594"/>
        <v>1</v>
      </c>
      <c r="S3841" s="161">
        <f t="shared" si="595"/>
        <v>5000000</v>
      </c>
      <c r="T3841" s="162">
        <f t="shared" si="596"/>
        <v>193.251922248732</v>
      </c>
      <c r="U3841" s="162">
        <f t="shared" si="597"/>
        <v>127.60296754259285</v>
      </c>
      <c r="V3841" s="163">
        <f t="shared" si="598"/>
        <v>1</v>
      </c>
      <c r="W3841" s="164">
        <f t="shared" si="599"/>
        <v>49099663.322020724</v>
      </c>
      <c r="X3841" s="164">
        <f t="shared" si="600"/>
        <v>178244773.53069574</v>
      </c>
    </row>
    <row r="3842" spans="10:24" x14ac:dyDescent="0.25">
      <c r="J3842">
        <v>3839</v>
      </c>
      <c r="K3842" s="43">
        <v>0.71543237365954504</v>
      </c>
      <c r="L3842">
        <v>0.36173990989147209</v>
      </c>
      <c r="M3842">
        <v>0.94497568038578161</v>
      </c>
      <c r="N3842" s="44">
        <v>0.48804015264772582</v>
      </c>
      <c r="O3842" s="161">
        <f t="shared" si="591"/>
        <v>6000000</v>
      </c>
      <c r="P3842" s="162">
        <f t="shared" si="592"/>
        <v>174.69282080065233</v>
      </c>
      <c r="Q3842" s="162">
        <f t="shared" si="593"/>
        <v>166.95949117380565</v>
      </c>
      <c r="R3842" s="163">
        <f t="shared" si="594"/>
        <v>1</v>
      </c>
      <c r="S3842" s="161">
        <f t="shared" si="595"/>
        <v>7000000</v>
      </c>
      <c r="T3842" s="162">
        <f t="shared" si="596"/>
        <v>188.23094026688412</v>
      </c>
      <c r="U3842" s="162">
        <f t="shared" si="597"/>
        <v>140.97974558690282</v>
      </c>
      <c r="V3842" s="163">
        <f t="shared" si="598"/>
        <v>1</v>
      </c>
      <c r="W3842" s="164">
        <f t="shared" si="599"/>
        <v>-3600022.2389199063</v>
      </c>
      <c r="X3842" s="164">
        <f t="shared" si="600"/>
        <v>180758362.7598691</v>
      </c>
    </row>
    <row r="3843" spans="10:24" x14ac:dyDescent="0.25">
      <c r="J3843">
        <v>3840</v>
      </c>
      <c r="K3843" s="43">
        <v>0.79824210842150278</v>
      </c>
      <c r="L3843">
        <v>0.91485819241610056</v>
      </c>
      <c r="M3843">
        <v>0.67888422538871862</v>
      </c>
      <c r="N3843" s="44">
        <v>0.66852861321784385</v>
      </c>
      <c r="O3843" s="161">
        <f t="shared" si="591"/>
        <v>7000000</v>
      </c>
      <c r="P3843" s="162">
        <f t="shared" si="592"/>
        <v>200.56939604818902</v>
      </c>
      <c r="Q3843" s="162">
        <f t="shared" si="593"/>
        <v>144.29161977601333</v>
      </c>
      <c r="R3843" s="163">
        <f t="shared" si="594"/>
        <v>1</v>
      </c>
      <c r="S3843" s="161">
        <f t="shared" si="595"/>
        <v>7000000</v>
      </c>
      <c r="T3843" s="162">
        <f t="shared" si="596"/>
        <v>196.85646534939633</v>
      </c>
      <c r="U3843" s="162">
        <f t="shared" si="597"/>
        <v>129.64580988800668</v>
      </c>
      <c r="V3843" s="163">
        <f t="shared" si="598"/>
        <v>1</v>
      </c>
      <c r="W3843" s="164">
        <f t="shared" si="599"/>
        <v>343944433.90522981</v>
      </c>
      <c r="X3843" s="164">
        <f t="shared" si="600"/>
        <v>320474588.22972757</v>
      </c>
    </row>
    <row r="3844" spans="10:24" x14ac:dyDescent="0.25">
      <c r="J3844">
        <v>3841</v>
      </c>
      <c r="K3844" s="43">
        <v>0.8037756137856491</v>
      </c>
      <c r="L3844">
        <v>0.50261010914854343</v>
      </c>
      <c r="M3844">
        <v>0.2464727186853346</v>
      </c>
      <c r="N3844" s="44">
        <v>0.92831983487967085</v>
      </c>
      <c r="O3844" s="161">
        <f t="shared" si="591"/>
        <v>7000000</v>
      </c>
      <c r="P3844" s="162">
        <f t="shared" si="592"/>
        <v>180.09813930102615</v>
      </c>
      <c r="Q3844" s="162">
        <f t="shared" si="593"/>
        <v>121.28736761716105</v>
      </c>
      <c r="R3844" s="163">
        <f t="shared" si="594"/>
        <v>1</v>
      </c>
      <c r="S3844" s="161">
        <f t="shared" si="595"/>
        <v>7000000</v>
      </c>
      <c r="T3844" s="162">
        <f t="shared" si="596"/>
        <v>190.03271310034205</v>
      </c>
      <c r="U3844" s="162">
        <f t="shared" si="597"/>
        <v>118.14368380858053</v>
      </c>
      <c r="V3844" s="163">
        <f t="shared" si="598"/>
        <v>1</v>
      </c>
      <c r="W3844" s="164">
        <f t="shared" si="599"/>
        <v>361675401.78705567</v>
      </c>
      <c r="X3844" s="164">
        <f t="shared" si="600"/>
        <v>353223205.04233062</v>
      </c>
    </row>
    <row r="3845" spans="10:24" x14ac:dyDescent="0.25">
      <c r="J3845">
        <v>3842</v>
      </c>
      <c r="K3845" s="43">
        <v>0.46702947680698359</v>
      </c>
      <c r="L3845">
        <v>0.97593018215249505</v>
      </c>
      <c r="M3845">
        <v>0.34768797399201301</v>
      </c>
      <c r="N3845" s="44">
        <v>5.0664209226842449E-2</v>
      </c>
      <c r="O3845" s="161">
        <f t="shared" ref="O3845:O3908" si="601">VLOOKUP(K3845,$E$5:$H$10,4)</f>
        <v>5000000</v>
      </c>
      <c r="P3845" s="162">
        <f t="shared" ref="P3845:P3908" si="602">_xlfn.NORM.INV(L3845,$E$12,$E$13)</f>
        <v>209.64200560588512</v>
      </c>
      <c r="Q3845" s="162">
        <f t="shared" ref="Q3845:Q3908" si="603">_xlfn.NORM.INV(M3845,$E$15,$E$16)</f>
        <v>127.16859973360351</v>
      </c>
      <c r="R3845" s="163">
        <f t="shared" ref="R3845:R3908" si="604">VLOOKUP(N3845,$E$19:$H$21,4)</f>
        <v>1</v>
      </c>
      <c r="S3845" s="161">
        <f t="shared" ref="S3845:S3908" si="605">VLOOKUP(K3845,$G$5:$H$10,2)</f>
        <v>6000000</v>
      </c>
      <c r="T3845" s="162">
        <f t="shared" ref="T3845:T3908" si="606">_xlfn.NORM.INV(L3845,$G$12,$G$13)</f>
        <v>199.88066853529503</v>
      </c>
      <c r="U3845" s="162">
        <f t="shared" ref="U3845:U3908" si="607">_xlfn.NORM.INV(M3845,$G$15,$G$16)</f>
        <v>121.08429986680176</v>
      </c>
      <c r="V3845" s="163">
        <f t="shared" ref="V3845:V3908" si="608">VLOOKUP(N3845,$G$19:$H$21,2)</f>
        <v>0.9</v>
      </c>
      <c r="W3845" s="164">
        <f t="shared" ref="W3845:W3908" si="609">O3845*(P3845-Q3845)*R3845-$D$23-$D$24</f>
        <v>362367029.361408</v>
      </c>
      <c r="X3845" s="164">
        <f t="shared" ref="X3845:X3908" si="610">S3845*(T3845-U3845)*V3845-$F$23-$F$24</f>
        <v>275500390.80986369</v>
      </c>
    </row>
    <row r="3846" spans="10:24" x14ac:dyDescent="0.25">
      <c r="J3846">
        <v>3843</v>
      </c>
      <c r="K3846" s="43">
        <v>0.5340403205514318</v>
      </c>
      <c r="L3846">
        <v>0.21478017898040236</v>
      </c>
      <c r="M3846">
        <v>0.78185397027672265</v>
      </c>
      <c r="N3846" s="44">
        <v>0.42906656547744071</v>
      </c>
      <c r="O3846" s="161">
        <f t="shared" si="601"/>
        <v>5000000</v>
      </c>
      <c r="P3846" s="162">
        <f t="shared" si="602"/>
        <v>168.15083703322099</v>
      </c>
      <c r="Q3846" s="162">
        <f t="shared" si="603"/>
        <v>150.56939750048858</v>
      </c>
      <c r="R3846" s="163">
        <f t="shared" si="604"/>
        <v>1</v>
      </c>
      <c r="S3846" s="161">
        <f t="shared" si="605"/>
        <v>6000000</v>
      </c>
      <c r="T3846" s="162">
        <f t="shared" si="606"/>
        <v>186.05027901107366</v>
      </c>
      <c r="U3846" s="162">
        <f t="shared" si="607"/>
        <v>132.7846987502443</v>
      </c>
      <c r="V3846" s="163">
        <f t="shared" si="608"/>
        <v>1</v>
      </c>
      <c r="W3846" s="164">
        <f t="shared" si="609"/>
        <v>37907197.663662091</v>
      </c>
      <c r="X3846" s="164">
        <f t="shared" si="610"/>
        <v>169593481.5649761</v>
      </c>
    </row>
    <row r="3847" spans="10:24" x14ac:dyDescent="0.25">
      <c r="J3847">
        <v>3844</v>
      </c>
      <c r="K3847" s="43">
        <v>7.7764043468363631E-2</v>
      </c>
      <c r="L3847">
        <v>3.0683887837874235E-2</v>
      </c>
      <c r="M3847">
        <v>0.93928441043070765</v>
      </c>
      <c r="N3847" s="44">
        <v>4.1141223303504559E-2</v>
      </c>
      <c r="O3847" s="161">
        <f t="shared" si="601"/>
        <v>2000000</v>
      </c>
      <c r="P3847" s="162">
        <f t="shared" si="602"/>
        <v>151.93745562955351</v>
      </c>
      <c r="Q3847" s="162">
        <f t="shared" si="603"/>
        <v>165.97588575705043</v>
      </c>
      <c r="R3847" s="163">
        <f t="shared" si="604"/>
        <v>1</v>
      </c>
      <c r="S3847" s="161">
        <f t="shared" si="605"/>
        <v>2000000</v>
      </c>
      <c r="T3847" s="162">
        <f t="shared" si="606"/>
        <v>180.6458185431845</v>
      </c>
      <c r="U3847" s="162">
        <f t="shared" si="607"/>
        <v>140.48794287852522</v>
      </c>
      <c r="V3847" s="163">
        <f t="shared" si="608"/>
        <v>0.9</v>
      </c>
      <c r="W3847" s="164">
        <f t="shared" si="609"/>
        <v>-78076860.254993841</v>
      </c>
      <c r="X3847" s="164">
        <f t="shared" si="610"/>
        <v>-77715823.80361329</v>
      </c>
    </row>
    <row r="3848" spans="10:24" x14ac:dyDescent="0.25">
      <c r="J3848">
        <v>3845</v>
      </c>
      <c r="K3848" s="43">
        <v>0.4756303681610532</v>
      </c>
      <c r="L3848">
        <v>0.6281962453649006</v>
      </c>
      <c r="M3848">
        <v>0.83904866925598254</v>
      </c>
      <c r="N3848" s="44">
        <v>0.81163312463930648</v>
      </c>
      <c r="O3848" s="161">
        <f t="shared" si="601"/>
        <v>5000000</v>
      </c>
      <c r="P3848" s="162">
        <f t="shared" si="602"/>
        <v>184.90619740242406</v>
      </c>
      <c r="Q3848" s="162">
        <f t="shared" si="603"/>
        <v>154.81111059421028</v>
      </c>
      <c r="R3848" s="163">
        <f t="shared" si="604"/>
        <v>1</v>
      </c>
      <c r="S3848" s="161">
        <f t="shared" si="605"/>
        <v>6000000</v>
      </c>
      <c r="T3848" s="162">
        <f t="shared" si="606"/>
        <v>191.63539913414135</v>
      </c>
      <c r="U3848" s="162">
        <f t="shared" si="607"/>
        <v>134.90555529710514</v>
      </c>
      <c r="V3848" s="163">
        <f t="shared" si="608"/>
        <v>1</v>
      </c>
      <c r="W3848" s="164">
        <f t="shared" si="609"/>
        <v>100475434.04106888</v>
      </c>
      <c r="X3848" s="164">
        <f t="shared" si="610"/>
        <v>190379063.02221727</v>
      </c>
    </row>
    <row r="3849" spans="10:24" x14ac:dyDescent="0.25">
      <c r="J3849">
        <v>3846</v>
      </c>
      <c r="K3849" s="43">
        <v>0.36344489901068766</v>
      </c>
      <c r="L3849">
        <v>0.62255127791456522</v>
      </c>
      <c r="M3849">
        <v>0.31067707271472866</v>
      </c>
      <c r="N3849" s="44">
        <v>0.20805900516665621</v>
      </c>
      <c r="O3849" s="161">
        <f t="shared" si="601"/>
        <v>5000000</v>
      </c>
      <c r="P3849" s="162">
        <f t="shared" si="602"/>
        <v>184.68282408865966</v>
      </c>
      <c r="Q3849" s="162">
        <f t="shared" si="603"/>
        <v>125.12135833656217</v>
      </c>
      <c r="R3849" s="163">
        <f t="shared" si="604"/>
        <v>1</v>
      </c>
      <c r="S3849" s="161">
        <f t="shared" si="605"/>
        <v>6000000</v>
      </c>
      <c r="T3849" s="162">
        <f t="shared" si="606"/>
        <v>191.56094136288655</v>
      </c>
      <c r="U3849" s="162">
        <f t="shared" si="607"/>
        <v>120.06067916828108</v>
      </c>
      <c r="V3849" s="163">
        <f t="shared" si="608"/>
        <v>1</v>
      </c>
      <c r="W3849" s="164">
        <f t="shared" si="609"/>
        <v>247807328.76048744</v>
      </c>
      <c r="X3849" s="164">
        <f t="shared" si="610"/>
        <v>279001573.16763282</v>
      </c>
    </row>
    <row r="3850" spans="10:24" x14ac:dyDescent="0.25">
      <c r="J3850">
        <v>3847</v>
      </c>
      <c r="K3850" s="43">
        <v>0.66114938461472639</v>
      </c>
      <c r="L3850">
        <v>0.50974579079606375</v>
      </c>
      <c r="M3850">
        <v>0.74667868767266699</v>
      </c>
      <c r="N3850" s="44">
        <v>0.64520943774638706</v>
      </c>
      <c r="O3850" s="161">
        <f t="shared" si="601"/>
        <v>6000000</v>
      </c>
      <c r="P3850" s="162">
        <f t="shared" si="602"/>
        <v>180.36647257607493</v>
      </c>
      <c r="Q3850" s="162">
        <f t="shared" si="603"/>
        <v>148.28149016668817</v>
      </c>
      <c r="R3850" s="163">
        <f t="shared" si="604"/>
        <v>1</v>
      </c>
      <c r="S3850" s="161">
        <f t="shared" si="605"/>
        <v>7000000</v>
      </c>
      <c r="T3850" s="162">
        <f t="shared" si="606"/>
        <v>190.12215752535832</v>
      </c>
      <c r="U3850" s="162">
        <f t="shared" si="607"/>
        <v>131.64074508334409</v>
      </c>
      <c r="V3850" s="163">
        <f t="shared" si="608"/>
        <v>1</v>
      </c>
      <c r="W3850" s="164">
        <f t="shared" si="609"/>
        <v>142509894.45632052</v>
      </c>
      <c r="X3850" s="164">
        <f t="shared" si="610"/>
        <v>259369887.09409964</v>
      </c>
    </row>
    <row r="3851" spans="10:24" x14ac:dyDescent="0.25">
      <c r="J3851">
        <v>3848</v>
      </c>
      <c r="K3851" s="43">
        <v>0.56637705732180044</v>
      </c>
      <c r="L3851">
        <v>6.8109530908279869E-2</v>
      </c>
      <c r="M3851">
        <v>0.68756610030491483</v>
      </c>
      <c r="N3851" s="44">
        <v>0.26425051041991876</v>
      </c>
      <c r="O3851" s="161">
        <f t="shared" si="601"/>
        <v>6000000</v>
      </c>
      <c r="P3851" s="162">
        <f t="shared" si="602"/>
        <v>157.64970482308462</v>
      </c>
      <c r="Q3851" s="162">
        <f t="shared" si="603"/>
        <v>144.77926261688614</v>
      </c>
      <c r="R3851" s="163">
        <f t="shared" si="604"/>
        <v>1</v>
      </c>
      <c r="S3851" s="161">
        <f t="shared" si="605"/>
        <v>6000000</v>
      </c>
      <c r="T3851" s="162">
        <f t="shared" si="606"/>
        <v>182.54990160769486</v>
      </c>
      <c r="U3851" s="162">
        <f t="shared" si="607"/>
        <v>129.88963130844306</v>
      </c>
      <c r="V3851" s="163">
        <f t="shared" si="608"/>
        <v>1</v>
      </c>
      <c r="W3851" s="164">
        <f t="shared" si="609"/>
        <v>27222653.237190858</v>
      </c>
      <c r="X3851" s="164">
        <f t="shared" si="610"/>
        <v>165961621.79551083</v>
      </c>
    </row>
    <row r="3852" spans="10:24" x14ac:dyDescent="0.25">
      <c r="J3852">
        <v>3849</v>
      </c>
      <c r="K3852" s="43">
        <v>0.64951335379717989</v>
      </c>
      <c r="L3852">
        <v>0.36587255963957099</v>
      </c>
      <c r="M3852">
        <v>0.15905951679651531</v>
      </c>
      <c r="N3852" s="44">
        <v>0.12312936151169551</v>
      </c>
      <c r="O3852" s="161">
        <f t="shared" si="601"/>
        <v>6000000</v>
      </c>
      <c r="P3852" s="162">
        <f t="shared" si="602"/>
        <v>174.85792410472692</v>
      </c>
      <c r="Q3852" s="162">
        <f t="shared" si="603"/>
        <v>115.03338633019152</v>
      </c>
      <c r="R3852" s="163">
        <f t="shared" si="604"/>
        <v>1</v>
      </c>
      <c r="S3852" s="161">
        <f t="shared" si="605"/>
        <v>7000000</v>
      </c>
      <c r="T3852" s="162">
        <f t="shared" si="606"/>
        <v>188.28597470157564</v>
      </c>
      <c r="U3852" s="162">
        <f t="shared" si="607"/>
        <v>115.01669316509576</v>
      </c>
      <c r="V3852" s="163">
        <f t="shared" si="608"/>
        <v>0.9</v>
      </c>
      <c r="W3852" s="164">
        <f t="shared" si="609"/>
        <v>308947226.64721239</v>
      </c>
      <c r="X3852" s="164">
        <f t="shared" si="610"/>
        <v>311596473.67982328</v>
      </c>
    </row>
    <row r="3853" spans="10:24" x14ac:dyDescent="0.25">
      <c r="J3853">
        <v>3850</v>
      </c>
      <c r="K3853" s="43">
        <v>0.92991350245124627</v>
      </c>
      <c r="L3853">
        <v>0.39460478933695708</v>
      </c>
      <c r="M3853">
        <v>0.30402393254343985</v>
      </c>
      <c r="N3853" s="44">
        <v>0.35221290497591085</v>
      </c>
      <c r="O3853" s="161">
        <f t="shared" si="601"/>
        <v>7000000</v>
      </c>
      <c r="P3853" s="162">
        <f t="shared" si="602"/>
        <v>175.98994261246094</v>
      </c>
      <c r="Q3853" s="162">
        <f t="shared" si="603"/>
        <v>124.74276024763208</v>
      </c>
      <c r="R3853" s="163">
        <f t="shared" si="604"/>
        <v>1</v>
      </c>
      <c r="S3853" s="161">
        <f t="shared" si="605"/>
        <v>9000000</v>
      </c>
      <c r="T3853" s="162">
        <f t="shared" si="606"/>
        <v>188.66331420415364</v>
      </c>
      <c r="U3853" s="162">
        <f t="shared" si="607"/>
        <v>119.87138012381604</v>
      </c>
      <c r="V3853" s="163">
        <f t="shared" si="608"/>
        <v>1</v>
      </c>
      <c r="W3853" s="164">
        <f t="shared" si="609"/>
        <v>308730276.55380201</v>
      </c>
      <c r="X3853" s="164">
        <f t="shared" si="610"/>
        <v>469127406.72303843</v>
      </c>
    </row>
    <row r="3854" spans="10:24" x14ac:dyDescent="0.25">
      <c r="J3854">
        <v>3851</v>
      </c>
      <c r="K3854" s="43">
        <v>0.70261702131489334</v>
      </c>
      <c r="L3854">
        <v>0.34787448501066531</v>
      </c>
      <c r="M3854">
        <v>0.70530225968998661</v>
      </c>
      <c r="N3854" s="44">
        <v>0.619158769876893</v>
      </c>
      <c r="O3854" s="161">
        <f t="shared" si="601"/>
        <v>6000000</v>
      </c>
      <c r="P3854" s="162">
        <f t="shared" si="602"/>
        <v>174.13402052294015</v>
      </c>
      <c r="Q3854" s="162">
        <f t="shared" si="603"/>
        <v>145.79424528957944</v>
      </c>
      <c r="R3854" s="163">
        <f t="shared" si="604"/>
        <v>1</v>
      </c>
      <c r="S3854" s="161">
        <f t="shared" si="605"/>
        <v>7000000</v>
      </c>
      <c r="T3854" s="162">
        <f t="shared" si="606"/>
        <v>188.04467350764671</v>
      </c>
      <c r="U3854" s="162">
        <f t="shared" si="607"/>
        <v>130.3971226447897</v>
      </c>
      <c r="V3854" s="163">
        <f t="shared" si="608"/>
        <v>1</v>
      </c>
      <c r="W3854" s="164">
        <f t="shared" si="609"/>
        <v>120038651.40016428</v>
      </c>
      <c r="X3854" s="164">
        <f t="shared" si="610"/>
        <v>253532856.03999901</v>
      </c>
    </row>
    <row r="3855" spans="10:24" x14ac:dyDescent="0.25">
      <c r="J3855">
        <v>3852</v>
      </c>
      <c r="K3855" s="43">
        <v>0.40035225304491073</v>
      </c>
      <c r="L3855">
        <v>0.14774641765440255</v>
      </c>
      <c r="M3855">
        <v>0.55823040659548451</v>
      </c>
      <c r="N3855" s="44">
        <v>3.8020693135853545E-2</v>
      </c>
      <c r="O3855" s="161">
        <f t="shared" si="601"/>
        <v>5000000</v>
      </c>
      <c r="P3855" s="162">
        <f t="shared" si="602"/>
        <v>164.30778417830356</v>
      </c>
      <c r="Q3855" s="162">
        <f t="shared" si="603"/>
        <v>137.92968337014398</v>
      </c>
      <c r="R3855" s="163">
        <f t="shared" si="604"/>
        <v>1</v>
      </c>
      <c r="S3855" s="161">
        <f t="shared" si="605"/>
        <v>6000000</v>
      </c>
      <c r="T3855" s="162">
        <f t="shared" si="606"/>
        <v>184.76926139276785</v>
      </c>
      <c r="U3855" s="162">
        <f t="shared" si="607"/>
        <v>126.46484168507199</v>
      </c>
      <c r="V3855" s="163">
        <f t="shared" si="608"/>
        <v>0.9</v>
      </c>
      <c r="W3855" s="164">
        <f t="shared" si="609"/>
        <v>81890504.040797934</v>
      </c>
      <c r="X3855" s="164">
        <f t="shared" si="610"/>
        <v>164843866.42155766</v>
      </c>
    </row>
    <row r="3856" spans="10:24" x14ac:dyDescent="0.25">
      <c r="J3856">
        <v>3853</v>
      </c>
      <c r="K3856" s="43">
        <v>0.75399859630051214</v>
      </c>
      <c r="L3856">
        <v>0.22422791694691002</v>
      </c>
      <c r="M3856">
        <v>0.53247472056818956</v>
      </c>
      <c r="N3856" s="44">
        <v>0.93936711966029163</v>
      </c>
      <c r="O3856" s="161">
        <f t="shared" si="601"/>
        <v>7000000</v>
      </c>
      <c r="P3856" s="162">
        <f t="shared" si="602"/>
        <v>168.63012155155533</v>
      </c>
      <c r="Q3856" s="162">
        <f t="shared" si="603"/>
        <v>136.62984321742675</v>
      </c>
      <c r="R3856" s="163">
        <f t="shared" si="604"/>
        <v>1</v>
      </c>
      <c r="S3856" s="161">
        <f t="shared" si="605"/>
        <v>7000000</v>
      </c>
      <c r="T3856" s="162">
        <f t="shared" si="606"/>
        <v>186.21004051718512</v>
      </c>
      <c r="U3856" s="162">
        <f t="shared" si="607"/>
        <v>125.81492160871338</v>
      </c>
      <c r="V3856" s="163">
        <f t="shared" si="608"/>
        <v>1</v>
      </c>
      <c r="W3856" s="164">
        <f t="shared" si="609"/>
        <v>174001948.33890006</v>
      </c>
      <c r="X3856" s="164">
        <f t="shared" si="610"/>
        <v>272765832.35930222</v>
      </c>
    </row>
    <row r="3857" spans="10:24" x14ac:dyDescent="0.25">
      <c r="J3857">
        <v>3854</v>
      </c>
      <c r="K3857" s="43">
        <v>0.66337160037981591</v>
      </c>
      <c r="L3857">
        <v>0.695543852801631</v>
      </c>
      <c r="M3857">
        <v>0.28451013969286121</v>
      </c>
      <c r="N3857" s="44">
        <v>0.76241031159076533</v>
      </c>
      <c r="O3857" s="161">
        <f t="shared" si="601"/>
        <v>6000000</v>
      </c>
      <c r="P3857" s="162">
        <f t="shared" si="602"/>
        <v>187.67440051937749</v>
      </c>
      <c r="Q3857" s="162">
        <f t="shared" si="603"/>
        <v>123.61010048493382</v>
      </c>
      <c r="R3857" s="163">
        <f t="shared" si="604"/>
        <v>1</v>
      </c>
      <c r="S3857" s="161">
        <f t="shared" si="605"/>
        <v>7000000</v>
      </c>
      <c r="T3857" s="162">
        <f t="shared" si="606"/>
        <v>192.55813350645917</v>
      </c>
      <c r="U3857" s="162">
        <f t="shared" si="607"/>
        <v>119.3050502424669</v>
      </c>
      <c r="V3857" s="163">
        <f t="shared" si="608"/>
        <v>1</v>
      </c>
      <c r="W3857" s="164">
        <f t="shared" si="609"/>
        <v>334385800.20666194</v>
      </c>
      <c r="X3857" s="164">
        <f t="shared" si="610"/>
        <v>362771582.84794587</v>
      </c>
    </row>
    <row r="3858" spans="10:24" x14ac:dyDescent="0.25">
      <c r="J3858">
        <v>3855</v>
      </c>
      <c r="K3858" s="43">
        <v>0.47554773701361275</v>
      </c>
      <c r="L3858">
        <v>0.18866472123915012</v>
      </c>
      <c r="M3858">
        <v>0.40991938715790255</v>
      </c>
      <c r="N3858" s="44">
        <v>0.12107968619405307</v>
      </c>
      <c r="O3858" s="161">
        <f t="shared" si="601"/>
        <v>5000000</v>
      </c>
      <c r="P3858" s="162">
        <f t="shared" si="602"/>
        <v>166.75758646171073</v>
      </c>
      <c r="Q3858" s="162">
        <f t="shared" si="603"/>
        <v>130.44495305132432</v>
      </c>
      <c r="R3858" s="163">
        <f t="shared" si="604"/>
        <v>1</v>
      </c>
      <c r="S3858" s="161">
        <f t="shared" si="605"/>
        <v>6000000</v>
      </c>
      <c r="T3858" s="162">
        <f t="shared" si="606"/>
        <v>185.58586215390358</v>
      </c>
      <c r="U3858" s="162">
        <f t="shared" si="607"/>
        <v>122.72247652566216</v>
      </c>
      <c r="V3858" s="163">
        <f t="shared" si="608"/>
        <v>0.9</v>
      </c>
      <c r="W3858" s="164">
        <f t="shared" si="609"/>
        <v>131563167.05193207</v>
      </c>
      <c r="X3858" s="164">
        <f t="shared" si="610"/>
        <v>189462282.39250368</v>
      </c>
    </row>
    <row r="3859" spans="10:24" x14ac:dyDescent="0.25">
      <c r="J3859">
        <v>3856</v>
      </c>
      <c r="K3859" s="43">
        <v>0.84602032165434538</v>
      </c>
      <c r="L3859">
        <v>0.43252907368061666</v>
      </c>
      <c r="M3859">
        <v>0.4478479217741933</v>
      </c>
      <c r="N3859" s="44">
        <v>1.1720899234461291E-2</v>
      </c>
      <c r="O3859" s="161">
        <f t="shared" si="601"/>
        <v>7000000</v>
      </c>
      <c r="P3859" s="162">
        <f t="shared" si="602"/>
        <v>177.4509157198741</v>
      </c>
      <c r="Q3859" s="162">
        <f t="shared" si="603"/>
        <v>132.37799095856144</v>
      </c>
      <c r="R3859" s="163">
        <f t="shared" si="604"/>
        <v>1</v>
      </c>
      <c r="S3859" s="161">
        <f t="shared" si="605"/>
        <v>7000000</v>
      </c>
      <c r="T3859" s="162">
        <f t="shared" si="606"/>
        <v>189.15030523995804</v>
      </c>
      <c r="U3859" s="162">
        <f t="shared" si="607"/>
        <v>123.68899547928072</v>
      </c>
      <c r="V3859" s="163">
        <f t="shared" si="608"/>
        <v>0.05</v>
      </c>
      <c r="W3859" s="164">
        <f t="shared" si="609"/>
        <v>265510473.32918864</v>
      </c>
      <c r="X3859" s="164">
        <f t="shared" si="610"/>
        <v>-127088541.58376294</v>
      </c>
    </row>
    <row r="3860" spans="10:24" x14ac:dyDescent="0.25">
      <c r="J3860">
        <v>3857</v>
      </c>
      <c r="K3860" s="43">
        <v>0.82576908185893272</v>
      </c>
      <c r="L3860">
        <v>0.37026103744583272</v>
      </c>
      <c r="M3860">
        <v>0.77949981465566243</v>
      </c>
      <c r="N3860" s="44">
        <v>0.30886463132921838</v>
      </c>
      <c r="O3860" s="161">
        <f t="shared" si="601"/>
        <v>7000000</v>
      </c>
      <c r="P3860" s="162">
        <f t="shared" si="602"/>
        <v>175.03256906717766</v>
      </c>
      <c r="Q3860" s="162">
        <f t="shared" si="603"/>
        <v>150.41010065911325</v>
      </c>
      <c r="R3860" s="163">
        <f t="shared" si="604"/>
        <v>1</v>
      </c>
      <c r="S3860" s="161">
        <f t="shared" si="605"/>
        <v>7000000</v>
      </c>
      <c r="T3860" s="162">
        <f t="shared" si="606"/>
        <v>188.34418968905922</v>
      </c>
      <c r="U3860" s="162">
        <f t="shared" si="607"/>
        <v>132.70505032955663</v>
      </c>
      <c r="V3860" s="163">
        <f t="shared" si="608"/>
        <v>1</v>
      </c>
      <c r="W3860" s="164">
        <f t="shared" si="609"/>
        <v>122357278.85645086</v>
      </c>
      <c r="X3860" s="164">
        <f t="shared" si="610"/>
        <v>239473975.51651818</v>
      </c>
    </row>
    <row r="3861" spans="10:24" x14ac:dyDescent="0.25">
      <c r="J3861">
        <v>3858</v>
      </c>
      <c r="K3861" s="43">
        <v>0.61592068343451345</v>
      </c>
      <c r="L3861">
        <v>0.86296451819228448</v>
      </c>
      <c r="M3861">
        <v>4.743869461434258E-2</v>
      </c>
      <c r="N3861" s="44">
        <v>0.59599188670560754</v>
      </c>
      <c r="O3861" s="161">
        <f t="shared" si="601"/>
        <v>6000000</v>
      </c>
      <c r="P3861" s="162">
        <f t="shared" si="602"/>
        <v>196.40603373832741</v>
      </c>
      <c r="Q3861" s="162">
        <f t="shared" si="603"/>
        <v>101.59575621782909</v>
      </c>
      <c r="R3861" s="163">
        <f t="shared" si="604"/>
        <v>1</v>
      </c>
      <c r="S3861" s="161">
        <f t="shared" si="605"/>
        <v>7000000</v>
      </c>
      <c r="T3861" s="162">
        <f t="shared" si="606"/>
        <v>195.4686779127758</v>
      </c>
      <c r="U3861" s="162">
        <f t="shared" si="607"/>
        <v>108.29787810891455</v>
      </c>
      <c r="V3861" s="163">
        <f t="shared" si="608"/>
        <v>1</v>
      </c>
      <c r="W3861" s="164">
        <f t="shared" si="609"/>
        <v>518861665.12298989</v>
      </c>
      <c r="X3861" s="164">
        <f t="shared" si="610"/>
        <v>460195598.62702882</v>
      </c>
    </row>
    <row r="3862" spans="10:24" x14ac:dyDescent="0.25">
      <c r="J3862">
        <v>3859</v>
      </c>
      <c r="K3862" s="43">
        <v>0.93336161455437061</v>
      </c>
      <c r="L3862">
        <v>0.22781983969294428</v>
      </c>
      <c r="M3862">
        <v>0.51288997151763305</v>
      </c>
      <c r="N3862" s="44">
        <v>0.34757045588335633</v>
      </c>
      <c r="O3862" s="161">
        <f t="shared" si="601"/>
        <v>7000000</v>
      </c>
      <c r="P3862" s="162">
        <f t="shared" si="602"/>
        <v>168.80931127963078</v>
      </c>
      <c r="Q3862" s="162">
        <f t="shared" si="603"/>
        <v>135.64631981815666</v>
      </c>
      <c r="R3862" s="163">
        <f t="shared" si="604"/>
        <v>1</v>
      </c>
      <c r="S3862" s="161">
        <f t="shared" si="605"/>
        <v>9000000</v>
      </c>
      <c r="T3862" s="162">
        <f t="shared" si="606"/>
        <v>186.2697704265436</v>
      </c>
      <c r="U3862" s="162">
        <f t="shared" si="607"/>
        <v>125.32315990907833</v>
      </c>
      <c r="V3862" s="163">
        <f t="shared" si="608"/>
        <v>1</v>
      </c>
      <c r="W3862" s="164">
        <f t="shared" si="609"/>
        <v>182140940.23031884</v>
      </c>
      <c r="X3862" s="164">
        <f t="shared" si="610"/>
        <v>398519494.65718746</v>
      </c>
    </row>
    <row r="3863" spans="10:24" x14ac:dyDescent="0.25">
      <c r="J3863">
        <v>3860</v>
      </c>
      <c r="K3863" s="43">
        <v>0.2300513257853799</v>
      </c>
      <c r="L3863">
        <v>0.35815127814253733</v>
      </c>
      <c r="M3863">
        <v>0.37110864362496732</v>
      </c>
      <c r="N3863" s="44">
        <v>0.66131384795499148</v>
      </c>
      <c r="O3863" s="161">
        <f t="shared" si="601"/>
        <v>2000000</v>
      </c>
      <c r="P3863" s="162">
        <f t="shared" si="602"/>
        <v>174.54892879606408</v>
      </c>
      <c r="Q3863" s="162">
        <f t="shared" si="603"/>
        <v>128.42162990965812</v>
      </c>
      <c r="R3863" s="163">
        <f t="shared" si="604"/>
        <v>1</v>
      </c>
      <c r="S3863" s="161">
        <f t="shared" si="605"/>
        <v>5000000</v>
      </c>
      <c r="T3863" s="162">
        <f t="shared" si="606"/>
        <v>188.18297626535468</v>
      </c>
      <c r="U3863" s="162">
        <f t="shared" si="607"/>
        <v>121.71081495482906</v>
      </c>
      <c r="V3863" s="163">
        <f t="shared" si="608"/>
        <v>1</v>
      </c>
      <c r="W3863" s="164">
        <f t="shared" si="609"/>
        <v>42254597.772811905</v>
      </c>
      <c r="X3863" s="164">
        <f t="shared" si="610"/>
        <v>182360806.5526281</v>
      </c>
    </row>
    <row r="3864" spans="10:24" x14ac:dyDescent="0.25">
      <c r="J3864">
        <v>3861</v>
      </c>
      <c r="K3864" s="43">
        <v>0.93032531363186033</v>
      </c>
      <c r="L3864">
        <v>0.508559260058839</v>
      </c>
      <c r="M3864">
        <v>0.30346076546737055</v>
      </c>
      <c r="N3864" s="44">
        <v>0.52264038330242446</v>
      </c>
      <c r="O3864" s="161">
        <f t="shared" si="601"/>
        <v>7000000</v>
      </c>
      <c r="P3864" s="162">
        <f t="shared" si="602"/>
        <v>180.32184794293107</v>
      </c>
      <c r="Q3864" s="162">
        <f t="shared" si="603"/>
        <v>124.71054567146649</v>
      </c>
      <c r="R3864" s="163">
        <f t="shared" si="604"/>
        <v>1</v>
      </c>
      <c r="S3864" s="161">
        <f t="shared" si="605"/>
        <v>9000000</v>
      </c>
      <c r="T3864" s="162">
        <f t="shared" si="606"/>
        <v>190.1072826476437</v>
      </c>
      <c r="U3864" s="162">
        <f t="shared" si="607"/>
        <v>119.85527283573325</v>
      </c>
      <c r="V3864" s="163">
        <f t="shared" si="608"/>
        <v>1</v>
      </c>
      <c r="W3864" s="164">
        <f t="shared" si="609"/>
        <v>339279115.90025204</v>
      </c>
      <c r="X3864" s="164">
        <f t="shared" si="610"/>
        <v>482268088.30719411</v>
      </c>
    </row>
    <row r="3865" spans="10:24" x14ac:dyDescent="0.25">
      <c r="J3865">
        <v>3862</v>
      </c>
      <c r="K3865" s="43">
        <v>0.47941278579470969</v>
      </c>
      <c r="L3865">
        <v>0.36774216037784402</v>
      </c>
      <c r="M3865">
        <v>5.4114154641684231E-2</v>
      </c>
      <c r="N3865" s="44">
        <v>0.90304409580157508</v>
      </c>
      <c r="O3865" s="161">
        <f t="shared" si="601"/>
        <v>5000000</v>
      </c>
      <c r="P3865" s="162">
        <f t="shared" si="602"/>
        <v>174.93241106859907</v>
      </c>
      <c r="Q3865" s="162">
        <f t="shared" si="603"/>
        <v>102.87584847597441</v>
      </c>
      <c r="R3865" s="163">
        <f t="shared" si="604"/>
        <v>1</v>
      </c>
      <c r="S3865" s="161">
        <f t="shared" si="605"/>
        <v>6000000</v>
      </c>
      <c r="T3865" s="162">
        <f t="shared" si="606"/>
        <v>188.31080368953303</v>
      </c>
      <c r="U3865" s="162">
        <f t="shared" si="607"/>
        <v>108.9379242379872</v>
      </c>
      <c r="V3865" s="163">
        <f t="shared" si="608"/>
        <v>1</v>
      </c>
      <c r="W3865" s="164">
        <f t="shared" si="609"/>
        <v>310282812.96312326</v>
      </c>
      <c r="X3865" s="164">
        <f t="shared" si="610"/>
        <v>326237276.70927495</v>
      </c>
    </row>
    <row r="3866" spans="10:24" x14ac:dyDescent="0.25">
      <c r="J3866">
        <v>3863</v>
      </c>
      <c r="K3866" s="43">
        <v>0.17686939328939943</v>
      </c>
      <c r="L3866">
        <v>0.34557167297239788</v>
      </c>
      <c r="M3866">
        <v>0.32876970023956276</v>
      </c>
      <c r="N3866" s="44">
        <v>0.7796584308090917</v>
      </c>
      <c r="O3866" s="161">
        <f t="shared" si="601"/>
        <v>2000000</v>
      </c>
      <c r="P3866" s="162">
        <f t="shared" si="602"/>
        <v>174.04044097436025</v>
      </c>
      <c r="Q3866" s="162">
        <f t="shared" si="603"/>
        <v>126.13374128454595</v>
      </c>
      <c r="R3866" s="163">
        <f t="shared" si="604"/>
        <v>1</v>
      </c>
      <c r="S3866" s="161">
        <f t="shared" si="605"/>
        <v>5000000</v>
      </c>
      <c r="T3866" s="162">
        <f t="shared" si="606"/>
        <v>188.01348032478674</v>
      </c>
      <c r="U3866" s="162">
        <f t="shared" si="607"/>
        <v>120.56687064227297</v>
      </c>
      <c r="V3866" s="163">
        <f t="shared" si="608"/>
        <v>1</v>
      </c>
      <c r="W3866" s="164">
        <f t="shared" si="609"/>
        <v>45813399.379628614</v>
      </c>
      <c r="X3866" s="164">
        <f t="shared" si="610"/>
        <v>187233048.41256881</v>
      </c>
    </row>
    <row r="3867" spans="10:24" x14ac:dyDescent="0.25">
      <c r="J3867">
        <v>3864</v>
      </c>
      <c r="K3867" s="43">
        <v>0.72120892355126942</v>
      </c>
      <c r="L3867">
        <v>9.4911512267895848E-2</v>
      </c>
      <c r="M3867">
        <v>0.96129166967043167</v>
      </c>
      <c r="N3867" s="44">
        <v>0.98280910448434</v>
      </c>
      <c r="O3867" s="161">
        <f t="shared" si="601"/>
        <v>6000000</v>
      </c>
      <c r="P3867" s="162">
        <f t="shared" si="602"/>
        <v>160.33345753882244</v>
      </c>
      <c r="Q3867" s="162">
        <f t="shared" si="603"/>
        <v>170.31751926087784</v>
      </c>
      <c r="R3867" s="163">
        <f t="shared" si="604"/>
        <v>1</v>
      </c>
      <c r="S3867" s="161">
        <f t="shared" si="605"/>
        <v>7000000</v>
      </c>
      <c r="T3867" s="162">
        <f t="shared" si="606"/>
        <v>183.44448584627415</v>
      </c>
      <c r="U3867" s="162">
        <f t="shared" si="607"/>
        <v>142.65875963043891</v>
      </c>
      <c r="V3867" s="163">
        <f t="shared" si="608"/>
        <v>1</v>
      </c>
      <c r="W3867" s="164">
        <f t="shared" si="609"/>
        <v>-109904370.3323324</v>
      </c>
      <c r="X3867" s="164">
        <f t="shared" si="610"/>
        <v>135500083.51084667</v>
      </c>
    </row>
    <row r="3868" spans="10:24" x14ac:dyDescent="0.25">
      <c r="J3868">
        <v>3865</v>
      </c>
      <c r="K3868" s="43">
        <v>4.6034849125520028E-2</v>
      </c>
      <c r="L3868">
        <v>0.45423391244041034</v>
      </c>
      <c r="M3868">
        <v>0.79894540790374391</v>
      </c>
      <c r="N3868" s="44">
        <v>0.82567919888911689</v>
      </c>
      <c r="O3868" s="161">
        <f t="shared" si="601"/>
        <v>1000000</v>
      </c>
      <c r="P3868" s="162">
        <f t="shared" si="602"/>
        <v>178.2754296376921</v>
      </c>
      <c r="Q3868" s="162">
        <f t="shared" si="603"/>
        <v>151.75720541264258</v>
      </c>
      <c r="R3868" s="163">
        <f t="shared" si="604"/>
        <v>1</v>
      </c>
      <c r="S3868" s="161">
        <f t="shared" si="605"/>
        <v>1000000</v>
      </c>
      <c r="T3868" s="162">
        <f t="shared" si="606"/>
        <v>189.42514321256402</v>
      </c>
      <c r="U3868" s="162">
        <f t="shared" si="607"/>
        <v>133.37860270632129</v>
      </c>
      <c r="V3868" s="163">
        <f t="shared" si="608"/>
        <v>1</v>
      </c>
      <c r="W3868" s="164">
        <f t="shared" si="609"/>
        <v>-23481775.774950478</v>
      </c>
      <c r="X3868" s="164">
        <f t="shared" si="610"/>
        <v>-93953459.493757263</v>
      </c>
    </row>
    <row r="3869" spans="10:24" x14ac:dyDescent="0.25">
      <c r="J3869">
        <v>3866</v>
      </c>
      <c r="K3869" s="43">
        <v>0.60979692822314091</v>
      </c>
      <c r="L3869">
        <v>0.85456018970917058</v>
      </c>
      <c r="M3869">
        <v>0.95520255888170313</v>
      </c>
      <c r="N3869" s="44">
        <v>0.17304803621466958</v>
      </c>
      <c r="O3869" s="161">
        <f t="shared" si="601"/>
        <v>6000000</v>
      </c>
      <c r="P3869" s="162">
        <f t="shared" si="602"/>
        <v>195.84290904248368</v>
      </c>
      <c r="Q3869" s="162">
        <f t="shared" si="603"/>
        <v>168.9507717473914</v>
      </c>
      <c r="R3869" s="163">
        <f t="shared" si="604"/>
        <v>1</v>
      </c>
      <c r="S3869" s="161">
        <f t="shared" si="605"/>
        <v>7000000</v>
      </c>
      <c r="T3869" s="162">
        <f t="shared" si="606"/>
        <v>195.28096968082789</v>
      </c>
      <c r="U3869" s="162">
        <f t="shared" si="607"/>
        <v>141.9753858736957</v>
      </c>
      <c r="V3869" s="163">
        <f t="shared" si="608"/>
        <v>0.9</v>
      </c>
      <c r="W3869" s="164">
        <f t="shared" si="609"/>
        <v>111352823.77055371</v>
      </c>
      <c r="X3869" s="164">
        <f t="shared" si="610"/>
        <v>185825177.98493284</v>
      </c>
    </row>
    <row r="3870" spans="10:24" x14ac:dyDescent="0.25">
      <c r="J3870">
        <v>3867</v>
      </c>
      <c r="K3870" s="43">
        <v>0.16671563787316035</v>
      </c>
      <c r="L3870">
        <v>0.60335363211215953</v>
      </c>
      <c r="M3870">
        <v>2.0390467776302268E-3</v>
      </c>
      <c r="N3870" s="44">
        <v>0.93922930563250884</v>
      </c>
      <c r="O3870" s="161">
        <f t="shared" si="601"/>
        <v>2000000</v>
      </c>
      <c r="P3870" s="162">
        <f t="shared" si="602"/>
        <v>183.93055851919661</v>
      </c>
      <c r="Q3870" s="162">
        <f t="shared" si="603"/>
        <v>77.558859261457158</v>
      </c>
      <c r="R3870" s="163">
        <f t="shared" si="604"/>
        <v>1</v>
      </c>
      <c r="S3870" s="161">
        <f t="shared" si="605"/>
        <v>5000000</v>
      </c>
      <c r="T3870" s="162">
        <f t="shared" si="606"/>
        <v>191.31018617306555</v>
      </c>
      <c r="U3870" s="162">
        <f t="shared" si="607"/>
        <v>96.279429630728572</v>
      </c>
      <c r="V3870" s="163">
        <f t="shared" si="608"/>
        <v>1</v>
      </c>
      <c r="W3870" s="164">
        <f t="shared" si="609"/>
        <v>162743398.51547891</v>
      </c>
      <c r="X3870" s="164">
        <f t="shared" si="610"/>
        <v>325153782.71168488</v>
      </c>
    </row>
    <row r="3871" spans="10:24" x14ac:dyDescent="0.25">
      <c r="J3871">
        <v>3868</v>
      </c>
      <c r="K3871" s="43">
        <v>0.16832601176087414</v>
      </c>
      <c r="L3871">
        <v>0.26069615619894337</v>
      </c>
      <c r="M3871">
        <v>0.88157321489337293</v>
      </c>
      <c r="N3871" s="44">
        <v>0.31494283682168478</v>
      </c>
      <c r="O3871" s="161">
        <f t="shared" si="601"/>
        <v>2000000</v>
      </c>
      <c r="P3871" s="162">
        <f t="shared" si="602"/>
        <v>170.38198990397555</v>
      </c>
      <c r="Q3871" s="162">
        <f t="shared" si="603"/>
        <v>158.65775837880483</v>
      </c>
      <c r="R3871" s="163">
        <f t="shared" si="604"/>
        <v>1</v>
      </c>
      <c r="S3871" s="161">
        <f t="shared" si="605"/>
        <v>5000000</v>
      </c>
      <c r="T3871" s="162">
        <f t="shared" si="606"/>
        <v>186.79399663465853</v>
      </c>
      <c r="U3871" s="162">
        <f t="shared" si="607"/>
        <v>136.82887918940241</v>
      </c>
      <c r="V3871" s="163">
        <f t="shared" si="608"/>
        <v>1</v>
      </c>
      <c r="W3871" s="164">
        <f t="shared" si="609"/>
        <v>-26551536.949658554</v>
      </c>
      <c r="X3871" s="164">
        <f t="shared" si="610"/>
        <v>99825587.22628057</v>
      </c>
    </row>
    <row r="3872" spans="10:24" x14ac:dyDescent="0.25">
      <c r="J3872">
        <v>3869</v>
      </c>
      <c r="K3872" s="43">
        <v>0.76207765568692154</v>
      </c>
      <c r="L3872">
        <v>0.36447804197237621</v>
      </c>
      <c r="M3872">
        <v>0.63745375198205068</v>
      </c>
      <c r="N3872" s="44">
        <v>0.64409183002565806</v>
      </c>
      <c r="O3872" s="161">
        <f t="shared" si="601"/>
        <v>7000000</v>
      </c>
      <c r="P3872" s="162">
        <f t="shared" si="602"/>
        <v>174.80228239918128</v>
      </c>
      <c r="Q3872" s="162">
        <f t="shared" si="603"/>
        <v>142.03322042727132</v>
      </c>
      <c r="R3872" s="163">
        <f t="shared" si="604"/>
        <v>1</v>
      </c>
      <c r="S3872" s="161">
        <f t="shared" si="605"/>
        <v>7000000</v>
      </c>
      <c r="T3872" s="162">
        <f t="shared" si="606"/>
        <v>188.26742746639377</v>
      </c>
      <c r="U3872" s="162">
        <f t="shared" si="607"/>
        <v>128.51661021363566</v>
      </c>
      <c r="V3872" s="163">
        <f t="shared" si="608"/>
        <v>1</v>
      </c>
      <c r="W3872" s="164">
        <f t="shared" si="609"/>
        <v>179383433.80336973</v>
      </c>
      <c r="X3872" s="164">
        <f t="shared" si="610"/>
        <v>268255720.76930678</v>
      </c>
    </row>
    <row r="3873" spans="10:24" x14ac:dyDescent="0.25">
      <c r="J3873">
        <v>3870</v>
      </c>
      <c r="K3873" s="43">
        <v>0.76103699348516463</v>
      </c>
      <c r="L3873">
        <v>0.54693694768237711</v>
      </c>
      <c r="M3873">
        <v>0.56475294005410803</v>
      </c>
      <c r="N3873" s="44">
        <v>5.1619974232018251E-2</v>
      </c>
      <c r="O3873" s="161">
        <f t="shared" si="601"/>
        <v>7000000</v>
      </c>
      <c r="P3873" s="162">
        <f t="shared" si="602"/>
        <v>181.76889354629563</v>
      </c>
      <c r="Q3873" s="162">
        <f t="shared" si="603"/>
        <v>138.26061763335537</v>
      </c>
      <c r="R3873" s="163">
        <f t="shared" si="604"/>
        <v>1</v>
      </c>
      <c r="S3873" s="161">
        <f t="shared" si="605"/>
        <v>7000000</v>
      </c>
      <c r="T3873" s="162">
        <f t="shared" si="606"/>
        <v>190.58963118209854</v>
      </c>
      <c r="U3873" s="162">
        <f t="shared" si="607"/>
        <v>126.63030881667768</v>
      </c>
      <c r="V3873" s="163">
        <f t="shared" si="608"/>
        <v>0.9</v>
      </c>
      <c r="W3873" s="164">
        <f t="shared" si="609"/>
        <v>254557931.39058185</v>
      </c>
      <c r="X3873" s="164">
        <f t="shared" si="610"/>
        <v>252943730.90215141</v>
      </c>
    </row>
    <row r="3874" spans="10:24" x14ac:dyDescent="0.25">
      <c r="J3874">
        <v>3871</v>
      </c>
      <c r="K3874" s="43">
        <v>0.34602311918254336</v>
      </c>
      <c r="L3874">
        <v>0.28538387452426239</v>
      </c>
      <c r="M3874">
        <v>3.6587853831174022E-2</v>
      </c>
      <c r="N3874" s="44">
        <v>0.20563595416353386</v>
      </c>
      <c r="O3874" s="161">
        <f t="shared" si="601"/>
        <v>5000000</v>
      </c>
      <c r="P3874" s="162">
        <f t="shared" si="602"/>
        <v>171.49618264057293</v>
      </c>
      <c r="Q3874" s="162">
        <f t="shared" si="603"/>
        <v>99.165335247260728</v>
      </c>
      <c r="R3874" s="163">
        <f t="shared" si="604"/>
        <v>1</v>
      </c>
      <c r="S3874" s="161">
        <f t="shared" si="605"/>
        <v>6000000</v>
      </c>
      <c r="T3874" s="162">
        <f t="shared" si="606"/>
        <v>187.16539421352431</v>
      </c>
      <c r="U3874" s="162">
        <f t="shared" si="607"/>
        <v>107.08266762363036</v>
      </c>
      <c r="V3874" s="163">
        <f t="shared" si="608"/>
        <v>1</v>
      </c>
      <c r="W3874" s="164">
        <f t="shared" si="609"/>
        <v>311654236.96656096</v>
      </c>
      <c r="X3874" s="164">
        <f t="shared" si="610"/>
        <v>330496359.53936368</v>
      </c>
    </row>
    <row r="3875" spans="10:24" x14ac:dyDescent="0.25">
      <c r="J3875">
        <v>3872</v>
      </c>
      <c r="K3875" s="43">
        <v>0.33196497214579712</v>
      </c>
      <c r="L3875">
        <v>3.2200182471412098E-2</v>
      </c>
      <c r="M3875">
        <v>0.87665481616116137</v>
      </c>
      <c r="N3875" s="44">
        <v>0.1567714731533999</v>
      </c>
      <c r="O3875" s="161">
        <f t="shared" si="601"/>
        <v>5000000</v>
      </c>
      <c r="P3875" s="162">
        <f t="shared" si="602"/>
        <v>152.25903009506791</v>
      </c>
      <c r="Q3875" s="162">
        <f t="shared" si="603"/>
        <v>158.16851344350516</v>
      </c>
      <c r="R3875" s="163">
        <f t="shared" si="604"/>
        <v>1</v>
      </c>
      <c r="S3875" s="161">
        <f t="shared" si="605"/>
        <v>6000000</v>
      </c>
      <c r="T3875" s="162">
        <f t="shared" si="606"/>
        <v>180.75301003168931</v>
      </c>
      <c r="U3875" s="162">
        <f t="shared" si="607"/>
        <v>136.58425672175258</v>
      </c>
      <c r="V3875" s="163">
        <f t="shared" si="608"/>
        <v>0.9</v>
      </c>
      <c r="W3875" s="164">
        <f t="shared" si="609"/>
        <v>-79547416.742186248</v>
      </c>
      <c r="X3875" s="164">
        <f t="shared" si="610"/>
        <v>88511267.873658359</v>
      </c>
    </row>
    <row r="3876" spans="10:24" x14ac:dyDescent="0.25">
      <c r="J3876">
        <v>3873</v>
      </c>
      <c r="K3876" s="43">
        <v>0.25671766741231516</v>
      </c>
      <c r="L3876">
        <v>0.81558372950529023</v>
      </c>
      <c r="M3876">
        <v>0.62544077195973702</v>
      </c>
      <c r="N3876" s="44">
        <v>1.9989185987025815E-2</v>
      </c>
      <c r="O3876" s="161">
        <f t="shared" si="601"/>
        <v>2000000</v>
      </c>
      <c r="P3876" s="162">
        <f t="shared" si="602"/>
        <v>193.47993513823948</v>
      </c>
      <c r="Q3876" s="162">
        <f t="shared" si="603"/>
        <v>141.3960393487838</v>
      </c>
      <c r="R3876" s="163">
        <f t="shared" si="604"/>
        <v>1</v>
      </c>
      <c r="S3876" s="161">
        <f t="shared" si="605"/>
        <v>5000000</v>
      </c>
      <c r="T3876" s="162">
        <f t="shared" si="606"/>
        <v>194.4933117127465</v>
      </c>
      <c r="U3876" s="162">
        <f t="shared" si="607"/>
        <v>128.1980196743919</v>
      </c>
      <c r="V3876" s="163">
        <f t="shared" si="608"/>
        <v>0.05</v>
      </c>
      <c r="W3876" s="164">
        <f t="shared" si="609"/>
        <v>54167791.578911364</v>
      </c>
      <c r="X3876" s="164">
        <f t="shared" si="610"/>
        <v>-133426176.99041134</v>
      </c>
    </row>
    <row r="3877" spans="10:24" x14ac:dyDescent="0.25">
      <c r="J3877">
        <v>3874</v>
      </c>
      <c r="K3877" s="43">
        <v>0.90821481714405772</v>
      </c>
      <c r="L3877">
        <v>0.55336114417427351</v>
      </c>
      <c r="M3877">
        <v>0.15335946117252941</v>
      </c>
      <c r="N3877" s="44">
        <v>0.86209033553446712</v>
      </c>
      <c r="O3877" s="161">
        <f t="shared" si="601"/>
        <v>7000000</v>
      </c>
      <c r="P3877" s="162">
        <f t="shared" si="602"/>
        <v>182.01236857915339</v>
      </c>
      <c r="Q3877" s="162">
        <f t="shared" si="603"/>
        <v>114.5573808291624</v>
      </c>
      <c r="R3877" s="163">
        <f t="shared" si="604"/>
        <v>1</v>
      </c>
      <c r="S3877" s="161">
        <f t="shared" si="605"/>
        <v>9000000</v>
      </c>
      <c r="T3877" s="162">
        <f t="shared" si="606"/>
        <v>190.67078952638445</v>
      </c>
      <c r="U3877" s="162">
        <f t="shared" si="607"/>
        <v>114.77869041458119</v>
      </c>
      <c r="V3877" s="163">
        <f t="shared" si="608"/>
        <v>1</v>
      </c>
      <c r="W3877" s="164">
        <f t="shared" si="609"/>
        <v>422184914.24993694</v>
      </c>
      <c r="X3877" s="164">
        <f t="shared" si="610"/>
        <v>533028892.0062294</v>
      </c>
    </row>
    <row r="3878" spans="10:24" x14ac:dyDescent="0.25">
      <c r="J3878">
        <v>3875</v>
      </c>
      <c r="K3878" s="43">
        <v>1.6969170028484637E-2</v>
      </c>
      <c r="L3878">
        <v>0.27058748386678777</v>
      </c>
      <c r="M3878">
        <v>0.51739500042525</v>
      </c>
      <c r="N3878" s="44">
        <v>0.21117956237511915</v>
      </c>
      <c r="O3878" s="161">
        <f t="shared" si="601"/>
        <v>1000000</v>
      </c>
      <c r="P3878" s="162">
        <f t="shared" si="602"/>
        <v>170.83444232787551</v>
      </c>
      <c r="Q3878" s="162">
        <f t="shared" si="603"/>
        <v>135.87233250816925</v>
      </c>
      <c r="R3878" s="163">
        <f t="shared" si="604"/>
        <v>1</v>
      </c>
      <c r="S3878" s="161">
        <f t="shared" si="605"/>
        <v>1000000</v>
      </c>
      <c r="T3878" s="162">
        <f t="shared" si="606"/>
        <v>186.94481410929183</v>
      </c>
      <c r="U3878" s="162">
        <f t="shared" si="607"/>
        <v>125.43616625408463</v>
      </c>
      <c r="V3878" s="163">
        <f t="shared" si="608"/>
        <v>1</v>
      </c>
      <c r="W3878" s="164">
        <f t="shared" si="609"/>
        <v>-15037890.180293746</v>
      </c>
      <c r="X3878" s="164">
        <f t="shared" si="610"/>
        <v>-88491352.144792795</v>
      </c>
    </row>
    <row r="3879" spans="10:24" x14ac:dyDescent="0.25">
      <c r="J3879">
        <v>3876</v>
      </c>
      <c r="K3879" s="43">
        <v>0.72085639750891362</v>
      </c>
      <c r="L3879">
        <v>0.33110844546674634</v>
      </c>
      <c r="M3879">
        <v>0.65583331930281963</v>
      </c>
      <c r="N3879" s="44">
        <v>0.59675877008938394</v>
      </c>
      <c r="O3879" s="161">
        <f t="shared" si="601"/>
        <v>6000000</v>
      </c>
      <c r="P3879" s="162">
        <f t="shared" si="602"/>
        <v>173.44718290473659</v>
      </c>
      <c r="Q3879" s="162">
        <f t="shared" si="603"/>
        <v>143.02235694704692</v>
      </c>
      <c r="R3879" s="163">
        <f t="shared" si="604"/>
        <v>1</v>
      </c>
      <c r="S3879" s="161">
        <f t="shared" si="605"/>
        <v>7000000</v>
      </c>
      <c r="T3879" s="162">
        <f t="shared" si="606"/>
        <v>187.81572763491221</v>
      </c>
      <c r="U3879" s="162">
        <f t="shared" si="607"/>
        <v>129.01117847352344</v>
      </c>
      <c r="V3879" s="163">
        <f t="shared" si="608"/>
        <v>1</v>
      </c>
      <c r="W3879" s="164">
        <f t="shared" si="609"/>
        <v>132548955.74613807</v>
      </c>
      <c r="X3879" s="164">
        <f t="shared" si="610"/>
        <v>261631844.12972134</v>
      </c>
    </row>
    <row r="3880" spans="10:24" x14ac:dyDescent="0.25">
      <c r="J3880">
        <v>3877</v>
      </c>
      <c r="K3880" s="43">
        <v>0.45431196681379682</v>
      </c>
      <c r="L3880">
        <v>0.13780757639140917</v>
      </c>
      <c r="M3880">
        <v>7.6107437446270021E-2</v>
      </c>
      <c r="N3880" s="44">
        <v>0.49564344425945361</v>
      </c>
      <c r="O3880" s="161">
        <f t="shared" si="601"/>
        <v>5000000</v>
      </c>
      <c r="P3880" s="162">
        <f t="shared" si="602"/>
        <v>163.64666278695654</v>
      </c>
      <c r="Q3880" s="162">
        <f t="shared" si="603"/>
        <v>106.36496462017074</v>
      </c>
      <c r="R3880" s="163">
        <f t="shared" si="604"/>
        <v>1</v>
      </c>
      <c r="S3880" s="161">
        <f t="shared" si="605"/>
        <v>6000000</v>
      </c>
      <c r="T3880" s="162">
        <f t="shared" si="606"/>
        <v>184.54888759565219</v>
      </c>
      <c r="U3880" s="162">
        <f t="shared" si="607"/>
        <v>110.68248231008536</v>
      </c>
      <c r="V3880" s="163">
        <f t="shared" si="608"/>
        <v>1</v>
      </c>
      <c r="W3880" s="164">
        <f t="shared" si="609"/>
        <v>236408490.833929</v>
      </c>
      <c r="X3880" s="164">
        <f t="shared" si="610"/>
        <v>293198431.71340096</v>
      </c>
    </row>
    <row r="3881" spans="10:24" x14ac:dyDescent="0.25">
      <c r="J3881">
        <v>3878</v>
      </c>
      <c r="K3881" s="43">
        <v>0.79900216774728972</v>
      </c>
      <c r="L3881">
        <v>0.71792589703691367</v>
      </c>
      <c r="M3881">
        <v>0.36512014464320786</v>
      </c>
      <c r="N3881" s="44">
        <v>0.43319231948982628</v>
      </c>
      <c r="O3881" s="161">
        <f t="shared" si="601"/>
        <v>7000000</v>
      </c>
      <c r="P3881" s="162">
        <f t="shared" si="602"/>
        <v>188.65036516339723</v>
      </c>
      <c r="Q3881" s="162">
        <f t="shared" si="603"/>
        <v>128.10388178847731</v>
      </c>
      <c r="R3881" s="163">
        <f t="shared" si="604"/>
        <v>1</v>
      </c>
      <c r="S3881" s="161">
        <f t="shared" si="605"/>
        <v>7000000</v>
      </c>
      <c r="T3881" s="162">
        <f t="shared" si="606"/>
        <v>192.88345505446574</v>
      </c>
      <c r="U3881" s="162">
        <f t="shared" si="607"/>
        <v>121.55194089423865</v>
      </c>
      <c r="V3881" s="163">
        <f t="shared" si="608"/>
        <v>1</v>
      </c>
      <c r="W3881" s="164">
        <f t="shared" si="609"/>
        <v>373825383.62443942</v>
      </c>
      <c r="X3881" s="164">
        <f t="shared" si="610"/>
        <v>349320599.1215896</v>
      </c>
    </row>
    <row r="3882" spans="10:24" x14ac:dyDescent="0.25">
      <c r="J3882">
        <v>3879</v>
      </c>
      <c r="K3882" s="43">
        <v>0.86924996607031868</v>
      </c>
      <c r="L3882">
        <v>0.80061441444707193</v>
      </c>
      <c r="M3882">
        <v>0.62818674533400709</v>
      </c>
      <c r="N3882" s="44">
        <v>3.6202922287222883E-2</v>
      </c>
      <c r="O3882" s="161">
        <f t="shared" si="601"/>
        <v>7000000</v>
      </c>
      <c r="P3882" s="162">
        <f t="shared" si="602"/>
        <v>192.657268506316</v>
      </c>
      <c r="Q3882" s="162">
        <f t="shared" si="603"/>
        <v>141.54109410856063</v>
      </c>
      <c r="R3882" s="163">
        <f t="shared" si="604"/>
        <v>1</v>
      </c>
      <c r="S3882" s="161">
        <f t="shared" si="605"/>
        <v>7000000</v>
      </c>
      <c r="T3882" s="162">
        <f t="shared" si="606"/>
        <v>194.21908950210533</v>
      </c>
      <c r="U3882" s="162">
        <f t="shared" si="607"/>
        <v>128.27054705428031</v>
      </c>
      <c r="V3882" s="163">
        <f t="shared" si="608"/>
        <v>0.9</v>
      </c>
      <c r="W3882" s="164">
        <f t="shared" si="609"/>
        <v>307813220.78428763</v>
      </c>
      <c r="X3882" s="164">
        <f t="shared" si="610"/>
        <v>265475817.42129767</v>
      </c>
    </row>
    <row r="3883" spans="10:24" x14ac:dyDescent="0.25">
      <c r="J3883">
        <v>3880</v>
      </c>
      <c r="K3883" s="43">
        <v>0.43759144584595855</v>
      </c>
      <c r="L3883">
        <v>0.96750033825312221</v>
      </c>
      <c r="M3883">
        <v>0.92739575341602121</v>
      </c>
      <c r="N3883" s="44">
        <v>0.37640257219998241</v>
      </c>
      <c r="O3883" s="161">
        <f t="shared" si="601"/>
        <v>5000000</v>
      </c>
      <c r="P3883" s="162">
        <f t="shared" si="602"/>
        <v>207.67894154344518</v>
      </c>
      <c r="Q3883" s="162">
        <f t="shared" si="603"/>
        <v>164.13332769521065</v>
      </c>
      <c r="R3883" s="163">
        <f t="shared" si="604"/>
        <v>1</v>
      </c>
      <c r="S3883" s="161">
        <f t="shared" si="605"/>
        <v>6000000</v>
      </c>
      <c r="T3883" s="162">
        <f t="shared" si="606"/>
        <v>199.22631384781505</v>
      </c>
      <c r="U3883" s="162">
        <f t="shared" si="607"/>
        <v>139.56666384760533</v>
      </c>
      <c r="V3883" s="163">
        <f t="shared" si="608"/>
        <v>1</v>
      </c>
      <c r="W3883" s="164">
        <f t="shared" si="609"/>
        <v>167728069.24117261</v>
      </c>
      <c r="X3883" s="164">
        <f t="shared" si="610"/>
        <v>207957900.00125831</v>
      </c>
    </row>
    <row r="3884" spans="10:24" x14ac:dyDescent="0.25">
      <c r="J3884">
        <v>3881</v>
      </c>
      <c r="K3884" s="43">
        <v>0.77407796851996546</v>
      </c>
      <c r="L3884">
        <v>0.71095524894873363</v>
      </c>
      <c r="M3884">
        <v>0.11985607644330276</v>
      </c>
      <c r="N3884" s="44">
        <v>0.97385540928736558</v>
      </c>
      <c r="O3884" s="161">
        <f t="shared" si="601"/>
        <v>7000000</v>
      </c>
      <c r="P3884" s="162">
        <f t="shared" si="602"/>
        <v>188.34266287020358</v>
      </c>
      <c r="Q3884" s="162">
        <f t="shared" si="603"/>
        <v>111.48586862882749</v>
      </c>
      <c r="R3884" s="163">
        <f t="shared" si="604"/>
        <v>1</v>
      </c>
      <c r="S3884" s="161">
        <f t="shared" si="605"/>
        <v>7000000</v>
      </c>
      <c r="T3884" s="162">
        <f t="shared" si="606"/>
        <v>192.78088762340118</v>
      </c>
      <c r="U3884" s="162">
        <f t="shared" si="607"/>
        <v>113.24293431441374</v>
      </c>
      <c r="V3884" s="163">
        <f t="shared" si="608"/>
        <v>1</v>
      </c>
      <c r="W3884" s="164">
        <f t="shared" si="609"/>
        <v>487997559.68963265</v>
      </c>
      <c r="X3884" s="164">
        <f t="shared" si="610"/>
        <v>406765673.16291213</v>
      </c>
    </row>
    <row r="3885" spans="10:24" x14ac:dyDescent="0.25">
      <c r="J3885">
        <v>3882</v>
      </c>
      <c r="K3885" s="43">
        <v>0.51463422188000052</v>
      </c>
      <c r="L3885">
        <v>0.84534695880170885</v>
      </c>
      <c r="M3885">
        <v>0.46561279805623934</v>
      </c>
      <c r="N3885" s="44">
        <v>0.65000870318854787</v>
      </c>
      <c r="O3885" s="161">
        <f t="shared" si="601"/>
        <v>5000000</v>
      </c>
      <c r="P3885" s="162">
        <f t="shared" si="602"/>
        <v>195.25018741235186</v>
      </c>
      <c r="Q3885" s="162">
        <f t="shared" si="603"/>
        <v>133.27394106655879</v>
      </c>
      <c r="R3885" s="163">
        <f t="shared" si="604"/>
        <v>1</v>
      </c>
      <c r="S3885" s="161">
        <f t="shared" si="605"/>
        <v>6000000</v>
      </c>
      <c r="T3885" s="162">
        <f t="shared" si="606"/>
        <v>195.08339580411729</v>
      </c>
      <c r="U3885" s="162">
        <f t="shared" si="607"/>
        <v>124.1369705332794</v>
      </c>
      <c r="V3885" s="163">
        <f t="shared" si="608"/>
        <v>1</v>
      </c>
      <c r="W3885" s="164">
        <f t="shared" si="609"/>
        <v>259881231.72896534</v>
      </c>
      <c r="X3885" s="164">
        <f t="shared" si="610"/>
        <v>275678551.62502736</v>
      </c>
    </row>
    <row r="3886" spans="10:24" x14ac:dyDescent="0.25">
      <c r="J3886">
        <v>3883</v>
      </c>
      <c r="K3886" s="43">
        <v>0.45567978394708342</v>
      </c>
      <c r="L3886">
        <v>0.81368763908489772</v>
      </c>
      <c r="M3886">
        <v>0.2462791509710105</v>
      </c>
      <c r="N3886" s="44">
        <v>0.56556708674563205</v>
      </c>
      <c r="O3886" s="161">
        <f t="shared" si="601"/>
        <v>5000000</v>
      </c>
      <c r="P3886" s="162">
        <f t="shared" si="602"/>
        <v>193.37351459141615</v>
      </c>
      <c r="Q3886" s="162">
        <f t="shared" si="603"/>
        <v>121.27508974304274</v>
      </c>
      <c r="R3886" s="163">
        <f t="shared" si="604"/>
        <v>1</v>
      </c>
      <c r="S3886" s="161">
        <f t="shared" si="605"/>
        <v>6000000</v>
      </c>
      <c r="T3886" s="162">
        <f t="shared" si="606"/>
        <v>194.45783819713873</v>
      </c>
      <c r="U3886" s="162">
        <f t="shared" si="607"/>
        <v>118.13754487152137</v>
      </c>
      <c r="V3886" s="163">
        <f t="shared" si="608"/>
        <v>1</v>
      </c>
      <c r="W3886" s="164">
        <f t="shared" si="609"/>
        <v>310492124.24186707</v>
      </c>
      <c r="X3886" s="164">
        <f t="shared" si="610"/>
        <v>307921759.95370412</v>
      </c>
    </row>
    <row r="3887" spans="10:24" x14ac:dyDescent="0.25">
      <c r="J3887">
        <v>3884</v>
      </c>
      <c r="K3887" s="43">
        <v>0.26757727099320672</v>
      </c>
      <c r="L3887">
        <v>0.48789074462340309</v>
      </c>
      <c r="M3887">
        <v>0.78343789330231428</v>
      </c>
      <c r="N3887" s="44">
        <v>0.39813632248765296</v>
      </c>
      <c r="O3887" s="161">
        <f t="shared" si="601"/>
        <v>2000000</v>
      </c>
      <c r="P3887" s="162">
        <f t="shared" si="602"/>
        <v>179.54462903509656</v>
      </c>
      <c r="Q3887" s="162">
        <f t="shared" si="603"/>
        <v>150.67713352383743</v>
      </c>
      <c r="R3887" s="163">
        <f t="shared" si="604"/>
        <v>1</v>
      </c>
      <c r="S3887" s="161">
        <f t="shared" si="605"/>
        <v>5000000</v>
      </c>
      <c r="T3887" s="162">
        <f t="shared" si="606"/>
        <v>189.84820967836552</v>
      </c>
      <c r="U3887" s="162">
        <f t="shared" si="607"/>
        <v>132.83856676191871</v>
      </c>
      <c r="V3887" s="163">
        <f t="shared" si="608"/>
        <v>1</v>
      </c>
      <c r="W3887" s="164">
        <f t="shared" si="609"/>
        <v>7734991.0225182697</v>
      </c>
      <c r="X3887" s="164">
        <f t="shared" si="610"/>
        <v>135048214.58223403</v>
      </c>
    </row>
    <row r="3888" spans="10:24" x14ac:dyDescent="0.25">
      <c r="J3888">
        <v>3885</v>
      </c>
      <c r="K3888" s="43">
        <v>0.17365902817290091</v>
      </c>
      <c r="L3888">
        <v>1.1104212803932145E-2</v>
      </c>
      <c r="M3888">
        <v>0.67166220588390702</v>
      </c>
      <c r="N3888" s="44">
        <v>2.8696108996991154E-2</v>
      </c>
      <c r="O3888" s="161">
        <f t="shared" si="601"/>
        <v>2000000</v>
      </c>
      <c r="P3888" s="162">
        <f t="shared" si="602"/>
        <v>145.69823788456551</v>
      </c>
      <c r="Q3888" s="162">
        <f t="shared" si="603"/>
        <v>143.89015330395668</v>
      </c>
      <c r="R3888" s="163">
        <f t="shared" si="604"/>
        <v>1</v>
      </c>
      <c r="S3888" s="161">
        <f t="shared" si="605"/>
        <v>5000000</v>
      </c>
      <c r="T3888" s="162">
        <f t="shared" si="606"/>
        <v>178.56607929485517</v>
      </c>
      <c r="U3888" s="162">
        <f t="shared" si="607"/>
        <v>129.44507665197835</v>
      </c>
      <c r="V3888" s="163">
        <f t="shared" si="608"/>
        <v>0.9</v>
      </c>
      <c r="W3888" s="164">
        <f t="shared" si="609"/>
        <v>-46383830.838782333</v>
      </c>
      <c r="X3888" s="164">
        <f t="shared" si="610"/>
        <v>71044511.892945677</v>
      </c>
    </row>
    <row r="3889" spans="10:24" x14ac:dyDescent="0.25">
      <c r="J3889">
        <v>3886</v>
      </c>
      <c r="K3889" s="43">
        <v>0.8280980989240333</v>
      </c>
      <c r="L3889">
        <v>0.22051394233306232</v>
      </c>
      <c r="M3889">
        <v>0.16353791393294526</v>
      </c>
      <c r="N3889" s="44">
        <v>1.0969801185426675E-2</v>
      </c>
      <c r="O3889" s="161">
        <f t="shared" si="601"/>
        <v>7000000</v>
      </c>
      <c r="P3889" s="162">
        <f t="shared" si="602"/>
        <v>168.44312051065347</v>
      </c>
      <c r="Q3889" s="162">
        <f t="shared" si="603"/>
        <v>115.39958304299415</v>
      </c>
      <c r="R3889" s="163">
        <f t="shared" si="604"/>
        <v>1</v>
      </c>
      <c r="S3889" s="161">
        <f t="shared" si="605"/>
        <v>7000000</v>
      </c>
      <c r="T3889" s="162">
        <f t="shared" si="606"/>
        <v>186.14770683688448</v>
      </c>
      <c r="U3889" s="162">
        <f t="shared" si="607"/>
        <v>115.19979152149708</v>
      </c>
      <c r="V3889" s="163">
        <f t="shared" si="608"/>
        <v>0.05</v>
      </c>
      <c r="W3889" s="164">
        <f t="shared" si="609"/>
        <v>321304762.27361524</v>
      </c>
      <c r="X3889" s="164">
        <f t="shared" si="610"/>
        <v>-125168229.6396144</v>
      </c>
    </row>
    <row r="3890" spans="10:24" x14ac:dyDescent="0.25">
      <c r="J3890">
        <v>3887</v>
      </c>
      <c r="K3890" s="43">
        <v>0.87676871937617329</v>
      </c>
      <c r="L3890">
        <v>1.0216462704826235E-4</v>
      </c>
      <c r="M3890">
        <v>0.11645063636250619</v>
      </c>
      <c r="N3890" s="44">
        <v>0.51796380836715639</v>
      </c>
      <c r="O3890" s="161">
        <f t="shared" si="601"/>
        <v>7000000</v>
      </c>
      <c r="P3890" s="162">
        <f t="shared" si="602"/>
        <v>124.29595512850788</v>
      </c>
      <c r="Q3890" s="162">
        <f t="shared" si="603"/>
        <v>111.14162895729413</v>
      </c>
      <c r="R3890" s="163">
        <f t="shared" si="604"/>
        <v>1</v>
      </c>
      <c r="S3890" s="161">
        <f t="shared" si="605"/>
        <v>7000000</v>
      </c>
      <c r="T3890" s="162">
        <f t="shared" si="606"/>
        <v>171.43198504283595</v>
      </c>
      <c r="U3890" s="162">
        <f t="shared" si="607"/>
        <v>113.07081447864707</v>
      </c>
      <c r="V3890" s="163">
        <f t="shared" si="608"/>
        <v>1</v>
      </c>
      <c r="W3890" s="164">
        <f t="shared" si="609"/>
        <v>42080283.198496282</v>
      </c>
      <c r="X3890" s="164">
        <f t="shared" si="610"/>
        <v>258528193.94932216</v>
      </c>
    </row>
    <row r="3891" spans="10:24" x14ac:dyDescent="0.25">
      <c r="J3891">
        <v>3888</v>
      </c>
      <c r="K3891" s="43">
        <v>0.43135218467832881</v>
      </c>
      <c r="L3891">
        <v>0.18637093325100718</v>
      </c>
      <c r="M3891">
        <v>0.59300122724249682</v>
      </c>
      <c r="N3891" s="44">
        <v>0.44194305370233955</v>
      </c>
      <c r="O3891" s="161">
        <f t="shared" si="601"/>
        <v>5000000</v>
      </c>
      <c r="P3891" s="162">
        <f t="shared" si="602"/>
        <v>166.62976213542652</v>
      </c>
      <c r="Q3891" s="162">
        <f t="shared" si="603"/>
        <v>139.70544207362983</v>
      </c>
      <c r="R3891" s="163">
        <f t="shared" si="604"/>
        <v>1</v>
      </c>
      <c r="S3891" s="161">
        <f t="shared" si="605"/>
        <v>6000000</v>
      </c>
      <c r="T3891" s="162">
        <f t="shared" si="606"/>
        <v>185.54325404514216</v>
      </c>
      <c r="U3891" s="162">
        <f t="shared" si="607"/>
        <v>127.35272103681491</v>
      </c>
      <c r="V3891" s="163">
        <f t="shared" si="608"/>
        <v>1</v>
      </c>
      <c r="W3891" s="164">
        <f t="shared" si="609"/>
        <v>84621600.308983475</v>
      </c>
      <c r="X3891" s="164">
        <f t="shared" si="610"/>
        <v>199143198.04996347</v>
      </c>
    </row>
    <row r="3892" spans="10:24" x14ac:dyDescent="0.25">
      <c r="J3892">
        <v>3889</v>
      </c>
      <c r="K3892" s="43">
        <v>0.64749670747091681</v>
      </c>
      <c r="L3892">
        <v>3.3897548435855684E-2</v>
      </c>
      <c r="M3892">
        <v>5.0071764695828858E-2</v>
      </c>
      <c r="N3892" s="44">
        <v>0.1553088190532308</v>
      </c>
      <c r="O3892" s="161">
        <f t="shared" si="601"/>
        <v>6000000</v>
      </c>
      <c r="P3892" s="162">
        <f t="shared" si="602"/>
        <v>152.60450473443467</v>
      </c>
      <c r="Q3892" s="162">
        <f t="shared" si="603"/>
        <v>102.11683606987226</v>
      </c>
      <c r="R3892" s="163">
        <f t="shared" si="604"/>
        <v>1</v>
      </c>
      <c r="S3892" s="161">
        <f t="shared" si="605"/>
        <v>7000000</v>
      </c>
      <c r="T3892" s="162">
        <f t="shared" si="606"/>
        <v>180.86816824481156</v>
      </c>
      <c r="U3892" s="162">
        <f t="shared" si="607"/>
        <v>108.55841803493612</v>
      </c>
      <c r="V3892" s="163">
        <f t="shared" si="608"/>
        <v>0.9</v>
      </c>
      <c r="W3892" s="164">
        <f t="shared" si="609"/>
        <v>252926011.98737442</v>
      </c>
      <c r="X3892" s="164">
        <f t="shared" si="610"/>
        <v>305551426.3222152</v>
      </c>
    </row>
    <row r="3893" spans="10:24" x14ac:dyDescent="0.25">
      <c r="J3893">
        <v>3890</v>
      </c>
      <c r="K3893" s="43">
        <v>0.24948517034976037</v>
      </c>
      <c r="L3893">
        <v>0.14192429132051487</v>
      </c>
      <c r="M3893">
        <v>0.70144652397079188</v>
      </c>
      <c r="N3893" s="44">
        <v>0.79736567928822577</v>
      </c>
      <c r="O3893" s="161">
        <f t="shared" si="601"/>
        <v>2000000</v>
      </c>
      <c r="P3893" s="162">
        <f t="shared" si="602"/>
        <v>163.92429240308675</v>
      </c>
      <c r="Q3893" s="162">
        <f t="shared" si="603"/>
        <v>145.57130845110984</v>
      </c>
      <c r="R3893" s="163">
        <f t="shared" si="604"/>
        <v>1</v>
      </c>
      <c r="S3893" s="161">
        <f t="shared" si="605"/>
        <v>5000000</v>
      </c>
      <c r="T3893" s="162">
        <f t="shared" si="606"/>
        <v>184.64143080102892</v>
      </c>
      <c r="U3893" s="162">
        <f t="shared" si="607"/>
        <v>130.28565422555494</v>
      </c>
      <c r="V3893" s="163">
        <f t="shared" si="608"/>
        <v>1</v>
      </c>
      <c r="W3893" s="164">
        <f t="shared" si="609"/>
        <v>-13294032.09604618</v>
      </c>
      <c r="X3893" s="164">
        <f t="shared" si="610"/>
        <v>121778882.87736988</v>
      </c>
    </row>
    <row r="3894" spans="10:24" x14ac:dyDescent="0.25">
      <c r="J3894">
        <v>3891</v>
      </c>
      <c r="K3894" s="43">
        <v>0.38616274511497406</v>
      </c>
      <c r="L3894">
        <v>3.5214251474482094E-2</v>
      </c>
      <c r="M3894">
        <v>0.71475599249814326</v>
      </c>
      <c r="N3894" s="44">
        <v>0.84222343028787738</v>
      </c>
      <c r="O3894" s="161">
        <f t="shared" si="601"/>
        <v>5000000</v>
      </c>
      <c r="P3894" s="162">
        <f t="shared" si="602"/>
        <v>152.86282725548131</v>
      </c>
      <c r="Q3894" s="162">
        <f t="shared" si="603"/>
        <v>146.34665839986738</v>
      </c>
      <c r="R3894" s="163">
        <f t="shared" si="604"/>
        <v>1</v>
      </c>
      <c r="S3894" s="161">
        <f t="shared" si="605"/>
        <v>6000000</v>
      </c>
      <c r="T3894" s="162">
        <f t="shared" si="606"/>
        <v>180.95427575182711</v>
      </c>
      <c r="U3894" s="162">
        <f t="shared" si="607"/>
        <v>130.67332919993368</v>
      </c>
      <c r="V3894" s="163">
        <f t="shared" si="608"/>
        <v>1</v>
      </c>
      <c r="W3894" s="164">
        <f t="shared" si="609"/>
        <v>-17419155.721930366</v>
      </c>
      <c r="X3894" s="164">
        <f t="shared" si="610"/>
        <v>151685679.3113606</v>
      </c>
    </row>
    <row r="3895" spans="10:24" x14ac:dyDescent="0.25">
      <c r="J3895">
        <v>3892</v>
      </c>
      <c r="K3895" s="43">
        <v>0.96905808422804762</v>
      </c>
      <c r="L3895">
        <v>0.56363677289366387</v>
      </c>
      <c r="M3895">
        <v>0.52107283337433186</v>
      </c>
      <c r="N3895" s="44">
        <v>0.80477228665502776</v>
      </c>
      <c r="O3895" s="161">
        <f t="shared" si="601"/>
        <v>9000000</v>
      </c>
      <c r="P3895" s="162">
        <f t="shared" si="602"/>
        <v>182.40294430414852</v>
      </c>
      <c r="Q3895" s="162">
        <f t="shared" si="603"/>
        <v>136.05692694630147</v>
      </c>
      <c r="R3895" s="163">
        <f t="shared" si="604"/>
        <v>1</v>
      </c>
      <c r="S3895" s="161">
        <f t="shared" si="605"/>
        <v>9000000</v>
      </c>
      <c r="T3895" s="162">
        <f t="shared" si="606"/>
        <v>190.80098143471616</v>
      </c>
      <c r="U3895" s="162">
        <f t="shared" si="607"/>
        <v>125.52846347315074</v>
      </c>
      <c r="V3895" s="163">
        <f t="shared" si="608"/>
        <v>1</v>
      </c>
      <c r="W3895" s="164">
        <f t="shared" si="609"/>
        <v>367114156.22062343</v>
      </c>
      <c r="X3895" s="164">
        <f t="shared" si="610"/>
        <v>437452661.65408885</v>
      </c>
    </row>
    <row r="3896" spans="10:24" x14ac:dyDescent="0.25">
      <c r="J3896">
        <v>3893</v>
      </c>
      <c r="K3896" s="43">
        <v>0.13866564544940163</v>
      </c>
      <c r="L3896">
        <v>4.2957940550658491E-2</v>
      </c>
      <c r="M3896">
        <v>0.47448521292802825</v>
      </c>
      <c r="N3896" s="44">
        <v>0.51370096349905825</v>
      </c>
      <c r="O3896" s="161">
        <f t="shared" si="601"/>
        <v>2000000</v>
      </c>
      <c r="P3896" s="162">
        <f t="shared" si="602"/>
        <v>154.23980254224128</v>
      </c>
      <c r="Q3896" s="162">
        <f t="shared" si="603"/>
        <v>133.72000499958867</v>
      </c>
      <c r="R3896" s="163">
        <f t="shared" si="604"/>
        <v>1</v>
      </c>
      <c r="S3896" s="161">
        <f t="shared" si="605"/>
        <v>2000000</v>
      </c>
      <c r="T3896" s="162">
        <f t="shared" si="606"/>
        <v>181.41326751408042</v>
      </c>
      <c r="U3896" s="162">
        <f t="shared" si="607"/>
        <v>124.36000249979433</v>
      </c>
      <c r="V3896" s="163">
        <f t="shared" si="608"/>
        <v>1</v>
      </c>
      <c r="W3896" s="164">
        <f t="shared" si="609"/>
        <v>-8960404.9146947786</v>
      </c>
      <c r="X3896" s="164">
        <f t="shared" si="610"/>
        <v>-35893469.971427828</v>
      </c>
    </row>
    <row r="3897" spans="10:24" x14ac:dyDescent="0.25">
      <c r="J3897">
        <v>3894</v>
      </c>
      <c r="K3897" s="43">
        <v>0.92177126332171844</v>
      </c>
      <c r="L3897">
        <v>0.90729735096268371</v>
      </c>
      <c r="M3897">
        <v>9.810605082853141E-2</v>
      </c>
      <c r="N3897" s="44">
        <v>0.57590867630883302</v>
      </c>
      <c r="O3897" s="161">
        <f t="shared" si="601"/>
        <v>7000000</v>
      </c>
      <c r="P3897" s="162">
        <f t="shared" si="602"/>
        <v>199.86441561875324</v>
      </c>
      <c r="Q3897" s="162">
        <f t="shared" si="603"/>
        <v>109.151621232775</v>
      </c>
      <c r="R3897" s="163">
        <f t="shared" si="604"/>
        <v>1</v>
      </c>
      <c r="S3897" s="161">
        <f t="shared" si="605"/>
        <v>9000000</v>
      </c>
      <c r="T3897" s="162">
        <f t="shared" si="606"/>
        <v>196.62147187291774</v>
      </c>
      <c r="U3897" s="162">
        <f t="shared" si="607"/>
        <v>112.0758106163875</v>
      </c>
      <c r="V3897" s="163">
        <f t="shared" si="608"/>
        <v>1</v>
      </c>
      <c r="W3897" s="164">
        <f t="shared" si="609"/>
        <v>584989560.70184767</v>
      </c>
      <c r="X3897" s="164">
        <f t="shared" si="610"/>
        <v>610910951.30877209</v>
      </c>
    </row>
    <row r="3898" spans="10:24" x14ac:dyDescent="0.25">
      <c r="J3898">
        <v>3895</v>
      </c>
      <c r="K3898" s="43">
        <v>0.31074293440057421</v>
      </c>
      <c r="L3898">
        <v>0.84996406603927288</v>
      </c>
      <c r="M3898">
        <v>0.79709651393750425</v>
      </c>
      <c r="N3898" s="44">
        <v>0.48324960325422894</v>
      </c>
      <c r="O3898" s="161">
        <f t="shared" si="601"/>
        <v>5000000</v>
      </c>
      <c r="P3898" s="162">
        <f t="shared" si="602"/>
        <v>195.54418925722956</v>
      </c>
      <c r="Q3898" s="162">
        <f t="shared" si="603"/>
        <v>151.62590093407181</v>
      </c>
      <c r="R3898" s="163">
        <f t="shared" si="604"/>
        <v>1</v>
      </c>
      <c r="S3898" s="161">
        <f t="shared" si="605"/>
        <v>6000000</v>
      </c>
      <c r="T3898" s="162">
        <f t="shared" si="606"/>
        <v>195.18139641907652</v>
      </c>
      <c r="U3898" s="162">
        <f t="shared" si="607"/>
        <v>133.3129504670359</v>
      </c>
      <c r="V3898" s="163">
        <f t="shared" si="608"/>
        <v>1</v>
      </c>
      <c r="W3898" s="164">
        <f t="shared" si="609"/>
        <v>169591441.61578876</v>
      </c>
      <c r="X3898" s="164">
        <f t="shared" si="610"/>
        <v>221210675.71224368</v>
      </c>
    </row>
    <row r="3899" spans="10:24" x14ac:dyDescent="0.25">
      <c r="J3899">
        <v>3896</v>
      </c>
      <c r="K3899" s="43">
        <v>0.51005838982270024</v>
      </c>
      <c r="L3899">
        <v>0.48476548688646992</v>
      </c>
      <c r="M3899">
        <v>0.85864498194782235</v>
      </c>
      <c r="N3899" s="44">
        <v>0.73979162054480951</v>
      </c>
      <c r="O3899" s="161">
        <f t="shared" si="601"/>
        <v>5000000</v>
      </c>
      <c r="P3899" s="162">
        <f t="shared" si="602"/>
        <v>179.4270517910395</v>
      </c>
      <c r="Q3899" s="162">
        <f t="shared" si="603"/>
        <v>156.48502731768826</v>
      </c>
      <c r="R3899" s="163">
        <f t="shared" si="604"/>
        <v>1</v>
      </c>
      <c r="S3899" s="161">
        <f t="shared" si="605"/>
        <v>6000000</v>
      </c>
      <c r="T3899" s="162">
        <f t="shared" si="606"/>
        <v>189.80901726367983</v>
      </c>
      <c r="U3899" s="162">
        <f t="shared" si="607"/>
        <v>135.74251365884413</v>
      </c>
      <c r="V3899" s="163">
        <f t="shared" si="608"/>
        <v>1</v>
      </c>
      <c r="W3899" s="164">
        <f t="shared" si="609"/>
        <v>64710122.366756201</v>
      </c>
      <c r="X3899" s="164">
        <f t="shared" si="610"/>
        <v>174399021.62901419</v>
      </c>
    </row>
    <row r="3900" spans="10:24" x14ac:dyDescent="0.25">
      <c r="J3900">
        <v>3897</v>
      </c>
      <c r="K3900" s="43">
        <v>0.3531901653426317</v>
      </c>
      <c r="L3900">
        <v>0.6055545710334892</v>
      </c>
      <c r="M3900">
        <v>0.44012142244527919</v>
      </c>
      <c r="N3900" s="44">
        <v>0.35601779082638518</v>
      </c>
      <c r="O3900" s="161">
        <f t="shared" si="601"/>
        <v>5000000</v>
      </c>
      <c r="P3900" s="162">
        <f t="shared" si="602"/>
        <v>184.01626757772124</v>
      </c>
      <c r="Q3900" s="162">
        <f t="shared" si="603"/>
        <v>131.98677253158988</v>
      </c>
      <c r="R3900" s="163">
        <f t="shared" si="604"/>
        <v>1</v>
      </c>
      <c r="S3900" s="161">
        <f t="shared" si="605"/>
        <v>6000000</v>
      </c>
      <c r="T3900" s="162">
        <f t="shared" si="606"/>
        <v>191.33875585924042</v>
      </c>
      <c r="U3900" s="162">
        <f t="shared" si="607"/>
        <v>123.49338626579494</v>
      </c>
      <c r="V3900" s="163">
        <f t="shared" si="608"/>
        <v>1</v>
      </c>
      <c r="W3900" s="164">
        <f t="shared" si="609"/>
        <v>210147475.2306568</v>
      </c>
      <c r="X3900" s="164">
        <f t="shared" si="610"/>
        <v>257072217.56067288</v>
      </c>
    </row>
    <row r="3901" spans="10:24" x14ac:dyDescent="0.25">
      <c r="J3901">
        <v>3898</v>
      </c>
      <c r="K3901" s="43">
        <v>0.69089106062702899</v>
      </c>
      <c r="L3901">
        <v>0.10037697632839393</v>
      </c>
      <c r="M3901">
        <v>0.9776031933319046</v>
      </c>
      <c r="N3901" s="44">
        <v>0.22480276573043412</v>
      </c>
      <c r="O3901" s="161">
        <f t="shared" si="601"/>
        <v>6000000</v>
      </c>
      <c r="P3901" s="162">
        <f t="shared" si="602"/>
        <v>160.80890277940406</v>
      </c>
      <c r="Q3901" s="162">
        <f t="shared" si="603"/>
        <v>175.13174813300333</v>
      </c>
      <c r="R3901" s="163">
        <f t="shared" si="604"/>
        <v>1</v>
      </c>
      <c r="S3901" s="161">
        <f t="shared" si="605"/>
        <v>7000000</v>
      </c>
      <c r="T3901" s="162">
        <f t="shared" si="606"/>
        <v>183.60296759313468</v>
      </c>
      <c r="U3901" s="162">
        <f t="shared" si="607"/>
        <v>145.06587406650166</v>
      </c>
      <c r="V3901" s="163">
        <f t="shared" si="608"/>
        <v>1</v>
      </c>
      <c r="W3901" s="164">
        <f t="shared" si="609"/>
        <v>-135937072.12159556</v>
      </c>
      <c r="X3901" s="164">
        <f t="shared" si="610"/>
        <v>119759654.68643111</v>
      </c>
    </row>
    <row r="3902" spans="10:24" x14ac:dyDescent="0.25">
      <c r="J3902">
        <v>3899</v>
      </c>
      <c r="K3902" s="43">
        <v>0.75445535283516196</v>
      </c>
      <c r="L3902">
        <v>0.55952511975115626</v>
      </c>
      <c r="M3902">
        <v>0.26439703511522339</v>
      </c>
      <c r="N3902" s="44">
        <v>0.40634331692737979</v>
      </c>
      <c r="O3902" s="161">
        <f t="shared" si="601"/>
        <v>7000000</v>
      </c>
      <c r="P3902" s="162">
        <f t="shared" si="602"/>
        <v>182.24648000604529</v>
      </c>
      <c r="Q3902" s="162">
        <f t="shared" si="603"/>
        <v>122.40304100294313</v>
      </c>
      <c r="R3902" s="163">
        <f t="shared" si="604"/>
        <v>1</v>
      </c>
      <c r="S3902" s="161">
        <f t="shared" si="605"/>
        <v>7000000</v>
      </c>
      <c r="T3902" s="162">
        <f t="shared" si="606"/>
        <v>190.74882666868177</v>
      </c>
      <c r="U3902" s="162">
        <f t="shared" si="607"/>
        <v>118.70152050147156</v>
      </c>
      <c r="V3902" s="163">
        <f t="shared" si="608"/>
        <v>1</v>
      </c>
      <c r="W3902" s="164">
        <f t="shared" si="609"/>
        <v>368904073.02171516</v>
      </c>
      <c r="X3902" s="164">
        <f t="shared" si="610"/>
        <v>354331143.17047149</v>
      </c>
    </row>
    <row r="3903" spans="10:24" x14ac:dyDescent="0.25">
      <c r="J3903">
        <v>3900</v>
      </c>
      <c r="K3903" s="43">
        <v>0.44598104454538434</v>
      </c>
      <c r="L3903">
        <v>0.24677795754345655</v>
      </c>
      <c r="M3903">
        <v>2.9076246427350627E-2</v>
      </c>
      <c r="N3903" s="44">
        <v>0.26265261258877082</v>
      </c>
      <c r="O3903" s="161">
        <f t="shared" si="601"/>
        <v>5000000</v>
      </c>
      <c r="P3903" s="162">
        <f t="shared" si="602"/>
        <v>169.73003867047652</v>
      </c>
      <c r="Q3903" s="162">
        <f t="shared" si="603"/>
        <v>97.109067661597635</v>
      </c>
      <c r="R3903" s="163">
        <f t="shared" si="604"/>
        <v>1</v>
      </c>
      <c r="S3903" s="161">
        <f t="shared" si="605"/>
        <v>6000000</v>
      </c>
      <c r="T3903" s="162">
        <f t="shared" si="606"/>
        <v>186.5766795568255</v>
      </c>
      <c r="U3903" s="162">
        <f t="shared" si="607"/>
        <v>106.05453383079882</v>
      </c>
      <c r="V3903" s="163">
        <f t="shared" si="608"/>
        <v>1</v>
      </c>
      <c r="W3903" s="164">
        <f t="shared" si="609"/>
        <v>313104855.04439443</v>
      </c>
      <c r="X3903" s="164">
        <f t="shared" si="610"/>
        <v>333132874.35616004</v>
      </c>
    </row>
    <row r="3904" spans="10:24" x14ac:dyDescent="0.25">
      <c r="J3904">
        <v>3901</v>
      </c>
      <c r="K3904" s="43">
        <v>0.9784578042954547</v>
      </c>
      <c r="L3904">
        <v>0.30791022031531257</v>
      </c>
      <c r="M3904">
        <v>0.47951905456574351</v>
      </c>
      <c r="N3904" s="44">
        <v>0.57391491090784774</v>
      </c>
      <c r="O3904" s="161">
        <f t="shared" si="601"/>
        <v>9000000</v>
      </c>
      <c r="P3904" s="162">
        <f t="shared" si="602"/>
        <v>172.47326071452181</v>
      </c>
      <c r="Q3904" s="162">
        <f t="shared" si="603"/>
        <v>133.97278622228657</v>
      </c>
      <c r="R3904" s="163">
        <f t="shared" si="604"/>
        <v>1</v>
      </c>
      <c r="S3904" s="161">
        <f t="shared" si="605"/>
        <v>9000000</v>
      </c>
      <c r="T3904" s="162">
        <f t="shared" si="606"/>
        <v>187.49108690484061</v>
      </c>
      <c r="U3904" s="162">
        <f t="shared" si="607"/>
        <v>124.48639311114329</v>
      </c>
      <c r="V3904" s="163">
        <f t="shared" si="608"/>
        <v>1</v>
      </c>
      <c r="W3904" s="164">
        <f t="shared" si="609"/>
        <v>296504270.43011719</v>
      </c>
      <c r="X3904" s="164">
        <f t="shared" si="610"/>
        <v>417042244.14327598</v>
      </c>
    </row>
    <row r="3905" spans="10:24" x14ac:dyDescent="0.25">
      <c r="J3905">
        <v>3902</v>
      </c>
      <c r="K3905" s="43">
        <v>0.9472758944573666</v>
      </c>
      <c r="L3905">
        <v>0.57788009672483842</v>
      </c>
      <c r="M3905">
        <v>6.0616763110811545E-2</v>
      </c>
      <c r="N3905" s="44">
        <v>0.88609053066893684</v>
      </c>
      <c r="O3905" s="161">
        <f t="shared" si="601"/>
        <v>7000000</v>
      </c>
      <c r="P3905" s="162">
        <f t="shared" si="602"/>
        <v>182.94709801165527</v>
      </c>
      <c r="Q3905" s="162">
        <f t="shared" si="603"/>
        <v>104.00766466634653</v>
      </c>
      <c r="R3905" s="163">
        <f t="shared" si="604"/>
        <v>1</v>
      </c>
      <c r="S3905" s="161">
        <f t="shared" si="605"/>
        <v>9000000</v>
      </c>
      <c r="T3905" s="162">
        <f t="shared" si="606"/>
        <v>190.98236600388509</v>
      </c>
      <c r="U3905" s="162">
        <f t="shared" si="607"/>
        <v>109.50383233317326</v>
      </c>
      <c r="V3905" s="163">
        <f t="shared" si="608"/>
        <v>1</v>
      </c>
      <c r="W3905" s="164">
        <f t="shared" si="609"/>
        <v>502576033.41716123</v>
      </c>
      <c r="X3905" s="164">
        <f t="shared" si="610"/>
        <v>583306803.0364064</v>
      </c>
    </row>
    <row r="3906" spans="10:24" x14ac:dyDescent="0.25">
      <c r="J3906">
        <v>3903</v>
      </c>
      <c r="K3906" s="43">
        <v>0.83930553829299126</v>
      </c>
      <c r="L3906">
        <v>0.55034356117908834</v>
      </c>
      <c r="M3906">
        <v>0.47918759544793099</v>
      </c>
      <c r="N3906" s="44">
        <v>0.23042046919058334</v>
      </c>
      <c r="O3906" s="161">
        <f t="shared" si="601"/>
        <v>7000000</v>
      </c>
      <c r="P3906" s="162">
        <f t="shared" si="602"/>
        <v>181.89794101102802</v>
      </c>
      <c r="Q3906" s="162">
        <f t="shared" si="603"/>
        <v>133.95614703745991</v>
      </c>
      <c r="R3906" s="163">
        <f t="shared" si="604"/>
        <v>1</v>
      </c>
      <c r="S3906" s="161">
        <f t="shared" si="605"/>
        <v>7000000</v>
      </c>
      <c r="T3906" s="162">
        <f t="shared" si="606"/>
        <v>190.632647003676</v>
      </c>
      <c r="U3906" s="162">
        <f t="shared" si="607"/>
        <v>124.47807351872996</v>
      </c>
      <c r="V3906" s="163">
        <f t="shared" si="608"/>
        <v>1</v>
      </c>
      <c r="W3906" s="164">
        <f t="shared" si="609"/>
        <v>285592557.81497675</v>
      </c>
      <c r="X3906" s="164">
        <f t="shared" si="610"/>
        <v>313082014.39462227</v>
      </c>
    </row>
    <row r="3907" spans="10:24" x14ac:dyDescent="0.25">
      <c r="J3907">
        <v>3904</v>
      </c>
      <c r="K3907" s="43">
        <v>0.32058012880847309</v>
      </c>
      <c r="L3907">
        <v>0.97623343717630617</v>
      </c>
      <c r="M3907">
        <v>0.88047408022823004</v>
      </c>
      <c r="N3907" s="44">
        <v>0.3707280383757765</v>
      </c>
      <c r="O3907" s="161">
        <f t="shared" si="601"/>
        <v>5000000</v>
      </c>
      <c r="P3907" s="162">
        <f t="shared" si="602"/>
        <v>209.72278167082266</v>
      </c>
      <c r="Q3907" s="162">
        <f t="shared" si="603"/>
        <v>158.54720043061576</v>
      </c>
      <c r="R3907" s="163">
        <f t="shared" si="604"/>
        <v>1</v>
      </c>
      <c r="S3907" s="161">
        <f t="shared" si="605"/>
        <v>6000000</v>
      </c>
      <c r="T3907" s="162">
        <f t="shared" si="606"/>
        <v>199.90759389027423</v>
      </c>
      <c r="U3907" s="162">
        <f t="shared" si="607"/>
        <v>136.77360021530788</v>
      </c>
      <c r="V3907" s="163">
        <f t="shared" si="608"/>
        <v>1</v>
      </c>
      <c r="W3907" s="164">
        <f t="shared" si="609"/>
        <v>205877906.20103449</v>
      </c>
      <c r="X3907" s="164">
        <f t="shared" si="610"/>
        <v>228803962.04979807</v>
      </c>
    </row>
    <row r="3908" spans="10:24" x14ac:dyDescent="0.25">
      <c r="J3908">
        <v>3905</v>
      </c>
      <c r="K3908" s="43">
        <v>0.14793107225190449</v>
      </c>
      <c r="L3908">
        <v>3.8198261531890099E-2</v>
      </c>
      <c r="M3908">
        <v>0.66506027645157195</v>
      </c>
      <c r="N3908" s="44">
        <v>0.9943469026070112</v>
      </c>
      <c r="O3908" s="161">
        <f t="shared" si="601"/>
        <v>2000000</v>
      </c>
      <c r="P3908" s="162">
        <f t="shared" si="602"/>
        <v>153.42017763711894</v>
      </c>
      <c r="Q3908" s="162">
        <f t="shared" si="603"/>
        <v>143.52626931343269</v>
      </c>
      <c r="R3908" s="163">
        <f t="shared" si="604"/>
        <v>1</v>
      </c>
      <c r="S3908" s="161">
        <f t="shared" si="605"/>
        <v>2000000</v>
      </c>
      <c r="T3908" s="162">
        <f t="shared" si="606"/>
        <v>181.14005921237299</v>
      </c>
      <c r="U3908" s="162">
        <f t="shared" si="607"/>
        <v>129.26313465671635</v>
      </c>
      <c r="V3908" s="163">
        <f t="shared" si="608"/>
        <v>1</v>
      </c>
      <c r="W3908" s="164">
        <f t="shared" si="609"/>
        <v>-30212183.352627505</v>
      </c>
      <c r="X3908" s="164">
        <f t="shared" si="610"/>
        <v>-46246150.888686717</v>
      </c>
    </row>
    <row r="3909" spans="10:24" x14ac:dyDescent="0.25">
      <c r="J3909">
        <v>3906</v>
      </c>
      <c r="K3909" s="43">
        <v>0.49998820143568212</v>
      </c>
      <c r="L3909">
        <v>0.48809207478993022</v>
      </c>
      <c r="M3909">
        <v>0.78313871930026513</v>
      </c>
      <c r="N3909" s="44">
        <v>0.21678027289214696</v>
      </c>
      <c r="O3909" s="161">
        <f t="shared" ref="O3909:O3972" si="611">VLOOKUP(K3909,$E$5:$H$10,4)</f>
        <v>5000000</v>
      </c>
      <c r="P3909" s="162">
        <f t="shared" ref="P3909:P3972" si="612">_xlfn.NORM.INV(L3909,$E$12,$E$13)</f>
        <v>179.55220236475611</v>
      </c>
      <c r="Q3909" s="162">
        <f t="shared" ref="Q3909:Q3972" si="613">_xlfn.NORM.INV(M3909,$E$15,$E$16)</f>
        <v>150.65674938249407</v>
      </c>
      <c r="R3909" s="163">
        <f t="shared" ref="R3909:R3972" si="614">VLOOKUP(N3909,$E$19:$H$21,4)</f>
        <v>1</v>
      </c>
      <c r="S3909" s="161">
        <f t="shared" ref="S3909:S3972" si="615">VLOOKUP(K3909,$G$5:$H$10,2)</f>
        <v>6000000</v>
      </c>
      <c r="T3909" s="162">
        <f t="shared" ref="T3909:T3972" si="616">_xlfn.NORM.INV(L3909,$G$12,$G$13)</f>
        <v>189.85073412158536</v>
      </c>
      <c r="U3909" s="162">
        <f t="shared" ref="U3909:U3972" si="617">_xlfn.NORM.INV(M3909,$G$15,$G$16)</f>
        <v>132.82837469124703</v>
      </c>
      <c r="V3909" s="163">
        <f t="shared" ref="V3909:V3972" si="618">VLOOKUP(N3909,$G$19:$H$21,2)</f>
        <v>1</v>
      </c>
      <c r="W3909" s="164">
        <f t="shared" ref="W3909:W3972" si="619">O3909*(P3909-Q3909)*R3909-$D$23-$D$24</f>
        <v>94477264.911310226</v>
      </c>
      <c r="X3909" s="164">
        <f t="shared" ref="X3909:X3972" si="620">S3909*(T3909-U3909)*V3909-$F$23-$F$24</f>
        <v>192134156.58202994</v>
      </c>
    </row>
    <row r="3910" spans="10:24" x14ac:dyDescent="0.25">
      <c r="J3910">
        <v>3907</v>
      </c>
      <c r="K3910" s="43">
        <v>0.29295760393364045</v>
      </c>
      <c r="L3910">
        <v>0.45643636436125035</v>
      </c>
      <c r="M3910">
        <v>0.30069796555097861</v>
      </c>
      <c r="N3910" s="44">
        <v>0.60396186895333848</v>
      </c>
      <c r="O3910" s="161">
        <f t="shared" si="611"/>
        <v>2000000</v>
      </c>
      <c r="P3910" s="162">
        <f t="shared" si="612"/>
        <v>178.35876349785002</v>
      </c>
      <c r="Q3910" s="162">
        <f t="shared" si="613"/>
        <v>124.55211708109891</v>
      </c>
      <c r="R3910" s="163">
        <f t="shared" si="614"/>
        <v>1</v>
      </c>
      <c r="S3910" s="161">
        <f t="shared" si="615"/>
        <v>5000000</v>
      </c>
      <c r="T3910" s="162">
        <f t="shared" si="616"/>
        <v>189.45292116595002</v>
      </c>
      <c r="U3910" s="162">
        <f t="shared" si="617"/>
        <v>119.77605854054946</v>
      </c>
      <c r="V3910" s="163">
        <f t="shared" si="618"/>
        <v>1</v>
      </c>
      <c r="W3910" s="164">
        <f t="shared" si="619"/>
        <v>57613292.833502218</v>
      </c>
      <c r="X3910" s="164">
        <f t="shared" si="620"/>
        <v>198384313.12700278</v>
      </c>
    </row>
    <row r="3911" spans="10:24" x14ac:dyDescent="0.25">
      <c r="J3911">
        <v>3908</v>
      </c>
      <c r="K3911" s="43">
        <v>0.81534340725114784</v>
      </c>
      <c r="L3911">
        <v>0.843966169116663</v>
      </c>
      <c r="M3911">
        <v>0.66320658608937244</v>
      </c>
      <c r="N3911" s="44">
        <v>0.58448363454856356</v>
      </c>
      <c r="O3911" s="161">
        <f t="shared" si="611"/>
        <v>7000000</v>
      </c>
      <c r="P3911" s="162">
        <f t="shared" si="612"/>
        <v>195.16339446583893</v>
      </c>
      <c r="Q3911" s="162">
        <f t="shared" si="613"/>
        <v>143.42460854571488</v>
      </c>
      <c r="R3911" s="163">
        <f t="shared" si="614"/>
        <v>1</v>
      </c>
      <c r="S3911" s="161">
        <f t="shared" si="615"/>
        <v>7000000</v>
      </c>
      <c r="T3911" s="162">
        <f t="shared" si="616"/>
        <v>195.05446482194631</v>
      </c>
      <c r="U3911" s="162">
        <f t="shared" si="617"/>
        <v>129.21230427285744</v>
      </c>
      <c r="V3911" s="163">
        <f t="shared" si="618"/>
        <v>1</v>
      </c>
      <c r="W3911" s="164">
        <f t="shared" si="619"/>
        <v>312171501.44086844</v>
      </c>
      <c r="X3911" s="164">
        <f t="shared" si="620"/>
        <v>310895123.84362209</v>
      </c>
    </row>
    <row r="3912" spans="10:24" x14ac:dyDescent="0.25">
      <c r="J3912">
        <v>3909</v>
      </c>
      <c r="K3912" s="43">
        <v>0.76086902530112588</v>
      </c>
      <c r="L3912">
        <v>0.63473067721157461</v>
      </c>
      <c r="M3912">
        <v>0.46125916465293026</v>
      </c>
      <c r="N3912" s="44">
        <v>0.2299718218759299</v>
      </c>
      <c r="O3912" s="161">
        <f t="shared" si="611"/>
        <v>7000000</v>
      </c>
      <c r="P3912" s="162">
        <f t="shared" si="612"/>
        <v>185.16613651265354</v>
      </c>
      <c r="Q3912" s="162">
        <f t="shared" si="613"/>
        <v>133.05475991986242</v>
      </c>
      <c r="R3912" s="163">
        <f t="shared" si="614"/>
        <v>1</v>
      </c>
      <c r="S3912" s="161">
        <f t="shared" si="615"/>
        <v>7000000</v>
      </c>
      <c r="T3912" s="162">
        <f t="shared" si="616"/>
        <v>191.72204550421785</v>
      </c>
      <c r="U3912" s="162">
        <f t="shared" si="617"/>
        <v>124.02737995993121</v>
      </c>
      <c r="V3912" s="163">
        <f t="shared" si="618"/>
        <v>1</v>
      </c>
      <c r="W3912" s="164">
        <f t="shared" si="619"/>
        <v>314779636.1495378</v>
      </c>
      <c r="X3912" s="164">
        <f t="shared" si="620"/>
        <v>323862658.81000644</v>
      </c>
    </row>
    <row r="3913" spans="10:24" x14ac:dyDescent="0.25">
      <c r="J3913">
        <v>3910</v>
      </c>
      <c r="K3913" s="43">
        <v>0.89944810724322644</v>
      </c>
      <c r="L3913">
        <v>0.68431646798205736</v>
      </c>
      <c r="M3913">
        <v>0.5582838288968841</v>
      </c>
      <c r="N3913" s="44">
        <v>0.85754414124285994</v>
      </c>
      <c r="O3913" s="161">
        <f t="shared" si="611"/>
        <v>7000000</v>
      </c>
      <c r="P3913" s="162">
        <f t="shared" si="612"/>
        <v>187.19705376282377</v>
      </c>
      <c r="Q3913" s="162">
        <f t="shared" si="613"/>
        <v>137.93239048256183</v>
      </c>
      <c r="R3913" s="163">
        <f t="shared" si="614"/>
        <v>1</v>
      </c>
      <c r="S3913" s="161">
        <f t="shared" si="615"/>
        <v>7000000</v>
      </c>
      <c r="T3913" s="162">
        <f t="shared" si="616"/>
        <v>192.39901792094125</v>
      </c>
      <c r="U3913" s="162">
        <f t="shared" si="617"/>
        <v>126.46619524128091</v>
      </c>
      <c r="V3913" s="163">
        <f t="shared" si="618"/>
        <v>1</v>
      </c>
      <c r="W3913" s="164">
        <f t="shared" si="619"/>
        <v>294852642.9618336</v>
      </c>
      <c r="X3913" s="164">
        <f t="shared" si="620"/>
        <v>311529758.75762236</v>
      </c>
    </row>
    <row r="3914" spans="10:24" x14ac:dyDescent="0.25">
      <c r="J3914">
        <v>3911</v>
      </c>
      <c r="K3914" s="43">
        <v>0.71048306083702839</v>
      </c>
      <c r="L3914">
        <v>0.68164261130361736</v>
      </c>
      <c r="M3914">
        <v>0.11373278266133768</v>
      </c>
      <c r="N3914" s="44">
        <v>0.73366618861160604</v>
      </c>
      <c r="O3914" s="161">
        <f t="shared" si="611"/>
        <v>6000000</v>
      </c>
      <c r="P3914" s="162">
        <f t="shared" si="612"/>
        <v>187.08445571472137</v>
      </c>
      <c r="Q3914" s="162">
        <f t="shared" si="613"/>
        <v>110.86173556916052</v>
      </c>
      <c r="R3914" s="163">
        <f t="shared" si="614"/>
        <v>1</v>
      </c>
      <c r="S3914" s="161">
        <f t="shared" si="615"/>
        <v>7000000</v>
      </c>
      <c r="T3914" s="162">
        <f t="shared" si="616"/>
        <v>192.36148523824045</v>
      </c>
      <c r="U3914" s="162">
        <f t="shared" si="617"/>
        <v>112.93086778458026</v>
      </c>
      <c r="V3914" s="163">
        <f t="shared" si="618"/>
        <v>1</v>
      </c>
      <c r="W3914" s="164">
        <f t="shared" si="619"/>
        <v>407336320.87336516</v>
      </c>
      <c r="X3914" s="164">
        <f t="shared" si="620"/>
        <v>406014322.17562127</v>
      </c>
    </row>
    <row r="3915" spans="10:24" x14ac:dyDescent="0.25">
      <c r="J3915">
        <v>3912</v>
      </c>
      <c r="K3915" s="43">
        <v>0.44631641858331361</v>
      </c>
      <c r="L3915">
        <v>0.42473561898868306</v>
      </c>
      <c r="M3915">
        <v>0.37850797087364085</v>
      </c>
      <c r="N3915" s="44">
        <v>0.31180675425178994</v>
      </c>
      <c r="O3915" s="161">
        <f t="shared" si="611"/>
        <v>5000000</v>
      </c>
      <c r="P3915" s="162">
        <f t="shared" si="612"/>
        <v>177.15310302051742</v>
      </c>
      <c r="Q3915" s="162">
        <f t="shared" si="613"/>
        <v>128.81196506301129</v>
      </c>
      <c r="R3915" s="163">
        <f t="shared" si="614"/>
        <v>1</v>
      </c>
      <c r="S3915" s="161">
        <f t="shared" si="615"/>
        <v>6000000</v>
      </c>
      <c r="T3915" s="162">
        <f t="shared" si="616"/>
        <v>189.05103434017246</v>
      </c>
      <c r="U3915" s="162">
        <f t="shared" si="617"/>
        <v>121.90598253150564</v>
      </c>
      <c r="V3915" s="163">
        <f t="shared" si="618"/>
        <v>1</v>
      </c>
      <c r="W3915" s="164">
        <f t="shared" si="619"/>
        <v>191705689.78753066</v>
      </c>
      <c r="X3915" s="164">
        <f t="shared" si="620"/>
        <v>252870310.85200095</v>
      </c>
    </row>
    <row r="3916" spans="10:24" x14ac:dyDescent="0.25">
      <c r="J3916">
        <v>3913</v>
      </c>
      <c r="K3916" s="43">
        <v>0.40500708827986154</v>
      </c>
      <c r="L3916">
        <v>0.23227416697842207</v>
      </c>
      <c r="M3916">
        <v>0.85136335298977073</v>
      </c>
      <c r="N3916" s="44">
        <v>0.82672976666682507</v>
      </c>
      <c r="O3916" s="161">
        <f t="shared" si="611"/>
        <v>5000000</v>
      </c>
      <c r="P3916" s="162">
        <f t="shared" si="612"/>
        <v>169.02933085279042</v>
      </c>
      <c r="Q3916" s="162">
        <f t="shared" si="613"/>
        <v>155.84597058563793</v>
      </c>
      <c r="R3916" s="163">
        <f t="shared" si="614"/>
        <v>1</v>
      </c>
      <c r="S3916" s="161">
        <f t="shared" si="615"/>
        <v>6000000</v>
      </c>
      <c r="T3916" s="162">
        <f t="shared" si="616"/>
        <v>186.34311028426347</v>
      </c>
      <c r="U3916" s="162">
        <f t="shared" si="617"/>
        <v>135.42298529281896</v>
      </c>
      <c r="V3916" s="163">
        <f t="shared" si="618"/>
        <v>1</v>
      </c>
      <c r="W3916" s="164">
        <f t="shared" si="619"/>
        <v>15916801.335762471</v>
      </c>
      <c r="X3916" s="164">
        <f t="shared" si="620"/>
        <v>155520749.94866705</v>
      </c>
    </row>
    <row r="3917" spans="10:24" x14ac:dyDescent="0.25">
      <c r="J3917">
        <v>3914</v>
      </c>
      <c r="K3917" s="43">
        <v>0.57205052857670491</v>
      </c>
      <c r="L3917">
        <v>0.9630719788065788</v>
      </c>
      <c r="M3917">
        <v>0.8656769366391901</v>
      </c>
      <c r="N3917" s="44">
        <v>0.1662310457955064</v>
      </c>
      <c r="O3917" s="161">
        <f t="shared" si="611"/>
        <v>6000000</v>
      </c>
      <c r="P3917" s="162">
        <f t="shared" si="612"/>
        <v>206.81256221179027</v>
      </c>
      <c r="Q3917" s="162">
        <f t="shared" si="613"/>
        <v>157.12371512328446</v>
      </c>
      <c r="R3917" s="163">
        <f t="shared" si="614"/>
        <v>1</v>
      </c>
      <c r="S3917" s="161">
        <f t="shared" si="615"/>
        <v>6000000</v>
      </c>
      <c r="T3917" s="162">
        <f t="shared" si="616"/>
        <v>198.93752073726341</v>
      </c>
      <c r="U3917" s="162">
        <f t="shared" si="617"/>
        <v>136.06185756164223</v>
      </c>
      <c r="V3917" s="163">
        <f t="shared" si="618"/>
        <v>0.9</v>
      </c>
      <c r="W3917" s="164">
        <f t="shared" si="619"/>
        <v>248133082.53103489</v>
      </c>
      <c r="X3917" s="164">
        <f t="shared" si="620"/>
        <v>189528581.14835441</v>
      </c>
    </row>
    <row r="3918" spans="10:24" x14ac:dyDescent="0.25">
      <c r="J3918">
        <v>3915</v>
      </c>
      <c r="K3918" s="43">
        <v>0.9358992772577347</v>
      </c>
      <c r="L3918">
        <v>0.17869095689772529</v>
      </c>
      <c r="M3918">
        <v>0.53251220628034401</v>
      </c>
      <c r="N3918" s="44">
        <v>0.81711590624340324</v>
      </c>
      <c r="O3918" s="161">
        <f t="shared" si="611"/>
        <v>7000000</v>
      </c>
      <c r="P3918" s="162">
        <f t="shared" si="612"/>
        <v>166.19452102431401</v>
      </c>
      <c r="Q3918" s="162">
        <f t="shared" si="613"/>
        <v>136.63172873000349</v>
      </c>
      <c r="R3918" s="163">
        <f t="shared" si="614"/>
        <v>1</v>
      </c>
      <c r="S3918" s="161">
        <f t="shared" si="615"/>
        <v>9000000</v>
      </c>
      <c r="T3918" s="162">
        <f t="shared" si="616"/>
        <v>185.39817367477133</v>
      </c>
      <c r="U3918" s="162">
        <f t="shared" si="617"/>
        <v>125.81586436500174</v>
      </c>
      <c r="V3918" s="163">
        <f t="shared" si="618"/>
        <v>1</v>
      </c>
      <c r="W3918" s="164">
        <f t="shared" si="619"/>
        <v>156939546.06017369</v>
      </c>
      <c r="X3918" s="164">
        <f t="shared" si="620"/>
        <v>386240783.78792626</v>
      </c>
    </row>
    <row r="3919" spans="10:24" x14ac:dyDescent="0.25">
      <c r="J3919">
        <v>3916</v>
      </c>
      <c r="K3919" s="43">
        <v>0.83260353500832485</v>
      </c>
      <c r="L3919">
        <v>0.3840278781237656</v>
      </c>
      <c r="M3919">
        <v>0.15433709245016769</v>
      </c>
      <c r="N3919" s="44">
        <v>0.9300255558121534</v>
      </c>
      <c r="O3919" s="161">
        <f t="shared" si="611"/>
        <v>7000000</v>
      </c>
      <c r="P3919" s="162">
        <f t="shared" si="612"/>
        <v>175.57621498040061</v>
      </c>
      <c r="Q3919" s="162">
        <f t="shared" si="613"/>
        <v>114.63984129030996</v>
      </c>
      <c r="R3919" s="163">
        <f t="shared" si="614"/>
        <v>1</v>
      </c>
      <c r="S3919" s="161">
        <f t="shared" si="615"/>
        <v>7000000</v>
      </c>
      <c r="T3919" s="162">
        <f t="shared" si="616"/>
        <v>188.52540499346685</v>
      </c>
      <c r="U3919" s="162">
        <f t="shared" si="617"/>
        <v>114.81992064515498</v>
      </c>
      <c r="V3919" s="163">
        <f t="shared" si="618"/>
        <v>1</v>
      </c>
      <c r="W3919" s="164">
        <f t="shared" si="619"/>
        <v>376554615.83063453</v>
      </c>
      <c r="X3919" s="164">
        <f t="shared" si="620"/>
        <v>365938390.43818307</v>
      </c>
    </row>
    <row r="3920" spans="10:24" x14ac:dyDescent="0.25">
      <c r="J3920">
        <v>3917</v>
      </c>
      <c r="K3920" s="43">
        <v>0.70012809670270337</v>
      </c>
      <c r="L3920">
        <v>0.26321623175885889</v>
      </c>
      <c r="M3920">
        <v>0.5191552331014222</v>
      </c>
      <c r="N3920" s="44">
        <v>0.55846363643848873</v>
      </c>
      <c r="O3920" s="161">
        <f t="shared" si="611"/>
        <v>6000000</v>
      </c>
      <c r="P3920" s="162">
        <f t="shared" si="612"/>
        <v>170.49808091784652</v>
      </c>
      <c r="Q3920" s="162">
        <f t="shared" si="613"/>
        <v>135.96067026285323</v>
      </c>
      <c r="R3920" s="163">
        <f t="shared" si="614"/>
        <v>1</v>
      </c>
      <c r="S3920" s="161">
        <f t="shared" si="615"/>
        <v>7000000</v>
      </c>
      <c r="T3920" s="162">
        <f t="shared" si="616"/>
        <v>186.83269363928218</v>
      </c>
      <c r="U3920" s="162">
        <f t="shared" si="617"/>
        <v>125.48033513142661</v>
      </c>
      <c r="V3920" s="163">
        <f t="shared" si="618"/>
        <v>1</v>
      </c>
      <c r="W3920" s="164">
        <f t="shared" si="619"/>
        <v>157224463.92995977</v>
      </c>
      <c r="X3920" s="164">
        <f t="shared" si="620"/>
        <v>279466509.55498898</v>
      </c>
    </row>
    <row r="3921" spans="10:24" x14ac:dyDescent="0.25">
      <c r="J3921">
        <v>3918</v>
      </c>
      <c r="K3921" s="43">
        <v>0.89027751267318667</v>
      </c>
      <c r="L3921">
        <v>3.1574623587478201E-2</v>
      </c>
      <c r="M3921">
        <v>0.49908875811270348</v>
      </c>
      <c r="N3921" s="44">
        <v>0.9413859943990619</v>
      </c>
      <c r="O3921" s="161">
        <f t="shared" si="611"/>
        <v>7000000</v>
      </c>
      <c r="P3921" s="162">
        <f t="shared" si="612"/>
        <v>152.12791176708384</v>
      </c>
      <c r="Q3921" s="162">
        <f t="shared" si="613"/>
        <v>134.95431706668174</v>
      </c>
      <c r="R3921" s="163">
        <f t="shared" si="614"/>
        <v>1</v>
      </c>
      <c r="S3921" s="161">
        <f t="shared" si="615"/>
        <v>7000000</v>
      </c>
      <c r="T3921" s="162">
        <f t="shared" si="616"/>
        <v>180.70930392236127</v>
      </c>
      <c r="U3921" s="162">
        <f t="shared" si="617"/>
        <v>124.97715853334087</v>
      </c>
      <c r="V3921" s="163">
        <f t="shared" si="618"/>
        <v>1</v>
      </c>
      <c r="W3921" s="164">
        <f t="shared" si="619"/>
        <v>70215162.902814746</v>
      </c>
      <c r="X3921" s="164">
        <f t="shared" si="620"/>
        <v>240125017.7231428</v>
      </c>
    </row>
    <row r="3922" spans="10:24" x14ac:dyDescent="0.25">
      <c r="J3922">
        <v>3919</v>
      </c>
      <c r="K3922" s="43">
        <v>0.60209992989348715</v>
      </c>
      <c r="L3922">
        <v>0.53337813010404755</v>
      </c>
      <c r="M3922">
        <v>0.92195663899196134</v>
      </c>
      <c r="N3922" s="44">
        <v>0.80040481581463707</v>
      </c>
      <c r="O3922" s="161">
        <f t="shared" si="611"/>
        <v>6000000</v>
      </c>
      <c r="P3922" s="162">
        <f t="shared" si="612"/>
        <v>181.25646625283366</v>
      </c>
      <c r="Q3922" s="162">
        <f t="shared" si="613"/>
        <v>163.36712910008657</v>
      </c>
      <c r="R3922" s="163">
        <f t="shared" si="614"/>
        <v>1</v>
      </c>
      <c r="S3922" s="161">
        <f t="shared" si="615"/>
        <v>7000000</v>
      </c>
      <c r="T3922" s="162">
        <f t="shared" si="616"/>
        <v>190.41882208427788</v>
      </c>
      <c r="U3922" s="162">
        <f t="shared" si="617"/>
        <v>139.18356455004329</v>
      </c>
      <c r="V3922" s="163">
        <f t="shared" si="618"/>
        <v>1</v>
      </c>
      <c r="W3922" s="164">
        <f t="shared" si="619"/>
        <v>57336022.916482538</v>
      </c>
      <c r="X3922" s="164">
        <f t="shared" si="620"/>
        <v>208646802.73964214</v>
      </c>
    </row>
    <row r="3923" spans="10:24" x14ac:dyDescent="0.25">
      <c r="J3923">
        <v>3920</v>
      </c>
      <c r="K3923" s="43">
        <v>0.75742484903184104</v>
      </c>
      <c r="L3923">
        <v>0.15432786596105208</v>
      </c>
      <c r="M3923">
        <v>0.33651481484869339</v>
      </c>
      <c r="N3923" s="44">
        <v>0.9437556652752167</v>
      </c>
      <c r="O3923" s="161">
        <f t="shared" si="611"/>
        <v>7000000</v>
      </c>
      <c r="P3923" s="162">
        <f t="shared" si="612"/>
        <v>164.72929850967623</v>
      </c>
      <c r="Q3923" s="162">
        <f t="shared" si="613"/>
        <v>126.56012637829677</v>
      </c>
      <c r="R3923" s="163">
        <f t="shared" si="614"/>
        <v>1</v>
      </c>
      <c r="S3923" s="161">
        <f t="shared" si="615"/>
        <v>7000000</v>
      </c>
      <c r="T3923" s="162">
        <f t="shared" si="616"/>
        <v>184.90976616989207</v>
      </c>
      <c r="U3923" s="162">
        <f t="shared" si="617"/>
        <v>120.78006318914839</v>
      </c>
      <c r="V3923" s="163">
        <f t="shared" si="618"/>
        <v>1</v>
      </c>
      <c r="W3923" s="164">
        <f t="shared" si="619"/>
        <v>217184204.91965619</v>
      </c>
      <c r="X3923" s="164">
        <f t="shared" si="620"/>
        <v>298907920.86520571</v>
      </c>
    </row>
    <row r="3924" spans="10:24" x14ac:dyDescent="0.25">
      <c r="J3924">
        <v>3921</v>
      </c>
      <c r="K3924" s="43">
        <v>0.162502691251322</v>
      </c>
      <c r="L3924">
        <v>0.63215111761036868</v>
      </c>
      <c r="M3924">
        <v>0.30497197265924492</v>
      </c>
      <c r="N3924" s="44">
        <v>0.90840916138917738</v>
      </c>
      <c r="O3924" s="161">
        <f t="shared" si="611"/>
        <v>2000000</v>
      </c>
      <c r="P3924" s="162">
        <f t="shared" si="612"/>
        <v>185.06334079350287</v>
      </c>
      <c r="Q3924" s="162">
        <f t="shared" si="613"/>
        <v>124.79693054017747</v>
      </c>
      <c r="R3924" s="163">
        <f t="shared" si="614"/>
        <v>1</v>
      </c>
      <c r="S3924" s="161">
        <f t="shared" si="615"/>
        <v>5000000</v>
      </c>
      <c r="T3924" s="162">
        <f t="shared" si="616"/>
        <v>191.68778026450096</v>
      </c>
      <c r="U3924" s="162">
        <f t="shared" si="617"/>
        <v>119.89846527008874</v>
      </c>
      <c r="V3924" s="163">
        <f t="shared" si="618"/>
        <v>1</v>
      </c>
      <c r="W3924" s="164">
        <f t="shared" si="619"/>
        <v>70532820.506650805</v>
      </c>
      <c r="X3924" s="164">
        <f t="shared" si="620"/>
        <v>208946574.9720611</v>
      </c>
    </row>
    <row r="3925" spans="10:24" x14ac:dyDescent="0.25">
      <c r="J3925">
        <v>3922</v>
      </c>
      <c r="K3925" s="43">
        <v>0.93196430914499817</v>
      </c>
      <c r="L3925">
        <v>0.42661740050757979</v>
      </c>
      <c r="M3925">
        <v>0.76483469322531128</v>
      </c>
      <c r="N3925" s="44">
        <v>0.40309402731323896</v>
      </c>
      <c r="O3925" s="161">
        <f t="shared" si="611"/>
        <v>7000000</v>
      </c>
      <c r="P3925" s="162">
        <f t="shared" si="612"/>
        <v>177.2251102593346</v>
      </c>
      <c r="Q3925" s="162">
        <f t="shared" si="613"/>
        <v>149.43882451660642</v>
      </c>
      <c r="R3925" s="163">
        <f t="shared" si="614"/>
        <v>1</v>
      </c>
      <c r="S3925" s="161">
        <f t="shared" si="615"/>
        <v>9000000</v>
      </c>
      <c r="T3925" s="162">
        <f t="shared" si="616"/>
        <v>189.07503675311153</v>
      </c>
      <c r="U3925" s="162">
        <f t="shared" si="617"/>
        <v>132.21941225830321</v>
      </c>
      <c r="V3925" s="163">
        <f t="shared" si="618"/>
        <v>1</v>
      </c>
      <c r="W3925" s="164">
        <f t="shared" si="619"/>
        <v>144504000.19909728</v>
      </c>
      <c r="X3925" s="164">
        <f t="shared" si="620"/>
        <v>361700620.45327491</v>
      </c>
    </row>
    <row r="3926" spans="10:24" x14ac:dyDescent="0.25">
      <c r="J3926">
        <v>3923</v>
      </c>
      <c r="K3926" s="43">
        <v>0.92772332450754436</v>
      </c>
      <c r="L3926">
        <v>0.89161871767470358</v>
      </c>
      <c r="M3926">
        <v>0.68441834690329872</v>
      </c>
      <c r="N3926" s="44">
        <v>0.94878275729738948</v>
      </c>
      <c r="O3926" s="161">
        <f t="shared" si="611"/>
        <v>7000000</v>
      </c>
      <c r="P3926" s="162">
        <f t="shared" si="612"/>
        <v>198.52773855102302</v>
      </c>
      <c r="Q3926" s="162">
        <f t="shared" si="613"/>
        <v>144.60180259808246</v>
      </c>
      <c r="R3926" s="163">
        <f t="shared" si="614"/>
        <v>1</v>
      </c>
      <c r="S3926" s="161">
        <f t="shared" si="615"/>
        <v>9000000</v>
      </c>
      <c r="T3926" s="162">
        <f t="shared" si="616"/>
        <v>196.17591285034101</v>
      </c>
      <c r="U3926" s="162">
        <f t="shared" si="617"/>
        <v>129.80090129904121</v>
      </c>
      <c r="V3926" s="163">
        <f t="shared" si="618"/>
        <v>1</v>
      </c>
      <c r="W3926" s="164">
        <f t="shared" si="619"/>
        <v>327481551.67058396</v>
      </c>
      <c r="X3926" s="164">
        <f t="shared" si="620"/>
        <v>447375103.96169817</v>
      </c>
    </row>
    <row r="3927" spans="10:24" x14ac:dyDescent="0.25">
      <c r="J3927">
        <v>3924</v>
      </c>
      <c r="K3927" s="43">
        <v>8.2780728314197805E-2</v>
      </c>
      <c r="L3927">
        <v>0.98490964796843095</v>
      </c>
      <c r="M3927">
        <v>0.33594541073821738</v>
      </c>
      <c r="N3927" s="44">
        <v>0.812893811359649</v>
      </c>
      <c r="O3927" s="161">
        <f t="shared" si="611"/>
        <v>2000000</v>
      </c>
      <c r="P3927" s="162">
        <f t="shared" si="612"/>
        <v>212.51566065500518</v>
      </c>
      <c r="Q3927" s="162">
        <f t="shared" si="613"/>
        <v>126.52891212121148</v>
      </c>
      <c r="R3927" s="163">
        <f t="shared" si="614"/>
        <v>1</v>
      </c>
      <c r="S3927" s="161">
        <f t="shared" si="615"/>
        <v>2000000</v>
      </c>
      <c r="T3927" s="162">
        <f t="shared" si="616"/>
        <v>200.83855355166838</v>
      </c>
      <c r="U3927" s="162">
        <f t="shared" si="617"/>
        <v>120.76445606060574</v>
      </c>
      <c r="V3927" s="163">
        <f t="shared" si="618"/>
        <v>1</v>
      </c>
      <c r="W3927" s="164">
        <f t="shared" si="619"/>
        <v>121973497.06758741</v>
      </c>
      <c r="X3927" s="164">
        <f t="shared" si="620"/>
        <v>10148194.982125282</v>
      </c>
    </row>
    <row r="3928" spans="10:24" x14ac:dyDescent="0.25">
      <c r="J3928">
        <v>3925</v>
      </c>
      <c r="K3928" s="43">
        <v>2.346040398411009E-2</v>
      </c>
      <c r="L3928">
        <v>0.72425665466132372</v>
      </c>
      <c r="M3928">
        <v>0.2450144309717478</v>
      </c>
      <c r="N3928" s="44">
        <v>0.77610441545119713</v>
      </c>
      <c r="O3928" s="161">
        <f t="shared" si="611"/>
        <v>1000000</v>
      </c>
      <c r="P3928" s="162">
        <f t="shared" si="612"/>
        <v>188.933007493894</v>
      </c>
      <c r="Q3928" s="162">
        <f t="shared" si="613"/>
        <v>121.19474161077635</v>
      </c>
      <c r="R3928" s="163">
        <f t="shared" si="614"/>
        <v>1</v>
      </c>
      <c r="S3928" s="161">
        <f t="shared" si="615"/>
        <v>1000000</v>
      </c>
      <c r="T3928" s="162">
        <f t="shared" si="616"/>
        <v>192.97766916463132</v>
      </c>
      <c r="U3928" s="162">
        <f t="shared" si="617"/>
        <v>118.09737080538818</v>
      </c>
      <c r="V3928" s="163">
        <f t="shared" si="618"/>
        <v>1</v>
      </c>
      <c r="W3928" s="164">
        <f t="shared" si="619"/>
        <v>17738265.883117646</v>
      </c>
      <c r="X3928" s="164">
        <f t="shared" si="620"/>
        <v>-75119701.64075686</v>
      </c>
    </row>
    <row r="3929" spans="10:24" x14ac:dyDescent="0.25">
      <c r="J3929">
        <v>3926</v>
      </c>
      <c r="K3929" s="43">
        <v>0.7293125094894044</v>
      </c>
      <c r="L3929">
        <v>0.9164603168180635</v>
      </c>
      <c r="M3929">
        <v>0.78394908374614514</v>
      </c>
      <c r="N3929" s="44">
        <v>0.9882927668397482</v>
      </c>
      <c r="O3929" s="161">
        <f t="shared" si="611"/>
        <v>6000000</v>
      </c>
      <c r="P3929" s="162">
        <f t="shared" si="612"/>
        <v>200.72474156740097</v>
      </c>
      <c r="Q3929" s="162">
        <f t="shared" si="613"/>
        <v>150.71200109099846</v>
      </c>
      <c r="R3929" s="163">
        <f t="shared" si="614"/>
        <v>1</v>
      </c>
      <c r="S3929" s="161">
        <f t="shared" si="615"/>
        <v>7000000</v>
      </c>
      <c r="T3929" s="162">
        <f t="shared" si="616"/>
        <v>196.90824718913365</v>
      </c>
      <c r="U3929" s="162">
        <f t="shared" si="617"/>
        <v>132.85600054549923</v>
      </c>
      <c r="V3929" s="163">
        <f t="shared" si="618"/>
        <v>1</v>
      </c>
      <c r="W3929" s="164">
        <f t="shared" si="619"/>
        <v>250076442.85841507</v>
      </c>
      <c r="X3929" s="164">
        <f t="shared" si="620"/>
        <v>298365726.50544095</v>
      </c>
    </row>
    <row r="3930" spans="10:24" x14ac:dyDescent="0.25">
      <c r="J3930">
        <v>3927</v>
      </c>
      <c r="K3930" s="43">
        <v>0.47707979309867621</v>
      </c>
      <c r="L3930">
        <v>0.39825659318565232</v>
      </c>
      <c r="M3930">
        <v>0.14815683774524913</v>
      </c>
      <c r="N3930" s="44">
        <v>0.19870725130861078</v>
      </c>
      <c r="O3930" s="161">
        <f t="shared" si="611"/>
        <v>5000000</v>
      </c>
      <c r="P3930" s="162">
        <f t="shared" si="612"/>
        <v>176.13206559765507</v>
      </c>
      <c r="Q3930" s="162">
        <f t="shared" si="613"/>
        <v>114.11257567876459</v>
      </c>
      <c r="R3930" s="163">
        <f t="shared" si="614"/>
        <v>1</v>
      </c>
      <c r="S3930" s="161">
        <f t="shared" si="615"/>
        <v>6000000</v>
      </c>
      <c r="T3930" s="162">
        <f t="shared" si="616"/>
        <v>188.7106885325517</v>
      </c>
      <c r="U3930" s="162">
        <f t="shared" si="617"/>
        <v>114.55628783938229</v>
      </c>
      <c r="V3930" s="163">
        <f t="shared" si="618"/>
        <v>0.9</v>
      </c>
      <c r="W3930" s="164">
        <f t="shared" si="619"/>
        <v>260097449.59445244</v>
      </c>
      <c r="X3930" s="164">
        <f t="shared" si="620"/>
        <v>250433763.74311477</v>
      </c>
    </row>
    <row r="3931" spans="10:24" x14ac:dyDescent="0.25">
      <c r="J3931">
        <v>3928</v>
      </c>
      <c r="K3931" s="43">
        <v>0.62848085271046206</v>
      </c>
      <c r="L3931">
        <v>0.10630105288366698</v>
      </c>
      <c r="M3931">
        <v>0.84354348512416233</v>
      </c>
      <c r="N3931" s="44">
        <v>0.70514383481156429</v>
      </c>
      <c r="O3931" s="161">
        <f t="shared" si="611"/>
        <v>6000000</v>
      </c>
      <c r="P3931" s="162">
        <f t="shared" si="612"/>
        <v>161.30336737250587</v>
      </c>
      <c r="Q3931" s="162">
        <f t="shared" si="613"/>
        <v>155.18256923326564</v>
      </c>
      <c r="R3931" s="163">
        <f t="shared" si="614"/>
        <v>1</v>
      </c>
      <c r="S3931" s="161">
        <f t="shared" si="615"/>
        <v>7000000</v>
      </c>
      <c r="T3931" s="162">
        <f t="shared" si="616"/>
        <v>183.76778912416862</v>
      </c>
      <c r="U3931" s="162">
        <f t="shared" si="617"/>
        <v>135.09128461663283</v>
      </c>
      <c r="V3931" s="163">
        <f t="shared" si="618"/>
        <v>1</v>
      </c>
      <c r="W3931" s="164">
        <f t="shared" si="619"/>
        <v>-13275211.164558582</v>
      </c>
      <c r="X3931" s="164">
        <f t="shared" si="620"/>
        <v>190735531.55275047</v>
      </c>
    </row>
    <row r="3932" spans="10:24" x14ac:dyDescent="0.25">
      <c r="J3932">
        <v>3929</v>
      </c>
      <c r="K3932" s="43">
        <v>0.61301984533515252</v>
      </c>
      <c r="L3932">
        <v>0.45111957834708394</v>
      </c>
      <c r="M3932">
        <v>0.60644445478856557</v>
      </c>
      <c r="N3932" s="44">
        <v>0.13457028430740503</v>
      </c>
      <c r="O3932" s="161">
        <f t="shared" si="611"/>
        <v>6000000</v>
      </c>
      <c r="P3932" s="162">
        <f t="shared" si="612"/>
        <v>178.15750149173704</v>
      </c>
      <c r="Q3932" s="162">
        <f t="shared" si="613"/>
        <v>140.40127809663301</v>
      </c>
      <c r="R3932" s="163">
        <f t="shared" si="614"/>
        <v>1</v>
      </c>
      <c r="S3932" s="161">
        <f t="shared" si="615"/>
        <v>7000000</v>
      </c>
      <c r="T3932" s="162">
        <f t="shared" si="616"/>
        <v>189.385833830579</v>
      </c>
      <c r="U3932" s="162">
        <f t="shared" si="617"/>
        <v>127.7006390483165</v>
      </c>
      <c r="V3932" s="163">
        <f t="shared" si="618"/>
        <v>0.9</v>
      </c>
      <c r="W3932" s="164">
        <f t="shared" si="619"/>
        <v>176537340.37062418</v>
      </c>
      <c r="X3932" s="164">
        <f t="shared" si="620"/>
        <v>238616727.12825376</v>
      </c>
    </row>
    <row r="3933" spans="10:24" x14ac:dyDescent="0.25">
      <c r="J3933">
        <v>3930</v>
      </c>
      <c r="K3933" s="43">
        <v>0.77432170691896773</v>
      </c>
      <c r="L3933">
        <v>0.48417116136755778</v>
      </c>
      <c r="M3933">
        <v>0.51640532666908023</v>
      </c>
      <c r="N3933" s="44">
        <v>0.43542601392248537</v>
      </c>
      <c r="O3933" s="161">
        <f t="shared" si="611"/>
        <v>7000000</v>
      </c>
      <c r="P3933" s="162">
        <f t="shared" si="612"/>
        <v>179.40468854145587</v>
      </c>
      <c r="Q3933" s="162">
        <f t="shared" si="613"/>
        <v>135.82267304549205</v>
      </c>
      <c r="R3933" s="163">
        <f t="shared" si="614"/>
        <v>1</v>
      </c>
      <c r="S3933" s="161">
        <f t="shared" si="615"/>
        <v>7000000</v>
      </c>
      <c r="T3933" s="162">
        <f t="shared" si="616"/>
        <v>189.80156284715196</v>
      </c>
      <c r="U3933" s="162">
        <f t="shared" si="617"/>
        <v>125.41133652274603</v>
      </c>
      <c r="V3933" s="163">
        <f t="shared" si="618"/>
        <v>1</v>
      </c>
      <c r="W3933" s="164">
        <f t="shared" si="619"/>
        <v>255074108.47174668</v>
      </c>
      <c r="X3933" s="164">
        <f t="shared" si="620"/>
        <v>300731584.27084148</v>
      </c>
    </row>
    <row r="3934" spans="10:24" x14ac:dyDescent="0.25">
      <c r="J3934">
        <v>3931</v>
      </c>
      <c r="K3934" s="43">
        <v>0.79321833808121311</v>
      </c>
      <c r="L3934">
        <v>0.50498235415317261</v>
      </c>
      <c r="M3934">
        <v>0.93735842759424981</v>
      </c>
      <c r="N3934" s="44">
        <v>0.57218415489292485</v>
      </c>
      <c r="O3934" s="161">
        <f t="shared" si="611"/>
        <v>7000000</v>
      </c>
      <c r="P3934" s="162">
        <f t="shared" si="612"/>
        <v>180.18733851701208</v>
      </c>
      <c r="Q3934" s="162">
        <f t="shared" si="613"/>
        <v>165.65940827885777</v>
      </c>
      <c r="R3934" s="163">
        <f t="shared" si="614"/>
        <v>1</v>
      </c>
      <c r="S3934" s="161">
        <f t="shared" si="615"/>
        <v>7000000</v>
      </c>
      <c r="T3934" s="162">
        <f t="shared" si="616"/>
        <v>190.06244617233736</v>
      </c>
      <c r="U3934" s="162">
        <f t="shared" si="617"/>
        <v>140.32970413942888</v>
      </c>
      <c r="V3934" s="163">
        <f t="shared" si="618"/>
        <v>1</v>
      </c>
      <c r="W3934" s="164">
        <f t="shared" si="619"/>
        <v>51695511.667080179</v>
      </c>
      <c r="X3934" s="164">
        <f t="shared" si="620"/>
        <v>198129194.23035932</v>
      </c>
    </row>
    <row r="3935" spans="10:24" x14ac:dyDescent="0.25">
      <c r="J3935">
        <v>3932</v>
      </c>
      <c r="K3935" s="43">
        <v>0.17060829191858773</v>
      </c>
      <c r="L3935">
        <v>8.1269647127105715E-3</v>
      </c>
      <c r="M3935">
        <v>0.46019187021608565</v>
      </c>
      <c r="N3935" s="44">
        <v>0.84671774633174979</v>
      </c>
      <c r="O3935" s="161">
        <f t="shared" si="611"/>
        <v>2000000</v>
      </c>
      <c r="P3935" s="162">
        <f t="shared" si="612"/>
        <v>143.95255121499866</v>
      </c>
      <c r="Q3935" s="162">
        <f t="shared" si="613"/>
        <v>133.00099293703124</v>
      </c>
      <c r="R3935" s="163">
        <f t="shared" si="614"/>
        <v>1</v>
      </c>
      <c r="S3935" s="161">
        <f t="shared" si="615"/>
        <v>5000000</v>
      </c>
      <c r="T3935" s="162">
        <f t="shared" si="616"/>
        <v>177.98418373833289</v>
      </c>
      <c r="U3935" s="162">
        <f t="shared" si="617"/>
        <v>124.00049646851562</v>
      </c>
      <c r="V3935" s="163">
        <f t="shared" si="618"/>
        <v>1</v>
      </c>
      <c r="W3935" s="164">
        <f t="shared" si="619"/>
        <v>-28096883.444065157</v>
      </c>
      <c r="X3935" s="164">
        <f t="shared" si="620"/>
        <v>119918436.34908634</v>
      </c>
    </row>
    <row r="3936" spans="10:24" x14ac:dyDescent="0.25">
      <c r="J3936">
        <v>3933</v>
      </c>
      <c r="K3936" s="43">
        <v>0.92815198461188575</v>
      </c>
      <c r="L3936">
        <v>0.41197814299115576</v>
      </c>
      <c r="M3936">
        <v>0.81790457761895163</v>
      </c>
      <c r="N3936" s="44">
        <v>7.6024722932379052E-2</v>
      </c>
      <c r="O3936" s="161">
        <f t="shared" si="611"/>
        <v>7000000</v>
      </c>
      <c r="P3936" s="162">
        <f t="shared" si="612"/>
        <v>176.66310920177156</v>
      </c>
      <c r="Q3936" s="162">
        <f t="shared" si="613"/>
        <v>153.1481689176897</v>
      </c>
      <c r="R3936" s="163">
        <f t="shared" si="614"/>
        <v>1</v>
      </c>
      <c r="S3936" s="161">
        <f t="shared" si="615"/>
        <v>9000000</v>
      </c>
      <c r="T3936" s="162">
        <f t="shared" si="616"/>
        <v>188.88770306725718</v>
      </c>
      <c r="U3936" s="162">
        <f t="shared" si="617"/>
        <v>134.07408445884485</v>
      </c>
      <c r="V3936" s="163">
        <f t="shared" si="618"/>
        <v>0.9</v>
      </c>
      <c r="W3936" s="164">
        <f t="shared" si="619"/>
        <v>114604581.98857301</v>
      </c>
      <c r="X3936" s="164">
        <f t="shared" si="620"/>
        <v>293990310.72813982</v>
      </c>
    </row>
    <row r="3937" spans="10:24" x14ac:dyDescent="0.25">
      <c r="J3937">
        <v>3934</v>
      </c>
      <c r="K3937" s="43">
        <v>0.55949868395454316</v>
      </c>
      <c r="L3937">
        <v>0.21114923233661909</v>
      </c>
      <c r="M3937">
        <v>7.0338908249143905E-2</v>
      </c>
      <c r="N3937" s="44">
        <v>0.75789932661607828</v>
      </c>
      <c r="O3937" s="161">
        <f t="shared" si="611"/>
        <v>6000000</v>
      </c>
      <c r="P3937" s="162">
        <f t="shared" si="612"/>
        <v>167.96339953344972</v>
      </c>
      <c r="Q3937" s="162">
        <f t="shared" si="613"/>
        <v>105.53456808541536</v>
      </c>
      <c r="R3937" s="163">
        <f t="shared" si="614"/>
        <v>1</v>
      </c>
      <c r="S3937" s="161">
        <f t="shared" si="615"/>
        <v>6000000</v>
      </c>
      <c r="T3937" s="162">
        <f t="shared" si="616"/>
        <v>185.98779984448325</v>
      </c>
      <c r="U3937" s="162">
        <f t="shared" si="617"/>
        <v>110.26728404270769</v>
      </c>
      <c r="V3937" s="163">
        <f t="shared" si="618"/>
        <v>1</v>
      </c>
      <c r="W3937" s="164">
        <f t="shared" si="619"/>
        <v>324572988.68820614</v>
      </c>
      <c r="X3937" s="164">
        <f t="shared" si="620"/>
        <v>304323094.81065339</v>
      </c>
    </row>
    <row r="3938" spans="10:24" x14ac:dyDescent="0.25">
      <c r="J3938">
        <v>3935</v>
      </c>
      <c r="K3938" s="43">
        <v>0.45133384996593984</v>
      </c>
      <c r="L3938">
        <v>0.14012830046943803</v>
      </c>
      <c r="M3938">
        <v>0.96930498786160157</v>
      </c>
      <c r="N3938" s="44">
        <v>0.67016033362896865</v>
      </c>
      <c r="O3938" s="161">
        <f t="shared" si="611"/>
        <v>5000000</v>
      </c>
      <c r="P3938" s="162">
        <f t="shared" si="612"/>
        <v>163.8038536859988</v>
      </c>
      <c r="Q3938" s="162">
        <f t="shared" si="613"/>
        <v>172.413516980482</v>
      </c>
      <c r="R3938" s="163">
        <f t="shared" si="614"/>
        <v>1</v>
      </c>
      <c r="S3938" s="161">
        <f t="shared" si="615"/>
        <v>6000000</v>
      </c>
      <c r="T3938" s="162">
        <f t="shared" si="616"/>
        <v>184.60128456199959</v>
      </c>
      <c r="U3938" s="162">
        <f t="shared" si="617"/>
        <v>143.70675849024099</v>
      </c>
      <c r="V3938" s="163">
        <f t="shared" si="618"/>
        <v>1</v>
      </c>
      <c r="W3938" s="164">
        <f t="shared" si="619"/>
        <v>-93048316.472415984</v>
      </c>
      <c r="X3938" s="164">
        <f t="shared" si="620"/>
        <v>95367156.430551618</v>
      </c>
    </row>
    <row r="3939" spans="10:24" x14ac:dyDescent="0.25">
      <c r="J3939">
        <v>3936</v>
      </c>
      <c r="K3939" s="43">
        <v>0.38713764704339271</v>
      </c>
      <c r="L3939">
        <v>0.2727480058176257</v>
      </c>
      <c r="M3939">
        <v>0.41207380621153755</v>
      </c>
      <c r="N3939" s="44">
        <v>0.35913348497749997</v>
      </c>
      <c r="O3939" s="161">
        <f t="shared" si="611"/>
        <v>5000000</v>
      </c>
      <c r="P3939" s="162">
        <f t="shared" si="612"/>
        <v>170.93215565815788</v>
      </c>
      <c r="Q3939" s="162">
        <f t="shared" si="613"/>
        <v>130.55572812645917</v>
      </c>
      <c r="R3939" s="163">
        <f t="shared" si="614"/>
        <v>1</v>
      </c>
      <c r="S3939" s="161">
        <f t="shared" si="615"/>
        <v>6000000</v>
      </c>
      <c r="T3939" s="162">
        <f t="shared" si="616"/>
        <v>186.97738521938595</v>
      </c>
      <c r="U3939" s="162">
        <f t="shared" si="617"/>
        <v>122.77786406322959</v>
      </c>
      <c r="V3939" s="163">
        <f t="shared" si="618"/>
        <v>1</v>
      </c>
      <c r="W3939" s="164">
        <f t="shared" si="619"/>
        <v>151882137.65849355</v>
      </c>
      <c r="X3939" s="164">
        <f t="shared" si="620"/>
        <v>235197126.93693817</v>
      </c>
    </row>
    <row r="3940" spans="10:24" x14ac:dyDescent="0.25">
      <c r="J3940">
        <v>3937</v>
      </c>
      <c r="K3940" s="43">
        <v>8.6981198000794513E-2</v>
      </c>
      <c r="L3940">
        <v>0.99608669189910226</v>
      </c>
      <c r="M3940">
        <v>8.3843108804626421E-2</v>
      </c>
      <c r="N3940" s="44">
        <v>0.5073801152846783</v>
      </c>
      <c r="O3940" s="161">
        <f t="shared" si="611"/>
        <v>2000000</v>
      </c>
      <c r="P3940" s="162">
        <f t="shared" si="612"/>
        <v>219.89189102287281</v>
      </c>
      <c r="Q3940" s="162">
        <f t="shared" si="613"/>
        <v>107.40646649408126</v>
      </c>
      <c r="R3940" s="163">
        <f t="shared" si="614"/>
        <v>1</v>
      </c>
      <c r="S3940" s="161">
        <f t="shared" si="615"/>
        <v>2000000</v>
      </c>
      <c r="T3940" s="162">
        <f t="shared" si="616"/>
        <v>203.29729700762428</v>
      </c>
      <c r="U3940" s="162">
        <f t="shared" si="617"/>
        <v>111.20323324704063</v>
      </c>
      <c r="V3940" s="163">
        <f t="shared" si="618"/>
        <v>1</v>
      </c>
      <c r="W3940" s="164">
        <f t="shared" si="619"/>
        <v>174970849.05758312</v>
      </c>
      <c r="X3940" s="164">
        <f t="shared" si="620"/>
        <v>34188127.521167308</v>
      </c>
    </row>
    <row r="3941" spans="10:24" x14ac:dyDescent="0.25">
      <c r="J3941">
        <v>3938</v>
      </c>
      <c r="K3941" s="43">
        <v>0.2086588082053249</v>
      </c>
      <c r="L3941">
        <v>0.78254700039391267</v>
      </c>
      <c r="M3941">
        <v>0.22664434960640323</v>
      </c>
      <c r="N3941" s="44">
        <v>0.85737698098226811</v>
      </c>
      <c r="O3941" s="161">
        <f t="shared" si="611"/>
        <v>2000000</v>
      </c>
      <c r="P3941" s="162">
        <f t="shared" si="612"/>
        <v>191.71236043748053</v>
      </c>
      <c r="Q3941" s="162">
        <f t="shared" si="613"/>
        <v>120.00112884470484</v>
      </c>
      <c r="R3941" s="163">
        <f t="shared" si="614"/>
        <v>1</v>
      </c>
      <c r="S3941" s="161">
        <f t="shared" si="615"/>
        <v>5000000</v>
      </c>
      <c r="T3941" s="162">
        <f t="shared" si="616"/>
        <v>193.90412014582685</v>
      </c>
      <c r="U3941" s="162">
        <f t="shared" si="617"/>
        <v>117.50056442235243</v>
      </c>
      <c r="V3941" s="163">
        <f t="shared" si="618"/>
        <v>1</v>
      </c>
      <c r="W3941" s="164">
        <f t="shared" si="619"/>
        <v>93422463.185551375</v>
      </c>
      <c r="X3941" s="164">
        <f t="shared" si="620"/>
        <v>232017778.61737216</v>
      </c>
    </row>
    <row r="3942" spans="10:24" x14ac:dyDescent="0.25">
      <c r="J3942">
        <v>3939</v>
      </c>
      <c r="K3942" s="43">
        <v>0.53368622526236309</v>
      </c>
      <c r="L3942">
        <v>0.980736830344482</v>
      </c>
      <c r="M3942">
        <v>0.92783157551058137</v>
      </c>
      <c r="N3942" s="44">
        <v>0.21420976800396085</v>
      </c>
      <c r="O3942" s="161">
        <f t="shared" si="611"/>
        <v>5000000</v>
      </c>
      <c r="P3942" s="162">
        <f t="shared" si="612"/>
        <v>211.0381572638571</v>
      </c>
      <c r="Q3942" s="162">
        <f t="shared" si="613"/>
        <v>164.19659653509967</v>
      </c>
      <c r="R3942" s="163">
        <f t="shared" si="614"/>
        <v>1</v>
      </c>
      <c r="S3942" s="161">
        <f t="shared" si="615"/>
        <v>6000000</v>
      </c>
      <c r="T3942" s="162">
        <f t="shared" si="616"/>
        <v>200.34605242128569</v>
      </c>
      <c r="U3942" s="162">
        <f t="shared" si="617"/>
        <v>139.59829826754984</v>
      </c>
      <c r="V3942" s="163">
        <f t="shared" si="618"/>
        <v>1</v>
      </c>
      <c r="W3942" s="164">
        <f t="shared" si="619"/>
        <v>184207803.64378715</v>
      </c>
      <c r="X3942" s="164">
        <f t="shared" si="620"/>
        <v>214486524.92241514</v>
      </c>
    </row>
    <row r="3943" spans="10:24" x14ac:dyDescent="0.25">
      <c r="J3943">
        <v>3940</v>
      </c>
      <c r="K3943" s="43">
        <v>0.99504524470111233</v>
      </c>
      <c r="L3943">
        <v>0.44976318763770518</v>
      </c>
      <c r="M3943">
        <v>0.49564572218544034</v>
      </c>
      <c r="N3943" s="44">
        <v>0.75421442348596612</v>
      </c>
      <c r="O3943" s="161">
        <f t="shared" si="611"/>
        <v>9000000</v>
      </c>
      <c r="P3943" s="162">
        <f t="shared" si="612"/>
        <v>178.10610487195254</v>
      </c>
      <c r="Q3943" s="162">
        <f t="shared" si="613"/>
        <v>134.78170454802753</v>
      </c>
      <c r="R3943" s="163">
        <f t="shared" si="614"/>
        <v>1</v>
      </c>
      <c r="S3943" s="161">
        <f t="shared" si="615"/>
        <v>9000000</v>
      </c>
      <c r="T3943" s="162">
        <f t="shared" si="616"/>
        <v>189.36870162398418</v>
      </c>
      <c r="U3943" s="162">
        <f t="shared" si="617"/>
        <v>124.89085227401377</v>
      </c>
      <c r="V3943" s="163">
        <f t="shared" si="618"/>
        <v>1</v>
      </c>
      <c r="W3943" s="164">
        <f t="shared" si="619"/>
        <v>339919602.91532505</v>
      </c>
      <c r="X3943" s="164">
        <f t="shared" si="620"/>
        <v>430300644.14973366</v>
      </c>
    </row>
    <row r="3944" spans="10:24" x14ac:dyDescent="0.25">
      <c r="J3944">
        <v>3941</v>
      </c>
      <c r="K3944" s="43">
        <v>0.29850036011745673</v>
      </c>
      <c r="L3944">
        <v>2.1303860631493254E-2</v>
      </c>
      <c r="M3944">
        <v>0.12570217727914934</v>
      </c>
      <c r="N3944" s="44">
        <v>0.67863916889252307</v>
      </c>
      <c r="O3944" s="161">
        <f t="shared" si="611"/>
        <v>2000000</v>
      </c>
      <c r="P3944" s="162">
        <f t="shared" si="612"/>
        <v>149.58697389164627</v>
      </c>
      <c r="Q3944" s="162">
        <f t="shared" si="613"/>
        <v>112.06110008439937</v>
      </c>
      <c r="R3944" s="163">
        <f t="shared" si="614"/>
        <v>1</v>
      </c>
      <c r="S3944" s="161">
        <f t="shared" si="615"/>
        <v>5000000</v>
      </c>
      <c r="T3944" s="162">
        <f t="shared" si="616"/>
        <v>179.86232463054876</v>
      </c>
      <c r="U3944" s="162">
        <f t="shared" si="617"/>
        <v>113.53055004219968</v>
      </c>
      <c r="V3944" s="163">
        <f t="shared" si="618"/>
        <v>1</v>
      </c>
      <c r="W3944" s="164">
        <f t="shared" si="619"/>
        <v>25051747.614493787</v>
      </c>
      <c r="X3944" s="164">
        <f t="shared" si="620"/>
        <v>181658872.9417454</v>
      </c>
    </row>
    <row r="3945" spans="10:24" x14ac:dyDescent="0.25">
      <c r="J3945">
        <v>3942</v>
      </c>
      <c r="K3945" s="43">
        <v>0.75017252341240759</v>
      </c>
      <c r="L3945">
        <v>1.3587059595168927E-2</v>
      </c>
      <c r="M3945">
        <v>0.13778049643303636</v>
      </c>
      <c r="N3945" s="44">
        <v>0.57216885771273895</v>
      </c>
      <c r="O3945" s="161">
        <f t="shared" si="611"/>
        <v>7000000</v>
      </c>
      <c r="P3945" s="162">
        <f t="shared" si="612"/>
        <v>146.86488748850235</v>
      </c>
      <c r="Q3945" s="162">
        <f t="shared" si="613"/>
        <v>113.19309060975012</v>
      </c>
      <c r="R3945" s="163">
        <f t="shared" si="614"/>
        <v>1</v>
      </c>
      <c r="S3945" s="161">
        <f t="shared" si="615"/>
        <v>7000000</v>
      </c>
      <c r="T3945" s="162">
        <f t="shared" si="616"/>
        <v>178.95496249616744</v>
      </c>
      <c r="U3945" s="162">
        <f t="shared" si="617"/>
        <v>114.09654530487506</v>
      </c>
      <c r="V3945" s="163">
        <f t="shared" si="618"/>
        <v>1</v>
      </c>
      <c r="W3945" s="164">
        <f t="shared" si="619"/>
        <v>185702578.15126562</v>
      </c>
      <c r="X3945" s="164">
        <f t="shared" si="620"/>
        <v>304008920.3390466</v>
      </c>
    </row>
    <row r="3946" spans="10:24" x14ac:dyDescent="0.25">
      <c r="J3946">
        <v>3943</v>
      </c>
      <c r="K3946" s="43">
        <v>0.98174129409101218</v>
      </c>
      <c r="L3946">
        <v>0.96395398012672306</v>
      </c>
      <c r="M3946">
        <v>0.22285666410616045</v>
      </c>
      <c r="N3946" s="44">
        <v>0.20159331918360046</v>
      </c>
      <c r="O3946" s="161">
        <f t="shared" si="611"/>
        <v>9000000</v>
      </c>
      <c r="P3946" s="162">
        <f t="shared" si="612"/>
        <v>206.97804656710673</v>
      </c>
      <c r="Q3946" s="162">
        <f t="shared" si="613"/>
        <v>119.7483802965985</v>
      </c>
      <c r="R3946" s="163">
        <f t="shared" si="614"/>
        <v>1</v>
      </c>
      <c r="S3946" s="161">
        <f t="shared" si="615"/>
        <v>9000000</v>
      </c>
      <c r="T3946" s="162">
        <f t="shared" si="616"/>
        <v>198.99268218903558</v>
      </c>
      <c r="U3946" s="162">
        <f t="shared" si="617"/>
        <v>117.37419014829925</v>
      </c>
      <c r="V3946" s="163">
        <f t="shared" si="618"/>
        <v>1</v>
      </c>
      <c r="W3946" s="164">
        <f t="shared" si="619"/>
        <v>735066996.43457413</v>
      </c>
      <c r="X3946" s="164">
        <f t="shared" si="620"/>
        <v>584566428.36662698</v>
      </c>
    </row>
    <row r="3947" spans="10:24" x14ac:dyDescent="0.25">
      <c r="J3947">
        <v>3944</v>
      </c>
      <c r="K3947" s="43">
        <v>8.7582253201770377E-2</v>
      </c>
      <c r="L3947">
        <v>0.55114416443964587</v>
      </c>
      <c r="M3947">
        <v>0.41140582660653413</v>
      </c>
      <c r="N3947" s="44">
        <v>0.76126868070430787</v>
      </c>
      <c r="O3947" s="161">
        <f t="shared" si="611"/>
        <v>2000000</v>
      </c>
      <c r="P3947" s="162">
        <f t="shared" si="612"/>
        <v>181.92828906803678</v>
      </c>
      <c r="Q3947" s="162">
        <f t="shared" si="613"/>
        <v>130.52139695204824</v>
      </c>
      <c r="R3947" s="163">
        <f t="shared" si="614"/>
        <v>1</v>
      </c>
      <c r="S3947" s="161">
        <f t="shared" si="615"/>
        <v>2000000</v>
      </c>
      <c r="T3947" s="162">
        <f t="shared" si="616"/>
        <v>190.64276302267893</v>
      </c>
      <c r="U3947" s="162">
        <f t="shared" si="617"/>
        <v>122.76069847602412</v>
      </c>
      <c r="V3947" s="163">
        <f t="shared" si="618"/>
        <v>1</v>
      </c>
      <c r="W3947" s="164">
        <f t="shared" si="619"/>
        <v>52813784.231977075</v>
      </c>
      <c r="X3947" s="164">
        <f t="shared" si="620"/>
        <v>-14235870.906690359</v>
      </c>
    </row>
    <row r="3948" spans="10:24" x14ac:dyDescent="0.25">
      <c r="J3948">
        <v>3945</v>
      </c>
      <c r="K3948" s="43">
        <v>0.85217751474956716</v>
      </c>
      <c r="L3948">
        <v>0.66740481670047214</v>
      </c>
      <c r="M3948">
        <v>0.58628054495964843</v>
      </c>
      <c r="N3948" s="44">
        <v>0.67041889024037471</v>
      </c>
      <c r="O3948" s="161">
        <f t="shared" si="611"/>
        <v>7000000</v>
      </c>
      <c r="P3948" s="162">
        <f t="shared" si="612"/>
        <v>186.49137458500027</v>
      </c>
      <c r="Q3948" s="162">
        <f t="shared" si="613"/>
        <v>139.35974847827075</v>
      </c>
      <c r="R3948" s="163">
        <f t="shared" si="614"/>
        <v>1</v>
      </c>
      <c r="S3948" s="161">
        <f t="shared" si="615"/>
        <v>7000000</v>
      </c>
      <c r="T3948" s="162">
        <f t="shared" si="616"/>
        <v>192.16379152833343</v>
      </c>
      <c r="U3948" s="162">
        <f t="shared" si="617"/>
        <v>127.17987423913537</v>
      </c>
      <c r="V3948" s="163">
        <f t="shared" si="618"/>
        <v>1</v>
      </c>
      <c r="W3948" s="164">
        <f t="shared" si="619"/>
        <v>279921382.74710667</v>
      </c>
      <c r="X3948" s="164">
        <f t="shared" si="620"/>
        <v>304887421.02438641</v>
      </c>
    </row>
    <row r="3949" spans="10:24" x14ac:dyDescent="0.25">
      <c r="J3949">
        <v>3946</v>
      </c>
      <c r="K3949" s="43">
        <v>0.40029187955006806</v>
      </c>
      <c r="L3949">
        <v>0.27929218634127773</v>
      </c>
      <c r="M3949">
        <v>0.92578151656436425</v>
      </c>
      <c r="N3949" s="44">
        <v>0.69891154622572915</v>
      </c>
      <c r="O3949" s="161">
        <f t="shared" si="611"/>
        <v>5000000</v>
      </c>
      <c r="P3949" s="162">
        <f t="shared" si="612"/>
        <v>171.22581771430364</v>
      </c>
      <c r="Q3949" s="162">
        <f t="shared" si="613"/>
        <v>163.90148956080449</v>
      </c>
      <c r="R3949" s="163">
        <f t="shared" si="614"/>
        <v>1</v>
      </c>
      <c r="S3949" s="161">
        <f t="shared" si="615"/>
        <v>6000000</v>
      </c>
      <c r="T3949" s="162">
        <f t="shared" si="616"/>
        <v>187.07527257143454</v>
      </c>
      <c r="U3949" s="162">
        <f t="shared" si="617"/>
        <v>139.45074478040223</v>
      </c>
      <c r="V3949" s="163">
        <f t="shared" si="618"/>
        <v>1</v>
      </c>
      <c r="W3949" s="164">
        <f t="shared" si="619"/>
        <v>-13378359.232504241</v>
      </c>
      <c r="X3949" s="164">
        <f t="shared" si="620"/>
        <v>135747166.74619383</v>
      </c>
    </row>
    <row r="3950" spans="10:24" x14ac:dyDescent="0.25">
      <c r="J3950">
        <v>3947</v>
      </c>
      <c r="K3950" s="43">
        <v>0.65350335365376444</v>
      </c>
      <c r="L3950">
        <v>0.95773063221850918</v>
      </c>
      <c r="M3950">
        <v>0.35066916545296412</v>
      </c>
      <c r="N3950" s="44">
        <v>0.71296683864049304</v>
      </c>
      <c r="O3950" s="161">
        <f t="shared" si="611"/>
        <v>6000000</v>
      </c>
      <c r="P3950" s="162">
        <f t="shared" si="612"/>
        <v>205.87406258381674</v>
      </c>
      <c r="Q3950" s="162">
        <f t="shared" si="613"/>
        <v>127.32971026212807</v>
      </c>
      <c r="R3950" s="163">
        <f t="shared" si="614"/>
        <v>1</v>
      </c>
      <c r="S3950" s="161">
        <f t="shared" si="615"/>
        <v>7000000</v>
      </c>
      <c r="T3950" s="162">
        <f t="shared" si="616"/>
        <v>198.6246875279389</v>
      </c>
      <c r="U3950" s="162">
        <f t="shared" si="617"/>
        <v>121.16485513106403</v>
      </c>
      <c r="V3950" s="163">
        <f t="shared" si="618"/>
        <v>1</v>
      </c>
      <c r="W3950" s="164">
        <f t="shared" si="619"/>
        <v>421266113.93013197</v>
      </c>
      <c r="X3950" s="164">
        <f t="shared" si="620"/>
        <v>392218826.77812409</v>
      </c>
    </row>
    <row r="3951" spans="10:24" x14ac:dyDescent="0.25">
      <c r="J3951">
        <v>3948</v>
      </c>
      <c r="K3951" s="43">
        <v>0.58380489154721238</v>
      </c>
      <c r="L3951">
        <v>7.2464741772000574E-2</v>
      </c>
      <c r="M3951">
        <v>0.87717294526620027</v>
      </c>
      <c r="N3951" s="44">
        <v>0.90689486150263376</v>
      </c>
      <c r="O3951" s="161">
        <f t="shared" si="611"/>
        <v>6000000</v>
      </c>
      <c r="P3951" s="162">
        <f t="shared" si="612"/>
        <v>158.13483896585453</v>
      </c>
      <c r="Q3951" s="162">
        <f t="shared" si="613"/>
        <v>158.2193995233232</v>
      </c>
      <c r="R3951" s="163">
        <f t="shared" si="614"/>
        <v>1</v>
      </c>
      <c r="S3951" s="161">
        <f t="shared" si="615"/>
        <v>6000000</v>
      </c>
      <c r="T3951" s="162">
        <f t="shared" si="616"/>
        <v>182.71161298861819</v>
      </c>
      <c r="U3951" s="162">
        <f t="shared" si="617"/>
        <v>136.6096997616616</v>
      </c>
      <c r="V3951" s="163">
        <f t="shared" si="618"/>
        <v>1</v>
      </c>
      <c r="W3951" s="164">
        <f t="shared" si="619"/>
        <v>-50507363.344812065</v>
      </c>
      <c r="X3951" s="164">
        <f t="shared" si="620"/>
        <v>126611479.36173952</v>
      </c>
    </row>
    <row r="3952" spans="10:24" x14ac:dyDescent="0.25">
      <c r="J3952">
        <v>3949</v>
      </c>
      <c r="K3952" s="43">
        <v>6.7542523027510071E-2</v>
      </c>
      <c r="L3952">
        <v>0.64546106693647209</v>
      </c>
      <c r="M3952">
        <v>0.80708101639194152</v>
      </c>
      <c r="N3952" s="44">
        <v>0.13760703791764961</v>
      </c>
      <c r="O3952" s="161">
        <f t="shared" si="611"/>
        <v>2000000</v>
      </c>
      <c r="P3952" s="162">
        <f t="shared" si="612"/>
        <v>185.59642245546067</v>
      </c>
      <c r="Q3952" s="162">
        <f t="shared" si="613"/>
        <v>152.34379807531653</v>
      </c>
      <c r="R3952" s="163">
        <f t="shared" si="614"/>
        <v>1</v>
      </c>
      <c r="S3952" s="161">
        <f t="shared" si="615"/>
        <v>2000000</v>
      </c>
      <c r="T3952" s="162">
        <f t="shared" si="616"/>
        <v>191.86547415182022</v>
      </c>
      <c r="U3952" s="162">
        <f t="shared" si="617"/>
        <v>133.67189903765825</v>
      </c>
      <c r="V3952" s="163">
        <f t="shared" si="618"/>
        <v>0.9</v>
      </c>
      <c r="W3952" s="164">
        <f t="shared" si="619"/>
        <v>16505248.760288283</v>
      </c>
      <c r="X3952" s="164">
        <f t="shared" si="620"/>
        <v>-45251564.794508442</v>
      </c>
    </row>
    <row r="3953" spans="10:24" x14ac:dyDescent="0.25">
      <c r="J3953">
        <v>3950</v>
      </c>
      <c r="K3953" s="43">
        <v>6.2035647014669237E-2</v>
      </c>
      <c r="L3953">
        <v>0.16781671367083062</v>
      </c>
      <c r="M3953">
        <v>0.44817824006811113</v>
      </c>
      <c r="N3953" s="44">
        <v>0.90630253199980948</v>
      </c>
      <c r="O3953" s="161">
        <f t="shared" si="611"/>
        <v>2000000</v>
      </c>
      <c r="P3953" s="162">
        <f t="shared" si="612"/>
        <v>165.55756746648643</v>
      </c>
      <c r="Q3953" s="162">
        <f t="shared" si="613"/>
        <v>132.39469267148357</v>
      </c>
      <c r="R3953" s="163">
        <f t="shared" si="614"/>
        <v>1</v>
      </c>
      <c r="S3953" s="161">
        <f t="shared" si="615"/>
        <v>2000000</v>
      </c>
      <c r="T3953" s="162">
        <f t="shared" si="616"/>
        <v>185.18585582216213</v>
      </c>
      <c r="U3953" s="162">
        <f t="shared" si="617"/>
        <v>123.69734633574178</v>
      </c>
      <c r="V3953" s="163">
        <f t="shared" si="618"/>
        <v>1</v>
      </c>
      <c r="W3953" s="164">
        <f t="shared" si="619"/>
        <v>16325749.590005726</v>
      </c>
      <c r="X3953" s="164">
        <f t="shared" si="620"/>
        <v>-27022981.027159318</v>
      </c>
    </row>
    <row r="3954" spans="10:24" x14ac:dyDescent="0.25">
      <c r="J3954">
        <v>3951</v>
      </c>
      <c r="K3954" s="43">
        <v>0.73949915342685035</v>
      </c>
      <c r="L3954">
        <v>0.31982877638106955</v>
      </c>
      <c r="M3954">
        <v>0.46864517858347665</v>
      </c>
      <c r="N3954" s="44">
        <v>0.72494258412647583</v>
      </c>
      <c r="O3954" s="161">
        <f t="shared" si="611"/>
        <v>6000000</v>
      </c>
      <c r="P3954" s="162">
        <f t="shared" si="612"/>
        <v>172.97733522987355</v>
      </c>
      <c r="Q3954" s="162">
        <f t="shared" si="613"/>
        <v>133.42648054432414</v>
      </c>
      <c r="R3954" s="163">
        <f t="shared" si="614"/>
        <v>1</v>
      </c>
      <c r="S3954" s="161">
        <f t="shared" si="615"/>
        <v>7000000</v>
      </c>
      <c r="T3954" s="162">
        <f t="shared" si="616"/>
        <v>187.65911174329119</v>
      </c>
      <c r="U3954" s="162">
        <f t="shared" si="617"/>
        <v>124.21324027216207</v>
      </c>
      <c r="V3954" s="163">
        <f t="shared" si="618"/>
        <v>1</v>
      </c>
      <c r="W3954" s="164">
        <f t="shared" si="619"/>
        <v>187305128.11329645</v>
      </c>
      <c r="X3954" s="164">
        <f t="shared" si="620"/>
        <v>294121100.29790384</v>
      </c>
    </row>
    <row r="3955" spans="10:24" x14ac:dyDescent="0.25">
      <c r="J3955">
        <v>3952</v>
      </c>
      <c r="K3955" s="43">
        <v>0.37801750833848557</v>
      </c>
      <c r="L3955">
        <v>0.4354868674333221</v>
      </c>
      <c r="M3955">
        <v>0.20871285787822458</v>
      </c>
      <c r="N3955" s="44">
        <v>0.77273783286081776</v>
      </c>
      <c r="O3955" s="161">
        <f t="shared" si="611"/>
        <v>5000000</v>
      </c>
      <c r="P3955" s="162">
        <f t="shared" si="612"/>
        <v>177.56367357177893</v>
      </c>
      <c r="Q3955" s="162">
        <f t="shared" si="613"/>
        <v>118.78209108030613</v>
      </c>
      <c r="R3955" s="163">
        <f t="shared" si="614"/>
        <v>1</v>
      </c>
      <c r="S3955" s="161">
        <f t="shared" si="615"/>
        <v>6000000</v>
      </c>
      <c r="T3955" s="162">
        <f t="shared" si="616"/>
        <v>189.18789119059298</v>
      </c>
      <c r="U3955" s="162">
        <f t="shared" si="617"/>
        <v>116.89104554015306</v>
      </c>
      <c r="V3955" s="163">
        <f t="shared" si="618"/>
        <v>1</v>
      </c>
      <c r="W3955" s="164">
        <f t="shared" si="619"/>
        <v>243907912.45736402</v>
      </c>
      <c r="X3955" s="164">
        <f t="shared" si="620"/>
        <v>283781073.90263951</v>
      </c>
    </row>
    <row r="3956" spans="10:24" x14ac:dyDescent="0.25">
      <c r="J3956">
        <v>3953</v>
      </c>
      <c r="K3956" s="43">
        <v>0.99639332232550726</v>
      </c>
      <c r="L3956">
        <v>0.33389823525771833</v>
      </c>
      <c r="M3956">
        <v>0.52346719305573741</v>
      </c>
      <c r="N3956" s="44">
        <v>0.19748118576976004</v>
      </c>
      <c r="O3956" s="161">
        <f t="shared" si="611"/>
        <v>9000000</v>
      </c>
      <c r="P3956" s="162">
        <f t="shared" si="612"/>
        <v>173.56238727505701</v>
      </c>
      <c r="Q3956" s="162">
        <f t="shared" si="613"/>
        <v>136.17714988779269</v>
      </c>
      <c r="R3956" s="163">
        <f t="shared" si="614"/>
        <v>1</v>
      </c>
      <c r="S3956" s="161">
        <f t="shared" si="615"/>
        <v>9000000</v>
      </c>
      <c r="T3956" s="162">
        <f t="shared" si="616"/>
        <v>187.85412909168568</v>
      </c>
      <c r="U3956" s="162">
        <f t="shared" si="617"/>
        <v>125.58857494389635</v>
      </c>
      <c r="V3956" s="163">
        <f t="shared" si="618"/>
        <v>0.9</v>
      </c>
      <c r="W3956" s="164">
        <f t="shared" si="619"/>
        <v>286467136.4853788</v>
      </c>
      <c r="X3956" s="164">
        <f t="shared" si="620"/>
        <v>354350988.59709358</v>
      </c>
    </row>
    <row r="3957" spans="10:24" x14ac:dyDescent="0.25">
      <c r="J3957">
        <v>3954</v>
      </c>
      <c r="K3957" s="43">
        <v>0.44680497279703024</v>
      </c>
      <c r="L3957">
        <v>0.63964750777328849</v>
      </c>
      <c r="M3957">
        <v>0.90128189694855532</v>
      </c>
      <c r="N3957" s="44">
        <v>0.10620942514631837</v>
      </c>
      <c r="O3957" s="161">
        <f t="shared" si="611"/>
        <v>5000000</v>
      </c>
      <c r="P3957" s="162">
        <f t="shared" si="612"/>
        <v>185.36275134084241</v>
      </c>
      <c r="Q3957" s="162">
        <f t="shared" si="613"/>
        <v>160.77780718791234</v>
      </c>
      <c r="R3957" s="163">
        <f t="shared" si="614"/>
        <v>1</v>
      </c>
      <c r="S3957" s="161">
        <f t="shared" si="615"/>
        <v>6000000</v>
      </c>
      <c r="T3957" s="162">
        <f t="shared" si="616"/>
        <v>191.78758378028081</v>
      </c>
      <c r="U3957" s="162">
        <f t="shared" si="617"/>
        <v>137.88890359395617</v>
      </c>
      <c r="V3957" s="163">
        <f t="shared" si="618"/>
        <v>0.9</v>
      </c>
      <c r="W3957" s="164">
        <f t="shared" si="619"/>
        <v>72924720.764650315</v>
      </c>
      <c r="X3957" s="164">
        <f t="shared" si="620"/>
        <v>141052873.00615305</v>
      </c>
    </row>
    <row r="3958" spans="10:24" x14ac:dyDescent="0.25">
      <c r="J3958">
        <v>3955</v>
      </c>
      <c r="K3958" s="43">
        <v>5.491933181420261E-2</v>
      </c>
      <c r="L3958">
        <v>7.9551048206956021E-2</v>
      </c>
      <c r="M3958">
        <v>0.46518160092040861</v>
      </c>
      <c r="N3958" s="44">
        <v>0.9955213431183908</v>
      </c>
      <c r="O3958" s="161">
        <f t="shared" si="611"/>
        <v>2000000</v>
      </c>
      <c r="P3958" s="162">
        <f t="shared" si="612"/>
        <v>158.87853218997469</v>
      </c>
      <c r="Q3958" s="162">
        <f t="shared" si="613"/>
        <v>133.25224237381158</v>
      </c>
      <c r="R3958" s="163">
        <f t="shared" si="614"/>
        <v>1</v>
      </c>
      <c r="S3958" s="161">
        <f t="shared" si="615"/>
        <v>2000000</v>
      </c>
      <c r="T3958" s="162">
        <f t="shared" si="616"/>
        <v>182.95951072999156</v>
      </c>
      <c r="U3958" s="162">
        <f t="shared" si="617"/>
        <v>124.12612118690579</v>
      </c>
      <c r="V3958" s="163">
        <f t="shared" si="618"/>
        <v>1</v>
      </c>
      <c r="W3958" s="164">
        <f t="shared" si="619"/>
        <v>1252579.6323262155</v>
      </c>
      <c r="X3958" s="164">
        <f t="shared" si="620"/>
        <v>-32333220.913828462</v>
      </c>
    </row>
    <row r="3959" spans="10:24" x14ac:dyDescent="0.25">
      <c r="J3959">
        <v>3956</v>
      </c>
      <c r="K3959" s="43">
        <v>0.15525776208181485</v>
      </c>
      <c r="L3959">
        <v>0.97119463704669029</v>
      </c>
      <c r="M3959">
        <v>0.6599239445431343</v>
      </c>
      <c r="N3959" s="44">
        <v>0.35515934272596805</v>
      </c>
      <c r="O3959" s="161">
        <f t="shared" si="611"/>
        <v>2000000</v>
      </c>
      <c r="P3959" s="162">
        <f t="shared" si="612"/>
        <v>208.4797253486586</v>
      </c>
      <c r="Q3959" s="162">
        <f t="shared" si="613"/>
        <v>143.24511138481606</v>
      </c>
      <c r="R3959" s="163">
        <f t="shared" si="614"/>
        <v>1</v>
      </c>
      <c r="S3959" s="161">
        <f t="shared" si="615"/>
        <v>5000000</v>
      </c>
      <c r="T3959" s="162">
        <f t="shared" si="616"/>
        <v>199.4932417828862</v>
      </c>
      <c r="U3959" s="162">
        <f t="shared" si="617"/>
        <v>129.12255569240801</v>
      </c>
      <c r="V3959" s="163">
        <f t="shared" si="618"/>
        <v>1</v>
      </c>
      <c r="W3959" s="164">
        <f t="shared" si="619"/>
        <v>80469227.927685097</v>
      </c>
      <c r="X3959" s="164">
        <f t="shared" si="620"/>
        <v>201853430.45239091</v>
      </c>
    </row>
    <row r="3960" spans="10:24" x14ac:dyDescent="0.25">
      <c r="J3960">
        <v>3957</v>
      </c>
      <c r="K3960" s="43">
        <v>0.23767596507691313</v>
      </c>
      <c r="L3960">
        <v>0.80154746294149914</v>
      </c>
      <c r="M3960">
        <v>0.59290140038449202</v>
      </c>
      <c r="N3960" s="44">
        <v>0.63479657863413097</v>
      </c>
      <c r="O3960" s="161">
        <f t="shared" si="611"/>
        <v>2000000</v>
      </c>
      <c r="P3960" s="162">
        <f t="shared" si="612"/>
        <v>192.70742345604674</v>
      </c>
      <c r="Q3960" s="162">
        <f t="shared" si="613"/>
        <v>139.7002972091727</v>
      </c>
      <c r="R3960" s="163">
        <f t="shared" si="614"/>
        <v>1</v>
      </c>
      <c r="S3960" s="161">
        <f t="shared" si="615"/>
        <v>5000000</v>
      </c>
      <c r="T3960" s="162">
        <f t="shared" si="616"/>
        <v>194.23580781868225</v>
      </c>
      <c r="U3960" s="162">
        <f t="shared" si="617"/>
        <v>127.35014860458635</v>
      </c>
      <c r="V3960" s="163">
        <f t="shared" si="618"/>
        <v>1</v>
      </c>
      <c r="W3960" s="164">
        <f t="shared" si="619"/>
        <v>56014252.493748069</v>
      </c>
      <c r="X3960" s="164">
        <f t="shared" si="620"/>
        <v>184428296.07047945</v>
      </c>
    </row>
    <row r="3961" spans="10:24" x14ac:dyDescent="0.25">
      <c r="J3961">
        <v>3958</v>
      </c>
      <c r="K3961" s="43">
        <v>0.32219820862258175</v>
      </c>
      <c r="L3961">
        <v>0.23308343027589729</v>
      </c>
      <c r="M3961">
        <v>0.20095457392055016</v>
      </c>
      <c r="N3961" s="44">
        <v>0.60364764715852071</v>
      </c>
      <c r="O3961" s="161">
        <f t="shared" si="611"/>
        <v>5000000</v>
      </c>
      <c r="P3961" s="162">
        <f t="shared" si="612"/>
        <v>169.06905055347556</v>
      </c>
      <c r="Q3961" s="162">
        <f t="shared" si="613"/>
        <v>118.23567092760118</v>
      </c>
      <c r="R3961" s="163">
        <f t="shared" si="614"/>
        <v>1</v>
      </c>
      <c r="S3961" s="161">
        <f t="shared" si="615"/>
        <v>6000000</v>
      </c>
      <c r="T3961" s="162">
        <f t="shared" si="616"/>
        <v>186.35635018449184</v>
      </c>
      <c r="U3961" s="162">
        <f t="shared" si="617"/>
        <v>116.61783546380059</v>
      </c>
      <c r="V3961" s="163">
        <f t="shared" si="618"/>
        <v>1</v>
      </c>
      <c r="W3961" s="164">
        <f t="shared" si="619"/>
        <v>204166898.12937194</v>
      </c>
      <c r="X3961" s="164">
        <f t="shared" si="620"/>
        <v>268431088.32414752</v>
      </c>
    </row>
    <row r="3962" spans="10:24" x14ac:dyDescent="0.25">
      <c r="J3962">
        <v>3959</v>
      </c>
      <c r="K3962" s="43">
        <v>6.368631784336487E-2</v>
      </c>
      <c r="L3962">
        <v>0.34789887449830625</v>
      </c>
      <c r="M3962">
        <v>0.5465150558475903</v>
      </c>
      <c r="N3962" s="44">
        <v>0.40360096939155699</v>
      </c>
      <c r="O3962" s="161">
        <f t="shared" si="611"/>
        <v>2000000</v>
      </c>
      <c r="P3962" s="162">
        <f t="shared" si="612"/>
        <v>174.13501041318204</v>
      </c>
      <c r="Q3962" s="162">
        <f t="shared" si="613"/>
        <v>137.33722796316408</v>
      </c>
      <c r="R3962" s="163">
        <f t="shared" si="614"/>
        <v>1</v>
      </c>
      <c r="S3962" s="161">
        <f t="shared" si="615"/>
        <v>2000000</v>
      </c>
      <c r="T3962" s="162">
        <f t="shared" si="616"/>
        <v>188.04500347106068</v>
      </c>
      <c r="U3962" s="162">
        <f t="shared" si="617"/>
        <v>126.16861398158204</v>
      </c>
      <c r="V3962" s="163">
        <f t="shared" si="618"/>
        <v>1</v>
      </c>
      <c r="W3962" s="164">
        <f t="shared" si="619"/>
        <v>23595564.900035918</v>
      </c>
      <c r="X3962" s="164">
        <f t="shared" si="620"/>
        <v>-26247221.021042719</v>
      </c>
    </row>
    <row r="3963" spans="10:24" x14ac:dyDescent="0.25">
      <c r="J3963">
        <v>3960</v>
      </c>
      <c r="K3963" s="43">
        <v>0.31018116184091804</v>
      </c>
      <c r="L3963">
        <v>0.76775773571219119</v>
      </c>
      <c r="M3963">
        <v>0.36548925106102781</v>
      </c>
      <c r="N3963" s="44">
        <v>0.48778639761978104</v>
      </c>
      <c r="O3963" s="161">
        <f t="shared" si="611"/>
        <v>5000000</v>
      </c>
      <c r="P3963" s="162">
        <f t="shared" si="612"/>
        <v>190.97223654826394</v>
      </c>
      <c r="Q3963" s="162">
        <f t="shared" si="613"/>
        <v>128.12351606790261</v>
      </c>
      <c r="R3963" s="163">
        <f t="shared" si="614"/>
        <v>1</v>
      </c>
      <c r="S3963" s="161">
        <f t="shared" si="615"/>
        <v>6000000</v>
      </c>
      <c r="T3963" s="162">
        <f t="shared" si="616"/>
        <v>193.65741218275465</v>
      </c>
      <c r="U3963" s="162">
        <f t="shared" si="617"/>
        <v>121.56175803395131</v>
      </c>
      <c r="V3963" s="163">
        <f t="shared" si="618"/>
        <v>1</v>
      </c>
      <c r="W3963" s="164">
        <f t="shared" si="619"/>
        <v>264243602.40180659</v>
      </c>
      <c r="X3963" s="164">
        <f t="shared" si="620"/>
        <v>282573924.89282006</v>
      </c>
    </row>
    <row r="3964" spans="10:24" x14ac:dyDescent="0.25">
      <c r="J3964">
        <v>3961</v>
      </c>
      <c r="K3964" s="43">
        <v>5.2675047189927771E-2</v>
      </c>
      <c r="L3964">
        <v>0.82119673483065703</v>
      </c>
      <c r="M3964">
        <v>0.84827705887002769</v>
      </c>
      <c r="N3964" s="44">
        <v>0.24718524413302445</v>
      </c>
      <c r="O3964" s="161">
        <f t="shared" si="611"/>
        <v>2000000</v>
      </c>
      <c r="P3964" s="162">
        <f t="shared" si="612"/>
        <v>193.79903065796259</v>
      </c>
      <c r="Q3964" s="162">
        <f t="shared" si="613"/>
        <v>155.5814383085762</v>
      </c>
      <c r="R3964" s="163">
        <f t="shared" si="614"/>
        <v>1</v>
      </c>
      <c r="S3964" s="161">
        <f t="shared" si="615"/>
        <v>2000000</v>
      </c>
      <c r="T3964" s="162">
        <f t="shared" si="616"/>
        <v>194.59967688598755</v>
      </c>
      <c r="U3964" s="162">
        <f t="shared" si="617"/>
        <v>135.2907191542881</v>
      </c>
      <c r="V3964" s="163">
        <f t="shared" si="618"/>
        <v>1</v>
      </c>
      <c r="W3964" s="164">
        <f t="shared" si="619"/>
        <v>26435184.698772788</v>
      </c>
      <c r="X3964" s="164">
        <f t="shared" si="620"/>
        <v>-31382084.536601096</v>
      </c>
    </row>
    <row r="3965" spans="10:24" x14ac:dyDescent="0.25">
      <c r="J3965">
        <v>3962</v>
      </c>
      <c r="K3965" s="43">
        <v>0.75657059590923692</v>
      </c>
      <c r="L3965">
        <v>9.8735631187718442E-2</v>
      </c>
      <c r="M3965">
        <v>0.85283696125557007</v>
      </c>
      <c r="N3965" s="44">
        <v>0.46412862610143168</v>
      </c>
      <c r="O3965" s="161">
        <f t="shared" si="611"/>
        <v>7000000</v>
      </c>
      <c r="P3965" s="162">
        <f t="shared" si="612"/>
        <v>160.66815685367291</v>
      </c>
      <c r="Q3965" s="162">
        <f t="shared" si="613"/>
        <v>155.97357153383857</v>
      </c>
      <c r="R3965" s="163">
        <f t="shared" si="614"/>
        <v>1</v>
      </c>
      <c r="S3965" s="161">
        <f t="shared" si="615"/>
        <v>7000000</v>
      </c>
      <c r="T3965" s="162">
        <f t="shared" si="616"/>
        <v>183.55605228455764</v>
      </c>
      <c r="U3965" s="162">
        <f t="shared" si="617"/>
        <v>135.4867857669193</v>
      </c>
      <c r="V3965" s="163">
        <f t="shared" si="618"/>
        <v>1</v>
      </c>
      <c r="W3965" s="164">
        <f t="shared" si="619"/>
        <v>-17137902.76115958</v>
      </c>
      <c r="X3965" s="164">
        <f t="shared" si="620"/>
        <v>186484865.6234684</v>
      </c>
    </row>
    <row r="3966" spans="10:24" x14ac:dyDescent="0.25">
      <c r="J3966">
        <v>3963</v>
      </c>
      <c r="K3966" s="43">
        <v>0.50290087972931585</v>
      </c>
      <c r="L3966">
        <v>0.83074627335051676</v>
      </c>
      <c r="M3966">
        <v>0.72414806172383717</v>
      </c>
      <c r="N3966" s="44">
        <v>0.61989753610217446</v>
      </c>
      <c r="O3966" s="161">
        <f t="shared" si="611"/>
        <v>5000000</v>
      </c>
      <c r="P3966" s="162">
        <f t="shared" si="612"/>
        <v>194.35677731124557</v>
      </c>
      <c r="Q3966" s="162">
        <f t="shared" si="613"/>
        <v>146.90417696243674</v>
      </c>
      <c r="R3966" s="163">
        <f t="shared" si="614"/>
        <v>1</v>
      </c>
      <c r="S3966" s="161">
        <f t="shared" si="615"/>
        <v>6000000</v>
      </c>
      <c r="T3966" s="162">
        <f t="shared" si="616"/>
        <v>194.78559243708185</v>
      </c>
      <c r="U3966" s="162">
        <f t="shared" si="617"/>
        <v>130.95208848121837</v>
      </c>
      <c r="V3966" s="163">
        <f t="shared" si="618"/>
        <v>1</v>
      </c>
      <c r="W3966" s="164">
        <f t="shared" si="619"/>
        <v>187263001.74404415</v>
      </c>
      <c r="X3966" s="164">
        <f t="shared" si="620"/>
        <v>233001023.73518085</v>
      </c>
    </row>
    <row r="3967" spans="10:24" x14ac:dyDescent="0.25">
      <c r="J3967">
        <v>3964</v>
      </c>
      <c r="K3967" s="43">
        <v>0.24571809690940061</v>
      </c>
      <c r="L3967">
        <v>0.8791466649664702</v>
      </c>
      <c r="M3967">
        <v>0.92674662423532717</v>
      </c>
      <c r="N3967" s="44">
        <v>0.26057857389331285</v>
      </c>
      <c r="O3967" s="161">
        <f t="shared" si="611"/>
        <v>2000000</v>
      </c>
      <c r="P3967" s="162">
        <f t="shared" si="612"/>
        <v>197.56097434005426</v>
      </c>
      <c r="Q3967" s="162">
        <f t="shared" si="613"/>
        <v>164.03962983901488</v>
      </c>
      <c r="R3967" s="163">
        <f t="shared" si="614"/>
        <v>1</v>
      </c>
      <c r="S3967" s="161">
        <f t="shared" si="615"/>
        <v>5000000</v>
      </c>
      <c r="T3967" s="162">
        <f t="shared" si="616"/>
        <v>195.85365811335143</v>
      </c>
      <c r="U3967" s="162">
        <f t="shared" si="617"/>
        <v>139.51981491950744</v>
      </c>
      <c r="V3967" s="163">
        <f t="shared" si="618"/>
        <v>1</v>
      </c>
      <c r="W3967" s="164">
        <f t="shared" si="619"/>
        <v>17042689.002078757</v>
      </c>
      <c r="X3967" s="164">
        <f t="shared" si="620"/>
        <v>131669215.96921992</v>
      </c>
    </row>
    <row r="3968" spans="10:24" x14ac:dyDescent="0.25">
      <c r="J3968">
        <v>3965</v>
      </c>
      <c r="K3968" s="43">
        <v>0.21134103817562166</v>
      </c>
      <c r="L3968">
        <v>0.76486355515954152</v>
      </c>
      <c r="M3968">
        <v>0.44884311956250722</v>
      </c>
      <c r="N3968" s="44">
        <v>0.8943712041613201</v>
      </c>
      <c r="O3968" s="161">
        <f t="shared" si="611"/>
        <v>2000000</v>
      </c>
      <c r="P3968" s="162">
        <f t="shared" si="612"/>
        <v>190.83052669757063</v>
      </c>
      <c r="Q3968" s="162">
        <f t="shared" si="613"/>
        <v>132.42830513306833</v>
      </c>
      <c r="R3968" s="163">
        <f t="shared" si="614"/>
        <v>1</v>
      </c>
      <c r="S3968" s="161">
        <f t="shared" si="615"/>
        <v>5000000</v>
      </c>
      <c r="T3968" s="162">
        <f t="shared" si="616"/>
        <v>193.61017556585688</v>
      </c>
      <c r="U3968" s="162">
        <f t="shared" si="617"/>
        <v>123.71415256653417</v>
      </c>
      <c r="V3968" s="163">
        <f t="shared" si="618"/>
        <v>1</v>
      </c>
      <c r="W3968" s="164">
        <f t="shared" si="619"/>
        <v>66804443.129004598</v>
      </c>
      <c r="X3968" s="164">
        <f t="shared" si="620"/>
        <v>199480114.99661356</v>
      </c>
    </row>
    <row r="3969" spans="10:24" x14ac:dyDescent="0.25">
      <c r="J3969">
        <v>3966</v>
      </c>
      <c r="K3969" s="43">
        <v>2.7746605462682927E-2</v>
      </c>
      <c r="L3969">
        <v>0.50644078213503274</v>
      </c>
      <c r="M3969">
        <v>4.2284832324124277E-4</v>
      </c>
      <c r="N3969" s="44">
        <v>0.33169048544614976</v>
      </c>
      <c r="O3969" s="161">
        <f t="shared" si="611"/>
        <v>1000000</v>
      </c>
      <c r="P3969" s="162">
        <f t="shared" si="612"/>
        <v>180.24218022035578</v>
      </c>
      <c r="Q3969" s="162">
        <f t="shared" si="613"/>
        <v>68.252231203665701</v>
      </c>
      <c r="R3969" s="163">
        <f t="shared" si="614"/>
        <v>1</v>
      </c>
      <c r="S3969" s="161">
        <f t="shared" si="615"/>
        <v>1000000</v>
      </c>
      <c r="T3969" s="162">
        <f t="shared" si="616"/>
        <v>190.08072674011859</v>
      </c>
      <c r="U3969" s="162">
        <f t="shared" si="617"/>
        <v>91.626115601832851</v>
      </c>
      <c r="V3969" s="163">
        <f t="shared" si="618"/>
        <v>1</v>
      </c>
      <c r="W3969" s="164">
        <f t="shared" si="619"/>
        <v>61989949.016690075</v>
      </c>
      <c r="X3969" s="164">
        <f t="shared" si="620"/>
        <v>-51545388.861714259</v>
      </c>
    </row>
    <row r="3970" spans="10:24" x14ac:dyDescent="0.25">
      <c r="J3970">
        <v>3967</v>
      </c>
      <c r="K3970" s="43">
        <v>0.77156419528201203</v>
      </c>
      <c r="L3970">
        <v>0.95150686829062525</v>
      </c>
      <c r="M3970">
        <v>0.95376901162761885</v>
      </c>
      <c r="N3970" s="44">
        <v>8.8463283647724378E-2</v>
      </c>
      <c r="O3970" s="161">
        <f t="shared" si="611"/>
        <v>7000000</v>
      </c>
      <c r="P3970" s="162">
        <f t="shared" si="612"/>
        <v>204.89464716588543</v>
      </c>
      <c r="Q3970" s="162">
        <f t="shared" si="613"/>
        <v>168.65102696096892</v>
      </c>
      <c r="R3970" s="163">
        <f t="shared" si="614"/>
        <v>1</v>
      </c>
      <c r="S3970" s="161">
        <f t="shared" si="615"/>
        <v>7000000</v>
      </c>
      <c r="T3970" s="162">
        <f t="shared" si="616"/>
        <v>198.29821572196181</v>
      </c>
      <c r="U3970" s="162">
        <f t="shared" si="617"/>
        <v>141.82551348048446</v>
      </c>
      <c r="V3970" s="163">
        <f t="shared" si="618"/>
        <v>0.9</v>
      </c>
      <c r="W3970" s="164">
        <f t="shared" si="619"/>
        <v>203705341.43441558</v>
      </c>
      <c r="X3970" s="164">
        <f t="shared" si="620"/>
        <v>205778024.12130731</v>
      </c>
    </row>
    <row r="3971" spans="10:24" x14ac:dyDescent="0.25">
      <c r="J3971">
        <v>3968</v>
      </c>
      <c r="K3971" s="43">
        <v>0.40483309606840201</v>
      </c>
      <c r="L3971">
        <v>8.7838882658129114E-2</v>
      </c>
      <c r="M3971">
        <v>0.99015024251608963</v>
      </c>
      <c r="N3971" s="44">
        <v>0.12838960267897825</v>
      </c>
      <c r="O3971" s="161">
        <f t="shared" si="611"/>
        <v>5000000</v>
      </c>
      <c r="P3971" s="162">
        <f t="shared" si="612"/>
        <v>159.68724390465238</v>
      </c>
      <c r="Q3971" s="162">
        <f t="shared" si="613"/>
        <v>181.64044717201199</v>
      </c>
      <c r="R3971" s="163">
        <f t="shared" si="614"/>
        <v>1</v>
      </c>
      <c r="S3971" s="161">
        <f t="shared" si="615"/>
        <v>6000000</v>
      </c>
      <c r="T3971" s="162">
        <f t="shared" si="616"/>
        <v>183.22908130155079</v>
      </c>
      <c r="U3971" s="162">
        <f t="shared" si="617"/>
        <v>148.32022358600599</v>
      </c>
      <c r="V3971" s="163">
        <f t="shared" si="618"/>
        <v>0.9</v>
      </c>
      <c r="W3971" s="164">
        <f t="shared" si="619"/>
        <v>-159766016.33679807</v>
      </c>
      <c r="X3971" s="164">
        <f t="shared" si="620"/>
        <v>38507831.66394192</v>
      </c>
    </row>
    <row r="3972" spans="10:24" x14ac:dyDescent="0.25">
      <c r="J3972">
        <v>3969</v>
      </c>
      <c r="K3972" s="43">
        <v>0.65043113883883885</v>
      </c>
      <c r="L3972">
        <v>0.75143275895611439</v>
      </c>
      <c r="M3972">
        <v>7.7542171986572761E-2</v>
      </c>
      <c r="N3972" s="44">
        <v>0.32439167550926218</v>
      </c>
      <c r="O3972" s="161">
        <f t="shared" si="611"/>
        <v>6000000</v>
      </c>
      <c r="P3972" s="162">
        <f t="shared" si="612"/>
        <v>190.18508001375082</v>
      </c>
      <c r="Q3972" s="162">
        <f t="shared" si="613"/>
        <v>106.56400167808692</v>
      </c>
      <c r="R3972" s="163">
        <f t="shared" si="614"/>
        <v>1</v>
      </c>
      <c r="S3972" s="161">
        <f t="shared" si="615"/>
        <v>7000000</v>
      </c>
      <c r="T3972" s="162">
        <f t="shared" si="616"/>
        <v>193.39502667125026</v>
      </c>
      <c r="U3972" s="162">
        <f t="shared" si="617"/>
        <v>110.78200083904346</v>
      </c>
      <c r="V3972" s="163">
        <f t="shared" si="618"/>
        <v>1</v>
      </c>
      <c r="W3972" s="164">
        <f t="shared" si="619"/>
        <v>451726470.01398337</v>
      </c>
      <c r="X3972" s="164">
        <f t="shared" si="620"/>
        <v>428291180.82544756</v>
      </c>
    </row>
    <row r="3973" spans="10:24" x14ac:dyDescent="0.25">
      <c r="J3973">
        <v>3970</v>
      </c>
      <c r="K3973" s="43">
        <v>0.29282943667996097</v>
      </c>
      <c r="L3973">
        <v>0.60309507097098669</v>
      </c>
      <c r="M3973">
        <v>0.27724822386644365</v>
      </c>
      <c r="N3973" s="44">
        <v>0.63906275416864211</v>
      </c>
      <c r="O3973" s="161">
        <f t="shared" ref="O3973:O4036" si="621">VLOOKUP(K3973,$E$5:$H$10,4)</f>
        <v>2000000</v>
      </c>
      <c r="P3973" s="162">
        <f t="shared" ref="P3973:P4036" si="622">_xlfn.NORM.INV(L3973,$E$12,$E$13)</f>
        <v>183.92049809228291</v>
      </c>
      <c r="Q3973" s="162">
        <f t="shared" ref="Q3973:Q4036" si="623">_xlfn.NORM.INV(M3973,$E$15,$E$16)</f>
        <v>123.17928440653047</v>
      </c>
      <c r="R3973" s="163">
        <f t="shared" ref="R3973:R4036" si="624">VLOOKUP(N3973,$E$19:$H$21,4)</f>
        <v>1</v>
      </c>
      <c r="S3973" s="161">
        <f t="shared" ref="S3973:S4036" si="625">VLOOKUP(K3973,$G$5:$H$10,2)</f>
        <v>5000000</v>
      </c>
      <c r="T3973" s="162">
        <f t="shared" ref="T3973:T4036" si="626">_xlfn.NORM.INV(L3973,$G$12,$G$13)</f>
        <v>191.30683269742764</v>
      </c>
      <c r="U3973" s="162">
        <f t="shared" ref="U3973:U4036" si="627">_xlfn.NORM.INV(M3973,$G$15,$G$16)</f>
        <v>119.08964220326524</v>
      </c>
      <c r="V3973" s="163">
        <f t="shared" ref="V3973:V4036" si="628">VLOOKUP(N3973,$G$19:$H$21,2)</f>
        <v>1</v>
      </c>
      <c r="W3973" s="164">
        <f t="shared" ref="W3973:W4036" si="629">O3973*(P3973-Q3973)*R3973-$D$23-$D$24</f>
        <v>71482427.371504888</v>
      </c>
      <c r="X3973" s="164">
        <f t="shared" ref="X3973:X4036" si="630">S3973*(T3973-U3973)*V3973-$F$23-$F$24</f>
        <v>211085952.47081196</v>
      </c>
    </row>
    <row r="3974" spans="10:24" x14ac:dyDescent="0.25">
      <c r="J3974">
        <v>3971</v>
      </c>
      <c r="K3974" s="43">
        <v>0.2925576217058129</v>
      </c>
      <c r="L3974">
        <v>0.33274780978986518</v>
      </c>
      <c r="M3974">
        <v>0.39754239553189363</v>
      </c>
      <c r="N3974" s="44">
        <v>0.17170521111874615</v>
      </c>
      <c r="O3974" s="161">
        <f t="shared" si="621"/>
        <v>2000000</v>
      </c>
      <c r="P3974" s="162">
        <f t="shared" si="622"/>
        <v>173.51492684225485</v>
      </c>
      <c r="Q3974" s="162">
        <f t="shared" si="623"/>
        <v>129.80573032844612</v>
      </c>
      <c r="R3974" s="163">
        <f t="shared" si="624"/>
        <v>1</v>
      </c>
      <c r="S3974" s="161">
        <f t="shared" si="625"/>
        <v>5000000</v>
      </c>
      <c r="T3974" s="162">
        <f t="shared" si="626"/>
        <v>187.83830894741828</v>
      </c>
      <c r="U3974" s="162">
        <f t="shared" si="627"/>
        <v>122.40286516422306</v>
      </c>
      <c r="V3974" s="163">
        <f t="shared" si="628"/>
        <v>0.9</v>
      </c>
      <c r="W3974" s="164">
        <f t="shared" si="629"/>
        <v>37418393.027617469</v>
      </c>
      <c r="X3974" s="164">
        <f t="shared" si="630"/>
        <v>144459497.02437848</v>
      </c>
    </row>
    <row r="3975" spans="10:24" x14ac:dyDescent="0.25">
      <c r="J3975">
        <v>3972</v>
      </c>
      <c r="K3975" s="43">
        <v>0.6226663315202593</v>
      </c>
      <c r="L3975">
        <v>0.16558771998968103</v>
      </c>
      <c r="M3975">
        <v>0.43446514595626184</v>
      </c>
      <c r="N3975" s="44">
        <v>0.97679785428515964</v>
      </c>
      <c r="O3975" s="161">
        <f t="shared" si="621"/>
        <v>6000000</v>
      </c>
      <c r="P3975" s="162">
        <f t="shared" si="622"/>
        <v>165.42376520012073</v>
      </c>
      <c r="Q3975" s="162">
        <f t="shared" si="623"/>
        <v>131.69965213527246</v>
      </c>
      <c r="R3975" s="163">
        <f t="shared" si="624"/>
        <v>1</v>
      </c>
      <c r="S3975" s="161">
        <f t="shared" si="625"/>
        <v>7000000</v>
      </c>
      <c r="T3975" s="162">
        <f t="shared" si="626"/>
        <v>185.14125506670692</v>
      </c>
      <c r="U3975" s="162">
        <f t="shared" si="627"/>
        <v>123.34982606763623</v>
      </c>
      <c r="V3975" s="163">
        <f t="shared" si="628"/>
        <v>1</v>
      </c>
      <c r="W3975" s="164">
        <f t="shared" si="629"/>
        <v>152344678.38908961</v>
      </c>
      <c r="X3975" s="164">
        <f t="shared" si="630"/>
        <v>282540002.99349481</v>
      </c>
    </row>
    <row r="3976" spans="10:24" x14ac:dyDescent="0.25">
      <c r="J3976">
        <v>3973</v>
      </c>
      <c r="K3976" s="43">
        <v>0.73468154644712824</v>
      </c>
      <c r="L3976">
        <v>0.14867416432601088</v>
      </c>
      <c r="M3976">
        <v>0.90306771633724747</v>
      </c>
      <c r="N3976" s="44">
        <v>0.87159124689648448</v>
      </c>
      <c r="O3976" s="161">
        <f t="shared" si="621"/>
        <v>6000000</v>
      </c>
      <c r="P3976" s="162">
        <f t="shared" si="622"/>
        <v>164.36795024752783</v>
      </c>
      <c r="Q3976" s="162">
        <f t="shared" si="623"/>
        <v>160.98462574216882</v>
      </c>
      <c r="R3976" s="163">
        <f t="shared" si="624"/>
        <v>1</v>
      </c>
      <c r="S3976" s="161">
        <f t="shared" si="625"/>
        <v>7000000</v>
      </c>
      <c r="T3976" s="162">
        <f t="shared" si="626"/>
        <v>184.78931674917595</v>
      </c>
      <c r="U3976" s="162">
        <f t="shared" si="627"/>
        <v>137.99231287108441</v>
      </c>
      <c r="V3976" s="163">
        <f t="shared" si="628"/>
        <v>1</v>
      </c>
      <c r="W3976" s="164">
        <f t="shared" si="629"/>
        <v>-29700052.96784592</v>
      </c>
      <c r="X3976" s="164">
        <f t="shared" si="630"/>
        <v>177579027.14664084</v>
      </c>
    </row>
    <row r="3977" spans="10:24" x14ac:dyDescent="0.25">
      <c r="J3977">
        <v>3974</v>
      </c>
      <c r="K3977" s="43">
        <v>0.20239136166269445</v>
      </c>
      <c r="L3977">
        <v>0.60758854804109719</v>
      </c>
      <c r="M3977">
        <v>0.67470710926317445</v>
      </c>
      <c r="N3977" s="44">
        <v>0.42237065987835443</v>
      </c>
      <c r="O3977" s="161">
        <f t="shared" si="621"/>
        <v>2000000</v>
      </c>
      <c r="P3977" s="162">
        <f t="shared" si="622"/>
        <v>184.09559148940167</v>
      </c>
      <c r="Q3977" s="162">
        <f t="shared" si="623"/>
        <v>144.05897123571523</v>
      </c>
      <c r="R3977" s="163">
        <f t="shared" si="624"/>
        <v>1</v>
      </c>
      <c r="S3977" s="161">
        <f t="shared" si="625"/>
        <v>5000000</v>
      </c>
      <c r="T3977" s="162">
        <f t="shared" si="626"/>
        <v>191.3651971631339</v>
      </c>
      <c r="U3977" s="162">
        <f t="shared" si="627"/>
        <v>129.52948561785763</v>
      </c>
      <c r="V3977" s="163">
        <f t="shared" si="628"/>
        <v>1</v>
      </c>
      <c r="W3977" s="164">
        <f t="shared" si="629"/>
        <v>30073240.507372871</v>
      </c>
      <c r="X3977" s="164">
        <f t="shared" si="630"/>
        <v>159178557.72638136</v>
      </c>
    </row>
    <row r="3978" spans="10:24" x14ac:dyDescent="0.25">
      <c r="J3978">
        <v>3975</v>
      </c>
      <c r="K3978" s="43">
        <v>1.0239799116709469E-2</v>
      </c>
      <c r="L3978">
        <v>2.7053791096414259E-2</v>
      </c>
      <c r="M3978">
        <v>7.0140502171095576E-2</v>
      </c>
      <c r="N3978" s="44">
        <v>0.72837013787592286</v>
      </c>
      <c r="O3978" s="161">
        <f t="shared" si="621"/>
        <v>1000000</v>
      </c>
      <c r="P3978" s="162">
        <f t="shared" si="622"/>
        <v>151.11038541121357</v>
      </c>
      <c r="Q3978" s="162">
        <f t="shared" si="623"/>
        <v>105.50509192603653</v>
      </c>
      <c r="R3978" s="163">
        <f t="shared" si="624"/>
        <v>1</v>
      </c>
      <c r="S3978" s="161">
        <f t="shared" si="625"/>
        <v>1000000</v>
      </c>
      <c r="T3978" s="162">
        <f t="shared" si="626"/>
        <v>180.37012847040452</v>
      </c>
      <c r="U3978" s="162">
        <f t="shared" si="627"/>
        <v>110.25254596301826</v>
      </c>
      <c r="V3978" s="163">
        <f t="shared" si="628"/>
        <v>1</v>
      </c>
      <c r="W3978" s="164">
        <f t="shared" si="629"/>
        <v>-4394706.5148229599</v>
      </c>
      <c r="X3978" s="164">
        <f t="shared" si="630"/>
        <v>-79882417.492613733</v>
      </c>
    </row>
    <row r="3979" spans="10:24" x14ac:dyDescent="0.25">
      <c r="J3979">
        <v>3976</v>
      </c>
      <c r="K3979" s="43">
        <v>0.54037053242143585</v>
      </c>
      <c r="L3979">
        <v>3.0362761679193717E-2</v>
      </c>
      <c r="M3979">
        <v>0.70215814029696599</v>
      </c>
      <c r="N3979" s="44">
        <v>0.16451122052858669</v>
      </c>
      <c r="O3979" s="161">
        <f t="shared" si="621"/>
        <v>5000000</v>
      </c>
      <c r="P3979" s="162">
        <f t="shared" si="622"/>
        <v>151.86766958053641</v>
      </c>
      <c r="Q3979" s="162">
        <f t="shared" si="623"/>
        <v>145.61235423674788</v>
      </c>
      <c r="R3979" s="163">
        <f t="shared" si="624"/>
        <v>1</v>
      </c>
      <c r="S3979" s="161">
        <f t="shared" si="625"/>
        <v>6000000</v>
      </c>
      <c r="T3979" s="162">
        <f t="shared" si="626"/>
        <v>180.62255652684547</v>
      </c>
      <c r="U3979" s="162">
        <f t="shared" si="627"/>
        <v>130.30617711837394</v>
      </c>
      <c r="V3979" s="163">
        <f t="shared" si="628"/>
        <v>0.9</v>
      </c>
      <c r="W3979" s="164">
        <f t="shared" si="629"/>
        <v>-18723423.281057309</v>
      </c>
      <c r="X3979" s="164">
        <f t="shared" si="630"/>
        <v>121708448.80574632</v>
      </c>
    </row>
    <row r="3980" spans="10:24" x14ac:dyDescent="0.25">
      <c r="J3980">
        <v>3977</v>
      </c>
      <c r="K3980" s="43">
        <v>0.17899993719556795</v>
      </c>
      <c r="L3980">
        <v>0.22892403609146927</v>
      </c>
      <c r="M3980">
        <v>0.29488703973856256</v>
      </c>
      <c r="N3980" s="44">
        <v>0.75451035087009244</v>
      </c>
      <c r="O3980" s="161">
        <f t="shared" si="621"/>
        <v>2000000</v>
      </c>
      <c r="P3980" s="162">
        <f t="shared" si="622"/>
        <v>168.864075597116</v>
      </c>
      <c r="Q3980" s="162">
        <f t="shared" si="623"/>
        <v>124.21673105183827</v>
      </c>
      <c r="R3980" s="163">
        <f t="shared" si="624"/>
        <v>1</v>
      </c>
      <c r="S3980" s="161">
        <f t="shared" si="625"/>
        <v>5000000</v>
      </c>
      <c r="T3980" s="162">
        <f t="shared" si="626"/>
        <v>186.28802519903866</v>
      </c>
      <c r="U3980" s="162">
        <f t="shared" si="627"/>
        <v>119.60836552591913</v>
      </c>
      <c r="V3980" s="163">
        <f t="shared" si="628"/>
        <v>1</v>
      </c>
      <c r="W3980" s="164">
        <f t="shared" si="629"/>
        <v>39294689.090555459</v>
      </c>
      <c r="X3980" s="164">
        <f t="shared" si="630"/>
        <v>183398298.36559767</v>
      </c>
    </row>
    <row r="3981" spans="10:24" x14ac:dyDescent="0.25">
      <c r="J3981">
        <v>3978</v>
      </c>
      <c r="K3981" s="43">
        <v>0.97809915466668174</v>
      </c>
      <c r="L3981">
        <v>0.69466612934509497</v>
      </c>
      <c r="M3981">
        <v>0.27579730316141293</v>
      </c>
      <c r="N3981" s="44">
        <v>0.21528600140507292</v>
      </c>
      <c r="O3981" s="161">
        <f t="shared" si="621"/>
        <v>9000000</v>
      </c>
      <c r="P3981" s="162">
        <f t="shared" si="622"/>
        <v>187.63680797145344</v>
      </c>
      <c r="Q3981" s="162">
        <f t="shared" si="623"/>
        <v>123.09255307747527</v>
      </c>
      <c r="R3981" s="163">
        <f t="shared" si="624"/>
        <v>1</v>
      </c>
      <c r="S3981" s="161">
        <f t="shared" si="625"/>
        <v>9000000</v>
      </c>
      <c r="T3981" s="162">
        <f t="shared" si="626"/>
        <v>192.54560265715114</v>
      </c>
      <c r="U3981" s="162">
        <f t="shared" si="627"/>
        <v>119.04627653873764</v>
      </c>
      <c r="V3981" s="163">
        <f t="shared" si="628"/>
        <v>1</v>
      </c>
      <c r="W3981" s="164">
        <f t="shared" si="629"/>
        <v>530898294.04580343</v>
      </c>
      <c r="X3981" s="164">
        <f t="shared" si="630"/>
        <v>511493935.06572139</v>
      </c>
    </row>
    <row r="3982" spans="10:24" x14ac:dyDescent="0.25">
      <c r="J3982">
        <v>3979</v>
      </c>
      <c r="K3982" s="43">
        <v>0.65191130251932405</v>
      </c>
      <c r="L3982">
        <v>0.34080380114406217</v>
      </c>
      <c r="M3982">
        <v>0.35165214736448713</v>
      </c>
      <c r="N3982" s="44">
        <v>0.72732353016813378</v>
      </c>
      <c r="O3982" s="161">
        <f t="shared" si="621"/>
        <v>6000000</v>
      </c>
      <c r="P3982" s="162">
        <f t="shared" si="622"/>
        <v>173.84594398505629</v>
      </c>
      <c r="Q3982" s="162">
        <f t="shared" si="623"/>
        <v>127.38272345328573</v>
      </c>
      <c r="R3982" s="163">
        <f t="shared" si="624"/>
        <v>1</v>
      </c>
      <c r="S3982" s="161">
        <f t="shared" si="625"/>
        <v>7000000</v>
      </c>
      <c r="T3982" s="162">
        <f t="shared" si="626"/>
        <v>187.94864799501877</v>
      </c>
      <c r="U3982" s="162">
        <f t="shared" si="627"/>
        <v>121.19136172664287</v>
      </c>
      <c r="V3982" s="163">
        <f t="shared" si="628"/>
        <v>1</v>
      </c>
      <c r="W3982" s="164">
        <f t="shared" si="629"/>
        <v>228779323.19062334</v>
      </c>
      <c r="X3982" s="164">
        <f t="shared" si="630"/>
        <v>317301003.87863135</v>
      </c>
    </row>
    <row r="3983" spans="10:24" x14ac:dyDescent="0.25">
      <c r="J3983">
        <v>3980</v>
      </c>
      <c r="K3983" s="43">
        <v>0.12027961333661186</v>
      </c>
      <c r="L3983">
        <v>0.82347768334814297</v>
      </c>
      <c r="M3983">
        <v>0.47889976118358801</v>
      </c>
      <c r="N3983" s="44">
        <v>0.54490188558286468</v>
      </c>
      <c r="O3983" s="161">
        <f t="shared" si="621"/>
        <v>2000000</v>
      </c>
      <c r="P3983" s="162">
        <f t="shared" si="622"/>
        <v>193.93049847985557</v>
      </c>
      <c r="Q3983" s="162">
        <f t="shared" si="623"/>
        <v>133.94169722625918</v>
      </c>
      <c r="R3983" s="163">
        <f t="shared" si="624"/>
        <v>1</v>
      </c>
      <c r="S3983" s="161">
        <f t="shared" si="625"/>
        <v>2000000</v>
      </c>
      <c r="T3983" s="162">
        <f t="shared" si="626"/>
        <v>194.64349949328519</v>
      </c>
      <c r="U3983" s="162">
        <f t="shared" si="627"/>
        <v>124.47084861312959</v>
      </c>
      <c r="V3983" s="163">
        <f t="shared" si="628"/>
        <v>1</v>
      </c>
      <c r="W3983" s="164">
        <f t="shared" si="629"/>
        <v>69977602.507192791</v>
      </c>
      <c r="X3983" s="164">
        <f t="shared" si="630"/>
        <v>-9654698.2396887839</v>
      </c>
    </row>
    <row r="3984" spans="10:24" x14ac:dyDescent="0.25">
      <c r="J3984">
        <v>3981</v>
      </c>
      <c r="K3984" s="43">
        <v>0.8999036207038672</v>
      </c>
      <c r="L3984">
        <v>0.16603584166859919</v>
      </c>
      <c r="M3984">
        <v>9.8013892637183408E-2</v>
      </c>
      <c r="N3984" s="44">
        <v>0.75073128987167437</v>
      </c>
      <c r="O3984" s="161">
        <f t="shared" si="621"/>
        <v>7000000</v>
      </c>
      <c r="P3984" s="162">
        <f t="shared" si="622"/>
        <v>165.45075805972328</v>
      </c>
      <c r="Q3984" s="162">
        <f t="shared" si="623"/>
        <v>109.14096718683665</v>
      </c>
      <c r="R3984" s="163">
        <f t="shared" si="624"/>
        <v>1</v>
      </c>
      <c r="S3984" s="161">
        <f t="shared" si="625"/>
        <v>7000000</v>
      </c>
      <c r="T3984" s="162">
        <f t="shared" si="626"/>
        <v>185.15025268657442</v>
      </c>
      <c r="U3984" s="162">
        <f t="shared" si="627"/>
        <v>112.07048359341832</v>
      </c>
      <c r="V3984" s="163">
        <f t="shared" si="628"/>
        <v>1</v>
      </c>
      <c r="W3984" s="164">
        <f t="shared" si="629"/>
        <v>344168536.11020648</v>
      </c>
      <c r="X3984" s="164">
        <f t="shared" si="630"/>
        <v>361558383.6520927</v>
      </c>
    </row>
    <row r="3985" spans="10:24" x14ac:dyDescent="0.25">
      <c r="J3985">
        <v>3982</v>
      </c>
      <c r="K3985" s="43">
        <v>0.81353033096077021</v>
      </c>
      <c r="L3985">
        <v>0.8913958611965227</v>
      </c>
      <c r="M3985">
        <v>0.50092451025793816</v>
      </c>
      <c r="N3985" s="44">
        <v>0.46000374831058299</v>
      </c>
      <c r="O3985" s="161">
        <f t="shared" si="621"/>
        <v>7000000</v>
      </c>
      <c r="P3985" s="162">
        <f t="shared" si="622"/>
        <v>198.50978370033272</v>
      </c>
      <c r="Q3985" s="162">
        <f t="shared" si="623"/>
        <v>135.04634811253905</v>
      </c>
      <c r="R3985" s="163">
        <f t="shared" si="624"/>
        <v>1</v>
      </c>
      <c r="S3985" s="161">
        <f t="shared" si="625"/>
        <v>7000000</v>
      </c>
      <c r="T3985" s="162">
        <f t="shared" si="626"/>
        <v>196.16992790011091</v>
      </c>
      <c r="U3985" s="162">
        <f t="shared" si="627"/>
        <v>125.02317405626953</v>
      </c>
      <c r="V3985" s="163">
        <f t="shared" si="628"/>
        <v>1</v>
      </c>
      <c r="W3985" s="164">
        <f t="shared" si="629"/>
        <v>394244049.11455566</v>
      </c>
      <c r="X3985" s="164">
        <f t="shared" si="630"/>
        <v>348027276.90688968</v>
      </c>
    </row>
    <row r="3986" spans="10:24" x14ac:dyDescent="0.25">
      <c r="J3986">
        <v>3983</v>
      </c>
      <c r="K3986" s="43">
        <v>0.43998365939778561</v>
      </c>
      <c r="L3986">
        <v>7.5407998144681576E-2</v>
      </c>
      <c r="M3986">
        <v>0.16866369304866102</v>
      </c>
      <c r="N3986" s="44">
        <v>6.8907599161597277E-2</v>
      </c>
      <c r="O3986" s="161">
        <f t="shared" si="621"/>
        <v>5000000</v>
      </c>
      <c r="P3986" s="162">
        <f t="shared" si="622"/>
        <v>158.45017230533529</v>
      </c>
      <c r="Q3986" s="162">
        <f t="shared" si="623"/>
        <v>115.81081290168439</v>
      </c>
      <c r="R3986" s="163">
        <f t="shared" si="624"/>
        <v>1</v>
      </c>
      <c r="S3986" s="161">
        <f t="shared" si="625"/>
        <v>6000000</v>
      </c>
      <c r="T3986" s="162">
        <f t="shared" si="626"/>
        <v>182.81672410177842</v>
      </c>
      <c r="U3986" s="162">
        <f t="shared" si="627"/>
        <v>115.40540645084219</v>
      </c>
      <c r="V3986" s="163">
        <f t="shared" si="628"/>
        <v>0.9</v>
      </c>
      <c r="W3986" s="164">
        <f t="shared" si="629"/>
        <v>163196797.01825449</v>
      </c>
      <c r="X3986" s="164">
        <f t="shared" si="630"/>
        <v>214021115.31505561</v>
      </c>
    </row>
    <row r="3987" spans="10:24" x14ac:dyDescent="0.25">
      <c r="J3987">
        <v>3984</v>
      </c>
      <c r="K3987" s="43">
        <v>0.14698300728682157</v>
      </c>
      <c r="L3987">
        <v>0.6374154183039703</v>
      </c>
      <c r="M3987">
        <v>0.45156326412670789</v>
      </c>
      <c r="N3987" s="44">
        <v>2.6950660297190732E-2</v>
      </c>
      <c r="O3987" s="161">
        <f t="shared" si="621"/>
        <v>2000000</v>
      </c>
      <c r="P3987" s="162">
        <f t="shared" si="622"/>
        <v>185.27338208978927</v>
      </c>
      <c r="Q3987" s="162">
        <f t="shared" si="623"/>
        <v>132.56574532771944</v>
      </c>
      <c r="R3987" s="163">
        <f t="shared" si="624"/>
        <v>1</v>
      </c>
      <c r="S3987" s="161">
        <f t="shared" si="625"/>
        <v>2000000</v>
      </c>
      <c r="T3987" s="162">
        <f t="shared" si="626"/>
        <v>191.75779402992976</v>
      </c>
      <c r="U3987" s="162">
        <f t="shared" si="627"/>
        <v>123.78287266385972</v>
      </c>
      <c r="V3987" s="163">
        <f t="shared" si="628"/>
        <v>0.9</v>
      </c>
      <c r="W3987" s="164">
        <f t="shared" si="629"/>
        <v>55415273.524139643</v>
      </c>
      <c r="X3987" s="164">
        <f t="shared" si="630"/>
        <v>-27645141.541073933</v>
      </c>
    </row>
    <row r="3988" spans="10:24" x14ac:dyDescent="0.25">
      <c r="J3988">
        <v>3985</v>
      </c>
      <c r="K3988" s="43">
        <v>0.96717104607801996</v>
      </c>
      <c r="L3988">
        <v>0.26389069789461739</v>
      </c>
      <c r="M3988">
        <v>0.64127098499161295</v>
      </c>
      <c r="N3988" s="44">
        <v>7.4553138118115259E-2</v>
      </c>
      <c r="O3988" s="161">
        <f t="shared" si="621"/>
        <v>9000000</v>
      </c>
      <c r="P3988" s="162">
        <f t="shared" si="622"/>
        <v>170.5290546078144</v>
      </c>
      <c r="Q3988" s="162">
        <f t="shared" si="623"/>
        <v>142.23716313443791</v>
      </c>
      <c r="R3988" s="163">
        <f t="shared" si="624"/>
        <v>1</v>
      </c>
      <c r="S3988" s="161">
        <f t="shared" si="625"/>
        <v>9000000</v>
      </c>
      <c r="T3988" s="162">
        <f t="shared" si="626"/>
        <v>186.84301820260481</v>
      </c>
      <c r="U3988" s="162">
        <f t="shared" si="627"/>
        <v>128.61858156721894</v>
      </c>
      <c r="V3988" s="163">
        <f t="shared" si="628"/>
        <v>0.9</v>
      </c>
      <c r="W3988" s="164">
        <f t="shared" si="629"/>
        <v>204627023.26038846</v>
      </c>
      <c r="X3988" s="164">
        <f t="shared" si="630"/>
        <v>321617936.74662554</v>
      </c>
    </row>
    <row r="3989" spans="10:24" x14ac:dyDescent="0.25">
      <c r="J3989">
        <v>3986</v>
      </c>
      <c r="K3989" s="43">
        <v>0.18863789988598467</v>
      </c>
      <c r="L3989">
        <v>0.75315874728181664</v>
      </c>
      <c r="M3989">
        <v>0.94329218658959091</v>
      </c>
      <c r="N3989" s="44">
        <v>5.4474305993016614E-2</v>
      </c>
      <c r="O3989" s="161">
        <f t="shared" si="621"/>
        <v>2000000</v>
      </c>
      <c r="P3989" s="162">
        <f t="shared" si="622"/>
        <v>190.26695308599997</v>
      </c>
      <c r="Q3989" s="162">
        <f t="shared" si="623"/>
        <v>166.66051224487697</v>
      </c>
      <c r="R3989" s="163">
        <f t="shared" si="624"/>
        <v>1</v>
      </c>
      <c r="S3989" s="161">
        <f t="shared" si="625"/>
        <v>5000000</v>
      </c>
      <c r="T3989" s="162">
        <f t="shared" si="626"/>
        <v>193.42231769533333</v>
      </c>
      <c r="U3989" s="162">
        <f t="shared" si="627"/>
        <v>140.8302561224385</v>
      </c>
      <c r="V3989" s="163">
        <f t="shared" si="628"/>
        <v>0.9</v>
      </c>
      <c r="W3989" s="164">
        <f t="shared" si="629"/>
        <v>-2787118.317753993</v>
      </c>
      <c r="X3989" s="164">
        <f t="shared" si="630"/>
        <v>86664277.078026772</v>
      </c>
    </row>
    <row r="3990" spans="10:24" x14ac:dyDescent="0.25">
      <c r="J3990">
        <v>3987</v>
      </c>
      <c r="K3990" s="43">
        <v>0.10711479378359079</v>
      </c>
      <c r="L3990">
        <v>0.5577850283444149</v>
      </c>
      <c r="M3990">
        <v>0.30547399536228359</v>
      </c>
      <c r="N3990" s="44">
        <v>0.16174175391981982</v>
      </c>
      <c r="O3990" s="161">
        <f t="shared" si="621"/>
        <v>2000000</v>
      </c>
      <c r="P3990" s="162">
        <f t="shared" si="622"/>
        <v>182.18033732561614</v>
      </c>
      <c r="Q3990" s="162">
        <f t="shared" si="623"/>
        <v>124.82558542747162</v>
      </c>
      <c r="R3990" s="163">
        <f t="shared" si="624"/>
        <v>1</v>
      </c>
      <c r="S3990" s="161">
        <f t="shared" si="625"/>
        <v>2000000</v>
      </c>
      <c r="T3990" s="162">
        <f t="shared" si="626"/>
        <v>190.72677910853872</v>
      </c>
      <c r="U3990" s="162">
        <f t="shared" si="627"/>
        <v>119.91279271373581</v>
      </c>
      <c r="V3990" s="163">
        <f t="shared" si="628"/>
        <v>0.9</v>
      </c>
      <c r="W3990" s="164">
        <f t="shared" si="629"/>
        <v>64709503.796289027</v>
      </c>
      <c r="X3990" s="164">
        <f t="shared" si="630"/>
        <v>-22534824.489354759</v>
      </c>
    </row>
    <row r="3991" spans="10:24" x14ac:dyDescent="0.25">
      <c r="J3991">
        <v>3988</v>
      </c>
      <c r="K3991" s="43">
        <v>0.67238317835648387</v>
      </c>
      <c r="L3991">
        <v>0.40509167903574461</v>
      </c>
      <c r="M3991">
        <v>0.19150618668272401</v>
      </c>
      <c r="N3991" s="44">
        <v>0.28849740337461882</v>
      </c>
      <c r="O3991" s="161">
        <f t="shared" si="621"/>
        <v>6000000</v>
      </c>
      <c r="P3991" s="162">
        <f t="shared" si="622"/>
        <v>176.39715759331926</v>
      </c>
      <c r="Q3991" s="162">
        <f t="shared" si="623"/>
        <v>117.55281314939396</v>
      </c>
      <c r="R3991" s="163">
        <f t="shared" si="624"/>
        <v>1</v>
      </c>
      <c r="S3991" s="161">
        <f t="shared" si="625"/>
        <v>7000000</v>
      </c>
      <c r="T3991" s="162">
        <f t="shared" si="626"/>
        <v>188.79905253110641</v>
      </c>
      <c r="U3991" s="162">
        <f t="shared" si="627"/>
        <v>116.27640657469698</v>
      </c>
      <c r="V3991" s="163">
        <f t="shared" si="628"/>
        <v>1</v>
      </c>
      <c r="W3991" s="164">
        <f t="shared" si="629"/>
        <v>303066066.66355187</v>
      </c>
      <c r="X3991" s="164">
        <f t="shared" si="630"/>
        <v>357658521.69486606</v>
      </c>
    </row>
    <row r="3992" spans="10:24" x14ac:dyDescent="0.25">
      <c r="J3992">
        <v>3989</v>
      </c>
      <c r="K3992" s="43">
        <v>0.35070772930336203</v>
      </c>
      <c r="L3992">
        <v>0.69196785257252114</v>
      </c>
      <c r="M3992">
        <v>0.64392116380671216</v>
      </c>
      <c r="N3992" s="44">
        <v>0.2417457079775156</v>
      </c>
      <c r="O3992" s="161">
        <f t="shared" si="621"/>
        <v>5000000</v>
      </c>
      <c r="P3992" s="162">
        <f t="shared" si="622"/>
        <v>187.52154030346995</v>
      </c>
      <c r="Q3992" s="162">
        <f t="shared" si="623"/>
        <v>142.37919644442744</v>
      </c>
      <c r="R3992" s="163">
        <f t="shared" si="624"/>
        <v>1</v>
      </c>
      <c r="S3992" s="161">
        <f t="shared" si="625"/>
        <v>6000000</v>
      </c>
      <c r="T3992" s="162">
        <f t="shared" si="626"/>
        <v>192.50718010115665</v>
      </c>
      <c r="U3992" s="162">
        <f t="shared" si="627"/>
        <v>128.6895982222137</v>
      </c>
      <c r="V3992" s="163">
        <f t="shared" si="628"/>
        <v>1</v>
      </c>
      <c r="W3992" s="164">
        <f t="shared" si="629"/>
        <v>175711719.29521257</v>
      </c>
      <c r="X3992" s="164">
        <f t="shared" si="630"/>
        <v>232905491.27365768</v>
      </c>
    </row>
    <row r="3993" spans="10:24" x14ac:dyDescent="0.25">
      <c r="J3993">
        <v>3990</v>
      </c>
      <c r="K3993" s="43">
        <v>0.66085009428954722</v>
      </c>
      <c r="L3993">
        <v>1.8860263961814061E-2</v>
      </c>
      <c r="M3993">
        <v>0.80567572989100389</v>
      </c>
      <c r="N3993" s="44">
        <v>0.80440292812466641</v>
      </c>
      <c r="O3993" s="161">
        <f t="shared" si="621"/>
        <v>6000000</v>
      </c>
      <c r="P3993" s="162">
        <f t="shared" si="622"/>
        <v>148.83181870455491</v>
      </c>
      <c r="Q3993" s="162">
        <f t="shared" si="623"/>
        <v>152.24141666904083</v>
      </c>
      <c r="R3993" s="163">
        <f t="shared" si="624"/>
        <v>1</v>
      </c>
      <c r="S3993" s="161">
        <f t="shared" si="625"/>
        <v>7000000</v>
      </c>
      <c r="T3993" s="162">
        <f t="shared" si="626"/>
        <v>179.61060623485162</v>
      </c>
      <c r="U3993" s="162">
        <f t="shared" si="627"/>
        <v>133.62070833452043</v>
      </c>
      <c r="V3993" s="163">
        <f t="shared" si="628"/>
        <v>1</v>
      </c>
      <c r="W3993" s="164">
        <f t="shared" si="629"/>
        <v>-70457587.786915556</v>
      </c>
      <c r="X3993" s="164">
        <f t="shared" si="630"/>
        <v>171929285.30231833</v>
      </c>
    </row>
    <row r="3994" spans="10:24" x14ac:dyDescent="0.25">
      <c r="J3994">
        <v>3991</v>
      </c>
      <c r="K3994" s="43">
        <v>0.2117672182667002</v>
      </c>
      <c r="L3994">
        <v>0.50172787035618882</v>
      </c>
      <c r="M3994">
        <v>0.83544185458451881</v>
      </c>
      <c r="N3994" s="44">
        <v>0.37219223236911747</v>
      </c>
      <c r="O3994" s="161">
        <f t="shared" si="621"/>
        <v>2000000</v>
      </c>
      <c r="P3994" s="162">
        <f t="shared" si="622"/>
        <v>180.06496713346272</v>
      </c>
      <c r="Q3994" s="162">
        <f t="shared" si="623"/>
        <v>154.51790844697661</v>
      </c>
      <c r="R3994" s="163">
        <f t="shared" si="624"/>
        <v>1</v>
      </c>
      <c r="S3994" s="161">
        <f t="shared" si="625"/>
        <v>5000000</v>
      </c>
      <c r="T3994" s="162">
        <f t="shared" si="626"/>
        <v>190.02165571115424</v>
      </c>
      <c r="U3994" s="162">
        <f t="shared" si="627"/>
        <v>134.7589542234883</v>
      </c>
      <c r="V3994" s="163">
        <f t="shared" si="628"/>
        <v>1</v>
      </c>
      <c r="W3994" s="164">
        <f t="shared" si="629"/>
        <v>1094117.3729722202</v>
      </c>
      <c r="X3994" s="164">
        <f t="shared" si="630"/>
        <v>126313507.4383297</v>
      </c>
    </row>
    <row r="3995" spans="10:24" x14ac:dyDescent="0.25">
      <c r="J3995">
        <v>3992</v>
      </c>
      <c r="K3995" s="43">
        <v>0.97778674962893108</v>
      </c>
      <c r="L3995">
        <v>0.47433237766428349</v>
      </c>
      <c r="M3995">
        <v>0.61330700203271726</v>
      </c>
      <c r="N3995" s="44">
        <v>0.42740069351108567</v>
      </c>
      <c r="O3995" s="161">
        <f t="shared" si="621"/>
        <v>9000000</v>
      </c>
      <c r="P3995" s="162">
        <f t="shared" si="622"/>
        <v>179.03424538007405</v>
      </c>
      <c r="Q3995" s="162">
        <f t="shared" si="623"/>
        <v>140.75897430590658</v>
      </c>
      <c r="R3995" s="163">
        <f t="shared" si="624"/>
        <v>1</v>
      </c>
      <c r="S3995" s="161">
        <f t="shared" si="625"/>
        <v>9000000</v>
      </c>
      <c r="T3995" s="162">
        <f t="shared" si="626"/>
        <v>189.67808179335802</v>
      </c>
      <c r="U3995" s="162">
        <f t="shared" si="627"/>
        <v>127.87948715295329</v>
      </c>
      <c r="V3995" s="163">
        <f t="shared" si="628"/>
        <v>1</v>
      </c>
      <c r="W3995" s="164">
        <f t="shared" si="629"/>
        <v>294477439.66750729</v>
      </c>
      <c r="X3995" s="164">
        <f t="shared" si="630"/>
        <v>406187351.76364255</v>
      </c>
    </row>
    <row r="3996" spans="10:24" x14ac:dyDescent="0.25">
      <c r="J3996">
        <v>3993</v>
      </c>
      <c r="K3996" s="43">
        <v>0.74833528129863314</v>
      </c>
      <c r="L3996">
        <v>0.67932129292016941</v>
      </c>
      <c r="M3996">
        <v>0.3496087413899327</v>
      </c>
      <c r="N3996" s="44">
        <v>0.73470038866657705</v>
      </c>
      <c r="O3996" s="161">
        <f t="shared" si="621"/>
        <v>6000000</v>
      </c>
      <c r="P3996" s="162">
        <f t="shared" si="622"/>
        <v>186.98702621203466</v>
      </c>
      <c r="Q3996" s="162">
        <f t="shared" si="623"/>
        <v>127.27246003569883</v>
      </c>
      <c r="R3996" s="163">
        <f t="shared" si="624"/>
        <v>1</v>
      </c>
      <c r="S3996" s="161">
        <f t="shared" si="625"/>
        <v>7000000</v>
      </c>
      <c r="T3996" s="162">
        <f t="shared" si="626"/>
        <v>192.32900873734488</v>
      </c>
      <c r="U3996" s="162">
        <f t="shared" si="627"/>
        <v>121.13623001784941</v>
      </c>
      <c r="V3996" s="163">
        <f t="shared" si="628"/>
        <v>1</v>
      </c>
      <c r="W3996" s="164">
        <f t="shared" si="629"/>
        <v>308287397.05801499</v>
      </c>
      <c r="X3996" s="164">
        <f t="shared" si="630"/>
        <v>348349451.03646827</v>
      </c>
    </row>
    <row r="3997" spans="10:24" x14ac:dyDescent="0.25">
      <c r="J3997">
        <v>3994</v>
      </c>
      <c r="K3997" s="43">
        <v>0.66522445540014208</v>
      </c>
      <c r="L3997">
        <v>0.39554800491746511</v>
      </c>
      <c r="M3997">
        <v>0.37007291165368528</v>
      </c>
      <c r="N3997" s="44">
        <v>0.435393819029254</v>
      </c>
      <c r="O3997" s="161">
        <f t="shared" si="621"/>
        <v>6000000</v>
      </c>
      <c r="P3997" s="162">
        <f t="shared" si="622"/>
        <v>176.02668519839003</v>
      </c>
      <c r="Q3997" s="162">
        <f t="shared" si="623"/>
        <v>128.36679511033017</v>
      </c>
      <c r="R3997" s="163">
        <f t="shared" si="624"/>
        <v>1</v>
      </c>
      <c r="S3997" s="161">
        <f t="shared" si="625"/>
        <v>7000000</v>
      </c>
      <c r="T3997" s="162">
        <f t="shared" si="626"/>
        <v>188.67556173279667</v>
      </c>
      <c r="U3997" s="162">
        <f t="shared" si="627"/>
        <v>121.68339755516509</v>
      </c>
      <c r="V3997" s="163">
        <f t="shared" si="628"/>
        <v>1</v>
      </c>
      <c r="W3997" s="164">
        <f t="shared" si="629"/>
        <v>235959340.52835912</v>
      </c>
      <c r="X3997" s="164">
        <f t="shared" si="630"/>
        <v>318945149.24342108</v>
      </c>
    </row>
    <row r="3998" spans="10:24" x14ac:dyDescent="0.25">
      <c r="J3998">
        <v>3995</v>
      </c>
      <c r="K3998" s="43">
        <v>0.7525600122159537</v>
      </c>
      <c r="L3998">
        <v>0.42601428286566989</v>
      </c>
      <c r="M3998">
        <v>0.85742036584060144</v>
      </c>
      <c r="N3998" s="44">
        <v>0.79981327216190001</v>
      </c>
      <c r="O3998" s="161">
        <f t="shared" si="621"/>
        <v>7000000</v>
      </c>
      <c r="P3998" s="162">
        <f t="shared" si="622"/>
        <v>177.20203872616517</v>
      </c>
      <c r="Q3998" s="162">
        <f t="shared" si="623"/>
        <v>156.37602356475099</v>
      </c>
      <c r="R3998" s="163">
        <f t="shared" si="624"/>
        <v>1</v>
      </c>
      <c r="S3998" s="161">
        <f t="shared" si="625"/>
        <v>7000000</v>
      </c>
      <c r="T3998" s="162">
        <f t="shared" si="626"/>
        <v>189.06734624205507</v>
      </c>
      <c r="U3998" s="162">
        <f t="shared" si="627"/>
        <v>135.6880117823755</v>
      </c>
      <c r="V3998" s="163">
        <f t="shared" si="628"/>
        <v>1</v>
      </c>
      <c r="W3998" s="164">
        <f t="shared" si="629"/>
        <v>95782106.129899234</v>
      </c>
      <c r="X3998" s="164">
        <f t="shared" si="630"/>
        <v>223655341.21775699</v>
      </c>
    </row>
    <row r="3999" spans="10:24" x14ac:dyDescent="0.25">
      <c r="J3999">
        <v>3996</v>
      </c>
      <c r="K3999" s="43">
        <v>0.23336536924274498</v>
      </c>
      <c r="L3999">
        <v>0.51680066323129681</v>
      </c>
      <c r="M3999">
        <v>0.96257088055235573</v>
      </c>
      <c r="N3999" s="44">
        <v>0.9212468582105966</v>
      </c>
      <c r="O3999" s="161">
        <f t="shared" si="621"/>
        <v>2000000</v>
      </c>
      <c r="P3999" s="162">
        <f t="shared" si="622"/>
        <v>180.63188209756086</v>
      </c>
      <c r="Q3999" s="162">
        <f t="shared" si="623"/>
        <v>170.62663888386652</v>
      </c>
      <c r="R3999" s="163">
        <f t="shared" si="624"/>
        <v>1</v>
      </c>
      <c r="S3999" s="161">
        <f t="shared" si="625"/>
        <v>5000000</v>
      </c>
      <c r="T3999" s="162">
        <f t="shared" si="626"/>
        <v>190.21062736585361</v>
      </c>
      <c r="U3999" s="162">
        <f t="shared" si="627"/>
        <v>142.81331944193326</v>
      </c>
      <c r="V3999" s="163">
        <f t="shared" si="628"/>
        <v>1</v>
      </c>
      <c r="W3999" s="164">
        <f t="shared" si="629"/>
        <v>-29989513.572611317</v>
      </c>
      <c r="X3999" s="164">
        <f t="shared" si="630"/>
        <v>86986539.619601756</v>
      </c>
    </row>
    <row r="4000" spans="10:24" x14ac:dyDescent="0.25">
      <c r="J4000">
        <v>3997</v>
      </c>
      <c r="K4000" s="43">
        <v>8.870185022089061E-2</v>
      </c>
      <c r="L4000">
        <v>0.54603916639044436</v>
      </c>
      <c r="M4000">
        <v>4.5130358394238623E-3</v>
      </c>
      <c r="N4000" s="44">
        <v>0.71490115803363796</v>
      </c>
      <c r="O4000" s="161">
        <f t="shared" si="621"/>
        <v>2000000</v>
      </c>
      <c r="P4000" s="162">
        <f t="shared" si="622"/>
        <v>181.73490646480795</v>
      </c>
      <c r="Q4000" s="162">
        <f t="shared" si="623"/>
        <v>82.778698524438994</v>
      </c>
      <c r="R4000" s="163">
        <f t="shared" si="624"/>
        <v>1</v>
      </c>
      <c r="S4000" s="161">
        <f t="shared" si="625"/>
        <v>2000000</v>
      </c>
      <c r="T4000" s="162">
        <f t="shared" si="626"/>
        <v>190.57830215493598</v>
      </c>
      <c r="U4000" s="162">
        <f t="shared" si="627"/>
        <v>98.889349262219497</v>
      </c>
      <c r="V4000" s="163">
        <f t="shared" si="628"/>
        <v>1</v>
      </c>
      <c r="W4000" s="164">
        <f t="shared" si="629"/>
        <v>147912415.8807379</v>
      </c>
      <c r="X4000" s="164">
        <f t="shared" si="630"/>
        <v>33377905.785432965</v>
      </c>
    </row>
    <row r="4001" spans="10:24" x14ac:dyDescent="0.25">
      <c r="J4001">
        <v>3998</v>
      </c>
      <c r="K4001" s="43">
        <v>0.50009112207159057</v>
      </c>
      <c r="L4001">
        <v>0.51690519920308453</v>
      </c>
      <c r="M4001">
        <v>0.73419821143238617</v>
      </c>
      <c r="N4001" s="44">
        <v>1.9741905645323077E-2</v>
      </c>
      <c r="O4001" s="161">
        <f t="shared" si="621"/>
        <v>5000000</v>
      </c>
      <c r="P4001" s="162">
        <f t="shared" si="622"/>
        <v>180.63581610066254</v>
      </c>
      <c r="Q4001" s="162">
        <f t="shared" si="623"/>
        <v>147.51120015268125</v>
      </c>
      <c r="R4001" s="163">
        <f t="shared" si="624"/>
        <v>1</v>
      </c>
      <c r="S4001" s="161">
        <f t="shared" si="625"/>
        <v>6000000</v>
      </c>
      <c r="T4001" s="162">
        <f t="shared" si="626"/>
        <v>190.21193870022086</v>
      </c>
      <c r="U4001" s="162">
        <f t="shared" si="627"/>
        <v>131.25560007634061</v>
      </c>
      <c r="V4001" s="163">
        <f t="shared" si="628"/>
        <v>0.05</v>
      </c>
      <c r="W4001" s="164">
        <f t="shared" si="629"/>
        <v>115623079.73990643</v>
      </c>
      <c r="X4001" s="164">
        <f t="shared" si="630"/>
        <v>-132313098.41283593</v>
      </c>
    </row>
    <row r="4002" spans="10:24" x14ac:dyDescent="0.25">
      <c r="J4002">
        <v>3999</v>
      </c>
      <c r="K4002" s="43">
        <v>4.8662494661470213E-2</v>
      </c>
      <c r="L4002">
        <v>0.89201089583623483</v>
      </c>
      <c r="M4002">
        <v>1.7558771605401091E-2</v>
      </c>
      <c r="N4002" s="44">
        <v>0.37423509922312592</v>
      </c>
      <c r="O4002" s="161">
        <f t="shared" si="621"/>
        <v>1000000</v>
      </c>
      <c r="P4002" s="162">
        <f t="shared" si="622"/>
        <v>198.55939974333197</v>
      </c>
      <c r="Q4002" s="162">
        <f t="shared" si="623"/>
        <v>92.859991610409352</v>
      </c>
      <c r="R4002" s="163">
        <f t="shared" si="624"/>
        <v>1</v>
      </c>
      <c r="S4002" s="161">
        <f t="shared" si="625"/>
        <v>1000000</v>
      </c>
      <c r="T4002" s="162">
        <f t="shared" si="626"/>
        <v>196.18646658111066</v>
      </c>
      <c r="U4002" s="162">
        <f t="shared" si="627"/>
        <v>103.92999580520467</v>
      </c>
      <c r="V4002" s="163">
        <f t="shared" si="628"/>
        <v>1</v>
      </c>
      <c r="W4002" s="164">
        <f t="shared" si="629"/>
        <v>55699408.13292262</v>
      </c>
      <c r="X4002" s="164">
        <f t="shared" si="630"/>
        <v>-57743529.224094003</v>
      </c>
    </row>
    <row r="4003" spans="10:24" x14ac:dyDescent="0.25">
      <c r="J4003">
        <v>4000</v>
      </c>
      <c r="K4003" s="43">
        <v>0.85820390657241818</v>
      </c>
      <c r="L4003">
        <v>7.6671568563477455E-2</v>
      </c>
      <c r="M4003">
        <v>0.71820615332479076</v>
      </c>
      <c r="N4003" s="44">
        <v>0.76039604737447608</v>
      </c>
      <c r="O4003" s="161">
        <f t="shared" si="621"/>
        <v>7000000</v>
      </c>
      <c r="P4003" s="162">
        <f t="shared" si="622"/>
        <v>158.58267199320477</v>
      </c>
      <c r="Q4003" s="162">
        <f t="shared" si="623"/>
        <v>146.55041595158499</v>
      </c>
      <c r="R4003" s="163">
        <f t="shared" si="624"/>
        <v>1</v>
      </c>
      <c r="S4003" s="161">
        <f t="shared" si="625"/>
        <v>7000000</v>
      </c>
      <c r="T4003" s="162">
        <f t="shared" si="626"/>
        <v>182.86089066440161</v>
      </c>
      <c r="U4003" s="162">
        <f t="shared" si="627"/>
        <v>130.77520797579251</v>
      </c>
      <c r="V4003" s="163">
        <f t="shared" si="628"/>
        <v>1</v>
      </c>
      <c r="W4003" s="164">
        <f t="shared" si="629"/>
        <v>34225792.291338429</v>
      </c>
      <c r="X4003" s="164">
        <f t="shared" si="630"/>
        <v>214599778.82026368</v>
      </c>
    </row>
    <row r="4004" spans="10:24" x14ac:dyDescent="0.25">
      <c r="J4004">
        <v>4001</v>
      </c>
      <c r="K4004" s="43">
        <v>0.50933448102107937</v>
      </c>
      <c r="L4004">
        <v>0.38094474238270282</v>
      </c>
      <c r="M4004">
        <v>0.87069996047897058</v>
      </c>
      <c r="N4004" s="44">
        <v>0.42745306974932007</v>
      </c>
      <c r="O4004" s="161">
        <f t="shared" si="621"/>
        <v>5000000</v>
      </c>
      <c r="P4004" s="162">
        <f t="shared" si="622"/>
        <v>175.45499258287717</v>
      </c>
      <c r="Q4004" s="162">
        <f t="shared" si="623"/>
        <v>157.59412233071527</v>
      </c>
      <c r="R4004" s="163">
        <f t="shared" si="624"/>
        <v>1</v>
      </c>
      <c r="S4004" s="161">
        <f t="shared" si="625"/>
        <v>6000000</v>
      </c>
      <c r="T4004" s="162">
        <f t="shared" si="626"/>
        <v>188.48499752762572</v>
      </c>
      <c r="U4004" s="162">
        <f t="shared" si="627"/>
        <v>136.29706116535763</v>
      </c>
      <c r="V4004" s="163">
        <f t="shared" si="628"/>
        <v>1</v>
      </c>
      <c r="W4004" s="164">
        <f t="shared" si="629"/>
        <v>39304351.260809511</v>
      </c>
      <c r="X4004" s="164">
        <f t="shared" si="630"/>
        <v>163127618.17360854</v>
      </c>
    </row>
    <row r="4005" spans="10:24" x14ac:dyDescent="0.25">
      <c r="J4005">
        <v>4002</v>
      </c>
      <c r="K4005" s="43">
        <v>0.96776855491661384</v>
      </c>
      <c r="L4005">
        <v>0.22392560690625973</v>
      </c>
      <c r="M4005">
        <v>0.25988548541061607</v>
      </c>
      <c r="N4005" s="44">
        <v>0.5936992132337261</v>
      </c>
      <c r="O4005" s="161">
        <f t="shared" si="621"/>
        <v>9000000</v>
      </c>
      <c r="P4005" s="162">
        <f t="shared" si="622"/>
        <v>168.61496632450886</v>
      </c>
      <c r="Q4005" s="162">
        <f t="shared" si="623"/>
        <v>122.12603024725095</v>
      </c>
      <c r="R4005" s="163">
        <f t="shared" si="624"/>
        <v>1</v>
      </c>
      <c r="S4005" s="161">
        <f t="shared" si="625"/>
        <v>9000000</v>
      </c>
      <c r="T4005" s="162">
        <f t="shared" si="626"/>
        <v>186.20498877483629</v>
      </c>
      <c r="U4005" s="162">
        <f t="shared" si="627"/>
        <v>118.56301512362548</v>
      </c>
      <c r="V4005" s="163">
        <f t="shared" si="628"/>
        <v>1</v>
      </c>
      <c r="W4005" s="164">
        <f t="shared" si="629"/>
        <v>368400424.69532114</v>
      </c>
      <c r="X4005" s="164">
        <f t="shared" si="630"/>
        <v>458777762.86089742</v>
      </c>
    </row>
    <row r="4006" spans="10:24" x14ac:dyDescent="0.25">
      <c r="J4006">
        <v>4003</v>
      </c>
      <c r="K4006" s="43">
        <v>0.93662759667623041</v>
      </c>
      <c r="L4006">
        <v>0.98284649307593497</v>
      </c>
      <c r="M4006">
        <v>0.23322983970003097</v>
      </c>
      <c r="N4006" s="44">
        <v>0.24128816715038093</v>
      </c>
      <c r="O4006" s="161">
        <f t="shared" si="621"/>
        <v>7000000</v>
      </c>
      <c r="P4006" s="162">
        <f t="shared" si="622"/>
        <v>211.74666871827446</v>
      </c>
      <c r="Q4006" s="162">
        <f t="shared" si="623"/>
        <v>120.43497110786983</v>
      </c>
      <c r="R4006" s="163">
        <f t="shared" si="624"/>
        <v>1</v>
      </c>
      <c r="S4006" s="161">
        <f t="shared" si="625"/>
        <v>9000000</v>
      </c>
      <c r="T4006" s="162">
        <f t="shared" si="626"/>
        <v>200.58222290609149</v>
      </c>
      <c r="U4006" s="162">
        <f t="shared" si="627"/>
        <v>117.71748555393492</v>
      </c>
      <c r="V4006" s="163">
        <f t="shared" si="628"/>
        <v>1</v>
      </c>
      <c r="W4006" s="164">
        <f t="shared" si="629"/>
        <v>589181883.27283239</v>
      </c>
      <c r="X4006" s="164">
        <f t="shared" si="630"/>
        <v>595782636.16940916</v>
      </c>
    </row>
    <row r="4007" spans="10:24" x14ac:dyDescent="0.25">
      <c r="J4007">
        <v>4004</v>
      </c>
      <c r="K4007" s="43">
        <v>0.18228278318528179</v>
      </c>
      <c r="L4007">
        <v>0.40769790269504935</v>
      </c>
      <c r="M4007">
        <v>1.0505515727098236E-2</v>
      </c>
      <c r="N4007" s="44">
        <v>0.28915377828520694</v>
      </c>
      <c r="O4007" s="161">
        <f t="shared" si="621"/>
        <v>2000000</v>
      </c>
      <c r="P4007" s="162">
        <f t="shared" si="622"/>
        <v>176.49793730618632</v>
      </c>
      <c r="Q4007" s="162">
        <f t="shared" si="623"/>
        <v>88.844276216838594</v>
      </c>
      <c r="R4007" s="163">
        <f t="shared" si="624"/>
        <v>1</v>
      </c>
      <c r="S4007" s="161">
        <f t="shared" si="625"/>
        <v>5000000</v>
      </c>
      <c r="T4007" s="162">
        <f t="shared" si="626"/>
        <v>188.83264576872878</v>
      </c>
      <c r="U4007" s="162">
        <f t="shared" si="627"/>
        <v>101.92213810841929</v>
      </c>
      <c r="V4007" s="163">
        <f t="shared" si="628"/>
        <v>1</v>
      </c>
      <c r="W4007" s="164">
        <f t="shared" si="629"/>
        <v>125307322.17869544</v>
      </c>
      <c r="X4007" s="164">
        <f t="shared" si="630"/>
        <v>284552538.30154747</v>
      </c>
    </row>
    <row r="4008" spans="10:24" x14ac:dyDescent="0.25">
      <c r="J4008">
        <v>4005</v>
      </c>
      <c r="K4008" s="43">
        <v>0.52336679219613358</v>
      </c>
      <c r="L4008">
        <v>0.89002037639082809</v>
      </c>
      <c r="M4008">
        <v>0.11011659324973067</v>
      </c>
      <c r="N4008" s="44">
        <v>0.33018979101523582</v>
      </c>
      <c r="O4008" s="161">
        <f t="shared" si="621"/>
        <v>5000000</v>
      </c>
      <c r="P4008" s="162">
        <f t="shared" si="622"/>
        <v>198.39954737693191</v>
      </c>
      <c r="Q4008" s="162">
        <f t="shared" si="623"/>
        <v>110.48183407784197</v>
      </c>
      <c r="R4008" s="163">
        <f t="shared" si="624"/>
        <v>1</v>
      </c>
      <c r="S4008" s="161">
        <f t="shared" si="625"/>
        <v>6000000</v>
      </c>
      <c r="T4008" s="162">
        <f t="shared" si="626"/>
        <v>196.1331824589773</v>
      </c>
      <c r="U4008" s="162">
        <f t="shared" si="627"/>
        <v>112.74091703892098</v>
      </c>
      <c r="V4008" s="163">
        <f t="shared" si="628"/>
        <v>1</v>
      </c>
      <c r="W4008" s="164">
        <f t="shared" si="629"/>
        <v>389588566.49544972</v>
      </c>
      <c r="X4008" s="164">
        <f t="shared" si="630"/>
        <v>350353592.52033794</v>
      </c>
    </row>
    <row r="4009" spans="10:24" x14ac:dyDescent="0.25">
      <c r="J4009">
        <v>4006</v>
      </c>
      <c r="K4009" s="43">
        <v>0.9562760577150281</v>
      </c>
      <c r="L4009">
        <v>0.53990982996788206</v>
      </c>
      <c r="M4009">
        <v>0.59400224718624917</v>
      </c>
      <c r="N4009" s="44">
        <v>0.56346613333014151</v>
      </c>
      <c r="O4009" s="161">
        <f t="shared" si="621"/>
        <v>9000000</v>
      </c>
      <c r="P4009" s="162">
        <f t="shared" si="622"/>
        <v>181.50309836296947</v>
      </c>
      <c r="Q4009" s="162">
        <f t="shared" si="623"/>
        <v>139.7570497977099</v>
      </c>
      <c r="R4009" s="163">
        <f t="shared" si="624"/>
        <v>1</v>
      </c>
      <c r="S4009" s="161">
        <f t="shared" si="625"/>
        <v>9000000</v>
      </c>
      <c r="T4009" s="162">
        <f t="shared" si="626"/>
        <v>190.5010327876565</v>
      </c>
      <c r="U4009" s="162">
        <f t="shared" si="627"/>
        <v>127.37852489885495</v>
      </c>
      <c r="V4009" s="163">
        <f t="shared" si="628"/>
        <v>1</v>
      </c>
      <c r="W4009" s="164">
        <f t="shared" si="629"/>
        <v>325714437.08733612</v>
      </c>
      <c r="X4009" s="164">
        <f t="shared" si="630"/>
        <v>418102570.99921393</v>
      </c>
    </row>
    <row r="4010" spans="10:24" x14ac:dyDescent="0.25">
      <c r="J4010">
        <v>4007</v>
      </c>
      <c r="K4010" s="43">
        <v>5.320639028843166E-2</v>
      </c>
      <c r="L4010">
        <v>0.46653940738051369</v>
      </c>
      <c r="M4010">
        <v>0.31835134747781213</v>
      </c>
      <c r="N4010" s="44">
        <v>0.76028005694127987</v>
      </c>
      <c r="O4010" s="161">
        <f t="shared" si="621"/>
        <v>2000000</v>
      </c>
      <c r="P4010" s="162">
        <f t="shared" si="622"/>
        <v>178.7404222804727</v>
      </c>
      <c r="Q4010" s="162">
        <f t="shared" si="623"/>
        <v>125.55372044929751</v>
      </c>
      <c r="R4010" s="163">
        <f t="shared" si="624"/>
        <v>1</v>
      </c>
      <c r="S4010" s="161">
        <f t="shared" si="625"/>
        <v>2000000</v>
      </c>
      <c r="T4010" s="162">
        <f t="shared" si="626"/>
        <v>189.58014076015758</v>
      </c>
      <c r="U4010" s="162">
        <f t="shared" si="627"/>
        <v>120.27686022464876</v>
      </c>
      <c r="V4010" s="163">
        <f t="shared" si="628"/>
        <v>1</v>
      </c>
      <c r="W4010" s="164">
        <f t="shared" si="629"/>
        <v>56373403.662350371</v>
      </c>
      <c r="X4010" s="164">
        <f t="shared" si="630"/>
        <v>-11393438.928982377</v>
      </c>
    </row>
    <row r="4011" spans="10:24" x14ac:dyDescent="0.25">
      <c r="J4011">
        <v>4008</v>
      </c>
      <c r="K4011" s="43">
        <v>0.7021826636531483</v>
      </c>
      <c r="L4011">
        <v>0.77706420938934362</v>
      </c>
      <c r="M4011">
        <v>0.42007178264930223</v>
      </c>
      <c r="N4011" s="44">
        <v>0.35831026593599213</v>
      </c>
      <c r="O4011" s="161">
        <f t="shared" si="621"/>
        <v>6000000</v>
      </c>
      <c r="P4011" s="162">
        <f t="shared" si="622"/>
        <v>191.43473611745142</v>
      </c>
      <c r="Q4011" s="162">
        <f t="shared" si="623"/>
        <v>130.96580309215878</v>
      </c>
      <c r="R4011" s="163">
        <f t="shared" si="624"/>
        <v>1</v>
      </c>
      <c r="S4011" s="161">
        <f t="shared" si="625"/>
        <v>7000000</v>
      </c>
      <c r="T4011" s="162">
        <f t="shared" si="626"/>
        <v>193.81157870581714</v>
      </c>
      <c r="U4011" s="162">
        <f t="shared" si="627"/>
        <v>122.98290154607939</v>
      </c>
      <c r="V4011" s="163">
        <f t="shared" si="628"/>
        <v>1</v>
      </c>
      <c r="W4011" s="164">
        <f t="shared" si="629"/>
        <v>312813598.15175587</v>
      </c>
      <c r="X4011" s="164">
        <f t="shared" si="630"/>
        <v>345800740.11816424</v>
      </c>
    </row>
    <row r="4012" spans="10:24" x14ac:dyDescent="0.25">
      <c r="J4012">
        <v>4009</v>
      </c>
      <c r="K4012" s="43">
        <v>0.4494263950837234</v>
      </c>
      <c r="L4012">
        <v>0.34877019459440406</v>
      </c>
      <c r="M4012">
        <v>0.95649449027317068</v>
      </c>
      <c r="N4012" s="44">
        <v>0.82492719481316801</v>
      </c>
      <c r="O4012" s="161">
        <f t="shared" si="621"/>
        <v>5000000</v>
      </c>
      <c r="P4012" s="162">
        <f t="shared" si="622"/>
        <v>174.17035775858315</v>
      </c>
      <c r="Q4012" s="162">
        <f t="shared" si="623"/>
        <v>169.22759645773738</v>
      </c>
      <c r="R4012" s="163">
        <f t="shared" si="624"/>
        <v>1</v>
      </c>
      <c r="S4012" s="161">
        <f t="shared" si="625"/>
        <v>6000000</v>
      </c>
      <c r="T4012" s="162">
        <f t="shared" si="626"/>
        <v>188.05678591952773</v>
      </c>
      <c r="U4012" s="162">
        <f t="shared" si="627"/>
        <v>142.11379822886869</v>
      </c>
      <c r="V4012" s="163">
        <f t="shared" si="628"/>
        <v>1</v>
      </c>
      <c r="W4012" s="164">
        <f t="shared" si="629"/>
        <v>-25286193.495771129</v>
      </c>
      <c r="X4012" s="164">
        <f t="shared" si="630"/>
        <v>125657926.14395422</v>
      </c>
    </row>
    <row r="4013" spans="10:24" x14ac:dyDescent="0.25">
      <c r="J4013">
        <v>4010</v>
      </c>
      <c r="K4013" s="43">
        <v>0.16707396068026037</v>
      </c>
      <c r="L4013">
        <v>0.73201813796662185</v>
      </c>
      <c r="M4013">
        <v>0.76405083938911855</v>
      </c>
      <c r="N4013" s="44">
        <v>0.40343172324924947</v>
      </c>
      <c r="O4013" s="161">
        <f t="shared" si="621"/>
        <v>2000000</v>
      </c>
      <c r="P4013" s="162">
        <f t="shared" si="622"/>
        <v>189.28392154237051</v>
      </c>
      <c r="Q4013" s="162">
        <f t="shared" si="623"/>
        <v>149.38787582617962</v>
      </c>
      <c r="R4013" s="163">
        <f t="shared" si="624"/>
        <v>1</v>
      </c>
      <c r="S4013" s="161">
        <f t="shared" si="625"/>
        <v>5000000</v>
      </c>
      <c r="T4013" s="162">
        <f t="shared" si="626"/>
        <v>193.09464051412351</v>
      </c>
      <c r="U4013" s="162">
        <f t="shared" si="627"/>
        <v>132.1939379130898</v>
      </c>
      <c r="V4013" s="163">
        <f t="shared" si="628"/>
        <v>1</v>
      </c>
      <c r="W4013" s="164">
        <f t="shared" si="629"/>
        <v>29792091.432381764</v>
      </c>
      <c r="X4013" s="164">
        <f t="shared" si="630"/>
        <v>154503513.00516856</v>
      </c>
    </row>
    <row r="4014" spans="10:24" x14ac:dyDescent="0.25">
      <c r="J4014">
        <v>4011</v>
      </c>
      <c r="K4014" s="43">
        <v>0.33789832844962853</v>
      </c>
      <c r="L4014">
        <v>0.91571401820271825</v>
      </c>
      <c r="M4014">
        <v>0.82494064492069119</v>
      </c>
      <c r="N4014" s="44">
        <v>0.86497364823719269</v>
      </c>
      <c r="O4014" s="161">
        <f t="shared" si="621"/>
        <v>5000000</v>
      </c>
      <c r="P4014" s="162">
        <f t="shared" si="622"/>
        <v>200.65210317966876</v>
      </c>
      <c r="Q4014" s="162">
        <f t="shared" si="623"/>
        <v>153.687181136676</v>
      </c>
      <c r="R4014" s="163">
        <f t="shared" si="624"/>
        <v>1</v>
      </c>
      <c r="S4014" s="161">
        <f t="shared" si="625"/>
        <v>6000000</v>
      </c>
      <c r="T4014" s="162">
        <f t="shared" si="626"/>
        <v>196.88403439322292</v>
      </c>
      <c r="U4014" s="162">
        <f t="shared" si="627"/>
        <v>134.34359056833802</v>
      </c>
      <c r="V4014" s="163">
        <f t="shared" si="628"/>
        <v>1</v>
      </c>
      <c r="W4014" s="164">
        <f t="shared" si="629"/>
        <v>184824610.21496376</v>
      </c>
      <c r="X4014" s="164">
        <f t="shared" si="630"/>
        <v>225242662.94930941</v>
      </c>
    </row>
    <row r="4015" spans="10:24" x14ac:dyDescent="0.25">
      <c r="J4015">
        <v>4012</v>
      </c>
      <c r="K4015" s="43">
        <v>0.30159823034503852</v>
      </c>
      <c r="L4015">
        <v>0.61022172999635238</v>
      </c>
      <c r="M4015">
        <v>0.73559003369264642</v>
      </c>
      <c r="N4015" s="44">
        <v>0.76892654356219259</v>
      </c>
      <c r="O4015" s="161">
        <f t="shared" si="621"/>
        <v>5000000</v>
      </c>
      <c r="P4015" s="162">
        <f t="shared" si="622"/>
        <v>184.19845478331288</v>
      </c>
      <c r="Q4015" s="162">
        <f t="shared" si="623"/>
        <v>147.59616850550697</v>
      </c>
      <c r="R4015" s="163">
        <f t="shared" si="624"/>
        <v>1</v>
      </c>
      <c r="S4015" s="161">
        <f t="shared" si="625"/>
        <v>6000000</v>
      </c>
      <c r="T4015" s="162">
        <f t="shared" si="626"/>
        <v>191.39948492777097</v>
      </c>
      <c r="U4015" s="162">
        <f t="shared" si="627"/>
        <v>131.29808425275348</v>
      </c>
      <c r="V4015" s="163">
        <f t="shared" si="628"/>
        <v>1</v>
      </c>
      <c r="W4015" s="164">
        <f t="shared" si="629"/>
        <v>133011431.38902959</v>
      </c>
      <c r="X4015" s="164">
        <f t="shared" si="630"/>
        <v>210608404.05010492</v>
      </c>
    </row>
    <row r="4016" spans="10:24" x14ac:dyDescent="0.25">
      <c r="J4016">
        <v>4013</v>
      </c>
      <c r="K4016" s="43">
        <v>0.7099842144460824</v>
      </c>
      <c r="L4016">
        <v>0.1213811928469728</v>
      </c>
      <c r="M4016">
        <v>0.43232922972870769</v>
      </c>
      <c r="N4016" s="44">
        <v>1.1655684294505919E-2</v>
      </c>
      <c r="O4016" s="161">
        <f t="shared" si="621"/>
        <v>6000000</v>
      </c>
      <c r="P4016" s="162">
        <f t="shared" si="622"/>
        <v>162.47834957417541</v>
      </c>
      <c r="Q4016" s="162">
        <f t="shared" si="623"/>
        <v>131.59105611480891</v>
      </c>
      <c r="R4016" s="163">
        <f t="shared" si="624"/>
        <v>1</v>
      </c>
      <c r="S4016" s="161">
        <f t="shared" si="625"/>
        <v>7000000</v>
      </c>
      <c r="T4016" s="162">
        <f t="shared" si="626"/>
        <v>184.15944985805845</v>
      </c>
      <c r="U4016" s="162">
        <f t="shared" si="627"/>
        <v>123.29552805740445</v>
      </c>
      <c r="V4016" s="163">
        <f t="shared" si="628"/>
        <v>0.05</v>
      </c>
      <c r="W4016" s="164">
        <f t="shared" si="629"/>
        <v>135323760.75619903</v>
      </c>
      <c r="X4016" s="164">
        <f t="shared" si="630"/>
        <v>-128697627.36977109</v>
      </c>
    </row>
    <row r="4017" spans="10:24" x14ac:dyDescent="0.25">
      <c r="J4017">
        <v>4014</v>
      </c>
      <c r="K4017" s="43">
        <v>0.58901278745446384</v>
      </c>
      <c r="L4017">
        <v>0.85927595215027996</v>
      </c>
      <c r="M4017">
        <v>0.3137396825084553</v>
      </c>
      <c r="N4017" s="44">
        <v>0.88422731788551012</v>
      </c>
      <c r="O4017" s="161">
        <f t="shared" si="621"/>
        <v>6000000</v>
      </c>
      <c r="P4017" s="162">
        <f t="shared" si="622"/>
        <v>196.15608017566421</v>
      </c>
      <c r="Q4017" s="162">
        <f t="shared" si="623"/>
        <v>125.29444580817044</v>
      </c>
      <c r="R4017" s="163">
        <f t="shared" si="624"/>
        <v>1</v>
      </c>
      <c r="S4017" s="161">
        <f t="shared" si="625"/>
        <v>6000000</v>
      </c>
      <c r="T4017" s="162">
        <f t="shared" si="626"/>
        <v>195.38536005855474</v>
      </c>
      <c r="U4017" s="162">
        <f t="shared" si="627"/>
        <v>120.14722290408523</v>
      </c>
      <c r="V4017" s="163">
        <f t="shared" si="628"/>
        <v>1</v>
      </c>
      <c r="W4017" s="164">
        <f t="shared" si="629"/>
        <v>375169806.20496267</v>
      </c>
      <c r="X4017" s="164">
        <f t="shared" si="630"/>
        <v>301428822.92681706</v>
      </c>
    </row>
    <row r="4018" spans="10:24" x14ac:dyDescent="0.25">
      <c r="J4018">
        <v>4015</v>
      </c>
      <c r="K4018" s="43">
        <v>0.46960837093545205</v>
      </c>
      <c r="L4018">
        <v>5.9701909579050305E-2</v>
      </c>
      <c r="M4018">
        <v>0.83236418831657666</v>
      </c>
      <c r="N4018" s="44">
        <v>0.94246844371151306</v>
      </c>
      <c r="O4018" s="161">
        <f t="shared" si="621"/>
        <v>5000000</v>
      </c>
      <c r="P4018" s="162">
        <f t="shared" si="622"/>
        <v>156.64078719661458</v>
      </c>
      <c r="Q4018" s="162">
        <f t="shared" si="623"/>
        <v>154.27099846588723</v>
      </c>
      <c r="R4018" s="163">
        <f t="shared" si="624"/>
        <v>1</v>
      </c>
      <c r="S4018" s="161">
        <f t="shared" si="625"/>
        <v>6000000</v>
      </c>
      <c r="T4018" s="162">
        <f t="shared" si="626"/>
        <v>182.21359573220485</v>
      </c>
      <c r="U4018" s="162">
        <f t="shared" si="627"/>
        <v>134.63549923294363</v>
      </c>
      <c r="V4018" s="163">
        <f t="shared" si="628"/>
        <v>1</v>
      </c>
      <c r="W4018" s="164">
        <f t="shared" si="629"/>
        <v>-38151056.346363246</v>
      </c>
      <c r="X4018" s="164">
        <f t="shared" si="630"/>
        <v>135468578.99556732</v>
      </c>
    </row>
    <row r="4019" spans="10:24" x14ac:dyDescent="0.25">
      <c r="J4019">
        <v>4016</v>
      </c>
      <c r="K4019" s="43">
        <v>0.21765843655034367</v>
      </c>
      <c r="L4019">
        <v>0.26585085863223878</v>
      </c>
      <c r="M4019">
        <v>0.22693688160292624</v>
      </c>
      <c r="N4019" s="44">
        <v>0.5287213876338156</v>
      </c>
      <c r="O4019" s="161">
        <f t="shared" si="621"/>
        <v>2000000</v>
      </c>
      <c r="P4019" s="162">
        <f t="shared" si="622"/>
        <v>170.61884352314681</v>
      </c>
      <c r="Q4019" s="162">
        <f t="shared" si="623"/>
        <v>120.02054942366196</v>
      </c>
      <c r="R4019" s="163">
        <f t="shared" si="624"/>
        <v>1</v>
      </c>
      <c r="S4019" s="161">
        <f t="shared" si="625"/>
        <v>5000000</v>
      </c>
      <c r="T4019" s="162">
        <f t="shared" si="626"/>
        <v>186.87294784104893</v>
      </c>
      <c r="U4019" s="162">
        <f t="shared" si="627"/>
        <v>117.51027471183099</v>
      </c>
      <c r="V4019" s="163">
        <f t="shared" si="628"/>
        <v>1</v>
      </c>
      <c r="W4019" s="164">
        <f t="shared" si="629"/>
        <v>51196588.198969692</v>
      </c>
      <c r="X4019" s="164">
        <f t="shared" si="630"/>
        <v>196813365.64608967</v>
      </c>
    </row>
    <row r="4020" spans="10:24" x14ac:dyDescent="0.25">
      <c r="J4020">
        <v>4017</v>
      </c>
      <c r="K4020" s="43">
        <v>0.5161503287575846</v>
      </c>
      <c r="L4020">
        <v>0.8861190552922531</v>
      </c>
      <c r="M4020">
        <v>0.55352539214095742</v>
      </c>
      <c r="N4020" s="44">
        <v>0.10771280643094638</v>
      </c>
      <c r="O4020" s="161">
        <f t="shared" si="621"/>
        <v>5000000</v>
      </c>
      <c r="P4020" s="162">
        <f t="shared" si="622"/>
        <v>198.09216320883121</v>
      </c>
      <c r="Q4020" s="162">
        <f t="shared" si="623"/>
        <v>137.69146694441798</v>
      </c>
      <c r="R4020" s="163">
        <f t="shared" si="624"/>
        <v>1</v>
      </c>
      <c r="S4020" s="161">
        <f t="shared" si="625"/>
        <v>6000000</v>
      </c>
      <c r="T4020" s="162">
        <f t="shared" si="626"/>
        <v>196.03072106961039</v>
      </c>
      <c r="U4020" s="162">
        <f t="shared" si="627"/>
        <v>126.34573347220899</v>
      </c>
      <c r="V4020" s="163">
        <f t="shared" si="628"/>
        <v>0.9</v>
      </c>
      <c r="W4020" s="164">
        <f t="shared" si="629"/>
        <v>252003481.32206613</v>
      </c>
      <c r="X4020" s="164">
        <f t="shared" si="630"/>
        <v>226298933.0259676</v>
      </c>
    </row>
    <row r="4021" spans="10:24" x14ac:dyDescent="0.25">
      <c r="J4021">
        <v>4018</v>
      </c>
      <c r="K4021" s="43">
        <v>0.48338225728844675</v>
      </c>
      <c r="L4021">
        <v>0.64573718473960229</v>
      </c>
      <c r="M4021">
        <v>0.89302348588188996</v>
      </c>
      <c r="N4021" s="44">
        <v>0.95717453207274272</v>
      </c>
      <c r="O4021" s="161">
        <f t="shared" si="621"/>
        <v>5000000</v>
      </c>
      <c r="P4021" s="162">
        <f t="shared" si="622"/>
        <v>185.60755418399614</v>
      </c>
      <c r="Q4021" s="162">
        <f t="shared" si="623"/>
        <v>159.85537679017378</v>
      </c>
      <c r="R4021" s="163">
        <f t="shared" si="624"/>
        <v>1</v>
      </c>
      <c r="S4021" s="161">
        <f t="shared" si="625"/>
        <v>6000000</v>
      </c>
      <c r="T4021" s="162">
        <f t="shared" si="626"/>
        <v>191.86918472799871</v>
      </c>
      <c r="U4021" s="162">
        <f t="shared" si="627"/>
        <v>137.42768839508688</v>
      </c>
      <c r="V4021" s="163">
        <f t="shared" si="628"/>
        <v>1</v>
      </c>
      <c r="W4021" s="164">
        <f t="shared" si="629"/>
        <v>78760886.96911183</v>
      </c>
      <c r="X4021" s="164">
        <f t="shared" si="630"/>
        <v>176648977.99747103</v>
      </c>
    </row>
    <row r="4022" spans="10:24" x14ac:dyDescent="0.25">
      <c r="J4022">
        <v>4019</v>
      </c>
      <c r="K4022" s="43">
        <v>0.79473789055437682</v>
      </c>
      <c r="L4022">
        <v>1.9686406424599845E-2</v>
      </c>
      <c r="M4022">
        <v>0.54017041582951364</v>
      </c>
      <c r="N4022" s="44">
        <v>0.70756703442261581</v>
      </c>
      <c r="O4022" s="161">
        <f t="shared" si="621"/>
        <v>7000000</v>
      </c>
      <c r="P4022" s="162">
        <f t="shared" si="622"/>
        <v>149.09596202932488</v>
      </c>
      <c r="Q4022" s="162">
        <f t="shared" si="623"/>
        <v>137.0172611754567</v>
      </c>
      <c r="R4022" s="163">
        <f t="shared" si="624"/>
        <v>1</v>
      </c>
      <c r="S4022" s="161">
        <f t="shared" si="625"/>
        <v>7000000</v>
      </c>
      <c r="T4022" s="162">
        <f t="shared" si="626"/>
        <v>179.69865400977497</v>
      </c>
      <c r="U4022" s="162">
        <f t="shared" si="627"/>
        <v>126.00863058772835</v>
      </c>
      <c r="V4022" s="163">
        <f t="shared" si="628"/>
        <v>1</v>
      </c>
      <c r="W4022" s="164">
        <f t="shared" si="629"/>
        <v>34550905.97707729</v>
      </c>
      <c r="X4022" s="164">
        <f t="shared" si="630"/>
        <v>225830163.95432633</v>
      </c>
    </row>
    <row r="4023" spans="10:24" x14ac:dyDescent="0.25">
      <c r="J4023">
        <v>4020</v>
      </c>
      <c r="K4023" s="43">
        <v>0.80377581122899244</v>
      </c>
      <c r="L4023">
        <v>0.42531401589822082</v>
      </c>
      <c r="M4023">
        <v>0.34802985731193292</v>
      </c>
      <c r="N4023" s="44">
        <v>0.65011672734280523</v>
      </c>
      <c r="O4023" s="161">
        <f t="shared" si="621"/>
        <v>7000000</v>
      </c>
      <c r="P4023" s="162">
        <f t="shared" si="622"/>
        <v>177.17524255265295</v>
      </c>
      <c r="Q4023" s="162">
        <f t="shared" si="623"/>
        <v>127.18710152561673</v>
      </c>
      <c r="R4023" s="163">
        <f t="shared" si="624"/>
        <v>1</v>
      </c>
      <c r="S4023" s="161">
        <f t="shared" si="625"/>
        <v>7000000</v>
      </c>
      <c r="T4023" s="162">
        <f t="shared" si="626"/>
        <v>189.05841418421764</v>
      </c>
      <c r="U4023" s="162">
        <f t="shared" si="627"/>
        <v>121.09355076280836</v>
      </c>
      <c r="V4023" s="163">
        <f t="shared" si="628"/>
        <v>1</v>
      </c>
      <c r="W4023" s="164">
        <f t="shared" si="629"/>
        <v>299916987.18925357</v>
      </c>
      <c r="X4023" s="164">
        <f t="shared" si="630"/>
        <v>325754043.94986492</v>
      </c>
    </row>
    <row r="4024" spans="10:24" x14ac:dyDescent="0.25">
      <c r="J4024">
        <v>4021</v>
      </c>
      <c r="K4024" s="43">
        <v>1.2916568291662212E-2</v>
      </c>
      <c r="L4024">
        <v>0.71946945710242005</v>
      </c>
      <c r="M4024">
        <v>0.8652263476994223</v>
      </c>
      <c r="N4024" s="44">
        <v>0.90236688033830259</v>
      </c>
      <c r="O4024" s="161">
        <f t="shared" si="621"/>
        <v>1000000</v>
      </c>
      <c r="P4024" s="162">
        <f t="shared" si="622"/>
        <v>188.71899235902234</v>
      </c>
      <c r="Q4024" s="162">
        <f t="shared" si="623"/>
        <v>157.08211327940782</v>
      </c>
      <c r="R4024" s="163">
        <f t="shared" si="624"/>
        <v>1</v>
      </c>
      <c r="S4024" s="161">
        <f t="shared" si="625"/>
        <v>1000000</v>
      </c>
      <c r="T4024" s="162">
        <f t="shared" si="626"/>
        <v>192.90633078634079</v>
      </c>
      <c r="U4024" s="162">
        <f t="shared" si="627"/>
        <v>136.04105663970392</v>
      </c>
      <c r="V4024" s="163">
        <f t="shared" si="628"/>
        <v>1</v>
      </c>
      <c r="W4024" s="164">
        <f t="shared" si="629"/>
        <v>-18363120.920385484</v>
      </c>
      <c r="X4024" s="164">
        <f t="shared" si="630"/>
        <v>-93134725.853363127</v>
      </c>
    </row>
    <row r="4025" spans="10:24" x14ac:dyDescent="0.25">
      <c r="J4025">
        <v>4022</v>
      </c>
      <c r="K4025" s="43">
        <v>0.24933026779605183</v>
      </c>
      <c r="L4025">
        <v>0.73697867798668326</v>
      </c>
      <c r="M4025">
        <v>0.91155904695246515</v>
      </c>
      <c r="N4025" s="44">
        <v>0.53748868584647602</v>
      </c>
      <c r="O4025" s="161">
        <f t="shared" si="621"/>
        <v>2000000</v>
      </c>
      <c r="P4025" s="162">
        <f t="shared" si="622"/>
        <v>189.51087752004463</v>
      </c>
      <c r="Q4025" s="162">
        <f t="shared" si="623"/>
        <v>162.00836213020557</v>
      </c>
      <c r="R4025" s="163">
        <f t="shared" si="624"/>
        <v>1</v>
      </c>
      <c r="S4025" s="161">
        <f t="shared" si="625"/>
        <v>5000000</v>
      </c>
      <c r="T4025" s="162">
        <f t="shared" si="626"/>
        <v>193.17029250668153</v>
      </c>
      <c r="U4025" s="162">
        <f t="shared" si="627"/>
        <v>138.50418106510278</v>
      </c>
      <c r="V4025" s="163">
        <f t="shared" si="628"/>
        <v>1</v>
      </c>
      <c r="W4025" s="164">
        <f t="shared" si="629"/>
        <v>5005030.7796781212</v>
      </c>
      <c r="X4025" s="164">
        <f t="shared" si="630"/>
        <v>123330557.20789373</v>
      </c>
    </row>
    <row r="4026" spans="10:24" x14ac:dyDescent="0.25">
      <c r="J4026">
        <v>4023</v>
      </c>
      <c r="K4026" s="43">
        <v>0.16536416447726843</v>
      </c>
      <c r="L4026">
        <v>7.463841607371402E-2</v>
      </c>
      <c r="M4026">
        <v>0.62704356861360833</v>
      </c>
      <c r="N4026" s="44">
        <v>0.86929413057796601</v>
      </c>
      <c r="O4026" s="161">
        <f t="shared" si="621"/>
        <v>2000000</v>
      </c>
      <c r="P4026" s="162">
        <f t="shared" si="622"/>
        <v>158.36864183197963</v>
      </c>
      <c r="Q4026" s="162">
        <f t="shared" si="623"/>
        <v>141.48066496057336</v>
      </c>
      <c r="R4026" s="163">
        <f t="shared" si="624"/>
        <v>1</v>
      </c>
      <c r="S4026" s="161">
        <f t="shared" si="625"/>
        <v>5000000</v>
      </c>
      <c r="T4026" s="162">
        <f t="shared" si="626"/>
        <v>182.78954727732653</v>
      </c>
      <c r="U4026" s="162">
        <f t="shared" si="627"/>
        <v>128.2403324802867</v>
      </c>
      <c r="V4026" s="163">
        <f t="shared" si="628"/>
        <v>1</v>
      </c>
      <c r="W4026" s="164">
        <f t="shared" si="629"/>
        <v>-16224046.257187471</v>
      </c>
      <c r="X4026" s="164">
        <f t="shared" si="630"/>
        <v>122746073.98519921</v>
      </c>
    </row>
    <row r="4027" spans="10:24" x14ac:dyDescent="0.25">
      <c r="J4027">
        <v>4024</v>
      </c>
      <c r="K4027" s="43">
        <v>0.60745951916563734</v>
      </c>
      <c r="L4027">
        <v>0.39641928817912642</v>
      </c>
      <c r="M4027">
        <v>0.16256503547120593</v>
      </c>
      <c r="N4027" s="44">
        <v>0.90688277478838597</v>
      </c>
      <c r="O4027" s="161">
        <f t="shared" si="621"/>
        <v>6000000</v>
      </c>
      <c r="P4027" s="162">
        <f t="shared" si="622"/>
        <v>176.06060451528097</v>
      </c>
      <c r="Q4027" s="162">
        <f t="shared" si="623"/>
        <v>115.32059216216803</v>
      </c>
      <c r="R4027" s="163">
        <f t="shared" si="624"/>
        <v>1</v>
      </c>
      <c r="S4027" s="161">
        <f t="shared" si="625"/>
        <v>7000000</v>
      </c>
      <c r="T4027" s="162">
        <f t="shared" si="626"/>
        <v>188.68686817176032</v>
      </c>
      <c r="U4027" s="162">
        <f t="shared" si="627"/>
        <v>115.16029608108401</v>
      </c>
      <c r="V4027" s="163">
        <f t="shared" si="628"/>
        <v>1</v>
      </c>
      <c r="W4027" s="164">
        <f t="shared" si="629"/>
        <v>314440074.11867768</v>
      </c>
      <c r="X4027" s="164">
        <f t="shared" si="630"/>
        <v>364686004.63473415</v>
      </c>
    </row>
    <row r="4028" spans="10:24" x14ac:dyDescent="0.25">
      <c r="J4028">
        <v>4025</v>
      </c>
      <c r="K4028" s="43">
        <v>0.33371025203000837</v>
      </c>
      <c r="L4028">
        <v>0.35858679437180663</v>
      </c>
      <c r="M4028">
        <v>0.99490973919428138</v>
      </c>
      <c r="N4028" s="44">
        <v>0.28233847193616979</v>
      </c>
      <c r="O4028" s="161">
        <f t="shared" si="621"/>
        <v>5000000</v>
      </c>
      <c r="P4028" s="162">
        <f t="shared" si="622"/>
        <v>174.5664180282038</v>
      </c>
      <c r="Q4028" s="162">
        <f t="shared" si="623"/>
        <v>186.3927340562345</v>
      </c>
      <c r="R4028" s="163">
        <f t="shared" si="624"/>
        <v>1</v>
      </c>
      <c r="S4028" s="161">
        <f t="shared" si="625"/>
        <v>6000000</v>
      </c>
      <c r="T4028" s="162">
        <f t="shared" si="626"/>
        <v>188.18880600940128</v>
      </c>
      <c r="U4028" s="162">
        <f t="shared" si="627"/>
        <v>150.69636702811724</v>
      </c>
      <c r="V4028" s="163">
        <f t="shared" si="628"/>
        <v>1</v>
      </c>
      <c r="W4028" s="164">
        <f t="shared" si="629"/>
        <v>-109131580.14015353</v>
      </c>
      <c r="X4028" s="164">
        <f t="shared" si="630"/>
        <v>74954633.887704223</v>
      </c>
    </row>
    <row r="4029" spans="10:24" x14ac:dyDescent="0.25">
      <c r="J4029">
        <v>4026</v>
      </c>
      <c r="K4029" s="43">
        <v>0.71560304552056575</v>
      </c>
      <c r="L4029">
        <v>0.90939638784102639</v>
      </c>
      <c r="M4029">
        <v>0.63103299301527649</v>
      </c>
      <c r="N4029" s="44">
        <v>0.56592817546980856</v>
      </c>
      <c r="O4029" s="161">
        <f t="shared" si="621"/>
        <v>6000000</v>
      </c>
      <c r="P4029" s="162">
        <f t="shared" si="622"/>
        <v>200.05570827871816</v>
      </c>
      <c r="Q4029" s="162">
        <f t="shared" si="623"/>
        <v>141.69180995231989</v>
      </c>
      <c r="R4029" s="163">
        <f t="shared" si="624"/>
        <v>1</v>
      </c>
      <c r="S4029" s="161">
        <f t="shared" si="625"/>
        <v>7000000</v>
      </c>
      <c r="T4029" s="162">
        <f t="shared" si="626"/>
        <v>196.68523609290605</v>
      </c>
      <c r="U4029" s="162">
        <f t="shared" si="627"/>
        <v>128.34590497615994</v>
      </c>
      <c r="V4029" s="163">
        <f t="shared" si="628"/>
        <v>1</v>
      </c>
      <c r="W4029" s="164">
        <f t="shared" si="629"/>
        <v>300183389.95838964</v>
      </c>
      <c r="X4029" s="164">
        <f t="shared" si="630"/>
        <v>328375317.81722277</v>
      </c>
    </row>
    <row r="4030" spans="10:24" x14ac:dyDescent="0.25">
      <c r="J4030">
        <v>4027</v>
      </c>
      <c r="K4030" s="43">
        <v>6.7585131714434032E-2</v>
      </c>
      <c r="L4030">
        <v>0.18849244429838907</v>
      </c>
      <c r="M4030">
        <v>0.11281964632162034</v>
      </c>
      <c r="N4030" s="44">
        <v>0.88535176165287055</v>
      </c>
      <c r="O4030" s="161">
        <f t="shared" si="621"/>
        <v>2000000</v>
      </c>
      <c r="P4030" s="162">
        <f t="shared" si="622"/>
        <v>166.74801954852597</v>
      </c>
      <c r="Q4030" s="162">
        <f t="shared" si="623"/>
        <v>110.76662952718556</v>
      </c>
      <c r="R4030" s="163">
        <f t="shared" si="624"/>
        <v>1</v>
      </c>
      <c r="S4030" s="161">
        <f t="shared" si="625"/>
        <v>2000000</v>
      </c>
      <c r="T4030" s="162">
        <f t="shared" si="626"/>
        <v>185.58267318284197</v>
      </c>
      <c r="U4030" s="162">
        <f t="shared" si="627"/>
        <v>112.88331476359278</v>
      </c>
      <c r="V4030" s="163">
        <f t="shared" si="628"/>
        <v>1</v>
      </c>
      <c r="W4030" s="164">
        <f t="shared" si="629"/>
        <v>61962780.04268083</v>
      </c>
      <c r="X4030" s="164">
        <f t="shared" si="630"/>
        <v>-4601283.1615016162</v>
      </c>
    </row>
    <row r="4031" spans="10:24" x14ac:dyDescent="0.25">
      <c r="J4031">
        <v>4028</v>
      </c>
      <c r="K4031" s="43">
        <v>0.70352361832276356</v>
      </c>
      <c r="L4031">
        <v>0.91087411687485842</v>
      </c>
      <c r="M4031">
        <v>0.3045773374884253</v>
      </c>
      <c r="N4031" s="44">
        <v>0.88630979647597874</v>
      </c>
      <c r="O4031" s="161">
        <f t="shared" si="621"/>
        <v>6000000</v>
      </c>
      <c r="P4031" s="162">
        <f t="shared" si="622"/>
        <v>200.19236072400085</v>
      </c>
      <c r="Q4031" s="162">
        <f t="shared" si="623"/>
        <v>124.77439050204097</v>
      </c>
      <c r="R4031" s="163">
        <f t="shared" si="624"/>
        <v>1</v>
      </c>
      <c r="S4031" s="161">
        <f t="shared" si="625"/>
        <v>7000000</v>
      </c>
      <c r="T4031" s="162">
        <f t="shared" si="626"/>
        <v>196.73078690800028</v>
      </c>
      <c r="U4031" s="162">
        <f t="shared" si="627"/>
        <v>119.88719525102049</v>
      </c>
      <c r="V4031" s="163">
        <f t="shared" si="628"/>
        <v>1</v>
      </c>
      <c r="W4031" s="164">
        <f t="shared" si="629"/>
        <v>402507821.33175927</v>
      </c>
      <c r="X4031" s="164">
        <f t="shared" si="630"/>
        <v>387905141.59885859</v>
      </c>
    </row>
    <row r="4032" spans="10:24" x14ac:dyDescent="0.25">
      <c r="J4032">
        <v>4029</v>
      </c>
      <c r="K4032" s="43">
        <v>0.80073645549184447</v>
      </c>
      <c r="L4032">
        <v>0.81722638376686718</v>
      </c>
      <c r="M4032">
        <v>0.81164205635993059</v>
      </c>
      <c r="N4032" s="44">
        <v>0.32828130417212287</v>
      </c>
      <c r="O4032" s="161">
        <f t="shared" si="621"/>
        <v>7000000</v>
      </c>
      <c r="P4032" s="162">
        <f t="shared" si="622"/>
        <v>193.57268280027159</v>
      </c>
      <c r="Q4032" s="162">
        <f t="shared" si="623"/>
        <v>152.67927108578078</v>
      </c>
      <c r="R4032" s="163">
        <f t="shared" si="624"/>
        <v>1</v>
      </c>
      <c r="S4032" s="161">
        <f t="shared" si="625"/>
        <v>7000000</v>
      </c>
      <c r="T4032" s="162">
        <f t="shared" si="626"/>
        <v>194.52422760009054</v>
      </c>
      <c r="U4032" s="162">
        <f t="shared" si="627"/>
        <v>133.83963554289039</v>
      </c>
      <c r="V4032" s="163">
        <f t="shared" si="628"/>
        <v>1</v>
      </c>
      <c r="W4032" s="164">
        <f t="shared" si="629"/>
        <v>236253882.0014357</v>
      </c>
      <c r="X4032" s="164">
        <f t="shared" si="630"/>
        <v>274792144.40040106</v>
      </c>
    </row>
    <row r="4033" spans="10:24" x14ac:dyDescent="0.25">
      <c r="J4033">
        <v>4030</v>
      </c>
      <c r="K4033" s="43">
        <v>0.38810307709723879</v>
      </c>
      <c r="L4033">
        <v>0.28043552613364309</v>
      </c>
      <c r="M4033">
        <v>0.21933070470986538</v>
      </c>
      <c r="N4033" s="44">
        <v>0.49886383401655987</v>
      </c>
      <c r="O4033" s="161">
        <f t="shared" si="621"/>
        <v>5000000</v>
      </c>
      <c r="P4033" s="162">
        <f t="shared" si="622"/>
        <v>171.27677720969615</v>
      </c>
      <c r="Q4033" s="162">
        <f t="shared" si="623"/>
        <v>119.51088781490341</v>
      </c>
      <c r="R4033" s="163">
        <f t="shared" si="624"/>
        <v>1</v>
      </c>
      <c r="S4033" s="161">
        <f t="shared" si="625"/>
        <v>6000000</v>
      </c>
      <c r="T4033" s="162">
        <f t="shared" si="626"/>
        <v>187.09225906989872</v>
      </c>
      <c r="U4033" s="162">
        <f t="shared" si="627"/>
        <v>117.25544390745171</v>
      </c>
      <c r="V4033" s="163">
        <f t="shared" si="628"/>
        <v>1</v>
      </c>
      <c r="W4033" s="164">
        <f t="shared" si="629"/>
        <v>208829446.97396368</v>
      </c>
      <c r="X4033" s="164">
        <f t="shared" si="630"/>
        <v>269020890.97468203</v>
      </c>
    </row>
    <row r="4034" spans="10:24" x14ac:dyDescent="0.25">
      <c r="J4034">
        <v>4031</v>
      </c>
      <c r="K4034" s="43">
        <v>7.6667428674662585E-2</v>
      </c>
      <c r="L4034">
        <v>0.14689985378835513</v>
      </c>
      <c r="M4034">
        <v>0.95200930948767992</v>
      </c>
      <c r="N4034" s="44">
        <v>0.7742027724812186</v>
      </c>
      <c r="O4034" s="161">
        <f t="shared" si="621"/>
        <v>2000000</v>
      </c>
      <c r="P4034" s="162">
        <f t="shared" si="622"/>
        <v>164.25266181695346</v>
      </c>
      <c r="Q4034" s="162">
        <f t="shared" si="623"/>
        <v>168.29312250553642</v>
      </c>
      <c r="R4034" s="163">
        <f t="shared" si="624"/>
        <v>1</v>
      </c>
      <c r="S4034" s="161">
        <f t="shared" si="625"/>
        <v>2000000</v>
      </c>
      <c r="T4034" s="162">
        <f t="shared" si="626"/>
        <v>184.75088727231781</v>
      </c>
      <c r="U4034" s="162">
        <f t="shared" si="627"/>
        <v>141.64656125276821</v>
      </c>
      <c r="V4034" s="163">
        <f t="shared" si="628"/>
        <v>1</v>
      </c>
      <c r="W4034" s="164">
        <f t="shared" si="629"/>
        <v>-58080921.377165906</v>
      </c>
      <c r="X4034" s="164">
        <f t="shared" si="630"/>
        <v>-63791347.960900798</v>
      </c>
    </row>
    <row r="4035" spans="10:24" x14ac:dyDescent="0.25">
      <c r="J4035">
        <v>4032</v>
      </c>
      <c r="K4035" s="43">
        <v>0.12705035363950334</v>
      </c>
      <c r="L4035">
        <v>0.29136996033268825</v>
      </c>
      <c r="M4035">
        <v>0.77067722002880434</v>
      </c>
      <c r="N4035" s="44">
        <v>0.45506117635217869</v>
      </c>
      <c r="O4035" s="161">
        <f t="shared" si="621"/>
        <v>2000000</v>
      </c>
      <c r="P4035" s="162">
        <f t="shared" si="622"/>
        <v>171.75919559166681</v>
      </c>
      <c r="Q4035" s="162">
        <f t="shared" si="623"/>
        <v>149.82157939803966</v>
      </c>
      <c r="R4035" s="163">
        <f t="shared" si="624"/>
        <v>1</v>
      </c>
      <c r="S4035" s="161">
        <f t="shared" si="625"/>
        <v>2000000</v>
      </c>
      <c r="T4035" s="162">
        <f t="shared" si="626"/>
        <v>187.25306519722227</v>
      </c>
      <c r="U4035" s="162">
        <f t="shared" si="627"/>
        <v>132.41078969901983</v>
      </c>
      <c r="V4035" s="163">
        <f t="shared" si="628"/>
        <v>1</v>
      </c>
      <c r="W4035" s="164">
        <f t="shared" si="629"/>
        <v>-6124767.6127457023</v>
      </c>
      <c r="X4035" s="164">
        <f t="shared" si="630"/>
        <v>-40315449.003595114</v>
      </c>
    </row>
    <row r="4036" spans="10:24" x14ac:dyDescent="0.25">
      <c r="J4036">
        <v>4033</v>
      </c>
      <c r="K4036" s="43">
        <v>0.4395460822124897</v>
      </c>
      <c r="L4036">
        <v>0.96090134296794261</v>
      </c>
      <c r="M4036">
        <v>0.54814375153917128</v>
      </c>
      <c r="N4036" s="44">
        <v>0.85219754229813449</v>
      </c>
      <c r="O4036" s="161">
        <f t="shared" si="621"/>
        <v>5000000</v>
      </c>
      <c r="P4036" s="162">
        <f t="shared" si="622"/>
        <v>206.41864224208371</v>
      </c>
      <c r="Q4036" s="162">
        <f t="shared" si="623"/>
        <v>137.41945808255136</v>
      </c>
      <c r="R4036" s="163">
        <f t="shared" si="624"/>
        <v>1</v>
      </c>
      <c r="S4036" s="161">
        <f t="shared" si="625"/>
        <v>6000000</v>
      </c>
      <c r="T4036" s="162">
        <f t="shared" si="626"/>
        <v>198.80621408069456</v>
      </c>
      <c r="U4036" s="162">
        <f t="shared" si="627"/>
        <v>126.20972904127568</v>
      </c>
      <c r="V4036" s="163">
        <f t="shared" si="628"/>
        <v>1</v>
      </c>
      <c r="W4036" s="164">
        <f t="shared" si="629"/>
        <v>294995920.79766172</v>
      </c>
      <c r="X4036" s="164">
        <f t="shared" si="630"/>
        <v>285578910.23651326</v>
      </c>
    </row>
    <row r="4037" spans="10:24" x14ac:dyDescent="0.25">
      <c r="J4037">
        <v>4034</v>
      </c>
      <c r="K4037" s="43">
        <v>0.30606169106286985</v>
      </c>
      <c r="L4037">
        <v>0.81509728823833616</v>
      </c>
      <c r="M4037">
        <v>0.38123732019291401</v>
      </c>
      <c r="N4037" s="44">
        <v>0.74738045721444823</v>
      </c>
      <c r="O4037" s="161">
        <f t="shared" ref="O4037:O4100" si="631">VLOOKUP(K4037,$E$5:$H$10,4)</f>
        <v>5000000</v>
      </c>
      <c r="P4037" s="162">
        <f t="shared" ref="P4037:P4100" si="632">_xlfn.NORM.INV(L4037,$E$12,$E$13)</f>
        <v>193.45256842885084</v>
      </c>
      <c r="Q4037" s="162">
        <f t="shared" ref="Q4037:Q4100" si="633">_xlfn.NORM.INV(M4037,$E$15,$E$16)</f>
        <v>128.9553450100087</v>
      </c>
      <c r="R4037" s="163">
        <f t="shared" ref="R4037:R4100" si="634">VLOOKUP(N4037,$E$19:$H$21,4)</f>
        <v>1</v>
      </c>
      <c r="S4037" s="161">
        <f t="shared" ref="S4037:S4100" si="635">VLOOKUP(K4037,$G$5:$H$10,2)</f>
        <v>6000000</v>
      </c>
      <c r="T4037" s="162">
        <f t="shared" ref="T4037:T4100" si="636">_xlfn.NORM.INV(L4037,$G$12,$G$13)</f>
        <v>194.4841894762836</v>
      </c>
      <c r="U4037" s="162">
        <f t="shared" ref="U4037:U4100" si="637">_xlfn.NORM.INV(M4037,$G$15,$G$16)</f>
        <v>121.97767250500435</v>
      </c>
      <c r="V4037" s="163">
        <f t="shared" ref="V4037:V4100" si="638">VLOOKUP(N4037,$G$19:$H$21,2)</f>
        <v>1</v>
      </c>
      <c r="W4037" s="164">
        <f t="shared" ref="W4037:W4100" si="639">O4037*(P4037-Q4037)*R4037-$D$23-$D$24</f>
        <v>272486117.09421068</v>
      </c>
      <c r="X4037" s="164">
        <f t="shared" ref="X4037:X4100" si="640">S4037*(T4037-U4037)*V4037-$F$23-$F$24</f>
        <v>285039101.82767552</v>
      </c>
    </row>
    <row r="4038" spans="10:24" x14ac:dyDescent="0.25">
      <c r="J4038">
        <v>4035</v>
      </c>
      <c r="K4038" s="43">
        <v>0.36619599269302838</v>
      </c>
      <c r="L4038">
        <v>0.38965189804748845</v>
      </c>
      <c r="M4038">
        <v>0.80841143283631511</v>
      </c>
      <c r="N4038" s="44">
        <v>0.8622764088069852</v>
      </c>
      <c r="O4038" s="161">
        <f t="shared" si="631"/>
        <v>5000000</v>
      </c>
      <c r="P4038" s="162">
        <f t="shared" si="632"/>
        <v>175.79660366034886</v>
      </c>
      <c r="Q4038" s="162">
        <f t="shared" si="633"/>
        <v>152.44114543883472</v>
      </c>
      <c r="R4038" s="163">
        <f t="shared" si="634"/>
        <v>1</v>
      </c>
      <c r="S4038" s="161">
        <f t="shared" si="635"/>
        <v>6000000</v>
      </c>
      <c r="T4038" s="162">
        <f t="shared" si="636"/>
        <v>188.59886788678295</v>
      </c>
      <c r="U4038" s="162">
        <f t="shared" si="637"/>
        <v>133.72057271941736</v>
      </c>
      <c r="V4038" s="163">
        <f t="shared" si="638"/>
        <v>1</v>
      </c>
      <c r="W4038" s="164">
        <f t="shared" si="639"/>
        <v>66777291.107570708</v>
      </c>
      <c r="X4038" s="164">
        <f t="shared" si="640"/>
        <v>179269771.00419354</v>
      </c>
    </row>
    <row r="4039" spans="10:24" x14ac:dyDescent="0.25">
      <c r="J4039">
        <v>4036</v>
      </c>
      <c r="K4039" s="43">
        <v>0.39328685607271363</v>
      </c>
      <c r="L4039">
        <v>6.5699371000145779E-2</v>
      </c>
      <c r="M4039">
        <v>0.48183957627502538</v>
      </c>
      <c r="N4039" s="44">
        <v>1.8655161307533641E-3</v>
      </c>
      <c r="O4039" s="161">
        <f t="shared" si="631"/>
        <v>5000000</v>
      </c>
      <c r="P4039" s="162">
        <f t="shared" si="632"/>
        <v>157.37086553688465</v>
      </c>
      <c r="Q4039" s="162">
        <f t="shared" si="633"/>
        <v>134.08925670816845</v>
      </c>
      <c r="R4039" s="163">
        <f t="shared" si="634"/>
        <v>1</v>
      </c>
      <c r="S4039" s="161">
        <f t="shared" si="635"/>
        <v>6000000</v>
      </c>
      <c r="T4039" s="162">
        <f t="shared" si="636"/>
        <v>182.45695517896155</v>
      </c>
      <c r="U4039" s="162">
        <f t="shared" si="637"/>
        <v>124.54462835408422</v>
      </c>
      <c r="V4039" s="163">
        <f t="shared" si="638"/>
        <v>0.05</v>
      </c>
      <c r="W4039" s="164">
        <f t="shared" si="639"/>
        <v>66408044.143581003</v>
      </c>
      <c r="X4039" s="164">
        <f t="shared" si="640"/>
        <v>-132626301.95253681</v>
      </c>
    </row>
    <row r="4040" spans="10:24" x14ac:dyDescent="0.25">
      <c r="J4040">
        <v>4037</v>
      </c>
      <c r="K4040" s="43">
        <v>0.83914439934421392</v>
      </c>
      <c r="L4040">
        <v>0.44270403069293895</v>
      </c>
      <c r="M4040">
        <v>0.8986907939563511</v>
      </c>
      <c r="N4040" s="44">
        <v>0.22910356775320828</v>
      </c>
      <c r="O4040" s="161">
        <f t="shared" si="631"/>
        <v>7000000</v>
      </c>
      <c r="P4040" s="162">
        <f t="shared" si="632"/>
        <v>177.83824463121371</v>
      </c>
      <c r="Q4040" s="162">
        <f t="shared" si="633"/>
        <v>160.48253994009161</v>
      </c>
      <c r="R4040" s="163">
        <f t="shared" si="634"/>
        <v>1</v>
      </c>
      <c r="S4040" s="161">
        <f t="shared" si="635"/>
        <v>7000000</v>
      </c>
      <c r="T4040" s="162">
        <f t="shared" si="636"/>
        <v>189.27941487707125</v>
      </c>
      <c r="U4040" s="162">
        <f t="shared" si="637"/>
        <v>137.74126997004581</v>
      </c>
      <c r="V4040" s="163">
        <f t="shared" si="638"/>
        <v>1</v>
      </c>
      <c r="W4040" s="164">
        <f t="shared" si="639"/>
        <v>71489932.837854698</v>
      </c>
      <c r="X4040" s="164">
        <f t="shared" si="640"/>
        <v>210767014.34917808</v>
      </c>
    </row>
    <row r="4041" spans="10:24" x14ac:dyDescent="0.25">
      <c r="J4041">
        <v>4038</v>
      </c>
      <c r="K4041" s="43">
        <v>0.11292717500064775</v>
      </c>
      <c r="L4041">
        <v>0.92687098694300052</v>
      </c>
      <c r="M4041">
        <v>0.98437435636494119</v>
      </c>
      <c r="N4041" s="44">
        <v>0.26496972648637684</v>
      </c>
      <c r="O4041" s="161">
        <f t="shared" si="631"/>
        <v>2000000</v>
      </c>
      <c r="P4041" s="162">
        <f t="shared" si="632"/>
        <v>201.79314861688783</v>
      </c>
      <c r="Q4041" s="162">
        <f t="shared" si="633"/>
        <v>178.07716568298099</v>
      </c>
      <c r="R4041" s="163">
        <f t="shared" si="634"/>
        <v>1</v>
      </c>
      <c r="S4041" s="161">
        <f t="shared" si="635"/>
        <v>2000000</v>
      </c>
      <c r="T4041" s="162">
        <f t="shared" si="636"/>
        <v>197.26438287229595</v>
      </c>
      <c r="U4041" s="162">
        <f t="shared" si="637"/>
        <v>146.53858284149049</v>
      </c>
      <c r="V4041" s="163">
        <f t="shared" si="638"/>
        <v>1</v>
      </c>
      <c r="W4041" s="164">
        <f t="shared" si="639"/>
        <v>-2568034.132186316</v>
      </c>
      <c r="X4041" s="164">
        <f t="shared" si="640"/>
        <v>-48548399.938389078</v>
      </c>
    </row>
    <row r="4042" spans="10:24" x14ac:dyDescent="0.25">
      <c r="J4042">
        <v>4039</v>
      </c>
      <c r="K4042" s="43">
        <v>0.9296080989272999</v>
      </c>
      <c r="L4042">
        <v>0.62523770453792848</v>
      </c>
      <c r="M4042">
        <v>0.76277004504547163</v>
      </c>
      <c r="N4042" s="44">
        <v>0.72833928125681646</v>
      </c>
      <c r="O4042" s="161">
        <f t="shared" si="631"/>
        <v>7000000</v>
      </c>
      <c r="P4042" s="162">
        <f t="shared" si="632"/>
        <v>184.78899438665866</v>
      </c>
      <c r="Q4042" s="162">
        <f t="shared" si="633"/>
        <v>149.30482740065437</v>
      </c>
      <c r="R4042" s="163">
        <f t="shared" si="634"/>
        <v>1</v>
      </c>
      <c r="S4042" s="161">
        <f t="shared" si="635"/>
        <v>9000000</v>
      </c>
      <c r="T4042" s="162">
        <f t="shared" si="636"/>
        <v>191.59633146221955</v>
      </c>
      <c r="U4042" s="162">
        <f t="shared" si="637"/>
        <v>132.15241370032717</v>
      </c>
      <c r="V4042" s="163">
        <f t="shared" si="638"/>
        <v>1</v>
      </c>
      <c r="W4042" s="164">
        <f t="shared" si="639"/>
        <v>198389168.90202999</v>
      </c>
      <c r="X4042" s="164">
        <f t="shared" si="640"/>
        <v>384995259.8570314</v>
      </c>
    </row>
    <row r="4043" spans="10:24" x14ac:dyDescent="0.25">
      <c r="J4043">
        <v>4040</v>
      </c>
      <c r="K4043" s="43">
        <v>0.90720188772133514</v>
      </c>
      <c r="L4043">
        <v>0.80864351039734339</v>
      </c>
      <c r="M4043">
        <v>0.95574787362238023</v>
      </c>
      <c r="N4043" s="44">
        <v>0.81474607647742003</v>
      </c>
      <c r="O4043" s="161">
        <f t="shared" si="631"/>
        <v>7000000</v>
      </c>
      <c r="P4043" s="162">
        <f t="shared" si="632"/>
        <v>193.09362677556391</v>
      </c>
      <c r="Q4043" s="162">
        <f t="shared" si="633"/>
        <v>169.06682206176407</v>
      </c>
      <c r="R4043" s="163">
        <f t="shared" si="634"/>
        <v>1</v>
      </c>
      <c r="S4043" s="161">
        <f t="shared" si="635"/>
        <v>9000000</v>
      </c>
      <c r="T4043" s="162">
        <f t="shared" si="636"/>
        <v>194.36454225852131</v>
      </c>
      <c r="U4043" s="162">
        <f t="shared" si="637"/>
        <v>142.03341103088204</v>
      </c>
      <c r="V4043" s="163">
        <f t="shared" si="638"/>
        <v>1</v>
      </c>
      <c r="W4043" s="164">
        <f t="shared" si="639"/>
        <v>118187632.99659884</v>
      </c>
      <c r="X4043" s="164">
        <f t="shared" si="640"/>
        <v>320980181.0487535</v>
      </c>
    </row>
    <row r="4044" spans="10:24" x14ac:dyDescent="0.25">
      <c r="J4044">
        <v>4041</v>
      </c>
      <c r="K4044" s="43">
        <v>0.33324528652537766</v>
      </c>
      <c r="L4044">
        <v>0.9064563577842234</v>
      </c>
      <c r="M4044">
        <v>0.27653281056421553</v>
      </c>
      <c r="N4044" s="44">
        <v>0.92481679329598987</v>
      </c>
      <c r="O4044" s="161">
        <f t="shared" si="631"/>
        <v>5000000</v>
      </c>
      <c r="P4044" s="162">
        <f t="shared" si="632"/>
        <v>199.78867204293084</v>
      </c>
      <c r="Q4044" s="162">
        <f t="shared" si="633"/>
        <v>123.13654720506329</v>
      </c>
      <c r="R4044" s="163">
        <f t="shared" si="634"/>
        <v>1</v>
      </c>
      <c r="S4044" s="161">
        <f t="shared" si="635"/>
        <v>6000000</v>
      </c>
      <c r="T4044" s="162">
        <f t="shared" si="636"/>
        <v>196.59622401431028</v>
      </c>
      <c r="U4044" s="162">
        <f t="shared" si="637"/>
        <v>119.06827360253165</v>
      </c>
      <c r="V4044" s="163">
        <f t="shared" si="638"/>
        <v>1</v>
      </c>
      <c r="W4044" s="164">
        <f t="shared" si="639"/>
        <v>333260624.18933773</v>
      </c>
      <c r="X4044" s="164">
        <f t="shared" si="640"/>
        <v>315167702.47067177</v>
      </c>
    </row>
    <row r="4045" spans="10:24" x14ac:dyDescent="0.25">
      <c r="J4045">
        <v>4042</v>
      </c>
      <c r="K4045" s="43">
        <v>0.17832861083927731</v>
      </c>
      <c r="L4045">
        <v>0.27668319976168632</v>
      </c>
      <c r="M4045">
        <v>0.37880631362202111</v>
      </c>
      <c r="N4045" s="44">
        <v>0.72310187108510549</v>
      </c>
      <c r="O4045" s="161">
        <f t="shared" si="631"/>
        <v>2000000</v>
      </c>
      <c r="P4045" s="162">
        <f t="shared" si="632"/>
        <v>171.1091517097521</v>
      </c>
      <c r="Q4045" s="162">
        <f t="shared" si="633"/>
        <v>128.82765315555983</v>
      </c>
      <c r="R4045" s="163">
        <f t="shared" si="634"/>
        <v>1</v>
      </c>
      <c r="S4045" s="161">
        <f t="shared" si="635"/>
        <v>5000000</v>
      </c>
      <c r="T4045" s="162">
        <f t="shared" si="636"/>
        <v>187.03638390325071</v>
      </c>
      <c r="U4045" s="162">
        <f t="shared" si="637"/>
        <v>121.91382657777991</v>
      </c>
      <c r="V4045" s="163">
        <f t="shared" si="638"/>
        <v>1</v>
      </c>
      <c r="W4045" s="164">
        <f t="shared" si="639"/>
        <v>34562997.108384535</v>
      </c>
      <c r="X4045" s="164">
        <f t="shared" si="640"/>
        <v>175612786.62735397</v>
      </c>
    </row>
    <row r="4046" spans="10:24" x14ac:dyDescent="0.25">
      <c r="J4046">
        <v>4043</v>
      </c>
      <c r="K4046" s="43">
        <v>0.44609953524397294</v>
      </c>
      <c r="L4046">
        <v>0.21554147816197444</v>
      </c>
      <c r="M4046">
        <v>0.9198888306661267</v>
      </c>
      <c r="N4046" s="44">
        <v>0.46047849780197336</v>
      </c>
      <c r="O4046" s="161">
        <f t="shared" si="631"/>
        <v>5000000</v>
      </c>
      <c r="P4046" s="162">
        <f t="shared" si="632"/>
        <v>168.18990246978009</v>
      </c>
      <c r="Q4046" s="162">
        <f t="shared" si="633"/>
        <v>163.08648349599684</v>
      </c>
      <c r="R4046" s="163">
        <f t="shared" si="634"/>
        <v>1</v>
      </c>
      <c r="S4046" s="161">
        <f t="shared" si="635"/>
        <v>6000000</v>
      </c>
      <c r="T4046" s="162">
        <f t="shared" si="636"/>
        <v>186.06330082326002</v>
      </c>
      <c r="U4046" s="162">
        <f t="shared" si="637"/>
        <v>139.04324174799842</v>
      </c>
      <c r="V4046" s="163">
        <f t="shared" si="638"/>
        <v>1</v>
      </c>
      <c r="W4046" s="164">
        <f t="shared" si="639"/>
        <v>-24482905.131083753</v>
      </c>
      <c r="X4046" s="164">
        <f t="shared" si="640"/>
        <v>132120354.45156962</v>
      </c>
    </row>
    <row r="4047" spans="10:24" x14ac:dyDescent="0.25">
      <c r="J4047">
        <v>4044</v>
      </c>
      <c r="K4047" s="43">
        <v>0.1961566660590125</v>
      </c>
      <c r="L4047">
        <v>4.7631571261253725E-2</v>
      </c>
      <c r="M4047">
        <v>0.56170145004350081</v>
      </c>
      <c r="N4047" s="44">
        <v>0.26751147138325748</v>
      </c>
      <c r="O4047" s="161">
        <f t="shared" si="631"/>
        <v>2000000</v>
      </c>
      <c r="P4047" s="162">
        <f t="shared" si="632"/>
        <v>154.97602574985081</v>
      </c>
      <c r="Q4047" s="162">
        <f t="shared" si="633"/>
        <v>138.10568834296225</v>
      </c>
      <c r="R4047" s="163">
        <f t="shared" si="634"/>
        <v>1</v>
      </c>
      <c r="S4047" s="161">
        <f t="shared" si="635"/>
        <v>5000000</v>
      </c>
      <c r="T4047" s="162">
        <f t="shared" si="636"/>
        <v>181.65867524995028</v>
      </c>
      <c r="U4047" s="162">
        <f t="shared" si="637"/>
        <v>126.55284417148113</v>
      </c>
      <c r="V4047" s="163">
        <f t="shared" si="638"/>
        <v>1</v>
      </c>
      <c r="W4047" s="164">
        <f t="shared" si="639"/>
        <v>-16259325.186222896</v>
      </c>
      <c r="X4047" s="164">
        <f t="shared" si="640"/>
        <v>125529155.39234579</v>
      </c>
    </row>
    <row r="4048" spans="10:24" x14ac:dyDescent="0.25">
      <c r="J4048">
        <v>4045</v>
      </c>
      <c r="K4048" s="43">
        <v>9.860038149876571E-3</v>
      </c>
      <c r="L4048">
        <v>0.45600617945686373</v>
      </c>
      <c r="M4048">
        <v>0.8397366581496325</v>
      </c>
      <c r="N4048" s="44">
        <v>0.7418103080367352</v>
      </c>
      <c r="O4048" s="161">
        <f t="shared" si="631"/>
        <v>1000000</v>
      </c>
      <c r="P4048" s="162">
        <f t="shared" si="632"/>
        <v>178.34249071363425</v>
      </c>
      <c r="Q4048" s="162">
        <f t="shared" si="633"/>
        <v>154.86752284445257</v>
      </c>
      <c r="R4048" s="163">
        <f t="shared" si="634"/>
        <v>1</v>
      </c>
      <c r="S4048" s="161">
        <f t="shared" si="635"/>
        <v>1000000</v>
      </c>
      <c r="T4048" s="162">
        <f t="shared" si="636"/>
        <v>189.44749690454475</v>
      </c>
      <c r="U4048" s="162">
        <f t="shared" si="637"/>
        <v>134.93376142222627</v>
      </c>
      <c r="V4048" s="163">
        <f t="shared" si="638"/>
        <v>1</v>
      </c>
      <c r="W4048" s="164">
        <f t="shared" si="639"/>
        <v>-26525032.130818319</v>
      </c>
      <c r="X4048" s="164">
        <f t="shared" si="640"/>
        <v>-95486264.517681509</v>
      </c>
    </row>
    <row r="4049" spans="10:24" x14ac:dyDescent="0.25">
      <c r="J4049">
        <v>4046</v>
      </c>
      <c r="K4049" s="43">
        <v>0.89422698568179593</v>
      </c>
      <c r="L4049">
        <v>0.21100570572474897</v>
      </c>
      <c r="M4049">
        <v>0.4591246937069402</v>
      </c>
      <c r="N4049" s="44">
        <v>4.676634452726669E-2</v>
      </c>
      <c r="O4049" s="161">
        <f t="shared" si="631"/>
        <v>7000000</v>
      </c>
      <c r="P4049" s="162">
        <f t="shared" si="632"/>
        <v>167.95595181177757</v>
      </c>
      <c r="Q4049" s="162">
        <f t="shared" si="633"/>
        <v>132.94721744626608</v>
      </c>
      <c r="R4049" s="163">
        <f t="shared" si="634"/>
        <v>1</v>
      </c>
      <c r="S4049" s="161">
        <f t="shared" si="635"/>
        <v>7000000</v>
      </c>
      <c r="T4049" s="162">
        <f t="shared" si="636"/>
        <v>185.98531727059253</v>
      </c>
      <c r="U4049" s="162">
        <f t="shared" si="637"/>
        <v>123.97360872313304</v>
      </c>
      <c r="V4049" s="163">
        <f t="shared" si="638"/>
        <v>0.9</v>
      </c>
      <c r="W4049" s="164">
        <f t="shared" si="639"/>
        <v>195061140.5585804</v>
      </c>
      <c r="X4049" s="164">
        <f t="shared" si="640"/>
        <v>240673763.84899479</v>
      </c>
    </row>
    <row r="4050" spans="10:24" x14ac:dyDescent="0.25">
      <c r="J4050">
        <v>4047</v>
      </c>
      <c r="K4050" s="43">
        <v>0.78710040815906157</v>
      </c>
      <c r="L4050">
        <v>0.13771019281882002</v>
      </c>
      <c r="M4050">
        <v>0.8811234253731316</v>
      </c>
      <c r="N4050" s="44">
        <v>0.8755140319841398</v>
      </c>
      <c r="O4050" s="161">
        <f t="shared" si="631"/>
        <v>7000000</v>
      </c>
      <c r="P4050" s="162">
        <f t="shared" si="632"/>
        <v>163.6400273489437</v>
      </c>
      <c r="Q4050" s="162">
        <f t="shared" si="633"/>
        <v>158.61242846177109</v>
      </c>
      <c r="R4050" s="163">
        <f t="shared" si="634"/>
        <v>1</v>
      </c>
      <c r="S4050" s="161">
        <f t="shared" si="635"/>
        <v>7000000</v>
      </c>
      <c r="T4050" s="162">
        <f t="shared" si="636"/>
        <v>184.54667578298123</v>
      </c>
      <c r="U4050" s="162">
        <f t="shared" si="637"/>
        <v>136.80621423088556</v>
      </c>
      <c r="V4050" s="163">
        <f t="shared" si="638"/>
        <v>1</v>
      </c>
      <c r="W4050" s="164">
        <f t="shared" si="639"/>
        <v>-14806807.789791688</v>
      </c>
      <c r="X4050" s="164">
        <f t="shared" si="640"/>
        <v>184183230.86466968</v>
      </c>
    </row>
    <row r="4051" spans="10:24" x14ac:dyDescent="0.25">
      <c r="J4051">
        <v>4048</v>
      </c>
      <c r="K4051" s="43">
        <v>5.5475257728243021E-2</v>
      </c>
      <c r="L4051">
        <v>0.37044694038100967</v>
      </c>
      <c r="M4051">
        <v>0.17587191711089878</v>
      </c>
      <c r="N4051" s="44">
        <v>0.32208286834933164</v>
      </c>
      <c r="O4051" s="161">
        <f t="shared" si="631"/>
        <v>2000000</v>
      </c>
      <c r="P4051" s="162">
        <f t="shared" si="632"/>
        <v>175.03995229437348</v>
      </c>
      <c r="Q4051" s="162">
        <f t="shared" si="633"/>
        <v>116.37575700275151</v>
      </c>
      <c r="R4051" s="163">
        <f t="shared" si="634"/>
        <v>1</v>
      </c>
      <c r="S4051" s="161">
        <f t="shared" si="635"/>
        <v>2000000</v>
      </c>
      <c r="T4051" s="162">
        <f t="shared" si="636"/>
        <v>188.34665076479115</v>
      </c>
      <c r="U4051" s="162">
        <f t="shared" si="637"/>
        <v>115.68787850137576</v>
      </c>
      <c r="V4051" s="163">
        <f t="shared" si="638"/>
        <v>1</v>
      </c>
      <c r="W4051" s="164">
        <f t="shared" si="639"/>
        <v>67328390.583243936</v>
      </c>
      <c r="X4051" s="164">
        <f t="shared" si="640"/>
        <v>-4682455.4731692374</v>
      </c>
    </row>
    <row r="4052" spans="10:24" x14ac:dyDescent="0.25">
      <c r="J4052">
        <v>4049</v>
      </c>
      <c r="K4052" s="43">
        <v>8.4674269193617313E-2</v>
      </c>
      <c r="L4052">
        <v>0.26957824403000663</v>
      </c>
      <c r="M4052">
        <v>0.14965281570413458</v>
      </c>
      <c r="N4052" s="44">
        <v>0.36502435764782781</v>
      </c>
      <c r="O4052" s="161">
        <f t="shared" si="631"/>
        <v>2000000</v>
      </c>
      <c r="P4052" s="162">
        <f t="shared" si="632"/>
        <v>170.78866434877924</v>
      </c>
      <c r="Q4052" s="162">
        <f t="shared" si="633"/>
        <v>114.24152826176763</v>
      </c>
      <c r="R4052" s="163">
        <f t="shared" si="634"/>
        <v>1</v>
      </c>
      <c r="S4052" s="161">
        <f t="shared" si="635"/>
        <v>2000000</v>
      </c>
      <c r="T4052" s="162">
        <f t="shared" si="636"/>
        <v>186.9295547829264</v>
      </c>
      <c r="U4052" s="162">
        <f t="shared" si="637"/>
        <v>114.62076413088381</v>
      </c>
      <c r="V4052" s="163">
        <f t="shared" si="638"/>
        <v>1</v>
      </c>
      <c r="W4052" s="164">
        <f t="shared" si="639"/>
        <v>63094272.174023211</v>
      </c>
      <c r="X4052" s="164">
        <f t="shared" si="640"/>
        <v>-5382418.6959148347</v>
      </c>
    </row>
    <row r="4053" spans="10:24" x14ac:dyDescent="0.25">
      <c r="J4053">
        <v>4050</v>
      </c>
      <c r="K4053" s="43">
        <v>0.83525586710652777</v>
      </c>
      <c r="L4053">
        <v>0.79511148126172415</v>
      </c>
      <c r="M4053">
        <v>0.10236347105058397</v>
      </c>
      <c r="N4053" s="44">
        <v>0.17078043711495938</v>
      </c>
      <c r="O4053" s="161">
        <f t="shared" si="631"/>
        <v>7000000</v>
      </c>
      <c r="P4053" s="162">
        <f t="shared" si="632"/>
        <v>192.36429089869043</v>
      </c>
      <c r="Q4053" s="162">
        <f t="shared" si="633"/>
        <v>109.63602269084831</v>
      </c>
      <c r="R4053" s="163">
        <f t="shared" si="634"/>
        <v>1</v>
      </c>
      <c r="S4053" s="161">
        <f t="shared" si="635"/>
        <v>7000000</v>
      </c>
      <c r="T4053" s="162">
        <f t="shared" si="636"/>
        <v>194.12143029956349</v>
      </c>
      <c r="U4053" s="162">
        <f t="shared" si="637"/>
        <v>112.31801134542415</v>
      </c>
      <c r="V4053" s="163">
        <f t="shared" si="638"/>
        <v>0.9</v>
      </c>
      <c r="W4053" s="164">
        <f t="shared" si="639"/>
        <v>529097877.4548949</v>
      </c>
      <c r="X4053" s="164">
        <f t="shared" si="640"/>
        <v>365361539.4110778</v>
      </c>
    </row>
    <row r="4054" spans="10:24" x14ac:dyDescent="0.25">
      <c r="J4054">
        <v>4051</v>
      </c>
      <c r="K4054" s="43">
        <v>0.26285003294670928</v>
      </c>
      <c r="L4054">
        <v>7.9259652374987666E-2</v>
      </c>
      <c r="M4054">
        <v>0.33415556015432502</v>
      </c>
      <c r="N4054" s="44">
        <v>0.99901660543512905</v>
      </c>
      <c r="O4054" s="161">
        <f t="shared" si="631"/>
        <v>2000000</v>
      </c>
      <c r="P4054" s="162">
        <f t="shared" si="632"/>
        <v>158.84896474423232</v>
      </c>
      <c r="Q4054" s="162">
        <f t="shared" si="633"/>
        <v>126.43065906660202</v>
      </c>
      <c r="R4054" s="163">
        <f t="shared" si="634"/>
        <v>1</v>
      </c>
      <c r="S4054" s="161">
        <f t="shared" si="635"/>
        <v>5000000</v>
      </c>
      <c r="T4054" s="162">
        <f t="shared" si="636"/>
        <v>182.94965491474409</v>
      </c>
      <c r="U4054" s="162">
        <f t="shared" si="637"/>
        <v>120.715329533301</v>
      </c>
      <c r="V4054" s="163">
        <f t="shared" si="638"/>
        <v>1</v>
      </c>
      <c r="W4054" s="164">
        <f t="shared" si="639"/>
        <v>14836611.355260603</v>
      </c>
      <c r="X4054" s="164">
        <f t="shared" si="640"/>
        <v>161171626.90721542</v>
      </c>
    </row>
    <row r="4055" spans="10:24" x14ac:dyDescent="0.25">
      <c r="J4055">
        <v>4052</v>
      </c>
      <c r="K4055" s="43">
        <v>4.000788945557332E-5</v>
      </c>
      <c r="L4055">
        <v>0.11820706612144238</v>
      </c>
      <c r="M4055">
        <v>0.38682712667161301</v>
      </c>
      <c r="N4055" s="44">
        <v>0.70081534164432713</v>
      </c>
      <c r="O4055" s="161">
        <f t="shared" si="631"/>
        <v>1000000</v>
      </c>
      <c r="P4055" s="162">
        <f t="shared" si="632"/>
        <v>162.2400405237712</v>
      </c>
      <c r="Q4055" s="162">
        <f t="shared" si="633"/>
        <v>129.24803418321582</v>
      </c>
      <c r="R4055" s="163">
        <f t="shared" si="634"/>
        <v>1</v>
      </c>
      <c r="S4055" s="161">
        <f t="shared" si="635"/>
        <v>1000000</v>
      </c>
      <c r="T4055" s="162">
        <f t="shared" si="636"/>
        <v>184.08001350792372</v>
      </c>
      <c r="U4055" s="162">
        <f t="shared" si="637"/>
        <v>122.12401709160791</v>
      </c>
      <c r="V4055" s="163">
        <f t="shared" si="638"/>
        <v>1</v>
      </c>
      <c r="W4055" s="164">
        <f t="shared" si="639"/>
        <v>-17007993.659444623</v>
      </c>
      <c r="X4055" s="164">
        <f t="shared" si="640"/>
        <v>-88044003.583684176</v>
      </c>
    </row>
    <row r="4056" spans="10:24" x14ac:dyDescent="0.25">
      <c r="J4056">
        <v>4053</v>
      </c>
      <c r="K4056" s="43">
        <v>0.66656019161362445</v>
      </c>
      <c r="L4056">
        <v>0.39430029918098231</v>
      </c>
      <c r="M4056">
        <v>0.16665142628194429</v>
      </c>
      <c r="N4056" s="44">
        <v>0.32011459930949859</v>
      </c>
      <c r="O4056" s="161">
        <f t="shared" si="631"/>
        <v>6000000</v>
      </c>
      <c r="P4056" s="162">
        <f t="shared" si="632"/>
        <v>175.97807619155572</v>
      </c>
      <c r="Q4056" s="162">
        <f t="shared" si="633"/>
        <v>115.6503486838059</v>
      </c>
      <c r="R4056" s="163">
        <f t="shared" si="634"/>
        <v>1</v>
      </c>
      <c r="S4056" s="161">
        <f t="shared" si="635"/>
        <v>7000000</v>
      </c>
      <c r="T4056" s="162">
        <f t="shared" si="636"/>
        <v>188.65935873051856</v>
      </c>
      <c r="U4056" s="162">
        <f t="shared" si="637"/>
        <v>115.32517434190295</v>
      </c>
      <c r="V4056" s="163">
        <f t="shared" si="638"/>
        <v>1</v>
      </c>
      <c r="W4056" s="164">
        <f t="shared" si="639"/>
        <v>311966365.04649889</v>
      </c>
      <c r="X4056" s="164">
        <f t="shared" si="640"/>
        <v>363339290.72030926</v>
      </c>
    </row>
    <row r="4057" spans="10:24" x14ac:dyDescent="0.25">
      <c r="J4057">
        <v>4054</v>
      </c>
      <c r="K4057" s="43">
        <v>0.3021536165390637</v>
      </c>
      <c r="L4057">
        <v>0.77144773215679086</v>
      </c>
      <c r="M4057">
        <v>0.98492019663313879</v>
      </c>
      <c r="N4057" s="44">
        <v>0.7247412343978239</v>
      </c>
      <c r="O4057" s="161">
        <f t="shared" si="631"/>
        <v>5000000</v>
      </c>
      <c r="P4057" s="162">
        <f t="shared" si="632"/>
        <v>191.15434621414826</v>
      </c>
      <c r="Q4057" s="162">
        <f t="shared" si="633"/>
        <v>178.3597581171347</v>
      </c>
      <c r="R4057" s="163">
        <f t="shared" si="634"/>
        <v>1</v>
      </c>
      <c r="S4057" s="161">
        <f t="shared" si="635"/>
        <v>6000000</v>
      </c>
      <c r="T4057" s="162">
        <f t="shared" si="636"/>
        <v>193.71811540471609</v>
      </c>
      <c r="U4057" s="162">
        <f t="shared" si="637"/>
        <v>146.67987905856737</v>
      </c>
      <c r="V4057" s="163">
        <f t="shared" si="638"/>
        <v>1</v>
      </c>
      <c r="W4057" s="164">
        <f t="shared" si="639"/>
        <v>13972940.485067792</v>
      </c>
      <c r="X4057" s="164">
        <f t="shared" si="640"/>
        <v>132229418.07689232</v>
      </c>
    </row>
    <row r="4058" spans="10:24" x14ac:dyDescent="0.25">
      <c r="J4058">
        <v>4055</v>
      </c>
      <c r="K4058" s="43">
        <v>0.49641896208274883</v>
      </c>
      <c r="L4058">
        <v>0.81965574111642137</v>
      </c>
      <c r="M4058">
        <v>0.55384677681895866</v>
      </c>
      <c r="N4058" s="44">
        <v>0.75228651943566793</v>
      </c>
      <c r="O4058" s="161">
        <f t="shared" si="631"/>
        <v>5000000</v>
      </c>
      <c r="P4058" s="162">
        <f t="shared" si="632"/>
        <v>193.71080868749149</v>
      </c>
      <c r="Q4058" s="162">
        <f t="shared" si="633"/>
        <v>137.70772622911315</v>
      </c>
      <c r="R4058" s="163">
        <f t="shared" si="634"/>
        <v>1</v>
      </c>
      <c r="S4058" s="161">
        <f t="shared" si="635"/>
        <v>6000000</v>
      </c>
      <c r="T4058" s="162">
        <f t="shared" si="636"/>
        <v>194.57026956249717</v>
      </c>
      <c r="U4058" s="162">
        <f t="shared" si="637"/>
        <v>126.35386311455657</v>
      </c>
      <c r="V4058" s="163">
        <f t="shared" si="638"/>
        <v>1</v>
      </c>
      <c r="W4058" s="164">
        <f t="shared" si="639"/>
        <v>230015412.29189169</v>
      </c>
      <c r="X4058" s="164">
        <f t="shared" si="640"/>
        <v>259298438.68764359</v>
      </c>
    </row>
    <row r="4059" spans="10:24" x14ac:dyDescent="0.25">
      <c r="J4059">
        <v>4056</v>
      </c>
      <c r="K4059" s="43">
        <v>0.41184521812200536</v>
      </c>
      <c r="L4059">
        <v>6.2800423908234926E-2</v>
      </c>
      <c r="M4059">
        <v>0.70137043624913997</v>
      </c>
      <c r="N4059" s="44">
        <v>6.9307665712997513E-2</v>
      </c>
      <c r="O4059" s="161">
        <f t="shared" si="631"/>
        <v>5000000</v>
      </c>
      <c r="P4059" s="162">
        <f t="shared" si="632"/>
        <v>157.02476522829002</v>
      </c>
      <c r="Q4059" s="162">
        <f t="shared" si="633"/>
        <v>145.56692237419225</v>
      </c>
      <c r="R4059" s="163">
        <f t="shared" si="634"/>
        <v>1</v>
      </c>
      <c r="S4059" s="161">
        <f t="shared" si="635"/>
        <v>6000000</v>
      </c>
      <c r="T4059" s="162">
        <f t="shared" si="636"/>
        <v>182.34158840943002</v>
      </c>
      <c r="U4059" s="162">
        <f t="shared" si="637"/>
        <v>130.28346118709612</v>
      </c>
      <c r="V4059" s="163">
        <f t="shared" si="638"/>
        <v>0.9</v>
      </c>
      <c r="W4059" s="164">
        <f t="shared" si="639"/>
        <v>7289214.2704888806</v>
      </c>
      <c r="X4059" s="164">
        <f t="shared" si="640"/>
        <v>131113887.00060308</v>
      </c>
    </row>
    <row r="4060" spans="10:24" x14ac:dyDescent="0.25">
      <c r="J4060">
        <v>4057</v>
      </c>
      <c r="K4060" s="43">
        <v>0.12244951857794495</v>
      </c>
      <c r="L4060">
        <v>0.93420222973457867</v>
      </c>
      <c r="M4060">
        <v>0.44666144584812806</v>
      </c>
      <c r="N4060" s="44">
        <v>0.45441613345412835</v>
      </c>
      <c r="O4060" s="161">
        <f t="shared" si="631"/>
        <v>2000000</v>
      </c>
      <c r="P4060" s="162">
        <f t="shared" si="632"/>
        <v>202.61759656468527</v>
      </c>
      <c r="Q4060" s="162">
        <f t="shared" si="633"/>
        <v>132.31798462338014</v>
      </c>
      <c r="R4060" s="163">
        <f t="shared" si="634"/>
        <v>1</v>
      </c>
      <c r="S4060" s="161">
        <f t="shared" si="635"/>
        <v>2000000</v>
      </c>
      <c r="T4060" s="162">
        <f t="shared" si="636"/>
        <v>197.53919885489509</v>
      </c>
      <c r="U4060" s="162">
        <f t="shared" si="637"/>
        <v>123.65899231169007</v>
      </c>
      <c r="V4060" s="163">
        <f t="shared" si="638"/>
        <v>1</v>
      </c>
      <c r="W4060" s="164">
        <f t="shared" si="639"/>
        <v>90599223.882610261</v>
      </c>
      <c r="X4060" s="164">
        <f t="shared" si="640"/>
        <v>-2239586.9135899544</v>
      </c>
    </row>
    <row r="4061" spans="10:24" x14ac:dyDescent="0.25">
      <c r="J4061">
        <v>4058</v>
      </c>
      <c r="K4061" s="43">
        <v>0.12911866737130417</v>
      </c>
      <c r="L4061">
        <v>2.8491043707147279E-3</v>
      </c>
      <c r="M4061">
        <v>0.76541749376105295</v>
      </c>
      <c r="N4061" s="44">
        <v>1.945399858254504E-2</v>
      </c>
      <c r="O4061" s="161">
        <f t="shared" si="631"/>
        <v>2000000</v>
      </c>
      <c r="P4061" s="162">
        <f t="shared" si="632"/>
        <v>138.53009424747495</v>
      </c>
      <c r="Q4061" s="162">
        <f t="shared" si="633"/>
        <v>149.4767660127365</v>
      </c>
      <c r="R4061" s="163">
        <f t="shared" si="634"/>
        <v>1</v>
      </c>
      <c r="S4061" s="161">
        <f t="shared" si="635"/>
        <v>2000000</v>
      </c>
      <c r="T4061" s="162">
        <f t="shared" si="636"/>
        <v>176.17669808249164</v>
      </c>
      <c r="U4061" s="162">
        <f t="shared" si="637"/>
        <v>132.23838300636825</v>
      </c>
      <c r="V4061" s="163">
        <f t="shared" si="638"/>
        <v>0.05</v>
      </c>
      <c r="W4061" s="164">
        <f t="shared" si="639"/>
        <v>-71893343.530523106</v>
      </c>
      <c r="X4061" s="164">
        <f t="shared" si="640"/>
        <v>-145606168.49238765</v>
      </c>
    </row>
    <row r="4062" spans="10:24" x14ac:dyDescent="0.25">
      <c r="J4062">
        <v>4059</v>
      </c>
      <c r="K4062" s="43">
        <v>0.99362426226458478</v>
      </c>
      <c r="L4062">
        <v>0.44499296773649422</v>
      </c>
      <c r="M4062">
        <v>0.97326686810565377</v>
      </c>
      <c r="N4062" s="44">
        <v>0.77170905596404094</v>
      </c>
      <c r="O4062" s="161">
        <f t="shared" si="631"/>
        <v>9000000</v>
      </c>
      <c r="P4062" s="162">
        <f t="shared" si="632"/>
        <v>177.92516993024549</v>
      </c>
      <c r="Q4062" s="162">
        <f t="shared" si="633"/>
        <v>173.62271551519987</v>
      </c>
      <c r="R4062" s="163">
        <f t="shared" si="634"/>
        <v>1</v>
      </c>
      <c r="S4062" s="161">
        <f t="shared" si="635"/>
        <v>9000000</v>
      </c>
      <c r="T4062" s="162">
        <f t="shared" si="636"/>
        <v>189.30838997674849</v>
      </c>
      <c r="U4062" s="162">
        <f t="shared" si="637"/>
        <v>144.31135775759995</v>
      </c>
      <c r="V4062" s="163">
        <f t="shared" si="638"/>
        <v>1</v>
      </c>
      <c r="W4062" s="164">
        <f t="shared" si="639"/>
        <v>-11277910.264589451</v>
      </c>
      <c r="X4062" s="164">
        <f t="shared" si="640"/>
        <v>254973289.97233683</v>
      </c>
    </row>
    <row r="4063" spans="10:24" x14ac:dyDescent="0.25">
      <c r="J4063">
        <v>4060</v>
      </c>
      <c r="K4063" s="43">
        <v>0.31384266645128234</v>
      </c>
      <c r="L4063">
        <v>0.96347469109740413</v>
      </c>
      <c r="M4063">
        <v>5.5322090440176219E-2</v>
      </c>
      <c r="N4063" s="44">
        <v>0.56360729720688807</v>
      </c>
      <c r="O4063" s="161">
        <f t="shared" si="631"/>
        <v>5000000</v>
      </c>
      <c r="P4063" s="162">
        <f t="shared" si="632"/>
        <v>206.88771476305999</v>
      </c>
      <c r="Q4063" s="162">
        <f t="shared" si="633"/>
        <v>103.09391188556117</v>
      </c>
      <c r="R4063" s="163">
        <f t="shared" si="634"/>
        <v>1</v>
      </c>
      <c r="S4063" s="161">
        <f t="shared" si="635"/>
        <v>6000000</v>
      </c>
      <c r="T4063" s="162">
        <f t="shared" si="636"/>
        <v>198.96257158768668</v>
      </c>
      <c r="U4063" s="162">
        <f t="shared" si="637"/>
        <v>109.04695594278058</v>
      </c>
      <c r="V4063" s="163">
        <f t="shared" si="638"/>
        <v>1</v>
      </c>
      <c r="W4063" s="164">
        <f t="shared" si="639"/>
        <v>468969014.38749409</v>
      </c>
      <c r="X4063" s="164">
        <f t="shared" si="640"/>
        <v>389493693.86943662</v>
      </c>
    </row>
    <row r="4064" spans="10:24" x14ac:dyDescent="0.25">
      <c r="J4064">
        <v>4061</v>
      </c>
      <c r="K4064" s="43">
        <v>0.79789400091131968</v>
      </c>
      <c r="L4064">
        <v>0.95249832244035582</v>
      </c>
      <c r="M4064">
        <v>0.52218159047473978</v>
      </c>
      <c r="N4064" s="44">
        <v>0.17969016241033298</v>
      </c>
      <c r="O4064" s="161">
        <f t="shared" si="631"/>
        <v>7000000</v>
      </c>
      <c r="P4064" s="162">
        <f t="shared" si="632"/>
        <v>205.04363446871258</v>
      </c>
      <c r="Q4064" s="162">
        <f t="shared" si="633"/>
        <v>136.11259362101407</v>
      </c>
      <c r="R4064" s="163">
        <f t="shared" si="634"/>
        <v>1</v>
      </c>
      <c r="S4064" s="161">
        <f t="shared" si="635"/>
        <v>7000000</v>
      </c>
      <c r="T4064" s="162">
        <f t="shared" si="636"/>
        <v>198.34787815623753</v>
      </c>
      <c r="U4064" s="162">
        <f t="shared" si="637"/>
        <v>125.55629681050704</v>
      </c>
      <c r="V4064" s="163">
        <f t="shared" si="638"/>
        <v>0.9</v>
      </c>
      <c r="W4064" s="164">
        <f t="shared" si="639"/>
        <v>432517285.93388957</v>
      </c>
      <c r="X4064" s="164">
        <f t="shared" si="640"/>
        <v>308586962.47810209</v>
      </c>
    </row>
    <row r="4065" spans="10:24" x14ac:dyDescent="0.25">
      <c r="J4065">
        <v>4062</v>
      </c>
      <c r="K4065" s="43">
        <v>0.7073871995416946</v>
      </c>
      <c r="L4065">
        <v>0.23441189267628482</v>
      </c>
      <c r="M4065">
        <v>0.53736468751526412</v>
      </c>
      <c r="N4065" s="44">
        <v>0.21155949119836925</v>
      </c>
      <c r="O4065" s="161">
        <f t="shared" si="631"/>
        <v>6000000</v>
      </c>
      <c r="P4065" s="162">
        <f t="shared" si="632"/>
        <v>169.13408762910348</v>
      </c>
      <c r="Q4065" s="162">
        <f t="shared" si="633"/>
        <v>136.8759347094414</v>
      </c>
      <c r="R4065" s="163">
        <f t="shared" si="634"/>
        <v>1</v>
      </c>
      <c r="S4065" s="161">
        <f t="shared" si="635"/>
        <v>7000000</v>
      </c>
      <c r="T4065" s="162">
        <f t="shared" si="636"/>
        <v>186.37802920970117</v>
      </c>
      <c r="U4065" s="162">
        <f t="shared" si="637"/>
        <v>125.9379673547207</v>
      </c>
      <c r="V4065" s="163">
        <f t="shared" si="638"/>
        <v>1</v>
      </c>
      <c r="W4065" s="164">
        <f t="shared" si="639"/>
        <v>143548917.51797247</v>
      </c>
      <c r="X4065" s="164">
        <f t="shared" si="640"/>
        <v>273080432.98486328</v>
      </c>
    </row>
    <row r="4066" spans="10:24" x14ac:dyDescent="0.25">
      <c r="J4066">
        <v>4063</v>
      </c>
      <c r="K4066" s="43">
        <v>0.10962411539496808</v>
      </c>
      <c r="L4066">
        <v>0.81992571158728766</v>
      </c>
      <c r="M4066">
        <v>0.55229028993775575</v>
      </c>
      <c r="N4066" s="44">
        <v>0.67495443440546365</v>
      </c>
      <c r="O4066" s="161">
        <f t="shared" si="631"/>
        <v>2000000</v>
      </c>
      <c r="P4066" s="162">
        <f t="shared" si="632"/>
        <v>193.72623019810231</v>
      </c>
      <c r="Q4066" s="162">
        <f t="shared" si="633"/>
        <v>137.62899791066181</v>
      </c>
      <c r="R4066" s="163">
        <f t="shared" si="634"/>
        <v>1</v>
      </c>
      <c r="S4066" s="161">
        <f t="shared" si="635"/>
        <v>2000000</v>
      </c>
      <c r="T4066" s="162">
        <f t="shared" si="636"/>
        <v>194.5754100660341</v>
      </c>
      <c r="U4066" s="162">
        <f t="shared" si="637"/>
        <v>126.3144989553309</v>
      </c>
      <c r="V4066" s="163">
        <f t="shared" si="638"/>
        <v>1</v>
      </c>
      <c r="W4066" s="164">
        <f t="shared" si="639"/>
        <v>62194464.574881017</v>
      </c>
      <c r="X4066" s="164">
        <f t="shared" si="640"/>
        <v>-13478177.77859363</v>
      </c>
    </row>
    <row r="4067" spans="10:24" x14ac:dyDescent="0.25">
      <c r="J4067">
        <v>4064</v>
      </c>
      <c r="K4067" s="43">
        <v>7.0464188986501197E-2</v>
      </c>
      <c r="L4067">
        <v>0.83694556512954721</v>
      </c>
      <c r="M4067">
        <v>0.22609395699589585</v>
      </c>
      <c r="N4067" s="44">
        <v>0.13860624305741087</v>
      </c>
      <c r="O4067" s="161">
        <f t="shared" si="631"/>
        <v>2000000</v>
      </c>
      <c r="P4067" s="162">
        <f t="shared" si="632"/>
        <v>194.72972531955207</v>
      </c>
      <c r="Q4067" s="162">
        <f t="shared" si="633"/>
        <v>119.96455105127212</v>
      </c>
      <c r="R4067" s="163">
        <f t="shared" si="634"/>
        <v>1</v>
      </c>
      <c r="S4067" s="161">
        <f t="shared" si="635"/>
        <v>2000000</v>
      </c>
      <c r="T4067" s="162">
        <f t="shared" si="636"/>
        <v>194.90990843985068</v>
      </c>
      <c r="U4067" s="162">
        <f t="shared" si="637"/>
        <v>117.48227552563606</v>
      </c>
      <c r="V4067" s="163">
        <f t="shared" si="638"/>
        <v>0.9</v>
      </c>
      <c r="W4067" s="164">
        <f t="shared" si="639"/>
        <v>99530348.53655991</v>
      </c>
      <c r="X4067" s="164">
        <f t="shared" si="640"/>
        <v>-10630260.754413664</v>
      </c>
    </row>
    <row r="4068" spans="10:24" x14ac:dyDescent="0.25">
      <c r="J4068">
        <v>4065</v>
      </c>
      <c r="K4068" s="43">
        <v>0.27139987695931467</v>
      </c>
      <c r="L4068">
        <v>0.13612004664957877</v>
      </c>
      <c r="M4068">
        <v>0.69499226804051484</v>
      </c>
      <c r="N4068" s="44">
        <v>0.67726630645763997</v>
      </c>
      <c r="O4068" s="161">
        <f t="shared" si="631"/>
        <v>2000000</v>
      </c>
      <c r="P4068" s="162">
        <f t="shared" si="632"/>
        <v>163.53122299439124</v>
      </c>
      <c r="Q4068" s="162">
        <f t="shared" si="633"/>
        <v>145.20102766721007</v>
      </c>
      <c r="R4068" s="163">
        <f t="shared" si="634"/>
        <v>1</v>
      </c>
      <c r="S4068" s="161">
        <f t="shared" si="635"/>
        <v>5000000</v>
      </c>
      <c r="T4068" s="162">
        <f t="shared" si="636"/>
        <v>184.51040766479707</v>
      </c>
      <c r="U4068" s="162">
        <f t="shared" si="637"/>
        <v>130.10051383360502</v>
      </c>
      <c r="V4068" s="163">
        <f t="shared" si="638"/>
        <v>1</v>
      </c>
      <c r="W4068" s="164">
        <f t="shared" si="639"/>
        <v>-13339609.345637657</v>
      </c>
      <c r="X4068" s="164">
        <f t="shared" si="640"/>
        <v>122049469.15596026</v>
      </c>
    </row>
    <row r="4069" spans="10:24" x14ac:dyDescent="0.25">
      <c r="J4069">
        <v>4066</v>
      </c>
      <c r="K4069" s="43">
        <v>0.49358700556683233</v>
      </c>
      <c r="L4069">
        <v>0.8030928468456745</v>
      </c>
      <c r="M4069">
        <v>0.68585295026565618</v>
      </c>
      <c r="N4069" s="44">
        <v>0.60892746565349309</v>
      </c>
      <c r="O4069" s="161">
        <f t="shared" si="631"/>
        <v>5000000</v>
      </c>
      <c r="P4069" s="162">
        <f t="shared" si="632"/>
        <v>192.79080786442967</v>
      </c>
      <c r="Q4069" s="162">
        <f t="shared" si="633"/>
        <v>144.68258625091772</v>
      </c>
      <c r="R4069" s="163">
        <f t="shared" si="634"/>
        <v>1</v>
      </c>
      <c r="S4069" s="161">
        <f t="shared" si="635"/>
        <v>6000000</v>
      </c>
      <c r="T4069" s="162">
        <f t="shared" si="636"/>
        <v>194.26360262147656</v>
      </c>
      <c r="U4069" s="162">
        <f t="shared" si="637"/>
        <v>129.84129312545886</v>
      </c>
      <c r="V4069" s="163">
        <f t="shared" si="638"/>
        <v>1</v>
      </c>
      <c r="W4069" s="164">
        <f t="shared" si="639"/>
        <v>190541108.06755972</v>
      </c>
      <c r="X4069" s="164">
        <f t="shared" si="640"/>
        <v>236533856.97610623</v>
      </c>
    </row>
    <row r="4070" spans="10:24" x14ac:dyDescent="0.25">
      <c r="J4070">
        <v>4067</v>
      </c>
      <c r="K4070" s="43">
        <v>0.25374978887971744</v>
      </c>
      <c r="L4070">
        <v>0.9761392325168009</v>
      </c>
      <c r="M4070">
        <v>0.13451837327946115</v>
      </c>
      <c r="N4070" s="44">
        <v>0.82201068224389184</v>
      </c>
      <c r="O4070" s="161">
        <f t="shared" si="631"/>
        <v>2000000</v>
      </c>
      <c r="P4070" s="162">
        <f t="shared" si="632"/>
        <v>209.69759668645264</v>
      </c>
      <c r="Q4070" s="162">
        <f t="shared" si="633"/>
        <v>112.8943291380255</v>
      </c>
      <c r="R4070" s="163">
        <f t="shared" si="634"/>
        <v>1</v>
      </c>
      <c r="S4070" s="161">
        <f t="shared" si="635"/>
        <v>5000000</v>
      </c>
      <c r="T4070" s="162">
        <f t="shared" si="636"/>
        <v>199.8991988954842</v>
      </c>
      <c r="U4070" s="162">
        <f t="shared" si="637"/>
        <v>113.94716456901276</v>
      </c>
      <c r="V4070" s="163">
        <f t="shared" si="638"/>
        <v>1</v>
      </c>
      <c r="W4070" s="164">
        <f t="shared" si="639"/>
        <v>143606535.0968543</v>
      </c>
      <c r="X4070" s="164">
        <f t="shared" si="640"/>
        <v>279760171.63235724</v>
      </c>
    </row>
    <row r="4071" spans="10:24" x14ac:dyDescent="0.25">
      <c r="J4071">
        <v>4068</v>
      </c>
      <c r="K4071" s="43">
        <v>0.11800481514169403</v>
      </c>
      <c r="L4071">
        <v>0.43267524752554176</v>
      </c>
      <c r="M4071">
        <v>1.7554256219768916E-2</v>
      </c>
      <c r="N4071" s="44">
        <v>0.49688379535305516</v>
      </c>
      <c r="O4071" s="161">
        <f t="shared" si="631"/>
        <v>2000000</v>
      </c>
      <c r="P4071" s="162">
        <f t="shared" si="632"/>
        <v>177.45649153294482</v>
      </c>
      <c r="Q4071" s="162">
        <f t="shared" si="633"/>
        <v>92.857907710123143</v>
      </c>
      <c r="R4071" s="163">
        <f t="shared" si="634"/>
        <v>1</v>
      </c>
      <c r="S4071" s="161">
        <f t="shared" si="635"/>
        <v>2000000</v>
      </c>
      <c r="T4071" s="162">
        <f t="shared" si="636"/>
        <v>189.15216384431494</v>
      </c>
      <c r="U4071" s="162">
        <f t="shared" si="637"/>
        <v>103.92895385506156</v>
      </c>
      <c r="V4071" s="163">
        <f t="shared" si="638"/>
        <v>1</v>
      </c>
      <c r="W4071" s="164">
        <f t="shared" si="639"/>
        <v>119197167.64564335</v>
      </c>
      <c r="X4071" s="164">
        <f t="shared" si="640"/>
        <v>20446419.978506744</v>
      </c>
    </row>
    <row r="4072" spans="10:24" x14ac:dyDescent="0.25">
      <c r="J4072">
        <v>4069</v>
      </c>
      <c r="K4072" s="43">
        <v>0.66395262036587666</v>
      </c>
      <c r="L4072">
        <v>0.60014966430558125</v>
      </c>
      <c r="M4072">
        <v>0.48411117793792846</v>
      </c>
      <c r="N4072" s="44">
        <v>0.36803408702126594</v>
      </c>
      <c r="O4072" s="161">
        <f t="shared" si="631"/>
        <v>6000000</v>
      </c>
      <c r="P4072" s="162">
        <f t="shared" si="632"/>
        <v>183.80601764629944</v>
      </c>
      <c r="Q4072" s="162">
        <f t="shared" si="633"/>
        <v>134.20324188721492</v>
      </c>
      <c r="R4072" s="163">
        <f t="shared" si="634"/>
        <v>1</v>
      </c>
      <c r="S4072" s="161">
        <f t="shared" si="635"/>
        <v>7000000</v>
      </c>
      <c r="T4072" s="162">
        <f t="shared" si="636"/>
        <v>191.26867254876649</v>
      </c>
      <c r="U4072" s="162">
        <f t="shared" si="637"/>
        <v>124.60162094360746</v>
      </c>
      <c r="V4072" s="163">
        <f t="shared" si="638"/>
        <v>1</v>
      </c>
      <c r="W4072" s="164">
        <f t="shared" si="639"/>
        <v>247616654.55450714</v>
      </c>
      <c r="X4072" s="164">
        <f t="shared" si="640"/>
        <v>316669361.23611319</v>
      </c>
    </row>
    <row r="4073" spans="10:24" x14ac:dyDescent="0.25">
      <c r="J4073">
        <v>4070</v>
      </c>
      <c r="K4073" s="43">
        <v>0.53312073744955002</v>
      </c>
      <c r="L4073">
        <v>0.11647053725743517</v>
      </c>
      <c r="M4073">
        <v>0.69447028498541341</v>
      </c>
      <c r="N4073" s="44">
        <v>0.32057767941083659</v>
      </c>
      <c r="O4073" s="161">
        <f t="shared" si="631"/>
        <v>5000000</v>
      </c>
      <c r="P4073" s="162">
        <f t="shared" si="632"/>
        <v>162.10774591066098</v>
      </c>
      <c r="Q4073" s="162">
        <f t="shared" si="633"/>
        <v>145.17123544626779</v>
      </c>
      <c r="R4073" s="163">
        <f t="shared" si="634"/>
        <v>1</v>
      </c>
      <c r="S4073" s="161">
        <f t="shared" si="635"/>
        <v>6000000</v>
      </c>
      <c r="T4073" s="162">
        <f t="shared" si="636"/>
        <v>184.03591530355365</v>
      </c>
      <c r="U4073" s="162">
        <f t="shared" si="637"/>
        <v>130.08561772313391</v>
      </c>
      <c r="V4073" s="163">
        <f t="shared" si="638"/>
        <v>1</v>
      </c>
      <c r="W4073" s="164">
        <f t="shared" si="639"/>
        <v>34682552.321965978</v>
      </c>
      <c r="X4073" s="164">
        <f t="shared" si="640"/>
        <v>173701785.48251843</v>
      </c>
    </row>
    <row r="4074" spans="10:24" x14ac:dyDescent="0.25">
      <c r="J4074">
        <v>4071</v>
      </c>
      <c r="K4074" s="43">
        <v>0.56556630148818121</v>
      </c>
      <c r="L4074">
        <v>0.92854293571697855</v>
      </c>
      <c r="M4074">
        <v>0.90912789862563048</v>
      </c>
      <c r="N4074" s="44">
        <v>0.14045916760821819</v>
      </c>
      <c r="O4074" s="161">
        <f t="shared" si="631"/>
        <v>6000000</v>
      </c>
      <c r="P4074" s="162">
        <f t="shared" si="632"/>
        <v>201.9753732706219</v>
      </c>
      <c r="Q4074" s="162">
        <f t="shared" si="633"/>
        <v>161.70807716074415</v>
      </c>
      <c r="R4074" s="163">
        <f t="shared" si="634"/>
        <v>1</v>
      </c>
      <c r="S4074" s="161">
        <f t="shared" si="635"/>
        <v>6000000</v>
      </c>
      <c r="T4074" s="162">
        <f t="shared" si="636"/>
        <v>197.32512442354064</v>
      </c>
      <c r="U4074" s="162">
        <f t="shared" si="637"/>
        <v>138.35403858037208</v>
      </c>
      <c r="V4074" s="163">
        <f t="shared" si="638"/>
        <v>0.9</v>
      </c>
      <c r="W4074" s="164">
        <f t="shared" si="639"/>
        <v>191603776.65926647</v>
      </c>
      <c r="X4074" s="164">
        <f t="shared" si="640"/>
        <v>168443863.55311024</v>
      </c>
    </row>
    <row r="4075" spans="10:24" x14ac:dyDescent="0.25">
      <c r="J4075">
        <v>4072</v>
      </c>
      <c r="K4075" s="43">
        <v>0.41139957798181215</v>
      </c>
      <c r="L4075">
        <v>0.81231348367834844</v>
      </c>
      <c r="M4075">
        <v>9.0755432955013204E-2</v>
      </c>
      <c r="N4075" s="44">
        <v>0.98749369231808104</v>
      </c>
      <c r="O4075" s="161">
        <f t="shared" si="631"/>
        <v>5000000</v>
      </c>
      <c r="P4075" s="162">
        <f t="shared" si="632"/>
        <v>193.29680718319554</v>
      </c>
      <c r="Q4075" s="162">
        <f t="shared" si="633"/>
        <v>108.27764969559433</v>
      </c>
      <c r="R4075" s="163">
        <f t="shared" si="634"/>
        <v>1</v>
      </c>
      <c r="S4075" s="161">
        <f t="shared" si="635"/>
        <v>6000000</v>
      </c>
      <c r="T4075" s="162">
        <f t="shared" si="636"/>
        <v>194.43226906106517</v>
      </c>
      <c r="U4075" s="162">
        <f t="shared" si="637"/>
        <v>111.63882484779717</v>
      </c>
      <c r="V4075" s="163">
        <f t="shared" si="638"/>
        <v>1</v>
      </c>
      <c r="W4075" s="164">
        <f t="shared" si="639"/>
        <v>375095787.43800604</v>
      </c>
      <c r="X4075" s="164">
        <f t="shared" si="640"/>
        <v>346760665.27960801</v>
      </c>
    </row>
    <row r="4076" spans="10:24" x14ac:dyDescent="0.25">
      <c r="J4076">
        <v>4073</v>
      </c>
      <c r="K4076" s="43">
        <v>0.88626506665117444</v>
      </c>
      <c r="L4076">
        <v>0.36528239218677427</v>
      </c>
      <c r="M4076">
        <v>0.39396782903965522</v>
      </c>
      <c r="N4076" s="44">
        <v>0.57042305522830072</v>
      </c>
      <c r="O4076" s="161">
        <f t="shared" si="631"/>
        <v>7000000</v>
      </c>
      <c r="P4076" s="162">
        <f t="shared" si="632"/>
        <v>174.83438491214216</v>
      </c>
      <c r="Q4076" s="162">
        <f t="shared" si="633"/>
        <v>129.62015529961647</v>
      </c>
      <c r="R4076" s="163">
        <f t="shared" si="634"/>
        <v>1</v>
      </c>
      <c r="S4076" s="161">
        <f t="shared" si="635"/>
        <v>7000000</v>
      </c>
      <c r="T4076" s="162">
        <f t="shared" si="636"/>
        <v>188.27812830404739</v>
      </c>
      <c r="U4076" s="162">
        <f t="shared" si="637"/>
        <v>122.31007764980824</v>
      </c>
      <c r="V4076" s="163">
        <f t="shared" si="638"/>
        <v>1</v>
      </c>
      <c r="W4076" s="164">
        <f t="shared" si="639"/>
        <v>266499607.28767979</v>
      </c>
      <c r="X4076" s="164">
        <f t="shared" si="640"/>
        <v>311776354.57967407</v>
      </c>
    </row>
    <row r="4077" spans="10:24" x14ac:dyDescent="0.25">
      <c r="J4077">
        <v>4074</v>
      </c>
      <c r="K4077" s="43">
        <v>3.7763244057820389E-2</v>
      </c>
      <c r="L4077">
        <v>0.22885061103919335</v>
      </c>
      <c r="M4077">
        <v>0.64114294625796686</v>
      </c>
      <c r="N4077" s="44">
        <v>0.91973778365716485</v>
      </c>
      <c r="O4077" s="161">
        <f t="shared" si="631"/>
        <v>1000000</v>
      </c>
      <c r="P4077" s="162">
        <f t="shared" si="632"/>
        <v>168.86043858028134</v>
      </c>
      <c r="Q4077" s="162">
        <f t="shared" si="633"/>
        <v>142.23031033640567</v>
      </c>
      <c r="R4077" s="163">
        <f t="shared" si="634"/>
        <v>1</v>
      </c>
      <c r="S4077" s="161">
        <f t="shared" si="635"/>
        <v>1000000</v>
      </c>
      <c r="T4077" s="162">
        <f t="shared" si="636"/>
        <v>186.28681286009379</v>
      </c>
      <c r="U4077" s="162">
        <f t="shared" si="637"/>
        <v>128.61515516820285</v>
      </c>
      <c r="V4077" s="163">
        <f t="shared" si="638"/>
        <v>1</v>
      </c>
      <c r="W4077" s="164">
        <f t="shared" si="639"/>
        <v>-23369871.756124325</v>
      </c>
      <c r="X4077" s="164">
        <f t="shared" si="640"/>
        <v>-92328342.30810906</v>
      </c>
    </row>
    <row r="4078" spans="10:24" x14ac:dyDescent="0.25">
      <c r="J4078">
        <v>4075</v>
      </c>
      <c r="K4078" s="43">
        <v>2.9166696198702491E-2</v>
      </c>
      <c r="L4078">
        <v>0.90723621125364484</v>
      </c>
      <c r="M4078">
        <v>0.14251890881769513</v>
      </c>
      <c r="N4078" s="44">
        <v>0.88593898858943543</v>
      </c>
      <c r="O4078" s="161">
        <f t="shared" si="631"/>
        <v>1000000</v>
      </c>
      <c r="P4078" s="162">
        <f t="shared" si="632"/>
        <v>199.85889202333613</v>
      </c>
      <c r="Q4078" s="162">
        <f t="shared" si="633"/>
        <v>113.61858620207293</v>
      </c>
      <c r="R4078" s="163">
        <f t="shared" si="634"/>
        <v>1</v>
      </c>
      <c r="S4078" s="161">
        <f t="shared" si="635"/>
        <v>1000000</v>
      </c>
      <c r="T4078" s="162">
        <f t="shared" si="636"/>
        <v>196.61963067444538</v>
      </c>
      <c r="U4078" s="162">
        <f t="shared" si="637"/>
        <v>114.30929310103647</v>
      </c>
      <c r="V4078" s="163">
        <f t="shared" si="638"/>
        <v>1</v>
      </c>
      <c r="W4078" s="164">
        <f t="shared" si="639"/>
        <v>36240305.821263194</v>
      </c>
      <c r="X4078" s="164">
        <f t="shared" si="640"/>
        <v>-67689662.426591098</v>
      </c>
    </row>
    <row r="4079" spans="10:24" x14ac:dyDescent="0.25">
      <c r="J4079">
        <v>4076</v>
      </c>
      <c r="K4079" s="43">
        <v>0.82224890765012204</v>
      </c>
      <c r="L4079">
        <v>0.7209778613058162</v>
      </c>
      <c r="M4079">
        <v>0.57683528822124464</v>
      </c>
      <c r="N4079" s="44">
        <v>5.706044643176289E-2</v>
      </c>
      <c r="O4079" s="161">
        <f t="shared" si="631"/>
        <v>7000000</v>
      </c>
      <c r="P4079" s="162">
        <f t="shared" si="632"/>
        <v>188.78623328457556</v>
      </c>
      <c r="Q4079" s="162">
        <f t="shared" si="633"/>
        <v>138.87607824512</v>
      </c>
      <c r="R4079" s="163">
        <f t="shared" si="634"/>
        <v>1</v>
      </c>
      <c r="S4079" s="161">
        <f t="shared" si="635"/>
        <v>7000000</v>
      </c>
      <c r="T4079" s="162">
        <f t="shared" si="636"/>
        <v>192.92874442819186</v>
      </c>
      <c r="U4079" s="162">
        <f t="shared" si="637"/>
        <v>126.93803912256</v>
      </c>
      <c r="V4079" s="163">
        <f t="shared" si="638"/>
        <v>0.9</v>
      </c>
      <c r="W4079" s="164">
        <f t="shared" si="639"/>
        <v>299371085.27618891</v>
      </c>
      <c r="X4079" s="164">
        <f t="shared" si="640"/>
        <v>265741443.42548072</v>
      </c>
    </row>
    <row r="4080" spans="10:24" x14ac:dyDescent="0.25">
      <c r="J4080">
        <v>4077</v>
      </c>
      <c r="K4080" s="43">
        <v>0.4723873744461845</v>
      </c>
      <c r="L4080">
        <v>0.19147634640255995</v>
      </c>
      <c r="M4080">
        <v>2.7462869569384707E-2</v>
      </c>
      <c r="N4080" s="44">
        <v>0.81687675069719867</v>
      </c>
      <c r="O4080" s="161">
        <f t="shared" si="631"/>
        <v>5000000</v>
      </c>
      <c r="P4080" s="162">
        <f t="shared" si="632"/>
        <v>166.91296830408524</v>
      </c>
      <c r="Q4080" s="162">
        <f t="shared" si="633"/>
        <v>96.610735983587119</v>
      </c>
      <c r="R4080" s="163">
        <f t="shared" si="634"/>
        <v>1</v>
      </c>
      <c r="S4080" s="161">
        <f t="shared" si="635"/>
        <v>6000000</v>
      </c>
      <c r="T4080" s="162">
        <f t="shared" si="636"/>
        <v>185.63765610136176</v>
      </c>
      <c r="U4080" s="162">
        <f t="shared" si="637"/>
        <v>105.80536799179356</v>
      </c>
      <c r="V4080" s="163">
        <f t="shared" si="638"/>
        <v>1</v>
      </c>
      <c r="W4080" s="164">
        <f t="shared" si="639"/>
        <v>301511161.6024906</v>
      </c>
      <c r="X4080" s="164">
        <f t="shared" si="640"/>
        <v>328993728.65740919</v>
      </c>
    </row>
    <row r="4081" spans="10:24" x14ac:dyDescent="0.25">
      <c r="J4081">
        <v>4078</v>
      </c>
      <c r="K4081" s="43">
        <v>0.45459056246137775</v>
      </c>
      <c r="L4081">
        <v>0.31565048677900487</v>
      </c>
      <c r="M4081">
        <v>1.8139460367721738E-2</v>
      </c>
      <c r="N4081" s="44">
        <v>0.48921634298401673</v>
      </c>
      <c r="O4081" s="161">
        <f t="shared" si="631"/>
        <v>5000000</v>
      </c>
      <c r="P4081" s="162">
        <f t="shared" si="632"/>
        <v>172.80155215119186</v>
      </c>
      <c r="Q4081" s="162">
        <f t="shared" si="633"/>
        <v>93.124251472918814</v>
      </c>
      <c r="R4081" s="163">
        <f t="shared" si="634"/>
        <v>1</v>
      </c>
      <c r="S4081" s="161">
        <f t="shared" si="635"/>
        <v>6000000</v>
      </c>
      <c r="T4081" s="162">
        <f t="shared" si="636"/>
        <v>187.60051738373062</v>
      </c>
      <c r="U4081" s="162">
        <f t="shared" si="637"/>
        <v>104.06212573645941</v>
      </c>
      <c r="V4081" s="163">
        <f t="shared" si="638"/>
        <v>1</v>
      </c>
      <c r="W4081" s="164">
        <f t="shared" si="639"/>
        <v>348386503.39136523</v>
      </c>
      <c r="X4081" s="164">
        <f t="shared" si="640"/>
        <v>351230349.8836273</v>
      </c>
    </row>
    <row r="4082" spans="10:24" x14ac:dyDescent="0.25">
      <c r="J4082">
        <v>4079</v>
      </c>
      <c r="K4082" s="43">
        <v>0.54104929985223804</v>
      </c>
      <c r="L4082">
        <v>0.51153921013888848</v>
      </c>
      <c r="M4082">
        <v>0.82268938736033448</v>
      </c>
      <c r="N4082" s="44">
        <v>0.85331771444684912</v>
      </c>
      <c r="O4082" s="161">
        <f t="shared" si="631"/>
        <v>5000000</v>
      </c>
      <c r="P4082" s="162">
        <f t="shared" si="632"/>
        <v>180.43392817132471</v>
      </c>
      <c r="Q4082" s="162">
        <f t="shared" si="633"/>
        <v>153.51325679439947</v>
      </c>
      <c r="R4082" s="163">
        <f t="shared" si="634"/>
        <v>1</v>
      </c>
      <c r="S4082" s="161">
        <f t="shared" si="635"/>
        <v>6000000</v>
      </c>
      <c r="T4082" s="162">
        <f t="shared" si="636"/>
        <v>190.14464272377489</v>
      </c>
      <c r="U4082" s="162">
        <f t="shared" si="637"/>
        <v>134.25662839719973</v>
      </c>
      <c r="V4082" s="163">
        <f t="shared" si="638"/>
        <v>1</v>
      </c>
      <c r="W4082" s="164">
        <f t="shared" si="639"/>
        <v>84603356.88462621</v>
      </c>
      <c r="X4082" s="164">
        <f t="shared" si="640"/>
        <v>185328085.95945096</v>
      </c>
    </row>
    <row r="4083" spans="10:24" x14ac:dyDescent="0.25">
      <c r="J4083">
        <v>4080</v>
      </c>
      <c r="K4083" s="43">
        <v>0.29619163432269269</v>
      </c>
      <c r="L4083">
        <v>0.89322898456608379</v>
      </c>
      <c r="M4083">
        <v>8.6261598501868764E-2</v>
      </c>
      <c r="N4083" s="44">
        <v>2.3998304819919936E-3</v>
      </c>
      <c r="O4083" s="161">
        <f t="shared" si="631"/>
        <v>2000000</v>
      </c>
      <c r="P4083" s="162">
        <f t="shared" si="632"/>
        <v>198.65826928966786</v>
      </c>
      <c r="Q4083" s="162">
        <f t="shared" si="633"/>
        <v>107.71718025628849</v>
      </c>
      <c r="R4083" s="163">
        <f t="shared" si="634"/>
        <v>1</v>
      </c>
      <c r="S4083" s="161">
        <f t="shared" si="635"/>
        <v>5000000</v>
      </c>
      <c r="T4083" s="162">
        <f t="shared" si="636"/>
        <v>196.21942309655594</v>
      </c>
      <c r="U4083" s="162">
        <f t="shared" si="637"/>
        <v>111.35859012814424</v>
      </c>
      <c r="V4083" s="163">
        <f t="shared" si="638"/>
        <v>0.05</v>
      </c>
      <c r="W4083" s="164">
        <f t="shared" si="639"/>
        <v>131882178.06675875</v>
      </c>
      <c r="X4083" s="164">
        <f t="shared" si="640"/>
        <v>-128784791.75789708</v>
      </c>
    </row>
    <row r="4084" spans="10:24" x14ac:dyDescent="0.25">
      <c r="J4084">
        <v>4081</v>
      </c>
      <c r="K4084" s="43">
        <v>0.64875204140681986</v>
      </c>
      <c r="L4084">
        <v>0.35874806645279278</v>
      </c>
      <c r="M4084">
        <v>0.93283940913837382</v>
      </c>
      <c r="N4084" s="44">
        <v>0.61069529297889902</v>
      </c>
      <c r="O4084" s="161">
        <f t="shared" si="631"/>
        <v>6000000</v>
      </c>
      <c r="P4084" s="162">
        <f t="shared" si="632"/>
        <v>174.57289243290563</v>
      </c>
      <c r="Q4084" s="162">
        <f t="shared" si="633"/>
        <v>164.94554117158867</v>
      </c>
      <c r="R4084" s="163">
        <f t="shared" si="634"/>
        <v>1</v>
      </c>
      <c r="S4084" s="161">
        <f t="shared" si="635"/>
        <v>7000000</v>
      </c>
      <c r="T4084" s="162">
        <f t="shared" si="636"/>
        <v>188.19096414430189</v>
      </c>
      <c r="U4084" s="162">
        <f t="shared" si="637"/>
        <v>139.97277058579434</v>
      </c>
      <c r="V4084" s="163">
        <f t="shared" si="638"/>
        <v>1</v>
      </c>
      <c r="W4084" s="164">
        <f t="shared" si="639"/>
        <v>7764107.5679017603</v>
      </c>
      <c r="X4084" s="164">
        <f t="shared" si="640"/>
        <v>187527354.90955287</v>
      </c>
    </row>
    <row r="4085" spans="10:24" x14ac:dyDescent="0.25">
      <c r="J4085">
        <v>4082</v>
      </c>
      <c r="K4085" s="43">
        <v>0.93595548326786715</v>
      </c>
      <c r="L4085">
        <v>0.65582756210555293</v>
      </c>
      <c r="M4085">
        <v>0.40184610078458549</v>
      </c>
      <c r="N4085" s="44">
        <v>0.91907734052661783</v>
      </c>
      <c r="O4085" s="161">
        <f t="shared" si="631"/>
        <v>7000000</v>
      </c>
      <c r="P4085" s="162">
        <f t="shared" si="632"/>
        <v>186.01653310977005</v>
      </c>
      <c r="Q4085" s="162">
        <f t="shared" si="633"/>
        <v>130.02856858372661</v>
      </c>
      <c r="R4085" s="163">
        <f t="shared" si="634"/>
        <v>1</v>
      </c>
      <c r="S4085" s="161">
        <f t="shared" si="635"/>
        <v>9000000</v>
      </c>
      <c r="T4085" s="162">
        <f t="shared" si="636"/>
        <v>192.00551103659001</v>
      </c>
      <c r="U4085" s="162">
        <f t="shared" si="637"/>
        <v>122.51428429186331</v>
      </c>
      <c r="V4085" s="163">
        <f t="shared" si="638"/>
        <v>1</v>
      </c>
      <c r="W4085" s="164">
        <f t="shared" si="639"/>
        <v>341915751.68230408</v>
      </c>
      <c r="X4085" s="164">
        <f t="shared" si="640"/>
        <v>475421040.70254028</v>
      </c>
    </row>
    <row r="4086" spans="10:24" x14ac:dyDescent="0.25">
      <c r="J4086">
        <v>4083</v>
      </c>
      <c r="K4086" s="43">
        <v>0.64949860418925098</v>
      </c>
      <c r="L4086">
        <v>0.76551263689300986</v>
      </c>
      <c r="M4086">
        <v>0.56633354271476655</v>
      </c>
      <c r="N4086" s="44">
        <v>0.32442114172929648</v>
      </c>
      <c r="O4086" s="161">
        <f t="shared" si="631"/>
        <v>6000000</v>
      </c>
      <c r="P4086" s="162">
        <f t="shared" si="632"/>
        <v>190.86222372738752</v>
      </c>
      <c r="Q4086" s="162">
        <f t="shared" si="633"/>
        <v>138.34094389468783</v>
      </c>
      <c r="R4086" s="163">
        <f t="shared" si="634"/>
        <v>1</v>
      </c>
      <c r="S4086" s="161">
        <f t="shared" si="635"/>
        <v>7000000</v>
      </c>
      <c r="T4086" s="162">
        <f t="shared" si="636"/>
        <v>193.62074124246251</v>
      </c>
      <c r="U4086" s="162">
        <f t="shared" si="637"/>
        <v>126.67047194734391</v>
      </c>
      <c r="V4086" s="163">
        <f t="shared" si="638"/>
        <v>1</v>
      </c>
      <c r="W4086" s="164">
        <f t="shared" si="639"/>
        <v>265127678.99619812</v>
      </c>
      <c r="X4086" s="164">
        <f t="shared" si="640"/>
        <v>318651885.06583023</v>
      </c>
    </row>
    <row r="4087" spans="10:24" x14ac:dyDescent="0.25">
      <c r="J4087">
        <v>4084</v>
      </c>
      <c r="K4087" s="43">
        <v>0.4006975765431765</v>
      </c>
      <c r="L4087">
        <v>0.14364466391845676</v>
      </c>
      <c r="M4087">
        <v>0.60476657032254189</v>
      </c>
      <c r="N4087" s="44">
        <v>0.97873583194848779</v>
      </c>
      <c r="O4087" s="161">
        <f t="shared" si="631"/>
        <v>5000000</v>
      </c>
      <c r="P4087" s="162">
        <f t="shared" si="632"/>
        <v>164.03869627184608</v>
      </c>
      <c r="Q4087" s="162">
        <f t="shared" si="633"/>
        <v>140.31408839202888</v>
      </c>
      <c r="R4087" s="163">
        <f t="shared" si="634"/>
        <v>1</v>
      </c>
      <c r="S4087" s="161">
        <f t="shared" si="635"/>
        <v>6000000</v>
      </c>
      <c r="T4087" s="162">
        <f t="shared" si="636"/>
        <v>184.6795654239487</v>
      </c>
      <c r="U4087" s="162">
        <f t="shared" si="637"/>
        <v>127.65704419601444</v>
      </c>
      <c r="V4087" s="163">
        <f t="shared" si="638"/>
        <v>1</v>
      </c>
      <c r="W4087" s="164">
        <f t="shared" si="639"/>
        <v>68623039.399085999</v>
      </c>
      <c r="X4087" s="164">
        <f t="shared" si="640"/>
        <v>192135127.36760557</v>
      </c>
    </row>
    <row r="4088" spans="10:24" x14ac:dyDescent="0.25">
      <c r="J4088">
        <v>4085</v>
      </c>
      <c r="K4088" s="43">
        <v>0.39745766910985669</v>
      </c>
      <c r="L4088">
        <v>0.6290745813981814</v>
      </c>
      <c r="M4088">
        <v>0.88874989302288909</v>
      </c>
      <c r="N4088" s="44">
        <v>0.43566313520907152</v>
      </c>
      <c r="O4088" s="161">
        <f t="shared" si="631"/>
        <v>5000000</v>
      </c>
      <c r="P4088" s="162">
        <f t="shared" si="632"/>
        <v>184.94105022660833</v>
      </c>
      <c r="Q4088" s="162">
        <f t="shared" si="633"/>
        <v>159.39813567265901</v>
      </c>
      <c r="R4088" s="163">
        <f t="shared" si="634"/>
        <v>1</v>
      </c>
      <c r="S4088" s="161">
        <f t="shared" si="635"/>
        <v>6000000</v>
      </c>
      <c r="T4088" s="162">
        <f t="shared" si="636"/>
        <v>191.64701674220277</v>
      </c>
      <c r="U4088" s="162">
        <f t="shared" si="637"/>
        <v>137.1990678363295</v>
      </c>
      <c r="V4088" s="163">
        <f t="shared" si="638"/>
        <v>1</v>
      </c>
      <c r="W4088" s="164">
        <f t="shared" si="639"/>
        <v>77714572.769746587</v>
      </c>
      <c r="X4088" s="164">
        <f t="shared" si="640"/>
        <v>176687693.43523955</v>
      </c>
    </row>
    <row r="4089" spans="10:24" x14ac:dyDescent="0.25">
      <c r="J4089">
        <v>4086</v>
      </c>
      <c r="K4089" s="43">
        <v>0.91865784833504283</v>
      </c>
      <c r="L4089">
        <v>0.21306878671394791</v>
      </c>
      <c r="M4089">
        <v>0.17991902089845613</v>
      </c>
      <c r="N4089" s="44">
        <v>0.77008959677521172</v>
      </c>
      <c r="O4089" s="161">
        <f t="shared" si="631"/>
        <v>7000000</v>
      </c>
      <c r="P4089" s="162">
        <f t="shared" si="632"/>
        <v>168.06272343327885</v>
      </c>
      <c r="Q4089" s="162">
        <f t="shared" si="633"/>
        <v>116.68652518388413</v>
      </c>
      <c r="R4089" s="163">
        <f t="shared" si="634"/>
        <v>1</v>
      </c>
      <c r="S4089" s="161">
        <f t="shared" si="635"/>
        <v>9000000</v>
      </c>
      <c r="T4089" s="162">
        <f t="shared" si="636"/>
        <v>186.02090781109294</v>
      </c>
      <c r="U4089" s="162">
        <f t="shared" si="637"/>
        <v>115.84326259194206</v>
      </c>
      <c r="V4089" s="163">
        <f t="shared" si="638"/>
        <v>1</v>
      </c>
      <c r="W4089" s="164">
        <f t="shared" si="639"/>
        <v>309633387.745763</v>
      </c>
      <c r="X4089" s="164">
        <f t="shared" si="640"/>
        <v>481598806.97235787</v>
      </c>
    </row>
    <row r="4090" spans="10:24" x14ac:dyDescent="0.25">
      <c r="J4090">
        <v>4087</v>
      </c>
      <c r="K4090" s="43">
        <v>0.89100560728118539</v>
      </c>
      <c r="L4090">
        <v>0.36043018135691784</v>
      </c>
      <c r="M4090">
        <v>0.52767628477679085</v>
      </c>
      <c r="N4090" s="44">
        <v>0.12293708516152113</v>
      </c>
      <c r="O4090" s="161">
        <f t="shared" si="631"/>
        <v>7000000</v>
      </c>
      <c r="P4090" s="162">
        <f t="shared" si="632"/>
        <v>174.64036238747448</v>
      </c>
      <c r="Q4090" s="162">
        <f t="shared" si="633"/>
        <v>136.38859797821803</v>
      </c>
      <c r="R4090" s="163">
        <f t="shared" si="634"/>
        <v>1</v>
      </c>
      <c r="S4090" s="161">
        <f t="shared" si="635"/>
        <v>7000000</v>
      </c>
      <c r="T4090" s="162">
        <f t="shared" si="636"/>
        <v>188.21345412915815</v>
      </c>
      <c r="U4090" s="162">
        <f t="shared" si="637"/>
        <v>125.69429898910901</v>
      </c>
      <c r="V4090" s="163">
        <f t="shared" si="638"/>
        <v>0.9</v>
      </c>
      <c r="W4090" s="164">
        <f t="shared" si="639"/>
        <v>217762350.86479518</v>
      </c>
      <c r="X4090" s="164">
        <f t="shared" si="640"/>
        <v>243870677.38230956</v>
      </c>
    </row>
    <row r="4091" spans="10:24" x14ac:dyDescent="0.25">
      <c r="J4091">
        <v>4088</v>
      </c>
      <c r="K4091" s="43">
        <v>0.70686058318680589</v>
      </c>
      <c r="L4091">
        <v>0.56254677423864707</v>
      </c>
      <c r="M4091">
        <v>0.2267936061261141</v>
      </c>
      <c r="N4091" s="44">
        <v>0.81014177183749292</v>
      </c>
      <c r="O4091" s="161">
        <f t="shared" si="631"/>
        <v>6000000</v>
      </c>
      <c r="P4091" s="162">
        <f t="shared" si="632"/>
        <v>182.36144086617765</v>
      </c>
      <c r="Q4091" s="162">
        <f t="shared" si="633"/>
        <v>120.0110394344608</v>
      </c>
      <c r="R4091" s="163">
        <f t="shared" si="634"/>
        <v>1</v>
      </c>
      <c r="S4091" s="161">
        <f t="shared" si="635"/>
        <v>7000000</v>
      </c>
      <c r="T4091" s="162">
        <f t="shared" si="636"/>
        <v>190.78714695539256</v>
      </c>
      <c r="U4091" s="162">
        <f t="shared" si="637"/>
        <v>117.5055197172304</v>
      </c>
      <c r="V4091" s="163">
        <f t="shared" si="638"/>
        <v>1</v>
      </c>
      <c r="W4091" s="164">
        <f t="shared" si="639"/>
        <v>324102408.5903011</v>
      </c>
      <c r="X4091" s="164">
        <f t="shared" si="640"/>
        <v>362971390.66713512</v>
      </c>
    </row>
    <row r="4092" spans="10:24" x14ac:dyDescent="0.25">
      <c r="J4092">
        <v>4089</v>
      </c>
      <c r="K4092" s="43">
        <v>0.42929480937228526</v>
      </c>
      <c r="L4092">
        <v>0.80033149512333501</v>
      </c>
      <c r="M4092">
        <v>0.84992936927355089</v>
      </c>
      <c r="N4092" s="44">
        <v>0.24576356385024234</v>
      </c>
      <c r="O4092" s="161">
        <f t="shared" si="631"/>
        <v>5000000</v>
      </c>
      <c r="P4092" s="162">
        <f t="shared" si="632"/>
        <v>192.64208844625534</v>
      </c>
      <c r="Q4092" s="162">
        <f t="shared" si="633"/>
        <v>155.72261014594349</v>
      </c>
      <c r="R4092" s="163">
        <f t="shared" si="634"/>
        <v>1</v>
      </c>
      <c r="S4092" s="161">
        <f t="shared" si="635"/>
        <v>6000000</v>
      </c>
      <c r="T4092" s="162">
        <f t="shared" si="636"/>
        <v>194.21402948208512</v>
      </c>
      <c r="U4092" s="162">
        <f t="shared" si="637"/>
        <v>135.36130507297176</v>
      </c>
      <c r="V4092" s="163">
        <f t="shared" si="638"/>
        <v>1</v>
      </c>
      <c r="W4092" s="164">
        <f t="shared" si="639"/>
        <v>134597391.50155926</v>
      </c>
      <c r="X4092" s="164">
        <f t="shared" si="640"/>
        <v>203116346.4546802</v>
      </c>
    </row>
    <row r="4093" spans="10:24" x14ac:dyDescent="0.25">
      <c r="J4093">
        <v>4090</v>
      </c>
      <c r="K4093" s="43">
        <v>0.33791671814253676</v>
      </c>
      <c r="L4093">
        <v>0.64992223375716374</v>
      </c>
      <c r="M4093">
        <v>0.66274530025652745</v>
      </c>
      <c r="N4093" s="44">
        <v>0.63934984698921693</v>
      </c>
      <c r="O4093" s="161">
        <f t="shared" si="631"/>
        <v>5000000</v>
      </c>
      <c r="P4093" s="162">
        <f t="shared" si="632"/>
        <v>185.77665783411337</v>
      </c>
      <c r="Q4093" s="162">
        <f t="shared" si="633"/>
        <v>143.39934442724609</v>
      </c>
      <c r="R4093" s="163">
        <f t="shared" si="634"/>
        <v>1</v>
      </c>
      <c r="S4093" s="161">
        <f t="shared" si="635"/>
        <v>6000000</v>
      </c>
      <c r="T4093" s="162">
        <f t="shared" si="636"/>
        <v>191.92555261137113</v>
      </c>
      <c r="U4093" s="162">
        <f t="shared" si="637"/>
        <v>129.19967221362305</v>
      </c>
      <c r="V4093" s="163">
        <f t="shared" si="638"/>
        <v>1</v>
      </c>
      <c r="W4093" s="164">
        <f t="shared" si="639"/>
        <v>161886567.03433636</v>
      </c>
      <c r="X4093" s="164">
        <f t="shared" si="640"/>
        <v>226355282.3864885</v>
      </c>
    </row>
    <row r="4094" spans="10:24" x14ac:dyDescent="0.25">
      <c r="J4094">
        <v>4091</v>
      </c>
      <c r="K4094" s="43">
        <v>0.2580293121263566</v>
      </c>
      <c r="L4094">
        <v>0.54034847516055928</v>
      </c>
      <c r="M4094">
        <v>0.98044379585700703</v>
      </c>
      <c r="N4094" s="44">
        <v>0.71128693911572971</v>
      </c>
      <c r="O4094" s="161">
        <f t="shared" si="631"/>
        <v>2000000</v>
      </c>
      <c r="P4094" s="162">
        <f t="shared" si="632"/>
        <v>181.51967510407346</v>
      </c>
      <c r="Q4094" s="162">
        <f t="shared" si="633"/>
        <v>176.26004628863498</v>
      </c>
      <c r="R4094" s="163">
        <f t="shared" si="634"/>
        <v>1</v>
      </c>
      <c r="S4094" s="161">
        <f t="shared" si="635"/>
        <v>5000000</v>
      </c>
      <c r="T4094" s="162">
        <f t="shared" si="636"/>
        <v>190.50655836802449</v>
      </c>
      <c r="U4094" s="162">
        <f t="shared" si="637"/>
        <v>145.63002314431748</v>
      </c>
      <c r="V4094" s="163">
        <f t="shared" si="638"/>
        <v>1</v>
      </c>
      <c r="W4094" s="164">
        <f t="shared" si="639"/>
        <v>-39480742.369123049</v>
      </c>
      <c r="X4094" s="164">
        <f t="shared" si="640"/>
        <v>74382676.118535042</v>
      </c>
    </row>
    <row r="4095" spans="10:24" x14ac:dyDescent="0.25">
      <c r="J4095">
        <v>4092</v>
      </c>
      <c r="K4095" s="43">
        <v>0.13185685455707963</v>
      </c>
      <c r="L4095">
        <v>0.20975304263533123</v>
      </c>
      <c r="M4095">
        <v>6.9832432672991995E-2</v>
      </c>
      <c r="N4095" s="44">
        <v>7.691719536710695E-2</v>
      </c>
      <c r="O4095" s="161">
        <f t="shared" si="631"/>
        <v>2000000</v>
      </c>
      <c r="P4095" s="162">
        <f t="shared" si="632"/>
        <v>167.89082347059141</v>
      </c>
      <c r="Q4095" s="162">
        <f t="shared" si="633"/>
        <v>105.45919627145227</v>
      </c>
      <c r="R4095" s="163">
        <f t="shared" si="634"/>
        <v>1</v>
      </c>
      <c r="S4095" s="161">
        <f t="shared" si="635"/>
        <v>2000000</v>
      </c>
      <c r="T4095" s="162">
        <f t="shared" si="636"/>
        <v>185.96360782353048</v>
      </c>
      <c r="U4095" s="162">
        <f t="shared" si="637"/>
        <v>110.22959813572614</v>
      </c>
      <c r="V4095" s="163">
        <f t="shared" si="638"/>
        <v>0.9</v>
      </c>
      <c r="W4095" s="164">
        <f t="shared" si="639"/>
        <v>74863254.398278281</v>
      </c>
      <c r="X4095" s="164">
        <f t="shared" si="640"/>
        <v>-13678782.561952174</v>
      </c>
    </row>
    <row r="4096" spans="10:24" x14ac:dyDescent="0.25">
      <c r="J4096">
        <v>4093</v>
      </c>
      <c r="K4096" s="43">
        <v>0.12088196574988086</v>
      </c>
      <c r="L4096">
        <v>0.30714488121399985</v>
      </c>
      <c r="M4096">
        <v>0.61313283982315459</v>
      </c>
      <c r="N4096" s="44">
        <v>0.82820884134154138</v>
      </c>
      <c r="O4096" s="161">
        <f t="shared" si="631"/>
        <v>2000000</v>
      </c>
      <c r="P4096" s="162">
        <f t="shared" si="632"/>
        <v>172.44060590056125</v>
      </c>
      <c r="Q4096" s="162">
        <f t="shared" si="633"/>
        <v>140.74987412414558</v>
      </c>
      <c r="R4096" s="163">
        <f t="shared" si="634"/>
        <v>1</v>
      </c>
      <c r="S4096" s="161">
        <f t="shared" si="635"/>
        <v>2000000</v>
      </c>
      <c r="T4096" s="162">
        <f t="shared" si="636"/>
        <v>187.48020196685374</v>
      </c>
      <c r="U4096" s="162">
        <f t="shared" si="637"/>
        <v>127.87493706207279</v>
      </c>
      <c r="V4096" s="163">
        <f t="shared" si="638"/>
        <v>1</v>
      </c>
      <c r="W4096" s="164">
        <f t="shared" si="639"/>
        <v>13381463.552831352</v>
      </c>
      <c r="X4096" s="164">
        <f t="shared" si="640"/>
        <v>-30789470.190438092</v>
      </c>
    </row>
    <row r="4097" spans="10:24" x14ac:dyDescent="0.25">
      <c r="J4097">
        <v>4094</v>
      </c>
      <c r="K4097" s="43">
        <v>0.44256891086629346</v>
      </c>
      <c r="L4097">
        <v>0.27153137052702958</v>
      </c>
      <c r="M4097">
        <v>0.52863790645636255</v>
      </c>
      <c r="N4097" s="44">
        <v>0.87622584225696698</v>
      </c>
      <c r="O4097" s="161">
        <f t="shared" si="631"/>
        <v>5000000</v>
      </c>
      <c r="P4097" s="162">
        <f t="shared" si="632"/>
        <v>170.87717883580254</v>
      </c>
      <c r="Q4097" s="162">
        <f t="shared" si="633"/>
        <v>136.43692697611149</v>
      </c>
      <c r="R4097" s="163">
        <f t="shared" si="634"/>
        <v>1</v>
      </c>
      <c r="S4097" s="161">
        <f t="shared" si="635"/>
        <v>6000000</v>
      </c>
      <c r="T4097" s="162">
        <f t="shared" si="636"/>
        <v>186.95905961193418</v>
      </c>
      <c r="U4097" s="162">
        <f t="shared" si="637"/>
        <v>125.71846348805575</v>
      </c>
      <c r="V4097" s="163">
        <f t="shared" si="638"/>
        <v>1</v>
      </c>
      <c r="W4097" s="164">
        <f t="shared" si="639"/>
        <v>122201259.29845524</v>
      </c>
      <c r="X4097" s="164">
        <f t="shared" si="640"/>
        <v>217443576.74327058</v>
      </c>
    </row>
    <row r="4098" spans="10:24" x14ac:dyDescent="0.25">
      <c r="J4098">
        <v>4095</v>
      </c>
      <c r="K4098" s="43">
        <v>0.71898218821934279</v>
      </c>
      <c r="L4098">
        <v>0.27663371745956022</v>
      </c>
      <c r="M4098">
        <v>0.18022442181301468</v>
      </c>
      <c r="N4098" s="44">
        <v>0.28706640794786431</v>
      </c>
      <c r="O4098" s="161">
        <f t="shared" si="631"/>
        <v>6000000</v>
      </c>
      <c r="P4098" s="162">
        <f t="shared" si="632"/>
        <v>171.10693382759217</v>
      </c>
      <c r="Q4098" s="162">
        <f t="shared" si="633"/>
        <v>116.70979687298015</v>
      </c>
      <c r="R4098" s="163">
        <f t="shared" si="634"/>
        <v>1</v>
      </c>
      <c r="S4098" s="161">
        <f t="shared" si="635"/>
        <v>7000000</v>
      </c>
      <c r="T4098" s="162">
        <f t="shared" si="636"/>
        <v>187.03564460919739</v>
      </c>
      <c r="U4098" s="162">
        <f t="shared" si="637"/>
        <v>115.85489843649007</v>
      </c>
      <c r="V4098" s="163">
        <f t="shared" si="638"/>
        <v>1</v>
      </c>
      <c r="W4098" s="164">
        <f t="shared" si="639"/>
        <v>276382821.72767216</v>
      </c>
      <c r="X4098" s="164">
        <f t="shared" si="640"/>
        <v>348265223.20895123</v>
      </c>
    </row>
    <row r="4099" spans="10:24" x14ac:dyDescent="0.25">
      <c r="J4099">
        <v>4096</v>
      </c>
      <c r="K4099" s="43">
        <v>0.17122367467357447</v>
      </c>
      <c r="L4099">
        <v>0.59806510443535821</v>
      </c>
      <c r="M4099">
        <v>0.12198359870487929</v>
      </c>
      <c r="N4099" s="44">
        <v>0.41575137579076837</v>
      </c>
      <c r="O4099" s="161">
        <f t="shared" si="631"/>
        <v>2000000</v>
      </c>
      <c r="P4099" s="162">
        <f t="shared" si="632"/>
        <v>183.72513027460775</v>
      </c>
      <c r="Q4099" s="162">
        <f t="shared" si="633"/>
        <v>111.69744063985567</v>
      </c>
      <c r="R4099" s="163">
        <f t="shared" si="634"/>
        <v>1</v>
      </c>
      <c r="S4099" s="161">
        <f t="shared" si="635"/>
        <v>5000000</v>
      </c>
      <c r="T4099" s="162">
        <f t="shared" si="636"/>
        <v>191.24171009153591</v>
      </c>
      <c r="U4099" s="162">
        <f t="shared" si="637"/>
        <v>113.34872031992784</v>
      </c>
      <c r="V4099" s="163">
        <f t="shared" si="638"/>
        <v>1</v>
      </c>
      <c r="W4099" s="164">
        <f t="shared" si="639"/>
        <v>94055379.26950416</v>
      </c>
      <c r="X4099" s="164">
        <f t="shared" si="640"/>
        <v>239464948.85804033</v>
      </c>
    </row>
    <row r="4100" spans="10:24" x14ac:dyDescent="0.25">
      <c r="J4100">
        <v>4097</v>
      </c>
      <c r="K4100" s="43">
        <v>0.2145471145264356</v>
      </c>
      <c r="L4100">
        <v>0.89528092940047688</v>
      </c>
      <c r="M4100">
        <v>0.11875226516170234</v>
      </c>
      <c r="N4100" s="44">
        <v>0.83948713763635896</v>
      </c>
      <c r="O4100" s="161">
        <f t="shared" si="631"/>
        <v>2000000</v>
      </c>
      <c r="P4100" s="162">
        <f t="shared" si="632"/>
        <v>198.82667849773733</v>
      </c>
      <c r="Q4100" s="162">
        <f t="shared" si="633"/>
        <v>111.3750557288336</v>
      </c>
      <c r="R4100" s="163">
        <f t="shared" si="634"/>
        <v>1</v>
      </c>
      <c r="S4100" s="161">
        <f t="shared" si="635"/>
        <v>5000000</v>
      </c>
      <c r="T4100" s="162">
        <f t="shared" si="636"/>
        <v>196.27555949924579</v>
      </c>
      <c r="U4100" s="162">
        <f t="shared" si="637"/>
        <v>113.18752786441679</v>
      </c>
      <c r="V4100" s="163">
        <f t="shared" si="638"/>
        <v>1</v>
      </c>
      <c r="W4100" s="164">
        <f t="shared" si="639"/>
        <v>124903245.53780746</v>
      </c>
      <c r="X4100" s="164">
        <f t="shared" si="640"/>
        <v>265440158.17414498</v>
      </c>
    </row>
    <row r="4101" spans="10:24" x14ac:dyDescent="0.25">
      <c r="J4101">
        <v>4098</v>
      </c>
      <c r="K4101" s="43">
        <v>0.15772262884560817</v>
      </c>
      <c r="L4101">
        <v>0.75022991455815935</v>
      </c>
      <c r="M4101">
        <v>5.4041218596402096E-2</v>
      </c>
      <c r="N4101" s="44">
        <v>0.79575977339752468</v>
      </c>
      <c r="O4101" s="161">
        <f t="shared" ref="O4101:O4164" si="641">VLOOKUP(K4101,$E$5:$H$10,4)</f>
        <v>2000000</v>
      </c>
      <c r="P4101" s="162">
        <f t="shared" ref="P4101:P4164" si="642">_xlfn.NORM.INV(L4101,$E$12,$E$13)</f>
        <v>190.12820155421716</v>
      </c>
      <c r="Q4101" s="162">
        <f t="shared" ref="Q4101:Q4164" si="643">_xlfn.NORM.INV(M4101,$E$15,$E$16)</f>
        <v>102.86255885230776</v>
      </c>
      <c r="R4101" s="163">
        <f t="shared" ref="R4101:R4164" si="644">VLOOKUP(N4101,$E$19:$H$21,4)</f>
        <v>1</v>
      </c>
      <c r="S4101" s="161">
        <f t="shared" ref="S4101:S4164" si="645">VLOOKUP(K4101,$G$5:$H$10,2)</f>
        <v>5000000</v>
      </c>
      <c r="T4101" s="162">
        <f t="shared" ref="T4101:T4164" si="646">_xlfn.NORM.INV(L4101,$G$12,$G$13)</f>
        <v>193.37606718473904</v>
      </c>
      <c r="U4101" s="162">
        <f t="shared" ref="U4101:U4164" si="647">_xlfn.NORM.INV(M4101,$G$15,$G$16)</f>
        <v>108.93127942615388</v>
      </c>
      <c r="V4101" s="163">
        <f t="shared" ref="V4101:V4164" si="648">VLOOKUP(N4101,$G$19:$H$21,2)</f>
        <v>1</v>
      </c>
      <c r="W4101" s="164">
        <f t="shared" ref="W4101:W4164" si="649">O4101*(P4101-Q4101)*R4101-$D$23-$D$24</f>
        <v>124531285.40381879</v>
      </c>
      <c r="X4101" s="164">
        <f t="shared" ref="X4101:X4164" si="650">S4101*(T4101-U4101)*V4101-$F$23-$F$24</f>
        <v>272223938.79292583</v>
      </c>
    </row>
    <row r="4102" spans="10:24" x14ac:dyDescent="0.25">
      <c r="J4102">
        <v>4099</v>
      </c>
      <c r="K4102" s="43">
        <v>0.25880829284255036</v>
      </c>
      <c r="L4102">
        <v>0.70339346486539245</v>
      </c>
      <c r="M4102">
        <v>0.34325527754092933</v>
      </c>
      <c r="N4102" s="44">
        <v>0.84556196837771203</v>
      </c>
      <c r="O4102" s="161">
        <f t="shared" si="641"/>
        <v>2000000</v>
      </c>
      <c r="P4102" s="162">
        <f t="shared" si="642"/>
        <v>188.01278531509874</v>
      </c>
      <c r="Q4102" s="162">
        <f t="shared" si="643"/>
        <v>126.92809978281237</v>
      </c>
      <c r="R4102" s="163">
        <f t="shared" si="644"/>
        <v>1</v>
      </c>
      <c r="S4102" s="161">
        <f t="shared" si="645"/>
        <v>5000000</v>
      </c>
      <c r="T4102" s="162">
        <f t="shared" si="646"/>
        <v>192.67092843836625</v>
      </c>
      <c r="U4102" s="162">
        <f t="shared" si="647"/>
        <v>120.96404989140619</v>
      </c>
      <c r="V4102" s="163">
        <f t="shared" si="648"/>
        <v>1</v>
      </c>
      <c r="W4102" s="164">
        <f t="shared" si="649"/>
        <v>72169371.064572737</v>
      </c>
      <c r="X4102" s="164">
        <f t="shared" si="650"/>
        <v>208534392.73480028</v>
      </c>
    </row>
    <row r="4103" spans="10:24" x14ac:dyDescent="0.25">
      <c r="J4103">
        <v>4100</v>
      </c>
      <c r="K4103" s="43">
        <v>0.11825084346064563</v>
      </c>
      <c r="L4103">
        <v>0.79954599970383677</v>
      </c>
      <c r="M4103">
        <v>0.80475971359474985</v>
      </c>
      <c r="N4103" s="44">
        <v>0.59229332889557218</v>
      </c>
      <c r="O4103" s="161">
        <f t="shared" si="641"/>
        <v>2000000</v>
      </c>
      <c r="P4103" s="162">
        <f t="shared" si="642"/>
        <v>192.60001032469782</v>
      </c>
      <c r="Q4103" s="162">
        <f t="shared" si="643"/>
        <v>152.17492336863461</v>
      </c>
      <c r="R4103" s="163">
        <f t="shared" si="644"/>
        <v>1</v>
      </c>
      <c r="S4103" s="161">
        <f t="shared" si="645"/>
        <v>2000000</v>
      </c>
      <c r="T4103" s="162">
        <f t="shared" si="646"/>
        <v>194.20000344156594</v>
      </c>
      <c r="U4103" s="162">
        <f t="shared" si="647"/>
        <v>133.5874616843173</v>
      </c>
      <c r="V4103" s="163">
        <f t="shared" si="648"/>
        <v>1</v>
      </c>
      <c r="W4103" s="164">
        <f t="shared" si="649"/>
        <v>30850173.912126422</v>
      </c>
      <c r="X4103" s="164">
        <f t="shared" si="650"/>
        <v>-28774916.485502735</v>
      </c>
    </row>
    <row r="4104" spans="10:24" x14ac:dyDescent="0.25">
      <c r="J4104">
        <v>4101</v>
      </c>
      <c r="K4104" s="43">
        <v>3.4581315429279447E-2</v>
      </c>
      <c r="L4104">
        <v>0.69763438699585267</v>
      </c>
      <c r="M4104">
        <v>0.75412117869284245</v>
      </c>
      <c r="N4104" s="44">
        <v>0.28232916010895781</v>
      </c>
      <c r="O4104" s="161">
        <f t="shared" si="641"/>
        <v>1000000</v>
      </c>
      <c r="P4104" s="162">
        <f t="shared" si="642"/>
        <v>187.7641323155998</v>
      </c>
      <c r="Q4104" s="162">
        <f t="shared" si="643"/>
        <v>148.75031933481011</v>
      </c>
      <c r="R4104" s="163">
        <f t="shared" si="644"/>
        <v>1</v>
      </c>
      <c r="S4104" s="161">
        <f t="shared" si="645"/>
        <v>1000000</v>
      </c>
      <c r="T4104" s="162">
        <f t="shared" si="646"/>
        <v>192.58804410519994</v>
      </c>
      <c r="U4104" s="162">
        <f t="shared" si="647"/>
        <v>131.87515966740506</v>
      </c>
      <c r="V4104" s="163">
        <f t="shared" si="648"/>
        <v>1</v>
      </c>
      <c r="W4104" s="164">
        <f t="shared" si="649"/>
        <v>-10986187.019210316</v>
      </c>
      <c r="X4104" s="164">
        <f t="shared" si="650"/>
        <v>-89287115.562205106</v>
      </c>
    </row>
    <row r="4105" spans="10:24" x14ac:dyDescent="0.25">
      <c r="J4105">
        <v>4102</v>
      </c>
      <c r="K4105" s="43">
        <v>0.79114716794792894</v>
      </c>
      <c r="L4105">
        <v>0.77162987719020981</v>
      </c>
      <c r="M4105">
        <v>0.43428318383100839</v>
      </c>
      <c r="N4105" s="44">
        <v>0.57963983375953143</v>
      </c>
      <c r="O4105" s="161">
        <f t="shared" si="641"/>
        <v>7000000</v>
      </c>
      <c r="P4105" s="162">
        <f t="shared" si="642"/>
        <v>191.16337798342741</v>
      </c>
      <c r="Q4105" s="162">
        <f t="shared" si="643"/>
        <v>131.69040450209451</v>
      </c>
      <c r="R4105" s="163">
        <f t="shared" si="644"/>
        <v>1</v>
      </c>
      <c r="S4105" s="161">
        <f t="shared" si="645"/>
        <v>7000000</v>
      </c>
      <c r="T4105" s="162">
        <f t="shared" si="646"/>
        <v>193.72112599447581</v>
      </c>
      <c r="U4105" s="162">
        <f t="shared" si="647"/>
        <v>123.34520225104725</v>
      </c>
      <c r="V4105" s="163">
        <f t="shared" si="648"/>
        <v>1</v>
      </c>
      <c r="W4105" s="164">
        <f t="shared" si="649"/>
        <v>366310814.36933029</v>
      </c>
      <c r="X4105" s="164">
        <f t="shared" si="650"/>
        <v>342631466.20399988</v>
      </c>
    </row>
    <row r="4106" spans="10:24" x14ac:dyDescent="0.25">
      <c r="J4106">
        <v>4103</v>
      </c>
      <c r="K4106" s="43">
        <v>0.58914232489533624</v>
      </c>
      <c r="L4106">
        <v>0.69077260261231443</v>
      </c>
      <c r="M4106">
        <v>0.40749531991339172</v>
      </c>
      <c r="N4106" s="44">
        <v>0.54665046684027285</v>
      </c>
      <c r="O4106" s="161">
        <f t="shared" si="641"/>
        <v>6000000</v>
      </c>
      <c r="P4106" s="162">
        <f t="shared" si="642"/>
        <v>187.47062243854054</v>
      </c>
      <c r="Q4106" s="162">
        <f t="shared" si="643"/>
        <v>130.32014584293151</v>
      </c>
      <c r="R4106" s="163">
        <f t="shared" si="644"/>
        <v>1</v>
      </c>
      <c r="S4106" s="161">
        <f t="shared" si="645"/>
        <v>6000000</v>
      </c>
      <c r="T4106" s="162">
        <f t="shared" si="646"/>
        <v>192.49020747951351</v>
      </c>
      <c r="U4106" s="162">
        <f t="shared" si="647"/>
        <v>122.66007292146575</v>
      </c>
      <c r="V4106" s="163">
        <f t="shared" si="648"/>
        <v>1</v>
      </c>
      <c r="W4106" s="164">
        <f t="shared" si="649"/>
        <v>292902859.57365423</v>
      </c>
      <c r="X4106" s="164">
        <f t="shared" si="650"/>
        <v>268980807.34828657</v>
      </c>
    </row>
    <row r="4107" spans="10:24" x14ac:dyDescent="0.25">
      <c r="J4107">
        <v>4104</v>
      </c>
      <c r="K4107" s="43">
        <v>0.727392681802153</v>
      </c>
      <c r="L4107">
        <v>0.7010565706921883</v>
      </c>
      <c r="M4107">
        <v>0.79130293658464157</v>
      </c>
      <c r="N4107" s="44">
        <v>0.60100842292792878</v>
      </c>
      <c r="O4107" s="161">
        <f t="shared" si="641"/>
        <v>6000000</v>
      </c>
      <c r="P4107" s="162">
        <f t="shared" si="642"/>
        <v>187.91162622083368</v>
      </c>
      <c r="Q4107" s="162">
        <f t="shared" si="643"/>
        <v>151.21900898876359</v>
      </c>
      <c r="R4107" s="163">
        <f t="shared" si="644"/>
        <v>1</v>
      </c>
      <c r="S4107" s="161">
        <f t="shared" si="645"/>
        <v>7000000</v>
      </c>
      <c r="T4107" s="162">
        <f t="shared" si="646"/>
        <v>192.63720874027788</v>
      </c>
      <c r="U4107" s="162">
        <f t="shared" si="647"/>
        <v>133.10950449438181</v>
      </c>
      <c r="V4107" s="163">
        <f t="shared" si="648"/>
        <v>1</v>
      </c>
      <c r="W4107" s="164">
        <f t="shared" si="649"/>
        <v>170155703.39242056</v>
      </c>
      <c r="X4107" s="164">
        <f t="shared" si="650"/>
        <v>266693929.72127253</v>
      </c>
    </row>
    <row r="4108" spans="10:24" x14ac:dyDescent="0.25">
      <c r="J4108">
        <v>4105</v>
      </c>
      <c r="K4108" s="43">
        <v>0.89719097342261322</v>
      </c>
      <c r="L4108">
        <v>0.45733107735723699</v>
      </c>
      <c r="M4108">
        <v>0.59798347490014758</v>
      </c>
      <c r="N4108" s="44">
        <v>0.60426904600887821</v>
      </c>
      <c r="O4108" s="161">
        <f t="shared" si="641"/>
        <v>7000000</v>
      </c>
      <c r="P4108" s="162">
        <f t="shared" si="642"/>
        <v>178.39260201730397</v>
      </c>
      <c r="Q4108" s="162">
        <f t="shared" si="643"/>
        <v>139.96262001911279</v>
      </c>
      <c r="R4108" s="163">
        <f t="shared" si="644"/>
        <v>1</v>
      </c>
      <c r="S4108" s="161">
        <f t="shared" si="645"/>
        <v>7000000</v>
      </c>
      <c r="T4108" s="162">
        <f t="shared" si="646"/>
        <v>189.46420067243466</v>
      </c>
      <c r="U4108" s="162">
        <f t="shared" si="647"/>
        <v>127.4813100095564</v>
      </c>
      <c r="V4108" s="163">
        <f t="shared" si="648"/>
        <v>1</v>
      </c>
      <c r="W4108" s="164">
        <f t="shared" si="649"/>
        <v>219009873.98733824</v>
      </c>
      <c r="X4108" s="164">
        <f t="shared" si="650"/>
        <v>283880234.64014781</v>
      </c>
    </row>
    <row r="4109" spans="10:24" x14ac:dyDescent="0.25">
      <c r="J4109">
        <v>4106</v>
      </c>
      <c r="K4109" s="43">
        <v>0.59268349844845791</v>
      </c>
      <c r="L4109">
        <v>0.25320385848847393</v>
      </c>
      <c r="M4109">
        <v>0.38738097343391975</v>
      </c>
      <c r="N4109" s="44">
        <v>0.79328311374595739</v>
      </c>
      <c r="O4109" s="161">
        <f t="shared" si="641"/>
        <v>6000000</v>
      </c>
      <c r="P4109" s="162">
        <f t="shared" si="642"/>
        <v>170.03337604556316</v>
      </c>
      <c r="Q4109" s="162">
        <f t="shared" si="643"/>
        <v>129.27696629993665</v>
      </c>
      <c r="R4109" s="163">
        <f t="shared" si="644"/>
        <v>1</v>
      </c>
      <c r="S4109" s="161">
        <f t="shared" si="645"/>
        <v>6000000</v>
      </c>
      <c r="T4109" s="162">
        <f t="shared" si="646"/>
        <v>186.67779201518772</v>
      </c>
      <c r="U4109" s="162">
        <f t="shared" si="647"/>
        <v>122.13848314996832</v>
      </c>
      <c r="V4109" s="163">
        <f t="shared" si="648"/>
        <v>1</v>
      </c>
      <c r="W4109" s="164">
        <f t="shared" si="649"/>
        <v>194538458.47375908</v>
      </c>
      <c r="X4109" s="164">
        <f t="shared" si="650"/>
        <v>237235853.19131637</v>
      </c>
    </row>
    <row r="4110" spans="10:24" x14ac:dyDescent="0.25">
      <c r="J4110">
        <v>4107</v>
      </c>
      <c r="K4110" s="43">
        <v>2.3328694226142477E-2</v>
      </c>
      <c r="L4110">
        <v>0.30896861797941</v>
      </c>
      <c r="M4110">
        <v>0.12389257752077243</v>
      </c>
      <c r="N4110" s="44">
        <v>0.59667195054823963</v>
      </c>
      <c r="O4110" s="161">
        <f t="shared" si="641"/>
        <v>1000000</v>
      </c>
      <c r="P4110" s="162">
        <f t="shared" si="642"/>
        <v>172.51836083074065</v>
      </c>
      <c r="Q4110" s="162">
        <f t="shared" si="643"/>
        <v>111.88508432163114</v>
      </c>
      <c r="R4110" s="163">
        <f t="shared" si="644"/>
        <v>1</v>
      </c>
      <c r="S4110" s="161">
        <f t="shared" si="645"/>
        <v>1000000</v>
      </c>
      <c r="T4110" s="162">
        <f t="shared" si="646"/>
        <v>187.50612027691355</v>
      </c>
      <c r="U4110" s="162">
        <f t="shared" si="647"/>
        <v>113.44254216081558</v>
      </c>
      <c r="V4110" s="163">
        <f t="shared" si="648"/>
        <v>1</v>
      </c>
      <c r="W4110" s="164">
        <f t="shared" si="649"/>
        <v>10633276.509109505</v>
      </c>
      <c r="X4110" s="164">
        <f t="shared" si="650"/>
        <v>-75936421.883902028</v>
      </c>
    </row>
    <row r="4111" spans="10:24" x14ac:dyDescent="0.25">
      <c r="J4111">
        <v>4108</v>
      </c>
      <c r="K4111" s="43">
        <v>7.4975679931535977E-2</v>
      </c>
      <c r="L4111">
        <v>0.23007922018246341</v>
      </c>
      <c r="M4111">
        <v>0.67736807118363263</v>
      </c>
      <c r="N4111" s="44">
        <v>0.34157623380321078</v>
      </c>
      <c r="O4111" s="161">
        <f t="shared" si="641"/>
        <v>2000000</v>
      </c>
      <c r="P4111" s="162">
        <f t="shared" si="642"/>
        <v>168.92121030596653</v>
      </c>
      <c r="Q4111" s="162">
        <f t="shared" si="643"/>
        <v>144.20703232405663</v>
      </c>
      <c r="R4111" s="163">
        <f t="shared" si="644"/>
        <v>1</v>
      </c>
      <c r="S4111" s="161">
        <f t="shared" si="645"/>
        <v>2000000</v>
      </c>
      <c r="T4111" s="162">
        <f t="shared" si="646"/>
        <v>186.30707010198884</v>
      </c>
      <c r="U4111" s="162">
        <f t="shared" si="647"/>
        <v>129.60351616202831</v>
      </c>
      <c r="V4111" s="163">
        <f t="shared" si="648"/>
        <v>1</v>
      </c>
      <c r="W4111" s="164">
        <f t="shared" si="649"/>
        <v>-571644.03618020564</v>
      </c>
      <c r="X4111" s="164">
        <f t="shared" si="650"/>
        <v>-36592892.120078936</v>
      </c>
    </row>
    <row r="4112" spans="10:24" x14ac:dyDescent="0.25">
      <c r="J4112">
        <v>4109</v>
      </c>
      <c r="K4112" s="43">
        <v>0.34978538097039791</v>
      </c>
      <c r="L4112">
        <v>0.11089305683714024</v>
      </c>
      <c r="M4112">
        <v>0.59514942682526506</v>
      </c>
      <c r="N4112" s="44">
        <v>0.24474102162998512</v>
      </c>
      <c r="O4112" s="161">
        <f t="shared" si="641"/>
        <v>5000000</v>
      </c>
      <c r="P4112" s="162">
        <f t="shared" si="642"/>
        <v>161.67311282449077</v>
      </c>
      <c r="Q4112" s="162">
        <f t="shared" si="643"/>
        <v>139.8162318015018</v>
      </c>
      <c r="R4112" s="163">
        <f t="shared" si="644"/>
        <v>1</v>
      </c>
      <c r="S4112" s="161">
        <f t="shared" si="645"/>
        <v>6000000</v>
      </c>
      <c r="T4112" s="162">
        <f t="shared" si="646"/>
        <v>183.8910376081636</v>
      </c>
      <c r="U4112" s="162">
        <f t="shared" si="647"/>
        <v>127.4081159007509</v>
      </c>
      <c r="V4112" s="163">
        <f t="shared" si="648"/>
        <v>1</v>
      </c>
      <c r="W4112" s="164">
        <f t="shared" si="649"/>
        <v>59284405.11494486</v>
      </c>
      <c r="X4112" s="164">
        <f t="shared" si="650"/>
        <v>188897530.2444762</v>
      </c>
    </row>
    <row r="4113" spans="10:24" x14ac:dyDescent="0.25">
      <c r="J4113">
        <v>4110</v>
      </c>
      <c r="K4113" s="43">
        <v>0.37115650352755147</v>
      </c>
      <c r="L4113">
        <v>0.72323225818629422</v>
      </c>
      <c r="M4113">
        <v>0.15366911247051851</v>
      </c>
      <c r="N4113" s="44">
        <v>0.30767215366314082</v>
      </c>
      <c r="O4113" s="161">
        <f t="shared" si="641"/>
        <v>5000000</v>
      </c>
      <c r="P4113" s="162">
        <f t="shared" si="642"/>
        <v>188.88705941926276</v>
      </c>
      <c r="Q4113" s="162">
        <f t="shared" si="643"/>
        <v>114.583536605018</v>
      </c>
      <c r="R4113" s="163">
        <f t="shared" si="644"/>
        <v>1</v>
      </c>
      <c r="S4113" s="161">
        <f t="shared" si="645"/>
        <v>6000000</v>
      </c>
      <c r="T4113" s="162">
        <f t="shared" si="646"/>
        <v>192.96235313975424</v>
      </c>
      <c r="U4113" s="162">
        <f t="shared" si="647"/>
        <v>114.791768302509</v>
      </c>
      <c r="V4113" s="163">
        <f t="shared" si="648"/>
        <v>1</v>
      </c>
      <c r="W4113" s="164">
        <f t="shared" si="649"/>
        <v>321517614.0712238</v>
      </c>
      <c r="X4113" s="164">
        <f t="shared" si="650"/>
        <v>319023509.02347147</v>
      </c>
    </row>
    <row r="4114" spans="10:24" x14ac:dyDescent="0.25">
      <c r="J4114">
        <v>4111</v>
      </c>
      <c r="K4114" s="43">
        <v>0.64512613741288916</v>
      </c>
      <c r="L4114">
        <v>0.21736906476215001</v>
      </c>
      <c r="M4114">
        <v>0.85835198411212144</v>
      </c>
      <c r="N4114" s="44">
        <v>0.11978160998557663</v>
      </c>
      <c r="O4114" s="161">
        <f t="shared" si="641"/>
        <v>6000000</v>
      </c>
      <c r="P4114" s="162">
        <f t="shared" si="642"/>
        <v>168.28335838194025</v>
      </c>
      <c r="Q4114" s="162">
        <f t="shared" si="643"/>
        <v>156.45888940159654</v>
      </c>
      <c r="R4114" s="163">
        <f t="shared" si="644"/>
        <v>1</v>
      </c>
      <c r="S4114" s="161">
        <f t="shared" si="645"/>
        <v>7000000</v>
      </c>
      <c r="T4114" s="162">
        <f t="shared" si="646"/>
        <v>186.09445279398008</v>
      </c>
      <c r="U4114" s="162">
        <f t="shared" si="647"/>
        <v>135.72944470079827</v>
      </c>
      <c r="V4114" s="163">
        <f t="shared" si="648"/>
        <v>0.9</v>
      </c>
      <c r="W4114" s="164">
        <f t="shared" si="649"/>
        <v>20946813.882062256</v>
      </c>
      <c r="X4114" s="164">
        <f t="shared" si="650"/>
        <v>167299550.98704547</v>
      </c>
    </row>
    <row r="4115" spans="10:24" x14ac:dyDescent="0.25">
      <c r="J4115">
        <v>4112</v>
      </c>
      <c r="K4115" s="43">
        <v>0.25448486618799948</v>
      </c>
      <c r="L4115">
        <v>0.63562784691627328</v>
      </c>
      <c r="M4115">
        <v>0.2688892012999442</v>
      </c>
      <c r="N4115" s="44">
        <v>0.38344755646989648</v>
      </c>
      <c r="O4115" s="161">
        <f t="shared" si="641"/>
        <v>2000000</v>
      </c>
      <c r="P4115" s="162">
        <f t="shared" si="642"/>
        <v>185.20194551503496</v>
      </c>
      <c r="Q4115" s="162">
        <f t="shared" si="643"/>
        <v>122.6764810926735</v>
      </c>
      <c r="R4115" s="163">
        <f t="shared" si="644"/>
        <v>1</v>
      </c>
      <c r="S4115" s="161">
        <f t="shared" si="645"/>
        <v>5000000</v>
      </c>
      <c r="T4115" s="162">
        <f t="shared" si="646"/>
        <v>191.73398183834499</v>
      </c>
      <c r="U4115" s="162">
        <f t="shared" si="647"/>
        <v>118.83824054633675</v>
      </c>
      <c r="V4115" s="163">
        <f t="shared" si="648"/>
        <v>1</v>
      </c>
      <c r="W4115" s="164">
        <f t="shared" si="649"/>
        <v>75050928.844722927</v>
      </c>
      <c r="X4115" s="164">
        <f t="shared" si="650"/>
        <v>214478706.46004122</v>
      </c>
    </row>
    <row r="4116" spans="10:24" x14ac:dyDescent="0.25">
      <c r="J4116">
        <v>4113</v>
      </c>
      <c r="K4116" s="43">
        <v>0.70605006231264156</v>
      </c>
      <c r="L4116">
        <v>0.26680488225878418</v>
      </c>
      <c r="M4116">
        <v>7.9714276275750673E-2</v>
      </c>
      <c r="N4116" s="44">
        <v>0.47771809306977275</v>
      </c>
      <c r="O4116" s="161">
        <f t="shared" si="641"/>
        <v>6000000</v>
      </c>
      <c r="P4116" s="162">
        <f t="shared" si="642"/>
        <v>170.66242288849685</v>
      </c>
      <c r="Q4116" s="162">
        <f t="shared" si="643"/>
        <v>106.86007849347041</v>
      </c>
      <c r="R4116" s="163">
        <f t="shared" si="644"/>
        <v>1</v>
      </c>
      <c r="S4116" s="161">
        <f t="shared" si="645"/>
        <v>7000000</v>
      </c>
      <c r="T4116" s="162">
        <f t="shared" si="646"/>
        <v>186.88747429616561</v>
      </c>
      <c r="U4116" s="162">
        <f t="shared" si="647"/>
        <v>110.93003924673521</v>
      </c>
      <c r="V4116" s="163">
        <f t="shared" si="648"/>
        <v>1</v>
      </c>
      <c r="W4116" s="164">
        <f t="shared" si="649"/>
        <v>332814066.37015861</v>
      </c>
      <c r="X4116" s="164">
        <f t="shared" si="650"/>
        <v>381702045.34601283</v>
      </c>
    </row>
    <row r="4117" spans="10:24" x14ac:dyDescent="0.25">
      <c r="J4117">
        <v>4114</v>
      </c>
      <c r="K4117" s="43">
        <v>0.92942318816173852</v>
      </c>
      <c r="L4117">
        <v>3.1374486827075554E-2</v>
      </c>
      <c r="M4117">
        <v>8.6841739058090672E-2</v>
      </c>
      <c r="N4117" s="44">
        <v>0.53278457034863858</v>
      </c>
      <c r="O4117" s="161">
        <f t="shared" si="641"/>
        <v>7000000</v>
      </c>
      <c r="P4117" s="162">
        <f t="shared" si="642"/>
        <v>152.08550951175226</v>
      </c>
      <c r="Q4117" s="162">
        <f t="shared" si="643"/>
        <v>107.79074153379722</v>
      </c>
      <c r="R4117" s="163">
        <f t="shared" si="644"/>
        <v>1</v>
      </c>
      <c r="S4117" s="161">
        <f t="shared" si="645"/>
        <v>9000000</v>
      </c>
      <c r="T4117" s="162">
        <f t="shared" si="646"/>
        <v>180.69516983725075</v>
      </c>
      <c r="U4117" s="162">
        <f t="shared" si="647"/>
        <v>111.39537076689861</v>
      </c>
      <c r="V4117" s="163">
        <f t="shared" si="648"/>
        <v>1</v>
      </c>
      <c r="W4117" s="164">
        <f t="shared" si="649"/>
        <v>260063375.8456853</v>
      </c>
      <c r="X4117" s="164">
        <f t="shared" si="650"/>
        <v>473698191.63316917</v>
      </c>
    </row>
    <row r="4118" spans="10:24" x14ac:dyDescent="0.25">
      <c r="J4118">
        <v>4115</v>
      </c>
      <c r="K4118" s="43">
        <v>0.79453922832896695</v>
      </c>
      <c r="L4118">
        <v>0.79660288987783412</v>
      </c>
      <c r="M4118">
        <v>0.36939834133766336</v>
      </c>
      <c r="N4118" s="44">
        <v>0.54518385703510364</v>
      </c>
      <c r="O4118" s="161">
        <f t="shared" si="641"/>
        <v>7000000</v>
      </c>
      <c r="P4118" s="162">
        <f t="shared" si="642"/>
        <v>192.44322443310838</v>
      </c>
      <c r="Q4118" s="162">
        <f t="shared" si="643"/>
        <v>128.33105450069834</v>
      </c>
      <c r="R4118" s="163">
        <f t="shared" si="644"/>
        <v>1</v>
      </c>
      <c r="S4118" s="161">
        <f t="shared" si="645"/>
        <v>7000000</v>
      </c>
      <c r="T4118" s="162">
        <f t="shared" si="646"/>
        <v>194.14774147770279</v>
      </c>
      <c r="U4118" s="162">
        <f t="shared" si="647"/>
        <v>121.66552725034917</v>
      </c>
      <c r="V4118" s="163">
        <f t="shared" si="648"/>
        <v>1</v>
      </c>
      <c r="W4118" s="164">
        <f t="shared" si="649"/>
        <v>398785189.52687031</v>
      </c>
      <c r="X4118" s="164">
        <f t="shared" si="650"/>
        <v>357375499.59147537</v>
      </c>
    </row>
    <row r="4119" spans="10:24" x14ac:dyDescent="0.25">
      <c r="J4119">
        <v>4116</v>
      </c>
      <c r="K4119" s="43">
        <v>0.36334988881978891</v>
      </c>
      <c r="L4119">
        <v>0.11414365814095251</v>
      </c>
      <c r="M4119">
        <v>0.38426844017538575</v>
      </c>
      <c r="N4119" s="44">
        <v>0.23101431261695171</v>
      </c>
      <c r="O4119" s="161">
        <f t="shared" si="641"/>
        <v>5000000</v>
      </c>
      <c r="P4119" s="162">
        <f t="shared" si="642"/>
        <v>161.92826400744278</v>
      </c>
      <c r="Q4119" s="162">
        <f t="shared" si="643"/>
        <v>129.11421484158055</v>
      </c>
      <c r="R4119" s="163">
        <f t="shared" si="644"/>
        <v>1</v>
      </c>
      <c r="S4119" s="161">
        <f t="shared" si="645"/>
        <v>6000000</v>
      </c>
      <c r="T4119" s="162">
        <f t="shared" si="646"/>
        <v>183.97608800248094</v>
      </c>
      <c r="U4119" s="162">
        <f t="shared" si="647"/>
        <v>122.05710742079027</v>
      </c>
      <c r="V4119" s="163">
        <f t="shared" si="648"/>
        <v>1</v>
      </c>
      <c r="W4119" s="164">
        <f t="shared" si="649"/>
        <v>114070245.82931116</v>
      </c>
      <c r="X4119" s="164">
        <f t="shared" si="650"/>
        <v>221513883.49014395</v>
      </c>
    </row>
    <row r="4120" spans="10:24" x14ac:dyDescent="0.25">
      <c r="J4120">
        <v>4117</v>
      </c>
      <c r="K4120" s="43">
        <v>0.12619418605494515</v>
      </c>
      <c r="L4120">
        <v>0.97865124932797154</v>
      </c>
      <c r="M4120">
        <v>0.83512391377531681</v>
      </c>
      <c r="N4120" s="44">
        <v>0.16959005855247489</v>
      </c>
      <c r="O4120" s="161">
        <f t="shared" si="641"/>
        <v>2000000</v>
      </c>
      <c r="P4120" s="162">
        <f t="shared" si="642"/>
        <v>210.39985522616789</v>
      </c>
      <c r="Q4120" s="162">
        <f t="shared" si="643"/>
        <v>154.49226363628685</v>
      </c>
      <c r="R4120" s="163">
        <f t="shared" si="644"/>
        <v>1</v>
      </c>
      <c r="S4120" s="161">
        <f t="shared" si="645"/>
        <v>2000000</v>
      </c>
      <c r="T4120" s="162">
        <f t="shared" si="646"/>
        <v>200.1332850753893</v>
      </c>
      <c r="U4120" s="162">
        <f t="shared" si="647"/>
        <v>134.74613181814343</v>
      </c>
      <c r="V4120" s="163">
        <f t="shared" si="648"/>
        <v>0.9</v>
      </c>
      <c r="W4120" s="164">
        <f t="shared" si="649"/>
        <v>61815183.17976208</v>
      </c>
      <c r="X4120" s="164">
        <f t="shared" si="650"/>
        <v>-32303124.136957437</v>
      </c>
    </row>
    <row r="4121" spans="10:24" x14ac:dyDescent="0.25">
      <c r="J4121">
        <v>4118</v>
      </c>
      <c r="K4121" s="43">
        <v>6.6935546174937577E-2</v>
      </c>
      <c r="L4121">
        <v>0.44292563523604966</v>
      </c>
      <c r="M4121">
        <v>0.17021595515354038</v>
      </c>
      <c r="N4121" s="44">
        <v>0.2624644066129016</v>
      </c>
      <c r="O4121" s="161">
        <f t="shared" si="641"/>
        <v>2000000</v>
      </c>
      <c r="P4121" s="162">
        <f t="shared" si="642"/>
        <v>177.84666347396819</v>
      </c>
      <c r="Q4121" s="162">
        <f t="shared" si="643"/>
        <v>115.93375593567656</v>
      </c>
      <c r="R4121" s="163">
        <f t="shared" si="644"/>
        <v>1</v>
      </c>
      <c r="S4121" s="161">
        <f t="shared" si="645"/>
        <v>2000000</v>
      </c>
      <c r="T4121" s="162">
        <f t="shared" si="646"/>
        <v>189.2822211579894</v>
      </c>
      <c r="U4121" s="162">
        <f t="shared" si="647"/>
        <v>115.46687796783829</v>
      </c>
      <c r="V4121" s="163">
        <f t="shared" si="648"/>
        <v>1</v>
      </c>
      <c r="W4121" s="164">
        <f t="shared" si="649"/>
        <v>73825815.076583266</v>
      </c>
      <c r="X4121" s="164">
        <f t="shared" si="650"/>
        <v>-2369313.6196977794</v>
      </c>
    </row>
    <row r="4122" spans="10:24" x14ac:dyDescent="0.25">
      <c r="J4122">
        <v>4119</v>
      </c>
      <c r="K4122" s="43">
        <v>0.47787774920626069</v>
      </c>
      <c r="L4122">
        <v>0.30085380843121912</v>
      </c>
      <c r="M4122">
        <v>0.4002911922986867</v>
      </c>
      <c r="N4122" s="44">
        <v>0.87093732481151054</v>
      </c>
      <c r="O4122" s="161">
        <f t="shared" si="641"/>
        <v>5000000</v>
      </c>
      <c r="P4122" s="162">
        <f t="shared" si="642"/>
        <v>172.17080327325394</v>
      </c>
      <c r="Q4122" s="162">
        <f t="shared" si="643"/>
        <v>129.94813080670551</v>
      </c>
      <c r="R4122" s="163">
        <f t="shared" si="644"/>
        <v>1</v>
      </c>
      <c r="S4122" s="161">
        <f t="shared" si="645"/>
        <v>6000000</v>
      </c>
      <c r="T4122" s="162">
        <f t="shared" si="646"/>
        <v>187.3902677577513</v>
      </c>
      <c r="U4122" s="162">
        <f t="shared" si="647"/>
        <v>122.47406540335275</v>
      </c>
      <c r="V4122" s="163">
        <f t="shared" si="648"/>
        <v>1</v>
      </c>
      <c r="W4122" s="164">
        <f t="shared" si="649"/>
        <v>161113362.33274215</v>
      </c>
      <c r="X4122" s="164">
        <f t="shared" si="650"/>
        <v>239497214.12639129</v>
      </c>
    </row>
    <row r="4123" spans="10:24" x14ac:dyDescent="0.25">
      <c r="J4123">
        <v>4120</v>
      </c>
      <c r="K4123" s="43">
        <v>0.15463146578998388</v>
      </c>
      <c r="L4123">
        <v>0.67090842345918289</v>
      </c>
      <c r="M4123">
        <v>0.4033463992891374</v>
      </c>
      <c r="N4123" s="44">
        <v>0.26296950863347468</v>
      </c>
      <c r="O4123" s="161">
        <f t="shared" si="641"/>
        <v>2000000</v>
      </c>
      <c r="P4123" s="162">
        <f t="shared" si="642"/>
        <v>186.63634469839789</v>
      </c>
      <c r="Q4123" s="162">
        <f t="shared" si="643"/>
        <v>130.10610513413306</v>
      </c>
      <c r="R4123" s="163">
        <f t="shared" si="644"/>
        <v>1</v>
      </c>
      <c r="S4123" s="161">
        <f t="shared" si="645"/>
        <v>5000000</v>
      </c>
      <c r="T4123" s="162">
        <f t="shared" si="646"/>
        <v>192.21211489946597</v>
      </c>
      <c r="U4123" s="162">
        <f t="shared" si="647"/>
        <v>122.55305256706653</v>
      </c>
      <c r="V4123" s="163">
        <f t="shared" si="648"/>
        <v>1</v>
      </c>
      <c r="W4123" s="164">
        <f t="shared" si="649"/>
        <v>63060479.128529668</v>
      </c>
      <c r="X4123" s="164">
        <f t="shared" si="650"/>
        <v>198295311.6619972</v>
      </c>
    </row>
    <row r="4124" spans="10:24" x14ac:dyDescent="0.25">
      <c r="J4124">
        <v>4121</v>
      </c>
      <c r="K4124" s="43">
        <v>0.88686006677063534</v>
      </c>
      <c r="L4124">
        <v>0.10896947487320219</v>
      </c>
      <c r="M4124">
        <v>0.27667927280599636</v>
      </c>
      <c r="N4124" s="44">
        <v>0.30411550545134203</v>
      </c>
      <c r="O4124" s="161">
        <f t="shared" si="641"/>
        <v>7000000</v>
      </c>
      <c r="P4124" s="162">
        <f t="shared" si="642"/>
        <v>161.5195930447295</v>
      </c>
      <c r="Q4124" s="162">
        <f t="shared" si="643"/>
        <v>123.14530093856473</v>
      </c>
      <c r="R4124" s="163">
        <f t="shared" si="644"/>
        <v>1</v>
      </c>
      <c r="S4124" s="161">
        <f t="shared" si="645"/>
        <v>7000000</v>
      </c>
      <c r="T4124" s="162">
        <f t="shared" si="646"/>
        <v>183.83986434824317</v>
      </c>
      <c r="U4124" s="162">
        <f t="shared" si="647"/>
        <v>119.07265046928237</v>
      </c>
      <c r="V4124" s="163">
        <f t="shared" si="648"/>
        <v>1</v>
      </c>
      <c r="W4124" s="164">
        <f t="shared" si="649"/>
        <v>218620044.74315339</v>
      </c>
      <c r="X4124" s="164">
        <f t="shared" si="650"/>
        <v>303370497.15272564</v>
      </c>
    </row>
    <row r="4125" spans="10:24" x14ac:dyDescent="0.25">
      <c r="J4125">
        <v>4122</v>
      </c>
      <c r="K4125" s="43">
        <v>4.5134218223797373E-2</v>
      </c>
      <c r="L4125">
        <v>0.71754863551538595</v>
      </c>
      <c r="M4125">
        <v>0.32427127681749723</v>
      </c>
      <c r="N4125" s="44">
        <v>0.57925812397918264</v>
      </c>
      <c r="O4125" s="161">
        <f t="shared" si="641"/>
        <v>1000000</v>
      </c>
      <c r="P4125" s="162">
        <f t="shared" si="642"/>
        <v>188.6336195448757</v>
      </c>
      <c r="Q4125" s="162">
        <f t="shared" si="643"/>
        <v>125.88424332435753</v>
      </c>
      <c r="R4125" s="163">
        <f t="shared" si="644"/>
        <v>1</v>
      </c>
      <c r="S4125" s="161">
        <f t="shared" si="645"/>
        <v>1000000</v>
      </c>
      <c r="T4125" s="162">
        <f t="shared" si="646"/>
        <v>192.87787318162523</v>
      </c>
      <c r="U4125" s="162">
        <f t="shared" si="647"/>
        <v>120.44212166217876</v>
      </c>
      <c r="V4125" s="163">
        <f t="shared" si="648"/>
        <v>1</v>
      </c>
      <c r="W4125" s="164">
        <f t="shared" si="649"/>
        <v>12749376.220518172</v>
      </c>
      <c r="X4125" s="164">
        <f t="shared" si="650"/>
        <v>-77564248.480553538</v>
      </c>
    </row>
    <row r="4126" spans="10:24" x14ac:dyDescent="0.25">
      <c r="J4126">
        <v>4123</v>
      </c>
      <c r="K4126" s="43">
        <v>0.58929240491759494</v>
      </c>
      <c r="L4126">
        <v>1.2888592774964458E-3</v>
      </c>
      <c r="M4126">
        <v>0.80098355456499892</v>
      </c>
      <c r="N4126" s="44">
        <v>0.81638294901784014</v>
      </c>
      <c r="O4126" s="161">
        <f t="shared" si="641"/>
        <v>6000000</v>
      </c>
      <c r="P4126" s="162">
        <f t="shared" si="642"/>
        <v>134.78901234343456</v>
      </c>
      <c r="Q4126" s="162">
        <f t="shared" si="643"/>
        <v>151.9027923512952</v>
      </c>
      <c r="R4126" s="163">
        <f t="shared" si="644"/>
        <v>1</v>
      </c>
      <c r="S4126" s="161">
        <f t="shared" si="645"/>
        <v>6000000</v>
      </c>
      <c r="T4126" s="162">
        <f t="shared" si="646"/>
        <v>174.92967078114486</v>
      </c>
      <c r="U4126" s="162">
        <f t="shared" si="647"/>
        <v>133.4513961756476</v>
      </c>
      <c r="V4126" s="163">
        <f t="shared" si="648"/>
        <v>1</v>
      </c>
      <c r="W4126" s="164">
        <f t="shared" si="649"/>
        <v>-152682680.04716384</v>
      </c>
      <c r="X4126" s="164">
        <f t="shared" si="650"/>
        <v>98869647.632983565</v>
      </c>
    </row>
    <row r="4127" spans="10:24" x14ac:dyDescent="0.25">
      <c r="J4127">
        <v>4124</v>
      </c>
      <c r="K4127" s="43">
        <v>0.57532028932139612</v>
      </c>
      <c r="L4127">
        <v>0.97979318434314022</v>
      </c>
      <c r="M4127">
        <v>0.14466684117998385</v>
      </c>
      <c r="N4127" s="44">
        <v>0.80899256377374029</v>
      </c>
      <c r="O4127" s="161">
        <f t="shared" si="641"/>
        <v>6000000</v>
      </c>
      <c r="P4127" s="162">
        <f t="shared" si="642"/>
        <v>210.74244111583636</v>
      </c>
      <c r="Q4127" s="162">
        <f t="shared" si="643"/>
        <v>113.80831062135947</v>
      </c>
      <c r="R4127" s="163">
        <f t="shared" si="644"/>
        <v>1</v>
      </c>
      <c r="S4127" s="161">
        <f t="shared" si="645"/>
        <v>6000000</v>
      </c>
      <c r="T4127" s="162">
        <f t="shared" si="646"/>
        <v>200.24748037194544</v>
      </c>
      <c r="U4127" s="162">
        <f t="shared" si="647"/>
        <v>114.40415531067973</v>
      </c>
      <c r="V4127" s="163">
        <f t="shared" si="648"/>
        <v>1</v>
      </c>
      <c r="W4127" s="164">
        <f t="shared" si="649"/>
        <v>531604782.96686137</v>
      </c>
      <c r="X4127" s="164">
        <f t="shared" si="650"/>
        <v>365059950.3675943</v>
      </c>
    </row>
    <row r="4128" spans="10:24" x14ac:dyDescent="0.25">
      <c r="J4128">
        <v>4125</v>
      </c>
      <c r="K4128" s="43">
        <v>0.47122065242188949</v>
      </c>
      <c r="L4128">
        <v>0.75054288079228526</v>
      </c>
      <c r="M4128">
        <v>0.28355008164812534</v>
      </c>
      <c r="N4128" s="44">
        <v>0.21573303788793008</v>
      </c>
      <c r="O4128" s="161">
        <f t="shared" si="641"/>
        <v>5000000</v>
      </c>
      <c r="P4128" s="162">
        <f t="shared" si="642"/>
        <v>190.14298662982932</v>
      </c>
      <c r="Q4128" s="162">
        <f t="shared" si="643"/>
        <v>123.55345120352767</v>
      </c>
      <c r="R4128" s="163">
        <f t="shared" si="644"/>
        <v>1</v>
      </c>
      <c r="S4128" s="161">
        <f t="shared" si="645"/>
        <v>6000000</v>
      </c>
      <c r="T4128" s="162">
        <f t="shared" si="646"/>
        <v>193.38099554327644</v>
      </c>
      <c r="U4128" s="162">
        <f t="shared" si="647"/>
        <v>119.27672560176383</v>
      </c>
      <c r="V4128" s="163">
        <f t="shared" si="648"/>
        <v>1</v>
      </c>
      <c r="W4128" s="164">
        <f t="shared" si="649"/>
        <v>282947677.13150823</v>
      </c>
      <c r="X4128" s="164">
        <f t="shared" si="650"/>
        <v>294625619.64907569</v>
      </c>
    </row>
    <row r="4129" spans="10:24" x14ac:dyDescent="0.25">
      <c r="J4129">
        <v>4126</v>
      </c>
      <c r="K4129" s="43">
        <v>0.4850268436664128</v>
      </c>
      <c r="L4129">
        <v>0.1079627231781296</v>
      </c>
      <c r="M4129">
        <v>0.78656405725415679</v>
      </c>
      <c r="N4129" s="44">
        <v>0.83494343962544426</v>
      </c>
      <c r="O4129" s="161">
        <f t="shared" si="641"/>
        <v>5000000</v>
      </c>
      <c r="P4129" s="162">
        <f t="shared" si="642"/>
        <v>161.43846750650462</v>
      </c>
      <c r="Q4129" s="162">
        <f t="shared" si="643"/>
        <v>150.89111780565167</v>
      </c>
      <c r="R4129" s="163">
        <f t="shared" si="644"/>
        <v>1</v>
      </c>
      <c r="S4129" s="161">
        <f t="shared" si="645"/>
        <v>6000000</v>
      </c>
      <c r="T4129" s="162">
        <f t="shared" si="646"/>
        <v>183.81282250216822</v>
      </c>
      <c r="U4129" s="162">
        <f t="shared" si="647"/>
        <v>132.94555890282584</v>
      </c>
      <c r="V4129" s="163">
        <f t="shared" si="648"/>
        <v>1</v>
      </c>
      <c r="W4129" s="164">
        <f t="shared" si="649"/>
        <v>2736748.5042647421</v>
      </c>
      <c r="X4129" s="164">
        <f t="shared" si="650"/>
        <v>155203581.59605426</v>
      </c>
    </row>
    <row r="4130" spans="10:24" x14ac:dyDescent="0.25">
      <c r="J4130">
        <v>4127</v>
      </c>
      <c r="K4130" s="43">
        <v>0.85004896095238447</v>
      </c>
      <c r="L4130">
        <v>0.28367583802335694</v>
      </c>
      <c r="M4130">
        <v>0.28837637234960789</v>
      </c>
      <c r="N4130" s="44">
        <v>9.240960850130453E-2</v>
      </c>
      <c r="O4130" s="161">
        <f t="shared" si="641"/>
        <v>7000000</v>
      </c>
      <c r="P4130" s="162">
        <f t="shared" si="642"/>
        <v>171.4206576119289</v>
      </c>
      <c r="Q4130" s="162">
        <f t="shared" si="643"/>
        <v>123.83731588818456</v>
      </c>
      <c r="R4130" s="163">
        <f t="shared" si="644"/>
        <v>1</v>
      </c>
      <c r="S4130" s="161">
        <f t="shared" si="645"/>
        <v>7000000</v>
      </c>
      <c r="T4130" s="162">
        <f t="shared" si="646"/>
        <v>187.1402192039763</v>
      </c>
      <c r="U4130" s="162">
        <f t="shared" si="647"/>
        <v>119.41865794409229</v>
      </c>
      <c r="V4130" s="163">
        <f t="shared" si="648"/>
        <v>0.9</v>
      </c>
      <c r="W4130" s="164">
        <f t="shared" si="649"/>
        <v>283083392.06621039</v>
      </c>
      <c r="X4130" s="164">
        <f t="shared" si="650"/>
        <v>276645835.93726927</v>
      </c>
    </row>
    <row r="4131" spans="10:24" x14ac:dyDescent="0.25">
      <c r="J4131">
        <v>4128</v>
      </c>
      <c r="K4131" s="43">
        <v>0.33798707828941965</v>
      </c>
      <c r="L4131">
        <v>0.22972005006901708</v>
      </c>
      <c r="M4131">
        <v>0.58529953049327743</v>
      </c>
      <c r="N4131" s="44">
        <v>0.2835530486096095</v>
      </c>
      <c r="O4131" s="161">
        <f t="shared" si="641"/>
        <v>5000000</v>
      </c>
      <c r="P4131" s="162">
        <f t="shared" si="642"/>
        <v>168.90346321991697</v>
      </c>
      <c r="Q4131" s="162">
        <f t="shared" si="643"/>
        <v>139.30939898035547</v>
      </c>
      <c r="R4131" s="163">
        <f t="shared" si="644"/>
        <v>1</v>
      </c>
      <c r="S4131" s="161">
        <f t="shared" si="645"/>
        <v>6000000</v>
      </c>
      <c r="T4131" s="162">
        <f t="shared" si="646"/>
        <v>186.301154406639</v>
      </c>
      <c r="U4131" s="162">
        <f t="shared" si="647"/>
        <v>127.15469949017773</v>
      </c>
      <c r="V4131" s="163">
        <f t="shared" si="648"/>
        <v>1</v>
      </c>
      <c r="W4131" s="164">
        <f t="shared" si="649"/>
        <v>97970321.197807521</v>
      </c>
      <c r="X4131" s="164">
        <f t="shared" si="650"/>
        <v>204878729.49876761</v>
      </c>
    </row>
    <row r="4132" spans="10:24" x14ac:dyDescent="0.25">
      <c r="J4132">
        <v>4129</v>
      </c>
      <c r="K4132" s="43">
        <v>0.53893286788640715</v>
      </c>
      <c r="L4132">
        <v>0.1135078881146605</v>
      </c>
      <c r="M4132">
        <v>0.99724024327747129</v>
      </c>
      <c r="N4132" s="44">
        <v>0.55978346742806229</v>
      </c>
      <c r="O4132" s="161">
        <f t="shared" si="641"/>
        <v>5000000</v>
      </c>
      <c r="P4132" s="162">
        <f t="shared" si="642"/>
        <v>161.87877208887028</v>
      </c>
      <c r="Q4132" s="162">
        <f t="shared" si="643"/>
        <v>190.50077458865439</v>
      </c>
      <c r="R4132" s="163">
        <f t="shared" si="644"/>
        <v>1</v>
      </c>
      <c r="S4132" s="161">
        <f t="shared" si="645"/>
        <v>6000000</v>
      </c>
      <c r="T4132" s="162">
        <f t="shared" si="646"/>
        <v>183.95959069629009</v>
      </c>
      <c r="U4132" s="162">
        <f t="shared" si="647"/>
        <v>152.7503872943272</v>
      </c>
      <c r="V4132" s="163">
        <f t="shared" si="648"/>
        <v>1</v>
      </c>
      <c r="W4132" s="164">
        <f t="shared" si="649"/>
        <v>-193110012.49892059</v>
      </c>
      <c r="X4132" s="164">
        <f t="shared" si="650"/>
        <v>37255220.411777377</v>
      </c>
    </row>
    <row r="4133" spans="10:24" x14ac:dyDescent="0.25">
      <c r="J4133">
        <v>4130</v>
      </c>
      <c r="K4133" s="43">
        <v>0.51139244221509828</v>
      </c>
      <c r="L4133">
        <v>0.93260695383801739</v>
      </c>
      <c r="M4133">
        <v>0.72605837677650686</v>
      </c>
      <c r="N4133" s="44">
        <v>0.31669402859767537</v>
      </c>
      <c r="O4133" s="161">
        <f t="shared" si="641"/>
        <v>5000000</v>
      </c>
      <c r="P4133" s="162">
        <f t="shared" si="642"/>
        <v>202.43237964870801</v>
      </c>
      <c r="Q4133" s="162">
        <f t="shared" si="643"/>
        <v>147.01870101765678</v>
      </c>
      <c r="R4133" s="163">
        <f t="shared" si="644"/>
        <v>1</v>
      </c>
      <c r="S4133" s="161">
        <f t="shared" si="645"/>
        <v>6000000</v>
      </c>
      <c r="T4133" s="162">
        <f t="shared" si="646"/>
        <v>197.47745988290268</v>
      </c>
      <c r="U4133" s="162">
        <f t="shared" si="647"/>
        <v>131.00935050882839</v>
      </c>
      <c r="V4133" s="163">
        <f t="shared" si="648"/>
        <v>1</v>
      </c>
      <c r="W4133" s="164">
        <f t="shared" si="649"/>
        <v>227068393.15525615</v>
      </c>
      <c r="X4133" s="164">
        <f t="shared" si="650"/>
        <v>248808656.24444574</v>
      </c>
    </row>
    <row r="4134" spans="10:24" x14ac:dyDescent="0.25">
      <c r="J4134">
        <v>4131</v>
      </c>
      <c r="K4134" s="43">
        <v>0.31452473800364045</v>
      </c>
      <c r="L4134">
        <v>0.97834815657222707</v>
      </c>
      <c r="M4134">
        <v>0.30595225919746227</v>
      </c>
      <c r="N4134" s="44">
        <v>0.25856816806635086</v>
      </c>
      <c r="O4134" s="161">
        <f t="shared" si="641"/>
        <v>5000000</v>
      </c>
      <c r="P4134" s="162">
        <f t="shared" si="642"/>
        <v>210.31153448267696</v>
      </c>
      <c r="Q4134" s="162">
        <f t="shared" si="643"/>
        <v>124.8528647720008</v>
      </c>
      <c r="R4134" s="163">
        <f t="shared" si="644"/>
        <v>1</v>
      </c>
      <c r="S4134" s="161">
        <f t="shared" si="645"/>
        <v>6000000</v>
      </c>
      <c r="T4134" s="162">
        <f t="shared" si="646"/>
        <v>200.10384482755899</v>
      </c>
      <c r="U4134" s="162">
        <f t="shared" si="647"/>
        <v>119.9264323860004</v>
      </c>
      <c r="V4134" s="163">
        <f t="shared" si="648"/>
        <v>1</v>
      </c>
      <c r="W4134" s="164">
        <f t="shared" si="649"/>
        <v>377293348.55338079</v>
      </c>
      <c r="X4134" s="164">
        <f t="shared" si="650"/>
        <v>331064474.64935154</v>
      </c>
    </row>
    <row r="4135" spans="10:24" x14ac:dyDescent="0.25">
      <c r="J4135">
        <v>4132</v>
      </c>
      <c r="K4135" s="43">
        <v>0.33933884367076861</v>
      </c>
      <c r="L4135">
        <v>0.64953448711923245</v>
      </c>
      <c r="M4135">
        <v>0.86979666646611531</v>
      </c>
      <c r="N4135" s="44">
        <v>6.5399671901009704E-3</v>
      </c>
      <c r="O4135" s="161">
        <f t="shared" si="641"/>
        <v>5000000</v>
      </c>
      <c r="P4135" s="162">
        <f t="shared" si="642"/>
        <v>185.76095974012608</v>
      </c>
      <c r="Q4135" s="162">
        <f t="shared" si="643"/>
        <v>157.50860931945783</v>
      </c>
      <c r="R4135" s="163">
        <f t="shared" si="644"/>
        <v>1</v>
      </c>
      <c r="S4135" s="161">
        <f t="shared" si="645"/>
        <v>6000000</v>
      </c>
      <c r="T4135" s="162">
        <f t="shared" si="646"/>
        <v>191.92031991337535</v>
      </c>
      <c r="U4135" s="162">
        <f t="shared" si="647"/>
        <v>136.25430465972892</v>
      </c>
      <c r="V4135" s="163">
        <f t="shared" si="648"/>
        <v>0.05</v>
      </c>
      <c r="W4135" s="164">
        <f t="shared" si="649"/>
        <v>91261752.103341252</v>
      </c>
      <c r="X4135" s="164">
        <f t="shared" si="650"/>
        <v>-133300195.42390607</v>
      </c>
    </row>
    <row r="4136" spans="10:24" x14ac:dyDescent="0.25">
      <c r="J4136">
        <v>4133</v>
      </c>
      <c r="K4136" s="43">
        <v>9.7461567443718145E-2</v>
      </c>
      <c r="L4136">
        <v>0.96615123224538413</v>
      </c>
      <c r="M4136">
        <v>0.1458051473908325</v>
      </c>
      <c r="N4136" s="44">
        <v>0.22168161560242738</v>
      </c>
      <c r="O4136" s="161">
        <f t="shared" si="641"/>
        <v>2000000</v>
      </c>
      <c r="P4136" s="162">
        <f t="shared" si="642"/>
        <v>207.40522286409282</v>
      </c>
      <c r="Q4136" s="162">
        <f t="shared" si="643"/>
        <v>113.90808702897186</v>
      </c>
      <c r="R4136" s="163">
        <f t="shared" si="644"/>
        <v>1</v>
      </c>
      <c r="S4136" s="161">
        <f t="shared" si="645"/>
        <v>2000000</v>
      </c>
      <c r="T4136" s="162">
        <f t="shared" si="646"/>
        <v>199.13507428803095</v>
      </c>
      <c r="U4136" s="162">
        <f t="shared" si="647"/>
        <v>114.45404351448593</v>
      </c>
      <c r="V4136" s="163">
        <f t="shared" si="648"/>
        <v>1</v>
      </c>
      <c r="W4136" s="164">
        <f t="shared" si="649"/>
        <v>136994271.67024192</v>
      </c>
      <c r="X4136" s="164">
        <f t="shared" si="650"/>
        <v>19362061.547090024</v>
      </c>
    </row>
    <row r="4137" spans="10:24" x14ac:dyDescent="0.25">
      <c r="J4137">
        <v>4134</v>
      </c>
      <c r="K4137" s="43">
        <v>3.4642980515425359E-2</v>
      </c>
      <c r="L4137">
        <v>0.55134479141078718</v>
      </c>
      <c r="M4137">
        <v>0.57229916049982521</v>
      </c>
      <c r="N4137" s="44">
        <v>0.41867186330607642</v>
      </c>
      <c r="O4137" s="161">
        <f t="shared" si="641"/>
        <v>1000000</v>
      </c>
      <c r="P4137" s="162">
        <f t="shared" si="642"/>
        <v>181.93589536381737</v>
      </c>
      <c r="Q4137" s="162">
        <f t="shared" si="643"/>
        <v>138.6446140567858</v>
      </c>
      <c r="R4137" s="163">
        <f t="shared" si="644"/>
        <v>1</v>
      </c>
      <c r="S4137" s="161">
        <f t="shared" si="645"/>
        <v>1000000</v>
      </c>
      <c r="T4137" s="162">
        <f t="shared" si="646"/>
        <v>190.64529845460578</v>
      </c>
      <c r="U4137" s="162">
        <f t="shared" si="647"/>
        <v>126.8223070283929</v>
      </c>
      <c r="V4137" s="163">
        <f t="shared" si="648"/>
        <v>1</v>
      </c>
      <c r="W4137" s="164">
        <f t="shared" si="649"/>
        <v>-6708718.6929684356</v>
      </c>
      <c r="X4137" s="164">
        <f t="shared" si="650"/>
        <v>-86177008.573787123</v>
      </c>
    </row>
    <row r="4138" spans="10:24" x14ac:dyDescent="0.25">
      <c r="J4138">
        <v>4135</v>
      </c>
      <c r="K4138" s="43">
        <v>0.84264226807270959</v>
      </c>
      <c r="L4138">
        <v>0.73147822864485401</v>
      </c>
      <c r="M4138">
        <v>0.99693210974607893</v>
      </c>
      <c r="N4138" s="44">
        <v>0.90598300360176465</v>
      </c>
      <c r="O4138" s="161">
        <f t="shared" si="641"/>
        <v>7000000</v>
      </c>
      <c r="P4138" s="162">
        <f t="shared" si="642"/>
        <v>189.25934815387541</v>
      </c>
      <c r="Q4138" s="162">
        <f t="shared" si="643"/>
        <v>189.80871199553042</v>
      </c>
      <c r="R4138" s="163">
        <f t="shared" si="644"/>
        <v>1</v>
      </c>
      <c r="S4138" s="161">
        <f t="shared" si="645"/>
        <v>7000000</v>
      </c>
      <c r="T4138" s="162">
        <f t="shared" si="646"/>
        <v>193.08644938462513</v>
      </c>
      <c r="U4138" s="162">
        <f t="shared" si="647"/>
        <v>152.40435599776521</v>
      </c>
      <c r="V4138" s="163">
        <f t="shared" si="648"/>
        <v>1</v>
      </c>
      <c r="W4138" s="164">
        <f t="shared" si="649"/>
        <v>-53845546.891585059</v>
      </c>
      <c r="X4138" s="164">
        <f t="shared" si="650"/>
        <v>134774653.70801944</v>
      </c>
    </row>
    <row r="4139" spans="10:24" x14ac:dyDescent="0.25">
      <c r="J4139">
        <v>4136</v>
      </c>
      <c r="K4139" s="43">
        <v>0.96630860350152969</v>
      </c>
      <c r="L4139">
        <v>0.89974328336881149</v>
      </c>
      <c r="M4139">
        <v>0.48735883058152596</v>
      </c>
      <c r="N4139" s="44">
        <v>0.86287677250461603</v>
      </c>
      <c r="O4139" s="161">
        <f t="shared" si="641"/>
        <v>9000000</v>
      </c>
      <c r="P4139" s="162">
        <f t="shared" si="642"/>
        <v>199.2013522151959</v>
      </c>
      <c r="Q4139" s="162">
        <f t="shared" si="643"/>
        <v>134.36615965903141</v>
      </c>
      <c r="R4139" s="163">
        <f t="shared" si="644"/>
        <v>1</v>
      </c>
      <c r="S4139" s="161">
        <f t="shared" si="645"/>
        <v>9000000</v>
      </c>
      <c r="T4139" s="162">
        <f t="shared" si="646"/>
        <v>196.40045073839863</v>
      </c>
      <c r="U4139" s="162">
        <f t="shared" si="647"/>
        <v>124.68307982951571</v>
      </c>
      <c r="V4139" s="163">
        <f t="shared" si="648"/>
        <v>1</v>
      </c>
      <c r="W4139" s="164">
        <f t="shared" si="649"/>
        <v>533516733.00548041</v>
      </c>
      <c r="X4139" s="164">
        <f t="shared" si="650"/>
        <v>495456338.1799463</v>
      </c>
    </row>
    <row r="4140" spans="10:24" x14ac:dyDescent="0.25">
      <c r="J4140">
        <v>4137</v>
      </c>
      <c r="K4140" s="43">
        <v>4.2514084053019485E-2</v>
      </c>
      <c r="L4140">
        <v>0.16013405710787221</v>
      </c>
      <c r="M4140">
        <v>0.92792005163138891</v>
      </c>
      <c r="N4140" s="44">
        <v>0.55582213037685069</v>
      </c>
      <c r="O4140" s="161">
        <f t="shared" si="641"/>
        <v>1000000</v>
      </c>
      <c r="P4140" s="162">
        <f t="shared" si="642"/>
        <v>165.09139401665504</v>
      </c>
      <c r="Q4140" s="162">
        <f t="shared" si="643"/>
        <v>164.20947645984981</v>
      </c>
      <c r="R4140" s="163">
        <f t="shared" si="644"/>
        <v>1</v>
      </c>
      <c r="S4140" s="161">
        <f t="shared" si="645"/>
        <v>1000000</v>
      </c>
      <c r="T4140" s="162">
        <f t="shared" si="646"/>
        <v>185.03046467221833</v>
      </c>
      <c r="U4140" s="162">
        <f t="shared" si="647"/>
        <v>139.60473822992489</v>
      </c>
      <c r="V4140" s="163">
        <f t="shared" si="648"/>
        <v>1</v>
      </c>
      <c r="W4140" s="164">
        <f t="shared" si="649"/>
        <v>-49118082.443194762</v>
      </c>
      <c r="X4140" s="164">
        <f t="shared" si="650"/>
        <v>-104574273.55770656</v>
      </c>
    </row>
    <row r="4141" spans="10:24" x14ac:dyDescent="0.25">
      <c r="J4141">
        <v>4138</v>
      </c>
      <c r="K4141" s="43">
        <v>0.2011555208956517</v>
      </c>
      <c r="L4141">
        <v>0.89145316559643584</v>
      </c>
      <c r="M4141">
        <v>0.47073742414674458</v>
      </c>
      <c r="N4141" s="44">
        <v>0.30369923100041363</v>
      </c>
      <c r="O4141" s="161">
        <f t="shared" si="641"/>
        <v>2000000</v>
      </c>
      <c r="P4141" s="162">
        <f t="shared" si="642"/>
        <v>198.51439800356891</v>
      </c>
      <c r="Q4141" s="162">
        <f t="shared" si="643"/>
        <v>133.53167403066882</v>
      </c>
      <c r="R4141" s="163">
        <f t="shared" si="644"/>
        <v>1</v>
      </c>
      <c r="S4141" s="161">
        <f t="shared" si="645"/>
        <v>5000000</v>
      </c>
      <c r="T4141" s="162">
        <f t="shared" si="646"/>
        <v>196.17146600118963</v>
      </c>
      <c r="U4141" s="162">
        <f t="shared" si="647"/>
        <v>124.26583701533441</v>
      </c>
      <c r="V4141" s="163">
        <f t="shared" si="648"/>
        <v>1</v>
      </c>
      <c r="W4141" s="164">
        <f t="shared" si="649"/>
        <v>79965447.945800185</v>
      </c>
      <c r="X4141" s="164">
        <f t="shared" si="650"/>
        <v>209528144.92927611</v>
      </c>
    </row>
    <row r="4142" spans="10:24" x14ac:dyDescent="0.25">
      <c r="J4142">
        <v>4139</v>
      </c>
      <c r="K4142" s="43">
        <v>0.85162304790690346</v>
      </c>
      <c r="L4142">
        <v>0.17722798862111111</v>
      </c>
      <c r="M4142">
        <v>0.37963351824426672</v>
      </c>
      <c r="N4142" s="44">
        <v>0.4992557764307769</v>
      </c>
      <c r="O4142" s="161">
        <f t="shared" si="641"/>
        <v>7000000</v>
      </c>
      <c r="P4142" s="162">
        <f t="shared" si="642"/>
        <v>166.11028854612081</v>
      </c>
      <c r="Q4142" s="162">
        <f t="shared" si="643"/>
        <v>128.87113116449848</v>
      </c>
      <c r="R4142" s="163">
        <f t="shared" si="644"/>
        <v>1</v>
      </c>
      <c r="S4142" s="161">
        <f t="shared" si="645"/>
        <v>7000000</v>
      </c>
      <c r="T4142" s="162">
        <f t="shared" si="646"/>
        <v>185.37009618204027</v>
      </c>
      <c r="U4142" s="162">
        <f t="shared" si="647"/>
        <v>121.93556558224924</v>
      </c>
      <c r="V4142" s="163">
        <f t="shared" si="648"/>
        <v>1</v>
      </c>
      <c r="W4142" s="164">
        <f t="shared" si="649"/>
        <v>210674101.67135635</v>
      </c>
      <c r="X4142" s="164">
        <f t="shared" si="650"/>
        <v>294041714.19853723</v>
      </c>
    </row>
    <row r="4143" spans="10:24" x14ac:dyDescent="0.25">
      <c r="J4143">
        <v>4140</v>
      </c>
      <c r="K4143" s="43">
        <v>0.63502773289981607</v>
      </c>
      <c r="L4143">
        <v>0.72416156091554218</v>
      </c>
      <c r="M4143">
        <v>0.17763056912896258</v>
      </c>
      <c r="N4143" s="44">
        <v>0.25948170171337126</v>
      </c>
      <c r="O4143" s="161">
        <f t="shared" si="641"/>
        <v>6000000</v>
      </c>
      <c r="P4143" s="162">
        <f t="shared" si="642"/>
        <v>188.92873865357564</v>
      </c>
      <c r="Q4143" s="162">
        <f t="shared" si="643"/>
        <v>116.51134839041282</v>
      </c>
      <c r="R4143" s="163">
        <f t="shared" si="644"/>
        <v>1</v>
      </c>
      <c r="S4143" s="161">
        <f t="shared" si="645"/>
        <v>7000000</v>
      </c>
      <c r="T4143" s="162">
        <f t="shared" si="646"/>
        <v>192.97624621785855</v>
      </c>
      <c r="U4143" s="162">
        <f t="shared" si="647"/>
        <v>115.75567419520641</v>
      </c>
      <c r="V4143" s="163">
        <f t="shared" si="648"/>
        <v>1</v>
      </c>
      <c r="W4143" s="164">
        <f t="shared" si="649"/>
        <v>384504341.57897687</v>
      </c>
      <c r="X4143" s="164">
        <f t="shared" si="650"/>
        <v>390544004.15856493</v>
      </c>
    </row>
    <row r="4144" spans="10:24" x14ac:dyDescent="0.25">
      <c r="J4144">
        <v>4141</v>
      </c>
      <c r="K4144" s="43">
        <v>0.39197500404966501</v>
      </c>
      <c r="L4144">
        <v>0.20623457557370228</v>
      </c>
      <c r="M4144">
        <v>0.59637950112891203</v>
      </c>
      <c r="N4144" s="44">
        <v>0.4658065593016657</v>
      </c>
      <c r="O4144" s="161">
        <f t="shared" si="641"/>
        <v>5000000</v>
      </c>
      <c r="P4144" s="162">
        <f t="shared" si="642"/>
        <v>167.70665699136336</v>
      </c>
      <c r="Q4144" s="162">
        <f t="shared" si="643"/>
        <v>139.8797371716241</v>
      </c>
      <c r="R4144" s="163">
        <f t="shared" si="644"/>
        <v>1</v>
      </c>
      <c r="S4144" s="161">
        <f t="shared" si="645"/>
        <v>6000000</v>
      </c>
      <c r="T4144" s="162">
        <f t="shared" si="646"/>
        <v>185.90221899712111</v>
      </c>
      <c r="U4144" s="162">
        <f t="shared" si="647"/>
        <v>127.43986858581205</v>
      </c>
      <c r="V4144" s="163">
        <f t="shared" si="648"/>
        <v>1</v>
      </c>
      <c r="W4144" s="164">
        <f t="shared" si="649"/>
        <v>89134599.098696291</v>
      </c>
      <c r="X4144" s="164">
        <f t="shared" si="650"/>
        <v>200774102.46785438</v>
      </c>
    </row>
    <row r="4145" spans="10:24" x14ac:dyDescent="0.25">
      <c r="J4145">
        <v>4142</v>
      </c>
      <c r="K4145" s="43">
        <v>0.2819978470640544</v>
      </c>
      <c r="L4145">
        <v>3.1443832158539076E-2</v>
      </c>
      <c r="M4145">
        <v>0.5284409840637494</v>
      </c>
      <c r="N4145" s="44">
        <v>8.1042748075444981E-2</v>
      </c>
      <c r="O4145" s="161">
        <f t="shared" si="641"/>
        <v>2000000</v>
      </c>
      <c r="P4145" s="162">
        <f t="shared" si="642"/>
        <v>152.10022670839939</v>
      </c>
      <c r="Q4145" s="162">
        <f t="shared" si="643"/>
        <v>136.42702941430275</v>
      </c>
      <c r="R4145" s="163">
        <f t="shared" si="644"/>
        <v>1</v>
      </c>
      <c r="S4145" s="161">
        <f t="shared" si="645"/>
        <v>5000000</v>
      </c>
      <c r="T4145" s="162">
        <f t="shared" si="646"/>
        <v>180.70007556946646</v>
      </c>
      <c r="U4145" s="162">
        <f t="shared" si="647"/>
        <v>125.71351470715138</v>
      </c>
      <c r="V4145" s="163">
        <f t="shared" si="648"/>
        <v>0.9</v>
      </c>
      <c r="W4145" s="164">
        <f t="shared" si="649"/>
        <v>-18653605.411806721</v>
      </c>
      <c r="X4145" s="164">
        <f t="shared" si="650"/>
        <v>97439523.880417883</v>
      </c>
    </row>
    <row r="4146" spans="10:24" x14ac:dyDescent="0.25">
      <c r="J4146">
        <v>4143</v>
      </c>
      <c r="K4146" s="43">
        <v>0.29276317545770569</v>
      </c>
      <c r="L4146">
        <v>0.84398343858643188</v>
      </c>
      <c r="M4146">
        <v>0.44802259825260904</v>
      </c>
      <c r="N4146" s="44">
        <v>0.41740546214360641</v>
      </c>
      <c r="O4146" s="161">
        <f t="shared" si="641"/>
        <v>2000000</v>
      </c>
      <c r="P4146" s="162">
        <f t="shared" si="642"/>
        <v>195.16447684593641</v>
      </c>
      <c r="Q4146" s="162">
        <f t="shared" si="643"/>
        <v>132.386823261991</v>
      </c>
      <c r="R4146" s="163">
        <f t="shared" si="644"/>
        <v>1</v>
      </c>
      <c r="S4146" s="161">
        <f t="shared" si="645"/>
        <v>5000000</v>
      </c>
      <c r="T4146" s="162">
        <f t="shared" si="646"/>
        <v>195.05482561531215</v>
      </c>
      <c r="U4146" s="162">
        <f t="shared" si="647"/>
        <v>123.6934116309955</v>
      </c>
      <c r="V4146" s="163">
        <f t="shared" si="648"/>
        <v>1</v>
      </c>
      <c r="W4146" s="164">
        <f t="shared" si="649"/>
        <v>75555307.167890817</v>
      </c>
      <c r="X4146" s="164">
        <f t="shared" si="650"/>
        <v>206807069.92158329</v>
      </c>
    </row>
    <row r="4147" spans="10:24" x14ac:dyDescent="0.25">
      <c r="J4147">
        <v>4144</v>
      </c>
      <c r="K4147" s="43">
        <v>0.18920511074073121</v>
      </c>
      <c r="L4147">
        <v>0.45093462942984197</v>
      </c>
      <c r="M4147">
        <v>0.88180950359098276</v>
      </c>
      <c r="N4147" s="44">
        <v>2.6841258402586554E-2</v>
      </c>
      <c r="O4147" s="161">
        <f t="shared" si="641"/>
        <v>2000000</v>
      </c>
      <c r="P4147" s="162">
        <f t="shared" si="642"/>
        <v>178.15049465852383</v>
      </c>
      <c r="Q4147" s="162">
        <f t="shared" si="643"/>
        <v>158.68162038752152</v>
      </c>
      <c r="R4147" s="163">
        <f t="shared" si="644"/>
        <v>1</v>
      </c>
      <c r="S4147" s="161">
        <f t="shared" si="645"/>
        <v>5000000</v>
      </c>
      <c r="T4147" s="162">
        <f t="shared" si="646"/>
        <v>189.38349821950794</v>
      </c>
      <c r="U4147" s="162">
        <f t="shared" si="647"/>
        <v>136.84081019376077</v>
      </c>
      <c r="V4147" s="163">
        <f t="shared" si="648"/>
        <v>0.9</v>
      </c>
      <c r="W4147" s="164">
        <f t="shared" si="649"/>
        <v>-11062251.457995385</v>
      </c>
      <c r="X4147" s="164">
        <f t="shared" si="650"/>
        <v>86442096.11586225</v>
      </c>
    </row>
    <row r="4148" spans="10:24" x14ac:dyDescent="0.25">
      <c r="J4148">
        <v>4145</v>
      </c>
      <c r="K4148" s="43">
        <v>0.88987422159524032</v>
      </c>
      <c r="L4148">
        <v>0.84746451263125777</v>
      </c>
      <c r="M4148">
        <v>0.20233918488575087</v>
      </c>
      <c r="N4148" s="44">
        <v>8.0367027808430969E-2</v>
      </c>
      <c r="O4148" s="161">
        <f t="shared" si="641"/>
        <v>7000000</v>
      </c>
      <c r="P4148" s="162">
        <f t="shared" si="642"/>
        <v>195.3842924204034</v>
      </c>
      <c r="Q4148" s="162">
        <f t="shared" si="643"/>
        <v>118.33409979622738</v>
      </c>
      <c r="R4148" s="163">
        <f t="shared" si="644"/>
        <v>1</v>
      </c>
      <c r="S4148" s="161">
        <f t="shared" si="645"/>
        <v>7000000</v>
      </c>
      <c r="T4148" s="162">
        <f t="shared" si="646"/>
        <v>195.12809747346779</v>
      </c>
      <c r="U4148" s="162">
        <f t="shared" si="647"/>
        <v>116.66704989811369</v>
      </c>
      <c r="V4148" s="163">
        <f t="shared" si="648"/>
        <v>0.9</v>
      </c>
      <c r="W4148" s="164">
        <f t="shared" si="649"/>
        <v>489351348.36923218</v>
      </c>
      <c r="X4148" s="164">
        <f t="shared" si="650"/>
        <v>344304599.72473085</v>
      </c>
    </row>
    <row r="4149" spans="10:24" x14ac:dyDescent="0.25">
      <c r="J4149">
        <v>4146</v>
      </c>
      <c r="K4149" s="43">
        <v>0.16969235382383241</v>
      </c>
      <c r="L4149">
        <v>3.0018622303020548E-2</v>
      </c>
      <c r="M4149">
        <v>0.96082664469079271</v>
      </c>
      <c r="N4149" s="44">
        <v>0.87501528105679793</v>
      </c>
      <c r="O4149" s="161">
        <f t="shared" si="641"/>
        <v>2000000</v>
      </c>
      <c r="P4149" s="162">
        <f t="shared" si="642"/>
        <v>151.79220014978222</v>
      </c>
      <c r="Q4149" s="162">
        <f t="shared" si="643"/>
        <v>170.20720900713266</v>
      </c>
      <c r="R4149" s="163">
        <f t="shared" si="644"/>
        <v>1</v>
      </c>
      <c r="S4149" s="161">
        <f t="shared" si="645"/>
        <v>5000000</v>
      </c>
      <c r="T4149" s="162">
        <f t="shared" si="646"/>
        <v>180.59740004992742</v>
      </c>
      <c r="U4149" s="162">
        <f t="shared" si="647"/>
        <v>142.60360450356632</v>
      </c>
      <c r="V4149" s="163">
        <f t="shared" si="648"/>
        <v>1</v>
      </c>
      <c r="W4149" s="164">
        <f t="shared" si="649"/>
        <v>-86830017.714700878</v>
      </c>
      <c r="X4149" s="164">
        <f t="shared" si="650"/>
        <v>39968977.731805503</v>
      </c>
    </row>
    <row r="4150" spans="10:24" x14ac:dyDescent="0.25">
      <c r="J4150">
        <v>4147</v>
      </c>
      <c r="K4150" s="43">
        <v>0.68066873324811372</v>
      </c>
      <c r="L4150">
        <v>0.99642068463700428</v>
      </c>
      <c r="M4150">
        <v>0.38655123721870566</v>
      </c>
      <c r="N4150" s="44">
        <v>0.69757854863284996</v>
      </c>
      <c r="O4150" s="161">
        <f t="shared" si="641"/>
        <v>6000000</v>
      </c>
      <c r="P4150" s="162">
        <f t="shared" si="642"/>
        <v>220.34060012305105</v>
      </c>
      <c r="Q4150" s="162">
        <f t="shared" si="643"/>
        <v>129.23361764683003</v>
      </c>
      <c r="R4150" s="163">
        <f t="shared" si="644"/>
        <v>1</v>
      </c>
      <c r="S4150" s="161">
        <f t="shared" si="645"/>
        <v>7000000</v>
      </c>
      <c r="T4150" s="162">
        <f t="shared" si="646"/>
        <v>203.44686670768368</v>
      </c>
      <c r="U4150" s="162">
        <f t="shared" si="647"/>
        <v>122.11680882341501</v>
      </c>
      <c r="V4150" s="163">
        <f t="shared" si="648"/>
        <v>1</v>
      </c>
      <c r="W4150" s="164">
        <f t="shared" si="649"/>
        <v>496641894.85732615</v>
      </c>
      <c r="X4150" s="164">
        <f t="shared" si="650"/>
        <v>419310405.18988073</v>
      </c>
    </row>
    <row r="4151" spans="10:24" x14ac:dyDescent="0.25">
      <c r="J4151">
        <v>4148</v>
      </c>
      <c r="K4151" s="43">
        <v>0.2796850568007152</v>
      </c>
      <c r="L4151">
        <v>0.47280533624530785</v>
      </c>
      <c r="M4151">
        <v>6.2643821283668855E-3</v>
      </c>
      <c r="N4151" s="44">
        <v>0.85634346901070457</v>
      </c>
      <c r="O4151" s="161">
        <f t="shared" si="641"/>
        <v>2000000</v>
      </c>
      <c r="P4151" s="162">
        <f t="shared" si="642"/>
        <v>178.9767031304618</v>
      </c>
      <c r="Q4151" s="162">
        <f t="shared" si="643"/>
        <v>85.062190270950225</v>
      </c>
      <c r="R4151" s="163">
        <f t="shared" si="644"/>
        <v>1</v>
      </c>
      <c r="S4151" s="161">
        <f t="shared" si="645"/>
        <v>5000000</v>
      </c>
      <c r="T4151" s="162">
        <f t="shared" si="646"/>
        <v>189.65890104348728</v>
      </c>
      <c r="U4151" s="162">
        <f t="shared" si="647"/>
        <v>100.03109513547511</v>
      </c>
      <c r="V4151" s="163">
        <f t="shared" si="648"/>
        <v>1</v>
      </c>
      <c r="W4151" s="164">
        <f t="shared" si="649"/>
        <v>137829025.71902314</v>
      </c>
      <c r="X4151" s="164">
        <f t="shared" si="650"/>
        <v>298139029.54006082</v>
      </c>
    </row>
    <row r="4152" spans="10:24" x14ac:dyDescent="0.25">
      <c r="J4152">
        <v>4149</v>
      </c>
      <c r="K4152" s="43">
        <v>0.49087710674294205</v>
      </c>
      <c r="L4152">
        <v>0.66942582920477756</v>
      </c>
      <c r="M4152">
        <v>0.8867300010278415</v>
      </c>
      <c r="N4152" s="44">
        <v>0.8985363445902631</v>
      </c>
      <c r="O4152" s="161">
        <f t="shared" si="641"/>
        <v>5000000</v>
      </c>
      <c r="P4152" s="162">
        <f t="shared" si="642"/>
        <v>186.57492392732453</v>
      </c>
      <c r="Q4152" s="162">
        <f t="shared" si="643"/>
        <v>159.18639646438976</v>
      </c>
      <c r="R4152" s="163">
        <f t="shared" si="644"/>
        <v>1</v>
      </c>
      <c r="S4152" s="161">
        <f t="shared" si="645"/>
        <v>6000000</v>
      </c>
      <c r="T4152" s="162">
        <f t="shared" si="646"/>
        <v>192.19164130910818</v>
      </c>
      <c r="U4152" s="162">
        <f t="shared" si="647"/>
        <v>137.09319823219488</v>
      </c>
      <c r="V4152" s="163">
        <f t="shared" si="648"/>
        <v>1</v>
      </c>
      <c r="W4152" s="164">
        <f t="shared" si="649"/>
        <v>86942637.314673871</v>
      </c>
      <c r="X4152" s="164">
        <f t="shared" si="650"/>
        <v>180590658.46147978</v>
      </c>
    </row>
    <row r="4153" spans="10:24" x14ac:dyDescent="0.25">
      <c r="J4153">
        <v>4150</v>
      </c>
      <c r="K4153" s="43">
        <v>5.0986854026757511E-2</v>
      </c>
      <c r="L4153">
        <v>0.58255888532435784</v>
      </c>
      <c r="M4153">
        <v>0.92418558657094907</v>
      </c>
      <c r="N4153" s="44">
        <v>0.58701970552694227</v>
      </c>
      <c r="O4153" s="161">
        <f t="shared" si="641"/>
        <v>2000000</v>
      </c>
      <c r="P4153" s="162">
        <f t="shared" si="642"/>
        <v>183.12666142850037</v>
      </c>
      <c r="Q4153" s="162">
        <f t="shared" si="643"/>
        <v>163.67603630317396</v>
      </c>
      <c r="R4153" s="163">
        <f t="shared" si="644"/>
        <v>1</v>
      </c>
      <c r="S4153" s="161">
        <f t="shared" si="645"/>
        <v>2000000</v>
      </c>
      <c r="T4153" s="162">
        <f t="shared" si="646"/>
        <v>191.04222047616679</v>
      </c>
      <c r="U4153" s="162">
        <f t="shared" si="647"/>
        <v>139.33801815158699</v>
      </c>
      <c r="V4153" s="163">
        <f t="shared" si="648"/>
        <v>1</v>
      </c>
      <c r="W4153" s="164">
        <f t="shared" si="649"/>
        <v>-11098749.74934718</v>
      </c>
      <c r="X4153" s="164">
        <f t="shared" si="650"/>
        <v>-46591595.350840405</v>
      </c>
    </row>
    <row r="4154" spans="10:24" x14ac:dyDescent="0.25">
      <c r="J4154">
        <v>4151</v>
      </c>
      <c r="K4154" s="43">
        <v>0.85906449270999841</v>
      </c>
      <c r="L4154">
        <v>0.44120577769623737</v>
      </c>
      <c r="M4154">
        <v>0.10439162263061019</v>
      </c>
      <c r="N4154" s="44">
        <v>8.3018992085395316E-2</v>
      </c>
      <c r="O4154" s="161">
        <f t="shared" si="641"/>
        <v>7000000</v>
      </c>
      <c r="P4154" s="162">
        <f t="shared" si="642"/>
        <v>177.781307410919</v>
      </c>
      <c r="Q4154" s="162">
        <f t="shared" si="643"/>
        <v>109.86163532693405</v>
      </c>
      <c r="R4154" s="163">
        <f t="shared" si="644"/>
        <v>1</v>
      </c>
      <c r="S4154" s="161">
        <f t="shared" si="645"/>
        <v>7000000</v>
      </c>
      <c r="T4154" s="162">
        <f t="shared" si="646"/>
        <v>189.26043580363967</v>
      </c>
      <c r="U4154" s="162">
        <f t="shared" si="647"/>
        <v>112.43081766346702</v>
      </c>
      <c r="V4154" s="163">
        <f t="shared" si="648"/>
        <v>0.9</v>
      </c>
      <c r="W4154" s="164">
        <f t="shared" si="649"/>
        <v>425437704.58789462</v>
      </c>
      <c r="X4154" s="164">
        <f t="shared" si="650"/>
        <v>334026594.28308761</v>
      </c>
    </row>
    <row r="4155" spans="10:24" x14ac:dyDescent="0.25">
      <c r="J4155">
        <v>4152</v>
      </c>
      <c r="K4155" s="43">
        <v>0.79231969626773724</v>
      </c>
      <c r="L4155">
        <v>0.32912545568589169</v>
      </c>
      <c r="M4155">
        <v>0.43476175486575408</v>
      </c>
      <c r="N4155" s="44">
        <v>0.95073677162229575</v>
      </c>
      <c r="O4155" s="161">
        <f t="shared" si="641"/>
        <v>7000000</v>
      </c>
      <c r="P4155" s="162">
        <f t="shared" si="642"/>
        <v>173.36506008260653</v>
      </c>
      <c r="Q4155" s="162">
        <f t="shared" si="643"/>
        <v>131.71472480690585</v>
      </c>
      <c r="R4155" s="163">
        <f t="shared" si="644"/>
        <v>1</v>
      </c>
      <c r="S4155" s="161">
        <f t="shared" si="645"/>
        <v>7000000</v>
      </c>
      <c r="T4155" s="162">
        <f t="shared" si="646"/>
        <v>187.78835336086885</v>
      </c>
      <c r="U4155" s="162">
        <f t="shared" si="647"/>
        <v>123.35736240345292</v>
      </c>
      <c r="V4155" s="163">
        <f t="shared" si="648"/>
        <v>1</v>
      </c>
      <c r="W4155" s="164">
        <f t="shared" si="649"/>
        <v>241552346.92990476</v>
      </c>
      <c r="X4155" s="164">
        <f t="shared" si="650"/>
        <v>301016936.70191151</v>
      </c>
    </row>
    <row r="4156" spans="10:24" x14ac:dyDescent="0.25">
      <c r="J4156">
        <v>4153</v>
      </c>
      <c r="K4156" s="43">
        <v>0.83199145540291963</v>
      </c>
      <c r="L4156">
        <v>0.49695048532397279</v>
      </c>
      <c r="M4156">
        <v>0.33871036690583112</v>
      </c>
      <c r="N4156" s="44">
        <v>0.8438332577438673</v>
      </c>
      <c r="O4156" s="161">
        <f t="shared" si="641"/>
        <v>7000000</v>
      </c>
      <c r="P4156" s="162">
        <f t="shared" si="642"/>
        <v>179.88533888770345</v>
      </c>
      <c r="Q4156" s="162">
        <f t="shared" si="643"/>
        <v>126.6802932858332</v>
      </c>
      <c r="R4156" s="163">
        <f t="shared" si="644"/>
        <v>1</v>
      </c>
      <c r="S4156" s="161">
        <f t="shared" si="645"/>
        <v>7000000</v>
      </c>
      <c r="T4156" s="162">
        <f t="shared" si="646"/>
        <v>189.96177962923448</v>
      </c>
      <c r="U4156" s="162">
        <f t="shared" si="647"/>
        <v>120.84014664291661</v>
      </c>
      <c r="V4156" s="163">
        <f t="shared" si="648"/>
        <v>1</v>
      </c>
      <c r="W4156" s="164">
        <f t="shared" si="649"/>
        <v>322435319.21309179</v>
      </c>
      <c r="X4156" s="164">
        <f t="shared" si="650"/>
        <v>333851430.90422511</v>
      </c>
    </row>
    <row r="4157" spans="10:24" x14ac:dyDescent="0.25">
      <c r="J4157">
        <v>4154</v>
      </c>
      <c r="K4157" s="43">
        <v>0.65237330445512354</v>
      </c>
      <c r="L4157">
        <v>0.31802823102565048</v>
      </c>
      <c r="M4157">
        <v>0.93609543212633117</v>
      </c>
      <c r="N4157" s="44">
        <v>0.98057214897105049</v>
      </c>
      <c r="O4157" s="161">
        <f t="shared" si="641"/>
        <v>6000000</v>
      </c>
      <c r="P4157" s="162">
        <f t="shared" si="642"/>
        <v>172.90170487145738</v>
      </c>
      <c r="Q4157" s="162">
        <f t="shared" si="643"/>
        <v>165.45596917134873</v>
      </c>
      <c r="R4157" s="163">
        <f t="shared" si="644"/>
        <v>1</v>
      </c>
      <c r="S4157" s="161">
        <f t="shared" si="645"/>
        <v>7000000</v>
      </c>
      <c r="T4157" s="162">
        <f t="shared" si="646"/>
        <v>187.63390162381913</v>
      </c>
      <c r="U4157" s="162">
        <f t="shared" si="647"/>
        <v>140.22798458567436</v>
      </c>
      <c r="V4157" s="163">
        <f t="shared" si="648"/>
        <v>1</v>
      </c>
      <c r="W4157" s="164">
        <f t="shared" si="649"/>
        <v>-5325585.7993480638</v>
      </c>
      <c r="X4157" s="164">
        <f t="shared" si="650"/>
        <v>181841419.26701337</v>
      </c>
    </row>
    <row r="4158" spans="10:24" x14ac:dyDescent="0.25">
      <c r="J4158">
        <v>4155</v>
      </c>
      <c r="K4158" s="43">
        <v>6.2205290096070898E-2</v>
      </c>
      <c r="L4158">
        <v>0.99473665206304818</v>
      </c>
      <c r="M4158">
        <v>0.47997079618695337</v>
      </c>
      <c r="N4158" s="44">
        <v>0.4227103797152012</v>
      </c>
      <c r="O4158" s="161">
        <f t="shared" si="641"/>
        <v>2000000</v>
      </c>
      <c r="P4158" s="162">
        <f t="shared" si="642"/>
        <v>218.37045256365568</v>
      </c>
      <c r="Q4158" s="162">
        <f t="shared" si="643"/>
        <v>133.99546242344343</v>
      </c>
      <c r="R4158" s="163">
        <f t="shared" si="644"/>
        <v>1</v>
      </c>
      <c r="S4158" s="161">
        <f t="shared" si="645"/>
        <v>2000000</v>
      </c>
      <c r="T4158" s="162">
        <f t="shared" si="646"/>
        <v>202.79015085455188</v>
      </c>
      <c r="U4158" s="162">
        <f t="shared" si="647"/>
        <v>124.49773121172171</v>
      </c>
      <c r="V4158" s="163">
        <f t="shared" si="648"/>
        <v>1</v>
      </c>
      <c r="W4158" s="164">
        <f t="shared" si="649"/>
        <v>118749980.28042451</v>
      </c>
      <c r="X4158" s="164">
        <f t="shared" si="650"/>
        <v>6584839.2856603265</v>
      </c>
    </row>
    <row r="4159" spans="10:24" x14ac:dyDescent="0.25">
      <c r="J4159">
        <v>4156</v>
      </c>
      <c r="K4159" s="43">
        <v>0.72502076793502113</v>
      </c>
      <c r="L4159">
        <v>0.16660682551604622</v>
      </c>
      <c r="M4159">
        <v>0.68580237098817465</v>
      </c>
      <c r="N4159" s="44">
        <v>0.78467295149111815</v>
      </c>
      <c r="O4159" s="161">
        <f t="shared" si="641"/>
        <v>6000000</v>
      </c>
      <c r="P4159" s="162">
        <f t="shared" si="642"/>
        <v>165.48508348107669</v>
      </c>
      <c r="Q4159" s="162">
        <f t="shared" si="643"/>
        <v>144.67973541122845</v>
      </c>
      <c r="R4159" s="163">
        <f t="shared" si="644"/>
        <v>1</v>
      </c>
      <c r="S4159" s="161">
        <f t="shared" si="645"/>
        <v>7000000</v>
      </c>
      <c r="T4159" s="162">
        <f t="shared" si="646"/>
        <v>185.16169449369224</v>
      </c>
      <c r="U4159" s="162">
        <f t="shared" si="647"/>
        <v>129.83986770561424</v>
      </c>
      <c r="V4159" s="163">
        <f t="shared" si="648"/>
        <v>1</v>
      </c>
      <c r="W4159" s="164">
        <f t="shared" si="649"/>
        <v>74832088.419089422</v>
      </c>
      <c r="X4159" s="164">
        <f t="shared" si="650"/>
        <v>237252787.51654601</v>
      </c>
    </row>
    <row r="4160" spans="10:24" x14ac:dyDescent="0.25">
      <c r="J4160">
        <v>4157</v>
      </c>
      <c r="K4160" s="43">
        <v>0.38202779956885968</v>
      </c>
      <c r="L4160">
        <v>0.85784786330502028</v>
      </c>
      <c r="M4160">
        <v>0.483762317038817</v>
      </c>
      <c r="N4160" s="44">
        <v>0.21104800743210705</v>
      </c>
      <c r="O4160" s="161">
        <f t="shared" si="641"/>
        <v>5000000</v>
      </c>
      <c r="P4160" s="162">
        <f t="shared" si="642"/>
        <v>196.06050231470792</v>
      </c>
      <c r="Q4160" s="162">
        <f t="shared" si="643"/>
        <v>134.18573840420669</v>
      </c>
      <c r="R4160" s="163">
        <f t="shared" si="644"/>
        <v>1</v>
      </c>
      <c r="S4160" s="161">
        <f t="shared" si="645"/>
        <v>6000000</v>
      </c>
      <c r="T4160" s="162">
        <f t="shared" si="646"/>
        <v>195.35350077156932</v>
      </c>
      <c r="U4160" s="162">
        <f t="shared" si="647"/>
        <v>124.59286920210334</v>
      </c>
      <c r="V4160" s="163">
        <f t="shared" si="648"/>
        <v>1</v>
      </c>
      <c r="W4160" s="164">
        <f t="shared" si="649"/>
        <v>259373819.55250615</v>
      </c>
      <c r="X4160" s="164">
        <f t="shared" si="650"/>
        <v>274563789.41679585</v>
      </c>
    </row>
    <row r="4161" spans="10:24" x14ac:dyDescent="0.25">
      <c r="J4161">
        <v>4158</v>
      </c>
      <c r="K4161" s="43">
        <v>0.30013394037062757</v>
      </c>
      <c r="L4161">
        <v>0.45736223591992708</v>
      </c>
      <c r="M4161">
        <v>0.79380288193009763</v>
      </c>
      <c r="N4161" s="44">
        <v>0.36693287994559753</v>
      </c>
      <c r="O4161" s="161">
        <f t="shared" si="641"/>
        <v>5000000</v>
      </c>
      <c r="P4161" s="162">
        <f t="shared" si="642"/>
        <v>178.39378030226584</v>
      </c>
      <c r="Q4161" s="162">
        <f t="shared" si="643"/>
        <v>151.39375145839128</v>
      </c>
      <c r="R4161" s="163">
        <f t="shared" si="644"/>
        <v>1</v>
      </c>
      <c r="S4161" s="161">
        <f t="shared" si="645"/>
        <v>6000000</v>
      </c>
      <c r="T4161" s="162">
        <f t="shared" si="646"/>
        <v>189.46459343408861</v>
      </c>
      <c r="U4161" s="162">
        <f t="shared" si="647"/>
        <v>133.19687572919563</v>
      </c>
      <c r="V4161" s="163">
        <f t="shared" si="648"/>
        <v>1</v>
      </c>
      <c r="W4161" s="164">
        <f t="shared" si="649"/>
        <v>85000144.219372809</v>
      </c>
      <c r="X4161" s="164">
        <f t="shared" si="650"/>
        <v>187606306.2293579</v>
      </c>
    </row>
    <row r="4162" spans="10:24" x14ac:dyDescent="0.25">
      <c r="J4162">
        <v>4159</v>
      </c>
      <c r="K4162" s="43">
        <v>0.47015470083887945</v>
      </c>
      <c r="L4162">
        <v>0.74472686089304074</v>
      </c>
      <c r="M4162">
        <v>0.43452397762139627</v>
      </c>
      <c r="N4162" s="44">
        <v>0.63757065314785333</v>
      </c>
      <c r="O4162" s="161">
        <f t="shared" si="641"/>
        <v>5000000</v>
      </c>
      <c r="P4162" s="162">
        <f t="shared" si="642"/>
        <v>189.86980981896573</v>
      </c>
      <c r="Q4162" s="162">
        <f t="shared" si="643"/>
        <v>131.70264191226451</v>
      </c>
      <c r="R4162" s="163">
        <f t="shared" si="644"/>
        <v>1</v>
      </c>
      <c r="S4162" s="161">
        <f t="shared" si="645"/>
        <v>6000000</v>
      </c>
      <c r="T4162" s="162">
        <f t="shared" si="646"/>
        <v>193.2899366063219</v>
      </c>
      <c r="U4162" s="162">
        <f t="shared" si="647"/>
        <v>123.35132095613226</v>
      </c>
      <c r="V4162" s="163">
        <f t="shared" si="648"/>
        <v>1</v>
      </c>
      <c r="W4162" s="164">
        <f t="shared" si="649"/>
        <v>240835839.5335061</v>
      </c>
      <c r="X4162" s="164">
        <f t="shared" si="650"/>
        <v>269631693.90113789</v>
      </c>
    </row>
    <row r="4163" spans="10:24" x14ac:dyDescent="0.25">
      <c r="J4163">
        <v>4160</v>
      </c>
      <c r="K4163" s="43">
        <v>0.35079549703024637</v>
      </c>
      <c r="L4163">
        <v>0.85682024887334907</v>
      </c>
      <c r="M4163">
        <v>0.54653840870542603</v>
      </c>
      <c r="N4163" s="44">
        <v>0.69851310463861871</v>
      </c>
      <c r="O4163" s="161">
        <f t="shared" si="641"/>
        <v>5000000</v>
      </c>
      <c r="P4163" s="162">
        <f t="shared" si="642"/>
        <v>195.99212846847391</v>
      </c>
      <c r="Q4163" s="162">
        <f t="shared" si="643"/>
        <v>137.33840672740143</v>
      </c>
      <c r="R4163" s="163">
        <f t="shared" si="644"/>
        <v>1</v>
      </c>
      <c r="S4163" s="161">
        <f t="shared" si="645"/>
        <v>6000000</v>
      </c>
      <c r="T4163" s="162">
        <f t="shared" si="646"/>
        <v>195.33070948949131</v>
      </c>
      <c r="U4163" s="162">
        <f t="shared" si="647"/>
        <v>126.16920336370072</v>
      </c>
      <c r="V4163" s="163">
        <f t="shared" si="648"/>
        <v>1</v>
      </c>
      <c r="W4163" s="164">
        <f t="shared" si="649"/>
        <v>243268608.70536238</v>
      </c>
      <c r="X4163" s="164">
        <f t="shared" si="650"/>
        <v>264969036.75474358</v>
      </c>
    </row>
    <row r="4164" spans="10:24" x14ac:dyDescent="0.25">
      <c r="J4164">
        <v>4161</v>
      </c>
      <c r="K4164" s="43">
        <v>0.91796651431528087</v>
      </c>
      <c r="L4164">
        <v>0.31134030921395728</v>
      </c>
      <c r="M4164">
        <v>0.2812922375335829</v>
      </c>
      <c r="N4164" s="44">
        <v>0.61877130265313274</v>
      </c>
      <c r="O4164" s="161">
        <f t="shared" si="641"/>
        <v>7000000</v>
      </c>
      <c r="P4164" s="162">
        <f t="shared" si="642"/>
        <v>172.61917830001556</v>
      </c>
      <c r="Q4164" s="162">
        <f t="shared" si="643"/>
        <v>123.41986074512634</v>
      </c>
      <c r="R4164" s="163">
        <f t="shared" si="644"/>
        <v>1</v>
      </c>
      <c r="S4164" s="161">
        <f t="shared" si="645"/>
        <v>9000000</v>
      </c>
      <c r="T4164" s="162">
        <f t="shared" si="646"/>
        <v>187.5397261000052</v>
      </c>
      <c r="U4164" s="162">
        <f t="shared" si="647"/>
        <v>119.20993037256318</v>
      </c>
      <c r="V4164" s="163">
        <f t="shared" si="648"/>
        <v>1</v>
      </c>
      <c r="W4164" s="164">
        <f t="shared" si="649"/>
        <v>294395222.88422453</v>
      </c>
      <c r="X4164" s="164">
        <f t="shared" si="650"/>
        <v>464968161.54697812</v>
      </c>
    </row>
    <row r="4165" spans="10:24" x14ac:dyDescent="0.25">
      <c r="J4165">
        <v>4162</v>
      </c>
      <c r="K4165" s="43">
        <v>0.68998176399929356</v>
      </c>
      <c r="L4165">
        <v>0.93664278210739504</v>
      </c>
      <c r="M4165">
        <v>0.71923529254735841</v>
      </c>
      <c r="N4165" s="44">
        <v>0.44063110231571101</v>
      </c>
      <c r="O4165" s="161">
        <f t="shared" ref="O4165:O4228" si="651">VLOOKUP(K4165,$E$5:$H$10,4)</f>
        <v>6000000</v>
      </c>
      <c r="P4165" s="162">
        <f t="shared" ref="P4165:P4228" si="652">_xlfn.NORM.INV(L4165,$E$12,$E$13)</f>
        <v>202.90780996016548</v>
      </c>
      <c r="Q4165" s="162">
        <f t="shared" ref="Q4165:Q4228" si="653">_xlfn.NORM.INV(M4165,$E$15,$E$16)</f>
        <v>146.61142614628957</v>
      </c>
      <c r="R4165" s="163">
        <f t="shared" ref="R4165:R4228" si="654">VLOOKUP(N4165,$E$19:$H$21,4)</f>
        <v>1</v>
      </c>
      <c r="S4165" s="161">
        <f t="shared" ref="S4165:S4228" si="655">VLOOKUP(K4165,$G$5:$H$10,2)</f>
        <v>7000000</v>
      </c>
      <c r="T4165" s="162">
        <f t="shared" ref="T4165:T4228" si="656">_xlfn.NORM.INV(L4165,$G$12,$G$13)</f>
        <v>197.63593665338848</v>
      </c>
      <c r="U4165" s="162">
        <f t="shared" ref="U4165:U4228" si="657">_xlfn.NORM.INV(M4165,$G$15,$G$16)</f>
        <v>130.8057130731448</v>
      </c>
      <c r="V4165" s="163">
        <f t="shared" ref="V4165:V4228" si="658">VLOOKUP(N4165,$G$19:$H$21,2)</f>
        <v>1</v>
      </c>
      <c r="W4165" s="164">
        <f t="shared" ref="W4165:W4228" si="659">O4165*(P4165-Q4165)*R4165-$D$23-$D$24</f>
        <v>287778302.88325542</v>
      </c>
      <c r="X4165" s="164">
        <f t="shared" ref="X4165:X4228" si="660">S4165*(T4165-U4165)*V4165-$F$23-$F$24</f>
        <v>317811565.06170577</v>
      </c>
    </row>
    <row r="4166" spans="10:24" x14ac:dyDescent="0.25">
      <c r="J4166">
        <v>4163</v>
      </c>
      <c r="K4166" s="43">
        <v>0.41277417213817158</v>
      </c>
      <c r="L4166">
        <v>4.3605517601155275E-2</v>
      </c>
      <c r="M4166">
        <v>0.68467397453308698</v>
      </c>
      <c r="N4166" s="44">
        <v>0.29241320881635269</v>
      </c>
      <c r="O4166" s="161">
        <f t="shared" si="651"/>
        <v>5000000</v>
      </c>
      <c r="P4166" s="162">
        <f t="shared" si="652"/>
        <v>154.34555059461306</v>
      </c>
      <c r="Q4166" s="162">
        <f t="shared" si="653"/>
        <v>144.61618568964096</v>
      </c>
      <c r="R4166" s="163">
        <f t="shared" si="654"/>
        <v>1</v>
      </c>
      <c r="S4166" s="161">
        <f t="shared" si="655"/>
        <v>6000000</v>
      </c>
      <c r="T4166" s="162">
        <f t="shared" si="656"/>
        <v>181.44851686487101</v>
      </c>
      <c r="U4166" s="162">
        <f t="shared" si="657"/>
        <v>129.80809284482049</v>
      </c>
      <c r="V4166" s="163">
        <f t="shared" si="658"/>
        <v>1</v>
      </c>
      <c r="W4166" s="164">
        <f t="shared" si="659"/>
        <v>-1353175.4751394913</v>
      </c>
      <c r="X4166" s="164">
        <f t="shared" si="660"/>
        <v>159842544.12030309</v>
      </c>
    </row>
    <row r="4167" spans="10:24" x14ac:dyDescent="0.25">
      <c r="J4167">
        <v>4164</v>
      </c>
      <c r="K4167" s="43">
        <v>0.93092743453389326</v>
      </c>
      <c r="L4167">
        <v>0.39496825988079454</v>
      </c>
      <c r="M4167">
        <v>0.2407962775749406</v>
      </c>
      <c r="N4167" s="44">
        <v>0.13703055506020634</v>
      </c>
      <c r="O4167" s="161">
        <f t="shared" si="651"/>
        <v>7000000</v>
      </c>
      <c r="P4167" s="162">
        <f t="shared" si="652"/>
        <v>176.00410429975364</v>
      </c>
      <c r="Q4167" s="162">
        <f t="shared" si="653"/>
        <v>120.9251309640493</v>
      </c>
      <c r="R4167" s="163">
        <f t="shared" si="654"/>
        <v>1</v>
      </c>
      <c r="S4167" s="161">
        <f t="shared" si="655"/>
        <v>9000000</v>
      </c>
      <c r="T4167" s="162">
        <f t="shared" si="656"/>
        <v>188.66803476658455</v>
      </c>
      <c r="U4167" s="162">
        <f t="shared" si="657"/>
        <v>117.96256548202464</v>
      </c>
      <c r="V4167" s="163">
        <f t="shared" si="658"/>
        <v>0.9</v>
      </c>
      <c r="W4167" s="164">
        <f t="shared" si="659"/>
        <v>335552813.34993035</v>
      </c>
      <c r="X4167" s="164">
        <f t="shared" si="660"/>
        <v>422714301.20493531</v>
      </c>
    </row>
    <row r="4168" spans="10:24" x14ac:dyDescent="0.25">
      <c r="J4168">
        <v>4165</v>
      </c>
      <c r="K4168" s="43">
        <v>6.9503781904202144E-2</v>
      </c>
      <c r="L4168">
        <v>0.96248673244516003</v>
      </c>
      <c r="M4168">
        <v>0.906890284789451</v>
      </c>
      <c r="N4168" s="44">
        <v>0.3315195424571481</v>
      </c>
      <c r="O4168" s="161">
        <f t="shared" si="651"/>
        <v>2000000</v>
      </c>
      <c r="P4168" s="162">
        <f t="shared" si="652"/>
        <v>206.70453136578425</v>
      </c>
      <c r="Q4168" s="162">
        <f t="shared" si="653"/>
        <v>161.43692040000542</v>
      </c>
      <c r="R4168" s="163">
        <f t="shared" si="654"/>
        <v>1</v>
      </c>
      <c r="S4168" s="161">
        <f t="shared" si="655"/>
        <v>2000000</v>
      </c>
      <c r="T4168" s="162">
        <f t="shared" si="656"/>
        <v>198.90151045526142</v>
      </c>
      <c r="U4168" s="162">
        <f t="shared" si="657"/>
        <v>138.21846020000271</v>
      </c>
      <c r="V4168" s="163">
        <f t="shared" si="658"/>
        <v>1</v>
      </c>
      <c r="W4168" s="164">
        <f t="shared" si="659"/>
        <v>40535221.931557655</v>
      </c>
      <c r="X4168" s="164">
        <f t="shared" si="660"/>
        <v>-28633899.489482582</v>
      </c>
    </row>
    <row r="4169" spans="10:24" x14ac:dyDescent="0.25">
      <c r="J4169">
        <v>4166</v>
      </c>
      <c r="K4169" s="43">
        <v>0.99467052374128084</v>
      </c>
      <c r="L4169">
        <v>0.22013733468394825</v>
      </c>
      <c r="M4169">
        <v>0.27279268936917778</v>
      </c>
      <c r="N4169" s="44">
        <v>0.24488089147104264</v>
      </c>
      <c r="O4169" s="161">
        <f t="shared" si="651"/>
        <v>9000000</v>
      </c>
      <c r="P4169" s="162">
        <f t="shared" si="652"/>
        <v>168.42405787006183</v>
      </c>
      <c r="Q4169" s="162">
        <f t="shared" si="653"/>
        <v>122.91222997159238</v>
      </c>
      <c r="R4169" s="163">
        <f t="shared" si="654"/>
        <v>1</v>
      </c>
      <c r="S4169" s="161">
        <f t="shared" si="655"/>
        <v>9000000</v>
      </c>
      <c r="T4169" s="162">
        <f t="shared" si="656"/>
        <v>186.14135262335395</v>
      </c>
      <c r="U4169" s="162">
        <f t="shared" si="657"/>
        <v>118.95611498579619</v>
      </c>
      <c r="V4169" s="163">
        <f t="shared" si="658"/>
        <v>1</v>
      </c>
      <c r="W4169" s="164">
        <f t="shared" si="659"/>
        <v>359606451.08622503</v>
      </c>
      <c r="X4169" s="164">
        <f t="shared" si="660"/>
        <v>454667138.73801982</v>
      </c>
    </row>
    <row r="4170" spans="10:24" x14ac:dyDescent="0.25">
      <c r="J4170">
        <v>4167</v>
      </c>
      <c r="K4170" s="43">
        <v>0.8542183565271293</v>
      </c>
      <c r="L4170">
        <v>0.28997999311563094</v>
      </c>
      <c r="M4170">
        <v>8.079711449873872E-2</v>
      </c>
      <c r="N4170" s="44">
        <v>0.9039549997528995</v>
      </c>
      <c r="O4170" s="161">
        <f t="shared" si="651"/>
        <v>7000000</v>
      </c>
      <c r="P4170" s="162">
        <f t="shared" si="652"/>
        <v>171.69835247702736</v>
      </c>
      <c r="Q4170" s="162">
        <f t="shared" si="653"/>
        <v>107.00540283183388</v>
      </c>
      <c r="R4170" s="163">
        <f t="shared" si="654"/>
        <v>1</v>
      </c>
      <c r="S4170" s="161">
        <f t="shared" si="655"/>
        <v>7000000</v>
      </c>
      <c r="T4170" s="162">
        <f t="shared" si="656"/>
        <v>187.23278415900913</v>
      </c>
      <c r="U4170" s="162">
        <f t="shared" si="657"/>
        <v>111.00270141591695</v>
      </c>
      <c r="V4170" s="163">
        <f t="shared" si="658"/>
        <v>1</v>
      </c>
      <c r="W4170" s="164">
        <f t="shared" si="659"/>
        <v>402850647.51635438</v>
      </c>
      <c r="X4170" s="164">
        <f t="shared" si="660"/>
        <v>383610579.20164526</v>
      </c>
    </row>
    <row r="4171" spans="10:24" x14ac:dyDescent="0.25">
      <c r="J4171">
        <v>4168</v>
      </c>
      <c r="K4171" s="43">
        <v>0.7210407958960765</v>
      </c>
      <c r="L4171">
        <v>0.64300490411189803</v>
      </c>
      <c r="M4171">
        <v>0.54104219463697201</v>
      </c>
      <c r="N4171" s="44">
        <v>0.81669449632220126</v>
      </c>
      <c r="O4171" s="161">
        <f t="shared" si="651"/>
        <v>6000000</v>
      </c>
      <c r="P4171" s="162">
        <f t="shared" si="652"/>
        <v>185.49753660911426</v>
      </c>
      <c r="Q4171" s="162">
        <f t="shared" si="653"/>
        <v>137.06119346248471</v>
      </c>
      <c r="R4171" s="163">
        <f t="shared" si="654"/>
        <v>1</v>
      </c>
      <c r="S4171" s="161">
        <f t="shared" si="655"/>
        <v>7000000</v>
      </c>
      <c r="T4171" s="162">
        <f t="shared" si="656"/>
        <v>191.83251220303808</v>
      </c>
      <c r="U4171" s="162">
        <f t="shared" si="657"/>
        <v>126.03059673124235</v>
      </c>
      <c r="V4171" s="163">
        <f t="shared" si="658"/>
        <v>1</v>
      </c>
      <c r="W4171" s="164">
        <f t="shared" si="659"/>
        <v>240618058.87977731</v>
      </c>
      <c r="X4171" s="164">
        <f t="shared" si="660"/>
        <v>310613408.30257004</v>
      </c>
    </row>
    <row r="4172" spans="10:24" x14ac:dyDescent="0.25">
      <c r="J4172">
        <v>4169</v>
      </c>
      <c r="K4172" s="43">
        <v>0.70327192434612484</v>
      </c>
      <c r="L4172">
        <v>0.83185538348829391</v>
      </c>
      <c r="M4172">
        <v>0.78859845186890642</v>
      </c>
      <c r="N4172" s="44">
        <v>0.80743004521649331</v>
      </c>
      <c r="O4172" s="161">
        <f t="shared" si="651"/>
        <v>6000000</v>
      </c>
      <c r="P4172" s="162">
        <f t="shared" si="652"/>
        <v>194.42284600344021</v>
      </c>
      <c r="Q4172" s="162">
        <f t="shared" si="653"/>
        <v>151.03135302255652</v>
      </c>
      <c r="R4172" s="163">
        <f t="shared" si="654"/>
        <v>1</v>
      </c>
      <c r="S4172" s="161">
        <f t="shared" si="655"/>
        <v>7000000</v>
      </c>
      <c r="T4172" s="162">
        <f t="shared" si="656"/>
        <v>194.80761533448006</v>
      </c>
      <c r="U4172" s="162">
        <f t="shared" si="657"/>
        <v>133.01567651127826</v>
      </c>
      <c r="V4172" s="163">
        <f t="shared" si="658"/>
        <v>1</v>
      </c>
      <c r="W4172" s="164">
        <f t="shared" si="659"/>
        <v>210348957.88530219</v>
      </c>
      <c r="X4172" s="164">
        <f t="shared" si="660"/>
        <v>282543571.76241261</v>
      </c>
    </row>
    <row r="4173" spans="10:24" x14ac:dyDescent="0.25">
      <c r="J4173">
        <v>4170</v>
      </c>
      <c r="K4173" s="43">
        <v>0.75753062275963046</v>
      </c>
      <c r="L4173">
        <v>0.21108661627466152</v>
      </c>
      <c r="M4173">
        <v>0.40418228513239496</v>
      </c>
      <c r="N4173" s="44">
        <v>2.1162782371000888E-2</v>
      </c>
      <c r="O4173" s="161">
        <f t="shared" si="651"/>
        <v>7000000</v>
      </c>
      <c r="P4173" s="162">
        <f t="shared" si="652"/>
        <v>167.96015069611383</v>
      </c>
      <c r="Q4173" s="162">
        <f t="shared" si="653"/>
        <v>130.14927238103175</v>
      </c>
      <c r="R4173" s="163">
        <f t="shared" si="654"/>
        <v>1</v>
      </c>
      <c r="S4173" s="161">
        <f t="shared" si="655"/>
        <v>7000000</v>
      </c>
      <c r="T4173" s="162">
        <f t="shared" si="656"/>
        <v>185.9867168987046</v>
      </c>
      <c r="U4173" s="162">
        <f t="shared" si="657"/>
        <v>122.57463619051588</v>
      </c>
      <c r="V4173" s="163">
        <f t="shared" si="658"/>
        <v>0.9</v>
      </c>
      <c r="W4173" s="164">
        <f t="shared" si="659"/>
        <v>214676148.20557454</v>
      </c>
      <c r="X4173" s="164">
        <f t="shared" si="660"/>
        <v>249496108.46158898</v>
      </c>
    </row>
    <row r="4174" spans="10:24" x14ac:dyDescent="0.25">
      <c r="J4174">
        <v>4171</v>
      </c>
      <c r="K4174" s="43">
        <v>0.28194290362809526</v>
      </c>
      <c r="L4174">
        <v>0.30538868440135347</v>
      </c>
      <c r="M4174">
        <v>0.24396703229583028</v>
      </c>
      <c r="N4174" s="44">
        <v>0.8892455163635623</v>
      </c>
      <c r="O4174" s="161">
        <f t="shared" si="651"/>
        <v>2000000</v>
      </c>
      <c r="P4174" s="162">
        <f t="shared" si="652"/>
        <v>172.36553808664021</v>
      </c>
      <c r="Q4174" s="162">
        <f t="shared" si="653"/>
        <v>121.12803095318505</v>
      </c>
      <c r="R4174" s="163">
        <f t="shared" si="654"/>
        <v>1</v>
      </c>
      <c r="S4174" s="161">
        <f t="shared" si="655"/>
        <v>5000000</v>
      </c>
      <c r="T4174" s="162">
        <f t="shared" si="656"/>
        <v>187.45517936221341</v>
      </c>
      <c r="U4174" s="162">
        <f t="shared" si="657"/>
        <v>118.06401547659252</v>
      </c>
      <c r="V4174" s="163">
        <f t="shared" si="658"/>
        <v>1</v>
      </c>
      <c r="W4174" s="164">
        <f t="shared" si="659"/>
        <v>52475014.266910329</v>
      </c>
      <c r="X4174" s="164">
        <f t="shared" si="660"/>
        <v>196955819.42810452</v>
      </c>
    </row>
    <row r="4175" spans="10:24" x14ac:dyDescent="0.25">
      <c r="J4175">
        <v>4172</v>
      </c>
      <c r="K4175" s="43">
        <v>0.35121686201870816</v>
      </c>
      <c r="L4175">
        <v>0.17626436987107563</v>
      </c>
      <c r="M4175">
        <v>0.36889296126262594</v>
      </c>
      <c r="N4175" s="44">
        <v>0.20429212248987805</v>
      </c>
      <c r="O4175" s="161">
        <f t="shared" si="651"/>
        <v>5000000</v>
      </c>
      <c r="P4175" s="162">
        <f t="shared" si="652"/>
        <v>166.05456676654245</v>
      </c>
      <c r="Q4175" s="162">
        <f t="shared" si="653"/>
        <v>128.30426410481525</v>
      </c>
      <c r="R4175" s="163">
        <f t="shared" si="654"/>
        <v>1</v>
      </c>
      <c r="S4175" s="161">
        <f t="shared" si="655"/>
        <v>6000000</v>
      </c>
      <c r="T4175" s="162">
        <f t="shared" si="656"/>
        <v>185.35152225551414</v>
      </c>
      <c r="U4175" s="162">
        <f t="shared" si="657"/>
        <v>121.65213205240762</v>
      </c>
      <c r="V4175" s="163">
        <f t="shared" si="658"/>
        <v>1</v>
      </c>
      <c r="W4175" s="164">
        <f t="shared" si="659"/>
        <v>138751513.30863601</v>
      </c>
      <c r="X4175" s="164">
        <f t="shared" si="660"/>
        <v>232196341.21863908</v>
      </c>
    </row>
    <row r="4176" spans="10:24" x14ac:dyDescent="0.25">
      <c r="J4176">
        <v>4173</v>
      </c>
      <c r="K4176" s="43">
        <v>0.11095428440294874</v>
      </c>
      <c r="L4176">
        <v>0.62785924234155421</v>
      </c>
      <c r="M4176">
        <v>0.64551240965519574</v>
      </c>
      <c r="N4176" s="44">
        <v>0.69349159234552449</v>
      </c>
      <c r="O4176" s="161">
        <f t="shared" si="651"/>
        <v>2000000</v>
      </c>
      <c r="P4176" s="162">
        <f t="shared" si="652"/>
        <v>184.89283198777963</v>
      </c>
      <c r="Q4176" s="162">
        <f t="shared" si="653"/>
        <v>142.46465614804382</v>
      </c>
      <c r="R4176" s="163">
        <f t="shared" si="654"/>
        <v>1</v>
      </c>
      <c r="S4176" s="161">
        <f t="shared" si="655"/>
        <v>2000000</v>
      </c>
      <c r="T4176" s="162">
        <f t="shared" si="656"/>
        <v>191.63094399592654</v>
      </c>
      <c r="U4176" s="162">
        <f t="shared" si="657"/>
        <v>128.73232807402189</v>
      </c>
      <c r="V4176" s="163">
        <f t="shared" si="658"/>
        <v>1</v>
      </c>
      <c r="W4176" s="164">
        <f t="shared" si="659"/>
        <v>34856351.679471627</v>
      </c>
      <c r="X4176" s="164">
        <f t="shared" si="660"/>
        <v>-24202768.156190693</v>
      </c>
    </row>
    <row r="4177" spans="10:24" x14ac:dyDescent="0.25">
      <c r="J4177">
        <v>4174</v>
      </c>
      <c r="K4177" s="43">
        <v>0.52311729093429737</v>
      </c>
      <c r="L4177">
        <v>0.8995415836166275</v>
      </c>
      <c r="M4177">
        <v>0.61054278490032055</v>
      </c>
      <c r="N4177" s="44">
        <v>0.17871907069991755</v>
      </c>
      <c r="O4177" s="161">
        <f t="shared" si="651"/>
        <v>5000000</v>
      </c>
      <c r="P4177" s="162">
        <f t="shared" si="652"/>
        <v>199.18415761304581</v>
      </c>
      <c r="Q4177" s="162">
        <f t="shared" si="653"/>
        <v>140.61467996262098</v>
      </c>
      <c r="R4177" s="163">
        <f t="shared" si="654"/>
        <v>1</v>
      </c>
      <c r="S4177" s="161">
        <f t="shared" si="655"/>
        <v>6000000</v>
      </c>
      <c r="T4177" s="162">
        <f t="shared" si="656"/>
        <v>196.3947192043486</v>
      </c>
      <c r="U4177" s="162">
        <f t="shared" si="657"/>
        <v>127.80733998131049</v>
      </c>
      <c r="V4177" s="163">
        <f t="shared" si="658"/>
        <v>0.9</v>
      </c>
      <c r="W4177" s="164">
        <f t="shared" si="659"/>
        <v>242847388.25212413</v>
      </c>
      <c r="X4177" s="164">
        <f t="shared" si="660"/>
        <v>220371847.80440587</v>
      </c>
    </row>
    <row r="4178" spans="10:24" x14ac:dyDescent="0.25">
      <c r="J4178">
        <v>4175</v>
      </c>
      <c r="K4178" s="43">
        <v>3.9093754503063627E-2</v>
      </c>
      <c r="L4178">
        <v>0.52926477115252824</v>
      </c>
      <c r="M4178">
        <v>1.0658908112616161E-2</v>
      </c>
      <c r="N4178" s="44">
        <v>0.52707834411158883</v>
      </c>
      <c r="O4178" s="161">
        <f t="shared" si="651"/>
        <v>1000000</v>
      </c>
      <c r="P4178" s="162">
        <f t="shared" si="652"/>
        <v>181.1013272417523</v>
      </c>
      <c r="Q4178" s="162">
        <f t="shared" si="653"/>
        <v>88.953842565540597</v>
      </c>
      <c r="R4178" s="163">
        <f t="shared" si="654"/>
        <v>1</v>
      </c>
      <c r="S4178" s="161">
        <f t="shared" si="655"/>
        <v>1000000</v>
      </c>
      <c r="T4178" s="162">
        <f t="shared" si="656"/>
        <v>190.3671090805841</v>
      </c>
      <c r="U4178" s="162">
        <f t="shared" si="657"/>
        <v>101.97692128277029</v>
      </c>
      <c r="V4178" s="163">
        <f t="shared" si="658"/>
        <v>1</v>
      </c>
      <c r="W4178" s="164">
        <f t="shared" si="659"/>
        <v>42147484.6762117</v>
      </c>
      <c r="X4178" s="164">
        <f t="shared" si="660"/>
        <v>-61609812.202186197</v>
      </c>
    </row>
    <row r="4179" spans="10:24" x14ac:dyDescent="0.25">
      <c r="J4179">
        <v>4176</v>
      </c>
      <c r="K4179" s="43">
        <v>0.55308778358905453</v>
      </c>
      <c r="L4179">
        <v>8.7198403819311876E-2</v>
      </c>
      <c r="M4179">
        <v>0.83833647038078585</v>
      </c>
      <c r="N4179" s="44">
        <v>0.25154214813371434</v>
      </c>
      <c r="O4179" s="161">
        <f t="shared" si="651"/>
        <v>6000000</v>
      </c>
      <c r="P4179" s="162">
        <f t="shared" si="652"/>
        <v>159.62683814364274</v>
      </c>
      <c r="Q4179" s="162">
        <f t="shared" si="653"/>
        <v>154.7528787783782</v>
      </c>
      <c r="R4179" s="163">
        <f t="shared" si="654"/>
        <v>1</v>
      </c>
      <c r="S4179" s="161">
        <f t="shared" si="655"/>
        <v>6000000</v>
      </c>
      <c r="T4179" s="162">
        <f t="shared" si="656"/>
        <v>183.20894604788091</v>
      </c>
      <c r="U4179" s="162">
        <f t="shared" si="657"/>
        <v>134.8764393891891</v>
      </c>
      <c r="V4179" s="163">
        <f t="shared" si="658"/>
        <v>1</v>
      </c>
      <c r="W4179" s="164">
        <f t="shared" si="659"/>
        <v>-20756243.80841276</v>
      </c>
      <c r="X4179" s="164">
        <f t="shared" si="660"/>
        <v>139995039.95215088</v>
      </c>
    </row>
    <row r="4180" spans="10:24" x14ac:dyDescent="0.25">
      <c r="J4180">
        <v>4177</v>
      </c>
      <c r="K4180" s="43">
        <v>0.59413945590205275</v>
      </c>
      <c r="L4180">
        <v>9.3666488021717842E-2</v>
      </c>
      <c r="M4180">
        <v>0.76125270916540022</v>
      </c>
      <c r="N4180" s="44">
        <v>0.57153237572046078</v>
      </c>
      <c r="O4180" s="161">
        <f t="shared" si="651"/>
        <v>6000000</v>
      </c>
      <c r="P4180" s="162">
        <f t="shared" si="652"/>
        <v>160.22234983504745</v>
      </c>
      <c r="Q4180" s="162">
        <f t="shared" si="653"/>
        <v>149.20675931965286</v>
      </c>
      <c r="R4180" s="163">
        <f t="shared" si="654"/>
        <v>1</v>
      </c>
      <c r="S4180" s="161">
        <f t="shared" si="655"/>
        <v>6000000</v>
      </c>
      <c r="T4180" s="162">
        <f t="shared" si="656"/>
        <v>183.40744994501583</v>
      </c>
      <c r="U4180" s="162">
        <f t="shared" si="657"/>
        <v>132.10337965982643</v>
      </c>
      <c r="V4180" s="163">
        <f t="shared" si="658"/>
        <v>1</v>
      </c>
      <c r="W4180" s="164">
        <f t="shared" si="659"/>
        <v>16093543.092367552</v>
      </c>
      <c r="X4180" s="164">
        <f t="shared" si="660"/>
        <v>157824421.7111364</v>
      </c>
    </row>
    <row r="4181" spans="10:24" x14ac:dyDescent="0.25">
      <c r="J4181">
        <v>4178</v>
      </c>
      <c r="K4181" s="43">
        <v>0.30513239502303113</v>
      </c>
      <c r="L4181">
        <v>0.76373956023429723</v>
      </c>
      <c r="M4181">
        <v>0.34925473653752204</v>
      </c>
      <c r="N4181" s="44">
        <v>0.19614336696962698</v>
      </c>
      <c r="O4181" s="161">
        <f t="shared" si="651"/>
        <v>5000000</v>
      </c>
      <c r="P4181" s="162">
        <f t="shared" si="652"/>
        <v>190.7757519680124</v>
      </c>
      <c r="Q4181" s="162">
        <f t="shared" si="653"/>
        <v>127.25333392154265</v>
      </c>
      <c r="R4181" s="163">
        <f t="shared" si="654"/>
        <v>1</v>
      </c>
      <c r="S4181" s="161">
        <f t="shared" si="655"/>
        <v>6000000</v>
      </c>
      <c r="T4181" s="162">
        <f t="shared" si="656"/>
        <v>193.59191732267081</v>
      </c>
      <c r="U4181" s="162">
        <f t="shared" si="657"/>
        <v>121.12666696077133</v>
      </c>
      <c r="V4181" s="163">
        <f t="shared" si="658"/>
        <v>0.9</v>
      </c>
      <c r="W4181" s="164">
        <f t="shared" si="659"/>
        <v>267612090.23234874</v>
      </c>
      <c r="X4181" s="164">
        <f t="shared" si="660"/>
        <v>241312351.95425719</v>
      </c>
    </row>
    <row r="4182" spans="10:24" x14ac:dyDescent="0.25">
      <c r="J4182">
        <v>4179</v>
      </c>
      <c r="K4182" s="43">
        <v>0.5159567551125076</v>
      </c>
      <c r="L4182">
        <v>0.82646210366153405</v>
      </c>
      <c r="M4182">
        <v>0.81382814285633087</v>
      </c>
      <c r="N4182" s="44">
        <v>7.5583233197466182E-2</v>
      </c>
      <c r="O4182" s="161">
        <f t="shared" si="651"/>
        <v>5000000</v>
      </c>
      <c r="P4182" s="162">
        <f t="shared" si="652"/>
        <v>194.1041462657999</v>
      </c>
      <c r="Q4182" s="162">
        <f t="shared" si="653"/>
        <v>152.84183657587164</v>
      </c>
      <c r="R4182" s="163">
        <f t="shared" si="654"/>
        <v>1</v>
      </c>
      <c r="S4182" s="161">
        <f t="shared" si="655"/>
        <v>6000000</v>
      </c>
      <c r="T4182" s="162">
        <f t="shared" si="656"/>
        <v>194.70138208859996</v>
      </c>
      <c r="U4182" s="162">
        <f t="shared" si="657"/>
        <v>133.92091828793582</v>
      </c>
      <c r="V4182" s="163">
        <f t="shared" si="658"/>
        <v>0.9</v>
      </c>
      <c r="W4182" s="164">
        <f t="shared" si="659"/>
        <v>156311548.44964129</v>
      </c>
      <c r="X4182" s="164">
        <f t="shared" si="660"/>
        <v>178214504.52358633</v>
      </c>
    </row>
    <row r="4183" spans="10:24" x14ac:dyDescent="0.25">
      <c r="J4183">
        <v>4180</v>
      </c>
      <c r="K4183" s="43">
        <v>0.60100359333472253</v>
      </c>
      <c r="L4183">
        <v>0.77474508789716423</v>
      </c>
      <c r="M4183">
        <v>0.64235139254412865</v>
      </c>
      <c r="N4183" s="44">
        <v>5.0299157905487002E-2</v>
      </c>
      <c r="O4183" s="161">
        <f t="shared" si="651"/>
        <v>6000000</v>
      </c>
      <c r="P4183" s="162">
        <f t="shared" si="652"/>
        <v>191.31848016202716</v>
      </c>
      <c r="Q4183" s="162">
        <f t="shared" si="653"/>
        <v>142.29502187707661</v>
      </c>
      <c r="R4183" s="163">
        <f t="shared" si="654"/>
        <v>1</v>
      </c>
      <c r="S4183" s="161">
        <f t="shared" si="655"/>
        <v>7000000</v>
      </c>
      <c r="T4183" s="162">
        <f t="shared" si="656"/>
        <v>193.77282672067571</v>
      </c>
      <c r="U4183" s="162">
        <f t="shared" si="657"/>
        <v>128.64751093853832</v>
      </c>
      <c r="V4183" s="163">
        <f t="shared" si="658"/>
        <v>0.9</v>
      </c>
      <c r="W4183" s="164">
        <f t="shared" si="659"/>
        <v>244140749.70970333</v>
      </c>
      <c r="X4183" s="164">
        <f t="shared" si="660"/>
        <v>260289489.42746562</v>
      </c>
    </row>
    <row r="4184" spans="10:24" x14ac:dyDescent="0.25">
      <c r="J4184">
        <v>4181</v>
      </c>
      <c r="K4184" s="43">
        <v>0.22065749067356144</v>
      </c>
      <c r="L4184">
        <v>0.79073442845239728</v>
      </c>
      <c r="M4184">
        <v>0.62129082473291919</v>
      </c>
      <c r="N4184" s="44">
        <v>0.4802755453087395</v>
      </c>
      <c r="O4184" s="161">
        <f t="shared" si="651"/>
        <v>2000000</v>
      </c>
      <c r="P4184" s="162">
        <f t="shared" si="652"/>
        <v>192.13458284373232</v>
      </c>
      <c r="Q4184" s="162">
        <f t="shared" si="653"/>
        <v>141.17745436247577</v>
      </c>
      <c r="R4184" s="163">
        <f t="shared" si="654"/>
        <v>1</v>
      </c>
      <c r="S4184" s="161">
        <f t="shared" si="655"/>
        <v>5000000</v>
      </c>
      <c r="T4184" s="162">
        <f t="shared" si="656"/>
        <v>194.04486094791076</v>
      </c>
      <c r="U4184" s="162">
        <f t="shared" si="657"/>
        <v>128.08872718123789</v>
      </c>
      <c r="V4184" s="163">
        <f t="shared" si="658"/>
        <v>1</v>
      </c>
      <c r="W4184" s="164">
        <f t="shared" si="659"/>
        <v>51914256.962513089</v>
      </c>
      <c r="X4184" s="164">
        <f t="shared" si="660"/>
        <v>179780668.83336437</v>
      </c>
    </row>
    <row r="4185" spans="10:24" x14ac:dyDescent="0.25">
      <c r="J4185">
        <v>4182</v>
      </c>
      <c r="K4185" s="43">
        <v>0.27112944649008597</v>
      </c>
      <c r="L4185">
        <v>0.22062073374940705</v>
      </c>
      <c r="M4185">
        <v>0.10503915487036586</v>
      </c>
      <c r="N4185" s="44">
        <v>0.91971894190436509</v>
      </c>
      <c r="O4185" s="161">
        <f t="shared" si="651"/>
        <v>2000000</v>
      </c>
      <c r="P4185" s="162">
        <f t="shared" si="652"/>
        <v>168.44852254462057</v>
      </c>
      <c r="Q4185" s="162">
        <f t="shared" si="653"/>
        <v>109.93299727002396</v>
      </c>
      <c r="R4185" s="163">
        <f t="shared" si="654"/>
        <v>1</v>
      </c>
      <c r="S4185" s="161">
        <f t="shared" si="655"/>
        <v>5000000</v>
      </c>
      <c r="T4185" s="162">
        <f t="shared" si="656"/>
        <v>186.14950751487353</v>
      </c>
      <c r="U4185" s="162">
        <f t="shared" si="657"/>
        <v>112.46649863501199</v>
      </c>
      <c r="V4185" s="163">
        <f t="shared" si="658"/>
        <v>1</v>
      </c>
      <c r="W4185" s="164">
        <f t="shared" si="659"/>
        <v>67031050.549193218</v>
      </c>
      <c r="X4185" s="164">
        <f t="shared" si="660"/>
        <v>218415044.39930773</v>
      </c>
    </row>
    <row r="4186" spans="10:24" x14ac:dyDescent="0.25">
      <c r="J4186">
        <v>4183</v>
      </c>
      <c r="K4186" s="43">
        <v>0.64733022572996679</v>
      </c>
      <c r="L4186">
        <v>0.2582604028426132</v>
      </c>
      <c r="M4186">
        <v>0.37513630349509186</v>
      </c>
      <c r="N4186" s="44">
        <v>0.74382951030550604</v>
      </c>
      <c r="O4186" s="161">
        <f t="shared" si="651"/>
        <v>6000000</v>
      </c>
      <c r="P4186" s="162">
        <f t="shared" si="652"/>
        <v>170.26923320301114</v>
      </c>
      <c r="Q4186" s="162">
        <f t="shared" si="653"/>
        <v>128.63440140229707</v>
      </c>
      <c r="R4186" s="163">
        <f t="shared" si="654"/>
        <v>1</v>
      </c>
      <c r="S4186" s="161">
        <f t="shared" si="655"/>
        <v>7000000</v>
      </c>
      <c r="T4186" s="162">
        <f t="shared" si="656"/>
        <v>186.75641106767037</v>
      </c>
      <c r="U4186" s="162">
        <f t="shared" si="657"/>
        <v>121.81720070114854</v>
      </c>
      <c r="V4186" s="163">
        <f t="shared" si="658"/>
        <v>1</v>
      </c>
      <c r="W4186" s="164">
        <f t="shared" si="659"/>
        <v>199808990.80428439</v>
      </c>
      <c r="X4186" s="164">
        <f t="shared" si="660"/>
        <v>304574472.56565285</v>
      </c>
    </row>
    <row r="4187" spans="10:24" x14ac:dyDescent="0.25">
      <c r="J4187">
        <v>4184</v>
      </c>
      <c r="K4187" s="43">
        <v>0.76081937726709936</v>
      </c>
      <c r="L4187">
        <v>0.30287248067721295</v>
      </c>
      <c r="M4187">
        <v>0.9314570920732238</v>
      </c>
      <c r="N4187" s="44">
        <v>0.12509156517384912</v>
      </c>
      <c r="O4187" s="161">
        <f t="shared" si="651"/>
        <v>7000000</v>
      </c>
      <c r="P4187" s="162">
        <f t="shared" si="652"/>
        <v>172.25764932381981</v>
      </c>
      <c r="Q4187" s="162">
        <f t="shared" si="653"/>
        <v>164.7346242290825</v>
      </c>
      <c r="R4187" s="163">
        <f t="shared" si="654"/>
        <v>1</v>
      </c>
      <c r="S4187" s="161">
        <f t="shared" si="655"/>
        <v>7000000</v>
      </c>
      <c r="T4187" s="162">
        <f t="shared" si="656"/>
        <v>187.41921644127328</v>
      </c>
      <c r="U4187" s="162">
        <f t="shared" si="657"/>
        <v>139.86731211454125</v>
      </c>
      <c r="V4187" s="163">
        <f t="shared" si="658"/>
        <v>0.9</v>
      </c>
      <c r="W4187" s="164">
        <f t="shared" si="659"/>
        <v>2661175.6631611437</v>
      </c>
      <c r="X4187" s="164">
        <f t="shared" si="660"/>
        <v>149576997.25841182</v>
      </c>
    </row>
    <row r="4188" spans="10:24" x14ac:dyDescent="0.25">
      <c r="J4188">
        <v>4185</v>
      </c>
      <c r="K4188" s="43">
        <v>0.17122655360935968</v>
      </c>
      <c r="L4188">
        <v>0.57333730555611517</v>
      </c>
      <c r="M4188">
        <v>5.1919006739278295E-3</v>
      </c>
      <c r="N4188" s="44">
        <v>0.47280807039858408</v>
      </c>
      <c r="O4188" s="161">
        <f t="shared" si="651"/>
        <v>2000000</v>
      </c>
      <c r="P4188" s="162">
        <f t="shared" si="652"/>
        <v>182.77315734178842</v>
      </c>
      <c r="Q4188" s="162">
        <f t="shared" si="653"/>
        <v>83.74441279746172</v>
      </c>
      <c r="R4188" s="163">
        <f t="shared" si="654"/>
        <v>1</v>
      </c>
      <c r="S4188" s="161">
        <f t="shared" si="655"/>
        <v>5000000</v>
      </c>
      <c r="T4188" s="162">
        <f t="shared" si="656"/>
        <v>190.92438578059614</v>
      </c>
      <c r="U4188" s="162">
        <f t="shared" si="657"/>
        <v>99.372206398730867</v>
      </c>
      <c r="V4188" s="163">
        <f t="shared" si="658"/>
        <v>1</v>
      </c>
      <c r="W4188" s="164">
        <f t="shared" si="659"/>
        <v>148057489.08865339</v>
      </c>
      <c r="X4188" s="164">
        <f t="shared" si="660"/>
        <v>307760896.90932637</v>
      </c>
    </row>
    <row r="4189" spans="10:24" x14ac:dyDescent="0.25">
      <c r="J4189">
        <v>4186</v>
      </c>
      <c r="K4189" s="43">
        <v>3.3905112365920087E-2</v>
      </c>
      <c r="L4189">
        <v>0.90090094203244386</v>
      </c>
      <c r="M4189">
        <v>0.12636204433169729</v>
      </c>
      <c r="N4189" s="44">
        <v>0.49786204471072526</v>
      </c>
      <c r="O4189" s="161">
        <f t="shared" si="651"/>
        <v>1000000</v>
      </c>
      <c r="P4189" s="162">
        <f t="shared" si="652"/>
        <v>199.30053257201359</v>
      </c>
      <c r="Q4189" s="162">
        <f t="shared" si="653"/>
        <v>112.12484367864164</v>
      </c>
      <c r="R4189" s="163">
        <f t="shared" si="654"/>
        <v>1</v>
      </c>
      <c r="S4189" s="161">
        <f t="shared" si="655"/>
        <v>1000000</v>
      </c>
      <c r="T4189" s="162">
        <f t="shared" si="656"/>
        <v>196.43351085733786</v>
      </c>
      <c r="U4189" s="162">
        <f t="shared" si="657"/>
        <v>113.56242183932082</v>
      </c>
      <c r="V4189" s="163">
        <f t="shared" si="658"/>
        <v>1</v>
      </c>
      <c r="W4189" s="164">
        <f t="shared" si="659"/>
        <v>37175688.893371955</v>
      </c>
      <c r="X4189" s="164">
        <f t="shared" si="660"/>
        <v>-67128910.981982961</v>
      </c>
    </row>
    <row r="4190" spans="10:24" x14ac:dyDescent="0.25">
      <c r="J4190">
        <v>4187</v>
      </c>
      <c r="K4190" s="43">
        <v>0.42723323756520992</v>
      </c>
      <c r="L4190">
        <v>0.58742854438145742</v>
      </c>
      <c r="M4190">
        <v>0.41941001431989799</v>
      </c>
      <c r="N4190" s="44">
        <v>0.6322332631923111</v>
      </c>
      <c r="O4190" s="161">
        <f t="shared" si="651"/>
        <v>5000000</v>
      </c>
      <c r="P4190" s="162">
        <f t="shared" si="652"/>
        <v>183.31402757046354</v>
      </c>
      <c r="Q4190" s="162">
        <f t="shared" si="653"/>
        <v>130.93193932128722</v>
      </c>
      <c r="R4190" s="163">
        <f t="shared" si="654"/>
        <v>1</v>
      </c>
      <c r="S4190" s="161">
        <f t="shared" si="655"/>
        <v>6000000</v>
      </c>
      <c r="T4190" s="162">
        <f t="shared" si="656"/>
        <v>191.10467585682119</v>
      </c>
      <c r="U4190" s="162">
        <f t="shared" si="657"/>
        <v>122.96596966064361</v>
      </c>
      <c r="V4190" s="163">
        <f t="shared" si="658"/>
        <v>1</v>
      </c>
      <c r="W4190" s="164">
        <f t="shared" si="659"/>
        <v>211910441.24588159</v>
      </c>
      <c r="X4190" s="164">
        <f t="shared" si="660"/>
        <v>258832237.17706549</v>
      </c>
    </row>
    <row r="4191" spans="10:24" x14ac:dyDescent="0.25">
      <c r="J4191">
        <v>4188</v>
      </c>
      <c r="K4191" s="43">
        <v>0.25113855885044045</v>
      </c>
      <c r="L4191">
        <v>0.19759026485223086</v>
      </c>
      <c r="M4191">
        <v>0.7660228262915515</v>
      </c>
      <c r="N4191" s="44">
        <v>6.2939183960777245E-2</v>
      </c>
      <c r="O4191" s="161">
        <f t="shared" si="651"/>
        <v>2000000</v>
      </c>
      <c r="P4191" s="162">
        <f t="shared" si="652"/>
        <v>167.24609945020117</v>
      </c>
      <c r="Q4191" s="162">
        <f t="shared" si="653"/>
        <v>149.51622962782164</v>
      </c>
      <c r="R4191" s="163">
        <f t="shared" si="654"/>
        <v>1</v>
      </c>
      <c r="S4191" s="161">
        <f t="shared" si="655"/>
        <v>5000000</v>
      </c>
      <c r="T4191" s="162">
        <f t="shared" si="656"/>
        <v>185.74869981673373</v>
      </c>
      <c r="U4191" s="162">
        <f t="shared" si="657"/>
        <v>132.25811481391082</v>
      </c>
      <c r="V4191" s="163">
        <f t="shared" si="658"/>
        <v>0.9</v>
      </c>
      <c r="W4191" s="164">
        <f t="shared" si="659"/>
        <v>-14540260.355240948</v>
      </c>
      <c r="X4191" s="164">
        <f t="shared" si="660"/>
        <v>90707632.512703121</v>
      </c>
    </row>
    <row r="4192" spans="10:24" x14ac:dyDescent="0.25">
      <c r="J4192">
        <v>4189</v>
      </c>
      <c r="K4192" s="43">
        <v>0.60510669476085932</v>
      </c>
      <c r="L4192">
        <v>0.69441890782553783</v>
      </c>
      <c r="M4192">
        <v>0.48843400209302379</v>
      </c>
      <c r="N4192" s="44">
        <v>0.92365734155828438</v>
      </c>
      <c r="O4192" s="161">
        <f t="shared" si="651"/>
        <v>6000000</v>
      </c>
      <c r="P4192" s="162">
        <f t="shared" si="652"/>
        <v>187.62622823389941</v>
      </c>
      <c r="Q4192" s="162">
        <f t="shared" si="653"/>
        <v>134.42008560201165</v>
      </c>
      <c r="R4192" s="163">
        <f t="shared" si="654"/>
        <v>1</v>
      </c>
      <c r="S4192" s="161">
        <f t="shared" si="655"/>
        <v>7000000</v>
      </c>
      <c r="T4192" s="162">
        <f t="shared" si="656"/>
        <v>192.54207607796647</v>
      </c>
      <c r="U4192" s="162">
        <f t="shared" si="657"/>
        <v>124.71004280100583</v>
      </c>
      <c r="V4192" s="163">
        <f t="shared" si="658"/>
        <v>1</v>
      </c>
      <c r="W4192" s="164">
        <f t="shared" si="659"/>
        <v>269236855.79132652</v>
      </c>
      <c r="X4192" s="164">
        <f t="shared" si="660"/>
        <v>324824232.93872452</v>
      </c>
    </row>
    <row r="4193" spans="10:24" x14ac:dyDescent="0.25">
      <c r="J4193">
        <v>4190</v>
      </c>
      <c r="K4193" s="43">
        <v>0.22279899917808155</v>
      </c>
      <c r="L4193">
        <v>0.7885884623300512</v>
      </c>
      <c r="M4193">
        <v>0.3952911085062969</v>
      </c>
      <c r="N4193" s="44">
        <v>1.6310451160286066E-2</v>
      </c>
      <c r="O4193" s="161">
        <f t="shared" si="651"/>
        <v>2000000</v>
      </c>
      <c r="P4193" s="162">
        <f t="shared" si="652"/>
        <v>192.02299687390683</v>
      </c>
      <c r="Q4193" s="162">
        <f t="shared" si="653"/>
        <v>129.68890703032605</v>
      </c>
      <c r="R4193" s="163">
        <f t="shared" si="654"/>
        <v>1</v>
      </c>
      <c r="S4193" s="161">
        <f t="shared" si="655"/>
        <v>5000000</v>
      </c>
      <c r="T4193" s="162">
        <f t="shared" si="656"/>
        <v>194.00766562463562</v>
      </c>
      <c r="U4193" s="162">
        <f t="shared" si="657"/>
        <v>122.34445351516302</v>
      </c>
      <c r="V4193" s="163">
        <f t="shared" si="658"/>
        <v>0.05</v>
      </c>
      <c r="W4193" s="164">
        <f t="shared" si="659"/>
        <v>74668179.687161565</v>
      </c>
      <c r="X4193" s="164">
        <f t="shared" si="660"/>
        <v>-132084196.97263184</v>
      </c>
    </row>
    <row r="4194" spans="10:24" x14ac:dyDescent="0.25">
      <c r="J4194">
        <v>4191</v>
      </c>
      <c r="K4194" s="43">
        <v>0.31989548467438333</v>
      </c>
      <c r="L4194">
        <v>0.91759752054662891</v>
      </c>
      <c r="M4194">
        <v>0.46445714777667946</v>
      </c>
      <c r="N4194" s="44">
        <v>0.50061325279614255</v>
      </c>
      <c r="O4194" s="161">
        <f t="shared" si="651"/>
        <v>5000000</v>
      </c>
      <c r="P4194" s="162">
        <f t="shared" si="652"/>
        <v>200.83637098240695</v>
      </c>
      <c r="Q4194" s="162">
        <f t="shared" si="653"/>
        <v>133.21578181329832</v>
      </c>
      <c r="R4194" s="163">
        <f t="shared" si="654"/>
        <v>1</v>
      </c>
      <c r="S4194" s="161">
        <f t="shared" si="655"/>
        <v>6000000</v>
      </c>
      <c r="T4194" s="162">
        <f t="shared" si="656"/>
        <v>196.94545699413567</v>
      </c>
      <c r="U4194" s="162">
        <f t="shared" si="657"/>
        <v>124.10789090664916</v>
      </c>
      <c r="V4194" s="163">
        <f t="shared" si="658"/>
        <v>1</v>
      </c>
      <c r="W4194" s="164">
        <f t="shared" si="659"/>
        <v>288102945.84554315</v>
      </c>
      <c r="X4194" s="164">
        <f t="shared" si="660"/>
        <v>287025396.52491903</v>
      </c>
    </row>
    <row r="4195" spans="10:24" x14ac:dyDescent="0.25">
      <c r="J4195">
        <v>4192</v>
      </c>
      <c r="K4195" s="43">
        <v>9.514409932231882E-2</v>
      </c>
      <c r="L4195">
        <v>0.57126140494063604</v>
      </c>
      <c r="M4195">
        <v>0.34836400673013734</v>
      </c>
      <c r="N4195" s="44">
        <v>0.58659191844741831</v>
      </c>
      <c r="O4195" s="161">
        <f t="shared" si="651"/>
        <v>2000000</v>
      </c>
      <c r="P4195" s="162">
        <f t="shared" si="652"/>
        <v>182.69379776151229</v>
      </c>
      <c r="Q4195" s="162">
        <f t="shared" si="653"/>
        <v>127.20517832112351</v>
      </c>
      <c r="R4195" s="163">
        <f t="shared" si="654"/>
        <v>1</v>
      </c>
      <c r="S4195" s="161">
        <f t="shared" si="655"/>
        <v>2000000</v>
      </c>
      <c r="T4195" s="162">
        <f t="shared" si="656"/>
        <v>190.89793258717077</v>
      </c>
      <c r="U4195" s="162">
        <f t="shared" si="657"/>
        <v>121.10258916056176</v>
      </c>
      <c r="V4195" s="163">
        <f t="shared" si="658"/>
        <v>1</v>
      </c>
      <c r="W4195" s="164">
        <f t="shared" si="659"/>
        <v>60977238.880777553</v>
      </c>
      <c r="X4195" s="164">
        <f t="shared" si="660"/>
        <v>-10409313.146781981</v>
      </c>
    </row>
    <row r="4196" spans="10:24" x14ac:dyDescent="0.25">
      <c r="J4196">
        <v>4193</v>
      </c>
      <c r="K4196" s="43">
        <v>0.59088312832571399</v>
      </c>
      <c r="L4196">
        <v>0.77917076102063609</v>
      </c>
      <c r="M4196">
        <v>0.16069200497780678</v>
      </c>
      <c r="N4196" s="44">
        <v>0.58325832398903377</v>
      </c>
      <c r="O4196" s="161">
        <f t="shared" si="651"/>
        <v>6000000</v>
      </c>
      <c r="P4196" s="162">
        <f t="shared" si="652"/>
        <v>191.54093455311988</v>
      </c>
      <c r="Q4196" s="162">
        <f t="shared" si="653"/>
        <v>115.1676442912278</v>
      </c>
      <c r="R4196" s="163">
        <f t="shared" si="654"/>
        <v>1</v>
      </c>
      <c r="S4196" s="161">
        <f t="shared" si="655"/>
        <v>6000000</v>
      </c>
      <c r="T4196" s="162">
        <f t="shared" si="656"/>
        <v>193.84697818437328</v>
      </c>
      <c r="U4196" s="162">
        <f t="shared" si="657"/>
        <v>115.08382214561391</v>
      </c>
      <c r="V4196" s="163">
        <f t="shared" si="658"/>
        <v>1</v>
      </c>
      <c r="W4196" s="164">
        <f t="shared" si="659"/>
        <v>408239741.57135248</v>
      </c>
      <c r="X4196" s="164">
        <f t="shared" si="660"/>
        <v>322578936.23255628</v>
      </c>
    </row>
    <row r="4197" spans="10:24" x14ac:dyDescent="0.25">
      <c r="J4197">
        <v>4194</v>
      </c>
      <c r="K4197" s="43">
        <v>0.24784846278330874</v>
      </c>
      <c r="L4197">
        <v>0.65857812660354043</v>
      </c>
      <c r="M4197">
        <v>0.73726153605650258</v>
      </c>
      <c r="N4197" s="44">
        <v>0.74366839899961823</v>
      </c>
      <c r="O4197" s="161">
        <f t="shared" si="651"/>
        <v>2000000</v>
      </c>
      <c r="P4197" s="162">
        <f t="shared" si="652"/>
        <v>186.12878508865728</v>
      </c>
      <c r="Q4197" s="162">
        <f t="shared" si="653"/>
        <v>147.698512366291</v>
      </c>
      <c r="R4197" s="163">
        <f t="shared" si="654"/>
        <v>1</v>
      </c>
      <c r="S4197" s="161">
        <f t="shared" si="655"/>
        <v>5000000</v>
      </c>
      <c r="T4197" s="162">
        <f t="shared" si="656"/>
        <v>192.04292836288576</v>
      </c>
      <c r="U4197" s="162">
        <f t="shared" si="657"/>
        <v>131.34925618314549</v>
      </c>
      <c r="V4197" s="163">
        <f t="shared" si="658"/>
        <v>1</v>
      </c>
      <c r="W4197" s="164">
        <f t="shared" si="659"/>
        <v>26860545.444732562</v>
      </c>
      <c r="X4197" s="164">
        <f t="shared" si="660"/>
        <v>153468360.89870137</v>
      </c>
    </row>
    <row r="4198" spans="10:24" x14ac:dyDescent="0.25">
      <c r="J4198">
        <v>4195</v>
      </c>
      <c r="K4198" s="43">
        <v>7.8992991203579166E-2</v>
      </c>
      <c r="L4198">
        <v>0.835946929380598</v>
      </c>
      <c r="M4198">
        <v>0.62581544264248212</v>
      </c>
      <c r="N4198" s="44">
        <v>0.37568439116797447</v>
      </c>
      <c r="O4198" s="161">
        <f t="shared" si="651"/>
        <v>2000000</v>
      </c>
      <c r="P4198" s="162">
        <f t="shared" si="652"/>
        <v>194.66903506793795</v>
      </c>
      <c r="Q4198" s="162">
        <f t="shared" si="653"/>
        <v>141.41581117237345</v>
      </c>
      <c r="R4198" s="163">
        <f t="shared" si="654"/>
        <v>1</v>
      </c>
      <c r="S4198" s="161">
        <f t="shared" si="655"/>
        <v>2000000</v>
      </c>
      <c r="T4198" s="162">
        <f t="shared" si="656"/>
        <v>194.88967835597933</v>
      </c>
      <c r="U4198" s="162">
        <f t="shared" si="657"/>
        <v>128.20790558618671</v>
      </c>
      <c r="V4198" s="163">
        <f t="shared" si="658"/>
        <v>1</v>
      </c>
      <c r="W4198" s="164">
        <f t="shared" si="659"/>
        <v>56506447.791129008</v>
      </c>
      <c r="X4198" s="164">
        <f t="shared" si="660"/>
        <v>-16636454.460414767</v>
      </c>
    </row>
    <row r="4199" spans="10:24" x14ac:dyDescent="0.25">
      <c r="J4199">
        <v>4196</v>
      </c>
      <c r="K4199" s="43">
        <v>0.10987684935808051</v>
      </c>
      <c r="L4199">
        <v>0.13104078776930728</v>
      </c>
      <c r="M4199">
        <v>0.85711429450065624</v>
      </c>
      <c r="N4199" s="44">
        <v>1.0186184182143787E-3</v>
      </c>
      <c r="O4199" s="161">
        <f t="shared" si="651"/>
        <v>2000000</v>
      </c>
      <c r="P4199" s="162">
        <f t="shared" si="652"/>
        <v>163.17772861854681</v>
      </c>
      <c r="Q4199" s="162">
        <f t="shared" si="653"/>
        <v>156.34887900537603</v>
      </c>
      <c r="R4199" s="163">
        <f t="shared" si="654"/>
        <v>1</v>
      </c>
      <c r="S4199" s="161">
        <f t="shared" si="655"/>
        <v>2000000</v>
      </c>
      <c r="T4199" s="162">
        <f t="shared" si="656"/>
        <v>184.39257620618227</v>
      </c>
      <c r="U4199" s="162">
        <f t="shared" si="657"/>
        <v>135.67443950268802</v>
      </c>
      <c r="V4199" s="163">
        <f t="shared" si="658"/>
        <v>0.05</v>
      </c>
      <c r="W4199" s="164">
        <f t="shared" si="659"/>
        <v>-36342300.773658454</v>
      </c>
      <c r="X4199" s="164">
        <f t="shared" si="660"/>
        <v>-145128186.32965058</v>
      </c>
    </row>
    <row r="4200" spans="10:24" x14ac:dyDescent="0.25">
      <c r="J4200">
        <v>4197</v>
      </c>
      <c r="K4200" s="43">
        <v>0.58590378919397879</v>
      </c>
      <c r="L4200">
        <v>0.39360429487361193</v>
      </c>
      <c r="M4200">
        <v>0.17547431495597809</v>
      </c>
      <c r="N4200" s="44">
        <v>0.65491608429357329</v>
      </c>
      <c r="O4200" s="161">
        <f t="shared" si="651"/>
        <v>6000000</v>
      </c>
      <c r="P4200" s="162">
        <f t="shared" si="652"/>
        <v>175.95094243095738</v>
      </c>
      <c r="Q4200" s="162">
        <f t="shared" si="653"/>
        <v>116.34498324863456</v>
      </c>
      <c r="R4200" s="163">
        <f t="shared" si="654"/>
        <v>1</v>
      </c>
      <c r="S4200" s="161">
        <f t="shared" si="655"/>
        <v>6000000</v>
      </c>
      <c r="T4200" s="162">
        <f t="shared" si="656"/>
        <v>188.65031414365245</v>
      </c>
      <c r="U4200" s="162">
        <f t="shared" si="657"/>
        <v>115.67249162431727</v>
      </c>
      <c r="V4200" s="163">
        <f t="shared" si="658"/>
        <v>1</v>
      </c>
      <c r="W4200" s="164">
        <f t="shared" si="659"/>
        <v>307635755.09393692</v>
      </c>
      <c r="X4200" s="164">
        <f t="shared" si="660"/>
        <v>287866935.11601108</v>
      </c>
    </row>
    <row r="4201" spans="10:24" x14ac:dyDescent="0.25">
      <c r="J4201">
        <v>4198</v>
      </c>
      <c r="K4201" s="43">
        <v>0.42156578839578762</v>
      </c>
      <c r="L4201">
        <v>0.55872594877606108</v>
      </c>
      <c r="M4201">
        <v>0.99244474082555179</v>
      </c>
      <c r="N4201" s="44">
        <v>0.68466396305790356</v>
      </c>
      <c r="O4201" s="161">
        <f t="shared" si="651"/>
        <v>5000000</v>
      </c>
      <c r="P4201" s="162">
        <f t="shared" si="652"/>
        <v>182.21609734162325</v>
      </c>
      <c r="Q4201" s="162">
        <f t="shared" si="653"/>
        <v>183.59438701369379</v>
      </c>
      <c r="R4201" s="163">
        <f t="shared" si="654"/>
        <v>1</v>
      </c>
      <c r="S4201" s="161">
        <f t="shared" si="655"/>
        <v>6000000</v>
      </c>
      <c r="T4201" s="162">
        <f t="shared" si="656"/>
        <v>190.73869911387442</v>
      </c>
      <c r="U4201" s="162">
        <f t="shared" si="657"/>
        <v>149.2971935068469</v>
      </c>
      <c r="V4201" s="163">
        <f t="shared" si="658"/>
        <v>1</v>
      </c>
      <c r="W4201" s="164">
        <f t="shared" si="659"/>
        <v>-56891448.36035268</v>
      </c>
      <c r="X4201" s="164">
        <f t="shared" si="660"/>
        <v>98649033.642165124</v>
      </c>
    </row>
    <row r="4202" spans="10:24" x14ac:dyDescent="0.25">
      <c r="J4202">
        <v>4199</v>
      </c>
      <c r="K4202" s="43">
        <v>0.27485238302269088</v>
      </c>
      <c r="L4202">
        <v>0.66402844720442666</v>
      </c>
      <c r="M4202">
        <v>0.72033742029608439</v>
      </c>
      <c r="N4202" s="44">
        <v>0.86515589176518759</v>
      </c>
      <c r="O4202" s="161">
        <f t="shared" si="651"/>
        <v>2000000</v>
      </c>
      <c r="P4202" s="162">
        <f t="shared" si="652"/>
        <v>186.35224075622872</v>
      </c>
      <c r="Q4202" s="162">
        <f t="shared" si="653"/>
        <v>146.67688335683727</v>
      </c>
      <c r="R4202" s="163">
        <f t="shared" si="654"/>
        <v>1</v>
      </c>
      <c r="S4202" s="161">
        <f t="shared" si="655"/>
        <v>5000000</v>
      </c>
      <c r="T4202" s="162">
        <f t="shared" si="656"/>
        <v>192.11741358540957</v>
      </c>
      <c r="U4202" s="162">
        <f t="shared" si="657"/>
        <v>130.83844167841863</v>
      </c>
      <c r="V4202" s="163">
        <f t="shared" si="658"/>
        <v>1</v>
      </c>
      <c r="W4202" s="164">
        <f t="shared" si="659"/>
        <v>29350714.798782915</v>
      </c>
      <c r="X4202" s="164">
        <f t="shared" si="660"/>
        <v>156394859.53495467</v>
      </c>
    </row>
    <row r="4203" spans="10:24" x14ac:dyDescent="0.25">
      <c r="J4203">
        <v>4200</v>
      </c>
      <c r="K4203" s="43">
        <v>0.15174921430568677</v>
      </c>
      <c r="L4203">
        <v>0.2209455610739971</v>
      </c>
      <c r="M4203">
        <v>0.94292282028080221</v>
      </c>
      <c r="N4203" s="44">
        <v>0.32320318929462821</v>
      </c>
      <c r="O4203" s="161">
        <f t="shared" si="651"/>
        <v>2000000</v>
      </c>
      <c r="P4203" s="162">
        <f t="shared" si="652"/>
        <v>168.46494470473496</v>
      </c>
      <c r="Q4203" s="162">
        <f t="shared" si="653"/>
        <v>166.59585299621662</v>
      </c>
      <c r="R4203" s="163">
        <f t="shared" si="654"/>
        <v>1</v>
      </c>
      <c r="S4203" s="161">
        <f t="shared" si="655"/>
        <v>5000000</v>
      </c>
      <c r="T4203" s="162">
        <f t="shared" si="656"/>
        <v>186.15498156824498</v>
      </c>
      <c r="U4203" s="162">
        <f t="shared" si="657"/>
        <v>140.7979264981083</v>
      </c>
      <c r="V4203" s="163">
        <f t="shared" si="658"/>
        <v>1</v>
      </c>
      <c r="W4203" s="164">
        <f t="shared" si="659"/>
        <v>-46261816.582963318</v>
      </c>
      <c r="X4203" s="164">
        <f t="shared" si="660"/>
        <v>76785275.350683421</v>
      </c>
    </row>
    <row r="4204" spans="10:24" x14ac:dyDescent="0.25">
      <c r="J4204">
        <v>4201</v>
      </c>
      <c r="K4204" s="43">
        <v>9.6870104153450209E-2</v>
      </c>
      <c r="L4204">
        <v>0.47785598146051578</v>
      </c>
      <c r="M4204">
        <v>0.28438669082739199</v>
      </c>
      <c r="N4204" s="44">
        <v>0.70028549984358501</v>
      </c>
      <c r="O4204" s="161">
        <f t="shared" si="651"/>
        <v>2000000</v>
      </c>
      <c r="P4204" s="162">
        <f t="shared" si="652"/>
        <v>179.16696965123813</v>
      </c>
      <c r="Q4204" s="162">
        <f t="shared" si="653"/>
        <v>123.60282137587484</v>
      </c>
      <c r="R4204" s="163">
        <f t="shared" si="654"/>
        <v>1</v>
      </c>
      <c r="S4204" s="161">
        <f t="shared" si="655"/>
        <v>2000000</v>
      </c>
      <c r="T4204" s="162">
        <f t="shared" si="656"/>
        <v>189.72232321707938</v>
      </c>
      <c r="U4204" s="162">
        <f t="shared" si="657"/>
        <v>119.30141068793742</v>
      </c>
      <c r="V4204" s="163">
        <f t="shared" si="658"/>
        <v>1</v>
      </c>
      <c r="W4204" s="164">
        <f t="shared" si="659"/>
        <v>61128296.550726593</v>
      </c>
      <c r="X4204" s="164">
        <f t="shared" si="660"/>
        <v>-9158174.9417160749</v>
      </c>
    </row>
    <row r="4205" spans="10:24" x14ac:dyDescent="0.25">
      <c r="J4205">
        <v>4202</v>
      </c>
      <c r="K4205" s="43">
        <v>0.8055439077374178</v>
      </c>
      <c r="L4205">
        <v>0.32588069642583628</v>
      </c>
      <c r="M4205">
        <v>0.98603751679778839</v>
      </c>
      <c r="N4205" s="44">
        <v>0.23456246560858773</v>
      </c>
      <c r="O4205" s="161">
        <f t="shared" si="651"/>
        <v>7000000</v>
      </c>
      <c r="P4205" s="162">
        <f t="shared" si="652"/>
        <v>173.23025121704362</v>
      </c>
      <c r="Q4205" s="162">
        <f t="shared" si="653"/>
        <v>178.96677740080037</v>
      </c>
      <c r="R4205" s="163">
        <f t="shared" si="654"/>
        <v>1</v>
      </c>
      <c r="S4205" s="161">
        <f t="shared" si="655"/>
        <v>7000000</v>
      </c>
      <c r="T4205" s="162">
        <f t="shared" si="656"/>
        <v>187.74341707234788</v>
      </c>
      <c r="U4205" s="162">
        <f t="shared" si="657"/>
        <v>146.98338870040018</v>
      </c>
      <c r="V4205" s="163">
        <f t="shared" si="658"/>
        <v>1</v>
      </c>
      <c r="W4205" s="164">
        <f t="shared" si="659"/>
        <v>-90155683.286297262</v>
      </c>
      <c r="X4205" s="164">
        <f t="shared" si="660"/>
        <v>135320198.60363388</v>
      </c>
    </row>
    <row r="4206" spans="10:24" x14ac:dyDescent="0.25">
      <c r="J4206">
        <v>4203</v>
      </c>
      <c r="K4206" s="43">
        <v>0.86558219253830104</v>
      </c>
      <c r="L4206">
        <v>0.61851614107125974</v>
      </c>
      <c r="M4206">
        <v>3.6039765451276073E-2</v>
      </c>
      <c r="N4206" s="44">
        <v>0.68634006283629456</v>
      </c>
      <c r="O4206" s="161">
        <f t="shared" si="651"/>
        <v>7000000</v>
      </c>
      <c r="P4206" s="162">
        <f t="shared" si="652"/>
        <v>184.52378928931597</v>
      </c>
      <c r="Q4206" s="162">
        <f t="shared" si="653"/>
        <v>99.027690900752972</v>
      </c>
      <c r="R4206" s="163">
        <f t="shared" si="654"/>
        <v>1</v>
      </c>
      <c r="S4206" s="161">
        <f t="shared" si="655"/>
        <v>7000000</v>
      </c>
      <c r="T4206" s="162">
        <f t="shared" si="656"/>
        <v>191.50792976310532</v>
      </c>
      <c r="U4206" s="162">
        <f t="shared" si="657"/>
        <v>107.01384545037649</v>
      </c>
      <c r="V4206" s="163">
        <f t="shared" si="658"/>
        <v>1</v>
      </c>
      <c r="W4206" s="164">
        <f t="shared" si="659"/>
        <v>548472688.71994102</v>
      </c>
      <c r="X4206" s="164">
        <f t="shared" si="660"/>
        <v>441458590.18910182</v>
      </c>
    </row>
    <row r="4207" spans="10:24" x14ac:dyDescent="0.25">
      <c r="J4207">
        <v>4204</v>
      </c>
      <c r="K4207" s="43">
        <v>0.15299781386866274</v>
      </c>
      <c r="L4207">
        <v>8.8032933193609053E-2</v>
      </c>
      <c r="M4207">
        <v>2.3775210553815374E-2</v>
      </c>
      <c r="N4207" s="44">
        <v>0.39126569691958635</v>
      </c>
      <c r="O4207" s="161">
        <f t="shared" si="651"/>
        <v>2000000</v>
      </c>
      <c r="P4207" s="162">
        <f t="shared" si="652"/>
        <v>159.7054806003627</v>
      </c>
      <c r="Q4207" s="162">
        <f t="shared" si="653"/>
        <v>95.372711648995804</v>
      </c>
      <c r="R4207" s="163">
        <f t="shared" si="654"/>
        <v>1</v>
      </c>
      <c r="S4207" s="161">
        <f t="shared" si="655"/>
        <v>5000000</v>
      </c>
      <c r="T4207" s="162">
        <f t="shared" si="656"/>
        <v>183.2351602001209</v>
      </c>
      <c r="U4207" s="162">
        <f t="shared" si="657"/>
        <v>105.18635582449789</v>
      </c>
      <c r="V4207" s="163">
        <f t="shared" si="658"/>
        <v>1</v>
      </c>
      <c r="W4207" s="164">
        <f t="shared" si="659"/>
        <v>78665537.902733803</v>
      </c>
      <c r="X4207" s="164">
        <f t="shared" si="660"/>
        <v>240244021.87811506</v>
      </c>
    </row>
    <row r="4208" spans="10:24" x14ac:dyDescent="0.25">
      <c r="J4208">
        <v>4205</v>
      </c>
      <c r="K4208" s="43">
        <v>0.48134660918272965</v>
      </c>
      <c r="L4208">
        <v>0.10453143038992585</v>
      </c>
      <c r="M4208">
        <v>0.8886652350999602</v>
      </c>
      <c r="N4208" s="44">
        <v>1.9503209858555692E-2</v>
      </c>
      <c r="O4208" s="161">
        <f t="shared" si="651"/>
        <v>5000000</v>
      </c>
      <c r="P4208" s="162">
        <f t="shared" si="652"/>
        <v>161.1578025481642</v>
      </c>
      <c r="Q4208" s="162">
        <f t="shared" si="653"/>
        <v>159.38920628158354</v>
      </c>
      <c r="R4208" s="163">
        <f t="shared" si="654"/>
        <v>1</v>
      </c>
      <c r="S4208" s="161">
        <f t="shared" si="655"/>
        <v>6000000</v>
      </c>
      <c r="T4208" s="162">
        <f t="shared" si="656"/>
        <v>183.71926751605474</v>
      </c>
      <c r="U4208" s="162">
        <f t="shared" si="657"/>
        <v>137.19460314079177</v>
      </c>
      <c r="V4208" s="163">
        <f t="shared" si="658"/>
        <v>0.05</v>
      </c>
      <c r="W4208" s="164">
        <f t="shared" si="659"/>
        <v>-41157018.667096704</v>
      </c>
      <c r="X4208" s="164">
        <f t="shared" si="660"/>
        <v>-136042600.68742111</v>
      </c>
    </row>
    <row r="4209" spans="10:24" x14ac:dyDescent="0.25">
      <c r="J4209">
        <v>4206</v>
      </c>
      <c r="K4209" s="43">
        <v>0.23710118151298643</v>
      </c>
      <c r="L4209">
        <v>0.97093912559310391</v>
      </c>
      <c r="M4209">
        <v>0.99911668841115331</v>
      </c>
      <c r="N4209" s="44">
        <v>0.715341251148226</v>
      </c>
      <c r="O4209" s="161">
        <f t="shared" si="651"/>
        <v>2000000</v>
      </c>
      <c r="P4209" s="162">
        <f t="shared" si="652"/>
        <v>208.42167794310578</v>
      </c>
      <c r="Q4209" s="162">
        <f t="shared" si="653"/>
        <v>197.53792302682044</v>
      </c>
      <c r="R4209" s="163">
        <f t="shared" si="654"/>
        <v>1</v>
      </c>
      <c r="S4209" s="161">
        <f t="shared" si="655"/>
        <v>5000000</v>
      </c>
      <c r="T4209" s="162">
        <f t="shared" si="656"/>
        <v>199.47389264770192</v>
      </c>
      <c r="U4209" s="162">
        <f t="shared" si="657"/>
        <v>156.2689615134102</v>
      </c>
      <c r="V4209" s="163">
        <f t="shared" si="658"/>
        <v>1</v>
      </c>
      <c r="W4209" s="164">
        <f t="shared" si="659"/>
        <v>-28232490.167429321</v>
      </c>
      <c r="X4209" s="164">
        <f t="shared" si="660"/>
        <v>66024655.671458572</v>
      </c>
    </row>
    <row r="4210" spans="10:24" x14ac:dyDescent="0.25">
      <c r="J4210">
        <v>4207</v>
      </c>
      <c r="K4210" s="43">
        <v>0.90434294585571329</v>
      </c>
      <c r="L4210">
        <v>0.3715649871878125</v>
      </c>
      <c r="M4210">
        <v>0.56184511564827599</v>
      </c>
      <c r="N4210" s="44">
        <v>0.53096658613695147</v>
      </c>
      <c r="O4210" s="161">
        <f t="shared" si="651"/>
        <v>7000000</v>
      </c>
      <c r="P4210" s="162">
        <f t="shared" si="652"/>
        <v>175.08433081192095</v>
      </c>
      <c r="Q4210" s="162">
        <f t="shared" si="653"/>
        <v>138.11297823608501</v>
      </c>
      <c r="R4210" s="163">
        <f t="shared" si="654"/>
        <v>1</v>
      </c>
      <c r="S4210" s="161">
        <f t="shared" si="655"/>
        <v>9000000</v>
      </c>
      <c r="T4210" s="162">
        <f t="shared" si="656"/>
        <v>188.36144360397364</v>
      </c>
      <c r="U4210" s="162">
        <f t="shared" si="657"/>
        <v>126.55648911804251</v>
      </c>
      <c r="V4210" s="163">
        <f t="shared" si="658"/>
        <v>1</v>
      </c>
      <c r="W4210" s="164">
        <f t="shared" si="659"/>
        <v>208799468.03085154</v>
      </c>
      <c r="X4210" s="164">
        <f t="shared" si="660"/>
        <v>406244590.37338018</v>
      </c>
    </row>
    <row r="4211" spans="10:24" x14ac:dyDescent="0.25">
      <c r="J4211">
        <v>4208</v>
      </c>
      <c r="K4211" s="43">
        <v>0.28223871436511705</v>
      </c>
      <c r="L4211">
        <v>1.2090784823001854E-2</v>
      </c>
      <c r="M4211">
        <v>0.62232711258889728</v>
      </c>
      <c r="N4211" s="44">
        <v>0.90439686931736141</v>
      </c>
      <c r="O4211" s="161">
        <f t="shared" si="651"/>
        <v>2000000</v>
      </c>
      <c r="P4211" s="162">
        <f t="shared" si="652"/>
        <v>146.18651832691927</v>
      </c>
      <c r="Q4211" s="162">
        <f t="shared" si="653"/>
        <v>141.23196735624731</v>
      </c>
      <c r="R4211" s="163">
        <f t="shared" si="654"/>
        <v>1</v>
      </c>
      <c r="S4211" s="161">
        <f t="shared" si="655"/>
        <v>5000000</v>
      </c>
      <c r="T4211" s="162">
        <f t="shared" si="656"/>
        <v>178.72883944230642</v>
      </c>
      <c r="U4211" s="162">
        <f t="shared" si="657"/>
        <v>128.11598367812365</v>
      </c>
      <c r="V4211" s="163">
        <f t="shared" si="658"/>
        <v>1</v>
      </c>
      <c r="W4211" s="164">
        <f t="shared" si="659"/>
        <v>-40090898.058656082</v>
      </c>
      <c r="X4211" s="164">
        <f t="shared" si="660"/>
        <v>103064278.82091385</v>
      </c>
    </row>
    <row r="4212" spans="10:24" x14ac:dyDescent="0.25">
      <c r="J4212">
        <v>4209</v>
      </c>
      <c r="K4212" s="43">
        <v>0.15593958574510858</v>
      </c>
      <c r="L4212">
        <v>0.52273783609509528</v>
      </c>
      <c r="M4212">
        <v>0.54944391181660412</v>
      </c>
      <c r="N4212" s="44">
        <v>0.4826339711146348</v>
      </c>
      <c r="O4212" s="161">
        <f t="shared" si="651"/>
        <v>2000000</v>
      </c>
      <c r="P4212" s="162">
        <f t="shared" si="652"/>
        <v>180.85539293795352</v>
      </c>
      <c r="Q4212" s="162">
        <f t="shared" si="653"/>
        <v>137.48513030090567</v>
      </c>
      <c r="R4212" s="163">
        <f t="shared" si="654"/>
        <v>1</v>
      </c>
      <c r="S4212" s="161">
        <f t="shared" si="655"/>
        <v>5000000</v>
      </c>
      <c r="T4212" s="162">
        <f t="shared" si="656"/>
        <v>190.28513097931784</v>
      </c>
      <c r="U4212" s="162">
        <f t="shared" si="657"/>
        <v>126.24256515045283</v>
      </c>
      <c r="V4212" s="163">
        <f t="shared" si="658"/>
        <v>1</v>
      </c>
      <c r="W4212" s="164">
        <f t="shared" si="659"/>
        <v>36740525.274095714</v>
      </c>
      <c r="X4212" s="164">
        <f t="shared" si="660"/>
        <v>170212829.14432502</v>
      </c>
    </row>
    <row r="4213" spans="10:24" x14ac:dyDescent="0.25">
      <c r="J4213">
        <v>4210</v>
      </c>
      <c r="K4213" s="43">
        <v>0.5247321798589305</v>
      </c>
      <c r="L4213">
        <v>0.50559494524963911</v>
      </c>
      <c r="M4213">
        <v>0.83960760050280225</v>
      </c>
      <c r="N4213" s="44">
        <v>0.3486315568378453</v>
      </c>
      <c r="O4213" s="161">
        <f t="shared" si="651"/>
        <v>5000000</v>
      </c>
      <c r="P4213" s="162">
        <f t="shared" si="652"/>
        <v>180.21037361584243</v>
      </c>
      <c r="Q4213" s="162">
        <f t="shared" si="653"/>
        <v>154.85692861225482</v>
      </c>
      <c r="R4213" s="163">
        <f t="shared" si="654"/>
        <v>1</v>
      </c>
      <c r="S4213" s="161">
        <f t="shared" si="655"/>
        <v>6000000</v>
      </c>
      <c r="T4213" s="162">
        <f t="shared" si="656"/>
        <v>190.07012453861415</v>
      </c>
      <c r="U4213" s="162">
        <f t="shared" si="657"/>
        <v>134.92846430612741</v>
      </c>
      <c r="V4213" s="163">
        <f t="shared" si="658"/>
        <v>1</v>
      </c>
      <c r="W4213" s="164">
        <f t="shared" si="659"/>
        <v>76767225.017938048</v>
      </c>
      <c r="X4213" s="164">
        <f t="shared" si="660"/>
        <v>180849961.39492047</v>
      </c>
    </row>
    <row r="4214" spans="10:24" x14ac:dyDescent="0.25">
      <c r="J4214">
        <v>4211</v>
      </c>
      <c r="K4214" s="43">
        <v>0.69013899006198665</v>
      </c>
      <c r="L4214">
        <v>0.38288267619370064</v>
      </c>
      <c r="M4214">
        <v>7.1445923256496791E-4</v>
      </c>
      <c r="N4214" s="44">
        <v>0.99468604585849263</v>
      </c>
      <c r="O4214" s="161">
        <f t="shared" si="651"/>
        <v>6000000</v>
      </c>
      <c r="P4214" s="162">
        <f t="shared" si="652"/>
        <v>175.53122219751</v>
      </c>
      <c r="Q4214" s="162">
        <f t="shared" si="653"/>
        <v>71.225099216628223</v>
      </c>
      <c r="R4214" s="163">
        <f t="shared" si="654"/>
        <v>1</v>
      </c>
      <c r="S4214" s="161">
        <f t="shared" si="655"/>
        <v>7000000</v>
      </c>
      <c r="T4214" s="162">
        <f t="shared" si="656"/>
        <v>188.51040739916999</v>
      </c>
      <c r="U4214" s="162">
        <f t="shared" si="657"/>
        <v>93.112549608314112</v>
      </c>
      <c r="V4214" s="163">
        <f t="shared" si="658"/>
        <v>1</v>
      </c>
      <c r="W4214" s="164">
        <f t="shared" si="659"/>
        <v>575836737.88529074</v>
      </c>
      <c r="X4214" s="164">
        <f t="shared" si="660"/>
        <v>517785004.53599119</v>
      </c>
    </row>
    <row r="4215" spans="10:24" x14ac:dyDescent="0.25">
      <c r="J4215">
        <v>4212</v>
      </c>
      <c r="K4215" s="43">
        <v>0.26292687322866537</v>
      </c>
      <c r="L4215">
        <v>0.61831411996452146</v>
      </c>
      <c r="M4215">
        <v>0.88782378128819772</v>
      </c>
      <c r="N4215" s="44">
        <v>0.38650476742476259</v>
      </c>
      <c r="O4215" s="161">
        <f t="shared" si="651"/>
        <v>2000000</v>
      </c>
      <c r="P4215" s="162">
        <f t="shared" si="652"/>
        <v>184.5158406336285</v>
      </c>
      <c r="Q4215" s="162">
        <f t="shared" si="653"/>
        <v>159.30071600513395</v>
      </c>
      <c r="R4215" s="163">
        <f t="shared" si="654"/>
        <v>1</v>
      </c>
      <c r="S4215" s="161">
        <f t="shared" si="655"/>
        <v>5000000</v>
      </c>
      <c r="T4215" s="162">
        <f t="shared" si="656"/>
        <v>191.50528021120951</v>
      </c>
      <c r="U4215" s="162">
        <f t="shared" si="657"/>
        <v>137.15035800256697</v>
      </c>
      <c r="V4215" s="163">
        <f t="shared" si="658"/>
        <v>1</v>
      </c>
      <c r="W4215" s="164">
        <f t="shared" si="659"/>
        <v>430249.25698909909</v>
      </c>
      <c r="X4215" s="164">
        <f t="shared" si="660"/>
        <v>121774611.04321265</v>
      </c>
    </row>
    <row r="4216" spans="10:24" x14ac:dyDescent="0.25">
      <c r="J4216">
        <v>4213</v>
      </c>
      <c r="K4216" s="43">
        <v>0.13339817041418589</v>
      </c>
      <c r="L4216">
        <v>0.70952435232182764</v>
      </c>
      <c r="M4216">
        <v>0.52877347826361476</v>
      </c>
      <c r="N4216" s="44">
        <v>0.7882341558132363</v>
      </c>
      <c r="O4216" s="161">
        <f t="shared" si="651"/>
        <v>2000000</v>
      </c>
      <c r="P4216" s="162">
        <f t="shared" si="652"/>
        <v>188.27993558727289</v>
      </c>
      <c r="Q4216" s="162">
        <f t="shared" si="653"/>
        <v>136.44374118638763</v>
      </c>
      <c r="R4216" s="163">
        <f t="shared" si="654"/>
        <v>1</v>
      </c>
      <c r="S4216" s="161">
        <f t="shared" si="655"/>
        <v>2000000</v>
      </c>
      <c r="T4216" s="162">
        <f t="shared" si="656"/>
        <v>192.75997852909097</v>
      </c>
      <c r="U4216" s="162">
        <f t="shared" si="657"/>
        <v>125.72187059319381</v>
      </c>
      <c r="V4216" s="163">
        <f t="shared" si="658"/>
        <v>1</v>
      </c>
      <c r="W4216" s="164">
        <f t="shared" si="659"/>
        <v>53672388.801770523</v>
      </c>
      <c r="X4216" s="164">
        <f t="shared" si="660"/>
        <v>-15923784.128205687</v>
      </c>
    </row>
    <row r="4217" spans="10:24" x14ac:dyDescent="0.25">
      <c r="J4217">
        <v>4214</v>
      </c>
      <c r="K4217" s="43">
        <v>0.34111000578429462</v>
      </c>
      <c r="L4217">
        <v>0.74246521236251961</v>
      </c>
      <c r="M4217">
        <v>4.6106121083942964E-2</v>
      </c>
      <c r="N4217" s="44">
        <v>4.7030765442425237E-2</v>
      </c>
      <c r="O4217" s="161">
        <f t="shared" si="651"/>
        <v>5000000</v>
      </c>
      <c r="P4217" s="162">
        <f t="shared" si="652"/>
        <v>189.76446350339353</v>
      </c>
      <c r="Q4217" s="162">
        <f t="shared" si="653"/>
        <v>101.32316354903062</v>
      </c>
      <c r="R4217" s="163">
        <f t="shared" si="654"/>
        <v>1</v>
      </c>
      <c r="S4217" s="161">
        <f t="shared" si="655"/>
        <v>6000000</v>
      </c>
      <c r="T4217" s="162">
        <f t="shared" si="656"/>
        <v>193.25482116779784</v>
      </c>
      <c r="U4217" s="162">
        <f t="shared" si="657"/>
        <v>108.16158177451531</v>
      </c>
      <c r="V4217" s="163">
        <f t="shared" si="658"/>
        <v>0.9</v>
      </c>
      <c r="W4217" s="164">
        <f t="shared" si="659"/>
        <v>392206499.77181453</v>
      </c>
      <c r="X4217" s="164">
        <f t="shared" si="660"/>
        <v>309503492.72372568</v>
      </c>
    </row>
    <row r="4218" spans="10:24" x14ac:dyDescent="0.25">
      <c r="J4218">
        <v>4215</v>
      </c>
      <c r="K4218" s="43">
        <v>0.64067930164732079</v>
      </c>
      <c r="L4218">
        <v>0.2965009760634284</v>
      </c>
      <c r="M4218">
        <v>0.10490538123145587</v>
      </c>
      <c r="N4218" s="44">
        <v>0.96860621515228129</v>
      </c>
      <c r="O4218" s="161">
        <f t="shared" si="651"/>
        <v>6000000</v>
      </c>
      <c r="P4218" s="162">
        <f t="shared" si="652"/>
        <v>171.98263668191609</v>
      </c>
      <c r="Q4218" s="162">
        <f t="shared" si="653"/>
        <v>109.91828077319752</v>
      </c>
      <c r="R4218" s="163">
        <f t="shared" si="654"/>
        <v>1</v>
      </c>
      <c r="S4218" s="161">
        <f t="shared" si="655"/>
        <v>7000000</v>
      </c>
      <c r="T4218" s="162">
        <f t="shared" si="656"/>
        <v>187.3275455606387</v>
      </c>
      <c r="U4218" s="162">
        <f t="shared" si="657"/>
        <v>112.45914038659876</v>
      </c>
      <c r="V4218" s="163">
        <f t="shared" si="658"/>
        <v>1</v>
      </c>
      <c r="W4218" s="164">
        <f t="shared" si="659"/>
        <v>322386135.4523114</v>
      </c>
      <c r="X4218" s="164">
        <f t="shared" si="660"/>
        <v>374078836.21827954</v>
      </c>
    </row>
    <row r="4219" spans="10:24" x14ac:dyDescent="0.25">
      <c r="J4219">
        <v>4216</v>
      </c>
      <c r="K4219" s="43">
        <v>0.41109050611407294</v>
      </c>
      <c r="L4219">
        <v>0.49525427884512718</v>
      </c>
      <c r="M4219">
        <v>0.5496562303633139</v>
      </c>
      <c r="N4219" s="44">
        <v>0.7960628590487826</v>
      </c>
      <c r="O4219" s="161">
        <f t="shared" si="651"/>
        <v>5000000</v>
      </c>
      <c r="P4219" s="162">
        <f t="shared" si="652"/>
        <v>179.82155940894211</v>
      </c>
      <c r="Q4219" s="162">
        <f t="shared" si="653"/>
        <v>137.49585722084689</v>
      </c>
      <c r="R4219" s="163">
        <f t="shared" si="654"/>
        <v>1</v>
      </c>
      <c r="S4219" s="161">
        <f t="shared" si="655"/>
        <v>6000000</v>
      </c>
      <c r="T4219" s="162">
        <f t="shared" si="656"/>
        <v>189.9405198029807</v>
      </c>
      <c r="U4219" s="162">
        <f t="shared" si="657"/>
        <v>126.24792861042344</v>
      </c>
      <c r="V4219" s="163">
        <f t="shared" si="658"/>
        <v>1</v>
      </c>
      <c r="W4219" s="164">
        <f t="shared" si="659"/>
        <v>161628510.94047609</v>
      </c>
      <c r="X4219" s="164">
        <f t="shared" si="660"/>
        <v>232155547.15534353</v>
      </c>
    </row>
    <row r="4220" spans="10:24" x14ac:dyDescent="0.25">
      <c r="J4220">
        <v>4217</v>
      </c>
      <c r="K4220" s="43">
        <v>0.79101746484130109</v>
      </c>
      <c r="L4220">
        <v>0.24099399112905773</v>
      </c>
      <c r="M4220">
        <v>0.75268518102455195</v>
      </c>
      <c r="N4220" s="44">
        <v>0.14692073451192789</v>
      </c>
      <c r="O4220" s="161">
        <f t="shared" si="651"/>
        <v>7000000</v>
      </c>
      <c r="P4220" s="162">
        <f t="shared" si="652"/>
        <v>169.45336881367669</v>
      </c>
      <c r="Q4220" s="162">
        <f t="shared" si="653"/>
        <v>148.65927851242853</v>
      </c>
      <c r="R4220" s="163">
        <f t="shared" si="654"/>
        <v>1</v>
      </c>
      <c r="S4220" s="161">
        <f t="shared" si="655"/>
        <v>7000000</v>
      </c>
      <c r="T4220" s="162">
        <f t="shared" si="656"/>
        <v>186.48445627122555</v>
      </c>
      <c r="U4220" s="162">
        <f t="shared" si="657"/>
        <v>131.82963925621428</v>
      </c>
      <c r="V4220" s="163">
        <f t="shared" si="658"/>
        <v>0.9</v>
      </c>
      <c r="W4220" s="164">
        <f t="shared" si="659"/>
        <v>95558632.108737141</v>
      </c>
      <c r="X4220" s="164">
        <f t="shared" si="660"/>
        <v>194325347.19457108</v>
      </c>
    </row>
    <row r="4221" spans="10:24" x14ac:dyDescent="0.25">
      <c r="J4221">
        <v>4218</v>
      </c>
      <c r="K4221" s="43">
        <v>0.61980386204211135</v>
      </c>
      <c r="L4221">
        <v>0.21610307687980701</v>
      </c>
      <c r="M4221">
        <v>0.68539684482155527</v>
      </c>
      <c r="N4221" s="44">
        <v>0.31868227277799255</v>
      </c>
      <c r="O4221" s="161">
        <f t="shared" si="651"/>
        <v>6000000</v>
      </c>
      <c r="P4221" s="162">
        <f t="shared" si="652"/>
        <v>168.21866917296748</v>
      </c>
      <c r="Q4221" s="162">
        <f t="shared" si="653"/>
        <v>144.65688552234863</v>
      </c>
      <c r="R4221" s="163">
        <f t="shared" si="654"/>
        <v>1</v>
      </c>
      <c r="S4221" s="161">
        <f t="shared" si="655"/>
        <v>7000000</v>
      </c>
      <c r="T4221" s="162">
        <f t="shared" si="656"/>
        <v>186.07288972432249</v>
      </c>
      <c r="U4221" s="162">
        <f t="shared" si="657"/>
        <v>129.8284427611743</v>
      </c>
      <c r="V4221" s="163">
        <f t="shared" si="658"/>
        <v>1</v>
      </c>
      <c r="W4221" s="164">
        <f t="shared" si="659"/>
        <v>91370701.903713107</v>
      </c>
      <c r="X4221" s="164">
        <f t="shared" si="660"/>
        <v>243711128.74203736</v>
      </c>
    </row>
    <row r="4222" spans="10:24" x14ac:dyDescent="0.25">
      <c r="J4222">
        <v>4219</v>
      </c>
      <c r="K4222" s="43">
        <v>3.945084335891913E-3</v>
      </c>
      <c r="L4222">
        <v>0.82802527956041139</v>
      </c>
      <c r="M4222">
        <v>0.45610462240647365</v>
      </c>
      <c r="N4222" s="44">
        <v>0.6653871681074649</v>
      </c>
      <c r="O4222" s="161">
        <f t="shared" si="651"/>
        <v>1000000</v>
      </c>
      <c r="P4222" s="162">
        <f t="shared" si="652"/>
        <v>194.19585774055489</v>
      </c>
      <c r="Q4222" s="162">
        <f t="shared" si="653"/>
        <v>132.79495297023814</v>
      </c>
      <c r="R4222" s="163">
        <f t="shared" si="654"/>
        <v>1</v>
      </c>
      <c r="S4222" s="161">
        <f t="shared" si="655"/>
        <v>1000000</v>
      </c>
      <c r="T4222" s="162">
        <f t="shared" si="656"/>
        <v>194.73195258018495</v>
      </c>
      <c r="U4222" s="162">
        <f t="shared" si="657"/>
        <v>123.89747648511907</v>
      </c>
      <c r="V4222" s="163">
        <f t="shared" si="658"/>
        <v>1</v>
      </c>
      <c r="W4222" s="164">
        <f t="shared" si="659"/>
        <v>11400904.770316742</v>
      </c>
      <c r="X4222" s="164">
        <f t="shared" si="660"/>
        <v>-79165523.904934123</v>
      </c>
    </row>
    <row r="4223" spans="10:24" x14ac:dyDescent="0.25">
      <c r="J4223">
        <v>4220</v>
      </c>
      <c r="K4223" s="43">
        <v>0.55552110685552569</v>
      </c>
      <c r="L4223">
        <v>0.30984695906719339</v>
      </c>
      <c r="M4223">
        <v>0.1122522124402513</v>
      </c>
      <c r="N4223" s="44">
        <v>0.38395417108205465</v>
      </c>
      <c r="O4223" s="161">
        <f t="shared" si="651"/>
        <v>6000000</v>
      </c>
      <c r="P4223" s="162">
        <f t="shared" si="652"/>
        <v>172.55573712780449</v>
      </c>
      <c r="Q4223" s="162">
        <f t="shared" si="653"/>
        <v>110.70725236771466</v>
      </c>
      <c r="R4223" s="163">
        <f t="shared" si="654"/>
        <v>1</v>
      </c>
      <c r="S4223" s="161">
        <f t="shared" si="655"/>
        <v>6000000</v>
      </c>
      <c r="T4223" s="162">
        <f t="shared" si="656"/>
        <v>187.51857904260149</v>
      </c>
      <c r="U4223" s="162">
        <f t="shared" si="657"/>
        <v>112.85362618385733</v>
      </c>
      <c r="V4223" s="163">
        <f t="shared" si="658"/>
        <v>1</v>
      </c>
      <c r="W4223" s="164">
        <f t="shared" si="659"/>
        <v>321090908.56053901</v>
      </c>
      <c r="X4223" s="164">
        <f t="shared" si="660"/>
        <v>297989717.15246493</v>
      </c>
    </row>
    <row r="4224" spans="10:24" x14ac:dyDescent="0.25">
      <c r="J4224">
        <v>4221</v>
      </c>
      <c r="K4224" s="43">
        <v>0.53202942148575116</v>
      </c>
      <c r="L4224">
        <v>0.48566798192564697</v>
      </c>
      <c r="M4224">
        <v>0.76775150328845221</v>
      </c>
      <c r="N4224" s="44">
        <v>0.40680591582704617</v>
      </c>
      <c r="O4224" s="161">
        <f t="shared" si="651"/>
        <v>5000000</v>
      </c>
      <c r="P4224" s="162">
        <f t="shared" si="652"/>
        <v>179.46100840862428</v>
      </c>
      <c r="Q4224" s="162">
        <f t="shared" si="653"/>
        <v>149.62924044746458</v>
      </c>
      <c r="R4224" s="163">
        <f t="shared" si="654"/>
        <v>1</v>
      </c>
      <c r="S4224" s="161">
        <f t="shared" si="655"/>
        <v>6000000</v>
      </c>
      <c r="T4224" s="162">
        <f t="shared" si="656"/>
        <v>189.82033613620808</v>
      </c>
      <c r="U4224" s="162">
        <f t="shared" si="657"/>
        <v>132.31462022373228</v>
      </c>
      <c r="V4224" s="163">
        <f t="shared" si="658"/>
        <v>1</v>
      </c>
      <c r="W4224" s="164">
        <f t="shared" si="659"/>
        <v>99158839.805798501</v>
      </c>
      <c r="X4224" s="164">
        <f t="shared" si="660"/>
        <v>195034295.47485483</v>
      </c>
    </row>
    <row r="4225" spans="10:24" x14ac:dyDescent="0.25">
      <c r="J4225">
        <v>4222</v>
      </c>
      <c r="K4225" s="43">
        <v>0.65775784561382722</v>
      </c>
      <c r="L4225">
        <v>0.82307346099693768</v>
      </c>
      <c r="M4225">
        <v>0.70410502628255578</v>
      </c>
      <c r="N4225" s="44">
        <v>0.57839063615322084</v>
      </c>
      <c r="O4225" s="161">
        <f t="shared" si="651"/>
        <v>6000000</v>
      </c>
      <c r="P4225" s="162">
        <f t="shared" si="652"/>
        <v>193.90712231338142</v>
      </c>
      <c r="Q4225" s="162">
        <f t="shared" si="653"/>
        <v>145.72487943122707</v>
      </c>
      <c r="R4225" s="163">
        <f t="shared" si="654"/>
        <v>1</v>
      </c>
      <c r="S4225" s="161">
        <f t="shared" si="655"/>
        <v>7000000</v>
      </c>
      <c r="T4225" s="162">
        <f t="shared" si="656"/>
        <v>194.6357074377938</v>
      </c>
      <c r="U4225" s="162">
        <f t="shared" si="657"/>
        <v>130.36243971561353</v>
      </c>
      <c r="V4225" s="163">
        <f t="shared" si="658"/>
        <v>1</v>
      </c>
      <c r="W4225" s="164">
        <f t="shared" si="659"/>
        <v>239093457.29292613</v>
      </c>
      <c r="X4225" s="164">
        <f t="shared" si="660"/>
        <v>299912874.05526185</v>
      </c>
    </row>
    <row r="4226" spans="10:24" x14ac:dyDescent="0.25">
      <c r="J4226">
        <v>4223</v>
      </c>
      <c r="K4226" s="43">
        <v>0.92990737164575599</v>
      </c>
      <c r="L4226">
        <v>0.59254150254908045</v>
      </c>
      <c r="M4226">
        <v>0.91024574211163722</v>
      </c>
      <c r="N4226" s="44">
        <v>0.39014616073377295</v>
      </c>
      <c r="O4226" s="161">
        <f t="shared" si="651"/>
        <v>7000000</v>
      </c>
      <c r="P4226" s="162">
        <f t="shared" si="652"/>
        <v>183.51131356313391</v>
      </c>
      <c r="Q4226" s="162">
        <f t="shared" si="653"/>
        <v>161.84539698389662</v>
      </c>
      <c r="R4226" s="163">
        <f t="shared" si="654"/>
        <v>1</v>
      </c>
      <c r="S4226" s="161">
        <f t="shared" si="655"/>
        <v>9000000</v>
      </c>
      <c r="T4226" s="162">
        <f t="shared" si="656"/>
        <v>191.17043785437798</v>
      </c>
      <c r="U4226" s="162">
        <f t="shared" si="657"/>
        <v>138.42269849194832</v>
      </c>
      <c r="V4226" s="163">
        <f t="shared" si="658"/>
        <v>1</v>
      </c>
      <c r="W4226" s="164">
        <f t="shared" si="659"/>
        <v>101661416.05466104</v>
      </c>
      <c r="X4226" s="164">
        <f t="shared" si="660"/>
        <v>324729654.26186693</v>
      </c>
    </row>
    <row r="4227" spans="10:24" x14ac:dyDescent="0.25">
      <c r="J4227">
        <v>4224</v>
      </c>
      <c r="K4227" s="43">
        <v>0.81728943421529188</v>
      </c>
      <c r="L4227">
        <v>0.80204063095916844</v>
      </c>
      <c r="M4227">
        <v>0.89291254960372368</v>
      </c>
      <c r="N4227" s="44">
        <v>3.1103035998690798E-2</v>
      </c>
      <c r="O4227" s="161">
        <f t="shared" si="651"/>
        <v>7000000</v>
      </c>
      <c r="P4227" s="162">
        <f t="shared" si="652"/>
        <v>192.73399060329194</v>
      </c>
      <c r="Q4227" s="162">
        <f t="shared" si="653"/>
        <v>159.84334280387355</v>
      </c>
      <c r="R4227" s="163">
        <f t="shared" si="654"/>
        <v>1</v>
      </c>
      <c r="S4227" s="161">
        <f t="shared" si="655"/>
        <v>7000000</v>
      </c>
      <c r="T4227" s="162">
        <f t="shared" si="656"/>
        <v>194.24466353443066</v>
      </c>
      <c r="U4227" s="162">
        <f t="shared" si="657"/>
        <v>137.42167140193678</v>
      </c>
      <c r="V4227" s="163">
        <f t="shared" si="658"/>
        <v>0.9</v>
      </c>
      <c r="W4227" s="164">
        <f t="shared" si="659"/>
        <v>180234534.59592873</v>
      </c>
      <c r="X4227" s="164">
        <f t="shared" si="660"/>
        <v>207984850.43471146</v>
      </c>
    </row>
    <row r="4228" spans="10:24" x14ac:dyDescent="0.25">
      <c r="J4228">
        <v>4225</v>
      </c>
      <c r="K4228" s="43">
        <v>0.59131095400065647</v>
      </c>
      <c r="L4228">
        <v>6.4819381888093996E-2</v>
      </c>
      <c r="M4228">
        <v>0.44080708339097097</v>
      </c>
      <c r="N4228" s="44">
        <v>0.93378829162902133</v>
      </c>
      <c r="O4228" s="161">
        <f t="shared" si="651"/>
        <v>6000000</v>
      </c>
      <c r="P4228" s="162">
        <f t="shared" si="652"/>
        <v>157.26708111145069</v>
      </c>
      <c r="Q4228" s="162">
        <f t="shared" si="653"/>
        <v>132.021534286274</v>
      </c>
      <c r="R4228" s="163">
        <f t="shared" si="654"/>
        <v>1</v>
      </c>
      <c r="S4228" s="161">
        <f t="shared" si="655"/>
        <v>6000000</v>
      </c>
      <c r="T4228" s="162">
        <f t="shared" si="656"/>
        <v>182.42236037048357</v>
      </c>
      <c r="U4228" s="162">
        <f t="shared" si="657"/>
        <v>123.510767143137</v>
      </c>
      <c r="V4228" s="163">
        <f t="shared" si="658"/>
        <v>1</v>
      </c>
      <c r="W4228" s="164">
        <f t="shared" si="659"/>
        <v>101473280.95106015</v>
      </c>
      <c r="X4228" s="164">
        <f t="shared" si="660"/>
        <v>203469559.36407942</v>
      </c>
    </row>
    <row r="4229" spans="10:24" x14ac:dyDescent="0.25">
      <c r="J4229">
        <v>4226</v>
      </c>
      <c r="K4229" s="43">
        <v>0.42607069288788191</v>
      </c>
      <c r="L4229">
        <v>0.1126703138087144</v>
      </c>
      <c r="M4229">
        <v>0.23398725463230263</v>
      </c>
      <c r="N4229" s="44">
        <v>0.35303619343529591</v>
      </c>
      <c r="O4229" s="161">
        <f t="shared" ref="O4229:O4292" si="661">VLOOKUP(K4229,$E$5:$H$10,4)</f>
        <v>5000000</v>
      </c>
      <c r="P4229" s="162">
        <f t="shared" ref="P4229:P4292" si="662">_xlfn.NORM.INV(L4229,$E$12,$E$13)</f>
        <v>161.81326789569843</v>
      </c>
      <c r="Q4229" s="162">
        <f t="shared" ref="Q4229:Q4292" si="663">_xlfn.NORM.INV(M4229,$E$15,$E$16)</f>
        <v>120.48442804326444</v>
      </c>
      <c r="R4229" s="163">
        <f t="shared" ref="R4229:R4292" si="664">VLOOKUP(N4229,$E$19:$H$21,4)</f>
        <v>1</v>
      </c>
      <c r="S4229" s="161">
        <f t="shared" ref="S4229:S4292" si="665">VLOOKUP(K4229,$G$5:$H$10,2)</f>
        <v>6000000</v>
      </c>
      <c r="T4229" s="162">
        <f t="shared" ref="T4229:T4292" si="666">_xlfn.NORM.INV(L4229,$G$12,$G$13)</f>
        <v>183.93775596523281</v>
      </c>
      <c r="U4229" s="162">
        <f t="shared" ref="U4229:U4292" si="667">_xlfn.NORM.INV(M4229,$G$15,$G$16)</f>
        <v>117.74221402163222</v>
      </c>
      <c r="V4229" s="163">
        <f t="shared" ref="V4229:V4292" si="668">VLOOKUP(N4229,$G$19:$H$21,2)</f>
        <v>1</v>
      </c>
      <c r="W4229" s="164">
        <f t="shared" ref="W4229:W4292" si="669">O4229*(P4229-Q4229)*R4229-$D$23-$D$24</f>
        <v>156644199.26216993</v>
      </c>
      <c r="X4229" s="164">
        <f t="shared" ref="X4229:X4292" si="670">S4229*(T4229-U4229)*V4229-$F$23-$F$24</f>
        <v>247173251.66160351</v>
      </c>
    </row>
    <row r="4230" spans="10:24" x14ac:dyDescent="0.25">
      <c r="J4230">
        <v>4227</v>
      </c>
      <c r="K4230" s="43">
        <v>0.50533956021908966</v>
      </c>
      <c r="L4230">
        <v>5.3781335722294932E-3</v>
      </c>
      <c r="M4230">
        <v>8.2270210952895995E-2</v>
      </c>
      <c r="N4230" s="44">
        <v>1.1365673586542502E-2</v>
      </c>
      <c r="O4230" s="161">
        <f t="shared" si="661"/>
        <v>5000000</v>
      </c>
      <c r="P4230" s="162">
        <f t="shared" si="662"/>
        <v>141.74221551084779</v>
      </c>
      <c r="Q4230" s="162">
        <f t="shared" si="663"/>
        <v>107.2007603362032</v>
      </c>
      <c r="R4230" s="163">
        <f t="shared" si="664"/>
        <v>1</v>
      </c>
      <c r="S4230" s="161">
        <f t="shared" si="665"/>
        <v>6000000</v>
      </c>
      <c r="T4230" s="162">
        <f t="shared" si="666"/>
        <v>177.2474051702826</v>
      </c>
      <c r="U4230" s="162">
        <f t="shared" si="667"/>
        <v>111.10038016810159</v>
      </c>
      <c r="V4230" s="163">
        <f t="shared" si="668"/>
        <v>0.05</v>
      </c>
      <c r="W4230" s="164">
        <f t="shared" si="669"/>
        <v>122707275.87322292</v>
      </c>
      <c r="X4230" s="164">
        <f t="shared" si="670"/>
        <v>-130155892.49934569</v>
      </c>
    </row>
    <row r="4231" spans="10:24" x14ac:dyDescent="0.25">
      <c r="J4231">
        <v>4228</v>
      </c>
      <c r="K4231" s="43">
        <v>0.71788429964756628</v>
      </c>
      <c r="L4231">
        <v>0.50338376900826087</v>
      </c>
      <c r="M4231">
        <v>0.28027220831080235</v>
      </c>
      <c r="N4231" s="44">
        <v>0.56699404843945755</v>
      </c>
      <c r="O4231" s="161">
        <f t="shared" si="661"/>
        <v>6000000</v>
      </c>
      <c r="P4231" s="162">
        <f t="shared" si="662"/>
        <v>180.12722929160134</v>
      </c>
      <c r="Q4231" s="162">
        <f t="shared" si="663"/>
        <v>123.35933891814744</v>
      </c>
      <c r="R4231" s="163">
        <f t="shared" si="664"/>
        <v>1</v>
      </c>
      <c r="S4231" s="161">
        <f t="shared" si="665"/>
        <v>7000000</v>
      </c>
      <c r="T4231" s="162">
        <f t="shared" si="666"/>
        <v>190.04240976386711</v>
      </c>
      <c r="U4231" s="162">
        <f t="shared" si="667"/>
        <v>119.17966945907372</v>
      </c>
      <c r="V4231" s="163">
        <f t="shared" si="668"/>
        <v>1</v>
      </c>
      <c r="W4231" s="164">
        <f t="shared" si="669"/>
        <v>290607342.24072337</v>
      </c>
      <c r="X4231" s="164">
        <f t="shared" si="670"/>
        <v>346039182.13355374</v>
      </c>
    </row>
    <row r="4232" spans="10:24" x14ac:dyDescent="0.25">
      <c r="J4232">
        <v>4229</v>
      </c>
      <c r="K4232" s="43">
        <v>0.2340923075807837</v>
      </c>
      <c r="L4232">
        <v>0.90202342756519915</v>
      </c>
      <c r="M4232">
        <v>0.2598667188228716</v>
      </c>
      <c r="N4232" s="44">
        <v>0.79872059071842361</v>
      </c>
      <c r="O4232" s="161">
        <f t="shared" si="661"/>
        <v>2000000</v>
      </c>
      <c r="P4232" s="162">
        <f t="shared" si="662"/>
        <v>199.3975120073452</v>
      </c>
      <c r="Q4232" s="162">
        <f t="shared" si="663"/>
        <v>122.12487283572754</v>
      </c>
      <c r="R4232" s="163">
        <f t="shared" si="664"/>
        <v>1</v>
      </c>
      <c r="S4232" s="161">
        <f t="shared" si="665"/>
        <v>5000000</v>
      </c>
      <c r="T4232" s="162">
        <f t="shared" si="666"/>
        <v>196.46583733578174</v>
      </c>
      <c r="U4232" s="162">
        <f t="shared" si="667"/>
        <v>118.56243641786376</v>
      </c>
      <c r="V4232" s="163">
        <f t="shared" si="668"/>
        <v>1</v>
      </c>
      <c r="W4232" s="164">
        <f t="shared" si="669"/>
        <v>104545278.34323531</v>
      </c>
      <c r="X4232" s="164">
        <f t="shared" si="670"/>
        <v>239517004.58958989</v>
      </c>
    </row>
    <row r="4233" spans="10:24" x14ac:dyDescent="0.25">
      <c r="J4233">
        <v>4230</v>
      </c>
      <c r="K4233" s="43">
        <v>0.11915228938601496</v>
      </c>
      <c r="L4233">
        <v>0.67553019985949181</v>
      </c>
      <c r="M4233">
        <v>0.41785930138382932</v>
      </c>
      <c r="N4233" s="44">
        <v>0.17681014753386814</v>
      </c>
      <c r="O4233" s="161">
        <f t="shared" si="661"/>
        <v>2000000</v>
      </c>
      <c r="P4233" s="162">
        <f t="shared" si="662"/>
        <v>186.82853715402535</v>
      </c>
      <c r="Q4233" s="162">
        <f t="shared" si="663"/>
        <v>130.85254091201119</v>
      </c>
      <c r="R4233" s="163">
        <f t="shared" si="664"/>
        <v>1</v>
      </c>
      <c r="S4233" s="161">
        <f t="shared" si="665"/>
        <v>2000000</v>
      </c>
      <c r="T4233" s="162">
        <f t="shared" si="666"/>
        <v>192.27617905134178</v>
      </c>
      <c r="U4233" s="162">
        <f t="shared" si="667"/>
        <v>122.9262704560056</v>
      </c>
      <c r="V4233" s="163">
        <f t="shared" si="668"/>
        <v>0.9</v>
      </c>
      <c r="W4233" s="164">
        <f t="shared" si="669"/>
        <v>61951992.484028324</v>
      </c>
      <c r="X4233" s="164">
        <f t="shared" si="670"/>
        <v>-25170164.528394863</v>
      </c>
    </row>
    <row r="4234" spans="10:24" x14ac:dyDescent="0.25">
      <c r="J4234">
        <v>4231</v>
      </c>
      <c r="K4234" s="43">
        <v>0.7702105744190384</v>
      </c>
      <c r="L4234">
        <v>0.12283371548370869</v>
      </c>
      <c r="M4234">
        <v>0.49712472063480306</v>
      </c>
      <c r="N4234" s="44">
        <v>0.88805168518625877</v>
      </c>
      <c r="O4234" s="161">
        <f t="shared" si="661"/>
        <v>7000000</v>
      </c>
      <c r="P4234" s="162">
        <f t="shared" si="662"/>
        <v>162.58594169312863</v>
      </c>
      <c r="Q4234" s="162">
        <f t="shared" si="663"/>
        <v>134.8558536209664</v>
      </c>
      <c r="R4234" s="163">
        <f t="shared" si="664"/>
        <v>1</v>
      </c>
      <c r="S4234" s="161">
        <f t="shared" si="665"/>
        <v>7000000</v>
      </c>
      <c r="T4234" s="162">
        <f t="shared" si="666"/>
        <v>184.19531389770955</v>
      </c>
      <c r="U4234" s="162">
        <f t="shared" si="667"/>
        <v>124.9279268104832</v>
      </c>
      <c r="V4234" s="163">
        <f t="shared" si="668"/>
        <v>1</v>
      </c>
      <c r="W4234" s="164">
        <f t="shared" si="669"/>
        <v>144110616.50513563</v>
      </c>
      <c r="X4234" s="164">
        <f t="shared" si="670"/>
        <v>264871709.6105845</v>
      </c>
    </row>
    <row r="4235" spans="10:24" x14ac:dyDescent="0.25">
      <c r="J4235">
        <v>4232</v>
      </c>
      <c r="K4235" s="43">
        <v>0.71442253965457503</v>
      </c>
      <c r="L4235">
        <v>0.8858869115322936</v>
      </c>
      <c r="M4235">
        <v>0.86542299705740422</v>
      </c>
      <c r="N4235" s="44">
        <v>0.59405190629983506</v>
      </c>
      <c r="O4235" s="161">
        <f t="shared" si="661"/>
        <v>6000000</v>
      </c>
      <c r="P4235" s="162">
        <f t="shared" si="662"/>
        <v>198.07411120672043</v>
      </c>
      <c r="Q4235" s="162">
        <f t="shared" si="663"/>
        <v>157.10025770438756</v>
      </c>
      <c r="R4235" s="163">
        <f t="shared" si="664"/>
        <v>1</v>
      </c>
      <c r="S4235" s="161">
        <f t="shared" si="665"/>
        <v>7000000</v>
      </c>
      <c r="T4235" s="162">
        <f t="shared" si="666"/>
        <v>196.0247037355735</v>
      </c>
      <c r="U4235" s="162">
        <f t="shared" si="667"/>
        <v>136.05012885219378</v>
      </c>
      <c r="V4235" s="163">
        <f t="shared" si="668"/>
        <v>1</v>
      </c>
      <c r="W4235" s="164">
        <f t="shared" si="669"/>
        <v>195843121.01399723</v>
      </c>
      <c r="X4235" s="164">
        <f t="shared" si="670"/>
        <v>269822024.183658</v>
      </c>
    </row>
    <row r="4236" spans="10:24" x14ac:dyDescent="0.25">
      <c r="J4236">
        <v>4233</v>
      </c>
      <c r="K4236" s="43">
        <v>4.9085039401006947E-2</v>
      </c>
      <c r="L4236">
        <v>0.51277682084090126</v>
      </c>
      <c r="M4236">
        <v>0.89760358473615842</v>
      </c>
      <c r="N4236" s="44">
        <v>0.3135734215846423</v>
      </c>
      <c r="O4236" s="161">
        <f t="shared" si="661"/>
        <v>1000000</v>
      </c>
      <c r="P4236" s="162">
        <f t="shared" si="662"/>
        <v>180.48048326072933</v>
      </c>
      <c r="Q4236" s="162">
        <f t="shared" si="663"/>
        <v>160.36028674871335</v>
      </c>
      <c r="R4236" s="163">
        <f t="shared" si="664"/>
        <v>1</v>
      </c>
      <c r="S4236" s="161">
        <f t="shared" si="665"/>
        <v>1000000</v>
      </c>
      <c r="T4236" s="162">
        <f t="shared" si="666"/>
        <v>190.16016108690977</v>
      </c>
      <c r="U4236" s="162">
        <f t="shared" si="667"/>
        <v>137.68014337435667</v>
      </c>
      <c r="V4236" s="163">
        <f t="shared" si="668"/>
        <v>1</v>
      </c>
      <c r="W4236" s="164">
        <f t="shared" si="669"/>
        <v>-29879803.48798402</v>
      </c>
      <c r="X4236" s="164">
        <f t="shared" si="670"/>
        <v>-97519982.287446916</v>
      </c>
    </row>
    <row r="4237" spans="10:24" x14ac:dyDescent="0.25">
      <c r="J4237">
        <v>4234</v>
      </c>
      <c r="K4237" s="43">
        <v>0.81951031232677085</v>
      </c>
      <c r="L4237">
        <v>0.38882200098324526</v>
      </c>
      <c r="M4237">
        <v>0.10375993071071921</v>
      </c>
      <c r="N4237" s="44">
        <v>0.15215095654240973</v>
      </c>
      <c r="O4237" s="161">
        <f t="shared" si="661"/>
        <v>7000000</v>
      </c>
      <c r="P4237" s="162">
        <f t="shared" si="662"/>
        <v>175.76414060929</v>
      </c>
      <c r="Q4237" s="162">
        <f t="shared" si="663"/>
        <v>109.79170932485857</v>
      </c>
      <c r="R4237" s="163">
        <f t="shared" si="664"/>
        <v>1</v>
      </c>
      <c r="S4237" s="161">
        <f t="shared" si="665"/>
        <v>7000000</v>
      </c>
      <c r="T4237" s="162">
        <f t="shared" si="666"/>
        <v>188.58804686976333</v>
      </c>
      <c r="U4237" s="162">
        <f t="shared" si="667"/>
        <v>112.39585466242929</v>
      </c>
      <c r="V4237" s="163">
        <f t="shared" si="668"/>
        <v>0.9</v>
      </c>
      <c r="W4237" s="164">
        <f t="shared" si="669"/>
        <v>411807018.99101996</v>
      </c>
      <c r="X4237" s="164">
        <f t="shared" si="670"/>
        <v>330010810.90620446</v>
      </c>
    </row>
    <row r="4238" spans="10:24" x14ac:dyDescent="0.25">
      <c r="J4238">
        <v>4235</v>
      </c>
      <c r="K4238" s="43">
        <v>0.2216477250259884</v>
      </c>
      <c r="L4238">
        <v>0.19265312497987175</v>
      </c>
      <c r="M4238">
        <v>0.11648466304845506</v>
      </c>
      <c r="N4238" s="44">
        <v>0.31104001955522476</v>
      </c>
      <c r="O4238" s="161">
        <f t="shared" si="661"/>
        <v>2000000</v>
      </c>
      <c r="P4238" s="162">
        <f t="shared" si="662"/>
        <v>166.97758634046093</v>
      </c>
      <c r="Q4238" s="162">
        <f t="shared" si="663"/>
        <v>111.14510357458647</v>
      </c>
      <c r="R4238" s="163">
        <f t="shared" si="664"/>
        <v>1</v>
      </c>
      <c r="S4238" s="161">
        <f t="shared" si="665"/>
        <v>5000000</v>
      </c>
      <c r="T4238" s="162">
        <f t="shared" si="666"/>
        <v>185.65919544682032</v>
      </c>
      <c r="U4238" s="162">
        <f t="shared" si="667"/>
        <v>113.07255178729324</v>
      </c>
      <c r="V4238" s="163">
        <f t="shared" si="668"/>
        <v>1</v>
      </c>
      <c r="W4238" s="164">
        <f t="shared" si="669"/>
        <v>61664965.531748921</v>
      </c>
      <c r="X4238" s="164">
        <f t="shared" si="670"/>
        <v>212933218.29763544</v>
      </c>
    </row>
    <row r="4239" spans="10:24" x14ac:dyDescent="0.25">
      <c r="J4239">
        <v>4236</v>
      </c>
      <c r="K4239" s="43">
        <v>1.2763112751063566E-2</v>
      </c>
      <c r="L4239">
        <v>0.44609734938132595</v>
      </c>
      <c r="M4239">
        <v>0.73240828979042372</v>
      </c>
      <c r="N4239" s="44">
        <v>0.85905238890687941</v>
      </c>
      <c r="O4239" s="161">
        <f t="shared" si="661"/>
        <v>1000000</v>
      </c>
      <c r="P4239" s="162">
        <f t="shared" si="662"/>
        <v>177.96708514321705</v>
      </c>
      <c r="Q4239" s="162">
        <f t="shared" si="663"/>
        <v>147.40225919643717</v>
      </c>
      <c r="R4239" s="163">
        <f t="shared" si="664"/>
        <v>1</v>
      </c>
      <c r="S4239" s="161">
        <f t="shared" si="665"/>
        <v>1000000</v>
      </c>
      <c r="T4239" s="162">
        <f t="shared" si="666"/>
        <v>189.32236171440567</v>
      </c>
      <c r="U4239" s="162">
        <f t="shared" si="667"/>
        <v>131.20112959821859</v>
      </c>
      <c r="V4239" s="163">
        <f t="shared" si="668"/>
        <v>1</v>
      </c>
      <c r="W4239" s="164">
        <f t="shared" si="669"/>
        <v>-19435174.053220123</v>
      </c>
      <c r="X4239" s="164">
        <f t="shared" si="670"/>
        <v>-91878767.883812904</v>
      </c>
    </row>
    <row r="4240" spans="10:24" x14ac:dyDescent="0.25">
      <c r="J4240">
        <v>4237</v>
      </c>
      <c r="K4240" s="43">
        <v>0.28971693947097144</v>
      </c>
      <c r="L4240">
        <v>0.88425152957767028</v>
      </c>
      <c r="M4240">
        <v>0.53134379593137815</v>
      </c>
      <c r="N4240" s="44">
        <v>0.77479921117292561</v>
      </c>
      <c r="O4240" s="161">
        <f t="shared" si="661"/>
        <v>2000000</v>
      </c>
      <c r="P4240" s="162">
        <f t="shared" si="662"/>
        <v>197.94767529679419</v>
      </c>
      <c r="Q4240" s="162">
        <f t="shared" si="663"/>
        <v>136.57296500708208</v>
      </c>
      <c r="R4240" s="163">
        <f t="shared" si="664"/>
        <v>1</v>
      </c>
      <c r="S4240" s="161">
        <f t="shared" si="665"/>
        <v>5000000</v>
      </c>
      <c r="T4240" s="162">
        <f t="shared" si="666"/>
        <v>195.98255843226474</v>
      </c>
      <c r="U4240" s="162">
        <f t="shared" si="667"/>
        <v>125.78648250354104</v>
      </c>
      <c r="V4240" s="163">
        <f t="shared" si="668"/>
        <v>1</v>
      </c>
      <c r="W4240" s="164">
        <f t="shared" si="669"/>
        <v>72749420.579424232</v>
      </c>
      <c r="X4240" s="164">
        <f t="shared" si="670"/>
        <v>200980379.64361852</v>
      </c>
    </row>
    <row r="4241" spans="10:24" x14ac:dyDescent="0.25">
      <c r="J4241">
        <v>4238</v>
      </c>
      <c r="K4241" s="43">
        <v>0.1167482848825897</v>
      </c>
      <c r="L4241">
        <v>0.97293828691367457</v>
      </c>
      <c r="M4241">
        <v>0.74775098676706231</v>
      </c>
      <c r="N4241" s="44">
        <v>0.18149984821631282</v>
      </c>
      <c r="O4241" s="161">
        <f t="shared" si="661"/>
        <v>2000000</v>
      </c>
      <c r="P4241" s="162">
        <f t="shared" si="662"/>
        <v>208.88771156854955</v>
      </c>
      <c r="Q4241" s="162">
        <f t="shared" si="663"/>
        <v>148.34858378011637</v>
      </c>
      <c r="R4241" s="163">
        <f t="shared" si="664"/>
        <v>1</v>
      </c>
      <c r="S4241" s="161">
        <f t="shared" si="665"/>
        <v>2000000</v>
      </c>
      <c r="T4241" s="162">
        <f t="shared" si="666"/>
        <v>199.62923718951652</v>
      </c>
      <c r="U4241" s="162">
        <f t="shared" si="667"/>
        <v>131.67429189005819</v>
      </c>
      <c r="V4241" s="163">
        <f t="shared" si="668"/>
        <v>0.9</v>
      </c>
      <c r="W4241" s="164">
        <f t="shared" si="669"/>
        <v>71078255.576866359</v>
      </c>
      <c r="X4241" s="164">
        <f t="shared" si="670"/>
        <v>-27681098.460975006</v>
      </c>
    </row>
    <row r="4242" spans="10:24" x14ac:dyDescent="0.25">
      <c r="J4242">
        <v>4239</v>
      </c>
      <c r="K4242" s="43">
        <v>0.14276706731715949</v>
      </c>
      <c r="L4242">
        <v>0.70544924562569467</v>
      </c>
      <c r="M4242">
        <v>0.35901509747857574</v>
      </c>
      <c r="N4242" s="44">
        <v>0.94831937807906419</v>
      </c>
      <c r="O4242" s="161">
        <f t="shared" si="661"/>
        <v>2000000</v>
      </c>
      <c r="P4242" s="162">
        <f t="shared" si="662"/>
        <v>188.10207777556533</v>
      </c>
      <c r="Q4242" s="162">
        <f t="shared" si="663"/>
        <v>127.7781471977578</v>
      </c>
      <c r="R4242" s="163">
        <f t="shared" si="664"/>
        <v>1</v>
      </c>
      <c r="S4242" s="161">
        <f t="shared" si="665"/>
        <v>2000000</v>
      </c>
      <c r="T4242" s="162">
        <f t="shared" si="666"/>
        <v>192.7006925918551</v>
      </c>
      <c r="U4242" s="162">
        <f t="shared" si="667"/>
        <v>121.38907359887891</v>
      </c>
      <c r="V4242" s="163">
        <f t="shared" si="668"/>
        <v>1</v>
      </c>
      <c r="W4242" s="164">
        <f t="shared" si="669"/>
        <v>70647861.155615062</v>
      </c>
      <c r="X4242" s="164">
        <f t="shared" si="670"/>
        <v>-7376762.0140476227</v>
      </c>
    </row>
    <row r="4243" spans="10:24" x14ac:dyDescent="0.25">
      <c r="J4243">
        <v>4240</v>
      </c>
      <c r="K4243" s="43">
        <v>0.73465546688151862</v>
      </c>
      <c r="L4243">
        <v>0.73437527466836239</v>
      </c>
      <c r="M4243">
        <v>0.40344571092488324</v>
      </c>
      <c r="N4243" s="44">
        <v>0.6282684610956194</v>
      </c>
      <c r="O4243" s="161">
        <f t="shared" si="661"/>
        <v>6000000</v>
      </c>
      <c r="P4243" s="162">
        <f t="shared" si="662"/>
        <v>189.39149774872564</v>
      </c>
      <c r="Q4243" s="162">
        <f t="shared" si="663"/>
        <v>130.11123502639671</v>
      </c>
      <c r="R4243" s="163">
        <f t="shared" si="664"/>
        <v>1</v>
      </c>
      <c r="S4243" s="161">
        <f t="shared" si="665"/>
        <v>7000000</v>
      </c>
      <c r="T4243" s="162">
        <f t="shared" si="666"/>
        <v>193.13049924957522</v>
      </c>
      <c r="U4243" s="162">
        <f t="shared" si="667"/>
        <v>122.55561751319836</v>
      </c>
      <c r="V4243" s="163">
        <f t="shared" si="668"/>
        <v>1</v>
      </c>
      <c r="W4243" s="164">
        <f t="shared" si="669"/>
        <v>305681576.33397359</v>
      </c>
      <c r="X4243" s="164">
        <f t="shared" si="670"/>
        <v>344024172.15463805</v>
      </c>
    </row>
    <row r="4244" spans="10:24" x14ac:dyDescent="0.25">
      <c r="J4244">
        <v>4241</v>
      </c>
      <c r="K4244" s="43">
        <v>0.5645112115871499</v>
      </c>
      <c r="L4244">
        <v>0.93444338361994106</v>
      </c>
      <c r="M4244">
        <v>0.60639108957895471</v>
      </c>
      <c r="N4244" s="44">
        <v>0.66582057847661436</v>
      </c>
      <c r="O4244" s="161">
        <f t="shared" si="661"/>
        <v>6000000</v>
      </c>
      <c r="P4244" s="162">
        <f t="shared" si="662"/>
        <v>202.64589713000919</v>
      </c>
      <c r="Q4244" s="162">
        <f t="shared" si="663"/>
        <v>140.39850345088075</v>
      </c>
      <c r="R4244" s="163">
        <f t="shared" si="664"/>
        <v>1</v>
      </c>
      <c r="S4244" s="161">
        <f t="shared" si="665"/>
        <v>6000000</v>
      </c>
      <c r="T4244" s="162">
        <f t="shared" si="666"/>
        <v>197.54863237666973</v>
      </c>
      <c r="U4244" s="162">
        <f t="shared" si="667"/>
        <v>127.69925172544038</v>
      </c>
      <c r="V4244" s="163">
        <f t="shared" si="668"/>
        <v>1</v>
      </c>
      <c r="W4244" s="164">
        <f t="shared" si="669"/>
        <v>323484362.07477063</v>
      </c>
      <c r="X4244" s="164">
        <f t="shared" si="670"/>
        <v>269096283.90737611</v>
      </c>
    </row>
    <row r="4245" spans="10:24" x14ac:dyDescent="0.25">
      <c r="J4245">
        <v>4242</v>
      </c>
      <c r="K4245" s="43">
        <v>0.47908673456520068</v>
      </c>
      <c r="L4245">
        <v>0.4294429569549022</v>
      </c>
      <c r="M4245">
        <v>7.7376827537334325E-4</v>
      </c>
      <c r="N4245" s="44">
        <v>0.81073704282768833</v>
      </c>
      <c r="O4245" s="161">
        <f t="shared" si="661"/>
        <v>5000000</v>
      </c>
      <c r="P4245" s="162">
        <f t="shared" si="662"/>
        <v>177.3331120467171</v>
      </c>
      <c r="Q4245" s="162">
        <f t="shared" si="663"/>
        <v>71.687631580677603</v>
      </c>
      <c r="R4245" s="163">
        <f t="shared" si="664"/>
        <v>1</v>
      </c>
      <c r="S4245" s="161">
        <f t="shared" si="665"/>
        <v>6000000</v>
      </c>
      <c r="T4245" s="162">
        <f t="shared" si="666"/>
        <v>189.11103734890571</v>
      </c>
      <c r="U4245" s="162">
        <f t="shared" si="667"/>
        <v>93.343815790338795</v>
      </c>
      <c r="V4245" s="163">
        <f t="shared" si="668"/>
        <v>1</v>
      </c>
      <c r="W4245" s="164">
        <f t="shared" si="669"/>
        <v>478227402.33019751</v>
      </c>
      <c r="X4245" s="164">
        <f t="shared" si="670"/>
        <v>424603329.35140145</v>
      </c>
    </row>
    <row r="4246" spans="10:24" x14ac:dyDescent="0.25">
      <c r="J4246">
        <v>4243</v>
      </c>
      <c r="K4246" s="43">
        <v>0.25413188226794781</v>
      </c>
      <c r="L4246">
        <v>0.42730603469101536</v>
      </c>
      <c r="M4246">
        <v>0.73981699959066272</v>
      </c>
      <c r="N4246" s="44">
        <v>2.9519831384841155E-2</v>
      </c>
      <c r="O4246" s="161">
        <f t="shared" si="661"/>
        <v>2000000</v>
      </c>
      <c r="P4246" s="162">
        <f t="shared" si="662"/>
        <v>177.25144510268862</v>
      </c>
      <c r="Q4246" s="162">
        <f t="shared" si="663"/>
        <v>147.85562655194801</v>
      </c>
      <c r="R4246" s="163">
        <f t="shared" si="664"/>
        <v>1</v>
      </c>
      <c r="S4246" s="161">
        <f t="shared" si="665"/>
        <v>5000000</v>
      </c>
      <c r="T4246" s="162">
        <f t="shared" si="666"/>
        <v>189.08381503422953</v>
      </c>
      <c r="U4246" s="162">
        <f t="shared" si="667"/>
        <v>131.42781327597402</v>
      </c>
      <c r="V4246" s="163">
        <f t="shared" si="668"/>
        <v>0.9</v>
      </c>
      <c r="W4246" s="164">
        <f t="shared" si="669"/>
        <v>8791637.1014812291</v>
      </c>
      <c r="X4246" s="164">
        <f t="shared" si="670"/>
        <v>109452007.91214985</v>
      </c>
    </row>
    <row r="4247" spans="10:24" x14ac:dyDescent="0.25">
      <c r="J4247">
        <v>4244</v>
      </c>
      <c r="K4247" s="43">
        <v>0.70162121575206082</v>
      </c>
      <c r="L4247">
        <v>0.98203515279485165</v>
      </c>
      <c r="M4247">
        <v>0.38575486385349567</v>
      </c>
      <c r="N4247" s="44">
        <v>0.71416805582090681</v>
      </c>
      <c r="O4247" s="161">
        <f t="shared" si="661"/>
        <v>6000000</v>
      </c>
      <c r="P4247" s="162">
        <f t="shared" si="662"/>
        <v>211.46583269508056</v>
      </c>
      <c r="Q4247" s="162">
        <f t="shared" si="663"/>
        <v>129.19198650888453</v>
      </c>
      <c r="R4247" s="163">
        <f t="shared" si="664"/>
        <v>1</v>
      </c>
      <c r="S4247" s="161">
        <f t="shared" si="665"/>
        <v>7000000</v>
      </c>
      <c r="T4247" s="162">
        <f t="shared" si="666"/>
        <v>200.48861089836021</v>
      </c>
      <c r="U4247" s="162">
        <f t="shared" si="667"/>
        <v>122.09599325444226</v>
      </c>
      <c r="V4247" s="163">
        <f t="shared" si="668"/>
        <v>1</v>
      </c>
      <c r="W4247" s="164">
        <f t="shared" si="669"/>
        <v>443643077.11717623</v>
      </c>
      <c r="X4247" s="164">
        <f t="shared" si="670"/>
        <v>398748323.50742567</v>
      </c>
    </row>
    <row r="4248" spans="10:24" x14ac:dyDescent="0.25">
      <c r="J4248">
        <v>4245</v>
      </c>
      <c r="K4248" s="43">
        <v>0.64058063060699211</v>
      </c>
      <c r="L4248">
        <v>1.8358825292949965E-2</v>
      </c>
      <c r="M4248">
        <v>0.96264086250213576</v>
      </c>
      <c r="N4248" s="44">
        <v>0.5410956221115597</v>
      </c>
      <c r="O4248" s="161">
        <f t="shared" si="661"/>
        <v>6000000</v>
      </c>
      <c r="P4248" s="162">
        <f t="shared" si="662"/>
        <v>148.66665405819492</v>
      </c>
      <c r="Q4248" s="162">
        <f t="shared" si="663"/>
        <v>170.64379729966146</v>
      </c>
      <c r="R4248" s="163">
        <f t="shared" si="664"/>
        <v>1</v>
      </c>
      <c r="S4248" s="161">
        <f t="shared" si="665"/>
        <v>7000000</v>
      </c>
      <c r="T4248" s="162">
        <f t="shared" si="666"/>
        <v>179.55555135273164</v>
      </c>
      <c r="U4248" s="162">
        <f t="shared" si="667"/>
        <v>142.82189864983073</v>
      </c>
      <c r="V4248" s="163">
        <f t="shared" si="668"/>
        <v>1</v>
      </c>
      <c r="W4248" s="164">
        <f t="shared" si="669"/>
        <v>-181862859.44879919</v>
      </c>
      <c r="X4248" s="164">
        <f t="shared" si="670"/>
        <v>107135568.92030638</v>
      </c>
    </row>
    <row r="4249" spans="10:24" x14ac:dyDescent="0.25">
      <c r="J4249">
        <v>4246</v>
      </c>
      <c r="K4249" s="43">
        <v>0.21739076687730918</v>
      </c>
      <c r="L4249">
        <v>0.59850722495958364</v>
      </c>
      <c r="M4249">
        <v>0.69535671154997725</v>
      </c>
      <c r="N4249" s="44">
        <v>0.25998788020515329</v>
      </c>
      <c r="O4249" s="161">
        <f t="shared" si="661"/>
        <v>2000000</v>
      </c>
      <c r="P4249" s="162">
        <f t="shared" si="662"/>
        <v>183.74227679075585</v>
      </c>
      <c r="Q4249" s="162">
        <f t="shared" si="663"/>
        <v>145.2218417302916</v>
      </c>
      <c r="R4249" s="163">
        <f t="shared" si="664"/>
        <v>1</v>
      </c>
      <c r="S4249" s="161">
        <f t="shared" si="665"/>
        <v>5000000</v>
      </c>
      <c r="T4249" s="162">
        <f t="shared" si="666"/>
        <v>191.24742559691862</v>
      </c>
      <c r="U4249" s="162">
        <f t="shared" si="667"/>
        <v>130.1109208651458</v>
      </c>
      <c r="V4249" s="163">
        <f t="shared" si="668"/>
        <v>1</v>
      </c>
      <c r="W4249" s="164">
        <f t="shared" si="669"/>
        <v>27040870.120928496</v>
      </c>
      <c r="X4249" s="164">
        <f t="shared" si="670"/>
        <v>155682523.65886408</v>
      </c>
    </row>
    <row r="4250" spans="10:24" x14ac:dyDescent="0.25">
      <c r="J4250">
        <v>4247</v>
      </c>
      <c r="K4250" s="43">
        <v>0.66932585206459949</v>
      </c>
      <c r="L4250">
        <v>0.21252822595189902</v>
      </c>
      <c r="M4250">
        <v>0.98695941389266184</v>
      </c>
      <c r="N4250" s="44">
        <v>8.8618866282845099E-2</v>
      </c>
      <c r="O4250" s="161">
        <f t="shared" si="661"/>
        <v>6000000</v>
      </c>
      <c r="P4250" s="162">
        <f t="shared" si="662"/>
        <v>168.03480617561382</v>
      </c>
      <c r="Q4250" s="162">
        <f t="shared" si="663"/>
        <v>179.50001964282163</v>
      </c>
      <c r="R4250" s="163">
        <f t="shared" si="664"/>
        <v>1</v>
      </c>
      <c r="S4250" s="161">
        <f t="shared" si="665"/>
        <v>7000000</v>
      </c>
      <c r="T4250" s="162">
        <f t="shared" si="666"/>
        <v>186.01160205853793</v>
      </c>
      <c r="U4250" s="162">
        <f t="shared" si="667"/>
        <v>147.2500098214108</v>
      </c>
      <c r="V4250" s="163">
        <f t="shared" si="668"/>
        <v>0.9</v>
      </c>
      <c r="W4250" s="164">
        <f t="shared" si="669"/>
        <v>-118791280.80324683</v>
      </c>
      <c r="X4250" s="164">
        <f t="shared" si="670"/>
        <v>94198031.093900949</v>
      </c>
    </row>
    <row r="4251" spans="10:24" x14ac:dyDescent="0.25">
      <c r="J4251">
        <v>4248</v>
      </c>
      <c r="K4251" s="43">
        <v>0.84956833610472637</v>
      </c>
      <c r="L4251">
        <v>7.1311068890264284E-2</v>
      </c>
      <c r="M4251">
        <v>0.4403743486058258</v>
      </c>
      <c r="N4251" s="44">
        <v>0.89539930412222135</v>
      </c>
      <c r="O4251" s="161">
        <f t="shared" si="661"/>
        <v>7000000</v>
      </c>
      <c r="P4251" s="162">
        <f t="shared" si="662"/>
        <v>158.00856013611562</v>
      </c>
      <c r="Q4251" s="162">
        <f t="shared" si="663"/>
        <v>131.99959647893553</v>
      </c>
      <c r="R4251" s="163">
        <f t="shared" si="664"/>
        <v>1</v>
      </c>
      <c r="S4251" s="161">
        <f t="shared" si="665"/>
        <v>7000000</v>
      </c>
      <c r="T4251" s="162">
        <f t="shared" si="666"/>
        <v>182.66952004537188</v>
      </c>
      <c r="U4251" s="162">
        <f t="shared" si="667"/>
        <v>123.49979823946776</v>
      </c>
      <c r="V4251" s="163">
        <f t="shared" si="668"/>
        <v>1</v>
      </c>
      <c r="W4251" s="164">
        <f t="shared" si="669"/>
        <v>132062745.60026062</v>
      </c>
      <c r="X4251" s="164">
        <f t="shared" si="670"/>
        <v>264188052.64132881</v>
      </c>
    </row>
    <row r="4252" spans="10:24" x14ac:dyDescent="0.25">
      <c r="J4252">
        <v>4249</v>
      </c>
      <c r="K4252" s="43">
        <v>0.68808830861394688</v>
      </c>
      <c r="L4252">
        <v>0.8668017345971899</v>
      </c>
      <c r="M4252">
        <v>0.96640710773789462</v>
      </c>
      <c r="N4252" s="44">
        <v>0.37036609903619533</v>
      </c>
      <c r="O4252" s="161">
        <f t="shared" si="661"/>
        <v>6000000</v>
      </c>
      <c r="P4252" s="162">
        <f t="shared" si="662"/>
        <v>196.67098889702143</v>
      </c>
      <c r="Q4252" s="162">
        <f t="shared" si="663"/>
        <v>171.60858402076963</v>
      </c>
      <c r="R4252" s="163">
        <f t="shared" si="664"/>
        <v>1</v>
      </c>
      <c r="S4252" s="161">
        <f t="shared" si="665"/>
        <v>7000000</v>
      </c>
      <c r="T4252" s="162">
        <f t="shared" si="666"/>
        <v>195.55699629900715</v>
      </c>
      <c r="U4252" s="162">
        <f t="shared" si="667"/>
        <v>143.30429201038481</v>
      </c>
      <c r="V4252" s="163">
        <f t="shared" si="668"/>
        <v>1</v>
      </c>
      <c r="W4252" s="164">
        <f t="shared" si="669"/>
        <v>100374429.25751084</v>
      </c>
      <c r="X4252" s="164">
        <f t="shared" si="670"/>
        <v>215768930.02035636</v>
      </c>
    </row>
    <row r="4253" spans="10:24" x14ac:dyDescent="0.25">
      <c r="J4253">
        <v>4250</v>
      </c>
      <c r="K4253" s="43">
        <v>0.55859916536866627</v>
      </c>
      <c r="L4253">
        <v>0.77882724485179777</v>
      </c>
      <c r="M4253">
        <v>0.48247442196527968</v>
      </c>
      <c r="N4253" s="44">
        <v>0.162500706191542</v>
      </c>
      <c r="O4253" s="161">
        <f t="shared" si="661"/>
        <v>6000000</v>
      </c>
      <c r="P4253" s="162">
        <f t="shared" si="662"/>
        <v>191.52357735151952</v>
      </c>
      <c r="Q4253" s="162">
        <f t="shared" si="663"/>
        <v>134.12111502460669</v>
      </c>
      <c r="R4253" s="163">
        <f t="shared" si="664"/>
        <v>1</v>
      </c>
      <c r="S4253" s="161">
        <f t="shared" si="665"/>
        <v>6000000</v>
      </c>
      <c r="T4253" s="162">
        <f t="shared" si="666"/>
        <v>193.8411924505065</v>
      </c>
      <c r="U4253" s="162">
        <f t="shared" si="667"/>
        <v>124.56055751230335</v>
      </c>
      <c r="V4253" s="163">
        <f t="shared" si="668"/>
        <v>0.9</v>
      </c>
      <c r="W4253" s="164">
        <f t="shared" si="669"/>
        <v>294414773.96147698</v>
      </c>
      <c r="X4253" s="164">
        <f t="shared" si="670"/>
        <v>224115428.66629702</v>
      </c>
    </row>
    <row r="4254" spans="10:24" x14ac:dyDescent="0.25">
      <c r="J4254">
        <v>4251</v>
      </c>
      <c r="K4254" s="43">
        <v>0.42510182776767591</v>
      </c>
      <c r="L4254">
        <v>0.52179862332898774</v>
      </c>
      <c r="M4254">
        <v>0.62699503346970364</v>
      </c>
      <c r="N4254" s="44">
        <v>0.27937650500968414</v>
      </c>
      <c r="O4254" s="161">
        <f t="shared" si="661"/>
        <v>5000000</v>
      </c>
      <c r="P4254" s="162">
        <f t="shared" si="662"/>
        <v>180.82002395726332</v>
      </c>
      <c r="Q4254" s="162">
        <f t="shared" si="663"/>
        <v>141.47810067045691</v>
      </c>
      <c r="R4254" s="163">
        <f t="shared" si="664"/>
        <v>1</v>
      </c>
      <c r="S4254" s="161">
        <f t="shared" si="665"/>
        <v>6000000</v>
      </c>
      <c r="T4254" s="162">
        <f t="shared" si="666"/>
        <v>190.27334131908776</v>
      </c>
      <c r="U4254" s="162">
        <f t="shared" si="667"/>
        <v>128.23905033522846</v>
      </c>
      <c r="V4254" s="163">
        <f t="shared" si="668"/>
        <v>1</v>
      </c>
      <c r="W4254" s="164">
        <f t="shared" si="669"/>
        <v>146709616.43403202</v>
      </c>
      <c r="X4254" s="164">
        <f t="shared" si="670"/>
        <v>222205745.90315586</v>
      </c>
    </row>
    <row r="4255" spans="10:24" x14ac:dyDescent="0.25">
      <c r="J4255">
        <v>4252</v>
      </c>
      <c r="K4255" s="43">
        <v>3.2943014548375449E-2</v>
      </c>
      <c r="L4255">
        <v>4.275979024798171E-2</v>
      </c>
      <c r="M4255">
        <v>0.43588491981854827</v>
      </c>
      <c r="N4255" s="44">
        <v>0.51898042542807821</v>
      </c>
      <c r="O4255" s="161">
        <f t="shared" si="661"/>
        <v>1000000</v>
      </c>
      <c r="P4255" s="162">
        <f t="shared" si="662"/>
        <v>154.20718774675882</v>
      </c>
      <c r="Q4255" s="162">
        <f t="shared" si="663"/>
        <v>131.77178345653897</v>
      </c>
      <c r="R4255" s="163">
        <f t="shared" si="664"/>
        <v>1</v>
      </c>
      <c r="S4255" s="161">
        <f t="shared" si="665"/>
        <v>1000000</v>
      </c>
      <c r="T4255" s="162">
        <f t="shared" si="666"/>
        <v>181.40239591558628</v>
      </c>
      <c r="U4255" s="162">
        <f t="shared" si="667"/>
        <v>123.38589172826948</v>
      </c>
      <c r="V4255" s="163">
        <f t="shared" si="668"/>
        <v>1</v>
      </c>
      <c r="W4255" s="164">
        <f t="shared" si="669"/>
        <v>-27564595.709780149</v>
      </c>
      <c r="X4255" s="164">
        <f t="shared" si="670"/>
        <v>-91983495.812683195</v>
      </c>
    </row>
    <row r="4256" spans="10:24" x14ac:dyDescent="0.25">
      <c r="J4256">
        <v>4253</v>
      </c>
      <c r="K4256" s="43">
        <v>0.84153662911190241</v>
      </c>
      <c r="L4256">
        <v>0.72854424572159637</v>
      </c>
      <c r="M4256">
        <v>1.5633449478836048E-2</v>
      </c>
      <c r="N4256" s="44">
        <v>0.65697731733173559</v>
      </c>
      <c r="O4256" s="161">
        <f t="shared" si="661"/>
        <v>7000000</v>
      </c>
      <c r="P4256" s="162">
        <f t="shared" si="662"/>
        <v>189.12624212132548</v>
      </c>
      <c r="Q4256" s="162">
        <f t="shared" si="663"/>
        <v>91.92681369953516</v>
      </c>
      <c r="R4256" s="163">
        <f t="shared" si="664"/>
        <v>1</v>
      </c>
      <c r="S4256" s="161">
        <f t="shared" si="665"/>
        <v>7000000</v>
      </c>
      <c r="T4256" s="162">
        <f t="shared" si="666"/>
        <v>193.04208070710848</v>
      </c>
      <c r="U4256" s="162">
        <f t="shared" si="667"/>
        <v>103.46340684976758</v>
      </c>
      <c r="V4256" s="163">
        <f t="shared" si="668"/>
        <v>1</v>
      </c>
      <c r="W4256" s="164">
        <f t="shared" si="669"/>
        <v>630395998.95253217</v>
      </c>
      <c r="X4256" s="164">
        <f t="shared" si="670"/>
        <v>477050717.00138628</v>
      </c>
    </row>
    <row r="4257" spans="10:24" x14ac:dyDescent="0.25">
      <c r="J4257">
        <v>4254</v>
      </c>
      <c r="K4257" s="43">
        <v>0.75395923843827251</v>
      </c>
      <c r="L4257">
        <v>0.41345555838347559</v>
      </c>
      <c r="M4257">
        <v>0.17398166680116589</v>
      </c>
      <c r="N4257" s="44">
        <v>0.15292280234953259</v>
      </c>
      <c r="O4257" s="161">
        <f t="shared" si="661"/>
        <v>7000000</v>
      </c>
      <c r="P4257" s="162">
        <f t="shared" si="662"/>
        <v>176.72002695703739</v>
      </c>
      <c r="Q4257" s="162">
        <f t="shared" si="663"/>
        <v>116.2290583801033</v>
      </c>
      <c r="R4257" s="163">
        <f t="shared" si="664"/>
        <v>1</v>
      </c>
      <c r="S4257" s="161">
        <f t="shared" si="665"/>
        <v>7000000</v>
      </c>
      <c r="T4257" s="162">
        <f t="shared" si="666"/>
        <v>188.9066756523458</v>
      </c>
      <c r="U4257" s="162">
        <f t="shared" si="667"/>
        <v>115.61452919005166</v>
      </c>
      <c r="V4257" s="163">
        <f t="shared" si="668"/>
        <v>0.9</v>
      </c>
      <c r="W4257" s="164">
        <f t="shared" si="669"/>
        <v>373436780.03853863</v>
      </c>
      <c r="X4257" s="164">
        <f t="shared" si="670"/>
        <v>311740522.71245313</v>
      </c>
    </row>
    <row r="4258" spans="10:24" x14ac:dyDescent="0.25">
      <c r="J4258">
        <v>4255</v>
      </c>
      <c r="K4258" s="43">
        <v>5.3805185135597844E-2</v>
      </c>
      <c r="L4258">
        <v>0.62666186515357936</v>
      </c>
      <c r="M4258">
        <v>0.68340622885046709</v>
      </c>
      <c r="N4258" s="44">
        <v>0.53644225081152874</v>
      </c>
      <c r="O4258" s="161">
        <f t="shared" si="661"/>
        <v>2000000</v>
      </c>
      <c r="P4258" s="162">
        <f t="shared" si="662"/>
        <v>184.84537577624309</v>
      </c>
      <c r="Q4258" s="162">
        <f t="shared" si="663"/>
        <v>144.5449036049383</v>
      </c>
      <c r="R4258" s="163">
        <f t="shared" si="664"/>
        <v>1</v>
      </c>
      <c r="S4258" s="161">
        <f t="shared" si="665"/>
        <v>2000000</v>
      </c>
      <c r="T4258" s="162">
        <f t="shared" si="666"/>
        <v>191.6151252587477</v>
      </c>
      <c r="U4258" s="162">
        <f t="shared" si="667"/>
        <v>129.77245180246913</v>
      </c>
      <c r="V4258" s="163">
        <f t="shared" si="668"/>
        <v>1</v>
      </c>
      <c r="W4258" s="164">
        <f t="shared" si="669"/>
        <v>30600944.342609584</v>
      </c>
      <c r="X4258" s="164">
        <f t="shared" si="670"/>
        <v>-26314653.087442875</v>
      </c>
    </row>
    <row r="4259" spans="10:24" x14ac:dyDescent="0.25">
      <c r="J4259">
        <v>4256</v>
      </c>
      <c r="K4259" s="43">
        <v>0.73291463737058371</v>
      </c>
      <c r="L4259">
        <v>0.38944520762707424</v>
      </c>
      <c r="M4259">
        <v>0.29565511914085585</v>
      </c>
      <c r="N4259" s="44">
        <v>9.9779733350885635E-2</v>
      </c>
      <c r="O4259" s="161">
        <f t="shared" si="661"/>
        <v>6000000</v>
      </c>
      <c r="P4259" s="162">
        <f t="shared" si="662"/>
        <v>175.7885204060459</v>
      </c>
      <c r="Q4259" s="162">
        <f t="shared" si="663"/>
        <v>124.26123412115838</v>
      </c>
      <c r="R4259" s="163">
        <f t="shared" si="664"/>
        <v>1</v>
      </c>
      <c r="S4259" s="161">
        <f t="shared" si="665"/>
        <v>7000000</v>
      </c>
      <c r="T4259" s="162">
        <f t="shared" si="666"/>
        <v>188.59617346868197</v>
      </c>
      <c r="U4259" s="162">
        <f t="shared" si="667"/>
        <v>119.6306170605792</v>
      </c>
      <c r="V4259" s="163">
        <f t="shared" si="668"/>
        <v>0.9</v>
      </c>
      <c r="W4259" s="164">
        <f t="shared" si="669"/>
        <v>259163717.70932513</v>
      </c>
      <c r="X4259" s="164">
        <f t="shared" si="670"/>
        <v>284483005.37104744</v>
      </c>
    </row>
    <row r="4260" spans="10:24" x14ac:dyDescent="0.25">
      <c r="J4260">
        <v>4257</v>
      </c>
      <c r="K4260" s="43">
        <v>0.98183679359676834</v>
      </c>
      <c r="L4260">
        <v>0.26023513621822936</v>
      </c>
      <c r="M4260">
        <v>0.87041507773644478</v>
      </c>
      <c r="N4260" s="44">
        <v>0.54659376801671966</v>
      </c>
      <c r="O4260" s="161">
        <f t="shared" si="661"/>
        <v>9000000</v>
      </c>
      <c r="P4260" s="162">
        <f t="shared" si="662"/>
        <v>170.36069006438859</v>
      </c>
      <c r="Q4260" s="162">
        <f t="shared" si="663"/>
        <v>157.56710851538952</v>
      </c>
      <c r="R4260" s="163">
        <f t="shared" si="664"/>
        <v>1</v>
      </c>
      <c r="S4260" s="161">
        <f t="shared" si="665"/>
        <v>9000000</v>
      </c>
      <c r="T4260" s="162">
        <f t="shared" si="666"/>
        <v>186.78689668812953</v>
      </c>
      <c r="U4260" s="162">
        <f t="shared" si="667"/>
        <v>136.28355425769476</v>
      </c>
      <c r="V4260" s="163">
        <f t="shared" si="668"/>
        <v>1</v>
      </c>
      <c r="W4260" s="164">
        <f t="shared" si="669"/>
        <v>65142233.94099164</v>
      </c>
      <c r="X4260" s="164">
        <f t="shared" si="670"/>
        <v>304530081.87391293</v>
      </c>
    </row>
    <row r="4261" spans="10:24" x14ac:dyDescent="0.25">
      <c r="J4261">
        <v>4258</v>
      </c>
      <c r="K4261" s="43">
        <v>0.97333941339661678</v>
      </c>
      <c r="L4261">
        <v>0.22575747321926054</v>
      </c>
      <c r="M4261">
        <v>0.7534196860130834</v>
      </c>
      <c r="N4261" s="44">
        <v>0.72028407301473385</v>
      </c>
      <c r="O4261" s="161">
        <f t="shared" si="661"/>
        <v>9000000</v>
      </c>
      <c r="P4261" s="162">
        <f t="shared" si="662"/>
        <v>168.70662325909797</v>
      </c>
      <c r="Q4261" s="162">
        <f t="shared" si="663"/>
        <v>148.7058099171656</v>
      </c>
      <c r="R4261" s="163">
        <f t="shared" si="664"/>
        <v>1</v>
      </c>
      <c r="S4261" s="161">
        <f t="shared" si="665"/>
        <v>9000000</v>
      </c>
      <c r="T4261" s="162">
        <f t="shared" si="666"/>
        <v>186.235541086366</v>
      </c>
      <c r="U4261" s="162">
        <f t="shared" si="667"/>
        <v>131.8529049585828</v>
      </c>
      <c r="V4261" s="163">
        <f t="shared" si="668"/>
        <v>1</v>
      </c>
      <c r="W4261" s="164">
        <f t="shared" si="669"/>
        <v>130007320.07739133</v>
      </c>
      <c r="X4261" s="164">
        <f t="shared" si="670"/>
        <v>339443725.15004879</v>
      </c>
    </row>
    <row r="4262" spans="10:24" x14ac:dyDescent="0.25">
      <c r="J4262">
        <v>4259</v>
      </c>
      <c r="K4262" s="43">
        <v>0.84773616283194175</v>
      </c>
      <c r="L4262">
        <v>0.64246168507316104</v>
      </c>
      <c r="M4262">
        <v>0.23776701353021723</v>
      </c>
      <c r="N4262" s="44">
        <v>0.77705261753811938</v>
      </c>
      <c r="O4262" s="161">
        <f t="shared" si="661"/>
        <v>7000000</v>
      </c>
      <c r="P4262" s="162">
        <f t="shared" si="662"/>
        <v>185.47569882568482</v>
      </c>
      <c r="Q4262" s="162">
        <f t="shared" si="663"/>
        <v>120.72992285305672</v>
      </c>
      <c r="R4262" s="163">
        <f t="shared" si="664"/>
        <v>1</v>
      </c>
      <c r="S4262" s="161">
        <f t="shared" si="665"/>
        <v>7000000</v>
      </c>
      <c r="T4262" s="162">
        <f t="shared" si="666"/>
        <v>191.82523294189494</v>
      </c>
      <c r="U4262" s="162">
        <f t="shared" si="667"/>
        <v>117.86496142652835</v>
      </c>
      <c r="V4262" s="163">
        <f t="shared" si="668"/>
        <v>1</v>
      </c>
      <c r="W4262" s="164">
        <f t="shared" si="669"/>
        <v>403220431.8083967</v>
      </c>
      <c r="X4262" s="164">
        <f t="shared" si="670"/>
        <v>367721900.60756612</v>
      </c>
    </row>
    <row r="4263" spans="10:24" x14ac:dyDescent="0.25">
      <c r="J4263">
        <v>4260</v>
      </c>
      <c r="K4263" s="43">
        <v>0.47691793624526502</v>
      </c>
      <c r="L4263">
        <v>0.42691402385625243</v>
      </c>
      <c r="M4263">
        <v>0.6564659600968491</v>
      </c>
      <c r="N4263" s="44">
        <v>0.43195400924452254</v>
      </c>
      <c r="O4263" s="161">
        <f t="shared" si="661"/>
        <v>5000000</v>
      </c>
      <c r="P4263" s="162">
        <f t="shared" si="662"/>
        <v>177.23645481421264</v>
      </c>
      <c r="Q4263" s="162">
        <f t="shared" si="663"/>
        <v>143.05674163567005</v>
      </c>
      <c r="R4263" s="163">
        <f t="shared" si="664"/>
        <v>1</v>
      </c>
      <c r="S4263" s="161">
        <f t="shared" si="665"/>
        <v>6000000</v>
      </c>
      <c r="T4263" s="162">
        <f t="shared" si="666"/>
        <v>189.0788182714042</v>
      </c>
      <c r="U4263" s="162">
        <f t="shared" si="667"/>
        <v>129.02837081783503</v>
      </c>
      <c r="V4263" s="163">
        <f t="shared" si="668"/>
        <v>1</v>
      </c>
      <c r="W4263" s="164">
        <f t="shared" si="669"/>
        <v>120898565.89271292</v>
      </c>
      <c r="X4263" s="164">
        <f t="shared" si="670"/>
        <v>210302684.72141504</v>
      </c>
    </row>
    <row r="4264" spans="10:24" x14ac:dyDescent="0.25">
      <c r="J4264">
        <v>4261</v>
      </c>
      <c r="K4264" s="43">
        <v>3.7563687886761232E-2</v>
      </c>
      <c r="L4264">
        <v>0.80571256599650409</v>
      </c>
      <c r="M4264">
        <v>0.71356976244910275</v>
      </c>
      <c r="N4264" s="44">
        <v>0.31758455408520447</v>
      </c>
      <c r="O4264" s="161">
        <f t="shared" si="661"/>
        <v>1000000</v>
      </c>
      <c r="P4264" s="162">
        <f t="shared" si="662"/>
        <v>192.93307093057931</v>
      </c>
      <c r="Q4264" s="162">
        <f t="shared" si="663"/>
        <v>146.27687497705341</v>
      </c>
      <c r="R4264" s="163">
        <f t="shared" si="664"/>
        <v>1</v>
      </c>
      <c r="S4264" s="161">
        <f t="shared" si="665"/>
        <v>1000000</v>
      </c>
      <c r="T4264" s="162">
        <f t="shared" si="666"/>
        <v>194.31102364352643</v>
      </c>
      <c r="U4264" s="162">
        <f t="shared" si="667"/>
        <v>130.63843748852671</v>
      </c>
      <c r="V4264" s="163">
        <f t="shared" si="668"/>
        <v>1</v>
      </c>
      <c r="W4264" s="164">
        <f t="shared" si="669"/>
        <v>-3343804.0464741066</v>
      </c>
      <c r="X4264" s="164">
        <f t="shared" si="670"/>
        <v>-86327413.845000282</v>
      </c>
    </row>
    <row r="4265" spans="10:24" x14ac:dyDescent="0.25">
      <c r="J4265">
        <v>4262</v>
      </c>
      <c r="K4265" s="43">
        <v>0.38511978249709433</v>
      </c>
      <c r="L4265">
        <v>0.61573504211499885</v>
      </c>
      <c r="M4265">
        <v>0.15685861275840685</v>
      </c>
      <c r="N4265" s="44">
        <v>0.38936151459096335</v>
      </c>
      <c r="O4265" s="161">
        <f t="shared" si="661"/>
        <v>5000000</v>
      </c>
      <c r="P4265" s="162">
        <f t="shared" si="662"/>
        <v>184.41447559542573</v>
      </c>
      <c r="Q4265" s="162">
        <f t="shared" si="663"/>
        <v>114.85094385562039</v>
      </c>
      <c r="R4265" s="163">
        <f t="shared" si="664"/>
        <v>1</v>
      </c>
      <c r="S4265" s="161">
        <f t="shared" si="665"/>
        <v>6000000</v>
      </c>
      <c r="T4265" s="162">
        <f t="shared" si="666"/>
        <v>191.4714918651419</v>
      </c>
      <c r="U4265" s="162">
        <f t="shared" si="667"/>
        <v>114.92547192781019</v>
      </c>
      <c r="V4265" s="163">
        <f t="shared" si="668"/>
        <v>1</v>
      </c>
      <c r="W4265" s="164">
        <f t="shared" si="669"/>
        <v>297817658.6990267</v>
      </c>
      <c r="X4265" s="164">
        <f t="shared" si="670"/>
        <v>309276119.62399024</v>
      </c>
    </row>
    <row r="4266" spans="10:24" x14ac:dyDescent="0.25">
      <c r="J4266">
        <v>4263</v>
      </c>
      <c r="K4266" s="43">
        <v>0.26837844395976551</v>
      </c>
      <c r="L4266">
        <v>0.46230685517088643</v>
      </c>
      <c r="M4266">
        <v>0.60182329637756882</v>
      </c>
      <c r="N4266" s="44">
        <v>0.9445325962790333</v>
      </c>
      <c r="O4266" s="161">
        <f t="shared" si="661"/>
        <v>2000000</v>
      </c>
      <c r="P4266" s="162">
        <f t="shared" si="662"/>
        <v>178.58064423416855</v>
      </c>
      <c r="Q4266" s="162">
        <f t="shared" si="663"/>
        <v>140.16138644173989</v>
      </c>
      <c r="R4266" s="163">
        <f t="shared" si="664"/>
        <v>1</v>
      </c>
      <c r="S4266" s="161">
        <f t="shared" si="665"/>
        <v>5000000</v>
      </c>
      <c r="T4266" s="162">
        <f t="shared" si="666"/>
        <v>189.52688141138952</v>
      </c>
      <c r="U4266" s="162">
        <f t="shared" si="667"/>
        <v>127.58069322086995</v>
      </c>
      <c r="V4266" s="163">
        <f t="shared" si="668"/>
        <v>1</v>
      </c>
      <c r="W4266" s="164">
        <f t="shared" si="669"/>
        <v>26838515.5848573</v>
      </c>
      <c r="X4266" s="164">
        <f t="shared" si="670"/>
        <v>159730940.95259792</v>
      </c>
    </row>
    <row r="4267" spans="10:24" x14ac:dyDescent="0.25">
      <c r="J4267">
        <v>4264</v>
      </c>
      <c r="K4267" s="43">
        <v>0.83599255138635808</v>
      </c>
      <c r="L4267">
        <v>2.0444462644212624E-2</v>
      </c>
      <c r="M4267">
        <v>0.13925272799437571</v>
      </c>
      <c r="N4267" s="44">
        <v>0.14497404065379316</v>
      </c>
      <c r="O4267" s="161">
        <f t="shared" si="661"/>
        <v>7000000</v>
      </c>
      <c r="P4267" s="162">
        <f t="shared" si="662"/>
        <v>149.33018142507143</v>
      </c>
      <c r="Q4267" s="162">
        <f t="shared" si="663"/>
        <v>113.32634362141005</v>
      </c>
      <c r="R4267" s="163">
        <f t="shared" si="664"/>
        <v>1</v>
      </c>
      <c r="S4267" s="161">
        <f t="shared" si="665"/>
        <v>7000000</v>
      </c>
      <c r="T4267" s="162">
        <f t="shared" si="666"/>
        <v>179.77672714169049</v>
      </c>
      <c r="U4267" s="162">
        <f t="shared" si="667"/>
        <v>114.16317181070502</v>
      </c>
      <c r="V4267" s="163">
        <f t="shared" si="668"/>
        <v>0.9</v>
      </c>
      <c r="W4267" s="164">
        <f t="shared" si="669"/>
        <v>202026864.62562969</v>
      </c>
      <c r="X4267" s="164">
        <f t="shared" si="670"/>
        <v>263365398.58520842</v>
      </c>
    </row>
    <row r="4268" spans="10:24" x14ac:dyDescent="0.25">
      <c r="J4268">
        <v>4265</v>
      </c>
      <c r="K4268" s="43">
        <v>0.23090937631388608</v>
      </c>
      <c r="L4268">
        <v>0.65271185031365786</v>
      </c>
      <c r="M4268">
        <v>0.28295944945309837</v>
      </c>
      <c r="N4268" s="44">
        <v>0.8042583392132221</v>
      </c>
      <c r="O4268" s="161">
        <f t="shared" si="661"/>
        <v>2000000</v>
      </c>
      <c r="P4268" s="162">
        <f t="shared" si="662"/>
        <v>185.88978462975027</v>
      </c>
      <c r="Q4268" s="162">
        <f t="shared" si="663"/>
        <v>123.51855464798352</v>
      </c>
      <c r="R4268" s="163">
        <f t="shared" si="664"/>
        <v>1</v>
      </c>
      <c r="S4268" s="161">
        <f t="shared" si="665"/>
        <v>5000000</v>
      </c>
      <c r="T4268" s="162">
        <f t="shared" si="666"/>
        <v>191.9632615432501</v>
      </c>
      <c r="U4268" s="162">
        <f t="shared" si="667"/>
        <v>119.25927732399177</v>
      </c>
      <c r="V4268" s="163">
        <f t="shared" si="668"/>
        <v>1</v>
      </c>
      <c r="W4268" s="164">
        <f t="shared" si="669"/>
        <v>74742459.963533491</v>
      </c>
      <c r="X4268" s="164">
        <f t="shared" si="670"/>
        <v>213519921.09629166</v>
      </c>
    </row>
    <row r="4269" spans="10:24" x14ac:dyDescent="0.25">
      <c r="J4269">
        <v>4266</v>
      </c>
      <c r="K4269" s="43">
        <v>0.16525998230304362</v>
      </c>
      <c r="L4269">
        <v>0.24108025547236411</v>
      </c>
      <c r="M4269">
        <v>0.1041842126880459</v>
      </c>
      <c r="N4269" s="44">
        <v>0.74205812194767196</v>
      </c>
      <c r="O4269" s="161">
        <f t="shared" si="661"/>
        <v>2000000</v>
      </c>
      <c r="P4269" s="162">
        <f t="shared" si="662"/>
        <v>169.45752140866742</v>
      </c>
      <c r="Q4269" s="162">
        <f t="shared" si="663"/>
        <v>109.83870970819081</v>
      </c>
      <c r="R4269" s="163">
        <f t="shared" si="664"/>
        <v>1</v>
      </c>
      <c r="S4269" s="161">
        <f t="shared" si="665"/>
        <v>5000000</v>
      </c>
      <c r="T4269" s="162">
        <f t="shared" si="666"/>
        <v>186.4858404695558</v>
      </c>
      <c r="U4269" s="162">
        <f t="shared" si="667"/>
        <v>112.4193548540954</v>
      </c>
      <c r="V4269" s="163">
        <f t="shared" si="668"/>
        <v>1</v>
      </c>
      <c r="W4269" s="164">
        <f t="shared" si="669"/>
        <v>69237623.400953218</v>
      </c>
      <c r="X4269" s="164">
        <f t="shared" si="670"/>
        <v>220332428.07730198</v>
      </c>
    </row>
    <row r="4270" spans="10:24" x14ac:dyDescent="0.25">
      <c r="J4270">
        <v>4267</v>
      </c>
      <c r="K4270" s="43">
        <v>0.77152631932119808</v>
      </c>
      <c r="L4270">
        <v>0.55460894320655474</v>
      </c>
      <c r="M4270">
        <v>0.99214144090808076</v>
      </c>
      <c r="N4270" s="44">
        <v>0.15254146076950281</v>
      </c>
      <c r="O4270" s="161">
        <f t="shared" si="661"/>
        <v>7000000</v>
      </c>
      <c r="P4270" s="162">
        <f t="shared" si="662"/>
        <v>182.0597193232164</v>
      </c>
      <c r="Q4270" s="162">
        <f t="shared" si="663"/>
        <v>183.30837984389075</v>
      </c>
      <c r="R4270" s="163">
        <f t="shared" si="664"/>
        <v>1</v>
      </c>
      <c r="S4270" s="161">
        <f t="shared" si="665"/>
        <v>7000000</v>
      </c>
      <c r="T4270" s="162">
        <f t="shared" si="666"/>
        <v>190.68657310773881</v>
      </c>
      <c r="U4270" s="162">
        <f t="shared" si="667"/>
        <v>149.15418992194537</v>
      </c>
      <c r="V4270" s="163">
        <f t="shared" si="668"/>
        <v>0.9</v>
      </c>
      <c r="W4270" s="164">
        <f t="shared" si="669"/>
        <v>-58740623.644720443</v>
      </c>
      <c r="X4270" s="164">
        <f t="shared" si="670"/>
        <v>111654014.07049865</v>
      </c>
    </row>
    <row r="4271" spans="10:24" x14ac:dyDescent="0.25">
      <c r="J4271">
        <v>4268</v>
      </c>
      <c r="K4271" s="43">
        <v>0.57731886524311993</v>
      </c>
      <c r="L4271">
        <v>0.9084995033440133</v>
      </c>
      <c r="M4271">
        <v>0.73302025584028541</v>
      </c>
      <c r="N4271" s="44">
        <v>0.69818722292001811</v>
      </c>
      <c r="O4271" s="161">
        <f t="shared" si="661"/>
        <v>6000000</v>
      </c>
      <c r="P4271" s="162">
        <f t="shared" si="662"/>
        <v>199.97357441614</v>
      </c>
      <c r="Q4271" s="162">
        <f t="shared" si="663"/>
        <v>147.43946406685183</v>
      </c>
      <c r="R4271" s="163">
        <f t="shared" si="664"/>
        <v>1</v>
      </c>
      <c r="S4271" s="161">
        <f t="shared" si="665"/>
        <v>6000000</v>
      </c>
      <c r="T4271" s="162">
        <f t="shared" si="666"/>
        <v>196.65785813871332</v>
      </c>
      <c r="U4271" s="162">
        <f t="shared" si="667"/>
        <v>131.21973203342591</v>
      </c>
      <c r="V4271" s="163">
        <f t="shared" si="668"/>
        <v>1</v>
      </c>
      <c r="W4271" s="164">
        <f t="shared" si="669"/>
        <v>265204662.09572899</v>
      </c>
      <c r="X4271" s="164">
        <f t="shared" si="670"/>
        <v>242628756.63172448</v>
      </c>
    </row>
    <row r="4272" spans="10:24" x14ac:dyDescent="0.25">
      <c r="J4272">
        <v>4269</v>
      </c>
      <c r="K4272" s="43">
        <v>0.68477239053830496</v>
      </c>
      <c r="L4272">
        <v>0.25404842419870322</v>
      </c>
      <c r="M4272">
        <v>0.997477566108945</v>
      </c>
      <c r="N4272" s="44">
        <v>0.44918787262970716</v>
      </c>
      <c r="O4272" s="161">
        <f t="shared" si="661"/>
        <v>6000000</v>
      </c>
      <c r="P4272" s="162">
        <f t="shared" si="662"/>
        <v>170.0729401431467</v>
      </c>
      <c r="Q4272" s="162">
        <f t="shared" si="663"/>
        <v>191.08309592442617</v>
      </c>
      <c r="R4272" s="163">
        <f t="shared" si="664"/>
        <v>1</v>
      </c>
      <c r="S4272" s="161">
        <f t="shared" si="665"/>
        <v>7000000</v>
      </c>
      <c r="T4272" s="162">
        <f t="shared" si="666"/>
        <v>186.69098004771556</v>
      </c>
      <c r="U4272" s="162">
        <f t="shared" si="667"/>
        <v>153.04154796221309</v>
      </c>
      <c r="V4272" s="163">
        <f t="shared" si="668"/>
        <v>1</v>
      </c>
      <c r="W4272" s="164">
        <f t="shared" si="669"/>
        <v>-176060934.68767688</v>
      </c>
      <c r="X4272" s="164">
        <f t="shared" si="670"/>
        <v>85546024.598517269</v>
      </c>
    </row>
    <row r="4273" spans="10:24" x14ac:dyDescent="0.25">
      <c r="J4273">
        <v>4270</v>
      </c>
      <c r="K4273" s="43">
        <v>0.92109698394989548</v>
      </c>
      <c r="L4273">
        <v>0.70361989926181612</v>
      </c>
      <c r="M4273">
        <v>1.746353831281644E-2</v>
      </c>
      <c r="N4273" s="44">
        <v>7.51389239180833E-3</v>
      </c>
      <c r="O4273" s="161">
        <f t="shared" si="661"/>
        <v>7000000</v>
      </c>
      <c r="P4273" s="162">
        <f t="shared" si="662"/>
        <v>188.02260649075993</v>
      </c>
      <c r="Q4273" s="162">
        <f t="shared" si="663"/>
        <v>92.815943138217364</v>
      </c>
      <c r="R4273" s="163">
        <f t="shared" si="664"/>
        <v>1</v>
      </c>
      <c r="S4273" s="161">
        <f t="shared" si="665"/>
        <v>9000000</v>
      </c>
      <c r="T4273" s="162">
        <f t="shared" si="666"/>
        <v>192.67420216358664</v>
      </c>
      <c r="U4273" s="162">
        <f t="shared" si="667"/>
        <v>103.90797156910868</v>
      </c>
      <c r="V4273" s="163">
        <f t="shared" si="668"/>
        <v>0.05</v>
      </c>
      <c r="W4273" s="164">
        <f t="shared" si="669"/>
        <v>616446643.46779799</v>
      </c>
      <c r="X4273" s="164">
        <f t="shared" si="670"/>
        <v>-110055196.23248491</v>
      </c>
    </row>
    <row r="4274" spans="10:24" x14ac:dyDescent="0.25">
      <c r="J4274">
        <v>4271</v>
      </c>
      <c r="K4274" s="43">
        <v>0.19820592739924747</v>
      </c>
      <c r="L4274">
        <v>0.93818753381094744</v>
      </c>
      <c r="M4274">
        <v>0.64179475279028497</v>
      </c>
      <c r="N4274" s="44">
        <v>0.13427232586236326</v>
      </c>
      <c r="O4274" s="161">
        <f t="shared" si="661"/>
        <v>2000000</v>
      </c>
      <c r="P4274" s="162">
        <f t="shared" si="662"/>
        <v>203.09602680364563</v>
      </c>
      <c r="Q4274" s="162">
        <f t="shared" si="663"/>
        <v>142.26520472087373</v>
      </c>
      <c r="R4274" s="163">
        <f t="shared" si="664"/>
        <v>1</v>
      </c>
      <c r="S4274" s="161">
        <f t="shared" si="665"/>
        <v>5000000</v>
      </c>
      <c r="T4274" s="162">
        <f t="shared" si="666"/>
        <v>197.6986756012152</v>
      </c>
      <c r="U4274" s="162">
        <f t="shared" si="667"/>
        <v>128.63260236043686</v>
      </c>
      <c r="V4274" s="163">
        <f t="shared" si="668"/>
        <v>0.9</v>
      </c>
      <c r="W4274" s="164">
        <f t="shared" si="669"/>
        <v>71661644.16554381</v>
      </c>
      <c r="X4274" s="164">
        <f t="shared" si="670"/>
        <v>160797329.58350253</v>
      </c>
    </row>
    <row r="4275" spans="10:24" x14ac:dyDescent="0.25">
      <c r="J4275">
        <v>4272</v>
      </c>
      <c r="K4275" s="43">
        <v>0.88875175707045273</v>
      </c>
      <c r="L4275">
        <v>6.1030005043073432E-2</v>
      </c>
      <c r="M4275">
        <v>0.33936142245643752</v>
      </c>
      <c r="N4275" s="44">
        <v>0.45663098947122938</v>
      </c>
      <c r="O4275" s="161">
        <f t="shared" si="661"/>
        <v>7000000</v>
      </c>
      <c r="P4275" s="162">
        <f t="shared" si="662"/>
        <v>156.80723214492531</v>
      </c>
      <c r="Q4275" s="162">
        <f t="shared" si="663"/>
        <v>126.71586898964445</v>
      </c>
      <c r="R4275" s="163">
        <f t="shared" si="664"/>
        <v>1</v>
      </c>
      <c r="S4275" s="161">
        <f t="shared" si="665"/>
        <v>7000000</v>
      </c>
      <c r="T4275" s="162">
        <f t="shared" si="666"/>
        <v>182.26907738164178</v>
      </c>
      <c r="U4275" s="162">
        <f t="shared" si="667"/>
        <v>120.85793449482222</v>
      </c>
      <c r="V4275" s="163">
        <f t="shared" si="668"/>
        <v>1</v>
      </c>
      <c r="W4275" s="164">
        <f t="shared" si="669"/>
        <v>160639542.08696601</v>
      </c>
      <c r="X4275" s="164">
        <f t="shared" si="670"/>
        <v>279878000.20773691</v>
      </c>
    </row>
    <row r="4276" spans="10:24" x14ac:dyDescent="0.25">
      <c r="J4276">
        <v>4273</v>
      </c>
      <c r="K4276" s="43">
        <v>3.8775557984418452E-2</v>
      </c>
      <c r="L4276">
        <v>0.33176728699591185</v>
      </c>
      <c r="M4276">
        <v>0.89581020414414636</v>
      </c>
      <c r="N4276" s="44">
        <v>0.22639797083773139</v>
      </c>
      <c r="O4276" s="161">
        <f t="shared" si="661"/>
        <v>1000000</v>
      </c>
      <c r="P4276" s="162">
        <f t="shared" si="662"/>
        <v>173.47442439647389</v>
      </c>
      <c r="Q4276" s="162">
        <f t="shared" si="663"/>
        <v>160.16067273512044</v>
      </c>
      <c r="R4276" s="163">
        <f t="shared" si="664"/>
        <v>1</v>
      </c>
      <c r="S4276" s="161">
        <f t="shared" si="665"/>
        <v>1000000</v>
      </c>
      <c r="T4276" s="162">
        <f t="shared" si="666"/>
        <v>187.82480813215795</v>
      </c>
      <c r="U4276" s="162">
        <f t="shared" si="667"/>
        <v>137.58033636756022</v>
      </c>
      <c r="V4276" s="163">
        <f t="shared" si="668"/>
        <v>1</v>
      </c>
      <c r="W4276" s="164">
        <f t="shared" si="669"/>
        <v>-36686248.338646546</v>
      </c>
      <c r="X4276" s="164">
        <f t="shared" si="670"/>
        <v>-99755528.235402256</v>
      </c>
    </row>
    <row r="4277" spans="10:24" x14ac:dyDescent="0.25">
      <c r="J4277">
        <v>4274</v>
      </c>
      <c r="K4277" s="43">
        <v>0.71060149353782631</v>
      </c>
      <c r="L4277">
        <v>9.0181684867279954E-2</v>
      </c>
      <c r="M4277">
        <v>0.92504429173581249</v>
      </c>
      <c r="N4277" s="44">
        <v>6.3891948252733366E-3</v>
      </c>
      <c r="O4277" s="161">
        <f t="shared" si="661"/>
        <v>6000000</v>
      </c>
      <c r="P4277" s="162">
        <f t="shared" si="662"/>
        <v>159.90544412984494</v>
      </c>
      <c r="Q4277" s="162">
        <f t="shared" si="663"/>
        <v>163.79688869357861</v>
      </c>
      <c r="R4277" s="163">
        <f t="shared" si="664"/>
        <v>1</v>
      </c>
      <c r="S4277" s="161">
        <f t="shared" si="665"/>
        <v>7000000</v>
      </c>
      <c r="T4277" s="162">
        <f t="shared" si="666"/>
        <v>183.3018147099483</v>
      </c>
      <c r="U4277" s="162">
        <f t="shared" si="667"/>
        <v>139.39844434678929</v>
      </c>
      <c r="V4277" s="163">
        <f t="shared" si="668"/>
        <v>0.05</v>
      </c>
      <c r="W4277" s="164">
        <f t="shared" si="669"/>
        <v>-73348667.382402033</v>
      </c>
      <c r="X4277" s="164">
        <f t="shared" si="670"/>
        <v>-134633820.37289435</v>
      </c>
    </row>
    <row r="4278" spans="10:24" x14ac:dyDescent="0.25">
      <c r="J4278">
        <v>4275</v>
      </c>
      <c r="K4278" s="43">
        <v>0.74101750467235361</v>
      </c>
      <c r="L4278">
        <v>0.6567457321734449</v>
      </c>
      <c r="M4278">
        <v>0.82444527512824084</v>
      </c>
      <c r="N4278" s="44">
        <v>0.70173585504962865</v>
      </c>
      <c r="O4278" s="161">
        <f t="shared" si="661"/>
        <v>6000000</v>
      </c>
      <c r="P4278" s="162">
        <f t="shared" si="662"/>
        <v>186.05396634900831</v>
      </c>
      <c r="Q4278" s="162">
        <f t="shared" si="663"/>
        <v>153.64878959433992</v>
      </c>
      <c r="R4278" s="163">
        <f t="shared" si="664"/>
        <v>1</v>
      </c>
      <c r="S4278" s="161">
        <f t="shared" si="665"/>
        <v>7000000</v>
      </c>
      <c r="T4278" s="162">
        <f t="shared" si="666"/>
        <v>192.01798878300278</v>
      </c>
      <c r="U4278" s="162">
        <f t="shared" si="667"/>
        <v>134.32439479716996</v>
      </c>
      <c r="V4278" s="163">
        <f t="shared" si="668"/>
        <v>1</v>
      </c>
      <c r="W4278" s="164">
        <f t="shared" si="669"/>
        <v>144431060.52801034</v>
      </c>
      <c r="X4278" s="164">
        <f t="shared" si="670"/>
        <v>253855157.90082973</v>
      </c>
    </row>
    <row r="4279" spans="10:24" x14ac:dyDescent="0.25">
      <c r="J4279">
        <v>4276</v>
      </c>
      <c r="K4279" s="43">
        <v>0.88915945164791843</v>
      </c>
      <c r="L4279">
        <v>0.93609844489323457</v>
      </c>
      <c r="M4279">
        <v>0.49448435659575141</v>
      </c>
      <c r="N4279" s="44">
        <v>0.22046020848246639</v>
      </c>
      <c r="O4279" s="161">
        <f t="shared" si="661"/>
        <v>7000000</v>
      </c>
      <c r="P4279" s="162">
        <f t="shared" si="662"/>
        <v>202.84233803939986</v>
      </c>
      <c r="Q4279" s="162">
        <f t="shared" si="663"/>
        <v>134.7234778360006</v>
      </c>
      <c r="R4279" s="163">
        <f t="shared" si="664"/>
        <v>1</v>
      </c>
      <c r="S4279" s="161">
        <f t="shared" si="665"/>
        <v>7000000</v>
      </c>
      <c r="T4279" s="162">
        <f t="shared" si="666"/>
        <v>197.61411267979997</v>
      </c>
      <c r="U4279" s="162">
        <f t="shared" si="667"/>
        <v>124.8617389180003</v>
      </c>
      <c r="V4279" s="163">
        <f t="shared" si="668"/>
        <v>1</v>
      </c>
      <c r="W4279" s="164">
        <f t="shared" si="669"/>
        <v>426832021.42379487</v>
      </c>
      <c r="X4279" s="164">
        <f t="shared" si="670"/>
        <v>359266616.33259773</v>
      </c>
    </row>
    <row r="4280" spans="10:24" x14ac:dyDescent="0.25">
      <c r="J4280">
        <v>4277</v>
      </c>
      <c r="K4280" s="43">
        <v>0.59108675986147752</v>
      </c>
      <c r="L4280">
        <v>0.40265536139805125</v>
      </c>
      <c r="M4280">
        <v>0.2117099115060771</v>
      </c>
      <c r="N4280" s="44">
        <v>0.12737315218553114</v>
      </c>
      <c r="O4280" s="161">
        <f t="shared" si="661"/>
        <v>6000000</v>
      </c>
      <c r="P4280" s="162">
        <f t="shared" si="662"/>
        <v>176.30280073933309</v>
      </c>
      <c r="Q4280" s="162">
        <f t="shared" si="663"/>
        <v>118.98995370654571</v>
      </c>
      <c r="R4280" s="163">
        <f t="shared" si="664"/>
        <v>1</v>
      </c>
      <c r="S4280" s="161">
        <f t="shared" si="665"/>
        <v>6000000</v>
      </c>
      <c r="T4280" s="162">
        <f t="shared" si="666"/>
        <v>188.76760024644437</v>
      </c>
      <c r="U4280" s="162">
        <f t="shared" si="667"/>
        <v>116.99497685327285</v>
      </c>
      <c r="V4280" s="163">
        <f t="shared" si="668"/>
        <v>0.9</v>
      </c>
      <c r="W4280" s="164">
        <f t="shared" si="669"/>
        <v>293877082.19672436</v>
      </c>
      <c r="X4280" s="164">
        <f t="shared" si="670"/>
        <v>237572166.32312626</v>
      </c>
    </row>
    <row r="4281" spans="10:24" x14ac:dyDescent="0.25">
      <c r="J4281">
        <v>4278</v>
      </c>
      <c r="K4281" s="43">
        <v>0.69079601684417757</v>
      </c>
      <c r="L4281">
        <v>0.11286701499852569</v>
      </c>
      <c r="M4281">
        <v>0.18831200201907383</v>
      </c>
      <c r="N4281" s="44">
        <v>0.2764009428478621</v>
      </c>
      <c r="O4281" s="161">
        <f t="shared" si="661"/>
        <v>6000000</v>
      </c>
      <c r="P4281" s="162">
        <f t="shared" si="662"/>
        <v>161.82868245415099</v>
      </c>
      <c r="Q4281" s="162">
        <f t="shared" si="663"/>
        <v>117.31732455058913</v>
      </c>
      <c r="R4281" s="163">
        <f t="shared" si="664"/>
        <v>1</v>
      </c>
      <c r="S4281" s="161">
        <f t="shared" si="665"/>
        <v>7000000</v>
      </c>
      <c r="T4281" s="162">
        <f t="shared" si="666"/>
        <v>183.94289415138365</v>
      </c>
      <c r="U4281" s="162">
        <f t="shared" si="667"/>
        <v>116.15866227529457</v>
      </c>
      <c r="V4281" s="163">
        <f t="shared" si="668"/>
        <v>1</v>
      </c>
      <c r="W4281" s="164">
        <f t="shared" si="669"/>
        <v>217068147.42137116</v>
      </c>
      <c r="X4281" s="164">
        <f t="shared" si="670"/>
        <v>324489623.13262355</v>
      </c>
    </row>
    <row r="4282" spans="10:24" x14ac:dyDescent="0.25">
      <c r="J4282">
        <v>4279</v>
      </c>
      <c r="K4282" s="43">
        <v>0.92826339427925142</v>
      </c>
      <c r="L4282">
        <v>0.84748258004922961</v>
      </c>
      <c r="M4282">
        <v>0.83933505158885535</v>
      </c>
      <c r="N4282" s="44">
        <v>0.8927412715661649</v>
      </c>
      <c r="O4282" s="161">
        <f t="shared" si="661"/>
        <v>7000000</v>
      </c>
      <c r="P4282" s="162">
        <f t="shared" si="662"/>
        <v>195.38544192450405</v>
      </c>
      <c r="Q4282" s="162">
        <f t="shared" si="663"/>
        <v>154.83457359183097</v>
      </c>
      <c r="R4282" s="163">
        <f t="shared" si="664"/>
        <v>1</v>
      </c>
      <c r="S4282" s="161">
        <f t="shared" si="665"/>
        <v>9000000</v>
      </c>
      <c r="T4282" s="162">
        <f t="shared" si="666"/>
        <v>195.12848064150134</v>
      </c>
      <c r="U4282" s="162">
        <f t="shared" si="667"/>
        <v>134.91728679591549</v>
      </c>
      <c r="V4282" s="163">
        <f t="shared" si="668"/>
        <v>1</v>
      </c>
      <c r="W4282" s="164">
        <f t="shared" si="669"/>
        <v>233856078.32871151</v>
      </c>
      <c r="X4282" s="164">
        <f t="shared" si="670"/>
        <v>391900744.61027265</v>
      </c>
    </row>
    <row r="4283" spans="10:24" x14ac:dyDescent="0.25">
      <c r="J4283">
        <v>4280</v>
      </c>
      <c r="K4283" s="43">
        <v>0.22061720700164955</v>
      </c>
      <c r="L4283">
        <v>0.31749210799123739</v>
      </c>
      <c r="M4283">
        <v>0.59553971243952875</v>
      </c>
      <c r="N4283" s="44">
        <v>0.54030547494840764</v>
      </c>
      <c r="O4283" s="161">
        <f t="shared" si="661"/>
        <v>2000000</v>
      </c>
      <c r="P4283" s="162">
        <f t="shared" si="662"/>
        <v>172.87915066274022</v>
      </c>
      <c r="Q4283" s="162">
        <f t="shared" si="663"/>
        <v>139.83637589047112</v>
      </c>
      <c r="R4283" s="163">
        <f t="shared" si="664"/>
        <v>1</v>
      </c>
      <c r="S4283" s="161">
        <f t="shared" si="665"/>
        <v>5000000</v>
      </c>
      <c r="T4283" s="162">
        <f t="shared" si="666"/>
        <v>187.62638355424673</v>
      </c>
      <c r="U4283" s="162">
        <f t="shared" si="667"/>
        <v>127.41818794523556</v>
      </c>
      <c r="V4283" s="163">
        <f t="shared" si="668"/>
        <v>1</v>
      </c>
      <c r="W4283" s="164">
        <f t="shared" si="669"/>
        <v>16085549.5445382</v>
      </c>
      <c r="X4283" s="164">
        <f t="shared" si="670"/>
        <v>151040978.04505587</v>
      </c>
    </row>
    <row r="4284" spans="10:24" x14ac:dyDescent="0.25">
      <c r="J4284">
        <v>4281</v>
      </c>
      <c r="K4284" s="43">
        <v>0.52303021493176205</v>
      </c>
      <c r="L4284">
        <v>0.46922858997713934</v>
      </c>
      <c r="M4284">
        <v>6.5068919652504831E-2</v>
      </c>
      <c r="N4284" s="44">
        <v>7.5754275263699711E-3</v>
      </c>
      <c r="O4284" s="161">
        <f t="shared" si="661"/>
        <v>5000000</v>
      </c>
      <c r="P4284" s="162">
        <f t="shared" si="662"/>
        <v>178.84186307477549</v>
      </c>
      <c r="Q4284" s="162">
        <f t="shared" si="663"/>
        <v>104.72882889093553</v>
      </c>
      <c r="R4284" s="163">
        <f t="shared" si="664"/>
        <v>1</v>
      </c>
      <c r="S4284" s="161">
        <f t="shared" si="665"/>
        <v>6000000</v>
      </c>
      <c r="T4284" s="162">
        <f t="shared" si="666"/>
        <v>189.6139543582585</v>
      </c>
      <c r="U4284" s="162">
        <f t="shared" si="667"/>
        <v>109.86441444546776</v>
      </c>
      <c r="V4284" s="163">
        <f t="shared" si="668"/>
        <v>0.05</v>
      </c>
      <c r="W4284" s="164">
        <f t="shared" si="669"/>
        <v>320565170.91919976</v>
      </c>
      <c r="X4284" s="164">
        <f t="shared" si="670"/>
        <v>-126075138.02616277</v>
      </c>
    </row>
    <row r="4285" spans="10:24" x14ac:dyDescent="0.25">
      <c r="J4285">
        <v>4282</v>
      </c>
      <c r="K4285" s="43">
        <v>0.5315133122767135</v>
      </c>
      <c r="L4285">
        <v>0.54361524813484763</v>
      </c>
      <c r="M4285">
        <v>0.10845710528031471</v>
      </c>
      <c r="N4285" s="44">
        <v>0.16652519462377602</v>
      </c>
      <c r="O4285" s="161">
        <f t="shared" si="661"/>
        <v>5000000</v>
      </c>
      <c r="P4285" s="162">
        <f t="shared" si="662"/>
        <v>181.64318876727117</v>
      </c>
      <c r="Q4285" s="162">
        <f t="shared" si="663"/>
        <v>110.30449766186589</v>
      </c>
      <c r="R4285" s="163">
        <f t="shared" si="664"/>
        <v>1</v>
      </c>
      <c r="S4285" s="161">
        <f t="shared" si="665"/>
        <v>6000000</v>
      </c>
      <c r="T4285" s="162">
        <f t="shared" si="666"/>
        <v>190.54772958909038</v>
      </c>
      <c r="U4285" s="162">
        <f t="shared" si="667"/>
        <v>112.65224883093295</v>
      </c>
      <c r="V4285" s="163">
        <f t="shared" si="668"/>
        <v>0.9</v>
      </c>
      <c r="W4285" s="164">
        <f t="shared" si="669"/>
        <v>306693455.52702636</v>
      </c>
      <c r="X4285" s="164">
        <f t="shared" si="670"/>
        <v>270635596.09405017</v>
      </c>
    </row>
    <row r="4286" spans="10:24" x14ac:dyDescent="0.25">
      <c r="J4286">
        <v>4283</v>
      </c>
      <c r="K4286" s="43">
        <v>0.5015745937876942</v>
      </c>
      <c r="L4286">
        <v>0.62571232657915421</v>
      </c>
      <c r="M4286">
        <v>0.936082255063165</v>
      </c>
      <c r="N4286" s="44">
        <v>0.20926273041042243</v>
      </c>
      <c r="O4286" s="161">
        <f t="shared" si="661"/>
        <v>5000000</v>
      </c>
      <c r="P4286" s="162">
        <f t="shared" si="662"/>
        <v>184.80777674161726</v>
      </c>
      <c r="Q4286" s="162">
        <f t="shared" si="663"/>
        <v>165.45386321306182</v>
      </c>
      <c r="R4286" s="163">
        <f t="shared" si="664"/>
        <v>1</v>
      </c>
      <c r="S4286" s="161">
        <f t="shared" si="665"/>
        <v>6000000</v>
      </c>
      <c r="T4286" s="162">
        <f t="shared" si="666"/>
        <v>191.60259224720576</v>
      </c>
      <c r="U4286" s="162">
        <f t="shared" si="667"/>
        <v>140.22693160653091</v>
      </c>
      <c r="V4286" s="163">
        <f t="shared" si="668"/>
        <v>1</v>
      </c>
      <c r="W4286" s="164">
        <f t="shared" si="669"/>
        <v>46769567.64277719</v>
      </c>
      <c r="X4286" s="164">
        <f t="shared" si="670"/>
        <v>158253963.8440491</v>
      </c>
    </row>
    <row r="4287" spans="10:24" x14ac:dyDescent="0.25">
      <c r="J4287">
        <v>4284</v>
      </c>
      <c r="K4287" s="43">
        <v>0.3953674971546014</v>
      </c>
      <c r="L4287">
        <v>0.4825478126233993</v>
      </c>
      <c r="M4287">
        <v>0.95185962277750646</v>
      </c>
      <c r="N4287" s="44">
        <v>0.89509249226453735</v>
      </c>
      <c r="O4287" s="161">
        <f t="shared" si="661"/>
        <v>5000000</v>
      </c>
      <c r="P4287" s="162">
        <f t="shared" si="662"/>
        <v>179.34359836944245</v>
      </c>
      <c r="Q4287" s="162">
        <f t="shared" si="663"/>
        <v>168.26316579159806</v>
      </c>
      <c r="R4287" s="163">
        <f t="shared" si="664"/>
        <v>1</v>
      </c>
      <c r="S4287" s="161">
        <f t="shared" si="665"/>
        <v>6000000</v>
      </c>
      <c r="T4287" s="162">
        <f t="shared" si="666"/>
        <v>189.78119945648081</v>
      </c>
      <c r="U4287" s="162">
        <f t="shared" si="667"/>
        <v>141.63158289579903</v>
      </c>
      <c r="V4287" s="163">
        <f t="shared" si="668"/>
        <v>1</v>
      </c>
      <c r="W4287" s="164">
        <f t="shared" si="669"/>
        <v>5402162.8892219588</v>
      </c>
      <c r="X4287" s="164">
        <f t="shared" si="670"/>
        <v>138897699.36409068</v>
      </c>
    </row>
    <row r="4288" spans="10:24" x14ac:dyDescent="0.25">
      <c r="J4288">
        <v>4285</v>
      </c>
      <c r="K4288" s="43">
        <v>0.43286908223385268</v>
      </c>
      <c r="L4288">
        <v>0.41302240546776026</v>
      </c>
      <c r="M4288">
        <v>0.31169804787126509</v>
      </c>
      <c r="N4288" s="44">
        <v>0.92348605793111505</v>
      </c>
      <c r="O4288" s="161">
        <f t="shared" si="661"/>
        <v>5000000</v>
      </c>
      <c r="P4288" s="162">
        <f t="shared" si="662"/>
        <v>176.7033445743057</v>
      </c>
      <c r="Q4288" s="162">
        <f t="shared" si="663"/>
        <v>125.17914171966332</v>
      </c>
      <c r="R4288" s="163">
        <f t="shared" si="664"/>
        <v>1</v>
      </c>
      <c r="S4288" s="161">
        <f t="shared" si="665"/>
        <v>6000000</v>
      </c>
      <c r="T4288" s="162">
        <f t="shared" si="666"/>
        <v>188.90111485810189</v>
      </c>
      <c r="U4288" s="162">
        <f t="shared" si="667"/>
        <v>120.08957085983165</v>
      </c>
      <c r="V4288" s="163">
        <f t="shared" si="668"/>
        <v>1</v>
      </c>
      <c r="W4288" s="164">
        <f t="shared" si="669"/>
        <v>207621014.27321193</v>
      </c>
      <c r="X4288" s="164">
        <f t="shared" si="670"/>
        <v>262869263.9896214</v>
      </c>
    </row>
    <row r="4289" spans="10:24" x14ac:dyDescent="0.25">
      <c r="J4289">
        <v>4286</v>
      </c>
      <c r="K4289" s="43">
        <v>0.7410005157088313</v>
      </c>
      <c r="L4289">
        <v>0.35795549372923119</v>
      </c>
      <c r="M4289">
        <v>0.33580258807613961</v>
      </c>
      <c r="N4289" s="44">
        <v>0.12372066005162574</v>
      </c>
      <c r="O4289" s="161">
        <f t="shared" si="661"/>
        <v>6000000</v>
      </c>
      <c r="P4289" s="162">
        <f t="shared" si="662"/>
        <v>174.54106417469228</v>
      </c>
      <c r="Q4289" s="162">
        <f t="shared" si="663"/>
        <v>126.52107946734151</v>
      </c>
      <c r="R4289" s="163">
        <f t="shared" si="664"/>
        <v>1</v>
      </c>
      <c r="S4289" s="161">
        <f t="shared" si="665"/>
        <v>7000000</v>
      </c>
      <c r="T4289" s="162">
        <f t="shared" si="666"/>
        <v>188.18035472489743</v>
      </c>
      <c r="U4289" s="162">
        <f t="shared" si="667"/>
        <v>120.76053973367075</v>
      </c>
      <c r="V4289" s="163">
        <f t="shared" si="668"/>
        <v>0.9</v>
      </c>
      <c r="W4289" s="164">
        <f t="shared" si="669"/>
        <v>238119908.24410462</v>
      </c>
      <c r="X4289" s="164">
        <f t="shared" si="670"/>
        <v>274744834.44472808</v>
      </c>
    </row>
    <row r="4290" spans="10:24" x14ac:dyDescent="0.25">
      <c r="J4290">
        <v>4287</v>
      </c>
      <c r="K4290" s="43">
        <v>0.8759918089309664</v>
      </c>
      <c r="L4290">
        <v>0.72938769669980441</v>
      </c>
      <c r="M4290">
        <v>0.25046580744049807</v>
      </c>
      <c r="N4290" s="44">
        <v>0.51242039500565661</v>
      </c>
      <c r="O4290" s="161">
        <f t="shared" si="661"/>
        <v>7000000</v>
      </c>
      <c r="P4290" s="162">
        <f t="shared" si="662"/>
        <v>189.16443296719507</v>
      </c>
      <c r="Q4290" s="162">
        <f t="shared" si="663"/>
        <v>121.53950718694171</v>
      </c>
      <c r="R4290" s="163">
        <f t="shared" si="664"/>
        <v>1</v>
      </c>
      <c r="S4290" s="161">
        <f t="shared" si="665"/>
        <v>7000000</v>
      </c>
      <c r="T4290" s="162">
        <f t="shared" si="666"/>
        <v>193.05481098906503</v>
      </c>
      <c r="U4290" s="162">
        <f t="shared" si="667"/>
        <v>118.26975359347085</v>
      </c>
      <c r="V4290" s="163">
        <f t="shared" si="668"/>
        <v>1</v>
      </c>
      <c r="W4290" s="164">
        <f t="shared" si="669"/>
        <v>423374480.46177351</v>
      </c>
      <c r="X4290" s="164">
        <f t="shared" si="670"/>
        <v>373495401.76915926</v>
      </c>
    </row>
    <row r="4291" spans="10:24" x14ac:dyDescent="0.25">
      <c r="J4291">
        <v>4288</v>
      </c>
      <c r="K4291" s="43">
        <v>0.42817586609577762</v>
      </c>
      <c r="L4291">
        <v>0.78088603386648348</v>
      </c>
      <c r="M4291">
        <v>0.9412733153011198</v>
      </c>
      <c r="N4291" s="44">
        <v>0.86543714163846897</v>
      </c>
      <c r="O4291" s="161">
        <f t="shared" si="661"/>
        <v>5000000</v>
      </c>
      <c r="P4291" s="162">
        <f t="shared" si="662"/>
        <v>191.62783639338625</v>
      </c>
      <c r="Q4291" s="162">
        <f t="shared" si="663"/>
        <v>166.31105411101791</v>
      </c>
      <c r="R4291" s="163">
        <f t="shared" si="664"/>
        <v>1</v>
      </c>
      <c r="S4291" s="161">
        <f t="shared" si="665"/>
        <v>6000000</v>
      </c>
      <c r="T4291" s="162">
        <f t="shared" si="666"/>
        <v>193.87594546446209</v>
      </c>
      <c r="U4291" s="162">
        <f t="shared" si="667"/>
        <v>140.65552705550897</v>
      </c>
      <c r="V4291" s="163">
        <f t="shared" si="668"/>
        <v>1</v>
      </c>
      <c r="W4291" s="164">
        <f t="shared" si="669"/>
        <v>76583911.411841676</v>
      </c>
      <c r="X4291" s="164">
        <f t="shared" si="670"/>
        <v>169322510.45371872</v>
      </c>
    </row>
    <row r="4292" spans="10:24" x14ac:dyDescent="0.25">
      <c r="J4292">
        <v>4289</v>
      </c>
      <c r="K4292" s="43">
        <v>0.18228669331458669</v>
      </c>
      <c r="L4292">
        <v>0.49314043848766675</v>
      </c>
      <c r="M4292">
        <v>0.65206860503037389</v>
      </c>
      <c r="N4292" s="44">
        <v>0.80966864045400377</v>
      </c>
      <c r="O4292" s="161">
        <f t="shared" si="661"/>
        <v>2000000</v>
      </c>
      <c r="P4292" s="162">
        <f t="shared" si="662"/>
        <v>179.74207172747492</v>
      </c>
      <c r="Q4292" s="162">
        <f t="shared" si="663"/>
        <v>142.81822630138495</v>
      </c>
      <c r="R4292" s="163">
        <f t="shared" si="664"/>
        <v>1</v>
      </c>
      <c r="S4292" s="161">
        <f t="shared" si="665"/>
        <v>5000000</v>
      </c>
      <c r="T4292" s="162">
        <f t="shared" si="666"/>
        <v>189.91402390915832</v>
      </c>
      <c r="U4292" s="162">
        <f t="shared" si="667"/>
        <v>128.90911315069246</v>
      </c>
      <c r="V4292" s="163">
        <f t="shared" si="668"/>
        <v>1</v>
      </c>
      <c r="W4292" s="164">
        <f t="shared" si="669"/>
        <v>23847690.852179945</v>
      </c>
      <c r="X4292" s="164">
        <f t="shared" si="670"/>
        <v>155024553.79232925</v>
      </c>
    </row>
    <row r="4293" spans="10:24" x14ac:dyDescent="0.25">
      <c r="J4293">
        <v>4290</v>
      </c>
      <c r="K4293" s="43">
        <v>0.21999424313614846</v>
      </c>
      <c r="L4293">
        <v>0.97971029349130889</v>
      </c>
      <c r="M4293">
        <v>0.49584930150661077</v>
      </c>
      <c r="N4293" s="44">
        <v>0.42921797562511133</v>
      </c>
      <c r="O4293" s="161">
        <f t="shared" ref="O4293:O4356" si="671">VLOOKUP(K4293,$E$5:$H$10,4)</f>
        <v>2000000</v>
      </c>
      <c r="P4293" s="162">
        <f t="shared" ref="P4293:P4356" si="672">_xlfn.NORM.INV(L4293,$E$12,$E$13)</f>
        <v>210.7170286680315</v>
      </c>
      <c r="Q4293" s="162">
        <f t="shared" ref="Q4293:Q4356" si="673">_xlfn.NORM.INV(M4293,$E$15,$E$16)</f>
        <v>134.79191108164358</v>
      </c>
      <c r="R4293" s="163">
        <f t="shared" ref="R4293:R4356" si="674">VLOOKUP(N4293,$E$19:$H$21,4)</f>
        <v>1</v>
      </c>
      <c r="S4293" s="161">
        <f t="shared" ref="S4293:S4356" si="675">VLOOKUP(K4293,$G$5:$H$10,2)</f>
        <v>5000000</v>
      </c>
      <c r="T4293" s="162">
        <f t="shared" ref="T4293:T4356" si="676">_xlfn.NORM.INV(L4293,$G$12,$G$13)</f>
        <v>200.2390095560105</v>
      </c>
      <c r="U4293" s="162">
        <f t="shared" ref="U4293:U4356" si="677">_xlfn.NORM.INV(M4293,$G$15,$G$16)</f>
        <v>124.89595554082179</v>
      </c>
      <c r="V4293" s="163">
        <f t="shared" ref="V4293:V4356" si="678">VLOOKUP(N4293,$G$19:$H$21,2)</f>
        <v>1</v>
      </c>
      <c r="W4293" s="164">
        <f t="shared" ref="W4293:W4356" si="679">O4293*(P4293-Q4293)*R4293-$D$23-$D$24</f>
        <v>101850235.17277586</v>
      </c>
      <c r="X4293" s="164">
        <f t="shared" ref="X4293:X4356" si="680">S4293*(T4293-U4293)*V4293-$F$23-$F$24</f>
        <v>226715270.07594359</v>
      </c>
    </row>
    <row r="4294" spans="10:24" x14ac:dyDescent="0.25">
      <c r="J4294">
        <v>4291</v>
      </c>
      <c r="K4294" s="43">
        <v>0.48592251955621213</v>
      </c>
      <c r="L4294">
        <v>0.29626615837764292</v>
      </c>
      <c r="M4294">
        <v>0.44150293322645717</v>
      </c>
      <c r="N4294" s="44">
        <v>5.8894879357533236E-2</v>
      </c>
      <c r="O4294" s="161">
        <f t="shared" si="671"/>
        <v>5000000</v>
      </c>
      <c r="P4294" s="162">
        <f t="shared" si="672"/>
        <v>171.97245016804644</v>
      </c>
      <c r="Q4294" s="162">
        <f t="shared" si="673"/>
        <v>132.05680340259954</v>
      </c>
      <c r="R4294" s="163">
        <f t="shared" si="674"/>
        <v>1</v>
      </c>
      <c r="S4294" s="161">
        <f t="shared" si="675"/>
        <v>6000000</v>
      </c>
      <c r="T4294" s="162">
        <f t="shared" si="676"/>
        <v>187.32415005601547</v>
      </c>
      <c r="U4294" s="162">
        <f t="shared" si="677"/>
        <v>123.52840170129977</v>
      </c>
      <c r="V4294" s="163">
        <f t="shared" si="678"/>
        <v>0.9</v>
      </c>
      <c r="W4294" s="164">
        <f t="shared" si="679"/>
        <v>149578233.82723448</v>
      </c>
      <c r="X4294" s="164">
        <f t="shared" si="680"/>
        <v>194497041.11546475</v>
      </c>
    </row>
    <row r="4295" spans="10:24" x14ac:dyDescent="0.25">
      <c r="J4295">
        <v>4292</v>
      </c>
      <c r="K4295" s="43">
        <v>0.50115764883295955</v>
      </c>
      <c r="L4295">
        <v>0.37357728794070078</v>
      </c>
      <c r="M4295">
        <v>0.59583346868123288</v>
      </c>
      <c r="N4295" s="44">
        <v>0.45887195515064638</v>
      </c>
      <c r="O4295" s="161">
        <f t="shared" si="671"/>
        <v>5000000</v>
      </c>
      <c r="P4295" s="162">
        <f t="shared" si="672"/>
        <v>175.16409686736276</v>
      </c>
      <c r="Q4295" s="162">
        <f t="shared" si="673"/>
        <v>139.85154097599289</v>
      </c>
      <c r="R4295" s="163">
        <f t="shared" si="674"/>
        <v>1</v>
      </c>
      <c r="S4295" s="161">
        <f t="shared" si="675"/>
        <v>6000000</v>
      </c>
      <c r="T4295" s="162">
        <f t="shared" si="676"/>
        <v>188.38803228912093</v>
      </c>
      <c r="U4295" s="162">
        <f t="shared" si="677"/>
        <v>127.42577048799645</v>
      </c>
      <c r="V4295" s="163">
        <f t="shared" si="678"/>
        <v>1</v>
      </c>
      <c r="W4295" s="164">
        <f t="shared" si="679"/>
        <v>126562779.45684934</v>
      </c>
      <c r="X4295" s="164">
        <f t="shared" si="680"/>
        <v>215773570.8067469</v>
      </c>
    </row>
    <row r="4296" spans="10:24" x14ac:dyDescent="0.25">
      <c r="J4296">
        <v>4293</v>
      </c>
      <c r="K4296" s="43">
        <v>0.90737806834711399</v>
      </c>
      <c r="L4296">
        <v>0.15581573338356047</v>
      </c>
      <c r="M4296">
        <v>0.49716707676188587</v>
      </c>
      <c r="N4296" s="44">
        <v>0.33340761373738348</v>
      </c>
      <c r="O4296" s="161">
        <f t="shared" si="671"/>
        <v>7000000</v>
      </c>
      <c r="P4296" s="162">
        <f t="shared" si="672"/>
        <v>164.82293026722192</v>
      </c>
      <c r="Q4296" s="162">
        <f t="shared" si="673"/>
        <v>134.85797709662467</v>
      </c>
      <c r="R4296" s="163">
        <f t="shared" si="674"/>
        <v>1</v>
      </c>
      <c r="S4296" s="161">
        <f t="shared" si="675"/>
        <v>9000000</v>
      </c>
      <c r="T4296" s="162">
        <f t="shared" si="676"/>
        <v>184.94097675574065</v>
      </c>
      <c r="U4296" s="162">
        <f t="shared" si="677"/>
        <v>124.92898854831233</v>
      </c>
      <c r="V4296" s="163">
        <f t="shared" si="678"/>
        <v>1</v>
      </c>
      <c r="W4296" s="164">
        <f t="shared" si="679"/>
        <v>159754672.19418079</v>
      </c>
      <c r="X4296" s="164">
        <f t="shared" si="680"/>
        <v>390107893.86685491</v>
      </c>
    </row>
    <row r="4297" spans="10:24" x14ac:dyDescent="0.25">
      <c r="J4297">
        <v>4294</v>
      </c>
      <c r="K4297" s="43">
        <v>0.54798798795285031</v>
      </c>
      <c r="L4297">
        <v>0.65187524326901047</v>
      </c>
      <c r="M4297">
        <v>0.3660685643960947</v>
      </c>
      <c r="N4297" s="44">
        <v>0.46821453069596897</v>
      </c>
      <c r="O4297" s="161">
        <f t="shared" si="671"/>
        <v>5000000</v>
      </c>
      <c r="P4297" s="162">
        <f t="shared" si="672"/>
        <v>185.85582297216692</v>
      </c>
      <c r="Q4297" s="162">
        <f t="shared" si="673"/>
        <v>128.15431876270961</v>
      </c>
      <c r="R4297" s="163">
        <f t="shared" si="674"/>
        <v>1</v>
      </c>
      <c r="S4297" s="161">
        <f t="shared" si="675"/>
        <v>6000000</v>
      </c>
      <c r="T4297" s="162">
        <f t="shared" si="676"/>
        <v>191.95194099072231</v>
      </c>
      <c r="U4297" s="162">
        <f t="shared" si="677"/>
        <v>121.5771593813548</v>
      </c>
      <c r="V4297" s="163">
        <f t="shared" si="678"/>
        <v>1</v>
      </c>
      <c r="W4297" s="164">
        <f t="shared" si="679"/>
        <v>238507521.04728657</v>
      </c>
      <c r="X4297" s="164">
        <f t="shared" si="680"/>
        <v>272248689.656205</v>
      </c>
    </row>
    <row r="4298" spans="10:24" x14ac:dyDescent="0.25">
      <c r="J4298">
        <v>4295</v>
      </c>
      <c r="K4298" s="43">
        <v>0.9053309359634869</v>
      </c>
      <c r="L4298">
        <v>0.34698891938674459</v>
      </c>
      <c r="M4298">
        <v>0.2915552739744689</v>
      </c>
      <c r="N4298" s="44">
        <v>0.61385794856874631</v>
      </c>
      <c r="O4298" s="161">
        <f t="shared" si="671"/>
        <v>7000000</v>
      </c>
      <c r="P4298" s="162">
        <f t="shared" si="672"/>
        <v>174.098060935901</v>
      </c>
      <c r="Q4298" s="162">
        <f t="shared" si="673"/>
        <v>124.02306277458263</v>
      </c>
      <c r="R4298" s="163">
        <f t="shared" si="674"/>
        <v>1</v>
      </c>
      <c r="S4298" s="161">
        <f t="shared" si="675"/>
        <v>9000000</v>
      </c>
      <c r="T4298" s="162">
        <f t="shared" si="676"/>
        <v>188.03268697863368</v>
      </c>
      <c r="U4298" s="162">
        <f t="shared" si="677"/>
        <v>119.51153138729131</v>
      </c>
      <c r="V4298" s="163">
        <f t="shared" si="678"/>
        <v>1</v>
      </c>
      <c r="W4298" s="164">
        <f t="shared" si="679"/>
        <v>300524987.12922865</v>
      </c>
      <c r="X4298" s="164">
        <f t="shared" si="680"/>
        <v>466690400.32208133</v>
      </c>
    </row>
    <row r="4299" spans="10:24" x14ac:dyDescent="0.25">
      <c r="J4299">
        <v>4296</v>
      </c>
      <c r="K4299" s="43">
        <v>0.93722237695025112</v>
      </c>
      <c r="L4299">
        <v>0.13747266778458656</v>
      </c>
      <c r="M4299">
        <v>0.85070676676049684</v>
      </c>
      <c r="N4299" s="44">
        <v>0.21285513332497419</v>
      </c>
      <c r="O4299" s="161">
        <f t="shared" si="671"/>
        <v>7000000</v>
      </c>
      <c r="P4299" s="162">
        <f t="shared" si="672"/>
        <v>163.62382963053386</v>
      </c>
      <c r="Q4299" s="162">
        <f t="shared" si="673"/>
        <v>155.78938867898773</v>
      </c>
      <c r="R4299" s="163">
        <f t="shared" si="674"/>
        <v>1</v>
      </c>
      <c r="S4299" s="161">
        <f t="shared" si="675"/>
        <v>9000000</v>
      </c>
      <c r="T4299" s="162">
        <f t="shared" si="676"/>
        <v>184.54127654351129</v>
      </c>
      <c r="U4299" s="162">
        <f t="shared" si="677"/>
        <v>135.39469433949387</v>
      </c>
      <c r="V4299" s="163">
        <f t="shared" si="678"/>
        <v>1</v>
      </c>
      <c r="W4299" s="164">
        <f t="shared" si="679"/>
        <v>4841086.6608228981</v>
      </c>
      <c r="X4299" s="164">
        <f t="shared" si="680"/>
        <v>292319239.83615679</v>
      </c>
    </row>
    <row r="4300" spans="10:24" x14ac:dyDescent="0.25">
      <c r="J4300">
        <v>4297</v>
      </c>
      <c r="K4300" s="43">
        <v>0.93889259758255861</v>
      </c>
      <c r="L4300">
        <v>0.97998149642985799</v>
      </c>
      <c r="M4300">
        <v>0.74236551614521951</v>
      </c>
      <c r="N4300" s="44">
        <v>0.33317352039537396</v>
      </c>
      <c r="O4300" s="161">
        <f t="shared" si="671"/>
        <v>7000000</v>
      </c>
      <c r="P4300" s="162">
        <f t="shared" si="672"/>
        <v>210.80050347821793</v>
      </c>
      <c r="Q4300" s="162">
        <f t="shared" si="673"/>
        <v>148.01310774992589</v>
      </c>
      <c r="R4300" s="163">
        <f t="shared" si="674"/>
        <v>1</v>
      </c>
      <c r="S4300" s="161">
        <f t="shared" si="675"/>
        <v>9000000</v>
      </c>
      <c r="T4300" s="162">
        <f t="shared" si="676"/>
        <v>200.26683449273932</v>
      </c>
      <c r="U4300" s="162">
        <f t="shared" si="677"/>
        <v>131.50655387496295</v>
      </c>
      <c r="V4300" s="163">
        <f t="shared" si="678"/>
        <v>1</v>
      </c>
      <c r="W4300" s="164">
        <f t="shared" si="679"/>
        <v>389511770.09804428</v>
      </c>
      <c r="X4300" s="164">
        <f t="shared" si="680"/>
        <v>468842525.55998731</v>
      </c>
    </row>
    <row r="4301" spans="10:24" x14ac:dyDescent="0.25">
      <c r="J4301">
        <v>4298</v>
      </c>
      <c r="K4301" s="43">
        <v>0.6428759622818162</v>
      </c>
      <c r="L4301">
        <v>0.19222390741885365</v>
      </c>
      <c r="M4301">
        <v>0.73125833670115259</v>
      </c>
      <c r="N4301" s="44">
        <v>0.13841613384794027</v>
      </c>
      <c r="O4301" s="161">
        <f t="shared" si="671"/>
        <v>6000000</v>
      </c>
      <c r="P4301" s="162">
        <f t="shared" si="672"/>
        <v>166.95404564525467</v>
      </c>
      <c r="Q4301" s="162">
        <f t="shared" si="673"/>
        <v>147.33246284107341</v>
      </c>
      <c r="R4301" s="163">
        <f t="shared" si="674"/>
        <v>1</v>
      </c>
      <c r="S4301" s="161">
        <f t="shared" si="675"/>
        <v>7000000</v>
      </c>
      <c r="T4301" s="162">
        <f t="shared" si="676"/>
        <v>185.65134854841821</v>
      </c>
      <c r="U4301" s="162">
        <f t="shared" si="677"/>
        <v>131.16623142053669</v>
      </c>
      <c r="V4301" s="163">
        <f t="shared" si="678"/>
        <v>0.9</v>
      </c>
      <c r="W4301" s="164">
        <f t="shared" si="679"/>
        <v>67729496.825087547</v>
      </c>
      <c r="X4301" s="164">
        <f t="shared" si="680"/>
        <v>193256237.90565366</v>
      </c>
    </row>
    <row r="4302" spans="10:24" x14ac:dyDescent="0.25">
      <c r="J4302">
        <v>4299</v>
      </c>
      <c r="K4302" s="43">
        <v>7.1971509778129716E-2</v>
      </c>
      <c r="L4302">
        <v>0.12666136637195291</v>
      </c>
      <c r="M4302">
        <v>0.64485015128204393</v>
      </c>
      <c r="N4302" s="44">
        <v>0.48652442613084323</v>
      </c>
      <c r="O4302" s="161">
        <f t="shared" si="671"/>
        <v>2000000</v>
      </c>
      <c r="P4302" s="162">
        <f t="shared" si="672"/>
        <v>162.86526143682548</v>
      </c>
      <c r="Q4302" s="162">
        <f t="shared" si="673"/>
        <v>142.42907232425492</v>
      </c>
      <c r="R4302" s="163">
        <f t="shared" si="674"/>
        <v>1</v>
      </c>
      <c r="S4302" s="161">
        <f t="shared" si="675"/>
        <v>2000000</v>
      </c>
      <c r="T4302" s="162">
        <f t="shared" si="676"/>
        <v>184.28842047894182</v>
      </c>
      <c r="U4302" s="162">
        <f t="shared" si="677"/>
        <v>128.71453616212747</v>
      </c>
      <c r="V4302" s="163">
        <f t="shared" si="678"/>
        <v>1</v>
      </c>
      <c r="W4302" s="164">
        <f t="shared" si="679"/>
        <v>-9127621.7748588771</v>
      </c>
      <c r="X4302" s="164">
        <f t="shared" si="680"/>
        <v>-38852231.366371319</v>
      </c>
    </row>
    <row r="4303" spans="10:24" x14ac:dyDescent="0.25">
      <c r="J4303">
        <v>4300</v>
      </c>
      <c r="K4303" s="43">
        <v>0.244989030277172</v>
      </c>
      <c r="L4303">
        <v>0.62942659899312181</v>
      </c>
      <c r="M4303">
        <v>2.0408468370544663E-2</v>
      </c>
      <c r="N4303" s="44">
        <v>0.95020084295817431</v>
      </c>
      <c r="O4303" s="161">
        <f t="shared" si="671"/>
        <v>2000000</v>
      </c>
      <c r="P4303" s="162">
        <f t="shared" si="672"/>
        <v>184.95502594598921</v>
      </c>
      <c r="Q4303" s="162">
        <f t="shared" si="673"/>
        <v>94.092304090555714</v>
      </c>
      <c r="R4303" s="163">
        <f t="shared" si="674"/>
        <v>1</v>
      </c>
      <c r="S4303" s="161">
        <f t="shared" si="675"/>
        <v>5000000</v>
      </c>
      <c r="T4303" s="162">
        <f t="shared" si="676"/>
        <v>191.65167531532973</v>
      </c>
      <c r="U4303" s="162">
        <f t="shared" si="677"/>
        <v>104.54615204527786</v>
      </c>
      <c r="V4303" s="163">
        <f t="shared" si="678"/>
        <v>1</v>
      </c>
      <c r="W4303" s="164">
        <f t="shared" si="679"/>
        <v>131725443.71086699</v>
      </c>
      <c r="X4303" s="164">
        <f t="shared" si="680"/>
        <v>285527616.3502593</v>
      </c>
    </row>
    <row r="4304" spans="10:24" x14ac:dyDescent="0.25">
      <c r="J4304">
        <v>4301</v>
      </c>
      <c r="K4304" s="43">
        <v>0.29017259708233101</v>
      </c>
      <c r="L4304">
        <v>0.52046797106612697</v>
      </c>
      <c r="M4304">
        <v>0.27391006283804931</v>
      </c>
      <c r="N4304" s="44">
        <v>0.46809282850618505</v>
      </c>
      <c r="O4304" s="161">
        <f t="shared" si="671"/>
        <v>2000000</v>
      </c>
      <c r="P4304" s="162">
        <f t="shared" si="672"/>
        <v>180.76992186107225</v>
      </c>
      <c r="Q4304" s="162">
        <f t="shared" si="673"/>
        <v>122.97940362350627</v>
      </c>
      <c r="R4304" s="163">
        <f t="shared" si="674"/>
        <v>1</v>
      </c>
      <c r="S4304" s="161">
        <f t="shared" si="675"/>
        <v>5000000</v>
      </c>
      <c r="T4304" s="162">
        <f t="shared" si="676"/>
        <v>190.25664062035742</v>
      </c>
      <c r="U4304" s="162">
        <f t="shared" si="677"/>
        <v>118.98970181175314</v>
      </c>
      <c r="V4304" s="163">
        <f t="shared" si="678"/>
        <v>1</v>
      </c>
      <c r="W4304" s="164">
        <f t="shared" si="679"/>
        <v>65581036.475131959</v>
      </c>
      <c r="X4304" s="164">
        <f t="shared" si="680"/>
        <v>206334694.04302138</v>
      </c>
    </row>
    <row r="4305" spans="10:24" x14ac:dyDescent="0.25">
      <c r="J4305">
        <v>4302</v>
      </c>
      <c r="K4305" s="43">
        <v>0.30854070521999577</v>
      </c>
      <c r="L4305">
        <v>0.60917889990291851</v>
      </c>
      <c r="M4305">
        <v>3.5049214897228675E-2</v>
      </c>
      <c r="N4305" s="44">
        <v>0.90397061609867213</v>
      </c>
      <c r="O4305" s="161">
        <f t="shared" si="671"/>
        <v>5000000</v>
      </c>
      <c r="P4305" s="162">
        <f t="shared" si="672"/>
        <v>184.15769405527166</v>
      </c>
      <c r="Q4305" s="162">
        <f t="shared" si="673"/>
        <v>98.774517609658545</v>
      </c>
      <c r="R4305" s="163">
        <f t="shared" si="674"/>
        <v>1</v>
      </c>
      <c r="S4305" s="161">
        <f t="shared" si="675"/>
        <v>6000000</v>
      </c>
      <c r="T4305" s="162">
        <f t="shared" si="676"/>
        <v>191.38589801842389</v>
      </c>
      <c r="U4305" s="162">
        <f t="shared" si="677"/>
        <v>106.88725880482927</v>
      </c>
      <c r="V4305" s="163">
        <f t="shared" si="678"/>
        <v>1</v>
      </c>
      <c r="W4305" s="164">
        <f t="shared" si="679"/>
        <v>376915882.22806561</v>
      </c>
      <c r="X4305" s="164">
        <f t="shared" si="680"/>
        <v>356991835.28156769</v>
      </c>
    </row>
    <row r="4306" spans="10:24" x14ac:dyDescent="0.25">
      <c r="J4306">
        <v>4303</v>
      </c>
      <c r="K4306" s="43">
        <v>0.89888915316943874</v>
      </c>
      <c r="L4306">
        <v>0.11450947231226427</v>
      </c>
      <c r="M4306">
        <v>0.79227851841291186</v>
      </c>
      <c r="N4306" s="44">
        <v>0.47543485111373651</v>
      </c>
      <c r="O4306" s="161">
        <f t="shared" si="671"/>
        <v>7000000</v>
      </c>
      <c r="P4306" s="162">
        <f t="shared" si="672"/>
        <v>161.95665209423376</v>
      </c>
      <c r="Q4306" s="162">
        <f t="shared" si="673"/>
        <v>151.28705274668087</v>
      </c>
      <c r="R4306" s="163">
        <f t="shared" si="674"/>
        <v>1</v>
      </c>
      <c r="S4306" s="161">
        <f t="shared" si="675"/>
        <v>7000000</v>
      </c>
      <c r="T4306" s="162">
        <f t="shared" si="676"/>
        <v>183.98555069807793</v>
      </c>
      <c r="U4306" s="162">
        <f t="shared" si="677"/>
        <v>133.14352637334042</v>
      </c>
      <c r="V4306" s="163">
        <f t="shared" si="678"/>
        <v>1</v>
      </c>
      <c r="W4306" s="164">
        <f t="shared" si="679"/>
        <v>24687195.432870224</v>
      </c>
      <c r="X4306" s="164">
        <f t="shared" si="680"/>
        <v>205894170.27316254</v>
      </c>
    </row>
    <row r="4307" spans="10:24" x14ac:dyDescent="0.25">
      <c r="J4307">
        <v>4304</v>
      </c>
      <c r="K4307" s="43">
        <v>0.25303972245010709</v>
      </c>
      <c r="L4307">
        <v>0.3034554581322807</v>
      </c>
      <c r="M4307">
        <v>0.24427621555515222</v>
      </c>
      <c r="N4307" s="44">
        <v>0.60991645454638199</v>
      </c>
      <c r="O4307" s="161">
        <f t="shared" si="671"/>
        <v>2000000</v>
      </c>
      <c r="P4307" s="162">
        <f t="shared" si="672"/>
        <v>172.28268146373205</v>
      </c>
      <c r="Q4307" s="162">
        <f t="shared" si="673"/>
        <v>121.14773940374688</v>
      </c>
      <c r="R4307" s="163">
        <f t="shared" si="674"/>
        <v>1</v>
      </c>
      <c r="S4307" s="161">
        <f t="shared" si="675"/>
        <v>5000000</v>
      </c>
      <c r="T4307" s="162">
        <f t="shared" si="676"/>
        <v>187.42756048791068</v>
      </c>
      <c r="U4307" s="162">
        <f t="shared" si="677"/>
        <v>118.07386970187345</v>
      </c>
      <c r="V4307" s="163">
        <f t="shared" si="678"/>
        <v>1</v>
      </c>
      <c r="W4307" s="164">
        <f t="shared" si="679"/>
        <v>52269884.119970322</v>
      </c>
      <c r="X4307" s="164">
        <f t="shared" si="680"/>
        <v>196768453.93018615</v>
      </c>
    </row>
    <row r="4308" spans="10:24" x14ac:dyDescent="0.25">
      <c r="J4308">
        <v>4305</v>
      </c>
      <c r="K4308" s="43">
        <v>0.40545544139610767</v>
      </c>
      <c r="L4308">
        <v>0.69182866687943056</v>
      </c>
      <c r="M4308">
        <v>0.22385225121906638</v>
      </c>
      <c r="N4308" s="44">
        <v>0.90860241065123815</v>
      </c>
      <c r="O4308" s="161">
        <f t="shared" si="671"/>
        <v>5000000</v>
      </c>
      <c r="P4308" s="162">
        <f t="shared" si="672"/>
        <v>187.51560651838523</v>
      </c>
      <c r="Q4308" s="162">
        <f t="shared" si="673"/>
        <v>119.81504953147345</v>
      </c>
      <c r="R4308" s="163">
        <f t="shared" si="674"/>
        <v>1</v>
      </c>
      <c r="S4308" s="161">
        <f t="shared" si="675"/>
        <v>6000000</v>
      </c>
      <c r="T4308" s="162">
        <f t="shared" si="676"/>
        <v>192.50520217279507</v>
      </c>
      <c r="U4308" s="162">
        <f t="shared" si="677"/>
        <v>117.40752476573672</v>
      </c>
      <c r="V4308" s="163">
        <f t="shared" si="678"/>
        <v>1</v>
      </c>
      <c r="W4308" s="164">
        <f t="shared" si="679"/>
        <v>288502784.93455887</v>
      </c>
      <c r="X4308" s="164">
        <f t="shared" si="680"/>
        <v>300586064.44235003</v>
      </c>
    </row>
    <row r="4309" spans="10:24" x14ac:dyDescent="0.25">
      <c r="J4309">
        <v>4306</v>
      </c>
      <c r="K4309" s="43">
        <v>0.12847008008868821</v>
      </c>
      <c r="L4309">
        <v>0.74135874177217975</v>
      </c>
      <c r="M4309">
        <v>0.27001719459238072</v>
      </c>
      <c r="N4309" s="44">
        <v>0.59688106570153177</v>
      </c>
      <c r="O4309" s="161">
        <f t="shared" si="671"/>
        <v>2000000</v>
      </c>
      <c r="P4309" s="162">
        <f t="shared" si="672"/>
        <v>189.71309996900536</v>
      </c>
      <c r="Q4309" s="162">
        <f t="shared" si="673"/>
        <v>122.74478022511654</v>
      </c>
      <c r="R4309" s="163">
        <f t="shared" si="674"/>
        <v>1</v>
      </c>
      <c r="S4309" s="161">
        <f t="shared" si="675"/>
        <v>2000000</v>
      </c>
      <c r="T4309" s="162">
        <f t="shared" si="676"/>
        <v>193.23769998966844</v>
      </c>
      <c r="U4309" s="162">
        <f t="shared" si="677"/>
        <v>118.87239011255826</v>
      </c>
      <c r="V4309" s="163">
        <f t="shared" si="678"/>
        <v>1</v>
      </c>
      <c r="W4309" s="164">
        <f t="shared" si="679"/>
        <v>83936639.487777621</v>
      </c>
      <c r="X4309" s="164">
        <f t="shared" si="680"/>
        <v>-1269380.2457796335</v>
      </c>
    </row>
    <row r="4310" spans="10:24" x14ac:dyDescent="0.25">
      <c r="J4310">
        <v>4307</v>
      </c>
      <c r="K4310" s="43">
        <v>0.53300084991595342</v>
      </c>
      <c r="L4310">
        <v>0.63367092814316017</v>
      </c>
      <c r="M4310">
        <v>0.18098420605672527</v>
      </c>
      <c r="N4310" s="44">
        <v>8.7591121359743118E-2</v>
      </c>
      <c r="O4310" s="161">
        <f t="shared" si="671"/>
        <v>5000000</v>
      </c>
      <c r="P4310" s="162">
        <f t="shared" si="672"/>
        <v>185.12387630926742</v>
      </c>
      <c r="Q4310" s="162">
        <f t="shared" si="673"/>
        <v>116.76758563540956</v>
      </c>
      <c r="R4310" s="163">
        <f t="shared" si="674"/>
        <v>1</v>
      </c>
      <c r="S4310" s="161">
        <f t="shared" si="675"/>
        <v>6000000</v>
      </c>
      <c r="T4310" s="162">
        <f t="shared" si="676"/>
        <v>191.70795876975581</v>
      </c>
      <c r="U4310" s="162">
        <f t="shared" si="677"/>
        <v>115.88379281770477</v>
      </c>
      <c r="V4310" s="163">
        <f t="shared" si="678"/>
        <v>0.9</v>
      </c>
      <c r="W4310" s="164">
        <f t="shared" si="679"/>
        <v>291781453.36928928</v>
      </c>
      <c r="X4310" s="164">
        <f t="shared" si="680"/>
        <v>259450496.14107561</v>
      </c>
    </row>
    <row r="4311" spans="10:24" x14ac:dyDescent="0.25">
      <c r="J4311">
        <v>4308</v>
      </c>
      <c r="K4311" s="43">
        <v>0.2318918728802849</v>
      </c>
      <c r="L4311">
        <v>0.306033061853489</v>
      </c>
      <c r="M4311">
        <v>0.71045091263888172</v>
      </c>
      <c r="N4311" s="44">
        <v>0.58522369219111714</v>
      </c>
      <c r="O4311" s="161">
        <f t="shared" si="671"/>
        <v>2000000</v>
      </c>
      <c r="P4311" s="162">
        <f t="shared" si="672"/>
        <v>172.39310381343066</v>
      </c>
      <c r="Q4311" s="162">
        <f t="shared" si="673"/>
        <v>146.09404974269665</v>
      </c>
      <c r="R4311" s="163">
        <f t="shared" si="674"/>
        <v>1</v>
      </c>
      <c r="S4311" s="161">
        <f t="shared" si="675"/>
        <v>5000000</v>
      </c>
      <c r="T4311" s="162">
        <f t="shared" si="676"/>
        <v>187.46436793781021</v>
      </c>
      <c r="U4311" s="162">
        <f t="shared" si="677"/>
        <v>130.54702487134833</v>
      </c>
      <c r="V4311" s="163">
        <f t="shared" si="678"/>
        <v>1</v>
      </c>
      <c r="W4311" s="164">
        <f t="shared" si="679"/>
        <v>2598108.1414680034</v>
      </c>
      <c r="X4311" s="164">
        <f t="shared" si="680"/>
        <v>134586715.33230942</v>
      </c>
    </row>
    <row r="4312" spans="10:24" x14ac:dyDescent="0.25">
      <c r="J4312">
        <v>4309</v>
      </c>
      <c r="K4312" s="43">
        <v>0.9055016478433533</v>
      </c>
      <c r="L4312">
        <v>0.61261740840533441</v>
      </c>
      <c r="M4312">
        <v>0.85685446882952609</v>
      </c>
      <c r="N4312" s="44">
        <v>0.71410759904438381</v>
      </c>
      <c r="O4312" s="161">
        <f t="shared" si="671"/>
        <v>7000000</v>
      </c>
      <c r="P4312" s="162">
        <f t="shared" si="672"/>
        <v>184.2922118905264</v>
      </c>
      <c r="Q4312" s="162">
        <f t="shared" si="673"/>
        <v>156.32586666109299</v>
      </c>
      <c r="R4312" s="163">
        <f t="shared" si="674"/>
        <v>1</v>
      </c>
      <c r="S4312" s="161">
        <f t="shared" si="675"/>
        <v>9000000</v>
      </c>
      <c r="T4312" s="162">
        <f t="shared" si="676"/>
        <v>191.43073729684212</v>
      </c>
      <c r="U4312" s="162">
        <f t="shared" si="677"/>
        <v>135.66293333054648</v>
      </c>
      <c r="V4312" s="163">
        <f t="shared" si="678"/>
        <v>1</v>
      </c>
      <c r="W4312" s="164">
        <f t="shared" si="679"/>
        <v>145764416.60603389</v>
      </c>
      <c r="X4312" s="164">
        <f t="shared" si="680"/>
        <v>351910235.69666082</v>
      </c>
    </row>
    <row r="4313" spans="10:24" x14ac:dyDescent="0.25">
      <c r="J4313">
        <v>4310</v>
      </c>
      <c r="K4313" s="43">
        <v>0.37208070409964189</v>
      </c>
      <c r="L4313">
        <v>0.84904831604416686</v>
      </c>
      <c r="M4313">
        <v>4.4519844103820705E-2</v>
      </c>
      <c r="N4313" s="44">
        <v>0.67338357806081062</v>
      </c>
      <c r="O4313" s="161">
        <f t="shared" si="671"/>
        <v>5000000</v>
      </c>
      <c r="P4313" s="162">
        <f t="shared" si="672"/>
        <v>195.48540432796696</v>
      </c>
      <c r="Q4313" s="162">
        <f t="shared" si="673"/>
        <v>100.99029496590009</v>
      </c>
      <c r="R4313" s="163">
        <f t="shared" si="674"/>
        <v>1</v>
      </c>
      <c r="S4313" s="161">
        <f t="shared" si="675"/>
        <v>6000000</v>
      </c>
      <c r="T4313" s="162">
        <f t="shared" si="676"/>
        <v>195.16180144265564</v>
      </c>
      <c r="U4313" s="162">
        <f t="shared" si="677"/>
        <v>107.99514748295005</v>
      </c>
      <c r="V4313" s="163">
        <f t="shared" si="678"/>
        <v>1</v>
      </c>
      <c r="W4313" s="164">
        <f t="shared" si="679"/>
        <v>422475546.81033432</v>
      </c>
      <c r="X4313" s="164">
        <f t="shared" si="680"/>
        <v>372999923.75823361</v>
      </c>
    </row>
    <row r="4314" spans="10:24" x14ac:dyDescent="0.25">
      <c r="J4314">
        <v>4311</v>
      </c>
      <c r="K4314" s="43">
        <v>0.21941024742259096</v>
      </c>
      <c r="L4314">
        <v>0.88743162310657109</v>
      </c>
      <c r="M4314">
        <v>0.35295031586587855</v>
      </c>
      <c r="N4314" s="44">
        <v>0.45905505733858332</v>
      </c>
      <c r="O4314" s="161">
        <f t="shared" si="671"/>
        <v>2000000</v>
      </c>
      <c r="P4314" s="162">
        <f t="shared" si="672"/>
        <v>198.19472798772904</v>
      </c>
      <c r="Q4314" s="162">
        <f t="shared" si="673"/>
        <v>127.45265312048214</v>
      </c>
      <c r="R4314" s="163">
        <f t="shared" si="674"/>
        <v>1</v>
      </c>
      <c r="S4314" s="161">
        <f t="shared" si="675"/>
        <v>5000000</v>
      </c>
      <c r="T4314" s="162">
        <f t="shared" si="676"/>
        <v>196.06490932924302</v>
      </c>
      <c r="U4314" s="162">
        <f t="shared" si="677"/>
        <v>121.22632656024106</v>
      </c>
      <c r="V4314" s="163">
        <f t="shared" si="678"/>
        <v>1</v>
      </c>
      <c r="W4314" s="164">
        <f t="shared" si="679"/>
        <v>91484149.734493792</v>
      </c>
      <c r="X4314" s="164">
        <f t="shared" si="680"/>
        <v>224192913.8450098</v>
      </c>
    </row>
    <row r="4315" spans="10:24" x14ac:dyDescent="0.25">
      <c r="J4315">
        <v>4312</v>
      </c>
      <c r="K4315" s="43">
        <v>0.48454347702906553</v>
      </c>
      <c r="L4315">
        <v>0.86087732806367245</v>
      </c>
      <c r="M4315">
        <v>6.9823216652016407E-2</v>
      </c>
      <c r="N4315" s="44">
        <v>0.88114558792991959</v>
      </c>
      <c r="O4315" s="161">
        <f t="shared" si="671"/>
        <v>5000000</v>
      </c>
      <c r="P4315" s="162">
        <f t="shared" si="672"/>
        <v>196.26404183900684</v>
      </c>
      <c r="Q4315" s="162">
        <f t="shared" si="673"/>
        <v>105.45782088664511</v>
      </c>
      <c r="R4315" s="163">
        <f t="shared" si="674"/>
        <v>1</v>
      </c>
      <c r="S4315" s="161">
        <f t="shared" si="675"/>
        <v>6000000</v>
      </c>
      <c r="T4315" s="162">
        <f t="shared" si="676"/>
        <v>195.42134727966894</v>
      </c>
      <c r="U4315" s="162">
        <f t="shared" si="677"/>
        <v>110.22891044332256</v>
      </c>
      <c r="V4315" s="163">
        <f t="shared" si="678"/>
        <v>1</v>
      </c>
      <c r="W4315" s="164">
        <f t="shared" si="679"/>
        <v>404031104.76180863</v>
      </c>
      <c r="X4315" s="164">
        <f t="shared" si="680"/>
        <v>361154621.01807827</v>
      </c>
    </row>
    <row r="4316" spans="10:24" x14ac:dyDescent="0.25">
      <c r="J4316">
        <v>4313</v>
      </c>
      <c r="K4316" s="43">
        <v>0.56529553615304229</v>
      </c>
      <c r="L4316">
        <v>0.88769781670111103</v>
      </c>
      <c r="M4316">
        <v>0.60840854888244333</v>
      </c>
      <c r="N4316" s="44">
        <v>0.98753438664501458</v>
      </c>
      <c r="O4316" s="161">
        <f t="shared" si="671"/>
        <v>6000000</v>
      </c>
      <c r="P4316" s="162">
        <f t="shared" si="672"/>
        <v>198.21563250416403</v>
      </c>
      <c r="Q4316" s="162">
        <f t="shared" si="673"/>
        <v>140.50347112071714</v>
      </c>
      <c r="R4316" s="163">
        <f t="shared" si="674"/>
        <v>1</v>
      </c>
      <c r="S4316" s="161">
        <f t="shared" si="675"/>
        <v>6000000</v>
      </c>
      <c r="T4316" s="162">
        <f t="shared" si="676"/>
        <v>196.071877501388</v>
      </c>
      <c r="U4316" s="162">
        <f t="shared" si="677"/>
        <v>127.75173556035857</v>
      </c>
      <c r="V4316" s="163">
        <f t="shared" si="678"/>
        <v>1</v>
      </c>
      <c r="W4316" s="164">
        <f t="shared" si="679"/>
        <v>296272968.30068141</v>
      </c>
      <c r="X4316" s="164">
        <f t="shared" si="680"/>
        <v>259920851.64617658</v>
      </c>
    </row>
    <row r="4317" spans="10:24" x14ac:dyDescent="0.25">
      <c r="J4317">
        <v>4314</v>
      </c>
      <c r="K4317" s="43">
        <v>0.89977990024258647</v>
      </c>
      <c r="L4317">
        <v>0.40448665673419848</v>
      </c>
      <c r="M4317">
        <v>0.37609370705546397</v>
      </c>
      <c r="N4317" s="44">
        <v>0.77056292399956883</v>
      </c>
      <c r="O4317" s="161">
        <f t="shared" si="671"/>
        <v>7000000</v>
      </c>
      <c r="P4317" s="162">
        <f t="shared" si="672"/>
        <v>176.3737389560801</v>
      </c>
      <c r="Q4317" s="162">
        <f t="shared" si="673"/>
        <v>128.68487200391638</v>
      </c>
      <c r="R4317" s="163">
        <f t="shared" si="674"/>
        <v>1</v>
      </c>
      <c r="S4317" s="161">
        <f t="shared" si="675"/>
        <v>7000000</v>
      </c>
      <c r="T4317" s="162">
        <f t="shared" si="676"/>
        <v>188.79124631869337</v>
      </c>
      <c r="U4317" s="162">
        <f t="shared" si="677"/>
        <v>121.84243600195819</v>
      </c>
      <c r="V4317" s="163">
        <f t="shared" si="678"/>
        <v>1</v>
      </c>
      <c r="W4317" s="164">
        <f t="shared" si="679"/>
        <v>283822068.66514605</v>
      </c>
      <c r="X4317" s="164">
        <f t="shared" si="680"/>
        <v>318641672.21714622</v>
      </c>
    </row>
    <row r="4318" spans="10:24" x14ac:dyDescent="0.25">
      <c r="J4318">
        <v>4315</v>
      </c>
      <c r="K4318" s="43">
        <v>0.10563604457873976</v>
      </c>
      <c r="L4318">
        <v>9.2888096897254191E-2</v>
      </c>
      <c r="M4318">
        <v>0.87731360770631384</v>
      </c>
      <c r="N4318" s="44">
        <v>0.89744478988245957</v>
      </c>
      <c r="O4318" s="161">
        <f t="shared" si="671"/>
        <v>2000000</v>
      </c>
      <c r="P4318" s="162">
        <f t="shared" si="672"/>
        <v>160.15233015511768</v>
      </c>
      <c r="Q4318" s="162">
        <f t="shared" si="673"/>
        <v>158.23324011796427</v>
      </c>
      <c r="R4318" s="163">
        <f t="shared" si="674"/>
        <v>1</v>
      </c>
      <c r="S4318" s="161">
        <f t="shared" si="675"/>
        <v>2000000</v>
      </c>
      <c r="T4318" s="162">
        <f t="shared" si="676"/>
        <v>183.3841100517059</v>
      </c>
      <c r="U4318" s="162">
        <f t="shared" si="677"/>
        <v>136.61662005898214</v>
      </c>
      <c r="V4318" s="163">
        <f t="shared" si="678"/>
        <v>1</v>
      </c>
      <c r="W4318" s="164">
        <f t="shared" si="679"/>
        <v>-46161819.925693184</v>
      </c>
      <c r="X4318" s="164">
        <f t="shared" si="680"/>
        <v>-56465020.014552459</v>
      </c>
    </row>
    <row r="4319" spans="10:24" x14ac:dyDescent="0.25">
      <c r="J4319">
        <v>4316</v>
      </c>
      <c r="K4319" s="43">
        <v>0.60630381669045297</v>
      </c>
      <c r="L4319">
        <v>0.67642473510203727</v>
      </c>
      <c r="M4319">
        <v>0.74665877581775053</v>
      </c>
      <c r="N4319" s="44">
        <v>0.26252348709838513</v>
      </c>
      <c r="O4319" s="161">
        <f t="shared" si="671"/>
        <v>6000000</v>
      </c>
      <c r="P4319" s="162">
        <f t="shared" si="672"/>
        <v>186.86586445470346</v>
      </c>
      <c r="Q4319" s="162">
        <f t="shared" si="673"/>
        <v>148.28024569931833</v>
      </c>
      <c r="R4319" s="163">
        <f t="shared" si="674"/>
        <v>1</v>
      </c>
      <c r="S4319" s="161">
        <f t="shared" si="675"/>
        <v>7000000</v>
      </c>
      <c r="T4319" s="162">
        <f t="shared" si="676"/>
        <v>192.28862148490114</v>
      </c>
      <c r="U4319" s="162">
        <f t="shared" si="677"/>
        <v>131.64012284965915</v>
      </c>
      <c r="V4319" s="163">
        <f t="shared" si="678"/>
        <v>1</v>
      </c>
      <c r="W4319" s="164">
        <f t="shared" si="679"/>
        <v>181513712.53231075</v>
      </c>
      <c r="X4319" s="164">
        <f t="shared" si="680"/>
        <v>274539490.44669396</v>
      </c>
    </row>
    <row r="4320" spans="10:24" x14ac:dyDescent="0.25">
      <c r="J4320">
        <v>4317</v>
      </c>
      <c r="K4320" s="43">
        <v>0.72099780059344187</v>
      </c>
      <c r="L4320">
        <v>0.6860478820350997</v>
      </c>
      <c r="M4320">
        <v>0.50577036501665373</v>
      </c>
      <c r="N4320" s="44">
        <v>0.62410866603972981</v>
      </c>
      <c r="O4320" s="161">
        <f t="shared" si="671"/>
        <v>6000000</v>
      </c>
      <c r="P4320" s="162">
        <f t="shared" si="672"/>
        <v>187.27018138871304</v>
      </c>
      <c r="Q4320" s="162">
        <f t="shared" si="673"/>
        <v>135.28929328976844</v>
      </c>
      <c r="R4320" s="163">
        <f t="shared" si="674"/>
        <v>1</v>
      </c>
      <c r="S4320" s="161">
        <f t="shared" si="675"/>
        <v>7000000</v>
      </c>
      <c r="T4320" s="162">
        <f t="shared" si="676"/>
        <v>192.42339379623769</v>
      </c>
      <c r="U4320" s="162">
        <f t="shared" si="677"/>
        <v>125.14464664488422</v>
      </c>
      <c r="V4320" s="163">
        <f t="shared" si="678"/>
        <v>1</v>
      </c>
      <c r="W4320" s="164">
        <f t="shared" si="679"/>
        <v>261885328.59366763</v>
      </c>
      <c r="X4320" s="164">
        <f t="shared" si="680"/>
        <v>320951230.05947429</v>
      </c>
    </row>
    <row r="4321" spans="10:24" x14ac:dyDescent="0.25">
      <c r="J4321">
        <v>4318</v>
      </c>
      <c r="K4321" s="43">
        <v>0.31197046480531887</v>
      </c>
      <c r="L4321">
        <v>0.55227113522270033</v>
      </c>
      <c r="M4321">
        <v>0.84802054368808455</v>
      </c>
      <c r="N4321" s="44">
        <v>0.56713357562593725</v>
      </c>
      <c r="O4321" s="161">
        <f t="shared" si="671"/>
        <v>5000000</v>
      </c>
      <c r="P4321" s="162">
        <f t="shared" si="672"/>
        <v>181.97102197984796</v>
      </c>
      <c r="Q4321" s="162">
        <f t="shared" si="673"/>
        <v>155.55961373523061</v>
      </c>
      <c r="R4321" s="163">
        <f t="shared" si="674"/>
        <v>1</v>
      </c>
      <c r="S4321" s="161">
        <f t="shared" si="675"/>
        <v>6000000</v>
      </c>
      <c r="T4321" s="162">
        <f t="shared" si="676"/>
        <v>190.657007326616</v>
      </c>
      <c r="U4321" s="162">
        <f t="shared" si="677"/>
        <v>135.27980686761529</v>
      </c>
      <c r="V4321" s="163">
        <f t="shared" si="678"/>
        <v>1</v>
      </c>
      <c r="W4321" s="164">
        <f t="shared" si="679"/>
        <v>82057041.223086745</v>
      </c>
      <c r="X4321" s="164">
        <f t="shared" si="680"/>
        <v>182263202.75400424</v>
      </c>
    </row>
    <row r="4322" spans="10:24" x14ac:dyDescent="0.25">
      <c r="J4322">
        <v>4319</v>
      </c>
      <c r="K4322" s="43">
        <v>9.4474379797850117E-2</v>
      </c>
      <c r="L4322">
        <v>0.30354541633119891</v>
      </c>
      <c r="M4322">
        <v>2.4411000068829014E-2</v>
      </c>
      <c r="N4322" s="44">
        <v>0.54748022843595434</v>
      </c>
      <c r="O4322" s="161">
        <f t="shared" si="671"/>
        <v>2000000</v>
      </c>
      <c r="P4322" s="162">
        <f t="shared" si="672"/>
        <v>172.28654221294855</v>
      </c>
      <c r="Q4322" s="162">
        <f t="shared" si="673"/>
        <v>95.597142819551323</v>
      </c>
      <c r="R4322" s="163">
        <f t="shared" si="674"/>
        <v>1</v>
      </c>
      <c r="S4322" s="161">
        <f t="shared" si="675"/>
        <v>2000000</v>
      </c>
      <c r="T4322" s="162">
        <f t="shared" si="676"/>
        <v>187.42884740431617</v>
      </c>
      <c r="U4322" s="162">
        <f t="shared" si="677"/>
        <v>105.29857140977566</v>
      </c>
      <c r="V4322" s="163">
        <f t="shared" si="678"/>
        <v>1</v>
      </c>
      <c r="W4322" s="164">
        <f t="shared" si="679"/>
        <v>103378798.78679445</v>
      </c>
      <c r="X4322" s="164">
        <f t="shared" si="680"/>
        <v>14260551.989081025</v>
      </c>
    </row>
    <row r="4323" spans="10:24" x14ac:dyDescent="0.25">
      <c r="J4323">
        <v>4320</v>
      </c>
      <c r="K4323" s="43">
        <v>5.1109367650562509E-2</v>
      </c>
      <c r="L4323">
        <v>6.3437202212400789E-2</v>
      </c>
      <c r="M4323">
        <v>0.56359033418443083</v>
      </c>
      <c r="N4323" s="44">
        <v>0.16121837378169179</v>
      </c>
      <c r="O4323" s="161">
        <f t="shared" si="671"/>
        <v>2000000</v>
      </c>
      <c r="P4323" s="162">
        <f t="shared" si="672"/>
        <v>157.10183777836156</v>
      </c>
      <c r="Q4323" s="162">
        <f t="shared" si="673"/>
        <v>138.20156760428702</v>
      </c>
      <c r="R4323" s="163">
        <f t="shared" si="674"/>
        <v>1</v>
      </c>
      <c r="S4323" s="161">
        <f t="shared" si="675"/>
        <v>2000000</v>
      </c>
      <c r="T4323" s="162">
        <f t="shared" si="676"/>
        <v>182.36727925945385</v>
      </c>
      <c r="U4323" s="162">
        <f t="shared" si="677"/>
        <v>126.60078380214351</v>
      </c>
      <c r="V4323" s="163">
        <f t="shared" si="678"/>
        <v>0.9</v>
      </c>
      <c r="W4323" s="164">
        <f t="shared" si="679"/>
        <v>-12199459.651850931</v>
      </c>
      <c r="X4323" s="164">
        <f t="shared" si="680"/>
        <v>-49620308.176841378</v>
      </c>
    </row>
    <row r="4324" spans="10:24" x14ac:dyDescent="0.25">
      <c r="J4324">
        <v>4321</v>
      </c>
      <c r="K4324" s="43">
        <v>0.45586518057645609</v>
      </c>
      <c r="L4324">
        <v>0.12458664679687759</v>
      </c>
      <c r="M4324">
        <v>0.38735892513594472</v>
      </c>
      <c r="N4324" s="44">
        <v>0.41241944089683125</v>
      </c>
      <c r="O4324" s="161">
        <f t="shared" si="671"/>
        <v>5000000</v>
      </c>
      <c r="P4324" s="162">
        <f t="shared" si="672"/>
        <v>162.71460448332007</v>
      </c>
      <c r="Q4324" s="162">
        <f t="shared" si="673"/>
        <v>129.275814759485</v>
      </c>
      <c r="R4324" s="163">
        <f t="shared" si="674"/>
        <v>1</v>
      </c>
      <c r="S4324" s="161">
        <f t="shared" si="675"/>
        <v>6000000</v>
      </c>
      <c r="T4324" s="162">
        <f t="shared" si="676"/>
        <v>184.23820149444003</v>
      </c>
      <c r="U4324" s="162">
        <f t="shared" si="677"/>
        <v>122.1379073797425</v>
      </c>
      <c r="V4324" s="163">
        <f t="shared" si="678"/>
        <v>1</v>
      </c>
      <c r="W4324" s="164">
        <f t="shared" si="679"/>
        <v>117193948.61917534</v>
      </c>
      <c r="X4324" s="164">
        <f t="shared" si="680"/>
        <v>222601764.68818521</v>
      </c>
    </row>
    <row r="4325" spans="10:24" x14ac:dyDescent="0.25">
      <c r="J4325">
        <v>4322</v>
      </c>
      <c r="K4325" s="43">
        <v>0.28123584586556871</v>
      </c>
      <c r="L4325">
        <v>0.33051814132647872</v>
      </c>
      <c r="M4325">
        <v>0.33998959223355285</v>
      </c>
      <c r="N4325" s="44">
        <v>0.10766186678675749</v>
      </c>
      <c r="O4325" s="161">
        <f t="shared" si="671"/>
        <v>2000000</v>
      </c>
      <c r="P4325" s="162">
        <f t="shared" si="672"/>
        <v>173.42275689897909</v>
      </c>
      <c r="Q4325" s="162">
        <f t="shared" si="673"/>
        <v>126.75016931434014</v>
      </c>
      <c r="R4325" s="163">
        <f t="shared" si="674"/>
        <v>1</v>
      </c>
      <c r="S4325" s="161">
        <f t="shared" si="675"/>
        <v>5000000</v>
      </c>
      <c r="T4325" s="162">
        <f t="shared" si="676"/>
        <v>187.80758563299304</v>
      </c>
      <c r="U4325" s="162">
        <f t="shared" si="677"/>
        <v>120.87508465717006</v>
      </c>
      <c r="V4325" s="163">
        <f t="shared" si="678"/>
        <v>0.9</v>
      </c>
      <c r="W4325" s="164">
        <f t="shared" si="679"/>
        <v>43345175.169277892</v>
      </c>
      <c r="X4325" s="164">
        <f t="shared" si="680"/>
        <v>151196254.3912034</v>
      </c>
    </row>
    <row r="4326" spans="10:24" x14ac:dyDescent="0.25">
      <c r="J4326">
        <v>4323</v>
      </c>
      <c r="K4326" s="43">
        <v>0.92925782026176829</v>
      </c>
      <c r="L4326">
        <v>0.91015060749204812</v>
      </c>
      <c r="M4326">
        <v>0.17927866671211623</v>
      </c>
      <c r="N4326" s="44">
        <v>0.64399475331036771</v>
      </c>
      <c r="O4326" s="161">
        <f t="shared" si="671"/>
        <v>7000000</v>
      </c>
      <c r="P4326" s="162">
        <f t="shared" si="672"/>
        <v>200.12524575721429</v>
      </c>
      <c r="Q4326" s="162">
        <f t="shared" si="673"/>
        <v>116.63764921635172</v>
      </c>
      <c r="R4326" s="163">
        <f t="shared" si="674"/>
        <v>1</v>
      </c>
      <c r="S4326" s="161">
        <f t="shared" si="675"/>
        <v>9000000</v>
      </c>
      <c r="T4326" s="162">
        <f t="shared" si="676"/>
        <v>196.70841525240476</v>
      </c>
      <c r="U4326" s="162">
        <f t="shared" si="677"/>
        <v>115.81882460817586</v>
      </c>
      <c r="V4326" s="163">
        <f t="shared" si="678"/>
        <v>1</v>
      </c>
      <c r="W4326" s="164">
        <f t="shared" si="679"/>
        <v>534413175.78603804</v>
      </c>
      <c r="X4326" s="164">
        <f t="shared" si="680"/>
        <v>578006315.79806018</v>
      </c>
    </row>
    <row r="4327" spans="10:24" x14ac:dyDescent="0.25">
      <c r="J4327">
        <v>4324</v>
      </c>
      <c r="K4327" s="43">
        <v>0.62511008179802918</v>
      </c>
      <c r="L4327">
        <v>0.61505077397000008</v>
      </c>
      <c r="M4327">
        <v>0.52943601020206599</v>
      </c>
      <c r="N4327" s="44">
        <v>0.88788199363473252</v>
      </c>
      <c r="O4327" s="161">
        <f t="shared" si="671"/>
        <v>6000000</v>
      </c>
      <c r="P4327" s="162">
        <f t="shared" si="672"/>
        <v>184.38761591970444</v>
      </c>
      <c r="Q4327" s="162">
        <f t="shared" si="673"/>
        <v>136.47704428160191</v>
      </c>
      <c r="R4327" s="163">
        <f t="shared" si="674"/>
        <v>1</v>
      </c>
      <c r="S4327" s="161">
        <f t="shared" si="675"/>
        <v>7000000</v>
      </c>
      <c r="T4327" s="162">
        <f t="shared" si="676"/>
        <v>191.46253863990148</v>
      </c>
      <c r="U4327" s="162">
        <f t="shared" si="677"/>
        <v>125.73852214080095</v>
      </c>
      <c r="V4327" s="163">
        <f t="shared" si="678"/>
        <v>1</v>
      </c>
      <c r="W4327" s="164">
        <f t="shared" si="679"/>
        <v>237463429.82861525</v>
      </c>
      <c r="X4327" s="164">
        <f t="shared" si="680"/>
        <v>310068115.49370372</v>
      </c>
    </row>
    <row r="4328" spans="10:24" x14ac:dyDescent="0.25">
      <c r="J4328">
        <v>4325</v>
      </c>
      <c r="K4328" s="43">
        <v>0.24778218665578267</v>
      </c>
      <c r="L4328">
        <v>0.65203356171565585</v>
      </c>
      <c r="M4328">
        <v>0.61267104401616823</v>
      </c>
      <c r="N4328" s="44">
        <v>0.11334961913778718</v>
      </c>
      <c r="O4328" s="161">
        <f t="shared" si="671"/>
        <v>2000000</v>
      </c>
      <c r="P4328" s="162">
        <f t="shared" si="672"/>
        <v>185.86224752512234</v>
      </c>
      <c r="Q4328" s="162">
        <f t="shared" si="673"/>
        <v>140.72575050246343</v>
      </c>
      <c r="R4328" s="163">
        <f t="shared" si="674"/>
        <v>1</v>
      </c>
      <c r="S4328" s="161">
        <f t="shared" si="675"/>
        <v>5000000</v>
      </c>
      <c r="T4328" s="162">
        <f t="shared" si="676"/>
        <v>191.95408250837411</v>
      </c>
      <c r="U4328" s="162">
        <f t="shared" si="677"/>
        <v>127.86287525123171</v>
      </c>
      <c r="V4328" s="163">
        <f t="shared" si="678"/>
        <v>0.9</v>
      </c>
      <c r="W4328" s="164">
        <f t="shared" si="679"/>
        <v>40272994.045317829</v>
      </c>
      <c r="X4328" s="164">
        <f t="shared" si="680"/>
        <v>138410432.65714079</v>
      </c>
    </row>
    <row r="4329" spans="10:24" x14ac:dyDescent="0.25">
      <c r="J4329">
        <v>4326</v>
      </c>
      <c r="K4329" s="43">
        <v>0.32058752788177447</v>
      </c>
      <c r="L4329">
        <v>0.23737574404545769</v>
      </c>
      <c r="M4329">
        <v>0.22065461042478718</v>
      </c>
      <c r="N4329" s="44">
        <v>0.10629604330225961</v>
      </c>
      <c r="O4329" s="161">
        <f t="shared" si="671"/>
        <v>5000000</v>
      </c>
      <c r="P4329" s="162">
        <f t="shared" si="672"/>
        <v>169.27845758722384</v>
      </c>
      <c r="Q4329" s="162">
        <f t="shared" si="673"/>
        <v>119.60031450683613</v>
      </c>
      <c r="R4329" s="163">
        <f t="shared" si="674"/>
        <v>1</v>
      </c>
      <c r="S4329" s="161">
        <f t="shared" si="675"/>
        <v>6000000</v>
      </c>
      <c r="T4329" s="162">
        <f t="shared" si="676"/>
        <v>186.42615252907461</v>
      </c>
      <c r="U4329" s="162">
        <f t="shared" si="677"/>
        <v>117.30015725341806</v>
      </c>
      <c r="V4329" s="163">
        <f t="shared" si="678"/>
        <v>0.9</v>
      </c>
      <c r="W4329" s="164">
        <f t="shared" si="679"/>
        <v>198390715.40193856</v>
      </c>
      <c r="X4329" s="164">
        <f t="shared" si="680"/>
        <v>223280374.48854536</v>
      </c>
    </row>
    <row r="4330" spans="10:24" x14ac:dyDescent="0.25">
      <c r="J4330">
        <v>4327</v>
      </c>
      <c r="K4330" s="43">
        <v>0.43914761814902648</v>
      </c>
      <c r="L4330">
        <v>0.38420321328079765</v>
      </c>
      <c r="M4330">
        <v>0.46778543944356221</v>
      </c>
      <c r="N4330" s="44">
        <v>0.23220186098601048</v>
      </c>
      <c r="O4330" s="161">
        <f t="shared" si="671"/>
        <v>5000000</v>
      </c>
      <c r="P4330" s="162">
        <f t="shared" si="672"/>
        <v>175.58310003966008</v>
      </c>
      <c r="Q4330" s="162">
        <f t="shared" si="673"/>
        <v>133.38324230286298</v>
      </c>
      <c r="R4330" s="163">
        <f t="shared" si="674"/>
        <v>1</v>
      </c>
      <c r="S4330" s="161">
        <f t="shared" si="675"/>
        <v>6000000</v>
      </c>
      <c r="T4330" s="162">
        <f t="shared" si="676"/>
        <v>188.52770001322003</v>
      </c>
      <c r="U4330" s="162">
        <f t="shared" si="677"/>
        <v>124.19162115143149</v>
      </c>
      <c r="V4330" s="163">
        <f t="shared" si="678"/>
        <v>1</v>
      </c>
      <c r="W4330" s="164">
        <f t="shared" si="679"/>
        <v>160999288.6839855</v>
      </c>
      <c r="X4330" s="164">
        <f t="shared" si="680"/>
        <v>236016473.17073125</v>
      </c>
    </row>
    <row r="4331" spans="10:24" x14ac:dyDescent="0.25">
      <c r="J4331">
        <v>4328</v>
      </c>
      <c r="K4331" s="43">
        <v>0.83736483426020936</v>
      </c>
      <c r="L4331">
        <v>0.4491041457503705</v>
      </c>
      <c r="M4331">
        <v>0.19656329919338911</v>
      </c>
      <c r="N4331" s="44">
        <v>0.53968003933454978</v>
      </c>
      <c r="O4331" s="161">
        <f t="shared" si="671"/>
        <v>7000000</v>
      </c>
      <c r="P4331" s="162">
        <f t="shared" si="672"/>
        <v>178.08112433755684</v>
      </c>
      <c r="Q4331" s="162">
        <f t="shared" si="673"/>
        <v>117.92077998520489</v>
      </c>
      <c r="R4331" s="163">
        <f t="shared" si="674"/>
        <v>1</v>
      </c>
      <c r="S4331" s="161">
        <f t="shared" si="675"/>
        <v>7000000</v>
      </c>
      <c r="T4331" s="162">
        <f t="shared" si="676"/>
        <v>189.36037477918561</v>
      </c>
      <c r="U4331" s="162">
        <f t="shared" si="677"/>
        <v>116.46038999260244</v>
      </c>
      <c r="V4331" s="163">
        <f t="shared" si="678"/>
        <v>1</v>
      </c>
      <c r="W4331" s="164">
        <f t="shared" si="679"/>
        <v>371122410.46646369</v>
      </c>
      <c r="X4331" s="164">
        <f t="shared" si="680"/>
        <v>360299893.50608212</v>
      </c>
    </row>
    <row r="4332" spans="10:24" x14ac:dyDescent="0.25">
      <c r="J4332">
        <v>4329</v>
      </c>
      <c r="K4332" s="43">
        <v>0.86222984497330601</v>
      </c>
      <c r="L4332">
        <v>0.97875086829939828</v>
      </c>
      <c r="M4332">
        <v>0.77860368721494144</v>
      </c>
      <c r="N4332" s="44">
        <v>0.19505331092010547</v>
      </c>
      <c r="O4332" s="161">
        <f t="shared" si="671"/>
        <v>7000000</v>
      </c>
      <c r="P4332" s="162">
        <f t="shared" si="672"/>
        <v>210.42911553867651</v>
      </c>
      <c r="Q4332" s="162">
        <f t="shared" si="673"/>
        <v>150.34971960613058</v>
      </c>
      <c r="R4332" s="163">
        <f t="shared" si="674"/>
        <v>1</v>
      </c>
      <c r="S4332" s="161">
        <f t="shared" si="675"/>
        <v>7000000</v>
      </c>
      <c r="T4332" s="162">
        <f t="shared" si="676"/>
        <v>200.14303851289219</v>
      </c>
      <c r="U4332" s="162">
        <f t="shared" si="677"/>
        <v>132.67485980306529</v>
      </c>
      <c r="V4332" s="163">
        <f t="shared" si="678"/>
        <v>0.9</v>
      </c>
      <c r="W4332" s="164">
        <f t="shared" si="679"/>
        <v>370555771.52782154</v>
      </c>
      <c r="X4332" s="164">
        <f t="shared" si="680"/>
        <v>275049525.8719095</v>
      </c>
    </row>
    <row r="4333" spans="10:24" x14ac:dyDescent="0.25">
      <c r="J4333">
        <v>4330</v>
      </c>
      <c r="K4333" s="43">
        <v>0.65669423761684631</v>
      </c>
      <c r="L4333">
        <v>0.75084467092215534</v>
      </c>
      <c r="M4333">
        <v>2.529939329918629E-3</v>
      </c>
      <c r="N4333" s="44">
        <v>0.2210440088368274</v>
      </c>
      <c r="O4333" s="161">
        <f t="shared" si="671"/>
        <v>6000000</v>
      </c>
      <c r="P4333" s="162">
        <f t="shared" si="672"/>
        <v>190.15725306536086</v>
      </c>
      <c r="Q4333" s="162">
        <f t="shared" si="673"/>
        <v>78.936064408849916</v>
      </c>
      <c r="R4333" s="163">
        <f t="shared" si="674"/>
        <v>1</v>
      </c>
      <c r="S4333" s="161">
        <f t="shared" si="675"/>
        <v>7000000</v>
      </c>
      <c r="T4333" s="162">
        <f t="shared" si="676"/>
        <v>193.38575102178694</v>
      </c>
      <c r="U4333" s="162">
        <f t="shared" si="677"/>
        <v>96.968032204424958</v>
      </c>
      <c r="V4333" s="163">
        <f t="shared" si="678"/>
        <v>1</v>
      </c>
      <c r="W4333" s="164">
        <f t="shared" si="679"/>
        <v>617327131.93906569</v>
      </c>
      <c r="X4333" s="164">
        <f t="shared" si="680"/>
        <v>524924031.72153389</v>
      </c>
    </row>
    <row r="4334" spans="10:24" x14ac:dyDescent="0.25">
      <c r="J4334">
        <v>4331</v>
      </c>
      <c r="K4334" s="43">
        <v>0.24702493766968259</v>
      </c>
      <c r="L4334">
        <v>0.34406676910955147</v>
      </c>
      <c r="M4334">
        <v>0.35977177655725812</v>
      </c>
      <c r="N4334" s="44">
        <v>0.68806764998904468</v>
      </c>
      <c r="O4334" s="161">
        <f t="shared" si="671"/>
        <v>2000000</v>
      </c>
      <c r="P4334" s="162">
        <f t="shared" si="672"/>
        <v>173.97916074957354</v>
      </c>
      <c r="Q4334" s="162">
        <f t="shared" si="673"/>
        <v>127.81862217674497</v>
      </c>
      <c r="R4334" s="163">
        <f t="shared" si="674"/>
        <v>1</v>
      </c>
      <c r="S4334" s="161">
        <f t="shared" si="675"/>
        <v>5000000</v>
      </c>
      <c r="T4334" s="162">
        <f t="shared" si="676"/>
        <v>187.99305358319117</v>
      </c>
      <c r="U4334" s="162">
        <f t="shared" si="677"/>
        <v>121.40931108837249</v>
      </c>
      <c r="V4334" s="163">
        <f t="shared" si="678"/>
        <v>1</v>
      </c>
      <c r="W4334" s="164">
        <f t="shared" si="679"/>
        <v>42321077.145657137</v>
      </c>
      <c r="X4334" s="164">
        <f t="shared" si="680"/>
        <v>182918712.47409338</v>
      </c>
    </row>
    <row r="4335" spans="10:24" x14ac:dyDescent="0.25">
      <c r="J4335">
        <v>4332</v>
      </c>
      <c r="K4335" s="43">
        <v>0.69000716830744702</v>
      </c>
      <c r="L4335">
        <v>0.978818638494238</v>
      </c>
      <c r="M4335">
        <v>0.43947919520057421</v>
      </c>
      <c r="N4335" s="44">
        <v>0.5817711785291918</v>
      </c>
      <c r="O4335" s="161">
        <f t="shared" si="671"/>
        <v>6000000</v>
      </c>
      <c r="P4335" s="162">
        <f t="shared" si="672"/>
        <v>210.44908753398437</v>
      </c>
      <c r="Q4335" s="162">
        <f t="shared" si="673"/>
        <v>131.95420452983186</v>
      </c>
      <c r="R4335" s="163">
        <f t="shared" si="674"/>
        <v>1</v>
      </c>
      <c r="S4335" s="161">
        <f t="shared" si="675"/>
        <v>7000000</v>
      </c>
      <c r="T4335" s="162">
        <f t="shared" si="676"/>
        <v>200.14969584466147</v>
      </c>
      <c r="U4335" s="162">
        <f t="shared" si="677"/>
        <v>123.47710226491593</v>
      </c>
      <c r="V4335" s="163">
        <f t="shared" si="678"/>
        <v>1</v>
      </c>
      <c r="W4335" s="164">
        <f t="shared" si="679"/>
        <v>420969298.0249151</v>
      </c>
      <c r="X4335" s="164">
        <f t="shared" si="680"/>
        <v>386708155.05821878</v>
      </c>
    </row>
    <row r="4336" spans="10:24" x14ac:dyDescent="0.25">
      <c r="J4336">
        <v>4333</v>
      </c>
      <c r="K4336" s="43">
        <v>0.25841030489718431</v>
      </c>
      <c r="L4336">
        <v>0.64677920400808131</v>
      </c>
      <c r="M4336">
        <v>0.42902447282406697</v>
      </c>
      <c r="N4336" s="44">
        <v>0.92564151755634527</v>
      </c>
      <c r="O4336" s="161">
        <f t="shared" si="671"/>
        <v>2000000</v>
      </c>
      <c r="P4336" s="162">
        <f t="shared" si="672"/>
        <v>185.64959123081076</v>
      </c>
      <c r="Q4336" s="162">
        <f t="shared" si="673"/>
        <v>131.42283346898319</v>
      </c>
      <c r="R4336" s="163">
        <f t="shared" si="674"/>
        <v>1</v>
      </c>
      <c r="S4336" s="161">
        <f t="shared" si="675"/>
        <v>5000000</v>
      </c>
      <c r="T4336" s="162">
        <f t="shared" si="676"/>
        <v>191.88319707693691</v>
      </c>
      <c r="U4336" s="162">
        <f t="shared" si="677"/>
        <v>123.21141673449159</v>
      </c>
      <c r="V4336" s="163">
        <f t="shared" si="678"/>
        <v>1</v>
      </c>
      <c r="W4336" s="164">
        <f t="shared" si="679"/>
        <v>58453515.523655146</v>
      </c>
      <c r="X4336" s="164">
        <f t="shared" si="680"/>
        <v>193358901.71222657</v>
      </c>
    </row>
    <row r="4337" spans="10:24" x14ac:dyDescent="0.25">
      <c r="J4337">
        <v>4334</v>
      </c>
      <c r="K4337" s="43">
        <v>0.78526195714678337</v>
      </c>
      <c r="L4337">
        <v>0.32828927051663015</v>
      </c>
      <c r="M4337">
        <v>0.14015110688669574</v>
      </c>
      <c r="N4337" s="44">
        <v>0.30722791589147369</v>
      </c>
      <c r="O4337" s="161">
        <f t="shared" si="671"/>
        <v>7000000</v>
      </c>
      <c r="P4337" s="162">
        <f t="shared" si="672"/>
        <v>173.33037105364525</v>
      </c>
      <c r="Q4337" s="162">
        <f t="shared" si="673"/>
        <v>113.40718616825859</v>
      </c>
      <c r="R4337" s="163">
        <f t="shared" si="674"/>
        <v>1</v>
      </c>
      <c r="S4337" s="161">
        <f t="shared" si="675"/>
        <v>7000000</v>
      </c>
      <c r="T4337" s="162">
        <f t="shared" si="676"/>
        <v>187.77679035121508</v>
      </c>
      <c r="U4337" s="162">
        <f t="shared" si="677"/>
        <v>114.2035930841293</v>
      </c>
      <c r="V4337" s="163">
        <f t="shared" si="678"/>
        <v>1</v>
      </c>
      <c r="W4337" s="164">
        <f t="shared" si="679"/>
        <v>369462294.19770664</v>
      </c>
      <c r="X4337" s="164">
        <f t="shared" si="680"/>
        <v>365012380.86960053</v>
      </c>
    </row>
    <row r="4338" spans="10:24" x14ac:dyDescent="0.25">
      <c r="J4338">
        <v>4335</v>
      </c>
      <c r="K4338" s="43">
        <v>0.37195304522094264</v>
      </c>
      <c r="L4338">
        <v>0.70840744887346607</v>
      </c>
      <c r="M4338">
        <v>0.32931369694612078</v>
      </c>
      <c r="N4338" s="44">
        <v>0.77045751458907707</v>
      </c>
      <c r="O4338" s="161">
        <f t="shared" si="671"/>
        <v>5000000</v>
      </c>
      <c r="P4338" s="162">
        <f t="shared" si="672"/>
        <v>188.2310735372613</v>
      </c>
      <c r="Q4338" s="162">
        <f t="shared" si="673"/>
        <v>126.16381913125451</v>
      </c>
      <c r="R4338" s="163">
        <f t="shared" si="674"/>
        <v>1</v>
      </c>
      <c r="S4338" s="161">
        <f t="shared" si="675"/>
        <v>6000000</v>
      </c>
      <c r="T4338" s="162">
        <f t="shared" si="676"/>
        <v>192.74369117908711</v>
      </c>
      <c r="U4338" s="162">
        <f t="shared" si="677"/>
        <v>120.58190956562726</v>
      </c>
      <c r="V4338" s="163">
        <f t="shared" si="678"/>
        <v>1</v>
      </c>
      <c r="W4338" s="164">
        <f t="shared" si="679"/>
        <v>260336272.03003389</v>
      </c>
      <c r="X4338" s="164">
        <f t="shared" si="680"/>
        <v>282970689.68075913</v>
      </c>
    </row>
    <row r="4339" spans="10:24" x14ac:dyDescent="0.25">
      <c r="J4339">
        <v>4336</v>
      </c>
      <c r="K4339" s="43">
        <v>0.83670746204539959</v>
      </c>
      <c r="L4339">
        <v>5.596701029221185E-2</v>
      </c>
      <c r="M4339">
        <v>6.8008454573286192E-2</v>
      </c>
      <c r="N4339" s="44">
        <v>0.7045528198851746</v>
      </c>
      <c r="O4339" s="161">
        <f t="shared" si="671"/>
        <v>7000000</v>
      </c>
      <c r="P4339" s="162">
        <f t="shared" si="672"/>
        <v>156.15660007619152</v>
      </c>
      <c r="Q4339" s="162">
        <f t="shared" si="673"/>
        <v>105.18422064557949</v>
      </c>
      <c r="R4339" s="163">
        <f t="shared" si="674"/>
        <v>1</v>
      </c>
      <c r="S4339" s="161">
        <f t="shared" si="675"/>
        <v>7000000</v>
      </c>
      <c r="T4339" s="162">
        <f t="shared" si="676"/>
        <v>182.05220002539718</v>
      </c>
      <c r="U4339" s="162">
        <f t="shared" si="677"/>
        <v>110.09211032278975</v>
      </c>
      <c r="V4339" s="163">
        <f t="shared" si="678"/>
        <v>1</v>
      </c>
      <c r="W4339" s="164">
        <f t="shared" si="679"/>
        <v>306806656.01428425</v>
      </c>
      <c r="X4339" s="164">
        <f t="shared" si="680"/>
        <v>353720627.91825205</v>
      </c>
    </row>
    <row r="4340" spans="10:24" x14ac:dyDescent="0.25">
      <c r="J4340">
        <v>4337</v>
      </c>
      <c r="K4340" s="43">
        <v>0.76382754602719705</v>
      </c>
      <c r="L4340">
        <v>7.4188468094750326E-2</v>
      </c>
      <c r="M4340">
        <v>0.3015988899884644</v>
      </c>
      <c r="N4340" s="44">
        <v>0.89620882063643859</v>
      </c>
      <c r="O4340" s="161">
        <f t="shared" si="671"/>
        <v>7000000</v>
      </c>
      <c r="P4340" s="162">
        <f t="shared" si="672"/>
        <v>158.32067621185462</v>
      </c>
      <c r="Q4340" s="162">
        <f t="shared" si="673"/>
        <v>124.60385081918953</v>
      </c>
      <c r="R4340" s="163">
        <f t="shared" si="674"/>
        <v>1</v>
      </c>
      <c r="S4340" s="161">
        <f t="shared" si="675"/>
        <v>7000000</v>
      </c>
      <c r="T4340" s="162">
        <f t="shared" si="676"/>
        <v>182.77355873728487</v>
      </c>
      <c r="U4340" s="162">
        <f t="shared" si="677"/>
        <v>119.80192540959476</v>
      </c>
      <c r="V4340" s="163">
        <f t="shared" si="678"/>
        <v>1</v>
      </c>
      <c r="W4340" s="164">
        <f t="shared" si="679"/>
        <v>186017777.74865562</v>
      </c>
      <c r="X4340" s="164">
        <f t="shared" si="680"/>
        <v>290801433.29383081</v>
      </c>
    </row>
    <row r="4341" spans="10:24" x14ac:dyDescent="0.25">
      <c r="J4341">
        <v>4338</v>
      </c>
      <c r="K4341" s="43">
        <v>0.277954410920221</v>
      </c>
      <c r="L4341">
        <v>0.14291363739550744</v>
      </c>
      <c r="M4341">
        <v>0.73143090977015102</v>
      </c>
      <c r="N4341" s="44">
        <v>0.47492084635268261</v>
      </c>
      <c r="O4341" s="161">
        <f t="shared" si="671"/>
        <v>2000000</v>
      </c>
      <c r="P4341" s="162">
        <f t="shared" si="672"/>
        <v>163.99019717536481</v>
      </c>
      <c r="Q4341" s="162">
        <f t="shared" si="673"/>
        <v>147.34292756184718</v>
      </c>
      <c r="R4341" s="163">
        <f t="shared" si="674"/>
        <v>1</v>
      </c>
      <c r="S4341" s="161">
        <f t="shared" si="675"/>
        <v>5000000</v>
      </c>
      <c r="T4341" s="162">
        <f t="shared" si="676"/>
        <v>184.66339905845493</v>
      </c>
      <c r="U4341" s="162">
        <f t="shared" si="677"/>
        <v>131.17146378092357</v>
      </c>
      <c r="V4341" s="163">
        <f t="shared" si="678"/>
        <v>1</v>
      </c>
      <c r="W4341" s="164">
        <f t="shared" si="679"/>
        <v>-16705460.772964727</v>
      </c>
      <c r="X4341" s="164">
        <f t="shared" si="680"/>
        <v>117459676.38765678</v>
      </c>
    </row>
    <row r="4342" spans="10:24" x14ac:dyDescent="0.25">
      <c r="J4342">
        <v>4339</v>
      </c>
      <c r="K4342" s="43">
        <v>0.16302501635331379</v>
      </c>
      <c r="L4342">
        <v>0.58463429075371298</v>
      </c>
      <c r="M4342">
        <v>0.15338210567139576</v>
      </c>
      <c r="N4342" s="44">
        <v>0.66790228627690673</v>
      </c>
      <c r="O4342" s="161">
        <f t="shared" si="671"/>
        <v>2000000</v>
      </c>
      <c r="P4342" s="162">
        <f t="shared" si="672"/>
        <v>183.20645387139302</v>
      </c>
      <c r="Q4342" s="162">
        <f t="shared" si="673"/>
        <v>114.55929476049627</v>
      </c>
      <c r="R4342" s="163">
        <f t="shared" si="674"/>
        <v>1</v>
      </c>
      <c r="S4342" s="161">
        <f t="shared" si="675"/>
        <v>5000000</v>
      </c>
      <c r="T4342" s="162">
        <f t="shared" si="676"/>
        <v>191.06881795713102</v>
      </c>
      <c r="U4342" s="162">
        <f t="shared" si="677"/>
        <v>114.77964738024814</v>
      </c>
      <c r="V4342" s="163">
        <f t="shared" si="678"/>
        <v>1</v>
      </c>
      <c r="W4342" s="164">
        <f t="shared" si="679"/>
        <v>87294318.221793503</v>
      </c>
      <c r="X4342" s="164">
        <f t="shared" si="680"/>
        <v>231445852.88441443</v>
      </c>
    </row>
    <row r="4343" spans="10:24" x14ac:dyDescent="0.25">
      <c r="J4343">
        <v>4340</v>
      </c>
      <c r="K4343" s="43">
        <v>0.7696570825971033</v>
      </c>
      <c r="L4343">
        <v>0.17654215126219763</v>
      </c>
      <c r="M4343">
        <v>0.22322173083920138</v>
      </c>
      <c r="N4343" s="44">
        <v>0.72351419738812439</v>
      </c>
      <c r="O4343" s="161">
        <f t="shared" si="671"/>
        <v>7000000</v>
      </c>
      <c r="P4343" s="162">
        <f t="shared" si="672"/>
        <v>166.07064934426708</v>
      </c>
      <c r="Q4343" s="162">
        <f t="shared" si="673"/>
        <v>119.7728465400769</v>
      </c>
      <c r="R4343" s="163">
        <f t="shared" si="674"/>
        <v>1</v>
      </c>
      <c r="S4343" s="161">
        <f t="shared" si="675"/>
        <v>7000000</v>
      </c>
      <c r="T4343" s="162">
        <f t="shared" si="676"/>
        <v>185.3568831147557</v>
      </c>
      <c r="U4343" s="162">
        <f t="shared" si="677"/>
        <v>117.38642327003845</v>
      </c>
      <c r="V4343" s="163">
        <f t="shared" si="678"/>
        <v>1</v>
      </c>
      <c r="W4343" s="164">
        <f t="shared" si="679"/>
        <v>274084619.62933129</v>
      </c>
      <c r="X4343" s="164">
        <f t="shared" si="680"/>
        <v>325793218.91302079</v>
      </c>
    </row>
    <row r="4344" spans="10:24" x14ac:dyDescent="0.25">
      <c r="J4344">
        <v>4341</v>
      </c>
      <c r="K4344" s="43">
        <v>0.68811024285405564</v>
      </c>
      <c r="L4344">
        <v>0.32379336765702471</v>
      </c>
      <c r="M4344">
        <v>0.19789889218252876</v>
      </c>
      <c r="N4344" s="44">
        <v>0.94434714279796306</v>
      </c>
      <c r="O4344" s="161">
        <f t="shared" si="671"/>
        <v>6000000</v>
      </c>
      <c r="P4344" s="162">
        <f t="shared" si="672"/>
        <v>173.14324048130308</v>
      </c>
      <c r="Q4344" s="162">
        <f t="shared" si="673"/>
        <v>118.01699831449265</v>
      </c>
      <c r="R4344" s="163">
        <f t="shared" si="674"/>
        <v>1</v>
      </c>
      <c r="S4344" s="161">
        <f t="shared" si="675"/>
        <v>7000000</v>
      </c>
      <c r="T4344" s="162">
        <f t="shared" si="676"/>
        <v>187.71441349376769</v>
      </c>
      <c r="U4344" s="162">
        <f t="shared" si="677"/>
        <v>116.50849915724632</v>
      </c>
      <c r="V4344" s="163">
        <f t="shared" si="678"/>
        <v>1</v>
      </c>
      <c r="W4344" s="164">
        <f t="shared" si="679"/>
        <v>280757453.0008626</v>
      </c>
      <c r="X4344" s="164">
        <f t="shared" si="680"/>
        <v>348441400.35564959</v>
      </c>
    </row>
    <row r="4345" spans="10:24" x14ac:dyDescent="0.25">
      <c r="J4345">
        <v>4342</v>
      </c>
      <c r="K4345" s="43">
        <v>0.29261949016740141</v>
      </c>
      <c r="L4345">
        <v>0.81936441234869084</v>
      </c>
      <c r="M4345">
        <v>0.6396353118641831</v>
      </c>
      <c r="N4345" s="44">
        <v>0.31905794662588394</v>
      </c>
      <c r="O4345" s="161">
        <f t="shared" si="671"/>
        <v>2000000</v>
      </c>
      <c r="P4345" s="162">
        <f t="shared" si="672"/>
        <v>193.69418336869035</v>
      </c>
      <c r="Q4345" s="162">
        <f t="shared" si="673"/>
        <v>142.14968336224601</v>
      </c>
      <c r="R4345" s="163">
        <f t="shared" si="674"/>
        <v>1</v>
      </c>
      <c r="S4345" s="161">
        <f t="shared" si="675"/>
        <v>5000000</v>
      </c>
      <c r="T4345" s="162">
        <f t="shared" si="676"/>
        <v>194.56472778956345</v>
      </c>
      <c r="U4345" s="162">
        <f t="shared" si="677"/>
        <v>128.57484168112302</v>
      </c>
      <c r="V4345" s="163">
        <f t="shared" si="678"/>
        <v>1</v>
      </c>
      <c r="W4345" s="164">
        <f t="shared" si="679"/>
        <v>53089000.01288867</v>
      </c>
      <c r="X4345" s="164">
        <f t="shared" si="680"/>
        <v>179949430.54220217</v>
      </c>
    </row>
    <row r="4346" spans="10:24" x14ac:dyDescent="0.25">
      <c r="J4346">
        <v>4343</v>
      </c>
      <c r="K4346" s="43">
        <v>0.96570062166694148</v>
      </c>
      <c r="L4346">
        <v>0.44772098773660274</v>
      </c>
      <c r="M4346">
        <v>0.19281326851059888</v>
      </c>
      <c r="N4346" s="44">
        <v>0.62127964663490565</v>
      </c>
      <c r="O4346" s="161">
        <f t="shared" si="671"/>
        <v>9000000</v>
      </c>
      <c r="P4346" s="162">
        <f t="shared" si="672"/>
        <v>178.02867927959255</v>
      </c>
      <c r="Q4346" s="162">
        <f t="shared" si="673"/>
        <v>117.64848172831356</v>
      </c>
      <c r="R4346" s="163">
        <f t="shared" si="674"/>
        <v>1</v>
      </c>
      <c r="S4346" s="161">
        <f t="shared" si="675"/>
        <v>9000000</v>
      </c>
      <c r="T4346" s="162">
        <f t="shared" si="676"/>
        <v>189.34289309319752</v>
      </c>
      <c r="U4346" s="162">
        <f t="shared" si="677"/>
        <v>116.32424086415678</v>
      </c>
      <c r="V4346" s="163">
        <f t="shared" si="678"/>
        <v>1</v>
      </c>
      <c r="W4346" s="164">
        <f t="shared" si="679"/>
        <v>493421777.96151102</v>
      </c>
      <c r="X4346" s="164">
        <f t="shared" si="680"/>
        <v>507167870.06136668</v>
      </c>
    </row>
    <row r="4347" spans="10:24" x14ac:dyDescent="0.25">
      <c r="J4347">
        <v>4344</v>
      </c>
      <c r="K4347" s="43">
        <v>0.53680999403965202</v>
      </c>
      <c r="L4347">
        <v>0.60035914401621138</v>
      </c>
      <c r="M4347">
        <v>0.46625378605432399</v>
      </c>
      <c r="N4347" s="44">
        <v>0.51371285813085588</v>
      </c>
      <c r="O4347" s="161">
        <f t="shared" si="671"/>
        <v>5000000</v>
      </c>
      <c r="P4347" s="162">
        <f t="shared" si="672"/>
        <v>183.81415219117625</v>
      </c>
      <c r="Q4347" s="162">
        <f t="shared" si="673"/>
        <v>133.30619310364025</v>
      </c>
      <c r="R4347" s="163">
        <f t="shared" si="674"/>
        <v>1</v>
      </c>
      <c r="S4347" s="161">
        <f t="shared" si="675"/>
        <v>6000000</v>
      </c>
      <c r="T4347" s="162">
        <f t="shared" si="676"/>
        <v>191.27138406372541</v>
      </c>
      <c r="U4347" s="162">
        <f t="shared" si="677"/>
        <v>124.15309655182013</v>
      </c>
      <c r="V4347" s="163">
        <f t="shared" si="678"/>
        <v>1</v>
      </c>
      <c r="W4347" s="164">
        <f t="shared" si="679"/>
        <v>202539795.43767998</v>
      </c>
      <c r="X4347" s="164">
        <f t="shared" si="680"/>
        <v>252709725.0714317</v>
      </c>
    </row>
    <row r="4348" spans="10:24" x14ac:dyDescent="0.25">
      <c r="J4348">
        <v>4345</v>
      </c>
      <c r="K4348" s="43">
        <v>0.37474061405763148</v>
      </c>
      <c r="L4348">
        <v>0.41993256033554427</v>
      </c>
      <c r="M4348">
        <v>0.79776877434244575</v>
      </c>
      <c r="N4348" s="44">
        <v>0.98804121644370646</v>
      </c>
      <c r="O4348" s="161">
        <f t="shared" si="671"/>
        <v>5000000</v>
      </c>
      <c r="P4348" s="162">
        <f t="shared" si="672"/>
        <v>176.96900986637442</v>
      </c>
      <c r="Q4348" s="162">
        <f t="shared" si="673"/>
        <v>151.67356025790986</v>
      </c>
      <c r="R4348" s="163">
        <f t="shared" si="674"/>
        <v>1</v>
      </c>
      <c r="S4348" s="161">
        <f t="shared" si="675"/>
        <v>6000000</v>
      </c>
      <c r="T4348" s="162">
        <f t="shared" si="676"/>
        <v>188.98966995545814</v>
      </c>
      <c r="U4348" s="162">
        <f t="shared" si="677"/>
        <v>133.33678012895493</v>
      </c>
      <c r="V4348" s="163">
        <f t="shared" si="678"/>
        <v>1</v>
      </c>
      <c r="W4348" s="164">
        <f t="shared" si="679"/>
        <v>76477248.042322829</v>
      </c>
      <c r="X4348" s="164">
        <f t="shared" si="680"/>
        <v>183917338.9590193</v>
      </c>
    </row>
    <row r="4349" spans="10:24" x14ac:dyDescent="0.25">
      <c r="J4349">
        <v>4346</v>
      </c>
      <c r="K4349" s="43">
        <v>0.39085460924718474</v>
      </c>
      <c r="L4349">
        <v>0.24099323943591522</v>
      </c>
      <c r="M4349">
        <v>0.52374533519687216</v>
      </c>
      <c r="N4349" s="44">
        <v>0.60626269606054739</v>
      </c>
      <c r="O4349" s="161">
        <f t="shared" si="671"/>
        <v>5000000</v>
      </c>
      <c r="P4349" s="162">
        <f t="shared" si="672"/>
        <v>169.45333262510235</v>
      </c>
      <c r="Q4349" s="162">
        <f t="shared" si="673"/>
        <v>136.19111832846187</v>
      </c>
      <c r="R4349" s="163">
        <f t="shared" si="674"/>
        <v>1</v>
      </c>
      <c r="S4349" s="161">
        <f t="shared" si="675"/>
        <v>6000000</v>
      </c>
      <c r="T4349" s="162">
        <f t="shared" si="676"/>
        <v>186.48444420836745</v>
      </c>
      <c r="U4349" s="162">
        <f t="shared" si="677"/>
        <v>125.59555916423093</v>
      </c>
      <c r="V4349" s="163">
        <f t="shared" si="678"/>
        <v>1</v>
      </c>
      <c r="W4349" s="164">
        <f t="shared" si="679"/>
        <v>116311071.4832024</v>
      </c>
      <c r="X4349" s="164">
        <f t="shared" si="680"/>
        <v>215333310.26481909</v>
      </c>
    </row>
    <row r="4350" spans="10:24" x14ac:dyDescent="0.25">
      <c r="J4350">
        <v>4347</v>
      </c>
      <c r="K4350" s="43">
        <v>0.82230888566160953</v>
      </c>
      <c r="L4350">
        <v>0.85985899448857583</v>
      </c>
      <c r="M4350">
        <v>0.23100120738613028</v>
      </c>
      <c r="N4350" s="44">
        <v>1.1387526938557713E-3</v>
      </c>
      <c r="O4350" s="161">
        <f t="shared" si="671"/>
        <v>7000000</v>
      </c>
      <c r="P4350" s="162">
        <f t="shared" si="672"/>
        <v>196.19529064858816</v>
      </c>
      <c r="Q4350" s="162">
        <f t="shared" si="673"/>
        <v>120.28892818493482</v>
      </c>
      <c r="R4350" s="163">
        <f t="shared" si="674"/>
        <v>1</v>
      </c>
      <c r="S4350" s="161">
        <f t="shared" si="675"/>
        <v>7000000</v>
      </c>
      <c r="T4350" s="162">
        <f t="shared" si="676"/>
        <v>195.39843021619606</v>
      </c>
      <c r="U4350" s="162">
        <f t="shared" si="677"/>
        <v>117.64446409246742</v>
      </c>
      <c r="V4350" s="163">
        <f t="shared" si="678"/>
        <v>0.05</v>
      </c>
      <c r="W4350" s="164">
        <f t="shared" si="679"/>
        <v>481344537.24557334</v>
      </c>
      <c r="X4350" s="164">
        <f t="shared" si="680"/>
        <v>-122786111.85669497</v>
      </c>
    </row>
    <row r="4351" spans="10:24" x14ac:dyDescent="0.25">
      <c r="J4351">
        <v>4348</v>
      </c>
      <c r="K4351" s="43">
        <v>0.72605622895257727</v>
      </c>
      <c r="L4351">
        <v>0.76130110249075789</v>
      </c>
      <c r="M4351">
        <v>0.32396363760773872</v>
      </c>
      <c r="N4351" s="44">
        <v>0.52980847983880752</v>
      </c>
      <c r="O4351" s="161">
        <f t="shared" si="671"/>
        <v>6000000</v>
      </c>
      <c r="P4351" s="162">
        <f t="shared" si="672"/>
        <v>190.65741133881471</v>
      </c>
      <c r="Q4351" s="162">
        <f t="shared" si="673"/>
        <v>125.86712910552001</v>
      </c>
      <c r="R4351" s="163">
        <f t="shared" si="674"/>
        <v>1</v>
      </c>
      <c r="S4351" s="161">
        <f t="shared" si="675"/>
        <v>7000000</v>
      </c>
      <c r="T4351" s="162">
        <f t="shared" si="676"/>
        <v>193.55247044627157</v>
      </c>
      <c r="U4351" s="162">
        <f t="shared" si="677"/>
        <v>120.43356455276</v>
      </c>
      <c r="V4351" s="163">
        <f t="shared" si="678"/>
        <v>1</v>
      </c>
      <c r="W4351" s="164">
        <f t="shared" si="679"/>
        <v>338741693.39976823</v>
      </c>
      <c r="X4351" s="164">
        <f t="shared" si="680"/>
        <v>361832341.25458097</v>
      </c>
    </row>
    <row r="4352" spans="10:24" x14ac:dyDescent="0.25">
      <c r="J4352">
        <v>4349</v>
      </c>
      <c r="K4352" s="43">
        <v>0.82178776906512374</v>
      </c>
      <c r="L4352">
        <v>0.64802169739402715</v>
      </c>
      <c r="M4352">
        <v>0.86058747983161366</v>
      </c>
      <c r="N4352" s="44">
        <v>0.19459821336336702</v>
      </c>
      <c r="O4352" s="161">
        <f t="shared" si="671"/>
        <v>7000000</v>
      </c>
      <c r="P4352" s="162">
        <f t="shared" si="672"/>
        <v>185.69977388027897</v>
      </c>
      <c r="Q4352" s="162">
        <f t="shared" si="673"/>
        <v>156.65925125988727</v>
      </c>
      <c r="R4352" s="163">
        <f t="shared" si="674"/>
        <v>1</v>
      </c>
      <c r="S4352" s="161">
        <f t="shared" si="675"/>
        <v>7000000</v>
      </c>
      <c r="T4352" s="162">
        <f t="shared" si="676"/>
        <v>191.89992462675966</v>
      </c>
      <c r="U4352" s="162">
        <f t="shared" si="677"/>
        <v>135.82962562994362</v>
      </c>
      <c r="V4352" s="163">
        <f t="shared" si="678"/>
        <v>0.9</v>
      </c>
      <c r="W4352" s="164">
        <f t="shared" si="679"/>
        <v>153283658.34274188</v>
      </c>
      <c r="X4352" s="164">
        <f t="shared" si="680"/>
        <v>203242883.67994106</v>
      </c>
    </row>
    <row r="4353" spans="10:24" x14ac:dyDescent="0.25">
      <c r="J4353">
        <v>4350</v>
      </c>
      <c r="K4353" s="43">
        <v>0.56910389667092021</v>
      </c>
      <c r="L4353">
        <v>1.7360332358644648E-2</v>
      </c>
      <c r="M4353">
        <v>0.52582415854798514</v>
      </c>
      <c r="N4353" s="44">
        <v>0.67279501675348063</v>
      </c>
      <c r="O4353" s="161">
        <f t="shared" si="671"/>
        <v>6000000</v>
      </c>
      <c r="P4353" s="162">
        <f t="shared" si="672"/>
        <v>148.32598115469281</v>
      </c>
      <c r="Q4353" s="162">
        <f t="shared" si="673"/>
        <v>136.29553677015613</v>
      </c>
      <c r="R4353" s="163">
        <f t="shared" si="674"/>
        <v>1</v>
      </c>
      <c r="S4353" s="161">
        <f t="shared" si="675"/>
        <v>6000000</v>
      </c>
      <c r="T4353" s="162">
        <f t="shared" si="676"/>
        <v>179.44199371823095</v>
      </c>
      <c r="U4353" s="162">
        <f t="shared" si="677"/>
        <v>125.64776838507807</v>
      </c>
      <c r="V4353" s="163">
        <f t="shared" si="678"/>
        <v>1</v>
      </c>
      <c r="W4353" s="164">
        <f t="shared" si="679"/>
        <v>22182666.307220072</v>
      </c>
      <c r="X4353" s="164">
        <f t="shared" si="680"/>
        <v>172765351.99891728</v>
      </c>
    </row>
    <row r="4354" spans="10:24" x14ac:dyDescent="0.25">
      <c r="J4354">
        <v>4351</v>
      </c>
      <c r="K4354" s="43">
        <v>0.95584203215036778</v>
      </c>
      <c r="L4354">
        <v>0.42150822651547837</v>
      </c>
      <c r="M4354">
        <v>4.9406472312279792E-2</v>
      </c>
      <c r="N4354" s="44">
        <v>0.52880114730271743</v>
      </c>
      <c r="O4354" s="161">
        <f t="shared" si="671"/>
        <v>9000000</v>
      </c>
      <c r="P4354" s="162">
        <f t="shared" si="672"/>
        <v>177.02945147770228</v>
      </c>
      <c r="Q4354" s="162">
        <f t="shared" si="673"/>
        <v>101.98728208529877</v>
      </c>
      <c r="R4354" s="163">
        <f t="shared" si="674"/>
        <v>1</v>
      </c>
      <c r="S4354" s="161">
        <f t="shared" si="675"/>
        <v>9000000</v>
      </c>
      <c r="T4354" s="162">
        <f t="shared" si="676"/>
        <v>189.0098171592341</v>
      </c>
      <c r="U4354" s="162">
        <f t="shared" si="677"/>
        <v>108.49364104264939</v>
      </c>
      <c r="V4354" s="163">
        <f t="shared" si="678"/>
        <v>1</v>
      </c>
      <c r="W4354" s="164">
        <f t="shared" si="679"/>
        <v>625379524.53163159</v>
      </c>
      <c r="X4354" s="164">
        <f t="shared" si="680"/>
        <v>574645585.0492624</v>
      </c>
    </row>
    <row r="4355" spans="10:24" x14ac:dyDescent="0.25">
      <c r="J4355">
        <v>4352</v>
      </c>
      <c r="K4355" s="43">
        <v>0.20409128949206656</v>
      </c>
      <c r="L4355">
        <v>0.5529996848423151</v>
      </c>
      <c r="M4355">
        <v>0.77541055739418718</v>
      </c>
      <c r="N4355" s="44">
        <v>0.85450799466659078</v>
      </c>
      <c r="O4355" s="161">
        <f t="shared" si="671"/>
        <v>2000000</v>
      </c>
      <c r="P4355" s="162">
        <f t="shared" si="672"/>
        <v>181.99865589876094</v>
      </c>
      <c r="Q4355" s="162">
        <f t="shared" si="673"/>
        <v>150.13569317864699</v>
      </c>
      <c r="R4355" s="163">
        <f t="shared" si="674"/>
        <v>1</v>
      </c>
      <c r="S4355" s="161">
        <f t="shared" si="675"/>
        <v>5000000</v>
      </c>
      <c r="T4355" s="162">
        <f t="shared" si="676"/>
        <v>190.66621863292031</v>
      </c>
      <c r="U4355" s="162">
        <f t="shared" si="677"/>
        <v>132.56784658932349</v>
      </c>
      <c r="V4355" s="163">
        <f t="shared" si="678"/>
        <v>1</v>
      </c>
      <c r="W4355" s="164">
        <f t="shared" si="679"/>
        <v>13725925.440227911</v>
      </c>
      <c r="X4355" s="164">
        <f t="shared" si="680"/>
        <v>140491860.21798408</v>
      </c>
    </row>
    <row r="4356" spans="10:24" x14ac:dyDescent="0.25">
      <c r="J4356">
        <v>4353</v>
      </c>
      <c r="K4356" s="43">
        <v>0.34444175702979141</v>
      </c>
      <c r="L4356">
        <v>0.36429984998383325</v>
      </c>
      <c r="M4356">
        <v>0.17467422790192444</v>
      </c>
      <c r="N4356" s="44">
        <v>0.36090674362890596</v>
      </c>
      <c r="O4356" s="161">
        <f t="shared" si="671"/>
        <v>5000000</v>
      </c>
      <c r="P4356" s="162">
        <f t="shared" si="672"/>
        <v>174.79516734118985</v>
      </c>
      <c r="Q4356" s="162">
        <f t="shared" si="673"/>
        <v>116.28292356634219</v>
      </c>
      <c r="R4356" s="163">
        <f t="shared" si="674"/>
        <v>1</v>
      </c>
      <c r="S4356" s="161">
        <f t="shared" si="675"/>
        <v>6000000</v>
      </c>
      <c r="T4356" s="162">
        <f t="shared" si="676"/>
        <v>188.26505578039661</v>
      </c>
      <c r="U4356" s="162">
        <f t="shared" si="677"/>
        <v>115.6414617831711</v>
      </c>
      <c r="V4356" s="163">
        <f t="shared" si="678"/>
        <v>1</v>
      </c>
      <c r="W4356" s="164">
        <f t="shared" si="679"/>
        <v>242561218.87423831</v>
      </c>
      <c r="X4356" s="164">
        <f t="shared" si="680"/>
        <v>285741563.98335308</v>
      </c>
    </row>
    <row r="4357" spans="10:24" x14ac:dyDescent="0.25">
      <c r="J4357">
        <v>4354</v>
      </c>
      <c r="K4357" s="43">
        <v>0.93269403135975071</v>
      </c>
      <c r="L4357">
        <v>0.78690792156027201</v>
      </c>
      <c r="M4357">
        <v>4.2335812551465235E-2</v>
      </c>
      <c r="N4357" s="44">
        <v>0.25662005131911214</v>
      </c>
      <c r="O4357" s="161">
        <f t="shared" ref="O4357:O4420" si="681">VLOOKUP(K4357,$E$5:$H$10,4)</f>
        <v>7000000</v>
      </c>
      <c r="P4357" s="162">
        <f t="shared" ref="P4357:P4420" si="682">_xlfn.NORM.INV(L4357,$E$12,$E$13)</f>
        <v>191.93607459507746</v>
      </c>
      <c r="Q4357" s="162">
        <f t="shared" ref="Q4357:Q4420" si="683">_xlfn.NORM.INV(M4357,$E$15,$E$16)</f>
        <v>100.51598680691303</v>
      </c>
      <c r="R4357" s="163">
        <f t="shared" ref="R4357:R4420" si="684">VLOOKUP(N4357,$E$19:$H$21,4)</f>
        <v>1</v>
      </c>
      <c r="S4357" s="161">
        <f t="shared" ref="S4357:S4420" si="685">VLOOKUP(K4357,$G$5:$H$10,2)</f>
        <v>9000000</v>
      </c>
      <c r="T4357" s="162">
        <f t="shared" ref="T4357:T4420" si="686">_xlfn.NORM.INV(L4357,$G$12,$G$13)</f>
        <v>193.97869153169248</v>
      </c>
      <c r="U4357" s="162">
        <f t="shared" ref="U4357:U4420" si="687">_xlfn.NORM.INV(M4357,$G$15,$G$16)</f>
        <v>107.75799340345651</v>
      </c>
      <c r="V4357" s="163">
        <f t="shared" ref="V4357:V4420" si="688">VLOOKUP(N4357,$G$19:$H$21,2)</f>
        <v>1</v>
      </c>
      <c r="W4357" s="164">
        <f t="shared" ref="W4357:W4420" si="689">O4357*(P4357-Q4357)*R4357-$D$23-$D$24</f>
        <v>589940614.517151</v>
      </c>
      <c r="X4357" s="164">
        <f t="shared" ref="X4357:X4420" si="690">S4357*(T4357-U4357)*V4357-$F$23-$F$24</f>
        <v>625986283.15412366</v>
      </c>
    </row>
    <row r="4358" spans="10:24" x14ac:dyDescent="0.25">
      <c r="J4358">
        <v>4355</v>
      </c>
      <c r="K4358" s="43">
        <v>0.69468802772515492</v>
      </c>
      <c r="L4358">
        <v>0.65035542943908131</v>
      </c>
      <c r="M4358">
        <v>0.4891358122000643</v>
      </c>
      <c r="N4358" s="44">
        <v>9.1214849854318047E-2</v>
      </c>
      <c r="O4358" s="161">
        <f t="shared" si="681"/>
        <v>6000000</v>
      </c>
      <c r="P4358" s="162">
        <f t="shared" si="682"/>
        <v>185.79420343948726</v>
      </c>
      <c r="Q4358" s="162">
        <f t="shared" si="683"/>
        <v>134.45528305670024</v>
      </c>
      <c r="R4358" s="163">
        <f t="shared" si="684"/>
        <v>1</v>
      </c>
      <c r="S4358" s="161">
        <f t="shared" si="685"/>
        <v>7000000</v>
      </c>
      <c r="T4358" s="162">
        <f t="shared" si="686"/>
        <v>191.93140114649574</v>
      </c>
      <c r="U4358" s="162">
        <f t="shared" si="687"/>
        <v>124.72764152835012</v>
      </c>
      <c r="V4358" s="163">
        <f t="shared" si="688"/>
        <v>0.9</v>
      </c>
      <c r="W4358" s="164">
        <f t="shared" si="689"/>
        <v>258033522.29672211</v>
      </c>
      <c r="X4358" s="164">
        <f t="shared" si="690"/>
        <v>273383685.59431744</v>
      </c>
    </row>
    <row r="4359" spans="10:24" x14ac:dyDescent="0.25">
      <c r="J4359">
        <v>4356</v>
      </c>
      <c r="K4359" s="43">
        <v>0.40750689065721746</v>
      </c>
      <c r="L4359">
        <v>0.91691797468305014</v>
      </c>
      <c r="M4359">
        <v>0.39696233573972639</v>
      </c>
      <c r="N4359" s="44">
        <v>0.85728758388667037</v>
      </c>
      <c r="O4359" s="161">
        <f t="shared" si="681"/>
        <v>5000000</v>
      </c>
      <c r="P4359" s="162">
        <f t="shared" si="682"/>
        <v>200.7695276000772</v>
      </c>
      <c r="Q4359" s="162">
        <f t="shared" si="683"/>
        <v>129.77564709587989</v>
      </c>
      <c r="R4359" s="163">
        <f t="shared" si="684"/>
        <v>1</v>
      </c>
      <c r="S4359" s="161">
        <f t="shared" si="685"/>
        <v>6000000</v>
      </c>
      <c r="T4359" s="162">
        <f t="shared" si="686"/>
        <v>196.92317586669239</v>
      </c>
      <c r="U4359" s="162">
        <f t="shared" si="687"/>
        <v>122.38782354793995</v>
      </c>
      <c r="V4359" s="163">
        <f t="shared" si="688"/>
        <v>1</v>
      </c>
      <c r="W4359" s="164">
        <f t="shared" si="689"/>
        <v>304969402.52098656</v>
      </c>
      <c r="X4359" s="164">
        <f t="shared" si="690"/>
        <v>297212113.91251469</v>
      </c>
    </row>
    <row r="4360" spans="10:24" x14ac:dyDescent="0.25">
      <c r="J4360">
        <v>4357</v>
      </c>
      <c r="K4360" s="43">
        <v>0.18330752534889072</v>
      </c>
      <c r="L4360">
        <v>0.88512409435532657</v>
      </c>
      <c r="M4360">
        <v>0.10953306674299579</v>
      </c>
      <c r="N4360" s="44">
        <v>0.46917061289507744</v>
      </c>
      <c r="O4360" s="161">
        <f t="shared" si="681"/>
        <v>2000000</v>
      </c>
      <c r="P4360" s="162">
        <f t="shared" si="682"/>
        <v>198.01497641334507</v>
      </c>
      <c r="Q4360" s="162">
        <f t="shared" si="683"/>
        <v>110.41969740683061</v>
      </c>
      <c r="R4360" s="163">
        <f t="shared" si="684"/>
        <v>1</v>
      </c>
      <c r="S4360" s="161">
        <f t="shared" si="685"/>
        <v>5000000</v>
      </c>
      <c r="T4360" s="162">
        <f t="shared" si="686"/>
        <v>196.0049921377817</v>
      </c>
      <c r="U4360" s="162">
        <f t="shared" si="687"/>
        <v>112.7098487034153</v>
      </c>
      <c r="V4360" s="163">
        <f t="shared" si="688"/>
        <v>1</v>
      </c>
      <c r="W4360" s="164">
        <f t="shared" si="689"/>
        <v>125190558.01302892</v>
      </c>
      <c r="X4360" s="164">
        <f t="shared" si="690"/>
        <v>266475717.17183197</v>
      </c>
    </row>
    <row r="4361" spans="10:24" x14ac:dyDescent="0.25">
      <c r="J4361">
        <v>4358</v>
      </c>
      <c r="K4361" s="43">
        <v>0.68503450002706445</v>
      </c>
      <c r="L4361">
        <v>0.47990718092025952</v>
      </c>
      <c r="M4361">
        <v>0.98988822137367982</v>
      </c>
      <c r="N4361" s="44">
        <v>7.6681602973316387E-2</v>
      </c>
      <c r="O4361" s="161">
        <f t="shared" si="681"/>
        <v>6000000</v>
      </c>
      <c r="P4361" s="162">
        <f t="shared" si="682"/>
        <v>179.24420189160622</v>
      </c>
      <c r="Q4361" s="162">
        <f t="shared" si="683"/>
        <v>181.44348413333256</v>
      </c>
      <c r="R4361" s="163">
        <f t="shared" si="684"/>
        <v>1</v>
      </c>
      <c r="S4361" s="161">
        <f t="shared" si="685"/>
        <v>7000000</v>
      </c>
      <c r="T4361" s="162">
        <f t="shared" si="686"/>
        <v>189.74806729720208</v>
      </c>
      <c r="U4361" s="162">
        <f t="shared" si="687"/>
        <v>148.22174206666628</v>
      </c>
      <c r="V4361" s="163">
        <f t="shared" si="688"/>
        <v>0.9</v>
      </c>
      <c r="W4361" s="164">
        <f t="shared" si="689"/>
        <v>-63195693.450358018</v>
      </c>
      <c r="X4361" s="164">
        <f t="shared" si="690"/>
        <v>111615848.95237559</v>
      </c>
    </row>
    <row r="4362" spans="10:24" x14ac:dyDescent="0.25">
      <c r="J4362">
        <v>4359</v>
      </c>
      <c r="K4362" s="43">
        <v>7.3576050403466486E-2</v>
      </c>
      <c r="L4362">
        <v>0.59419615924195635</v>
      </c>
      <c r="M4362">
        <v>0.85361319435608896</v>
      </c>
      <c r="N4362" s="44">
        <v>0.30765619819455969</v>
      </c>
      <c r="O4362" s="161">
        <f t="shared" si="681"/>
        <v>2000000</v>
      </c>
      <c r="P4362" s="162">
        <f t="shared" si="682"/>
        <v>183.5752879601761</v>
      </c>
      <c r="Q4362" s="162">
        <f t="shared" si="683"/>
        <v>156.0411307401024</v>
      </c>
      <c r="R4362" s="163">
        <f t="shared" si="684"/>
        <v>1</v>
      </c>
      <c r="S4362" s="161">
        <f t="shared" si="685"/>
        <v>2000000</v>
      </c>
      <c r="T4362" s="162">
        <f t="shared" si="686"/>
        <v>191.19176265339203</v>
      </c>
      <c r="U4362" s="162">
        <f t="shared" si="687"/>
        <v>135.5205653700512</v>
      </c>
      <c r="V4362" s="163">
        <f t="shared" si="688"/>
        <v>1</v>
      </c>
      <c r="W4362" s="164">
        <f t="shared" si="689"/>
        <v>5068314.4401473925</v>
      </c>
      <c r="X4362" s="164">
        <f t="shared" si="690"/>
        <v>-38657605.433318332</v>
      </c>
    </row>
    <row r="4363" spans="10:24" x14ac:dyDescent="0.25">
      <c r="J4363">
        <v>4360</v>
      </c>
      <c r="K4363" s="43">
        <v>0.12492906839435802</v>
      </c>
      <c r="L4363">
        <v>0.84889040149027339</v>
      </c>
      <c r="M4363">
        <v>0.27907667178065665</v>
      </c>
      <c r="N4363" s="44">
        <v>3.9640773753386593E-3</v>
      </c>
      <c r="O4363" s="161">
        <f t="shared" si="681"/>
        <v>2000000</v>
      </c>
      <c r="P4363" s="162">
        <f t="shared" si="682"/>
        <v>195.47529131028946</v>
      </c>
      <c r="Q4363" s="162">
        <f t="shared" si="683"/>
        <v>123.28826764791717</v>
      </c>
      <c r="R4363" s="163">
        <f t="shared" si="684"/>
        <v>1</v>
      </c>
      <c r="S4363" s="161">
        <f t="shared" si="685"/>
        <v>2000000</v>
      </c>
      <c r="T4363" s="162">
        <f t="shared" si="686"/>
        <v>195.15843043676315</v>
      </c>
      <c r="U4363" s="162">
        <f t="shared" si="687"/>
        <v>119.14413382395858</v>
      </c>
      <c r="V4363" s="163">
        <f t="shared" si="688"/>
        <v>0.05</v>
      </c>
      <c r="W4363" s="164">
        <f t="shared" si="689"/>
        <v>94374047.324744582</v>
      </c>
      <c r="X4363" s="164">
        <f t="shared" si="690"/>
        <v>-142398570.33871955</v>
      </c>
    </row>
    <row r="4364" spans="10:24" x14ac:dyDescent="0.25">
      <c r="J4364">
        <v>4361</v>
      </c>
      <c r="K4364" s="43">
        <v>0.46123895065758969</v>
      </c>
      <c r="L4364">
        <v>2.5778448437285717E-2</v>
      </c>
      <c r="M4364">
        <v>0.32963584718693284</v>
      </c>
      <c r="N4364" s="44">
        <v>0.9037479399500703</v>
      </c>
      <c r="O4364" s="161">
        <f t="shared" si="681"/>
        <v>5000000</v>
      </c>
      <c r="P4364" s="162">
        <f t="shared" si="682"/>
        <v>150.79777236061764</v>
      </c>
      <c r="Q4364" s="162">
        <f t="shared" si="683"/>
        <v>126.18162155582995</v>
      </c>
      <c r="R4364" s="163">
        <f t="shared" si="684"/>
        <v>1</v>
      </c>
      <c r="S4364" s="161">
        <f t="shared" si="685"/>
        <v>6000000</v>
      </c>
      <c r="T4364" s="162">
        <f t="shared" si="686"/>
        <v>180.26592412020588</v>
      </c>
      <c r="U4364" s="162">
        <f t="shared" si="687"/>
        <v>120.59081077791497</v>
      </c>
      <c r="V4364" s="163">
        <f t="shared" si="688"/>
        <v>1</v>
      </c>
      <c r="W4364" s="164">
        <f t="shared" si="689"/>
        <v>73080754.023938462</v>
      </c>
      <c r="X4364" s="164">
        <f t="shared" si="690"/>
        <v>208050680.05374551</v>
      </c>
    </row>
    <row r="4365" spans="10:24" x14ac:dyDescent="0.25">
      <c r="J4365">
        <v>4362</v>
      </c>
      <c r="K4365" s="43">
        <v>0.60126100696089013</v>
      </c>
      <c r="L4365">
        <v>0.19608298698075866</v>
      </c>
      <c r="M4365">
        <v>0.5607899978583758</v>
      </c>
      <c r="N4365" s="44">
        <v>0.65921151015110757</v>
      </c>
      <c r="O4365" s="161">
        <f t="shared" si="681"/>
        <v>6000000</v>
      </c>
      <c r="P4365" s="162">
        <f t="shared" si="682"/>
        <v>167.16456055945358</v>
      </c>
      <c r="Q4365" s="162">
        <f t="shared" si="683"/>
        <v>138.05944892359639</v>
      </c>
      <c r="R4365" s="163">
        <f t="shared" si="684"/>
        <v>1</v>
      </c>
      <c r="S4365" s="161">
        <f t="shared" si="685"/>
        <v>7000000</v>
      </c>
      <c r="T4365" s="162">
        <f t="shared" si="686"/>
        <v>185.72152018648453</v>
      </c>
      <c r="U4365" s="162">
        <f t="shared" si="687"/>
        <v>126.5297244617982</v>
      </c>
      <c r="V4365" s="163">
        <f t="shared" si="688"/>
        <v>1</v>
      </c>
      <c r="W4365" s="164">
        <f t="shared" si="689"/>
        <v>124630669.81514311</v>
      </c>
      <c r="X4365" s="164">
        <f t="shared" si="690"/>
        <v>264342570.07280433</v>
      </c>
    </row>
    <row r="4366" spans="10:24" x14ac:dyDescent="0.25">
      <c r="J4366">
        <v>4363</v>
      </c>
      <c r="K4366" s="43">
        <v>2.762773563986054E-2</v>
      </c>
      <c r="L4366">
        <v>0.28734819448857607</v>
      </c>
      <c r="M4366">
        <v>0.9314262754276964</v>
      </c>
      <c r="N4366" s="44">
        <v>0.61892949406703801</v>
      </c>
      <c r="O4366" s="161">
        <f t="shared" si="681"/>
        <v>1000000</v>
      </c>
      <c r="P4366" s="162">
        <f t="shared" si="682"/>
        <v>171.58277429161799</v>
      </c>
      <c r="Q4366" s="162">
        <f t="shared" si="683"/>
        <v>164.72995972281581</v>
      </c>
      <c r="R4366" s="163">
        <f t="shared" si="684"/>
        <v>1</v>
      </c>
      <c r="S4366" s="161">
        <f t="shared" si="685"/>
        <v>1000000</v>
      </c>
      <c r="T4366" s="162">
        <f t="shared" si="686"/>
        <v>187.19425809720599</v>
      </c>
      <c r="U4366" s="162">
        <f t="shared" si="687"/>
        <v>139.8649798614079</v>
      </c>
      <c r="V4366" s="163">
        <f t="shared" si="688"/>
        <v>1</v>
      </c>
      <c r="W4366" s="164">
        <f t="shared" si="689"/>
        <v>-43147185.431197815</v>
      </c>
      <c r="X4366" s="164">
        <f t="shared" si="690"/>
        <v>-102670721.76420191</v>
      </c>
    </row>
    <row r="4367" spans="10:24" x14ac:dyDescent="0.25">
      <c r="J4367">
        <v>4364</v>
      </c>
      <c r="K4367" s="43">
        <v>0.51106907164812154</v>
      </c>
      <c r="L4367">
        <v>0.65706007695184998</v>
      </c>
      <c r="M4367">
        <v>0.27278291686176659</v>
      </c>
      <c r="N4367" s="44">
        <v>0.57066868499900636</v>
      </c>
      <c r="O4367" s="161">
        <f t="shared" si="681"/>
        <v>5000000</v>
      </c>
      <c r="P4367" s="162">
        <f t="shared" si="682"/>
        <v>186.06679065247943</v>
      </c>
      <c r="Q4367" s="162">
        <f t="shared" si="683"/>
        <v>122.91164187247523</v>
      </c>
      <c r="R4367" s="163">
        <f t="shared" si="684"/>
        <v>1</v>
      </c>
      <c r="S4367" s="161">
        <f t="shared" si="685"/>
        <v>6000000</v>
      </c>
      <c r="T4367" s="162">
        <f t="shared" si="686"/>
        <v>192.02226355082647</v>
      </c>
      <c r="U4367" s="162">
        <f t="shared" si="687"/>
        <v>118.95582093623761</v>
      </c>
      <c r="V4367" s="163">
        <f t="shared" si="688"/>
        <v>1</v>
      </c>
      <c r="W4367" s="164">
        <f t="shared" si="689"/>
        <v>265775743.90002096</v>
      </c>
      <c r="X4367" s="164">
        <f t="shared" si="690"/>
        <v>288398655.68753308</v>
      </c>
    </row>
    <row r="4368" spans="10:24" x14ac:dyDescent="0.25">
      <c r="J4368">
        <v>4365</v>
      </c>
      <c r="K4368" s="43">
        <v>0.90296363223340859</v>
      </c>
      <c r="L4368">
        <v>0.23624754192048902</v>
      </c>
      <c r="M4368">
        <v>0.20847948703039132</v>
      </c>
      <c r="N4368" s="44">
        <v>0.33867950188806561</v>
      </c>
      <c r="O4368" s="161">
        <f t="shared" si="681"/>
        <v>7000000</v>
      </c>
      <c r="P4368" s="162">
        <f t="shared" si="682"/>
        <v>169.2236203074556</v>
      </c>
      <c r="Q4368" s="162">
        <f t="shared" si="683"/>
        <v>118.76583202909033</v>
      </c>
      <c r="R4368" s="163">
        <f t="shared" si="684"/>
        <v>1</v>
      </c>
      <c r="S4368" s="161">
        <f t="shared" si="685"/>
        <v>9000000</v>
      </c>
      <c r="T4368" s="162">
        <f t="shared" si="686"/>
        <v>186.40787343581854</v>
      </c>
      <c r="U4368" s="162">
        <f t="shared" si="687"/>
        <v>116.88291601454517</v>
      </c>
      <c r="V4368" s="163">
        <f t="shared" si="688"/>
        <v>1</v>
      </c>
      <c r="W4368" s="164">
        <f t="shared" si="689"/>
        <v>303204517.9485569</v>
      </c>
      <c r="X4368" s="164">
        <f t="shared" si="690"/>
        <v>475724616.79146028</v>
      </c>
    </row>
    <row r="4369" spans="10:24" x14ac:dyDescent="0.25">
      <c r="J4369">
        <v>4366</v>
      </c>
      <c r="K4369" s="43">
        <v>0.45615340374263502</v>
      </c>
      <c r="L4369">
        <v>0.56823520889817591</v>
      </c>
      <c r="M4369">
        <v>0.46025772895833217</v>
      </c>
      <c r="N4369" s="44">
        <v>0.88320134175435727</v>
      </c>
      <c r="O4369" s="161">
        <f t="shared" si="681"/>
        <v>5000000</v>
      </c>
      <c r="P4369" s="162">
        <f t="shared" si="682"/>
        <v>182.57824365501659</v>
      </c>
      <c r="Q4369" s="162">
        <f t="shared" si="683"/>
        <v>133.00431111045174</v>
      </c>
      <c r="R4369" s="163">
        <f t="shared" si="684"/>
        <v>1</v>
      </c>
      <c r="S4369" s="161">
        <f t="shared" si="685"/>
        <v>6000000</v>
      </c>
      <c r="T4369" s="162">
        <f t="shared" si="686"/>
        <v>190.85941455167219</v>
      </c>
      <c r="U4369" s="162">
        <f t="shared" si="687"/>
        <v>124.00215555522587</v>
      </c>
      <c r="V4369" s="163">
        <f t="shared" si="688"/>
        <v>1</v>
      </c>
      <c r="W4369" s="164">
        <f t="shared" si="689"/>
        <v>197869662.72282428</v>
      </c>
      <c r="X4369" s="164">
        <f t="shared" si="690"/>
        <v>251143553.97867793</v>
      </c>
    </row>
    <row r="4370" spans="10:24" x14ac:dyDescent="0.25">
      <c r="J4370">
        <v>4367</v>
      </c>
      <c r="K4370" s="43">
        <v>7.3394824977405904E-2</v>
      </c>
      <c r="L4370">
        <v>0.84920336746945768</v>
      </c>
      <c r="M4370">
        <v>0.15677529712399396</v>
      </c>
      <c r="N4370" s="44">
        <v>0.82462443353594117</v>
      </c>
      <c r="O4370" s="161">
        <f t="shared" si="681"/>
        <v>2000000</v>
      </c>
      <c r="P4370" s="162">
        <f t="shared" si="682"/>
        <v>195.49534084107316</v>
      </c>
      <c r="Q4370" s="162">
        <f t="shared" si="683"/>
        <v>114.84400451250383</v>
      </c>
      <c r="R4370" s="163">
        <f t="shared" si="684"/>
        <v>1</v>
      </c>
      <c r="S4370" s="161">
        <f t="shared" si="685"/>
        <v>2000000</v>
      </c>
      <c r="T4370" s="162">
        <f t="shared" si="686"/>
        <v>195.16511361369106</v>
      </c>
      <c r="U4370" s="162">
        <f t="shared" si="687"/>
        <v>114.92200225625191</v>
      </c>
      <c r="V4370" s="163">
        <f t="shared" si="688"/>
        <v>1</v>
      </c>
      <c r="W4370" s="164">
        <f t="shared" si="689"/>
        <v>111302672.65713865</v>
      </c>
      <c r="X4370" s="164">
        <f t="shared" si="690"/>
        <v>10486222.714878291</v>
      </c>
    </row>
    <row r="4371" spans="10:24" x14ac:dyDescent="0.25">
      <c r="J4371">
        <v>4368</v>
      </c>
      <c r="K4371" s="43">
        <v>0.30351912403375692</v>
      </c>
      <c r="L4371">
        <v>0.2903062625838424</v>
      </c>
      <c r="M4371">
        <v>0.56851325495444438</v>
      </c>
      <c r="N4371" s="44">
        <v>4.3262030587238431E-2</v>
      </c>
      <c r="O4371" s="161">
        <f t="shared" si="681"/>
        <v>5000000</v>
      </c>
      <c r="P4371" s="162">
        <f t="shared" si="682"/>
        <v>171.71264652459723</v>
      </c>
      <c r="Q4371" s="162">
        <f t="shared" si="683"/>
        <v>138.45180566581124</v>
      </c>
      <c r="R4371" s="163">
        <f t="shared" si="684"/>
        <v>1</v>
      </c>
      <c r="S4371" s="161">
        <f t="shared" si="685"/>
        <v>6000000</v>
      </c>
      <c r="T4371" s="162">
        <f t="shared" si="686"/>
        <v>187.2375488415324</v>
      </c>
      <c r="U4371" s="162">
        <f t="shared" si="687"/>
        <v>126.72590283290562</v>
      </c>
      <c r="V4371" s="163">
        <f t="shared" si="688"/>
        <v>0.9</v>
      </c>
      <c r="W4371" s="164">
        <f t="shared" si="689"/>
        <v>116304204.29392999</v>
      </c>
      <c r="X4371" s="164">
        <f t="shared" si="690"/>
        <v>176762888.44658464</v>
      </c>
    </row>
    <row r="4372" spans="10:24" x14ac:dyDescent="0.25">
      <c r="J4372">
        <v>4369</v>
      </c>
      <c r="K4372" s="43">
        <v>0.45677603581190018</v>
      </c>
      <c r="L4372">
        <v>0.14067253568039695</v>
      </c>
      <c r="M4372">
        <v>6.0303688720743098E-2</v>
      </c>
      <c r="N4372" s="44">
        <v>0.96718605690193904</v>
      </c>
      <c r="O4372" s="161">
        <f t="shared" si="681"/>
        <v>5000000</v>
      </c>
      <c r="P4372" s="162">
        <f t="shared" si="682"/>
        <v>163.84046000001268</v>
      </c>
      <c r="Q4372" s="162">
        <f t="shared" si="683"/>
        <v>103.95541481454723</v>
      </c>
      <c r="R4372" s="163">
        <f t="shared" si="684"/>
        <v>1</v>
      </c>
      <c r="S4372" s="161">
        <f t="shared" si="685"/>
        <v>6000000</v>
      </c>
      <c r="T4372" s="162">
        <f t="shared" si="686"/>
        <v>184.61348666667089</v>
      </c>
      <c r="U4372" s="162">
        <f t="shared" si="687"/>
        <v>109.47770740727361</v>
      </c>
      <c r="V4372" s="163">
        <f t="shared" si="688"/>
        <v>1</v>
      </c>
      <c r="W4372" s="164">
        <f t="shared" si="689"/>
        <v>249425225.92732728</v>
      </c>
      <c r="X4372" s="164">
        <f t="shared" si="690"/>
        <v>300814675.55638367</v>
      </c>
    </row>
    <row r="4373" spans="10:24" x14ac:dyDescent="0.25">
      <c r="J4373">
        <v>4370</v>
      </c>
      <c r="K4373" s="43">
        <v>0.71470342689928679</v>
      </c>
      <c r="L4373">
        <v>0.18782459281270991</v>
      </c>
      <c r="M4373">
        <v>0.54856933063615998</v>
      </c>
      <c r="N4373" s="44">
        <v>0.48949719448477669</v>
      </c>
      <c r="O4373" s="161">
        <f t="shared" si="681"/>
        <v>6000000</v>
      </c>
      <c r="P4373" s="162">
        <f t="shared" si="682"/>
        <v>166.7108812291485</v>
      </c>
      <c r="Q4373" s="162">
        <f t="shared" si="683"/>
        <v>137.44095154393275</v>
      </c>
      <c r="R4373" s="163">
        <f t="shared" si="684"/>
        <v>1</v>
      </c>
      <c r="S4373" s="161">
        <f t="shared" si="685"/>
        <v>7000000</v>
      </c>
      <c r="T4373" s="162">
        <f t="shared" si="686"/>
        <v>185.57029374304949</v>
      </c>
      <c r="U4373" s="162">
        <f t="shared" si="687"/>
        <v>126.22047577196638</v>
      </c>
      <c r="V4373" s="163">
        <f t="shared" si="688"/>
        <v>1</v>
      </c>
      <c r="W4373" s="164">
        <f t="shared" si="689"/>
        <v>125619578.11129445</v>
      </c>
      <c r="X4373" s="164">
        <f t="shared" si="690"/>
        <v>265448725.79758179</v>
      </c>
    </row>
    <row r="4374" spans="10:24" x14ac:dyDescent="0.25">
      <c r="J4374">
        <v>4371</v>
      </c>
      <c r="K4374" s="43">
        <v>5.1776173356357869E-2</v>
      </c>
      <c r="L4374">
        <v>0.17738389171616775</v>
      </c>
      <c r="M4374">
        <v>6.6702139006218797E-2</v>
      </c>
      <c r="N4374" s="44">
        <v>0.63686748807421889</v>
      </c>
      <c r="O4374" s="161">
        <f t="shared" si="681"/>
        <v>2000000</v>
      </c>
      <c r="P4374" s="162">
        <f t="shared" si="682"/>
        <v>166.11928572087081</v>
      </c>
      <c r="Q4374" s="162">
        <f t="shared" si="683"/>
        <v>104.98376649227373</v>
      </c>
      <c r="R4374" s="163">
        <f t="shared" si="684"/>
        <v>1</v>
      </c>
      <c r="S4374" s="161">
        <f t="shared" si="685"/>
        <v>2000000</v>
      </c>
      <c r="T4374" s="162">
        <f t="shared" si="686"/>
        <v>185.37309524029027</v>
      </c>
      <c r="U4374" s="162">
        <f t="shared" si="687"/>
        <v>109.99188324613687</v>
      </c>
      <c r="V4374" s="163">
        <f t="shared" si="688"/>
        <v>1</v>
      </c>
      <c r="W4374" s="164">
        <f t="shared" si="689"/>
        <v>72271038.457194149</v>
      </c>
      <c r="X4374" s="164">
        <f t="shared" si="690"/>
        <v>762423.98830682039</v>
      </c>
    </row>
    <row r="4375" spans="10:24" x14ac:dyDescent="0.25">
      <c r="J4375">
        <v>4372</v>
      </c>
      <c r="K4375" s="43">
        <v>0.72910592018417897</v>
      </c>
      <c r="L4375">
        <v>4.0492712116003915E-2</v>
      </c>
      <c r="M4375">
        <v>0.20914451923454536</v>
      </c>
      <c r="N4375" s="44">
        <v>0.70383415582084163</v>
      </c>
      <c r="O4375" s="161">
        <f t="shared" si="681"/>
        <v>6000000</v>
      </c>
      <c r="P4375" s="162">
        <f t="shared" si="682"/>
        <v>153.82504784888192</v>
      </c>
      <c r="Q4375" s="162">
        <f t="shared" si="683"/>
        <v>118.81213690893964</v>
      </c>
      <c r="R4375" s="163">
        <f t="shared" si="684"/>
        <v>1</v>
      </c>
      <c r="S4375" s="161">
        <f t="shared" si="685"/>
        <v>7000000</v>
      </c>
      <c r="T4375" s="162">
        <f t="shared" si="686"/>
        <v>181.27501594962732</v>
      </c>
      <c r="U4375" s="162">
        <f t="shared" si="687"/>
        <v>116.90606845446982</v>
      </c>
      <c r="V4375" s="163">
        <f t="shared" si="688"/>
        <v>1</v>
      </c>
      <c r="W4375" s="164">
        <f t="shared" si="689"/>
        <v>160077465.63965371</v>
      </c>
      <c r="X4375" s="164">
        <f t="shared" si="690"/>
        <v>300582632.46610248</v>
      </c>
    </row>
    <row r="4376" spans="10:24" x14ac:dyDescent="0.25">
      <c r="J4376">
        <v>4373</v>
      </c>
      <c r="K4376" s="43">
        <v>0.7366034431214471</v>
      </c>
      <c r="L4376">
        <v>0.90102939764925749</v>
      </c>
      <c r="M4376">
        <v>0.49328007431753917</v>
      </c>
      <c r="N4376" s="44">
        <v>0.7043361917911064</v>
      </c>
      <c r="O4376" s="161">
        <f t="shared" si="681"/>
        <v>6000000</v>
      </c>
      <c r="P4376" s="162">
        <f t="shared" si="682"/>
        <v>199.31158988974369</v>
      </c>
      <c r="Q4376" s="162">
        <f t="shared" si="683"/>
        <v>134.66309695307586</v>
      </c>
      <c r="R4376" s="163">
        <f t="shared" si="684"/>
        <v>1</v>
      </c>
      <c r="S4376" s="161">
        <f t="shared" si="685"/>
        <v>7000000</v>
      </c>
      <c r="T4376" s="162">
        <f t="shared" si="686"/>
        <v>196.43719662991455</v>
      </c>
      <c r="U4376" s="162">
        <f t="shared" si="687"/>
        <v>124.83154847653793</v>
      </c>
      <c r="V4376" s="163">
        <f t="shared" si="688"/>
        <v>1</v>
      </c>
      <c r="W4376" s="164">
        <f t="shared" si="689"/>
        <v>337890957.62000692</v>
      </c>
      <c r="X4376" s="164">
        <f t="shared" si="690"/>
        <v>351239537.07363635</v>
      </c>
    </row>
    <row r="4377" spans="10:24" x14ac:dyDescent="0.25">
      <c r="J4377">
        <v>4374</v>
      </c>
      <c r="K4377" s="43">
        <v>0.2487460792807189</v>
      </c>
      <c r="L4377">
        <v>0.22756857647615802</v>
      </c>
      <c r="M4377">
        <v>0.5082999033979827</v>
      </c>
      <c r="N4377" s="44">
        <v>0.96607600152472806</v>
      </c>
      <c r="O4377" s="161">
        <f t="shared" si="681"/>
        <v>2000000</v>
      </c>
      <c r="P4377" s="162">
        <f t="shared" si="682"/>
        <v>168.7968286594604</v>
      </c>
      <c r="Q4377" s="162">
        <f t="shared" si="683"/>
        <v>135.41612547225597</v>
      </c>
      <c r="R4377" s="163">
        <f t="shared" si="684"/>
        <v>1</v>
      </c>
      <c r="S4377" s="161">
        <f t="shared" si="685"/>
        <v>5000000</v>
      </c>
      <c r="T4377" s="162">
        <f t="shared" si="686"/>
        <v>186.26560955315347</v>
      </c>
      <c r="U4377" s="162">
        <f t="shared" si="687"/>
        <v>125.20806273612799</v>
      </c>
      <c r="V4377" s="163">
        <f t="shared" si="688"/>
        <v>1</v>
      </c>
      <c r="W4377" s="164">
        <f t="shared" si="689"/>
        <v>16761406.374408863</v>
      </c>
      <c r="X4377" s="164">
        <f t="shared" si="690"/>
        <v>155287734.08512741</v>
      </c>
    </row>
    <row r="4378" spans="10:24" x14ac:dyDescent="0.25">
      <c r="J4378">
        <v>4375</v>
      </c>
      <c r="K4378" s="43">
        <v>0.86507300772340745</v>
      </c>
      <c r="L4378">
        <v>0.48592603347324392</v>
      </c>
      <c r="M4378">
        <v>0.81965009408898304</v>
      </c>
      <c r="N4378" s="44">
        <v>0.88197734584959209</v>
      </c>
      <c r="O4378" s="161">
        <f t="shared" si="681"/>
        <v>7000000</v>
      </c>
      <c r="P4378" s="162">
        <f t="shared" si="682"/>
        <v>179.47071715182398</v>
      </c>
      <c r="Q4378" s="162">
        <f t="shared" si="683"/>
        <v>153.28064835646859</v>
      </c>
      <c r="R4378" s="163">
        <f t="shared" si="684"/>
        <v>1</v>
      </c>
      <c r="S4378" s="161">
        <f t="shared" si="685"/>
        <v>7000000</v>
      </c>
      <c r="T4378" s="162">
        <f t="shared" si="686"/>
        <v>189.82357238394133</v>
      </c>
      <c r="U4378" s="162">
        <f t="shared" si="687"/>
        <v>134.14032417823429</v>
      </c>
      <c r="V4378" s="163">
        <f t="shared" si="688"/>
        <v>1</v>
      </c>
      <c r="W4378" s="164">
        <f t="shared" si="689"/>
        <v>133330481.56748772</v>
      </c>
      <c r="X4378" s="164">
        <f t="shared" si="690"/>
        <v>239782737.43994921</v>
      </c>
    </row>
    <row r="4379" spans="10:24" x14ac:dyDescent="0.25">
      <c r="J4379">
        <v>4376</v>
      </c>
      <c r="K4379" s="43">
        <v>0.37602382688538272</v>
      </c>
      <c r="L4379">
        <v>0.57002500714964088</v>
      </c>
      <c r="M4379">
        <v>0.62132375081280455</v>
      </c>
      <c r="N4379" s="44">
        <v>0.7966428001495901</v>
      </c>
      <c r="O4379" s="161">
        <f t="shared" si="681"/>
        <v>5000000</v>
      </c>
      <c r="P4379" s="162">
        <f t="shared" si="682"/>
        <v>182.64656747047303</v>
      </c>
      <c r="Q4379" s="162">
        <f t="shared" si="683"/>
        <v>141.17918570151721</v>
      </c>
      <c r="R4379" s="163">
        <f t="shared" si="684"/>
        <v>1</v>
      </c>
      <c r="S4379" s="161">
        <f t="shared" si="685"/>
        <v>6000000</v>
      </c>
      <c r="T4379" s="162">
        <f t="shared" si="686"/>
        <v>190.88218915682435</v>
      </c>
      <c r="U4379" s="162">
        <f t="shared" si="687"/>
        <v>128.08959285075861</v>
      </c>
      <c r="V4379" s="163">
        <f t="shared" si="688"/>
        <v>1</v>
      </c>
      <c r="W4379" s="164">
        <f t="shared" si="689"/>
        <v>157336908.84477907</v>
      </c>
      <c r="X4379" s="164">
        <f t="shared" si="690"/>
        <v>226755577.83639449</v>
      </c>
    </row>
    <row r="4380" spans="10:24" x14ac:dyDescent="0.25">
      <c r="J4380">
        <v>4377</v>
      </c>
      <c r="K4380" s="43">
        <v>0.90832329303203396</v>
      </c>
      <c r="L4380">
        <v>0.46873375422916175</v>
      </c>
      <c r="M4380">
        <v>0.78514651654844414</v>
      </c>
      <c r="N4380" s="44">
        <v>0.18997712379628096</v>
      </c>
      <c r="O4380" s="161">
        <f t="shared" si="681"/>
        <v>7000000</v>
      </c>
      <c r="P4380" s="162">
        <f t="shared" si="682"/>
        <v>178.82320109565345</v>
      </c>
      <c r="Q4380" s="162">
        <f t="shared" si="683"/>
        <v>150.79386388549315</v>
      </c>
      <c r="R4380" s="163">
        <f t="shared" si="684"/>
        <v>1</v>
      </c>
      <c r="S4380" s="161">
        <f t="shared" si="685"/>
        <v>9000000</v>
      </c>
      <c r="T4380" s="162">
        <f t="shared" si="686"/>
        <v>189.60773369855116</v>
      </c>
      <c r="U4380" s="162">
        <f t="shared" si="687"/>
        <v>132.89693194274659</v>
      </c>
      <c r="V4380" s="163">
        <f t="shared" si="688"/>
        <v>0.9</v>
      </c>
      <c r="W4380" s="164">
        <f t="shared" si="689"/>
        <v>146205360.47112206</v>
      </c>
      <c r="X4380" s="164">
        <f t="shared" si="690"/>
        <v>309357494.22201699</v>
      </c>
    </row>
    <row r="4381" spans="10:24" x14ac:dyDescent="0.25">
      <c r="J4381">
        <v>4378</v>
      </c>
      <c r="K4381" s="43">
        <v>0.54449167566963985</v>
      </c>
      <c r="L4381">
        <v>0.69658869434456627</v>
      </c>
      <c r="M4381">
        <v>3.3422820406065146E-2</v>
      </c>
      <c r="N4381" s="44">
        <v>0.10992722130171795</v>
      </c>
      <c r="O4381" s="161">
        <f t="shared" si="681"/>
        <v>5000000</v>
      </c>
      <c r="P4381" s="162">
        <f t="shared" si="682"/>
        <v>187.7192136216326</v>
      </c>
      <c r="Q4381" s="162">
        <f t="shared" si="683"/>
        <v>98.345790784942665</v>
      </c>
      <c r="R4381" s="163">
        <f t="shared" si="684"/>
        <v>1</v>
      </c>
      <c r="S4381" s="161">
        <f t="shared" si="685"/>
        <v>6000000</v>
      </c>
      <c r="T4381" s="162">
        <f t="shared" si="686"/>
        <v>192.57307120721086</v>
      </c>
      <c r="U4381" s="162">
        <f t="shared" si="687"/>
        <v>106.67289539247133</v>
      </c>
      <c r="V4381" s="163">
        <f t="shared" si="688"/>
        <v>0.9</v>
      </c>
      <c r="W4381" s="164">
        <f t="shared" si="689"/>
        <v>396867114.18344969</v>
      </c>
      <c r="X4381" s="164">
        <f t="shared" si="690"/>
        <v>313860949.39959347</v>
      </c>
    </row>
    <row r="4382" spans="10:24" x14ac:dyDescent="0.25">
      <c r="J4382">
        <v>4379</v>
      </c>
      <c r="K4382" s="43">
        <v>0.35228135078825928</v>
      </c>
      <c r="L4382">
        <v>0.91055946154910372</v>
      </c>
      <c r="M4382">
        <v>0.96136525127597694</v>
      </c>
      <c r="N4382" s="44">
        <v>7.934735283441352E-4</v>
      </c>
      <c r="O4382" s="161">
        <f t="shared" si="681"/>
        <v>5000000</v>
      </c>
      <c r="P4382" s="162">
        <f t="shared" si="682"/>
        <v>200.16312271559622</v>
      </c>
      <c r="Q4382" s="162">
        <f t="shared" si="683"/>
        <v>170.33507260552659</v>
      </c>
      <c r="R4382" s="163">
        <f t="shared" si="684"/>
        <v>1</v>
      </c>
      <c r="S4382" s="161">
        <f t="shared" si="685"/>
        <v>6000000</v>
      </c>
      <c r="T4382" s="162">
        <f t="shared" si="686"/>
        <v>196.72104090519872</v>
      </c>
      <c r="U4382" s="162">
        <f t="shared" si="687"/>
        <v>142.6675363027633</v>
      </c>
      <c r="V4382" s="163">
        <f t="shared" si="688"/>
        <v>0.05</v>
      </c>
      <c r="W4382" s="164">
        <f t="shared" si="689"/>
        <v>99140250.550348133</v>
      </c>
      <c r="X4382" s="164">
        <f t="shared" si="690"/>
        <v>-133783948.61926937</v>
      </c>
    </row>
    <row r="4383" spans="10:24" x14ac:dyDescent="0.25">
      <c r="J4383">
        <v>4380</v>
      </c>
      <c r="K4383" s="43">
        <v>0.42369173730182186</v>
      </c>
      <c r="L4383">
        <v>0.97134678801359053</v>
      </c>
      <c r="M4383">
        <v>0.55645749016633372</v>
      </c>
      <c r="N4383" s="44">
        <v>0.54182322914075631</v>
      </c>
      <c r="O4383" s="161">
        <f t="shared" si="681"/>
        <v>5000000</v>
      </c>
      <c r="P4383" s="162">
        <f t="shared" si="682"/>
        <v>208.51449483127391</v>
      </c>
      <c r="Q4383" s="162">
        <f t="shared" si="683"/>
        <v>137.83987304466049</v>
      </c>
      <c r="R4383" s="163">
        <f t="shared" si="684"/>
        <v>1</v>
      </c>
      <c r="S4383" s="161">
        <f t="shared" si="685"/>
        <v>6000000</v>
      </c>
      <c r="T4383" s="162">
        <f t="shared" si="686"/>
        <v>199.50483161042465</v>
      </c>
      <c r="U4383" s="162">
        <f t="shared" si="687"/>
        <v>126.41993652233025</v>
      </c>
      <c r="V4383" s="163">
        <f t="shared" si="688"/>
        <v>1</v>
      </c>
      <c r="W4383" s="164">
        <f t="shared" si="689"/>
        <v>303373108.93306708</v>
      </c>
      <c r="X4383" s="164">
        <f t="shared" si="690"/>
        <v>288509370.52856642</v>
      </c>
    </row>
    <row r="4384" spans="10:24" x14ac:dyDescent="0.25">
      <c r="J4384">
        <v>4381</v>
      </c>
      <c r="K4384" s="43">
        <v>0.69169905943336729</v>
      </c>
      <c r="L4384">
        <v>0.95027196212769094</v>
      </c>
      <c r="M4384">
        <v>0.91490865746744376</v>
      </c>
      <c r="N4384" s="44">
        <v>0.20467671153327438</v>
      </c>
      <c r="O4384" s="161">
        <f t="shared" si="681"/>
        <v>6000000</v>
      </c>
      <c r="P4384" s="162">
        <f t="shared" si="682"/>
        <v>204.71244452616918</v>
      </c>
      <c r="Q4384" s="162">
        <f t="shared" si="683"/>
        <v>162.4323408827332</v>
      </c>
      <c r="R4384" s="163">
        <f t="shared" si="684"/>
        <v>1</v>
      </c>
      <c r="S4384" s="161">
        <f t="shared" si="685"/>
        <v>7000000</v>
      </c>
      <c r="T4384" s="162">
        <f t="shared" si="686"/>
        <v>198.23748150872305</v>
      </c>
      <c r="U4384" s="162">
        <f t="shared" si="687"/>
        <v>138.71617044136659</v>
      </c>
      <c r="V4384" s="163">
        <f t="shared" si="688"/>
        <v>1</v>
      </c>
      <c r="W4384" s="164">
        <f t="shared" si="689"/>
        <v>203680621.86061588</v>
      </c>
      <c r="X4384" s="164">
        <f t="shared" si="690"/>
        <v>266649177.47149527</v>
      </c>
    </row>
    <row r="4385" spans="10:24" x14ac:dyDescent="0.25">
      <c r="J4385">
        <v>4382</v>
      </c>
      <c r="K4385" s="43">
        <v>0.20234412719159434</v>
      </c>
      <c r="L4385">
        <v>0.2290187611965363</v>
      </c>
      <c r="M4385">
        <v>0.33390882881353301</v>
      </c>
      <c r="N4385" s="44">
        <v>0.33246220591546582</v>
      </c>
      <c r="O4385" s="161">
        <f t="shared" si="681"/>
        <v>2000000</v>
      </c>
      <c r="P4385" s="162">
        <f t="shared" si="682"/>
        <v>168.86876671817234</v>
      </c>
      <c r="Q4385" s="162">
        <f t="shared" si="683"/>
        <v>126.41709867832684</v>
      </c>
      <c r="R4385" s="163">
        <f t="shared" si="684"/>
        <v>1</v>
      </c>
      <c r="S4385" s="161">
        <f t="shared" si="685"/>
        <v>5000000</v>
      </c>
      <c r="T4385" s="162">
        <f t="shared" si="686"/>
        <v>186.28958890605745</v>
      </c>
      <c r="U4385" s="162">
        <f t="shared" si="687"/>
        <v>120.70854933916341</v>
      </c>
      <c r="V4385" s="163">
        <f t="shared" si="688"/>
        <v>1</v>
      </c>
      <c r="W4385" s="164">
        <f t="shared" si="689"/>
        <v>34903336.079691008</v>
      </c>
      <c r="X4385" s="164">
        <f t="shared" si="690"/>
        <v>177905197.83447015</v>
      </c>
    </row>
    <row r="4386" spans="10:24" x14ac:dyDescent="0.25">
      <c r="J4386">
        <v>4383</v>
      </c>
      <c r="K4386" s="43">
        <v>0.48006032784259167</v>
      </c>
      <c r="L4386">
        <v>0.35407944731929986</v>
      </c>
      <c r="M4386">
        <v>0.9805948772605807</v>
      </c>
      <c r="N4386" s="44">
        <v>0.47757806238532419</v>
      </c>
      <c r="O4386" s="161">
        <f t="shared" si="681"/>
        <v>5000000</v>
      </c>
      <c r="P4386" s="162">
        <f t="shared" si="682"/>
        <v>174.38505160492295</v>
      </c>
      <c r="Q4386" s="162">
        <f t="shared" si="683"/>
        <v>176.32386298335567</v>
      </c>
      <c r="R4386" s="163">
        <f t="shared" si="684"/>
        <v>1</v>
      </c>
      <c r="S4386" s="161">
        <f t="shared" si="685"/>
        <v>6000000</v>
      </c>
      <c r="T4386" s="162">
        <f t="shared" si="686"/>
        <v>188.12835053497432</v>
      </c>
      <c r="U4386" s="162">
        <f t="shared" si="687"/>
        <v>145.66193149167785</v>
      </c>
      <c r="V4386" s="163">
        <f t="shared" si="688"/>
        <v>1</v>
      </c>
      <c r="W4386" s="164">
        <f t="shared" si="689"/>
        <v>-59694056.89216359</v>
      </c>
      <c r="X4386" s="164">
        <f t="shared" si="690"/>
        <v>104798514.25977883</v>
      </c>
    </row>
    <row r="4387" spans="10:24" x14ac:dyDescent="0.25">
      <c r="J4387">
        <v>4384</v>
      </c>
      <c r="K4387" s="43">
        <v>0.15010994858059046</v>
      </c>
      <c r="L4387">
        <v>0.86303310730002636</v>
      </c>
      <c r="M4387">
        <v>3.6296925384281531E-3</v>
      </c>
      <c r="N4387" s="44">
        <v>0.3285194167625306</v>
      </c>
      <c r="O4387" s="161">
        <f t="shared" si="681"/>
        <v>2000000</v>
      </c>
      <c r="P4387" s="162">
        <f t="shared" si="682"/>
        <v>196.41072483787121</v>
      </c>
      <c r="Q4387" s="162">
        <f t="shared" si="683"/>
        <v>81.305900156376026</v>
      </c>
      <c r="R4387" s="163">
        <f t="shared" si="684"/>
        <v>1</v>
      </c>
      <c r="S4387" s="161">
        <f t="shared" si="685"/>
        <v>5000000</v>
      </c>
      <c r="T4387" s="162">
        <f t="shared" si="686"/>
        <v>195.47024161262374</v>
      </c>
      <c r="U4387" s="162">
        <f t="shared" si="687"/>
        <v>98.152950078188013</v>
      </c>
      <c r="V4387" s="163">
        <f t="shared" si="688"/>
        <v>1</v>
      </c>
      <c r="W4387" s="164">
        <f t="shared" si="689"/>
        <v>180209649.36299038</v>
      </c>
      <c r="X4387" s="164">
        <f t="shared" si="690"/>
        <v>336586457.67217863</v>
      </c>
    </row>
    <row r="4388" spans="10:24" x14ac:dyDescent="0.25">
      <c r="J4388">
        <v>4385</v>
      </c>
      <c r="K4388" s="43">
        <v>0.16909766468279674</v>
      </c>
      <c r="L4388">
        <v>0.32380042197049763</v>
      </c>
      <c r="M4388">
        <v>0.85850027814297947</v>
      </c>
      <c r="N4388" s="44">
        <v>0.88821409496196235</v>
      </c>
      <c r="O4388" s="161">
        <f t="shared" si="681"/>
        <v>2000000</v>
      </c>
      <c r="P4388" s="162">
        <f t="shared" si="682"/>
        <v>173.14353492907168</v>
      </c>
      <c r="Q4388" s="162">
        <f t="shared" si="683"/>
        <v>156.47211391554657</v>
      </c>
      <c r="R4388" s="163">
        <f t="shared" si="684"/>
        <v>1</v>
      </c>
      <c r="S4388" s="161">
        <f t="shared" si="685"/>
        <v>5000000</v>
      </c>
      <c r="T4388" s="162">
        <f t="shared" si="686"/>
        <v>187.71451164302388</v>
      </c>
      <c r="U4388" s="162">
        <f t="shared" si="687"/>
        <v>135.73605695777329</v>
      </c>
      <c r="V4388" s="163">
        <f t="shared" si="688"/>
        <v>1</v>
      </c>
      <c r="W4388" s="164">
        <f t="shared" si="689"/>
        <v>-16657157.972949788</v>
      </c>
      <c r="X4388" s="164">
        <f t="shared" si="690"/>
        <v>109892273.42625299</v>
      </c>
    </row>
    <row r="4389" spans="10:24" x14ac:dyDescent="0.25">
      <c r="J4389">
        <v>4386</v>
      </c>
      <c r="K4389" s="43">
        <v>0.4379674619858146</v>
      </c>
      <c r="L4389">
        <v>8.3896369890961942E-2</v>
      </c>
      <c r="M4389">
        <v>0.44560533477236153</v>
      </c>
      <c r="N4389" s="44">
        <v>4.326419168313167E-2</v>
      </c>
      <c r="O4389" s="161">
        <f t="shared" si="681"/>
        <v>5000000</v>
      </c>
      <c r="P4389" s="162">
        <f t="shared" si="682"/>
        <v>159.31003582970379</v>
      </c>
      <c r="Q4389" s="162">
        <f t="shared" si="683"/>
        <v>132.26455122433831</v>
      </c>
      <c r="R4389" s="163">
        <f t="shared" si="684"/>
        <v>1</v>
      </c>
      <c r="S4389" s="161">
        <f t="shared" si="685"/>
        <v>6000000</v>
      </c>
      <c r="T4389" s="162">
        <f t="shared" si="686"/>
        <v>183.10334527656792</v>
      </c>
      <c r="U4389" s="162">
        <f t="shared" si="687"/>
        <v>123.63227561216915</v>
      </c>
      <c r="V4389" s="163">
        <f t="shared" si="688"/>
        <v>0.9</v>
      </c>
      <c r="W4389" s="164">
        <f t="shared" si="689"/>
        <v>85227423.026827425</v>
      </c>
      <c r="X4389" s="164">
        <f t="shared" si="690"/>
        <v>171143776.18775338</v>
      </c>
    </row>
    <row r="4390" spans="10:24" x14ac:dyDescent="0.25">
      <c r="J4390">
        <v>4387</v>
      </c>
      <c r="K4390" s="43">
        <v>0.16967918278478755</v>
      </c>
      <c r="L4390">
        <v>0.51818507716827622</v>
      </c>
      <c r="M4390">
        <v>0.91269793739917671</v>
      </c>
      <c r="N4390" s="44">
        <v>0.24807761194749955</v>
      </c>
      <c r="O4390" s="161">
        <f t="shared" si="681"/>
        <v>2000000</v>
      </c>
      <c r="P4390" s="162">
        <f t="shared" si="682"/>
        <v>180.683985387033</v>
      </c>
      <c r="Q4390" s="162">
        <f t="shared" si="683"/>
        <v>162.15115070563232</v>
      </c>
      <c r="R4390" s="163">
        <f t="shared" si="684"/>
        <v>1</v>
      </c>
      <c r="S4390" s="161">
        <f t="shared" si="685"/>
        <v>5000000</v>
      </c>
      <c r="T4390" s="162">
        <f t="shared" si="686"/>
        <v>190.22799512901099</v>
      </c>
      <c r="U4390" s="162">
        <f t="shared" si="687"/>
        <v>138.57557535281614</v>
      </c>
      <c r="V4390" s="163">
        <f t="shared" si="688"/>
        <v>1</v>
      </c>
      <c r="W4390" s="164">
        <f t="shared" si="689"/>
        <v>-12934330.637198627</v>
      </c>
      <c r="X4390" s="164">
        <f t="shared" si="690"/>
        <v>108262098.88097423</v>
      </c>
    </row>
    <row r="4391" spans="10:24" x14ac:dyDescent="0.25">
      <c r="J4391">
        <v>4388</v>
      </c>
      <c r="K4391" s="43">
        <v>0.82135906014998217</v>
      </c>
      <c r="L4391">
        <v>0.98955947931497723</v>
      </c>
      <c r="M4391">
        <v>0.61222275568788609</v>
      </c>
      <c r="N4391" s="44">
        <v>0.76833386266708659</v>
      </c>
      <c r="O4391" s="161">
        <f t="shared" si="681"/>
        <v>7000000</v>
      </c>
      <c r="P4391" s="162">
        <f t="shared" si="682"/>
        <v>214.65192740429805</v>
      </c>
      <c r="Q4391" s="162">
        <f t="shared" si="683"/>
        <v>140.70234046012126</v>
      </c>
      <c r="R4391" s="163">
        <f t="shared" si="684"/>
        <v>1</v>
      </c>
      <c r="S4391" s="161">
        <f t="shared" si="685"/>
        <v>7000000</v>
      </c>
      <c r="T4391" s="162">
        <f t="shared" si="686"/>
        <v>201.55064246809934</v>
      </c>
      <c r="U4391" s="162">
        <f t="shared" si="687"/>
        <v>127.85117023006063</v>
      </c>
      <c r="V4391" s="163">
        <f t="shared" si="688"/>
        <v>1</v>
      </c>
      <c r="W4391" s="164">
        <f t="shared" si="689"/>
        <v>467647108.60923749</v>
      </c>
      <c r="X4391" s="164">
        <f t="shared" si="690"/>
        <v>365896305.66627097</v>
      </c>
    </row>
    <row r="4392" spans="10:24" x14ac:dyDescent="0.25">
      <c r="J4392">
        <v>4389</v>
      </c>
      <c r="K4392" s="43">
        <v>0.92287879633180969</v>
      </c>
      <c r="L4392">
        <v>0.72568236879497872</v>
      </c>
      <c r="M4392">
        <v>0.2095373726272135</v>
      </c>
      <c r="N4392" s="44">
        <v>0.47615607838183815</v>
      </c>
      <c r="O4392" s="161">
        <f t="shared" si="681"/>
        <v>7000000</v>
      </c>
      <c r="P4392" s="162">
        <f t="shared" si="682"/>
        <v>188.9970961158898</v>
      </c>
      <c r="Q4392" s="162">
        <f t="shared" si="683"/>
        <v>118.83944978526733</v>
      </c>
      <c r="R4392" s="163">
        <f t="shared" si="684"/>
        <v>1</v>
      </c>
      <c r="S4392" s="161">
        <f t="shared" si="685"/>
        <v>9000000</v>
      </c>
      <c r="T4392" s="162">
        <f t="shared" si="686"/>
        <v>192.99903203862993</v>
      </c>
      <c r="U4392" s="162">
        <f t="shared" si="687"/>
        <v>116.91972489263367</v>
      </c>
      <c r="V4392" s="163">
        <f t="shared" si="688"/>
        <v>1</v>
      </c>
      <c r="W4392" s="164">
        <f t="shared" si="689"/>
        <v>441103524.31435728</v>
      </c>
      <c r="X4392" s="164">
        <f t="shared" si="690"/>
        <v>534713764.31396639</v>
      </c>
    </row>
    <row r="4393" spans="10:24" x14ac:dyDescent="0.25">
      <c r="J4393">
        <v>4390</v>
      </c>
      <c r="K4393" s="43">
        <v>0.10948245911839527</v>
      </c>
      <c r="L4393">
        <v>0.25370905264457366</v>
      </c>
      <c r="M4393">
        <v>0.24143615764546145</v>
      </c>
      <c r="N4393" s="44">
        <v>0.11250734105565019</v>
      </c>
      <c r="O4393" s="161">
        <f t="shared" si="681"/>
        <v>2000000</v>
      </c>
      <c r="P4393" s="162">
        <f t="shared" si="682"/>
        <v>170.05705042966571</v>
      </c>
      <c r="Q4393" s="162">
        <f t="shared" si="683"/>
        <v>120.96619373497705</v>
      </c>
      <c r="R4393" s="163">
        <f t="shared" si="684"/>
        <v>1</v>
      </c>
      <c r="S4393" s="161">
        <f t="shared" si="685"/>
        <v>2000000</v>
      </c>
      <c r="T4393" s="162">
        <f t="shared" si="686"/>
        <v>186.68568347655523</v>
      </c>
      <c r="U4393" s="162">
        <f t="shared" si="687"/>
        <v>117.98309686748853</v>
      </c>
      <c r="V4393" s="163">
        <f t="shared" si="688"/>
        <v>0.9</v>
      </c>
      <c r="W4393" s="164">
        <f t="shared" si="689"/>
        <v>48181713.389377311</v>
      </c>
      <c r="X4393" s="164">
        <f t="shared" si="690"/>
        <v>-26335344.10367994</v>
      </c>
    </row>
    <row r="4394" spans="10:24" x14ac:dyDescent="0.25">
      <c r="J4394">
        <v>4391</v>
      </c>
      <c r="K4394" s="43">
        <v>0.78262480775103316</v>
      </c>
      <c r="L4394">
        <v>0.40911050004298044</v>
      </c>
      <c r="M4394">
        <v>0.12880839154930879</v>
      </c>
      <c r="N4394" s="44">
        <v>0.57640269749581441</v>
      </c>
      <c r="O4394" s="161">
        <f t="shared" si="681"/>
        <v>7000000</v>
      </c>
      <c r="P4394" s="162">
        <f t="shared" si="682"/>
        <v>176.55249456353931</v>
      </c>
      <c r="Q4394" s="162">
        <f t="shared" si="683"/>
        <v>112.35916027891793</v>
      </c>
      <c r="R4394" s="163">
        <f t="shared" si="684"/>
        <v>1</v>
      </c>
      <c r="S4394" s="161">
        <f t="shared" si="685"/>
        <v>7000000</v>
      </c>
      <c r="T4394" s="162">
        <f t="shared" si="686"/>
        <v>188.85083152117977</v>
      </c>
      <c r="U4394" s="162">
        <f t="shared" si="687"/>
        <v>113.67958013945896</v>
      </c>
      <c r="V4394" s="163">
        <f t="shared" si="688"/>
        <v>1</v>
      </c>
      <c r="W4394" s="164">
        <f t="shared" si="689"/>
        <v>399353339.99234968</v>
      </c>
      <c r="X4394" s="164">
        <f t="shared" si="690"/>
        <v>376198759.67204565</v>
      </c>
    </row>
    <row r="4395" spans="10:24" x14ac:dyDescent="0.25">
      <c r="J4395">
        <v>4392</v>
      </c>
      <c r="K4395" s="43">
        <v>0.23843516246240004</v>
      </c>
      <c r="L4395">
        <v>0.59037751225118051</v>
      </c>
      <c r="M4395">
        <v>0.99728473984377142</v>
      </c>
      <c r="N4395" s="44">
        <v>0.25807699858416167</v>
      </c>
      <c r="O4395" s="161">
        <f t="shared" si="681"/>
        <v>2000000</v>
      </c>
      <c r="P4395" s="162">
        <f t="shared" si="682"/>
        <v>183.42774276826859</v>
      </c>
      <c r="Q4395" s="162">
        <f t="shared" si="683"/>
        <v>190.60641831314976</v>
      </c>
      <c r="R4395" s="163">
        <f t="shared" si="684"/>
        <v>1</v>
      </c>
      <c r="S4395" s="161">
        <f t="shared" si="685"/>
        <v>5000000</v>
      </c>
      <c r="T4395" s="162">
        <f t="shared" si="686"/>
        <v>191.1425809227562</v>
      </c>
      <c r="U4395" s="162">
        <f t="shared" si="687"/>
        <v>152.80320915657489</v>
      </c>
      <c r="V4395" s="163">
        <f t="shared" si="688"/>
        <v>1</v>
      </c>
      <c r="W4395" s="164">
        <f t="shared" si="689"/>
        <v>-64357351.089762345</v>
      </c>
      <c r="X4395" s="164">
        <f t="shared" si="690"/>
        <v>41696858.83090651</v>
      </c>
    </row>
    <row r="4396" spans="10:24" x14ac:dyDescent="0.25">
      <c r="J4396">
        <v>4393</v>
      </c>
      <c r="K4396" s="43">
        <v>0.99567283609192747</v>
      </c>
      <c r="L4396">
        <v>0.86090768331461487</v>
      </c>
      <c r="M4396">
        <v>6.6299368403384906E-2</v>
      </c>
      <c r="N4396" s="44">
        <v>0.40547702008471753</v>
      </c>
      <c r="O4396" s="161">
        <f t="shared" si="681"/>
        <v>9000000</v>
      </c>
      <c r="P4396" s="162">
        <f t="shared" si="682"/>
        <v>196.26609647224424</v>
      </c>
      <c r="Q4396" s="162">
        <f t="shared" si="683"/>
        <v>104.92134914919956</v>
      </c>
      <c r="R4396" s="163">
        <f t="shared" si="684"/>
        <v>1</v>
      </c>
      <c r="S4396" s="161">
        <f t="shared" si="685"/>
        <v>9000000</v>
      </c>
      <c r="T4396" s="162">
        <f t="shared" si="686"/>
        <v>195.42203215741475</v>
      </c>
      <c r="U4396" s="162">
        <f t="shared" si="687"/>
        <v>109.96067457459978</v>
      </c>
      <c r="V4396" s="163">
        <f t="shared" si="688"/>
        <v>1</v>
      </c>
      <c r="W4396" s="164">
        <f t="shared" si="689"/>
        <v>772102725.90740216</v>
      </c>
      <c r="X4396" s="164">
        <f t="shared" si="690"/>
        <v>619152218.24533474</v>
      </c>
    </row>
    <row r="4397" spans="10:24" x14ac:dyDescent="0.25">
      <c r="J4397">
        <v>4394</v>
      </c>
      <c r="K4397" s="43">
        <v>0.3974157251270134</v>
      </c>
      <c r="L4397">
        <v>0.81468513859765868</v>
      </c>
      <c r="M4397">
        <v>0.86496470657801827</v>
      </c>
      <c r="N4397" s="44">
        <v>0.46465673405877661</v>
      </c>
      <c r="O4397" s="161">
        <f t="shared" si="681"/>
        <v>5000000</v>
      </c>
      <c r="P4397" s="162">
        <f t="shared" si="682"/>
        <v>193.42941628824823</v>
      </c>
      <c r="Q4397" s="162">
        <f t="shared" si="683"/>
        <v>157.05800034067695</v>
      </c>
      <c r="R4397" s="163">
        <f t="shared" si="684"/>
        <v>1</v>
      </c>
      <c r="S4397" s="161">
        <f t="shared" si="685"/>
        <v>6000000</v>
      </c>
      <c r="T4397" s="162">
        <f t="shared" si="686"/>
        <v>194.47647209608274</v>
      </c>
      <c r="U4397" s="162">
        <f t="shared" si="687"/>
        <v>136.02900017033849</v>
      </c>
      <c r="V4397" s="163">
        <f t="shared" si="688"/>
        <v>1</v>
      </c>
      <c r="W4397" s="164">
        <f t="shared" si="689"/>
        <v>131857079.73785639</v>
      </c>
      <c r="X4397" s="164">
        <f t="shared" si="690"/>
        <v>200684831.55446553</v>
      </c>
    </row>
    <row r="4398" spans="10:24" x14ac:dyDescent="0.25">
      <c r="J4398">
        <v>4395</v>
      </c>
      <c r="K4398" s="43">
        <v>0.59087072343459002</v>
      </c>
      <c r="L4398">
        <v>5.728101763767024E-2</v>
      </c>
      <c r="M4398">
        <v>0.18125296481431774</v>
      </c>
      <c r="N4398" s="44">
        <v>0.10425142075019989</v>
      </c>
      <c r="O4398" s="161">
        <f t="shared" si="681"/>
        <v>6000000</v>
      </c>
      <c r="P4398" s="162">
        <f t="shared" si="682"/>
        <v>156.32976660575434</v>
      </c>
      <c r="Q4398" s="162">
        <f t="shared" si="683"/>
        <v>116.78799085951954</v>
      </c>
      <c r="R4398" s="163">
        <f t="shared" si="684"/>
        <v>1</v>
      </c>
      <c r="S4398" s="161">
        <f t="shared" si="685"/>
        <v>6000000</v>
      </c>
      <c r="T4398" s="162">
        <f t="shared" si="686"/>
        <v>182.10992220191812</v>
      </c>
      <c r="U4398" s="162">
        <f t="shared" si="687"/>
        <v>115.89399542975977</v>
      </c>
      <c r="V4398" s="163">
        <f t="shared" si="688"/>
        <v>0.9</v>
      </c>
      <c r="W4398" s="164">
        <f t="shared" si="689"/>
        <v>187250654.47740883</v>
      </c>
      <c r="X4398" s="164">
        <f t="shared" si="690"/>
        <v>207566004.56965512</v>
      </c>
    </row>
    <row r="4399" spans="10:24" x14ac:dyDescent="0.25">
      <c r="J4399">
        <v>4396</v>
      </c>
      <c r="K4399" s="43">
        <v>0.96147091461991463</v>
      </c>
      <c r="L4399">
        <v>0.68931563613894664</v>
      </c>
      <c r="M4399">
        <v>0.83605353417047801</v>
      </c>
      <c r="N4399" s="44">
        <v>0.59777400172843465</v>
      </c>
      <c r="O4399" s="161">
        <f t="shared" si="681"/>
        <v>9000000</v>
      </c>
      <c r="P4399" s="162">
        <f t="shared" si="682"/>
        <v>187.40867153990408</v>
      </c>
      <c r="Q4399" s="162">
        <f t="shared" si="683"/>
        <v>154.56733643125088</v>
      </c>
      <c r="R4399" s="163">
        <f t="shared" si="684"/>
        <v>1</v>
      </c>
      <c r="S4399" s="161">
        <f t="shared" si="685"/>
        <v>9000000</v>
      </c>
      <c r="T4399" s="162">
        <f t="shared" si="686"/>
        <v>192.46955717996804</v>
      </c>
      <c r="U4399" s="162">
        <f t="shared" si="687"/>
        <v>134.78366821562543</v>
      </c>
      <c r="V4399" s="163">
        <f t="shared" si="688"/>
        <v>1</v>
      </c>
      <c r="W4399" s="164">
        <f t="shared" si="689"/>
        <v>245572015.97787875</v>
      </c>
      <c r="X4399" s="164">
        <f t="shared" si="690"/>
        <v>369173000.67908347</v>
      </c>
    </row>
    <row r="4400" spans="10:24" x14ac:dyDescent="0.25">
      <c r="J4400">
        <v>4397</v>
      </c>
      <c r="K4400" s="43">
        <v>0.73302094911311377</v>
      </c>
      <c r="L4400">
        <v>0.81331229855984</v>
      </c>
      <c r="M4400">
        <v>0.42448704084836442</v>
      </c>
      <c r="N4400" s="44">
        <v>0.39545874539980086</v>
      </c>
      <c r="O4400" s="161">
        <f t="shared" si="681"/>
        <v>6000000</v>
      </c>
      <c r="P4400" s="162">
        <f t="shared" si="682"/>
        <v>193.35252786583681</v>
      </c>
      <c r="Q4400" s="162">
        <f t="shared" si="683"/>
        <v>131.19144825554827</v>
      </c>
      <c r="R4400" s="163">
        <f t="shared" si="684"/>
        <v>1</v>
      </c>
      <c r="S4400" s="161">
        <f t="shared" si="685"/>
        <v>7000000</v>
      </c>
      <c r="T4400" s="162">
        <f t="shared" si="686"/>
        <v>194.45084262194561</v>
      </c>
      <c r="U4400" s="162">
        <f t="shared" si="687"/>
        <v>123.09572412777413</v>
      </c>
      <c r="V4400" s="163">
        <f t="shared" si="688"/>
        <v>1</v>
      </c>
      <c r="W4400" s="164">
        <f t="shared" si="689"/>
        <v>322966477.66173124</v>
      </c>
      <c r="X4400" s="164">
        <f t="shared" si="690"/>
        <v>349485829.45920032</v>
      </c>
    </row>
    <row r="4401" spans="10:24" x14ac:dyDescent="0.25">
      <c r="J4401">
        <v>4398</v>
      </c>
      <c r="K4401" s="43">
        <v>0.35848881614334782</v>
      </c>
      <c r="L4401">
        <v>0.1582560113944379</v>
      </c>
      <c r="M4401">
        <v>0.460900932222712</v>
      </c>
      <c r="N4401" s="44">
        <v>0.61121688117849882</v>
      </c>
      <c r="O4401" s="161">
        <f t="shared" si="681"/>
        <v>5000000</v>
      </c>
      <c r="P4401" s="162">
        <f t="shared" si="682"/>
        <v>164.97523011617821</v>
      </c>
      <c r="Q4401" s="162">
        <f t="shared" si="683"/>
        <v>133.03671486801284</v>
      </c>
      <c r="R4401" s="163">
        <f t="shared" si="684"/>
        <v>1</v>
      </c>
      <c r="S4401" s="161">
        <f t="shared" si="685"/>
        <v>6000000</v>
      </c>
      <c r="T4401" s="162">
        <f t="shared" si="686"/>
        <v>184.9917433720594</v>
      </c>
      <c r="U4401" s="162">
        <f t="shared" si="687"/>
        <v>124.01835743400642</v>
      </c>
      <c r="V4401" s="163">
        <f t="shared" si="688"/>
        <v>1</v>
      </c>
      <c r="W4401" s="164">
        <f t="shared" si="689"/>
        <v>109692576.24082687</v>
      </c>
      <c r="X4401" s="164">
        <f t="shared" si="690"/>
        <v>215840315.62831789</v>
      </c>
    </row>
    <row r="4402" spans="10:24" x14ac:dyDescent="0.25">
      <c r="J4402">
        <v>4399</v>
      </c>
      <c r="K4402" s="43">
        <v>0.59185052651172176</v>
      </c>
      <c r="L4402">
        <v>0.25837531681302028</v>
      </c>
      <c r="M4402">
        <v>0.7807551724562305</v>
      </c>
      <c r="N4402" s="44">
        <v>0.72433223711017958</v>
      </c>
      <c r="O4402" s="161">
        <f t="shared" si="681"/>
        <v>6000000</v>
      </c>
      <c r="P4402" s="162">
        <f t="shared" si="682"/>
        <v>170.27456516527204</v>
      </c>
      <c r="Q4402" s="162">
        <f t="shared" si="683"/>
        <v>150.49492367384869</v>
      </c>
      <c r="R4402" s="163">
        <f t="shared" si="684"/>
        <v>1</v>
      </c>
      <c r="S4402" s="161">
        <f t="shared" si="685"/>
        <v>6000000</v>
      </c>
      <c r="T4402" s="162">
        <f t="shared" si="686"/>
        <v>186.758188388424</v>
      </c>
      <c r="U4402" s="162">
        <f t="shared" si="687"/>
        <v>132.74746183692434</v>
      </c>
      <c r="V4402" s="163">
        <f t="shared" si="688"/>
        <v>1</v>
      </c>
      <c r="W4402" s="164">
        <f t="shared" si="689"/>
        <v>68677848.948540092</v>
      </c>
      <c r="X4402" s="164">
        <f t="shared" si="690"/>
        <v>174064359.30899793</v>
      </c>
    </row>
    <row r="4403" spans="10:24" x14ac:dyDescent="0.25">
      <c r="J4403">
        <v>4400</v>
      </c>
      <c r="K4403" s="43">
        <v>0.57357816998954547</v>
      </c>
      <c r="L4403">
        <v>0.45828597848184327</v>
      </c>
      <c r="M4403">
        <v>7.8878165546455659E-2</v>
      </c>
      <c r="N4403" s="44">
        <v>0.51092615079603354</v>
      </c>
      <c r="O4403" s="161">
        <f t="shared" si="681"/>
        <v>6000000</v>
      </c>
      <c r="P4403" s="162">
        <f t="shared" si="682"/>
        <v>178.42870786605226</v>
      </c>
      <c r="Q4403" s="162">
        <f t="shared" si="683"/>
        <v>106.74684167739892</v>
      </c>
      <c r="R4403" s="163">
        <f t="shared" si="684"/>
        <v>1</v>
      </c>
      <c r="S4403" s="161">
        <f t="shared" si="685"/>
        <v>6000000</v>
      </c>
      <c r="T4403" s="162">
        <f t="shared" si="686"/>
        <v>189.47623595535075</v>
      </c>
      <c r="U4403" s="162">
        <f t="shared" si="687"/>
        <v>110.87342083869946</v>
      </c>
      <c r="V4403" s="163">
        <f t="shared" si="688"/>
        <v>1</v>
      </c>
      <c r="W4403" s="164">
        <f t="shared" si="689"/>
        <v>380091197.13192004</v>
      </c>
      <c r="X4403" s="164">
        <f t="shared" si="690"/>
        <v>321616890.69990772</v>
      </c>
    </row>
    <row r="4404" spans="10:24" x14ac:dyDescent="0.25">
      <c r="J4404">
        <v>4401</v>
      </c>
      <c r="K4404" s="43">
        <v>0.44785986193379845</v>
      </c>
      <c r="L4404">
        <v>0.76741199288460293</v>
      </c>
      <c r="M4404">
        <v>0.8988809256498328</v>
      </c>
      <c r="N4404" s="44">
        <v>0.61639267411536403</v>
      </c>
      <c r="O4404" s="161">
        <f t="shared" si="681"/>
        <v>5000000</v>
      </c>
      <c r="P4404" s="162">
        <f t="shared" si="682"/>
        <v>190.95525634554176</v>
      </c>
      <c r="Q4404" s="162">
        <f t="shared" si="683"/>
        <v>160.50401766900291</v>
      </c>
      <c r="R4404" s="163">
        <f t="shared" si="684"/>
        <v>1</v>
      </c>
      <c r="S4404" s="161">
        <f t="shared" si="685"/>
        <v>6000000</v>
      </c>
      <c r="T4404" s="162">
        <f t="shared" si="686"/>
        <v>193.65175211518059</v>
      </c>
      <c r="U4404" s="162">
        <f t="shared" si="687"/>
        <v>137.75200883450145</v>
      </c>
      <c r="V4404" s="163">
        <f t="shared" si="688"/>
        <v>1</v>
      </c>
      <c r="W4404" s="164">
        <f t="shared" si="689"/>
        <v>102256193.38269424</v>
      </c>
      <c r="X4404" s="164">
        <f t="shared" si="690"/>
        <v>185398459.68407482</v>
      </c>
    </row>
    <row r="4405" spans="10:24" x14ac:dyDescent="0.25">
      <c r="J4405">
        <v>4402</v>
      </c>
      <c r="K4405" s="43">
        <v>0.77473514864392079</v>
      </c>
      <c r="L4405">
        <v>0.33070911622843679</v>
      </c>
      <c r="M4405">
        <v>0.44815038083986214</v>
      </c>
      <c r="N4405" s="44">
        <v>0.9801203433475757</v>
      </c>
      <c r="O4405" s="161">
        <f t="shared" si="681"/>
        <v>7000000</v>
      </c>
      <c r="P4405" s="162">
        <f t="shared" si="682"/>
        <v>173.43066109374911</v>
      </c>
      <c r="Q4405" s="162">
        <f t="shared" si="683"/>
        <v>132.39328411006147</v>
      </c>
      <c r="R4405" s="163">
        <f t="shared" si="684"/>
        <v>1</v>
      </c>
      <c r="S4405" s="161">
        <f t="shared" si="685"/>
        <v>7000000</v>
      </c>
      <c r="T4405" s="162">
        <f t="shared" si="686"/>
        <v>187.81022036458305</v>
      </c>
      <c r="U4405" s="162">
        <f t="shared" si="687"/>
        <v>123.69664205503074</v>
      </c>
      <c r="V4405" s="163">
        <f t="shared" si="688"/>
        <v>1</v>
      </c>
      <c r="W4405" s="164">
        <f t="shared" si="689"/>
        <v>237261638.88581347</v>
      </c>
      <c r="X4405" s="164">
        <f t="shared" si="690"/>
        <v>298795048.16686618</v>
      </c>
    </row>
    <row r="4406" spans="10:24" x14ac:dyDescent="0.25">
      <c r="J4406">
        <v>4403</v>
      </c>
      <c r="K4406" s="43">
        <v>3.1781919779749312E-2</v>
      </c>
      <c r="L4406">
        <v>0.40661752990654632</v>
      </c>
      <c r="M4406">
        <v>0.5585316847686036</v>
      </c>
      <c r="N4406" s="44">
        <v>0.62070069336146039</v>
      </c>
      <c r="O4406" s="161">
        <f t="shared" si="681"/>
        <v>1000000</v>
      </c>
      <c r="P4406" s="162">
        <f t="shared" si="682"/>
        <v>176.4561799574671</v>
      </c>
      <c r="Q4406" s="162">
        <f t="shared" si="683"/>
        <v>137.94495099162575</v>
      </c>
      <c r="R4406" s="163">
        <f t="shared" si="684"/>
        <v>1</v>
      </c>
      <c r="S4406" s="161">
        <f t="shared" si="685"/>
        <v>1000000</v>
      </c>
      <c r="T4406" s="162">
        <f t="shared" si="686"/>
        <v>188.81872665248903</v>
      </c>
      <c r="U4406" s="162">
        <f t="shared" si="687"/>
        <v>126.47247549581287</v>
      </c>
      <c r="V4406" s="163">
        <f t="shared" si="688"/>
        <v>1</v>
      </c>
      <c r="W4406" s="164">
        <f t="shared" si="689"/>
        <v>-11488771.034158647</v>
      </c>
      <c r="X4406" s="164">
        <f t="shared" si="690"/>
        <v>-87653748.843323842</v>
      </c>
    </row>
    <row r="4407" spans="10:24" x14ac:dyDescent="0.25">
      <c r="J4407">
        <v>4404</v>
      </c>
      <c r="K4407" s="43">
        <v>0.63856222855961242</v>
      </c>
      <c r="L4407">
        <v>0.32881073433789687</v>
      </c>
      <c r="M4407">
        <v>0.44434619792206953</v>
      </c>
      <c r="N4407" s="44">
        <v>0.61145830209301311</v>
      </c>
      <c r="O4407" s="161">
        <f t="shared" si="681"/>
        <v>6000000</v>
      </c>
      <c r="P4407" s="162">
        <f t="shared" si="682"/>
        <v>173.35200808398693</v>
      </c>
      <c r="Q4407" s="162">
        <f t="shared" si="683"/>
        <v>132.20082028148659</v>
      </c>
      <c r="R4407" s="163">
        <f t="shared" si="684"/>
        <v>1</v>
      </c>
      <c r="S4407" s="161">
        <f t="shared" si="685"/>
        <v>7000000</v>
      </c>
      <c r="T4407" s="162">
        <f t="shared" si="686"/>
        <v>187.78400269466232</v>
      </c>
      <c r="U4407" s="162">
        <f t="shared" si="687"/>
        <v>123.60041014074329</v>
      </c>
      <c r="V4407" s="163">
        <f t="shared" si="688"/>
        <v>1</v>
      </c>
      <c r="W4407" s="164">
        <f t="shared" si="689"/>
        <v>196907126.81500208</v>
      </c>
      <c r="X4407" s="164">
        <f t="shared" si="690"/>
        <v>299285147.87743318</v>
      </c>
    </row>
    <row r="4408" spans="10:24" x14ac:dyDescent="0.25">
      <c r="J4408">
        <v>4405</v>
      </c>
      <c r="K4408" s="43">
        <v>0.25087279167905951</v>
      </c>
      <c r="L4408">
        <v>0.32320264581602065</v>
      </c>
      <c r="M4408">
        <v>0.49379040846769695</v>
      </c>
      <c r="N4408" s="44">
        <v>0.25549042840143721</v>
      </c>
      <c r="O4408" s="161">
        <f t="shared" si="681"/>
        <v>2000000</v>
      </c>
      <c r="P4408" s="162">
        <f t="shared" si="682"/>
        <v>173.1185743009498</v>
      </c>
      <c r="Q4408" s="162">
        <f t="shared" si="683"/>
        <v>134.68868467468982</v>
      </c>
      <c r="R4408" s="163">
        <f t="shared" si="684"/>
        <v>1</v>
      </c>
      <c r="S4408" s="161">
        <f t="shared" si="685"/>
        <v>5000000</v>
      </c>
      <c r="T4408" s="162">
        <f t="shared" si="686"/>
        <v>187.70619143364993</v>
      </c>
      <c r="U4408" s="162">
        <f t="shared" si="687"/>
        <v>124.84434233734491</v>
      </c>
      <c r="V4408" s="163">
        <f t="shared" si="688"/>
        <v>1</v>
      </c>
      <c r="W4408" s="164">
        <f t="shared" si="689"/>
        <v>26859779.25251995</v>
      </c>
      <c r="X4408" s="164">
        <f t="shared" si="690"/>
        <v>164309245.48152512</v>
      </c>
    </row>
    <row r="4409" spans="10:24" x14ac:dyDescent="0.25">
      <c r="J4409">
        <v>4406</v>
      </c>
      <c r="K4409" s="43">
        <v>0.39856446688643354</v>
      </c>
      <c r="L4409">
        <v>4.361901931452572E-2</v>
      </c>
      <c r="M4409">
        <v>0.92436427358689166</v>
      </c>
      <c r="N4409" s="44">
        <v>7.8945163224296455E-2</v>
      </c>
      <c r="O4409" s="161">
        <f t="shared" si="681"/>
        <v>5000000</v>
      </c>
      <c r="P4409" s="162">
        <f t="shared" si="682"/>
        <v>154.34774186706201</v>
      </c>
      <c r="Q4409" s="162">
        <f t="shared" si="683"/>
        <v>163.70109807320853</v>
      </c>
      <c r="R4409" s="163">
        <f t="shared" si="684"/>
        <v>1</v>
      </c>
      <c r="S4409" s="161">
        <f t="shared" si="685"/>
        <v>6000000</v>
      </c>
      <c r="T4409" s="162">
        <f t="shared" si="686"/>
        <v>181.44924728902066</v>
      </c>
      <c r="U4409" s="162">
        <f t="shared" si="687"/>
        <v>139.35054903660426</v>
      </c>
      <c r="V4409" s="163">
        <f t="shared" si="688"/>
        <v>0.9</v>
      </c>
      <c r="W4409" s="164">
        <f t="shared" si="689"/>
        <v>-96766781.030732572</v>
      </c>
      <c r="X4409" s="164">
        <f t="shared" si="690"/>
        <v>77332970.563048542</v>
      </c>
    </row>
    <row r="4410" spans="10:24" x14ac:dyDescent="0.25">
      <c r="J4410">
        <v>4407</v>
      </c>
      <c r="K4410" s="43">
        <v>0.96030192509653456</v>
      </c>
      <c r="L4410">
        <v>0.56631398977864889</v>
      </c>
      <c r="M4410">
        <v>0.433470937495257</v>
      </c>
      <c r="N4410" s="44">
        <v>0.63044998267624597</v>
      </c>
      <c r="O4410" s="161">
        <f t="shared" si="681"/>
        <v>9000000</v>
      </c>
      <c r="P4410" s="162">
        <f t="shared" si="682"/>
        <v>182.50496241557951</v>
      </c>
      <c r="Q4410" s="162">
        <f t="shared" si="683"/>
        <v>131.64911606511652</v>
      </c>
      <c r="R4410" s="163">
        <f t="shared" si="684"/>
        <v>1</v>
      </c>
      <c r="S4410" s="161">
        <f t="shared" si="685"/>
        <v>9000000</v>
      </c>
      <c r="T4410" s="162">
        <f t="shared" si="686"/>
        <v>190.83498747185985</v>
      </c>
      <c r="U4410" s="162">
        <f t="shared" si="687"/>
        <v>123.32455803255826</v>
      </c>
      <c r="V4410" s="163">
        <f t="shared" si="688"/>
        <v>1</v>
      </c>
      <c r="W4410" s="164">
        <f t="shared" si="689"/>
        <v>407702617.154167</v>
      </c>
      <c r="X4410" s="164">
        <f t="shared" si="690"/>
        <v>457593864.95371425</v>
      </c>
    </row>
    <row r="4411" spans="10:24" x14ac:dyDescent="0.25">
      <c r="J4411">
        <v>4408</v>
      </c>
      <c r="K4411" s="43">
        <v>6.0781379889156772E-2</v>
      </c>
      <c r="L4411">
        <v>0.51051115629113275</v>
      </c>
      <c r="M4411">
        <v>0.39646226103024795</v>
      </c>
      <c r="N4411" s="44">
        <v>0.70320743001109542</v>
      </c>
      <c r="O4411" s="161">
        <f t="shared" si="681"/>
        <v>2000000</v>
      </c>
      <c r="P4411" s="162">
        <f t="shared" si="682"/>
        <v>180.3952591602874</v>
      </c>
      <c r="Q4411" s="162">
        <f t="shared" si="683"/>
        <v>129.74970258480838</v>
      </c>
      <c r="R4411" s="163">
        <f t="shared" si="684"/>
        <v>1</v>
      </c>
      <c r="S4411" s="161">
        <f t="shared" si="685"/>
        <v>2000000</v>
      </c>
      <c r="T4411" s="162">
        <f t="shared" si="686"/>
        <v>190.13175305342912</v>
      </c>
      <c r="U4411" s="162">
        <f t="shared" si="687"/>
        <v>122.37485129240419</v>
      </c>
      <c r="V4411" s="163">
        <f t="shared" si="688"/>
        <v>1</v>
      </c>
      <c r="W4411" s="164">
        <f t="shared" si="689"/>
        <v>51291113.150958046</v>
      </c>
      <c r="X4411" s="164">
        <f t="shared" si="690"/>
        <v>-14486196.477950126</v>
      </c>
    </row>
    <row r="4412" spans="10:24" x14ac:dyDescent="0.25">
      <c r="J4412">
        <v>4409</v>
      </c>
      <c r="K4412" s="43">
        <v>0.45299036491800637</v>
      </c>
      <c r="L4412">
        <v>8.7402940932145401E-2</v>
      </c>
      <c r="M4412">
        <v>4.5892990902198338E-2</v>
      </c>
      <c r="N4412" s="44">
        <v>0.5196657302907608</v>
      </c>
      <c r="O4412" s="161">
        <f t="shared" si="681"/>
        <v>5000000</v>
      </c>
      <c r="P4412" s="162">
        <f t="shared" si="682"/>
        <v>159.64616462678254</v>
      </c>
      <c r="Q4412" s="162">
        <f t="shared" si="683"/>
        <v>101.2789805314876</v>
      </c>
      <c r="R4412" s="163">
        <f t="shared" si="684"/>
        <v>1</v>
      </c>
      <c r="S4412" s="161">
        <f t="shared" si="685"/>
        <v>6000000</v>
      </c>
      <c r="T4412" s="162">
        <f t="shared" si="686"/>
        <v>183.21538820892752</v>
      </c>
      <c r="U4412" s="162">
        <f t="shared" si="687"/>
        <v>108.1394902657438</v>
      </c>
      <c r="V4412" s="163">
        <f t="shared" si="688"/>
        <v>1</v>
      </c>
      <c r="W4412" s="164">
        <f t="shared" si="689"/>
        <v>241835920.47647464</v>
      </c>
      <c r="X4412" s="164">
        <f t="shared" si="690"/>
        <v>300455387.65910232</v>
      </c>
    </row>
    <row r="4413" spans="10:24" x14ac:dyDescent="0.25">
      <c r="J4413">
        <v>4410</v>
      </c>
      <c r="K4413" s="43">
        <v>4.1202671783892697E-2</v>
      </c>
      <c r="L4413">
        <v>8.3324893016570534E-2</v>
      </c>
      <c r="M4413">
        <v>0.90734067582519429</v>
      </c>
      <c r="N4413" s="44">
        <v>0.60137542907952324</v>
      </c>
      <c r="O4413" s="161">
        <f t="shared" si="681"/>
        <v>1000000</v>
      </c>
      <c r="P4413" s="162">
        <f t="shared" si="682"/>
        <v>159.25426226837882</v>
      </c>
      <c r="Q4413" s="162">
        <f t="shared" si="683"/>
        <v>161.49110851198776</v>
      </c>
      <c r="R4413" s="163">
        <f t="shared" si="684"/>
        <v>1</v>
      </c>
      <c r="S4413" s="161">
        <f t="shared" si="685"/>
        <v>1000000</v>
      </c>
      <c r="T4413" s="162">
        <f t="shared" si="686"/>
        <v>183.08475408945961</v>
      </c>
      <c r="U4413" s="162">
        <f t="shared" si="687"/>
        <v>138.24555425599388</v>
      </c>
      <c r="V4413" s="163">
        <f t="shared" si="688"/>
        <v>1</v>
      </c>
      <c r="W4413" s="164">
        <f t="shared" si="689"/>
        <v>-52236846.243608937</v>
      </c>
      <c r="X4413" s="164">
        <f t="shared" si="690"/>
        <v>-105160800.16653427</v>
      </c>
    </row>
    <row r="4414" spans="10:24" x14ac:dyDescent="0.25">
      <c r="J4414">
        <v>4411</v>
      </c>
      <c r="K4414" s="43">
        <v>0.183026610866454</v>
      </c>
      <c r="L4414">
        <v>0.94914451062801863</v>
      </c>
      <c r="M4414">
        <v>0.38287515135055727</v>
      </c>
      <c r="N4414" s="44">
        <v>0.32813354029962383</v>
      </c>
      <c r="O4414" s="161">
        <f t="shared" si="681"/>
        <v>2000000</v>
      </c>
      <c r="P4414" s="162">
        <f t="shared" si="682"/>
        <v>204.54922217860337</v>
      </c>
      <c r="Q4414" s="162">
        <f t="shared" si="683"/>
        <v>129.04123523777071</v>
      </c>
      <c r="R4414" s="163">
        <f t="shared" si="684"/>
        <v>1</v>
      </c>
      <c r="S4414" s="161">
        <f t="shared" si="685"/>
        <v>5000000</v>
      </c>
      <c r="T4414" s="162">
        <f t="shared" si="686"/>
        <v>198.18307405953445</v>
      </c>
      <c r="U4414" s="162">
        <f t="shared" si="687"/>
        <v>122.02061761888535</v>
      </c>
      <c r="V4414" s="163">
        <f t="shared" si="688"/>
        <v>1</v>
      </c>
      <c r="W4414" s="164">
        <f t="shared" si="689"/>
        <v>101015973.88166532</v>
      </c>
      <c r="X4414" s="164">
        <f t="shared" si="690"/>
        <v>230812282.20324546</v>
      </c>
    </row>
    <row r="4415" spans="10:24" x14ac:dyDescent="0.25">
      <c r="J4415">
        <v>4412</v>
      </c>
      <c r="K4415" s="43">
        <v>0.68206458764136058</v>
      </c>
      <c r="L4415">
        <v>0.28519353674238546</v>
      </c>
      <c r="M4415">
        <v>0.83506408996190595</v>
      </c>
      <c r="N4415" s="44">
        <v>0.78998079371563135</v>
      </c>
      <c r="O4415" s="161">
        <f t="shared" si="681"/>
        <v>6000000</v>
      </c>
      <c r="P4415" s="162">
        <f t="shared" si="682"/>
        <v>171.4877770885831</v>
      </c>
      <c r="Q4415" s="162">
        <f t="shared" si="683"/>
        <v>154.4874418846222</v>
      </c>
      <c r="R4415" s="163">
        <f t="shared" si="684"/>
        <v>1</v>
      </c>
      <c r="S4415" s="161">
        <f t="shared" si="685"/>
        <v>7000000</v>
      </c>
      <c r="T4415" s="162">
        <f t="shared" si="686"/>
        <v>187.16259236286103</v>
      </c>
      <c r="U4415" s="162">
        <f t="shared" si="687"/>
        <v>134.74372094231111</v>
      </c>
      <c r="V4415" s="163">
        <f t="shared" si="688"/>
        <v>1</v>
      </c>
      <c r="W4415" s="164">
        <f t="shared" si="689"/>
        <v>52002011.223765403</v>
      </c>
      <c r="X4415" s="164">
        <f t="shared" si="690"/>
        <v>216932099.94384944</v>
      </c>
    </row>
    <row r="4416" spans="10:24" x14ac:dyDescent="0.25">
      <c r="J4416">
        <v>4413</v>
      </c>
      <c r="K4416" s="43">
        <v>0.90703348445862442</v>
      </c>
      <c r="L4416">
        <v>3.68773741371754E-2</v>
      </c>
      <c r="M4416">
        <v>0.39664374058144625</v>
      </c>
      <c r="N4416" s="44">
        <v>0.14078452595626478</v>
      </c>
      <c r="O4416" s="161">
        <f t="shared" si="681"/>
        <v>7000000</v>
      </c>
      <c r="P4416" s="162">
        <f t="shared" si="682"/>
        <v>153.1780231939058</v>
      </c>
      <c r="Q4416" s="162">
        <f t="shared" si="683"/>
        <v>129.75911899352732</v>
      </c>
      <c r="R4416" s="163">
        <f t="shared" si="684"/>
        <v>1</v>
      </c>
      <c r="S4416" s="161">
        <f t="shared" si="685"/>
        <v>9000000</v>
      </c>
      <c r="T4416" s="162">
        <f t="shared" si="686"/>
        <v>181.05934106463528</v>
      </c>
      <c r="U4416" s="162">
        <f t="shared" si="687"/>
        <v>122.37955949676366</v>
      </c>
      <c r="V4416" s="163">
        <f t="shared" si="688"/>
        <v>0.9</v>
      </c>
      <c r="W4416" s="164">
        <f t="shared" si="689"/>
        <v>113932329.40264934</v>
      </c>
      <c r="X4416" s="164">
        <f t="shared" si="690"/>
        <v>325306230.69976008</v>
      </c>
    </row>
    <row r="4417" spans="10:24" x14ac:dyDescent="0.25">
      <c r="J4417">
        <v>4414</v>
      </c>
      <c r="K4417" s="43">
        <v>0.40897076253082443</v>
      </c>
      <c r="L4417">
        <v>0.8882461060551794</v>
      </c>
      <c r="M4417">
        <v>3.300381086906945E-2</v>
      </c>
      <c r="N4417" s="44">
        <v>0.55851363947626753</v>
      </c>
      <c r="O4417" s="161">
        <f t="shared" si="681"/>
        <v>5000000</v>
      </c>
      <c r="P4417" s="162">
        <f t="shared" si="682"/>
        <v>198.25880220560711</v>
      </c>
      <c r="Q4417" s="162">
        <f t="shared" si="683"/>
        <v>98.232561847511278</v>
      </c>
      <c r="R4417" s="163">
        <f t="shared" si="684"/>
        <v>1</v>
      </c>
      <c r="S4417" s="161">
        <f t="shared" si="685"/>
        <v>6000000</v>
      </c>
      <c r="T4417" s="162">
        <f t="shared" si="686"/>
        <v>196.08626740186904</v>
      </c>
      <c r="U4417" s="162">
        <f t="shared" si="687"/>
        <v>106.61628092375564</v>
      </c>
      <c r="V4417" s="163">
        <f t="shared" si="688"/>
        <v>1</v>
      </c>
      <c r="W4417" s="164">
        <f t="shared" si="689"/>
        <v>450131201.79047918</v>
      </c>
      <c r="X4417" s="164">
        <f t="shared" si="690"/>
        <v>386819918.86868042</v>
      </c>
    </row>
    <row r="4418" spans="10:24" x14ac:dyDescent="0.25">
      <c r="J4418">
        <v>4415</v>
      </c>
      <c r="K4418" s="43">
        <v>0.3536204026198223</v>
      </c>
      <c r="L4418">
        <v>0.99472426205600262</v>
      </c>
      <c r="M4418">
        <v>0.29416658840954313</v>
      </c>
      <c r="N4418" s="44">
        <v>0.41356738797643222</v>
      </c>
      <c r="O4418" s="161">
        <f t="shared" si="681"/>
        <v>5000000</v>
      </c>
      <c r="P4418" s="162">
        <f t="shared" si="682"/>
        <v>218.35818649349403</v>
      </c>
      <c r="Q4418" s="162">
        <f t="shared" si="683"/>
        <v>124.17493900752488</v>
      </c>
      <c r="R4418" s="163">
        <f t="shared" si="684"/>
        <v>1</v>
      </c>
      <c r="S4418" s="161">
        <f t="shared" si="685"/>
        <v>6000000</v>
      </c>
      <c r="T4418" s="162">
        <f t="shared" si="686"/>
        <v>202.78606216449802</v>
      </c>
      <c r="U4418" s="162">
        <f t="shared" si="687"/>
        <v>119.58746950376243</v>
      </c>
      <c r="V4418" s="163">
        <f t="shared" si="688"/>
        <v>1</v>
      </c>
      <c r="W4418" s="164">
        <f t="shared" si="689"/>
        <v>420916237.42984575</v>
      </c>
      <c r="X4418" s="164">
        <f t="shared" si="690"/>
        <v>349191555.96441352</v>
      </c>
    </row>
    <row r="4419" spans="10:24" x14ac:dyDescent="0.25">
      <c r="J4419">
        <v>4416</v>
      </c>
      <c r="K4419" s="43">
        <v>0.9839754083209018</v>
      </c>
      <c r="L4419">
        <v>0.50809354276622043</v>
      </c>
      <c r="M4419">
        <v>0.39459721139551496</v>
      </c>
      <c r="N4419" s="44">
        <v>0.44183759977888415</v>
      </c>
      <c r="O4419" s="161">
        <f t="shared" si="681"/>
        <v>9000000</v>
      </c>
      <c r="P4419" s="162">
        <f t="shared" si="682"/>
        <v>180.30433342507135</v>
      </c>
      <c r="Q4419" s="162">
        <f t="shared" si="683"/>
        <v>129.65286309283289</v>
      </c>
      <c r="R4419" s="163">
        <f t="shared" si="684"/>
        <v>1</v>
      </c>
      <c r="S4419" s="161">
        <f t="shared" si="685"/>
        <v>9000000</v>
      </c>
      <c r="T4419" s="162">
        <f t="shared" si="686"/>
        <v>190.10144447502378</v>
      </c>
      <c r="U4419" s="162">
        <f t="shared" si="687"/>
        <v>122.32643154641644</v>
      </c>
      <c r="V4419" s="163">
        <f t="shared" si="688"/>
        <v>1</v>
      </c>
      <c r="W4419" s="164">
        <f t="shared" si="689"/>
        <v>405863232.99014616</v>
      </c>
      <c r="X4419" s="164">
        <f t="shared" si="690"/>
        <v>459975116.3574661</v>
      </c>
    </row>
    <row r="4420" spans="10:24" x14ac:dyDescent="0.25">
      <c r="J4420">
        <v>4417</v>
      </c>
      <c r="K4420" s="43">
        <v>0.59696391450673003</v>
      </c>
      <c r="L4420">
        <v>0.44082928910254293</v>
      </c>
      <c r="M4420">
        <v>0.54483018944213135</v>
      </c>
      <c r="N4420" s="44">
        <v>0.55112456727974124</v>
      </c>
      <c r="O4420" s="161">
        <f t="shared" si="681"/>
        <v>6000000</v>
      </c>
      <c r="P4420" s="162">
        <f t="shared" si="682"/>
        <v>177.76699494316983</v>
      </c>
      <c r="Q4420" s="162">
        <f t="shared" si="683"/>
        <v>137.25220341845602</v>
      </c>
      <c r="R4420" s="163">
        <f t="shared" si="684"/>
        <v>1</v>
      </c>
      <c r="S4420" s="161">
        <f t="shared" si="685"/>
        <v>6000000</v>
      </c>
      <c r="T4420" s="162">
        <f t="shared" si="686"/>
        <v>189.25566498105661</v>
      </c>
      <c r="U4420" s="162">
        <f t="shared" si="687"/>
        <v>126.12610170922801</v>
      </c>
      <c r="V4420" s="163">
        <f t="shared" si="688"/>
        <v>1</v>
      </c>
      <c r="W4420" s="164">
        <f t="shared" si="689"/>
        <v>193088749.14828289</v>
      </c>
      <c r="X4420" s="164">
        <f t="shared" si="690"/>
        <v>228777379.63097161</v>
      </c>
    </row>
    <row r="4421" spans="10:24" x14ac:dyDescent="0.25">
      <c r="J4421">
        <v>4418</v>
      </c>
      <c r="K4421" s="43">
        <v>0.39018084156791977</v>
      </c>
      <c r="L4421">
        <v>0.6054255273937269</v>
      </c>
      <c r="M4421">
        <v>4.5569390115012265E-3</v>
      </c>
      <c r="N4421" s="44">
        <v>0.89706063891646781</v>
      </c>
      <c r="O4421" s="161">
        <f t="shared" ref="O4421:O4484" si="691">VLOOKUP(K4421,$E$5:$H$10,4)</f>
        <v>5000000</v>
      </c>
      <c r="P4421" s="162">
        <f t="shared" ref="P4421:P4484" si="692">_xlfn.NORM.INV(L4421,$E$12,$E$13)</f>
        <v>184.01123876168347</v>
      </c>
      <c r="Q4421" s="162">
        <f t="shared" ref="Q4421:Q4484" si="693">_xlfn.NORM.INV(M4421,$E$15,$E$16)</f>
        <v>82.844946623778441</v>
      </c>
      <c r="R4421" s="163">
        <f t="shared" ref="R4421:R4484" si="694">VLOOKUP(N4421,$E$19:$H$21,4)</f>
        <v>1</v>
      </c>
      <c r="S4421" s="161">
        <f t="shared" ref="S4421:S4484" si="695">VLOOKUP(K4421,$G$5:$H$10,2)</f>
        <v>6000000</v>
      </c>
      <c r="T4421" s="162">
        <f t="shared" ref="T4421:T4484" si="696">_xlfn.NORM.INV(L4421,$G$12,$G$13)</f>
        <v>191.33707958722783</v>
      </c>
      <c r="U4421" s="162">
        <f t="shared" ref="U4421:U4484" si="697">_xlfn.NORM.INV(M4421,$G$15,$G$16)</f>
        <v>98.92247331188922</v>
      </c>
      <c r="V4421" s="163">
        <f t="shared" ref="V4421:V4484" si="698">VLOOKUP(N4421,$G$19:$H$21,2)</f>
        <v>1</v>
      </c>
      <c r="W4421" s="164">
        <f t="shared" ref="W4421:W4484" si="699">O4421*(P4421-Q4421)*R4421-$D$23-$D$24</f>
        <v>455831460.68952519</v>
      </c>
      <c r="X4421" s="164">
        <f t="shared" ref="X4421:X4484" si="700">S4421*(T4421-U4421)*V4421-$F$23-$F$24</f>
        <v>404487637.65203166</v>
      </c>
    </row>
    <row r="4422" spans="10:24" x14ac:dyDescent="0.25">
      <c r="J4422">
        <v>4419</v>
      </c>
      <c r="K4422" s="43">
        <v>0.61900987668445762</v>
      </c>
      <c r="L4422">
        <v>0.1240038832243795</v>
      </c>
      <c r="M4422">
        <v>0.99319369335226537</v>
      </c>
      <c r="N4422" s="44">
        <v>0.83588175969970557</v>
      </c>
      <c r="O4422" s="161">
        <f t="shared" si="691"/>
        <v>6000000</v>
      </c>
      <c r="P4422" s="162">
        <f t="shared" si="692"/>
        <v>162.6719718514548</v>
      </c>
      <c r="Q4422" s="162">
        <f t="shared" si="693"/>
        <v>184.34653205791142</v>
      </c>
      <c r="R4422" s="163">
        <f t="shared" si="694"/>
        <v>1</v>
      </c>
      <c r="S4422" s="161">
        <f t="shared" si="695"/>
        <v>7000000</v>
      </c>
      <c r="T4422" s="162">
        <f t="shared" si="696"/>
        <v>184.2239906171516</v>
      </c>
      <c r="U4422" s="162">
        <f t="shared" si="697"/>
        <v>149.67326602895571</v>
      </c>
      <c r="V4422" s="163">
        <f t="shared" si="698"/>
        <v>1</v>
      </c>
      <c r="W4422" s="164">
        <f t="shared" si="699"/>
        <v>-180047361.23873973</v>
      </c>
      <c r="X4422" s="164">
        <f t="shared" si="700"/>
        <v>91855072.117371231</v>
      </c>
    </row>
    <row r="4423" spans="10:24" x14ac:dyDescent="0.25">
      <c r="J4423">
        <v>4420</v>
      </c>
      <c r="K4423" s="43">
        <v>0.71372788766436335</v>
      </c>
      <c r="L4423">
        <v>0.55142541875323259</v>
      </c>
      <c r="M4423">
        <v>0.31620945200938855</v>
      </c>
      <c r="N4423" s="44">
        <v>0.20529581003597541</v>
      </c>
      <c r="O4423" s="161">
        <f t="shared" si="691"/>
        <v>6000000</v>
      </c>
      <c r="P4423" s="162">
        <f t="shared" si="692"/>
        <v>181.9389522983995</v>
      </c>
      <c r="Q4423" s="162">
        <f t="shared" si="693"/>
        <v>125.43349996203412</v>
      </c>
      <c r="R4423" s="163">
        <f t="shared" si="694"/>
        <v>1</v>
      </c>
      <c r="S4423" s="161">
        <f t="shared" si="695"/>
        <v>7000000</v>
      </c>
      <c r="T4423" s="162">
        <f t="shared" si="696"/>
        <v>190.64631743279983</v>
      </c>
      <c r="U4423" s="162">
        <f t="shared" si="697"/>
        <v>120.21674998101706</v>
      </c>
      <c r="V4423" s="163">
        <f t="shared" si="698"/>
        <v>1</v>
      </c>
      <c r="W4423" s="164">
        <f t="shared" si="699"/>
        <v>289032714.01819229</v>
      </c>
      <c r="X4423" s="164">
        <f t="shared" si="700"/>
        <v>343006972.1624794</v>
      </c>
    </row>
    <row r="4424" spans="10:24" x14ac:dyDescent="0.25">
      <c r="J4424">
        <v>4421</v>
      </c>
      <c r="K4424" s="43">
        <v>0.38771746708145916</v>
      </c>
      <c r="L4424">
        <v>0.78270506119571215</v>
      </c>
      <c r="M4424">
        <v>0.51471821497169856</v>
      </c>
      <c r="N4424" s="44">
        <v>0.18453292669180377</v>
      </c>
      <c r="O4424" s="161">
        <f t="shared" si="691"/>
        <v>5000000</v>
      </c>
      <c r="P4424" s="162">
        <f t="shared" si="692"/>
        <v>191.72042328040348</v>
      </c>
      <c r="Q4424" s="162">
        <f t="shared" si="693"/>
        <v>135.73802933980139</v>
      </c>
      <c r="R4424" s="163">
        <f t="shared" si="694"/>
        <v>1</v>
      </c>
      <c r="S4424" s="161">
        <f t="shared" si="695"/>
        <v>6000000</v>
      </c>
      <c r="T4424" s="162">
        <f t="shared" si="696"/>
        <v>193.90680776013448</v>
      </c>
      <c r="U4424" s="162">
        <f t="shared" si="697"/>
        <v>125.36901466990069</v>
      </c>
      <c r="V4424" s="163">
        <f t="shared" si="698"/>
        <v>0.9</v>
      </c>
      <c r="W4424" s="164">
        <f t="shared" si="699"/>
        <v>229911969.7030105</v>
      </c>
      <c r="X4424" s="164">
        <f t="shared" si="700"/>
        <v>220104082.68726248</v>
      </c>
    </row>
    <row r="4425" spans="10:24" x14ac:dyDescent="0.25">
      <c r="J4425">
        <v>4422</v>
      </c>
      <c r="K4425" s="43">
        <v>0.61156012810471205</v>
      </c>
      <c r="L4425">
        <v>0.98796204178599745</v>
      </c>
      <c r="M4425">
        <v>0.26225819502404191</v>
      </c>
      <c r="N4425" s="44">
        <v>0.36347724219985067</v>
      </c>
      <c r="O4425" s="161">
        <f t="shared" si="691"/>
        <v>6000000</v>
      </c>
      <c r="P4425" s="162">
        <f t="shared" si="692"/>
        <v>213.83873422101883</v>
      </c>
      <c r="Q4425" s="162">
        <f t="shared" si="693"/>
        <v>122.27201992439203</v>
      </c>
      <c r="R4425" s="163">
        <f t="shared" si="694"/>
        <v>1</v>
      </c>
      <c r="S4425" s="161">
        <f t="shared" si="695"/>
        <v>7000000</v>
      </c>
      <c r="T4425" s="162">
        <f t="shared" si="696"/>
        <v>201.27957807367295</v>
      </c>
      <c r="U4425" s="162">
        <f t="shared" si="697"/>
        <v>118.63600996219601</v>
      </c>
      <c r="V4425" s="163">
        <f t="shared" si="698"/>
        <v>1</v>
      </c>
      <c r="W4425" s="164">
        <f t="shared" si="699"/>
        <v>499400285.77976084</v>
      </c>
      <c r="X4425" s="164">
        <f t="shared" si="700"/>
        <v>428504976.78033853</v>
      </c>
    </row>
    <row r="4426" spans="10:24" x14ac:dyDescent="0.25">
      <c r="J4426">
        <v>4423</v>
      </c>
      <c r="K4426" s="43">
        <v>0.90677899045242438</v>
      </c>
      <c r="L4426">
        <v>0.48017220895158153</v>
      </c>
      <c r="M4426">
        <v>0.24527774356894694</v>
      </c>
      <c r="N4426" s="44">
        <v>4.7873392164218931E-2</v>
      </c>
      <c r="O4426" s="161">
        <f t="shared" si="691"/>
        <v>7000000</v>
      </c>
      <c r="P4426" s="162">
        <f t="shared" si="692"/>
        <v>179.25417928399185</v>
      </c>
      <c r="Q4426" s="162">
        <f t="shared" si="693"/>
        <v>121.21148829025107</v>
      </c>
      <c r="R4426" s="163">
        <f t="shared" si="694"/>
        <v>1</v>
      </c>
      <c r="S4426" s="161">
        <f t="shared" si="695"/>
        <v>9000000</v>
      </c>
      <c r="T4426" s="162">
        <f t="shared" si="696"/>
        <v>189.75139309466394</v>
      </c>
      <c r="U4426" s="162">
        <f t="shared" si="697"/>
        <v>118.10574414512554</v>
      </c>
      <c r="V4426" s="163">
        <f t="shared" si="698"/>
        <v>0.9</v>
      </c>
      <c r="W4426" s="164">
        <f t="shared" si="699"/>
        <v>356298836.95618546</v>
      </c>
      <c r="X4426" s="164">
        <f t="shared" si="700"/>
        <v>430329756.49126112</v>
      </c>
    </row>
    <row r="4427" spans="10:24" x14ac:dyDescent="0.25">
      <c r="J4427">
        <v>4424</v>
      </c>
      <c r="K4427" s="43">
        <v>0.90156610065453746</v>
      </c>
      <c r="L4427">
        <v>0.33322099353108736</v>
      </c>
      <c r="M4427">
        <v>9.7775806661360987E-3</v>
      </c>
      <c r="N4427" s="44">
        <v>0.51295472101422979</v>
      </c>
      <c r="O4427" s="161">
        <f t="shared" si="691"/>
        <v>7000000</v>
      </c>
      <c r="P4427" s="162">
        <f t="shared" si="692"/>
        <v>173.53445571892607</v>
      </c>
      <c r="Q4427" s="162">
        <f t="shared" si="693"/>
        <v>88.304493675763666</v>
      </c>
      <c r="R4427" s="163">
        <f t="shared" si="694"/>
        <v>1</v>
      </c>
      <c r="S4427" s="161">
        <f t="shared" si="695"/>
        <v>9000000</v>
      </c>
      <c r="T4427" s="162">
        <f t="shared" si="696"/>
        <v>187.84481857297536</v>
      </c>
      <c r="U4427" s="162">
        <f t="shared" si="697"/>
        <v>101.65224683788183</v>
      </c>
      <c r="V4427" s="163">
        <f t="shared" si="698"/>
        <v>1</v>
      </c>
      <c r="W4427" s="164">
        <f t="shared" si="699"/>
        <v>546609734.30213678</v>
      </c>
      <c r="X4427" s="164">
        <f t="shared" si="700"/>
        <v>625733145.61584175</v>
      </c>
    </row>
    <row r="4428" spans="10:24" x14ac:dyDescent="0.25">
      <c r="J4428">
        <v>4425</v>
      </c>
      <c r="K4428" s="43">
        <v>0.15791141122864594</v>
      </c>
      <c r="L4428">
        <v>0.11343211266196807</v>
      </c>
      <c r="M4428">
        <v>0.72767604979595013</v>
      </c>
      <c r="N4428" s="44">
        <v>0.60847494216799225</v>
      </c>
      <c r="O4428" s="161">
        <f t="shared" si="691"/>
        <v>2000000</v>
      </c>
      <c r="P4428" s="162">
        <f t="shared" si="692"/>
        <v>161.87286013233955</v>
      </c>
      <c r="Q4428" s="162">
        <f t="shared" si="693"/>
        <v>147.11599004172851</v>
      </c>
      <c r="R4428" s="163">
        <f t="shared" si="694"/>
        <v>1</v>
      </c>
      <c r="S4428" s="161">
        <f t="shared" si="695"/>
        <v>5000000</v>
      </c>
      <c r="T4428" s="162">
        <f t="shared" si="696"/>
        <v>183.95762004411318</v>
      </c>
      <c r="U4428" s="162">
        <f t="shared" si="697"/>
        <v>131.05799502086424</v>
      </c>
      <c r="V4428" s="163">
        <f t="shared" si="698"/>
        <v>1</v>
      </c>
      <c r="W4428" s="164">
        <f t="shared" si="699"/>
        <v>-20486259.818777911</v>
      </c>
      <c r="X4428" s="164">
        <f t="shared" si="700"/>
        <v>114498125.11624473</v>
      </c>
    </row>
    <row r="4429" spans="10:24" x14ac:dyDescent="0.25">
      <c r="J4429">
        <v>4426</v>
      </c>
      <c r="K4429" s="43">
        <v>0.28258638161260474</v>
      </c>
      <c r="L4429">
        <v>0.27350930928640416</v>
      </c>
      <c r="M4429">
        <v>0.87935044076833202</v>
      </c>
      <c r="N4429" s="44">
        <v>2.1777633702890875E-2</v>
      </c>
      <c r="O4429" s="161">
        <f t="shared" si="691"/>
        <v>2000000</v>
      </c>
      <c r="P4429" s="162">
        <f t="shared" si="692"/>
        <v>170.96649522829776</v>
      </c>
      <c r="Q4429" s="162">
        <f t="shared" si="693"/>
        <v>158.43491652577458</v>
      </c>
      <c r="R4429" s="163">
        <f t="shared" si="694"/>
        <v>1</v>
      </c>
      <c r="S4429" s="161">
        <f t="shared" si="695"/>
        <v>5000000</v>
      </c>
      <c r="T4429" s="162">
        <f t="shared" si="696"/>
        <v>186.98883174276591</v>
      </c>
      <c r="U4429" s="162">
        <f t="shared" si="697"/>
        <v>136.71745826288731</v>
      </c>
      <c r="V4429" s="163">
        <f t="shared" si="698"/>
        <v>0.9</v>
      </c>
      <c r="W4429" s="164">
        <f t="shared" si="699"/>
        <v>-24936842.594953645</v>
      </c>
      <c r="X4429" s="164">
        <f t="shared" si="700"/>
        <v>76221180.65945372</v>
      </c>
    </row>
    <row r="4430" spans="10:24" x14ac:dyDescent="0.25">
      <c r="J4430">
        <v>4427</v>
      </c>
      <c r="K4430" s="43">
        <v>3.2364849893244285E-2</v>
      </c>
      <c r="L4430">
        <v>0.72072503703456992</v>
      </c>
      <c r="M4430">
        <v>0.14918928502627749</v>
      </c>
      <c r="N4430" s="44">
        <v>0.5625369938517043</v>
      </c>
      <c r="O4430" s="161">
        <f t="shared" si="691"/>
        <v>1000000</v>
      </c>
      <c r="P4430" s="162">
        <f t="shared" si="692"/>
        <v>188.77495071752378</v>
      </c>
      <c r="Q4430" s="162">
        <f t="shared" si="693"/>
        <v>114.20166458095859</v>
      </c>
      <c r="R4430" s="163">
        <f t="shared" si="694"/>
        <v>1</v>
      </c>
      <c r="S4430" s="161">
        <f t="shared" si="695"/>
        <v>1000000</v>
      </c>
      <c r="T4430" s="162">
        <f t="shared" si="696"/>
        <v>192.92498357250793</v>
      </c>
      <c r="U4430" s="162">
        <f t="shared" si="697"/>
        <v>114.6008322904793</v>
      </c>
      <c r="V4430" s="163">
        <f t="shared" si="698"/>
        <v>1</v>
      </c>
      <c r="W4430" s="164">
        <f t="shared" si="699"/>
        <v>24573286.136565194</v>
      </c>
      <c r="X4430" s="164">
        <f t="shared" si="700"/>
        <v>-71675848.71797137</v>
      </c>
    </row>
    <row r="4431" spans="10:24" x14ac:dyDescent="0.25">
      <c r="J4431">
        <v>4428</v>
      </c>
      <c r="K4431" s="43">
        <v>0.29726549531649438</v>
      </c>
      <c r="L4431">
        <v>0.54344874832341095</v>
      </c>
      <c r="M4431">
        <v>0.62902558414743703</v>
      </c>
      <c r="N4431" s="44">
        <v>6.7536298177815368E-2</v>
      </c>
      <c r="O4431" s="161">
        <f t="shared" si="691"/>
        <v>2000000</v>
      </c>
      <c r="P4431" s="162">
        <f t="shared" si="692"/>
        <v>181.63689093922824</v>
      </c>
      <c r="Q4431" s="162">
        <f t="shared" si="693"/>
        <v>141.58547371950661</v>
      </c>
      <c r="R4431" s="163">
        <f t="shared" si="694"/>
        <v>1</v>
      </c>
      <c r="S4431" s="161">
        <f t="shared" si="695"/>
        <v>5000000</v>
      </c>
      <c r="T4431" s="162">
        <f t="shared" si="696"/>
        <v>190.54563031307609</v>
      </c>
      <c r="U4431" s="162">
        <f t="shared" si="697"/>
        <v>128.29273685975329</v>
      </c>
      <c r="V4431" s="163">
        <f t="shared" si="698"/>
        <v>0.9</v>
      </c>
      <c r="W4431" s="164">
        <f t="shared" si="699"/>
        <v>30102834.43944326</v>
      </c>
      <c r="X4431" s="164">
        <f t="shared" si="700"/>
        <v>130138020.53995264</v>
      </c>
    </row>
    <row r="4432" spans="10:24" x14ac:dyDescent="0.25">
      <c r="J4432">
        <v>4429</v>
      </c>
      <c r="K4432" s="43">
        <v>0.24660940526323738</v>
      </c>
      <c r="L4432">
        <v>0.59926081708903045</v>
      </c>
      <c r="M4432">
        <v>0.16594146796828013</v>
      </c>
      <c r="N4432" s="44">
        <v>0.75451452113962592</v>
      </c>
      <c r="O4432" s="161">
        <f t="shared" si="691"/>
        <v>2000000</v>
      </c>
      <c r="P4432" s="162">
        <f t="shared" si="692"/>
        <v>183.77151422590291</v>
      </c>
      <c r="Q4432" s="162">
        <f t="shared" si="693"/>
        <v>115.59343643348359</v>
      </c>
      <c r="R4432" s="163">
        <f t="shared" si="694"/>
        <v>1</v>
      </c>
      <c r="S4432" s="161">
        <f t="shared" si="695"/>
        <v>5000000</v>
      </c>
      <c r="T4432" s="162">
        <f t="shared" si="696"/>
        <v>191.25717140863429</v>
      </c>
      <c r="U4432" s="162">
        <f t="shared" si="697"/>
        <v>115.29671821674179</v>
      </c>
      <c r="V4432" s="163">
        <f t="shared" si="698"/>
        <v>1</v>
      </c>
      <c r="W4432" s="164">
        <f t="shared" si="699"/>
        <v>86356155.584838629</v>
      </c>
      <c r="X4432" s="164">
        <f t="shared" si="700"/>
        <v>229802265.95946246</v>
      </c>
    </row>
    <row r="4433" spans="10:24" x14ac:dyDescent="0.25">
      <c r="J4433">
        <v>4430</v>
      </c>
      <c r="K4433" s="43">
        <v>1.3955944226642814E-2</v>
      </c>
      <c r="L4433">
        <v>0.60445853255414317</v>
      </c>
      <c r="M4433">
        <v>0.68131004269962725</v>
      </c>
      <c r="N4433" s="44">
        <v>0.79340030350377899</v>
      </c>
      <c r="O4433" s="161">
        <f t="shared" si="691"/>
        <v>1000000</v>
      </c>
      <c r="P4433" s="162">
        <f t="shared" si="692"/>
        <v>183.97356938392022</v>
      </c>
      <c r="Q4433" s="162">
        <f t="shared" si="693"/>
        <v>144.42730534712507</v>
      </c>
      <c r="R4433" s="163">
        <f t="shared" si="694"/>
        <v>1</v>
      </c>
      <c r="S4433" s="161">
        <f t="shared" si="695"/>
        <v>1000000</v>
      </c>
      <c r="T4433" s="162">
        <f t="shared" si="696"/>
        <v>191.32452312797341</v>
      </c>
      <c r="U4433" s="162">
        <f t="shared" si="697"/>
        <v>129.71365267356254</v>
      </c>
      <c r="V4433" s="163">
        <f t="shared" si="698"/>
        <v>1</v>
      </c>
      <c r="W4433" s="164">
        <f t="shared" si="699"/>
        <v>-10453735.963204846</v>
      </c>
      <c r="X4433" s="164">
        <f t="shared" si="700"/>
        <v>-88389129.545589119</v>
      </c>
    </row>
    <row r="4434" spans="10:24" x14ac:dyDescent="0.25">
      <c r="J4434">
        <v>4431</v>
      </c>
      <c r="K4434" s="43">
        <v>1.8162487871590693E-2</v>
      </c>
      <c r="L4434">
        <v>0.66820708678439111</v>
      </c>
      <c r="M4434">
        <v>0.49324641449472173</v>
      </c>
      <c r="N4434" s="44">
        <v>0.306508627062545</v>
      </c>
      <c r="O4434" s="161">
        <f t="shared" si="691"/>
        <v>1000000</v>
      </c>
      <c r="P4434" s="162">
        <f t="shared" si="692"/>
        <v>186.52451645710073</v>
      </c>
      <c r="Q4434" s="162">
        <f t="shared" si="693"/>
        <v>134.66140925917034</v>
      </c>
      <c r="R4434" s="163">
        <f t="shared" si="694"/>
        <v>1</v>
      </c>
      <c r="S4434" s="161">
        <f t="shared" si="695"/>
        <v>1000000</v>
      </c>
      <c r="T4434" s="162">
        <f t="shared" si="696"/>
        <v>192.17483881903357</v>
      </c>
      <c r="U4434" s="162">
        <f t="shared" si="697"/>
        <v>124.83070462958517</v>
      </c>
      <c r="V4434" s="163">
        <f t="shared" si="698"/>
        <v>1</v>
      </c>
      <c r="W4434" s="164">
        <f t="shared" si="699"/>
        <v>1863107.1979303882</v>
      </c>
      <c r="X4434" s="164">
        <f t="shared" si="700"/>
        <v>-82655865.810551599</v>
      </c>
    </row>
    <row r="4435" spans="10:24" x14ac:dyDescent="0.25">
      <c r="J4435">
        <v>4432</v>
      </c>
      <c r="K4435" s="43">
        <v>0.39643781318156579</v>
      </c>
      <c r="L4435">
        <v>0.26163233652396467</v>
      </c>
      <c r="M4435">
        <v>0.78212770192749592</v>
      </c>
      <c r="N4435" s="44">
        <v>0.45085433789178697</v>
      </c>
      <c r="O4435" s="161">
        <f t="shared" si="691"/>
        <v>5000000</v>
      </c>
      <c r="P4435" s="162">
        <f t="shared" si="692"/>
        <v>170.42518335000409</v>
      </c>
      <c r="Q4435" s="162">
        <f t="shared" si="693"/>
        <v>150.58798395935679</v>
      </c>
      <c r="R4435" s="163">
        <f t="shared" si="694"/>
        <v>1</v>
      </c>
      <c r="S4435" s="161">
        <f t="shared" si="695"/>
        <v>6000000</v>
      </c>
      <c r="T4435" s="162">
        <f t="shared" si="696"/>
        <v>186.80839445000137</v>
      </c>
      <c r="U4435" s="162">
        <f t="shared" si="697"/>
        <v>132.7939919796784</v>
      </c>
      <c r="V4435" s="163">
        <f t="shared" si="698"/>
        <v>1</v>
      </c>
      <c r="W4435" s="164">
        <f t="shared" si="699"/>
        <v>49185996.95323649</v>
      </c>
      <c r="X4435" s="164">
        <f t="shared" si="700"/>
        <v>174086414.82193786</v>
      </c>
    </row>
    <row r="4436" spans="10:24" x14ac:dyDescent="0.25">
      <c r="J4436">
        <v>4433</v>
      </c>
      <c r="K4436" s="43">
        <v>0.91046957065184086</v>
      </c>
      <c r="L4436">
        <v>0.74540513003428277</v>
      </c>
      <c r="M4436">
        <v>0.27233750882199015</v>
      </c>
      <c r="N4436" s="44">
        <v>0.30018443813010431</v>
      </c>
      <c r="O4436" s="161">
        <f t="shared" si="691"/>
        <v>7000000</v>
      </c>
      <c r="P4436" s="162">
        <f t="shared" si="692"/>
        <v>189.90149810113093</v>
      </c>
      <c r="Q4436" s="162">
        <f t="shared" si="693"/>
        <v>122.88482658108293</v>
      </c>
      <c r="R4436" s="163">
        <f t="shared" si="694"/>
        <v>1</v>
      </c>
      <c r="S4436" s="161">
        <f t="shared" si="695"/>
        <v>9000000</v>
      </c>
      <c r="T4436" s="162">
        <f t="shared" si="696"/>
        <v>193.30049936704364</v>
      </c>
      <c r="U4436" s="162">
        <f t="shared" si="697"/>
        <v>118.94241329054147</v>
      </c>
      <c r="V4436" s="163">
        <f t="shared" si="698"/>
        <v>1</v>
      </c>
      <c r="W4436" s="164">
        <f t="shared" si="699"/>
        <v>419116700.64033598</v>
      </c>
      <c r="X4436" s="164">
        <f t="shared" si="700"/>
        <v>519222774.6885196</v>
      </c>
    </row>
    <row r="4437" spans="10:24" x14ac:dyDescent="0.25">
      <c r="J4437">
        <v>4434</v>
      </c>
      <c r="K4437" s="43">
        <v>0.33750622233332717</v>
      </c>
      <c r="L4437">
        <v>0.64044153240481139</v>
      </c>
      <c r="M4437">
        <v>0.1119223826137814</v>
      </c>
      <c r="N4437" s="44">
        <v>0.7918640682093403</v>
      </c>
      <c r="O4437" s="161">
        <f t="shared" si="691"/>
        <v>5000000</v>
      </c>
      <c r="P4437" s="162">
        <f t="shared" si="692"/>
        <v>185.39458859734148</v>
      </c>
      <c r="Q4437" s="162">
        <f t="shared" si="693"/>
        <v>110.67263983918176</v>
      </c>
      <c r="R4437" s="163">
        <f t="shared" si="694"/>
        <v>1</v>
      </c>
      <c r="S4437" s="161">
        <f t="shared" si="695"/>
        <v>6000000</v>
      </c>
      <c r="T4437" s="162">
        <f t="shared" si="696"/>
        <v>191.79819619911382</v>
      </c>
      <c r="U4437" s="162">
        <f t="shared" si="697"/>
        <v>112.83631991959088</v>
      </c>
      <c r="V4437" s="163">
        <f t="shared" si="698"/>
        <v>1</v>
      </c>
      <c r="W4437" s="164">
        <f t="shared" si="699"/>
        <v>323609743.7907986</v>
      </c>
      <c r="X4437" s="164">
        <f t="shared" si="700"/>
        <v>323771257.67713761</v>
      </c>
    </row>
    <row r="4438" spans="10:24" x14ac:dyDescent="0.25">
      <c r="J4438">
        <v>4435</v>
      </c>
      <c r="K4438" s="43">
        <v>0.14901818943819611</v>
      </c>
      <c r="L4438">
        <v>0.7383152505977062</v>
      </c>
      <c r="M4438">
        <v>0.70141853628281747</v>
      </c>
      <c r="N4438" s="44">
        <v>0.10111571794438623</v>
      </c>
      <c r="O4438" s="161">
        <f t="shared" si="691"/>
        <v>2000000</v>
      </c>
      <c r="P4438" s="162">
        <f t="shared" si="692"/>
        <v>189.57240077556136</v>
      </c>
      <c r="Q4438" s="162">
        <f t="shared" si="693"/>
        <v>145.56969504166065</v>
      </c>
      <c r="R4438" s="163">
        <f t="shared" si="694"/>
        <v>1</v>
      </c>
      <c r="S4438" s="161">
        <f t="shared" si="695"/>
        <v>2000000</v>
      </c>
      <c r="T4438" s="162">
        <f t="shared" si="696"/>
        <v>193.19080025852045</v>
      </c>
      <c r="U4438" s="162">
        <f t="shared" si="697"/>
        <v>130.28484752083031</v>
      </c>
      <c r="V4438" s="163">
        <f t="shared" si="698"/>
        <v>0.9</v>
      </c>
      <c r="W4438" s="164">
        <f t="shared" si="699"/>
        <v>38005411.467801422</v>
      </c>
      <c r="X4438" s="164">
        <f t="shared" si="700"/>
        <v>-36769285.072157741</v>
      </c>
    </row>
    <row r="4439" spans="10:24" x14ac:dyDescent="0.25">
      <c r="J4439">
        <v>4436</v>
      </c>
      <c r="K4439" s="43">
        <v>0.23846112681856491</v>
      </c>
      <c r="L4439">
        <v>0.20332321207826964</v>
      </c>
      <c r="M4439">
        <v>0.39615462045910488</v>
      </c>
      <c r="N4439" s="44">
        <v>4.4002025282857904E-2</v>
      </c>
      <c r="O4439" s="161">
        <f t="shared" si="691"/>
        <v>2000000</v>
      </c>
      <c r="P4439" s="162">
        <f t="shared" si="692"/>
        <v>167.5528555208241</v>
      </c>
      <c r="Q4439" s="162">
        <f t="shared" si="693"/>
        <v>129.7337374133952</v>
      </c>
      <c r="R4439" s="163">
        <f t="shared" si="694"/>
        <v>1</v>
      </c>
      <c r="S4439" s="161">
        <f t="shared" si="695"/>
        <v>5000000</v>
      </c>
      <c r="T4439" s="162">
        <f t="shared" si="696"/>
        <v>185.85095184027469</v>
      </c>
      <c r="U4439" s="162">
        <f t="shared" si="697"/>
        <v>122.3668687066976</v>
      </c>
      <c r="V4439" s="163">
        <f t="shared" si="698"/>
        <v>0.9</v>
      </c>
      <c r="W4439" s="164">
        <f t="shared" si="699"/>
        <v>25638236.214857787</v>
      </c>
      <c r="X4439" s="164">
        <f t="shared" si="700"/>
        <v>135678374.10109687</v>
      </c>
    </row>
    <row r="4440" spans="10:24" x14ac:dyDescent="0.25">
      <c r="J4440">
        <v>4437</v>
      </c>
      <c r="K4440" s="43">
        <v>0.43428352207203602</v>
      </c>
      <c r="L4440">
        <v>0.15351891317273847</v>
      </c>
      <c r="M4440">
        <v>0.63632088609422299</v>
      </c>
      <c r="N4440" s="44">
        <v>0.24578693189821532</v>
      </c>
      <c r="O4440" s="161">
        <f t="shared" si="691"/>
        <v>5000000</v>
      </c>
      <c r="P4440" s="162">
        <f t="shared" si="692"/>
        <v>164.67814039619211</v>
      </c>
      <c r="Q4440" s="162">
        <f t="shared" si="693"/>
        <v>141.97283639192202</v>
      </c>
      <c r="R4440" s="163">
        <f t="shared" si="694"/>
        <v>1</v>
      </c>
      <c r="S4440" s="161">
        <f t="shared" si="695"/>
        <v>6000000</v>
      </c>
      <c r="T4440" s="162">
        <f t="shared" si="696"/>
        <v>184.89271346539738</v>
      </c>
      <c r="U4440" s="162">
        <f t="shared" si="697"/>
        <v>128.48641819596102</v>
      </c>
      <c r="V4440" s="163">
        <f t="shared" si="698"/>
        <v>1</v>
      </c>
      <c r="W4440" s="164">
        <f t="shared" si="699"/>
        <v>63526520.021350443</v>
      </c>
      <c r="X4440" s="164">
        <f t="shared" si="700"/>
        <v>188437771.61661816</v>
      </c>
    </row>
    <row r="4441" spans="10:24" x14ac:dyDescent="0.25">
      <c r="J4441">
        <v>4438</v>
      </c>
      <c r="K4441" s="43">
        <v>8.0898914685466172E-2</v>
      </c>
      <c r="L4441">
        <v>0.89807109554519571</v>
      </c>
      <c r="M4441">
        <v>0.65937891210866062</v>
      </c>
      <c r="N4441" s="44">
        <v>0.48294712988139288</v>
      </c>
      <c r="O4441" s="161">
        <f t="shared" si="691"/>
        <v>2000000</v>
      </c>
      <c r="P4441" s="162">
        <f t="shared" si="692"/>
        <v>199.05955536755329</v>
      </c>
      <c r="Q4441" s="162">
        <f t="shared" si="693"/>
        <v>143.21537319654672</v>
      </c>
      <c r="R4441" s="163">
        <f t="shared" si="694"/>
        <v>1</v>
      </c>
      <c r="S4441" s="161">
        <f t="shared" si="695"/>
        <v>2000000</v>
      </c>
      <c r="T4441" s="162">
        <f t="shared" si="696"/>
        <v>196.35318512251777</v>
      </c>
      <c r="U4441" s="162">
        <f t="shared" si="697"/>
        <v>129.10768659827335</v>
      </c>
      <c r="V4441" s="163">
        <f t="shared" si="698"/>
        <v>1</v>
      </c>
      <c r="W4441" s="164">
        <f t="shared" si="699"/>
        <v>61688364.342013136</v>
      </c>
      <c r="X4441" s="164">
        <f t="shared" si="700"/>
        <v>-15509002.951511145</v>
      </c>
    </row>
    <row r="4442" spans="10:24" x14ac:dyDescent="0.25">
      <c r="J4442">
        <v>4439</v>
      </c>
      <c r="K4442" s="43">
        <v>0.40407943307631788</v>
      </c>
      <c r="L4442">
        <v>0.23816785842987398</v>
      </c>
      <c r="M4442">
        <v>1.65661442852435E-2</v>
      </c>
      <c r="N4442" s="44">
        <v>0.69151452340639374</v>
      </c>
      <c r="O4442" s="161">
        <f t="shared" si="691"/>
        <v>5000000</v>
      </c>
      <c r="P4442" s="162">
        <f t="shared" si="692"/>
        <v>169.31687353367471</v>
      </c>
      <c r="Q4442" s="162">
        <f t="shared" si="693"/>
        <v>92.390468699581049</v>
      </c>
      <c r="R4442" s="163">
        <f t="shared" si="694"/>
        <v>1</v>
      </c>
      <c r="S4442" s="161">
        <f t="shared" si="695"/>
        <v>6000000</v>
      </c>
      <c r="T4442" s="162">
        <f t="shared" si="696"/>
        <v>186.43895784455825</v>
      </c>
      <c r="U4442" s="162">
        <f t="shared" si="697"/>
        <v>103.69523434979052</v>
      </c>
      <c r="V4442" s="163">
        <f t="shared" si="698"/>
        <v>1</v>
      </c>
      <c r="W4442" s="164">
        <f t="shared" si="699"/>
        <v>334632024.17046827</v>
      </c>
      <c r="X4442" s="164">
        <f t="shared" si="700"/>
        <v>346462340.96860635</v>
      </c>
    </row>
    <row r="4443" spans="10:24" x14ac:dyDescent="0.25">
      <c r="J4443">
        <v>4440</v>
      </c>
      <c r="K4443" s="43">
        <v>0.61862433672373607</v>
      </c>
      <c r="L4443">
        <v>0.57412139913923965</v>
      </c>
      <c r="M4443">
        <v>0.50497229441055924</v>
      </c>
      <c r="N4443" s="44">
        <v>0.65877595785357324</v>
      </c>
      <c r="O4443" s="161">
        <f t="shared" si="691"/>
        <v>6000000</v>
      </c>
      <c r="P4443" s="162">
        <f t="shared" si="692"/>
        <v>182.80315253445684</v>
      </c>
      <c r="Q4443" s="162">
        <f t="shared" si="693"/>
        <v>135.24928032938965</v>
      </c>
      <c r="R4443" s="163">
        <f t="shared" si="694"/>
        <v>1</v>
      </c>
      <c r="S4443" s="161">
        <f t="shared" si="695"/>
        <v>7000000</v>
      </c>
      <c r="T4443" s="162">
        <f t="shared" si="696"/>
        <v>190.93438417815227</v>
      </c>
      <c r="U4443" s="162">
        <f t="shared" si="697"/>
        <v>125.12464016469482</v>
      </c>
      <c r="V4443" s="163">
        <f t="shared" si="698"/>
        <v>1</v>
      </c>
      <c r="W4443" s="164">
        <f t="shared" si="699"/>
        <v>235323233.23040318</v>
      </c>
      <c r="X4443" s="164">
        <f t="shared" si="700"/>
        <v>310668208.0942021</v>
      </c>
    </row>
    <row r="4444" spans="10:24" x14ac:dyDescent="0.25">
      <c r="J4444">
        <v>4441</v>
      </c>
      <c r="K4444" s="43">
        <v>0.54238373130592843</v>
      </c>
      <c r="L4444">
        <v>0.35354697681290648</v>
      </c>
      <c r="M4444">
        <v>0.22334754350213759</v>
      </c>
      <c r="N4444" s="44">
        <v>0.62151895255958722</v>
      </c>
      <c r="O4444" s="161">
        <f t="shared" si="691"/>
        <v>5000000</v>
      </c>
      <c r="P4444" s="162">
        <f t="shared" si="692"/>
        <v>174.3635722821646</v>
      </c>
      <c r="Q4444" s="162">
        <f t="shared" si="693"/>
        <v>119.78127304355831</v>
      </c>
      <c r="R4444" s="163">
        <f t="shared" si="694"/>
        <v>1</v>
      </c>
      <c r="S4444" s="161">
        <f t="shared" si="695"/>
        <v>6000000</v>
      </c>
      <c r="T4444" s="162">
        <f t="shared" si="696"/>
        <v>188.12119076072153</v>
      </c>
      <c r="U4444" s="162">
        <f t="shared" si="697"/>
        <v>117.39063652177916</v>
      </c>
      <c r="V4444" s="163">
        <f t="shared" si="698"/>
        <v>1</v>
      </c>
      <c r="W4444" s="164">
        <f t="shared" si="699"/>
        <v>222911496.19303143</v>
      </c>
      <c r="X4444" s="164">
        <f t="shared" si="700"/>
        <v>274383325.43365425</v>
      </c>
    </row>
    <row r="4445" spans="10:24" x14ac:dyDescent="0.25">
      <c r="J4445">
        <v>4442</v>
      </c>
      <c r="K4445" s="43">
        <v>0.27595152025838332</v>
      </c>
      <c r="L4445">
        <v>0.4945357559111121</v>
      </c>
      <c r="M4445">
        <v>0.78600654616790733</v>
      </c>
      <c r="N4445" s="44">
        <v>0.18392065427434157</v>
      </c>
      <c r="O4445" s="161">
        <f t="shared" si="691"/>
        <v>2000000</v>
      </c>
      <c r="P4445" s="162">
        <f t="shared" si="692"/>
        <v>179.79454114466836</v>
      </c>
      <c r="Q4445" s="162">
        <f t="shared" si="693"/>
        <v>150.85282364996169</v>
      </c>
      <c r="R4445" s="163">
        <f t="shared" si="694"/>
        <v>1</v>
      </c>
      <c r="S4445" s="161">
        <f t="shared" si="695"/>
        <v>5000000</v>
      </c>
      <c r="T4445" s="162">
        <f t="shared" si="696"/>
        <v>189.93151371488946</v>
      </c>
      <c r="U4445" s="162">
        <f t="shared" si="697"/>
        <v>132.92641182498085</v>
      </c>
      <c r="V4445" s="163">
        <f t="shared" si="698"/>
        <v>0.9</v>
      </c>
      <c r="W4445" s="164">
        <f t="shared" si="699"/>
        <v>7883434.9894133285</v>
      </c>
      <c r="X4445" s="164">
        <f t="shared" si="700"/>
        <v>106522958.50458875</v>
      </c>
    </row>
    <row r="4446" spans="10:24" x14ac:dyDescent="0.25">
      <c r="J4446">
        <v>4443</v>
      </c>
      <c r="K4446" s="43">
        <v>0.76870455549662586</v>
      </c>
      <c r="L4446">
        <v>0.49496299974521729</v>
      </c>
      <c r="M4446">
        <v>0.3650889920904492</v>
      </c>
      <c r="N4446" s="44">
        <v>0.75574380714427414</v>
      </c>
      <c r="O4446" s="161">
        <f t="shared" si="691"/>
        <v>7000000</v>
      </c>
      <c r="P4446" s="162">
        <f t="shared" si="692"/>
        <v>179.81060665902248</v>
      </c>
      <c r="Q4446" s="162">
        <f t="shared" si="693"/>
        <v>128.10222435291379</v>
      </c>
      <c r="R4446" s="163">
        <f t="shared" si="694"/>
        <v>1</v>
      </c>
      <c r="S4446" s="161">
        <f t="shared" si="695"/>
        <v>7000000</v>
      </c>
      <c r="T4446" s="162">
        <f t="shared" si="696"/>
        <v>189.93686888634082</v>
      </c>
      <c r="U4446" s="162">
        <f t="shared" si="697"/>
        <v>121.5511121764569</v>
      </c>
      <c r="V4446" s="163">
        <f t="shared" si="698"/>
        <v>1</v>
      </c>
      <c r="W4446" s="164">
        <f t="shared" si="699"/>
        <v>311958676.14276081</v>
      </c>
      <c r="X4446" s="164">
        <f t="shared" si="700"/>
        <v>328700296.96918744</v>
      </c>
    </row>
    <row r="4447" spans="10:24" x14ac:dyDescent="0.25">
      <c r="J4447">
        <v>4444</v>
      </c>
      <c r="K4447" s="43">
        <v>0.36912484088928688</v>
      </c>
      <c r="L4447">
        <v>8.6776344424887908E-2</v>
      </c>
      <c r="M4447">
        <v>0.56200201969894703</v>
      </c>
      <c r="N4447" s="44">
        <v>0.1235753402250569</v>
      </c>
      <c r="O4447" s="161">
        <f t="shared" si="691"/>
        <v>5000000</v>
      </c>
      <c r="P4447" s="162">
        <f t="shared" si="692"/>
        <v>159.58685096837647</v>
      </c>
      <c r="Q4447" s="162">
        <f t="shared" si="693"/>
        <v>138.1209403481906</v>
      </c>
      <c r="R4447" s="163">
        <f t="shared" si="694"/>
        <v>1</v>
      </c>
      <c r="S4447" s="161">
        <f t="shared" si="695"/>
        <v>6000000</v>
      </c>
      <c r="T4447" s="162">
        <f t="shared" si="696"/>
        <v>183.19561698945881</v>
      </c>
      <c r="U4447" s="162">
        <f t="shared" si="697"/>
        <v>126.5604701740953</v>
      </c>
      <c r="V4447" s="163">
        <f t="shared" si="698"/>
        <v>0.9</v>
      </c>
      <c r="W4447" s="164">
        <f t="shared" si="699"/>
        <v>57329553.100929335</v>
      </c>
      <c r="X4447" s="164">
        <f t="shared" si="700"/>
        <v>155829792.80296302</v>
      </c>
    </row>
    <row r="4448" spans="10:24" x14ac:dyDescent="0.25">
      <c r="J4448">
        <v>4445</v>
      </c>
      <c r="K4448" s="43">
        <v>0.61606824658954606</v>
      </c>
      <c r="L4448">
        <v>0.47166694523570041</v>
      </c>
      <c r="M4448">
        <v>0.69159280158081093</v>
      </c>
      <c r="N4448" s="44">
        <v>0.3183036882703727</v>
      </c>
      <c r="O4448" s="161">
        <f t="shared" si="691"/>
        <v>6000000</v>
      </c>
      <c r="P4448" s="162">
        <f t="shared" si="692"/>
        <v>178.93379632252683</v>
      </c>
      <c r="Q4448" s="162">
        <f t="shared" si="693"/>
        <v>145.00740501065459</v>
      </c>
      <c r="R4448" s="163">
        <f t="shared" si="694"/>
        <v>1</v>
      </c>
      <c r="S4448" s="161">
        <f t="shared" si="695"/>
        <v>7000000</v>
      </c>
      <c r="T4448" s="162">
        <f t="shared" si="696"/>
        <v>189.64459877417562</v>
      </c>
      <c r="U4448" s="162">
        <f t="shared" si="697"/>
        <v>130.00370250532731</v>
      </c>
      <c r="V4448" s="163">
        <f t="shared" si="698"/>
        <v>1</v>
      </c>
      <c r="W4448" s="164">
        <f t="shared" si="699"/>
        <v>153558347.87123343</v>
      </c>
      <c r="X4448" s="164">
        <f t="shared" si="700"/>
        <v>267486273.88193816</v>
      </c>
    </row>
    <row r="4449" spans="10:24" x14ac:dyDescent="0.25">
      <c r="J4449">
        <v>4446</v>
      </c>
      <c r="K4449" s="43">
        <v>0.71209931649400104</v>
      </c>
      <c r="L4449">
        <v>0.46374784936065139</v>
      </c>
      <c r="M4449">
        <v>2.103302996243972E-2</v>
      </c>
      <c r="N4449" s="44">
        <v>0.19553539914447227</v>
      </c>
      <c r="O4449" s="161">
        <f t="shared" si="691"/>
        <v>6000000</v>
      </c>
      <c r="P4449" s="162">
        <f t="shared" si="692"/>
        <v>178.63505866557608</v>
      </c>
      <c r="Q4449" s="162">
        <f t="shared" si="693"/>
        <v>94.342679412687801</v>
      </c>
      <c r="R4449" s="163">
        <f t="shared" si="694"/>
        <v>1</v>
      </c>
      <c r="S4449" s="161">
        <f t="shared" si="695"/>
        <v>7000000</v>
      </c>
      <c r="T4449" s="162">
        <f t="shared" si="696"/>
        <v>189.54501955519203</v>
      </c>
      <c r="U4449" s="162">
        <f t="shared" si="697"/>
        <v>104.6713397063439</v>
      </c>
      <c r="V4449" s="163">
        <f t="shared" si="698"/>
        <v>0.9</v>
      </c>
      <c r="W4449" s="164">
        <f t="shared" si="699"/>
        <v>455754275.51732969</v>
      </c>
      <c r="X4449" s="164">
        <f t="shared" si="700"/>
        <v>384704183.0477432</v>
      </c>
    </row>
    <row r="4450" spans="10:24" x14ac:dyDescent="0.25">
      <c r="J4450">
        <v>4447</v>
      </c>
      <c r="K4450" s="43">
        <v>0.13171650623555387</v>
      </c>
      <c r="L4450">
        <v>0.30375333713577135</v>
      </c>
      <c r="M4450">
        <v>0.24239925592711775</v>
      </c>
      <c r="N4450" s="44">
        <v>0.75993519485531269</v>
      </c>
      <c r="O4450" s="161">
        <f t="shared" si="691"/>
        <v>2000000</v>
      </c>
      <c r="P4450" s="162">
        <f t="shared" si="692"/>
        <v>172.29546362612277</v>
      </c>
      <c r="Q4450" s="162">
        <f t="shared" si="693"/>
        <v>121.02788700149451</v>
      </c>
      <c r="R4450" s="163">
        <f t="shared" si="694"/>
        <v>1</v>
      </c>
      <c r="S4450" s="161">
        <f t="shared" si="695"/>
        <v>2000000</v>
      </c>
      <c r="T4450" s="162">
        <f t="shared" si="696"/>
        <v>187.43182120870759</v>
      </c>
      <c r="U4450" s="162">
        <f t="shared" si="697"/>
        <v>118.01394350074726</v>
      </c>
      <c r="V4450" s="163">
        <f t="shared" si="698"/>
        <v>1</v>
      </c>
      <c r="W4450" s="164">
        <f t="shared" si="699"/>
        <v>52535153.249256521</v>
      </c>
      <c r="X4450" s="164">
        <f t="shared" si="700"/>
        <v>-11164244.584079355</v>
      </c>
    </row>
    <row r="4451" spans="10:24" x14ac:dyDescent="0.25">
      <c r="J4451">
        <v>4448</v>
      </c>
      <c r="K4451" s="43">
        <v>0.10612756088346698</v>
      </c>
      <c r="L4451">
        <v>0.75269057581002863</v>
      </c>
      <c r="M4451">
        <v>2.8908327190835137E-2</v>
      </c>
      <c r="N4451" s="44">
        <v>0.82341554115642246</v>
      </c>
      <c r="O4451" s="161">
        <f t="shared" si="691"/>
        <v>2000000</v>
      </c>
      <c r="P4451" s="162">
        <f t="shared" si="692"/>
        <v>190.2447150046228</v>
      </c>
      <c r="Q4451" s="162">
        <f t="shared" si="693"/>
        <v>97.058289964469296</v>
      </c>
      <c r="R4451" s="163">
        <f t="shared" si="694"/>
        <v>1</v>
      </c>
      <c r="S4451" s="161">
        <f t="shared" si="695"/>
        <v>2000000</v>
      </c>
      <c r="T4451" s="162">
        <f t="shared" si="696"/>
        <v>193.41490500154094</v>
      </c>
      <c r="U4451" s="162">
        <f t="shared" si="697"/>
        <v>106.02914498223464</v>
      </c>
      <c r="V4451" s="163">
        <f t="shared" si="698"/>
        <v>1</v>
      </c>
      <c r="W4451" s="164">
        <f t="shared" si="699"/>
        <v>136372850.08030701</v>
      </c>
      <c r="X4451" s="164">
        <f t="shared" si="700"/>
        <v>24771520.038612604</v>
      </c>
    </row>
    <row r="4452" spans="10:24" x14ac:dyDescent="0.25">
      <c r="J4452">
        <v>4449</v>
      </c>
      <c r="K4452" s="43">
        <v>0.62195561272127486</v>
      </c>
      <c r="L4452">
        <v>0.46351041309408181</v>
      </c>
      <c r="M4452">
        <v>0.43076950098096445</v>
      </c>
      <c r="N4452" s="44">
        <v>0.52339258492018759</v>
      </c>
      <c r="O4452" s="161">
        <f t="shared" si="691"/>
        <v>6000000</v>
      </c>
      <c r="P4452" s="162">
        <f t="shared" si="692"/>
        <v>178.62609391677313</v>
      </c>
      <c r="Q4452" s="162">
        <f t="shared" si="693"/>
        <v>131.51169173527504</v>
      </c>
      <c r="R4452" s="163">
        <f t="shared" si="694"/>
        <v>1</v>
      </c>
      <c r="S4452" s="161">
        <f t="shared" si="695"/>
        <v>7000000</v>
      </c>
      <c r="T4452" s="162">
        <f t="shared" si="696"/>
        <v>189.54203130559105</v>
      </c>
      <c r="U4452" s="162">
        <f t="shared" si="697"/>
        <v>123.25584586763752</v>
      </c>
      <c r="V4452" s="163">
        <f t="shared" si="698"/>
        <v>1</v>
      </c>
      <c r="W4452" s="164">
        <f t="shared" si="699"/>
        <v>232686413.08898854</v>
      </c>
      <c r="X4452" s="164">
        <f t="shared" si="700"/>
        <v>314003298.06567472</v>
      </c>
    </row>
    <row r="4453" spans="10:24" x14ac:dyDescent="0.25">
      <c r="J4453">
        <v>4450</v>
      </c>
      <c r="K4453" s="43">
        <v>0.5109553376555932</v>
      </c>
      <c r="L4453">
        <v>0.14279025068850915</v>
      </c>
      <c r="M4453">
        <v>0.93413598696498457</v>
      </c>
      <c r="N4453" s="44">
        <v>0.15105526830246663</v>
      </c>
      <c r="O4453" s="161">
        <f t="shared" si="691"/>
        <v>5000000</v>
      </c>
      <c r="P4453" s="162">
        <f t="shared" si="692"/>
        <v>163.98199470897833</v>
      </c>
      <c r="Q4453" s="162">
        <f t="shared" si="693"/>
        <v>165.14644898230367</v>
      </c>
      <c r="R4453" s="163">
        <f t="shared" si="694"/>
        <v>1</v>
      </c>
      <c r="S4453" s="161">
        <f t="shared" si="695"/>
        <v>6000000</v>
      </c>
      <c r="T4453" s="162">
        <f t="shared" si="696"/>
        <v>184.66066490299278</v>
      </c>
      <c r="U4453" s="162">
        <f t="shared" si="697"/>
        <v>140.07322449115185</v>
      </c>
      <c r="V4453" s="163">
        <f t="shared" si="698"/>
        <v>0.9</v>
      </c>
      <c r="W4453" s="164">
        <f t="shared" si="699"/>
        <v>-55822271.366626665</v>
      </c>
      <c r="X4453" s="164">
        <f t="shared" si="700"/>
        <v>90772178.223941028</v>
      </c>
    </row>
    <row r="4454" spans="10:24" x14ac:dyDescent="0.25">
      <c r="J4454">
        <v>4451</v>
      </c>
      <c r="K4454" s="43">
        <v>0.96837533074238058</v>
      </c>
      <c r="L4454">
        <v>0.33818257201451907</v>
      </c>
      <c r="M4454">
        <v>0.56232499480177112</v>
      </c>
      <c r="N4454" s="44">
        <v>0.80522281561551468</v>
      </c>
      <c r="O4454" s="161">
        <f t="shared" si="691"/>
        <v>9000000</v>
      </c>
      <c r="P4454" s="162">
        <f t="shared" si="692"/>
        <v>173.73857520071289</v>
      </c>
      <c r="Q4454" s="162">
        <f t="shared" si="693"/>
        <v>138.13733131138272</v>
      </c>
      <c r="R4454" s="163">
        <f t="shared" si="694"/>
        <v>1</v>
      </c>
      <c r="S4454" s="161">
        <f t="shared" si="695"/>
        <v>9000000</v>
      </c>
      <c r="T4454" s="162">
        <f t="shared" si="696"/>
        <v>187.91285840023764</v>
      </c>
      <c r="U4454" s="162">
        <f t="shared" si="697"/>
        <v>126.56866565569136</v>
      </c>
      <c r="V4454" s="163">
        <f t="shared" si="698"/>
        <v>1</v>
      </c>
      <c r="W4454" s="164">
        <f t="shared" si="699"/>
        <v>270411195.00397146</v>
      </c>
      <c r="X4454" s="164">
        <f t="shared" si="700"/>
        <v>402097734.70091653</v>
      </c>
    </row>
    <row r="4455" spans="10:24" x14ac:dyDescent="0.25">
      <c r="J4455">
        <v>4452</v>
      </c>
      <c r="K4455" s="43">
        <v>0.92161991056112114</v>
      </c>
      <c r="L4455">
        <v>0.43975289417026153</v>
      </c>
      <c r="M4455">
        <v>0.91252098363410505</v>
      </c>
      <c r="N4455" s="44">
        <v>0.12856671386180218</v>
      </c>
      <c r="O4455" s="161">
        <f t="shared" si="691"/>
        <v>7000000</v>
      </c>
      <c r="P4455" s="162">
        <f t="shared" si="692"/>
        <v>177.72606380071846</v>
      </c>
      <c r="Q4455" s="162">
        <f t="shared" si="693"/>
        <v>162.12887427235768</v>
      </c>
      <c r="R4455" s="163">
        <f t="shared" si="694"/>
        <v>1</v>
      </c>
      <c r="S4455" s="161">
        <f t="shared" si="695"/>
        <v>9000000</v>
      </c>
      <c r="T4455" s="162">
        <f t="shared" si="696"/>
        <v>189.24202126690614</v>
      </c>
      <c r="U4455" s="162">
        <f t="shared" si="697"/>
        <v>138.56443713617884</v>
      </c>
      <c r="V4455" s="163">
        <f t="shared" si="698"/>
        <v>0.9</v>
      </c>
      <c r="W4455" s="164">
        <f t="shared" si="699"/>
        <v>59180326.698525503</v>
      </c>
      <c r="X4455" s="164">
        <f t="shared" si="700"/>
        <v>260488431.45889109</v>
      </c>
    </row>
    <row r="4456" spans="10:24" x14ac:dyDescent="0.25">
      <c r="J4456">
        <v>4453</v>
      </c>
      <c r="K4456" s="43">
        <v>0.79783366398762978</v>
      </c>
      <c r="L4456">
        <v>3.6570577223504763E-4</v>
      </c>
      <c r="M4456">
        <v>0.85996755192185892</v>
      </c>
      <c r="N4456" s="44">
        <v>0.66811364729671863</v>
      </c>
      <c r="O4456" s="161">
        <f t="shared" si="691"/>
        <v>7000000</v>
      </c>
      <c r="P4456" s="162">
        <f t="shared" si="692"/>
        <v>129.33711655680492</v>
      </c>
      <c r="Q4456" s="162">
        <f t="shared" si="693"/>
        <v>156.60347136990447</v>
      </c>
      <c r="R4456" s="163">
        <f t="shared" si="694"/>
        <v>1</v>
      </c>
      <c r="S4456" s="161">
        <f t="shared" si="695"/>
        <v>7000000</v>
      </c>
      <c r="T4456" s="162">
        <f t="shared" si="696"/>
        <v>173.11237218560163</v>
      </c>
      <c r="U4456" s="162">
        <f t="shared" si="697"/>
        <v>135.80173568495223</v>
      </c>
      <c r="V4456" s="163">
        <f t="shared" si="698"/>
        <v>1</v>
      </c>
      <c r="W4456" s="164">
        <f t="shared" si="699"/>
        <v>-240864483.69169688</v>
      </c>
      <c r="X4456" s="164">
        <f t="shared" si="700"/>
        <v>111174455.50454575</v>
      </c>
    </row>
    <row r="4457" spans="10:24" x14ac:dyDescent="0.25">
      <c r="J4457">
        <v>4454</v>
      </c>
      <c r="K4457" s="43">
        <v>0.76283855799529787</v>
      </c>
      <c r="L4457">
        <v>0.55748434703471239</v>
      </c>
      <c r="M4457">
        <v>5.5968237508754792E-2</v>
      </c>
      <c r="N4457" s="44">
        <v>0.8862300337480179</v>
      </c>
      <c r="O4457" s="161">
        <f t="shared" si="691"/>
        <v>7000000</v>
      </c>
      <c r="P4457" s="162">
        <f t="shared" si="692"/>
        <v>182.1689124473086</v>
      </c>
      <c r="Q4457" s="162">
        <f t="shared" si="693"/>
        <v>103.20901772395132</v>
      </c>
      <c r="R4457" s="163">
        <f t="shared" si="694"/>
        <v>1</v>
      </c>
      <c r="S4457" s="161">
        <f t="shared" si="695"/>
        <v>7000000</v>
      </c>
      <c r="T4457" s="162">
        <f t="shared" si="696"/>
        <v>190.72297081576954</v>
      </c>
      <c r="U4457" s="162">
        <f t="shared" si="697"/>
        <v>109.10450886197566</v>
      </c>
      <c r="V4457" s="163">
        <f t="shared" si="698"/>
        <v>1</v>
      </c>
      <c r="W4457" s="164">
        <f t="shared" si="699"/>
        <v>502719263.063501</v>
      </c>
      <c r="X4457" s="164">
        <f t="shared" si="700"/>
        <v>421329233.67655718</v>
      </c>
    </row>
    <row r="4458" spans="10:24" x14ac:dyDescent="0.25">
      <c r="J4458">
        <v>4455</v>
      </c>
      <c r="K4458" s="43">
        <v>0.72269897073818434</v>
      </c>
      <c r="L4458">
        <v>0.78631135781300387</v>
      </c>
      <c r="M4458">
        <v>0.77680971167249846</v>
      </c>
      <c r="N4458" s="44">
        <v>0.22957312351535952</v>
      </c>
      <c r="O4458" s="161">
        <f t="shared" si="691"/>
        <v>6000000</v>
      </c>
      <c r="P4458" s="162">
        <f t="shared" si="692"/>
        <v>191.9053149382421</v>
      </c>
      <c r="Q4458" s="162">
        <f t="shared" si="693"/>
        <v>150.22925979441123</v>
      </c>
      <c r="R4458" s="163">
        <f t="shared" si="694"/>
        <v>1</v>
      </c>
      <c r="S4458" s="161">
        <f t="shared" si="695"/>
        <v>7000000</v>
      </c>
      <c r="T4458" s="162">
        <f t="shared" si="696"/>
        <v>193.96843831274737</v>
      </c>
      <c r="U4458" s="162">
        <f t="shared" si="697"/>
        <v>132.61462989720562</v>
      </c>
      <c r="V4458" s="163">
        <f t="shared" si="698"/>
        <v>1</v>
      </c>
      <c r="W4458" s="164">
        <f t="shared" si="699"/>
        <v>200056330.86298519</v>
      </c>
      <c r="X4458" s="164">
        <f t="shared" si="700"/>
        <v>279476658.90879226</v>
      </c>
    </row>
    <row r="4459" spans="10:24" x14ac:dyDescent="0.25">
      <c r="J4459">
        <v>4456</v>
      </c>
      <c r="K4459" s="43">
        <v>0.49147382052025224</v>
      </c>
      <c r="L4459">
        <v>0.22949548664093755</v>
      </c>
      <c r="M4459">
        <v>0.3877642724124859</v>
      </c>
      <c r="N4459" s="44">
        <v>0.31703657533790097</v>
      </c>
      <c r="O4459" s="161">
        <f t="shared" si="691"/>
        <v>5000000</v>
      </c>
      <c r="P4459" s="162">
        <f t="shared" si="692"/>
        <v>168.8923593385866</v>
      </c>
      <c r="Q4459" s="162">
        <f t="shared" si="693"/>
        <v>129.29698224486521</v>
      </c>
      <c r="R4459" s="163">
        <f t="shared" si="694"/>
        <v>1</v>
      </c>
      <c r="S4459" s="161">
        <f t="shared" si="695"/>
        <v>6000000</v>
      </c>
      <c r="T4459" s="162">
        <f t="shared" si="696"/>
        <v>186.2974531128622</v>
      </c>
      <c r="U4459" s="162">
        <f t="shared" si="697"/>
        <v>122.1484911224326</v>
      </c>
      <c r="V4459" s="163">
        <f t="shared" si="698"/>
        <v>1</v>
      </c>
      <c r="W4459" s="164">
        <f t="shared" si="699"/>
        <v>147976885.46860698</v>
      </c>
      <c r="X4459" s="164">
        <f t="shared" si="700"/>
        <v>234893771.9425776</v>
      </c>
    </row>
    <row r="4460" spans="10:24" x14ac:dyDescent="0.25">
      <c r="J4460">
        <v>4457</v>
      </c>
      <c r="K4460" s="43">
        <v>0.30414259225874174</v>
      </c>
      <c r="L4460">
        <v>0.81591569947931641</v>
      </c>
      <c r="M4460">
        <v>0.19823396984171948</v>
      </c>
      <c r="N4460" s="44">
        <v>3.2067819390581453E-2</v>
      </c>
      <c r="O4460" s="161">
        <f t="shared" si="691"/>
        <v>5000000</v>
      </c>
      <c r="P4460" s="162">
        <f t="shared" si="692"/>
        <v>193.49863723079588</v>
      </c>
      <c r="Q4460" s="162">
        <f t="shared" si="693"/>
        <v>118.04107622486491</v>
      </c>
      <c r="R4460" s="163">
        <f t="shared" si="694"/>
        <v>1</v>
      </c>
      <c r="S4460" s="161">
        <f t="shared" si="695"/>
        <v>6000000</v>
      </c>
      <c r="T4460" s="162">
        <f t="shared" si="696"/>
        <v>194.49954574359862</v>
      </c>
      <c r="U4460" s="162">
        <f t="shared" si="697"/>
        <v>116.52053811243246</v>
      </c>
      <c r="V4460" s="163">
        <f t="shared" si="698"/>
        <v>0.9</v>
      </c>
      <c r="W4460" s="164">
        <f t="shared" si="699"/>
        <v>327287805.02965486</v>
      </c>
      <c r="X4460" s="164">
        <f t="shared" si="700"/>
        <v>271086641.20829719</v>
      </c>
    </row>
    <row r="4461" spans="10:24" x14ac:dyDescent="0.25">
      <c r="J4461">
        <v>4458</v>
      </c>
      <c r="K4461" s="43">
        <v>0.83672362203231943</v>
      </c>
      <c r="L4461">
        <v>0.20136096390797087</v>
      </c>
      <c r="M4461">
        <v>0.19057251283378829</v>
      </c>
      <c r="N4461" s="44">
        <v>0.47696493761979197</v>
      </c>
      <c r="O4461" s="161">
        <f t="shared" si="691"/>
        <v>7000000</v>
      </c>
      <c r="P4461" s="162">
        <f t="shared" si="692"/>
        <v>167.44845171763507</v>
      </c>
      <c r="Q4461" s="162">
        <f t="shared" si="693"/>
        <v>117.48423009866579</v>
      </c>
      <c r="R4461" s="163">
        <f t="shared" si="694"/>
        <v>1</v>
      </c>
      <c r="S4461" s="161">
        <f t="shared" si="695"/>
        <v>7000000</v>
      </c>
      <c r="T4461" s="162">
        <f t="shared" si="696"/>
        <v>185.81615057254501</v>
      </c>
      <c r="U4461" s="162">
        <f t="shared" si="697"/>
        <v>116.2421150493329</v>
      </c>
      <c r="V4461" s="163">
        <f t="shared" si="698"/>
        <v>1</v>
      </c>
      <c r="W4461" s="164">
        <f t="shared" si="699"/>
        <v>299749551.33278495</v>
      </c>
      <c r="X4461" s="164">
        <f t="shared" si="700"/>
        <v>337018248.66248482</v>
      </c>
    </row>
    <row r="4462" spans="10:24" x14ac:dyDescent="0.25">
      <c r="J4462">
        <v>4459</v>
      </c>
      <c r="K4462" s="43">
        <v>0.58125967767952536</v>
      </c>
      <c r="L4462">
        <v>0.56894817751485482</v>
      </c>
      <c r="M4462">
        <v>0.26527513760531063</v>
      </c>
      <c r="N4462" s="44">
        <v>0.84732249414053884</v>
      </c>
      <c r="O4462" s="161">
        <f t="shared" si="691"/>
        <v>6000000</v>
      </c>
      <c r="P4462" s="162">
        <f t="shared" si="692"/>
        <v>182.60545405277429</v>
      </c>
      <c r="Q4462" s="162">
        <f t="shared" si="693"/>
        <v>122.45667534693831</v>
      </c>
      <c r="R4462" s="163">
        <f t="shared" si="694"/>
        <v>1</v>
      </c>
      <c r="S4462" s="161">
        <f t="shared" si="695"/>
        <v>6000000</v>
      </c>
      <c r="T4462" s="162">
        <f t="shared" si="696"/>
        <v>190.86848468425811</v>
      </c>
      <c r="U4462" s="162">
        <f t="shared" si="697"/>
        <v>118.72833767346916</v>
      </c>
      <c r="V4462" s="163">
        <f t="shared" si="698"/>
        <v>1</v>
      </c>
      <c r="W4462" s="164">
        <f t="shared" si="699"/>
        <v>310892672.23501587</v>
      </c>
      <c r="X4462" s="164">
        <f t="shared" si="700"/>
        <v>282840882.06473368</v>
      </c>
    </row>
    <row r="4463" spans="10:24" x14ac:dyDescent="0.25">
      <c r="J4463">
        <v>4460</v>
      </c>
      <c r="K4463" s="43">
        <v>0.45974069171588161</v>
      </c>
      <c r="L4463">
        <v>0.52012001153984233</v>
      </c>
      <c r="M4463">
        <v>0.14542951886195954</v>
      </c>
      <c r="N4463" s="44">
        <v>0.30865423065141395</v>
      </c>
      <c r="O4463" s="161">
        <f t="shared" si="691"/>
        <v>5000000</v>
      </c>
      <c r="P4463" s="162">
        <f t="shared" si="692"/>
        <v>180.75682182968185</v>
      </c>
      <c r="Q4463" s="162">
        <f t="shared" si="693"/>
        <v>113.87522003017506</v>
      </c>
      <c r="R4463" s="163">
        <f t="shared" si="694"/>
        <v>1</v>
      </c>
      <c r="S4463" s="161">
        <f t="shared" si="695"/>
        <v>6000000</v>
      </c>
      <c r="T4463" s="162">
        <f t="shared" si="696"/>
        <v>190.25227394322729</v>
      </c>
      <c r="U4463" s="162">
        <f t="shared" si="697"/>
        <v>114.43761001508753</v>
      </c>
      <c r="V4463" s="163">
        <f t="shared" si="698"/>
        <v>1</v>
      </c>
      <c r="W4463" s="164">
        <f t="shared" si="699"/>
        <v>284408008.99753398</v>
      </c>
      <c r="X4463" s="164">
        <f t="shared" si="700"/>
        <v>304887983.5688386</v>
      </c>
    </row>
    <row r="4464" spans="10:24" x14ac:dyDescent="0.25">
      <c r="J4464">
        <v>4461</v>
      </c>
      <c r="K4464" s="43">
        <v>0.85978503268617601</v>
      </c>
      <c r="L4464">
        <v>0.79955360698904843</v>
      </c>
      <c r="M4464">
        <v>0.8273913623993765</v>
      </c>
      <c r="N4464" s="44">
        <v>0.2306833677074186</v>
      </c>
      <c r="O4464" s="161">
        <f t="shared" si="691"/>
        <v>7000000</v>
      </c>
      <c r="P4464" s="162">
        <f t="shared" si="692"/>
        <v>192.60041736291402</v>
      </c>
      <c r="Q4464" s="162">
        <f t="shared" si="693"/>
        <v>153.87813606356366</v>
      </c>
      <c r="R4464" s="163">
        <f t="shared" si="694"/>
        <v>1</v>
      </c>
      <c r="S4464" s="161">
        <f t="shared" si="695"/>
        <v>7000000</v>
      </c>
      <c r="T4464" s="162">
        <f t="shared" si="696"/>
        <v>194.20013912097133</v>
      </c>
      <c r="U4464" s="162">
        <f t="shared" si="697"/>
        <v>134.43906803178183</v>
      </c>
      <c r="V4464" s="163">
        <f t="shared" si="698"/>
        <v>1</v>
      </c>
      <c r="W4464" s="164">
        <f t="shared" si="699"/>
        <v>221055969.09545249</v>
      </c>
      <c r="X4464" s="164">
        <f t="shared" si="700"/>
        <v>268327497.62432647</v>
      </c>
    </row>
    <row r="4465" spans="10:24" x14ac:dyDescent="0.25">
      <c r="J4465">
        <v>4462</v>
      </c>
      <c r="K4465" s="43">
        <v>0.99427804646229312</v>
      </c>
      <c r="L4465">
        <v>0.47565798377451451</v>
      </c>
      <c r="M4465">
        <v>0.98585968659485446</v>
      </c>
      <c r="N4465" s="44">
        <v>0.20555097059305671</v>
      </c>
      <c r="O4465" s="161">
        <f t="shared" si="691"/>
        <v>9000000</v>
      </c>
      <c r="P4465" s="162">
        <f t="shared" si="692"/>
        <v>179.08418555688911</v>
      </c>
      <c r="Q4465" s="162">
        <f t="shared" si="693"/>
        <v>178.8674292127302</v>
      </c>
      <c r="R4465" s="163">
        <f t="shared" si="694"/>
        <v>1</v>
      </c>
      <c r="S4465" s="161">
        <f t="shared" si="695"/>
        <v>9000000</v>
      </c>
      <c r="T4465" s="162">
        <f t="shared" si="696"/>
        <v>189.69472851896305</v>
      </c>
      <c r="U4465" s="162">
        <f t="shared" si="697"/>
        <v>146.9337146063651</v>
      </c>
      <c r="V4465" s="163">
        <f t="shared" si="698"/>
        <v>1</v>
      </c>
      <c r="W4465" s="164">
        <f t="shared" si="699"/>
        <v>-48049192.902569816</v>
      </c>
      <c r="X4465" s="164">
        <f t="shared" si="700"/>
        <v>234849125.21338153</v>
      </c>
    </row>
    <row r="4466" spans="10:24" x14ac:dyDescent="0.25">
      <c r="J4466">
        <v>4463</v>
      </c>
      <c r="K4466" s="43">
        <v>0.43183463203676464</v>
      </c>
      <c r="L4466">
        <v>0.57393738432815733</v>
      </c>
      <c r="M4466">
        <v>0.42040412555846474</v>
      </c>
      <c r="N4466" s="44">
        <v>0.52863674080535816</v>
      </c>
      <c r="O4466" s="161">
        <f t="shared" si="691"/>
        <v>5000000</v>
      </c>
      <c r="P4466" s="162">
        <f t="shared" si="692"/>
        <v>182.79611211774395</v>
      </c>
      <c r="Q4466" s="162">
        <f t="shared" si="693"/>
        <v>130.98280525624389</v>
      </c>
      <c r="R4466" s="163">
        <f t="shared" si="694"/>
        <v>1</v>
      </c>
      <c r="S4466" s="161">
        <f t="shared" si="695"/>
        <v>6000000</v>
      </c>
      <c r="T4466" s="162">
        <f t="shared" si="696"/>
        <v>190.93203737258131</v>
      </c>
      <c r="U4466" s="162">
        <f t="shared" si="697"/>
        <v>122.99140262812195</v>
      </c>
      <c r="V4466" s="163">
        <f t="shared" si="698"/>
        <v>1</v>
      </c>
      <c r="W4466" s="164">
        <f t="shared" si="699"/>
        <v>209066534.30750027</v>
      </c>
      <c r="X4466" s="164">
        <f t="shared" si="700"/>
        <v>257643808.46675617</v>
      </c>
    </row>
    <row r="4467" spans="10:24" x14ac:dyDescent="0.25">
      <c r="J4467">
        <v>4464</v>
      </c>
      <c r="K4467" s="43">
        <v>0.26935814136238379</v>
      </c>
      <c r="L4467">
        <v>0.54858670897876372</v>
      </c>
      <c r="M4467">
        <v>0.56491339170620081</v>
      </c>
      <c r="N4467" s="44">
        <v>0.64563442970469342</v>
      </c>
      <c r="O4467" s="161">
        <f t="shared" si="691"/>
        <v>2000000</v>
      </c>
      <c r="P4467" s="162">
        <f t="shared" si="692"/>
        <v>181.83137196006723</v>
      </c>
      <c r="Q4467" s="162">
        <f t="shared" si="693"/>
        <v>138.26876936990567</v>
      </c>
      <c r="R4467" s="163">
        <f t="shared" si="694"/>
        <v>1</v>
      </c>
      <c r="S4467" s="161">
        <f t="shared" si="695"/>
        <v>5000000</v>
      </c>
      <c r="T4467" s="162">
        <f t="shared" si="696"/>
        <v>190.61045732002242</v>
      </c>
      <c r="U4467" s="162">
        <f t="shared" si="697"/>
        <v>126.63438468495283</v>
      </c>
      <c r="V4467" s="163">
        <f t="shared" si="698"/>
        <v>1</v>
      </c>
      <c r="W4467" s="164">
        <f t="shared" si="699"/>
        <v>37125205.180323124</v>
      </c>
      <c r="X4467" s="164">
        <f t="shared" si="700"/>
        <v>169880363.17534792</v>
      </c>
    </row>
    <row r="4468" spans="10:24" x14ac:dyDescent="0.25">
      <c r="J4468">
        <v>4465</v>
      </c>
      <c r="K4468" s="43">
        <v>0.78800971701610045</v>
      </c>
      <c r="L4468">
        <v>0.87317366653200079</v>
      </c>
      <c r="M4468">
        <v>0.5926649989528735</v>
      </c>
      <c r="N4468" s="44">
        <v>0.6809302245257649</v>
      </c>
      <c r="O4468" s="161">
        <f t="shared" si="691"/>
        <v>7000000</v>
      </c>
      <c r="P4468" s="162">
        <f t="shared" si="692"/>
        <v>197.12283343720773</v>
      </c>
      <c r="Q4468" s="162">
        <f t="shared" si="693"/>
        <v>139.68811482063333</v>
      </c>
      <c r="R4468" s="163">
        <f t="shared" si="694"/>
        <v>1</v>
      </c>
      <c r="S4468" s="161">
        <f t="shared" si="695"/>
        <v>7000000</v>
      </c>
      <c r="T4468" s="162">
        <f t="shared" si="696"/>
        <v>195.70761114573591</v>
      </c>
      <c r="U4468" s="162">
        <f t="shared" si="697"/>
        <v>127.34405741031667</v>
      </c>
      <c r="V4468" s="163">
        <f t="shared" si="698"/>
        <v>1</v>
      </c>
      <c r="W4468" s="164">
        <f t="shared" si="699"/>
        <v>352043030.31602079</v>
      </c>
      <c r="X4468" s="164">
        <f t="shared" si="700"/>
        <v>328544876.14793473</v>
      </c>
    </row>
    <row r="4469" spans="10:24" x14ac:dyDescent="0.25">
      <c r="J4469">
        <v>4466</v>
      </c>
      <c r="K4469" s="43">
        <v>0.23370790602149782</v>
      </c>
      <c r="L4469">
        <v>0.48261926540460631</v>
      </c>
      <c r="M4469">
        <v>0.35716351922664669</v>
      </c>
      <c r="N4469" s="44">
        <v>0.39873394350373415</v>
      </c>
      <c r="O4469" s="161">
        <f t="shared" si="691"/>
        <v>2000000</v>
      </c>
      <c r="P4469" s="162">
        <f t="shared" si="692"/>
        <v>179.34628751589798</v>
      </c>
      <c r="Q4469" s="162">
        <f t="shared" si="693"/>
        <v>127.67898049403831</v>
      </c>
      <c r="R4469" s="163">
        <f t="shared" si="694"/>
        <v>1</v>
      </c>
      <c r="S4469" s="161">
        <f t="shared" si="695"/>
        <v>5000000</v>
      </c>
      <c r="T4469" s="162">
        <f t="shared" si="696"/>
        <v>189.78209583863267</v>
      </c>
      <c r="U4469" s="162">
        <f t="shared" si="697"/>
        <v>121.33949024701916</v>
      </c>
      <c r="V4469" s="163">
        <f t="shared" si="698"/>
        <v>1</v>
      </c>
      <c r="W4469" s="164">
        <f t="shared" si="699"/>
        <v>53334614.043719336</v>
      </c>
      <c r="X4469" s="164">
        <f t="shared" si="700"/>
        <v>192213027.9580676</v>
      </c>
    </row>
    <row r="4470" spans="10:24" x14ac:dyDescent="0.25">
      <c r="J4470">
        <v>4467</v>
      </c>
      <c r="K4470" s="43">
        <v>0.83400365119897224</v>
      </c>
      <c r="L4470">
        <v>0.25296402958878406</v>
      </c>
      <c r="M4470">
        <v>7.0197593587292717E-2</v>
      </c>
      <c r="N4470" s="44">
        <v>0.82365765955444603</v>
      </c>
      <c r="O4470" s="161">
        <f t="shared" si="691"/>
        <v>7000000</v>
      </c>
      <c r="P4470" s="162">
        <f t="shared" si="692"/>
        <v>170.02212850240468</v>
      </c>
      <c r="Q4470" s="162">
        <f t="shared" si="693"/>
        <v>105.51358026527144</v>
      </c>
      <c r="R4470" s="163">
        <f t="shared" si="694"/>
        <v>1</v>
      </c>
      <c r="S4470" s="161">
        <f t="shared" si="695"/>
        <v>7000000</v>
      </c>
      <c r="T4470" s="162">
        <f t="shared" si="696"/>
        <v>186.67404283413489</v>
      </c>
      <c r="U4470" s="162">
        <f t="shared" si="697"/>
        <v>110.25679013263573</v>
      </c>
      <c r="V4470" s="163">
        <f t="shared" si="698"/>
        <v>1</v>
      </c>
      <c r="W4470" s="164">
        <f t="shared" si="699"/>
        <v>401559837.65993267</v>
      </c>
      <c r="X4470" s="164">
        <f t="shared" si="700"/>
        <v>384920768.91049415</v>
      </c>
    </row>
    <row r="4471" spans="10:24" x14ac:dyDescent="0.25">
      <c r="J4471">
        <v>4468</v>
      </c>
      <c r="K4471" s="43">
        <v>0.47538753302914405</v>
      </c>
      <c r="L4471">
        <v>0.2171149138912587</v>
      </c>
      <c r="M4471">
        <v>0.85410409958735112</v>
      </c>
      <c r="N4471" s="44">
        <v>0.45108834018350474</v>
      </c>
      <c r="O4471" s="161">
        <f t="shared" si="691"/>
        <v>5000000</v>
      </c>
      <c r="P4471" s="162">
        <f t="shared" si="692"/>
        <v>168.27038933795671</v>
      </c>
      <c r="Q4471" s="162">
        <f t="shared" si="693"/>
        <v>156.08398074127055</v>
      </c>
      <c r="R4471" s="163">
        <f t="shared" si="694"/>
        <v>1</v>
      </c>
      <c r="S4471" s="161">
        <f t="shared" si="695"/>
        <v>6000000</v>
      </c>
      <c r="T4471" s="162">
        <f t="shared" si="696"/>
        <v>186.09012977931891</v>
      </c>
      <c r="U4471" s="162">
        <f t="shared" si="697"/>
        <v>135.54199037063529</v>
      </c>
      <c r="V4471" s="163">
        <f t="shared" si="698"/>
        <v>1</v>
      </c>
      <c r="W4471" s="164">
        <f t="shared" si="699"/>
        <v>10932042.983430818</v>
      </c>
      <c r="X4471" s="164">
        <f t="shared" si="700"/>
        <v>153288836.45210177</v>
      </c>
    </row>
    <row r="4472" spans="10:24" x14ac:dyDescent="0.25">
      <c r="J4472">
        <v>4469</v>
      </c>
      <c r="K4472" s="43">
        <v>0.4805964433844212</v>
      </c>
      <c r="L4472">
        <v>0.94173598404618841</v>
      </c>
      <c r="M4472">
        <v>0.44043969830196539</v>
      </c>
      <c r="N4472" s="44">
        <v>3.2252266829031484E-2</v>
      </c>
      <c r="O4472" s="161">
        <f t="shared" si="691"/>
        <v>5000000</v>
      </c>
      <c r="P4472" s="162">
        <f t="shared" si="692"/>
        <v>203.54272211279601</v>
      </c>
      <c r="Q4472" s="162">
        <f t="shared" si="693"/>
        <v>132.00290966049238</v>
      </c>
      <c r="R4472" s="163">
        <f t="shared" si="694"/>
        <v>1</v>
      </c>
      <c r="S4472" s="161">
        <f t="shared" si="695"/>
        <v>6000000</v>
      </c>
      <c r="T4472" s="162">
        <f t="shared" si="696"/>
        <v>197.84757403759866</v>
      </c>
      <c r="U4472" s="162">
        <f t="shared" si="697"/>
        <v>123.50145483024619</v>
      </c>
      <c r="V4472" s="163">
        <f t="shared" si="698"/>
        <v>0.9</v>
      </c>
      <c r="W4472" s="164">
        <f t="shared" si="699"/>
        <v>307699062.26151818</v>
      </c>
      <c r="X4472" s="164">
        <f t="shared" si="700"/>
        <v>251469043.71970332</v>
      </c>
    </row>
    <row r="4473" spans="10:24" x14ac:dyDescent="0.25">
      <c r="J4473">
        <v>4470</v>
      </c>
      <c r="K4473" s="43">
        <v>7.9859480835909658E-2</v>
      </c>
      <c r="L4473">
        <v>0.33562757219744188</v>
      </c>
      <c r="M4473">
        <v>0.96713538328427007</v>
      </c>
      <c r="N4473" s="44">
        <v>0.9066522927940337</v>
      </c>
      <c r="O4473" s="161">
        <f t="shared" si="691"/>
        <v>2000000</v>
      </c>
      <c r="P4473" s="162">
        <f t="shared" si="692"/>
        <v>173.63360962905702</v>
      </c>
      <c r="Q4473" s="162">
        <f t="shared" si="693"/>
        <v>171.80531468704754</v>
      </c>
      <c r="R4473" s="163">
        <f t="shared" si="694"/>
        <v>1</v>
      </c>
      <c r="S4473" s="161">
        <f t="shared" si="695"/>
        <v>2000000</v>
      </c>
      <c r="T4473" s="162">
        <f t="shared" si="696"/>
        <v>187.87786987635235</v>
      </c>
      <c r="U4473" s="162">
        <f t="shared" si="697"/>
        <v>143.40265734352377</v>
      </c>
      <c r="V4473" s="163">
        <f t="shared" si="698"/>
        <v>1</v>
      </c>
      <c r="W4473" s="164">
        <f t="shared" si="699"/>
        <v>-46343410.115981042</v>
      </c>
      <c r="X4473" s="164">
        <f t="shared" si="700"/>
        <v>-61049574.934342846</v>
      </c>
    </row>
    <row r="4474" spans="10:24" x14ac:dyDescent="0.25">
      <c r="J4474">
        <v>4471</v>
      </c>
      <c r="K4474" s="43">
        <v>1.7592757542396642E-2</v>
      </c>
      <c r="L4474">
        <v>0.83418221672927484</v>
      </c>
      <c r="M4474">
        <v>0.24857576563870276</v>
      </c>
      <c r="N4474" s="44">
        <v>6.5504599114955764E-2</v>
      </c>
      <c r="O4474" s="161">
        <f t="shared" si="691"/>
        <v>1000000</v>
      </c>
      <c r="P4474" s="162">
        <f t="shared" si="692"/>
        <v>194.56237091923998</v>
      </c>
      <c r="Q4474" s="162">
        <f t="shared" si="693"/>
        <v>121.42043146712737</v>
      </c>
      <c r="R4474" s="163">
        <f t="shared" si="694"/>
        <v>1</v>
      </c>
      <c r="S4474" s="161">
        <f t="shared" si="695"/>
        <v>1000000</v>
      </c>
      <c r="T4474" s="162">
        <f t="shared" si="696"/>
        <v>194.85412363974666</v>
      </c>
      <c r="U4474" s="162">
        <f t="shared" si="697"/>
        <v>118.21021573356369</v>
      </c>
      <c r="V4474" s="163">
        <f t="shared" si="698"/>
        <v>0.9</v>
      </c>
      <c r="W4474" s="164">
        <f t="shared" si="699"/>
        <v>23141939.452112615</v>
      </c>
      <c r="X4474" s="164">
        <f t="shared" si="700"/>
        <v>-81020482.884435326</v>
      </c>
    </row>
    <row r="4475" spans="10:24" x14ac:dyDescent="0.25">
      <c r="J4475">
        <v>4472</v>
      </c>
      <c r="K4475" s="43">
        <v>0.44262342360587847</v>
      </c>
      <c r="L4475">
        <v>0.4938006905868747</v>
      </c>
      <c r="M4475">
        <v>0.90782412071579532</v>
      </c>
      <c r="N4475" s="44">
        <v>0.24647878428721604</v>
      </c>
      <c r="O4475" s="161">
        <f t="shared" si="691"/>
        <v>5000000</v>
      </c>
      <c r="P4475" s="162">
        <f t="shared" si="692"/>
        <v>179.76690015453795</v>
      </c>
      <c r="Q4475" s="162">
        <f t="shared" si="693"/>
        <v>161.54949067702648</v>
      </c>
      <c r="R4475" s="163">
        <f t="shared" si="694"/>
        <v>1</v>
      </c>
      <c r="S4475" s="161">
        <f t="shared" si="695"/>
        <v>6000000</v>
      </c>
      <c r="T4475" s="162">
        <f t="shared" si="696"/>
        <v>189.92230005151265</v>
      </c>
      <c r="U4475" s="162">
        <f t="shared" si="697"/>
        <v>138.27474533851324</v>
      </c>
      <c r="V4475" s="163">
        <f t="shared" si="698"/>
        <v>1</v>
      </c>
      <c r="W4475" s="164">
        <f t="shared" si="699"/>
        <v>41087047.387557328</v>
      </c>
      <c r="X4475" s="164">
        <f t="shared" si="700"/>
        <v>159885328.27799642</v>
      </c>
    </row>
    <row r="4476" spans="10:24" x14ac:dyDescent="0.25">
      <c r="J4476">
        <v>4473</v>
      </c>
      <c r="K4476" s="43">
        <v>0.67228150018727684</v>
      </c>
      <c r="L4476">
        <v>0.69044434867749382</v>
      </c>
      <c r="M4476">
        <v>0.96180181310000035</v>
      </c>
      <c r="N4476" s="44">
        <v>0.97386917549477958</v>
      </c>
      <c r="O4476" s="161">
        <f t="shared" si="691"/>
        <v>6000000</v>
      </c>
      <c r="P4476" s="162">
        <f t="shared" si="692"/>
        <v>187.45665383985985</v>
      </c>
      <c r="Q4476" s="162">
        <f t="shared" si="693"/>
        <v>170.43978113401835</v>
      </c>
      <c r="R4476" s="163">
        <f t="shared" si="694"/>
        <v>1</v>
      </c>
      <c r="S4476" s="161">
        <f t="shared" si="695"/>
        <v>7000000</v>
      </c>
      <c r="T4476" s="162">
        <f t="shared" si="696"/>
        <v>192.48555127995328</v>
      </c>
      <c r="U4476" s="162">
        <f t="shared" si="697"/>
        <v>142.71989056700917</v>
      </c>
      <c r="V4476" s="163">
        <f t="shared" si="698"/>
        <v>1</v>
      </c>
      <c r="W4476" s="164">
        <f t="shared" si="699"/>
        <v>52101236.235049039</v>
      </c>
      <c r="X4476" s="164">
        <f t="shared" si="700"/>
        <v>198359624.99060875</v>
      </c>
    </row>
    <row r="4477" spans="10:24" x14ac:dyDescent="0.25">
      <c r="J4477">
        <v>4474</v>
      </c>
      <c r="K4477" s="43">
        <v>0.15939402809554759</v>
      </c>
      <c r="L4477">
        <v>0.673024386835265</v>
      </c>
      <c r="M4477">
        <v>0.19110681321354273</v>
      </c>
      <c r="N4477" s="44">
        <v>0.27928769107685447</v>
      </c>
      <c r="O4477" s="161">
        <f t="shared" si="691"/>
        <v>2000000</v>
      </c>
      <c r="P4477" s="162">
        <f t="shared" si="692"/>
        <v>186.7241980558415</v>
      </c>
      <c r="Q4477" s="162">
        <f t="shared" si="693"/>
        <v>117.52350230801487</v>
      </c>
      <c r="R4477" s="163">
        <f t="shared" si="694"/>
        <v>1</v>
      </c>
      <c r="S4477" s="161">
        <f t="shared" si="695"/>
        <v>5000000</v>
      </c>
      <c r="T4477" s="162">
        <f t="shared" si="696"/>
        <v>192.24139935194717</v>
      </c>
      <c r="U4477" s="162">
        <f t="shared" si="697"/>
        <v>116.26175115400744</v>
      </c>
      <c r="V4477" s="163">
        <f t="shared" si="698"/>
        <v>1</v>
      </c>
      <c r="W4477" s="164">
        <f t="shared" si="699"/>
        <v>88401391.495653272</v>
      </c>
      <c r="X4477" s="164">
        <f t="shared" si="700"/>
        <v>229898240.98969865</v>
      </c>
    </row>
    <row r="4478" spans="10:24" x14ac:dyDescent="0.25">
      <c r="J4478">
        <v>4475</v>
      </c>
      <c r="K4478" s="43">
        <v>0.85592473605980823</v>
      </c>
      <c r="L4478">
        <v>0.80992125660947512</v>
      </c>
      <c r="M4478">
        <v>0.14312194943485113</v>
      </c>
      <c r="N4478" s="44">
        <v>0.91642409550835213</v>
      </c>
      <c r="O4478" s="161">
        <f t="shared" si="691"/>
        <v>7000000</v>
      </c>
      <c r="P4478" s="162">
        <f t="shared" si="692"/>
        <v>193.16409235657824</v>
      </c>
      <c r="Q4478" s="162">
        <f t="shared" si="693"/>
        <v>113.67204590731146</v>
      </c>
      <c r="R4478" s="163">
        <f t="shared" si="694"/>
        <v>1</v>
      </c>
      <c r="S4478" s="161">
        <f t="shared" si="695"/>
        <v>7000000</v>
      </c>
      <c r="T4478" s="162">
        <f t="shared" si="696"/>
        <v>194.38803078552607</v>
      </c>
      <c r="U4478" s="162">
        <f t="shared" si="697"/>
        <v>114.33602295365573</v>
      </c>
      <c r="V4478" s="163">
        <f t="shared" si="698"/>
        <v>1</v>
      </c>
      <c r="W4478" s="164">
        <f t="shared" si="699"/>
        <v>506444325.14486742</v>
      </c>
      <c r="X4478" s="164">
        <f t="shared" si="700"/>
        <v>410364054.82309234</v>
      </c>
    </row>
    <row r="4479" spans="10:24" x14ac:dyDescent="0.25">
      <c r="J4479">
        <v>4476</v>
      </c>
      <c r="K4479" s="43">
        <v>0.514232204443828</v>
      </c>
      <c r="L4479">
        <v>0.86149649139556306</v>
      </c>
      <c r="M4479">
        <v>0.24728412121454968</v>
      </c>
      <c r="N4479" s="44">
        <v>0.53858846774756131</v>
      </c>
      <c r="O4479" s="161">
        <f t="shared" si="691"/>
        <v>5000000</v>
      </c>
      <c r="P4479" s="162">
        <f t="shared" si="692"/>
        <v>196.30601122614951</v>
      </c>
      <c r="Q4479" s="162">
        <f t="shared" si="693"/>
        <v>121.33877824445437</v>
      </c>
      <c r="R4479" s="163">
        <f t="shared" si="694"/>
        <v>1</v>
      </c>
      <c r="S4479" s="161">
        <f t="shared" si="695"/>
        <v>6000000</v>
      </c>
      <c r="T4479" s="162">
        <f t="shared" si="696"/>
        <v>195.43533707538316</v>
      </c>
      <c r="U4479" s="162">
        <f t="shared" si="697"/>
        <v>118.16938912222719</v>
      </c>
      <c r="V4479" s="163">
        <f t="shared" si="698"/>
        <v>1</v>
      </c>
      <c r="W4479" s="164">
        <f t="shared" si="699"/>
        <v>324836164.90847564</v>
      </c>
      <c r="X4479" s="164">
        <f t="shared" si="700"/>
        <v>313595687.71893585</v>
      </c>
    </row>
    <row r="4480" spans="10:24" x14ac:dyDescent="0.25">
      <c r="J4480">
        <v>4477</v>
      </c>
      <c r="K4480" s="43">
        <v>0.28961872781991715</v>
      </c>
      <c r="L4480">
        <v>0.65289485545058412</v>
      </c>
      <c r="M4480">
        <v>0.92935164823259242</v>
      </c>
      <c r="N4480" s="44">
        <v>2.3553835417539748E-2</v>
      </c>
      <c r="O4480" s="161">
        <f t="shared" si="691"/>
        <v>2000000</v>
      </c>
      <c r="P4480" s="162">
        <f t="shared" si="692"/>
        <v>185.89721765484586</v>
      </c>
      <c r="Q4480" s="162">
        <f t="shared" si="693"/>
        <v>164.41958684989154</v>
      </c>
      <c r="R4480" s="163">
        <f t="shared" si="694"/>
        <v>1</v>
      </c>
      <c r="S4480" s="161">
        <f t="shared" si="695"/>
        <v>5000000</v>
      </c>
      <c r="T4480" s="162">
        <f t="shared" si="696"/>
        <v>191.96573921828195</v>
      </c>
      <c r="U4480" s="162">
        <f t="shared" si="697"/>
        <v>139.70979342494576</v>
      </c>
      <c r="V4480" s="163">
        <f t="shared" si="698"/>
        <v>0.9</v>
      </c>
      <c r="W4480" s="164">
        <f t="shared" si="699"/>
        <v>-7044738.3900913671</v>
      </c>
      <c r="X4480" s="164">
        <f t="shared" si="700"/>
        <v>85151756.070012867</v>
      </c>
    </row>
    <row r="4481" spans="10:24" x14ac:dyDescent="0.25">
      <c r="J4481">
        <v>4478</v>
      </c>
      <c r="K4481" s="43">
        <v>0.60584821695269953</v>
      </c>
      <c r="L4481">
        <v>0.2823025198206871</v>
      </c>
      <c r="M4481">
        <v>0.37048972689974657</v>
      </c>
      <c r="N4481" s="44">
        <v>0.27309440437060062</v>
      </c>
      <c r="O4481" s="161">
        <f t="shared" si="691"/>
        <v>6000000</v>
      </c>
      <c r="P4481" s="162">
        <f t="shared" si="692"/>
        <v>171.35977492935476</v>
      </c>
      <c r="Q4481" s="162">
        <f t="shared" si="693"/>
        <v>128.38886854933367</v>
      </c>
      <c r="R4481" s="163">
        <f t="shared" si="694"/>
        <v>1</v>
      </c>
      <c r="S4481" s="161">
        <f t="shared" si="695"/>
        <v>7000000</v>
      </c>
      <c r="T4481" s="162">
        <f t="shared" si="696"/>
        <v>187.11992497645159</v>
      </c>
      <c r="U4481" s="162">
        <f t="shared" si="697"/>
        <v>121.69443427466683</v>
      </c>
      <c r="V4481" s="163">
        <f t="shared" si="698"/>
        <v>1</v>
      </c>
      <c r="W4481" s="164">
        <f t="shared" si="699"/>
        <v>207825438.28012654</v>
      </c>
      <c r="X4481" s="164">
        <f t="shared" si="700"/>
        <v>307978434.91249329</v>
      </c>
    </row>
    <row r="4482" spans="10:24" x14ac:dyDescent="0.25">
      <c r="J4482">
        <v>4479</v>
      </c>
      <c r="K4482" s="43">
        <v>0.8219120398299693</v>
      </c>
      <c r="L4482">
        <v>0.47151665930202924</v>
      </c>
      <c r="M4482">
        <v>0.20581138212721617</v>
      </c>
      <c r="N4482" s="44">
        <v>0.28786976158975697</v>
      </c>
      <c r="O4482" s="161">
        <f t="shared" si="691"/>
        <v>7000000</v>
      </c>
      <c r="P4482" s="162">
        <f t="shared" si="692"/>
        <v>178.92813128903728</v>
      </c>
      <c r="Q4482" s="162">
        <f t="shared" si="693"/>
        <v>118.57917471396919</v>
      </c>
      <c r="R4482" s="163">
        <f t="shared" si="694"/>
        <v>1</v>
      </c>
      <c r="S4482" s="161">
        <f t="shared" si="695"/>
        <v>7000000</v>
      </c>
      <c r="T4482" s="162">
        <f t="shared" si="696"/>
        <v>189.64271042967908</v>
      </c>
      <c r="U4482" s="162">
        <f t="shared" si="697"/>
        <v>116.7895873569846</v>
      </c>
      <c r="V4482" s="163">
        <f t="shared" si="698"/>
        <v>1</v>
      </c>
      <c r="W4482" s="164">
        <f t="shared" si="699"/>
        <v>372442696.02547663</v>
      </c>
      <c r="X4482" s="164">
        <f t="shared" si="700"/>
        <v>359971861.50886142</v>
      </c>
    </row>
    <row r="4483" spans="10:24" x14ac:dyDescent="0.25">
      <c r="J4483">
        <v>4480</v>
      </c>
      <c r="K4483" s="43">
        <v>5.770506780966167E-2</v>
      </c>
      <c r="L4483">
        <v>0.7035348035297222</v>
      </c>
      <c r="M4483">
        <v>0.70692591088720236</v>
      </c>
      <c r="N4483" s="44">
        <v>5.6857411665621416E-2</v>
      </c>
      <c r="O4483" s="161">
        <f t="shared" si="691"/>
        <v>2000000</v>
      </c>
      <c r="P4483" s="162">
        <f t="shared" si="692"/>
        <v>188.01891521665809</v>
      </c>
      <c r="Q4483" s="162">
        <f t="shared" si="693"/>
        <v>145.88852522962637</v>
      </c>
      <c r="R4483" s="163">
        <f t="shared" si="694"/>
        <v>1</v>
      </c>
      <c r="S4483" s="161">
        <f t="shared" si="695"/>
        <v>2000000</v>
      </c>
      <c r="T4483" s="162">
        <f t="shared" si="696"/>
        <v>192.67297173888602</v>
      </c>
      <c r="U4483" s="162">
        <f t="shared" si="697"/>
        <v>130.44426261481317</v>
      </c>
      <c r="V4483" s="163">
        <f t="shared" si="698"/>
        <v>0.9</v>
      </c>
      <c r="W4483" s="164">
        <f t="shared" si="699"/>
        <v>34260779.974063441</v>
      </c>
      <c r="X4483" s="164">
        <f t="shared" si="700"/>
        <v>-37988323.576668873</v>
      </c>
    </row>
    <row r="4484" spans="10:24" x14ac:dyDescent="0.25">
      <c r="J4484">
        <v>4481</v>
      </c>
      <c r="K4484" s="43">
        <v>0.2692901832977902</v>
      </c>
      <c r="L4484">
        <v>0.27737080511259316</v>
      </c>
      <c r="M4484">
        <v>0.76407157950944871</v>
      </c>
      <c r="N4484" s="44">
        <v>0.48479605452212227</v>
      </c>
      <c r="O4484" s="161">
        <f t="shared" si="691"/>
        <v>2000000</v>
      </c>
      <c r="P4484" s="162">
        <f t="shared" si="692"/>
        <v>171.13995128928929</v>
      </c>
      <c r="Q4484" s="162">
        <f t="shared" si="693"/>
        <v>149.38922268282892</v>
      </c>
      <c r="R4484" s="163">
        <f t="shared" si="694"/>
        <v>1</v>
      </c>
      <c r="S4484" s="161">
        <f t="shared" si="695"/>
        <v>5000000</v>
      </c>
      <c r="T4484" s="162">
        <f t="shared" si="696"/>
        <v>187.0466504297631</v>
      </c>
      <c r="U4484" s="162">
        <f t="shared" si="697"/>
        <v>132.19461134141446</v>
      </c>
      <c r="V4484" s="163">
        <f t="shared" si="698"/>
        <v>1</v>
      </c>
      <c r="W4484" s="164">
        <f t="shared" si="699"/>
        <v>-6498542.7870792598</v>
      </c>
      <c r="X4484" s="164">
        <f t="shared" si="700"/>
        <v>124260195.44174325</v>
      </c>
    </row>
    <row r="4485" spans="10:24" x14ac:dyDescent="0.25">
      <c r="J4485">
        <v>4482</v>
      </c>
      <c r="K4485" s="43">
        <v>0.27868326387301401</v>
      </c>
      <c r="L4485">
        <v>0.56401798104417089</v>
      </c>
      <c r="M4485">
        <v>0.66271999620067656</v>
      </c>
      <c r="N4485" s="44">
        <v>0.57846899649957506</v>
      </c>
      <c r="O4485" s="161">
        <f t="shared" ref="O4485:O4548" si="701">VLOOKUP(K4485,$E$5:$H$10,4)</f>
        <v>2000000</v>
      </c>
      <c r="P4485" s="162">
        <f t="shared" ref="P4485:P4548" si="702">_xlfn.NORM.INV(L4485,$E$12,$E$13)</f>
        <v>182.41746373949087</v>
      </c>
      <c r="Q4485" s="162">
        <f t="shared" ref="Q4485:Q4548" si="703">_xlfn.NORM.INV(M4485,$E$15,$E$16)</f>
        <v>143.39795893996015</v>
      </c>
      <c r="R4485" s="163">
        <f t="shared" ref="R4485:R4548" si="704">VLOOKUP(N4485,$E$19:$H$21,4)</f>
        <v>1</v>
      </c>
      <c r="S4485" s="161">
        <f t="shared" ref="S4485:S4548" si="705">VLOOKUP(K4485,$G$5:$H$10,2)</f>
        <v>5000000</v>
      </c>
      <c r="T4485" s="162">
        <f t="shared" ref="T4485:T4548" si="706">_xlfn.NORM.INV(L4485,$G$12,$G$13)</f>
        <v>190.80582124649695</v>
      </c>
      <c r="U4485" s="162">
        <f t="shared" ref="U4485:U4548" si="707">_xlfn.NORM.INV(M4485,$G$15,$G$16)</f>
        <v>129.19897946998006</v>
      </c>
      <c r="V4485" s="163">
        <f t="shared" ref="V4485:V4548" si="708">VLOOKUP(N4485,$G$19:$H$21,2)</f>
        <v>1</v>
      </c>
      <c r="W4485" s="164">
        <f t="shared" ref="W4485:W4548" si="709">O4485*(P4485-Q4485)*R4485-$D$23-$D$24</f>
        <v>28039009.599061444</v>
      </c>
      <c r="X4485" s="164">
        <f t="shared" ref="X4485:X4548" si="710">S4485*(T4485-U4485)*V4485-$F$23-$F$24</f>
        <v>158034208.88258445</v>
      </c>
    </row>
    <row r="4486" spans="10:24" x14ac:dyDescent="0.25">
      <c r="J4486">
        <v>4483</v>
      </c>
      <c r="K4486" s="43">
        <v>0.569431343832697</v>
      </c>
      <c r="L4486">
        <v>0.23661148920491482</v>
      </c>
      <c r="M4486">
        <v>0.29353720677001094</v>
      </c>
      <c r="N4486" s="44">
        <v>0.94138900133383718</v>
      </c>
      <c r="O4486" s="161">
        <f t="shared" si="701"/>
        <v>6000000</v>
      </c>
      <c r="P4486" s="162">
        <f t="shared" si="702"/>
        <v>169.2413259990978</v>
      </c>
      <c r="Q4486" s="162">
        <f t="shared" si="703"/>
        <v>124.13839103071133</v>
      </c>
      <c r="R4486" s="163">
        <f t="shared" si="704"/>
        <v>1</v>
      </c>
      <c r="S4486" s="161">
        <f t="shared" si="705"/>
        <v>6000000</v>
      </c>
      <c r="T4486" s="162">
        <f t="shared" si="706"/>
        <v>186.41377533303259</v>
      </c>
      <c r="U4486" s="162">
        <f t="shared" si="707"/>
        <v>119.56919551535566</v>
      </c>
      <c r="V4486" s="163">
        <f t="shared" si="708"/>
        <v>1</v>
      </c>
      <c r="W4486" s="164">
        <f t="shared" si="709"/>
        <v>220617609.81031877</v>
      </c>
      <c r="X4486" s="164">
        <f t="shared" si="710"/>
        <v>251067478.90606159</v>
      </c>
    </row>
    <row r="4487" spans="10:24" x14ac:dyDescent="0.25">
      <c r="J4487">
        <v>4484</v>
      </c>
      <c r="K4487" s="43">
        <v>2.871844372779575E-2</v>
      </c>
      <c r="L4487">
        <v>0.75195446651104147</v>
      </c>
      <c r="M4487">
        <v>0.72153590414355007</v>
      </c>
      <c r="N4487" s="44">
        <v>0.8785264561739442</v>
      </c>
      <c r="O4487" s="161">
        <f t="shared" si="701"/>
        <v>1000000</v>
      </c>
      <c r="P4487" s="162">
        <f t="shared" si="702"/>
        <v>190.2097953651315</v>
      </c>
      <c r="Q4487" s="162">
        <f t="shared" si="703"/>
        <v>146.74820558790071</v>
      </c>
      <c r="R4487" s="163">
        <f t="shared" si="704"/>
        <v>1</v>
      </c>
      <c r="S4487" s="161">
        <f t="shared" si="705"/>
        <v>1000000</v>
      </c>
      <c r="T4487" s="162">
        <f t="shared" si="706"/>
        <v>193.40326512171049</v>
      </c>
      <c r="U4487" s="162">
        <f t="shared" si="707"/>
        <v>130.87410279395036</v>
      </c>
      <c r="V4487" s="163">
        <f t="shared" si="708"/>
        <v>1</v>
      </c>
      <c r="W4487" s="164">
        <f t="shared" si="709"/>
        <v>-6538410.2227692157</v>
      </c>
      <c r="X4487" s="164">
        <f t="shared" si="710"/>
        <v>-87470837.67223987</v>
      </c>
    </row>
    <row r="4488" spans="10:24" x14ac:dyDescent="0.25">
      <c r="J4488">
        <v>4485</v>
      </c>
      <c r="K4488" s="43">
        <v>0.17999149230678002</v>
      </c>
      <c r="L4488">
        <v>0.37634940545400164</v>
      </c>
      <c r="M4488">
        <v>0.66165402603414081</v>
      </c>
      <c r="N4488" s="44">
        <v>0.91395101008428525</v>
      </c>
      <c r="O4488" s="161">
        <f t="shared" si="701"/>
        <v>2000000</v>
      </c>
      <c r="P4488" s="162">
        <f t="shared" si="702"/>
        <v>175.27375846231263</v>
      </c>
      <c r="Q4488" s="162">
        <f t="shared" si="703"/>
        <v>143.33962976847289</v>
      </c>
      <c r="R4488" s="163">
        <f t="shared" si="704"/>
        <v>1</v>
      </c>
      <c r="S4488" s="161">
        <f t="shared" si="705"/>
        <v>5000000</v>
      </c>
      <c r="T4488" s="162">
        <f t="shared" si="706"/>
        <v>188.42458615410422</v>
      </c>
      <c r="U4488" s="162">
        <f t="shared" si="707"/>
        <v>129.16981488423644</v>
      </c>
      <c r="V4488" s="163">
        <f t="shared" si="708"/>
        <v>1</v>
      </c>
      <c r="W4488" s="164">
        <f t="shared" si="709"/>
        <v>13868257.38767948</v>
      </c>
      <c r="X4488" s="164">
        <f t="shared" si="710"/>
        <v>146273856.34933889</v>
      </c>
    </row>
    <row r="4489" spans="10:24" x14ac:dyDescent="0.25">
      <c r="J4489">
        <v>4486</v>
      </c>
      <c r="K4489" s="43">
        <v>0.33106953278485285</v>
      </c>
      <c r="L4489">
        <v>0.64876631338546542</v>
      </c>
      <c r="M4489">
        <v>0.64077113951234232</v>
      </c>
      <c r="N4489" s="44">
        <v>0.55072935880382801</v>
      </c>
      <c r="O4489" s="161">
        <f t="shared" si="701"/>
        <v>5000000</v>
      </c>
      <c r="P4489" s="162">
        <f t="shared" si="702"/>
        <v>185.72987849044614</v>
      </c>
      <c r="Q4489" s="162">
        <f t="shared" si="703"/>
        <v>142.2104155673957</v>
      </c>
      <c r="R4489" s="163">
        <f t="shared" si="704"/>
        <v>1</v>
      </c>
      <c r="S4489" s="161">
        <f t="shared" si="705"/>
        <v>6000000</v>
      </c>
      <c r="T4489" s="162">
        <f t="shared" si="706"/>
        <v>191.90995949681539</v>
      </c>
      <c r="U4489" s="162">
        <f t="shared" si="707"/>
        <v>128.60520778369786</v>
      </c>
      <c r="V4489" s="163">
        <f t="shared" si="708"/>
        <v>1</v>
      </c>
      <c r="W4489" s="164">
        <f t="shared" si="709"/>
        <v>167597314.6152522</v>
      </c>
      <c r="X4489" s="164">
        <f t="shared" si="710"/>
        <v>229828510.27870518</v>
      </c>
    </row>
    <row r="4490" spans="10:24" x14ac:dyDescent="0.25">
      <c r="J4490">
        <v>4487</v>
      </c>
      <c r="K4490" s="43">
        <v>0.71774608286776098</v>
      </c>
      <c r="L4490">
        <v>0.46602449568020177</v>
      </c>
      <c r="M4490">
        <v>0.74647695388487689</v>
      </c>
      <c r="N4490" s="44">
        <v>0.44964279477964364</v>
      </c>
      <c r="O4490" s="161">
        <f t="shared" si="701"/>
        <v>6000000</v>
      </c>
      <c r="P4490" s="162">
        <f t="shared" si="702"/>
        <v>178.72099245685288</v>
      </c>
      <c r="Q4490" s="162">
        <f t="shared" si="703"/>
        <v>148.2688844208345</v>
      </c>
      <c r="R4490" s="163">
        <f t="shared" si="704"/>
        <v>1</v>
      </c>
      <c r="S4490" s="161">
        <f t="shared" si="705"/>
        <v>7000000</v>
      </c>
      <c r="T4490" s="162">
        <f t="shared" si="706"/>
        <v>189.57366415228429</v>
      </c>
      <c r="U4490" s="162">
        <f t="shared" si="707"/>
        <v>131.63444221041723</v>
      </c>
      <c r="V4490" s="163">
        <f t="shared" si="708"/>
        <v>1</v>
      </c>
      <c r="W4490" s="164">
        <f t="shared" si="709"/>
        <v>132712648.21611032</v>
      </c>
      <c r="X4490" s="164">
        <f t="shared" si="710"/>
        <v>255574553.59306943</v>
      </c>
    </row>
    <row r="4491" spans="10:24" x14ac:dyDescent="0.25">
      <c r="J4491">
        <v>4488</v>
      </c>
      <c r="K4491" s="43">
        <v>0.85634940246537761</v>
      </c>
      <c r="L4491">
        <v>0.64633785196715399</v>
      </c>
      <c r="M4491">
        <v>0.19983854277559077</v>
      </c>
      <c r="N4491" s="44">
        <v>0.57333709723750859</v>
      </c>
      <c r="O4491" s="161">
        <f t="shared" si="701"/>
        <v>7000000</v>
      </c>
      <c r="P4491" s="162">
        <f t="shared" si="702"/>
        <v>185.63178084892508</v>
      </c>
      <c r="Q4491" s="162">
        <f t="shared" si="703"/>
        <v>118.15603830027251</v>
      </c>
      <c r="R4491" s="163">
        <f t="shared" si="704"/>
        <v>1</v>
      </c>
      <c r="S4491" s="161">
        <f t="shared" si="705"/>
        <v>7000000</v>
      </c>
      <c r="T4491" s="162">
        <f t="shared" si="706"/>
        <v>191.87726028297502</v>
      </c>
      <c r="U4491" s="162">
        <f t="shared" si="707"/>
        <v>116.57801915013626</v>
      </c>
      <c r="V4491" s="163">
        <f t="shared" si="708"/>
        <v>1</v>
      </c>
      <c r="W4491" s="164">
        <f t="shared" si="709"/>
        <v>422330197.84056795</v>
      </c>
      <c r="X4491" s="164">
        <f t="shared" si="710"/>
        <v>377094687.92987132</v>
      </c>
    </row>
    <row r="4492" spans="10:24" x14ac:dyDescent="0.25">
      <c r="J4492">
        <v>4489</v>
      </c>
      <c r="K4492" s="43">
        <v>0.46982937601908381</v>
      </c>
      <c r="L4492">
        <v>0.85321087732260448</v>
      </c>
      <c r="M4492">
        <v>8.2572092695787358E-4</v>
      </c>
      <c r="N4492" s="44">
        <v>0.1291102306773505</v>
      </c>
      <c r="O4492" s="161">
        <f t="shared" si="701"/>
        <v>5000000</v>
      </c>
      <c r="P4492" s="162">
        <f t="shared" si="702"/>
        <v>195.75456396075913</v>
      </c>
      <c r="Q4492" s="162">
        <f t="shared" si="703"/>
        <v>72.066704670638444</v>
      </c>
      <c r="R4492" s="163">
        <f t="shared" si="704"/>
        <v>1</v>
      </c>
      <c r="S4492" s="161">
        <f t="shared" si="705"/>
        <v>6000000</v>
      </c>
      <c r="T4492" s="162">
        <f t="shared" si="706"/>
        <v>195.25152132025303</v>
      </c>
      <c r="U4492" s="162">
        <f t="shared" si="707"/>
        <v>93.533352335319222</v>
      </c>
      <c r="V4492" s="163">
        <f t="shared" si="708"/>
        <v>0.9</v>
      </c>
      <c r="W4492" s="164">
        <f t="shared" si="709"/>
        <v>568439296.45060337</v>
      </c>
      <c r="X4492" s="164">
        <f t="shared" si="710"/>
        <v>399278112.51864266</v>
      </c>
    </row>
    <row r="4493" spans="10:24" x14ac:dyDescent="0.25">
      <c r="J4493">
        <v>4490</v>
      </c>
      <c r="K4493" s="43">
        <v>0.84638735364372486</v>
      </c>
      <c r="L4493">
        <v>4.7726280333603932E-2</v>
      </c>
      <c r="M4493">
        <v>0.79207952050974684</v>
      </c>
      <c r="N4493" s="44">
        <v>0.98222709750713677</v>
      </c>
      <c r="O4493" s="161">
        <f t="shared" si="701"/>
        <v>7000000</v>
      </c>
      <c r="P4493" s="162">
        <f t="shared" si="702"/>
        <v>154.99033350391136</v>
      </c>
      <c r="Q4493" s="162">
        <f t="shared" si="703"/>
        <v>151.27315798223353</v>
      </c>
      <c r="R4493" s="163">
        <f t="shared" si="704"/>
        <v>1</v>
      </c>
      <c r="S4493" s="161">
        <f t="shared" si="705"/>
        <v>7000000</v>
      </c>
      <c r="T4493" s="162">
        <f t="shared" si="706"/>
        <v>181.66344450130379</v>
      </c>
      <c r="U4493" s="162">
        <f t="shared" si="707"/>
        <v>133.13657899111678</v>
      </c>
      <c r="V4493" s="163">
        <f t="shared" si="708"/>
        <v>1</v>
      </c>
      <c r="W4493" s="164">
        <f t="shared" si="709"/>
        <v>-23979771.348255184</v>
      </c>
      <c r="X4493" s="164">
        <f t="shared" si="710"/>
        <v>189688058.57130903</v>
      </c>
    </row>
    <row r="4494" spans="10:24" x14ac:dyDescent="0.25">
      <c r="J4494">
        <v>4491</v>
      </c>
      <c r="K4494" s="43">
        <v>0.53387953096695973</v>
      </c>
      <c r="L4494">
        <v>0.22258452968162756</v>
      </c>
      <c r="M4494">
        <v>0.53073199483726408</v>
      </c>
      <c r="N4494" s="44">
        <v>0.77787830272922165</v>
      </c>
      <c r="O4494" s="161">
        <f t="shared" si="701"/>
        <v>5000000</v>
      </c>
      <c r="P4494" s="162">
        <f t="shared" si="702"/>
        <v>168.54759553800974</v>
      </c>
      <c r="Q4494" s="162">
        <f t="shared" si="703"/>
        <v>136.542200691717</v>
      </c>
      <c r="R4494" s="163">
        <f t="shared" si="704"/>
        <v>1</v>
      </c>
      <c r="S4494" s="161">
        <f t="shared" si="705"/>
        <v>6000000</v>
      </c>
      <c r="T4494" s="162">
        <f t="shared" si="706"/>
        <v>186.18253184600326</v>
      </c>
      <c r="U4494" s="162">
        <f t="shared" si="707"/>
        <v>125.7711003458585</v>
      </c>
      <c r="V4494" s="163">
        <f t="shared" si="708"/>
        <v>1</v>
      </c>
      <c r="W4494" s="164">
        <f t="shared" si="709"/>
        <v>110026974.23146373</v>
      </c>
      <c r="X4494" s="164">
        <f t="shared" si="710"/>
        <v>212468589.00086856</v>
      </c>
    </row>
    <row r="4495" spans="10:24" x14ac:dyDescent="0.25">
      <c r="J4495">
        <v>4492</v>
      </c>
      <c r="K4495" s="43">
        <v>0.28793249916572772</v>
      </c>
      <c r="L4495">
        <v>0.3126222352904896</v>
      </c>
      <c r="M4495">
        <v>0.76855848390431991</v>
      </c>
      <c r="N4495" s="44">
        <v>0.44160870837467747</v>
      </c>
      <c r="O4495" s="161">
        <f t="shared" si="701"/>
        <v>2000000</v>
      </c>
      <c r="P4495" s="162">
        <f t="shared" si="702"/>
        <v>172.67353250235661</v>
      </c>
      <c r="Q4495" s="162">
        <f t="shared" si="703"/>
        <v>149.68215625844826</v>
      </c>
      <c r="R4495" s="163">
        <f t="shared" si="704"/>
        <v>1</v>
      </c>
      <c r="S4495" s="161">
        <f t="shared" si="705"/>
        <v>5000000</v>
      </c>
      <c r="T4495" s="162">
        <f t="shared" si="706"/>
        <v>187.5578441674522</v>
      </c>
      <c r="U4495" s="162">
        <f t="shared" si="707"/>
        <v>132.34107812922414</v>
      </c>
      <c r="V4495" s="163">
        <f t="shared" si="708"/>
        <v>1</v>
      </c>
      <c r="W4495" s="164">
        <f t="shared" si="709"/>
        <v>-4017247.5121833012</v>
      </c>
      <c r="X4495" s="164">
        <f t="shared" si="710"/>
        <v>126083830.19114029</v>
      </c>
    </row>
    <row r="4496" spans="10:24" x14ac:dyDescent="0.25">
      <c r="J4496">
        <v>4493</v>
      </c>
      <c r="K4496" s="43">
        <v>0.38177831148795116</v>
      </c>
      <c r="L4496">
        <v>0.97511725515747438</v>
      </c>
      <c r="M4496">
        <v>0.47478434917099932</v>
      </c>
      <c r="N4496" s="44">
        <v>0.80946153878383598</v>
      </c>
      <c r="O4496" s="161">
        <f t="shared" si="701"/>
        <v>5000000</v>
      </c>
      <c r="P4496" s="162">
        <f t="shared" si="702"/>
        <v>209.42961279300016</v>
      </c>
      <c r="Q4496" s="162">
        <f t="shared" si="703"/>
        <v>133.73503185099602</v>
      </c>
      <c r="R4496" s="163">
        <f t="shared" si="704"/>
        <v>1</v>
      </c>
      <c r="S4496" s="161">
        <f t="shared" si="705"/>
        <v>6000000</v>
      </c>
      <c r="T4496" s="162">
        <f t="shared" si="706"/>
        <v>199.80987093100006</v>
      </c>
      <c r="U4496" s="162">
        <f t="shared" si="707"/>
        <v>124.36751592549801</v>
      </c>
      <c r="V4496" s="163">
        <f t="shared" si="708"/>
        <v>1</v>
      </c>
      <c r="W4496" s="164">
        <f t="shared" si="709"/>
        <v>328472904.71002066</v>
      </c>
      <c r="X4496" s="164">
        <f t="shared" si="710"/>
        <v>302654130.03301233</v>
      </c>
    </row>
    <row r="4497" spans="10:24" x14ac:dyDescent="0.25">
      <c r="J4497">
        <v>4494</v>
      </c>
      <c r="K4497" s="43">
        <v>0.68065851081532303</v>
      </c>
      <c r="L4497">
        <v>0.61011513630890113</v>
      </c>
      <c r="M4497">
        <v>0.20464429805853634</v>
      </c>
      <c r="N4497" s="44">
        <v>0.29243813336234459</v>
      </c>
      <c r="O4497" s="161">
        <f t="shared" si="701"/>
        <v>6000000</v>
      </c>
      <c r="P4497" s="162">
        <f t="shared" si="702"/>
        <v>184.194286976152</v>
      </c>
      <c r="Q4497" s="162">
        <f t="shared" si="703"/>
        <v>118.49707610559211</v>
      </c>
      <c r="R4497" s="163">
        <f t="shared" si="704"/>
        <v>1</v>
      </c>
      <c r="S4497" s="161">
        <f t="shared" si="705"/>
        <v>7000000</v>
      </c>
      <c r="T4497" s="162">
        <f t="shared" si="706"/>
        <v>191.39809565871732</v>
      </c>
      <c r="U4497" s="162">
        <f t="shared" si="707"/>
        <v>116.74853805279605</v>
      </c>
      <c r="V4497" s="163">
        <f t="shared" si="708"/>
        <v>1</v>
      </c>
      <c r="W4497" s="164">
        <f t="shared" si="709"/>
        <v>344183265.22335929</v>
      </c>
      <c r="X4497" s="164">
        <f t="shared" si="710"/>
        <v>372546903.24144894</v>
      </c>
    </row>
    <row r="4498" spans="10:24" x14ac:dyDescent="0.25">
      <c r="J4498">
        <v>4495</v>
      </c>
      <c r="K4498" s="43">
        <v>0.27021438214669957</v>
      </c>
      <c r="L4498">
        <v>0.29535419296500587</v>
      </c>
      <c r="M4498">
        <v>0.35962613179718161</v>
      </c>
      <c r="N4498" s="44">
        <v>0.62684698621933366</v>
      </c>
      <c r="O4498" s="161">
        <f t="shared" si="701"/>
        <v>2000000</v>
      </c>
      <c r="P4498" s="162">
        <f t="shared" si="702"/>
        <v>171.93285344267497</v>
      </c>
      <c r="Q4498" s="162">
        <f t="shared" si="703"/>
        <v>127.81083388765714</v>
      </c>
      <c r="R4498" s="163">
        <f t="shared" si="704"/>
        <v>1</v>
      </c>
      <c r="S4498" s="161">
        <f t="shared" si="705"/>
        <v>5000000</v>
      </c>
      <c r="T4498" s="162">
        <f t="shared" si="706"/>
        <v>187.31095114755831</v>
      </c>
      <c r="U4498" s="162">
        <f t="shared" si="707"/>
        <v>121.40541694382857</v>
      </c>
      <c r="V4498" s="163">
        <f t="shared" si="708"/>
        <v>1</v>
      </c>
      <c r="W4498" s="164">
        <f t="shared" si="709"/>
        <v>38244039.110035658</v>
      </c>
      <c r="X4498" s="164">
        <f t="shared" si="710"/>
        <v>179527671.01864874</v>
      </c>
    </row>
    <row r="4499" spans="10:24" x14ac:dyDescent="0.25">
      <c r="J4499">
        <v>4496</v>
      </c>
      <c r="K4499" s="43">
        <v>0.43934425398836552</v>
      </c>
      <c r="L4499">
        <v>0.38182965336457064</v>
      </c>
      <c r="M4499">
        <v>0.43148866882299197</v>
      </c>
      <c r="N4499" s="44">
        <v>0.48245441530525868</v>
      </c>
      <c r="O4499" s="161">
        <f t="shared" si="701"/>
        <v>5000000</v>
      </c>
      <c r="P4499" s="162">
        <f t="shared" si="702"/>
        <v>175.48981545186862</v>
      </c>
      <c r="Q4499" s="162">
        <f t="shared" si="703"/>
        <v>131.54829222520252</v>
      </c>
      <c r="R4499" s="163">
        <f t="shared" si="704"/>
        <v>1</v>
      </c>
      <c r="S4499" s="161">
        <f t="shared" si="705"/>
        <v>6000000</v>
      </c>
      <c r="T4499" s="162">
        <f t="shared" si="706"/>
        <v>188.49660515062288</v>
      </c>
      <c r="U4499" s="162">
        <f t="shared" si="707"/>
        <v>123.27414611260126</v>
      </c>
      <c r="V4499" s="163">
        <f t="shared" si="708"/>
        <v>1</v>
      </c>
      <c r="W4499" s="164">
        <f t="shared" si="709"/>
        <v>169707616.13333052</v>
      </c>
      <c r="X4499" s="164">
        <f t="shared" si="710"/>
        <v>241334754.22812974</v>
      </c>
    </row>
    <row r="4500" spans="10:24" x14ac:dyDescent="0.25">
      <c r="J4500">
        <v>4497</v>
      </c>
      <c r="K4500" s="43">
        <v>0.3140099871581159</v>
      </c>
      <c r="L4500">
        <v>0.79587953123907618</v>
      </c>
      <c r="M4500">
        <v>1.3205119829640788E-2</v>
      </c>
      <c r="N4500" s="44">
        <v>0.70738606676050564</v>
      </c>
      <c r="O4500" s="161">
        <f t="shared" si="701"/>
        <v>5000000</v>
      </c>
      <c r="P4500" s="162">
        <f t="shared" si="702"/>
        <v>192.40489742261994</v>
      </c>
      <c r="Q4500" s="162">
        <f t="shared" si="703"/>
        <v>90.597487049820899</v>
      </c>
      <c r="R4500" s="163">
        <f t="shared" si="704"/>
        <v>1</v>
      </c>
      <c r="S4500" s="161">
        <f t="shared" si="705"/>
        <v>6000000</v>
      </c>
      <c r="T4500" s="162">
        <f t="shared" si="706"/>
        <v>194.13496580753997</v>
      </c>
      <c r="U4500" s="162">
        <f t="shared" si="707"/>
        <v>102.79874352491045</v>
      </c>
      <c r="V4500" s="163">
        <f t="shared" si="708"/>
        <v>1</v>
      </c>
      <c r="W4500" s="164">
        <f t="shared" si="709"/>
        <v>459037051.86399519</v>
      </c>
      <c r="X4500" s="164">
        <f t="shared" si="710"/>
        <v>398017333.69577718</v>
      </c>
    </row>
    <row r="4501" spans="10:24" x14ac:dyDescent="0.25">
      <c r="J4501">
        <v>4498</v>
      </c>
      <c r="K4501" s="43">
        <v>0.95963100699714321</v>
      </c>
      <c r="L4501">
        <v>0.59439713218904455</v>
      </c>
      <c r="M4501">
        <v>0.77922838721079768</v>
      </c>
      <c r="N4501" s="44">
        <v>0.48040355073881258</v>
      </c>
      <c r="O4501" s="161">
        <f t="shared" si="701"/>
        <v>9000000</v>
      </c>
      <c r="P4501" s="162">
        <f t="shared" si="702"/>
        <v>183.58306263428352</v>
      </c>
      <c r="Q4501" s="162">
        <f t="shared" si="703"/>
        <v>150.39179707415417</v>
      </c>
      <c r="R4501" s="163">
        <f t="shared" si="704"/>
        <v>1</v>
      </c>
      <c r="S4501" s="161">
        <f t="shared" si="705"/>
        <v>9000000</v>
      </c>
      <c r="T4501" s="162">
        <f t="shared" si="706"/>
        <v>191.19435421142785</v>
      </c>
      <c r="U4501" s="162">
        <f t="shared" si="707"/>
        <v>132.69589853707708</v>
      </c>
      <c r="V4501" s="163">
        <f t="shared" si="708"/>
        <v>1</v>
      </c>
      <c r="W4501" s="164">
        <f t="shared" si="709"/>
        <v>248721390.04116416</v>
      </c>
      <c r="X4501" s="164">
        <f t="shared" si="710"/>
        <v>376486101.06915689</v>
      </c>
    </row>
    <row r="4502" spans="10:24" x14ac:dyDescent="0.25">
      <c r="J4502">
        <v>4499</v>
      </c>
      <c r="K4502" s="43">
        <v>0.76555387405350295</v>
      </c>
      <c r="L4502">
        <v>0.24724188961699511</v>
      </c>
      <c r="M4502">
        <v>0.9621467486340155</v>
      </c>
      <c r="N4502" s="44">
        <v>0.83009618391825923</v>
      </c>
      <c r="O4502" s="161">
        <f t="shared" si="701"/>
        <v>7000000</v>
      </c>
      <c r="P4502" s="162">
        <f t="shared" si="702"/>
        <v>169.75207850293188</v>
      </c>
      <c r="Q4502" s="162">
        <f t="shared" si="703"/>
        <v>170.5232056296154</v>
      </c>
      <c r="R4502" s="163">
        <f t="shared" si="704"/>
        <v>1</v>
      </c>
      <c r="S4502" s="161">
        <f t="shared" si="705"/>
        <v>7000000</v>
      </c>
      <c r="T4502" s="162">
        <f t="shared" si="706"/>
        <v>186.58402616764397</v>
      </c>
      <c r="U4502" s="162">
        <f t="shared" si="707"/>
        <v>142.7616028148077</v>
      </c>
      <c r="V4502" s="163">
        <f t="shared" si="708"/>
        <v>1</v>
      </c>
      <c r="W4502" s="164">
        <f t="shared" si="709"/>
        <v>-55397889.886784665</v>
      </c>
      <c r="X4502" s="164">
        <f t="shared" si="710"/>
        <v>156756963.46985388</v>
      </c>
    </row>
    <row r="4503" spans="10:24" x14ac:dyDescent="0.25">
      <c r="J4503">
        <v>4500</v>
      </c>
      <c r="K4503" s="43">
        <v>0.60480857289082479</v>
      </c>
      <c r="L4503">
        <v>0.9333412663620092</v>
      </c>
      <c r="M4503">
        <v>0.50878749594689332</v>
      </c>
      <c r="N4503" s="44">
        <v>0.44828482519495194</v>
      </c>
      <c r="O4503" s="161">
        <f t="shared" si="701"/>
        <v>6000000</v>
      </c>
      <c r="P4503" s="162">
        <f t="shared" si="702"/>
        <v>202.51720949017889</v>
      </c>
      <c r="Q4503" s="162">
        <f t="shared" si="703"/>
        <v>135.44057534622948</v>
      </c>
      <c r="R4503" s="163">
        <f t="shared" si="704"/>
        <v>1</v>
      </c>
      <c r="S4503" s="161">
        <f t="shared" si="705"/>
        <v>7000000</v>
      </c>
      <c r="T4503" s="162">
        <f t="shared" si="706"/>
        <v>197.50573649672629</v>
      </c>
      <c r="U4503" s="162">
        <f t="shared" si="707"/>
        <v>125.22028767311474</v>
      </c>
      <c r="V4503" s="163">
        <f t="shared" si="708"/>
        <v>1</v>
      </c>
      <c r="W4503" s="164">
        <f t="shared" si="709"/>
        <v>352459804.86369646</v>
      </c>
      <c r="X4503" s="164">
        <f t="shared" si="710"/>
        <v>355998141.76528084</v>
      </c>
    </row>
    <row r="4504" spans="10:24" x14ac:dyDescent="0.25">
      <c r="J4504">
        <v>4501</v>
      </c>
      <c r="K4504" s="43">
        <v>0.83065139759071283</v>
      </c>
      <c r="L4504">
        <v>0.57725871877685553</v>
      </c>
      <c r="M4504">
        <v>0.72068555586767424</v>
      </c>
      <c r="N4504" s="44">
        <v>0.92997734682132094</v>
      </c>
      <c r="O4504" s="161">
        <f t="shared" si="701"/>
        <v>7000000</v>
      </c>
      <c r="P4504" s="162">
        <f t="shared" si="702"/>
        <v>182.92328294883637</v>
      </c>
      <c r="Q4504" s="162">
        <f t="shared" si="703"/>
        <v>146.69758569913313</v>
      </c>
      <c r="R4504" s="163">
        <f t="shared" si="704"/>
        <v>1</v>
      </c>
      <c r="S4504" s="161">
        <f t="shared" si="705"/>
        <v>7000000</v>
      </c>
      <c r="T4504" s="162">
        <f t="shared" si="706"/>
        <v>190.97442764961212</v>
      </c>
      <c r="U4504" s="162">
        <f t="shared" si="707"/>
        <v>130.84879284956656</v>
      </c>
      <c r="V4504" s="163">
        <f t="shared" si="708"/>
        <v>1</v>
      </c>
      <c r="W4504" s="164">
        <f t="shared" si="709"/>
        <v>203579880.74792272</v>
      </c>
      <c r="X4504" s="164">
        <f t="shared" si="710"/>
        <v>270879443.60031891</v>
      </c>
    </row>
    <row r="4505" spans="10:24" x14ac:dyDescent="0.25">
      <c r="J4505">
        <v>4502</v>
      </c>
      <c r="K4505" s="43">
        <v>0.97465794812920103</v>
      </c>
      <c r="L4505">
        <v>0.2516473369991421</v>
      </c>
      <c r="M4505">
        <v>0.57763884855340197</v>
      </c>
      <c r="N4505" s="44">
        <v>0.99708096701467441</v>
      </c>
      <c r="O4505" s="161">
        <f t="shared" si="701"/>
        <v>9000000</v>
      </c>
      <c r="P4505" s="162">
        <f t="shared" si="702"/>
        <v>169.96027767516188</v>
      </c>
      <c r="Q4505" s="162">
        <f t="shared" si="703"/>
        <v>138.9171346722969</v>
      </c>
      <c r="R4505" s="163">
        <f t="shared" si="704"/>
        <v>1</v>
      </c>
      <c r="S4505" s="161">
        <f t="shared" si="705"/>
        <v>9000000</v>
      </c>
      <c r="T4505" s="162">
        <f t="shared" si="706"/>
        <v>186.65342589172062</v>
      </c>
      <c r="U4505" s="162">
        <f t="shared" si="707"/>
        <v>126.95856733614845</v>
      </c>
      <c r="V4505" s="163">
        <f t="shared" si="708"/>
        <v>1</v>
      </c>
      <c r="W4505" s="164">
        <f t="shared" si="709"/>
        <v>229388287.02578479</v>
      </c>
      <c r="X4505" s="164">
        <f t="shared" si="710"/>
        <v>387253727.00014949</v>
      </c>
    </row>
    <row r="4506" spans="10:24" x14ac:dyDescent="0.25">
      <c r="J4506">
        <v>4503</v>
      </c>
      <c r="K4506" s="43">
        <v>0.72793265329048196</v>
      </c>
      <c r="L4506">
        <v>0.14935486781554586</v>
      </c>
      <c r="M4506">
        <v>0.74267116857944726</v>
      </c>
      <c r="N4506" s="44">
        <v>0.90439298942634183</v>
      </c>
      <c r="O4506" s="161">
        <f t="shared" si="701"/>
        <v>6000000</v>
      </c>
      <c r="P4506" s="162">
        <f t="shared" si="702"/>
        <v>164.41193564689036</v>
      </c>
      <c r="Q4506" s="162">
        <f t="shared" si="703"/>
        <v>148.03204912347641</v>
      </c>
      <c r="R4506" s="163">
        <f t="shared" si="704"/>
        <v>1</v>
      </c>
      <c r="S4506" s="161">
        <f t="shared" si="705"/>
        <v>7000000</v>
      </c>
      <c r="T4506" s="162">
        <f t="shared" si="706"/>
        <v>184.80397854896344</v>
      </c>
      <c r="U4506" s="162">
        <f t="shared" si="707"/>
        <v>131.51602456173819</v>
      </c>
      <c r="V4506" s="163">
        <f t="shared" si="708"/>
        <v>1</v>
      </c>
      <c r="W4506" s="164">
        <f t="shared" si="709"/>
        <v>48279319.140483662</v>
      </c>
      <c r="X4506" s="164">
        <f t="shared" si="710"/>
        <v>223015677.91057676</v>
      </c>
    </row>
    <row r="4507" spans="10:24" x14ac:dyDescent="0.25">
      <c r="J4507">
        <v>4504</v>
      </c>
      <c r="K4507" s="43">
        <v>0.27235281292032498</v>
      </c>
      <c r="L4507">
        <v>0.17555047662015366</v>
      </c>
      <c r="M4507">
        <v>0.83519015530642138</v>
      </c>
      <c r="N4507" s="44">
        <v>9.5997604641722911E-2</v>
      </c>
      <c r="O4507" s="161">
        <f t="shared" si="701"/>
        <v>2000000</v>
      </c>
      <c r="P4507" s="162">
        <f t="shared" si="702"/>
        <v>166.01316109127276</v>
      </c>
      <c r="Q4507" s="162">
        <f t="shared" si="703"/>
        <v>154.49760397300756</v>
      </c>
      <c r="R4507" s="163">
        <f t="shared" si="704"/>
        <v>1</v>
      </c>
      <c r="S4507" s="161">
        <f t="shared" si="705"/>
        <v>5000000</v>
      </c>
      <c r="T4507" s="162">
        <f t="shared" si="706"/>
        <v>185.3377203637576</v>
      </c>
      <c r="U4507" s="162">
        <f t="shared" si="707"/>
        <v>134.74880198650379</v>
      </c>
      <c r="V4507" s="163">
        <f t="shared" si="708"/>
        <v>0.9</v>
      </c>
      <c r="W4507" s="164">
        <f t="shared" si="709"/>
        <v>-26968885.763469588</v>
      </c>
      <c r="X4507" s="164">
        <f t="shared" si="710"/>
        <v>77650132.697642148</v>
      </c>
    </row>
    <row r="4508" spans="10:24" x14ac:dyDescent="0.25">
      <c r="J4508">
        <v>4505</v>
      </c>
      <c r="K4508" s="43">
        <v>0.54216014316628658</v>
      </c>
      <c r="L4508">
        <v>0.16228585835149856</v>
      </c>
      <c r="M4508">
        <v>9.7032774803777033E-2</v>
      </c>
      <c r="N4508" s="44">
        <v>0.66830965035279322</v>
      </c>
      <c r="O4508" s="161">
        <f t="shared" si="701"/>
        <v>5000000</v>
      </c>
      <c r="P4508" s="162">
        <f t="shared" si="702"/>
        <v>165.22340115003897</v>
      </c>
      <c r="Q4508" s="162">
        <f t="shared" si="703"/>
        <v>109.02708616103345</v>
      </c>
      <c r="R4508" s="163">
        <f t="shared" si="704"/>
        <v>1</v>
      </c>
      <c r="S4508" s="161">
        <f t="shared" si="705"/>
        <v>6000000</v>
      </c>
      <c r="T4508" s="162">
        <f t="shared" si="706"/>
        <v>185.074467050013</v>
      </c>
      <c r="U4508" s="162">
        <f t="shared" si="707"/>
        <v>112.01354308051673</v>
      </c>
      <c r="V4508" s="163">
        <f t="shared" si="708"/>
        <v>1</v>
      </c>
      <c r="W4508" s="164">
        <f t="shared" si="709"/>
        <v>230981574.94502759</v>
      </c>
      <c r="X4508" s="164">
        <f t="shared" si="710"/>
        <v>288365543.81697762</v>
      </c>
    </row>
    <row r="4509" spans="10:24" x14ac:dyDescent="0.25">
      <c r="J4509">
        <v>4506</v>
      </c>
      <c r="K4509" s="43">
        <v>0.48548150094968889</v>
      </c>
      <c r="L4509">
        <v>0.80319051497928107</v>
      </c>
      <c r="M4509">
        <v>9.7606313846388404E-2</v>
      </c>
      <c r="N4509" s="44">
        <v>0.49705151314692264</v>
      </c>
      <c r="O4509" s="161">
        <f t="shared" si="701"/>
        <v>5000000</v>
      </c>
      <c r="P4509" s="162">
        <f t="shared" si="702"/>
        <v>192.7960910282537</v>
      </c>
      <c r="Q4509" s="162">
        <f t="shared" si="703"/>
        <v>109.09376037461784</v>
      </c>
      <c r="R4509" s="163">
        <f t="shared" si="704"/>
        <v>1</v>
      </c>
      <c r="S4509" s="161">
        <f t="shared" si="705"/>
        <v>6000000</v>
      </c>
      <c r="T4509" s="162">
        <f t="shared" si="706"/>
        <v>194.26536367608458</v>
      </c>
      <c r="U4509" s="162">
        <f t="shared" si="707"/>
        <v>112.04688018730891</v>
      </c>
      <c r="V4509" s="163">
        <f t="shared" si="708"/>
        <v>1</v>
      </c>
      <c r="W4509" s="164">
        <f t="shared" si="709"/>
        <v>368511653.2681793</v>
      </c>
      <c r="X4509" s="164">
        <f t="shared" si="710"/>
        <v>343310900.93265396</v>
      </c>
    </row>
    <row r="4510" spans="10:24" x14ac:dyDescent="0.25">
      <c r="J4510">
        <v>4507</v>
      </c>
      <c r="K4510" s="43">
        <v>0.3204468427458439</v>
      </c>
      <c r="L4510">
        <v>0.18746560014590108</v>
      </c>
      <c r="M4510">
        <v>0.92078830031628667</v>
      </c>
      <c r="N4510" s="44">
        <v>0.91910165687331713</v>
      </c>
      <c r="O4510" s="161">
        <f t="shared" si="701"/>
        <v>5000000</v>
      </c>
      <c r="P4510" s="162">
        <f t="shared" si="702"/>
        <v>166.69088443159785</v>
      </c>
      <c r="Q4510" s="162">
        <f t="shared" si="703"/>
        <v>163.20787842166942</v>
      </c>
      <c r="R4510" s="163">
        <f t="shared" si="704"/>
        <v>1</v>
      </c>
      <c r="S4510" s="161">
        <f t="shared" si="705"/>
        <v>6000000</v>
      </c>
      <c r="T4510" s="162">
        <f t="shared" si="706"/>
        <v>185.56362814386594</v>
      </c>
      <c r="U4510" s="162">
        <f t="shared" si="707"/>
        <v>139.10393921083471</v>
      </c>
      <c r="V4510" s="163">
        <f t="shared" si="708"/>
        <v>1</v>
      </c>
      <c r="W4510" s="164">
        <f t="shared" si="709"/>
        <v>-32584969.950357843</v>
      </c>
      <c r="X4510" s="164">
        <f t="shared" si="710"/>
        <v>128758133.59818739</v>
      </c>
    </row>
    <row r="4511" spans="10:24" x14ac:dyDescent="0.25">
      <c r="J4511">
        <v>4508</v>
      </c>
      <c r="K4511" s="43">
        <v>8.0370971926483015E-2</v>
      </c>
      <c r="L4511">
        <v>0.22145492129705779</v>
      </c>
      <c r="M4511">
        <v>5.9212824175202794E-2</v>
      </c>
      <c r="N4511" s="44">
        <v>2.9851228738510871E-2</v>
      </c>
      <c r="O4511" s="161">
        <f t="shared" si="701"/>
        <v>2000000</v>
      </c>
      <c r="P4511" s="162">
        <f t="shared" si="702"/>
        <v>168.49066841883095</v>
      </c>
      <c r="Q4511" s="162">
        <f t="shared" si="703"/>
        <v>103.77168162838315</v>
      </c>
      <c r="R4511" s="163">
        <f t="shared" si="704"/>
        <v>1</v>
      </c>
      <c r="S4511" s="161">
        <f t="shared" si="705"/>
        <v>2000000</v>
      </c>
      <c r="T4511" s="162">
        <f t="shared" si="706"/>
        <v>186.16355613961031</v>
      </c>
      <c r="U4511" s="162">
        <f t="shared" si="707"/>
        <v>109.38584081419157</v>
      </c>
      <c r="V4511" s="163">
        <f t="shared" si="708"/>
        <v>0.9</v>
      </c>
      <c r="W4511" s="164">
        <f t="shared" si="709"/>
        <v>79437973.580895603</v>
      </c>
      <c r="X4511" s="164">
        <f t="shared" si="710"/>
        <v>-11800112.414246261</v>
      </c>
    </row>
    <row r="4512" spans="10:24" x14ac:dyDescent="0.25">
      <c r="J4512">
        <v>4509</v>
      </c>
      <c r="K4512" s="43">
        <v>0.22878312480465712</v>
      </c>
      <c r="L4512">
        <v>0.97540209307684334</v>
      </c>
      <c r="M4512">
        <v>0.43342110922500587</v>
      </c>
      <c r="N4512" s="44">
        <v>0.52255486176654775</v>
      </c>
      <c r="O4512" s="161">
        <f t="shared" si="701"/>
        <v>2000000</v>
      </c>
      <c r="P4512" s="162">
        <f t="shared" si="702"/>
        <v>209.50336038135057</v>
      </c>
      <c r="Q4512" s="162">
        <f t="shared" si="703"/>
        <v>131.64658271098278</v>
      </c>
      <c r="R4512" s="163">
        <f t="shared" si="704"/>
        <v>1</v>
      </c>
      <c r="S4512" s="161">
        <f t="shared" si="705"/>
        <v>5000000</v>
      </c>
      <c r="T4512" s="162">
        <f t="shared" si="706"/>
        <v>199.83445346045019</v>
      </c>
      <c r="U4512" s="162">
        <f t="shared" si="707"/>
        <v>123.32329135549139</v>
      </c>
      <c r="V4512" s="163">
        <f t="shared" si="708"/>
        <v>1</v>
      </c>
      <c r="W4512" s="164">
        <f t="shared" si="709"/>
        <v>105713555.34073558</v>
      </c>
      <c r="X4512" s="164">
        <f t="shared" si="710"/>
        <v>232555810.52479398</v>
      </c>
    </row>
    <row r="4513" spans="10:24" x14ac:dyDescent="0.25">
      <c r="J4513">
        <v>4510</v>
      </c>
      <c r="K4513" s="43">
        <v>3.9482597393413199E-3</v>
      </c>
      <c r="L4513">
        <v>0.95795339363966148</v>
      </c>
      <c r="M4513">
        <v>0.97646402181172465</v>
      </c>
      <c r="N4513" s="44">
        <v>0.84745696371763823</v>
      </c>
      <c r="O4513" s="161">
        <f t="shared" si="701"/>
        <v>1000000</v>
      </c>
      <c r="P4513" s="162">
        <f t="shared" si="702"/>
        <v>205.91122047844041</v>
      </c>
      <c r="Q4513" s="162">
        <f t="shared" si="703"/>
        <v>174.71304393493068</v>
      </c>
      <c r="R4513" s="163">
        <f t="shared" si="704"/>
        <v>1</v>
      </c>
      <c r="S4513" s="161">
        <f t="shared" si="705"/>
        <v>1000000</v>
      </c>
      <c r="T4513" s="162">
        <f t="shared" si="706"/>
        <v>198.63707349281347</v>
      </c>
      <c r="U4513" s="162">
        <f t="shared" si="707"/>
        <v>144.85652196746534</v>
      </c>
      <c r="V4513" s="163">
        <f t="shared" si="708"/>
        <v>1</v>
      </c>
      <c r="W4513" s="164">
        <f t="shared" si="709"/>
        <v>-18801823.456490267</v>
      </c>
      <c r="X4513" s="164">
        <f t="shared" si="710"/>
        <v>-96219448.474651873</v>
      </c>
    </row>
    <row r="4514" spans="10:24" x14ac:dyDescent="0.25">
      <c r="J4514">
        <v>4511</v>
      </c>
      <c r="K4514" s="43">
        <v>0.23597325013744719</v>
      </c>
      <c r="L4514">
        <v>0.48333453418714145</v>
      </c>
      <c r="M4514">
        <v>0.2173585792500079</v>
      </c>
      <c r="N4514" s="44">
        <v>0.74094837689204585</v>
      </c>
      <c r="O4514" s="161">
        <f t="shared" si="701"/>
        <v>2000000</v>
      </c>
      <c r="P4514" s="162">
        <f t="shared" si="702"/>
        <v>179.37320572360417</v>
      </c>
      <c r="Q4514" s="162">
        <f t="shared" si="703"/>
        <v>119.3770979878051</v>
      </c>
      <c r="R4514" s="163">
        <f t="shared" si="704"/>
        <v>1</v>
      </c>
      <c r="S4514" s="161">
        <f t="shared" si="705"/>
        <v>5000000</v>
      </c>
      <c r="T4514" s="162">
        <f t="shared" si="706"/>
        <v>189.79106857453473</v>
      </c>
      <c r="U4514" s="162">
        <f t="shared" si="707"/>
        <v>117.18854899390256</v>
      </c>
      <c r="V4514" s="163">
        <f t="shared" si="708"/>
        <v>1</v>
      </c>
      <c r="W4514" s="164">
        <f t="shared" si="709"/>
        <v>69992215.471598148</v>
      </c>
      <c r="X4514" s="164">
        <f t="shared" si="710"/>
        <v>213012597.90316087</v>
      </c>
    </row>
    <row r="4515" spans="10:24" x14ac:dyDescent="0.25">
      <c r="J4515">
        <v>4512</v>
      </c>
      <c r="K4515" s="43">
        <v>3.5476867548303037E-3</v>
      </c>
      <c r="L4515">
        <v>0.8203027718605459</v>
      </c>
      <c r="M4515">
        <v>0.43999757644778326</v>
      </c>
      <c r="N4515" s="44">
        <v>0.76732955083148024</v>
      </c>
      <c r="O4515" s="161">
        <f t="shared" si="701"/>
        <v>1000000</v>
      </c>
      <c r="P4515" s="162">
        <f t="shared" si="702"/>
        <v>193.74779330968218</v>
      </c>
      <c r="Q4515" s="162">
        <f t="shared" si="703"/>
        <v>131.98049279861453</v>
      </c>
      <c r="R4515" s="163">
        <f t="shared" si="704"/>
        <v>1</v>
      </c>
      <c r="S4515" s="161">
        <f t="shared" si="705"/>
        <v>1000000</v>
      </c>
      <c r="T4515" s="162">
        <f t="shared" si="706"/>
        <v>194.58259776989405</v>
      </c>
      <c r="U4515" s="162">
        <f t="shared" si="707"/>
        <v>123.49024639930727</v>
      </c>
      <c r="V4515" s="163">
        <f t="shared" si="708"/>
        <v>1</v>
      </c>
      <c r="W4515" s="164">
        <f t="shared" si="709"/>
        <v>11767300.511067644</v>
      </c>
      <c r="X4515" s="164">
        <f t="shared" si="710"/>
        <v>-78907648.629413217</v>
      </c>
    </row>
    <row r="4516" spans="10:24" x14ac:dyDescent="0.25">
      <c r="J4516">
        <v>4513</v>
      </c>
      <c r="K4516" s="43">
        <v>0.11654547015423877</v>
      </c>
      <c r="L4516">
        <v>0.75067312124570429</v>
      </c>
      <c r="M4516">
        <v>0.18505595954110876</v>
      </c>
      <c r="N4516" s="44">
        <v>0.70842195931549423</v>
      </c>
      <c r="O4516" s="161">
        <f t="shared" si="701"/>
        <v>2000000</v>
      </c>
      <c r="P4516" s="162">
        <f t="shared" si="702"/>
        <v>190.14914232212479</v>
      </c>
      <c r="Q4516" s="162">
        <f t="shared" si="703"/>
        <v>117.07472515939835</v>
      </c>
      <c r="R4516" s="163">
        <f t="shared" si="704"/>
        <v>1</v>
      </c>
      <c r="S4516" s="161">
        <f t="shared" si="705"/>
        <v>2000000</v>
      </c>
      <c r="T4516" s="162">
        <f t="shared" si="706"/>
        <v>193.38304744070825</v>
      </c>
      <c r="U4516" s="162">
        <f t="shared" si="707"/>
        <v>116.03736257969918</v>
      </c>
      <c r="V4516" s="163">
        <f t="shared" si="708"/>
        <v>1</v>
      </c>
      <c r="W4516" s="164">
        <f t="shared" si="709"/>
        <v>96148834.325452864</v>
      </c>
      <c r="X4516" s="164">
        <f t="shared" si="710"/>
        <v>4691369.7220181525</v>
      </c>
    </row>
    <row r="4517" spans="10:24" x14ac:dyDescent="0.25">
      <c r="J4517">
        <v>4514</v>
      </c>
      <c r="K4517" s="43">
        <v>4.9635418846081469E-2</v>
      </c>
      <c r="L4517">
        <v>0.7989727272021433</v>
      </c>
      <c r="M4517">
        <v>0.66709546932538977</v>
      </c>
      <c r="N4517" s="44">
        <v>4.2215739212183911E-2</v>
      </c>
      <c r="O4517" s="161">
        <f t="shared" si="701"/>
        <v>1000000</v>
      </c>
      <c r="P4517" s="162">
        <f t="shared" si="702"/>
        <v>192.56936323633806</v>
      </c>
      <c r="Q4517" s="162">
        <f t="shared" si="703"/>
        <v>143.6381385035051</v>
      </c>
      <c r="R4517" s="163">
        <f t="shared" si="704"/>
        <v>1</v>
      </c>
      <c r="S4517" s="161">
        <f t="shared" si="705"/>
        <v>1000000</v>
      </c>
      <c r="T4517" s="162">
        <f t="shared" si="706"/>
        <v>194.18978774544604</v>
      </c>
      <c r="U4517" s="162">
        <f t="shared" si="707"/>
        <v>129.31906925175255</v>
      </c>
      <c r="V4517" s="163">
        <f t="shared" si="708"/>
        <v>0.9</v>
      </c>
      <c r="W4517" s="164">
        <f t="shared" si="709"/>
        <v>-1068775.2671670392</v>
      </c>
      <c r="X4517" s="164">
        <f t="shared" si="710"/>
        <v>-91616353.355675861</v>
      </c>
    </row>
    <row r="4518" spans="10:24" x14ac:dyDescent="0.25">
      <c r="J4518">
        <v>4515</v>
      </c>
      <c r="K4518" s="43">
        <v>0.86471269258226335</v>
      </c>
      <c r="L4518">
        <v>0.36300699410694037</v>
      </c>
      <c r="M4518">
        <v>0.98443583853892902</v>
      </c>
      <c r="N4518" s="44">
        <v>0.21241711808353736</v>
      </c>
      <c r="O4518" s="161">
        <f t="shared" si="701"/>
        <v>7000000</v>
      </c>
      <c r="P4518" s="162">
        <f t="shared" si="702"/>
        <v>174.74350947926726</v>
      </c>
      <c r="Q4518" s="162">
        <f t="shared" si="703"/>
        <v>178.10856877751823</v>
      </c>
      <c r="R4518" s="163">
        <f t="shared" si="704"/>
        <v>1</v>
      </c>
      <c r="S4518" s="161">
        <f t="shared" si="705"/>
        <v>7000000</v>
      </c>
      <c r="T4518" s="162">
        <f t="shared" si="706"/>
        <v>188.2478364930891</v>
      </c>
      <c r="U4518" s="162">
        <f t="shared" si="707"/>
        <v>146.55428438875913</v>
      </c>
      <c r="V4518" s="163">
        <f t="shared" si="708"/>
        <v>1</v>
      </c>
      <c r="W4518" s="164">
        <f t="shared" si="709"/>
        <v>-73555415.087756783</v>
      </c>
      <c r="X4518" s="164">
        <f t="shared" si="710"/>
        <v>141854864.73030978</v>
      </c>
    </row>
    <row r="4519" spans="10:24" x14ac:dyDescent="0.25">
      <c r="J4519">
        <v>4516</v>
      </c>
      <c r="K4519" s="43">
        <v>0.83296870116573585</v>
      </c>
      <c r="L4519">
        <v>0.8626237189214514</v>
      </c>
      <c r="M4519">
        <v>1.7055486529956365E-2</v>
      </c>
      <c r="N4519" s="44">
        <v>0.823790599683351</v>
      </c>
      <c r="O4519" s="161">
        <f t="shared" si="701"/>
        <v>7000000</v>
      </c>
      <c r="P4519" s="162">
        <f t="shared" si="702"/>
        <v>196.38274878818191</v>
      </c>
      <c r="Q4519" s="162">
        <f t="shared" si="703"/>
        <v>92.624851629823866</v>
      </c>
      <c r="R4519" s="163">
        <f t="shared" si="704"/>
        <v>1</v>
      </c>
      <c r="S4519" s="161">
        <f t="shared" si="705"/>
        <v>7000000</v>
      </c>
      <c r="T4519" s="162">
        <f t="shared" si="706"/>
        <v>195.46091626272732</v>
      </c>
      <c r="U4519" s="162">
        <f t="shared" si="707"/>
        <v>103.81242581491193</v>
      </c>
      <c r="V4519" s="163">
        <f t="shared" si="708"/>
        <v>1</v>
      </c>
      <c r="W4519" s="164">
        <f t="shared" si="709"/>
        <v>676305280.10850632</v>
      </c>
      <c r="X4519" s="164">
        <f t="shared" si="710"/>
        <v>491539433.13470769</v>
      </c>
    </row>
    <row r="4520" spans="10:24" x14ac:dyDescent="0.25">
      <c r="J4520">
        <v>4517</v>
      </c>
      <c r="K4520" s="43">
        <v>0.56579846557192259</v>
      </c>
      <c r="L4520">
        <v>0.73700559938545829</v>
      </c>
      <c r="M4520">
        <v>0.96448618124380703</v>
      </c>
      <c r="N4520" s="44">
        <v>0.68998174600070949</v>
      </c>
      <c r="O4520" s="161">
        <f t="shared" si="701"/>
        <v>6000000</v>
      </c>
      <c r="P4520" s="162">
        <f t="shared" si="702"/>
        <v>189.51211514745665</v>
      </c>
      <c r="Q4520" s="162">
        <f t="shared" si="703"/>
        <v>171.10601434019048</v>
      </c>
      <c r="R4520" s="163">
        <f t="shared" si="704"/>
        <v>1</v>
      </c>
      <c r="S4520" s="161">
        <f t="shared" si="705"/>
        <v>6000000</v>
      </c>
      <c r="T4520" s="162">
        <f t="shared" si="706"/>
        <v>193.17070504915222</v>
      </c>
      <c r="U4520" s="162">
        <f t="shared" si="707"/>
        <v>143.05300717009524</v>
      </c>
      <c r="V4520" s="163">
        <f t="shared" si="708"/>
        <v>1</v>
      </c>
      <c r="W4520" s="164">
        <f t="shared" si="709"/>
        <v>60436604.843597025</v>
      </c>
      <c r="X4520" s="164">
        <f t="shared" si="710"/>
        <v>150706187.27434188</v>
      </c>
    </row>
    <row r="4521" spans="10:24" x14ac:dyDescent="0.25">
      <c r="J4521">
        <v>4518</v>
      </c>
      <c r="K4521" s="43">
        <v>0.8957753076089171</v>
      </c>
      <c r="L4521">
        <v>0.94184038545355619</v>
      </c>
      <c r="M4521">
        <v>0.57707038936335053</v>
      </c>
      <c r="N4521" s="44">
        <v>1.826912803306735E-2</v>
      </c>
      <c r="O4521" s="161">
        <f t="shared" si="701"/>
        <v>7000000</v>
      </c>
      <c r="P4521" s="162">
        <f t="shared" si="702"/>
        <v>203.55618409151475</v>
      </c>
      <c r="Q4521" s="162">
        <f t="shared" si="703"/>
        <v>138.88808860463612</v>
      </c>
      <c r="R4521" s="163">
        <f t="shared" si="704"/>
        <v>1</v>
      </c>
      <c r="S4521" s="161">
        <f t="shared" si="705"/>
        <v>7000000</v>
      </c>
      <c r="T4521" s="162">
        <f t="shared" si="706"/>
        <v>197.85206136383826</v>
      </c>
      <c r="U4521" s="162">
        <f t="shared" si="707"/>
        <v>126.94404430231806</v>
      </c>
      <c r="V4521" s="163">
        <f t="shared" si="708"/>
        <v>0.05</v>
      </c>
      <c r="W4521" s="164">
        <f t="shared" si="709"/>
        <v>402676668.40815037</v>
      </c>
      <c r="X4521" s="164">
        <f t="shared" si="710"/>
        <v>-125182194.02846792</v>
      </c>
    </row>
    <row r="4522" spans="10:24" x14ac:dyDescent="0.25">
      <c r="J4522">
        <v>4519</v>
      </c>
      <c r="K4522" s="43">
        <v>0.53247837544941323</v>
      </c>
      <c r="L4522">
        <v>0.62123900323935954</v>
      </c>
      <c r="M4522">
        <v>0.37639674559051073</v>
      </c>
      <c r="N4522" s="44">
        <v>0.81213661040658025</v>
      </c>
      <c r="O4522" s="161">
        <f t="shared" si="701"/>
        <v>5000000</v>
      </c>
      <c r="P4522" s="162">
        <f t="shared" si="702"/>
        <v>184.63104716034289</v>
      </c>
      <c r="Q4522" s="162">
        <f t="shared" si="703"/>
        <v>128.70083862913859</v>
      </c>
      <c r="R4522" s="163">
        <f t="shared" si="704"/>
        <v>1</v>
      </c>
      <c r="S4522" s="161">
        <f t="shared" si="705"/>
        <v>6000000</v>
      </c>
      <c r="T4522" s="162">
        <f t="shared" si="706"/>
        <v>191.54368238678097</v>
      </c>
      <c r="U4522" s="162">
        <f t="shared" si="707"/>
        <v>121.85041931456929</v>
      </c>
      <c r="V4522" s="163">
        <f t="shared" si="708"/>
        <v>1</v>
      </c>
      <c r="W4522" s="164">
        <f t="shared" si="709"/>
        <v>229651042.65602148</v>
      </c>
      <c r="X4522" s="164">
        <f t="shared" si="710"/>
        <v>268159578.4332701</v>
      </c>
    </row>
    <row r="4523" spans="10:24" x14ac:dyDescent="0.25">
      <c r="J4523">
        <v>4520</v>
      </c>
      <c r="K4523" s="43">
        <v>0.95653406167662836</v>
      </c>
      <c r="L4523">
        <v>0.39598470647484907</v>
      </c>
      <c r="M4523">
        <v>3.2511890641770957E-3</v>
      </c>
      <c r="N4523" s="44">
        <v>8.2359515894084634E-2</v>
      </c>
      <c r="O4523" s="161">
        <f t="shared" si="701"/>
        <v>9000000</v>
      </c>
      <c r="P4523" s="162">
        <f t="shared" si="702"/>
        <v>176.0436886488805</v>
      </c>
      <c r="Q4523" s="162">
        <f t="shared" si="703"/>
        <v>80.573802938502197</v>
      </c>
      <c r="R4523" s="163">
        <f t="shared" si="704"/>
        <v>1</v>
      </c>
      <c r="S4523" s="161">
        <f t="shared" si="705"/>
        <v>9000000</v>
      </c>
      <c r="T4523" s="162">
        <f t="shared" si="706"/>
        <v>188.68122954962683</v>
      </c>
      <c r="U4523" s="162">
        <f t="shared" si="707"/>
        <v>97.786901469251092</v>
      </c>
      <c r="V4523" s="163">
        <f t="shared" si="708"/>
        <v>0.9</v>
      </c>
      <c r="W4523" s="164">
        <f t="shared" si="709"/>
        <v>809228971.39340472</v>
      </c>
      <c r="X4523" s="164">
        <f t="shared" si="710"/>
        <v>586244057.45104349</v>
      </c>
    </row>
    <row r="4524" spans="10:24" x14ac:dyDescent="0.25">
      <c r="J4524">
        <v>4521</v>
      </c>
      <c r="K4524" s="43">
        <v>0.2370497653789545</v>
      </c>
      <c r="L4524">
        <v>0.20302319704484773</v>
      </c>
      <c r="M4524">
        <v>0.89555266761962637</v>
      </c>
      <c r="N4524" s="44">
        <v>0.59727722699729013</v>
      </c>
      <c r="O4524" s="161">
        <f t="shared" si="701"/>
        <v>2000000</v>
      </c>
      <c r="P4524" s="162">
        <f t="shared" si="702"/>
        <v>167.53693197857891</v>
      </c>
      <c r="Q4524" s="162">
        <f t="shared" si="703"/>
        <v>160.1322125384454</v>
      </c>
      <c r="R4524" s="163">
        <f t="shared" si="704"/>
        <v>1</v>
      </c>
      <c r="S4524" s="161">
        <f t="shared" si="705"/>
        <v>5000000</v>
      </c>
      <c r="T4524" s="162">
        <f t="shared" si="706"/>
        <v>185.84564399285964</v>
      </c>
      <c r="U4524" s="162">
        <f t="shared" si="707"/>
        <v>137.5661062692227</v>
      </c>
      <c r="V4524" s="163">
        <f t="shared" si="708"/>
        <v>1</v>
      </c>
      <c r="W4524" s="164">
        <f t="shared" si="709"/>
        <v>-35190561.119732991</v>
      </c>
      <c r="X4524" s="164">
        <f t="shared" si="710"/>
        <v>91397688.618184686</v>
      </c>
    </row>
    <row r="4525" spans="10:24" x14ac:dyDescent="0.25">
      <c r="J4525">
        <v>4522</v>
      </c>
      <c r="K4525" s="43">
        <v>0.33950788337007853</v>
      </c>
      <c r="L4525">
        <v>0.17292748056142782</v>
      </c>
      <c r="M4525">
        <v>0.90837789558832194</v>
      </c>
      <c r="N4525" s="44">
        <v>0.37260809803431072</v>
      </c>
      <c r="O4525" s="161">
        <f t="shared" si="701"/>
        <v>5000000</v>
      </c>
      <c r="P4525" s="162">
        <f t="shared" si="702"/>
        <v>165.86010356896642</v>
      </c>
      <c r="Q4525" s="162">
        <f t="shared" si="703"/>
        <v>161.61664530121413</v>
      </c>
      <c r="R4525" s="163">
        <f t="shared" si="704"/>
        <v>1</v>
      </c>
      <c r="S4525" s="161">
        <f t="shared" si="705"/>
        <v>6000000</v>
      </c>
      <c r="T4525" s="162">
        <f t="shared" si="706"/>
        <v>185.28670118965547</v>
      </c>
      <c r="U4525" s="162">
        <f t="shared" si="707"/>
        <v>138.30832265060707</v>
      </c>
      <c r="V4525" s="163">
        <f t="shared" si="708"/>
        <v>1</v>
      </c>
      <c r="W4525" s="164">
        <f t="shared" si="709"/>
        <v>-28782708.661238559</v>
      </c>
      <c r="X4525" s="164">
        <f t="shared" si="710"/>
        <v>131870271.23429042</v>
      </c>
    </row>
    <row r="4526" spans="10:24" x14ac:dyDescent="0.25">
      <c r="J4526">
        <v>4523</v>
      </c>
      <c r="K4526" s="43">
        <v>0.38143575609122793</v>
      </c>
      <c r="L4526">
        <v>9.9175564088025414E-3</v>
      </c>
      <c r="M4526">
        <v>0.355149022894241</v>
      </c>
      <c r="N4526" s="44">
        <v>0.79826911179752513</v>
      </c>
      <c r="O4526" s="161">
        <f t="shared" si="701"/>
        <v>5000000</v>
      </c>
      <c r="P4526" s="162">
        <f t="shared" si="702"/>
        <v>145.05821426703432</v>
      </c>
      <c r="Q4526" s="162">
        <f t="shared" si="703"/>
        <v>127.57088331805163</v>
      </c>
      <c r="R4526" s="163">
        <f t="shared" si="704"/>
        <v>1</v>
      </c>
      <c r="S4526" s="161">
        <f t="shared" si="705"/>
        <v>6000000</v>
      </c>
      <c r="T4526" s="162">
        <f t="shared" si="706"/>
        <v>178.35273808901144</v>
      </c>
      <c r="U4526" s="162">
        <f t="shared" si="707"/>
        <v>121.28544165902581</v>
      </c>
      <c r="V4526" s="163">
        <f t="shared" si="708"/>
        <v>1</v>
      </c>
      <c r="W4526" s="164">
        <f t="shared" si="709"/>
        <v>37436654.744913444</v>
      </c>
      <c r="X4526" s="164">
        <f t="shared" si="710"/>
        <v>192403778.57991379</v>
      </c>
    </row>
    <row r="4527" spans="10:24" x14ac:dyDescent="0.25">
      <c r="J4527">
        <v>4524</v>
      </c>
      <c r="K4527" s="43">
        <v>0.25709334776549719</v>
      </c>
      <c r="L4527">
        <v>0.43552369655701417</v>
      </c>
      <c r="M4527">
        <v>0.26156867963192676</v>
      </c>
      <c r="N4527" s="44">
        <v>0.42639148353702971</v>
      </c>
      <c r="O4527" s="161">
        <f t="shared" si="701"/>
        <v>2000000</v>
      </c>
      <c r="P4527" s="162">
        <f t="shared" si="702"/>
        <v>177.56507670143651</v>
      </c>
      <c r="Q4527" s="162">
        <f t="shared" si="703"/>
        <v>122.22966515940806</v>
      </c>
      <c r="R4527" s="163">
        <f t="shared" si="704"/>
        <v>1</v>
      </c>
      <c r="S4527" s="161">
        <f t="shared" si="705"/>
        <v>5000000</v>
      </c>
      <c r="T4527" s="162">
        <f t="shared" si="706"/>
        <v>189.18835890047885</v>
      </c>
      <c r="U4527" s="162">
        <f t="shared" si="707"/>
        <v>118.61483257970403</v>
      </c>
      <c r="V4527" s="163">
        <f t="shared" si="708"/>
        <v>1</v>
      </c>
      <c r="W4527" s="164">
        <f t="shared" si="709"/>
        <v>60670823.084056899</v>
      </c>
      <c r="X4527" s="164">
        <f t="shared" si="710"/>
        <v>202867631.60387409</v>
      </c>
    </row>
    <row r="4528" spans="10:24" x14ac:dyDescent="0.25">
      <c r="J4528">
        <v>4525</v>
      </c>
      <c r="K4528" s="43">
        <v>0.48481118752452779</v>
      </c>
      <c r="L4528">
        <v>2.3378416074549935E-2</v>
      </c>
      <c r="M4528">
        <v>0.91769770104532566</v>
      </c>
      <c r="N4528" s="44">
        <v>0.72479722325092111</v>
      </c>
      <c r="O4528" s="161">
        <f t="shared" si="701"/>
        <v>5000000</v>
      </c>
      <c r="P4528" s="162">
        <f t="shared" si="702"/>
        <v>150.17255608906058</v>
      </c>
      <c r="Q4528" s="162">
        <f t="shared" si="703"/>
        <v>162.79501369715948</v>
      </c>
      <c r="R4528" s="163">
        <f t="shared" si="704"/>
        <v>1</v>
      </c>
      <c r="S4528" s="161">
        <f t="shared" si="705"/>
        <v>6000000</v>
      </c>
      <c r="T4528" s="162">
        <f t="shared" si="706"/>
        <v>180.05751869635353</v>
      </c>
      <c r="U4528" s="162">
        <f t="shared" si="707"/>
        <v>138.89750684857975</v>
      </c>
      <c r="V4528" s="163">
        <f t="shared" si="708"/>
        <v>1</v>
      </c>
      <c r="W4528" s="164">
        <f t="shared" si="709"/>
        <v>-113112288.0404945</v>
      </c>
      <c r="X4528" s="164">
        <f t="shared" si="710"/>
        <v>96960071.086642653</v>
      </c>
    </row>
    <row r="4529" spans="10:24" x14ac:dyDescent="0.25">
      <c r="J4529">
        <v>4526</v>
      </c>
      <c r="K4529" s="43">
        <v>0.36920094904561296</v>
      </c>
      <c r="L4529">
        <v>0.80189157264351441</v>
      </c>
      <c r="M4529">
        <v>0.68565152430288068</v>
      </c>
      <c r="N4529" s="44">
        <v>0.51508770973401152</v>
      </c>
      <c r="O4529" s="161">
        <f t="shared" si="701"/>
        <v>5000000</v>
      </c>
      <c r="P4529" s="162">
        <f t="shared" si="702"/>
        <v>192.72595656638865</v>
      </c>
      <c r="Q4529" s="162">
        <f t="shared" si="703"/>
        <v>144.67123428812806</v>
      </c>
      <c r="R4529" s="163">
        <f t="shared" si="704"/>
        <v>1</v>
      </c>
      <c r="S4529" s="161">
        <f t="shared" si="705"/>
        <v>6000000</v>
      </c>
      <c r="T4529" s="162">
        <f t="shared" si="706"/>
        <v>194.24198552212954</v>
      </c>
      <c r="U4529" s="162">
        <f t="shared" si="707"/>
        <v>129.83561714406403</v>
      </c>
      <c r="V4529" s="163">
        <f t="shared" si="708"/>
        <v>1</v>
      </c>
      <c r="W4529" s="164">
        <f t="shared" si="709"/>
        <v>190273611.39130291</v>
      </c>
      <c r="X4529" s="164">
        <f t="shared" si="710"/>
        <v>236438210.26839304</v>
      </c>
    </row>
    <row r="4530" spans="10:24" x14ac:dyDescent="0.25">
      <c r="J4530">
        <v>4527</v>
      </c>
      <c r="K4530" s="43">
        <v>0.51754229400301555</v>
      </c>
      <c r="L4530">
        <v>0.25546824853656236</v>
      </c>
      <c r="M4530">
        <v>2.0972455664992617E-3</v>
      </c>
      <c r="N4530" s="44">
        <v>6.5775627391103431E-2</v>
      </c>
      <c r="O4530" s="161">
        <f t="shared" si="701"/>
        <v>5000000</v>
      </c>
      <c r="P4530" s="162">
        <f t="shared" si="702"/>
        <v>170.13929740552166</v>
      </c>
      <c r="Q4530" s="162">
        <f t="shared" si="703"/>
        <v>77.736957310678946</v>
      </c>
      <c r="R4530" s="163">
        <f t="shared" si="704"/>
        <v>1</v>
      </c>
      <c r="S4530" s="161">
        <f t="shared" si="705"/>
        <v>6000000</v>
      </c>
      <c r="T4530" s="162">
        <f t="shared" si="706"/>
        <v>186.71309913517388</v>
      </c>
      <c r="U4530" s="162">
        <f t="shared" si="707"/>
        <v>96.368478655339473</v>
      </c>
      <c r="V4530" s="163">
        <f t="shared" si="708"/>
        <v>0.9</v>
      </c>
      <c r="W4530" s="164">
        <f t="shared" si="709"/>
        <v>412011700.47421354</v>
      </c>
      <c r="X4530" s="164">
        <f t="shared" si="710"/>
        <v>337860950.59110576</v>
      </c>
    </row>
    <row r="4531" spans="10:24" x14ac:dyDescent="0.25">
      <c r="J4531">
        <v>4528</v>
      </c>
      <c r="K4531" s="43">
        <v>0.82215579092399915</v>
      </c>
      <c r="L4531">
        <v>0.45235619595151499</v>
      </c>
      <c r="M4531">
        <v>0.20716044058286398</v>
      </c>
      <c r="N4531" s="44">
        <v>0.25222603751008432</v>
      </c>
      <c r="O4531" s="161">
        <f t="shared" si="701"/>
        <v>7000000</v>
      </c>
      <c r="P4531" s="162">
        <f t="shared" si="702"/>
        <v>178.20434078679389</v>
      </c>
      <c r="Q4531" s="162">
        <f t="shared" si="703"/>
        <v>118.67373091069828</v>
      </c>
      <c r="R4531" s="163">
        <f t="shared" si="704"/>
        <v>1</v>
      </c>
      <c r="S4531" s="161">
        <f t="shared" si="705"/>
        <v>7000000</v>
      </c>
      <c r="T4531" s="162">
        <f t="shared" si="706"/>
        <v>189.40144692893131</v>
      </c>
      <c r="U4531" s="162">
        <f t="shared" si="707"/>
        <v>116.83686545534914</v>
      </c>
      <c r="V4531" s="163">
        <f t="shared" si="708"/>
        <v>1</v>
      </c>
      <c r="W4531" s="164">
        <f t="shared" si="709"/>
        <v>366714269.13266927</v>
      </c>
      <c r="X4531" s="164">
        <f t="shared" si="710"/>
        <v>357952070.31507516</v>
      </c>
    </row>
    <row r="4532" spans="10:24" x14ac:dyDescent="0.25">
      <c r="J4532">
        <v>4529</v>
      </c>
      <c r="K4532" s="43">
        <v>2.8693106068281349E-2</v>
      </c>
      <c r="L4532">
        <v>0.61690342887955596</v>
      </c>
      <c r="M4532">
        <v>0.96787672324226992</v>
      </c>
      <c r="N4532" s="44">
        <v>0.78273249584610394</v>
      </c>
      <c r="O4532" s="161">
        <f t="shared" si="701"/>
        <v>1000000</v>
      </c>
      <c r="P4532" s="162">
        <f t="shared" si="702"/>
        <v>184.46037124004403</v>
      </c>
      <c r="Q4532" s="162">
        <f t="shared" si="703"/>
        <v>172.00930063385013</v>
      </c>
      <c r="R4532" s="163">
        <f t="shared" si="704"/>
        <v>1</v>
      </c>
      <c r="S4532" s="161">
        <f t="shared" si="705"/>
        <v>1000000</v>
      </c>
      <c r="T4532" s="162">
        <f t="shared" si="706"/>
        <v>191.48679041334802</v>
      </c>
      <c r="U4532" s="162">
        <f t="shared" si="707"/>
        <v>143.50465031692505</v>
      </c>
      <c r="V4532" s="163">
        <f t="shared" si="708"/>
        <v>1</v>
      </c>
      <c r="W4532" s="164">
        <f t="shared" si="709"/>
        <v>-37548929.393806107</v>
      </c>
      <c r="X4532" s="164">
        <f t="shared" si="710"/>
        <v>-102017859.90357703</v>
      </c>
    </row>
    <row r="4533" spans="10:24" x14ac:dyDescent="0.25">
      <c r="J4533">
        <v>4530</v>
      </c>
      <c r="K4533" s="43">
        <v>0.61737133912711795</v>
      </c>
      <c r="L4533">
        <v>0.4382670398846612</v>
      </c>
      <c r="M4533">
        <v>0.76267237253807207</v>
      </c>
      <c r="N4533" s="44">
        <v>0.59267234846241545</v>
      </c>
      <c r="O4533" s="161">
        <f t="shared" si="701"/>
        <v>6000000</v>
      </c>
      <c r="P4533" s="162">
        <f t="shared" si="702"/>
        <v>177.66953460410838</v>
      </c>
      <c r="Q4533" s="162">
        <f t="shared" si="703"/>
        <v>149.29850431257523</v>
      </c>
      <c r="R4533" s="163">
        <f t="shared" si="704"/>
        <v>1</v>
      </c>
      <c r="S4533" s="161">
        <f t="shared" si="705"/>
        <v>7000000</v>
      </c>
      <c r="T4533" s="162">
        <f t="shared" si="706"/>
        <v>189.22317820136945</v>
      </c>
      <c r="U4533" s="162">
        <f t="shared" si="707"/>
        <v>132.14925215628762</v>
      </c>
      <c r="V4533" s="163">
        <f t="shared" si="708"/>
        <v>1</v>
      </c>
      <c r="W4533" s="164">
        <f t="shared" si="709"/>
        <v>120226181.74919888</v>
      </c>
      <c r="X4533" s="164">
        <f t="shared" si="710"/>
        <v>249517482.31557286</v>
      </c>
    </row>
    <row r="4534" spans="10:24" x14ac:dyDescent="0.25">
      <c r="J4534">
        <v>4531</v>
      </c>
      <c r="K4534" s="43">
        <v>0.14804719914889508</v>
      </c>
      <c r="L4534">
        <v>0.8867042682801568</v>
      </c>
      <c r="M4534">
        <v>0.1947359546669728</v>
      </c>
      <c r="N4534" s="44">
        <v>0.69983615433523672</v>
      </c>
      <c r="O4534" s="161">
        <f t="shared" si="701"/>
        <v>2000000</v>
      </c>
      <c r="P4534" s="162">
        <f t="shared" si="702"/>
        <v>198.13778732952463</v>
      </c>
      <c r="Q4534" s="162">
        <f t="shared" si="703"/>
        <v>117.78849090471634</v>
      </c>
      <c r="R4534" s="163">
        <f t="shared" si="704"/>
        <v>1</v>
      </c>
      <c r="S4534" s="161">
        <f t="shared" si="705"/>
        <v>2000000</v>
      </c>
      <c r="T4534" s="162">
        <f t="shared" si="706"/>
        <v>196.04592910984155</v>
      </c>
      <c r="U4534" s="162">
        <f t="shared" si="707"/>
        <v>116.39424545235818</v>
      </c>
      <c r="V4534" s="163">
        <f t="shared" si="708"/>
        <v>1</v>
      </c>
      <c r="W4534" s="164">
        <f t="shared" si="709"/>
        <v>110698592.84961659</v>
      </c>
      <c r="X4534" s="164">
        <f t="shared" si="710"/>
        <v>9303367.3149667382</v>
      </c>
    </row>
    <row r="4535" spans="10:24" x14ac:dyDescent="0.25">
      <c r="J4535">
        <v>4532</v>
      </c>
      <c r="K4535" s="43">
        <v>6.9662536591436619E-2</v>
      </c>
      <c r="L4535">
        <v>0.82211771566739189</v>
      </c>
      <c r="M4535">
        <v>8.3833922010417172E-2</v>
      </c>
      <c r="N4535" s="44">
        <v>0.67480592414559193</v>
      </c>
      <c r="O4535" s="161">
        <f t="shared" si="701"/>
        <v>2000000</v>
      </c>
      <c r="P4535" s="162">
        <f t="shared" si="702"/>
        <v>193.85198545706729</v>
      </c>
      <c r="Q4535" s="162">
        <f t="shared" si="703"/>
        <v>107.40527348639935</v>
      </c>
      <c r="R4535" s="163">
        <f t="shared" si="704"/>
        <v>1</v>
      </c>
      <c r="S4535" s="161">
        <f t="shared" si="705"/>
        <v>2000000</v>
      </c>
      <c r="T4535" s="162">
        <f t="shared" si="706"/>
        <v>194.61732848568909</v>
      </c>
      <c r="U4535" s="162">
        <f t="shared" si="707"/>
        <v>111.20263674319968</v>
      </c>
      <c r="V4535" s="163">
        <f t="shared" si="708"/>
        <v>1</v>
      </c>
      <c r="W4535" s="164">
        <f t="shared" si="709"/>
        <v>122893423.94133586</v>
      </c>
      <c r="X4535" s="164">
        <f t="shared" si="710"/>
        <v>16829383.484978825</v>
      </c>
    </row>
    <row r="4536" spans="10:24" x14ac:dyDescent="0.25">
      <c r="J4536">
        <v>4533</v>
      </c>
      <c r="K4536" s="43">
        <v>0.75246365559810069</v>
      </c>
      <c r="L4536">
        <v>0.32269964824667108</v>
      </c>
      <c r="M4536">
        <v>0.92225865773195259</v>
      </c>
      <c r="N4536" s="44">
        <v>0.83367136702308409</v>
      </c>
      <c r="O4536" s="161">
        <f t="shared" si="701"/>
        <v>7000000</v>
      </c>
      <c r="P4536" s="162">
        <f t="shared" si="702"/>
        <v>173.09755645962616</v>
      </c>
      <c r="Q4536" s="162">
        <f t="shared" si="703"/>
        <v>163.40858966012013</v>
      </c>
      <c r="R4536" s="163">
        <f t="shared" si="704"/>
        <v>1</v>
      </c>
      <c r="S4536" s="161">
        <f t="shared" si="705"/>
        <v>7000000</v>
      </c>
      <c r="T4536" s="162">
        <f t="shared" si="706"/>
        <v>187.69918548654206</v>
      </c>
      <c r="U4536" s="162">
        <f t="shared" si="707"/>
        <v>139.20429483006006</v>
      </c>
      <c r="V4536" s="163">
        <f t="shared" si="708"/>
        <v>1</v>
      </c>
      <c r="W4536" s="164">
        <f t="shared" si="709"/>
        <v>17822767.596542239</v>
      </c>
      <c r="X4536" s="164">
        <f t="shared" si="710"/>
        <v>189464234.59537399</v>
      </c>
    </row>
    <row r="4537" spans="10:24" x14ac:dyDescent="0.25">
      <c r="J4537">
        <v>4534</v>
      </c>
      <c r="K4537" s="43">
        <v>0.11534688725341802</v>
      </c>
      <c r="L4537">
        <v>0.85793660461080556</v>
      </c>
      <c r="M4537">
        <v>0.42171891493786451</v>
      </c>
      <c r="N4537" s="44">
        <v>0.77892227061524133</v>
      </c>
      <c r="O4537" s="161">
        <f t="shared" si="701"/>
        <v>2000000</v>
      </c>
      <c r="P4537" s="162">
        <f t="shared" si="702"/>
        <v>196.06642251118168</v>
      </c>
      <c r="Q4537" s="162">
        <f t="shared" si="703"/>
        <v>131.05003957795884</v>
      </c>
      <c r="R4537" s="163">
        <f t="shared" si="704"/>
        <v>1</v>
      </c>
      <c r="S4537" s="161">
        <f t="shared" si="705"/>
        <v>2000000</v>
      </c>
      <c r="T4537" s="162">
        <f t="shared" si="706"/>
        <v>195.3554741703939</v>
      </c>
      <c r="U4537" s="162">
        <f t="shared" si="707"/>
        <v>123.02501978897942</v>
      </c>
      <c r="V4537" s="163">
        <f t="shared" si="708"/>
        <v>1</v>
      </c>
      <c r="W4537" s="164">
        <f t="shared" si="709"/>
        <v>80032765.86644569</v>
      </c>
      <c r="X4537" s="164">
        <f t="shared" si="710"/>
        <v>-5339091.2371710241</v>
      </c>
    </row>
    <row r="4538" spans="10:24" x14ac:dyDescent="0.25">
      <c r="J4538">
        <v>4535</v>
      </c>
      <c r="K4538" s="43">
        <v>1.360017357540555E-2</v>
      </c>
      <c r="L4538">
        <v>0.21052646438362699</v>
      </c>
      <c r="M4538">
        <v>0.5813179785350665</v>
      </c>
      <c r="N4538" s="44">
        <v>0.91617063311201397</v>
      </c>
      <c r="O4538" s="161">
        <f t="shared" si="701"/>
        <v>1000000</v>
      </c>
      <c r="P4538" s="162">
        <f t="shared" si="702"/>
        <v>167.93106201710751</v>
      </c>
      <c r="Q4538" s="162">
        <f t="shared" si="703"/>
        <v>139.10532674761822</v>
      </c>
      <c r="R4538" s="163">
        <f t="shared" si="704"/>
        <v>1</v>
      </c>
      <c r="S4538" s="161">
        <f t="shared" si="705"/>
        <v>1000000</v>
      </c>
      <c r="T4538" s="162">
        <f t="shared" si="706"/>
        <v>185.97702067236918</v>
      </c>
      <c r="U4538" s="162">
        <f t="shared" si="707"/>
        <v>127.05266337380911</v>
      </c>
      <c r="V4538" s="163">
        <f t="shared" si="708"/>
        <v>1</v>
      </c>
      <c r="W4538" s="164">
        <f t="shared" si="709"/>
        <v>-21174264.730510715</v>
      </c>
      <c r="X4538" s="164">
        <f t="shared" si="710"/>
        <v>-91075642.701439932</v>
      </c>
    </row>
    <row r="4539" spans="10:24" x14ac:dyDescent="0.25">
      <c r="J4539">
        <v>4536</v>
      </c>
      <c r="K4539" s="43">
        <v>0.92967126143322176</v>
      </c>
      <c r="L4539">
        <v>0.70833951451437982</v>
      </c>
      <c r="M4539">
        <v>0.63855282773121835</v>
      </c>
      <c r="N4539" s="44">
        <v>0.74850778282750918</v>
      </c>
      <c r="O4539" s="161">
        <f t="shared" si="701"/>
        <v>7000000</v>
      </c>
      <c r="P4539" s="162">
        <f t="shared" si="702"/>
        <v>188.22810438075211</v>
      </c>
      <c r="Q4539" s="162">
        <f t="shared" si="703"/>
        <v>142.09186471083129</v>
      </c>
      <c r="R4539" s="163">
        <f t="shared" si="704"/>
        <v>1</v>
      </c>
      <c r="S4539" s="161">
        <f t="shared" si="705"/>
        <v>9000000</v>
      </c>
      <c r="T4539" s="162">
        <f t="shared" si="706"/>
        <v>192.74270146025071</v>
      </c>
      <c r="U4539" s="162">
        <f t="shared" si="707"/>
        <v>128.54593235541563</v>
      </c>
      <c r="V4539" s="163">
        <f t="shared" si="708"/>
        <v>1</v>
      </c>
      <c r="W4539" s="164">
        <f t="shared" si="709"/>
        <v>272953677.68944579</v>
      </c>
      <c r="X4539" s="164">
        <f t="shared" si="710"/>
        <v>427770921.94351578</v>
      </c>
    </row>
    <row r="4540" spans="10:24" x14ac:dyDescent="0.25">
      <c r="J4540">
        <v>4537</v>
      </c>
      <c r="K4540" s="43">
        <v>0.52321673243049438</v>
      </c>
      <c r="L4540">
        <v>1.7382553088380881E-3</v>
      </c>
      <c r="M4540">
        <v>0.90249915452702834</v>
      </c>
      <c r="N4540" s="44">
        <v>0.17853147278686954</v>
      </c>
      <c r="O4540" s="161">
        <f t="shared" si="701"/>
        <v>5000000</v>
      </c>
      <c r="P4540" s="162">
        <f t="shared" si="702"/>
        <v>136.16811260406109</v>
      </c>
      <c r="Q4540" s="162">
        <f t="shared" si="703"/>
        <v>160.91847877251772</v>
      </c>
      <c r="R4540" s="163">
        <f t="shared" si="704"/>
        <v>1</v>
      </c>
      <c r="S4540" s="161">
        <f t="shared" si="705"/>
        <v>6000000</v>
      </c>
      <c r="T4540" s="162">
        <f t="shared" si="706"/>
        <v>175.38937086802036</v>
      </c>
      <c r="U4540" s="162">
        <f t="shared" si="707"/>
        <v>137.95923938625884</v>
      </c>
      <c r="V4540" s="163">
        <f t="shared" si="708"/>
        <v>0.9</v>
      </c>
      <c r="W4540" s="164">
        <f t="shared" si="709"/>
        <v>-173751830.84228313</v>
      </c>
      <c r="X4540" s="164">
        <f t="shared" si="710"/>
        <v>52122710.0015122</v>
      </c>
    </row>
    <row r="4541" spans="10:24" x14ac:dyDescent="0.25">
      <c r="J4541">
        <v>4538</v>
      </c>
      <c r="K4541" s="43">
        <v>0.56921104183373494</v>
      </c>
      <c r="L4541">
        <v>0.65919262971467996</v>
      </c>
      <c r="M4541">
        <v>0.22832158209131637</v>
      </c>
      <c r="N4541" s="44">
        <v>0.15166216719803882</v>
      </c>
      <c r="O4541" s="161">
        <f t="shared" si="701"/>
        <v>6000000</v>
      </c>
      <c r="P4541" s="162">
        <f t="shared" si="702"/>
        <v>186.15391003450054</v>
      </c>
      <c r="Q4541" s="162">
        <f t="shared" si="703"/>
        <v>120.11228588439712</v>
      </c>
      <c r="R4541" s="163">
        <f t="shared" si="704"/>
        <v>1</v>
      </c>
      <c r="S4541" s="161">
        <f t="shared" si="705"/>
        <v>6000000</v>
      </c>
      <c r="T4541" s="162">
        <f t="shared" si="706"/>
        <v>192.05130334483351</v>
      </c>
      <c r="U4541" s="162">
        <f t="shared" si="707"/>
        <v>117.55614294219856</v>
      </c>
      <c r="V4541" s="163">
        <f t="shared" si="708"/>
        <v>0.9</v>
      </c>
      <c r="W4541" s="164">
        <f t="shared" si="709"/>
        <v>346249744.90062052</v>
      </c>
      <c r="X4541" s="164">
        <f t="shared" si="710"/>
        <v>252273866.17422873</v>
      </c>
    </row>
    <row r="4542" spans="10:24" x14ac:dyDescent="0.25">
      <c r="J4542">
        <v>4539</v>
      </c>
      <c r="K4542" s="43">
        <v>0.61405610423053802</v>
      </c>
      <c r="L4542">
        <v>0.92935701297127771</v>
      </c>
      <c r="M4542">
        <v>0.4924944387796556</v>
      </c>
      <c r="N4542" s="44">
        <v>0.44824867752335373</v>
      </c>
      <c r="O4542" s="161">
        <f t="shared" si="701"/>
        <v>6000000</v>
      </c>
      <c r="P4542" s="162">
        <f t="shared" si="702"/>
        <v>202.06528525303219</v>
      </c>
      <c r="Q4542" s="162">
        <f t="shared" si="703"/>
        <v>134.62370476061869</v>
      </c>
      <c r="R4542" s="163">
        <f t="shared" si="704"/>
        <v>1</v>
      </c>
      <c r="S4542" s="161">
        <f t="shared" si="705"/>
        <v>7000000</v>
      </c>
      <c r="T4542" s="162">
        <f t="shared" si="706"/>
        <v>197.35509508434407</v>
      </c>
      <c r="U4542" s="162">
        <f t="shared" si="707"/>
        <v>124.81185238030935</v>
      </c>
      <c r="V4542" s="163">
        <f t="shared" si="708"/>
        <v>1</v>
      </c>
      <c r="W4542" s="164">
        <f t="shared" si="709"/>
        <v>354649482.95448095</v>
      </c>
      <c r="X4542" s="164">
        <f t="shared" si="710"/>
        <v>357802698.9282431</v>
      </c>
    </row>
    <row r="4543" spans="10:24" x14ac:dyDescent="0.25">
      <c r="J4543">
        <v>4540</v>
      </c>
      <c r="K4543" s="43">
        <v>0.72731089453104125</v>
      </c>
      <c r="L4543">
        <v>4.8240662567899606E-2</v>
      </c>
      <c r="M4543">
        <v>0.99162492517206624</v>
      </c>
      <c r="N4543" s="44">
        <v>3.2644307477381451E-2</v>
      </c>
      <c r="O4543" s="161">
        <f t="shared" si="701"/>
        <v>6000000</v>
      </c>
      <c r="P4543" s="162">
        <f t="shared" si="702"/>
        <v>155.06764693945991</v>
      </c>
      <c r="Q4543" s="162">
        <f t="shared" si="703"/>
        <v>182.8429323268563</v>
      </c>
      <c r="R4543" s="163">
        <f t="shared" si="704"/>
        <v>1</v>
      </c>
      <c r="S4543" s="161">
        <f t="shared" si="705"/>
        <v>7000000</v>
      </c>
      <c r="T4543" s="162">
        <f t="shared" si="706"/>
        <v>181.68921564648662</v>
      </c>
      <c r="U4543" s="162">
        <f t="shared" si="707"/>
        <v>148.92146616342816</v>
      </c>
      <c r="V4543" s="163">
        <f t="shared" si="708"/>
        <v>0.9</v>
      </c>
      <c r="W4543" s="164">
        <f t="shared" si="709"/>
        <v>-216651712.32437837</v>
      </c>
      <c r="X4543" s="164">
        <f t="shared" si="710"/>
        <v>56436821.743268251</v>
      </c>
    </row>
    <row r="4544" spans="10:24" x14ac:dyDescent="0.25">
      <c r="J4544">
        <v>4541</v>
      </c>
      <c r="K4544" s="43">
        <v>0.6486529101598294</v>
      </c>
      <c r="L4544">
        <v>0.31551046752281131</v>
      </c>
      <c r="M4544">
        <v>0.18398732058749145</v>
      </c>
      <c r="N4544" s="44">
        <v>0.41173554132830847</v>
      </c>
      <c r="O4544" s="161">
        <f t="shared" si="701"/>
        <v>6000000</v>
      </c>
      <c r="P4544" s="162">
        <f t="shared" si="702"/>
        <v>172.79564444119717</v>
      </c>
      <c r="Q4544" s="162">
        <f t="shared" si="703"/>
        <v>116.9945270377918</v>
      </c>
      <c r="R4544" s="163">
        <f t="shared" si="704"/>
        <v>1</v>
      </c>
      <c r="S4544" s="161">
        <f t="shared" si="705"/>
        <v>7000000</v>
      </c>
      <c r="T4544" s="162">
        <f t="shared" si="706"/>
        <v>187.59854814706571</v>
      </c>
      <c r="U4544" s="162">
        <f t="shared" si="707"/>
        <v>115.99726351889591</v>
      </c>
      <c r="V4544" s="163">
        <f t="shared" si="708"/>
        <v>1</v>
      </c>
      <c r="W4544" s="164">
        <f t="shared" si="709"/>
        <v>284806704.42043221</v>
      </c>
      <c r="X4544" s="164">
        <f t="shared" si="710"/>
        <v>351208992.39718866</v>
      </c>
    </row>
    <row r="4545" spans="10:24" x14ac:dyDescent="0.25">
      <c r="J4545">
        <v>4542</v>
      </c>
      <c r="K4545" s="43">
        <v>6.3422180775461579E-2</v>
      </c>
      <c r="L4545">
        <v>0.32654695221064123</v>
      </c>
      <c r="M4545">
        <v>0.1045380444369598</v>
      </c>
      <c r="N4545" s="44">
        <v>0.37136025887657031</v>
      </c>
      <c r="O4545" s="161">
        <f t="shared" si="701"/>
        <v>2000000</v>
      </c>
      <c r="P4545" s="162">
        <f t="shared" si="702"/>
        <v>173.25797619928264</v>
      </c>
      <c r="Q4545" s="162">
        <f t="shared" si="703"/>
        <v>109.87779988253746</v>
      </c>
      <c r="R4545" s="163">
        <f t="shared" si="704"/>
        <v>1</v>
      </c>
      <c r="S4545" s="161">
        <f t="shared" si="705"/>
        <v>2000000</v>
      </c>
      <c r="T4545" s="162">
        <f t="shared" si="706"/>
        <v>187.75265873309422</v>
      </c>
      <c r="U4545" s="162">
        <f t="shared" si="707"/>
        <v>112.43889994126873</v>
      </c>
      <c r="V4545" s="163">
        <f t="shared" si="708"/>
        <v>1</v>
      </c>
      <c r="W4545" s="164">
        <f t="shared" si="709"/>
        <v>76760352.633490354</v>
      </c>
      <c r="X4545" s="164">
        <f t="shared" si="710"/>
        <v>627517.58365097642</v>
      </c>
    </row>
    <row r="4546" spans="10:24" x14ac:dyDescent="0.25">
      <c r="J4546">
        <v>4543</v>
      </c>
      <c r="K4546" s="43">
        <v>0.5677723649353702</v>
      </c>
      <c r="L4546">
        <v>0.70855432659514195</v>
      </c>
      <c r="M4546">
        <v>0.97820862185508317</v>
      </c>
      <c r="N4546" s="44">
        <v>0.54380469073157756</v>
      </c>
      <c r="O4546" s="161">
        <f t="shared" si="701"/>
        <v>6000000</v>
      </c>
      <c r="P4546" s="162">
        <f t="shared" si="702"/>
        <v>188.23749411539183</v>
      </c>
      <c r="Q4546" s="162">
        <f t="shared" si="703"/>
        <v>175.36163341223053</v>
      </c>
      <c r="R4546" s="163">
        <f t="shared" si="704"/>
        <v>1</v>
      </c>
      <c r="S4546" s="161">
        <f t="shared" si="705"/>
        <v>6000000</v>
      </c>
      <c r="T4546" s="162">
        <f t="shared" si="706"/>
        <v>192.74583137179727</v>
      </c>
      <c r="U4546" s="162">
        <f t="shared" si="707"/>
        <v>145.18081670611525</v>
      </c>
      <c r="V4546" s="163">
        <f t="shared" si="708"/>
        <v>1</v>
      </c>
      <c r="W4546" s="164">
        <f t="shared" si="709"/>
        <v>27255164.218967766</v>
      </c>
      <c r="X4546" s="164">
        <f t="shared" si="710"/>
        <v>135390087.99409211</v>
      </c>
    </row>
    <row r="4547" spans="10:24" x14ac:dyDescent="0.25">
      <c r="J4547">
        <v>4544</v>
      </c>
      <c r="K4547" s="43">
        <v>0.99599066387567403</v>
      </c>
      <c r="L4547">
        <v>8.7915481232846426E-2</v>
      </c>
      <c r="M4547">
        <v>0.95394770105373117</v>
      </c>
      <c r="N4547" s="44">
        <v>0.16432926579526286</v>
      </c>
      <c r="O4547" s="161">
        <f t="shared" si="701"/>
        <v>9000000</v>
      </c>
      <c r="P4547" s="162">
        <f t="shared" si="702"/>
        <v>159.69444615582916</v>
      </c>
      <c r="Q4547" s="162">
        <f t="shared" si="703"/>
        <v>168.68797855497922</v>
      </c>
      <c r="R4547" s="163">
        <f t="shared" si="704"/>
        <v>1</v>
      </c>
      <c r="S4547" s="161">
        <f t="shared" si="705"/>
        <v>9000000</v>
      </c>
      <c r="T4547" s="162">
        <f t="shared" si="706"/>
        <v>183.23148205194306</v>
      </c>
      <c r="U4547" s="162">
        <f t="shared" si="707"/>
        <v>141.84398927748961</v>
      </c>
      <c r="V4547" s="163">
        <f t="shared" si="708"/>
        <v>0.9</v>
      </c>
      <c r="W4547" s="164">
        <f t="shared" si="709"/>
        <v>-130941791.59235063</v>
      </c>
      <c r="X4547" s="164">
        <f t="shared" si="710"/>
        <v>185238691.47307295</v>
      </c>
    </row>
    <row r="4548" spans="10:24" x14ac:dyDescent="0.25">
      <c r="J4548">
        <v>4545</v>
      </c>
      <c r="K4548" s="43">
        <v>8.9708949458018439E-2</v>
      </c>
      <c r="L4548">
        <v>0.19331268022200176</v>
      </c>
      <c r="M4548">
        <v>0.88611755668027881</v>
      </c>
      <c r="N4548" s="44">
        <v>0.83699028268350628</v>
      </c>
      <c r="O4548" s="161">
        <f t="shared" si="701"/>
        <v>2000000</v>
      </c>
      <c r="P4548" s="162">
        <f t="shared" si="702"/>
        <v>167.01369766952649</v>
      </c>
      <c r="Q4548" s="162">
        <f t="shared" si="703"/>
        <v>159.12272878596016</v>
      </c>
      <c r="R4548" s="163">
        <f t="shared" si="704"/>
        <v>1</v>
      </c>
      <c r="S4548" s="161">
        <f t="shared" si="705"/>
        <v>2000000</v>
      </c>
      <c r="T4548" s="162">
        <f t="shared" si="706"/>
        <v>185.67123255650884</v>
      </c>
      <c r="U4548" s="162">
        <f t="shared" si="707"/>
        <v>137.06136439298007</v>
      </c>
      <c r="V4548" s="163">
        <f t="shared" si="708"/>
        <v>1</v>
      </c>
      <c r="W4548" s="164">
        <f t="shared" si="709"/>
        <v>-34218062.232867338</v>
      </c>
      <c r="X4548" s="164">
        <f t="shared" si="710"/>
        <v>-52780263.67294246</v>
      </c>
    </row>
    <row r="4549" spans="10:24" x14ac:dyDescent="0.25">
      <c r="J4549">
        <v>4546</v>
      </c>
      <c r="K4549" s="43">
        <v>0.70413304142464106</v>
      </c>
      <c r="L4549">
        <v>0.34217021317394791</v>
      </c>
      <c r="M4549">
        <v>0.86620926745981452</v>
      </c>
      <c r="N4549" s="44">
        <v>0.70597842084744034</v>
      </c>
      <c r="O4549" s="161">
        <f t="shared" ref="O4549:O4612" si="711">VLOOKUP(K4549,$E$5:$H$10,4)</f>
        <v>6000000</v>
      </c>
      <c r="P4549" s="162">
        <f t="shared" ref="P4549:P4612" si="712">_xlfn.NORM.INV(L4549,$E$12,$E$13)</f>
        <v>173.90178878878802</v>
      </c>
      <c r="Q4549" s="162">
        <f t="shared" ref="Q4549:Q4612" si="713">_xlfn.NORM.INV(M4549,$E$15,$E$16)</f>
        <v>157.17298768888139</v>
      </c>
      <c r="R4549" s="163">
        <f t="shared" ref="R4549:R4612" si="714">VLOOKUP(N4549,$E$19:$H$21,4)</f>
        <v>1</v>
      </c>
      <c r="S4549" s="161">
        <f t="shared" ref="S4549:S4612" si="715">VLOOKUP(K4549,$G$5:$H$10,2)</f>
        <v>7000000</v>
      </c>
      <c r="T4549" s="162">
        <f t="shared" ref="T4549:T4612" si="716">_xlfn.NORM.INV(L4549,$G$12,$G$13)</f>
        <v>187.96726292959602</v>
      </c>
      <c r="U4549" s="162">
        <f t="shared" ref="U4549:U4612" si="717">_xlfn.NORM.INV(M4549,$G$15,$G$16)</f>
        <v>136.0864938444407</v>
      </c>
      <c r="V4549" s="163">
        <f t="shared" ref="V4549:V4612" si="718">VLOOKUP(N4549,$G$19:$H$21,2)</f>
        <v>1</v>
      </c>
      <c r="W4549" s="164">
        <f t="shared" ref="W4549:W4612" si="719">O4549*(P4549-Q4549)*R4549-$D$23-$D$24</f>
        <v>50372806.5994398</v>
      </c>
      <c r="X4549" s="164">
        <f t="shared" ref="X4549:X4612" si="720">S4549*(T4549-U4549)*V4549-$F$23-$F$24</f>
        <v>213165383.59608728</v>
      </c>
    </row>
    <row r="4550" spans="10:24" x14ac:dyDescent="0.25">
      <c r="J4550">
        <v>4547</v>
      </c>
      <c r="K4550" s="43">
        <v>5.8792988306464844E-2</v>
      </c>
      <c r="L4550">
        <v>0.35589850990002125</v>
      </c>
      <c r="M4550">
        <v>0.58959641373601812</v>
      </c>
      <c r="N4550" s="44">
        <v>0.35667504050472787</v>
      </c>
      <c r="O4550" s="161">
        <f t="shared" si="711"/>
        <v>2000000</v>
      </c>
      <c r="P4550" s="162">
        <f t="shared" si="712"/>
        <v>174.4583442886875</v>
      </c>
      <c r="Q4550" s="162">
        <f t="shared" si="713"/>
        <v>139.53013853304751</v>
      </c>
      <c r="R4550" s="163">
        <f t="shared" si="714"/>
        <v>1</v>
      </c>
      <c r="S4550" s="161">
        <f t="shared" si="715"/>
        <v>2000000</v>
      </c>
      <c r="T4550" s="162">
        <f t="shared" si="716"/>
        <v>188.15278142956251</v>
      </c>
      <c r="U4550" s="162">
        <f t="shared" si="717"/>
        <v>127.26506926652375</v>
      </c>
      <c r="V4550" s="163">
        <f t="shared" si="718"/>
        <v>1</v>
      </c>
      <c r="W4550" s="164">
        <f t="shared" si="719"/>
        <v>19856411.511279985</v>
      </c>
      <c r="X4550" s="164">
        <f t="shared" si="720"/>
        <v>-28224575.673922494</v>
      </c>
    </row>
    <row r="4551" spans="10:24" x14ac:dyDescent="0.25">
      <c r="J4551">
        <v>4548</v>
      </c>
      <c r="K4551" s="43">
        <v>0.2790609774428876</v>
      </c>
      <c r="L4551">
        <v>0.89315275357653479</v>
      </c>
      <c r="M4551">
        <v>0.37395903064469815</v>
      </c>
      <c r="N4551" s="44">
        <v>0.21775880673060877</v>
      </c>
      <c r="O4551" s="161">
        <f t="shared" si="711"/>
        <v>2000000</v>
      </c>
      <c r="P4551" s="162">
        <f t="shared" si="712"/>
        <v>198.65205800046581</v>
      </c>
      <c r="Q4551" s="162">
        <f t="shared" si="713"/>
        <v>128.57228448858658</v>
      </c>
      <c r="R4551" s="163">
        <f t="shared" si="714"/>
        <v>1</v>
      </c>
      <c r="S4551" s="161">
        <f t="shared" si="715"/>
        <v>5000000</v>
      </c>
      <c r="T4551" s="162">
        <f t="shared" si="716"/>
        <v>196.21735266682194</v>
      </c>
      <c r="U4551" s="162">
        <f t="shared" si="717"/>
        <v>121.78614224429329</v>
      </c>
      <c r="V4551" s="163">
        <f t="shared" si="718"/>
        <v>1</v>
      </c>
      <c r="W4551" s="164">
        <f t="shared" si="719"/>
        <v>90159547.023758471</v>
      </c>
      <c r="X4551" s="164">
        <f t="shared" si="720"/>
        <v>222156052.11264324</v>
      </c>
    </row>
    <row r="4552" spans="10:24" x14ac:dyDescent="0.25">
      <c r="J4552">
        <v>4549</v>
      </c>
      <c r="K4552" s="43">
        <v>0.2418431449185745</v>
      </c>
      <c r="L4552">
        <v>0.27232029144350978</v>
      </c>
      <c r="M4552">
        <v>0.8573542970002348</v>
      </c>
      <c r="N4552" s="44">
        <v>2.0481354100876037E-2</v>
      </c>
      <c r="O4552" s="161">
        <f t="shared" si="711"/>
        <v>2000000</v>
      </c>
      <c r="P4552" s="162">
        <f t="shared" si="712"/>
        <v>170.91284219332735</v>
      </c>
      <c r="Q4552" s="162">
        <f t="shared" si="713"/>
        <v>156.37016078355441</v>
      </c>
      <c r="R4552" s="163">
        <f t="shared" si="714"/>
        <v>1</v>
      </c>
      <c r="S4552" s="161">
        <f t="shared" si="715"/>
        <v>5000000</v>
      </c>
      <c r="T4552" s="162">
        <f t="shared" si="716"/>
        <v>186.97094739777577</v>
      </c>
      <c r="U4552" s="162">
        <f t="shared" si="717"/>
        <v>135.68508039177721</v>
      </c>
      <c r="V4552" s="163">
        <f t="shared" si="718"/>
        <v>0.9</v>
      </c>
      <c r="W4552" s="164">
        <f t="shared" si="719"/>
        <v>-20914637.18045412</v>
      </c>
      <c r="X4552" s="164">
        <f t="shared" si="720"/>
        <v>80786401.526993573</v>
      </c>
    </row>
    <row r="4553" spans="10:24" x14ac:dyDescent="0.25">
      <c r="J4553">
        <v>4550</v>
      </c>
      <c r="K4553" s="43">
        <v>0.53935895644954479</v>
      </c>
      <c r="L4553">
        <v>0.34184582979572409</v>
      </c>
      <c r="M4553">
        <v>0.40862044926625518</v>
      </c>
      <c r="N4553" s="44">
        <v>0.84353102438188821</v>
      </c>
      <c r="O4553" s="161">
        <f t="shared" si="711"/>
        <v>5000000</v>
      </c>
      <c r="P4553" s="162">
        <f t="shared" si="712"/>
        <v>173.88853902642296</v>
      </c>
      <c r="Q4553" s="162">
        <f t="shared" si="713"/>
        <v>130.37809740263941</v>
      </c>
      <c r="R4553" s="163">
        <f t="shared" si="714"/>
        <v>1</v>
      </c>
      <c r="S4553" s="161">
        <f t="shared" si="715"/>
        <v>6000000</v>
      </c>
      <c r="T4553" s="162">
        <f t="shared" si="716"/>
        <v>187.96284634214098</v>
      </c>
      <c r="U4553" s="162">
        <f t="shared" si="717"/>
        <v>122.68904870131971</v>
      </c>
      <c r="V4553" s="163">
        <f t="shared" si="718"/>
        <v>1</v>
      </c>
      <c r="W4553" s="164">
        <f t="shared" si="719"/>
        <v>167552208.11891773</v>
      </c>
      <c r="X4553" s="164">
        <f t="shared" si="720"/>
        <v>241642785.84492761</v>
      </c>
    </row>
    <row r="4554" spans="10:24" x14ac:dyDescent="0.25">
      <c r="J4554">
        <v>4551</v>
      </c>
      <c r="K4554" s="43">
        <v>0.34494409486736155</v>
      </c>
      <c r="L4554">
        <v>0.45136303521298571</v>
      </c>
      <c r="M4554">
        <v>0.26566796268935366</v>
      </c>
      <c r="N4554" s="44">
        <v>0.69743659010054193</v>
      </c>
      <c r="O4554" s="161">
        <f t="shared" si="711"/>
        <v>5000000</v>
      </c>
      <c r="P4554" s="162">
        <f t="shared" si="712"/>
        <v>178.16672429969788</v>
      </c>
      <c r="Q4554" s="162">
        <f t="shared" si="713"/>
        <v>122.48063983753647</v>
      </c>
      <c r="R4554" s="163">
        <f t="shared" si="714"/>
        <v>1</v>
      </c>
      <c r="S4554" s="161">
        <f t="shared" si="715"/>
        <v>6000000</v>
      </c>
      <c r="T4554" s="162">
        <f t="shared" si="716"/>
        <v>189.38890809989928</v>
      </c>
      <c r="U4554" s="162">
        <f t="shared" si="717"/>
        <v>118.74031991876824</v>
      </c>
      <c r="V4554" s="163">
        <f t="shared" si="718"/>
        <v>1</v>
      </c>
      <c r="W4554" s="164">
        <f t="shared" si="719"/>
        <v>228430422.31080699</v>
      </c>
      <c r="X4554" s="164">
        <f t="shared" si="720"/>
        <v>273891529.08678627</v>
      </c>
    </row>
    <row r="4555" spans="10:24" x14ac:dyDescent="0.25">
      <c r="J4555">
        <v>4552</v>
      </c>
      <c r="K4555" s="43">
        <v>0.4921034393001168</v>
      </c>
      <c r="L4555">
        <v>0.44956427906124719</v>
      </c>
      <c r="M4555">
        <v>0.3436462966282412</v>
      </c>
      <c r="N4555" s="44">
        <v>0.43254267846068184</v>
      </c>
      <c r="O4555" s="161">
        <f t="shared" si="711"/>
        <v>5000000</v>
      </c>
      <c r="P4555" s="162">
        <f t="shared" si="712"/>
        <v>178.09856593425465</v>
      </c>
      <c r="Q4555" s="162">
        <f t="shared" si="713"/>
        <v>126.94936136994444</v>
      </c>
      <c r="R4555" s="163">
        <f t="shared" si="714"/>
        <v>1</v>
      </c>
      <c r="S4555" s="161">
        <f t="shared" si="715"/>
        <v>6000000</v>
      </c>
      <c r="T4555" s="162">
        <f t="shared" si="716"/>
        <v>189.36618864475156</v>
      </c>
      <c r="U4555" s="162">
        <f t="shared" si="717"/>
        <v>120.97468068497221</v>
      </c>
      <c r="V4555" s="163">
        <f t="shared" si="718"/>
        <v>1</v>
      </c>
      <c r="W4555" s="164">
        <f t="shared" si="719"/>
        <v>205746022.82155105</v>
      </c>
      <c r="X4555" s="164">
        <f t="shared" si="720"/>
        <v>260349047.75867605</v>
      </c>
    </row>
    <row r="4556" spans="10:24" x14ac:dyDescent="0.25">
      <c r="J4556">
        <v>4553</v>
      </c>
      <c r="K4556" s="43">
        <v>0.24483500160660021</v>
      </c>
      <c r="L4556">
        <v>0.21476744206390697</v>
      </c>
      <c r="M4556">
        <v>0.7882004971201908</v>
      </c>
      <c r="N4556" s="44">
        <v>0.21061345996047776</v>
      </c>
      <c r="O4556" s="161">
        <f t="shared" si="711"/>
        <v>2000000</v>
      </c>
      <c r="P4556" s="162">
        <f t="shared" si="712"/>
        <v>168.1501827656042</v>
      </c>
      <c r="Q4556" s="162">
        <f t="shared" si="713"/>
        <v>151.00385927845352</v>
      </c>
      <c r="R4556" s="163">
        <f t="shared" si="714"/>
        <v>1</v>
      </c>
      <c r="S4556" s="161">
        <f t="shared" si="715"/>
        <v>5000000</v>
      </c>
      <c r="T4556" s="162">
        <f t="shared" si="716"/>
        <v>186.05006092186807</v>
      </c>
      <c r="U4556" s="162">
        <f t="shared" si="717"/>
        <v>133.00192963922677</v>
      </c>
      <c r="V4556" s="163">
        <f t="shared" si="718"/>
        <v>1</v>
      </c>
      <c r="W4556" s="164">
        <f t="shared" si="719"/>
        <v>-15707353.025698639</v>
      </c>
      <c r="X4556" s="164">
        <f t="shared" si="720"/>
        <v>115240656.41320646</v>
      </c>
    </row>
    <row r="4557" spans="10:24" x14ac:dyDescent="0.25">
      <c r="J4557">
        <v>4554</v>
      </c>
      <c r="K4557" s="43">
        <v>0.23578651852438359</v>
      </c>
      <c r="L4557">
        <v>0.62681722432965681</v>
      </c>
      <c r="M4557">
        <v>0.39860671738175568</v>
      </c>
      <c r="N4557" s="44">
        <v>0.1984743070390651</v>
      </c>
      <c r="O4557" s="161">
        <f t="shared" si="711"/>
        <v>2000000</v>
      </c>
      <c r="P4557" s="162">
        <f t="shared" si="712"/>
        <v>184.85153045180152</v>
      </c>
      <c r="Q4557" s="162">
        <f t="shared" si="713"/>
        <v>129.8608980066164</v>
      </c>
      <c r="R4557" s="163">
        <f t="shared" si="714"/>
        <v>1</v>
      </c>
      <c r="S4557" s="161">
        <f t="shared" si="715"/>
        <v>5000000</v>
      </c>
      <c r="T4557" s="162">
        <f t="shared" si="716"/>
        <v>191.61717681726716</v>
      </c>
      <c r="U4557" s="162">
        <f t="shared" si="717"/>
        <v>122.4304490033082</v>
      </c>
      <c r="V4557" s="163">
        <f t="shared" si="718"/>
        <v>0.9</v>
      </c>
      <c r="W4557" s="164">
        <f t="shared" si="719"/>
        <v>59981264.89037025</v>
      </c>
      <c r="X4557" s="164">
        <f t="shared" si="720"/>
        <v>161340275.16281533</v>
      </c>
    </row>
    <row r="4558" spans="10:24" x14ac:dyDescent="0.25">
      <c r="J4558">
        <v>4555</v>
      </c>
      <c r="K4558" s="43">
        <v>0.97704645599250928</v>
      </c>
      <c r="L4558">
        <v>0.21500921557164232</v>
      </c>
      <c r="M4558">
        <v>0.73988008174305731</v>
      </c>
      <c r="N4558" s="44">
        <v>0.32707068807542006</v>
      </c>
      <c r="O4558" s="161">
        <f t="shared" si="711"/>
        <v>9000000</v>
      </c>
      <c r="P4558" s="162">
        <f t="shared" si="712"/>
        <v>168.16259829870708</v>
      </c>
      <c r="Q4558" s="162">
        <f t="shared" si="713"/>
        <v>147.85951495994684</v>
      </c>
      <c r="R4558" s="163">
        <f t="shared" si="714"/>
        <v>1</v>
      </c>
      <c r="S4558" s="161">
        <f t="shared" si="715"/>
        <v>9000000</v>
      </c>
      <c r="T4558" s="162">
        <f t="shared" si="716"/>
        <v>186.05419943290235</v>
      </c>
      <c r="U4558" s="162">
        <f t="shared" si="717"/>
        <v>131.4297574799734</v>
      </c>
      <c r="V4558" s="163">
        <f t="shared" si="718"/>
        <v>1</v>
      </c>
      <c r="W4558" s="164">
        <f t="shared" si="719"/>
        <v>132727750.04884222</v>
      </c>
      <c r="X4558" s="164">
        <f t="shared" si="720"/>
        <v>341619977.57636052</v>
      </c>
    </row>
    <row r="4559" spans="10:24" x14ac:dyDescent="0.25">
      <c r="J4559">
        <v>4556</v>
      </c>
      <c r="K4559" s="43">
        <v>1.7055317101825063E-3</v>
      </c>
      <c r="L4559">
        <v>0.1284867369578836</v>
      </c>
      <c r="M4559">
        <v>0.16146403581297986</v>
      </c>
      <c r="N4559" s="44">
        <v>0.5349312349216615</v>
      </c>
      <c r="O4559" s="161">
        <f t="shared" si="711"/>
        <v>1000000</v>
      </c>
      <c r="P4559" s="162">
        <f t="shared" si="712"/>
        <v>162.99639677716996</v>
      </c>
      <c r="Q4559" s="162">
        <f t="shared" si="713"/>
        <v>115.23082682305656</v>
      </c>
      <c r="R4559" s="163">
        <f t="shared" si="714"/>
        <v>1</v>
      </c>
      <c r="S4559" s="161">
        <f t="shared" si="715"/>
        <v>1000000</v>
      </c>
      <c r="T4559" s="162">
        <f t="shared" si="716"/>
        <v>184.33213225905666</v>
      </c>
      <c r="U4559" s="162">
        <f t="shared" si="717"/>
        <v>115.11541341152828</v>
      </c>
      <c r="V4559" s="163">
        <f t="shared" si="718"/>
        <v>1</v>
      </c>
      <c r="W4559" s="164">
        <f t="shared" si="719"/>
        <v>-2234430.0458865985</v>
      </c>
      <c r="X4559" s="164">
        <f t="shared" si="720"/>
        <v>-80783281.152471617</v>
      </c>
    </row>
    <row r="4560" spans="10:24" x14ac:dyDescent="0.25">
      <c r="J4560">
        <v>4557</v>
      </c>
      <c r="K4560" s="43">
        <v>0.96875502345409215</v>
      </c>
      <c r="L4560">
        <v>4.9491042478242542E-2</v>
      </c>
      <c r="M4560">
        <v>0.93595774584332925</v>
      </c>
      <c r="N4560" s="44">
        <v>0.66777802713950685</v>
      </c>
      <c r="O4560" s="161">
        <f t="shared" si="711"/>
        <v>9000000</v>
      </c>
      <c r="P4560" s="162">
        <f t="shared" si="712"/>
        <v>155.25287068431291</v>
      </c>
      <c r="Q4560" s="162">
        <f t="shared" si="713"/>
        <v>165.43398079701407</v>
      </c>
      <c r="R4560" s="163">
        <f t="shared" si="714"/>
        <v>1</v>
      </c>
      <c r="S4560" s="161">
        <f t="shared" si="715"/>
        <v>9000000</v>
      </c>
      <c r="T4560" s="162">
        <f t="shared" si="716"/>
        <v>181.75095689477098</v>
      </c>
      <c r="U4560" s="162">
        <f t="shared" si="717"/>
        <v>140.21699039850702</v>
      </c>
      <c r="V4560" s="163">
        <f t="shared" si="718"/>
        <v>1</v>
      </c>
      <c r="W4560" s="164">
        <f t="shared" si="719"/>
        <v>-141629991.01431048</v>
      </c>
      <c r="X4560" s="164">
        <f t="shared" si="720"/>
        <v>223805698.46637559</v>
      </c>
    </row>
    <row r="4561" spans="10:24" x14ac:dyDescent="0.25">
      <c r="J4561">
        <v>4558</v>
      </c>
      <c r="K4561" s="43">
        <v>7.2302032333410482E-2</v>
      </c>
      <c r="L4561">
        <v>0.49394490957619508</v>
      </c>
      <c r="M4561">
        <v>5.7816957721533724E-2</v>
      </c>
      <c r="N4561" s="44">
        <v>0.72836787322753593</v>
      </c>
      <c r="O4561" s="161">
        <f t="shared" si="711"/>
        <v>2000000</v>
      </c>
      <c r="P4561" s="162">
        <f t="shared" si="712"/>
        <v>179.77232334515563</v>
      </c>
      <c r="Q4561" s="162">
        <f t="shared" si="713"/>
        <v>103.53266448191275</v>
      </c>
      <c r="R4561" s="163">
        <f t="shared" si="714"/>
        <v>1</v>
      </c>
      <c r="S4561" s="161">
        <f t="shared" si="715"/>
        <v>2000000</v>
      </c>
      <c r="T4561" s="162">
        <f t="shared" si="716"/>
        <v>189.92410778171853</v>
      </c>
      <c r="U4561" s="162">
        <f t="shared" si="717"/>
        <v>109.26633224095637</v>
      </c>
      <c r="V4561" s="163">
        <f t="shared" si="718"/>
        <v>1</v>
      </c>
      <c r="W4561" s="164">
        <f t="shared" si="719"/>
        <v>102479317.72648576</v>
      </c>
      <c r="X4561" s="164">
        <f t="shared" si="720"/>
        <v>11315551.081524312</v>
      </c>
    </row>
    <row r="4562" spans="10:24" x14ac:dyDescent="0.25">
      <c r="J4562">
        <v>4559</v>
      </c>
      <c r="K4562" s="43">
        <v>3.38211623977408E-2</v>
      </c>
      <c r="L4562">
        <v>0.19740446293856595</v>
      </c>
      <c r="M4562">
        <v>0.57318442638412548</v>
      </c>
      <c r="N4562" s="44">
        <v>0.69273352955948941</v>
      </c>
      <c r="O4562" s="161">
        <f t="shared" si="711"/>
        <v>1000000</v>
      </c>
      <c r="P4562" s="162">
        <f t="shared" si="712"/>
        <v>167.23606855346929</v>
      </c>
      <c r="Q4562" s="162">
        <f t="shared" si="713"/>
        <v>138.68974707246102</v>
      </c>
      <c r="R4562" s="163">
        <f t="shared" si="714"/>
        <v>1</v>
      </c>
      <c r="S4562" s="161">
        <f t="shared" si="715"/>
        <v>1000000</v>
      </c>
      <c r="T4562" s="162">
        <f t="shared" si="716"/>
        <v>185.74535618448976</v>
      </c>
      <c r="U4562" s="162">
        <f t="shared" si="717"/>
        <v>126.84487353623051</v>
      </c>
      <c r="V4562" s="163">
        <f t="shared" si="718"/>
        <v>1</v>
      </c>
      <c r="W4562" s="164">
        <f t="shared" si="719"/>
        <v>-21453678.518991724</v>
      </c>
      <c r="X4562" s="164">
        <f t="shared" si="720"/>
        <v>-91099517.351740748</v>
      </c>
    </row>
    <row r="4563" spans="10:24" x14ac:dyDescent="0.25">
      <c r="J4563">
        <v>4560</v>
      </c>
      <c r="K4563" s="43">
        <v>0.99609070893887219</v>
      </c>
      <c r="L4563">
        <v>1.085719780499983E-2</v>
      </c>
      <c r="M4563">
        <v>0.35154684929026081</v>
      </c>
      <c r="N4563" s="44">
        <v>0.33366730256097055</v>
      </c>
      <c r="O4563" s="161">
        <f t="shared" si="711"/>
        <v>9000000</v>
      </c>
      <c r="P4563" s="162">
        <f t="shared" si="712"/>
        <v>145.57009610242704</v>
      </c>
      <c r="Q4563" s="162">
        <f t="shared" si="713"/>
        <v>127.37704718885449</v>
      </c>
      <c r="R4563" s="163">
        <f t="shared" si="714"/>
        <v>1</v>
      </c>
      <c r="S4563" s="161">
        <f t="shared" si="715"/>
        <v>9000000</v>
      </c>
      <c r="T4563" s="162">
        <f t="shared" si="716"/>
        <v>178.52336536747566</v>
      </c>
      <c r="U4563" s="162">
        <f t="shared" si="717"/>
        <v>121.18852359442724</v>
      </c>
      <c r="V4563" s="163">
        <f t="shared" si="718"/>
        <v>1</v>
      </c>
      <c r="W4563" s="164">
        <f t="shared" si="719"/>
        <v>113737440.22215298</v>
      </c>
      <c r="X4563" s="164">
        <f t="shared" si="720"/>
        <v>366013575.95743585</v>
      </c>
    </row>
    <row r="4564" spans="10:24" x14ac:dyDescent="0.25">
      <c r="J4564">
        <v>4561</v>
      </c>
      <c r="K4564" s="43">
        <v>0.14220785799725977</v>
      </c>
      <c r="L4564">
        <v>0.20998409158219011</v>
      </c>
      <c r="M4564">
        <v>0.93428325939510726</v>
      </c>
      <c r="N4564" s="44">
        <v>0.15894271999741327</v>
      </c>
      <c r="O4564" s="161">
        <f t="shared" si="711"/>
        <v>2000000</v>
      </c>
      <c r="P4564" s="162">
        <f t="shared" si="712"/>
        <v>167.90285329154472</v>
      </c>
      <c r="Q4564" s="162">
        <f t="shared" si="713"/>
        <v>165.16946240082117</v>
      </c>
      <c r="R4564" s="163">
        <f t="shared" si="714"/>
        <v>1</v>
      </c>
      <c r="S4564" s="161">
        <f t="shared" si="715"/>
        <v>2000000</v>
      </c>
      <c r="T4564" s="162">
        <f t="shared" si="716"/>
        <v>185.96761776384824</v>
      </c>
      <c r="U4564" s="162">
        <f t="shared" si="717"/>
        <v>140.08473120041057</v>
      </c>
      <c r="V4564" s="163">
        <f t="shared" si="718"/>
        <v>0.9</v>
      </c>
      <c r="W4564" s="164">
        <f t="shared" si="719"/>
        <v>-44533218.218552917</v>
      </c>
      <c r="X4564" s="164">
        <f t="shared" si="720"/>
        <v>-67410804.185812205</v>
      </c>
    </row>
    <row r="4565" spans="10:24" x14ac:dyDescent="0.25">
      <c r="J4565">
        <v>4562</v>
      </c>
      <c r="K4565" s="43">
        <v>0.22132900042846704</v>
      </c>
      <c r="L4565">
        <v>0.93206809948888791</v>
      </c>
      <c r="M4565">
        <v>0.99319230097921918</v>
      </c>
      <c r="N4565" s="44">
        <v>0.5972721581385867</v>
      </c>
      <c r="O4565" s="161">
        <f t="shared" si="711"/>
        <v>2000000</v>
      </c>
      <c r="P4565" s="162">
        <f t="shared" si="712"/>
        <v>202.37058309477712</v>
      </c>
      <c r="Q4565" s="162">
        <f t="shared" si="713"/>
        <v>184.3450673073269</v>
      </c>
      <c r="R4565" s="163">
        <f t="shared" si="714"/>
        <v>1</v>
      </c>
      <c r="S4565" s="161">
        <f t="shared" si="715"/>
        <v>5000000</v>
      </c>
      <c r="T4565" s="162">
        <f t="shared" si="716"/>
        <v>197.45686103159238</v>
      </c>
      <c r="U4565" s="162">
        <f t="shared" si="717"/>
        <v>149.67253365366344</v>
      </c>
      <c r="V4565" s="163">
        <f t="shared" si="718"/>
        <v>1</v>
      </c>
      <c r="W4565" s="164">
        <f t="shared" si="719"/>
        <v>-13948968.425099567</v>
      </c>
      <c r="X4565" s="164">
        <f t="shared" si="720"/>
        <v>88921636.889644742</v>
      </c>
    </row>
    <row r="4566" spans="10:24" x14ac:dyDescent="0.25">
      <c r="J4566">
        <v>4563</v>
      </c>
      <c r="K4566" s="43">
        <v>0.99663259113219083</v>
      </c>
      <c r="L4566">
        <v>0.70183014677870947</v>
      </c>
      <c r="M4566">
        <v>0.23706649034369853</v>
      </c>
      <c r="N4566" s="44">
        <v>0.20440076785703287</v>
      </c>
      <c r="O4566" s="161">
        <f t="shared" si="711"/>
        <v>9000000</v>
      </c>
      <c r="P4566" s="162">
        <f t="shared" si="712"/>
        <v>187.9450726052182</v>
      </c>
      <c r="Q4566" s="162">
        <f t="shared" si="713"/>
        <v>120.68458708519925</v>
      </c>
      <c r="R4566" s="163">
        <f t="shared" si="714"/>
        <v>1</v>
      </c>
      <c r="S4566" s="161">
        <f t="shared" si="715"/>
        <v>9000000</v>
      </c>
      <c r="T4566" s="162">
        <f t="shared" si="716"/>
        <v>192.64835753507273</v>
      </c>
      <c r="U4566" s="162">
        <f t="shared" si="717"/>
        <v>117.84229354259962</v>
      </c>
      <c r="V4566" s="163">
        <f t="shared" si="718"/>
        <v>1</v>
      </c>
      <c r="W4566" s="164">
        <f t="shared" si="719"/>
        <v>555344369.68017054</v>
      </c>
      <c r="X4566" s="164">
        <f t="shared" si="720"/>
        <v>523254575.93225801</v>
      </c>
    </row>
    <row r="4567" spans="10:24" x14ac:dyDescent="0.25">
      <c r="J4567">
        <v>4564</v>
      </c>
      <c r="K4567" s="43">
        <v>0.94371583413843674</v>
      </c>
      <c r="L4567">
        <v>0.78522180134559372</v>
      </c>
      <c r="M4567">
        <v>0.82346207307759456</v>
      </c>
      <c r="N4567" s="44">
        <v>0.12724245085263275</v>
      </c>
      <c r="O4567" s="161">
        <f t="shared" si="711"/>
        <v>7000000</v>
      </c>
      <c r="P4567" s="162">
        <f t="shared" si="712"/>
        <v>191.84926469032561</v>
      </c>
      <c r="Q4567" s="162">
        <f t="shared" si="713"/>
        <v>153.5727934805642</v>
      </c>
      <c r="R4567" s="163">
        <f t="shared" si="714"/>
        <v>1</v>
      </c>
      <c r="S4567" s="161">
        <f t="shared" si="715"/>
        <v>9000000</v>
      </c>
      <c r="T4567" s="162">
        <f t="shared" si="716"/>
        <v>193.9497548967752</v>
      </c>
      <c r="U4567" s="162">
        <f t="shared" si="717"/>
        <v>134.2863967402821</v>
      </c>
      <c r="V4567" s="163">
        <f t="shared" si="718"/>
        <v>0.9</v>
      </c>
      <c r="W4567" s="164">
        <f t="shared" si="719"/>
        <v>217935298.46832988</v>
      </c>
      <c r="X4567" s="164">
        <f t="shared" si="720"/>
        <v>333273201.06759417</v>
      </c>
    </row>
    <row r="4568" spans="10:24" x14ac:dyDescent="0.25">
      <c r="J4568">
        <v>4565</v>
      </c>
      <c r="K4568" s="43">
        <v>1.193187875430235E-2</v>
      </c>
      <c r="L4568">
        <v>0.81056888833291851</v>
      </c>
      <c r="M4568">
        <v>0.34292680828003819</v>
      </c>
      <c r="N4568" s="44">
        <v>0.77368852043025649</v>
      </c>
      <c r="O4568" s="161">
        <f t="shared" si="711"/>
        <v>1000000</v>
      </c>
      <c r="P4568" s="162">
        <f t="shared" si="712"/>
        <v>193.19991932000528</v>
      </c>
      <c r="Q4568" s="162">
        <f t="shared" si="713"/>
        <v>126.91023227848959</v>
      </c>
      <c r="R4568" s="163">
        <f t="shared" si="714"/>
        <v>1</v>
      </c>
      <c r="S4568" s="161">
        <f t="shared" si="715"/>
        <v>1000000</v>
      </c>
      <c r="T4568" s="162">
        <f t="shared" si="716"/>
        <v>194.39997310666843</v>
      </c>
      <c r="U4568" s="162">
        <f t="shared" si="717"/>
        <v>120.95511613924479</v>
      </c>
      <c r="V4568" s="163">
        <f t="shared" si="718"/>
        <v>1</v>
      </c>
      <c r="W4568" s="164">
        <f t="shared" si="719"/>
        <v>16289687.041515693</v>
      </c>
      <c r="X4568" s="164">
        <f t="shared" si="720"/>
        <v>-76555143.032576367</v>
      </c>
    </row>
    <row r="4569" spans="10:24" x14ac:dyDescent="0.25">
      <c r="J4569">
        <v>4566</v>
      </c>
      <c r="K4569" s="43">
        <v>9.6647005159354871E-3</v>
      </c>
      <c r="L4569">
        <v>0.10471705075192461</v>
      </c>
      <c r="M4569">
        <v>0.62040293566692428</v>
      </c>
      <c r="N4569" s="44">
        <v>0.40673682874417871</v>
      </c>
      <c r="O4569" s="161">
        <f t="shared" si="711"/>
        <v>1000000</v>
      </c>
      <c r="P4569" s="162">
        <f t="shared" si="712"/>
        <v>161.17315455621011</v>
      </c>
      <c r="Q4569" s="162">
        <f t="shared" si="713"/>
        <v>141.13078424751575</v>
      </c>
      <c r="R4569" s="163">
        <f t="shared" si="714"/>
        <v>1</v>
      </c>
      <c r="S4569" s="161">
        <f t="shared" si="715"/>
        <v>1000000</v>
      </c>
      <c r="T4569" s="162">
        <f t="shared" si="716"/>
        <v>183.72438485207005</v>
      </c>
      <c r="U4569" s="162">
        <f t="shared" si="717"/>
        <v>128.06539212375787</v>
      </c>
      <c r="V4569" s="163">
        <f t="shared" si="718"/>
        <v>1</v>
      </c>
      <c r="W4569" s="164">
        <f t="shared" si="719"/>
        <v>-29957629.691305641</v>
      </c>
      <c r="X4569" s="164">
        <f t="shared" si="720"/>
        <v>-94341007.271687835</v>
      </c>
    </row>
    <row r="4570" spans="10:24" x14ac:dyDescent="0.25">
      <c r="J4570">
        <v>4567</v>
      </c>
      <c r="K4570" s="43">
        <v>0.74345486432957275</v>
      </c>
      <c r="L4570">
        <v>0.78617861494091945</v>
      </c>
      <c r="M4570">
        <v>0.39823764514837456</v>
      </c>
      <c r="N4570" s="44">
        <v>0.17120941059765871</v>
      </c>
      <c r="O4570" s="161">
        <f t="shared" si="711"/>
        <v>6000000</v>
      </c>
      <c r="P4570" s="162">
        <f t="shared" si="712"/>
        <v>191.89847733953016</v>
      </c>
      <c r="Q4570" s="162">
        <f t="shared" si="713"/>
        <v>129.84177209813103</v>
      </c>
      <c r="R4570" s="163">
        <f t="shared" si="714"/>
        <v>1</v>
      </c>
      <c r="S4570" s="161">
        <f t="shared" si="715"/>
        <v>7000000</v>
      </c>
      <c r="T4570" s="162">
        <f t="shared" si="716"/>
        <v>193.96615911317673</v>
      </c>
      <c r="U4570" s="162">
        <f t="shared" si="717"/>
        <v>122.42088604906552</v>
      </c>
      <c r="V4570" s="163">
        <f t="shared" si="718"/>
        <v>0.9</v>
      </c>
      <c r="W4570" s="164">
        <f t="shared" si="719"/>
        <v>322340231.44839478</v>
      </c>
      <c r="X4570" s="164">
        <f t="shared" si="720"/>
        <v>300735220.30390066</v>
      </c>
    </row>
    <row r="4571" spans="10:24" x14ac:dyDescent="0.25">
      <c r="J4571">
        <v>4568</v>
      </c>
      <c r="K4571" s="43">
        <v>0.16677410698499651</v>
      </c>
      <c r="L4571">
        <v>0.69988150191361154</v>
      </c>
      <c r="M4571">
        <v>0.89979673491469825</v>
      </c>
      <c r="N4571" s="44">
        <v>4.2692996706635622E-2</v>
      </c>
      <c r="O4571" s="161">
        <f t="shared" si="711"/>
        <v>2000000</v>
      </c>
      <c r="P4571" s="162">
        <f t="shared" si="712"/>
        <v>187.86089595560065</v>
      </c>
      <c r="Q4571" s="162">
        <f t="shared" si="713"/>
        <v>160.60788414785463</v>
      </c>
      <c r="R4571" s="163">
        <f t="shared" si="714"/>
        <v>1</v>
      </c>
      <c r="S4571" s="161">
        <f t="shared" si="715"/>
        <v>5000000</v>
      </c>
      <c r="T4571" s="162">
        <f t="shared" si="716"/>
        <v>192.62029865186688</v>
      </c>
      <c r="U4571" s="162">
        <f t="shared" si="717"/>
        <v>137.80394207392732</v>
      </c>
      <c r="V4571" s="163">
        <f t="shared" si="718"/>
        <v>0.9</v>
      </c>
      <c r="W4571" s="164">
        <f t="shared" si="719"/>
        <v>4506023.6154920384</v>
      </c>
      <c r="X4571" s="164">
        <f t="shared" si="720"/>
        <v>96673604.600728005</v>
      </c>
    </row>
    <row r="4572" spans="10:24" x14ac:dyDescent="0.25">
      <c r="J4572">
        <v>4569</v>
      </c>
      <c r="K4572" s="43">
        <v>0.32627461380380096</v>
      </c>
      <c r="L4572">
        <v>0.13002392195779477</v>
      </c>
      <c r="M4572">
        <v>0.10370545294245981</v>
      </c>
      <c r="N4572" s="44">
        <v>0.29531404373108872</v>
      </c>
      <c r="O4572" s="161">
        <f t="shared" si="711"/>
        <v>5000000</v>
      </c>
      <c r="P4572" s="162">
        <f t="shared" si="712"/>
        <v>163.10582918737782</v>
      </c>
      <c r="Q4572" s="162">
        <f t="shared" si="713"/>
        <v>109.7856643875684</v>
      </c>
      <c r="R4572" s="163">
        <f t="shared" si="714"/>
        <v>1</v>
      </c>
      <c r="S4572" s="161">
        <f t="shared" si="715"/>
        <v>6000000</v>
      </c>
      <c r="T4572" s="162">
        <f t="shared" si="716"/>
        <v>184.36860972912595</v>
      </c>
      <c r="U4572" s="162">
        <f t="shared" si="717"/>
        <v>112.3928321937842</v>
      </c>
      <c r="V4572" s="163">
        <f t="shared" si="718"/>
        <v>1</v>
      </c>
      <c r="W4572" s="164">
        <f t="shared" si="719"/>
        <v>216600823.9990471</v>
      </c>
      <c r="X4572" s="164">
        <f t="shared" si="720"/>
        <v>281854665.2120505</v>
      </c>
    </row>
    <row r="4573" spans="10:24" x14ac:dyDescent="0.25">
      <c r="J4573">
        <v>4570</v>
      </c>
      <c r="K4573" s="43">
        <v>0.49828720220348022</v>
      </c>
      <c r="L4573">
        <v>0.32253718783211827</v>
      </c>
      <c r="M4573">
        <v>0.251767800869517</v>
      </c>
      <c r="N4573" s="44">
        <v>0.92586713457274095</v>
      </c>
      <c r="O4573" s="161">
        <f t="shared" si="711"/>
        <v>5000000</v>
      </c>
      <c r="P4573" s="162">
        <f t="shared" si="712"/>
        <v>173.09076512842088</v>
      </c>
      <c r="Q4573" s="162">
        <f t="shared" si="713"/>
        <v>121.62125796695373</v>
      </c>
      <c r="R4573" s="163">
        <f t="shared" si="714"/>
        <v>1</v>
      </c>
      <c r="S4573" s="161">
        <f t="shared" si="715"/>
        <v>6000000</v>
      </c>
      <c r="T4573" s="162">
        <f t="shared" si="716"/>
        <v>187.69692170947363</v>
      </c>
      <c r="U4573" s="162">
        <f t="shared" si="717"/>
        <v>118.31062898347686</v>
      </c>
      <c r="V4573" s="163">
        <f t="shared" si="718"/>
        <v>1</v>
      </c>
      <c r="W4573" s="164">
        <f t="shared" si="719"/>
        <v>207347535.80733573</v>
      </c>
      <c r="X4573" s="164">
        <f t="shared" si="720"/>
        <v>266317756.35598063</v>
      </c>
    </row>
    <row r="4574" spans="10:24" x14ac:dyDescent="0.25">
      <c r="J4574">
        <v>4571</v>
      </c>
      <c r="K4574" s="43">
        <v>3.1235052706727995E-2</v>
      </c>
      <c r="L4574">
        <v>0.32675304259190074</v>
      </c>
      <c r="M4574">
        <v>0.15599718062895718</v>
      </c>
      <c r="N4574" s="44">
        <v>0.75521712474551306</v>
      </c>
      <c r="O4574" s="161">
        <f t="shared" si="711"/>
        <v>1000000</v>
      </c>
      <c r="P4574" s="162">
        <f t="shared" si="712"/>
        <v>173.26654759654056</v>
      </c>
      <c r="Q4574" s="162">
        <f t="shared" si="713"/>
        <v>114.77907780174026</v>
      </c>
      <c r="R4574" s="163">
        <f t="shared" si="714"/>
        <v>1</v>
      </c>
      <c r="S4574" s="161">
        <f t="shared" si="715"/>
        <v>1000000</v>
      </c>
      <c r="T4574" s="162">
        <f t="shared" si="716"/>
        <v>187.75551586551353</v>
      </c>
      <c r="U4574" s="162">
        <f t="shared" si="717"/>
        <v>114.88953890087012</v>
      </c>
      <c r="V4574" s="163">
        <f t="shared" si="718"/>
        <v>1</v>
      </c>
      <c r="W4574" s="164">
        <f t="shared" si="719"/>
        <v>8487469.7948003039</v>
      </c>
      <c r="X4574" s="164">
        <f t="shared" si="720"/>
        <v>-77134023.035356596</v>
      </c>
    </row>
    <row r="4575" spans="10:24" x14ac:dyDescent="0.25">
      <c r="J4575">
        <v>4572</v>
      </c>
      <c r="K4575" s="43">
        <v>0.95812745953379119</v>
      </c>
      <c r="L4575">
        <v>7.6060110072676212E-2</v>
      </c>
      <c r="M4575">
        <v>8.2952775279439894E-2</v>
      </c>
      <c r="N4575" s="44">
        <v>0.16106703101021769</v>
      </c>
      <c r="O4575" s="161">
        <f t="shared" si="711"/>
        <v>9000000</v>
      </c>
      <c r="P4575" s="162">
        <f t="shared" si="712"/>
        <v>158.51876292008933</v>
      </c>
      <c r="Q4575" s="162">
        <f t="shared" si="713"/>
        <v>107.29038734762321</v>
      </c>
      <c r="R4575" s="163">
        <f t="shared" si="714"/>
        <v>1</v>
      </c>
      <c r="S4575" s="161">
        <f t="shared" si="715"/>
        <v>9000000</v>
      </c>
      <c r="T4575" s="162">
        <f t="shared" si="716"/>
        <v>182.83958764002978</v>
      </c>
      <c r="U4575" s="162">
        <f t="shared" si="717"/>
        <v>111.1451936738116</v>
      </c>
      <c r="V4575" s="163">
        <f t="shared" si="718"/>
        <v>0.9</v>
      </c>
      <c r="W4575" s="164">
        <f t="shared" si="719"/>
        <v>411055380.1521951</v>
      </c>
      <c r="X4575" s="164">
        <f t="shared" si="720"/>
        <v>430724591.12636721</v>
      </c>
    </row>
    <row r="4576" spans="10:24" x14ac:dyDescent="0.25">
      <c r="J4576">
        <v>4573</v>
      </c>
      <c r="K4576" s="43">
        <v>0.46491660253577571</v>
      </c>
      <c r="L4576">
        <v>0.181982625369982</v>
      </c>
      <c r="M4576">
        <v>0.90937530538365563</v>
      </c>
      <c r="N4576" s="44">
        <v>0.17375865697608783</v>
      </c>
      <c r="O4576" s="161">
        <f t="shared" si="711"/>
        <v>5000000</v>
      </c>
      <c r="P4576" s="162">
        <f t="shared" si="712"/>
        <v>166.38247066136256</v>
      </c>
      <c r="Q4576" s="162">
        <f t="shared" si="713"/>
        <v>161.73836094130246</v>
      </c>
      <c r="R4576" s="163">
        <f t="shared" si="714"/>
        <v>1</v>
      </c>
      <c r="S4576" s="161">
        <f t="shared" si="715"/>
        <v>6000000</v>
      </c>
      <c r="T4576" s="162">
        <f t="shared" si="716"/>
        <v>185.46082355378752</v>
      </c>
      <c r="U4576" s="162">
        <f t="shared" si="717"/>
        <v>138.36918047065123</v>
      </c>
      <c r="V4576" s="163">
        <f t="shared" si="718"/>
        <v>0.9</v>
      </c>
      <c r="W4576" s="164">
        <f t="shared" si="719"/>
        <v>-26779451.399699498</v>
      </c>
      <c r="X4576" s="164">
        <f t="shared" si="720"/>
        <v>104294872.64893597</v>
      </c>
    </row>
    <row r="4577" spans="10:24" x14ac:dyDescent="0.25">
      <c r="J4577">
        <v>4574</v>
      </c>
      <c r="K4577" s="43">
        <v>0.91988125343290617</v>
      </c>
      <c r="L4577">
        <v>0.47355320545575452</v>
      </c>
      <c r="M4577">
        <v>0.28883551376774219</v>
      </c>
      <c r="N4577" s="44">
        <v>5.5639167983412841E-2</v>
      </c>
      <c r="O4577" s="161">
        <f t="shared" si="711"/>
        <v>7000000</v>
      </c>
      <c r="P4577" s="162">
        <f t="shared" si="712"/>
        <v>179.00488630169397</v>
      </c>
      <c r="Q4577" s="162">
        <f t="shared" si="713"/>
        <v>123.86420323495706</v>
      </c>
      <c r="R4577" s="163">
        <f t="shared" si="714"/>
        <v>1</v>
      </c>
      <c r="S4577" s="161">
        <f t="shared" si="715"/>
        <v>9000000</v>
      </c>
      <c r="T4577" s="162">
        <f t="shared" si="716"/>
        <v>189.66829543389798</v>
      </c>
      <c r="U4577" s="162">
        <f t="shared" si="717"/>
        <v>119.43210161747854</v>
      </c>
      <c r="V4577" s="163">
        <f t="shared" si="718"/>
        <v>0.9</v>
      </c>
      <c r="W4577" s="164">
        <f t="shared" si="719"/>
        <v>335984781.46715838</v>
      </c>
      <c r="X4577" s="164">
        <f t="shared" si="720"/>
        <v>418913169.91299748</v>
      </c>
    </row>
    <row r="4578" spans="10:24" x14ac:dyDescent="0.25">
      <c r="J4578">
        <v>4575</v>
      </c>
      <c r="K4578" s="43">
        <v>0.95914059841968302</v>
      </c>
      <c r="L4578">
        <v>0.391915576125617</v>
      </c>
      <c r="M4578">
        <v>0.28306825788054701</v>
      </c>
      <c r="N4578" s="44">
        <v>0.99353604538407847</v>
      </c>
      <c r="O4578" s="161">
        <f t="shared" si="711"/>
        <v>9000000</v>
      </c>
      <c r="P4578" s="162">
        <f t="shared" si="712"/>
        <v>175.88505235051628</v>
      </c>
      <c r="Q4578" s="162">
        <f t="shared" si="713"/>
        <v>123.52498604329702</v>
      </c>
      <c r="R4578" s="163">
        <f t="shared" si="714"/>
        <v>1</v>
      </c>
      <c r="S4578" s="161">
        <f t="shared" si="715"/>
        <v>9000000</v>
      </c>
      <c r="T4578" s="162">
        <f t="shared" si="716"/>
        <v>188.62835078350543</v>
      </c>
      <c r="U4578" s="162">
        <f t="shared" si="717"/>
        <v>119.26249302164851</v>
      </c>
      <c r="V4578" s="163">
        <f t="shared" si="718"/>
        <v>1</v>
      </c>
      <c r="W4578" s="164">
        <f t="shared" si="719"/>
        <v>421240596.76497328</v>
      </c>
      <c r="X4578" s="164">
        <f t="shared" si="720"/>
        <v>474292719.85671222</v>
      </c>
    </row>
    <row r="4579" spans="10:24" x14ac:dyDescent="0.25">
      <c r="J4579">
        <v>4576</v>
      </c>
      <c r="K4579" s="43">
        <v>0.93790413572083497</v>
      </c>
      <c r="L4579">
        <v>0.67187896642837863</v>
      </c>
      <c r="M4579">
        <v>0.11189053688174821</v>
      </c>
      <c r="N4579" s="44">
        <v>0.2387453165834722</v>
      </c>
      <c r="O4579" s="161">
        <f t="shared" si="711"/>
        <v>7000000</v>
      </c>
      <c r="P4579" s="162">
        <f t="shared" si="712"/>
        <v>186.67661253971124</v>
      </c>
      <c r="Q4579" s="162">
        <f t="shared" si="713"/>
        <v>110.66929407136364</v>
      </c>
      <c r="R4579" s="163">
        <f t="shared" si="714"/>
        <v>1</v>
      </c>
      <c r="S4579" s="161">
        <f t="shared" si="715"/>
        <v>9000000</v>
      </c>
      <c r="T4579" s="162">
        <f t="shared" si="716"/>
        <v>192.22553751323707</v>
      </c>
      <c r="U4579" s="162">
        <f t="shared" si="717"/>
        <v>112.83464703568183</v>
      </c>
      <c r="V4579" s="163">
        <f t="shared" si="718"/>
        <v>1</v>
      </c>
      <c r="W4579" s="164">
        <f t="shared" si="719"/>
        <v>482051229.27843326</v>
      </c>
      <c r="X4579" s="164">
        <f t="shared" si="720"/>
        <v>564518014.29799724</v>
      </c>
    </row>
    <row r="4580" spans="10:24" x14ac:dyDescent="0.25">
      <c r="J4580">
        <v>4577</v>
      </c>
      <c r="K4580" s="43">
        <v>0.50491916494478362</v>
      </c>
      <c r="L4580">
        <v>0.18813363459037646</v>
      </c>
      <c r="M4580">
        <v>0.17704827131913525</v>
      </c>
      <c r="N4580" s="44">
        <v>9.7477993690566755E-3</v>
      </c>
      <c r="O4580" s="161">
        <f t="shared" si="711"/>
        <v>5000000</v>
      </c>
      <c r="P4580" s="162">
        <f t="shared" si="712"/>
        <v>166.7280767381545</v>
      </c>
      <c r="Q4580" s="162">
        <f t="shared" si="713"/>
        <v>116.46654779729018</v>
      </c>
      <c r="R4580" s="163">
        <f t="shared" si="714"/>
        <v>1</v>
      </c>
      <c r="S4580" s="161">
        <f t="shared" si="715"/>
        <v>6000000</v>
      </c>
      <c r="T4580" s="162">
        <f t="shared" si="716"/>
        <v>185.57602557938483</v>
      </c>
      <c r="U4580" s="162">
        <f t="shared" si="717"/>
        <v>115.73327389864508</v>
      </c>
      <c r="V4580" s="163">
        <f t="shared" si="718"/>
        <v>0.05</v>
      </c>
      <c r="W4580" s="164">
        <f t="shared" si="719"/>
        <v>201307644.70432162</v>
      </c>
      <c r="X4580" s="164">
        <f t="shared" si="720"/>
        <v>-129047174.49577807</v>
      </c>
    </row>
    <row r="4581" spans="10:24" x14ac:dyDescent="0.25">
      <c r="J4581">
        <v>4578</v>
      </c>
      <c r="K4581" s="43">
        <v>0.46080720880002279</v>
      </c>
      <c r="L4581">
        <v>0.8976999708671487</v>
      </c>
      <c r="M4581">
        <v>0.38330346599169463</v>
      </c>
      <c r="N4581" s="44">
        <v>0.63976564257494117</v>
      </c>
      <c r="O4581" s="161">
        <f t="shared" si="711"/>
        <v>5000000</v>
      </c>
      <c r="P4581" s="162">
        <f t="shared" si="712"/>
        <v>199.02831509628314</v>
      </c>
      <c r="Q4581" s="162">
        <f t="shared" si="713"/>
        <v>129.06367849517193</v>
      </c>
      <c r="R4581" s="163">
        <f t="shared" si="714"/>
        <v>1</v>
      </c>
      <c r="S4581" s="161">
        <f t="shared" si="715"/>
        <v>6000000</v>
      </c>
      <c r="T4581" s="162">
        <f t="shared" si="716"/>
        <v>196.34277169876106</v>
      </c>
      <c r="U4581" s="162">
        <f t="shared" si="717"/>
        <v>122.03183924758596</v>
      </c>
      <c r="V4581" s="163">
        <f t="shared" si="718"/>
        <v>1</v>
      </c>
      <c r="W4581" s="164">
        <f t="shared" si="719"/>
        <v>299823183.00555605</v>
      </c>
      <c r="X4581" s="164">
        <f t="shared" si="720"/>
        <v>295865594.70705056</v>
      </c>
    </row>
    <row r="4582" spans="10:24" x14ac:dyDescent="0.25">
      <c r="J4582">
        <v>4579</v>
      </c>
      <c r="K4582" s="43">
        <v>0.27748762666807947</v>
      </c>
      <c r="L4582">
        <v>0.29819591516987098</v>
      </c>
      <c r="M4582">
        <v>0.16796657047614583</v>
      </c>
      <c r="N4582" s="44">
        <v>0.85781210790455042</v>
      </c>
      <c r="O4582" s="161">
        <f t="shared" si="711"/>
        <v>2000000</v>
      </c>
      <c r="P4582" s="162">
        <f t="shared" si="712"/>
        <v>172.05605485312384</v>
      </c>
      <c r="Q4582" s="162">
        <f t="shared" si="713"/>
        <v>115.75536250027918</v>
      </c>
      <c r="R4582" s="163">
        <f t="shared" si="714"/>
        <v>1</v>
      </c>
      <c r="S4582" s="161">
        <f t="shared" si="715"/>
        <v>5000000</v>
      </c>
      <c r="T4582" s="162">
        <f t="shared" si="716"/>
        <v>187.35201828437462</v>
      </c>
      <c r="U4582" s="162">
        <f t="shared" si="717"/>
        <v>115.37768125013959</v>
      </c>
      <c r="V4582" s="163">
        <f t="shared" si="718"/>
        <v>1</v>
      </c>
      <c r="W4582" s="164">
        <f t="shared" si="719"/>
        <v>62601384.705689326</v>
      </c>
      <c r="X4582" s="164">
        <f t="shared" si="720"/>
        <v>209871685.17117518</v>
      </c>
    </row>
    <row r="4583" spans="10:24" x14ac:dyDescent="0.25">
      <c r="J4583">
        <v>4580</v>
      </c>
      <c r="K4583" s="43">
        <v>0.13054986536506141</v>
      </c>
      <c r="L4583">
        <v>0.1409703862345778</v>
      </c>
      <c r="M4583">
        <v>0.14064786681219521</v>
      </c>
      <c r="N4583" s="44">
        <v>7.7902421287037726E-2</v>
      </c>
      <c r="O4583" s="161">
        <f t="shared" si="711"/>
        <v>2000000</v>
      </c>
      <c r="P4583" s="162">
        <f t="shared" si="712"/>
        <v>163.86045331738416</v>
      </c>
      <c r="Q4583" s="162">
        <f t="shared" si="713"/>
        <v>113.45173707528929</v>
      </c>
      <c r="R4583" s="163">
        <f t="shared" si="714"/>
        <v>1</v>
      </c>
      <c r="S4583" s="161">
        <f t="shared" si="715"/>
        <v>2000000</v>
      </c>
      <c r="T4583" s="162">
        <f t="shared" si="716"/>
        <v>184.62015110579472</v>
      </c>
      <c r="U4583" s="162">
        <f t="shared" si="717"/>
        <v>114.22586853764464</v>
      </c>
      <c r="V4583" s="163">
        <f t="shared" si="718"/>
        <v>0.9</v>
      </c>
      <c r="W4583" s="164">
        <f t="shared" si="719"/>
        <v>50817432.484189734</v>
      </c>
      <c r="X4583" s="164">
        <f t="shared" si="720"/>
        <v>-23290291.377329871</v>
      </c>
    </row>
    <row r="4584" spans="10:24" x14ac:dyDescent="0.25">
      <c r="J4584">
        <v>4581</v>
      </c>
      <c r="K4584" s="43">
        <v>3.0398093877094468E-2</v>
      </c>
      <c r="L4584">
        <v>1.2785173270297823E-2</v>
      </c>
      <c r="M4584">
        <v>0.41779517335866456</v>
      </c>
      <c r="N4584" s="44">
        <v>0.45807854702336359</v>
      </c>
      <c r="O4584" s="161">
        <f t="shared" si="711"/>
        <v>1000000</v>
      </c>
      <c r="P4584" s="162">
        <f t="shared" si="712"/>
        <v>146.50986643149898</v>
      </c>
      <c r="Q4584" s="162">
        <f t="shared" si="713"/>
        <v>130.84925607901809</v>
      </c>
      <c r="R4584" s="163">
        <f t="shared" si="714"/>
        <v>1</v>
      </c>
      <c r="S4584" s="161">
        <f t="shared" si="715"/>
        <v>1000000</v>
      </c>
      <c r="T4584" s="162">
        <f t="shared" si="716"/>
        <v>178.83662214383298</v>
      </c>
      <c r="U4584" s="162">
        <f t="shared" si="717"/>
        <v>122.92462803950905</v>
      </c>
      <c r="V4584" s="163">
        <f t="shared" si="718"/>
        <v>1</v>
      </c>
      <c r="W4584" s="164">
        <f t="shared" si="719"/>
        <v>-34339389.647519112</v>
      </c>
      <c r="X4584" s="164">
        <f t="shared" si="720"/>
        <v>-94088005.895676062</v>
      </c>
    </row>
    <row r="4585" spans="10:24" x14ac:dyDescent="0.25">
      <c r="J4585">
        <v>4582</v>
      </c>
      <c r="K4585" s="43">
        <v>0.73296473351574898</v>
      </c>
      <c r="L4585">
        <v>0.93671173516167261</v>
      </c>
      <c r="M4585">
        <v>0.62912477702982073</v>
      </c>
      <c r="N4585" s="44">
        <v>0.81835751066080753</v>
      </c>
      <c r="O4585" s="161">
        <f t="shared" si="711"/>
        <v>6000000</v>
      </c>
      <c r="P4585" s="162">
        <f t="shared" si="712"/>
        <v>202.91613471620207</v>
      </c>
      <c r="Q4585" s="162">
        <f t="shared" si="713"/>
        <v>141.59072375899478</v>
      </c>
      <c r="R4585" s="163">
        <f t="shared" si="714"/>
        <v>1</v>
      </c>
      <c r="S4585" s="161">
        <f t="shared" si="715"/>
        <v>7000000</v>
      </c>
      <c r="T4585" s="162">
        <f t="shared" si="716"/>
        <v>197.63871157206736</v>
      </c>
      <c r="U4585" s="162">
        <f t="shared" si="717"/>
        <v>128.29536187949739</v>
      </c>
      <c r="V4585" s="163">
        <f t="shared" si="718"/>
        <v>1</v>
      </c>
      <c r="W4585" s="164">
        <f t="shared" si="719"/>
        <v>317952465.74324369</v>
      </c>
      <c r="X4585" s="164">
        <f t="shared" si="720"/>
        <v>335403447.8479898</v>
      </c>
    </row>
    <row r="4586" spans="10:24" x14ac:dyDescent="0.25">
      <c r="J4586">
        <v>4583</v>
      </c>
      <c r="K4586" s="43">
        <v>0.72404215405832539</v>
      </c>
      <c r="L4586">
        <v>0.58834979886200411</v>
      </c>
      <c r="M4586">
        <v>0.38653466564516903</v>
      </c>
      <c r="N4586" s="44">
        <v>0.22529801963460827</v>
      </c>
      <c r="O4586" s="161">
        <f t="shared" si="711"/>
        <v>6000000</v>
      </c>
      <c r="P4586" s="162">
        <f t="shared" si="712"/>
        <v>183.34953132054892</v>
      </c>
      <c r="Q4586" s="162">
        <f t="shared" si="713"/>
        <v>129.23275160795649</v>
      </c>
      <c r="R4586" s="163">
        <f t="shared" si="714"/>
        <v>1</v>
      </c>
      <c r="S4586" s="161">
        <f t="shared" si="715"/>
        <v>7000000</v>
      </c>
      <c r="T4586" s="162">
        <f t="shared" si="716"/>
        <v>191.11651044018296</v>
      </c>
      <c r="U4586" s="162">
        <f t="shared" si="717"/>
        <v>122.11637580397824</v>
      </c>
      <c r="V4586" s="163">
        <f t="shared" si="718"/>
        <v>1</v>
      </c>
      <c r="W4586" s="164">
        <f t="shared" si="719"/>
        <v>274700678.2755546</v>
      </c>
      <c r="X4586" s="164">
        <f t="shared" si="720"/>
        <v>333000942.45343304</v>
      </c>
    </row>
    <row r="4587" spans="10:24" x14ac:dyDescent="0.25">
      <c r="J4587">
        <v>4584</v>
      </c>
      <c r="K4587" s="43">
        <v>0.56741753180020882</v>
      </c>
      <c r="L4587">
        <v>0.89716656730086886</v>
      </c>
      <c r="M4587">
        <v>0.66037508843430093</v>
      </c>
      <c r="N4587" s="44">
        <v>4.4209570488243921E-2</v>
      </c>
      <c r="O4587" s="161">
        <f t="shared" si="711"/>
        <v>6000000</v>
      </c>
      <c r="P4587" s="162">
        <f t="shared" si="712"/>
        <v>198.98355866431589</v>
      </c>
      <c r="Q4587" s="162">
        <f t="shared" si="713"/>
        <v>143.26974059816695</v>
      </c>
      <c r="R4587" s="163">
        <f t="shared" si="714"/>
        <v>1</v>
      </c>
      <c r="S4587" s="161">
        <f t="shared" si="715"/>
        <v>6000000</v>
      </c>
      <c r="T4587" s="162">
        <f t="shared" si="716"/>
        <v>196.3278528881053</v>
      </c>
      <c r="U4587" s="162">
        <f t="shared" si="717"/>
        <v>129.13487029908347</v>
      </c>
      <c r="V4587" s="163">
        <f t="shared" si="718"/>
        <v>0.9</v>
      </c>
      <c r="W4587" s="164">
        <f t="shared" si="719"/>
        <v>284282908.39689368</v>
      </c>
      <c r="X4587" s="164">
        <f t="shared" si="720"/>
        <v>212842105.98071784</v>
      </c>
    </row>
    <row r="4588" spans="10:24" x14ac:dyDescent="0.25">
      <c r="J4588">
        <v>4585</v>
      </c>
      <c r="K4588" s="43">
        <v>8.8752722376843618E-3</v>
      </c>
      <c r="L4588">
        <v>0.34924042392021148</v>
      </c>
      <c r="M4588">
        <v>0.6555635024449159</v>
      </c>
      <c r="N4588" s="44">
        <v>0.59390663539281174</v>
      </c>
      <c r="O4588" s="161">
        <f t="shared" si="711"/>
        <v>1000000</v>
      </c>
      <c r="P4588" s="162">
        <f t="shared" si="712"/>
        <v>174.18942036973013</v>
      </c>
      <c r="Q4588" s="162">
        <f t="shared" si="713"/>
        <v>143.00769933467308</v>
      </c>
      <c r="R4588" s="163">
        <f t="shared" si="714"/>
        <v>1</v>
      </c>
      <c r="S4588" s="161">
        <f t="shared" si="715"/>
        <v>1000000</v>
      </c>
      <c r="T4588" s="162">
        <f t="shared" si="716"/>
        <v>188.06314012324339</v>
      </c>
      <c r="U4588" s="162">
        <f t="shared" si="717"/>
        <v>129.00384966733654</v>
      </c>
      <c r="V4588" s="163">
        <f t="shared" si="718"/>
        <v>1</v>
      </c>
      <c r="W4588" s="164">
        <f t="shared" si="719"/>
        <v>-18818278.964942947</v>
      </c>
      <c r="X4588" s="164">
        <f t="shared" si="720"/>
        <v>-90940709.544093162</v>
      </c>
    </row>
    <row r="4589" spans="10:24" x14ac:dyDescent="0.25">
      <c r="J4589">
        <v>4586</v>
      </c>
      <c r="K4589" s="43">
        <v>0.72810648327614425</v>
      </c>
      <c r="L4589">
        <v>0.44324786977334774</v>
      </c>
      <c r="M4589">
        <v>0.30663272821760224</v>
      </c>
      <c r="N4589" s="44">
        <v>0.56716365176343253</v>
      </c>
      <c r="O4589" s="161">
        <f t="shared" si="711"/>
        <v>6000000</v>
      </c>
      <c r="P4589" s="162">
        <f t="shared" si="712"/>
        <v>177.85890407988074</v>
      </c>
      <c r="Q4589" s="162">
        <f t="shared" si="713"/>
        <v>124.89164505571718</v>
      </c>
      <c r="R4589" s="163">
        <f t="shared" si="714"/>
        <v>1</v>
      </c>
      <c r="S4589" s="161">
        <f t="shared" si="715"/>
        <v>7000000</v>
      </c>
      <c r="T4589" s="162">
        <f t="shared" si="716"/>
        <v>189.28630135996025</v>
      </c>
      <c r="U4589" s="162">
        <f t="shared" si="717"/>
        <v>119.9458225278586</v>
      </c>
      <c r="V4589" s="163">
        <f t="shared" si="718"/>
        <v>1</v>
      </c>
      <c r="W4589" s="164">
        <f t="shared" si="719"/>
        <v>267803554.14498138</v>
      </c>
      <c r="X4589" s="164">
        <f t="shared" si="720"/>
        <v>335383351.82471156</v>
      </c>
    </row>
    <row r="4590" spans="10:24" x14ac:dyDescent="0.25">
      <c r="J4590">
        <v>4587</v>
      </c>
      <c r="K4590" s="43">
        <v>0.62451163070745697</v>
      </c>
      <c r="L4590">
        <v>0.39684945975047869</v>
      </c>
      <c r="M4590">
        <v>0.2376810172981908</v>
      </c>
      <c r="N4590" s="44">
        <v>0.58118918873347969</v>
      </c>
      <c r="O4590" s="161">
        <f t="shared" si="711"/>
        <v>6000000</v>
      </c>
      <c r="P4590" s="162">
        <f t="shared" si="712"/>
        <v>176.07734378696185</v>
      </c>
      <c r="Q4590" s="162">
        <f t="shared" si="713"/>
        <v>120.72436138506268</v>
      </c>
      <c r="R4590" s="163">
        <f t="shared" si="714"/>
        <v>1</v>
      </c>
      <c r="S4590" s="161">
        <f t="shared" si="715"/>
        <v>7000000</v>
      </c>
      <c r="T4590" s="162">
        <f t="shared" si="716"/>
        <v>188.69244792898729</v>
      </c>
      <c r="U4590" s="162">
        <f t="shared" si="717"/>
        <v>117.86218069253134</v>
      </c>
      <c r="V4590" s="163">
        <f t="shared" si="718"/>
        <v>1</v>
      </c>
      <c r="W4590" s="164">
        <f t="shared" si="719"/>
        <v>282117894.41139501</v>
      </c>
      <c r="X4590" s="164">
        <f t="shared" si="720"/>
        <v>345811870.65519166</v>
      </c>
    </row>
    <row r="4591" spans="10:24" x14ac:dyDescent="0.25">
      <c r="J4591">
        <v>4588</v>
      </c>
      <c r="K4591" s="43">
        <v>0.28138482780417784</v>
      </c>
      <c r="L4591">
        <v>0.42209341265388156</v>
      </c>
      <c r="M4591">
        <v>0.51992637712987388</v>
      </c>
      <c r="N4591" s="44">
        <v>0.6486799808499536</v>
      </c>
      <c r="O4591" s="161">
        <f t="shared" si="711"/>
        <v>2000000</v>
      </c>
      <c r="P4591" s="162">
        <f t="shared" si="712"/>
        <v>177.05188653848884</v>
      </c>
      <c r="Q4591" s="162">
        <f t="shared" si="713"/>
        <v>135.99937613810283</v>
      </c>
      <c r="R4591" s="163">
        <f t="shared" si="714"/>
        <v>1</v>
      </c>
      <c r="S4591" s="161">
        <f t="shared" si="715"/>
        <v>5000000</v>
      </c>
      <c r="T4591" s="162">
        <f t="shared" si="716"/>
        <v>189.01729551282961</v>
      </c>
      <c r="U4591" s="162">
        <f t="shared" si="717"/>
        <v>125.49968806905142</v>
      </c>
      <c r="V4591" s="163">
        <f t="shared" si="718"/>
        <v>1</v>
      </c>
      <c r="W4591" s="164">
        <f t="shared" si="719"/>
        <v>32105020.800772026</v>
      </c>
      <c r="X4591" s="164">
        <f t="shared" si="720"/>
        <v>167588037.21889096</v>
      </c>
    </row>
    <row r="4592" spans="10:24" x14ac:dyDescent="0.25">
      <c r="J4592">
        <v>4589</v>
      </c>
      <c r="K4592" s="43">
        <v>0.19769136969625956</v>
      </c>
      <c r="L4592">
        <v>0.22929751324801906</v>
      </c>
      <c r="M4592">
        <v>0.38796589660865832</v>
      </c>
      <c r="N4592" s="44">
        <v>0.39800754556269424</v>
      </c>
      <c r="O4592" s="161">
        <f t="shared" si="711"/>
        <v>2000000</v>
      </c>
      <c r="P4592" s="162">
        <f t="shared" si="712"/>
        <v>168.88256519138062</v>
      </c>
      <c r="Q4592" s="162">
        <f t="shared" si="713"/>
        <v>129.30750880495506</v>
      </c>
      <c r="R4592" s="163">
        <f t="shared" si="714"/>
        <v>1</v>
      </c>
      <c r="S4592" s="161">
        <f t="shared" si="715"/>
        <v>5000000</v>
      </c>
      <c r="T4592" s="162">
        <f t="shared" si="716"/>
        <v>186.29418839712687</v>
      </c>
      <c r="U4592" s="162">
        <f t="shared" si="717"/>
        <v>122.15375440247753</v>
      </c>
      <c r="V4592" s="163">
        <f t="shared" si="718"/>
        <v>1</v>
      </c>
      <c r="W4592" s="164">
        <f t="shared" si="719"/>
        <v>29150112.77285111</v>
      </c>
      <c r="X4592" s="164">
        <f t="shared" si="720"/>
        <v>170702169.97324669</v>
      </c>
    </row>
    <row r="4593" spans="10:24" x14ac:dyDescent="0.25">
      <c r="J4593">
        <v>4590</v>
      </c>
      <c r="K4593" s="43">
        <v>0.17226475305728306</v>
      </c>
      <c r="L4593">
        <v>0.63831780460421017</v>
      </c>
      <c r="M4593">
        <v>0.48310378208764349</v>
      </c>
      <c r="N4593" s="44">
        <v>0.89671296341487783</v>
      </c>
      <c r="O4593" s="161">
        <f t="shared" si="711"/>
        <v>2000000</v>
      </c>
      <c r="P4593" s="162">
        <f t="shared" si="712"/>
        <v>185.30948946038077</v>
      </c>
      <c r="Q4593" s="162">
        <f t="shared" si="713"/>
        <v>134.15269585872014</v>
      </c>
      <c r="R4593" s="163">
        <f t="shared" si="714"/>
        <v>1</v>
      </c>
      <c r="S4593" s="161">
        <f t="shared" si="715"/>
        <v>5000000</v>
      </c>
      <c r="T4593" s="162">
        <f t="shared" si="716"/>
        <v>191.76982982012692</v>
      </c>
      <c r="U4593" s="162">
        <f t="shared" si="717"/>
        <v>124.57634792936007</v>
      </c>
      <c r="V4593" s="163">
        <f t="shared" si="718"/>
        <v>1</v>
      </c>
      <c r="W4593" s="164">
        <f t="shared" si="719"/>
        <v>52313587.203321278</v>
      </c>
      <c r="X4593" s="164">
        <f t="shared" si="720"/>
        <v>185967409.45383424</v>
      </c>
    </row>
    <row r="4594" spans="10:24" x14ac:dyDescent="0.25">
      <c r="J4594">
        <v>4591</v>
      </c>
      <c r="K4594" s="43">
        <v>0.82227151263591913</v>
      </c>
      <c r="L4594">
        <v>0.82354908403397431</v>
      </c>
      <c r="M4594">
        <v>0.64431354895403792</v>
      </c>
      <c r="N4594" s="44">
        <v>0.16646224105039187</v>
      </c>
      <c r="O4594" s="161">
        <f t="shared" si="711"/>
        <v>7000000</v>
      </c>
      <c r="P4594" s="162">
        <f t="shared" si="712"/>
        <v>193.93463109586554</v>
      </c>
      <c r="Q4594" s="162">
        <f t="shared" si="713"/>
        <v>142.4002573714418</v>
      </c>
      <c r="R4594" s="163">
        <f t="shared" si="714"/>
        <v>1</v>
      </c>
      <c r="S4594" s="161">
        <f t="shared" si="715"/>
        <v>7000000</v>
      </c>
      <c r="T4594" s="162">
        <f t="shared" si="716"/>
        <v>194.64487703195519</v>
      </c>
      <c r="U4594" s="162">
        <f t="shared" si="717"/>
        <v>128.7001286857209</v>
      </c>
      <c r="V4594" s="163">
        <f t="shared" si="718"/>
        <v>0.9</v>
      </c>
      <c r="W4594" s="164">
        <f t="shared" si="719"/>
        <v>310740616.07096618</v>
      </c>
      <c r="X4594" s="164">
        <f t="shared" si="720"/>
        <v>265451914.581276</v>
      </c>
    </row>
    <row r="4595" spans="10:24" x14ac:dyDescent="0.25">
      <c r="J4595">
        <v>4592</v>
      </c>
      <c r="K4595" s="43">
        <v>0.15036538474351901</v>
      </c>
      <c r="L4595">
        <v>0.91319549718806869</v>
      </c>
      <c r="M4595">
        <v>7.2580340762783191E-2</v>
      </c>
      <c r="N4595" s="44">
        <v>0.78415213566765396</v>
      </c>
      <c r="O4595" s="161">
        <f t="shared" si="711"/>
        <v>2000000</v>
      </c>
      <c r="P4595" s="162">
        <f t="shared" si="712"/>
        <v>200.41047670349968</v>
      </c>
      <c r="Q4595" s="162">
        <f t="shared" si="713"/>
        <v>105.86320941960803</v>
      </c>
      <c r="R4595" s="163">
        <f t="shared" si="714"/>
        <v>1</v>
      </c>
      <c r="S4595" s="161">
        <f t="shared" si="715"/>
        <v>5000000</v>
      </c>
      <c r="T4595" s="162">
        <f t="shared" si="716"/>
        <v>196.80349223449988</v>
      </c>
      <c r="U4595" s="162">
        <f t="shared" si="717"/>
        <v>110.43160470980402</v>
      </c>
      <c r="V4595" s="163">
        <f t="shared" si="718"/>
        <v>1</v>
      </c>
      <c r="W4595" s="164">
        <f t="shared" si="719"/>
        <v>139094534.56778333</v>
      </c>
      <c r="X4595" s="164">
        <f t="shared" si="720"/>
        <v>281859437.62347931</v>
      </c>
    </row>
    <row r="4596" spans="10:24" x14ac:dyDescent="0.25">
      <c r="J4596">
        <v>4593</v>
      </c>
      <c r="K4596" s="43">
        <v>0.68186420024740046</v>
      </c>
      <c r="L4596">
        <v>0.40766970891952836</v>
      </c>
      <c r="M4596">
        <v>0.38970316893939971</v>
      </c>
      <c r="N4596" s="44">
        <v>0.52939525610952276</v>
      </c>
      <c r="O4596" s="161">
        <f t="shared" si="711"/>
        <v>6000000</v>
      </c>
      <c r="P4596" s="162">
        <f t="shared" si="712"/>
        <v>176.49684793843917</v>
      </c>
      <c r="Q4596" s="162">
        <f t="shared" si="713"/>
        <v>129.39814476625153</v>
      </c>
      <c r="R4596" s="163">
        <f t="shared" si="714"/>
        <v>1</v>
      </c>
      <c r="S4596" s="161">
        <f t="shared" si="715"/>
        <v>7000000</v>
      </c>
      <c r="T4596" s="162">
        <f t="shared" si="716"/>
        <v>188.83228264614638</v>
      </c>
      <c r="U4596" s="162">
        <f t="shared" si="717"/>
        <v>122.19907238312577</v>
      </c>
      <c r="V4596" s="163">
        <f t="shared" si="718"/>
        <v>1</v>
      </c>
      <c r="W4596" s="164">
        <f t="shared" si="719"/>
        <v>232592219.03312582</v>
      </c>
      <c r="X4596" s="164">
        <f t="shared" si="720"/>
        <v>316432471.84114432</v>
      </c>
    </row>
    <row r="4597" spans="10:24" x14ac:dyDescent="0.25">
      <c r="J4597">
        <v>4594</v>
      </c>
      <c r="K4597" s="43">
        <v>0.20107599394950748</v>
      </c>
      <c r="L4597">
        <v>0.9797001041747585</v>
      </c>
      <c r="M4597">
        <v>0.24366402349960492</v>
      </c>
      <c r="N4597" s="44">
        <v>4.4905369603328915E-2</v>
      </c>
      <c r="O4597" s="161">
        <f t="shared" si="711"/>
        <v>2000000</v>
      </c>
      <c r="P4597" s="162">
        <f t="shared" si="712"/>
        <v>210.71391093312604</v>
      </c>
      <c r="Q4597" s="162">
        <f t="shared" si="713"/>
        <v>121.108703006707</v>
      </c>
      <c r="R4597" s="163">
        <f t="shared" si="714"/>
        <v>1</v>
      </c>
      <c r="S4597" s="161">
        <f t="shared" si="715"/>
        <v>5000000</v>
      </c>
      <c r="T4597" s="162">
        <f t="shared" si="716"/>
        <v>200.23797031104203</v>
      </c>
      <c r="U4597" s="162">
        <f t="shared" si="717"/>
        <v>118.0543515033535</v>
      </c>
      <c r="V4597" s="163">
        <f t="shared" si="718"/>
        <v>0.9</v>
      </c>
      <c r="W4597" s="164">
        <f t="shared" si="719"/>
        <v>129210415.85283807</v>
      </c>
      <c r="X4597" s="164">
        <f t="shared" si="720"/>
        <v>219826284.63459843</v>
      </c>
    </row>
    <row r="4598" spans="10:24" x14ac:dyDescent="0.25">
      <c r="J4598">
        <v>4595</v>
      </c>
      <c r="K4598" s="43">
        <v>0.45269044204532094</v>
      </c>
      <c r="L4598">
        <v>0.43480856663823508</v>
      </c>
      <c r="M4598">
        <v>0.87327854149120443</v>
      </c>
      <c r="N4598" s="44">
        <v>0.84831087261679605</v>
      </c>
      <c r="O4598" s="161">
        <f t="shared" si="711"/>
        <v>5000000</v>
      </c>
      <c r="P4598" s="162">
        <f t="shared" si="712"/>
        <v>177.53782759031296</v>
      </c>
      <c r="Q4598" s="162">
        <f t="shared" si="713"/>
        <v>157.84053421906651</v>
      </c>
      <c r="R4598" s="163">
        <f t="shared" si="714"/>
        <v>1</v>
      </c>
      <c r="S4598" s="161">
        <f t="shared" si="715"/>
        <v>6000000</v>
      </c>
      <c r="T4598" s="162">
        <f t="shared" si="716"/>
        <v>189.17927586343765</v>
      </c>
      <c r="U4598" s="162">
        <f t="shared" si="717"/>
        <v>136.42026710953326</v>
      </c>
      <c r="V4598" s="163">
        <f t="shared" si="718"/>
        <v>1</v>
      </c>
      <c r="W4598" s="164">
        <f t="shared" si="719"/>
        <v>48486466.856232226</v>
      </c>
      <c r="X4598" s="164">
        <f t="shared" si="720"/>
        <v>166554052.52342635</v>
      </c>
    </row>
    <row r="4599" spans="10:24" x14ac:dyDescent="0.25">
      <c r="J4599">
        <v>4596</v>
      </c>
      <c r="K4599" s="43">
        <v>1.5212721710771371E-2</v>
      </c>
      <c r="L4599">
        <v>0.47545744035208759</v>
      </c>
      <c r="M4599">
        <v>0.72709583968712876</v>
      </c>
      <c r="N4599" s="44">
        <v>0.20219071365789698</v>
      </c>
      <c r="O4599" s="161">
        <f t="shared" si="711"/>
        <v>1000000</v>
      </c>
      <c r="P4599" s="162">
        <f t="shared" si="712"/>
        <v>179.07663105637991</v>
      </c>
      <c r="Q4599" s="162">
        <f t="shared" si="713"/>
        <v>147.08106256472038</v>
      </c>
      <c r="R4599" s="163">
        <f t="shared" si="714"/>
        <v>1</v>
      </c>
      <c r="S4599" s="161">
        <f t="shared" si="715"/>
        <v>1000000</v>
      </c>
      <c r="T4599" s="162">
        <f t="shared" si="716"/>
        <v>189.69221035212664</v>
      </c>
      <c r="U4599" s="162">
        <f t="shared" si="717"/>
        <v>131.04053128236018</v>
      </c>
      <c r="V4599" s="163">
        <f t="shared" si="718"/>
        <v>1</v>
      </c>
      <c r="W4599" s="164">
        <f t="shared" si="719"/>
        <v>-18004431.508340474</v>
      </c>
      <c r="X4599" s="164">
        <f t="shared" si="720"/>
        <v>-91348320.930233538</v>
      </c>
    </row>
    <row r="4600" spans="10:24" x14ac:dyDescent="0.25">
      <c r="J4600">
        <v>4597</v>
      </c>
      <c r="K4600" s="43">
        <v>0.39901838735520156</v>
      </c>
      <c r="L4600">
        <v>0.46641891102280231</v>
      </c>
      <c r="M4600">
        <v>0.45872151123124949</v>
      </c>
      <c r="N4600" s="44">
        <v>0.9424618283411238</v>
      </c>
      <c r="O4600" s="161">
        <f t="shared" si="711"/>
        <v>5000000</v>
      </c>
      <c r="P4600" s="162">
        <f t="shared" si="712"/>
        <v>178.73587562746937</v>
      </c>
      <c r="Q4600" s="162">
        <f t="shared" si="713"/>
        <v>132.92689706289866</v>
      </c>
      <c r="R4600" s="163">
        <f t="shared" si="714"/>
        <v>1</v>
      </c>
      <c r="S4600" s="161">
        <f t="shared" si="715"/>
        <v>6000000</v>
      </c>
      <c r="T4600" s="162">
        <f t="shared" si="716"/>
        <v>189.57862520915646</v>
      </c>
      <c r="U4600" s="162">
        <f t="shared" si="717"/>
        <v>123.96344853144933</v>
      </c>
      <c r="V4600" s="163">
        <f t="shared" si="718"/>
        <v>1</v>
      </c>
      <c r="W4600" s="164">
        <f t="shared" si="719"/>
        <v>179044892.82285354</v>
      </c>
      <c r="X4600" s="164">
        <f t="shared" si="720"/>
        <v>243691060.06624275</v>
      </c>
    </row>
    <row r="4601" spans="10:24" x14ac:dyDescent="0.25">
      <c r="J4601">
        <v>4598</v>
      </c>
      <c r="K4601" s="43">
        <v>0.83575347337767114</v>
      </c>
      <c r="L4601">
        <v>0.87680721190762945</v>
      </c>
      <c r="M4601">
        <v>0.62493199519028186</v>
      </c>
      <c r="N4601" s="44">
        <v>0.46146944212302021</v>
      </c>
      <c r="O4601" s="161">
        <f t="shared" si="711"/>
        <v>7000000</v>
      </c>
      <c r="P4601" s="162">
        <f t="shared" si="712"/>
        <v>197.38759862592454</v>
      </c>
      <c r="Q4601" s="162">
        <f t="shared" si="713"/>
        <v>141.36920058517791</v>
      </c>
      <c r="R4601" s="163">
        <f t="shared" si="714"/>
        <v>1</v>
      </c>
      <c r="S4601" s="161">
        <f t="shared" si="715"/>
        <v>7000000</v>
      </c>
      <c r="T4601" s="162">
        <f t="shared" si="716"/>
        <v>195.79586620864151</v>
      </c>
      <c r="U4601" s="162">
        <f t="shared" si="717"/>
        <v>128.18460029258895</v>
      </c>
      <c r="V4601" s="163">
        <f t="shared" si="718"/>
        <v>1</v>
      </c>
      <c r="W4601" s="164">
        <f t="shared" si="719"/>
        <v>342128786.2852264</v>
      </c>
      <c r="X4601" s="164">
        <f t="shared" si="720"/>
        <v>323278861.41236794</v>
      </c>
    </row>
    <row r="4602" spans="10:24" x14ac:dyDescent="0.25">
      <c r="J4602">
        <v>4599</v>
      </c>
      <c r="K4602" s="43">
        <v>0.79855908687591781</v>
      </c>
      <c r="L4602">
        <v>2.2075676647186793E-2</v>
      </c>
      <c r="M4602">
        <v>6.5193460521095314E-2</v>
      </c>
      <c r="N4602" s="44">
        <v>0.77469560088390121</v>
      </c>
      <c r="O4602" s="161">
        <f t="shared" si="711"/>
        <v>7000000</v>
      </c>
      <c r="P4602" s="162">
        <f t="shared" si="712"/>
        <v>149.81023438003621</v>
      </c>
      <c r="Q4602" s="162">
        <f t="shared" si="713"/>
        <v>104.74844276354186</v>
      </c>
      <c r="R4602" s="163">
        <f t="shared" si="714"/>
        <v>1</v>
      </c>
      <c r="S4602" s="161">
        <f t="shared" si="715"/>
        <v>7000000</v>
      </c>
      <c r="T4602" s="162">
        <f t="shared" si="716"/>
        <v>179.93674479334541</v>
      </c>
      <c r="U4602" s="162">
        <f t="shared" si="717"/>
        <v>109.87422138177094</v>
      </c>
      <c r="V4602" s="163">
        <f t="shared" si="718"/>
        <v>1</v>
      </c>
      <c r="W4602" s="164">
        <f t="shared" si="719"/>
        <v>265432541.31546044</v>
      </c>
      <c r="X4602" s="164">
        <f t="shared" si="720"/>
        <v>340437663.88102132</v>
      </c>
    </row>
    <row r="4603" spans="10:24" x14ac:dyDescent="0.25">
      <c r="J4603">
        <v>4600</v>
      </c>
      <c r="K4603" s="43">
        <v>7.6807504872437149E-2</v>
      </c>
      <c r="L4603">
        <v>0.67932779967467039</v>
      </c>
      <c r="M4603">
        <v>0.18372048896740845</v>
      </c>
      <c r="N4603" s="44">
        <v>0.37762798372788553</v>
      </c>
      <c r="O4603" s="161">
        <f t="shared" si="711"/>
        <v>2000000</v>
      </c>
      <c r="P4603" s="162">
        <f t="shared" si="712"/>
        <v>186.98729889761023</v>
      </c>
      <c r="Q4603" s="162">
        <f t="shared" si="713"/>
        <v>116.97445693027056</v>
      </c>
      <c r="R4603" s="163">
        <f t="shared" si="714"/>
        <v>1</v>
      </c>
      <c r="S4603" s="161">
        <f t="shared" si="715"/>
        <v>2000000</v>
      </c>
      <c r="T4603" s="162">
        <f t="shared" si="716"/>
        <v>192.32909963253675</v>
      </c>
      <c r="U4603" s="162">
        <f t="shared" si="717"/>
        <v>115.98722846513529</v>
      </c>
      <c r="V4603" s="163">
        <f t="shared" si="718"/>
        <v>1</v>
      </c>
      <c r="W4603" s="164">
        <f t="shared" si="719"/>
        <v>90025683.934679329</v>
      </c>
      <c r="X4603" s="164">
        <f t="shared" si="720"/>
        <v>2683742.3348029256</v>
      </c>
    </row>
    <row r="4604" spans="10:24" x14ac:dyDescent="0.25">
      <c r="J4604">
        <v>4601</v>
      </c>
      <c r="K4604" s="43">
        <v>0.88121541406514403</v>
      </c>
      <c r="L4604">
        <v>0.82536355950527251</v>
      </c>
      <c r="M4604">
        <v>0.78857850037131927</v>
      </c>
      <c r="N4604" s="44">
        <v>0.91835832936677886</v>
      </c>
      <c r="O4604" s="161">
        <f t="shared" si="711"/>
        <v>7000000</v>
      </c>
      <c r="P4604" s="162">
        <f t="shared" si="712"/>
        <v>194.04000893594505</v>
      </c>
      <c r="Q4604" s="162">
        <f t="shared" si="713"/>
        <v>151.02997390002645</v>
      </c>
      <c r="R4604" s="163">
        <f t="shared" si="714"/>
        <v>1</v>
      </c>
      <c r="S4604" s="161">
        <f t="shared" si="715"/>
        <v>7000000</v>
      </c>
      <c r="T4604" s="162">
        <f t="shared" si="716"/>
        <v>194.68000297864836</v>
      </c>
      <c r="U4604" s="162">
        <f t="shared" si="717"/>
        <v>133.01498695001322</v>
      </c>
      <c r="V4604" s="163">
        <f t="shared" si="718"/>
        <v>1</v>
      </c>
      <c r="W4604" s="164">
        <f t="shared" si="719"/>
        <v>251070245.25143021</v>
      </c>
      <c r="X4604" s="164">
        <f t="shared" si="720"/>
        <v>281655112.20044595</v>
      </c>
    </row>
    <row r="4605" spans="10:24" x14ac:dyDescent="0.25">
      <c r="J4605">
        <v>4602</v>
      </c>
      <c r="K4605" s="43">
        <v>0.2304479217361074</v>
      </c>
      <c r="L4605">
        <v>0.32779487622347969</v>
      </c>
      <c r="M4605">
        <v>7.7203050403310214E-2</v>
      </c>
      <c r="N4605" s="44">
        <v>0.81045802063317751</v>
      </c>
      <c r="O4605" s="161">
        <f t="shared" si="711"/>
        <v>2000000</v>
      </c>
      <c r="P4605" s="162">
        <f t="shared" si="712"/>
        <v>173.30984439276961</v>
      </c>
      <c r="Q4605" s="162">
        <f t="shared" si="713"/>
        <v>106.51721046792724</v>
      </c>
      <c r="R4605" s="163">
        <f t="shared" si="714"/>
        <v>1</v>
      </c>
      <c r="S4605" s="161">
        <f t="shared" si="715"/>
        <v>5000000</v>
      </c>
      <c r="T4605" s="162">
        <f t="shared" si="716"/>
        <v>187.76994813092321</v>
      </c>
      <c r="U4605" s="162">
        <f t="shared" si="717"/>
        <v>110.75860523396362</v>
      </c>
      <c r="V4605" s="163">
        <f t="shared" si="718"/>
        <v>1</v>
      </c>
      <c r="W4605" s="164">
        <f t="shared" si="719"/>
        <v>83585267.84968473</v>
      </c>
      <c r="X4605" s="164">
        <f t="shared" si="720"/>
        <v>235056714.48479795</v>
      </c>
    </row>
    <row r="4606" spans="10:24" x14ac:dyDescent="0.25">
      <c r="J4606">
        <v>4603</v>
      </c>
      <c r="K4606" s="43">
        <v>0.18072716264854105</v>
      </c>
      <c r="L4606">
        <v>1.6577041038181251E-2</v>
      </c>
      <c r="M4606">
        <v>0.68008877231252107</v>
      </c>
      <c r="N4606" s="44">
        <v>0.62679314239273287</v>
      </c>
      <c r="O4606" s="161">
        <f t="shared" si="711"/>
        <v>2000000</v>
      </c>
      <c r="P4606" s="162">
        <f t="shared" si="712"/>
        <v>148.0468140522587</v>
      </c>
      <c r="Q4606" s="162">
        <f t="shared" si="713"/>
        <v>144.35894101298516</v>
      </c>
      <c r="R4606" s="163">
        <f t="shared" si="714"/>
        <v>1</v>
      </c>
      <c r="S4606" s="161">
        <f t="shared" si="715"/>
        <v>5000000</v>
      </c>
      <c r="T4606" s="162">
        <f t="shared" si="716"/>
        <v>179.34893801741956</v>
      </c>
      <c r="U4606" s="162">
        <f t="shared" si="717"/>
        <v>129.67947050649258</v>
      </c>
      <c r="V4606" s="163">
        <f t="shared" si="718"/>
        <v>1</v>
      </c>
      <c r="W4606" s="164">
        <f t="shared" si="719"/>
        <v>-42624253.921452917</v>
      </c>
      <c r="X4606" s="164">
        <f t="shared" si="720"/>
        <v>98347337.554634899</v>
      </c>
    </row>
    <row r="4607" spans="10:24" x14ac:dyDescent="0.25">
      <c r="J4607">
        <v>4604</v>
      </c>
      <c r="K4607" s="43">
        <v>3.5715455807841079E-2</v>
      </c>
      <c r="L4607">
        <v>0.24531081757867279</v>
      </c>
      <c r="M4607">
        <v>0.9464102774020724</v>
      </c>
      <c r="N4607" s="44">
        <v>0.34141028083379044</v>
      </c>
      <c r="O4607" s="161">
        <f t="shared" si="711"/>
        <v>1000000</v>
      </c>
      <c r="P4607" s="162">
        <f t="shared" si="712"/>
        <v>169.66019333516925</v>
      </c>
      <c r="Q4607" s="162">
        <f t="shared" si="713"/>
        <v>167.22002544066513</v>
      </c>
      <c r="R4607" s="163">
        <f t="shared" si="714"/>
        <v>1</v>
      </c>
      <c r="S4607" s="161">
        <f t="shared" si="715"/>
        <v>1000000</v>
      </c>
      <c r="T4607" s="162">
        <f t="shared" si="716"/>
        <v>186.55339777838975</v>
      </c>
      <c r="U4607" s="162">
        <f t="shared" si="717"/>
        <v>141.11001272033258</v>
      </c>
      <c r="V4607" s="163">
        <f t="shared" si="718"/>
        <v>1</v>
      </c>
      <c r="W4607" s="164">
        <f t="shared" si="719"/>
        <v>-47559832.10549587</v>
      </c>
      <c r="X4607" s="164">
        <f t="shared" si="720"/>
        <v>-104556614.94194283</v>
      </c>
    </row>
    <row r="4608" spans="10:24" x14ac:dyDescent="0.25">
      <c r="J4608">
        <v>4605</v>
      </c>
      <c r="K4608" s="43">
        <v>0.92515724755043105</v>
      </c>
      <c r="L4608">
        <v>0.14317629784866237</v>
      </c>
      <c r="M4608">
        <v>0.70681032211514316</v>
      </c>
      <c r="N4608" s="44">
        <v>0.82731279822823411</v>
      </c>
      <c r="O4608" s="161">
        <f t="shared" si="711"/>
        <v>7000000</v>
      </c>
      <c r="P4608" s="162">
        <f t="shared" si="712"/>
        <v>164.00764231889909</v>
      </c>
      <c r="Q4608" s="162">
        <f t="shared" si="713"/>
        <v>145.88180539943551</v>
      </c>
      <c r="R4608" s="163">
        <f t="shared" si="714"/>
        <v>1</v>
      </c>
      <c r="S4608" s="161">
        <f t="shared" si="715"/>
        <v>9000000</v>
      </c>
      <c r="T4608" s="162">
        <f t="shared" si="716"/>
        <v>184.66921410629971</v>
      </c>
      <c r="U4608" s="162">
        <f t="shared" si="717"/>
        <v>130.44090269971775</v>
      </c>
      <c r="V4608" s="163">
        <f t="shared" si="718"/>
        <v>1</v>
      </c>
      <c r="W4608" s="164">
        <f t="shared" si="719"/>
        <v>76880858.436245069</v>
      </c>
      <c r="X4608" s="164">
        <f t="shared" si="720"/>
        <v>338054802.65923756</v>
      </c>
    </row>
    <row r="4609" spans="10:24" x14ac:dyDescent="0.25">
      <c r="J4609">
        <v>4606</v>
      </c>
      <c r="K4609" s="43">
        <v>0.19123046721817527</v>
      </c>
      <c r="L4609">
        <v>0.86305085188993658</v>
      </c>
      <c r="M4609">
        <v>0.29869156003907726</v>
      </c>
      <c r="N4609" s="44">
        <v>0.99182490457239003</v>
      </c>
      <c r="O4609" s="161">
        <f t="shared" si="711"/>
        <v>2000000</v>
      </c>
      <c r="P4609" s="162">
        <f t="shared" si="712"/>
        <v>196.41193872688461</v>
      </c>
      <c r="Q4609" s="162">
        <f t="shared" si="713"/>
        <v>124.43665102629291</v>
      </c>
      <c r="R4609" s="163">
        <f t="shared" si="714"/>
        <v>1</v>
      </c>
      <c r="S4609" s="161">
        <f t="shared" si="715"/>
        <v>5000000</v>
      </c>
      <c r="T4609" s="162">
        <f t="shared" si="716"/>
        <v>195.47064624229486</v>
      </c>
      <c r="U4609" s="162">
        <f t="shared" si="717"/>
        <v>119.71832551314645</v>
      </c>
      <c r="V4609" s="163">
        <f t="shared" si="718"/>
        <v>1</v>
      </c>
      <c r="W4609" s="164">
        <f t="shared" si="719"/>
        <v>93950575.401183426</v>
      </c>
      <c r="X4609" s="164">
        <f t="shared" si="720"/>
        <v>228761603.64574206</v>
      </c>
    </row>
    <row r="4610" spans="10:24" x14ac:dyDescent="0.25">
      <c r="J4610">
        <v>4607</v>
      </c>
      <c r="K4610" s="43">
        <v>0.13716652187056744</v>
      </c>
      <c r="L4610">
        <v>0.10197535014620751</v>
      </c>
      <c r="M4610">
        <v>0.18628468512960361</v>
      </c>
      <c r="N4610" s="44">
        <v>5.5611591022043716E-2</v>
      </c>
      <c r="O4610" s="161">
        <f t="shared" si="711"/>
        <v>2000000</v>
      </c>
      <c r="P4610" s="162">
        <f t="shared" si="712"/>
        <v>160.94435883103316</v>
      </c>
      <c r="Q4610" s="162">
        <f t="shared" si="713"/>
        <v>117.16658255087968</v>
      </c>
      <c r="R4610" s="163">
        <f t="shared" si="714"/>
        <v>1</v>
      </c>
      <c r="S4610" s="161">
        <f t="shared" si="715"/>
        <v>2000000</v>
      </c>
      <c r="T4610" s="162">
        <f t="shared" si="716"/>
        <v>183.64811961034439</v>
      </c>
      <c r="U4610" s="162">
        <f t="shared" si="717"/>
        <v>116.08329127543983</v>
      </c>
      <c r="V4610" s="163">
        <f t="shared" si="718"/>
        <v>0.9</v>
      </c>
      <c r="W4610" s="164">
        <f t="shared" si="719"/>
        <v>37555552.560306951</v>
      </c>
      <c r="X4610" s="164">
        <f t="shared" si="720"/>
        <v>-28383308.997171775</v>
      </c>
    </row>
    <row r="4611" spans="10:24" x14ac:dyDescent="0.25">
      <c r="J4611">
        <v>4608</v>
      </c>
      <c r="K4611" s="43">
        <v>0.77986354396145074</v>
      </c>
      <c r="L4611">
        <v>0.31504080686073577</v>
      </c>
      <c r="M4611">
        <v>0.85491094615936791</v>
      </c>
      <c r="N4611" s="44">
        <v>0.34576707023313147</v>
      </c>
      <c r="O4611" s="161">
        <f t="shared" si="711"/>
        <v>7000000</v>
      </c>
      <c r="P4611" s="162">
        <f t="shared" si="712"/>
        <v>172.77582028971329</v>
      </c>
      <c r="Q4611" s="162">
        <f t="shared" si="713"/>
        <v>156.15461957497234</v>
      </c>
      <c r="R4611" s="163">
        <f t="shared" si="714"/>
        <v>1</v>
      </c>
      <c r="S4611" s="161">
        <f t="shared" si="715"/>
        <v>7000000</v>
      </c>
      <c r="T4611" s="162">
        <f t="shared" si="716"/>
        <v>187.59194009657111</v>
      </c>
      <c r="U4611" s="162">
        <f t="shared" si="717"/>
        <v>135.57730978748617</v>
      </c>
      <c r="V4611" s="163">
        <f t="shared" si="718"/>
        <v>1</v>
      </c>
      <c r="W4611" s="164">
        <f t="shared" si="719"/>
        <v>66348405.003186658</v>
      </c>
      <c r="X4611" s="164">
        <f t="shared" si="720"/>
        <v>214102412.16359454</v>
      </c>
    </row>
    <row r="4612" spans="10:24" x14ac:dyDescent="0.25">
      <c r="J4612">
        <v>4609</v>
      </c>
      <c r="K4612" s="43">
        <v>0.62669072942957871</v>
      </c>
      <c r="L4612">
        <v>0.25046137046595229</v>
      </c>
      <c r="M4612">
        <v>0.20233820269444147</v>
      </c>
      <c r="N4612" s="44">
        <v>0.17372456806795589</v>
      </c>
      <c r="O4612" s="161">
        <f t="shared" si="711"/>
        <v>6000000</v>
      </c>
      <c r="P4612" s="162">
        <f t="shared" si="712"/>
        <v>169.90442115746075</v>
      </c>
      <c r="Q4612" s="162">
        <f t="shared" si="713"/>
        <v>118.33403011761823</v>
      </c>
      <c r="R4612" s="163">
        <f t="shared" si="714"/>
        <v>1</v>
      </c>
      <c r="S4612" s="161">
        <f t="shared" si="715"/>
        <v>7000000</v>
      </c>
      <c r="T4612" s="162">
        <f t="shared" si="716"/>
        <v>186.63480705248691</v>
      </c>
      <c r="U4612" s="162">
        <f t="shared" si="717"/>
        <v>116.66701505880911</v>
      </c>
      <c r="V4612" s="163">
        <f t="shared" si="718"/>
        <v>0.9</v>
      </c>
      <c r="W4612" s="164">
        <f t="shared" si="719"/>
        <v>259422346.2390551</v>
      </c>
      <c r="X4612" s="164">
        <f t="shared" si="720"/>
        <v>290797089.56017011</v>
      </c>
    </row>
    <row r="4613" spans="10:24" x14ac:dyDescent="0.25">
      <c r="J4613">
        <v>4610</v>
      </c>
      <c r="K4613" s="43">
        <v>1.6038488756254132E-2</v>
      </c>
      <c r="L4613">
        <v>0.49378151452815056</v>
      </c>
      <c r="M4613">
        <v>0.27005186581554042</v>
      </c>
      <c r="N4613" s="44">
        <v>0.99377195810297514</v>
      </c>
      <c r="O4613" s="161">
        <f t="shared" ref="O4613:O4676" si="721">VLOOKUP(K4613,$E$5:$H$10,4)</f>
        <v>1000000</v>
      </c>
      <c r="P4613" s="162">
        <f t="shared" ref="P4613:P4676" si="722">_xlfn.NORM.INV(L4613,$E$12,$E$13)</f>
        <v>179.76617905843949</v>
      </c>
      <c r="Q4613" s="162">
        <f t="shared" ref="Q4613:Q4676" si="723">_xlfn.NORM.INV(M4613,$E$15,$E$16)</f>
        <v>122.74687727482979</v>
      </c>
      <c r="R4613" s="163">
        <f t="shared" ref="R4613:R4676" si="724">VLOOKUP(N4613,$E$19:$H$21,4)</f>
        <v>1</v>
      </c>
      <c r="S4613" s="161">
        <f t="shared" ref="S4613:S4676" si="725">VLOOKUP(K4613,$G$5:$H$10,2)</f>
        <v>1000000</v>
      </c>
      <c r="T4613" s="162">
        <f t="shared" ref="T4613:T4676" si="726">_xlfn.NORM.INV(L4613,$G$12,$G$13)</f>
        <v>189.9220596861465</v>
      </c>
      <c r="U4613" s="162">
        <f t="shared" ref="U4613:U4676" si="727">_xlfn.NORM.INV(M4613,$G$15,$G$16)</f>
        <v>118.87343863741489</v>
      </c>
      <c r="V4613" s="163">
        <f t="shared" ref="V4613:V4676" si="728">VLOOKUP(N4613,$G$19:$H$21,2)</f>
        <v>1</v>
      </c>
      <c r="W4613" s="164">
        <f t="shared" ref="W4613:W4676" si="729">O4613*(P4613-Q4613)*R4613-$D$23-$D$24</f>
        <v>7019301.7836097032</v>
      </c>
      <c r="X4613" s="164">
        <f t="shared" ref="X4613:X4676" si="730">S4613*(T4613-U4613)*V4613-$F$23-$F$24</f>
        <v>-78951378.95126839</v>
      </c>
    </row>
    <row r="4614" spans="10:24" x14ac:dyDescent="0.25">
      <c r="J4614">
        <v>4611</v>
      </c>
      <c r="K4614" s="43">
        <v>0.93954154356191533</v>
      </c>
      <c r="L4614">
        <v>0.48595362126737141</v>
      </c>
      <c r="M4614">
        <v>0.13822896562132569</v>
      </c>
      <c r="N4614" s="44">
        <v>0.84723192124763569</v>
      </c>
      <c r="O4614" s="161">
        <f t="shared" si="721"/>
        <v>7000000</v>
      </c>
      <c r="P4614" s="162">
        <f t="shared" si="722"/>
        <v>179.47175508167601</v>
      </c>
      <c r="Q4614" s="162">
        <f t="shared" si="723"/>
        <v>113.23378431259928</v>
      </c>
      <c r="R4614" s="163">
        <f t="shared" si="724"/>
        <v>1</v>
      </c>
      <c r="S4614" s="161">
        <f t="shared" si="725"/>
        <v>9000000</v>
      </c>
      <c r="T4614" s="162">
        <f t="shared" si="726"/>
        <v>189.82391836055868</v>
      </c>
      <c r="U4614" s="162">
        <f t="shared" si="727"/>
        <v>114.11689215629964</v>
      </c>
      <c r="V4614" s="163">
        <f t="shared" si="728"/>
        <v>1</v>
      </c>
      <c r="W4614" s="164">
        <f t="shared" si="729"/>
        <v>413665795.38353705</v>
      </c>
      <c r="X4614" s="164">
        <f t="shared" si="730"/>
        <v>531363235.83833134</v>
      </c>
    </row>
    <row r="4615" spans="10:24" x14ac:dyDescent="0.25">
      <c r="J4615">
        <v>4612</v>
      </c>
      <c r="K4615" s="43">
        <v>0.82526944561100701</v>
      </c>
      <c r="L4615">
        <v>0.25964680981547894</v>
      </c>
      <c r="M4615">
        <v>0.85691906147422714</v>
      </c>
      <c r="N4615" s="44">
        <v>0.66235823561297347</v>
      </c>
      <c r="O4615" s="161">
        <f t="shared" si="721"/>
        <v>7000000</v>
      </c>
      <c r="P4615" s="162">
        <f t="shared" si="722"/>
        <v>170.33348020570205</v>
      </c>
      <c r="Q4615" s="162">
        <f t="shared" si="723"/>
        <v>156.33158489071891</v>
      </c>
      <c r="R4615" s="163">
        <f t="shared" si="724"/>
        <v>1</v>
      </c>
      <c r="S4615" s="161">
        <f t="shared" si="725"/>
        <v>7000000</v>
      </c>
      <c r="T4615" s="162">
        <f t="shared" si="726"/>
        <v>186.77782673523402</v>
      </c>
      <c r="U4615" s="162">
        <f t="shared" si="727"/>
        <v>135.66579244535944</v>
      </c>
      <c r="V4615" s="163">
        <f t="shared" si="728"/>
        <v>1</v>
      </c>
      <c r="W4615" s="164">
        <f t="shared" si="729"/>
        <v>48013267.204881907</v>
      </c>
      <c r="X4615" s="164">
        <f t="shared" si="730"/>
        <v>207784240.02912199</v>
      </c>
    </row>
    <row r="4616" spans="10:24" x14ac:dyDescent="0.25">
      <c r="J4616">
        <v>4613</v>
      </c>
      <c r="K4616" s="43">
        <v>0.22354462278374865</v>
      </c>
      <c r="L4616">
        <v>0.37329864796656953</v>
      </c>
      <c r="M4616">
        <v>2.5377113486832581E-2</v>
      </c>
      <c r="N4616" s="44">
        <v>0.81284787323005669</v>
      </c>
      <c r="O4616" s="161">
        <f t="shared" si="721"/>
        <v>2000000</v>
      </c>
      <c r="P4616" s="162">
        <f t="shared" si="722"/>
        <v>175.15305999741275</v>
      </c>
      <c r="Q4616" s="162">
        <f t="shared" si="723"/>
        <v>95.928960850388577</v>
      </c>
      <c r="R4616" s="163">
        <f t="shared" si="724"/>
        <v>1</v>
      </c>
      <c r="S4616" s="161">
        <f t="shared" si="725"/>
        <v>5000000</v>
      </c>
      <c r="T4616" s="162">
        <f t="shared" si="726"/>
        <v>188.38435333247091</v>
      </c>
      <c r="U4616" s="162">
        <f t="shared" si="727"/>
        <v>105.4644804251943</v>
      </c>
      <c r="V4616" s="163">
        <f t="shared" si="728"/>
        <v>1</v>
      </c>
      <c r="W4616" s="164">
        <f t="shared" si="729"/>
        <v>108448198.29404834</v>
      </c>
      <c r="X4616" s="164">
        <f t="shared" si="730"/>
        <v>264599364.53638309</v>
      </c>
    </row>
    <row r="4617" spans="10:24" x14ac:dyDescent="0.25">
      <c r="J4617">
        <v>4614</v>
      </c>
      <c r="K4617" s="43">
        <v>0.22739265235757977</v>
      </c>
      <c r="L4617">
        <v>0.72362724403745582</v>
      </c>
      <c r="M4617">
        <v>0.57565345039750715</v>
      </c>
      <c r="N4617" s="44">
        <v>0.83166077670175043</v>
      </c>
      <c r="O4617" s="161">
        <f t="shared" si="721"/>
        <v>2000000</v>
      </c>
      <c r="P4617" s="162">
        <f t="shared" si="722"/>
        <v>188.90476613564744</v>
      </c>
      <c r="Q4617" s="162">
        <f t="shared" si="723"/>
        <v>138.8157240431805</v>
      </c>
      <c r="R4617" s="163">
        <f t="shared" si="724"/>
        <v>1</v>
      </c>
      <c r="S4617" s="161">
        <f t="shared" si="725"/>
        <v>5000000</v>
      </c>
      <c r="T4617" s="162">
        <f t="shared" si="726"/>
        <v>192.96825537854915</v>
      </c>
      <c r="U4617" s="162">
        <f t="shared" si="727"/>
        <v>126.90786202159025</v>
      </c>
      <c r="V4617" s="163">
        <f t="shared" si="728"/>
        <v>1</v>
      </c>
      <c r="W4617" s="164">
        <f t="shared" si="729"/>
        <v>50178084.184933886</v>
      </c>
      <c r="X4617" s="164">
        <f t="shared" si="730"/>
        <v>180301966.78479451</v>
      </c>
    </row>
    <row r="4618" spans="10:24" x14ac:dyDescent="0.25">
      <c r="J4618">
        <v>4615</v>
      </c>
      <c r="K4618" s="43">
        <v>0.51975143796752132</v>
      </c>
      <c r="L4618">
        <v>0.28984542775232036</v>
      </c>
      <c r="M4618">
        <v>0.1185702881832208</v>
      </c>
      <c r="N4618" s="44">
        <v>0.37250180215534845</v>
      </c>
      <c r="O4618" s="161">
        <f t="shared" si="721"/>
        <v>5000000</v>
      </c>
      <c r="P4618" s="162">
        <f t="shared" si="722"/>
        <v>171.6924548975889</v>
      </c>
      <c r="Q4618" s="162">
        <f t="shared" si="723"/>
        <v>111.35671709711929</v>
      </c>
      <c r="R4618" s="163">
        <f t="shared" si="724"/>
        <v>1</v>
      </c>
      <c r="S4618" s="161">
        <f t="shared" si="725"/>
        <v>6000000</v>
      </c>
      <c r="T4618" s="162">
        <f t="shared" si="726"/>
        <v>187.2308182991963</v>
      </c>
      <c r="U4618" s="162">
        <f t="shared" si="727"/>
        <v>113.17835854855964</v>
      </c>
      <c r="V4618" s="163">
        <f t="shared" si="728"/>
        <v>1</v>
      </c>
      <c r="W4618" s="164">
        <f t="shared" si="729"/>
        <v>251678689.00234807</v>
      </c>
      <c r="X4618" s="164">
        <f t="shared" si="730"/>
        <v>294314758.50381994</v>
      </c>
    </row>
    <row r="4619" spans="10:24" x14ac:dyDescent="0.25">
      <c r="J4619">
        <v>4616</v>
      </c>
      <c r="K4619" s="43">
        <v>0.72948648846812358</v>
      </c>
      <c r="L4619">
        <v>0.92866965078630626</v>
      </c>
      <c r="M4619">
        <v>0.91653843493133791</v>
      </c>
      <c r="N4619" s="44">
        <v>0.58590514053838927</v>
      </c>
      <c r="O4619" s="161">
        <f t="shared" si="721"/>
        <v>6000000</v>
      </c>
      <c r="P4619" s="162">
        <f t="shared" si="722"/>
        <v>201.98931664455773</v>
      </c>
      <c r="Q4619" s="162">
        <f t="shared" si="723"/>
        <v>162.64316409054683</v>
      </c>
      <c r="R4619" s="163">
        <f t="shared" si="724"/>
        <v>1</v>
      </c>
      <c r="S4619" s="161">
        <f t="shared" si="725"/>
        <v>7000000</v>
      </c>
      <c r="T4619" s="162">
        <f t="shared" si="726"/>
        <v>197.3297722148526</v>
      </c>
      <c r="U4619" s="162">
        <f t="shared" si="727"/>
        <v>138.8215820452734</v>
      </c>
      <c r="V4619" s="163">
        <f t="shared" si="728"/>
        <v>1</v>
      </c>
      <c r="W4619" s="164">
        <f t="shared" si="729"/>
        <v>186076915.32406539</v>
      </c>
      <c r="X4619" s="164">
        <f t="shared" si="730"/>
        <v>259557331.18705434</v>
      </c>
    </row>
    <row r="4620" spans="10:24" x14ac:dyDescent="0.25">
      <c r="J4620">
        <v>4617</v>
      </c>
      <c r="K4620" s="43">
        <v>0.95604247181015622</v>
      </c>
      <c r="L4620">
        <v>0.23712347887653917</v>
      </c>
      <c r="M4620">
        <v>0.91412527411021016</v>
      </c>
      <c r="N4620" s="44">
        <v>0.573328814704961</v>
      </c>
      <c r="O4620" s="161">
        <f t="shared" si="721"/>
        <v>9000000</v>
      </c>
      <c r="P4620" s="162">
        <f t="shared" si="722"/>
        <v>169.26620846961777</v>
      </c>
      <c r="Q4620" s="162">
        <f t="shared" si="723"/>
        <v>162.33208070107773</v>
      </c>
      <c r="R4620" s="163">
        <f t="shared" si="724"/>
        <v>1</v>
      </c>
      <c r="S4620" s="161">
        <f t="shared" si="725"/>
        <v>9000000</v>
      </c>
      <c r="T4620" s="162">
        <f t="shared" si="726"/>
        <v>186.4220694898726</v>
      </c>
      <c r="U4620" s="162">
        <f t="shared" si="727"/>
        <v>138.66604035053888</v>
      </c>
      <c r="V4620" s="163">
        <f t="shared" si="728"/>
        <v>1</v>
      </c>
      <c r="W4620" s="164">
        <f t="shared" si="729"/>
        <v>12407149.916860335</v>
      </c>
      <c r="X4620" s="164">
        <f t="shared" si="730"/>
        <v>279804262.25400347</v>
      </c>
    </row>
    <row r="4621" spans="10:24" x14ac:dyDescent="0.25">
      <c r="J4621">
        <v>4618</v>
      </c>
      <c r="K4621" s="43">
        <v>0.87456208204134989</v>
      </c>
      <c r="L4621">
        <v>0.43350917568905156</v>
      </c>
      <c r="M4621">
        <v>0.33842090970188687</v>
      </c>
      <c r="N4621" s="44">
        <v>1.6348682498117384E-2</v>
      </c>
      <c r="O4621" s="161">
        <f t="shared" si="721"/>
        <v>7000000</v>
      </c>
      <c r="P4621" s="162">
        <f t="shared" si="722"/>
        <v>177.48829509266989</v>
      </c>
      <c r="Q4621" s="162">
        <f t="shared" si="723"/>
        <v>126.66446799156144</v>
      </c>
      <c r="R4621" s="163">
        <f t="shared" si="724"/>
        <v>1</v>
      </c>
      <c r="S4621" s="161">
        <f t="shared" si="725"/>
        <v>7000000</v>
      </c>
      <c r="T4621" s="162">
        <f t="shared" si="726"/>
        <v>189.16276503088997</v>
      </c>
      <c r="U4621" s="162">
        <f t="shared" si="727"/>
        <v>120.83223399578073</v>
      </c>
      <c r="V4621" s="163">
        <f t="shared" si="728"/>
        <v>0.05</v>
      </c>
      <c r="W4621" s="164">
        <f t="shared" si="729"/>
        <v>305766789.70775914</v>
      </c>
      <c r="X4621" s="164">
        <f t="shared" si="730"/>
        <v>-126084314.13771176</v>
      </c>
    </row>
    <row r="4622" spans="10:24" x14ac:dyDescent="0.25">
      <c r="J4622">
        <v>4619</v>
      </c>
      <c r="K4622" s="43">
        <v>0.88130068446807253</v>
      </c>
      <c r="L4622">
        <v>0.28029822381080383</v>
      </c>
      <c r="M4622">
        <v>0.46517161937469365</v>
      </c>
      <c r="N4622" s="44">
        <v>0.48741885955764142</v>
      </c>
      <c r="O4622" s="161">
        <f t="shared" si="721"/>
        <v>7000000</v>
      </c>
      <c r="P4622" s="162">
        <f t="shared" si="722"/>
        <v>171.27066287243733</v>
      </c>
      <c r="Q4622" s="162">
        <f t="shared" si="723"/>
        <v>133.25174005842388</v>
      </c>
      <c r="R4622" s="163">
        <f t="shared" si="724"/>
        <v>1</v>
      </c>
      <c r="S4622" s="161">
        <f t="shared" si="725"/>
        <v>7000000</v>
      </c>
      <c r="T4622" s="162">
        <f t="shared" si="726"/>
        <v>187.09022095747912</v>
      </c>
      <c r="U4622" s="162">
        <f t="shared" si="727"/>
        <v>124.12587002921194</v>
      </c>
      <c r="V4622" s="163">
        <f t="shared" si="728"/>
        <v>1</v>
      </c>
      <c r="W4622" s="164">
        <f t="shared" si="729"/>
        <v>216132459.69809416</v>
      </c>
      <c r="X4622" s="164">
        <f t="shared" si="730"/>
        <v>290750456.49787027</v>
      </c>
    </row>
    <row r="4623" spans="10:24" x14ac:dyDescent="0.25">
      <c r="J4623">
        <v>4620</v>
      </c>
      <c r="K4623" s="43">
        <v>5.9736182044970221E-2</v>
      </c>
      <c r="L4623">
        <v>0.12341073883392117</v>
      </c>
      <c r="M4623">
        <v>8.4344123808718474E-2</v>
      </c>
      <c r="N4623" s="44">
        <v>4.8454394769354203E-2</v>
      </c>
      <c r="O4623" s="161">
        <f t="shared" si="721"/>
        <v>2000000</v>
      </c>
      <c r="P4623" s="162">
        <f t="shared" si="722"/>
        <v>162.6284355817169</v>
      </c>
      <c r="Q4623" s="162">
        <f t="shared" si="723"/>
        <v>107.47138075560979</v>
      </c>
      <c r="R4623" s="163">
        <f t="shared" si="724"/>
        <v>1</v>
      </c>
      <c r="S4623" s="161">
        <f t="shared" si="725"/>
        <v>2000000</v>
      </c>
      <c r="T4623" s="162">
        <f t="shared" si="726"/>
        <v>184.20947852723896</v>
      </c>
      <c r="U4623" s="162">
        <f t="shared" si="727"/>
        <v>111.2356903778049</v>
      </c>
      <c r="V4623" s="163">
        <f t="shared" si="728"/>
        <v>0.9</v>
      </c>
      <c r="W4623" s="164">
        <f t="shared" si="729"/>
        <v>60314109.652214229</v>
      </c>
      <c r="X4623" s="164">
        <f t="shared" si="730"/>
        <v>-18647181.331018686</v>
      </c>
    </row>
    <row r="4624" spans="10:24" x14ac:dyDescent="0.25">
      <c r="J4624">
        <v>4621</v>
      </c>
      <c r="K4624" s="43">
        <v>0.57242218548675239</v>
      </c>
      <c r="L4624">
        <v>0.54961767671811579</v>
      </c>
      <c r="M4624">
        <v>0.83038599466087937</v>
      </c>
      <c r="N4624" s="44">
        <v>0.59870133119037316</v>
      </c>
      <c r="O4624" s="161">
        <f t="shared" si="721"/>
        <v>6000000</v>
      </c>
      <c r="P4624" s="162">
        <f t="shared" si="722"/>
        <v>181.87043199813647</v>
      </c>
      <c r="Q4624" s="162">
        <f t="shared" si="723"/>
        <v>154.11383425299692</v>
      </c>
      <c r="R4624" s="163">
        <f t="shared" si="724"/>
        <v>1</v>
      </c>
      <c r="S4624" s="161">
        <f t="shared" si="725"/>
        <v>6000000</v>
      </c>
      <c r="T4624" s="162">
        <f t="shared" si="726"/>
        <v>190.62347733271216</v>
      </c>
      <c r="U4624" s="162">
        <f t="shared" si="727"/>
        <v>134.55691712649846</v>
      </c>
      <c r="V4624" s="163">
        <f t="shared" si="728"/>
        <v>1</v>
      </c>
      <c r="W4624" s="164">
        <f t="shared" si="729"/>
        <v>116539586.47083727</v>
      </c>
      <c r="X4624" s="164">
        <f t="shared" si="730"/>
        <v>186399361.23728216</v>
      </c>
    </row>
    <row r="4625" spans="10:24" x14ac:dyDescent="0.25">
      <c r="J4625">
        <v>4622</v>
      </c>
      <c r="K4625" s="43">
        <v>0.18373842235051407</v>
      </c>
      <c r="L4625">
        <v>0.9241737968775372</v>
      </c>
      <c r="M4625">
        <v>0.97809257774503722</v>
      </c>
      <c r="N4625" s="44">
        <v>1.6802594194701426E-3</v>
      </c>
      <c r="O4625" s="161">
        <f t="shared" si="721"/>
        <v>2000000</v>
      </c>
      <c r="P4625" s="162">
        <f t="shared" si="722"/>
        <v>201.50578824079804</v>
      </c>
      <c r="Q4625" s="162">
        <f t="shared" si="723"/>
        <v>175.31715656537159</v>
      </c>
      <c r="R4625" s="163">
        <f t="shared" si="724"/>
        <v>1</v>
      </c>
      <c r="S4625" s="161">
        <f t="shared" si="725"/>
        <v>5000000</v>
      </c>
      <c r="T4625" s="162">
        <f t="shared" si="726"/>
        <v>197.16859608026601</v>
      </c>
      <c r="U4625" s="162">
        <f t="shared" si="727"/>
        <v>145.1585782826858</v>
      </c>
      <c r="V4625" s="163">
        <f t="shared" si="728"/>
        <v>0.05</v>
      </c>
      <c r="W4625" s="164">
        <f t="shared" si="729"/>
        <v>2377263.3508528993</v>
      </c>
      <c r="X4625" s="164">
        <f t="shared" si="730"/>
        <v>-136997495.55060494</v>
      </c>
    </row>
    <row r="4626" spans="10:24" x14ac:dyDescent="0.25">
      <c r="J4626">
        <v>4623</v>
      </c>
      <c r="K4626" s="43">
        <v>0.88339923375097362</v>
      </c>
      <c r="L4626">
        <v>0.73088521081978086</v>
      </c>
      <c r="M4626">
        <v>0.48474084137442031</v>
      </c>
      <c r="N4626" s="44">
        <v>0.41965326874233155</v>
      </c>
      <c r="O4626" s="161">
        <f t="shared" si="721"/>
        <v>7000000</v>
      </c>
      <c r="P4626" s="162">
        <f t="shared" si="722"/>
        <v>189.23238619294406</v>
      </c>
      <c r="Q4626" s="162">
        <f t="shared" si="723"/>
        <v>134.23483260886917</v>
      </c>
      <c r="R4626" s="163">
        <f t="shared" si="724"/>
        <v>1</v>
      </c>
      <c r="S4626" s="161">
        <f t="shared" si="725"/>
        <v>7000000</v>
      </c>
      <c r="T4626" s="162">
        <f t="shared" si="726"/>
        <v>193.07746206431469</v>
      </c>
      <c r="U4626" s="162">
        <f t="shared" si="727"/>
        <v>124.61741630443458</v>
      </c>
      <c r="V4626" s="163">
        <f t="shared" si="728"/>
        <v>1</v>
      </c>
      <c r="W4626" s="164">
        <f t="shared" si="729"/>
        <v>334982875.08852428</v>
      </c>
      <c r="X4626" s="164">
        <f t="shared" si="730"/>
        <v>329220320.3191607</v>
      </c>
    </row>
    <row r="4627" spans="10:24" x14ac:dyDescent="0.25">
      <c r="J4627">
        <v>4624</v>
      </c>
      <c r="K4627" s="43">
        <v>0.36268658792713904</v>
      </c>
      <c r="L4627">
        <v>0.51352980346500232</v>
      </c>
      <c r="M4627">
        <v>0.25304721094017224</v>
      </c>
      <c r="N4627" s="44">
        <v>0.50424647784497478</v>
      </c>
      <c r="O4627" s="161">
        <f t="shared" si="721"/>
        <v>5000000</v>
      </c>
      <c r="P4627" s="162">
        <f t="shared" si="722"/>
        <v>180.50881037589537</v>
      </c>
      <c r="Q4627" s="162">
        <f t="shared" si="723"/>
        <v>121.70137359071825</v>
      </c>
      <c r="R4627" s="163">
        <f t="shared" si="724"/>
        <v>1</v>
      </c>
      <c r="S4627" s="161">
        <f t="shared" si="725"/>
        <v>6000000</v>
      </c>
      <c r="T4627" s="162">
        <f t="shared" si="726"/>
        <v>190.1696034586318</v>
      </c>
      <c r="U4627" s="162">
        <f t="shared" si="727"/>
        <v>118.35068679535912</v>
      </c>
      <c r="V4627" s="163">
        <f t="shared" si="728"/>
        <v>1</v>
      </c>
      <c r="W4627" s="164">
        <f t="shared" si="729"/>
        <v>244037183.92588556</v>
      </c>
      <c r="X4627" s="164">
        <f t="shared" si="730"/>
        <v>280913499.97963601</v>
      </c>
    </row>
    <row r="4628" spans="10:24" x14ac:dyDescent="0.25">
      <c r="J4628">
        <v>4625</v>
      </c>
      <c r="K4628" s="43">
        <v>0.66222478475164348</v>
      </c>
      <c r="L4628">
        <v>0.86605939218181016</v>
      </c>
      <c r="M4628">
        <v>0.28937034339787604</v>
      </c>
      <c r="N4628" s="44">
        <v>0.70085399790972691</v>
      </c>
      <c r="O4628" s="161">
        <f t="shared" si="721"/>
        <v>6000000</v>
      </c>
      <c r="P4628" s="162">
        <f t="shared" si="722"/>
        <v>196.6193262169555</v>
      </c>
      <c r="Q4628" s="162">
        <f t="shared" si="723"/>
        <v>123.89549753599169</v>
      </c>
      <c r="R4628" s="163">
        <f t="shared" si="724"/>
        <v>1</v>
      </c>
      <c r="S4628" s="161">
        <f t="shared" si="725"/>
        <v>7000000</v>
      </c>
      <c r="T4628" s="162">
        <f t="shared" si="726"/>
        <v>195.53977540565182</v>
      </c>
      <c r="U4628" s="162">
        <f t="shared" si="727"/>
        <v>119.44774876799585</v>
      </c>
      <c r="V4628" s="163">
        <f t="shared" si="728"/>
        <v>1</v>
      </c>
      <c r="W4628" s="164">
        <f t="shared" si="729"/>
        <v>386342972.08578283</v>
      </c>
      <c r="X4628" s="164">
        <f t="shared" si="730"/>
        <v>382644186.46359181</v>
      </c>
    </row>
    <row r="4629" spans="10:24" x14ac:dyDescent="0.25">
      <c r="J4629">
        <v>4626</v>
      </c>
      <c r="K4629" s="43">
        <v>0.68061038263118989</v>
      </c>
      <c r="L4629">
        <v>0.67092088968511643</v>
      </c>
      <c r="M4629">
        <v>5.2279372905115307E-2</v>
      </c>
      <c r="N4629" s="44">
        <v>0.85700842457100623</v>
      </c>
      <c r="O4629" s="161">
        <f t="shared" si="721"/>
        <v>6000000</v>
      </c>
      <c r="P4629" s="162">
        <f t="shared" si="722"/>
        <v>186.63686161857513</v>
      </c>
      <c r="Q4629" s="162">
        <f t="shared" si="723"/>
        <v>102.53713124717243</v>
      </c>
      <c r="R4629" s="163">
        <f t="shared" si="724"/>
        <v>1</v>
      </c>
      <c r="S4629" s="161">
        <f t="shared" si="725"/>
        <v>7000000</v>
      </c>
      <c r="T4629" s="162">
        <f t="shared" si="726"/>
        <v>192.21228720619172</v>
      </c>
      <c r="U4629" s="162">
        <f t="shared" si="727"/>
        <v>108.76856562358621</v>
      </c>
      <c r="V4629" s="163">
        <f t="shared" si="728"/>
        <v>1</v>
      </c>
      <c r="W4629" s="164">
        <f t="shared" si="729"/>
        <v>454598382.2284162</v>
      </c>
      <c r="X4629" s="164">
        <f t="shared" si="730"/>
        <v>434106051.07823849</v>
      </c>
    </row>
    <row r="4630" spans="10:24" x14ac:dyDescent="0.25">
      <c r="J4630">
        <v>4627</v>
      </c>
      <c r="K4630" s="43">
        <v>0.46586364874530561</v>
      </c>
      <c r="L4630">
        <v>0.20763591879315846</v>
      </c>
      <c r="M4630">
        <v>0.12603260461605814</v>
      </c>
      <c r="N4630" s="44">
        <v>0.6513670683454863</v>
      </c>
      <c r="O4630" s="161">
        <f t="shared" si="721"/>
        <v>5000000</v>
      </c>
      <c r="P4630" s="162">
        <f t="shared" si="722"/>
        <v>167.78022789575775</v>
      </c>
      <c r="Q4630" s="162">
        <f t="shared" si="723"/>
        <v>112.09304867030875</v>
      </c>
      <c r="R4630" s="163">
        <f t="shared" si="724"/>
        <v>1</v>
      </c>
      <c r="S4630" s="161">
        <f t="shared" si="725"/>
        <v>6000000</v>
      </c>
      <c r="T4630" s="162">
        <f t="shared" si="726"/>
        <v>185.92674263191924</v>
      </c>
      <c r="U4630" s="162">
        <f t="shared" si="727"/>
        <v>113.54652433515437</v>
      </c>
      <c r="V4630" s="163">
        <f t="shared" si="728"/>
        <v>1</v>
      </c>
      <c r="W4630" s="164">
        <f t="shared" si="729"/>
        <v>228435896.12724501</v>
      </c>
      <c r="X4630" s="164">
        <f t="shared" si="730"/>
        <v>284281309.78058922</v>
      </c>
    </row>
    <row r="4631" spans="10:24" x14ac:dyDescent="0.25">
      <c r="J4631">
        <v>4628</v>
      </c>
      <c r="K4631" s="43">
        <v>0.67093047155049812</v>
      </c>
      <c r="L4631">
        <v>0.63652205860873368</v>
      </c>
      <c r="M4631">
        <v>0.47027419027618644</v>
      </c>
      <c r="N4631" s="44">
        <v>4.2990385456092017E-3</v>
      </c>
      <c r="O4631" s="161">
        <f t="shared" si="721"/>
        <v>6000000</v>
      </c>
      <c r="P4631" s="162">
        <f t="shared" si="722"/>
        <v>185.23766597725435</v>
      </c>
      <c r="Q4631" s="162">
        <f t="shared" si="723"/>
        <v>133.50838725766539</v>
      </c>
      <c r="R4631" s="163">
        <f t="shared" si="724"/>
        <v>1</v>
      </c>
      <c r="S4631" s="161">
        <f t="shared" si="725"/>
        <v>7000000</v>
      </c>
      <c r="T4631" s="162">
        <f t="shared" si="726"/>
        <v>191.74588865908478</v>
      </c>
      <c r="U4631" s="162">
        <f t="shared" si="727"/>
        <v>124.2541936288327</v>
      </c>
      <c r="V4631" s="163">
        <f t="shared" si="728"/>
        <v>0.05</v>
      </c>
      <c r="W4631" s="164">
        <f t="shared" si="729"/>
        <v>260375672.31753379</v>
      </c>
      <c r="X4631" s="164">
        <f t="shared" si="730"/>
        <v>-126377906.73941177</v>
      </c>
    </row>
    <row r="4632" spans="10:24" x14ac:dyDescent="0.25">
      <c r="J4632">
        <v>4629</v>
      </c>
      <c r="K4632" s="43">
        <v>0.48891398901080874</v>
      </c>
      <c r="L4632">
        <v>0.72881935262242303</v>
      </c>
      <c r="M4632">
        <v>0.67942002297539572</v>
      </c>
      <c r="N4632" s="44">
        <v>0.69929896599158348</v>
      </c>
      <c r="O4632" s="161">
        <f t="shared" si="721"/>
        <v>5000000</v>
      </c>
      <c r="P4632" s="162">
        <f t="shared" si="722"/>
        <v>189.13869224937275</v>
      </c>
      <c r="Q4632" s="162">
        <f t="shared" si="723"/>
        <v>144.32155206301695</v>
      </c>
      <c r="R4632" s="163">
        <f t="shared" si="724"/>
        <v>1</v>
      </c>
      <c r="S4632" s="161">
        <f t="shared" si="725"/>
        <v>6000000</v>
      </c>
      <c r="T4632" s="162">
        <f t="shared" si="726"/>
        <v>193.04623074979094</v>
      </c>
      <c r="U4632" s="162">
        <f t="shared" si="727"/>
        <v>129.66077603150848</v>
      </c>
      <c r="V4632" s="163">
        <f t="shared" si="728"/>
        <v>1</v>
      </c>
      <c r="W4632" s="164">
        <f t="shared" si="729"/>
        <v>174085700.931779</v>
      </c>
      <c r="X4632" s="164">
        <f t="shared" si="730"/>
        <v>230312728.30969477</v>
      </c>
    </row>
    <row r="4633" spans="10:24" x14ac:dyDescent="0.25">
      <c r="J4633">
        <v>4630</v>
      </c>
      <c r="K4633" s="43">
        <v>0.525869363882012</v>
      </c>
      <c r="L4633">
        <v>0.93400645724366493</v>
      </c>
      <c r="M4633">
        <v>0.63722222233033909</v>
      </c>
      <c r="N4633" s="44">
        <v>9.2046128556602436E-2</v>
      </c>
      <c r="O4633" s="161">
        <f t="shared" si="721"/>
        <v>5000000</v>
      </c>
      <c r="P4633" s="162">
        <f t="shared" si="722"/>
        <v>202.59468079151571</v>
      </c>
      <c r="Q4633" s="162">
        <f t="shared" si="723"/>
        <v>142.02087423453725</v>
      </c>
      <c r="R4633" s="163">
        <f t="shared" si="724"/>
        <v>1</v>
      </c>
      <c r="S4633" s="161">
        <f t="shared" si="725"/>
        <v>6000000</v>
      </c>
      <c r="T4633" s="162">
        <f t="shared" si="726"/>
        <v>197.53156026383857</v>
      </c>
      <c r="U4633" s="162">
        <f t="shared" si="727"/>
        <v>128.51043711726862</v>
      </c>
      <c r="V4633" s="163">
        <f t="shared" si="728"/>
        <v>0.9</v>
      </c>
      <c r="W4633" s="164">
        <f t="shared" si="729"/>
        <v>252869032.78489232</v>
      </c>
      <c r="X4633" s="164">
        <f t="shared" si="730"/>
        <v>222714064.99147773</v>
      </c>
    </row>
    <row r="4634" spans="10:24" x14ac:dyDescent="0.25">
      <c r="J4634">
        <v>4631</v>
      </c>
      <c r="K4634" s="43">
        <v>0.97532519188968403</v>
      </c>
      <c r="L4634">
        <v>0.80317371474328769</v>
      </c>
      <c r="M4634">
        <v>0.7184341526976642</v>
      </c>
      <c r="N4634" s="44">
        <v>0.59878443596616926</v>
      </c>
      <c r="O4634" s="161">
        <f t="shared" si="721"/>
        <v>9000000</v>
      </c>
      <c r="P4634" s="162">
        <f t="shared" si="722"/>
        <v>192.79518213980387</v>
      </c>
      <c r="Q4634" s="162">
        <f t="shared" si="723"/>
        <v>146.56392309419911</v>
      </c>
      <c r="R4634" s="163">
        <f t="shared" si="724"/>
        <v>1</v>
      </c>
      <c r="S4634" s="161">
        <f t="shared" si="725"/>
        <v>9000000</v>
      </c>
      <c r="T4634" s="162">
        <f t="shared" si="726"/>
        <v>194.26506071326796</v>
      </c>
      <c r="U4634" s="162">
        <f t="shared" si="727"/>
        <v>130.78196154709957</v>
      </c>
      <c r="V4634" s="163">
        <f t="shared" si="728"/>
        <v>1</v>
      </c>
      <c r="W4634" s="164">
        <f t="shared" si="729"/>
        <v>366081331.41044283</v>
      </c>
      <c r="X4634" s="164">
        <f t="shared" si="730"/>
        <v>421347892.49551547</v>
      </c>
    </row>
    <row r="4635" spans="10:24" x14ac:dyDescent="0.25">
      <c r="J4635">
        <v>4632</v>
      </c>
      <c r="K4635" s="43">
        <v>0.55245557547350943</v>
      </c>
      <c r="L4635">
        <v>0.32419256457277879</v>
      </c>
      <c r="M4635">
        <v>0.97344659909697395</v>
      </c>
      <c r="N4635" s="44">
        <v>0.6609047756355636</v>
      </c>
      <c r="O4635" s="161">
        <f t="shared" si="721"/>
        <v>6000000</v>
      </c>
      <c r="P4635" s="162">
        <f t="shared" si="722"/>
        <v>173.15989885066364</v>
      </c>
      <c r="Q4635" s="162">
        <f t="shared" si="723"/>
        <v>173.68102908589702</v>
      </c>
      <c r="R4635" s="163">
        <f t="shared" si="724"/>
        <v>1</v>
      </c>
      <c r="S4635" s="161">
        <f t="shared" si="725"/>
        <v>6000000</v>
      </c>
      <c r="T4635" s="162">
        <f t="shared" si="726"/>
        <v>187.71996628355456</v>
      </c>
      <c r="U4635" s="162">
        <f t="shared" si="727"/>
        <v>144.34051454294851</v>
      </c>
      <c r="V4635" s="163">
        <f t="shared" si="728"/>
        <v>1</v>
      </c>
      <c r="W4635" s="164">
        <f t="shared" si="729"/>
        <v>-53126781.411400318</v>
      </c>
      <c r="X4635" s="164">
        <f t="shared" si="730"/>
        <v>110276710.44363627</v>
      </c>
    </row>
    <row r="4636" spans="10:24" x14ac:dyDescent="0.25">
      <c r="J4636">
        <v>4633</v>
      </c>
      <c r="K4636" s="43">
        <v>1.1093418799065113E-2</v>
      </c>
      <c r="L4636">
        <v>0.84298925884606701</v>
      </c>
      <c r="M4636">
        <v>0.77899759012814573</v>
      </c>
      <c r="N4636" s="44">
        <v>0.24049208251241916</v>
      </c>
      <c r="O4636" s="161">
        <f t="shared" si="721"/>
        <v>1000000</v>
      </c>
      <c r="P4636" s="162">
        <f t="shared" si="722"/>
        <v>195.10229374037971</v>
      </c>
      <c r="Q4636" s="162">
        <f t="shared" si="723"/>
        <v>150.37624351443955</v>
      </c>
      <c r="R4636" s="163">
        <f t="shared" si="724"/>
        <v>1</v>
      </c>
      <c r="S4636" s="161">
        <f t="shared" si="725"/>
        <v>1000000</v>
      </c>
      <c r="T4636" s="162">
        <f t="shared" si="726"/>
        <v>195.0340979134599</v>
      </c>
      <c r="U4636" s="162">
        <f t="shared" si="727"/>
        <v>132.68812175721976</v>
      </c>
      <c r="V4636" s="163">
        <f t="shared" si="728"/>
        <v>1</v>
      </c>
      <c r="W4636" s="164">
        <f t="shared" si="729"/>
        <v>-5273949.774059847</v>
      </c>
      <c r="X4636" s="164">
        <f t="shared" si="730"/>
        <v>-87654023.843759865</v>
      </c>
    </row>
    <row r="4637" spans="10:24" x14ac:dyDescent="0.25">
      <c r="J4637">
        <v>4634</v>
      </c>
      <c r="K4637" s="43">
        <v>0.9965663778893058</v>
      </c>
      <c r="L4637">
        <v>0.65348049813977016</v>
      </c>
      <c r="M4637">
        <v>0.94445388046851997</v>
      </c>
      <c r="N4637" s="44">
        <v>0.37111661315418554</v>
      </c>
      <c r="O4637" s="161">
        <f t="shared" si="721"/>
        <v>9000000</v>
      </c>
      <c r="P4637" s="162">
        <f t="shared" si="722"/>
        <v>185.92101414700417</v>
      </c>
      <c r="Q4637" s="162">
        <f t="shared" si="723"/>
        <v>166.86605954975744</v>
      </c>
      <c r="R4637" s="163">
        <f t="shared" si="724"/>
        <v>1</v>
      </c>
      <c r="S4637" s="161">
        <f t="shared" si="725"/>
        <v>9000000</v>
      </c>
      <c r="T4637" s="162">
        <f t="shared" si="726"/>
        <v>191.97367138233471</v>
      </c>
      <c r="U4637" s="162">
        <f t="shared" si="727"/>
        <v>140.93302977487872</v>
      </c>
      <c r="V4637" s="163">
        <f t="shared" si="728"/>
        <v>1</v>
      </c>
      <c r="W4637" s="164">
        <f t="shared" si="729"/>
        <v>121494591.3752206</v>
      </c>
      <c r="X4637" s="164">
        <f t="shared" si="730"/>
        <v>309365774.46710396</v>
      </c>
    </row>
    <row r="4638" spans="10:24" x14ac:dyDescent="0.25">
      <c r="J4638">
        <v>4635</v>
      </c>
      <c r="K4638" s="43">
        <v>0.93775461953884909</v>
      </c>
      <c r="L4638">
        <v>0.97322679745097629</v>
      </c>
      <c r="M4638">
        <v>0.44629046373569903</v>
      </c>
      <c r="N4638" s="44">
        <v>0.9561037439194443</v>
      </c>
      <c r="O4638" s="161">
        <f t="shared" si="721"/>
        <v>7000000</v>
      </c>
      <c r="P4638" s="162">
        <f t="shared" si="722"/>
        <v>208.95731946168505</v>
      </c>
      <c r="Q4638" s="162">
        <f t="shared" si="723"/>
        <v>132.29921717411412</v>
      </c>
      <c r="R4638" s="163">
        <f t="shared" si="724"/>
        <v>1</v>
      </c>
      <c r="S4638" s="161">
        <f t="shared" si="725"/>
        <v>9000000</v>
      </c>
      <c r="T4638" s="162">
        <f t="shared" si="726"/>
        <v>199.65243982056168</v>
      </c>
      <c r="U4638" s="162">
        <f t="shared" si="727"/>
        <v>123.64960858705706</v>
      </c>
      <c r="V4638" s="163">
        <f t="shared" si="728"/>
        <v>1</v>
      </c>
      <c r="W4638" s="164">
        <f t="shared" si="729"/>
        <v>486606716.01299649</v>
      </c>
      <c r="X4638" s="164">
        <f t="shared" si="730"/>
        <v>534025481.10154164</v>
      </c>
    </row>
    <row r="4639" spans="10:24" x14ac:dyDescent="0.25">
      <c r="J4639">
        <v>4636</v>
      </c>
      <c r="K4639" s="43">
        <v>0.20495046565742814</v>
      </c>
      <c r="L4639">
        <v>0.80280935120589414</v>
      </c>
      <c r="M4639">
        <v>0.98386731756640111</v>
      </c>
      <c r="N4639" s="44">
        <v>6.2868960261461382E-2</v>
      </c>
      <c r="O4639" s="161">
        <f t="shared" si="721"/>
        <v>2000000</v>
      </c>
      <c r="P4639" s="162">
        <f t="shared" si="722"/>
        <v>192.77548170927398</v>
      </c>
      <c r="Q4639" s="162">
        <f t="shared" si="723"/>
        <v>177.82215127572653</v>
      </c>
      <c r="R4639" s="163">
        <f t="shared" si="724"/>
        <v>1</v>
      </c>
      <c r="S4639" s="161">
        <f t="shared" si="725"/>
        <v>5000000</v>
      </c>
      <c r="T4639" s="162">
        <f t="shared" si="726"/>
        <v>194.25849390309133</v>
      </c>
      <c r="U4639" s="162">
        <f t="shared" si="727"/>
        <v>146.41107563786326</v>
      </c>
      <c r="V4639" s="163">
        <f t="shared" si="728"/>
        <v>0.9</v>
      </c>
      <c r="W4639" s="164">
        <f t="shared" si="729"/>
        <v>-20093339.1329051</v>
      </c>
      <c r="X4639" s="164">
        <f t="shared" si="730"/>
        <v>65313382.193526328</v>
      </c>
    </row>
    <row r="4640" spans="10:24" x14ac:dyDescent="0.25">
      <c r="J4640">
        <v>4637</v>
      </c>
      <c r="K4640" s="43">
        <v>0.49808752047305305</v>
      </c>
      <c r="L4640">
        <v>1.2203893990364256E-2</v>
      </c>
      <c r="M4640">
        <v>0.43355931995431529</v>
      </c>
      <c r="N4640" s="44">
        <v>0.41231859192701104</v>
      </c>
      <c r="O4640" s="161">
        <f t="shared" si="721"/>
        <v>5000000</v>
      </c>
      <c r="P4640" s="162">
        <f t="shared" si="722"/>
        <v>146.24026752515127</v>
      </c>
      <c r="Q4640" s="162">
        <f t="shared" si="723"/>
        <v>131.65360944765325</v>
      </c>
      <c r="R4640" s="163">
        <f t="shared" si="724"/>
        <v>1</v>
      </c>
      <c r="S4640" s="161">
        <f t="shared" si="725"/>
        <v>6000000</v>
      </c>
      <c r="T4640" s="162">
        <f t="shared" si="726"/>
        <v>178.74675584171709</v>
      </c>
      <c r="U4640" s="162">
        <f t="shared" si="727"/>
        <v>123.32680472382663</v>
      </c>
      <c r="V4640" s="163">
        <f t="shared" si="728"/>
        <v>1</v>
      </c>
      <c r="W4640" s="164">
        <f t="shared" si="729"/>
        <v>22933290.387490079</v>
      </c>
      <c r="X4640" s="164">
        <f t="shared" si="730"/>
        <v>182519706.7073428</v>
      </c>
    </row>
    <row r="4641" spans="10:24" x14ac:dyDescent="0.25">
      <c r="J4641">
        <v>4638</v>
      </c>
      <c r="K4641" s="43">
        <v>0.82181598340595008</v>
      </c>
      <c r="L4641">
        <v>0.10207366095360593</v>
      </c>
      <c r="M4641">
        <v>0.13810689616054883</v>
      </c>
      <c r="N4641" s="44">
        <v>0.25931619062314926</v>
      </c>
      <c r="O4641" s="161">
        <f t="shared" si="721"/>
        <v>7000000</v>
      </c>
      <c r="P4641" s="162">
        <f t="shared" si="722"/>
        <v>160.95263967159235</v>
      </c>
      <c r="Q4641" s="162">
        <f t="shared" si="723"/>
        <v>113.22271676593459</v>
      </c>
      <c r="R4641" s="163">
        <f t="shared" si="724"/>
        <v>1</v>
      </c>
      <c r="S4641" s="161">
        <f t="shared" si="725"/>
        <v>7000000</v>
      </c>
      <c r="T4641" s="162">
        <f t="shared" si="726"/>
        <v>183.6508798905308</v>
      </c>
      <c r="U4641" s="162">
        <f t="shared" si="727"/>
        <v>114.1113583829673</v>
      </c>
      <c r="V4641" s="163">
        <f t="shared" si="728"/>
        <v>1</v>
      </c>
      <c r="W4641" s="164">
        <f t="shared" si="729"/>
        <v>284109460.33960432</v>
      </c>
      <c r="X4641" s="164">
        <f t="shared" si="730"/>
        <v>336776650.55294454</v>
      </c>
    </row>
    <row r="4642" spans="10:24" x14ac:dyDescent="0.25">
      <c r="J4642">
        <v>4639</v>
      </c>
      <c r="K4642" s="43">
        <v>0.17181546654971092</v>
      </c>
      <c r="L4642">
        <v>0.51232256275267574</v>
      </c>
      <c r="M4642">
        <v>0.27271414984463171</v>
      </c>
      <c r="N4642" s="44">
        <v>0.26926306456470195</v>
      </c>
      <c r="O4642" s="161">
        <f t="shared" si="721"/>
        <v>2000000</v>
      </c>
      <c r="P4642" s="162">
        <f t="shared" si="722"/>
        <v>180.46339496156384</v>
      </c>
      <c r="Q4642" s="162">
        <f t="shared" si="723"/>
        <v>122.90750325080982</v>
      </c>
      <c r="R4642" s="163">
        <f t="shared" si="724"/>
        <v>1</v>
      </c>
      <c r="S4642" s="161">
        <f t="shared" si="725"/>
        <v>5000000</v>
      </c>
      <c r="T4642" s="162">
        <f t="shared" si="726"/>
        <v>190.15446498718794</v>
      </c>
      <c r="U4642" s="162">
        <f t="shared" si="727"/>
        <v>118.95375162540492</v>
      </c>
      <c r="V4642" s="163">
        <f t="shared" si="728"/>
        <v>1</v>
      </c>
      <c r="W4642" s="164">
        <f t="shared" si="729"/>
        <v>65111783.421508029</v>
      </c>
      <c r="X4642" s="164">
        <f t="shared" si="730"/>
        <v>206003566.80891508</v>
      </c>
    </row>
    <row r="4643" spans="10:24" x14ac:dyDescent="0.25">
      <c r="J4643">
        <v>4640</v>
      </c>
      <c r="K4643" s="43">
        <v>0.168216418124849</v>
      </c>
      <c r="L4643">
        <v>0.35043529512990046</v>
      </c>
      <c r="M4643">
        <v>0.56960041323791522</v>
      </c>
      <c r="N4643" s="44">
        <v>0.61538304481597428</v>
      </c>
      <c r="O4643" s="161">
        <f t="shared" si="721"/>
        <v>2000000</v>
      </c>
      <c r="P4643" s="162">
        <f t="shared" si="722"/>
        <v>174.23781710777365</v>
      </c>
      <c r="Q4643" s="162">
        <f t="shared" si="723"/>
        <v>138.50713879095838</v>
      </c>
      <c r="R4643" s="163">
        <f t="shared" si="724"/>
        <v>1</v>
      </c>
      <c r="S4643" s="161">
        <f t="shared" si="725"/>
        <v>5000000</v>
      </c>
      <c r="T4643" s="162">
        <f t="shared" si="726"/>
        <v>188.07927236925789</v>
      </c>
      <c r="U4643" s="162">
        <f t="shared" si="727"/>
        <v>126.75356939547919</v>
      </c>
      <c r="V4643" s="163">
        <f t="shared" si="728"/>
        <v>1</v>
      </c>
      <c r="W4643" s="164">
        <f t="shared" si="729"/>
        <v>21461356.633630544</v>
      </c>
      <c r="X4643" s="164">
        <f t="shared" si="730"/>
        <v>156628514.8688935</v>
      </c>
    </row>
    <row r="4644" spans="10:24" x14ac:dyDescent="0.25">
      <c r="J4644">
        <v>4641</v>
      </c>
      <c r="K4644" s="43">
        <v>0.77406408265373228</v>
      </c>
      <c r="L4644">
        <v>0.35883122343061713</v>
      </c>
      <c r="M4644">
        <v>0.77748133308130185</v>
      </c>
      <c r="N4644" s="44">
        <v>0.39311994371503922</v>
      </c>
      <c r="O4644" s="161">
        <f t="shared" si="721"/>
        <v>7000000</v>
      </c>
      <c r="P4644" s="162">
        <f t="shared" si="722"/>
        <v>174.5762304453097</v>
      </c>
      <c r="Q4644" s="162">
        <f t="shared" si="723"/>
        <v>150.27429215052169</v>
      </c>
      <c r="R4644" s="163">
        <f t="shared" si="724"/>
        <v>1</v>
      </c>
      <c r="S4644" s="161">
        <f t="shared" si="725"/>
        <v>7000000</v>
      </c>
      <c r="T4644" s="162">
        <f t="shared" si="726"/>
        <v>188.19207681510323</v>
      </c>
      <c r="U4644" s="162">
        <f t="shared" si="727"/>
        <v>132.63714607526086</v>
      </c>
      <c r="V4644" s="163">
        <f t="shared" si="728"/>
        <v>1</v>
      </c>
      <c r="W4644" s="164">
        <f t="shared" si="729"/>
        <v>120113568.06351611</v>
      </c>
      <c r="X4644" s="164">
        <f t="shared" si="730"/>
        <v>238884515.17889661</v>
      </c>
    </row>
    <row r="4645" spans="10:24" x14ac:dyDescent="0.25">
      <c r="J4645">
        <v>4642</v>
      </c>
      <c r="K4645" s="43">
        <v>0.39969369860680182</v>
      </c>
      <c r="L4645">
        <v>0.90861671765636232</v>
      </c>
      <c r="M4645">
        <v>0.53005528832208748</v>
      </c>
      <c r="N4645" s="44">
        <v>0.76210767124121614</v>
      </c>
      <c r="O4645" s="161">
        <f t="shared" si="721"/>
        <v>5000000</v>
      </c>
      <c r="P4645" s="162">
        <f t="shared" si="722"/>
        <v>199.98427452508488</v>
      </c>
      <c r="Q4645" s="162">
        <f t="shared" si="723"/>
        <v>136.50817686483819</v>
      </c>
      <c r="R4645" s="163">
        <f t="shared" si="724"/>
        <v>1</v>
      </c>
      <c r="S4645" s="161">
        <f t="shared" si="725"/>
        <v>6000000</v>
      </c>
      <c r="T4645" s="162">
        <f t="shared" si="726"/>
        <v>196.66142484169495</v>
      </c>
      <c r="U4645" s="162">
        <f t="shared" si="727"/>
        <v>125.7540884324191</v>
      </c>
      <c r="V4645" s="163">
        <f t="shared" si="728"/>
        <v>1</v>
      </c>
      <c r="W4645" s="164">
        <f t="shared" si="729"/>
        <v>267380488.30123347</v>
      </c>
      <c r="X4645" s="164">
        <f t="shared" si="730"/>
        <v>275444018.45565516</v>
      </c>
    </row>
    <row r="4646" spans="10:24" x14ac:dyDescent="0.25">
      <c r="J4646">
        <v>4643</v>
      </c>
      <c r="K4646" s="43">
        <v>0.98502043618307367</v>
      </c>
      <c r="L4646">
        <v>0.23536405469974087</v>
      </c>
      <c r="M4646">
        <v>0.76677277229962082</v>
      </c>
      <c r="N4646" s="44">
        <v>0.4425208698893055</v>
      </c>
      <c r="O4646" s="161">
        <f t="shared" si="721"/>
        <v>9000000</v>
      </c>
      <c r="P4646" s="162">
        <f t="shared" si="722"/>
        <v>169.18057687231524</v>
      </c>
      <c r="Q4646" s="162">
        <f t="shared" si="723"/>
        <v>149.56519960193654</v>
      </c>
      <c r="R4646" s="163">
        <f t="shared" si="724"/>
        <v>1</v>
      </c>
      <c r="S4646" s="161">
        <f t="shared" si="725"/>
        <v>9000000</v>
      </c>
      <c r="T4646" s="162">
        <f t="shared" si="726"/>
        <v>186.39352562410508</v>
      </c>
      <c r="U4646" s="162">
        <f t="shared" si="727"/>
        <v>132.28259980096828</v>
      </c>
      <c r="V4646" s="163">
        <f t="shared" si="728"/>
        <v>1</v>
      </c>
      <c r="W4646" s="164">
        <f t="shared" si="729"/>
        <v>126538395.43340832</v>
      </c>
      <c r="X4646" s="164">
        <f t="shared" si="730"/>
        <v>336998332.40823114</v>
      </c>
    </row>
    <row r="4647" spans="10:24" x14ac:dyDescent="0.25">
      <c r="J4647">
        <v>4644</v>
      </c>
      <c r="K4647" s="43">
        <v>0.80938014307560691</v>
      </c>
      <c r="L4647">
        <v>0.12305906213331763</v>
      </c>
      <c r="M4647">
        <v>9.7798961311151733E-2</v>
      </c>
      <c r="N4647" s="44">
        <v>6.8587585572661203E-2</v>
      </c>
      <c r="O4647" s="161">
        <f t="shared" si="721"/>
        <v>7000000</v>
      </c>
      <c r="P4647" s="162">
        <f t="shared" si="722"/>
        <v>162.60255357545833</v>
      </c>
      <c r="Q4647" s="162">
        <f t="shared" si="723"/>
        <v>109.1160912660812</v>
      </c>
      <c r="R4647" s="163">
        <f t="shared" si="724"/>
        <v>1</v>
      </c>
      <c r="S4647" s="161">
        <f t="shared" si="725"/>
        <v>7000000</v>
      </c>
      <c r="T4647" s="162">
        <f t="shared" si="726"/>
        <v>184.20085119181945</v>
      </c>
      <c r="U4647" s="162">
        <f t="shared" si="727"/>
        <v>112.05804563304059</v>
      </c>
      <c r="V4647" s="163">
        <f t="shared" si="728"/>
        <v>0.9</v>
      </c>
      <c r="W4647" s="164">
        <f t="shared" si="729"/>
        <v>324405236.16563994</v>
      </c>
      <c r="X4647" s="164">
        <f t="shared" si="730"/>
        <v>304499675.02030683</v>
      </c>
    </row>
    <row r="4648" spans="10:24" x14ac:dyDescent="0.25">
      <c r="J4648">
        <v>4645</v>
      </c>
      <c r="K4648" s="43">
        <v>0.60386258748390542</v>
      </c>
      <c r="L4648">
        <v>0.66345931002767122</v>
      </c>
      <c r="M4648">
        <v>0.27017429577323648</v>
      </c>
      <c r="N4648" s="44">
        <v>0.45591086147012061</v>
      </c>
      <c r="O4648" s="161">
        <f t="shared" si="721"/>
        <v>6000000</v>
      </c>
      <c r="P4648" s="162">
        <f t="shared" si="722"/>
        <v>186.32884174339168</v>
      </c>
      <c r="Q4648" s="162">
        <f t="shared" si="723"/>
        <v>122.75428123495878</v>
      </c>
      <c r="R4648" s="163">
        <f t="shared" si="724"/>
        <v>1</v>
      </c>
      <c r="S4648" s="161">
        <f t="shared" si="725"/>
        <v>7000000</v>
      </c>
      <c r="T4648" s="162">
        <f t="shared" si="726"/>
        <v>192.10961391446389</v>
      </c>
      <c r="U4648" s="162">
        <f t="shared" si="727"/>
        <v>118.87714061747938</v>
      </c>
      <c r="V4648" s="163">
        <f t="shared" si="728"/>
        <v>1</v>
      </c>
      <c r="W4648" s="164">
        <f t="shared" si="729"/>
        <v>331447363.05059737</v>
      </c>
      <c r="X4648" s="164">
        <f t="shared" si="730"/>
        <v>362627313.07889158</v>
      </c>
    </row>
    <row r="4649" spans="10:24" x14ac:dyDescent="0.25">
      <c r="J4649">
        <v>4646</v>
      </c>
      <c r="K4649" s="43">
        <v>0.18844383275951271</v>
      </c>
      <c r="L4649">
        <v>0.20738681787626367</v>
      </c>
      <c r="M4649">
        <v>0.1411673556435098</v>
      </c>
      <c r="N4649" s="44">
        <v>0.52172578220792043</v>
      </c>
      <c r="O4649" s="161">
        <f t="shared" si="721"/>
        <v>2000000</v>
      </c>
      <c r="P4649" s="162">
        <f t="shared" si="722"/>
        <v>167.76717154424509</v>
      </c>
      <c r="Q4649" s="162">
        <f t="shared" si="723"/>
        <v>113.49821229202738</v>
      </c>
      <c r="R4649" s="163">
        <f t="shared" si="724"/>
        <v>1</v>
      </c>
      <c r="S4649" s="161">
        <f t="shared" si="725"/>
        <v>5000000</v>
      </c>
      <c r="T4649" s="162">
        <f t="shared" si="726"/>
        <v>185.92239051474837</v>
      </c>
      <c r="U4649" s="162">
        <f t="shared" si="727"/>
        <v>114.24910614601369</v>
      </c>
      <c r="V4649" s="163">
        <f t="shared" si="728"/>
        <v>1</v>
      </c>
      <c r="W4649" s="164">
        <f t="shared" si="729"/>
        <v>58537918.50443542</v>
      </c>
      <c r="X4649" s="164">
        <f t="shared" si="730"/>
        <v>208366421.84367341</v>
      </c>
    </row>
    <row r="4650" spans="10:24" x14ac:dyDescent="0.25">
      <c r="J4650">
        <v>4647</v>
      </c>
      <c r="K4650" s="43">
        <v>0.52934967419989931</v>
      </c>
      <c r="L4650">
        <v>0.15009126911829096</v>
      </c>
      <c r="M4650">
        <v>0.49234024364806006</v>
      </c>
      <c r="N4650" s="44">
        <v>0.29756299723972435</v>
      </c>
      <c r="O4650" s="161">
        <f t="shared" si="721"/>
        <v>5000000</v>
      </c>
      <c r="P4650" s="162">
        <f t="shared" si="722"/>
        <v>164.4593696600796</v>
      </c>
      <c r="Q4650" s="162">
        <f t="shared" si="723"/>
        <v>134.61597316642755</v>
      </c>
      <c r="R4650" s="163">
        <f t="shared" si="724"/>
        <v>1</v>
      </c>
      <c r="S4650" s="161">
        <f t="shared" si="725"/>
        <v>6000000</v>
      </c>
      <c r="T4650" s="162">
        <f t="shared" si="726"/>
        <v>184.8197898866932</v>
      </c>
      <c r="U4650" s="162">
        <f t="shared" si="727"/>
        <v>124.80798658321378</v>
      </c>
      <c r="V4650" s="163">
        <f t="shared" si="728"/>
        <v>1</v>
      </c>
      <c r="W4650" s="164">
        <f t="shared" si="729"/>
        <v>99216982.468260258</v>
      </c>
      <c r="X4650" s="164">
        <f t="shared" si="730"/>
        <v>210070819.82087654</v>
      </c>
    </row>
    <row r="4651" spans="10:24" x14ac:dyDescent="0.25">
      <c r="J4651">
        <v>4648</v>
      </c>
      <c r="K4651" s="43">
        <v>0.17987746692058915</v>
      </c>
      <c r="L4651">
        <v>0.41691872798100904</v>
      </c>
      <c r="M4651">
        <v>0.24107805755070011</v>
      </c>
      <c r="N4651" s="44">
        <v>0.35521827329768652</v>
      </c>
      <c r="O4651" s="161">
        <f t="shared" si="721"/>
        <v>2000000</v>
      </c>
      <c r="P4651" s="162">
        <f t="shared" si="722"/>
        <v>176.85326295805373</v>
      </c>
      <c r="Q4651" s="162">
        <f t="shared" si="723"/>
        <v>120.94322082012565</v>
      </c>
      <c r="R4651" s="163">
        <f t="shared" si="724"/>
        <v>1</v>
      </c>
      <c r="S4651" s="161">
        <f t="shared" si="725"/>
        <v>5000000</v>
      </c>
      <c r="T4651" s="162">
        <f t="shared" si="726"/>
        <v>188.95108765268458</v>
      </c>
      <c r="U4651" s="162">
        <f t="shared" si="727"/>
        <v>117.97161041006282</v>
      </c>
      <c r="V4651" s="163">
        <f t="shared" si="728"/>
        <v>1</v>
      </c>
      <c r="W4651" s="164">
        <f t="shared" si="729"/>
        <v>61820084.275856182</v>
      </c>
      <c r="X4651" s="164">
        <f t="shared" si="730"/>
        <v>204897386.21310878</v>
      </c>
    </row>
    <row r="4652" spans="10:24" x14ac:dyDescent="0.25">
      <c r="J4652">
        <v>4649</v>
      </c>
      <c r="K4652" s="43">
        <v>0.61314509227741187</v>
      </c>
      <c r="L4652">
        <v>0.80089696583340197</v>
      </c>
      <c r="M4652">
        <v>0.46613732422721588</v>
      </c>
      <c r="N4652" s="44">
        <v>7.7465132951847093E-2</v>
      </c>
      <c r="O4652" s="161">
        <f t="shared" si="721"/>
        <v>6000000</v>
      </c>
      <c r="P4652" s="162">
        <f t="shared" si="722"/>
        <v>192.67244177340109</v>
      </c>
      <c r="Q4652" s="162">
        <f t="shared" si="723"/>
        <v>133.30033352480109</v>
      </c>
      <c r="R4652" s="163">
        <f t="shared" si="724"/>
        <v>1</v>
      </c>
      <c r="S4652" s="161">
        <f t="shared" si="725"/>
        <v>7000000</v>
      </c>
      <c r="T4652" s="162">
        <f t="shared" si="726"/>
        <v>194.22414725780035</v>
      </c>
      <c r="U4652" s="162">
        <f t="shared" si="727"/>
        <v>124.15016676240054</v>
      </c>
      <c r="V4652" s="163">
        <f t="shared" si="728"/>
        <v>0.9</v>
      </c>
      <c r="W4652" s="164">
        <f t="shared" si="729"/>
        <v>306232649.49159998</v>
      </c>
      <c r="X4652" s="164">
        <f t="shared" si="730"/>
        <v>291466077.12101877</v>
      </c>
    </row>
    <row r="4653" spans="10:24" x14ac:dyDescent="0.25">
      <c r="J4653">
        <v>4650</v>
      </c>
      <c r="K4653" s="43">
        <v>0.30379827543010474</v>
      </c>
      <c r="L4653">
        <v>0.82473361356077401</v>
      </c>
      <c r="M4653">
        <v>0.40694333660816084</v>
      </c>
      <c r="N4653" s="44">
        <v>8.0160540159323057E-2</v>
      </c>
      <c r="O4653" s="161">
        <f t="shared" si="721"/>
        <v>5000000</v>
      </c>
      <c r="P4653" s="162">
        <f t="shared" si="722"/>
        <v>194.0033457584795</v>
      </c>
      <c r="Q4653" s="162">
        <f t="shared" si="723"/>
        <v>130.29170073039927</v>
      </c>
      <c r="R4653" s="163">
        <f t="shared" si="724"/>
        <v>1</v>
      </c>
      <c r="S4653" s="161">
        <f t="shared" si="725"/>
        <v>6000000</v>
      </c>
      <c r="T4653" s="162">
        <f t="shared" si="726"/>
        <v>194.66778191949317</v>
      </c>
      <c r="U4653" s="162">
        <f t="shared" si="727"/>
        <v>122.64585036519964</v>
      </c>
      <c r="V4653" s="163">
        <f t="shared" si="728"/>
        <v>0.9</v>
      </c>
      <c r="W4653" s="164">
        <f t="shared" si="729"/>
        <v>268558225.14040112</v>
      </c>
      <c r="X4653" s="164">
        <f t="shared" si="730"/>
        <v>238918430.39318508</v>
      </c>
    </row>
    <row r="4654" spans="10:24" x14ac:dyDescent="0.25">
      <c r="J4654">
        <v>4651</v>
      </c>
      <c r="K4654" s="43">
        <v>8.3684587926123211E-2</v>
      </c>
      <c r="L4654">
        <v>0.50081938037727924</v>
      </c>
      <c r="M4654">
        <v>0.2453470658542396</v>
      </c>
      <c r="N4654" s="44">
        <v>0.61476258669781536</v>
      </c>
      <c r="O4654" s="161">
        <f t="shared" si="721"/>
        <v>2000000</v>
      </c>
      <c r="P4654" s="162">
        <f t="shared" si="722"/>
        <v>180.03080825198091</v>
      </c>
      <c r="Q4654" s="162">
        <f t="shared" si="723"/>
        <v>121.2158955795235</v>
      </c>
      <c r="R4654" s="163">
        <f t="shared" si="724"/>
        <v>1</v>
      </c>
      <c r="S4654" s="161">
        <f t="shared" si="725"/>
        <v>2000000</v>
      </c>
      <c r="T4654" s="162">
        <f t="shared" si="726"/>
        <v>190.01026941732698</v>
      </c>
      <c r="U4654" s="162">
        <f t="shared" si="727"/>
        <v>118.10794778976175</v>
      </c>
      <c r="V4654" s="163">
        <f t="shared" si="728"/>
        <v>1</v>
      </c>
      <c r="W4654" s="164">
        <f t="shared" si="729"/>
        <v>67629825.344914824</v>
      </c>
      <c r="X4654" s="164">
        <f t="shared" si="730"/>
        <v>-6195356.7448695302</v>
      </c>
    </row>
    <row r="4655" spans="10:24" x14ac:dyDescent="0.25">
      <c r="J4655">
        <v>4652</v>
      </c>
      <c r="K4655" s="43">
        <v>0.19652516969612555</v>
      </c>
      <c r="L4655">
        <v>0.63276931081917953</v>
      </c>
      <c r="M4655">
        <v>0.634380850510599</v>
      </c>
      <c r="N4655" s="44">
        <v>0.47650887654664664</v>
      </c>
      <c r="O4655" s="161">
        <f t="shared" si="721"/>
        <v>2000000</v>
      </c>
      <c r="P4655" s="162">
        <f t="shared" si="722"/>
        <v>185.08795401910675</v>
      </c>
      <c r="Q4655" s="162">
        <f t="shared" si="723"/>
        <v>141.8695756808479</v>
      </c>
      <c r="R4655" s="163">
        <f t="shared" si="724"/>
        <v>1</v>
      </c>
      <c r="S4655" s="161">
        <f t="shared" si="725"/>
        <v>5000000</v>
      </c>
      <c r="T4655" s="162">
        <f t="shared" si="726"/>
        <v>191.69598467303558</v>
      </c>
      <c r="U4655" s="162">
        <f t="shared" si="727"/>
        <v>128.43478784042395</v>
      </c>
      <c r="V4655" s="163">
        <f t="shared" si="728"/>
        <v>1</v>
      </c>
      <c r="W4655" s="164">
        <f t="shared" si="729"/>
        <v>36436756.676517695</v>
      </c>
      <c r="X4655" s="164">
        <f t="shared" si="730"/>
        <v>166305984.16305816</v>
      </c>
    </row>
    <row r="4656" spans="10:24" x14ac:dyDescent="0.25">
      <c r="J4656">
        <v>4653</v>
      </c>
      <c r="K4656" s="43">
        <v>0.22017896808100257</v>
      </c>
      <c r="L4656">
        <v>0.15730845105812785</v>
      </c>
      <c r="M4656">
        <v>0.29995711995270469</v>
      </c>
      <c r="N4656" s="44">
        <v>0.37350394174513535</v>
      </c>
      <c r="O4656" s="161">
        <f t="shared" si="721"/>
        <v>2000000</v>
      </c>
      <c r="P4656" s="162">
        <f t="shared" si="722"/>
        <v>164.91627673141866</v>
      </c>
      <c r="Q4656" s="162">
        <f t="shared" si="723"/>
        <v>124.50952311685123</v>
      </c>
      <c r="R4656" s="163">
        <f t="shared" si="724"/>
        <v>1</v>
      </c>
      <c r="S4656" s="161">
        <f t="shared" si="725"/>
        <v>5000000</v>
      </c>
      <c r="T4656" s="162">
        <f t="shared" si="726"/>
        <v>184.97209224380623</v>
      </c>
      <c r="U4656" s="162">
        <f t="shared" si="727"/>
        <v>119.75476155842561</v>
      </c>
      <c r="V4656" s="163">
        <f t="shared" si="728"/>
        <v>1</v>
      </c>
      <c r="W4656" s="164">
        <f t="shared" si="729"/>
        <v>30813507.229134873</v>
      </c>
      <c r="X4656" s="164">
        <f t="shared" si="730"/>
        <v>176086653.42690307</v>
      </c>
    </row>
    <row r="4657" spans="10:24" x14ac:dyDescent="0.25">
      <c r="J4657">
        <v>4654</v>
      </c>
      <c r="K4657" s="43">
        <v>0.96665420584037121</v>
      </c>
      <c r="L4657">
        <v>0.96029865264260461</v>
      </c>
      <c r="M4657">
        <v>0.65431953549987765</v>
      </c>
      <c r="N4657" s="44">
        <v>0.60998252343703407</v>
      </c>
      <c r="O4657" s="161">
        <f t="shared" si="721"/>
        <v>9000000</v>
      </c>
      <c r="P4657" s="162">
        <f t="shared" si="722"/>
        <v>206.31243505594199</v>
      </c>
      <c r="Q4657" s="162">
        <f t="shared" si="723"/>
        <v>142.94017714751686</v>
      </c>
      <c r="R4657" s="163">
        <f t="shared" si="724"/>
        <v>1</v>
      </c>
      <c r="S4657" s="161">
        <f t="shared" si="725"/>
        <v>9000000</v>
      </c>
      <c r="T4657" s="162">
        <f t="shared" si="726"/>
        <v>198.77081168531399</v>
      </c>
      <c r="U4657" s="162">
        <f t="shared" si="727"/>
        <v>128.97008857375843</v>
      </c>
      <c r="V4657" s="163">
        <f t="shared" si="728"/>
        <v>1</v>
      </c>
      <c r="W4657" s="164">
        <f t="shared" si="729"/>
        <v>520350321.17582619</v>
      </c>
      <c r="X4657" s="164">
        <f t="shared" si="730"/>
        <v>478206508.00399995</v>
      </c>
    </row>
    <row r="4658" spans="10:24" x14ac:dyDescent="0.25">
      <c r="J4658">
        <v>4655</v>
      </c>
      <c r="K4658" s="43">
        <v>0.25731270597534039</v>
      </c>
      <c r="L4658">
        <v>0.81944554965927807</v>
      </c>
      <c r="M4658">
        <v>1.0204746619262184E-2</v>
      </c>
      <c r="N4658" s="44">
        <v>0.21817755243480075</v>
      </c>
      <c r="O4658" s="161">
        <f t="shared" si="721"/>
        <v>2000000</v>
      </c>
      <c r="P4658" s="162">
        <f t="shared" si="722"/>
        <v>193.6988119575079</v>
      </c>
      <c r="Q4658" s="162">
        <f t="shared" si="723"/>
        <v>88.625330858785304</v>
      </c>
      <c r="R4658" s="163">
        <f t="shared" si="724"/>
        <v>1</v>
      </c>
      <c r="S4658" s="161">
        <f t="shared" si="725"/>
        <v>5000000</v>
      </c>
      <c r="T4658" s="162">
        <f t="shared" si="726"/>
        <v>194.56627065250262</v>
      </c>
      <c r="U4658" s="162">
        <f t="shared" si="727"/>
        <v>101.81266542939265</v>
      </c>
      <c r="V4658" s="163">
        <f t="shared" si="728"/>
        <v>1</v>
      </c>
      <c r="W4658" s="164">
        <f t="shared" si="729"/>
        <v>160146962.19744518</v>
      </c>
      <c r="X4658" s="164">
        <f t="shared" si="730"/>
        <v>313768026.11554986</v>
      </c>
    </row>
    <row r="4659" spans="10:24" x14ac:dyDescent="0.25">
      <c r="J4659">
        <v>4656</v>
      </c>
      <c r="K4659" s="43">
        <v>0.24854199774583208</v>
      </c>
      <c r="L4659">
        <v>0.25656870510937002</v>
      </c>
      <c r="M4659">
        <v>0.46962142125788042</v>
      </c>
      <c r="N4659" s="44">
        <v>0.8443484764519682</v>
      </c>
      <c r="O4659" s="161">
        <f t="shared" si="721"/>
        <v>2000000</v>
      </c>
      <c r="P4659" s="162">
        <f t="shared" si="722"/>
        <v>170.19059612999203</v>
      </c>
      <c r="Q4659" s="162">
        <f t="shared" si="723"/>
        <v>133.47556911001539</v>
      </c>
      <c r="R4659" s="163">
        <f t="shared" si="724"/>
        <v>1</v>
      </c>
      <c r="S4659" s="161">
        <f t="shared" si="725"/>
        <v>5000000</v>
      </c>
      <c r="T4659" s="162">
        <f t="shared" si="726"/>
        <v>186.73019870999735</v>
      </c>
      <c r="U4659" s="162">
        <f t="shared" si="727"/>
        <v>124.23778455500769</v>
      </c>
      <c r="V4659" s="163">
        <f t="shared" si="728"/>
        <v>1</v>
      </c>
      <c r="W4659" s="164">
        <f t="shared" si="729"/>
        <v>23430054.039953291</v>
      </c>
      <c r="X4659" s="164">
        <f t="shared" si="730"/>
        <v>162462070.7749483</v>
      </c>
    </row>
    <row r="4660" spans="10:24" x14ac:dyDescent="0.25">
      <c r="J4660">
        <v>4657</v>
      </c>
      <c r="K4660" s="43">
        <v>0.33456129270962265</v>
      </c>
      <c r="L4660">
        <v>0.83272878305744802</v>
      </c>
      <c r="M4660">
        <v>0.43774939591852724</v>
      </c>
      <c r="N4660" s="44">
        <v>0.54580116770986364</v>
      </c>
      <c r="O4660" s="161">
        <f t="shared" si="721"/>
        <v>5000000</v>
      </c>
      <c r="P4660" s="162">
        <f t="shared" si="722"/>
        <v>194.4750712128384</v>
      </c>
      <c r="Q4660" s="162">
        <f t="shared" si="723"/>
        <v>131.8664441986968</v>
      </c>
      <c r="R4660" s="163">
        <f t="shared" si="724"/>
        <v>1</v>
      </c>
      <c r="S4660" s="161">
        <f t="shared" si="725"/>
        <v>6000000</v>
      </c>
      <c r="T4660" s="162">
        <f t="shared" si="726"/>
        <v>194.82502373761281</v>
      </c>
      <c r="U4660" s="162">
        <f t="shared" si="727"/>
        <v>123.4332220993484</v>
      </c>
      <c r="V4660" s="163">
        <f t="shared" si="728"/>
        <v>1</v>
      </c>
      <c r="W4660" s="164">
        <f t="shared" si="729"/>
        <v>263043135.07070804</v>
      </c>
      <c r="X4660" s="164">
        <f t="shared" si="730"/>
        <v>278350809.82958645</v>
      </c>
    </row>
    <row r="4661" spans="10:24" x14ac:dyDescent="0.25">
      <c r="J4661">
        <v>4658</v>
      </c>
      <c r="K4661" s="43">
        <v>0.27018518807540559</v>
      </c>
      <c r="L4661">
        <v>0.70852651993605542</v>
      </c>
      <c r="M4661">
        <v>0.41170222310810356</v>
      </c>
      <c r="N4661" s="44">
        <v>0.51199113977790212</v>
      </c>
      <c r="O4661" s="161">
        <f t="shared" si="721"/>
        <v>2000000</v>
      </c>
      <c r="P4661" s="162">
        <f t="shared" si="722"/>
        <v>188.23627846585862</v>
      </c>
      <c r="Q4661" s="162">
        <f t="shared" si="723"/>
        <v>130.53663203382754</v>
      </c>
      <c r="R4661" s="163">
        <f t="shared" si="724"/>
        <v>1</v>
      </c>
      <c r="S4661" s="161">
        <f t="shared" si="725"/>
        <v>5000000</v>
      </c>
      <c r="T4661" s="162">
        <f t="shared" si="726"/>
        <v>192.7454261552862</v>
      </c>
      <c r="U4661" s="162">
        <f t="shared" si="727"/>
        <v>122.76831601691377</v>
      </c>
      <c r="V4661" s="163">
        <f t="shared" si="728"/>
        <v>1</v>
      </c>
      <c r="W4661" s="164">
        <f t="shared" si="729"/>
        <v>65399292.864062145</v>
      </c>
      <c r="X4661" s="164">
        <f t="shared" si="730"/>
        <v>199885550.69186211</v>
      </c>
    </row>
    <row r="4662" spans="10:24" x14ac:dyDescent="0.25">
      <c r="J4662">
        <v>4659</v>
      </c>
      <c r="K4662" s="43">
        <v>0.95886038345107116</v>
      </c>
      <c r="L4662">
        <v>0.6743229486637643</v>
      </c>
      <c r="M4662">
        <v>3.883746035512714E-2</v>
      </c>
      <c r="N4662" s="44">
        <v>0.76424363343898261</v>
      </c>
      <c r="O4662" s="161">
        <f t="shared" si="721"/>
        <v>9000000</v>
      </c>
      <c r="P4662" s="162">
        <f t="shared" si="722"/>
        <v>186.77822770321592</v>
      </c>
      <c r="Q4662" s="162">
        <f t="shared" si="723"/>
        <v>99.713219898191127</v>
      </c>
      <c r="R4662" s="163">
        <f t="shared" si="724"/>
        <v>1</v>
      </c>
      <c r="S4662" s="161">
        <f t="shared" si="725"/>
        <v>9000000</v>
      </c>
      <c r="T4662" s="162">
        <f t="shared" si="726"/>
        <v>192.2594092344053</v>
      </c>
      <c r="U4662" s="162">
        <f t="shared" si="727"/>
        <v>107.35660994909557</v>
      </c>
      <c r="V4662" s="163">
        <f t="shared" si="728"/>
        <v>1</v>
      </c>
      <c r="W4662" s="164">
        <f t="shared" si="729"/>
        <v>733585070.24522316</v>
      </c>
      <c r="X4662" s="164">
        <f t="shared" si="730"/>
        <v>614125193.56778753</v>
      </c>
    </row>
    <row r="4663" spans="10:24" x14ac:dyDescent="0.25">
      <c r="J4663">
        <v>4660</v>
      </c>
      <c r="K4663" s="43">
        <v>0.24670064767044608</v>
      </c>
      <c r="L4663">
        <v>0.57238745174137273</v>
      </c>
      <c r="M4663">
        <v>0.40430807368104149</v>
      </c>
      <c r="N4663" s="44">
        <v>6.5047155458437422E-2</v>
      </c>
      <c r="O4663" s="161">
        <f t="shared" si="721"/>
        <v>2000000</v>
      </c>
      <c r="P4663" s="162">
        <f t="shared" si="722"/>
        <v>182.73683589215602</v>
      </c>
      <c r="Q4663" s="162">
        <f t="shared" si="723"/>
        <v>130.15576645736971</v>
      </c>
      <c r="R4663" s="163">
        <f t="shared" si="724"/>
        <v>1</v>
      </c>
      <c r="S4663" s="161">
        <f t="shared" si="725"/>
        <v>5000000</v>
      </c>
      <c r="T4663" s="162">
        <f t="shared" si="726"/>
        <v>190.91227863071867</v>
      </c>
      <c r="U4663" s="162">
        <f t="shared" si="727"/>
        <v>122.57788322868485</v>
      </c>
      <c r="V4663" s="163">
        <f t="shared" si="728"/>
        <v>0.9</v>
      </c>
      <c r="W4663" s="164">
        <f t="shared" si="729"/>
        <v>55162138.869572625</v>
      </c>
      <c r="X4663" s="164">
        <f t="shared" si="730"/>
        <v>157504779.30915219</v>
      </c>
    </row>
    <row r="4664" spans="10:24" x14ac:dyDescent="0.25">
      <c r="J4664">
        <v>4661</v>
      </c>
      <c r="K4664" s="43">
        <v>0.36852625997747968</v>
      </c>
      <c r="L4664">
        <v>0.61596384711681695</v>
      </c>
      <c r="M4664">
        <v>0.92233930320849566</v>
      </c>
      <c r="N4664" s="44">
        <v>0.75279020027825716</v>
      </c>
      <c r="O4664" s="161">
        <f t="shared" si="721"/>
        <v>5000000</v>
      </c>
      <c r="P4664" s="162">
        <f t="shared" si="722"/>
        <v>184.42346006548175</v>
      </c>
      <c r="Q4664" s="162">
        <f t="shared" si="723"/>
        <v>163.419681193906</v>
      </c>
      <c r="R4664" s="163">
        <f t="shared" si="724"/>
        <v>1</v>
      </c>
      <c r="S4664" s="161">
        <f t="shared" si="725"/>
        <v>6000000</v>
      </c>
      <c r="T4664" s="162">
        <f t="shared" si="726"/>
        <v>191.47448668849393</v>
      </c>
      <c r="U4664" s="162">
        <f t="shared" si="727"/>
        <v>139.209840596953</v>
      </c>
      <c r="V4664" s="163">
        <f t="shared" si="728"/>
        <v>1</v>
      </c>
      <c r="W4664" s="164">
        <f t="shared" si="729"/>
        <v>55018894.35787873</v>
      </c>
      <c r="X4664" s="164">
        <f t="shared" si="730"/>
        <v>163587876.54924554</v>
      </c>
    </row>
    <row r="4665" spans="10:24" x14ac:dyDescent="0.25">
      <c r="J4665">
        <v>4662</v>
      </c>
      <c r="K4665" s="43">
        <v>0.64553349800496329</v>
      </c>
      <c r="L4665">
        <v>0.50436911286740216</v>
      </c>
      <c r="M4665">
        <v>0.53110777160667189</v>
      </c>
      <c r="N4665" s="44">
        <v>0.93777122768364607</v>
      </c>
      <c r="O4665" s="161">
        <f t="shared" si="721"/>
        <v>6000000</v>
      </c>
      <c r="P4665" s="162">
        <f t="shared" si="722"/>
        <v>180.16427941176269</v>
      </c>
      <c r="Q4665" s="162">
        <f t="shared" si="723"/>
        <v>136.56109612654549</v>
      </c>
      <c r="R4665" s="163">
        <f t="shared" si="724"/>
        <v>1</v>
      </c>
      <c r="S4665" s="161">
        <f t="shared" si="725"/>
        <v>7000000</v>
      </c>
      <c r="T4665" s="162">
        <f t="shared" si="726"/>
        <v>190.05475980392089</v>
      </c>
      <c r="U4665" s="162">
        <f t="shared" si="727"/>
        <v>125.78054806327275</v>
      </c>
      <c r="V4665" s="163">
        <f t="shared" si="728"/>
        <v>1</v>
      </c>
      <c r="W4665" s="164">
        <f t="shared" si="729"/>
        <v>211619099.7113032</v>
      </c>
      <c r="X4665" s="164">
        <f t="shared" si="730"/>
        <v>299919482.18453699</v>
      </c>
    </row>
    <row r="4666" spans="10:24" x14ac:dyDescent="0.25">
      <c r="J4666">
        <v>4663</v>
      </c>
      <c r="K4666" s="43">
        <v>0.68022452047510085</v>
      </c>
      <c r="L4666">
        <v>0.31904758474027151</v>
      </c>
      <c r="M4666">
        <v>3.0582038579591075E-2</v>
      </c>
      <c r="N4666" s="44">
        <v>0.49033579933047822</v>
      </c>
      <c r="O4666" s="161">
        <f t="shared" si="721"/>
        <v>6000000</v>
      </c>
      <c r="P4666" s="162">
        <f t="shared" si="722"/>
        <v>172.94454398350769</v>
      </c>
      <c r="Q4666" s="162">
        <f t="shared" si="723"/>
        <v>97.553850491935322</v>
      </c>
      <c r="R4666" s="163">
        <f t="shared" si="724"/>
        <v>1</v>
      </c>
      <c r="S4666" s="161">
        <f t="shared" si="725"/>
        <v>7000000</v>
      </c>
      <c r="T4666" s="162">
        <f t="shared" si="726"/>
        <v>187.64818132783589</v>
      </c>
      <c r="U4666" s="162">
        <f t="shared" si="727"/>
        <v>106.27692524596766</v>
      </c>
      <c r="V4666" s="163">
        <f t="shared" si="728"/>
        <v>1</v>
      </c>
      <c r="W4666" s="164">
        <f t="shared" si="729"/>
        <v>402344160.94943416</v>
      </c>
      <c r="X4666" s="164">
        <f t="shared" si="730"/>
        <v>419598792.57307756</v>
      </c>
    </row>
    <row r="4667" spans="10:24" x14ac:dyDescent="0.25">
      <c r="J4667">
        <v>4664</v>
      </c>
      <c r="K4667" s="43">
        <v>0.53843758186097146</v>
      </c>
      <c r="L4667">
        <v>0.56695649904067102</v>
      </c>
      <c r="M4667">
        <v>0.15259439861010116</v>
      </c>
      <c r="N4667" s="44">
        <v>0.1203813677375789</v>
      </c>
      <c r="O4667" s="161">
        <f t="shared" si="721"/>
        <v>5000000</v>
      </c>
      <c r="P4667" s="162">
        <f t="shared" si="722"/>
        <v>182.5294629662838</v>
      </c>
      <c r="Q4667" s="162">
        <f t="shared" si="723"/>
        <v>114.49260675279352</v>
      </c>
      <c r="R4667" s="163">
        <f t="shared" si="724"/>
        <v>1</v>
      </c>
      <c r="S4667" s="161">
        <f t="shared" si="725"/>
        <v>6000000</v>
      </c>
      <c r="T4667" s="162">
        <f t="shared" si="726"/>
        <v>190.84315432209459</v>
      </c>
      <c r="U4667" s="162">
        <f t="shared" si="727"/>
        <v>114.74630337639675</v>
      </c>
      <c r="V4667" s="163">
        <f t="shared" si="728"/>
        <v>0.9</v>
      </c>
      <c r="W4667" s="164">
        <f t="shared" si="729"/>
        <v>290184281.06745142</v>
      </c>
      <c r="X4667" s="164">
        <f t="shared" si="730"/>
        <v>260922995.10676831</v>
      </c>
    </row>
    <row r="4668" spans="10:24" x14ac:dyDescent="0.25">
      <c r="J4668">
        <v>4665</v>
      </c>
      <c r="K4668" s="43">
        <v>0.22832517540617048</v>
      </c>
      <c r="L4668">
        <v>9.5585630040281644E-2</v>
      </c>
      <c r="M4668">
        <v>0.10195066656964891</v>
      </c>
      <c r="N4668" s="44">
        <v>3.1930658983321258E-3</v>
      </c>
      <c r="O4668" s="161">
        <f t="shared" si="721"/>
        <v>2000000</v>
      </c>
      <c r="P4668" s="162">
        <f t="shared" si="722"/>
        <v>160.39316909149915</v>
      </c>
      <c r="Q4668" s="162">
        <f t="shared" si="723"/>
        <v>109.58970505412965</v>
      </c>
      <c r="R4668" s="163">
        <f t="shared" si="724"/>
        <v>1</v>
      </c>
      <c r="S4668" s="161">
        <f t="shared" si="725"/>
        <v>5000000</v>
      </c>
      <c r="T4668" s="162">
        <f t="shared" si="726"/>
        <v>183.46438969716638</v>
      </c>
      <c r="U4668" s="162">
        <f t="shared" si="727"/>
        <v>112.29485252706482</v>
      </c>
      <c r="V4668" s="163">
        <f t="shared" si="728"/>
        <v>0.05</v>
      </c>
      <c r="W4668" s="164">
        <f t="shared" si="729"/>
        <v>51606928.074738994</v>
      </c>
      <c r="X4668" s="164">
        <f t="shared" si="730"/>
        <v>-132207615.7074746</v>
      </c>
    </row>
    <row r="4669" spans="10:24" x14ac:dyDescent="0.25">
      <c r="J4669">
        <v>4666</v>
      </c>
      <c r="K4669" s="43">
        <v>0.34483948335269354</v>
      </c>
      <c r="L4669">
        <v>0.26739673102364558</v>
      </c>
      <c r="M4669">
        <v>0.49832199439304703</v>
      </c>
      <c r="N4669" s="44">
        <v>0.88076359313749364</v>
      </c>
      <c r="O4669" s="161">
        <f t="shared" si="721"/>
        <v>5000000</v>
      </c>
      <c r="P4669" s="162">
        <f t="shared" si="722"/>
        <v>170.68941868687295</v>
      </c>
      <c r="Q4669" s="162">
        <f t="shared" si="723"/>
        <v>134.91587702596689</v>
      </c>
      <c r="R4669" s="163">
        <f t="shared" si="724"/>
        <v>1</v>
      </c>
      <c r="S4669" s="161">
        <f t="shared" si="725"/>
        <v>6000000</v>
      </c>
      <c r="T4669" s="162">
        <f t="shared" si="726"/>
        <v>186.89647289562433</v>
      </c>
      <c r="U4669" s="162">
        <f t="shared" si="727"/>
        <v>124.95793851298345</v>
      </c>
      <c r="V4669" s="163">
        <f t="shared" si="728"/>
        <v>1</v>
      </c>
      <c r="W4669" s="164">
        <f t="shared" si="729"/>
        <v>128867708.30453032</v>
      </c>
      <c r="X4669" s="164">
        <f t="shared" si="730"/>
        <v>221631206.29584527</v>
      </c>
    </row>
    <row r="4670" spans="10:24" x14ac:dyDescent="0.25">
      <c r="J4670">
        <v>4667</v>
      </c>
      <c r="K4670" s="43">
        <v>0.83409125596940292</v>
      </c>
      <c r="L4670">
        <v>0.82479522381227521</v>
      </c>
      <c r="M4670">
        <v>0.18826203647903095</v>
      </c>
      <c r="N4670" s="44">
        <v>0.82631802060165227</v>
      </c>
      <c r="O4670" s="161">
        <f t="shared" si="721"/>
        <v>7000000</v>
      </c>
      <c r="P4670" s="162">
        <f t="shared" si="722"/>
        <v>194.00692781459421</v>
      </c>
      <c r="Q4670" s="162">
        <f t="shared" si="723"/>
        <v>117.31362142500201</v>
      </c>
      <c r="R4670" s="163">
        <f t="shared" si="724"/>
        <v>1</v>
      </c>
      <c r="S4670" s="161">
        <f t="shared" si="725"/>
        <v>7000000</v>
      </c>
      <c r="T4670" s="162">
        <f t="shared" si="726"/>
        <v>194.66897593819806</v>
      </c>
      <c r="U4670" s="162">
        <f t="shared" si="727"/>
        <v>116.156810712501</v>
      </c>
      <c r="V4670" s="163">
        <f t="shared" si="728"/>
        <v>1</v>
      </c>
      <c r="W4670" s="164">
        <f t="shared" si="729"/>
        <v>486853144.72714537</v>
      </c>
      <c r="X4670" s="164">
        <f t="shared" si="730"/>
        <v>399585156.5798794</v>
      </c>
    </row>
    <row r="4671" spans="10:24" x14ac:dyDescent="0.25">
      <c r="J4671">
        <v>4668</v>
      </c>
      <c r="K4671" s="43">
        <v>4.4734535787134044E-2</v>
      </c>
      <c r="L4671">
        <v>0.3626035952308182</v>
      </c>
      <c r="M4671">
        <v>0.95372236013264666</v>
      </c>
      <c r="N4671" s="44">
        <v>5.7959182831623379E-2</v>
      </c>
      <c r="O4671" s="161">
        <f t="shared" si="721"/>
        <v>1000000</v>
      </c>
      <c r="P4671" s="162">
        <f t="shared" si="722"/>
        <v>174.72737837339682</v>
      </c>
      <c r="Q4671" s="162">
        <f t="shared" si="723"/>
        <v>168.64139867684395</v>
      </c>
      <c r="R4671" s="163">
        <f t="shared" si="724"/>
        <v>1</v>
      </c>
      <c r="S4671" s="161">
        <f t="shared" si="725"/>
        <v>1000000</v>
      </c>
      <c r="T4671" s="162">
        <f t="shared" si="726"/>
        <v>188.24245945779893</v>
      </c>
      <c r="U4671" s="162">
        <f t="shared" si="727"/>
        <v>141.82069933842197</v>
      </c>
      <c r="V4671" s="163">
        <f t="shared" si="728"/>
        <v>0.9</v>
      </c>
      <c r="W4671" s="164">
        <f t="shared" si="729"/>
        <v>-43914020.303447127</v>
      </c>
      <c r="X4671" s="164">
        <f t="shared" si="730"/>
        <v>-108220415.89256074</v>
      </c>
    </row>
    <row r="4672" spans="10:24" x14ac:dyDescent="0.25">
      <c r="J4672">
        <v>4669</v>
      </c>
      <c r="K4672" s="43">
        <v>0.7892839828474727</v>
      </c>
      <c r="L4672">
        <v>0.91031800256118311</v>
      </c>
      <c r="M4672">
        <v>4.8717678921360474E-2</v>
      </c>
      <c r="N4672" s="44">
        <v>0.43771293885463602</v>
      </c>
      <c r="O4672" s="161">
        <f t="shared" si="721"/>
        <v>7000000</v>
      </c>
      <c r="P4672" s="162">
        <f t="shared" si="722"/>
        <v>200.14073800591939</v>
      </c>
      <c r="Q4672" s="162">
        <f t="shared" si="723"/>
        <v>101.85167594640632</v>
      </c>
      <c r="R4672" s="163">
        <f t="shared" si="724"/>
        <v>1</v>
      </c>
      <c r="S4672" s="161">
        <f t="shared" si="725"/>
        <v>7000000</v>
      </c>
      <c r="T4672" s="162">
        <f t="shared" si="726"/>
        <v>196.71357933530646</v>
      </c>
      <c r="U4672" s="162">
        <f t="shared" si="727"/>
        <v>108.42583797320316</v>
      </c>
      <c r="V4672" s="163">
        <f t="shared" si="728"/>
        <v>1</v>
      </c>
      <c r="W4672" s="164">
        <f t="shared" si="729"/>
        <v>638023434.41659153</v>
      </c>
      <c r="X4672" s="164">
        <f t="shared" si="730"/>
        <v>468014189.53472316</v>
      </c>
    </row>
    <row r="4673" spans="10:24" x14ac:dyDescent="0.25">
      <c r="J4673">
        <v>4670</v>
      </c>
      <c r="K4673" s="43">
        <v>0.83098670902727678</v>
      </c>
      <c r="L4673">
        <v>0.46660131975570007</v>
      </c>
      <c r="M4673">
        <v>0.60742929894358444</v>
      </c>
      <c r="N4673" s="44">
        <v>0.47105139685514352</v>
      </c>
      <c r="O4673" s="161">
        <f t="shared" si="721"/>
        <v>7000000</v>
      </c>
      <c r="P4673" s="162">
        <f t="shared" si="722"/>
        <v>178.74275835656482</v>
      </c>
      <c r="Q4673" s="162">
        <f t="shared" si="723"/>
        <v>140.45250234973287</v>
      </c>
      <c r="R4673" s="163">
        <f t="shared" si="724"/>
        <v>1</v>
      </c>
      <c r="S4673" s="161">
        <f t="shared" si="725"/>
        <v>7000000</v>
      </c>
      <c r="T4673" s="162">
        <f t="shared" si="726"/>
        <v>189.58091945218828</v>
      </c>
      <c r="U4673" s="162">
        <f t="shared" si="727"/>
        <v>127.72625117486643</v>
      </c>
      <c r="V4673" s="163">
        <f t="shared" si="728"/>
        <v>1</v>
      </c>
      <c r="W4673" s="164">
        <f t="shared" si="729"/>
        <v>218031792.04782367</v>
      </c>
      <c r="X4673" s="164">
        <f t="shared" si="730"/>
        <v>282982677.94125295</v>
      </c>
    </row>
    <row r="4674" spans="10:24" x14ac:dyDescent="0.25">
      <c r="J4674">
        <v>4671</v>
      </c>
      <c r="K4674" s="43">
        <v>7.7317018854022201E-2</v>
      </c>
      <c r="L4674">
        <v>4.7926296987759076E-2</v>
      </c>
      <c r="M4674">
        <v>0.54344876795806796</v>
      </c>
      <c r="N4674" s="44">
        <v>0.81044872487988562</v>
      </c>
      <c r="O4674" s="161">
        <f t="shared" si="721"/>
        <v>2000000</v>
      </c>
      <c r="P4674" s="162">
        <f t="shared" si="722"/>
        <v>155.02047558502761</v>
      </c>
      <c r="Q4674" s="162">
        <f t="shared" si="723"/>
        <v>137.1825222425185</v>
      </c>
      <c r="R4674" s="163">
        <f t="shared" si="724"/>
        <v>1</v>
      </c>
      <c r="S4674" s="161">
        <f t="shared" si="725"/>
        <v>2000000</v>
      </c>
      <c r="T4674" s="162">
        <f t="shared" si="726"/>
        <v>181.67349186167587</v>
      </c>
      <c r="U4674" s="162">
        <f t="shared" si="727"/>
        <v>126.09126112125925</v>
      </c>
      <c r="V4674" s="163">
        <f t="shared" si="728"/>
        <v>1</v>
      </c>
      <c r="W4674" s="164">
        <f t="shared" si="729"/>
        <v>-14324093.314981781</v>
      </c>
      <c r="X4674" s="164">
        <f t="shared" si="730"/>
        <v>-38835538.519166768</v>
      </c>
    </row>
    <row r="4675" spans="10:24" x14ac:dyDescent="0.25">
      <c r="J4675">
        <v>4672</v>
      </c>
      <c r="K4675" s="43">
        <v>0.80003360545679825</v>
      </c>
      <c r="L4675">
        <v>0.51385968956448813</v>
      </c>
      <c r="M4675">
        <v>0.33762103302720758</v>
      </c>
      <c r="N4675" s="44">
        <v>0.95418965086366037</v>
      </c>
      <c r="O4675" s="161">
        <f t="shared" si="721"/>
        <v>7000000</v>
      </c>
      <c r="P4675" s="162">
        <f t="shared" si="722"/>
        <v>180.52122121671937</v>
      </c>
      <c r="Q4675" s="162">
        <f t="shared" si="723"/>
        <v>126.62070969838946</v>
      </c>
      <c r="R4675" s="163">
        <f t="shared" si="724"/>
        <v>1</v>
      </c>
      <c r="S4675" s="161">
        <f t="shared" si="725"/>
        <v>7000000</v>
      </c>
      <c r="T4675" s="162">
        <f t="shared" si="726"/>
        <v>190.17374040557311</v>
      </c>
      <c r="U4675" s="162">
        <f t="shared" si="727"/>
        <v>120.81035484919472</v>
      </c>
      <c r="V4675" s="163">
        <f t="shared" si="728"/>
        <v>1</v>
      </c>
      <c r="W4675" s="164">
        <f t="shared" si="729"/>
        <v>327303580.62830937</v>
      </c>
      <c r="X4675" s="164">
        <f t="shared" si="730"/>
        <v>335543698.89464873</v>
      </c>
    </row>
    <row r="4676" spans="10:24" x14ac:dyDescent="0.25">
      <c r="J4676">
        <v>4673</v>
      </c>
      <c r="K4676" s="43">
        <v>0.34270913160069838</v>
      </c>
      <c r="L4676">
        <v>0.41086977017024973</v>
      </c>
      <c r="M4676">
        <v>0.95630329595516528</v>
      </c>
      <c r="N4676" s="44">
        <v>0.72481255892085839</v>
      </c>
      <c r="O4676" s="161">
        <f t="shared" si="721"/>
        <v>5000000</v>
      </c>
      <c r="P4676" s="162">
        <f t="shared" si="722"/>
        <v>176.62037737322169</v>
      </c>
      <c r="Q4676" s="162">
        <f t="shared" si="723"/>
        <v>169.18621446023502</v>
      </c>
      <c r="R4676" s="163">
        <f t="shared" si="724"/>
        <v>1</v>
      </c>
      <c r="S4676" s="161">
        <f t="shared" si="725"/>
        <v>6000000</v>
      </c>
      <c r="T4676" s="162">
        <f t="shared" si="726"/>
        <v>188.87345912440722</v>
      </c>
      <c r="U4676" s="162">
        <f t="shared" si="727"/>
        <v>142.09310723011751</v>
      </c>
      <c r="V4676" s="163">
        <f t="shared" si="728"/>
        <v>1</v>
      </c>
      <c r="W4676" s="164">
        <f t="shared" si="729"/>
        <v>-12829185.435066678</v>
      </c>
      <c r="X4676" s="164">
        <f t="shared" si="730"/>
        <v>130682111.36573827</v>
      </c>
    </row>
    <row r="4677" spans="10:24" x14ac:dyDescent="0.25">
      <c r="J4677">
        <v>4674</v>
      </c>
      <c r="K4677" s="43">
        <v>0.66850666923283575</v>
      </c>
      <c r="L4677">
        <v>0.41375324590030904</v>
      </c>
      <c r="M4677">
        <v>0.46252554761135478</v>
      </c>
      <c r="N4677" s="44">
        <v>0.91092314473195246</v>
      </c>
      <c r="O4677" s="161">
        <f t="shared" ref="O4677:O4740" si="731">VLOOKUP(K4677,$E$5:$H$10,4)</f>
        <v>6000000</v>
      </c>
      <c r="P4677" s="162">
        <f t="shared" ref="P4677:P4740" si="732">_xlfn.NORM.INV(L4677,$E$12,$E$13)</f>
        <v>176.73148969387429</v>
      </c>
      <c r="Q4677" s="162">
        <f t="shared" ref="Q4677:Q4740" si="733">_xlfn.NORM.INV(M4677,$E$15,$E$16)</f>
        <v>133.11853816451168</v>
      </c>
      <c r="R4677" s="163">
        <f t="shared" ref="R4677:R4740" si="734">VLOOKUP(N4677,$E$19:$H$21,4)</f>
        <v>1</v>
      </c>
      <c r="S4677" s="161">
        <f t="shared" ref="S4677:S4740" si="735">VLOOKUP(K4677,$G$5:$H$10,2)</f>
        <v>7000000</v>
      </c>
      <c r="T4677" s="162">
        <f t="shared" ref="T4677:T4740" si="736">_xlfn.NORM.INV(L4677,$G$12,$G$13)</f>
        <v>188.91049656462476</v>
      </c>
      <c r="U4677" s="162">
        <f t="shared" ref="U4677:U4740" si="737">_xlfn.NORM.INV(M4677,$G$15,$G$16)</f>
        <v>124.05926908225584</v>
      </c>
      <c r="V4677" s="163">
        <f t="shared" ref="V4677:V4740" si="738">VLOOKUP(N4677,$G$19:$H$21,2)</f>
        <v>1</v>
      </c>
      <c r="W4677" s="164">
        <f t="shared" ref="W4677:W4740" si="739">O4677*(P4677-Q4677)*R4677-$D$23-$D$24</f>
        <v>211677709.17617571</v>
      </c>
      <c r="X4677" s="164">
        <f t="shared" ref="X4677:X4740" si="740">S4677*(T4677-U4677)*V4677-$F$23-$F$24</f>
        <v>303958592.3765825</v>
      </c>
    </row>
    <row r="4678" spans="10:24" x14ac:dyDescent="0.25">
      <c r="J4678">
        <v>4675</v>
      </c>
      <c r="K4678" s="43">
        <v>0.13756264128750095</v>
      </c>
      <c r="L4678">
        <v>0.74144968529450617</v>
      </c>
      <c r="M4678">
        <v>0.20710390639614451</v>
      </c>
      <c r="N4678" s="44">
        <v>0.64844918199588519</v>
      </c>
      <c r="O4678" s="161">
        <f t="shared" si="731"/>
        <v>2000000</v>
      </c>
      <c r="P4678" s="162">
        <f t="shared" si="732"/>
        <v>189.71731736216577</v>
      </c>
      <c r="Q4678" s="162">
        <f t="shared" si="733"/>
        <v>118.66977573269385</v>
      </c>
      <c r="R4678" s="163">
        <f t="shared" si="734"/>
        <v>1</v>
      </c>
      <c r="S4678" s="161">
        <f t="shared" si="735"/>
        <v>2000000</v>
      </c>
      <c r="T4678" s="162">
        <f t="shared" si="736"/>
        <v>193.23910578738858</v>
      </c>
      <c r="U4678" s="162">
        <f t="shared" si="737"/>
        <v>116.83488786634693</v>
      </c>
      <c r="V4678" s="163">
        <f t="shared" si="738"/>
        <v>1</v>
      </c>
      <c r="W4678" s="164">
        <f t="shared" si="739"/>
        <v>92095083.258943856</v>
      </c>
      <c r="X4678" s="164">
        <f t="shared" si="740"/>
        <v>2808435.8420833051</v>
      </c>
    </row>
    <row r="4679" spans="10:24" x14ac:dyDescent="0.25">
      <c r="J4679">
        <v>4676</v>
      </c>
      <c r="K4679" s="43">
        <v>0.38167521258904358</v>
      </c>
      <c r="L4679">
        <v>0.6699863096678359</v>
      </c>
      <c r="M4679">
        <v>0.8459178827431415</v>
      </c>
      <c r="N4679" s="44">
        <v>0.99960680883466912</v>
      </c>
      <c r="O4679" s="161">
        <f t="shared" si="731"/>
        <v>5000000</v>
      </c>
      <c r="P4679" s="162">
        <f t="shared" si="732"/>
        <v>186.59813044381102</v>
      </c>
      <c r="Q4679" s="162">
        <f t="shared" si="733"/>
        <v>155.38163175626556</v>
      </c>
      <c r="R4679" s="163">
        <f t="shared" si="734"/>
        <v>1</v>
      </c>
      <c r="S4679" s="161">
        <f t="shared" si="735"/>
        <v>6000000</v>
      </c>
      <c r="T4679" s="162">
        <f t="shared" si="736"/>
        <v>192.19937681460368</v>
      </c>
      <c r="U4679" s="162">
        <f t="shared" si="737"/>
        <v>135.19081587813278</v>
      </c>
      <c r="V4679" s="163">
        <f t="shared" si="738"/>
        <v>1</v>
      </c>
      <c r="W4679" s="164">
        <f t="shared" si="739"/>
        <v>106082493.43772727</v>
      </c>
      <c r="X4679" s="164">
        <f t="shared" si="740"/>
        <v>192051365.61882538</v>
      </c>
    </row>
    <row r="4680" spans="10:24" x14ac:dyDescent="0.25">
      <c r="J4680">
        <v>4677</v>
      </c>
      <c r="K4680" s="43">
        <v>0.37278504365696641</v>
      </c>
      <c r="L4680">
        <v>0.8948628902066772</v>
      </c>
      <c r="M4680">
        <v>0.13557423847455674</v>
      </c>
      <c r="N4680" s="44">
        <v>0.25307886684323733</v>
      </c>
      <c r="O4680" s="161">
        <f t="shared" si="731"/>
        <v>5000000</v>
      </c>
      <c r="P4680" s="162">
        <f t="shared" si="732"/>
        <v>198.79217645058907</v>
      </c>
      <c r="Q4680" s="162">
        <f t="shared" si="733"/>
        <v>112.9915682488365</v>
      </c>
      <c r="R4680" s="163">
        <f t="shared" si="734"/>
        <v>1</v>
      </c>
      <c r="S4680" s="161">
        <f t="shared" si="735"/>
        <v>6000000</v>
      </c>
      <c r="T4680" s="162">
        <f t="shared" si="736"/>
        <v>196.26405881686301</v>
      </c>
      <c r="U4680" s="162">
        <f t="shared" si="737"/>
        <v>113.99578412441825</v>
      </c>
      <c r="V4680" s="163">
        <f t="shared" si="738"/>
        <v>1</v>
      </c>
      <c r="W4680" s="164">
        <f t="shared" si="739"/>
        <v>379003041.00876284</v>
      </c>
      <c r="X4680" s="164">
        <f t="shared" si="740"/>
        <v>343609648.15466857</v>
      </c>
    </row>
    <row r="4681" spans="10:24" x14ac:dyDescent="0.25">
      <c r="J4681">
        <v>4678</v>
      </c>
      <c r="K4681" s="43">
        <v>0.6165152819251084</v>
      </c>
      <c r="L4681">
        <v>0.66967333066961077</v>
      </c>
      <c r="M4681">
        <v>0.22354686510563737</v>
      </c>
      <c r="N4681" s="44">
        <v>0.80964502154468987</v>
      </c>
      <c r="O4681" s="161">
        <f t="shared" si="731"/>
        <v>6000000</v>
      </c>
      <c r="P4681" s="162">
        <f t="shared" si="732"/>
        <v>186.58516970373196</v>
      </c>
      <c r="Q4681" s="162">
        <f t="shared" si="733"/>
        <v>119.79461739813266</v>
      </c>
      <c r="R4681" s="163">
        <f t="shared" si="734"/>
        <v>1</v>
      </c>
      <c r="S4681" s="161">
        <f t="shared" si="735"/>
        <v>7000000</v>
      </c>
      <c r="T4681" s="162">
        <f t="shared" si="736"/>
        <v>192.19505656791065</v>
      </c>
      <c r="U4681" s="162">
        <f t="shared" si="737"/>
        <v>117.39730869906633</v>
      </c>
      <c r="V4681" s="163">
        <f t="shared" si="738"/>
        <v>1</v>
      </c>
      <c r="W4681" s="164">
        <f t="shared" si="739"/>
        <v>350743313.83359581</v>
      </c>
      <c r="X4681" s="164">
        <f t="shared" si="740"/>
        <v>373584235.08191025</v>
      </c>
    </row>
    <row r="4682" spans="10:24" x14ac:dyDescent="0.25">
      <c r="J4682">
        <v>4679</v>
      </c>
      <c r="K4682" s="43">
        <v>0.99823277614071027</v>
      </c>
      <c r="L4682">
        <v>0.296297818468928</v>
      </c>
      <c r="M4682">
        <v>0.8108538822931094</v>
      </c>
      <c r="N4682" s="44">
        <v>0.93081960548997011</v>
      </c>
      <c r="O4682" s="161">
        <f t="shared" si="731"/>
        <v>9000000</v>
      </c>
      <c r="P4682" s="162">
        <f t="shared" si="732"/>
        <v>171.97382381518608</v>
      </c>
      <c r="Q4682" s="162">
        <f t="shared" si="733"/>
        <v>152.62094540617034</v>
      </c>
      <c r="R4682" s="163">
        <f t="shared" si="734"/>
        <v>1</v>
      </c>
      <c r="S4682" s="161">
        <f t="shared" si="735"/>
        <v>9000000</v>
      </c>
      <c r="T4682" s="162">
        <f t="shared" si="736"/>
        <v>187.32460793839536</v>
      </c>
      <c r="U4682" s="162">
        <f t="shared" si="737"/>
        <v>133.81047270308517</v>
      </c>
      <c r="V4682" s="163">
        <f t="shared" si="738"/>
        <v>1</v>
      </c>
      <c r="W4682" s="164">
        <f t="shared" si="739"/>
        <v>124175905.6811417</v>
      </c>
      <c r="X4682" s="164">
        <f t="shared" si="740"/>
        <v>331627217.11779171</v>
      </c>
    </row>
    <row r="4683" spans="10:24" x14ac:dyDescent="0.25">
      <c r="J4683">
        <v>4680</v>
      </c>
      <c r="K4683" s="43">
        <v>0.76042412127812831</v>
      </c>
      <c r="L4683">
        <v>0.58214398287015812</v>
      </c>
      <c r="M4683">
        <v>0.92252064244800636</v>
      </c>
      <c r="N4683" s="44">
        <v>0.67321583959555553</v>
      </c>
      <c r="O4683" s="161">
        <f t="shared" si="731"/>
        <v>7000000</v>
      </c>
      <c r="P4683" s="162">
        <f t="shared" si="732"/>
        <v>183.11072048608031</v>
      </c>
      <c r="Q4683" s="162">
        <f t="shared" si="733"/>
        <v>163.44465356774481</v>
      </c>
      <c r="R4683" s="163">
        <f t="shared" si="734"/>
        <v>1</v>
      </c>
      <c r="S4683" s="161">
        <f t="shared" si="735"/>
        <v>7000000</v>
      </c>
      <c r="T4683" s="162">
        <f t="shared" si="736"/>
        <v>191.03690682869345</v>
      </c>
      <c r="U4683" s="162">
        <f t="shared" si="737"/>
        <v>139.2223267838724</v>
      </c>
      <c r="V4683" s="163">
        <f t="shared" si="738"/>
        <v>1</v>
      </c>
      <c r="W4683" s="164">
        <f t="shared" si="739"/>
        <v>87662468.428348511</v>
      </c>
      <c r="X4683" s="164">
        <f t="shared" si="740"/>
        <v>212702060.31374729</v>
      </c>
    </row>
    <row r="4684" spans="10:24" x14ac:dyDescent="0.25">
      <c r="J4684">
        <v>4681</v>
      </c>
      <c r="K4684" s="43">
        <v>0.41375083248185096</v>
      </c>
      <c r="L4684">
        <v>0.76189946023428268</v>
      </c>
      <c r="M4684">
        <v>0.20450209428135624</v>
      </c>
      <c r="N4684" s="44">
        <v>0.10499160127706608</v>
      </c>
      <c r="O4684" s="161">
        <f t="shared" si="731"/>
        <v>5000000</v>
      </c>
      <c r="P4684" s="162">
        <f t="shared" si="732"/>
        <v>190.68638855880948</v>
      </c>
      <c r="Q4684" s="162">
        <f t="shared" si="733"/>
        <v>118.48705376650071</v>
      </c>
      <c r="R4684" s="163">
        <f t="shared" si="734"/>
        <v>1</v>
      </c>
      <c r="S4684" s="161">
        <f t="shared" si="735"/>
        <v>6000000</v>
      </c>
      <c r="T4684" s="162">
        <f t="shared" si="736"/>
        <v>193.56212951960316</v>
      </c>
      <c r="U4684" s="162">
        <f t="shared" si="737"/>
        <v>116.74352688325035</v>
      </c>
      <c r="V4684" s="163">
        <f t="shared" si="738"/>
        <v>0.9</v>
      </c>
      <c r="W4684" s="164">
        <f t="shared" si="739"/>
        <v>310996673.96154386</v>
      </c>
      <c r="X4684" s="164">
        <f t="shared" si="740"/>
        <v>264820454.23630518</v>
      </c>
    </row>
    <row r="4685" spans="10:24" x14ac:dyDescent="0.25">
      <c r="J4685">
        <v>4682</v>
      </c>
      <c r="K4685" s="43">
        <v>0.65306168678526777</v>
      </c>
      <c r="L4685">
        <v>0.25609728935214793</v>
      </c>
      <c r="M4685">
        <v>0.85354241558668809</v>
      </c>
      <c r="N4685" s="44">
        <v>0.35711804350458376</v>
      </c>
      <c r="O4685" s="161">
        <f t="shared" si="731"/>
        <v>6000000</v>
      </c>
      <c r="P4685" s="162">
        <f t="shared" si="732"/>
        <v>170.16863476157124</v>
      </c>
      <c r="Q4685" s="162">
        <f t="shared" si="733"/>
        <v>156.03496058594544</v>
      </c>
      <c r="R4685" s="163">
        <f t="shared" si="734"/>
        <v>1</v>
      </c>
      <c r="S4685" s="161">
        <f t="shared" si="735"/>
        <v>7000000</v>
      </c>
      <c r="T4685" s="162">
        <f t="shared" si="736"/>
        <v>186.72287825385709</v>
      </c>
      <c r="U4685" s="162">
        <f t="shared" si="737"/>
        <v>135.51748029297272</v>
      </c>
      <c r="V4685" s="163">
        <f t="shared" si="738"/>
        <v>1</v>
      </c>
      <c r="W4685" s="164">
        <f t="shared" si="739"/>
        <v>34802045.053754792</v>
      </c>
      <c r="X4685" s="164">
        <f t="shared" si="740"/>
        <v>208437785.72619057</v>
      </c>
    </row>
    <row r="4686" spans="10:24" x14ac:dyDescent="0.25">
      <c r="J4686">
        <v>4683</v>
      </c>
      <c r="K4686" s="43">
        <v>0.31347119324164019</v>
      </c>
      <c r="L4686">
        <v>0.22363516105410775</v>
      </c>
      <c r="M4686">
        <v>0.7898890786494227</v>
      </c>
      <c r="N4686" s="44">
        <v>0.4219188102779321</v>
      </c>
      <c r="O4686" s="161">
        <f t="shared" si="731"/>
        <v>5000000</v>
      </c>
      <c r="P4686" s="162">
        <f t="shared" si="732"/>
        <v>168.60039491122146</v>
      </c>
      <c r="Q4686" s="162">
        <f t="shared" si="733"/>
        <v>151.12072864264493</v>
      </c>
      <c r="R4686" s="163">
        <f t="shared" si="734"/>
        <v>1</v>
      </c>
      <c r="S4686" s="161">
        <f t="shared" si="735"/>
        <v>6000000</v>
      </c>
      <c r="T4686" s="162">
        <f t="shared" si="736"/>
        <v>186.20013163707381</v>
      </c>
      <c r="U4686" s="162">
        <f t="shared" si="737"/>
        <v>133.06036432132248</v>
      </c>
      <c r="V4686" s="163">
        <f t="shared" si="738"/>
        <v>1</v>
      </c>
      <c r="W4686" s="164">
        <f t="shared" si="739"/>
        <v>37398331.342882618</v>
      </c>
      <c r="X4686" s="164">
        <f t="shared" si="740"/>
        <v>168838603.89450794</v>
      </c>
    </row>
    <row r="4687" spans="10:24" x14ac:dyDescent="0.25">
      <c r="J4687">
        <v>4684</v>
      </c>
      <c r="K4687" s="43">
        <v>0.98401189251751342</v>
      </c>
      <c r="L4687">
        <v>0.66498270864273956</v>
      </c>
      <c r="M4687">
        <v>0.45296694267038151</v>
      </c>
      <c r="N4687" s="44">
        <v>0.63288215145718374</v>
      </c>
      <c r="O4687" s="161">
        <f t="shared" si="731"/>
        <v>9000000</v>
      </c>
      <c r="P4687" s="162">
        <f t="shared" si="732"/>
        <v>186.39150818271514</v>
      </c>
      <c r="Q4687" s="162">
        <f t="shared" si="733"/>
        <v>132.63662335967976</v>
      </c>
      <c r="R4687" s="163">
        <f t="shared" si="734"/>
        <v>1</v>
      </c>
      <c r="S4687" s="161">
        <f t="shared" si="735"/>
        <v>9000000</v>
      </c>
      <c r="T4687" s="162">
        <f t="shared" si="736"/>
        <v>192.13050272757172</v>
      </c>
      <c r="U4687" s="162">
        <f t="shared" si="737"/>
        <v>123.81831167983988</v>
      </c>
      <c r="V4687" s="163">
        <f t="shared" si="738"/>
        <v>1</v>
      </c>
      <c r="W4687" s="164">
        <f t="shared" si="739"/>
        <v>433793963.40731847</v>
      </c>
      <c r="X4687" s="164">
        <f t="shared" si="740"/>
        <v>464809719.42958665</v>
      </c>
    </row>
    <row r="4688" spans="10:24" x14ac:dyDescent="0.25">
      <c r="J4688">
        <v>4685</v>
      </c>
      <c r="K4688" s="43">
        <v>9.2552907838264753E-2</v>
      </c>
      <c r="L4688">
        <v>0.74247612684394049</v>
      </c>
      <c r="M4688">
        <v>0.98035376499516336</v>
      </c>
      <c r="N4688" s="44">
        <v>0.17796878304564956</v>
      </c>
      <c r="O4688" s="161">
        <f t="shared" si="731"/>
        <v>2000000</v>
      </c>
      <c r="P4688" s="162">
        <f t="shared" si="732"/>
        <v>189.76497073485743</v>
      </c>
      <c r="Q4688" s="162">
        <f t="shared" si="733"/>
        <v>176.22221614656843</v>
      </c>
      <c r="R4688" s="163">
        <f t="shared" si="734"/>
        <v>1</v>
      </c>
      <c r="S4688" s="161">
        <f t="shared" si="735"/>
        <v>2000000</v>
      </c>
      <c r="T4688" s="162">
        <f t="shared" si="736"/>
        <v>193.25499024495247</v>
      </c>
      <c r="U4688" s="162">
        <f t="shared" si="737"/>
        <v>145.61110807328421</v>
      </c>
      <c r="V4688" s="163">
        <f t="shared" si="738"/>
        <v>0.9</v>
      </c>
      <c r="W4688" s="164">
        <f t="shared" si="739"/>
        <v>-22914490.823422</v>
      </c>
      <c r="X4688" s="164">
        <f t="shared" si="740"/>
        <v>-64241012.090997145</v>
      </c>
    </row>
    <row r="4689" spans="10:24" x14ac:dyDescent="0.25">
      <c r="J4689">
        <v>4686</v>
      </c>
      <c r="K4689" s="43">
        <v>0.68635889834206165</v>
      </c>
      <c r="L4689">
        <v>0.32997351329298241</v>
      </c>
      <c r="M4689">
        <v>0.63574680734299127</v>
      </c>
      <c r="N4689" s="44">
        <v>0.92873993497926377</v>
      </c>
      <c r="O4689" s="161">
        <f t="shared" si="731"/>
        <v>6000000</v>
      </c>
      <c r="P4689" s="162">
        <f t="shared" si="732"/>
        <v>173.40020543246536</v>
      </c>
      <c r="Q4689" s="162">
        <f t="shared" si="733"/>
        <v>141.94226112066414</v>
      </c>
      <c r="R4689" s="163">
        <f t="shared" si="734"/>
        <v>1</v>
      </c>
      <c r="S4689" s="161">
        <f t="shared" si="735"/>
        <v>7000000</v>
      </c>
      <c r="T4689" s="162">
        <f t="shared" si="736"/>
        <v>187.80006847748845</v>
      </c>
      <c r="U4689" s="162">
        <f t="shared" si="737"/>
        <v>128.47113056033209</v>
      </c>
      <c r="V4689" s="163">
        <f t="shared" si="738"/>
        <v>1</v>
      </c>
      <c r="W4689" s="164">
        <f t="shared" si="739"/>
        <v>138747665.87080729</v>
      </c>
      <c r="X4689" s="164">
        <f t="shared" si="740"/>
        <v>265302565.42009455</v>
      </c>
    </row>
    <row r="4690" spans="10:24" x14ac:dyDescent="0.25">
      <c r="J4690">
        <v>4687</v>
      </c>
      <c r="K4690" s="43">
        <v>0.20902422485948291</v>
      </c>
      <c r="L4690">
        <v>0.98278792693859318</v>
      </c>
      <c r="M4690">
        <v>0.22285149579400099</v>
      </c>
      <c r="N4690" s="44">
        <v>0.43907383861932137</v>
      </c>
      <c r="O4690" s="161">
        <f t="shared" si="731"/>
        <v>2000000</v>
      </c>
      <c r="P4690" s="162">
        <f t="shared" si="732"/>
        <v>211.72602105273191</v>
      </c>
      <c r="Q4690" s="162">
        <f t="shared" si="733"/>
        <v>119.74803375999187</v>
      </c>
      <c r="R4690" s="163">
        <f t="shared" si="734"/>
        <v>1</v>
      </c>
      <c r="S4690" s="161">
        <f t="shared" si="735"/>
        <v>5000000</v>
      </c>
      <c r="T4690" s="162">
        <f t="shared" si="736"/>
        <v>200.57534035091064</v>
      </c>
      <c r="U4690" s="162">
        <f t="shared" si="737"/>
        <v>117.37401687999593</v>
      </c>
      <c r="V4690" s="163">
        <f t="shared" si="738"/>
        <v>1</v>
      </c>
      <c r="W4690" s="164">
        <f t="shared" si="739"/>
        <v>133955974.58548006</v>
      </c>
      <c r="X4690" s="164">
        <f t="shared" si="740"/>
        <v>266006617.35457349</v>
      </c>
    </row>
    <row r="4691" spans="10:24" x14ac:dyDescent="0.25">
      <c r="J4691">
        <v>4688</v>
      </c>
      <c r="K4691" s="43">
        <v>0.28078167069098026</v>
      </c>
      <c r="L4691">
        <v>0.22209563223790529</v>
      </c>
      <c r="M4691">
        <v>2.9563171561522328E-2</v>
      </c>
      <c r="N4691" s="44">
        <v>0.81849511974624933</v>
      </c>
      <c r="O4691" s="161">
        <f t="shared" si="731"/>
        <v>2000000</v>
      </c>
      <c r="P4691" s="162">
        <f t="shared" si="732"/>
        <v>168.5229776246714</v>
      </c>
      <c r="Q4691" s="162">
        <f t="shared" si="733"/>
        <v>97.254945708040111</v>
      </c>
      <c r="R4691" s="163">
        <f t="shared" si="734"/>
        <v>1</v>
      </c>
      <c r="S4691" s="161">
        <f t="shared" si="735"/>
        <v>5000000</v>
      </c>
      <c r="T4691" s="162">
        <f t="shared" si="736"/>
        <v>186.17432587489046</v>
      </c>
      <c r="U4691" s="162">
        <f t="shared" si="737"/>
        <v>106.12747285402006</v>
      </c>
      <c r="V4691" s="163">
        <f t="shared" si="738"/>
        <v>1</v>
      </c>
      <c r="W4691" s="164">
        <f t="shared" si="739"/>
        <v>92536063.833262563</v>
      </c>
      <c r="X4691" s="164">
        <f t="shared" si="740"/>
        <v>250234265.104352</v>
      </c>
    </row>
    <row r="4692" spans="10:24" x14ac:dyDescent="0.25">
      <c r="J4692">
        <v>4689</v>
      </c>
      <c r="K4692" s="43">
        <v>0.51650281384806385</v>
      </c>
      <c r="L4692">
        <v>0.10751595248919577</v>
      </c>
      <c r="M4692">
        <v>0.57641894405181104</v>
      </c>
      <c r="N4692" s="44">
        <v>0.86313566575480094</v>
      </c>
      <c r="O4692" s="161">
        <f t="shared" si="731"/>
        <v>5000000</v>
      </c>
      <c r="P4692" s="162">
        <f t="shared" si="732"/>
        <v>161.40229153946589</v>
      </c>
      <c r="Q4692" s="162">
        <f t="shared" si="733"/>
        <v>138.85481234395067</v>
      </c>
      <c r="R4692" s="163">
        <f t="shared" si="734"/>
        <v>1</v>
      </c>
      <c r="S4692" s="161">
        <f t="shared" si="735"/>
        <v>6000000</v>
      </c>
      <c r="T4692" s="162">
        <f t="shared" si="736"/>
        <v>183.80076384648862</v>
      </c>
      <c r="U4692" s="162">
        <f t="shared" si="737"/>
        <v>126.92740617197533</v>
      </c>
      <c r="V4692" s="163">
        <f t="shared" si="738"/>
        <v>1</v>
      </c>
      <c r="W4692" s="164">
        <f t="shared" si="739"/>
        <v>62737395.977576107</v>
      </c>
      <c r="X4692" s="164">
        <f t="shared" si="740"/>
        <v>191240146.04707974</v>
      </c>
    </row>
    <row r="4693" spans="10:24" x14ac:dyDescent="0.25">
      <c r="J4693">
        <v>4690</v>
      </c>
      <c r="K4693" s="43">
        <v>0.23894275641253326</v>
      </c>
      <c r="L4693">
        <v>0.7019582994100374</v>
      </c>
      <c r="M4693">
        <v>0.11687900273653806</v>
      </c>
      <c r="N4693" s="44">
        <v>0.60735123348640196</v>
      </c>
      <c r="O4693" s="161">
        <f t="shared" si="731"/>
        <v>2000000</v>
      </c>
      <c r="P4693" s="162">
        <f t="shared" si="732"/>
        <v>187.95061723198859</v>
      </c>
      <c r="Q4693" s="162">
        <f t="shared" si="733"/>
        <v>111.18531895781543</v>
      </c>
      <c r="R4693" s="163">
        <f t="shared" si="734"/>
        <v>1</v>
      </c>
      <c r="S4693" s="161">
        <f t="shared" si="735"/>
        <v>5000000</v>
      </c>
      <c r="T4693" s="162">
        <f t="shared" si="736"/>
        <v>192.6502057439962</v>
      </c>
      <c r="U4693" s="162">
        <f t="shared" si="737"/>
        <v>113.09265947890771</v>
      </c>
      <c r="V4693" s="163">
        <f t="shared" si="738"/>
        <v>1</v>
      </c>
      <c r="W4693" s="164">
        <f t="shared" si="739"/>
        <v>103530596.54834631</v>
      </c>
      <c r="X4693" s="164">
        <f t="shared" si="740"/>
        <v>247787731.32544243</v>
      </c>
    </row>
    <row r="4694" spans="10:24" x14ac:dyDescent="0.25">
      <c r="J4694">
        <v>4691</v>
      </c>
      <c r="K4694" s="43">
        <v>0.37561120744458865</v>
      </c>
      <c r="L4694">
        <v>0.86267985168565797</v>
      </c>
      <c r="M4694">
        <v>0.8986213781108946</v>
      </c>
      <c r="N4694" s="44">
        <v>0.40189533907918729</v>
      </c>
      <c r="O4694" s="161">
        <f t="shared" si="731"/>
        <v>5000000</v>
      </c>
      <c r="P4694" s="162">
        <f t="shared" si="732"/>
        <v>196.38658131677812</v>
      </c>
      <c r="Q4694" s="162">
        <f t="shared" si="733"/>
        <v>160.47470587951554</v>
      </c>
      <c r="R4694" s="163">
        <f t="shared" si="734"/>
        <v>1</v>
      </c>
      <c r="S4694" s="161">
        <f t="shared" si="735"/>
        <v>6000000</v>
      </c>
      <c r="T4694" s="162">
        <f t="shared" si="736"/>
        <v>195.46219377225938</v>
      </c>
      <c r="U4694" s="162">
        <f t="shared" si="737"/>
        <v>137.73735293975776</v>
      </c>
      <c r="V4694" s="163">
        <f t="shared" si="738"/>
        <v>1</v>
      </c>
      <c r="W4694" s="164">
        <f t="shared" si="739"/>
        <v>129559377.18631291</v>
      </c>
      <c r="X4694" s="164">
        <f t="shared" si="740"/>
        <v>196349044.99500978</v>
      </c>
    </row>
    <row r="4695" spans="10:24" x14ac:dyDescent="0.25">
      <c r="J4695">
        <v>4692</v>
      </c>
      <c r="K4695" s="43">
        <v>0.28989755856758848</v>
      </c>
      <c r="L4695">
        <v>0.94243072263405225</v>
      </c>
      <c r="M4695">
        <v>0.10701199795391125</v>
      </c>
      <c r="N4695" s="44">
        <v>0.7492169176389577</v>
      </c>
      <c r="O4695" s="161">
        <f t="shared" si="731"/>
        <v>2000000</v>
      </c>
      <c r="P4695" s="162">
        <f t="shared" si="732"/>
        <v>203.63266413473912</v>
      </c>
      <c r="Q4695" s="162">
        <f t="shared" si="733"/>
        <v>110.1484733531251</v>
      </c>
      <c r="R4695" s="163">
        <f t="shared" si="734"/>
        <v>1</v>
      </c>
      <c r="S4695" s="161">
        <f t="shared" si="735"/>
        <v>5000000</v>
      </c>
      <c r="T4695" s="162">
        <f t="shared" si="736"/>
        <v>197.87755471157971</v>
      </c>
      <c r="U4695" s="162">
        <f t="shared" si="737"/>
        <v>112.57423667656255</v>
      </c>
      <c r="V4695" s="163">
        <f t="shared" si="738"/>
        <v>1</v>
      </c>
      <c r="W4695" s="164">
        <f t="shared" si="739"/>
        <v>136968381.56322804</v>
      </c>
      <c r="X4695" s="164">
        <f t="shared" si="740"/>
        <v>276516590.17508578</v>
      </c>
    </row>
    <row r="4696" spans="10:24" x14ac:dyDescent="0.25">
      <c r="J4696">
        <v>4693</v>
      </c>
      <c r="K4696" s="43">
        <v>7.9420649900000528E-2</v>
      </c>
      <c r="L4696">
        <v>6.3270531469417413E-2</v>
      </c>
      <c r="M4696">
        <v>0.67596443835568421</v>
      </c>
      <c r="N4696" s="44">
        <v>0.94057827875136113</v>
      </c>
      <c r="O4696" s="161">
        <f t="shared" si="731"/>
        <v>2000000</v>
      </c>
      <c r="P4696" s="162">
        <f t="shared" si="732"/>
        <v>157.0817231788923</v>
      </c>
      <c r="Q4696" s="162">
        <f t="shared" si="733"/>
        <v>144.12886910341444</v>
      </c>
      <c r="R4696" s="163">
        <f t="shared" si="734"/>
        <v>1</v>
      </c>
      <c r="S4696" s="161">
        <f t="shared" si="735"/>
        <v>2000000</v>
      </c>
      <c r="T4696" s="162">
        <f t="shared" si="736"/>
        <v>182.36057439296411</v>
      </c>
      <c r="U4696" s="162">
        <f t="shared" si="737"/>
        <v>129.56443455170722</v>
      </c>
      <c r="V4696" s="163">
        <f t="shared" si="738"/>
        <v>1</v>
      </c>
      <c r="W4696" s="164">
        <f t="shared" si="739"/>
        <v>-24094291.849044282</v>
      </c>
      <c r="X4696" s="164">
        <f t="shared" si="740"/>
        <v>-44407720.317486227</v>
      </c>
    </row>
    <row r="4697" spans="10:24" x14ac:dyDescent="0.25">
      <c r="J4697">
        <v>4694</v>
      </c>
      <c r="K4697" s="43">
        <v>0.70422780140595809</v>
      </c>
      <c r="L4697">
        <v>0.32952611855140213</v>
      </c>
      <c r="M4697">
        <v>0.62149433784508856</v>
      </c>
      <c r="N4697" s="44">
        <v>0.33600031425687671</v>
      </c>
      <c r="O4697" s="161">
        <f t="shared" si="731"/>
        <v>6000000</v>
      </c>
      <c r="P4697" s="162">
        <f t="shared" si="732"/>
        <v>173.38166894977996</v>
      </c>
      <c r="Q4697" s="162">
        <f t="shared" si="733"/>
        <v>141.18815635377899</v>
      </c>
      <c r="R4697" s="163">
        <f t="shared" si="734"/>
        <v>1</v>
      </c>
      <c r="S4697" s="161">
        <f t="shared" si="735"/>
        <v>7000000</v>
      </c>
      <c r="T4697" s="162">
        <f t="shared" si="736"/>
        <v>187.79388964992665</v>
      </c>
      <c r="U4697" s="162">
        <f t="shared" si="737"/>
        <v>128.0940781768895</v>
      </c>
      <c r="V4697" s="163">
        <f t="shared" si="738"/>
        <v>1</v>
      </c>
      <c r="W4697" s="164">
        <f t="shared" si="739"/>
        <v>143161075.57600582</v>
      </c>
      <c r="X4697" s="164">
        <f t="shared" si="740"/>
        <v>267898680.3112601</v>
      </c>
    </row>
    <row r="4698" spans="10:24" x14ac:dyDescent="0.25">
      <c r="J4698">
        <v>4695</v>
      </c>
      <c r="K4698" s="43">
        <v>0.16691422835404723</v>
      </c>
      <c r="L4698">
        <v>0.5459861553587777</v>
      </c>
      <c r="M4698">
        <v>0.89176549354315382</v>
      </c>
      <c r="N4698" s="44">
        <v>0.7597987421379504</v>
      </c>
      <c r="O4698" s="161">
        <f t="shared" si="731"/>
        <v>2000000</v>
      </c>
      <c r="P4698" s="162">
        <f t="shared" si="732"/>
        <v>181.7328999196294</v>
      </c>
      <c r="Q4698" s="162">
        <f t="shared" si="733"/>
        <v>159.71943778507679</v>
      </c>
      <c r="R4698" s="163">
        <f t="shared" si="734"/>
        <v>1</v>
      </c>
      <c r="S4698" s="161">
        <f t="shared" si="735"/>
        <v>5000000</v>
      </c>
      <c r="T4698" s="162">
        <f t="shared" si="736"/>
        <v>190.57763330654313</v>
      </c>
      <c r="U4698" s="162">
        <f t="shared" si="737"/>
        <v>137.35971889253841</v>
      </c>
      <c r="V4698" s="163">
        <f t="shared" si="738"/>
        <v>1</v>
      </c>
      <c r="W4698" s="164">
        <f t="shared" si="739"/>
        <v>-5973075.7308947742</v>
      </c>
      <c r="X4698" s="164">
        <f t="shared" si="740"/>
        <v>116089572.07002363</v>
      </c>
    </row>
    <row r="4699" spans="10:24" x14ac:dyDescent="0.25">
      <c r="J4699">
        <v>4696</v>
      </c>
      <c r="K4699" s="43">
        <v>0.38058702367224062</v>
      </c>
      <c r="L4699">
        <v>4.4149685208730971E-2</v>
      </c>
      <c r="M4699">
        <v>0.67762533330679653</v>
      </c>
      <c r="N4699" s="44">
        <v>0.3401675593124146</v>
      </c>
      <c r="O4699" s="161">
        <f t="shared" si="731"/>
        <v>5000000</v>
      </c>
      <c r="P4699" s="162">
        <f t="shared" si="732"/>
        <v>154.43343648038962</v>
      </c>
      <c r="Q4699" s="162">
        <f t="shared" si="733"/>
        <v>144.22137354485463</v>
      </c>
      <c r="R4699" s="163">
        <f t="shared" si="734"/>
        <v>1</v>
      </c>
      <c r="S4699" s="161">
        <f t="shared" si="735"/>
        <v>6000000</v>
      </c>
      <c r="T4699" s="162">
        <f t="shared" si="736"/>
        <v>181.47781216012987</v>
      </c>
      <c r="U4699" s="162">
        <f t="shared" si="737"/>
        <v>129.6106867724273</v>
      </c>
      <c r="V4699" s="163">
        <f t="shared" si="738"/>
        <v>1</v>
      </c>
      <c r="W4699" s="164">
        <f t="shared" si="739"/>
        <v>1060314.6776749417</v>
      </c>
      <c r="X4699" s="164">
        <f t="shared" si="740"/>
        <v>161202752.32621545</v>
      </c>
    </row>
    <row r="4700" spans="10:24" x14ac:dyDescent="0.25">
      <c r="J4700">
        <v>4697</v>
      </c>
      <c r="K4700" s="43">
        <v>0.17108884901333732</v>
      </c>
      <c r="L4700">
        <v>6.7922588337463563E-2</v>
      </c>
      <c r="M4700">
        <v>0.79227218137814814</v>
      </c>
      <c r="N4700" s="44">
        <v>0.3698465297082999</v>
      </c>
      <c r="O4700" s="161">
        <f t="shared" si="731"/>
        <v>2000000</v>
      </c>
      <c r="P4700" s="162">
        <f t="shared" si="732"/>
        <v>157.62835219310301</v>
      </c>
      <c r="Q4700" s="162">
        <f t="shared" si="733"/>
        <v>151.28661015047234</v>
      </c>
      <c r="R4700" s="163">
        <f t="shared" si="734"/>
        <v>1</v>
      </c>
      <c r="S4700" s="161">
        <f t="shared" si="735"/>
        <v>5000000</v>
      </c>
      <c r="T4700" s="162">
        <f t="shared" si="736"/>
        <v>182.54278406436768</v>
      </c>
      <c r="U4700" s="162">
        <f t="shared" si="737"/>
        <v>133.14330507523619</v>
      </c>
      <c r="V4700" s="163">
        <f t="shared" si="738"/>
        <v>1</v>
      </c>
      <c r="W4700" s="164">
        <f t="shared" si="739"/>
        <v>-37316515.914738655</v>
      </c>
      <c r="X4700" s="164">
        <f t="shared" si="740"/>
        <v>96997394.945657462</v>
      </c>
    </row>
    <row r="4701" spans="10:24" x14ac:dyDescent="0.25">
      <c r="J4701">
        <v>4698</v>
      </c>
      <c r="K4701" s="43">
        <v>0.65648622854819139</v>
      </c>
      <c r="L4701">
        <v>0.43347061704972445</v>
      </c>
      <c r="M4701">
        <v>0.92623012660127391</v>
      </c>
      <c r="N4701" s="44">
        <v>0.84744424863179424</v>
      </c>
      <c r="O4701" s="161">
        <f t="shared" si="731"/>
        <v>6000000</v>
      </c>
      <c r="P4701" s="162">
        <f t="shared" si="732"/>
        <v>177.48682482996873</v>
      </c>
      <c r="Q4701" s="162">
        <f t="shared" si="733"/>
        <v>163.96552931289847</v>
      </c>
      <c r="R4701" s="163">
        <f t="shared" si="734"/>
        <v>1</v>
      </c>
      <c r="S4701" s="161">
        <f t="shared" si="735"/>
        <v>7000000</v>
      </c>
      <c r="T4701" s="162">
        <f t="shared" si="736"/>
        <v>189.1622749433229</v>
      </c>
      <c r="U4701" s="162">
        <f t="shared" si="737"/>
        <v>139.48276465644923</v>
      </c>
      <c r="V4701" s="163">
        <f t="shared" si="738"/>
        <v>1</v>
      </c>
      <c r="W4701" s="164">
        <f t="shared" si="739"/>
        <v>31127773.102421537</v>
      </c>
      <c r="X4701" s="164">
        <f t="shared" si="740"/>
        <v>197756572.00811565</v>
      </c>
    </row>
    <row r="4702" spans="10:24" x14ac:dyDescent="0.25">
      <c r="J4702">
        <v>4699</v>
      </c>
      <c r="K4702" s="43">
        <v>0.66159022416014179</v>
      </c>
      <c r="L4702">
        <v>0.46032818848284573</v>
      </c>
      <c r="M4702">
        <v>0.76213497189388912</v>
      </c>
      <c r="N4702" s="44">
        <v>0.47199192804919532</v>
      </c>
      <c r="O4702" s="161">
        <f t="shared" si="731"/>
        <v>6000000</v>
      </c>
      <c r="P4702" s="162">
        <f t="shared" si="732"/>
        <v>178.50589576884937</v>
      </c>
      <c r="Q4702" s="162">
        <f t="shared" si="733"/>
        <v>149.26373978504475</v>
      </c>
      <c r="R4702" s="163">
        <f t="shared" si="734"/>
        <v>1</v>
      </c>
      <c r="S4702" s="161">
        <f t="shared" si="735"/>
        <v>7000000</v>
      </c>
      <c r="T4702" s="162">
        <f t="shared" si="736"/>
        <v>189.50196525628311</v>
      </c>
      <c r="U4702" s="162">
        <f t="shared" si="737"/>
        <v>132.13186989252239</v>
      </c>
      <c r="V4702" s="163">
        <f t="shared" si="738"/>
        <v>1</v>
      </c>
      <c r="W4702" s="164">
        <f t="shared" si="739"/>
        <v>125452935.90282774</v>
      </c>
      <c r="X4702" s="164">
        <f t="shared" si="740"/>
        <v>251590667.54632509</v>
      </c>
    </row>
    <row r="4703" spans="10:24" x14ac:dyDescent="0.25">
      <c r="J4703">
        <v>4700</v>
      </c>
      <c r="K4703" s="43">
        <v>0.74481232589336066</v>
      </c>
      <c r="L4703">
        <v>0.17714231793307411</v>
      </c>
      <c r="M4703">
        <v>0.42635492763943528</v>
      </c>
      <c r="N4703" s="44">
        <v>0.40690153125147499</v>
      </c>
      <c r="O4703" s="161">
        <f t="shared" si="731"/>
        <v>6000000</v>
      </c>
      <c r="P4703" s="162">
        <f t="shared" si="732"/>
        <v>166.10534235869318</v>
      </c>
      <c r="Q4703" s="162">
        <f t="shared" si="733"/>
        <v>131.28676065123364</v>
      </c>
      <c r="R4703" s="163">
        <f t="shared" si="734"/>
        <v>1</v>
      </c>
      <c r="S4703" s="161">
        <f t="shared" si="735"/>
        <v>7000000</v>
      </c>
      <c r="T4703" s="162">
        <f t="shared" si="736"/>
        <v>185.36844745289773</v>
      </c>
      <c r="U4703" s="162">
        <f t="shared" si="737"/>
        <v>123.14338032561682</v>
      </c>
      <c r="V4703" s="163">
        <f t="shared" si="738"/>
        <v>1</v>
      </c>
      <c r="W4703" s="164">
        <f t="shared" si="739"/>
        <v>158911490.24475726</v>
      </c>
      <c r="X4703" s="164">
        <f t="shared" si="740"/>
        <v>285575469.89096636</v>
      </c>
    </row>
    <row r="4704" spans="10:24" x14ac:dyDescent="0.25">
      <c r="J4704">
        <v>4701</v>
      </c>
      <c r="K4704" s="43">
        <v>0.33009265739344007</v>
      </c>
      <c r="L4704">
        <v>0.38274183631731618</v>
      </c>
      <c r="M4704">
        <v>0.91322365023128338</v>
      </c>
      <c r="N4704" s="44">
        <v>0.34735250244134708</v>
      </c>
      <c r="O4704" s="161">
        <f t="shared" si="731"/>
        <v>5000000</v>
      </c>
      <c r="P4704" s="162">
        <f t="shared" si="732"/>
        <v>175.52568610021405</v>
      </c>
      <c r="Q4704" s="162">
        <f t="shared" si="733"/>
        <v>162.21753136588569</v>
      </c>
      <c r="R4704" s="163">
        <f t="shared" si="734"/>
        <v>1</v>
      </c>
      <c r="S4704" s="161">
        <f t="shared" si="735"/>
        <v>6000000</v>
      </c>
      <c r="T4704" s="162">
        <f t="shared" si="736"/>
        <v>188.50856203340467</v>
      </c>
      <c r="U4704" s="162">
        <f t="shared" si="737"/>
        <v>138.60876568294285</v>
      </c>
      <c r="V4704" s="163">
        <f t="shared" si="738"/>
        <v>1</v>
      </c>
      <c r="W4704" s="164">
        <f t="shared" si="739"/>
        <v>16540773.671641774</v>
      </c>
      <c r="X4704" s="164">
        <f t="shared" si="740"/>
        <v>149398778.10277098</v>
      </c>
    </row>
    <row r="4705" spans="10:24" x14ac:dyDescent="0.25">
      <c r="J4705">
        <v>4702</v>
      </c>
      <c r="K4705" s="43">
        <v>0.29135656930744969</v>
      </c>
      <c r="L4705">
        <v>0.89516309930475624</v>
      </c>
      <c r="M4705">
        <v>0.57785522838955961</v>
      </c>
      <c r="N4705" s="44">
        <v>0.73276750920060207</v>
      </c>
      <c r="O4705" s="161">
        <f t="shared" si="731"/>
        <v>2000000</v>
      </c>
      <c r="P4705" s="162">
        <f t="shared" si="732"/>
        <v>198.81694354409672</v>
      </c>
      <c r="Q4705" s="162">
        <f t="shared" si="733"/>
        <v>138.92819301367041</v>
      </c>
      <c r="R4705" s="163">
        <f t="shared" si="734"/>
        <v>1</v>
      </c>
      <c r="S4705" s="161">
        <f t="shared" si="735"/>
        <v>5000000</v>
      </c>
      <c r="T4705" s="162">
        <f t="shared" si="736"/>
        <v>196.27231451469891</v>
      </c>
      <c r="U4705" s="162">
        <f t="shared" si="737"/>
        <v>126.9640965068352</v>
      </c>
      <c r="V4705" s="163">
        <f t="shared" si="738"/>
        <v>1</v>
      </c>
      <c r="W4705" s="164">
        <f t="shared" si="739"/>
        <v>69777501.060852617</v>
      </c>
      <c r="X4705" s="164">
        <f t="shared" si="740"/>
        <v>196541090.0393185</v>
      </c>
    </row>
    <row r="4706" spans="10:24" x14ac:dyDescent="0.25">
      <c r="J4706">
        <v>4703</v>
      </c>
      <c r="K4706" s="43">
        <v>0.88445816094668439</v>
      </c>
      <c r="L4706">
        <v>0.83990834195715192</v>
      </c>
      <c r="M4706">
        <v>0.45619340709896994</v>
      </c>
      <c r="N4706" s="44">
        <v>0.52421009246530181</v>
      </c>
      <c r="O4706" s="161">
        <f t="shared" si="731"/>
        <v>7000000</v>
      </c>
      <c r="P4706" s="162">
        <f t="shared" si="732"/>
        <v>194.91121865143421</v>
      </c>
      <c r="Q4706" s="162">
        <f t="shared" si="733"/>
        <v>132.79943105406167</v>
      </c>
      <c r="R4706" s="163">
        <f t="shared" si="734"/>
        <v>1</v>
      </c>
      <c r="S4706" s="161">
        <f t="shared" si="735"/>
        <v>7000000</v>
      </c>
      <c r="T4706" s="162">
        <f t="shared" si="736"/>
        <v>194.97040621714473</v>
      </c>
      <c r="U4706" s="162">
        <f t="shared" si="737"/>
        <v>123.89971552703084</v>
      </c>
      <c r="V4706" s="163">
        <f t="shared" si="738"/>
        <v>1</v>
      </c>
      <c r="W4706" s="164">
        <f t="shared" si="739"/>
        <v>384782513.18160778</v>
      </c>
      <c r="X4706" s="164">
        <f t="shared" si="740"/>
        <v>347494834.83079726</v>
      </c>
    </row>
    <row r="4707" spans="10:24" x14ac:dyDescent="0.25">
      <c r="J4707">
        <v>4704</v>
      </c>
      <c r="K4707" s="43">
        <v>4.4472544991283947E-2</v>
      </c>
      <c r="L4707">
        <v>0.12748411900236845</v>
      </c>
      <c r="M4707">
        <v>0.70428514343440074</v>
      </c>
      <c r="N4707" s="44">
        <v>0.75793133534033985</v>
      </c>
      <c r="O4707" s="161">
        <f t="shared" si="731"/>
        <v>1000000</v>
      </c>
      <c r="P4707" s="162">
        <f t="shared" si="732"/>
        <v>162.92452986958756</v>
      </c>
      <c r="Q4707" s="162">
        <f t="shared" si="733"/>
        <v>145.73530688008481</v>
      </c>
      <c r="R4707" s="163">
        <f t="shared" si="734"/>
        <v>1</v>
      </c>
      <c r="S4707" s="161">
        <f t="shared" si="735"/>
        <v>1000000</v>
      </c>
      <c r="T4707" s="162">
        <f t="shared" si="736"/>
        <v>184.30817662319586</v>
      </c>
      <c r="U4707" s="162">
        <f t="shared" si="737"/>
        <v>130.3676534400424</v>
      </c>
      <c r="V4707" s="163">
        <f t="shared" si="738"/>
        <v>1</v>
      </c>
      <c r="W4707" s="164">
        <f t="shared" si="739"/>
        <v>-32810777.010497246</v>
      </c>
      <c r="X4707" s="164">
        <f t="shared" si="740"/>
        <v>-96059476.81684655</v>
      </c>
    </row>
    <row r="4708" spans="10:24" x14ac:dyDescent="0.25">
      <c r="J4708">
        <v>4705</v>
      </c>
      <c r="K4708" s="43">
        <v>3.2903111143002262E-2</v>
      </c>
      <c r="L4708">
        <v>0.85989824589747532</v>
      </c>
      <c r="M4708">
        <v>0.75029237950944561</v>
      </c>
      <c r="N4708" s="44">
        <v>0.68382774590586615</v>
      </c>
      <c r="O4708" s="161">
        <f t="shared" si="731"/>
        <v>1000000</v>
      </c>
      <c r="P4708" s="162">
        <f t="shared" si="732"/>
        <v>196.19793434189504</v>
      </c>
      <c r="Q4708" s="162">
        <f t="shared" si="733"/>
        <v>148.50820229611517</v>
      </c>
      <c r="R4708" s="163">
        <f t="shared" si="734"/>
        <v>1</v>
      </c>
      <c r="S4708" s="161">
        <f t="shared" si="735"/>
        <v>1000000</v>
      </c>
      <c r="T4708" s="162">
        <f t="shared" si="736"/>
        <v>195.39931144729835</v>
      </c>
      <c r="U4708" s="162">
        <f t="shared" si="737"/>
        <v>131.75410114805757</v>
      </c>
      <c r="V4708" s="163">
        <f t="shared" si="738"/>
        <v>1</v>
      </c>
      <c r="W4708" s="164">
        <f t="shared" si="739"/>
        <v>-2310267.9542201385</v>
      </c>
      <c r="X4708" s="164">
        <f t="shared" si="740"/>
        <v>-86354789.700759232</v>
      </c>
    </row>
    <row r="4709" spans="10:24" x14ac:dyDescent="0.25">
      <c r="J4709">
        <v>4706</v>
      </c>
      <c r="K4709" s="43">
        <v>0.29092082595119517</v>
      </c>
      <c r="L4709">
        <v>0.49756477409196609</v>
      </c>
      <c r="M4709">
        <v>0.70827867955803359</v>
      </c>
      <c r="N4709" s="44">
        <v>3.9450391733738432E-2</v>
      </c>
      <c r="O4709" s="161">
        <f t="shared" si="731"/>
        <v>2000000</v>
      </c>
      <c r="P4709" s="162">
        <f t="shared" si="732"/>
        <v>179.90843633962257</v>
      </c>
      <c r="Q4709" s="162">
        <f t="shared" si="733"/>
        <v>145.96726104819933</v>
      </c>
      <c r="R4709" s="163">
        <f t="shared" si="734"/>
        <v>1</v>
      </c>
      <c r="S4709" s="161">
        <f t="shared" si="735"/>
        <v>5000000</v>
      </c>
      <c r="T4709" s="162">
        <f t="shared" si="736"/>
        <v>189.96947877987418</v>
      </c>
      <c r="U4709" s="162">
        <f t="shared" si="737"/>
        <v>130.48363052409965</v>
      </c>
      <c r="V4709" s="163">
        <f t="shared" si="738"/>
        <v>0.9</v>
      </c>
      <c r="W4709" s="164">
        <f t="shared" si="739"/>
        <v>17882350.582846478</v>
      </c>
      <c r="X4709" s="164">
        <f t="shared" si="740"/>
        <v>117686317.15098536</v>
      </c>
    </row>
    <row r="4710" spans="10:24" x14ac:dyDescent="0.25">
      <c r="J4710">
        <v>4707</v>
      </c>
      <c r="K4710" s="43">
        <v>0.69726356783085075</v>
      </c>
      <c r="L4710">
        <v>0.17386092359229788</v>
      </c>
      <c r="M4710">
        <v>0.82478460835019884</v>
      </c>
      <c r="N4710" s="44">
        <v>2.957286908179102E-2</v>
      </c>
      <c r="O4710" s="161">
        <f t="shared" si="731"/>
        <v>6000000</v>
      </c>
      <c r="P4710" s="162">
        <f t="shared" si="732"/>
        <v>165.9147400623747</v>
      </c>
      <c r="Q4710" s="162">
        <f t="shared" si="733"/>
        <v>153.67508075794049</v>
      </c>
      <c r="R4710" s="163">
        <f t="shared" si="734"/>
        <v>1</v>
      </c>
      <c r="S4710" s="161">
        <f t="shared" si="735"/>
        <v>7000000</v>
      </c>
      <c r="T4710" s="162">
        <f t="shared" si="736"/>
        <v>185.30491335412489</v>
      </c>
      <c r="U4710" s="162">
        <f t="shared" si="737"/>
        <v>134.33754037897023</v>
      </c>
      <c r="V4710" s="163">
        <f t="shared" si="738"/>
        <v>0.9</v>
      </c>
      <c r="W4710" s="164">
        <f t="shared" si="739"/>
        <v>23437955.826605275</v>
      </c>
      <c r="X4710" s="164">
        <f t="shared" si="740"/>
        <v>171094449.74347436</v>
      </c>
    </row>
    <row r="4711" spans="10:24" x14ac:dyDescent="0.25">
      <c r="J4711">
        <v>4708</v>
      </c>
      <c r="K4711" s="43">
        <v>0.55331314159952216</v>
      </c>
      <c r="L4711">
        <v>0.14764288826940919</v>
      </c>
      <c r="M4711">
        <v>0.1176999561621539</v>
      </c>
      <c r="N4711" s="44">
        <v>0.22158717903443237</v>
      </c>
      <c r="O4711" s="161">
        <f t="shared" si="731"/>
        <v>6000000</v>
      </c>
      <c r="P4711" s="162">
        <f t="shared" si="732"/>
        <v>164.301054440596</v>
      </c>
      <c r="Q4711" s="162">
        <f t="shared" si="733"/>
        <v>111.26873364969444</v>
      </c>
      <c r="R4711" s="163">
        <f t="shared" si="734"/>
        <v>1</v>
      </c>
      <c r="S4711" s="161">
        <f t="shared" si="735"/>
        <v>6000000</v>
      </c>
      <c r="T4711" s="162">
        <f t="shared" si="736"/>
        <v>184.76701814686533</v>
      </c>
      <c r="U4711" s="162">
        <f t="shared" si="737"/>
        <v>113.13436682484722</v>
      </c>
      <c r="V4711" s="163">
        <f t="shared" si="738"/>
        <v>1</v>
      </c>
      <c r="W4711" s="164">
        <f t="shared" si="739"/>
        <v>268193924.74540937</v>
      </c>
      <c r="X4711" s="164">
        <f t="shared" si="740"/>
        <v>279795907.93210864</v>
      </c>
    </row>
    <row r="4712" spans="10:24" x14ac:dyDescent="0.25">
      <c r="J4712">
        <v>4709</v>
      </c>
      <c r="K4712" s="43">
        <v>0.60565497500699716</v>
      </c>
      <c r="L4712">
        <v>0.20573148484285686</v>
      </c>
      <c r="M4712">
        <v>0.76706624588001204</v>
      </c>
      <c r="N4712" s="44">
        <v>0.2147179467478858</v>
      </c>
      <c r="O4712" s="161">
        <f t="shared" si="731"/>
        <v>6000000</v>
      </c>
      <c r="P4712" s="162">
        <f t="shared" si="732"/>
        <v>167.6801723730153</v>
      </c>
      <c r="Q4712" s="162">
        <f t="shared" si="733"/>
        <v>149.58438662000461</v>
      </c>
      <c r="R4712" s="163">
        <f t="shared" si="734"/>
        <v>1</v>
      </c>
      <c r="S4712" s="161">
        <f t="shared" si="735"/>
        <v>7000000</v>
      </c>
      <c r="T4712" s="162">
        <f t="shared" si="736"/>
        <v>185.89339079100509</v>
      </c>
      <c r="U4712" s="162">
        <f t="shared" si="737"/>
        <v>132.29219331000229</v>
      </c>
      <c r="V4712" s="163">
        <f t="shared" si="738"/>
        <v>1</v>
      </c>
      <c r="W4712" s="164">
        <f t="shared" si="739"/>
        <v>58574714.518064126</v>
      </c>
      <c r="X4712" s="164">
        <f t="shared" si="740"/>
        <v>225208382.36701959</v>
      </c>
    </row>
    <row r="4713" spans="10:24" x14ac:dyDescent="0.25">
      <c r="J4713">
        <v>4710</v>
      </c>
      <c r="K4713" s="43">
        <v>0.87437915214590445</v>
      </c>
      <c r="L4713">
        <v>0.59375807339330544</v>
      </c>
      <c r="M4713">
        <v>0.12600093577126525</v>
      </c>
      <c r="N4713" s="44">
        <v>0.62413417130949178</v>
      </c>
      <c r="O4713" s="161">
        <f t="shared" si="731"/>
        <v>7000000</v>
      </c>
      <c r="P4713" s="162">
        <f t="shared" si="732"/>
        <v>183.5583438566328</v>
      </c>
      <c r="Q4713" s="162">
        <f t="shared" si="733"/>
        <v>112.08998918395903</v>
      </c>
      <c r="R4713" s="163">
        <f t="shared" si="734"/>
        <v>1</v>
      </c>
      <c r="S4713" s="161">
        <f t="shared" si="735"/>
        <v>7000000</v>
      </c>
      <c r="T4713" s="162">
        <f t="shared" si="736"/>
        <v>191.18611461887761</v>
      </c>
      <c r="U4713" s="162">
        <f t="shared" si="737"/>
        <v>113.54499459197952</v>
      </c>
      <c r="V4713" s="163">
        <f t="shared" si="738"/>
        <v>1</v>
      </c>
      <c r="W4713" s="164">
        <f t="shared" si="739"/>
        <v>450278482.70871639</v>
      </c>
      <c r="X4713" s="164">
        <f t="shared" si="740"/>
        <v>393487840.18828666</v>
      </c>
    </row>
    <row r="4714" spans="10:24" x14ac:dyDescent="0.25">
      <c r="J4714">
        <v>4711</v>
      </c>
      <c r="K4714" s="43">
        <v>0.10716624037465372</v>
      </c>
      <c r="L4714">
        <v>0.64598374363241173</v>
      </c>
      <c r="M4714">
        <v>0.90314826438577189</v>
      </c>
      <c r="N4714" s="44">
        <v>0.70085181812719344</v>
      </c>
      <c r="O4714" s="161">
        <f t="shared" si="731"/>
        <v>2000000</v>
      </c>
      <c r="P4714" s="162">
        <f t="shared" si="732"/>
        <v>185.61749685140666</v>
      </c>
      <c r="Q4714" s="162">
        <f t="shared" si="733"/>
        <v>160.9940197829234</v>
      </c>
      <c r="R4714" s="163">
        <f t="shared" si="734"/>
        <v>1</v>
      </c>
      <c r="S4714" s="161">
        <f t="shared" si="735"/>
        <v>2000000</v>
      </c>
      <c r="T4714" s="162">
        <f t="shared" si="736"/>
        <v>191.87249895046889</v>
      </c>
      <c r="U4714" s="162">
        <f t="shared" si="737"/>
        <v>137.99700989146172</v>
      </c>
      <c r="V4714" s="163">
        <f t="shared" si="738"/>
        <v>1</v>
      </c>
      <c r="W4714" s="164">
        <f t="shared" si="739"/>
        <v>-753045.86303348839</v>
      </c>
      <c r="X4714" s="164">
        <f t="shared" si="740"/>
        <v>-42249021.881985635</v>
      </c>
    </row>
    <row r="4715" spans="10:24" x14ac:dyDescent="0.25">
      <c r="J4715">
        <v>4712</v>
      </c>
      <c r="K4715" s="43">
        <v>9.7262331523617074E-2</v>
      </c>
      <c r="L4715">
        <v>0.75178847625337231</v>
      </c>
      <c r="M4715">
        <v>4.2803030447019275E-2</v>
      </c>
      <c r="N4715" s="44">
        <v>0.69215703058192823</v>
      </c>
      <c r="O4715" s="161">
        <f t="shared" si="731"/>
        <v>2000000</v>
      </c>
      <c r="P4715" s="162">
        <f t="shared" si="732"/>
        <v>190.20192874598808</v>
      </c>
      <c r="Q4715" s="162">
        <f t="shared" si="733"/>
        <v>100.61908709931376</v>
      </c>
      <c r="R4715" s="163">
        <f t="shared" si="734"/>
        <v>1</v>
      </c>
      <c r="S4715" s="161">
        <f t="shared" si="735"/>
        <v>2000000</v>
      </c>
      <c r="T4715" s="162">
        <f t="shared" si="736"/>
        <v>193.40064291532937</v>
      </c>
      <c r="U4715" s="162">
        <f t="shared" si="737"/>
        <v>107.80954354965688</v>
      </c>
      <c r="V4715" s="163">
        <f t="shared" si="738"/>
        <v>1</v>
      </c>
      <c r="W4715" s="164">
        <f t="shared" si="739"/>
        <v>129165683.29334864</v>
      </c>
      <c r="X4715" s="164">
        <f t="shared" si="740"/>
        <v>21182198.731344968</v>
      </c>
    </row>
    <row r="4716" spans="10:24" x14ac:dyDescent="0.25">
      <c r="J4716">
        <v>4713</v>
      </c>
      <c r="K4716" s="43">
        <v>0.99511925342770269</v>
      </c>
      <c r="L4716">
        <v>0.87105124548919377</v>
      </c>
      <c r="M4716">
        <v>0.44161065957088386</v>
      </c>
      <c r="N4716" s="44">
        <v>0.9617036529625056</v>
      </c>
      <c r="O4716" s="161">
        <f t="shared" si="731"/>
        <v>9000000</v>
      </c>
      <c r="P4716" s="162">
        <f t="shared" si="732"/>
        <v>196.97061716516848</v>
      </c>
      <c r="Q4716" s="162">
        <f t="shared" si="733"/>
        <v>132.06226268649678</v>
      </c>
      <c r="R4716" s="163">
        <f t="shared" si="734"/>
        <v>1</v>
      </c>
      <c r="S4716" s="161">
        <f t="shared" si="735"/>
        <v>9000000</v>
      </c>
      <c r="T4716" s="162">
        <f t="shared" si="736"/>
        <v>195.6568723883895</v>
      </c>
      <c r="U4716" s="162">
        <f t="shared" si="737"/>
        <v>123.53113134324839</v>
      </c>
      <c r="V4716" s="163">
        <f t="shared" si="738"/>
        <v>1</v>
      </c>
      <c r="W4716" s="164">
        <f t="shared" si="739"/>
        <v>534175190.30804527</v>
      </c>
      <c r="X4716" s="164">
        <f t="shared" si="740"/>
        <v>499131669.40627003</v>
      </c>
    </row>
    <row r="4717" spans="10:24" x14ac:dyDescent="0.25">
      <c r="J4717">
        <v>4714</v>
      </c>
      <c r="K4717" s="43">
        <v>0.74124872250286122</v>
      </c>
      <c r="L4717">
        <v>0.51098969139475503</v>
      </c>
      <c r="M4717">
        <v>0.91887929653382072</v>
      </c>
      <c r="N4717" s="44">
        <v>0.38127510757017413</v>
      </c>
      <c r="O4717" s="161">
        <f t="shared" si="731"/>
        <v>6000000</v>
      </c>
      <c r="P4717" s="162">
        <f t="shared" si="732"/>
        <v>180.41325834120443</v>
      </c>
      <c r="Q4717" s="162">
        <f t="shared" si="733"/>
        <v>162.9514549452648</v>
      </c>
      <c r="R4717" s="163">
        <f t="shared" si="734"/>
        <v>1</v>
      </c>
      <c r="S4717" s="161">
        <f t="shared" si="735"/>
        <v>7000000</v>
      </c>
      <c r="T4717" s="162">
        <f t="shared" si="736"/>
        <v>190.13775278040148</v>
      </c>
      <c r="U4717" s="162">
        <f t="shared" si="737"/>
        <v>138.9757274726324</v>
      </c>
      <c r="V4717" s="163">
        <f t="shared" si="738"/>
        <v>1</v>
      </c>
      <c r="W4717" s="164">
        <f t="shared" si="739"/>
        <v>54770820.375637755</v>
      </c>
      <c r="X4717" s="164">
        <f t="shared" si="740"/>
        <v>208134177.1543836</v>
      </c>
    </row>
    <row r="4718" spans="10:24" x14ac:dyDescent="0.25">
      <c r="J4718">
        <v>4715</v>
      </c>
      <c r="K4718" s="43">
        <v>0.52533473455784607</v>
      </c>
      <c r="L4718">
        <v>0.39723383846083904</v>
      </c>
      <c r="M4718">
        <v>0.99540575490312366</v>
      </c>
      <c r="N4718" s="44">
        <v>8.3620555765994697E-2</v>
      </c>
      <c r="O4718" s="161">
        <f t="shared" si="731"/>
        <v>5000000</v>
      </c>
      <c r="P4718" s="162">
        <f t="shared" si="732"/>
        <v>176.09229698826229</v>
      </c>
      <c r="Q4718" s="162">
        <f t="shared" si="733"/>
        <v>187.09920629923903</v>
      </c>
      <c r="R4718" s="163">
        <f t="shared" si="734"/>
        <v>1</v>
      </c>
      <c r="S4718" s="161">
        <f t="shared" si="735"/>
        <v>6000000</v>
      </c>
      <c r="T4718" s="162">
        <f t="shared" si="736"/>
        <v>188.69743232942076</v>
      </c>
      <c r="U4718" s="162">
        <f t="shared" si="737"/>
        <v>151.04960314961951</v>
      </c>
      <c r="V4718" s="163">
        <f t="shared" si="738"/>
        <v>0.9</v>
      </c>
      <c r="W4718" s="164">
        <f t="shared" si="739"/>
        <v>-105034546.55488369</v>
      </c>
      <c r="X4718" s="164">
        <f t="shared" si="740"/>
        <v>53298277.570926756</v>
      </c>
    </row>
    <row r="4719" spans="10:24" x14ac:dyDescent="0.25">
      <c r="J4719">
        <v>4716</v>
      </c>
      <c r="K4719" s="43">
        <v>0.56137270678363738</v>
      </c>
      <c r="L4719">
        <v>0.17753728490369824</v>
      </c>
      <c r="M4719">
        <v>0.15528046620890068</v>
      </c>
      <c r="N4719" s="44">
        <v>0.55736943474672773</v>
      </c>
      <c r="O4719" s="161">
        <f t="shared" si="731"/>
        <v>6000000</v>
      </c>
      <c r="P4719" s="162">
        <f t="shared" si="732"/>
        <v>166.12813317742931</v>
      </c>
      <c r="Q4719" s="162">
        <f t="shared" si="733"/>
        <v>114.71908541894727</v>
      </c>
      <c r="R4719" s="163">
        <f t="shared" si="734"/>
        <v>1</v>
      </c>
      <c r="S4719" s="161">
        <f t="shared" si="735"/>
        <v>6000000</v>
      </c>
      <c r="T4719" s="162">
        <f t="shared" si="736"/>
        <v>185.37604439247644</v>
      </c>
      <c r="U4719" s="162">
        <f t="shared" si="737"/>
        <v>114.85954270947363</v>
      </c>
      <c r="V4719" s="163">
        <f t="shared" si="738"/>
        <v>1</v>
      </c>
      <c r="W4719" s="164">
        <f t="shared" si="739"/>
        <v>258454286.55089217</v>
      </c>
      <c r="X4719" s="164">
        <f t="shared" si="740"/>
        <v>273099010.09801692</v>
      </c>
    </row>
    <row r="4720" spans="10:24" x14ac:dyDescent="0.25">
      <c r="J4720">
        <v>4717</v>
      </c>
      <c r="K4720" s="43">
        <v>0.71805496710828443</v>
      </c>
      <c r="L4720">
        <v>0.53047885012419549</v>
      </c>
      <c r="M4720">
        <v>3.5010294388156948E-3</v>
      </c>
      <c r="N4720" s="44">
        <v>0.3673698045031194</v>
      </c>
      <c r="O4720" s="161">
        <f t="shared" si="731"/>
        <v>6000000</v>
      </c>
      <c r="P4720" s="162">
        <f t="shared" si="732"/>
        <v>181.14710431775117</v>
      </c>
      <c r="Q4720" s="162">
        <f t="shared" si="733"/>
        <v>81.065073483963531</v>
      </c>
      <c r="R4720" s="163">
        <f t="shared" si="734"/>
        <v>1</v>
      </c>
      <c r="S4720" s="161">
        <f t="shared" si="735"/>
        <v>7000000</v>
      </c>
      <c r="T4720" s="162">
        <f t="shared" si="736"/>
        <v>190.38236810591707</v>
      </c>
      <c r="U4720" s="162">
        <f t="shared" si="737"/>
        <v>98.032536741981772</v>
      </c>
      <c r="V4720" s="163">
        <f t="shared" si="738"/>
        <v>1</v>
      </c>
      <c r="W4720" s="164">
        <f t="shared" si="739"/>
        <v>550492185.00272584</v>
      </c>
      <c r="X4720" s="164">
        <f t="shared" si="740"/>
        <v>496448819.5475471</v>
      </c>
    </row>
    <row r="4721" spans="10:24" x14ac:dyDescent="0.25">
      <c r="J4721">
        <v>4718</v>
      </c>
      <c r="K4721" s="43">
        <v>9.5753718038821378E-2</v>
      </c>
      <c r="L4721">
        <v>0.36979493903030869</v>
      </c>
      <c r="M4721">
        <v>0.98625113296674938</v>
      </c>
      <c r="N4721" s="44">
        <v>0.69083431732123946</v>
      </c>
      <c r="O4721" s="161">
        <f t="shared" si="731"/>
        <v>2000000</v>
      </c>
      <c r="P4721" s="162">
        <f t="shared" si="732"/>
        <v>175.0140524406053</v>
      </c>
      <c r="Q4721" s="162">
        <f t="shared" si="733"/>
        <v>179.08757066822852</v>
      </c>
      <c r="R4721" s="163">
        <f t="shared" si="734"/>
        <v>1</v>
      </c>
      <c r="S4721" s="161">
        <f t="shared" si="735"/>
        <v>2000000</v>
      </c>
      <c r="T4721" s="162">
        <f t="shared" si="736"/>
        <v>188.33801748020176</v>
      </c>
      <c r="U4721" s="162">
        <f t="shared" si="737"/>
        <v>147.04378533411426</v>
      </c>
      <c r="V4721" s="163">
        <f t="shared" si="738"/>
        <v>1</v>
      </c>
      <c r="W4721" s="164">
        <f t="shared" si="739"/>
        <v>-58147036.455246449</v>
      </c>
      <c r="X4721" s="164">
        <f t="shared" si="740"/>
        <v>-67411535.707825005</v>
      </c>
    </row>
    <row r="4722" spans="10:24" x14ac:dyDescent="0.25">
      <c r="J4722">
        <v>4719</v>
      </c>
      <c r="K4722" s="43">
        <v>0.91462885867487331</v>
      </c>
      <c r="L4722">
        <v>0.25668485089688986</v>
      </c>
      <c r="M4722">
        <v>0.4451355451869744</v>
      </c>
      <c r="N4722" s="44">
        <v>0.38211211659659394</v>
      </c>
      <c r="O4722" s="161">
        <f t="shared" si="731"/>
        <v>7000000</v>
      </c>
      <c r="P4722" s="162">
        <f t="shared" si="732"/>
        <v>170.19600366740755</v>
      </c>
      <c r="Q4722" s="162">
        <f t="shared" si="733"/>
        <v>132.24077620765465</v>
      </c>
      <c r="R4722" s="163">
        <f t="shared" si="734"/>
        <v>1</v>
      </c>
      <c r="S4722" s="161">
        <f t="shared" si="735"/>
        <v>9000000</v>
      </c>
      <c r="T4722" s="162">
        <f t="shared" si="736"/>
        <v>186.73200122246919</v>
      </c>
      <c r="U4722" s="162">
        <f t="shared" si="737"/>
        <v>123.62038810382732</v>
      </c>
      <c r="V4722" s="163">
        <f t="shared" si="738"/>
        <v>1</v>
      </c>
      <c r="W4722" s="164">
        <f t="shared" si="739"/>
        <v>215686592.21827033</v>
      </c>
      <c r="X4722" s="164">
        <f t="shared" si="740"/>
        <v>418004518.0677768</v>
      </c>
    </row>
    <row r="4723" spans="10:24" x14ac:dyDescent="0.25">
      <c r="J4723">
        <v>4720</v>
      </c>
      <c r="K4723" s="43">
        <v>0.71797074898502888</v>
      </c>
      <c r="L4723">
        <v>0.6003825800375906</v>
      </c>
      <c r="M4723">
        <v>0.3278080715886621</v>
      </c>
      <c r="N4723" s="44">
        <v>7.2023198407246691E-2</v>
      </c>
      <c r="O4723" s="161">
        <f t="shared" si="731"/>
        <v>6000000</v>
      </c>
      <c r="P4723" s="162">
        <f t="shared" si="732"/>
        <v>183.81506233170231</v>
      </c>
      <c r="Q4723" s="162">
        <f t="shared" si="733"/>
        <v>126.08052321489008</v>
      </c>
      <c r="R4723" s="163">
        <f t="shared" si="734"/>
        <v>1</v>
      </c>
      <c r="S4723" s="161">
        <f t="shared" si="735"/>
        <v>7000000</v>
      </c>
      <c r="T4723" s="162">
        <f t="shared" si="736"/>
        <v>191.27168744390076</v>
      </c>
      <c r="U4723" s="162">
        <f t="shared" si="737"/>
        <v>120.54026160744505</v>
      </c>
      <c r="V4723" s="163">
        <f t="shared" si="738"/>
        <v>0.9</v>
      </c>
      <c r="W4723" s="164">
        <f t="shared" si="739"/>
        <v>296407234.70087337</v>
      </c>
      <c r="X4723" s="164">
        <f t="shared" si="740"/>
        <v>295607982.76967096</v>
      </c>
    </row>
    <row r="4724" spans="10:24" x14ac:dyDescent="0.25">
      <c r="J4724">
        <v>4721</v>
      </c>
      <c r="K4724" s="43">
        <v>0.15125528622009687</v>
      </c>
      <c r="L4724">
        <v>0.50517828744134152</v>
      </c>
      <c r="M4724">
        <v>0.2155102028686442</v>
      </c>
      <c r="N4724" s="44">
        <v>7.8066367275595683E-2</v>
      </c>
      <c r="O4724" s="161">
        <f t="shared" si="731"/>
        <v>2000000</v>
      </c>
      <c r="P4724" s="162">
        <f t="shared" si="732"/>
        <v>180.1947060932836</v>
      </c>
      <c r="Q4724" s="162">
        <f t="shared" si="733"/>
        <v>119.2510655768663</v>
      </c>
      <c r="R4724" s="163">
        <f t="shared" si="734"/>
        <v>1</v>
      </c>
      <c r="S4724" s="161">
        <f t="shared" si="735"/>
        <v>5000000</v>
      </c>
      <c r="T4724" s="162">
        <f t="shared" si="736"/>
        <v>190.06490203109453</v>
      </c>
      <c r="U4724" s="162">
        <f t="shared" si="737"/>
        <v>117.12553278843315</v>
      </c>
      <c r="V4724" s="163">
        <f t="shared" si="738"/>
        <v>0.9</v>
      </c>
      <c r="W4724" s="164">
        <f t="shared" si="739"/>
        <v>71887281.032834604</v>
      </c>
      <c r="X4724" s="164">
        <f t="shared" si="740"/>
        <v>178227161.59197623</v>
      </c>
    </row>
    <row r="4725" spans="10:24" x14ac:dyDescent="0.25">
      <c r="J4725">
        <v>4722</v>
      </c>
      <c r="K4725" s="43">
        <v>0.85257852859343253</v>
      </c>
      <c r="L4725">
        <v>0.31211360802187582</v>
      </c>
      <c r="M4725">
        <v>0.11363102208201581</v>
      </c>
      <c r="N4725" s="44">
        <v>0.79087173405212696</v>
      </c>
      <c r="O4725" s="161">
        <f t="shared" si="731"/>
        <v>7000000</v>
      </c>
      <c r="P4725" s="162">
        <f t="shared" si="732"/>
        <v>172.65197804406</v>
      </c>
      <c r="Q4725" s="162">
        <f t="shared" si="733"/>
        <v>110.85116390648243</v>
      </c>
      <c r="R4725" s="163">
        <f t="shared" si="734"/>
        <v>1</v>
      </c>
      <c r="S4725" s="161">
        <f t="shared" si="735"/>
        <v>7000000</v>
      </c>
      <c r="T4725" s="162">
        <f t="shared" si="736"/>
        <v>187.55065934801999</v>
      </c>
      <c r="U4725" s="162">
        <f t="shared" si="737"/>
        <v>112.92558195324122</v>
      </c>
      <c r="V4725" s="163">
        <f t="shared" si="738"/>
        <v>1</v>
      </c>
      <c r="W4725" s="164">
        <f t="shared" si="739"/>
        <v>382605698.96304303</v>
      </c>
      <c r="X4725" s="164">
        <f t="shared" si="740"/>
        <v>372375541.7634514</v>
      </c>
    </row>
    <row r="4726" spans="10:24" x14ac:dyDescent="0.25">
      <c r="J4726">
        <v>4723</v>
      </c>
      <c r="K4726" s="43">
        <v>0.63375044316703966</v>
      </c>
      <c r="L4726">
        <v>0.5815394687681259</v>
      </c>
      <c r="M4726">
        <v>0.5285711130441173</v>
      </c>
      <c r="N4726" s="44">
        <v>0.51350926356530735</v>
      </c>
      <c r="O4726" s="161">
        <f t="shared" si="731"/>
        <v>6000000</v>
      </c>
      <c r="P4726" s="162">
        <f t="shared" si="732"/>
        <v>183.08750076758463</v>
      </c>
      <c r="Q4726" s="162">
        <f t="shared" si="733"/>
        <v>136.43356981769094</v>
      </c>
      <c r="R4726" s="163">
        <f t="shared" si="734"/>
        <v>1</v>
      </c>
      <c r="S4726" s="161">
        <f t="shared" si="735"/>
        <v>7000000</v>
      </c>
      <c r="T4726" s="162">
        <f t="shared" si="736"/>
        <v>191.02916692252822</v>
      </c>
      <c r="U4726" s="162">
        <f t="shared" si="737"/>
        <v>125.71678490884547</v>
      </c>
      <c r="V4726" s="163">
        <f t="shared" si="738"/>
        <v>1</v>
      </c>
      <c r="W4726" s="164">
        <f t="shared" si="739"/>
        <v>229923585.69936216</v>
      </c>
      <c r="X4726" s="164">
        <f t="shared" si="740"/>
        <v>307186674.09577924</v>
      </c>
    </row>
    <row r="4727" spans="10:24" x14ac:dyDescent="0.25">
      <c r="J4727">
        <v>4724</v>
      </c>
      <c r="K4727" s="43">
        <v>4.9856044214170003E-2</v>
      </c>
      <c r="L4727">
        <v>0.33033571543826423</v>
      </c>
      <c r="M4727">
        <v>0.60456215435082383</v>
      </c>
      <c r="N4727" s="44">
        <v>0.42971468405761237</v>
      </c>
      <c r="O4727" s="161">
        <f t="shared" si="731"/>
        <v>1000000</v>
      </c>
      <c r="P4727" s="162">
        <f t="shared" si="732"/>
        <v>173.4152048305414</v>
      </c>
      <c r="Q4727" s="162">
        <f t="shared" si="733"/>
        <v>140.30347303770299</v>
      </c>
      <c r="R4727" s="163">
        <f t="shared" si="734"/>
        <v>1</v>
      </c>
      <c r="S4727" s="161">
        <f t="shared" si="735"/>
        <v>1000000</v>
      </c>
      <c r="T4727" s="162">
        <f t="shared" si="736"/>
        <v>187.80506827684712</v>
      </c>
      <c r="U4727" s="162">
        <f t="shared" si="737"/>
        <v>127.65173651885149</v>
      </c>
      <c r="V4727" s="163">
        <f t="shared" si="738"/>
        <v>1</v>
      </c>
      <c r="W4727" s="164">
        <f t="shared" si="739"/>
        <v>-16888268.207161587</v>
      </c>
      <c r="X4727" s="164">
        <f t="shared" si="740"/>
        <v>-89846668.242004365</v>
      </c>
    </row>
    <row r="4728" spans="10:24" x14ac:dyDescent="0.25">
      <c r="J4728">
        <v>4725</v>
      </c>
      <c r="K4728" s="43">
        <v>5.0032088444957545E-2</v>
      </c>
      <c r="L4728">
        <v>0.42319044575149223</v>
      </c>
      <c r="M4728">
        <v>0.10162914379565224</v>
      </c>
      <c r="N4728" s="44">
        <v>0.72726287387501209</v>
      </c>
      <c r="O4728" s="161">
        <f t="shared" si="731"/>
        <v>2000000</v>
      </c>
      <c r="P4728" s="162">
        <f t="shared" si="732"/>
        <v>177.09392723531604</v>
      </c>
      <c r="Q4728" s="162">
        <f t="shared" si="733"/>
        <v>109.55353480394277</v>
      </c>
      <c r="R4728" s="163">
        <f t="shared" si="734"/>
        <v>1</v>
      </c>
      <c r="S4728" s="161">
        <f t="shared" si="735"/>
        <v>2000000</v>
      </c>
      <c r="T4728" s="162">
        <f t="shared" si="736"/>
        <v>189.03130907843868</v>
      </c>
      <c r="U4728" s="162">
        <f t="shared" si="737"/>
        <v>112.27676740197138</v>
      </c>
      <c r="V4728" s="163">
        <f t="shared" si="738"/>
        <v>1</v>
      </c>
      <c r="W4728" s="164">
        <f t="shared" si="739"/>
        <v>85080784.862746567</v>
      </c>
      <c r="X4728" s="164">
        <f t="shared" si="740"/>
        <v>3509083.3529345989</v>
      </c>
    </row>
    <row r="4729" spans="10:24" x14ac:dyDescent="0.25">
      <c r="J4729">
        <v>4726</v>
      </c>
      <c r="K4729" s="43">
        <v>0.82446304054691766</v>
      </c>
      <c r="L4729">
        <v>0.55667843569224329</v>
      </c>
      <c r="M4729">
        <v>0.9521637563921066</v>
      </c>
      <c r="N4729" s="44">
        <v>0.97741649117679608</v>
      </c>
      <c r="O4729" s="161">
        <f t="shared" si="731"/>
        <v>7000000</v>
      </c>
      <c r="P4729" s="162">
        <f t="shared" si="732"/>
        <v>182.13829671331197</v>
      </c>
      <c r="Q4729" s="162">
        <f t="shared" si="733"/>
        <v>168.3241103693575</v>
      </c>
      <c r="R4729" s="163">
        <f t="shared" si="734"/>
        <v>1</v>
      </c>
      <c r="S4729" s="161">
        <f t="shared" si="735"/>
        <v>7000000</v>
      </c>
      <c r="T4729" s="162">
        <f t="shared" si="736"/>
        <v>190.712765571104</v>
      </c>
      <c r="U4729" s="162">
        <f t="shared" si="737"/>
        <v>141.66205518467876</v>
      </c>
      <c r="V4729" s="163">
        <f t="shared" si="738"/>
        <v>1</v>
      </c>
      <c r="W4729" s="164">
        <f t="shared" si="739"/>
        <v>46699304.407681331</v>
      </c>
      <c r="X4729" s="164">
        <f t="shared" si="740"/>
        <v>193354972.70497668</v>
      </c>
    </row>
    <row r="4730" spans="10:24" x14ac:dyDescent="0.25">
      <c r="J4730">
        <v>4727</v>
      </c>
      <c r="K4730" s="43">
        <v>0.11369726135908076</v>
      </c>
      <c r="L4730">
        <v>0.95059814146643096</v>
      </c>
      <c r="M4730">
        <v>0.52493541202509386</v>
      </c>
      <c r="N4730" s="44">
        <v>0.76707046407875779</v>
      </c>
      <c r="O4730" s="161">
        <f t="shared" si="731"/>
        <v>2000000</v>
      </c>
      <c r="P4730" s="162">
        <f t="shared" si="732"/>
        <v>204.76021591101681</v>
      </c>
      <c r="Q4730" s="162">
        <f t="shared" si="733"/>
        <v>136.25089124214881</v>
      </c>
      <c r="R4730" s="163">
        <f t="shared" si="734"/>
        <v>1</v>
      </c>
      <c r="S4730" s="161">
        <f t="shared" si="735"/>
        <v>2000000</v>
      </c>
      <c r="T4730" s="162">
        <f t="shared" si="736"/>
        <v>198.25340530367228</v>
      </c>
      <c r="U4730" s="162">
        <f t="shared" si="737"/>
        <v>125.62544562107441</v>
      </c>
      <c r="V4730" s="163">
        <f t="shared" si="738"/>
        <v>1</v>
      </c>
      <c r="W4730" s="164">
        <f t="shared" si="739"/>
        <v>87018649.337736011</v>
      </c>
      <c r="X4730" s="164">
        <f t="shared" si="740"/>
        <v>-4744080.6348042488</v>
      </c>
    </row>
    <row r="4731" spans="10:24" x14ac:dyDescent="0.25">
      <c r="J4731">
        <v>4728</v>
      </c>
      <c r="K4731" s="43">
        <v>0.85280546770453558</v>
      </c>
      <c r="L4731">
        <v>0.60103113911358375</v>
      </c>
      <c r="M4731">
        <v>9.618537661718185E-2</v>
      </c>
      <c r="N4731" s="44">
        <v>0.36405947961210372</v>
      </c>
      <c r="O4731" s="161">
        <f t="shared" si="731"/>
        <v>7000000</v>
      </c>
      <c r="P4731" s="162">
        <f t="shared" si="732"/>
        <v>183.84025478235472</v>
      </c>
      <c r="Q4731" s="162">
        <f t="shared" si="733"/>
        <v>108.92804412038734</v>
      </c>
      <c r="R4731" s="163">
        <f t="shared" si="734"/>
        <v>1</v>
      </c>
      <c r="S4731" s="161">
        <f t="shared" si="735"/>
        <v>7000000</v>
      </c>
      <c r="T4731" s="162">
        <f t="shared" si="736"/>
        <v>191.28008492745158</v>
      </c>
      <c r="U4731" s="162">
        <f t="shared" si="737"/>
        <v>111.96402206019367</v>
      </c>
      <c r="V4731" s="163">
        <f t="shared" si="738"/>
        <v>1</v>
      </c>
      <c r="W4731" s="164">
        <f t="shared" si="739"/>
        <v>474385474.63377166</v>
      </c>
      <c r="X4731" s="164">
        <f t="shared" si="740"/>
        <v>405212440.07080543</v>
      </c>
    </row>
    <row r="4732" spans="10:24" x14ac:dyDescent="0.25">
      <c r="J4732">
        <v>4729</v>
      </c>
      <c r="K4732" s="43">
        <v>0.8567195924313793</v>
      </c>
      <c r="L4732">
        <v>0.37522402536562782</v>
      </c>
      <c r="M4732">
        <v>0.24092899546719626</v>
      </c>
      <c r="N4732" s="44">
        <v>0.13725208785012366</v>
      </c>
      <c r="O4732" s="161">
        <f t="shared" si="731"/>
        <v>7000000</v>
      </c>
      <c r="P4732" s="162">
        <f t="shared" si="732"/>
        <v>175.22927058110062</v>
      </c>
      <c r="Q4732" s="162">
        <f t="shared" si="733"/>
        <v>120.93365268929678</v>
      </c>
      <c r="R4732" s="163">
        <f t="shared" si="734"/>
        <v>1</v>
      </c>
      <c r="S4732" s="161">
        <f t="shared" si="735"/>
        <v>7000000</v>
      </c>
      <c r="T4732" s="162">
        <f t="shared" si="736"/>
        <v>188.40975686036688</v>
      </c>
      <c r="U4732" s="162">
        <f t="shared" si="737"/>
        <v>117.96682634464838</v>
      </c>
      <c r="V4732" s="163">
        <f t="shared" si="738"/>
        <v>0.9</v>
      </c>
      <c r="W4732" s="164">
        <f t="shared" si="739"/>
        <v>330069325.24262691</v>
      </c>
      <c r="X4732" s="164">
        <f t="shared" si="740"/>
        <v>293790462.2490266</v>
      </c>
    </row>
    <row r="4733" spans="10:24" x14ac:dyDescent="0.25">
      <c r="J4733">
        <v>4730</v>
      </c>
      <c r="K4733" s="43">
        <v>0.7449444437088627</v>
      </c>
      <c r="L4733">
        <v>0.47063398375454923</v>
      </c>
      <c r="M4733">
        <v>0.82145695754680836</v>
      </c>
      <c r="N4733" s="44">
        <v>9.970554219240646E-2</v>
      </c>
      <c r="O4733" s="161">
        <f t="shared" si="731"/>
        <v>6000000</v>
      </c>
      <c r="P4733" s="162">
        <f t="shared" si="732"/>
        <v>178.89485569085571</v>
      </c>
      <c r="Q4733" s="162">
        <f t="shared" si="733"/>
        <v>153.41863408073883</v>
      </c>
      <c r="R4733" s="163">
        <f t="shared" si="734"/>
        <v>1</v>
      </c>
      <c r="S4733" s="161">
        <f t="shared" si="735"/>
        <v>7000000</v>
      </c>
      <c r="T4733" s="162">
        <f t="shared" si="736"/>
        <v>189.63161856361856</v>
      </c>
      <c r="U4733" s="162">
        <f t="shared" si="737"/>
        <v>134.2093170403694</v>
      </c>
      <c r="V4733" s="163">
        <f t="shared" si="738"/>
        <v>0.9</v>
      </c>
      <c r="W4733" s="164">
        <f t="shared" si="739"/>
        <v>102857329.66070127</v>
      </c>
      <c r="X4733" s="164">
        <f t="shared" si="740"/>
        <v>199160499.5964697</v>
      </c>
    </row>
    <row r="4734" spans="10:24" x14ac:dyDescent="0.25">
      <c r="J4734">
        <v>4731</v>
      </c>
      <c r="K4734" s="43">
        <v>0.64465911515946717</v>
      </c>
      <c r="L4734">
        <v>0.46476671165128092</v>
      </c>
      <c r="M4734">
        <v>0.6318499958377426</v>
      </c>
      <c r="N4734" s="44">
        <v>8.4029207546439499E-2</v>
      </c>
      <c r="O4734" s="161">
        <f t="shared" si="731"/>
        <v>6000000</v>
      </c>
      <c r="P4734" s="162">
        <f t="shared" si="732"/>
        <v>178.67352178745784</v>
      </c>
      <c r="Q4734" s="162">
        <f t="shared" si="733"/>
        <v>141.73514218240931</v>
      </c>
      <c r="R4734" s="163">
        <f t="shared" si="734"/>
        <v>1</v>
      </c>
      <c r="S4734" s="161">
        <f t="shared" si="735"/>
        <v>7000000</v>
      </c>
      <c r="T4734" s="162">
        <f t="shared" si="736"/>
        <v>189.55784059581927</v>
      </c>
      <c r="U4734" s="162">
        <f t="shared" si="737"/>
        <v>128.36757109120467</v>
      </c>
      <c r="V4734" s="163">
        <f t="shared" si="738"/>
        <v>0.9</v>
      </c>
      <c r="W4734" s="164">
        <f t="shared" si="739"/>
        <v>171630277.63029122</v>
      </c>
      <c r="X4734" s="164">
        <f t="shared" si="740"/>
        <v>235498697.87907207</v>
      </c>
    </row>
    <row r="4735" spans="10:24" x14ac:dyDescent="0.25">
      <c r="J4735">
        <v>4732</v>
      </c>
      <c r="K4735" s="43">
        <v>0.94317227919047009</v>
      </c>
      <c r="L4735">
        <v>7.2051594985211742E-2</v>
      </c>
      <c r="M4735">
        <v>0.14131362606123976</v>
      </c>
      <c r="N4735" s="44">
        <v>0.69252444813352854</v>
      </c>
      <c r="O4735" s="161">
        <f t="shared" si="731"/>
        <v>7000000</v>
      </c>
      <c r="P4735" s="162">
        <f t="shared" si="732"/>
        <v>158.08979507091246</v>
      </c>
      <c r="Q4735" s="162">
        <f t="shared" si="733"/>
        <v>113.51127720330035</v>
      </c>
      <c r="R4735" s="163">
        <f t="shared" si="734"/>
        <v>1</v>
      </c>
      <c r="S4735" s="161">
        <f t="shared" si="735"/>
        <v>9000000</v>
      </c>
      <c r="T4735" s="162">
        <f t="shared" si="736"/>
        <v>182.69659835697081</v>
      </c>
      <c r="U4735" s="162">
        <f t="shared" si="737"/>
        <v>114.25563860165018</v>
      </c>
      <c r="V4735" s="163">
        <f t="shared" si="738"/>
        <v>1</v>
      </c>
      <c r="W4735" s="164">
        <f t="shared" si="739"/>
        <v>262049625.07328475</v>
      </c>
      <c r="X4735" s="164">
        <f t="shared" si="740"/>
        <v>465968637.79788566</v>
      </c>
    </row>
    <row r="4736" spans="10:24" x14ac:dyDescent="0.25">
      <c r="J4736">
        <v>4733</v>
      </c>
      <c r="K4736" s="43">
        <v>0.87227990206064698</v>
      </c>
      <c r="L4736">
        <v>0.48413004641711155</v>
      </c>
      <c r="M4736">
        <v>0.90858468046019736</v>
      </c>
      <c r="N4736" s="44">
        <v>0.91678445881087745</v>
      </c>
      <c r="O4736" s="161">
        <f t="shared" si="731"/>
        <v>7000000</v>
      </c>
      <c r="P4736" s="162">
        <f t="shared" si="732"/>
        <v>179.40314142188134</v>
      </c>
      <c r="Q4736" s="162">
        <f t="shared" si="733"/>
        <v>161.6417985934074</v>
      </c>
      <c r="R4736" s="163">
        <f t="shared" si="734"/>
        <v>1</v>
      </c>
      <c r="S4736" s="161">
        <f t="shared" si="735"/>
        <v>7000000</v>
      </c>
      <c r="T4736" s="162">
        <f t="shared" si="736"/>
        <v>189.80104714062711</v>
      </c>
      <c r="U4736" s="162">
        <f t="shared" si="737"/>
        <v>138.32089929670371</v>
      </c>
      <c r="V4736" s="163">
        <f t="shared" si="738"/>
        <v>1</v>
      </c>
      <c r="W4736" s="164">
        <f t="shared" si="739"/>
        <v>74329399.799317598</v>
      </c>
      <c r="X4736" s="164">
        <f t="shared" si="740"/>
        <v>210361034.90746373</v>
      </c>
    </row>
    <row r="4737" spans="10:24" x14ac:dyDescent="0.25">
      <c r="J4737">
        <v>4734</v>
      </c>
      <c r="K4737" s="43">
        <v>0.19277946895078757</v>
      </c>
      <c r="L4737">
        <v>0.86507909789527004</v>
      </c>
      <c r="M4737">
        <v>0.32437823405576582</v>
      </c>
      <c r="N4737" s="44">
        <v>0.75164839939725447</v>
      </c>
      <c r="O4737" s="161">
        <f t="shared" si="731"/>
        <v>2000000</v>
      </c>
      <c r="P4737" s="162">
        <f t="shared" si="732"/>
        <v>196.55140405394849</v>
      </c>
      <c r="Q4737" s="162">
        <f t="shared" si="733"/>
        <v>125.89019187825002</v>
      </c>
      <c r="R4737" s="163">
        <f t="shared" si="734"/>
        <v>1</v>
      </c>
      <c r="S4737" s="161">
        <f t="shared" si="735"/>
        <v>5000000</v>
      </c>
      <c r="T4737" s="162">
        <f t="shared" si="736"/>
        <v>195.51713468464951</v>
      </c>
      <c r="U4737" s="162">
        <f t="shared" si="737"/>
        <v>120.44509593912501</v>
      </c>
      <c r="V4737" s="163">
        <f t="shared" si="738"/>
        <v>1</v>
      </c>
      <c r="W4737" s="164">
        <f t="shared" si="739"/>
        <v>91322424.351396918</v>
      </c>
      <c r="X4737" s="164">
        <f t="shared" si="740"/>
        <v>225360193.72762245</v>
      </c>
    </row>
    <row r="4738" spans="10:24" x14ac:dyDescent="0.25">
      <c r="J4738">
        <v>4735</v>
      </c>
      <c r="K4738" s="43">
        <v>0.77204054660319155</v>
      </c>
      <c r="L4738">
        <v>0.3288923568468356</v>
      </c>
      <c r="M4738">
        <v>0.38801243319613243</v>
      </c>
      <c r="N4738" s="44">
        <v>0.12560166590838873</v>
      </c>
      <c r="O4738" s="161">
        <f t="shared" si="731"/>
        <v>7000000</v>
      </c>
      <c r="P4738" s="162">
        <f t="shared" si="732"/>
        <v>173.35539358328384</v>
      </c>
      <c r="Q4738" s="162">
        <f t="shared" si="733"/>
        <v>129.30993820090009</v>
      </c>
      <c r="R4738" s="163">
        <f t="shared" si="734"/>
        <v>1</v>
      </c>
      <c r="S4738" s="161">
        <f t="shared" si="735"/>
        <v>7000000</v>
      </c>
      <c r="T4738" s="162">
        <f t="shared" si="736"/>
        <v>187.78513119442795</v>
      </c>
      <c r="U4738" s="162">
        <f t="shared" si="737"/>
        <v>122.15496910045005</v>
      </c>
      <c r="V4738" s="163">
        <f t="shared" si="738"/>
        <v>0.9</v>
      </c>
      <c r="W4738" s="164">
        <f t="shared" si="739"/>
        <v>258318187.67668623</v>
      </c>
      <c r="X4738" s="164">
        <f t="shared" si="740"/>
        <v>263470021.19206077</v>
      </c>
    </row>
    <row r="4739" spans="10:24" x14ac:dyDescent="0.25">
      <c r="J4739">
        <v>4736</v>
      </c>
      <c r="K4739" s="43">
        <v>0.18747255045083022</v>
      </c>
      <c r="L4739">
        <v>0.19348434046163576</v>
      </c>
      <c r="M4739">
        <v>0.59590394068014318</v>
      </c>
      <c r="N4739" s="44">
        <v>0.83906968389548753</v>
      </c>
      <c r="O4739" s="161">
        <f t="shared" si="731"/>
        <v>2000000</v>
      </c>
      <c r="P4739" s="162">
        <f t="shared" si="732"/>
        <v>167.02308390551829</v>
      </c>
      <c r="Q4739" s="162">
        <f t="shared" si="733"/>
        <v>139.85517948819842</v>
      </c>
      <c r="R4739" s="163">
        <f t="shared" si="734"/>
        <v>1</v>
      </c>
      <c r="S4739" s="161">
        <f t="shared" si="735"/>
        <v>5000000</v>
      </c>
      <c r="T4739" s="162">
        <f t="shared" si="736"/>
        <v>185.67436130183944</v>
      </c>
      <c r="U4739" s="162">
        <f t="shared" si="737"/>
        <v>127.42758974409921</v>
      </c>
      <c r="V4739" s="163">
        <f t="shared" si="738"/>
        <v>1</v>
      </c>
      <c r="W4739" s="164">
        <f t="shared" si="739"/>
        <v>4335808.8346397504</v>
      </c>
      <c r="X4739" s="164">
        <f t="shared" si="740"/>
        <v>141233857.78870118</v>
      </c>
    </row>
    <row r="4740" spans="10:24" x14ac:dyDescent="0.25">
      <c r="J4740">
        <v>4737</v>
      </c>
      <c r="K4740" s="43">
        <v>0.93447841001245135</v>
      </c>
      <c r="L4740">
        <v>0.37344999922844813</v>
      </c>
      <c r="M4740">
        <v>0.94163554200366884</v>
      </c>
      <c r="N4740" s="44">
        <v>0.18317338062631094</v>
      </c>
      <c r="O4740" s="161">
        <f t="shared" si="731"/>
        <v>7000000</v>
      </c>
      <c r="P4740" s="162">
        <f t="shared" si="732"/>
        <v>175.15905531379741</v>
      </c>
      <c r="Q4740" s="162">
        <f t="shared" si="733"/>
        <v>166.37305139325775</v>
      </c>
      <c r="R4740" s="163">
        <f t="shared" si="734"/>
        <v>1</v>
      </c>
      <c r="S4740" s="161">
        <f t="shared" si="735"/>
        <v>9000000</v>
      </c>
      <c r="T4740" s="162">
        <f t="shared" si="736"/>
        <v>188.38635177126579</v>
      </c>
      <c r="U4740" s="162">
        <f t="shared" si="737"/>
        <v>140.68652569662888</v>
      </c>
      <c r="V4740" s="163">
        <f t="shared" si="738"/>
        <v>0.9</v>
      </c>
      <c r="W4740" s="164">
        <f t="shared" si="739"/>
        <v>11502027.443777591</v>
      </c>
      <c r="X4740" s="164">
        <f t="shared" si="740"/>
        <v>236368591.20455903</v>
      </c>
    </row>
    <row r="4741" spans="10:24" x14ac:dyDescent="0.25">
      <c r="J4741">
        <v>4738</v>
      </c>
      <c r="K4741" s="43">
        <v>1.8404913983405269E-2</v>
      </c>
      <c r="L4741">
        <v>0.1274099971857322</v>
      </c>
      <c r="M4741">
        <v>0.29144200380479646</v>
      </c>
      <c r="N4741" s="44">
        <v>0.44587086375286222</v>
      </c>
      <c r="O4741" s="161">
        <f t="shared" ref="O4741:O4804" si="741">VLOOKUP(K4741,$E$5:$H$10,4)</f>
        <v>1000000</v>
      </c>
      <c r="P4741" s="162">
        <f t="shared" ref="P4741:P4804" si="742">_xlfn.NORM.INV(L4741,$E$12,$E$13)</f>
        <v>162.91920130101164</v>
      </c>
      <c r="Q4741" s="162">
        <f t="shared" ref="Q4741:Q4804" si="743">_xlfn.NORM.INV(M4741,$E$15,$E$16)</f>
        <v>124.01646060433882</v>
      </c>
      <c r="R4741" s="163">
        <f t="shared" ref="R4741:R4804" si="744">VLOOKUP(N4741,$E$19:$H$21,4)</f>
        <v>1</v>
      </c>
      <c r="S4741" s="161">
        <f t="shared" ref="S4741:S4804" si="745">VLOOKUP(K4741,$G$5:$H$10,2)</f>
        <v>1000000</v>
      </c>
      <c r="T4741" s="162">
        <f t="shared" ref="T4741:T4804" si="746">_xlfn.NORM.INV(L4741,$G$12,$G$13)</f>
        <v>184.30640043367055</v>
      </c>
      <c r="U4741" s="162">
        <f t="shared" ref="U4741:U4804" si="747">_xlfn.NORM.INV(M4741,$G$15,$G$16)</f>
        <v>119.50823030216941</v>
      </c>
      <c r="V4741" s="163">
        <f t="shared" ref="V4741:V4804" si="748">VLOOKUP(N4741,$G$19:$H$21,2)</f>
        <v>1</v>
      </c>
      <c r="W4741" s="164">
        <f t="shared" ref="W4741:W4804" si="749">O4741*(P4741-Q4741)*R4741-$D$23-$D$24</f>
        <v>-11097259.30332718</v>
      </c>
      <c r="X4741" s="164">
        <f t="shared" ref="X4741:X4804" si="750">S4741*(T4741-U4741)*V4741-$F$23-$F$24</f>
        <v>-85201829.868498862</v>
      </c>
    </row>
    <row r="4742" spans="10:24" x14ac:dyDescent="0.25">
      <c r="J4742">
        <v>4739</v>
      </c>
      <c r="K4742" s="43">
        <v>0.45713069356841662</v>
      </c>
      <c r="L4742">
        <v>0.82511970112836719</v>
      </c>
      <c r="M4742">
        <v>3.7650082736531587E-2</v>
      </c>
      <c r="N4742" s="44">
        <v>0.50577207167524341</v>
      </c>
      <c r="O4742" s="161">
        <f t="shared" si="741"/>
        <v>5000000</v>
      </c>
      <c r="P4742" s="162">
        <f t="shared" si="742"/>
        <v>194.02580631328669</v>
      </c>
      <c r="Q4742" s="162">
        <f t="shared" si="743"/>
        <v>99.427366247943695</v>
      </c>
      <c r="R4742" s="163">
        <f t="shared" si="744"/>
        <v>1</v>
      </c>
      <c r="S4742" s="161">
        <f t="shared" si="745"/>
        <v>6000000</v>
      </c>
      <c r="T4742" s="162">
        <f t="shared" si="746"/>
        <v>194.67526877109557</v>
      </c>
      <c r="U4742" s="162">
        <f t="shared" si="747"/>
        <v>107.21368312397185</v>
      </c>
      <c r="V4742" s="163">
        <f t="shared" si="748"/>
        <v>1</v>
      </c>
      <c r="W4742" s="164">
        <f t="shared" si="749"/>
        <v>422992200.32671499</v>
      </c>
      <c r="X4742" s="164">
        <f t="shared" si="750"/>
        <v>374769513.88274235</v>
      </c>
    </row>
    <row r="4743" spans="10:24" x14ac:dyDescent="0.25">
      <c r="J4743">
        <v>4740</v>
      </c>
      <c r="K4743" s="43">
        <v>0.13422352728183728</v>
      </c>
      <c r="L4743">
        <v>4.0925895079975572E-2</v>
      </c>
      <c r="M4743">
        <v>0.73068720301969448</v>
      </c>
      <c r="N4743" s="44">
        <v>8.9908701745046171E-3</v>
      </c>
      <c r="O4743" s="161">
        <f t="shared" si="741"/>
        <v>2000000</v>
      </c>
      <c r="P4743" s="162">
        <f t="shared" si="742"/>
        <v>153.89938254157067</v>
      </c>
      <c r="Q4743" s="162">
        <f t="shared" si="743"/>
        <v>147.29785370105066</v>
      </c>
      <c r="R4743" s="163">
        <f t="shared" si="744"/>
        <v>1</v>
      </c>
      <c r="S4743" s="161">
        <f t="shared" si="745"/>
        <v>2000000</v>
      </c>
      <c r="T4743" s="162">
        <f t="shared" si="746"/>
        <v>181.29979418052355</v>
      </c>
      <c r="U4743" s="162">
        <f t="shared" si="747"/>
        <v>131.14892685052533</v>
      </c>
      <c r="V4743" s="163">
        <f t="shared" si="748"/>
        <v>0.05</v>
      </c>
      <c r="W4743" s="164">
        <f t="shared" si="749"/>
        <v>-36796942.318959966</v>
      </c>
      <c r="X4743" s="164">
        <f t="shared" si="750"/>
        <v>-144984913.26700017</v>
      </c>
    </row>
    <row r="4744" spans="10:24" x14ac:dyDescent="0.25">
      <c r="J4744">
        <v>4741</v>
      </c>
      <c r="K4744" s="43">
        <v>0.58263843334384036</v>
      </c>
      <c r="L4744">
        <v>0.88485433109931644</v>
      </c>
      <c r="M4744">
        <v>0.41278531075185354</v>
      </c>
      <c r="N4744" s="44">
        <v>1.0452114823873981E-2</v>
      </c>
      <c r="O4744" s="161">
        <f t="shared" si="741"/>
        <v>6000000</v>
      </c>
      <c r="P4744" s="162">
        <f t="shared" si="742"/>
        <v>197.99413082157281</v>
      </c>
      <c r="Q4744" s="162">
        <f t="shared" si="743"/>
        <v>130.59228189358228</v>
      </c>
      <c r="R4744" s="163">
        <f t="shared" si="744"/>
        <v>1</v>
      </c>
      <c r="S4744" s="161">
        <f t="shared" si="745"/>
        <v>6000000</v>
      </c>
      <c r="T4744" s="162">
        <f t="shared" si="746"/>
        <v>195.99804360719094</v>
      </c>
      <c r="U4744" s="162">
        <f t="shared" si="747"/>
        <v>122.79614094679114</v>
      </c>
      <c r="V4744" s="163">
        <f t="shared" si="748"/>
        <v>0.05</v>
      </c>
      <c r="W4744" s="164">
        <f t="shared" si="749"/>
        <v>354411093.56794316</v>
      </c>
      <c r="X4744" s="164">
        <f t="shared" si="750"/>
        <v>-128039429.20188007</v>
      </c>
    </row>
    <row r="4745" spans="10:24" x14ac:dyDescent="0.25">
      <c r="J4745">
        <v>4742</v>
      </c>
      <c r="K4745" s="43">
        <v>0.74948630639182001</v>
      </c>
      <c r="L4745">
        <v>0.64106002129569339</v>
      </c>
      <c r="M4745">
        <v>0.55693874614203343</v>
      </c>
      <c r="N4745" s="44">
        <v>0.2070525841778772</v>
      </c>
      <c r="O4745" s="161">
        <f t="shared" si="741"/>
        <v>6000000</v>
      </c>
      <c r="P4745" s="162">
        <f t="shared" si="742"/>
        <v>185.41940440385667</v>
      </c>
      <c r="Q4745" s="162">
        <f t="shared" si="743"/>
        <v>137.86424620878566</v>
      </c>
      <c r="R4745" s="163">
        <f t="shared" si="744"/>
        <v>1</v>
      </c>
      <c r="S4745" s="161">
        <f t="shared" si="745"/>
        <v>7000000</v>
      </c>
      <c r="T4745" s="162">
        <f t="shared" si="746"/>
        <v>191.80646813461888</v>
      </c>
      <c r="U4745" s="162">
        <f t="shared" si="747"/>
        <v>126.43212310439283</v>
      </c>
      <c r="V4745" s="163">
        <f t="shared" si="748"/>
        <v>1</v>
      </c>
      <c r="W4745" s="164">
        <f t="shared" si="749"/>
        <v>235330949.17042607</v>
      </c>
      <c r="X4745" s="164">
        <f t="shared" si="750"/>
        <v>307620415.21158236</v>
      </c>
    </row>
    <row r="4746" spans="10:24" x14ac:dyDescent="0.25">
      <c r="J4746">
        <v>4743</v>
      </c>
      <c r="K4746" s="43">
        <v>0.28107557755331736</v>
      </c>
      <c r="L4746">
        <v>0.24921698462792685</v>
      </c>
      <c r="M4746">
        <v>7.1747552658144254E-2</v>
      </c>
      <c r="N4746" s="44">
        <v>0.15545076032637473</v>
      </c>
      <c r="O4746" s="161">
        <f t="shared" si="741"/>
        <v>2000000</v>
      </c>
      <c r="P4746" s="162">
        <f t="shared" si="742"/>
        <v>169.84566230570479</v>
      </c>
      <c r="Q4746" s="162">
        <f t="shared" si="743"/>
        <v>105.74202640358676</v>
      </c>
      <c r="R4746" s="163">
        <f t="shared" si="744"/>
        <v>1</v>
      </c>
      <c r="S4746" s="161">
        <f t="shared" si="745"/>
        <v>5000000</v>
      </c>
      <c r="T4746" s="162">
        <f t="shared" si="746"/>
        <v>186.61522076856826</v>
      </c>
      <c r="U4746" s="162">
        <f t="shared" si="747"/>
        <v>110.37101320179337</v>
      </c>
      <c r="V4746" s="163">
        <f t="shared" si="748"/>
        <v>0.9</v>
      </c>
      <c r="W4746" s="164">
        <f t="shared" si="749"/>
        <v>78207271.804236054</v>
      </c>
      <c r="X4746" s="164">
        <f t="shared" si="750"/>
        <v>193098934.05048704</v>
      </c>
    </row>
    <row r="4747" spans="10:24" x14ac:dyDescent="0.25">
      <c r="J4747">
        <v>4744</v>
      </c>
      <c r="K4747" s="43">
        <v>0.30235800153799519</v>
      </c>
      <c r="L4747">
        <v>0.19220282333798677</v>
      </c>
      <c r="M4747">
        <v>0.53740510801280084</v>
      </c>
      <c r="N4747" s="44">
        <v>8.6232677819551684E-2</v>
      </c>
      <c r="O4747" s="161">
        <f t="shared" si="741"/>
        <v>5000000</v>
      </c>
      <c r="P4747" s="162">
        <f t="shared" si="742"/>
        <v>166.95288844827064</v>
      </c>
      <c r="Q4747" s="162">
        <f t="shared" si="743"/>
        <v>136.87797003591851</v>
      </c>
      <c r="R4747" s="163">
        <f t="shared" si="744"/>
        <v>1</v>
      </c>
      <c r="S4747" s="161">
        <f t="shared" si="745"/>
        <v>6000000</v>
      </c>
      <c r="T4747" s="162">
        <f t="shared" si="746"/>
        <v>185.65096281609021</v>
      </c>
      <c r="U4747" s="162">
        <f t="shared" si="747"/>
        <v>125.93898501795925</v>
      </c>
      <c r="V4747" s="163">
        <f t="shared" si="748"/>
        <v>0.9</v>
      </c>
      <c r="W4747" s="164">
        <f t="shared" si="749"/>
        <v>100374592.06176066</v>
      </c>
      <c r="X4747" s="164">
        <f t="shared" si="750"/>
        <v>172444680.10990721</v>
      </c>
    </row>
    <row r="4748" spans="10:24" x14ac:dyDescent="0.25">
      <c r="J4748">
        <v>4745</v>
      </c>
      <c r="K4748" s="43">
        <v>0.15773828120198896</v>
      </c>
      <c r="L4748">
        <v>0.88183190618932283</v>
      </c>
      <c r="M4748">
        <v>0.20183520640124675</v>
      </c>
      <c r="N4748" s="44">
        <v>0.57252538060463742</v>
      </c>
      <c r="O4748" s="161">
        <f t="shared" si="741"/>
        <v>2000000</v>
      </c>
      <c r="P4748" s="162">
        <f t="shared" si="742"/>
        <v>197.76291337600321</v>
      </c>
      <c r="Q4748" s="162">
        <f t="shared" si="743"/>
        <v>118.29831993453445</v>
      </c>
      <c r="R4748" s="163">
        <f t="shared" si="744"/>
        <v>1</v>
      </c>
      <c r="S4748" s="161">
        <f t="shared" si="745"/>
        <v>5000000</v>
      </c>
      <c r="T4748" s="162">
        <f t="shared" si="746"/>
        <v>195.9209711253344</v>
      </c>
      <c r="U4748" s="162">
        <f t="shared" si="747"/>
        <v>116.64915996726722</v>
      </c>
      <c r="V4748" s="163">
        <f t="shared" si="748"/>
        <v>1</v>
      </c>
      <c r="W4748" s="164">
        <f t="shared" si="749"/>
        <v>108929186.88293752</v>
      </c>
      <c r="X4748" s="164">
        <f t="shared" si="750"/>
        <v>246359055.79033589</v>
      </c>
    </row>
    <row r="4749" spans="10:24" x14ac:dyDescent="0.25">
      <c r="J4749">
        <v>4746</v>
      </c>
      <c r="K4749" s="43">
        <v>0.25992663701016505</v>
      </c>
      <c r="L4749">
        <v>0.17246013719006659</v>
      </c>
      <c r="M4749">
        <v>0.35502723836045413</v>
      </c>
      <c r="N4749" s="44">
        <v>0.87538815071024767</v>
      </c>
      <c r="O4749" s="161">
        <f t="shared" si="741"/>
        <v>2000000</v>
      </c>
      <c r="P4749" s="162">
        <f t="shared" si="742"/>
        <v>165.83267833285177</v>
      </c>
      <c r="Q4749" s="162">
        <f t="shared" si="743"/>
        <v>127.56434147210607</v>
      </c>
      <c r="R4749" s="163">
        <f t="shared" si="744"/>
        <v>1</v>
      </c>
      <c r="S4749" s="161">
        <f t="shared" si="745"/>
        <v>5000000</v>
      </c>
      <c r="T4749" s="162">
        <f t="shared" si="746"/>
        <v>185.27755944428392</v>
      </c>
      <c r="U4749" s="162">
        <f t="shared" si="747"/>
        <v>121.28217073605303</v>
      </c>
      <c r="V4749" s="163">
        <f t="shared" si="748"/>
        <v>1</v>
      </c>
      <c r="W4749" s="164">
        <f t="shared" si="749"/>
        <v>26536673.721491411</v>
      </c>
      <c r="X4749" s="164">
        <f t="shared" si="750"/>
        <v>169976943.54115444</v>
      </c>
    </row>
    <row r="4750" spans="10:24" x14ac:dyDescent="0.25">
      <c r="J4750">
        <v>4747</v>
      </c>
      <c r="K4750" s="43">
        <v>0.3313482952233564</v>
      </c>
      <c r="L4750">
        <v>0.36235242235748255</v>
      </c>
      <c r="M4750">
        <v>0.67046147030607783</v>
      </c>
      <c r="N4750" s="44">
        <v>3.4739526999238435E-2</v>
      </c>
      <c r="O4750" s="161">
        <f t="shared" si="741"/>
        <v>5000000</v>
      </c>
      <c r="P4750" s="162">
        <f t="shared" si="742"/>
        <v>174.71733139770367</v>
      </c>
      <c r="Q4750" s="162">
        <f t="shared" si="743"/>
        <v>143.8237555932165</v>
      </c>
      <c r="R4750" s="163">
        <f t="shared" si="744"/>
        <v>1</v>
      </c>
      <c r="S4750" s="161">
        <f t="shared" si="745"/>
        <v>6000000</v>
      </c>
      <c r="T4750" s="162">
        <f t="shared" si="746"/>
        <v>188.23911046590123</v>
      </c>
      <c r="U4750" s="162">
        <f t="shared" si="747"/>
        <v>129.41187779660825</v>
      </c>
      <c r="V4750" s="163">
        <f t="shared" si="748"/>
        <v>0.9</v>
      </c>
      <c r="W4750" s="164">
        <f t="shared" si="749"/>
        <v>104467879.02243584</v>
      </c>
      <c r="X4750" s="164">
        <f t="shared" si="750"/>
        <v>167667056.41418213</v>
      </c>
    </row>
    <row r="4751" spans="10:24" x14ac:dyDescent="0.25">
      <c r="J4751">
        <v>4748</v>
      </c>
      <c r="K4751" s="43">
        <v>0.27023293406033588</v>
      </c>
      <c r="L4751">
        <v>0.67028325014773837</v>
      </c>
      <c r="M4751">
        <v>6.9410427580229861E-3</v>
      </c>
      <c r="N4751" s="44">
        <v>0.30959006230002595</v>
      </c>
      <c r="O4751" s="161">
        <f t="shared" si="741"/>
        <v>2000000</v>
      </c>
      <c r="P4751" s="162">
        <f t="shared" si="742"/>
        <v>186.61043156988839</v>
      </c>
      <c r="Q4751" s="162">
        <f t="shared" si="743"/>
        <v>85.793996598197708</v>
      </c>
      <c r="R4751" s="163">
        <f t="shared" si="744"/>
        <v>1</v>
      </c>
      <c r="S4751" s="161">
        <f t="shared" si="745"/>
        <v>5000000</v>
      </c>
      <c r="T4751" s="162">
        <f t="shared" si="746"/>
        <v>192.2034771899628</v>
      </c>
      <c r="U4751" s="162">
        <f t="shared" si="747"/>
        <v>100.39699829909885</v>
      </c>
      <c r="V4751" s="163">
        <f t="shared" si="748"/>
        <v>1</v>
      </c>
      <c r="W4751" s="164">
        <f t="shared" si="749"/>
        <v>151632869.94338137</v>
      </c>
      <c r="X4751" s="164">
        <f t="shared" si="750"/>
        <v>309032394.45431972</v>
      </c>
    </row>
    <row r="4752" spans="10:24" x14ac:dyDescent="0.25">
      <c r="J4752">
        <v>4749</v>
      </c>
      <c r="K4752" s="43">
        <v>2.4625762226670345E-2</v>
      </c>
      <c r="L4752">
        <v>0.304575268817046</v>
      </c>
      <c r="M4752">
        <v>0.46970610833038351</v>
      </c>
      <c r="N4752" s="44">
        <v>0.60290963777357121</v>
      </c>
      <c r="O4752" s="161">
        <f t="shared" si="741"/>
        <v>1000000</v>
      </c>
      <c r="P4752" s="162">
        <f t="shared" si="742"/>
        <v>172.33070423498489</v>
      </c>
      <c r="Q4752" s="162">
        <f t="shared" si="743"/>
        <v>133.47982700646344</v>
      </c>
      <c r="R4752" s="163">
        <f t="shared" si="744"/>
        <v>1</v>
      </c>
      <c r="S4752" s="161">
        <f t="shared" si="745"/>
        <v>1000000</v>
      </c>
      <c r="T4752" s="162">
        <f t="shared" si="746"/>
        <v>187.4435680783283</v>
      </c>
      <c r="U4752" s="162">
        <f t="shared" si="747"/>
        <v>124.23991350323172</v>
      </c>
      <c r="V4752" s="163">
        <f t="shared" si="748"/>
        <v>1</v>
      </c>
      <c r="W4752" s="164">
        <f t="shared" si="749"/>
        <v>-11149122.771478549</v>
      </c>
      <c r="X4752" s="164">
        <f t="shared" si="750"/>
        <v>-86796345.424903423</v>
      </c>
    </row>
    <row r="4753" spans="10:24" x14ac:dyDescent="0.25">
      <c r="J4753">
        <v>4750</v>
      </c>
      <c r="K4753" s="43">
        <v>0.27564119663070741</v>
      </c>
      <c r="L4753">
        <v>0.59881766671956482</v>
      </c>
      <c r="M4753">
        <v>6.6850088300194122E-2</v>
      </c>
      <c r="N4753" s="44">
        <v>0.17055449583318172</v>
      </c>
      <c r="O4753" s="161">
        <f t="shared" si="741"/>
        <v>2000000</v>
      </c>
      <c r="P4753" s="162">
        <f t="shared" si="742"/>
        <v>183.75431940368679</v>
      </c>
      <c r="Q4753" s="162">
        <f t="shared" si="743"/>
        <v>105.00662093587663</v>
      </c>
      <c r="R4753" s="163">
        <f t="shared" si="744"/>
        <v>1</v>
      </c>
      <c r="S4753" s="161">
        <f t="shared" si="745"/>
        <v>5000000</v>
      </c>
      <c r="T4753" s="162">
        <f t="shared" si="746"/>
        <v>191.25143980122894</v>
      </c>
      <c r="U4753" s="162">
        <f t="shared" si="747"/>
        <v>110.00331046793832</v>
      </c>
      <c r="V4753" s="163">
        <f t="shared" si="748"/>
        <v>0.9</v>
      </c>
      <c r="W4753" s="164">
        <f t="shared" si="749"/>
        <v>107495396.93562034</v>
      </c>
      <c r="X4753" s="164">
        <f t="shared" si="750"/>
        <v>215616581.99980783</v>
      </c>
    </row>
    <row r="4754" spans="10:24" x14ac:dyDescent="0.25">
      <c r="J4754">
        <v>4751</v>
      </c>
      <c r="K4754" s="43">
        <v>7.0962557761276579E-2</v>
      </c>
      <c r="L4754">
        <v>0.31480709901611681</v>
      </c>
      <c r="M4754">
        <v>0.72403151449980707</v>
      </c>
      <c r="N4754" s="44">
        <v>0.11698559566981748</v>
      </c>
      <c r="O4754" s="161">
        <f t="shared" si="741"/>
        <v>2000000</v>
      </c>
      <c r="P4754" s="162">
        <f t="shared" si="742"/>
        <v>172.76595089207569</v>
      </c>
      <c r="Q4754" s="162">
        <f t="shared" si="743"/>
        <v>146.89720257082658</v>
      </c>
      <c r="R4754" s="163">
        <f t="shared" si="744"/>
        <v>1</v>
      </c>
      <c r="S4754" s="161">
        <f t="shared" si="745"/>
        <v>2000000</v>
      </c>
      <c r="T4754" s="162">
        <f t="shared" si="746"/>
        <v>187.58865029735856</v>
      </c>
      <c r="U4754" s="162">
        <f t="shared" si="747"/>
        <v>130.94860128541328</v>
      </c>
      <c r="V4754" s="163">
        <f t="shared" si="748"/>
        <v>0.9</v>
      </c>
      <c r="W4754" s="164">
        <f t="shared" si="749"/>
        <v>1737496.6424982324</v>
      </c>
      <c r="X4754" s="164">
        <f t="shared" si="750"/>
        <v>-48047911.778498501</v>
      </c>
    </row>
    <row r="4755" spans="10:24" x14ac:dyDescent="0.25">
      <c r="J4755">
        <v>4752</v>
      </c>
      <c r="K4755" s="43">
        <v>0.68861486114924764</v>
      </c>
      <c r="L4755">
        <v>0.32890911134164647</v>
      </c>
      <c r="M4755">
        <v>4.1381834318436339E-2</v>
      </c>
      <c r="N4755" s="44">
        <v>0.35917454792948289</v>
      </c>
      <c r="O4755" s="161">
        <f t="shared" si="741"/>
        <v>6000000</v>
      </c>
      <c r="P4755" s="162">
        <f t="shared" si="742"/>
        <v>173.3560884763136</v>
      </c>
      <c r="Q4755" s="162">
        <f t="shared" si="743"/>
        <v>100.30258133685015</v>
      </c>
      <c r="R4755" s="163">
        <f t="shared" si="744"/>
        <v>1</v>
      </c>
      <c r="S4755" s="161">
        <f t="shared" si="745"/>
        <v>7000000</v>
      </c>
      <c r="T4755" s="162">
        <f t="shared" si="746"/>
        <v>187.78536282543786</v>
      </c>
      <c r="U4755" s="162">
        <f t="shared" si="747"/>
        <v>107.65129066842508</v>
      </c>
      <c r="V4755" s="163">
        <f t="shared" si="748"/>
        <v>1</v>
      </c>
      <c r="W4755" s="164">
        <f t="shared" si="749"/>
        <v>388321042.83678067</v>
      </c>
      <c r="X4755" s="164">
        <f t="shared" si="750"/>
        <v>410938505.0990895</v>
      </c>
    </row>
    <row r="4756" spans="10:24" x14ac:dyDescent="0.25">
      <c r="J4756">
        <v>4753</v>
      </c>
      <c r="K4756" s="43">
        <v>2.486051239979592E-2</v>
      </c>
      <c r="L4756">
        <v>0.55087604659824918</v>
      </c>
      <c r="M4756">
        <v>0.9534049427738881</v>
      </c>
      <c r="N4756" s="44">
        <v>0.71454218458989238</v>
      </c>
      <c r="O4756" s="161">
        <f t="shared" si="741"/>
        <v>1000000</v>
      </c>
      <c r="P4756" s="162">
        <f t="shared" si="742"/>
        <v>181.91812478966233</v>
      </c>
      <c r="Q4756" s="162">
        <f t="shared" si="743"/>
        <v>168.57609378195389</v>
      </c>
      <c r="R4756" s="163">
        <f t="shared" si="744"/>
        <v>1</v>
      </c>
      <c r="S4756" s="161">
        <f t="shared" si="745"/>
        <v>1000000</v>
      </c>
      <c r="T4756" s="162">
        <f t="shared" si="746"/>
        <v>190.63937492988745</v>
      </c>
      <c r="U4756" s="162">
        <f t="shared" si="747"/>
        <v>141.78804689097694</v>
      </c>
      <c r="V4756" s="163">
        <f t="shared" si="748"/>
        <v>1</v>
      </c>
      <c r="W4756" s="164">
        <f t="shared" si="749"/>
        <v>-36657968.992291555</v>
      </c>
      <c r="X4756" s="164">
        <f t="shared" si="750"/>
        <v>-101148671.96108949</v>
      </c>
    </row>
    <row r="4757" spans="10:24" x14ac:dyDescent="0.25">
      <c r="J4757">
        <v>4754</v>
      </c>
      <c r="K4757" s="43">
        <v>0.74050440165595666</v>
      </c>
      <c r="L4757">
        <v>0.87575254976344885</v>
      </c>
      <c r="M4757">
        <v>0.67845222251759074</v>
      </c>
      <c r="N4757" s="44">
        <v>0.91170411287202591</v>
      </c>
      <c r="O4757" s="161">
        <f t="shared" si="741"/>
        <v>6000000</v>
      </c>
      <c r="P4757" s="162">
        <f t="shared" si="742"/>
        <v>197.31019275960261</v>
      </c>
      <c r="Q4757" s="162">
        <f t="shared" si="743"/>
        <v>144.26750112089584</v>
      </c>
      <c r="R4757" s="163">
        <f t="shared" si="744"/>
        <v>1</v>
      </c>
      <c r="S4757" s="161">
        <f t="shared" si="745"/>
        <v>7000000</v>
      </c>
      <c r="T4757" s="162">
        <f t="shared" si="746"/>
        <v>195.77006425320087</v>
      </c>
      <c r="U4757" s="162">
        <f t="shared" si="747"/>
        <v>129.63375056044791</v>
      </c>
      <c r="V4757" s="163">
        <f t="shared" si="748"/>
        <v>1</v>
      </c>
      <c r="W4757" s="164">
        <f t="shared" si="749"/>
        <v>268256149.83224064</v>
      </c>
      <c r="X4757" s="164">
        <f t="shared" si="750"/>
        <v>312954195.84927076</v>
      </c>
    </row>
    <row r="4758" spans="10:24" x14ac:dyDescent="0.25">
      <c r="J4758">
        <v>4755</v>
      </c>
      <c r="K4758" s="43">
        <v>0.49447301622144124</v>
      </c>
      <c r="L4758">
        <v>0.11262940936203125</v>
      </c>
      <c r="M4758">
        <v>0.9552377223058226</v>
      </c>
      <c r="N4758" s="44">
        <v>0.88777455894109447</v>
      </c>
      <c r="O4758" s="161">
        <f t="shared" si="741"/>
        <v>5000000</v>
      </c>
      <c r="P4758" s="162">
        <f t="shared" si="742"/>
        <v>161.81005999113432</v>
      </c>
      <c r="Q4758" s="162">
        <f t="shared" si="743"/>
        <v>168.95822057560861</v>
      </c>
      <c r="R4758" s="163">
        <f t="shared" si="744"/>
        <v>1</v>
      </c>
      <c r="S4758" s="161">
        <f t="shared" si="745"/>
        <v>6000000</v>
      </c>
      <c r="T4758" s="162">
        <f t="shared" si="746"/>
        <v>183.93668666371144</v>
      </c>
      <c r="U4758" s="162">
        <f t="shared" si="747"/>
        <v>141.9791102878043</v>
      </c>
      <c r="V4758" s="163">
        <f t="shared" si="748"/>
        <v>1</v>
      </c>
      <c r="W4758" s="164">
        <f t="shared" si="749"/>
        <v>-85740802.922371417</v>
      </c>
      <c r="X4758" s="164">
        <f t="shared" si="750"/>
        <v>101745458.25544283</v>
      </c>
    </row>
    <row r="4759" spans="10:24" x14ac:dyDescent="0.25">
      <c r="J4759">
        <v>4756</v>
      </c>
      <c r="K4759" s="43">
        <v>0.31453827285330904</v>
      </c>
      <c r="L4759">
        <v>0.48745599383647542</v>
      </c>
      <c r="M4759">
        <v>0.51420840922896827</v>
      </c>
      <c r="N4759" s="44">
        <v>0.8849977667279878</v>
      </c>
      <c r="O4759" s="161">
        <f t="shared" si="741"/>
        <v>5000000</v>
      </c>
      <c r="P4759" s="162">
        <f t="shared" si="742"/>
        <v>179.52827484773795</v>
      </c>
      <c r="Q4759" s="162">
        <f t="shared" si="743"/>
        <v>135.71245465921888</v>
      </c>
      <c r="R4759" s="163">
        <f t="shared" si="744"/>
        <v>1</v>
      </c>
      <c r="S4759" s="161">
        <f t="shared" si="745"/>
        <v>6000000</v>
      </c>
      <c r="T4759" s="162">
        <f t="shared" si="746"/>
        <v>189.84275828257933</v>
      </c>
      <c r="U4759" s="162">
        <f t="shared" si="747"/>
        <v>125.35622732960944</v>
      </c>
      <c r="V4759" s="163">
        <f t="shared" si="748"/>
        <v>1</v>
      </c>
      <c r="W4759" s="164">
        <f t="shared" si="749"/>
        <v>169079100.94259533</v>
      </c>
      <c r="X4759" s="164">
        <f t="shared" si="750"/>
        <v>236919185.71781933</v>
      </c>
    </row>
    <row r="4760" spans="10:24" x14ac:dyDescent="0.25">
      <c r="J4760">
        <v>4757</v>
      </c>
      <c r="K4760" s="43">
        <v>8.702783604284603E-2</v>
      </c>
      <c r="L4760">
        <v>2.8972865577443163E-2</v>
      </c>
      <c r="M4760">
        <v>0.95994853157182025</v>
      </c>
      <c r="N4760" s="44">
        <v>0.19432917338828959</v>
      </c>
      <c r="O4760" s="161">
        <f t="shared" si="741"/>
        <v>2000000</v>
      </c>
      <c r="P4760" s="162">
        <f t="shared" si="742"/>
        <v>151.55837616432723</v>
      </c>
      <c r="Q4760" s="162">
        <f t="shared" si="743"/>
        <v>170.00178240012832</v>
      </c>
      <c r="R4760" s="163">
        <f t="shared" si="744"/>
        <v>1</v>
      </c>
      <c r="S4760" s="161">
        <f t="shared" si="745"/>
        <v>2000000</v>
      </c>
      <c r="T4760" s="162">
        <f t="shared" si="746"/>
        <v>180.51945872144242</v>
      </c>
      <c r="U4760" s="162">
        <f t="shared" si="747"/>
        <v>142.50089120006416</v>
      </c>
      <c r="V4760" s="163">
        <f t="shared" si="748"/>
        <v>0.9</v>
      </c>
      <c r="W4760" s="164">
        <f t="shared" si="749"/>
        <v>-86886812.471602187</v>
      </c>
      <c r="X4760" s="164">
        <f t="shared" si="750"/>
        <v>-81566578.461519137</v>
      </c>
    </row>
    <row r="4761" spans="10:24" x14ac:dyDescent="0.25">
      <c r="J4761">
        <v>4758</v>
      </c>
      <c r="K4761" s="43">
        <v>0.41230387149192893</v>
      </c>
      <c r="L4761">
        <v>0.68610877095945033</v>
      </c>
      <c r="M4761">
        <v>0.19769152139890833</v>
      </c>
      <c r="N4761" s="44">
        <v>0.73400742301605404</v>
      </c>
      <c r="O4761" s="161">
        <f t="shared" si="741"/>
        <v>5000000</v>
      </c>
      <c r="P4761" s="162">
        <f t="shared" si="742"/>
        <v>187.27275621765247</v>
      </c>
      <c r="Q4761" s="162">
        <f t="shared" si="743"/>
        <v>118.00208478906185</v>
      </c>
      <c r="R4761" s="163">
        <f t="shared" si="744"/>
        <v>1</v>
      </c>
      <c r="S4761" s="161">
        <f t="shared" si="745"/>
        <v>6000000</v>
      </c>
      <c r="T4761" s="162">
        <f t="shared" si="746"/>
        <v>192.42425207255081</v>
      </c>
      <c r="U4761" s="162">
        <f t="shared" si="747"/>
        <v>116.50104239453093</v>
      </c>
      <c r="V4761" s="163">
        <f t="shared" si="748"/>
        <v>1</v>
      </c>
      <c r="W4761" s="164">
        <f t="shared" si="749"/>
        <v>296353357.1429531</v>
      </c>
      <c r="X4761" s="164">
        <f t="shared" si="750"/>
        <v>305539258.06811935</v>
      </c>
    </row>
    <row r="4762" spans="10:24" x14ac:dyDescent="0.25">
      <c r="J4762">
        <v>4759</v>
      </c>
      <c r="K4762" s="43">
        <v>0.79262316876754046</v>
      </c>
      <c r="L4762">
        <v>0.94968110077394097</v>
      </c>
      <c r="M4762">
        <v>0.46420619074632707</v>
      </c>
      <c r="N4762" s="44">
        <v>0.14944985940555455</v>
      </c>
      <c r="O4762" s="161">
        <f t="shared" si="741"/>
        <v>7000000</v>
      </c>
      <c r="P4762" s="162">
        <f t="shared" si="742"/>
        <v>204.62654132073772</v>
      </c>
      <c r="Q4762" s="162">
        <f t="shared" si="743"/>
        <v>133.20315017314087</v>
      </c>
      <c r="R4762" s="163">
        <f t="shared" si="744"/>
        <v>1</v>
      </c>
      <c r="S4762" s="161">
        <f t="shared" si="745"/>
        <v>7000000</v>
      </c>
      <c r="T4762" s="162">
        <f t="shared" si="746"/>
        <v>198.20884710691257</v>
      </c>
      <c r="U4762" s="162">
        <f t="shared" si="747"/>
        <v>124.10157508657043</v>
      </c>
      <c r="V4762" s="163">
        <f t="shared" si="748"/>
        <v>0.9</v>
      </c>
      <c r="W4762" s="164">
        <f t="shared" si="749"/>
        <v>449963738.03317791</v>
      </c>
      <c r="X4762" s="164">
        <f t="shared" si="750"/>
        <v>316875813.72815549</v>
      </c>
    </row>
    <row r="4763" spans="10:24" x14ac:dyDescent="0.25">
      <c r="J4763">
        <v>4760</v>
      </c>
      <c r="K4763" s="43">
        <v>0.78015339103878989</v>
      </c>
      <c r="L4763">
        <v>0.68896759753698167</v>
      </c>
      <c r="M4763">
        <v>4.1390809928073646E-2</v>
      </c>
      <c r="N4763" s="44">
        <v>0.69452777570828272</v>
      </c>
      <c r="O4763" s="161">
        <f t="shared" si="741"/>
        <v>7000000</v>
      </c>
      <c r="P4763" s="162">
        <f t="shared" si="742"/>
        <v>187.39389149542436</v>
      </c>
      <c r="Q4763" s="162">
        <f t="shared" si="743"/>
        <v>100.30460766847752</v>
      </c>
      <c r="R4763" s="163">
        <f t="shared" si="744"/>
        <v>1</v>
      </c>
      <c r="S4763" s="161">
        <f t="shared" si="745"/>
        <v>7000000</v>
      </c>
      <c r="T4763" s="162">
        <f t="shared" si="746"/>
        <v>192.46463049847478</v>
      </c>
      <c r="U4763" s="162">
        <f t="shared" si="747"/>
        <v>107.65230383423875</v>
      </c>
      <c r="V4763" s="163">
        <f t="shared" si="748"/>
        <v>1</v>
      </c>
      <c r="W4763" s="164">
        <f t="shared" si="749"/>
        <v>559624986.78862786</v>
      </c>
      <c r="X4763" s="164">
        <f t="shared" si="750"/>
        <v>443686286.64965212</v>
      </c>
    </row>
    <row r="4764" spans="10:24" x14ac:dyDescent="0.25">
      <c r="J4764">
        <v>4761</v>
      </c>
      <c r="K4764" s="43">
        <v>0.8319951286038787</v>
      </c>
      <c r="L4764">
        <v>0.68832882152962183</v>
      </c>
      <c r="M4764">
        <v>0.15845490703010179</v>
      </c>
      <c r="N4764" s="44">
        <v>0.22602842407134471</v>
      </c>
      <c r="O4764" s="161">
        <f t="shared" si="741"/>
        <v>7000000</v>
      </c>
      <c r="P4764" s="162">
        <f t="shared" si="742"/>
        <v>187.36678345212485</v>
      </c>
      <c r="Q4764" s="162">
        <f t="shared" si="743"/>
        <v>114.98343354039255</v>
      </c>
      <c r="R4764" s="163">
        <f t="shared" si="744"/>
        <v>1</v>
      </c>
      <c r="S4764" s="161">
        <f t="shared" si="745"/>
        <v>7000000</v>
      </c>
      <c r="T4764" s="162">
        <f t="shared" si="746"/>
        <v>192.45559448404163</v>
      </c>
      <c r="U4764" s="162">
        <f t="shared" si="747"/>
        <v>114.99171677019628</v>
      </c>
      <c r="V4764" s="163">
        <f t="shared" si="748"/>
        <v>1</v>
      </c>
      <c r="W4764" s="164">
        <f t="shared" si="749"/>
        <v>456683449.38212609</v>
      </c>
      <c r="X4764" s="164">
        <f t="shared" si="750"/>
        <v>392247143.99691749</v>
      </c>
    </row>
    <row r="4765" spans="10:24" x14ac:dyDescent="0.25">
      <c r="J4765">
        <v>4762</v>
      </c>
      <c r="K4765" s="43">
        <v>0.55669892755588612</v>
      </c>
      <c r="L4765">
        <v>8.5842821495405786E-2</v>
      </c>
      <c r="M4765">
        <v>0.59756452378660874</v>
      </c>
      <c r="N4765" s="44">
        <v>5.780969300766492E-2</v>
      </c>
      <c r="O4765" s="161">
        <f t="shared" si="741"/>
        <v>6000000</v>
      </c>
      <c r="P4765" s="162">
        <f t="shared" si="742"/>
        <v>159.49788710047767</v>
      </c>
      <c r="Q4765" s="162">
        <f t="shared" si="743"/>
        <v>139.94096320568678</v>
      </c>
      <c r="R4765" s="163">
        <f t="shared" si="744"/>
        <v>1</v>
      </c>
      <c r="S4765" s="161">
        <f t="shared" si="745"/>
        <v>6000000</v>
      </c>
      <c r="T4765" s="162">
        <f t="shared" si="746"/>
        <v>183.16596236682588</v>
      </c>
      <c r="U4765" s="162">
        <f t="shared" si="747"/>
        <v>127.47048160284339</v>
      </c>
      <c r="V4765" s="163">
        <f t="shared" si="748"/>
        <v>0.9</v>
      </c>
      <c r="W4765" s="164">
        <f t="shared" si="749"/>
        <v>67341543.368745312</v>
      </c>
      <c r="X4765" s="164">
        <f t="shared" si="750"/>
        <v>150755596.12550545</v>
      </c>
    </row>
    <row r="4766" spans="10:24" x14ac:dyDescent="0.25">
      <c r="J4766">
        <v>4763</v>
      </c>
      <c r="K4766" s="43">
        <v>0.86334297176354391</v>
      </c>
      <c r="L4766">
        <v>0.51520710814124893</v>
      </c>
      <c r="M4766">
        <v>0.35888534426354968</v>
      </c>
      <c r="N4766" s="44">
        <v>3.2616326893408987E-2</v>
      </c>
      <c r="O4766" s="161">
        <f t="shared" si="741"/>
        <v>7000000</v>
      </c>
      <c r="P4766" s="162">
        <f t="shared" si="742"/>
        <v>180.57191704719077</v>
      </c>
      <c r="Q4766" s="162">
        <f t="shared" si="743"/>
        <v>127.77120369424451</v>
      </c>
      <c r="R4766" s="163">
        <f t="shared" si="744"/>
        <v>1</v>
      </c>
      <c r="S4766" s="161">
        <f t="shared" si="745"/>
        <v>7000000</v>
      </c>
      <c r="T4766" s="162">
        <f t="shared" si="746"/>
        <v>190.19063901573026</v>
      </c>
      <c r="U4766" s="162">
        <f t="shared" si="747"/>
        <v>121.38560184712225</v>
      </c>
      <c r="V4766" s="163">
        <f t="shared" si="748"/>
        <v>0.9</v>
      </c>
      <c r="W4766" s="164">
        <f t="shared" si="749"/>
        <v>319604993.47062385</v>
      </c>
      <c r="X4766" s="164">
        <f t="shared" si="750"/>
        <v>283471734.16223049</v>
      </c>
    </row>
    <row r="4767" spans="10:24" x14ac:dyDescent="0.25">
      <c r="J4767">
        <v>4764</v>
      </c>
      <c r="K4767" s="43">
        <v>0.78623868658663409</v>
      </c>
      <c r="L4767">
        <v>0.71392161625579587</v>
      </c>
      <c r="M4767">
        <v>0.26490534324832327</v>
      </c>
      <c r="N4767" s="44">
        <v>4.8869822135732099E-2</v>
      </c>
      <c r="O4767" s="161">
        <f t="shared" si="741"/>
        <v>7000000</v>
      </c>
      <c r="P4767" s="162">
        <f t="shared" si="742"/>
        <v>188.47316958123864</v>
      </c>
      <c r="Q4767" s="162">
        <f t="shared" si="743"/>
        <v>122.4340993899015</v>
      </c>
      <c r="R4767" s="163">
        <f t="shared" si="744"/>
        <v>1</v>
      </c>
      <c r="S4767" s="161">
        <f t="shared" si="745"/>
        <v>7000000</v>
      </c>
      <c r="T4767" s="162">
        <f t="shared" si="746"/>
        <v>192.82438986041288</v>
      </c>
      <c r="U4767" s="162">
        <f t="shared" si="747"/>
        <v>118.71704969495076</v>
      </c>
      <c r="V4767" s="163">
        <f t="shared" si="748"/>
        <v>0.9</v>
      </c>
      <c r="W4767" s="164">
        <f t="shared" si="749"/>
        <v>412273491.33935994</v>
      </c>
      <c r="X4767" s="164">
        <f t="shared" si="750"/>
        <v>316876243.04241139</v>
      </c>
    </row>
    <row r="4768" spans="10:24" x14ac:dyDescent="0.25">
      <c r="J4768">
        <v>4765</v>
      </c>
      <c r="K4768" s="43">
        <v>0.75927521666389908</v>
      </c>
      <c r="L4768">
        <v>0.74111768816028323</v>
      </c>
      <c r="M4768">
        <v>7.3098033877037505E-2</v>
      </c>
      <c r="N4768" s="44">
        <v>0.86397115900166244</v>
      </c>
      <c r="O4768" s="161">
        <f t="shared" si="741"/>
        <v>7000000</v>
      </c>
      <c r="P4768" s="162">
        <f t="shared" si="742"/>
        <v>189.70192511895672</v>
      </c>
      <c r="Q4768" s="162">
        <f t="shared" si="743"/>
        <v>105.93800552427086</v>
      </c>
      <c r="R4768" s="163">
        <f t="shared" si="744"/>
        <v>1</v>
      </c>
      <c r="S4768" s="161">
        <f t="shared" si="745"/>
        <v>7000000</v>
      </c>
      <c r="T4768" s="162">
        <f t="shared" si="746"/>
        <v>193.23397503965225</v>
      </c>
      <c r="U4768" s="162">
        <f t="shared" si="747"/>
        <v>110.46900276213543</v>
      </c>
      <c r="V4768" s="163">
        <f t="shared" si="748"/>
        <v>1</v>
      </c>
      <c r="W4768" s="164">
        <f t="shared" si="749"/>
        <v>536347437.16280103</v>
      </c>
      <c r="X4768" s="164">
        <f t="shared" si="750"/>
        <v>429354805.94261777</v>
      </c>
    </row>
    <row r="4769" spans="10:24" x14ac:dyDescent="0.25">
      <c r="J4769">
        <v>4766</v>
      </c>
      <c r="K4769" s="43">
        <v>0.22881314856888002</v>
      </c>
      <c r="L4769">
        <v>0.66451920043990209</v>
      </c>
      <c r="M4769">
        <v>0.15023367221125561</v>
      </c>
      <c r="N4769" s="44">
        <v>4.9986301612067741E-2</v>
      </c>
      <c r="O4769" s="161">
        <f t="shared" si="741"/>
        <v>2000000</v>
      </c>
      <c r="P4769" s="162">
        <f t="shared" si="742"/>
        <v>186.37242957576265</v>
      </c>
      <c r="Q4769" s="162">
        <f t="shared" si="743"/>
        <v>114.29136585239419</v>
      </c>
      <c r="R4769" s="163">
        <f t="shared" si="744"/>
        <v>1</v>
      </c>
      <c r="S4769" s="161">
        <f t="shared" si="745"/>
        <v>5000000</v>
      </c>
      <c r="T4769" s="162">
        <f t="shared" si="746"/>
        <v>192.12414319192089</v>
      </c>
      <c r="U4769" s="162">
        <f t="shared" si="747"/>
        <v>114.6456829261971</v>
      </c>
      <c r="V4769" s="163">
        <f t="shared" si="748"/>
        <v>0.9</v>
      </c>
      <c r="W4769" s="164">
        <f t="shared" si="749"/>
        <v>94162127.446736932</v>
      </c>
      <c r="X4769" s="164">
        <f t="shared" si="750"/>
        <v>198653071.19575709</v>
      </c>
    </row>
    <row r="4770" spans="10:24" x14ac:dyDescent="0.25">
      <c r="J4770">
        <v>4767</v>
      </c>
      <c r="K4770" s="43">
        <v>0.81166877530726955</v>
      </c>
      <c r="L4770">
        <v>0.82790964765705455</v>
      </c>
      <c r="M4770">
        <v>0.74488769519782516</v>
      </c>
      <c r="N4770" s="44">
        <v>0.81798522453186251</v>
      </c>
      <c r="O4770" s="161">
        <f t="shared" si="741"/>
        <v>7000000</v>
      </c>
      <c r="P4770" s="162">
        <f t="shared" si="742"/>
        <v>194.18905545750877</v>
      </c>
      <c r="Q4770" s="162">
        <f t="shared" si="743"/>
        <v>148.16975986951385</v>
      </c>
      <c r="R4770" s="163">
        <f t="shared" si="744"/>
        <v>1</v>
      </c>
      <c r="S4770" s="161">
        <f t="shared" si="745"/>
        <v>7000000</v>
      </c>
      <c r="T4770" s="162">
        <f t="shared" si="746"/>
        <v>194.72968515250292</v>
      </c>
      <c r="U4770" s="162">
        <f t="shared" si="747"/>
        <v>131.58487993475691</v>
      </c>
      <c r="V4770" s="163">
        <f t="shared" si="748"/>
        <v>1</v>
      </c>
      <c r="W4770" s="164">
        <f t="shared" si="749"/>
        <v>272135069.11596441</v>
      </c>
      <c r="X4770" s="164">
        <f t="shared" si="750"/>
        <v>292013636.52422208</v>
      </c>
    </row>
    <row r="4771" spans="10:24" x14ac:dyDescent="0.25">
      <c r="J4771">
        <v>4768</v>
      </c>
      <c r="K4771" s="43">
        <v>0.24680678082860952</v>
      </c>
      <c r="L4771">
        <v>0.51202716852857011</v>
      </c>
      <c r="M4771">
        <v>0.9269952745795742</v>
      </c>
      <c r="N4771" s="44">
        <v>0.67898703580481412</v>
      </c>
      <c r="O4771" s="161">
        <f t="shared" si="741"/>
        <v>2000000</v>
      </c>
      <c r="P4771" s="162">
        <f t="shared" si="742"/>
        <v>180.45228313374867</v>
      </c>
      <c r="Q4771" s="162">
        <f t="shared" si="743"/>
        <v>164.07544562239113</v>
      </c>
      <c r="R4771" s="163">
        <f t="shared" si="744"/>
        <v>1</v>
      </c>
      <c r="S4771" s="161">
        <f t="shared" si="745"/>
        <v>5000000</v>
      </c>
      <c r="T4771" s="162">
        <f t="shared" si="746"/>
        <v>190.15076104458288</v>
      </c>
      <c r="U4771" s="162">
        <f t="shared" si="747"/>
        <v>139.53772281119558</v>
      </c>
      <c r="V4771" s="163">
        <f t="shared" si="748"/>
        <v>1</v>
      </c>
      <c r="W4771" s="164">
        <f t="shared" si="749"/>
        <v>-17246324.977284927</v>
      </c>
      <c r="X4771" s="164">
        <f t="shared" si="750"/>
        <v>103065191.16693649</v>
      </c>
    </row>
    <row r="4772" spans="10:24" x14ac:dyDescent="0.25">
      <c r="J4772">
        <v>4769</v>
      </c>
      <c r="K4772" s="43">
        <v>0.2966413613118527</v>
      </c>
      <c r="L4772">
        <v>0.77953928760061753</v>
      </c>
      <c r="M4772">
        <v>0.53677348587819673</v>
      </c>
      <c r="N4772" s="44">
        <v>0.95014400176110836</v>
      </c>
      <c r="O4772" s="161">
        <f t="shared" si="741"/>
        <v>2000000</v>
      </c>
      <c r="P4772" s="162">
        <f t="shared" si="742"/>
        <v>191.55957268046487</v>
      </c>
      <c r="Q4772" s="162">
        <f t="shared" si="743"/>
        <v>136.84616765734941</v>
      </c>
      <c r="R4772" s="163">
        <f t="shared" si="744"/>
        <v>1</v>
      </c>
      <c r="S4772" s="161">
        <f t="shared" si="745"/>
        <v>5000000</v>
      </c>
      <c r="T4772" s="162">
        <f t="shared" si="746"/>
        <v>193.85319089348829</v>
      </c>
      <c r="U4772" s="162">
        <f t="shared" si="747"/>
        <v>125.92308382867471</v>
      </c>
      <c r="V4772" s="163">
        <f t="shared" si="748"/>
        <v>1</v>
      </c>
      <c r="W4772" s="164">
        <f t="shared" si="749"/>
        <v>59426810.046230912</v>
      </c>
      <c r="X4772" s="164">
        <f t="shared" si="750"/>
        <v>189650535.32406789</v>
      </c>
    </row>
    <row r="4773" spans="10:24" x14ac:dyDescent="0.25">
      <c r="J4773">
        <v>4770</v>
      </c>
      <c r="K4773" s="43">
        <v>0.21673117159991095</v>
      </c>
      <c r="L4773">
        <v>0.85004528639352639</v>
      </c>
      <c r="M4773">
        <v>0.57641642349888023</v>
      </c>
      <c r="N4773" s="44">
        <v>0.2955525181554759</v>
      </c>
      <c r="O4773" s="161">
        <f t="shared" si="741"/>
        <v>2000000</v>
      </c>
      <c r="P4773" s="162">
        <f t="shared" si="742"/>
        <v>195.54941458343535</v>
      </c>
      <c r="Q4773" s="162">
        <f t="shared" si="743"/>
        <v>138.85468361320841</v>
      </c>
      <c r="R4773" s="163">
        <f t="shared" si="744"/>
        <v>1</v>
      </c>
      <c r="S4773" s="161">
        <f t="shared" si="745"/>
        <v>5000000</v>
      </c>
      <c r="T4773" s="162">
        <f t="shared" si="746"/>
        <v>195.18313819447846</v>
      </c>
      <c r="U4773" s="162">
        <f t="shared" si="747"/>
        <v>126.9273418066042</v>
      </c>
      <c r="V4773" s="163">
        <f t="shared" si="748"/>
        <v>1</v>
      </c>
      <c r="W4773" s="164">
        <f t="shared" si="749"/>
        <v>63389461.940453887</v>
      </c>
      <c r="X4773" s="164">
        <f t="shared" si="750"/>
        <v>191278981.93937129</v>
      </c>
    </row>
    <row r="4774" spans="10:24" x14ac:dyDescent="0.25">
      <c r="J4774">
        <v>4771</v>
      </c>
      <c r="K4774" s="43">
        <v>0.22942940994343497</v>
      </c>
      <c r="L4774">
        <v>0.61129287428292711</v>
      </c>
      <c r="M4774">
        <v>0.15177104960003474</v>
      </c>
      <c r="N4774" s="44">
        <v>0.69559003323352453</v>
      </c>
      <c r="O4774" s="161">
        <f t="shared" si="741"/>
        <v>2000000</v>
      </c>
      <c r="P4774" s="162">
        <f t="shared" si="742"/>
        <v>184.24035452217004</v>
      </c>
      <c r="Q4774" s="162">
        <f t="shared" si="743"/>
        <v>114.42265667595586</v>
      </c>
      <c r="R4774" s="163">
        <f t="shared" si="744"/>
        <v>1</v>
      </c>
      <c r="S4774" s="161">
        <f t="shared" si="745"/>
        <v>5000000</v>
      </c>
      <c r="T4774" s="162">
        <f t="shared" si="746"/>
        <v>191.41345150739002</v>
      </c>
      <c r="U4774" s="162">
        <f t="shared" si="747"/>
        <v>114.71132833797793</v>
      </c>
      <c r="V4774" s="163">
        <f t="shared" si="748"/>
        <v>1</v>
      </c>
      <c r="W4774" s="164">
        <f t="shared" si="749"/>
        <v>89635395.69242835</v>
      </c>
      <c r="X4774" s="164">
        <f t="shared" si="750"/>
        <v>233510615.84706044</v>
      </c>
    </row>
    <row r="4775" spans="10:24" x14ac:dyDescent="0.25">
      <c r="J4775">
        <v>4772</v>
      </c>
      <c r="K4775" s="43">
        <v>0.70932490851411134</v>
      </c>
      <c r="L4775">
        <v>0.38242011081495886</v>
      </c>
      <c r="M4775">
        <v>0.45374498691438025</v>
      </c>
      <c r="N4775" s="44">
        <v>0.52704218121628865</v>
      </c>
      <c r="O4775" s="161">
        <f t="shared" si="741"/>
        <v>6000000</v>
      </c>
      <c r="P4775" s="162">
        <f t="shared" si="742"/>
        <v>175.51303750973855</v>
      </c>
      <c r="Q4775" s="162">
        <f t="shared" si="743"/>
        <v>132.675897467661</v>
      </c>
      <c r="R4775" s="163">
        <f t="shared" si="744"/>
        <v>1</v>
      </c>
      <c r="S4775" s="161">
        <f t="shared" si="745"/>
        <v>7000000</v>
      </c>
      <c r="T4775" s="162">
        <f t="shared" si="746"/>
        <v>188.50434583657952</v>
      </c>
      <c r="U4775" s="162">
        <f t="shared" si="747"/>
        <v>123.8379487338305</v>
      </c>
      <c r="V4775" s="163">
        <f t="shared" si="748"/>
        <v>1</v>
      </c>
      <c r="W4775" s="164">
        <f t="shared" si="749"/>
        <v>207022840.25246531</v>
      </c>
      <c r="X4775" s="164">
        <f t="shared" si="750"/>
        <v>302664779.71924311</v>
      </c>
    </row>
    <row r="4776" spans="10:24" x14ac:dyDescent="0.25">
      <c r="J4776">
        <v>4773</v>
      </c>
      <c r="K4776" s="43">
        <v>0.86694459381784983</v>
      </c>
      <c r="L4776">
        <v>0.37804218893066677</v>
      </c>
      <c r="M4776">
        <v>0.46458781018811157</v>
      </c>
      <c r="N4776" s="44">
        <v>0.57687972466881132</v>
      </c>
      <c r="O4776" s="161">
        <f t="shared" si="741"/>
        <v>7000000</v>
      </c>
      <c r="P4776" s="162">
        <f t="shared" si="742"/>
        <v>175.34059853123804</v>
      </c>
      <c r="Q4776" s="162">
        <f t="shared" si="743"/>
        <v>133.2223582769154</v>
      </c>
      <c r="R4776" s="163">
        <f t="shared" si="744"/>
        <v>1</v>
      </c>
      <c r="S4776" s="161">
        <f t="shared" si="745"/>
        <v>7000000</v>
      </c>
      <c r="T4776" s="162">
        <f t="shared" si="746"/>
        <v>188.44686617707936</v>
      </c>
      <c r="U4776" s="162">
        <f t="shared" si="747"/>
        <v>124.1111791384577</v>
      </c>
      <c r="V4776" s="163">
        <f t="shared" si="748"/>
        <v>1</v>
      </c>
      <c r="W4776" s="164">
        <f t="shared" si="749"/>
        <v>244827681.78025848</v>
      </c>
      <c r="X4776" s="164">
        <f t="shared" si="750"/>
        <v>300349809.27035159</v>
      </c>
    </row>
    <row r="4777" spans="10:24" x14ac:dyDescent="0.25">
      <c r="J4777">
        <v>4774</v>
      </c>
      <c r="K4777" s="43">
        <v>0.73939952902497508</v>
      </c>
      <c r="L4777">
        <v>0.33137661515642924</v>
      </c>
      <c r="M4777">
        <v>5.8975896513994153E-2</v>
      </c>
      <c r="N4777" s="44">
        <v>0.65103219534331969</v>
      </c>
      <c r="O4777" s="161">
        <f t="shared" si="741"/>
        <v>6000000</v>
      </c>
      <c r="P4777" s="162">
        <f t="shared" si="742"/>
        <v>173.45827367113685</v>
      </c>
      <c r="Q4777" s="162">
        <f t="shared" si="743"/>
        <v>103.73142591699644</v>
      </c>
      <c r="R4777" s="163">
        <f t="shared" si="744"/>
        <v>1</v>
      </c>
      <c r="S4777" s="161">
        <f t="shared" si="745"/>
        <v>7000000</v>
      </c>
      <c r="T4777" s="162">
        <f t="shared" si="746"/>
        <v>187.81942455704561</v>
      </c>
      <c r="U4777" s="162">
        <f t="shared" si="747"/>
        <v>109.36571295849822</v>
      </c>
      <c r="V4777" s="163">
        <f t="shared" si="748"/>
        <v>1</v>
      </c>
      <c r="W4777" s="164">
        <f t="shared" si="749"/>
        <v>368361086.52484244</v>
      </c>
      <c r="X4777" s="164">
        <f t="shared" si="750"/>
        <v>399175981.18983173</v>
      </c>
    </row>
    <row r="4778" spans="10:24" x14ac:dyDescent="0.25">
      <c r="J4778">
        <v>4775</v>
      </c>
      <c r="K4778" s="43">
        <v>0.60288136671988946</v>
      </c>
      <c r="L4778">
        <v>0.62381383541016533</v>
      </c>
      <c r="M4778">
        <v>0.80363347256466977</v>
      </c>
      <c r="N4778" s="44">
        <v>0.98913343983526314</v>
      </c>
      <c r="O4778" s="161">
        <f t="shared" si="741"/>
        <v>6000000</v>
      </c>
      <c r="P4778" s="162">
        <f t="shared" si="742"/>
        <v>184.73269209552885</v>
      </c>
      <c r="Q4778" s="162">
        <f t="shared" si="743"/>
        <v>152.0934291930611</v>
      </c>
      <c r="R4778" s="163">
        <f t="shared" si="744"/>
        <v>1</v>
      </c>
      <c r="S4778" s="161">
        <f t="shared" si="745"/>
        <v>7000000</v>
      </c>
      <c r="T4778" s="162">
        <f t="shared" si="746"/>
        <v>191.57756403184294</v>
      </c>
      <c r="U4778" s="162">
        <f t="shared" si="747"/>
        <v>133.54671459653056</v>
      </c>
      <c r="V4778" s="163">
        <f t="shared" si="748"/>
        <v>1</v>
      </c>
      <c r="W4778" s="164">
        <f t="shared" si="749"/>
        <v>145835577.41480649</v>
      </c>
      <c r="X4778" s="164">
        <f t="shared" si="750"/>
        <v>256215946.04718661</v>
      </c>
    </row>
    <row r="4779" spans="10:24" x14ac:dyDescent="0.25">
      <c r="J4779">
        <v>4776</v>
      </c>
      <c r="K4779" s="43">
        <v>0.14664513862137629</v>
      </c>
      <c r="L4779">
        <v>0.79272290274989254</v>
      </c>
      <c r="M4779">
        <v>0.74764465917505929</v>
      </c>
      <c r="N4779" s="44">
        <v>0.18286379479659753</v>
      </c>
      <c r="O4779" s="161">
        <f t="shared" si="741"/>
        <v>2000000</v>
      </c>
      <c r="P4779" s="162">
        <f t="shared" si="742"/>
        <v>192.23858228301228</v>
      </c>
      <c r="Q4779" s="162">
        <f t="shared" si="743"/>
        <v>148.34192417557935</v>
      </c>
      <c r="R4779" s="163">
        <f t="shared" si="744"/>
        <v>1</v>
      </c>
      <c r="S4779" s="161">
        <f t="shared" si="745"/>
        <v>2000000</v>
      </c>
      <c r="T4779" s="162">
        <f t="shared" si="746"/>
        <v>194.07952742767077</v>
      </c>
      <c r="U4779" s="162">
        <f t="shared" si="747"/>
        <v>131.67096208778966</v>
      </c>
      <c r="V4779" s="163">
        <f t="shared" si="748"/>
        <v>0.9</v>
      </c>
      <c r="W4779" s="164">
        <f t="shared" si="749"/>
        <v>37793316.214865848</v>
      </c>
      <c r="X4779" s="164">
        <f t="shared" si="750"/>
        <v>-37664582.388214007</v>
      </c>
    </row>
    <row r="4780" spans="10:24" x14ac:dyDescent="0.25">
      <c r="J4780">
        <v>4777</v>
      </c>
      <c r="K4780" s="43">
        <v>0.37409222772038653</v>
      </c>
      <c r="L4780">
        <v>0.2754306699703305</v>
      </c>
      <c r="M4780">
        <v>0.22658781663847571</v>
      </c>
      <c r="N4780" s="44">
        <v>0.10329852298101094</v>
      </c>
      <c r="O4780" s="161">
        <f t="shared" si="741"/>
        <v>5000000</v>
      </c>
      <c r="P4780" s="162">
        <f t="shared" si="742"/>
        <v>171.05295113446542</v>
      </c>
      <c r="Q4780" s="162">
        <f t="shared" si="743"/>
        <v>119.9973741102317</v>
      </c>
      <c r="R4780" s="163">
        <f t="shared" si="744"/>
        <v>1</v>
      </c>
      <c r="S4780" s="161">
        <f t="shared" si="745"/>
        <v>6000000</v>
      </c>
      <c r="T4780" s="162">
        <f t="shared" si="746"/>
        <v>187.01765037815514</v>
      </c>
      <c r="U4780" s="162">
        <f t="shared" si="747"/>
        <v>117.49868705511585</v>
      </c>
      <c r="V4780" s="163">
        <f t="shared" si="748"/>
        <v>0.9</v>
      </c>
      <c r="W4780" s="164">
        <f t="shared" si="749"/>
        <v>205277885.12116855</v>
      </c>
      <c r="X4780" s="164">
        <f t="shared" si="750"/>
        <v>225402401.94441211</v>
      </c>
    </row>
    <row r="4781" spans="10:24" x14ac:dyDescent="0.25">
      <c r="J4781">
        <v>4778</v>
      </c>
      <c r="K4781" s="43">
        <v>0.36319294124660539</v>
      </c>
      <c r="L4781">
        <v>0.58393229373863831</v>
      </c>
      <c r="M4781">
        <v>0.63374566224972451</v>
      </c>
      <c r="N4781" s="44">
        <v>0.14487337650221344</v>
      </c>
      <c r="O4781" s="161">
        <f t="shared" si="741"/>
        <v>5000000</v>
      </c>
      <c r="P4781" s="162">
        <f t="shared" si="742"/>
        <v>183.17945437553126</v>
      </c>
      <c r="Q4781" s="162">
        <f t="shared" si="743"/>
        <v>141.83580691513501</v>
      </c>
      <c r="R4781" s="163">
        <f t="shared" si="744"/>
        <v>1</v>
      </c>
      <c r="S4781" s="161">
        <f t="shared" si="745"/>
        <v>6000000</v>
      </c>
      <c r="T4781" s="162">
        <f t="shared" si="746"/>
        <v>191.05981812517709</v>
      </c>
      <c r="U4781" s="162">
        <f t="shared" si="747"/>
        <v>128.41790345756749</v>
      </c>
      <c r="V4781" s="163">
        <f t="shared" si="748"/>
        <v>0.9</v>
      </c>
      <c r="W4781" s="164">
        <f t="shared" si="749"/>
        <v>156718237.30198127</v>
      </c>
      <c r="X4781" s="164">
        <f t="shared" si="750"/>
        <v>188266339.20509183</v>
      </c>
    </row>
    <row r="4782" spans="10:24" x14ac:dyDescent="0.25">
      <c r="J4782">
        <v>4779</v>
      </c>
      <c r="K4782" s="43">
        <v>0.85535763262005116</v>
      </c>
      <c r="L4782">
        <v>0.46289139606101115</v>
      </c>
      <c r="M4782">
        <v>0.72911279257188066</v>
      </c>
      <c r="N4782" s="44">
        <v>0.68214247119577098</v>
      </c>
      <c r="O4782" s="161">
        <f t="shared" si="741"/>
        <v>7000000</v>
      </c>
      <c r="P4782" s="162">
        <f t="shared" si="742"/>
        <v>178.60271971982587</v>
      </c>
      <c r="Q4782" s="162">
        <f t="shared" si="743"/>
        <v>147.20263865800467</v>
      </c>
      <c r="R4782" s="163">
        <f t="shared" si="744"/>
        <v>1</v>
      </c>
      <c r="S4782" s="161">
        <f t="shared" si="745"/>
        <v>7000000</v>
      </c>
      <c r="T4782" s="162">
        <f t="shared" si="746"/>
        <v>189.53423990660863</v>
      </c>
      <c r="U4782" s="162">
        <f t="shared" si="747"/>
        <v>131.10131932900234</v>
      </c>
      <c r="V4782" s="163">
        <f t="shared" si="748"/>
        <v>1</v>
      </c>
      <c r="W4782" s="164">
        <f t="shared" si="749"/>
        <v>169800567.43274838</v>
      </c>
      <c r="X4782" s="164">
        <f t="shared" si="750"/>
        <v>259030444.04324406</v>
      </c>
    </row>
    <row r="4783" spans="10:24" x14ac:dyDescent="0.25">
      <c r="J4783">
        <v>4780</v>
      </c>
      <c r="K4783" s="43">
        <v>0.25326476066978831</v>
      </c>
      <c r="L4783">
        <v>0.10435936558497527</v>
      </c>
      <c r="M4783">
        <v>0.26678697128124185</v>
      </c>
      <c r="N4783" s="44">
        <v>9.3592548220738481E-2</v>
      </c>
      <c r="O4783" s="161">
        <f t="shared" si="741"/>
        <v>2000000</v>
      </c>
      <c r="P4783" s="162">
        <f t="shared" si="742"/>
        <v>161.14355402386138</v>
      </c>
      <c r="Q4783" s="162">
        <f t="shared" si="743"/>
        <v>122.54880726650259</v>
      </c>
      <c r="R4783" s="163">
        <f t="shared" si="744"/>
        <v>1</v>
      </c>
      <c r="S4783" s="161">
        <f t="shared" si="745"/>
        <v>5000000</v>
      </c>
      <c r="T4783" s="162">
        <f t="shared" si="746"/>
        <v>183.71451800795379</v>
      </c>
      <c r="U4783" s="162">
        <f t="shared" si="747"/>
        <v>118.7744036332513</v>
      </c>
      <c r="V4783" s="163">
        <f t="shared" si="748"/>
        <v>0.9</v>
      </c>
      <c r="W4783" s="164">
        <f t="shared" si="749"/>
        <v>27189493.514717579</v>
      </c>
      <c r="X4783" s="164">
        <f t="shared" si="750"/>
        <v>142230514.68616122</v>
      </c>
    </row>
    <row r="4784" spans="10:24" x14ac:dyDescent="0.25">
      <c r="J4784">
        <v>4781</v>
      </c>
      <c r="K4784" s="43">
        <v>0.75487944415489749</v>
      </c>
      <c r="L4784">
        <v>0.94959593588115754</v>
      </c>
      <c r="M4784">
        <v>0.32152127619559667</v>
      </c>
      <c r="N4784" s="44">
        <v>3.0107982233779085E-3</v>
      </c>
      <c r="O4784" s="161">
        <f t="shared" si="741"/>
        <v>7000000</v>
      </c>
      <c r="P4784" s="162">
        <f t="shared" si="742"/>
        <v>204.61422589955856</v>
      </c>
      <c r="Q4784" s="162">
        <f t="shared" si="743"/>
        <v>125.73101970458328</v>
      </c>
      <c r="R4784" s="163">
        <f t="shared" si="744"/>
        <v>1</v>
      </c>
      <c r="S4784" s="161">
        <f t="shared" si="745"/>
        <v>7000000</v>
      </c>
      <c r="T4784" s="162">
        <f t="shared" si="746"/>
        <v>198.20474196651952</v>
      </c>
      <c r="U4784" s="162">
        <f t="shared" si="747"/>
        <v>120.36550985229164</v>
      </c>
      <c r="V4784" s="163">
        <f t="shared" si="748"/>
        <v>0.05</v>
      </c>
      <c r="W4784" s="164">
        <f t="shared" si="749"/>
        <v>502182443.36482704</v>
      </c>
      <c r="X4784" s="164">
        <f t="shared" si="750"/>
        <v>-122756268.76002024</v>
      </c>
    </row>
    <row r="4785" spans="10:24" x14ac:dyDescent="0.25">
      <c r="J4785">
        <v>4782</v>
      </c>
      <c r="K4785" s="43">
        <v>0.81765887581301833</v>
      </c>
      <c r="L4785">
        <v>0.24983549043914854</v>
      </c>
      <c r="M4785">
        <v>1.8281716237742884E-2</v>
      </c>
      <c r="N4785" s="44">
        <v>0.73763392225526114</v>
      </c>
      <c r="O4785" s="161">
        <f t="shared" si="741"/>
        <v>7000000</v>
      </c>
      <c r="P4785" s="162">
        <f t="shared" si="742"/>
        <v>169.87488704977304</v>
      </c>
      <c r="Q4785" s="162">
        <f t="shared" si="743"/>
        <v>93.187887805603197</v>
      </c>
      <c r="R4785" s="163">
        <f t="shared" si="744"/>
        <v>1</v>
      </c>
      <c r="S4785" s="161">
        <f t="shared" si="745"/>
        <v>7000000</v>
      </c>
      <c r="T4785" s="162">
        <f t="shared" si="746"/>
        <v>186.62496234992435</v>
      </c>
      <c r="U4785" s="162">
        <f t="shared" si="747"/>
        <v>104.0939439028016</v>
      </c>
      <c r="V4785" s="163">
        <f t="shared" si="748"/>
        <v>1</v>
      </c>
      <c r="W4785" s="164">
        <f t="shared" si="749"/>
        <v>486808994.70918888</v>
      </c>
      <c r="X4785" s="164">
        <f t="shared" si="750"/>
        <v>427717129.12985921</v>
      </c>
    </row>
    <row r="4786" spans="10:24" x14ac:dyDescent="0.25">
      <c r="J4786">
        <v>4783</v>
      </c>
      <c r="K4786" s="43">
        <v>0.95093725178563904</v>
      </c>
      <c r="L4786">
        <v>0.54354465235991956</v>
      </c>
      <c r="M4786">
        <v>0.75126119066852093</v>
      </c>
      <c r="N4786" s="44">
        <v>0.31882926060142647</v>
      </c>
      <c r="O4786" s="161">
        <f t="shared" si="741"/>
        <v>9000000</v>
      </c>
      <c r="P4786" s="162">
        <f t="shared" si="742"/>
        <v>181.64051845836363</v>
      </c>
      <c r="Q4786" s="162">
        <f t="shared" si="743"/>
        <v>148.56927758198859</v>
      </c>
      <c r="R4786" s="163">
        <f t="shared" si="744"/>
        <v>1</v>
      </c>
      <c r="S4786" s="161">
        <f t="shared" si="745"/>
        <v>9000000</v>
      </c>
      <c r="T4786" s="162">
        <f t="shared" si="746"/>
        <v>190.5468394861212</v>
      </c>
      <c r="U4786" s="162">
        <f t="shared" si="747"/>
        <v>131.78463879099428</v>
      </c>
      <c r="V4786" s="163">
        <f t="shared" si="748"/>
        <v>1</v>
      </c>
      <c r="W4786" s="164">
        <f t="shared" si="749"/>
        <v>247641167.88737541</v>
      </c>
      <c r="X4786" s="164">
        <f t="shared" si="750"/>
        <v>378859806.25614232</v>
      </c>
    </row>
    <row r="4787" spans="10:24" x14ac:dyDescent="0.25">
      <c r="J4787">
        <v>4784</v>
      </c>
      <c r="K4787" s="43">
        <v>6.657068521247822E-2</v>
      </c>
      <c r="L4787">
        <v>0.17916556453788557</v>
      </c>
      <c r="M4787">
        <v>0.1314114241382387</v>
      </c>
      <c r="N4787" s="44">
        <v>0.87743179190418663</v>
      </c>
      <c r="O4787" s="161">
        <f t="shared" si="741"/>
        <v>2000000</v>
      </c>
      <c r="P4787" s="162">
        <f t="shared" si="742"/>
        <v>166.22175384720217</v>
      </c>
      <c r="Q4787" s="162">
        <f t="shared" si="743"/>
        <v>112.60511902164139</v>
      </c>
      <c r="R4787" s="163">
        <f t="shared" si="744"/>
        <v>1</v>
      </c>
      <c r="S4787" s="161">
        <f t="shared" si="745"/>
        <v>2000000</v>
      </c>
      <c r="T4787" s="162">
        <f t="shared" si="746"/>
        <v>185.40725128240072</v>
      </c>
      <c r="U4787" s="162">
        <f t="shared" si="747"/>
        <v>113.80255951082069</v>
      </c>
      <c r="V4787" s="163">
        <f t="shared" si="748"/>
        <v>1</v>
      </c>
      <c r="W4787" s="164">
        <f t="shared" si="749"/>
        <v>57233269.651121557</v>
      </c>
      <c r="X4787" s="164">
        <f t="shared" si="750"/>
        <v>-6790616.4568399191</v>
      </c>
    </row>
    <row r="4788" spans="10:24" x14ac:dyDescent="0.25">
      <c r="J4788">
        <v>4785</v>
      </c>
      <c r="K4788" s="43">
        <v>0.14674007416677193</v>
      </c>
      <c r="L4788">
        <v>0.42480657389652865</v>
      </c>
      <c r="M4788">
        <v>0.12050480170835853</v>
      </c>
      <c r="N4788" s="44">
        <v>0.96529927548751737</v>
      </c>
      <c r="O4788" s="161">
        <f t="shared" si="741"/>
        <v>2000000</v>
      </c>
      <c r="P4788" s="162">
        <f t="shared" si="742"/>
        <v>177.15581932298124</v>
      </c>
      <c r="Q4788" s="162">
        <f t="shared" si="743"/>
        <v>111.55065949066628</v>
      </c>
      <c r="R4788" s="163">
        <f t="shared" si="744"/>
        <v>1</v>
      </c>
      <c r="S4788" s="161">
        <f t="shared" si="745"/>
        <v>2000000</v>
      </c>
      <c r="T4788" s="162">
        <f t="shared" si="746"/>
        <v>189.05193977432708</v>
      </c>
      <c r="U4788" s="162">
        <f t="shared" si="747"/>
        <v>113.27532974533314</v>
      </c>
      <c r="V4788" s="163">
        <f t="shared" si="748"/>
        <v>1</v>
      </c>
      <c r="W4788" s="164">
        <f t="shared" si="749"/>
        <v>81210319.664629936</v>
      </c>
      <c r="X4788" s="164">
        <f t="shared" si="750"/>
        <v>1553220.0579878986</v>
      </c>
    </row>
    <row r="4789" spans="10:24" x14ac:dyDescent="0.25">
      <c r="J4789">
        <v>4786</v>
      </c>
      <c r="K4789" s="43">
        <v>0.94856582470105921</v>
      </c>
      <c r="L4789">
        <v>0.55775561029429221</v>
      </c>
      <c r="M4789">
        <v>4.9139641140578227E-2</v>
      </c>
      <c r="N4789" s="44">
        <v>0.52813097768480066</v>
      </c>
      <c r="O4789" s="161">
        <f t="shared" si="741"/>
        <v>7000000</v>
      </c>
      <c r="P4789" s="162">
        <f t="shared" si="742"/>
        <v>182.17921948295407</v>
      </c>
      <c r="Q4789" s="162">
        <f t="shared" si="743"/>
        <v>101.93492999743151</v>
      </c>
      <c r="R4789" s="163">
        <f t="shared" si="744"/>
        <v>1</v>
      </c>
      <c r="S4789" s="161">
        <f t="shared" si="745"/>
        <v>9000000</v>
      </c>
      <c r="T4789" s="162">
        <f t="shared" si="746"/>
        <v>190.72640649431801</v>
      </c>
      <c r="U4789" s="162">
        <f t="shared" si="747"/>
        <v>108.46746499871576</v>
      </c>
      <c r="V4789" s="163">
        <f t="shared" si="748"/>
        <v>1</v>
      </c>
      <c r="W4789" s="164">
        <f t="shared" si="749"/>
        <v>511710026.39865792</v>
      </c>
      <c r="X4789" s="164">
        <f t="shared" si="750"/>
        <v>590330473.46042037</v>
      </c>
    </row>
    <row r="4790" spans="10:24" x14ac:dyDescent="0.25">
      <c r="J4790">
        <v>4787</v>
      </c>
      <c r="K4790" s="43">
        <v>0.59301830586906867</v>
      </c>
      <c r="L4790">
        <v>0.84622891625235885</v>
      </c>
      <c r="M4790">
        <v>0.1864746191145954</v>
      </c>
      <c r="N4790" s="44">
        <v>0.92596314994452045</v>
      </c>
      <c r="O4790" s="161">
        <f t="shared" si="741"/>
        <v>6000000</v>
      </c>
      <c r="P4790" s="162">
        <f t="shared" si="742"/>
        <v>195.30589325637891</v>
      </c>
      <c r="Q4790" s="162">
        <f t="shared" si="743"/>
        <v>117.18074812772505</v>
      </c>
      <c r="R4790" s="163">
        <f t="shared" si="744"/>
        <v>1</v>
      </c>
      <c r="S4790" s="161">
        <f t="shared" si="745"/>
        <v>6000000</v>
      </c>
      <c r="T4790" s="162">
        <f t="shared" si="746"/>
        <v>195.10196441879296</v>
      </c>
      <c r="U4790" s="162">
        <f t="shared" si="747"/>
        <v>116.09037406386253</v>
      </c>
      <c r="V4790" s="163">
        <f t="shared" si="748"/>
        <v>1</v>
      </c>
      <c r="W4790" s="164">
        <f t="shared" si="749"/>
        <v>418750870.77192312</v>
      </c>
      <c r="X4790" s="164">
        <f t="shared" si="750"/>
        <v>324069542.12958258</v>
      </c>
    </row>
    <row r="4791" spans="10:24" x14ac:dyDescent="0.25">
      <c r="J4791">
        <v>4788</v>
      </c>
      <c r="K4791" s="43">
        <v>0.2435487388998675</v>
      </c>
      <c r="L4791">
        <v>0.35357846610937016</v>
      </c>
      <c r="M4791">
        <v>0.60618467436018397</v>
      </c>
      <c r="N4791" s="44">
        <v>0.51270046702433103</v>
      </c>
      <c r="O4791" s="161">
        <f t="shared" si="741"/>
        <v>2000000</v>
      </c>
      <c r="P4791" s="162">
        <f t="shared" si="742"/>
        <v>174.36484284975037</v>
      </c>
      <c r="Q4791" s="162">
        <f t="shared" si="743"/>
        <v>140.38777217214459</v>
      </c>
      <c r="R4791" s="163">
        <f t="shared" si="744"/>
        <v>1</v>
      </c>
      <c r="S4791" s="161">
        <f t="shared" si="745"/>
        <v>5000000</v>
      </c>
      <c r="T4791" s="162">
        <f t="shared" si="746"/>
        <v>188.12161428325012</v>
      </c>
      <c r="U4791" s="162">
        <f t="shared" si="747"/>
        <v>127.6938860860723</v>
      </c>
      <c r="V4791" s="163">
        <f t="shared" si="748"/>
        <v>1</v>
      </c>
      <c r="W4791" s="164">
        <f t="shared" si="749"/>
        <v>17954141.355211556</v>
      </c>
      <c r="X4791" s="164">
        <f t="shared" si="750"/>
        <v>152138640.98588914</v>
      </c>
    </row>
    <row r="4792" spans="10:24" x14ac:dyDescent="0.25">
      <c r="J4792">
        <v>4789</v>
      </c>
      <c r="K4792" s="43">
        <v>4.3671798101677539E-2</v>
      </c>
      <c r="L4792">
        <v>0.29454758398700287</v>
      </c>
      <c r="M4792">
        <v>0.61102687876326212</v>
      </c>
      <c r="N4792" s="44">
        <v>0.34462764551703473</v>
      </c>
      <c r="O4792" s="161">
        <f t="shared" si="741"/>
        <v>1000000</v>
      </c>
      <c r="P4792" s="162">
        <f t="shared" si="742"/>
        <v>171.8977842980932</v>
      </c>
      <c r="Q4792" s="162">
        <f t="shared" si="743"/>
        <v>140.63992873665265</v>
      </c>
      <c r="R4792" s="163">
        <f t="shared" si="744"/>
        <v>1</v>
      </c>
      <c r="S4792" s="161">
        <f t="shared" si="745"/>
        <v>1000000</v>
      </c>
      <c r="T4792" s="162">
        <f t="shared" si="746"/>
        <v>187.29926143269773</v>
      </c>
      <c r="U4792" s="162">
        <f t="shared" si="747"/>
        <v>127.81996436832632</v>
      </c>
      <c r="V4792" s="163">
        <f t="shared" si="748"/>
        <v>1</v>
      </c>
      <c r="W4792" s="164">
        <f t="shared" si="749"/>
        <v>-18742144.43855945</v>
      </c>
      <c r="X4792" s="164">
        <f t="shared" si="750"/>
        <v>-90520702.935628593</v>
      </c>
    </row>
    <row r="4793" spans="10:24" x14ac:dyDescent="0.25">
      <c r="J4793">
        <v>4790</v>
      </c>
      <c r="K4793" s="43">
        <v>0.55575486365448123</v>
      </c>
      <c r="L4793">
        <v>0.50206116202015527</v>
      </c>
      <c r="M4793">
        <v>0.91073629903070785</v>
      </c>
      <c r="N4793" s="44">
        <v>0.90916067792926658</v>
      </c>
      <c r="O4793" s="161">
        <f t="shared" si="741"/>
        <v>6000000</v>
      </c>
      <c r="P4793" s="162">
        <f t="shared" si="742"/>
        <v>180.07749884976127</v>
      </c>
      <c r="Q4793" s="162">
        <f t="shared" si="743"/>
        <v>161.90606019993564</v>
      </c>
      <c r="R4793" s="163">
        <f t="shared" si="744"/>
        <v>1</v>
      </c>
      <c r="S4793" s="161">
        <f t="shared" si="745"/>
        <v>6000000</v>
      </c>
      <c r="T4793" s="162">
        <f t="shared" si="746"/>
        <v>190.02583294992041</v>
      </c>
      <c r="U4793" s="162">
        <f t="shared" si="747"/>
        <v>138.4530300999678</v>
      </c>
      <c r="V4793" s="163">
        <f t="shared" si="748"/>
        <v>1</v>
      </c>
      <c r="W4793" s="164">
        <f t="shared" si="749"/>
        <v>59028631.898953795</v>
      </c>
      <c r="X4793" s="164">
        <f t="shared" si="750"/>
        <v>159436817.09971565</v>
      </c>
    </row>
    <row r="4794" spans="10:24" x14ac:dyDescent="0.25">
      <c r="J4794">
        <v>4791</v>
      </c>
      <c r="K4794" s="43">
        <v>6.9901439435543056E-2</v>
      </c>
      <c r="L4794">
        <v>0.63565797649519573</v>
      </c>
      <c r="M4794">
        <v>7.9657366122003803E-2</v>
      </c>
      <c r="N4794" s="44">
        <v>0.48746821653003125</v>
      </c>
      <c r="O4794" s="161">
        <f t="shared" si="741"/>
        <v>2000000</v>
      </c>
      <c r="P4794" s="162">
        <f t="shared" si="742"/>
        <v>185.20314859944628</v>
      </c>
      <c r="Q4794" s="162">
        <f t="shared" si="743"/>
        <v>106.85239957742343</v>
      </c>
      <c r="R4794" s="163">
        <f t="shared" si="744"/>
        <v>1</v>
      </c>
      <c r="S4794" s="161">
        <f t="shared" si="745"/>
        <v>2000000</v>
      </c>
      <c r="T4794" s="162">
        <f t="shared" si="746"/>
        <v>191.73438286648209</v>
      </c>
      <c r="U4794" s="162">
        <f t="shared" si="747"/>
        <v>110.92619978871171</v>
      </c>
      <c r="V4794" s="163">
        <f t="shared" si="748"/>
        <v>1</v>
      </c>
      <c r="W4794" s="164">
        <f t="shared" si="749"/>
        <v>106701498.04404572</v>
      </c>
      <c r="X4794" s="164">
        <f t="shared" si="750"/>
        <v>11616366.155540764</v>
      </c>
    </row>
    <row r="4795" spans="10:24" x14ac:dyDescent="0.25">
      <c r="J4795">
        <v>4792</v>
      </c>
      <c r="K4795" s="43">
        <v>0.69416864350167096</v>
      </c>
      <c r="L4795">
        <v>0.8548401191749615</v>
      </c>
      <c r="M4795">
        <v>0.60838985810259827</v>
      </c>
      <c r="N4795" s="44">
        <v>0.56693705502564262</v>
      </c>
      <c r="O4795" s="161">
        <f t="shared" si="741"/>
        <v>6000000</v>
      </c>
      <c r="P4795" s="162">
        <f t="shared" si="742"/>
        <v>195.86130611980974</v>
      </c>
      <c r="Q4795" s="162">
        <f t="shared" si="743"/>
        <v>140.50249795469065</v>
      </c>
      <c r="R4795" s="163">
        <f t="shared" si="744"/>
        <v>1</v>
      </c>
      <c r="S4795" s="161">
        <f t="shared" si="745"/>
        <v>7000000</v>
      </c>
      <c r="T4795" s="162">
        <f t="shared" si="746"/>
        <v>195.2871020399366</v>
      </c>
      <c r="U4795" s="162">
        <f t="shared" si="747"/>
        <v>127.75124897734533</v>
      </c>
      <c r="V4795" s="163">
        <f t="shared" si="748"/>
        <v>1</v>
      </c>
      <c r="W4795" s="164">
        <f t="shared" si="749"/>
        <v>282152848.99071449</v>
      </c>
      <c r="X4795" s="164">
        <f t="shared" si="750"/>
        <v>322750971.4381389</v>
      </c>
    </row>
    <row r="4796" spans="10:24" x14ac:dyDescent="0.25">
      <c r="J4796">
        <v>4793</v>
      </c>
      <c r="K4796" s="43">
        <v>0.936495362360377</v>
      </c>
      <c r="L4796">
        <v>1.1096707070003764E-2</v>
      </c>
      <c r="M4796">
        <v>0.87951720770165387</v>
      </c>
      <c r="N4796" s="44">
        <v>0.15371999131835512</v>
      </c>
      <c r="O4796" s="161">
        <f t="shared" si="741"/>
        <v>7000000</v>
      </c>
      <c r="P4796" s="162">
        <f t="shared" si="742"/>
        <v>145.69438090044946</v>
      </c>
      <c r="Q4796" s="162">
        <f t="shared" si="743"/>
        <v>158.45153464763413</v>
      </c>
      <c r="R4796" s="163">
        <f t="shared" si="744"/>
        <v>1</v>
      </c>
      <c r="S4796" s="161">
        <f t="shared" si="745"/>
        <v>9000000</v>
      </c>
      <c r="T4796" s="162">
        <f t="shared" si="746"/>
        <v>178.56479363348316</v>
      </c>
      <c r="U4796" s="162">
        <f t="shared" si="747"/>
        <v>136.72576732381708</v>
      </c>
      <c r="V4796" s="163">
        <f t="shared" si="748"/>
        <v>0.9</v>
      </c>
      <c r="W4796" s="164">
        <f t="shared" si="749"/>
        <v>-139300076.23029274</v>
      </c>
      <c r="X4796" s="164">
        <f t="shared" si="750"/>
        <v>188896113.10829526</v>
      </c>
    </row>
    <row r="4797" spans="10:24" x14ac:dyDescent="0.25">
      <c r="J4797">
        <v>4794</v>
      </c>
      <c r="K4797" s="43">
        <v>0.31987275067769994</v>
      </c>
      <c r="L4797">
        <v>6.8057513025400196E-2</v>
      </c>
      <c r="M4797">
        <v>0.7492509197893088</v>
      </c>
      <c r="N4797" s="44">
        <v>4.6855179078879372E-2</v>
      </c>
      <c r="O4797" s="161">
        <f t="shared" si="741"/>
        <v>5000000</v>
      </c>
      <c r="P4797" s="162">
        <f t="shared" si="742"/>
        <v>157.64376787493777</v>
      </c>
      <c r="Q4797" s="162">
        <f t="shared" si="743"/>
        <v>148.44268731257296</v>
      </c>
      <c r="R4797" s="163">
        <f t="shared" si="744"/>
        <v>1</v>
      </c>
      <c r="S4797" s="161">
        <f t="shared" si="745"/>
        <v>6000000</v>
      </c>
      <c r="T4797" s="162">
        <f t="shared" si="746"/>
        <v>182.54792262497926</v>
      </c>
      <c r="U4797" s="162">
        <f t="shared" si="747"/>
        <v>131.72134365628648</v>
      </c>
      <c r="V4797" s="163">
        <f t="shared" si="748"/>
        <v>0.9</v>
      </c>
      <c r="W4797" s="164">
        <f t="shared" si="749"/>
        <v>-3994597.1881759614</v>
      </c>
      <c r="X4797" s="164">
        <f t="shared" si="750"/>
        <v>124463526.43094105</v>
      </c>
    </row>
    <row r="4798" spans="10:24" x14ac:dyDescent="0.25">
      <c r="J4798">
        <v>4795</v>
      </c>
      <c r="K4798" s="43">
        <v>0.78218665846558988</v>
      </c>
      <c r="L4798">
        <v>0.27450274683166287</v>
      </c>
      <c r="M4798">
        <v>0.15365175834377731</v>
      </c>
      <c r="N4798" s="44">
        <v>0.32095649144289107</v>
      </c>
      <c r="O4798" s="161">
        <f t="shared" si="741"/>
        <v>7000000</v>
      </c>
      <c r="P4798" s="162">
        <f t="shared" si="742"/>
        <v>171.01123445048992</v>
      </c>
      <c r="Q4798" s="162">
        <f t="shared" si="743"/>
        <v>114.58207165193383</v>
      </c>
      <c r="R4798" s="163">
        <f t="shared" si="744"/>
        <v>1</v>
      </c>
      <c r="S4798" s="161">
        <f t="shared" si="745"/>
        <v>7000000</v>
      </c>
      <c r="T4798" s="162">
        <f t="shared" si="746"/>
        <v>187.00374481682996</v>
      </c>
      <c r="U4798" s="162">
        <f t="shared" si="747"/>
        <v>114.79103582596692</v>
      </c>
      <c r="V4798" s="163">
        <f t="shared" si="748"/>
        <v>1</v>
      </c>
      <c r="W4798" s="164">
        <f t="shared" si="749"/>
        <v>345004139.58989263</v>
      </c>
      <c r="X4798" s="164">
        <f t="shared" si="750"/>
        <v>355488962.93604136</v>
      </c>
    </row>
    <row r="4799" spans="10:24" x14ac:dyDescent="0.25">
      <c r="J4799">
        <v>4796</v>
      </c>
      <c r="K4799" s="43">
        <v>0.96440627828152592</v>
      </c>
      <c r="L4799">
        <v>0.43664055712513972</v>
      </c>
      <c r="M4799">
        <v>0.78903593630404001</v>
      </c>
      <c r="N4799" s="44">
        <v>0.80390195146347576</v>
      </c>
      <c r="O4799" s="161">
        <f t="shared" si="741"/>
        <v>9000000</v>
      </c>
      <c r="P4799" s="162">
        <f t="shared" si="742"/>
        <v>177.60761721119124</v>
      </c>
      <c r="Q4799" s="162">
        <f t="shared" si="743"/>
        <v>151.06161278043541</v>
      </c>
      <c r="R4799" s="163">
        <f t="shared" si="744"/>
        <v>1</v>
      </c>
      <c r="S4799" s="161">
        <f t="shared" si="745"/>
        <v>9000000</v>
      </c>
      <c r="T4799" s="162">
        <f t="shared" si="746"/>
        <v>189.20253907039708</v>
      </c>
      <c r="U4799" s="162">
        <f t="shared" si="747"/>
        <v>133.03080639021769</v>
      </c>
      <c r="V4799" s="163">
        <f t="shared" si="748"/>
        <v>1</v>
      </c>
      <c r="W4799" s="164">
        <f t="shared" si="749"/>
        <v>188914039.87680247</v>
      </c>
      <c r="X4799" s="164">
        <f t="shared" si="750"/>
        <v>355545594.12161452</v>
      </c>
    </row>
    <row r="4800" spans="10:24" x14ac:dyDescent="0.25">
      <c r="J4800">
        <v>4797</v>
      </c>
      <c r="K4800" s="43">
        <v>0.45982293026554821</v>
      </c>
      <c r="L4800">
        <v>0.87834775065687998</v>
      </c>
      <c r="M4800">
        <v>0.26994152166716268</v>
      </c>
      <c r="N4800" s="44">
        <v>0.48532905555237515</v>
      </c>
      <c r="O4800" s="161">
        <f t="shared" si="741"/>
        <v>5000000</v>
      </c>
      <c r="P4800" s="162">
        <f t="shared" si="742"/>
        <v>197.50150419910844</v>
      </c>
      <c r="Q4800" s="162">
        <f t="shared" si="743"/>
        <v>122.74020276579878</v>
      </c>
      <c r="R4800" s="163">
        <f t="shared" si="744"/>
        <v>1</v>
      </c>
      <c r="S4800" s="161">
        <f t="shared" si="745"/>
        <v>6000000</v>
      </c>
      <c r="T4800" s="162">
        <f t="shared" si="746"/>
        <v>195.83383473303616</v>
      </c>
      <c r="U4800" s="162">
        <f t="shared" si="747"/>
        <v>118.87010138289939</v>
      </c>
      <c r="V4800" s="163">
        <f t="shared" si="748"/>
        <v>1</v>
      </c>
      <c r="W4800" s="164">
        <f t="shared" si="749"/>
        <v>323806507.16654825</v>
      </c>
      <c r="X4800" s="164">
        <f t="shared" si="750"/>
        <v>311782400.1008206</v>
      </c>
    </row>
    <row r="4801" spans="10:24" x14ac:dyDescent="0.25">
      <c r="J4801">
        <v>4798</v>
      </c>
      <c r="K4801" s="43">
        <v>0.13027278343244308</v>
      </c>
      <c r="L4801">
        <v>0.43000686732030236</v>
      </c>
      <c r="M4801">
        <v>0.88711214324173981</v>
      </c>
      <c r="N4801" s="44">
        <v>0.3323187097411533</v>
      </c>
      <c r="O4801" s="161">
        <f t="shared" si="741"/>
        <v>2000000</v>
      </c>
      <c r="P4801" s="162">
        <f t="shared" si="742"/>
        <v>177.35464978270355</v>
      </c>
      <c r="Q4801" s="162">
        <f t="shared" si="743"/>
        <v>159.22624719737277</v>
      </c>
      <c r="R4801" s="163">
        <f t="shared" si="744"/>
        <v>1</v>
      </c>
      <c r="S4801" s="161">
        <f t="shared" si="745"/>
        <v>2000000</v>
      </c>
      <c r="T4801" s="162">
        <f t="shared" si="746"/>
        <v>189.11821659423453</v>
      </c>
      <c r="U4801" s="162">
        <f t="shared" si="747"/>
        <v>137.11312359868637</v>
      </c>
      <c r="V4801" s="163">
        <f t="shared" si="748"/>
        <v>1</v>
      </c>
      <c r="W4801" s="164">
        <f t="shared" si="749"/>
        <v>-13743194.829338446</v>
      </c>
      <c r="X4801" s="164">
        <f t="shared" si="750"/>
        <v>-45989814.008903697</v>
      </c>
    </row>
    <row r="4802" spans="10:24" x14ac:dyDescent="0.25">
      <c r="J4802">
        <v>4799</v>
      </c>
      <c r="K4802" s="43">
        <v>0.56122423473484762</v>
      </c>
      <c r="L4802">
        <v>0.43758713350168565</v>
      </c>
      <c r="M4802">
        <v>0.67389682393469685</v>
      </c>
      <c r="N4802" s="44">
        <v>5.084951878730859E-2</v>
      </c>
      <c r="O4802" s="161">
        <f t="shared" si="741"/>
        <v>6000000</v>
      </c>
      <c r="P4802" s="162">
        <f t="shared" si="742"/>
        <v>177.64365663160777</v>
      </c>
      <c r="Q4802" s="162">
        <f t="shared" si="743"/>
        <v>144.01398419112141</v>
      </c>
      <c r="R4802" s="163">
        <f t="shared" si="744"/>
        <v>1</v>
      </c>
      <c r="S4802" s="161">
        <f t="shared" si="745"/>
        <v>6000000</v>
      </c>
      <c r="T4802" s="162">
        <f t="shared" si="746"/>
        <v>189.21455221053591</v>
      </c>
      <c r="U4802" s="162">
        <f t="shared" si="747"/>
        <v>129.50699209556069</v>
      </c>
      <c r="V4802" s="163">
        <f t="shared" si="748"/>
        <v>0.9</v>
      </c>
      <c r="W4802" s="164">
        <f t="shared" si="749"/>
        <v>151778034.64291817</v>
      </c>
      <c r="X4802" s="164">
        <f t="shared" si="750"/>
        <v>172420824.62086624</v>
      </c>
    </row>
    <row r="4803" spans="10:24" x14ac:dyDescent="0.25">
      <c r="J4803">
        <v>4800</v>
      </c>
      <c r="K4803" s="43">
        <v>0.74116594627646715</v>
      </c>
      <c r="L4803">
        <v>6.7553076162925829E-2</v>
      </c>
      <c r="M4803">
        <v>7.7977628933480148E-2</v>
      </c>
      <c r="N4803" s="44">
        <v>7.9852134882059556E-2</v>
      </c>
      <c r="O4803" s="161">
        <f t="shared" si="741"/>
        <v>6000000</v>
      </c>
      <c r="P4803" s="162">
        <f t="shared" si="742"/>
        <v>157.58601254187508</v>
      </c>
      <c r="Q4803" s="162">
        <f t="shared" si="743"/>
        <v>106.62385770447844</v>
      </c>
      <c r="R4803" s="163">
        <f t="shared" si="744"/>
        <v>1</v>
      </c>
      <c r="S4803" s="161">
        <f t="shared" si="745"/>
        <v>7000000</v>
      </c>
      <c r="T4803" s="162">
        <f t="shared" si="746"/>
        <v>182.52867084729169</v>
      </c>
      <c r="U4803" s="162">
        <f t="shared" si="747"/>
        <v>110.81192885223922</v>
      </c>
      <c r="V4803" s="163">
        <f t="shared" si="748"/>
        <v>0.9</v>
      </c>
      <c r="W4803" s="164">
        <f t="shared" si="749"/>
        <v>255772929.02437985</v>
      </c>
      <c r="X4803" s="164">
        <f t="shared" si="750"/>
        <v>301815474.56883061</v>
      </c>
    </row>
    <row r="4804" spans="10:24" x14ac:dyDescent="0.25">
      <c r="J4804">
        <v>4801</v>
      </c>
      <c r="K4804" s="43">
        <v>0.44829021928618495</v>
      </c>
      <c r="L4804">
        <v>9.4062554896712558E-2</v>
      </c>
      <c r="M4804">
        <v>0.21969454280474721</v>
      </c>
      <c r="N4804" s="44">
        <v>0.6528280807477419</v>
      </c>
      <c r="O4804" s="161">
        <f t="shared" si="741"/>
        <v>5000000</v>
      </c>
      <c r="P4804" s="162">
        <f t="shared" si="742"/>
        <v>160.25781293668302</v>
      </c>
      <c r="Q4804" s="162">
        <f t="shared" si="743"/>
        <v>119.53549501365933</v>
      </c>
      <c r="R4804" s="163">
        <f t="shared" si="744"/>
        <v>1</v>
      </c>
      <c r="S4804" s="161">
        <f t="shared" si="745"/>
        <v>6000000</v>
      </c>
      <c r="T4804" s="162">
        <f t="shared" si="746"/>
        <v>183.41927097889433</v>
      </c>
      <c r="U4804" s="162">
        <f t="shared" si="747"/>
        <v>117.26774750682966</v>
      </c>
      <c r="V4804" s="163">
        <f t="shared" si="748"/>
        <v>1</v>
      </c>
      <c r="W4804" s="164">
        <f t="shared" si="749"/>
        <v>153611589.61511847</v>
      </c>
      <c r="X4804" s="164">
        <f t="shared" si="750"/>
        <v>246909140.83238798</v>
      </c>
    </row>
    <row r="4805" spans="10:24" x14ac:dyDescent="0.25">
      <c r="J4805">
        <v>4802</v>
      </c>
      <c r="K4805" s="43">
        <v>3.615313847455548E-2</v>
      </c>
      <c r="L4805">
        <v>0.38800709149686885</v>
      </c>
      <c r="M4805">
        <v>0.85762811047048404</v>
      </c>
      <c r="N4805" s="44">
        <v>0.46752126210711231</v>
      </c>
      <c r="O4805" s="161">
        <f t="shared" ref="O4805:O4868" si="751">VLOOKUP(K4805,$E$5:$H$10,4)</f>
        <v>1000000</v>
      </c>
      <c r="P4805" s="162">
        <f t="shared" ref="P4805:P4868" si="752">_xlfn.NORM.INV(L4805,$E$12,$E$13)</f>
        <v>175.73224451032911</v>
      </c>
      <c r="Q4805" s="162">
        <f t="shared" ref="Q4805:Q4868" si="753">_xlfn.NORM.INV(M4805,$E$15,$E$16)</f>
        <v>156.3944702757592</v>
      </c>
      <c r="R4805" s="163">
        <f t="shared" ref="R4805:R4868" si="754">VLOOKUP(N4805,$E$19:$H$21,4)</f>
        <v>1</v>
      </c>
      <c r="S4805" s="161">
        <f t="shared" ref="S4805:S4868" si="755">VLOOKUP(K4805,$G$5:$H$10,2)</f>
        <v>1000000</v>
      </c>
      <c r="T4805" s="162">
        <f t="shared" ref="T4805:T4868" si="756">_xlfn.NORM.INV(L4805,$G$12,$G$13)</f>
        <v>188.57741483677637</v>
      </c>
      <c r="U4805" s="162">
        <f t="shared" ref="U4805:U4868" si="757">_xlfn.NORM.INV(M4805,$G$15,$G$16)</f>
        <v>135.6972351378796</v>
      </c>
      <c r="V4805" s="163">
        <f t="shared" ref="V4805:V4868" si="758">VLOOKUP(N4805,$G$19:$H$21,2)</f>
        <v>1</v>
      </c>
      <c r="W4805" s="164">
        <f t="shared" ref="W4805:W4868" si="759">O4805*(P4805-Q4805)*R4805-$D$23-$D$24</f>
        <v>-30662225.765430093</v>
      </c>
      <c r="X4805" s="164">
        <f t="shared" ref="X4805:X4868" si="760">S4805*(T4805-U4805)*V4805-$F$23-$F$24</f>
        <v>-97119820.301103234</v>
      </c>
    </row>
    <row r="4806" spans="10:24" x14ac:dyDescent="0.25">
      <c r="J4806">
        <v>4803</v>
      </c>
      <c r="K4806" s="43">
        <v>0.85422016554632496</v>
      </c>
      <c r="L4806">
        <v>0.72780856932180193</v>
      </c>
      <c r="M4806">
        <v>0.11340454869381744</v>
      </c>
      <c r="N4806" s="44">
        <v>0.55436305716632972</v>
      </c>
      <c r="O4806" s="161">
        <f t="shared" si="751"/>
        <v>7000000</v>
      </c>
      <c r="P4806" s="162">
        <f t="shared" si="752"/>
        <v>189.09297947407038</v>
      </c>
      <c r="Q4806" s="162">
        <f t="shared" si="753"/>
        <v>110.82761187876014</v>
      </c>
      <c r="R4806" s="163">
        <f t="shared" si="754"/>
        <v>1</v>
      </c>
      <c r="S4806" s="161">
        <f t="shared" si="755"/>
        <v>7000000</v>
      </c>
      <c r="T4806" s="162">
        <f t="shared" si="756"/>
        <v>193.03099315802345</v>
      </c>
      <c r="U4806" s="162">
        <f t="shared" si="757"/>
        <v>112.91380593938007</v>
      </c>
      <c r="V4806" s="163">
        <f t="shared" si="758"/>
        <v>1</v>
      </c>
      <c r="W4806" s="164">
        <f t="shared" si="759"/>
        <v>497857573.16717172</v>
      </c>
      <c r="X4806" s="164">
        <f t="shared" si="760"/>
        <v>410820310.53050363</v>
      </c>
    </row>
    <row r="4807" spans="10:24" x14ac:dyDescent="0.25">
      <c r="J4807">
        <v>4804</v>
      </c>
      <c r="K4807" s="43">
        <v>0.69431985698869303</v>
      </c>
      <c r="L4807">
        <v>0.94251304000520097</v>
      </c>
      <c r="M4807">
        <v>0.12475707926137236</v>
      </c>
      <c r="N4807" s="44">
        <v>0.41234527024589229</v>
      </c>
      <c r="O4807" s="161">
        <f t="shared" si="751"/>
        <v>6000000</v>
      </c>
      <c r="P4807" s="162">
        <f t="shared" si="752"/>
        <v>203.64337753849395</v>
      </c>
      <c r="Q4807" s="162">
        <f t="shared" si="753"/>
        <v>111.96939503451513</v>
      </c>
      <c r="R4807" s="163">
        <f t="shared" si="754"/>
        <v>1</v>
      </c>
      <c r="S4807" s="161">
        <f t="shared" si="755"/>
        <v>7000000</v>
      </c>
      <c r="T4807" s="162">
        <f t="shared" si="756"/>
        <v>197.88112584616465</v>
      </c>
      <c r="U4807" s="162">
        <f t="shared" si="757"/>
        <v>113.48469751725757</v>
      </c>
      <c r="V4807" s="163">
        <f t="shared" si="758"/>
        <v>1</v>
      </c>
      <c r="W4807" s="164">
        <f t="shared" si="759"/>
        <v>500043895.02387297</v>
      </c>
      <c r="X4807" s="164">
        <f t="shared" si="760"/>
        <v>440774998.30234957</v>
      </c>
    </row>
    <row r="4808" spans="10:24" x14ac:dyDescent="0.25">
      <c r="J4808">
        <v>4805</v>
      </c>
      <c r="K4808" s="43">
        <v>0.17119828160485229</v>
      </c>
      <c r="L4808">
        <v>0.61996034174472259</v>
      </c>
      <c r="M4808">
        <v>0.3100151099837235</v>
      </c>
      <c r="N4808" s="44">
        <v>0.37636742110549026</v>
      </c>
      <c r="O4808" s="161">
        <f t="shared" si="751"/>
        <v>2000000</v>
      </c>
      <c r="P4808" s="162">
        <f t="shared" si="752"/>
        <v>184.58064949518155</v>
      </c>
      <c r="Q4808" s="162">
        <f t="shared" si="753"/>
        <v>125.08384963472506</v>
      </c>
      <c r="R4808" s="163">
        <f t="shared" si="754"/>
        <v>1</v>
      </c>
      <c r="S4808" s="161">
        <f t="shared" si="755"/>
        <v>5000000</v>
      </c>
      <c r="T4808" s="162">
        <f t="shared" si="756"/>
        <v>191.52688316506053</v>
      </c>
      <c r="U4808" s="162">
        <f t="shared" si="757"/>
        <v>120.04192481736253</v>
      </c>
      <c r="V4808" s="163">
        <f t="shared" si="758"/>
        <v>1</v>
      </c>
      <c r="W4808" s="164">
        <f t="shared" si="759"/>
        <v>68993599.720912978</v>
      </c>
      <c r="X4808" s="164">
        <f t="shared" si="760"/>
        <v>207424791.73848999</v>
      </c>
    </row>
    <row r="4809" spans="10:24" x14ac:dyDescent="0.25">
      <c r="J4809">
        <v>4806</v>
      </c>
      <c r="K4809" s="43">
        <v>0.75703707492273398</v>
      </c>
      <c r="L4809">
        <v>0.63991002542074948</v>
      </c>
      <c r="M4809">
        <v>0.74826688505272165</v>
      </c>
      <c r="N4809" s="44">
        <v>0.86560845186867064</v>
      </c>
      <c r="O4809" s="161">
        <f t="shared" si="751"/>
        <v>7000000</v>
      </c>
      <c r="P4809" s="162">
        <f t="shared" si="752"/>
        <v>185.3732745831735</v>
      </c>
      <c r="Q4809" s="162">
        <f t="shared" si="753"/>
        <v>148.3809170234039</v>
      </c>
      <c r="R4809" s="163">
        <f t="shared" si="754"/>
        <v>1</v>
      </c>
      <c r="S4809" s="161">
        <f t="shared" si="755"/>
        <v>7000000</v>
      </c>
      <c r="T4809" s="162">
        <f t="shared" si="756"/>
        <v>191.79109152772449</v>
      </c>
      <c r="U4809" s="162">
        <f t="shared" si="757"/>
        <v>131.69045851170196</v>
      </c>
      <c r="V4809" s="163">
        <f t="shared" si="758"/>
        <v>1</v>
      </c>
      <c r="W4809" s="164">
        <f t="shared" si="759"/>
        <v>208946502.9183872</v>
      </c>
      <c r="X4809" s="164">
        <f t="shared" si="760"/>
        <v>270704431.1121577</v>
      </c>
    </row>
    <row r="4810" spans="10:24" x14ac:dyDescent="0.25">
      <c r="J4810">
        <v>4807</v>
      </c>
      <c r="K4810" s="43">
        <v>0.5538405032750322</v>
      </c>
      <c r="L4810">
        <v>0.77633994459155775</v>
      </c>
      <c r="M4810">
        <v>0.6904923424278856</v>
      </c>
      <c r="N4810" s="44">
        <v>0.9196728213662364</v>
      </c>
      <c r="O4810" s="161">
        <f t="shared" si="751"/>
        <v>6000000</v>
      </c>
      <c r="P4810" s="162">
        <f t="shared" si="752"/>
        <v>191.39835573949455</v>
      </c>
      <c r="Q4810" s="162">
        <f t="shared" si="753"/>
        <v>144.94492769848353</v>
      </c>
      <c r="R4810" s="163">
        <f t="shared" si="754"/>
        <v>1</v>
      </c>
      <c r="S4810" s="161">
        <f t="shared" si="755"/>
        <v>6000000</v>
      </c>
      <c r="T4810" s="162">
        <f t="shared" si="756"/>
        <v>193.79945191316486</v>
      </c>
      <c r="U4810" s="162">
        <f t="shared" si="757"/>
        <v>129.97246384924176</v>
      </c>
      <c r="V4810" s="163">
        <f t="shared" si="758"/>
        <v>1</v>
      </c>
      <c r="W4810" s="164">
        <f t="shared" si="759"/>
        <v>228720568.24606615</v>
      </c>
      <c r="X4810" s="164">
        <f t="shared" si="760"/>
        <v>232961928.3835386</v>
      </c>
    </row>
    <row r="4811" spans="10:24" x14ac:dyDescent="0.25">
      <c r="J4811">
        <v>4808</v>
      </c>
      <c r="K4811" s="43">
        <v>0.72050122690419927</v>
      </c>
      <c r="L4811">
        <v>0.63521688155712241</v>
      </c>
      <c r="M4811">
        <v>0.16319913010676257</v>
      </c>
      <c r="N4811" s="44">
        <v>0.23290151065262343</v>
      </c>
      <c r="O4811" s="161">
        <f t="shared" si="751"/>
        <v>6000000</v>
      </c>
      <c r="P4811" s="162">
        <f t="shared" si="752"/>
        <v>185.18553886443854</v>
      </c>
      <c r="Q4811" s="162">
        <f t="shared" si="753"/>
        <v>115.3721109276712</v>
      </c>
      <c r="R4811" s="163">
        <f t="shared" si="754"/>
        <v>1</v>
      </c>
      <c r="S4811" s="161">
        <f t="shared" si="755"/>
        <v>7000000</v>
      </c>
      <c r="T4811" s="162">
        <f t="shared" si="756"/>
        <v>191.72851295481286</v>
      </c>
      <c r="U4811" s="162">
        <f t="shared" si="757"/>
        <v>115.1860554638356</v>
      </c>
      <c r="V4811" s="163">
        <f t="shared" si="758"/>
        <v>1</v>
      </c>
      <c r="W4811" s="164">
        <f t="shared" si="759"/>
        <v>368880567.62060404</v>
      </c>
      <c r="X4811" s="164">
        <f t="shared" si="760"/>
        <v>385797202.43684077</v>
      </c>
    </row>
    <row r="4812" spans="10:24" x14ac:dyDescent="0.25">
      <c r="J4812">
        <v>4809</v>
      </c>
      <c r="K4812" s="43">
        <v>0.69396011894474763</v>
      </c>
      <c r="L4812">
        <v>0.27825754264091196</v>
      </c>
      <c r="M4812">
        <v>0.64863855033855944</v>
      </c>
      <c r="N4812" s="44">
        <v>0.8266108603086606</v>
      </c>
      <c r="O4812" s="161">
        <f t="shared" si="751"/>
        <v>6000000</v>
      </c>
      <c r="P4812" s="162">
        <f t="shared" si="752"/>
        <v>171.1796154518872</v>
      </c>
      <c r="Q4812" s="162">
        <f t="shared" si="753"/>
        <v>142.63294857338832</v>
      </c>
      <c r="R4812" s="163">
        <f t="shared" si="754"/>
        <v>1</v>
      </c>
      <c r="S4812" s="161">
        <f t="shared" si="755"/>
        <v>7000000</v>
      </c>
      <c r="T4812" s="162">
        <f t="shared" si="756"/>
        <v>187.05987181729574</v>
      </c>
      <c r="U4812" s="162">
        <f t="shared" si="757"/>
        <v>128.81647428669416</v>
      </c>
      <c r="V4812" s="163">
        <f t="shared" si="758"/>
        <v>1</v>
      </c>
      <c r="W4812" s="164">
        <f t="shared" si="759"/>
        <v>121280001.27099329</v>
      </c>
      <c r="X4812" s="164">
        <f t="shared" si="760"/>
        <v>257703782.71421111</v>
      </c>
    </row>
    <row r="4813" spans="10:24" x14ac:dyDescent="0.25">
      <c r="J4813">
        <v>4810</v>
      </c>
      <c r="K4813" s="43">
        <v>0.22748322625826944</v>
      </c>
      <c r="L4813">
        <v>0.56727498843734181</v>
      </c>
      <c r="M4813">
        <v>0.79400177462069876</v>
      </c>
      <c r="N4813" s="44">
        <v>0.20124690656681266</v>
      </c>
      <c r="O4813" s="161">
        <f t="shared" si="751"/>
        <v>2000000</v>
      </c>
      <c r="P4813" s="162">
        <f t="shared" si="752"/>
        <v>182.54161029408505</v>
      </c>
      <c r="Q4813" s="162">
        <f t="shared" si="753"/>
        <v>151.40770747731585</v>
      </c>
      <c r="R4813" s="163">
        <f t="shared" si="754"/>
        <v>1</v>
      </c>
      <c r="S4813" s="161">
        <f t="shared" si="755"/>
        <v>5000000</v>
      </c>
      <c r="T4813" s="162">
        <f t="shared" si="756"/>
        <v>190.84720343136169</v>
      </c>
      <c r="U4813" s="162">
        <f t="shared" si="757"/>
        <v>133.20385373865793</v>
      </c>
      <c r="V4813" s="163">
        <f t="shared" si="758"/>
        <v>1</v>
      </c>
      <c r="W4813" s="164">
        <f t="shared" si="759"/>
        <v>12267805.633538388</v>
      </c>
      <c r="X4813" s="164">
        <f t="shared" si="760"/>
        <v>138216748.4635188</v>
      </c>
    </row>
    <row r="4814" spans="10:24" x14ac:dyDescent="0.25">
      <c r="J4814">
        <v>4811</v>
      </c>
      <c r="K4814" s="43">
        <v>0.15147896142857908</v>
      </c>
      <c r="L4814">
        <v>0.25898727378521336</v>
      </c>
      <c r="M4814">
        <v>0.31528495529571887</v>
      </c>
      <c r="N4814" s="44">
        <v>0.7114678721465072</v>
      </c>
      <c r="O4814" s="161">
        <f t="shared" si="751"/>
        <v>2000000</v>
      </c>
      <c r="P4814" s="162">
        <f t="shared" si="752"/>
        <v>170.3029390620224</v>
      </c>
      <c r="Q4814" s="162">
        <f t="shared" si="753"/>
        <v>125.38150300098467</v>
      </c>
      <c r="R4814" s="163">
        <f t="shared" si="754"/>
        <v>1</v>
      </c>
      <c r="S4814" s="161">
        <f t="shared" si="755"/>
        <v>5000000</v>
      </c>
      <c r="T4814" s="162">
        <f t="shared" si="756"/>
        <v>186.76764635400747</v>
      </c>
      <c r="U4814" s="162">
        <f t="shared" si="757"/>
        <v>120.19075150049233</v>
      </c>
      <c r="V4814" s="163">
        <f t="shared" si="758"/>
        <v>1</v>
      </c>
      <c r="W4814" s="164">
        <f t="shared" si="759"/>
        <v>39842872.122075483</v>
      </c>
      <c r="X4814" s="164">
        <f t="shared" si="760"/>
        <v>182884474.26757574</v>
      </c>
    </row>
    <row r="4815" spans="10:24" x14ac:dyDescent="0.25">
      <c r="J4815">
        <v>4812</v>
      </c>
      <c r="K4815" s="43">
        <v>0.15140722345646163</v>
      </c>
      <c r="L4815">
        <v>0.89183695227637283</v>
      </c>
      <c r="M4815">
        <v>0.728789772761541</v>
      </c>
      <c r="N4815" s="44">
        <v>0.49807387279071891</v>
      </c>
      <c r="O4815" s="161">
        <f t="shared" si="751"/>
        <v>2000000</v>
      </c>
      <c r="P4815" s="162">
        <f t="shared" si="752"/>
        <v>198.54534679511127</v>
      </c>
      <c r="Q4815" s="162">
        <f t="shared" si="753"/>
        <v>147.18313772405304</v>
      </c>
      <c r="R4815" s="163">
        <f t="shared" si="754"/>
        <v>1</v>
      </c>
      <c r="S4815" s="161">
        <f t="shared" si="755"/>
        <v>5000000</v>
      </c>
      <c r="T4815" s="162">
        <f t="shared" si="756"/>
        <v>196.1817822650371</v>
      </c>
      <c r="U4815" s="162">
        <f t="shared" si="757"/>
        <v>131.09156886202652</v>
      </c>
      <c r="V4815" s="163">
        <f t="shared" si="758"/>
        <v>1</v>
      </c>
      <c r="W4815" s="164">
        <f t="shared" si="759"/>
        <v>52724418.142116457</v>
      </c>
      <c r="X4815" s="164">
        <f t="shared" si="760"/>
        <v>175451067.01505291</v>
      </c>
    </row>
    <row r="4816" spans="10:24" x14ac:dyDescent="0.25">
      <c r="J4816">
        <v>4813</v>
      </c>
      <c r="K4816" s="43">
        <v>0.64487280934078361</v>
      </c>
      <c r="L4816">
        <v>0.4658825404452368</v>
      </c>
      <c r="M4816">
        <v>0.3999120368700495</v>
      </c>
      <c r="N4816" s="44">
        <v>0.12995866502195064</v>
      </c>
      <c r="O4816" s="161">
        <f t="shared" si="751"/>
        <v>6000000</v>
      </c>
      <c r="P4816" s="162">
        <f t="shared" si="752"/>
        <v>178.71563550189614</v>
      </c>
      <c r="Q4816" s="162">
        <f t="shared" si="753"/>
        <v>129.92850417164092</v>
      </c>
      <c r="R4816" s="163">
        <f t="shared" si="754"/>
        <v>1</v>
      </c>
      <c r="S4816" s="161">
        <f t="shared" si="755"/>
        <v>7000000</v>
      </c>
      <c r="T4816" s="162">
        <f t="shared" si="756"/>
        <v>189.57187850063204</v>
      </c>
      <c r="U4816" s="162">
        <f t="shared" si="757"/>
        <v>122.46425208582046</v>
      </c>
      <c r="V4816" s="163">
        <f t="shared" si="758"/>
        <v>0.9</v>
      </c>
      <c r="W4816" s="164">
        <f t="shared" si="759"/>
        <v>242722787.98153132</v>
      </c>
      <c r="X4816" s="164">
        <f t="shared" si="760"/>
        <v>272778046.41331297</v>
      </c>
    </row>
    <row r="4817" spans="10:24" x14ac:dyDescent="0.25">
      <c r="J4817">
        <v>4814</v>
      </c>
      <c r="K4817" s="43">
        <v>0.46942625206137445</v>
      </c>
      <c r="L4817">
        <v>0.94057083815025122</v>
      </c>
      <c r="M4817">
        <v>0.75405487529161208</v>
      </c>
      <c r="N4817" s="44">
        <v>0.62778096419148965</v>
      </c>
      <c r="O4817" s="161">
        <f t="shared" si="751"/>
        <v>5000000</v>
      </c>
      <c r="P4817" s="162">
        <f t="shared" si="752"/>
        <v>203.39375341955031</v>
      </c>
      <c r="Q4817" s="162">
        <f t="shared" si="753"/>
        <v>148.74610949972472</v>
      </c>
      <c r="R4817" s="163">
        <f t="shared" si="754"/>
        <v>1</v>
      </c>
      <c r="S4817" s="161">
        <f t="shared" si="755"/>
        <v>6000000</v>
      </c>
      <c r="T4817" s="162">
        <f t="shared" si="756"/>
        <v>197.79791780651678</v>
      </c>
      <c r="U4817" s="162">
        <f t="shared" si="757"/>
        <v>131.87305474986238</v>
      </c>
      <c r="V4817" s="163">
        <f t="shared" si="758"/>
        <v>1</v>
      </c>
      <c r="W4817" s="164">
        <f t="shared" si="759"/>
        <v>223238219.59912789</v>
      </c>
      <c r="X4817" s="164">
        <f t="shared" si="760"/>
        <v>245549178.33992642</v>
      </c>
    </row>
    <row r="4818" spans="10:24" x14ac:dyDescent="0.25">
      <c r="J4818">
        <v>4815</v>
      </c>
      <c r="K4818" s="43">
        <v>0.38074240130792425</v>
      </c>
      <c r="L4818">
        <v>0.51592494946666567</v>
      </c>
      <c r="M4818">
        <v>0.64130081498946567</v>
      </c>
      <c r="N4818" s="44">
        <v>0.78383390809574294</v>
      </c>
      <c r="O4818" s="161">
        <f t="shared" si="751"/>
        <v>5000000</v>
      </c>
      <c r="P4818" s="162">
        <f t="shared" si="752"/>
        <v>180.59892803498647</v>
      </c>
      <c r="Q4818" s="162">
        <f t="shared" si="753"/>
        <v>142.23875979637765</v>
      </c>
      <c r="R4818" s="163">
        <f t="shared" si="754"/>
        <v>1</v>
      </c>
      <c r="S4818" s="161">
        <f t="shared" si="755"/>
        <v>6000000</v>
      </c>
      <c r="T4818" s="162">
        <f t="shared" si="756"/>
        <v>190.19964267832881</v>
      </c>
      <c r="U4818" s="162">
        <f t="shared" si="757"/>
        <v>128.61937989818884</v>
      </c>
      <c r="V4818" s="163">
        <f t="shared" si="758"/>
        <v>1</v>
      </c>
      <c r="W4818" s="164">
        <f t="shared" si="759"/>
        <v>141800841.1930441</v>
      </c>
      <c r="X4818" s="164">
        <f t="shared" si="760"/>
        <v>219481576.68083984</v>
      </c>
    </row>
    <row r="4819" spans="10:24" x14ac:dyDescent="0.25">
      <c r="J4819">
        <v>4816</v>
      </c>
      <c r="K4819" s="43">
        <v>3.7702442875266806E-2</v>
      </c>
      <c r="L4819">
        <v>0.33395764125985816</v>
      </c>
      <c r="M4819">
        <v>0.68781335981795655</v>
      </c>
      <c r="N4819" s="44">
        <v>0.9815356054068719</v>
      </c>
      <c r="O4819" s="161">
        <f t="shared" si="751"/>
        <v>1000000</v>
      </c>
      <c r="P4819" s="162">
        <f t="shared" si="752"/>
        <v>173.56483629747245</v>
      </c>
      <c r="Q4819" s="162">
        <f t="shared" si="753"/>
        <v>144.79323478442535</v>
      </c>
      <c r="R4819" s="163">
        <f t="shared" si="754"/>
        <v>1</v>
      </c>
      <c r="S4819" s="161">
        <f t="shared" si="755"/>
        <v>1000000</v>
      </c>
      <c r="T4819" s="162">
        <f t="shared" si="756"/>
        <v>187.85494543249081</v>
      </c>
      <c r="U4819" s="162">
        <f t="shared" si="757"/>
        <v>129.89661739221268</v>
      </c>
      <c r="V4819" s="163">
        <f t="shared" si="758"/>
        <v>1</v>
      </c>
      <c r="W4819" s="164">
        <f t="shared" si="759"/>
        <v>-21228398.486952897</v>
      </c>
      <c r="X4819" s="164">
        <f t="shared" si="760"/>
        <v>-92041671.959721863</v>
      </c>
    </row>
    <row r="4820" spans="10:24" x14ac:dyDescent="0.25">
      <c r="J4820">
        <v>4817</v>
      </c>
      <c r="K4820" s="43">
        <v>0.99910855425361222</v>
      </c>
      <c r="L4820">
        <v>0.27249938420188524</v>
      </c>
      <c r="M4820">
        <v>0.64553623304860275</v>
      </c>
      <c r="N4820" s="44">
        <v>0.46426907150326513</v>
      </c>
      <c r="O4820" s="161">
        <f t="shared" si="751"/>
        <v>9000000</v>
      </c>
      <c r="P4820" s="162">
        <f t="shared" si="752"/>
        <v>170.92093096773905</v>
      </c>
      <c r="Q4820" s="162">
        <f t="shared" si="753"/>
        <v>142.46593664321415</v>
      </c>
      <c r="R4820" s="163">
        <f t="shared" si="754"/>
        <v>1</v>
      </c>
      <c r="S4820" s="161">
        <f t="shared" si="755"/>
        <v>9000000</v>
      </c>
      <c r="T4820" s="162">
        <f t="shared" si="756"/>
        <v>186.97364365591301</v>
      </c>
      <c r="U4820" s="162">
        <f t="shared" si="757"/>
        <v>128.73296832160707</v>
      </c>
      <c r="V4820" s="163">
        <f t="shared" si="758"/>
        <v>1</v>
      </c>
      <c r="W4820" s="164">
        <f t="shared" si="759"/>
        <v>206094948.92072412</v>
      </c>
      <c r="X4820" s="164">
        <f t="shared" si="760"/>
        <v>374166078.00875342</v>
      </c>
    </row>
    <row r="4821" spans="10:24" x14ac:dyDescent="0.25">
      <c r="J4821">
        <v>4818</v>
      </c>
      <c r="K4821" s="43">
        <v>0.5426014929599855</v>
      </c>
      <c r="L4821">
        <v>0.14473085592643442</v>
      </c>
      <c r="M4821">
        <v>0.75551707256088729</v>
      </c>
      <c r="N4821" s="44">
        <v>0.24123194153377658</v>
      </c>
      <c r="O4821" s="161">
        <f t="shared" si="751"/>
        <v>5000000</v>
      </c>
      <c r="P4821" s="162">
        <f t="shared" si="752"/>
        <v>164.11045179480899</v>
      </c>
      <c r="Q4821" s="162">
        <f t="shared" si="753"/>
        <v>148.83909153902755</v>
      </c>
      <c r="R4821" s="163">
        <f t="shared" si="754"/>
        <v>1</v>
      </c>
      <c r="S4821" s="161">
        <f t="shared" si="755"/>
        <v>6000000</v>
      </c>
      <c r="T4821" s="162">
        <f t="shared" si="756"/>
        <v>184.70348393160299</v>
      </c>
      <c r="U4821" s="162">
        <f t="shared" si="757"/>
        <v>131.91954576951377</v>
      </c>
      <c r="V4821" s="163">
        <f t="shared" si="758"/>
        <v>1</v>
      </c>
      <c r="W4821" s="164">
        <f t="shared" si="759"/>
        <v>26356801.278907225</v>
      </c>
      <c r="X4821" s="164">
        <f t="shared" si="760"/>
        <v>166703628.97253531</v>
      </c>
    </row>
    <row r="4822" spans="10:24" x14ac:dyDescent="0.25">
      <c r="J4822">
        <v>4819</v>
      </c>
      <c r="K4822" s="43">
        <v>0.76854168829995151</v>
      </c>
      <c r="L4822">
        <v>0.96470158482779222</v>
      </c>
      <c r="M4822">
        <v>0.98878493140880197</v>
      </c>
      <c r="N4822" s="44">
        <v>0.93768388626162635</v>
      </c>
      <c r="O4822" s="161">
        <f t="shared" si="751"/>
        <v>7000000</v>
      </c>
      <c r="P4822" s="162">
        <f t="shared" si="752"/>
        <v>207.12093204631299</v>
      </c>
      <c r="Q4822" s="162">
        <f t="shared" si="753"/>
        <v>180.66007849274041</v>
      </c>
      <c r="R4822" s="163">
        <f t="shared" si="754"/>
        <v>1</v>
      </c>
      <c r="S4822" s="161">
        <f t="shared" si="755"/>
        <v>7000000</v>
      </c>
      <c r="T4822" s="162">
        <f t="shared" si="756"/>
        <v>199.04031068210432</v>
      </c>
      <c r="U4822" s="162">
        <f t="shared" si="757"/>
        <v>147.83003924637021</v>
      </c>
      <c r="V4822" s="163">
        <f t="shared" si="758"/>
        <v>1</v>
      </c>
      <c r="W4822" s="164">
        <f t="shared" si="759"/>
        <v>135225974.87500805</v>
      </c>
      <c r="X4822" s="164">
        <f t="shared" si="760"/>
        <v>208471900.05013877</v>
      </c>
    </row>
    <row r="4823" spans="10:24" x14ac:dyDescent="0.25">
      <c r="J4823">
        <v>4820</v>
      </c>
      <c r="K4823" s="43">
        <v>0.4778720833462301</v>
      </c>
      <c r="L4823">
        <v>0.94544744521950863</v>
      </c>
      <c r="M4823">
        <v>0.25954506711158287</v>
      </c>
      <c r="N4823" s="44">
        <v>0.56591314369824053</v>
      </c>
      <c r="O4823" s="161">
        <f t="shared" si="751"/>
        <v>5000000</v>
      </c>
      <c r="P4823" s="162">
        <f t="shared" si="752"/>
        <v>204.0334261706528</v>
      </c>
      <c r="Q4823" s="162">
        <f t="shared" si="753"/>
        <v>122.10502856197994</v>
      </c>
      <c r="R4823" s="163">
        <f t="shared" si="754"/>
        <v>1</v>
      </c>
      <c r="S4823" s="161">
        <f t="shared" si="755"/>
        <v>6000000</v>
      </c>
      <c r="T4823" s="162">
        <f t="shared" si="756"/>
        <v>198.01114205688427</v>
      </c>
      <c r="U4823" s="162">
        <f t="shared" si="757"/>
        <v>118.55251428098997</v>
      </c>
      <c r="V4823" s="163">
        <f t="shared" si="758"/>
        <v>1</v>
      </c>
      <c r="W4823" s="164">
        <f t="shared" si="759"/>
        <v>359641988.04336435</v>
      </c>
      <c r="X4823" s="164">
        <f t="shared" si="760"/>
        <v>326751766.65536582</v>
      </c>
    </row>
    <row r="4824" spans="10:24" x14ac:dyDescent="0.25">
      <c r="J4824">
        <v>4821</v>
      </c>
      <c r="K4824" s="43">
        <v>0.2880145077084485</v>
      </c>
      <c r="L4824">
        <v>0.18055989150653351</v>
      </c>
      <c r="M4824">
        <v>0.32789116030291632</v>
      </c>
      <c r="N4824" s="44">
        <v>0.8151633739794949</v>
      </c>
      <c r="O4824" s="161">
        <f t="shared" si="751"/>
        <v>2000000</v>
      </c>
      <c r="P4824" s="162">
        <f t="shared" si="752"/>
        <v>166.30149848203666</v>
      </c>
      <c r="Q4824" s="162">
        <f t="shared" si="753"/>
        <v>126.08512396545684</v>
      </c>
      <c r="R4824" s="163">
        <f t="shared" si="754"/>
        <v>1</v>
      </c>
      <c r="S4824" s="161">
        <f t="shared" si="755"/>
        <v>5000000</v>
      </c>
      <c r="T4824" s="162">
        <f t="shared" si="756"/>
        <v>185.43383282734555</v>
      </c>
      <c r="U4824" s="162">
        <f t="shared" si="757"/>
        <v>120.54256198272842</v>
      </c>
      <c r="V4824" s="163">
        <f t="shared" si="758"/>
        <v>1</v>
      </c>
      <c r="W4824" s="164">
        <f t="shared" si="759"/>
        <v>30432749.033159643</v>
      </c>
      <c r="X4824" s="164">
        <f t="shared" si="760"/>
        <v>174456354.2230857</v>
      </c>
    </row>
    <row r="4825" spans="10:24" x14ac:dyDescent="0.25">
      <c r="J4825">
        <v>4822</v>
      </c>
      <c r="K4825" s="43">
        <v>0.933193367983843</v>
      </c>
      <c r="L4825">
        <v>0.88030122952741041</v>
      </c>
      <c r="M4825">
        <v>0.27001574645900361</v>
      </c>
      <c r="N4825" s="44">
        <v>0.85879761636234087</v>
      </c>
      <c r="O4825" s="161">
        <f t="shared" si="751"/>
        <v>7000000</v>
      </c>
      <c r="P4825" s="162">
        <f t="shared" si="752"/>
        <v>197.64740953821638</v>
      </c>
      <c r="Q4825" s="162">
        <f t="shared" si="753"/>
        <v>122.74469263347613</v>
      </c>
      <c r="R4825" s="163">
        <f t="shared" si="754"/>
        <v>1</v>
      </c>
      <c r="S4825" s="161">
        <f t="shared" si="755"/>
        <v>9000000</v>
      </c>
      <c r="T4825" s="162">
        <f t="shared" si="756"/>
        <v>195.88246984607213</v>
      </c>
      <c r="U4825" s="162">
        <f t="shared" si="757"/>
        <v>118.87234631673807</v>
      </c>
      <c r="V4825" s="163">
        <f t="shared" si="758"/>
        <v>1</v>
      </c>
      <c r="W4825" s="164">
        <f t="shared" si="759"/>
        <v>474319018.33318174</v>
      </c>
      <c r="X4825" s="164">
        <f t="shared" si="760"/>
        <v>543091111.7640065</v>
      </c>
    </row>
    <row r="4826" spans="10:24" x14ac:dyDescent="0.25">
      <c r="J4826">
        <v>4823</v>
      </c>
      <c r="K4826" s="43">
        <v>0.25672888315069242</v>
      </c>
      <c r="L4826">
        <v>0.39538706754945563</v>
      </c>
      <c r="M4826">
        <v>0.2557440665827192</v>
      </c>
      <c r="N4826" s="44">
        <v>0.85153531499363</v>
      </c>
      <c r="O4826" s="161">
        <f t="shared" si="751"/>
        <v>2000000</v>
      </c>
      <c r="P4826" s="162">
        <f t="shared" si="752"/>
        <v>176.0204176402398</v>
      </c>
      <c r="Q4826" s="162">
        <f t="shared" si="753"/>
        <v>121.86955428096417</v>
      </c>
      <c r="R4826" s="163">
        <f t="shared" si="754"/>
        <v>1</v>
      </c>
      <c r="S4826" s="161">
        <f t="shared" si="755"/>
        <v>5000000</v>
      </c>
      <c r="T4826" s="162">
        <f t="shared" si="756"/>
        <v>188.67347254674661</v>
      </c>
      <c r="U4826" s="162">
        <f t="shared" si="757"/>
        <v>118.43477714048208</v>
      </c>
      <c r="V4826" s="163">
        <f t="shared" si="758"/>
        <v>1</v>
      </c>
      <c r="W4826" s="164">
        <f t="shared" si="759"/>
        <v>58301726.718551263</v>
      </c>
      <c r="X4826" s="164">
        <f t="shared" si="760"/>
        <v>201193477.03132266</v>
      </c>
    </row>
    <row r="4827" spans="10:24" x14ac:dyDescent="0.25">
      <c r="J4827">
        <v>4824</v>
      </c>
      <c r="K4827" s="43">
        <v>0.87284064015618823</v>
      </c>
      <c r="L4827">
        <v>0.22361250946006495</v>
      </c>
      <c r="M4827">
        <v>0.99356811910927345</v>
      </c>
      <c r="N4827" s="44">
        <v>0.32045025660836923</v>
      </c>
      <c r="O4827" s="161">
        <f t="shared" si="751"/>
        <v>7000000</v>
      </c>
      <c r="P4827" s="162">
        <f t="shared" si="752"/>
        <v>168.59925804849567</v>
      </c>
      <c r="Q4827" s="162">
        <f t="shared" si="753"/>
        <v>184.75037802413698</v>
      </c>
      <c r="R4827" s="163">
        <f t="shared" si="754"/>
        <v>1</v>
      </c>
      <c r="S4827" s="161">
        <f t="shared" si="755"/>
        <v>7000000</v>
      </c>
      <c r="T4827" s="162">
        <f t="shared" si="756"/>
        <v>186.1997526828319</v>
      </c>
      <c r="U4827" s="162">
        <f t="shared" si="757"/>
        <v>149.87518901206849</v>
      </c>
      <c r="V4827" s="163">
        <f t="shared" si="758"/>
        <v>1</v>
      </c>
      <c r="W4827" s="164">
        <f t="shared" si="759"/>
        <v>-163057839.82948917</v>
      </c>
      <c r="X4827" s="164">
        <f t="shared" si="760"/>
        <v>104271945.69534388</v>
      </c>
    </row>
    <row r="4828" spans="10:24" x14ac:dyDescent="0.25">
      <c r="J4828">
        <v>4825</v>
      </c>
      <c r="K4828" s="43">
        <v>0.90302937964915331</v>
      </c>
      <c r="L4828">
        <v>0.13040427700708146</v>
      </c>
      <c r="M4828">
        <v>0.32861289224282009</v>
      </c>
      <c r="N4828" s="44">
        <v>0.71788797842658858</v>
      </c>
      <c r="O4828" s="161">
        <f t="shared" si="751"/>
        <v>7000000</v>
      </c>
      <c r="P4828" s="162">
        <f t="shared" si="752"/>
        <v>163.13276828684803</v>
      </c>
      <c r="Q4828" s="162">
        <f t="shared" si="753"/>
        <v>126.125067571415</v>
      </c>
      <c r="R4828" s="163">
        <f t="shared" si="754"/>
        <v>1</v>
      </c>
      <c r="S4828" s="161">
        <f t="shared" si="755"/>
        <v>9000000</v>
      </c>
      <c r="T4828" s="162">
        <f t="shared" si="756"/>
        <v>184.37758942894934</v>
      </c>
      <c r="U4828" s="162">
        <f t="shared" si="757"/>
        <v>120.5625337857075</v>
      </c>
      <c r="V4828" s="163">
        <f t="shared" si="758"/>
        <v>1</v>
      </c>
      <c r="W4828" s="164">
        <f t="shared" si="759"/>
        <v>209053905.00803122</v>
      </c>
      <c r="X4828" s="164">
        <f t="shared" si="760"/>
        <v>424335500.78917646</v>
      </c>
    </row>
    <row r="4829" spans="10:24" x14ac:dyDescent="0.25">
      <c r="J4829">
        <v>4826</v>
      </c>
      <c r="K4829" s="43">
        <v>0.99007822749898311</v>
      </c>
      <c r="L4829">
        <v>0.84574486412730876</v>
      </c>
      <c r="M4829">
        <v>0.47005810164793627</v>
      </c>
      <c r="N4829" s="44">
        <v>3.1256394933581344E-2</v>
      </c>
      <c r="O4829" s="161">
        <f t="shared" si="751"/>
        <v>9000000</v>
      </c>
      <c r="P4829" s="162">
        <f t="shared" si="752"/>
        <v>195.27529366675583</v>
      </c>
      <c r="Q4829" s="162">
        <f t="shared" si="753"/>
        <v>133.497523789593</v>
      </c>
      <c r="R4829" s="163">
        <f t="shared" si="754"/>
        <v>1</v>
      </c>
      <c r="S4829" s="161">
        <f t="shared" si="755"/>
        <v>9000000</v>
      </c>
      <c r="T4829" s="162">
        <f t="shared" si="756"/>
        <v>195.09176455558529</v>
      </c>
      <c r="U4829" s="162">
        <f t="shared" si="757"/>
        <v>124.2487618947965</v>
      </c>
      <c r="V4829" s="163">
        <f t="shared" si="758"/>
        <v>0.9</v>
      </c>
      <c r="W4829" s="164">
        <f t="shared" si="759"/>
        <v>505999928.89446545</v>
      </c>
      <c r="X4829" s="164">
        <f t="shared" si="760"/>
        <v>423828321.55238914</v>
      </c>
    </row>
    <row r="4830" spans="10:24" x14ac:dyDescent="0.25">
      <c r="J4830">
        <v>4827</v>
      </c>
      <c r="K4830" s="43">
        <v>5.0050732162583045E-2</v>
      </c>
      <c r="L4830">
        <v>0.80217608410665964</v>
      </c>
      <c r="M4830">
        <v>0.37988654995769466</v>
      </c>
      <c r="N4830" s="44">
        <v>0.72322792384469048</v>
      </c>
      <c r="O4830" s="161">
        <f t="shared" si="751"/>
        <v>2000000</v>
      </c>
      <c r="P4830" s="162">
        <f t="shared" si="752"/>
        <v>192.74129450983466</v>
      </c>
      <c r="Q4830" s="162">
        <f t="shared" si="753"/>
        <v>128.8844247600025</v>
      </c>
      <c r="R4830" s="163">
        <f t="shared" si="754"/>
        <v>1</v>
      </c>
      <c r="S4830" s="161">
        <f t="shared" si="755"/>
        <v>2000000</v>
      </c>
      <c r="T4830" s="162">
        <f t="shared" si="756"/>
        <v>194.24709816994488</v>
      </c>
      <c r="U4830" s="162">
        <f t="shared" si="757"/>
        <v>121.94221238000125</v>
      </c>
      <c r="V4830" s="163">
        <f t="shared" si="758"/>
        <v>1</v>
      </c>
      <c r="W4830" s="164">
        <f t="shared" si="759"/>
        <v>77713739.499664307</v>
      </c>
      <c r="X4830" s="164">
        <f t="shared" si="760"/>
        <v>-5390228.4201127589</v>
      </c>
    </row>
    <row r="4831" spans="10:24" x14ac:dyDescent="0.25">
      <c r="J4831">
        <v>4828</v>
      </c>
      <c r="K4831" s="43">
        <v>1.8125651496645467E-2</v>
      </c>
      <c r="L4831">
        <v>0.89065558132699052</v>
      </c>
      <c r="M4831">
        <v>0.86526695275853693</v>
      </c>
      <c r="N4831" s="44">
        <v>0.55804181062133917</v>
      </c>
      <c r="O4831" s="161">
        <f t="shared" si="751"/>
        <v>1000000</v>
      </c>
      <c r="P4831" s="162">
        <f t="shared" si="752"/>
        <v>198.45033117202277</v>
      </c>
      <c r="Q4831" s="162">
        <f t="shared" si="753"/>
        <v>157.08585833413937</v>
      </c>
      <c r="R4831" s="163">
        <f t="shared" si="754"/>
        <v>1</v>
      </c>
      <c r="S4831" s="161">
        <f t="shared" si="755"/>
        <v>1000000</v>
      </c>
      <c r="T4831" s="162">
        <f t="shared" si="756"/>
        <v>196.15011039067426</v>
      </c>
      <c r="U4831" s="162">
        <f t="shared" si="757"/>
        <v>136.0429291670697</v>
      </c>
      <c r="V4831" s="163">
        <f t="shared" si="758"/>
        <v>1</v>
      </c>
      <c r="W4831" s="164">
        <f t="shared" si="759"/>
        <v>-8635527.1621166021</v>
      </c>
      <c r="X4831" s="164">
        <f t="shared" si="760"/>
        <v>-89892818.77639544</v>
      </c>
    </row>
    <row r="4832" spans="10:24" x14ac:dyDescent="0.25">
      <c r="J4832">
        <v>4829</v>
      </c>
      <c r="K4832" s="43">
        <v>0.16234100183570332</v>
      </c>
      <c r="L4832">
        <v>0.92810207182164794</v>
      </c>
      <c r="M4832">
        <v>0.56589564608003728</v>
      </c>
      <c r="N4832" s="44">
        <v>0.8092895512938949</v>
      </c>
      <c r="O4832" s="161">
        <f t="shared" si="751"/>
        <v>2000000</v>
      </c>
      <c r="P4832" s="162">
        <f t="shared" si="752"/>
        <v>201.92700918056724</v>
      </c>
      <c r="Q4832" s="162">
        <f t="shared" si="753"/>
        <v>138.31868463594085</v>
      </c>
      <c r="R4832" s="163">
        <f t="shared" si="754"/>
        <v>1</v>
      </c>
      <c r="S4832" s="161">
        <f t="shared" si="755"/>
        <v>5000000</v>
      </c>
      <c r="T4832" s="162">
        <f t="shared" si="756"/>
        <v>197.30900306018907</v>
      </c>
      <c r="U4832" s="162">
        <f t="shared" si="757"/>
        <v>126.65934231797043</v>
      </c>
      <c r="V4832" s="163">
        <f t="shared" si="758"/>
        <v>1</v>
      </c>
      <c r="W4832" s="164">
        <f t="shared" si="759"/>
        <v>77216649.08925277</v>
      </c>
      <c r="X4832" s="164">
        <f t="shared" si="760"/>
        <v>203248303.71109319</v>
      </c>
    </row>
    <row r="4833" spans="10:24" x14ac:dyDescent="0.25">
      <c r="J4833">
        <v>4830</v>
      </c>
      <c r="K4833" s="43">
        <v>7.503277855220658E-2</v>
      </c>
      <c r="L4833">
        <v>0.95565662186066036</v>
      </c>
      <c r="M4833">
        <v>0.16346349822769479</v>
      </c>
      <c r="N4833" s="44">
        <v>0.19417769513948291</v>
      </c>
      <c r="O4833" s="161">
        <f t="shared" si="751"/>
        <v>2000000</v>
      </c>
      <c r="P4833" s="162">
        <f t="shared" si="752"/>
        <v>205.53549186075159</v>
      </c>
      <c r="Q4833" s="162">
        <f t="shared" si="753"/>
        <v>115.39355181431954</v>
      </c>
      <c r="R4833" s="163">
        <f t="shared" si="754"/>
        <v>1</v>
      </c>
      <c r="S4833" s="161">
        <f t="shared" si="755"/>
        <v>2000000</v>
      </c>
      <c r="T4833" s="162">
        <f t="shared" si="756"/>
        <v>198.51183062025052</v>
      </c>
      <c r="U4833" s="162">
        <f t="shared" si="757"/>
        <v>115.19677590715978</v>
      </c>
      <c r="V4833" s="163">
        <f t="shared" si="758"/>
        <v>0.9</v>
      </c>
      <c r="W4833" s="164">
        <f t="shared" si="759"/>
        <v>130283880.0928641</v>
      </c>
      <c r="X4833" s="164">
        <f t="shared" si="760"/>
        <v>-32901.516436636448</v>
      </c>
    </row>
    <row r="4834" spans="10:24" x14ac:dyDescent="0.25">
      <c r="J4834">
        <v>4831</v>
      </c>
      <c r="K4834" s="43">
        <v>0.6772750747862647</v>
      </c>
      <c r="L4834">
        <v>0.80906794818783412</v>
      </c>
      <c r="M4834">
        <v>0.71734410415035066</v>
      </c>
      <c r="N4834" s="44">
        <v>0.22219596369827643</v>
      </c>
      <c r="O4834" s="161">
        <f t="shared" si="751"/>
        <v>6000000</v>
      </c>
      <c r="P4834" s="162">
        <f t="shared" si="752"/>
        <v>193.11700170255233</v>
      </c>
      <c r="Q4834" s="162">
        <f t="shared" si="753"/>
        <v>146.49939393092228</v>
      </c>
      <c r="R4834" s="163">
        <f t="shared" si="754"/>
        <v>1</v>
      </c>
      <c r="S4834" s="161">
        <f t="shared" si="755"/>
        <v>7000000</v>
      </c>
      <c r="T4834" s="162">
        <f t="shared" si="756"/>
        <v>194.37233390085078</v>
      </c>
      <c r="U4834" s="162">
        <f t="shared" si="757"/>
        <v>130.74969696546114</v>
      </c>
      <c r="V4834" s="163">
        <f t="shared" si="758"/>
        <v>1</v>
      </c>
      <c r="W4834" s="164">
        <f t="shared" si="759"/>
        <v>229705646.62978029</v>
      </c>
      <c r="X4834" s="164">
        <f t="shared" si="760"/>
        <v>295358458.54772747</v>
      </c>
    </row>
    <row r="4835" spans="10:24" x14ac:dyDescent="0.25">
      <c r="J4835">
        <v>4832</v>
      </c>
      <c r="K4835" s="43">
        <v>0.5140828406340574</v>
      </c>
      <c r="L4835">
        <v>0.52655758008625198</v>
      </c>
      <c r="M4835">
        <v>0.76607069594287935</v>
      </c>
      <c r="N4835" s="44">
        <v>0.44122442617713542</v>
      </c>
      <c r="O4835" s="161">
        <f t="shared" si="751"/>
        <v>5000000</v>
      </c>
      <c r="P4835" s="162">
        <f t="shared" si="752"/>
        <v>180.99928838593814</v>
      </c>
      <c r="Q4835" s="162">
        <f t="shared" si="753"/>
        <v>149.51935281832141</v>
      </c>
      <c r="R4835" s="163">
        <f t="shared" si="754"/>
        <v>1</v>
      </c>
      <c r="S4835" s="161">
        <f t="shared" si="755"/>
        <v>6000000</v>
      </c>
      <c r="T4835" s="162">
        <f t="shared" si="756"/>
        <v>190.33309612864605</v>
      </c>
      <c r="U4835" s="162">
        <f t="shared" si="757"/>
        <v>132.2596764091607</v>
      </c>
      <c r="V4835" s="163">
        <f t="shared" si="758"/>
        <v>1</v>
      </c>
      <c r="W4835" s="164">
        <f t="shared" si="759"/>
        <v>107399677.83808368</v>
      </c>
      <c r="X4835" s="164">
        <f t="shared" si="760"/>
        <v>198440518.31691206</v>
      </c>
    </row>
    <row r="4836" spans="10:24" x14ac:dyDescent="0.25">
      <c r="J4836">
        <v>4833</v>
      </c>
      <c r="K4836" s="43">
        <v>0.55290641300971888</v>
      </c>
      <c r="L4836">
        <v>0.9496628416470575</v>
      </c>
      <c r="M4836">
        <v>0.87476606960318115</v>
      </c>
      <c r="N4836" s="44">
        <v>0.70160076919070335</v>
      </c>
      <c r="O4836" s="161">
        <f t="shared" si="751"/>
        <v>6000000</v>
      </c>
      <c r="P4836" s="162">
        <f t="shared" si="752"/>
        <v>204.62389952904627</v>
      </c>
      <c r="Q4836" s="162">
        <f t="shared" si="753"/>
        <v>157.9842745962427</v>
      </c>
      <c r="R4836" s="163">
        <f t="shared" si="754"/>
        <v>1</v>
      </c>
      <c r="S4836" s="161">
        <f t="shared" si="755"/>
        <v>6000000</v>
      </c>
      <c r="T4836" s="162">
        <f t="shared" si="756"/>
        <v>198.20796650968208</v>
      </c>
      <c r="U4836" s="162">
        <f t="shared" si="757"/>
        <v>136.49213729812135</v>
      </c>
      <c r="V4836" s="163">
        <f t="shared" si="758"/>
        <v>1</v>
      </c>
      <c r="W4836" s="164">
        <f t="shared" si="759"/>
        <v>229837749.59682143</v>
      </c>
      <c r="X4836" s="164">
        <f t="shared" si="760"/>
        <v>220294975.26936436</v>
      </c>
    </row>
    <row r="4837" spans="10:24" x14ac:dyDescent="0.25">
      <c r="J4837">
        <v>4834</v>
      </c>
      <c r="K4837" s="43">
        <v>0.71838870694103796</v>
      </c>
      <c r="L4837">
        <v>0.54997932652821879</v>
      </c>
      <c r="M4837">
        <v>0.93221476145096127</v>
      </c>
      <c r="N4837" s="44">
        <v>0.63040097976997778</v>
      </c>
      <c r="O4837" s="161">
        <f t="shared" si="751"/>
        <v>6000000</v>
      </c>
      <c r="P4837" s="162">
        <f t="shared" si="752"/>
        <v>181.88413673330351</v>
      </c>
      <c r="Q4837" s="162">
        <f t="shared" si="753"/>
        <v>164.84981983138562</v>
      </c>
      <c r="R4837" s="163">
        <f t="shared" si="754"/>
        <v>1</v>
      </c>
      <c r="S4837" s="161">
        <f t="shared" si="755"/>
        <v>7000000</v>
      </c>
      <c r="T4837" s="162">
        <f t="shared" si="756"/>
        <v>190.62804557776784</v>
      </c>
      <c r="U4837" s="162">
        <f t="shared" si="757"/>
        <v>139.92490991569281</v>
      </c>
      <c r="V4837" s="163">
        <f t="shared" si="758"/>
        <v>1</v>
      </c>
      <c r="W4837" s="164">
        <f t="shared" si="759"/>
        <v>52205901.411507338</v>
      </c>
      <c r="X4837" s="164">
        <f t="shared" si="760"/>
        <v>204921949.63452518</v>
      </c>
    </row>
    <row r="4838" spans="10:24" x14ac:dyDescent="0.25">
      <c r="J4838">
        <v>4835</v>
      </c>
      <c r="K4838" s="43">
        <v>0.36557601167796461</v>
      </c>
      <c r="L4838">
        <v>0.71101733798057731</v>
      </c>
      <c r="M4838">
        <v>0.30180992489879122</v>
      </c>
      <c r="N4838" s="44">
        <v>0.14579570799662134</v>
      </c>
      <c r="O4838" s="161">
        <f t="shared" si="751"/>
        <v>5000000</v>
      </c>
      <c r="P4838" s="162">
        <f t="shared" si="752"/>
        <v>188.34538801088888</v>
      </c>
      <c r="Q4838" s="162">
        <f t="shared" si="753"/>
        <v>124.61595900461612</v>
      </c>
      <c r="R4838" s="163">
        <f t="shared" si="754"/>
        <v>1</v>
      </c>
      <c r="S4838" s="161">
        <f t="shared" si="755"/>
        <v>6000000</v>
      </c>
      <c r="T4838" s="162">
        <f t="shared" si="756"/>
        <v>192.78179600362964</v>
      </c>
      <c r="U4838" s="162">
        <f t="shared" si="757"/>
        <v>119.80797950230806</v>
      </c>
      <c r="V4838" s="163">
        <f t="shared" si="758"/>
        <v>0.9</v>
      </c>
      <c r="W4838" s="164">
        <f t="shared" si="759"/>
        <v>268647145.03136384</v>
      </c>
      <c r="X4838" s="164">
        <f t="shared" si="760"/>
        <v>244058609.10713655</v>
      </c>
    </row>
    <row r="4839" spans="10:24" x14ac:dyDescent="0.25">
      <c r="J4839">
        <v>4836</v>
      </c>
      <c r="K4839" s="43">
        <v>0.75395154610508375</v>
      </c>
      <c r="L4839">
        <v>0.11485883464910474</v>
      </c>
      <c r="M4839">
        <v>0.81833654193867411</v>
      </c>
      <c r="N4839" s="44">
        <v>0.63082414076285465</v>
      </c>
      <c r="O4839" s="161">
        <f t="shared" si="751"/>
        <v>7000000</v>
      </c>
      <c r="P4839" s="162">
        <f t="shared" si="752"/>
        <v>161.98370327767915</v>
      </c>
      <c r="Q4839" s="162">
        <f t="shared" si="753"/>
        <v>153.18087941226923</v>
      </c>
      <c r="R4839" s="163">
        <f t="shared" si="754"/>
        <v>1</v>
      </c>
      <c r="S4839" s="161">
        <f t="shared" si="755"/>
        <v>7000000</v>
      </c>
      <c r="T4839" s="162">
        <f t="shared" si="756"/>
        <v>183.99456775922638</v>
      </c>
      <c r="U4839" s="162">
        <f t="shared" si="757"/>
        <v>134.09043970613462</v>
      </c>
      <c r="V4839" s="163">
        <f t="shared" si="758"/>
        <v>1</v>
      </c>
      <c r="W4839" s="164">
        <f t="shared" si="759"/>
        <v>11619767.057869442</v>
      </c>
      <c r="X4839" s="164">
        <f t="shared" si="760"/>
        <v>199328896.37164235</v>
      </c>
    </row>
    <row r="4840" spans="10:24" x14ac:dyDescent="0.25">
      <c r="J4840">
        <v>4837</v>
      </c>
      <c r="K4840" s="43">
        <v>0.22203087721452663</v>
      </c>
      <c r="L4840">
        <v>0.7494356352027467</v>
      </c>
      <c r="M4840">
        <v>0.9066567906977071</v>
      </c>
      <c r="N4840" s="44">
        <v>0.26690452691553368</v>
      </c>
      <c r="O4840" s="161">
        <f t="shared" si="751"/>
        <v>2000000</v>
      </c>
      <c r="P4840" s="162">
        <f t="shared" si="752"/>
        <v>190.09072248372209</v>
      </c>
      <c r="Q4840" s="162">
        <f t="shared" si="753"/>
        <v>161.40890413858583</v>
      </c>
      <c r="R4840" s="163">
        <f t="shared" si="754"/>
        <v>1</v>
      </c>
      <c r="S4840" s="161">
        <f t="shared" si="755"/>
        <v>5000000</v>
      </c>
      <c r="T4840" s="162">
        <f t="shared" si="756"/>
        <v>193.36357416124071</v>
      </c>
      <c r="U4840" s="162">
        <f t="shared" si="757"/>
        <v>138.20445206929293</v>
      </c>
      <c r="V4840" s="163">
        <f t="shared" si="758"/>
        <v>1</v>
      </c>
      <c r="W4840" s="164">
        <f t="shared" si="759"/>
        <v>7363636.690272525</v>
      </c>
      <c r="X4840" s="164">
        <f t="shared" si="760"/>
        <v>125795610.45973891</v>
      </c>
    </row>
    <row r="4841" spans="10:24" x14ac:dyDescent="0.25">
      <c r="J4841">
        <v>4838</v>
      </c>
      <c r="K4841" s="43">
        <v>0.20072270286688032</v>
      </c>
      <c r="L4841">
        <v>0.74636702022254908</v>
      </c>
      <c r="M4841">
        <v>0.66477035511521487</v>
      </c>
      <c r="N4841" s="44">
        <v>0.93670632145185984</v>
      </c>
      <c r="O4841" s="161">
        <f t="shared" si="751"/>
        <v>2000000</v>
      </c>
      <c r="P4841" s="162">
        <f t="shared" si="752"/>
        <v>189.94651290830029</v>
      </c>
      <c r="Q4841" s="162">
        <f t="shared" si="753"/>
        <v>143.5103548677111</v>
      </c>
      <c r="R4841" s="163">
        <f t="shared" si="754"/>
        <v>1</v>
      </c>
      <c r="S4841" s="161">
        <f t="shared" si="755"/>
        <v>5000000</v>
      </c>
      <c r="T4841" s="162">
        <f t="shared" si="756"/>
        <v>193.31550430276675</v>
      </c>
      <c r="U4841" s="162">
        <f t="shared" si="757"/>
        <v>129.25517743385555</v>
      </c>
      <c r="V4841" s="163">
        <f t="shared" si="758"/>
        <v>1</v>
      </c>
      <c r="W4841" s="164">
        <f t="shared" si="759"/>
        <v>42872316.081178382</v>
      </c>
      <c r="X4841" s="164">
        <f t="shared" si="760"/>
        <v>170301634.34455603</v>
      </c>
    </row>
    <row r="4842" spans="10:24" x14ac:dyDescent="0.25">
      <c r="J4842">
        <v>4839</v>
      </c>
      <c r="K4842" s="43">
        <v>8.4676709270169348E-2</v>
      </c>
      <c r="L4842">
        <v>0.65121775683174532</v>
      </c>
      <c r="M4842">
        <v>0.22283637235952114</v>
      </c>
      <c r="N4842" s="44">
        <v>0.93331786977365183</v>
      </c>
      <c r="O4842" s="161">
        <f t="shared" si="751"/>
        <v>2000000</v>
      </c>
      <c r="P4842" s="162">
        <f t="shared" si="752"/>
        <v>185.82915368726194</v>
      </c>
      <c r="Q4842" s="162">
        <f t="shared" si="753"/>
        <v>119.74701970367097</v>
      </c>
      <c r="R4842" s="163">
        <f t="shared" si="754"/>
        <v>1</v>
      </c>
      <c r="S4842" s="161">
        <f t="shared" si="755"/>
        <v>2000000</v>
      </c>
      <c r="T4842" s="162">
        <f t="shared" si="756"/>
        <v>191.9430512290873</v>
      </c>
      <c r="U4842" s="162">
        <f t="shared" si="757"/>
        <v>117.37350985183548</v>
      </c>
      <c r="V4842" s="163">
        <f t="shared" si="758"/>
        <v>1</v>
      </c>
      <c r="W4842" s="164">
        <f t="shared" si="759"/>
        <v>82164267.967181921</v>
      </c>
      <c r="X4842" s="164">
        <f t="shared" si="760"/>
        <v>-860917.24549636245</v>
      </c>
    </row>
    <row r="4843" spans="10:24" x14ac:dyDescent="0.25">
      <c r="J4843">
        <v>4840</v>
      </c>
      <c r="K4843" s="43">
        <v>8.8180711254726485E-2</v>
      </c>
      <c r="L4843">
        <v>0.22385444502071239</v>
      </c>
      <c r="M4843">
        <v>0.48707699353832545</v>
      </c>
      <c r="N4843" s="44">
        <v>6.4429869190063771E-2</v>
      </c>
      <c r="O4843" s="161">
        <f t="shared" si="751"/>
        <v>2000000</v>
      </c>
      <c r="P4843" s="162">
        <f t="shared" si="752"/>
        <v>168.61139718930542</v>
      </c>
      <c r="Q4843" s="162">
        <f t="shared" si="753"/>
        <v>134.352023188136</v>
      </c>
      <c r="R4843" s="163">
        <f t="shared" si="754"/>
        <v>1</v>
      </c>
      <c r="S4843" s="161">
        <f t="shared" si="755"/>
        <v>2000000</v>
      </c>
      <c r="T4843" s="162">
        <f t="shared" si="756"/>
        <v>186.2037990631018</v>
      </c>
      <c r="U4843" s="162">
        <f t="shared" si="757"/>
        <v>124.676011594068</v>
      </c>
      <c r="V4843" s="163">
        <f t="shared" si="758"/>
        <v>0.9</v>
      </c>
      <c r="W4843" s="164">
        <f t="shared" si="759"/>
        <v>18518748.002338842</v>
      </c>
      <c r="X4843" s="164">
        <f t="shared" si="760"/>
        <v>-39249982.555739164</v>
      </c>
    </row>
    <row r="4844" spans="10:24" x14ac:dyDescent="0.25">
      <c r="J4844">
        <v>4841</v>
      </c>
      <c r="K4844" s="43">
        <v>0.47501047335308844</v>
      </c>
      <c r="L4844">
        <v>0.22416297072288194</v>
      </c>
      <c r="M4844">
        <v>8.1157040607709119E-2</v>
      </c>
      <c r="N4844" s="44">
        <v>0.12105153632135524</v>
      </c>
      <c r="O4844" s="161">
        <f t="shared" si="751"/>
        <v>5000000</v>
      </c>
      <c r="P4844" s="162">
        <f t="shared" si="752"/>
        <v>168.6268666853735</v>
      </c>
      <c r="Q4844" s="162">
        <f t="shared" si="753"/>
        <v>107.05338155678007</v>
      </c>
      <c r="R4844" s="163">
        <f t="shared" si="754"/>
        <v>1</v>
      </c>
      <c r="S4844" s="161">
        <f t="shared" si="755"/>
        <v>6000000</v>
      </c>
      <c r="T4844" s="162">
        <f t="shared" si="756"/>
        <v>186.20895556179116</v>
      </c>
      <c r="U4844" s="162">
        <f t="shared" si="757"/>
        <v>111.02669077839003</v>
      </c>
      <c r="V4844" s="163">
        <f t="shared" si="758"/>
        <v>0.9</v>
      </c>
      <c r="W4844" s="164">
        <f t="shared" si="759"/>
        <v>257867425.64296716</v>
      </c>
      <c r="X4844" s="164">
        <f t="shared" si="760"/>
        <v>255984229.83036608</v>
      </c>
    </row>
    <row r="4845" spans="10:24" x14ac:dyDescent="0.25">
      <c r="J4845">
        <v>4842</v>
      </c>
      <c r="K4845" s="43">
        <v>9.5860578725157741E-2</v>
      </c>
      <c r="L4845">
        <v>0.16267190558741396</v>
      </c>
      <c r="M4845">
        <v>0.17079450360411985</v>
      </c>
      <c r="N4845" s="44">
        <v>0.31594254319280424</v>
      </c>
      <c r="O4845" s="161">
        <f t="shared" si="751"/>
        <v>2000000</v>
      </c>
      <c r="P4845" s="162">
        <f t="shared" si="752"/>
        <v>165.24696319832861</v>
      </c>
      <c r="Q4845" s="162">
        <f t="shared" si="753"/>
        <v>115.97939449131893</v>
      </c>
      <c r="R4845" s="163">
        <f t="shared" si="754"/>
        <v>1</v>
      </c>
      <c r="S4845" s="161">
        <f t="shared" si="755"/>
        <v>2000000</v>
      </c>
      <c r="T4845" s="162">
        <f t="shared" si="756"/>
        <v>185.08232106610953</v>
      </c>
      <c r="U4845" s="162">
        <f t="shared" si="757"/>
        <v>115.48969724565946</v>
      </c>
      <c r="V4845" s="163">
        <f t="shared" si="758"/>
        <v>1</v>
      </c>
      <c r="W4845" s="164">
        <f t="shared" si="759"/>
        <v>48535137.414019376</v>
      </c>
      <c r="X4845" s="164">
        <f t="shared" si="760"/>
        <v>-10814752.359099865</v>
      </c>
    </row>
    <row r="4846" spans="10:24" x14ac:dyDescent="0.25">
      <c r="J4846">
        <v>4843</v>
      </c>
      <c r="K4846" s="43">
        <v>0.53004068520414405</v>
      </c>
      <c r="L4846">
        <v>5.6873134693644634E-3</v>
      </c>
      <c r="M4846">
        <v>0.32206738961196901</v>
      </c>
      <c r="N4846" s="44">
        <v>0.51506735362196643</v>
      </c>
      <c r="O4846" s="161">
        <f t="shared" si="751"/>
        <v>5000000</v>
      </c>
      <c r="P4846" s="162">
        <f t="shared" si="752"/>
        <v>142.03538951720327</v>
      </c>
      <c r="Q4846" s="162">
        <f t="shared" si="753"/>
        <v>125.76149090591272</v>
      </c>
      <c r="R4846" s="163">
        <f t="shared" si="754"/>
        <v>1</v>
      </c>
      <c r="S4846" s="161">
        <f t="shared" si="755"/>
        <v>6000000</v>
      </c>
      <c r="T4846" s="162">
        <f t="shared" si="756"/>
        <v>177.34512983906774</v>
      </c>
      <c r="U4846" s="162">
        <f t="shared" si="757"/>
        <v>120.38074545295636</v>
      </c>
      <c r="V4846" s="163">
        <f t="shared" si="758"/>
        <v>1</v>
      </c>
      <c r="W4846" s="164">
        <f t="shared" si="759"/>
        <v>31369493.056452736</v>
      </c>
      <c r="X4846" s="164">
        <f t="shared" si="760"/>
        <v>191786306.31666827</v>
      </c>
    </row>
    <row r="4847" spans="10:24" x14ac:dyDescent="0.25">
      <c r="J4847">
        <v>4844</v>
      </c>
      <c r="K4847" s="43">
        <v>0.15522677846358546</v>
      </c>
      <c r="L4847">
        <v>0.42521765491347197</v>
      </c>
      <c r="M4847">
        <v>0.61710351114091377</v>
      </c>
      <c r="N4847" s="44">
        <v>0.41674573801698933</v>
      </c>
      <c r="O4847" s="161">
        <f t="shared" si="751"/>
        <v>2000000</v>
      </c>
      <c r="P4847" s="162">
        <f t="shared" si="752"/>
        <v>177.17155453279545</v>
      </c>
      <c r="Q4847" s="162">
        <f t="shared" si="753"/>
        <v>140.95764652081689</v>
      </c>
      <c r="R4847" s="163">
        <f t="shared" si="754"/>
        <v>1</v>
      </c>
      <c r="S4847" s="161">
        <f t="shared" si="755"/>
        <v>5000000</v>
      </c>
      <c r="T4847" s="162">
        <f t="shared" si="756"/>
        <v>189.05718484426515</v>
      </c>
      <c r="U4847" s="162">
        <f t="shared" si="757"/>
        <v>127.97882326040845</v>
      </c>
      <c r="V4847" s="163">
        <f t="shared" si="758"/>
        <v>1</v>
      </c>
      <c r="W4847" s="164">
        <f t="shared" si="759"/>
        <v>22427816.023957118</v>
      </c>
      <c r="X4847" s="164">
        <f t="shared" si="760"/>
        <v>155391807.91928351</v>
      </c>
    </row>
    <row r="4848" spans="10:24" x14ac:dyDescent="0.25">
      <c r="J4848">
        <v>4845</v>
      </c>
      <c r="K4848" s="43">
        <v>0.60890972050782466</v>
      </c>
      <c r="L4848">
        <v>0.76735142220513564</v>
      </c>
      <c r="M4848">
        <v>0.18139312919716521</v>
      </c>
      <c r="N4848" s="44">
        <v>0.19688010855098681</v>
      </c>
      <c r="O4848" s="161">
        <f t="shared" si="751"/>
        <v>6000000</v>
      </c>
      <c r="P4848" s="162">
        <f t="shared" si="752"/>
        <v>190.95228302937437</v>
      </c>
      <c r="Q4848" s="162">
        <f t="shared" si="753"/>
        <v>116.79862517379023</v>
      </c>
      <c r="R4848" s="163">
        <f t="shared" si="754"/>
        <v>1</v>
      </c>
      <c r="S4848" s="161">
        <f t="shared" si="755"/>
        <v>7000000</v>
      </c>
      <c r="T4848" s="162">
        <f t="shared" si="756"/>
        <v>193.65076100979147</v>
      </c>
      <c r="U4848" s="162">
        <f t="shared" si="757"/>
        <v>115.89931258689512</v>
      </c>
      <c r="V4848" s="163">
        <f t="shared" si="758"/>
        <v>0.9</v>
      </c>
      <c r="W4848" s="164">
        <f t="shared" si="759"/>
        <v>394921947.13350487</v>
      </c>
      <c r="X4848" s="164">
        <f t="shared" si="760"/>
        <v>339834125.06424701</v>
      </c>
    </row>
    <row r="4849" spans="10:24" x14ac:dyDescent="0.25">
      <c r="J4849">
        <v>4846</v>
      </c>
      <c r="K4849" s="43">
        <v>0.97010454432075766</v>
      </c>
      <c r="L4849">
        <v>0.13402835113427825</v>
      </c>
      <c r="M4849">
        <v>0.86370568530833625</v>
      </c>
      <c r="N4849" s="44">
        <v>0.53398189249783068</v>
      </c>
      <c r="O4849" s="161">
        <f t="shared" si="751"/>
        <v>9000000</v>
      </c>
      <c r="P4849" s="162">
        <f t="shared" si="752"/>
        <v>163.38676718387384</v>
      </c>
      <c r="Q4849" s="162">
        <f t="shared" si="753"/>
        <v>156.94241414184717</v>
      </c>
      <c r="R4849" s="163">
        <f t="shared" si="754"/>
        <v>1</v>
      </c>
      <c r="S4849" s="161">
        <f t="shared" si="755"/>
        <v>9000000</v>
      </c>
      <c r="T4849" s="162">
        <f t="shared" si="756"/>
        <v>184.46225572795794</v>
      </c>
      <c r="U4849" s="162">
        <f t="shared" si="757"/>
        <v>135.97120707092358</v>
      </c>
      <c r="V4849" s="163">
        <f t="shared" si="758"/>
        <v>1</v>
      </c>
      <c r="W4849" s="164">
        <f t="shared" si="759"/>
        <v>7999177.3782400936</v>
      </c>
      <c r="X4849" s="164">
        <f t="shared" si="760"/>
        <v>286419437.91330922</v>
      </c>
    </row>
    <row r="4850" spans="10:24" x14ac:dyDescent="0.25">
      <c r="J4850">
        <v>4847</v>
      </c>
      <c r="K4850" s="43">
        <v>0.4840556285467793</v>
      </c>
      <c r="L4850">
        <v>0.26371423706295449</v>
      </c>
      <c r="M4850">
        <v>0.24504982799821107</v>
      </c>
      <c r="N4850" s="44">
        <v>3.8070055148087367E-2</v>
      </c>
      <c r="O4850" s="161">
        <f t="shared" si="751"/>
        <v>5000000</v>
      </c>
      <c r="P4850" s="162">
        <f t="shared" si="752"/>
        <v>170.52095485465472</v>
      </c>
      <c r="Q4850" s="162">
        <f t="shared" si="753"/>
        <v>121.1969934243819</v>
      </c>
      <c r="R4850" s="163">
        <f t="shared" si="754"/>
        <v>1</v>
      </c>
      <c r="S4850" s="161">
        <f t="shared" si="755"/>
        <v>6000000</v>
      </c>
      <c r="T4850" s="162">
        <f t="shared" si="756"/>
        <v>186.84031828488492</v>
      </c>
      <c r="U4850" s="162">
        <f t="shared" si="757"/>
        <v>118.09849671219095</v>
      </c>
      <c r="V4850" s="163">
        <f t="shared" si="758"/>
        <v>0.9</v>
      </c>
      <c r="W4850" s="164">
        <f t="shared" si="759"/>
        <v>196619807.15136409</v>
      </c>
      <c r="X4850" s="164">
        <f t="shared" si="760"/>
        <v>221205836.49254739</v>
      </c>
    </row>
    <row r="4851" spans="10:24" x14ac:dyDescent="0.25">
      <c r="J4851">
        <v>4848</v>
      </c>
      <c r="K4851" s="43">
        <v>0.43030218106742302</v>
      </c>
      <c r="L4851">
        <v>0.75257592698424758</v>
      </c>
      <c r="M4851">
        <v>0.99490861102932393</v>
      </c>
      <c r="N4851" s="44">
        <v>6.3202009189868846E-3</v>
      </c>
      <c r="O4851" s="161">
        <f t="shared" si="751"/>
        <v>5000000</v>
      </c>
      <c r="P4851" s="162">
        <f t="shared" si="752"/>
        <v>190.23927263333508</v>
      </c>
      <c r="Q4851" s="162">
        <f t="shared" si="753"/>
        <v>186.39119844937395</v>
      </c>
      <c r="R4851" s="163">
        <f t="shared" si="754"/>
        <v>1</v>
      </c>
      <c r="S4851" s="161">
        <f t="shared" si="755"/>
        <v>6000000</v>
      </c>
      <c r="T4851" s="162">
        <f t="shared" si="756"/>
        <v>193.41309087777836</v>
      </c>
      <c r="U4851" s="162">
        <f t="shared" si="757"/>
        <v>150.69559922468696</v>
      </c>
      <c r="V4851" s="163">
        <f t="shared" si="758"/>
        <v>0.05</v>
      </c>
      <c r="W4851" s="164">
        <f t="shared" si="759"/>
        <v>-30759629.080194343</v>
      </c>
      <c r="X4851" s="164">
        <f t="shared" si="760"/>
        <v>-137184752.50407258</v>
      </c>
    </row>
    <row r="4852" spans="10:24" x14ac:dyDescent="0.25">
      <c r="J4852">
        <v>4849</v>
      </c>
      <c r="K4852" s="43">
        <v>0.32104806786213003</v>
      </c>
      <c r="L4852">
        <v>0.4230392727831378</v>
      </c>
      <c r="M4852">
        <v>0.47961523151725738</v>
      </c>
      <c r="N4852" s="44">
        <v>0.32451294052944035</v>
      </c>
      <c r="O4852" s="161">
        <f t="shared" si="751"/>
        <v>5000000</v>
      </c>
      <c r="P4852" s="162">
        <f t="shared" si="752"/>
        <v>177.08813532139752</v>
      </c>
      <c r="Q4852" s="162">
        <f t="shared" si="753"/>
        <v>133.97761415341563</v>
      </c>
      <c r="R4852" s="163">
        <f t="shared" si="754"/>
        <v>1</v>
      </c>
      <c r="S4852" s="161">
        <f t="shared" si="755"/>
        <v>6000000</v>
      </c>
      <c r="T4852" s="162">
        <f t="shared" si="756"/>
        <v>189.02937844046585</v>
      </c>
      <c r="U4852" s="162">
        <f t="shared" si="757"/>
        <v>124.48880707670781</v>
      </c>
      <c r="V4852" s="163">
        <f t="shared" si="758"/>
        <v>1</v>
      </c>
      <c r="W4852" s="164">
        <f t="shared" si="759"/>
        <v>165552605.83990943</v>
      </c>
      <c r="X4852" s="164">
        <f t="shared" si="760"/>
        <v>237243428.18254822</v>
      </c>
    </row>
    <row r="4853" spans="10:24" x14ac:dyDescent="0.25">
      <c r="J4853">
        <v>4850</v>
      </c>
      <c r="K4853" s="43">
        <v>0.66670008423528693</v>
      </c>
      <c r="L4853">
        <v>0.85646442285539559</v>
      </c>
      <c r="M4853">
        <v>0.47403867405313982</v>
      </c>
      <c r="N4853" s="44">
        <v>0.74516813935664949</v>
      </c>
      <c r="O4853" s="161">
        <f t="shared" si="751"/>
        <v>6000000</v>
      </c>
      <c r="P4853" s="162">
        <f t="shared" si="752"/>
        <v>195.96853036633544</v>
      </c>
      <c r="Q4853" s="162">
        <f t="shared" si="753"/>
        <v>133.69757215691158</v>
      </c>
      <c r="R4853" s="163">
        <f t="shared" si="754"/>
        <v>1</v>
      </c>
      <c r="S4853" s="161">
        <f t="shared" si="755"/>
        <v>7000000</v>
      </c>
      <c r="T4853" s="162">
        <f t="shared" si="756"/>
        <v>195.32284345544514</v>
      </c>
      <c r="U4853" s="162">
        <f t="shared" si="757"/>
        <v>124.34878607845579</v>
      </c>
      <c r="V4853" s="163">
        <f t="shared" si="758"/>
        <v>1</v>
      </c>
      <c r="W4853" s="164">
        <f t="shared" si="759"/>
        <v>323625749.25654322</v>
      </c>
      <c r="X4853" s="164">
        <f t="shared" si="760"/>
        <v>346818401.63892543</v>
      </c>
    </row>
    <row r="4854" spans="10:24" x14ac:dyDescent="0.25">
      <c r="J4854">
        <v>4851</v>
      </c>
      <c r="K4854" s="43">
        <v>0.99194949771946739</v>
      </c>
      <c r="L4854">
        <v>0.55277235138322078</v>
      </c>
      <c r="M4854">
        <v>0.39329910399098555</v>
      </c>
      <c r="N4854" s="44">
        <v>0.26376386378011918</v>
      </c>
      <c r="O4854" s="161">
        <f t="shared" si="751"/>
        <v>9000000</v>
      </c>
      <c r="P4854" s="162">
        <f t="shared" si="752"/>
        <v>181.99003240702004</v>
      </c>
      <c r="Q4854" s="162">
        <f t="shared" si="753"/>
        <v>129.58538716728665</v>
      </c>
      <c r="R4854" s="163">
        <f t="shared" si="754"/>
        <v>1</v>
      </c>
      <c r="S4854" s="161">
        <f t="shared" si="755"/>
        <v>9000000</v>
      </c>
      <c r="T4854" s="162">
        <f t="shared" si="756"/>
        <v>190.66334413567336</v>
      </c>
      <c r="U4854" s="162">
        <f t="shared" si="757"/>
        <v>122.29269358364333</v>
      </c>
      <c r="V4854" s="163">
        <f t="shared" si="758"/>
        <v>1</v>
      </c>
      <c r="W4854" s="164">
        <f t="shared" si="759"/>
        <v>421641807.15760046</v>
      </c>
      <c r="X4854" s="164">
        <f t="shared" si="760"/>
        <v>465335854.9682703</v>
      </c>
    </row>
    <row r="4855" spans="10:24" x14ac:dyDescent="0.25">
      <c r="J4855">
        <v>4852</v>
      </c>
      <c r="K4855" s="43">
        <v>0.53068379152421474</v>
      </c>
      <c r="L4855">
        <v>0.74415418483438589</v>
      </c>
      <c r="M4855">
        <v>0.47016221176747475</v>
      </c>
      <c r="N4855" s="44">
        <v>0.67634664973036762</v>
      </c>
      <c r="O4855" s="161">
        <f t="shared" si="751"/>
        <v>5000000</v>
      </c>
      <c r="P4855" s="162">
        <f t="shared" si="752"/>
        <v>189.84308903377314</v>
      </c>
      <c r="Q4855" s="162">
        <f t="shared" si="753"/>
        <v>133.50275779419496</v>
      </c>
      <c r="R4855" s="163">
        <f t="shared" si="754"/>
        <v>1</v>
      </c>
      <c r="S4855" s="161">
        <f t="shared" si="755"/>
        <v>6000000</v>
      </c>
      <c r="T4855" s="162">
        <f t="shared" si="756"/>
        <v>193.28102967792438</v>
      </c>
      <c r="U4855" s="162">
        <f t="shared" si="757"/>
        <v>124.25137889709748</v>
      </c>
      <c r="V4855" s="163">
        <f t="shared" si="758"/>
        <v>1</v>
      </c>
      <c r="W4855" s="164">
        <f t="shared" si="759"/>
        <v>231701656.19789088</v>
      </c>
      <c r="X4855" s="164">
        <f t="shared" si="760"/>
        <v>264177904.68496138</v>
      </c>
    </row>
    <row r="4856" spans="10:24" x14ac:dyDescent="0.25">
      <c r="J4856">
        <v>4853</v>
      </c>
      <c r="K4856" s="43">
        <v>0.94986409944744388</v>
      </c>
      <c r="L4856">
        <v>0.23487130288548597</v>
      </c>
      <c r="M4856">
        <v>9.5328880985465769E-2</v>
      </c>
      <c r="N4856" s="44">
        <v>0.57593954048337981</v>
      </c>
      <c r="O4856" s="161">
        <f t="shared" si="751"/>
        <v>7000000</v>
      </c>
      <c r="P4856" s="162">
        <f t="shared" si="752"/>
        <v>169.15653130338029</v>
      </c>
      <c r="Q4856" s="162">
        <f t="shared" si="753"/>
        <v>108.82728481922973</v>
      </c>
      <c r="R4856" s="163">
        <f t="shared" si="754"/>
        <v>1</v>
      </c>
      <c r="S4856" s="161">
        <f t="shared" si="755"/>
        <v>9000000</v>
      </c>
      <c r="T4856" s="162">
        <f t="shared" si="756"/>
        <v>186.38551043446009</v>
      </c>
      <c r="U4856" s="162">
        <f t="shared" si="757"/>
        <v>111.91364240961487</v>
      </c>
      <c r="V4856" s="163">
        <f t="shared" si="758"/>
        <v>1</v>
      </c>
      <c r="W4856" s="164">
        <f t="shared" si="759"/>
        <v>372304725.38905394</v>
      </c>
      <c r="X4856" s="164">
        <f t="shared" si="760"/>
        <v>520246812.22360694</v>
      </c>
    </row>
    <row r="4857" spans="10:24" x14ac:dyDescent="0.25">
      <c r="J4857">
        <v>4854</v>
      </c>
      <c r="K4857" s="43">
        <v>0.31098133354481061</v>
      </c>
      <c r="L4857">
        <v>0.26292617608254609</v>
      </c>
      <c r="M4857">
        <v>0.64636697396349618</v>
      </c>
      <c r="N4857" s="44">
        <v>0.44318119640395259</v>
      </c>
      <c r="O4857" s="161">
        <f t="shared" si="751"/>
        <v>5000000</v>
      </c>
      <c r="P4857" s="162">
        <f t="shared" si="752"/>
        <v>170.48474815225879</v>
      </c>
      <c r="Q4857" s="162">
        <f t="shared" si="753"/>
        <v>142.51060772949921</v>
      </c>
      <c r="R4857" s="163">
        <f t="shared" si="754"/>
        <v>1</v>
      </c>
      <c r="S4857" s="161">
        <f t="shared" si="755"/>
        <v>6000000</v>
      </c>
      <c r="T4857" s="162">
        <f t="shared" si="756"/>
        <v>186.82824938408626</v>
      </c>
      <c r="U4857" s="162">
        <f t="shared" si="757"/>
        <v>128.75530386474961</v>
      </c>
      <c r="V4857" s="163">
        <f t="shared" si="758"/>
        <v>1</v>
      </c>
      <c r="W4857" s="164">
        <f t="shared" si="759"/>
        <v>89870702.113797873</v>
      </c>
      <c r="X4857" s="164">
        <f t="shared" si="760"/>
        <v>198437673.11601996</v>
      </c>
    </row>
    <row r="4858" spans="10:24" x14ac:dyDescent="0.25">
      <c r="J4858">
        <v>4855</v>
      </c>
      <c r="K4858" s="43">
        <v>0.82624105140185855</v>
      </c>
      <c r="L4858">
        <v>0.67838236137551988</v>
      </c>
      <c r="M4858">
        <v>0.26395619301315809</v>
      </c>
      <c r="N4858" s="44">
        <v>0.40707248200418955</v>
      </c>
      <c r="O4858" s="161">
        <f t="shared" si="751"/>
        <v>7000000</v>
      </c>
      <c r="P4858" s="162">
        <f t="shared" si="752"/>
        <v>186.94770153784776</v>
      </c>
      <c r="Q4858" s="162">
        <f t="shared" si="753"/>
        <v>122.3760802742156</v>
      </c>
      <c r="R4858" s="163">
        <f t="shared" si="754"/>
        <v>1</v>
      </c>
      <c r="S4858" s="161">
        <f t="shared" si="755"/>
        <v>7000000</v>
      </c>
      <c r="T4858" s="162">
        <f t="shared" si="756"/>
        <v>192.31590051261591</v>
      </c>
      <c r="U4858" s="162">
        <f t="shared" si="757"/>
        <v>118.68804013710781</v>
      </c>
      <c r="V4858" s="163">
        <f t="shared" si="758"/>
        <v>1</v>
      </c>
      <c r="W4858" s="164">
        <f t="shared" si="759"/>
        <v>402001348.84542519</v>
      </c>
      <c r="X4858" s="164">
        <f t="shared" si="760"/>
        <v>365395022.62855673</v>
      </c>
    </row>
    <row r="4859" spans="10:24" x14ac:dyDescent="0.25">
      <c r="J4859">
        <v>4856</v>
      </c>
      <c r="K4859" s="43">
        <v>0.39174066142585096</v>
      </c>
      <c r="L4859">
        <v>0.99352448681389616</v>
      </c>
      <c r="M4859">
        <v>0.82801418488518364</v>
      </c>
      <c r="N4859" s="44">
        <v>0.97758391635343178</v>
      </c>
      <c r="O4859" s="161">
        <f t="shared" si="751"/>
        <v>5000000</v>
      </c>
      <c r="P4859" s="162">
        <f t="shared" si="752"/>
        <v>217.27669721103041</v>
      </c>
      <c r="Q4859" s="162">
        <f t="shared" si="753"/>
        <v>153.92693992933405</v>
      </c>
      <c r="R4859" s="163">
        <f t="shared" si="754"/>
        <v>1</v>
      </c>
      <c r="S4859" s="161">
        <f t="shared" si="755"/>
        <v>6000000</v>
      </c>
      <c r="T4859" s="162">
        <f t="shared" si="756"/>
        <v>202.42556573701015</v>
      </c>
      <c r="U4859" s="162">
        <f t="shared" si="757"/>
        <v>134.46346996466701</v>
      </c>
      <c r="V4859" s="163">
        <f t="shared" si="758"/>
        <v>1</v>
      </c>
      <c r="W4859" s="164">
        <f t="shared" si="759"/>
        <v>266748786.40848178</v>
      </c>
      <c r="X4859" s="164">
        <f t="shared" si="760"/>
        <v>257772574.63405877</v>
      </c>
    </row>
    <row r="4860" spans="10:24" x14ac:dyDescent="0.25">
      <c r="J4860">
        <v>4857</v>
      </c>
      <c r="K4860" s="43">
        <v>0.99101932057963094</v>
      </c>
      <c r="L4860">
        <v>0.22957177254482719</v>
      </c>
      <c r="M4860">
        <v>0.38407511256209326</v>
      </c>
      <c r="N4860" s="44">
        <v>0.67694631585607767</v>
      </c>
      <c r="O4860" s="161">
        <f t="shared" si="751"/>
        <v>9000000</v>
      </c>
      <c r="P4860" s="162">
        <f t="shared" si="752"/>
        <v>168.89613209388705</v>
      </c>
      <c r="Q4860" s="162">
        <f t="shared" si="753"/>
        <v>129.10409316471066</v>
      </c>
      <c r="R4860" s="163">
        <f t="shared" si="754"/>
        <v>1</v>
      </c>
      <c r="S4860" s="161">
        <f t="shared" si="755"/>
        <v>9000000</v>
      </c>
      <c r="T4860" s="162">
        <f t="shared" si="756"/>
        <v>186.29871069796235</v>
      </c>
      <c r="U4860" s="162">
        <f t="shared" si="757"/>
        <v>122.05204658235533</v>
      </c>
      <c r="V4860" s="163">
        <f t="shared" si="758"/>
        <v>1</v>
      </c>
      <c r="W4860" s="164">
        <f t="shared" si="759"/>
        <v>308128350.36258745</v>
      </c>
      <c r="X4860" s="164">
        <f t="shared" si="760"/>
        <v>428219977.04046321</v>
      </c>
    </row>
    <row r="4861" spans="10:24" x14ac:dyDescent="0.25">
      <c r="J4861">
        <v>4858</v>
      </c>
      <c r="K4861" s="43">
        <v>0.46552971687214184</v>
      </c>
      <c r="L4861">
        <v>0.83059165117816181</v>
      </c>
      <c r="M4861">
        <v>0.42685350447763837</v>
      </c>
      <c r="N4861" s="44">
        <v>0.81211615925021441</v>
      </c>
      <c r="O4861" s="161">
        <f t="shared" si="751"/>
        <v>5000000</v>
      </c>
      <c r="P4861" s="162">
        <f t="shared" si="752"/>
        <v>194.34758871851557</v>
      </c>
      <c r="Q4861" s="162">
        <f t="shared" si="753"/>
        <v>131.3121871191664</v>
      </c>
      <c r="R4861" s="163">
        <f t="shared" si="754"/>
        <v>1</v>
      </c>
      <c r="S4861" s="161">
        <f t="shared" si="755"/>
        <v>6000000</v>
      </c>
      <c r="T4861" s="162">
        <f t="shared" si="756"/>
        <v>194.78252957283851</v>
      </c>
      <c r="U4861" s="162">
        <f t="shared" si="757"/>
        <v>123.1560935595832</v>
      </c>
      <c r="V4861" s="163">
        <f t="shared" si="758"/>
        <v>1</v>
      </c>
      <c r="W4861" s="164">
        <f t="shared" si="759"/>
        <v>265177007.99674588</v>
      </c>
      <c r="X4861" s="164">
        <f t="shared" si="760"/>
        <v>279758616.07953191</v>
      </c>
    </row>
    <row r="4862" spans="10:24" x14ac:dyDescent="0.25">
      <c r="J4862">
        <v>4859</v>
      </c>
      <c r="K4862" s="43">
        <v>0.24819150221867525</v>
      </c>
      <c r="L4862">
        <v>0.17151889161577016</v>
      </c>
      <c r="M4862">
        <v>0.3326902263139393</v>
      </c>
      <c r="N4862" s="44">
        <v>8.9178005939593019E-3</v>
      </c>
      <c r="O4862" s="161">
        <f t="shared" si="751"/>
        <v>2000000</v>
      </c>
      <c r="P4862" s="162">
        <f t="shared" si="752"/>
        <v>165.77729871014782</v>
      </c>
      <c r="Q4862" s="162">
        <f t="shared" si="753"/>
        <v>126.35006606856362</v>
      </c>
      <c r="R4862" s="163">
        <f t="shared" si="754"/>
        <v>1</v>
      </c>
      <c r="S4862" s="161">
        <f t="shared" si="755"/>
        <v>5000000</v>
      </c>
      <c r="T4862" s="162">
        <f t="shared" si="756"/>
        <v>185.25909957004927</v>
      </c>
      <c r="U4862" s="162">
        <f t="shared" si="757"/>
        <v>120.67503303428181</v>
      </c>
      <c r="V4862" s="163">
        <f t="shared" si="758"/>
        <v>0.05</v>
      </c>
      <c r="W4862" s="164">
        <f t="shared" si="759"/>
        <v>28854465.28316839</v>
      </c>
      <c r="X4862" s="164">
        <f t="shared" si="760"/>
        <v>-133853983.36605814</v>
      </c>
    </row>
    <row r="4863" spans="10:24" x14ac:dyDescent="0.25">
      <c r="J4863">
        <v>4860</v>
      </c>
      <c r="K4863" s="43">
        <v>0.77103098985322005</v>
      </c>
      <c r="L4863">
        <v>0.10278777957384688</v>
      </c>
      <c r="M4863">
        <v>0.48934084198581385</v>
      </c>
      <c r="N4863" s="44">
        <v>0.19220965372239096</v>
      </c>
      <c r="O4863" s="161">
        <f t="shared" si="751"/>
        <v>7000000</v>
      </c>
      <c r="P4863" s="162">
        <f t="shared" si="752"/>
        <v>161.01261731925837</v>
      </c>
      <c r="Q4863" s="162">
        <f t="shared" si="753"/>
        <v>134.46556546734627</v>
      </c>
      <c r="R4863" s="163">
        <f t="shared" si="754"/>
        <v>1</v>
      </c>
      <c r="S4863" s="161">
        <f t="shared" si="755"/>
        <v>7000000</v>
      </c>
      <c r="T4863" s="162">
        <f t="shared" si="756"/>
        <v>183.6708724397528</v>
      </c>
      <c r="U4863" s="162">
        <f t="shared" si="757"/>
        <v>124.73278273367313</v>
      </c>
      <c r="V4863" s="163">
        <f t="shared" si="758"/>
        <v>0.9</v>
      </c>
      <c r="W4863" s="164">
        <f t="shared" si="759"/>
        <v>135829362.96338472</v>
      </c>
      <c r="X4863" s="164">
        <f t="shared" si="760"/>
        <v>221309965.1483019</v>
      </c>
    </row>
    <row r="4864" spans="10:24" x14ac:dyDescent="0.25">
      <c r="J4864">
        <v>4861</v>
      </c>
      <c r="K4864" s="43">
        <v>0.8283193625809635</v>
      </c>
      <c r="L4864">
        <v>0.85112546334617056</v>
      </c>
      <c r="M4864">
        <v>0.76186718175470935</v>
      </c>
      <c r="N4864" s="44">
        <v>0.82567903603046711</v>
      </c>
      <c r="O4864" s="161">
        <f t="shared" si="751"/>
        <v>7000000</v>
      </c>
      <c r="P4864" s="162">
        <f t="shared" si="752"/>
        <v>195.619088232525</v>
      </c>
      <c r="Q4864" s="162">
        <f t="shared" si="753"/>
        <v>149.24643248284394</v>
      </c>
      <c r="R4864" s="163">
        <f t="shared" si="754"/>
        <v>1</v>
      </c>
      <c r="S4864" s="161">
        <f t="shared" si="755"/>
        <v>7000000</v>
      </c>
      <c r="T4864" s="162">
        <f t="shared" si="756"/>
        <v>195.20636274417501</v>
      </c>
      <c r="U4864" s="162">
        <f t="shared" si="757"/>
        <v>132.12321624142197</v>
      </c>
      <c r="V4864" s="163">
        <f t="shared" si="758"/>
        <v>1</v>
      </c>
      <c r="W4864" s="164">
        <f t="shared" si="759"/>
        <v>274608590.24776739</v>
      </c>
      <c r="X4864" s="164">
        <f t="shared" si="760"/>
        <v>291582025.51927125</v>
      </c>
    </row>
    <row r="4865" spans="10:24" x14ac:dyDescent="0.25">
      <c r="J4865">
        <v>4862</v>
      </c>
      <c r="K4865" s="43">
        <v>0.78197779863968297</v>
      </c>
      <c r="L4865">
        <v>0.39112688390582906</v>
      </c>
      <c r="M4865">
        <v>0.34389665571833972</v>
      </c>
      <c r="N4865" s="44">
        <v>0.70428454419757192</v>
      </c>
      <c r="O4865" s="161">
        <f t="shared" si="751"/>
        <v>7000000</v>
      </c>
      <c r="P4865" s="162">
        <f t="shared" si="752"/>
        <v>175.85425217529914</v>
      </c>
      <c r="Q4865" s="162">
        <f t="shared" si="753"/>
        <v>126.96296981937587</v>
      </c>
      <c r="R4865" s="163">
        <f t="shared" si="754"/>
        <v>1</v>
      </c>
      <c r="S4865" s="161">
        <f t="shared" si="755"/>
        <v>7000000</v>
      </c>
      <c r="T4865" s="162">
        <f t="shared" si="756"/>
        <v>188.61808405843306</v>
      </c>
      <c r="U4865" s="162">
        <f t="shared" si="757"/>
        <v>120.98148490968794</v>
      </c>
      <c r="V4865" s="163">
        <f t="shared" si="758"/>
        <v>1</v>
      </c>
      <c r="W4865" s="164">
        <f t="shared" si="759"/>
        <v>292238976.49146289</v>
      </c>
      <c r="X4865" s="164">
        <f t="shared" si="760"/>
        <v>323456194.04121584</v>
      </c>
    </row>
    <row r="4866" spans="10:24" x14ac:dyDescent="0.25">
      <c r="J4866">
        <v>4863</v>
      </c>
      <c r="K4866" s="43">
        <v>0.5307286309927115</v>
      </c>
      <c r="L4866">
        <v>0.49933373350302201</v>
      </c>
      <c r="M4866">
        <v>0.72865592449362881</v>
      </c>
      <c r="N4866" s="44">
        <v>0.23666453298727408</v>
      </c>
      <c r="O4866" s="161">
        <f t="shared" si="751"/>
        <v>5000000</v>
      </c>
      <c r="P4866" s="162">
        <f t="shared" si="752"/>
        <v>179.97494875175815</v>
      </c>
      <c r="Q4866" s="162">
        <f t="shared" si="753"/>
        <v>147.17506060357954</v>
      </c>
      <c r="R4866" s="163">
        <f t="shared" si="754"/>
        <v>1</v>
      </c>
      <c r="S4866" s="161">
        <f t="shared" si="755"/>
        <v>6000000</v>
      </c>
      <c r="T4866" s="162">
        <f t="shared" si="756"/>
        <v>189.99164958391938</v>
      </c>
      <c r="U4866" s="162">
        <f t="shared" si="757"/>
        <v>131.08753030178977</v>
      </c>
      <c r="V4866" s="163">
        <f t="shared" si="758"/>
        <v>1</v>
      </c>
      <c r="W4866" s="164">
        <f t="shared" si="759"/>
        <v>113999440.74089304</v>
      </c>
      <c r="X4866" s="164">
        <f t="shared" si="760"/>
        <v>203424715.69277769</v>
      </c>
    </row>
    <row r="4867" spans="10:24" x14ac:dyDescent="0.25">
      <c r="J4867">
        <v>4864</v>
      </c>
      <c r="K4867" s="43">
        <v>0.33690072610272415</v>
      </c>
      <c r="L4867">
        <v>0.52848500846182034</v>
      </c>
      <c r="M4867">
        <v>0.99277607917035871</v>
      </c>
      <c r="N4867" s="44">
        <v>0.29438258211782509</v>
      </c>
      <c r="O4867" s="161">
        <f t="shared" si="751"/>
        <v>5000000</v>
      </c>
      <c r="P4867" s="162">
        <f t="shared" si="752"/>
        <v>181.07193157823519</v>
      </c>
      <c r="Q4867" s="162">
        <f t="shared" si="753"/>
        <v>183.91863153770529</v>
      </c>
      <c r="R4867" s="163">
        <f t="shared" si="754"/>
        <v>1</v>
      </c>
      <c r="S4867" s="161">
        <f t="shared" si="755"/>
        <v>6000000</v>
      </c>
      <c r="T4867" s="162">
        <f t="shared" si="756"/>
        <v>190.35731052607841</v>
      </c>
      <c r="U4867" s="162">
        <f t="shared" si="757"/>
        <v>149.45931576885266</v>
      </c>
      <c r="V4867" s="163">
        <f t="shared" si="758"/>
        <v>1</v>
      </c>
      <c r="W4867" s="164">
        <f t="shared" si="759"/>
        <v>-64233499.797350504</v>
      </c>
      <c r="X4867" s="164">
        <f t="shared" si="760"/>
        <v>95387968.543354481</v>
      </c>
    </row>
    <row r="4868" spans="10:24" x14ac:dyDescent="0.25">
      <c r="J4868">
        <v>4865</v>
      </c>
      <c r="K4868" s="43">
        <v>0.43168403508517383</v>
      </c>
      <c r="L4868">
        <v>0.35960159312392881</v>
      </c>
      <c r="M4868">
        <v>0.28634118508524131</v>
      </c>
      <c r="N4868" s="44">
        <v>0.70006858744484313</v>
      </c>
      <c r="O4868" s="161">
        <f t="shared" si="751"/>
        <v>5000000</v>
      </c>
      <c r="P4868" s="162">
        <f t="shared" si="752"/>
        <v>174.60714118925827</v>
      </c>
      <c r="Q4868" s="162">
        <f t="shared" si="753"/>
        <v>123.71789102767069</v>
      </c>
      <c r="R4868" s="163">
        <f t="shared" si="754"/>
        <v>1</v>
      </c>
      <c r="S4868" s="161">
        <f t="shared" si="755"/>
        <v>6000000</v>
      </c>
      <c r="T4868" s="162">
        <f t="shared" si="756"/>
        <v>188.20238039641941</v>
      </c>
      <c r="U4868" s="162">
        <f t="shared" si="757"/>
        <v>119.35894551383534</v>
      </c>
      <c r="V4868" s="163">
        <f t="shared" si="758"/>
        <v>1</v>
      </c>
      <c r="W4868" s="164">
        <f t="shared" si="759"/>
        <v>204446250.80793792</v>
      </c>
      <c r="X4868" s="164">
        <f t="shared" si="760"/>
        <v>263060609.29550445</v>
      </c>
    </row>
    <row r="4869" spans="10:24" x14ac:dyDescent="0.25">
      <c r="J4869">
        <v>4866</v>
      </c>
      <c r="K4869" s="43">
        <v>0.7734089948229379</v>
      </c>
      <c r="L4869">
        <v>0.35546418573131033</v>
      </c>
      <c r="M4869">
        <v>4.4675627758762104E-2</v>
      </c>
      <c r="N4869" s="44">
        <v>0.65655677174901206</v>
      </c>
      <c r="O4869" s="161">
        <f t="shared" ref="O4869:O4932" si="761">VLOOKUP(K4869,$E$5:$H$10,4)</f>
        <v>7000000</v>
      </c>
      <c r="P4869" s="162">
        <f t="shared" ref="P4869:P4932" si="762">_xlfn.NORM.INV(L4869,$E$12,$E$13)</f>
        <v>174.4408568200713</v>
      </c>
      <c r="Q4869" s="162">
        <f t="shared" ref="Q4869:Q4932" si="763">_xlfn.NORM.INV(M4869,$E$15,$E$16)</f>
        <v>101.02340384141365</v>
      </c>
      <c r="R4869" s="163">
        <f t="shared" ref="R4869:R4932" si="764">VLOOKUP(N4869,$E$19:$H$21,4)</f>
        <v>1</v>
      </c>
      <c r="S4869" s="161">
        <f t="shared" ref="S4869:S4932" si="765">VLOOKUP(K4869,$G$5:$H$10,2)</f>
        <v>7000000</v>
      </c>
      <c r="T4869" s="162">
        <f t="shared" ref="T4869:T4932" si="766">_xlfn.NORM.INV(L4869,$G$12,$G$13)</f>
        <v>188.1469522733571</v>
      </c>
      <c r="U4869" s="162">
        <f t="shared" ref="U4869:U4932" si="767">_xlfn.NORM.INV(M4869,$G$15,$G$16)</f>
        <v>108.01170192070683</v>
      </c>
      <c r="V4869" s="163">
        <f t="shared" ref="V4869:V4932" si="768">VLOOKUP(N4869,$G$19:$H$21,2)</f>
        <v>1</v>
      </c>
      <c r="W4869" s="164">
        <f t="shared" ref="W4869:W4932" si="769">O4869*(P4869-Q4869)*R4869-$D$23-$D$24</f>
        <v>463922170.85060352</v>
      </c>
      <c r="X4869" s="164">
        <f t="shared" ref="X4869:X4932" si="770">S4869*(T4869-U4869)*V4869-$F$23-$F$24</f>
        <v>410946752.46855187</v>
      </c>
    </row>
    <row r="4870" spans="10:24" x14ac:dyDescent="0.25">
      <c r="J4870">
        <v>4867</v>
      </c>
      <c r="K4870" s="43">
        <v>8.2220797749766761E-2</v>
      </c>
      <c r="L4870">
        <v>0.68707993681549406</v>
      </c>
      <c r="M4870">
        <v>0.56135133723873565</v>
      </c>
      <c r="N4870" s="44">
        <v>0.81560181600937764</v>
      </c>
      <c r="O4870" s="161">
        <f t="shared" si="761"/>
        <v>2000000</v>
      </c>
      <c r="P4870" s="162">
        <f t="shared" si="762"/>
        <v>187.31385325583085</v>
      </c>
      <c r="Q4870" s="162">
        <f t="shared" si="763"/>
        <v>138.08792461319916</v>
      </c>
      <c r="R4870" s="163">
        <f t="shared" si="764"/>
        <v>1</v>
      </c>
      <c r="S4870" s="161">
        <f t="shared" si="765"/>
        <v>2000000</v>
      </c>
      <c r="T4870" s="162">
        <f t="shared" si="766"/>
        <v>192.43795108527695</v>
      </c>
      <c r="U4870" s="162">
        <f t="shared" si="767"/>
        <v>126.54396230659958</v>
      </c>
      <c r="V4870" s="163">
        <f t="shared" si="768"/>
        <v>1</v>
      </c>
      <c r="W4870" s="164">
        <f t="shared" si="769"/>
        <v>48451857.285263374</v>
      </c>
      <c r="X4870" s="164">
        <f t="shared" si="770"/>
        <v>-18212022.442645267</v>
      </c>
    </row>
    <row r="4871" spans="10:24" x14ac:dyDescent="0.25">
      <c r="J4871">
        <v>4868</v>
      </c>
      <c r="K4871" s="43">
        <v>0.52061189568384136</v>
      </c>
      <c r="L4871">
        <v>0.1151573922270972</v>
      </c>
      <c r="M4871">
        <v>0.22546491730305884</v>
      </c>
      <c r="N4871" s="44">
        <v>0.1977281234566447</v>
      </c>
      <c r="O4871" s="161">
        <f t="shared" si="761"/>
        <v>5000000</v>
      </c>
      <c r="P4871" s="162">
        <f t="shared" si="762"/>
        <v>162.00677429491543</v>
      </c>
      <c r="Q4871" s="162">
        <f t="shared" si="763"/>
        <v>119.92268487440256</v>
      </c>
      <c r="R4871" s="163">
        <f t="shared" si="764"/>
        <v>1</v>
      </c>
      <c r="S4871" s="161">
        <f t="shared" si="765"/>
        <v>6000000</v>
      </c>
      <c r="T4871" s="162">
        <f t="shared" si="766"/>
        <v>184.00225809830513</v>
      </c>
      <c r="U4871" s="162">
        <f t="shared" si="767"/>
        <v>117.46134243720128</v>
      </c>
      <c r="V4871" s="163">
        <f t="shared" si="768"/>
        <v>0.9</v>
      </c>
      <c r="W4871" s="164">
        <f t="shared" si="769"/>
        <v>160420447.10256433</v>
      </c>
      <c r="X4871" s="164">
        <f t="shared" si="770"/>
        <v>209320944.56996083</v>
      </c>
    </row>
    <row r="4872" spans="10:24" x14ac:dyDescent="0.25">
      <c r="J4872">
        <v>4869</v>
      </c>
      <c r="K4872" s="43">
        <v>0.42330714187233309</v>
      </c>
      <c r="L4872">
        <v>0.55290802311651055</v>
      </c>
      <c r="M4872">
        <v>0.55913768403670394</v>
      </c>
      <c r="N4872" s="44">
        <v>0.96887530617702933</v>
      </c>
      <c r="O4872" s="161">
        <f t="shared" si="761"/>
        <v>5000000</v>
      </c>
      <c r="P4872" s="162">
        <f t="shared" si="762"/>
        <v>181.99517879437855</v>
      </c>
      <c r="Q4872" s="162">
        <f t="shared" si="763"/>
        <v>137.97566591638241</v>
      </c>
      <c r="R4872" s="163">
        <f t="shared" si="764"/>
        <v>1</v>
      </c>
      <c r="S4872" s="161">
        <f t="shared" si="765"/>
        <v>6000000</v>
      </c>
      <c r="T4872" s="162">
        <f t="shared" si="766"/>
        <v>190.66505959812619</v>
      </c>
      <c r="U4872" s="162">
        <f t="shared" si="767"/>
        <v>126.48783295819121</v>
      </c>
      <c r="V4872" s="163">
        <f t="shared" si="768"/>
        <v>1</v>
      </c>
      <c r="W4872" s="164">
        <f t="shared" si="769"/>
        <v>170097564.38998067</v>
      </c>
      <c r="X4872" s="164">
        <f t="shared" si="770"/>
        <v>235063359.83960992</v>
      </c>
    </row>
    <row r="4873" spans="10:24" x14ac:dyDescent="0.25">
      <c r="J4873">
        <v>4870</v>
      </c>
      <c r="K4873" s="43">
        <v>0.93301678359276707</v>
      </c>
      <c r="L4873">
        <v>0.84296212255075542</v>
      </c>
      <c r="M4873">
        <v>0.35781337923269274</v>
      </c>
      <c r="N4873" s="44">
        <v>0.81660854944196359</v>
      </c>
      <c r="O4873" s="161">
        <f t="shared" si="761"/>
        <v>7000000</v>
      </c>
      <c r="P4873" s="162">
        <f t="shared" si="762"/>
        <v>195.10060008084187</v>
      </c>
      <c r="Q4873" s="162">
        <f t="shared" si="763"/>
        <v>127.71380603108562</v>
      </c>
      <c r="R4873" s="163">
        <f t="shared" si="764"/>
        <v>1</v>
      </c>
      <c r="S4873" s="161">
        <f t="shared" si="765"/>
        <v>9000000</v>
      </c>
      <c r="T4873" s="162">
        <f t="shared" si="766"/>
        <v>195.03353336028061</v>
      </c>
      <c r="U4873" s="162">
        <f t="shared" si="767"/>
        <v>121.35690301554281</v>
      </c>
      <c r="V4873" s="163">
        <f t="shared" si="768"/>
        <v>1</v>
      </c>
      <c r="W4873" s="164">
        <f t="shared" si="769"/>
        <v>421707558.34829372</v>
      </c>
      <c r="X4873" s="164">
        <f t="shared" si="770"/>
        <v>513089673.10264027</v>
      </c>
    </row>
    <row r="4874" spans="10:24" x14ac:dyDescent="0.25">
      <c r="J4874">
        <v>4871</v>
      </c>
      <c r="K4874" s="43">
        <v>0.91438179825522592</v>
      </c>
      <c r="L4874">
        <v>2.1448132957405774E-2</v>
      </c>
      <c r="M4874">
        <v>0.66685623789248338</v>
      </c>
      <c r="N4874" s="44">
        <v>0.27611385519161735</v>
      </c>
      <c r="O4874" s="161">
        <f t="shared" si="761"/>
        <v>7000000</v>
      </c>
      <c r="P4874" s="162">
        <f t="shared" si="762"/>
        <v>149.62922075416236</v>
      </c>
      <c r="Q4874" s="162">
        <f t="shared" si="763"/>
        <v>143.62497462403164</v>
      </c>
      <c r="R4874" s="163">
        <f t="shared" si="764"/>
        <v>1</v>
      </c>
      <c r="S4874" s="161">
        <f t="shared" si="765"/>
        <v>9000000</v>
      </c>
      <c r="T4874" s="162">
        <f t="shared" si="766"/>
        <v>179.87640691805413</v>
      </c>
      <c r="U4874" s="162">
        <f t="shared" si="767"/>
        <v>129.3124873120158</v>
      </c>
      <c r="V4874" s="163">
        <f t="shared" si="768"/>
        <v>1</v>
      </c>
      <c r="W4874" s="164">
        <f t="shared" si="769"/>
        <v>-7970277.0890849307</v>
      </c>
      <c r="X4874" s="164">
        <f t="shared" si="770"/>
        <v>305075276.45434493</v>
      </c>
    </row>
    <row r="4875" spans="10:24" x14ac:dyDescent="0.25">
      <c r="J4875">
        <v>4872</v>
      </c>
      <c r="K4875" s="43">
        <v>0.21362087001659524</v>
      </c>
      <c r="L4875">
        <v>0.5028665542867411</v>
      </c>
      <c r="M4875">
        <v>0.69174195555016249</v>
      </c>
      <c r="N4875" s="44">
        <v>0.35949224280882608</v>
      </c>
      <c r="O4875" s="161">
        <f t="shared" si="761"/>
        <v>2000000</v>
      </c>
      <c r="P4875" s="162">
        <f t="shared" si="762"/>
        <v>180.10778171785503</v>
      </c>
      <c r="Q4875" s="162">
        <f t="shared" si="763"/>
        <v>145.01588056360703</v>
      </c>
      <c r="R4875" s="163">
        <f t="shared" si="764"/>
        <v>1</v>
      </c>
      <c r="S4875" s="161">
        <f t="shared" si="765"/>
        <v>5000000</v>
      </c>
      <c r="T4875" s="162">
        <f t="shared" si="766"/>
        <v>190.035927239285</v>
      </c>
      <c r="U4875" s="162">
        <f t="shared" si="767"/>
        <v>130.00794028180351</v>
      </c>
      <c r="V4875" s="163">
        <f t="shared" si="768"/>
        <v>1</v>
      </c>
      <c r="W4875" s="164">
        <f t="shared" si="769"/>
        <v>20183802.308496013</v>
      </c>
      <c r="X4875" s="164">
        <f t="shared" si="770"/>
        <v>150139934.78740746</v>
      </c>
    </row>
    <row r="4876" spans="10:24" x14ac:dyDescent="0.25">
      <c r="J4876">
        <v>4873</v>
      </c>
      <c r="K4876" s="43">
        <v>0.98778952543956011</v>
      </c>
      <c r="L4876">
        <v>0.33867486314239004</v>
      </c>
      <c r="M4876">
        <v>0.96621900583018905</v>
      </c>
      <c r="N4876" s="44">
        <v>0.4461204466975659</v>
      </c>
      <c r="O4876" s="161">
        <f t="shared" si="761"/>
        <v>9000000</v>
      </c>
      <c r="P4876" s="162">
        <f t="shared" si="762"/>
        <v>173.75876437011482</v>
      </c>
      <c r="Q4876" s="162">
        <f t="shared" si="763"/>
        <v>171.55834278935097</v>
      </c>
      <c r="R4876" s="163">
        <f t="shared" si="764"/>
        <v>1</v>
      </c>
      <c r="S4876" s="161">
        <f t="shared" si="765"/>
        <v>9000000</v>
      </c>
      <c r="T4876" s="162">
        <f t="shared" si="766"/>
        <v>187.9195881233716</v>
      </c>
      <c r="U4876" s="162">
        <f t="shared" si="767"/>
        <v>143.27917139467547</v>
      </c>
      <c r="V4876" s="163">
        <f t="shared" si="768"/>
        <v>1</v>
      </c>
      <c r="W4876" s="164">
        <f t="shared" si="769"/>
        <v>-30196205.773125399</v>
      </c>
      <c r="X4876" s="164">
        <f t="shared" si="770"/>
        <v>251763750.55826509</v>
      </c>
    </row>
    <row r="4877" spans="10:24" x14ac:dyDescent="0.25">
      <c r="J4877">
        <v>4874</v>
      </c>
      <c r="K4877" s="43">
        <v>7.9326036323710936E-2</v>
      </c>
      <c r="L4877">
        <v>0.9973117734215452</v>
      </c>
      <c r="M4877">
        <v>5.8345279152546059E-2</v>
      </c>
      <c r="N4877" s="44">
        <v>0.39916366077230614</v>
      </c>
      <c r="O4877" s="161">
        <f t="shared" si="761"/>
        <v>2000000</v>
      </c>
      <c r="P4877" s="162">
        <f t="shared" si="762"/>
        <v>221.75352538339487</v>
      </c>
      <c r="Q4877" s="162">
        <f t="shared" si="763"/>
        <v>103.62365761876279</v>
      </c>
      <c r="R4877" s="163">
        <f t="shared" si="764"/>
        <v>1</v>
      </c>
      <c r="S4877" s="161">
        <f t="shared" si="765"/>
        <v>2000000</v>
      </c>
      <c r="T4877" s="162">
        <f t="shared" si="766"/>
        <v>203.91784179446495</v>
      </c>
      <c r="U4877" s="162">
        <f t="shared" si="767"/>
        <v>109.3118288093814</v>
      </c>
      <c r="V4877" s="163">
        <f t="shared" si="768"/>
        <v>1</v>
      </c>
      <c r="W4877" s="164">
        <f t="shared" si="769"/>
        <v>186259735.52926415</v>
      </c>
      <c r="X4877" s="164">
        <f t="shared" si="770"/>
        <v>39212025.9701671</v>
      </c>
    </row>
    <row r="4878" spans="10:24" x14ac:dyDescent="0.25">
      <c r="J4878">
        <v>4875</v>
      </c>
      <c r="K4878" s="43">
        <v>0.70082426845696288</v>
      </c>
      <c r="L4878">
        <v>0.98023924204804525</v>
      </c>
      <c r="M4878">
        <v>1.0814246788626747E-2</v>
      </c>
      <c r="N4878" s="44">
        <v>0.73370684038739931</v>
      </c>
      <c r="O4878" s="161">
        <f t="shared" si="761"/>
        <v>6000000</v>
      </c>
      <c r="P4878" s="162">
        <f t="shared" si="762"/>
        <v>210.88073008959759</v>
      </c>
      <c r="Q4878" s="162">
        <f t="shared" si="763"/>
        <v>89.063408451327348</v>
      </c>
      <c r="R4878" s="163">
        <f t="shared" si="764"/>
        <v>1</v>
      </c>
      <c r="S4878" s="161">
        <f t="shared" si="765"/>
        <v>7000000</v>
      </c>
      <c r="T4878" s="162">
        <f t="shared" si="766"/>
        <v>200.29357669653254</v>
      </c>
      <c r="U4878" s="162">
        <f t="shared" si="767"/>
        <v>102.03170422566367</v>
      </c>
      <c r="V4878" s="163">
        <f t="shared" si="768"/>
        <v>1</v>
      </c>
      <c r="W4878" s="164">
        <f t="shared" si="769"/>
        <v>680903929.82962143</v>
      </c>
      <c r="X4878" s="164">
        <f t="shared" si="770"/>
        <v>537833107.29608202</v>
      </c>
    </row>
    <row r="4879" spans="10:24" x14ac:dyDescent="0.25">
      <c r="J4879">
        <v>4876</v>
      </c>
      <c r="K4879" s="43">
        <v>0.25835427249747367</v>
      </c>
      <c r="L4879">
        <v>0.19128118949532957</v>
      </c>
      <c r="M4879">
        <v>0.58087157082572294</v>
      </c>
      <c r="N4879" s="44">
        <v>0.92373590865156396</v>
      </c>
      <c r="O4879" s="161">
        <f t="shared" si="761"/>
        <v>2000000</v>
      </c>
      <c r="P4879" s="162">
        <f t="shared" si="762"/>
        <v>166.9022285667302</v>
      </c>
      <c r="Q4879" s="162">
        <f t="shared" si="763"/>
        <v>139.08247338463445</v>
      </c>
      <c r="R4879" s="163">
        <f t="shared" si="764"/>
        <v>1</v>
      </c>
      <c r="S4879" s="161">
        <f t="shared" si="765"/>
        <v>5000000</v>
      </c>
      <c r="T4879" s="162">
        <f t="shared" si="766"/>
        <v>185.63407618891006</v>
      </c>
      <c r="U4879" s="162">
        <f t="shared" si="767"/>
        <v>127.04123669231723</v>
      </c>
      <c r="V4879" s="163">
        <f t="shared" si="768"/>
        <v>1</v>
      </c>
      <c r="W4879" s="164">
        <f t="shared" si="769"/>
        <v>5639510.3641914949</v>
      </c>
      <c r="X4879" s="164">
        <f t="shared" si="770"/>
        <v>142964197.48296416</v>
      </c>
    </row>
    <row r="4880" spans="10:24" x14ac:dyDescent="0.25">
      <c r="J4880">
        <v>4877</v>
      </c>
      <c r="K4880" s="43">
        <v>0.89300154871381987</v>
      </c>
      <c r="L4880">
        <v>0.13422272936278612</v>
      </c>
      <c r="M4880">
        <v>0.20881649065686192</v>
      </c>
      <c r="N4880" s="44">
        <v>0.16417488134143943</v>
      </c>
      <c r="O4880" s="161">
        <f t="shared" si="761"/>
        <v>7000000</v>
      </c>
      <c r="P4880" s="162">
        <f t="shared" si="762"/>
        <v>163.40025617233798</v>
      </c>
      <c r="Q4880" s="162">
        <f t="shared" si="763"/>
        <v>118.78930778643601</v>
      </c>
      <c r="R4880" s="163">
        <f t="shared" si="764"/>
        <v>1</v>
      </c>
      <c r="S4880" s="161">
        <f t="shared" si="765"/>
        <v>7000000</v>
      </c>
      <c r="T4880" s="162">
        <f t="shared" si="766"/>
        <v>184.466752057446</v>
      </c>
      <c r="U4880" s="162">
        <f t="shared" si="767"/>
        <v>116.89465389321801</v>
      </c>
      <c r="V4880" s="163">
        <f t="shared" si="768"/>
        <v>0.9</v>
      </c>
      <c r="W4880" s="164">
        <f t="shared" si="769"/>
        <v>262276638.70131373</v>
      </c>
      <c r="X4880" s="164">
        <f t="shared" si="770"/>
        <v>275704218.43463641</v>
      </c>
    </row>
    <row r="4881" spans="10:24" x14ac:dyDescent="0.25">
      <c r="J4881">
        <v>4878</v>
      </c>
      <c r="K4881" s="43">
        <v>0.46273045049251305</v>
      </c>
      <c r="L4881">
        <v>0.67017264243658858</v>
      </c>
      <c r="M4881">
        <v>0.4109085378314361</v>
      </c>
      <c r="N4881" s="44">
        <v>0.28021777384355662</v>
      </c>
      <c r="O4881" s="161">
        <f t="shared" si="761"/>
        <v>5000000</v>
      </c>
      <c r="P4881" s="162">
        <f t="shared" si="762"/>
        <v>186.6058489897203</v>
      </c>
      <c r="Q4881" s="162">
        <f t="shared" si="763"/>
        <v>130.49582995920335</v>
      </c>
      <c r="R4881" s="163">
        <f t="shared" si="764"/>
        <v>1</v>
      </c>
      <c r="S4881" s="161">
        <f t="shared" si="765"/>
        <v>6000000</v>
      </c>
      <c r="T4881" s="162">
        <f t="shared" si="766"/>
        <v>192.2019496632401</v>
      </c>
      <c r="U4881" s="162">
        <f t="shared" si="767"/>
        <v>122.74791497960167</v>
      </c>
      <c r="V4881" s="163">
        <f t="shared" si="768"/>
        <v>1</v>
      </c>
      <c r="W4881" s="164">
        <f t="shared" si="769"/>
        <v>230550095.15258473</v>
      </c>
      <c r="X4881" s="164">
        <f t="shared" si="770"/>
        <v>266724208.10183054</v>
      </c>
    </row>
    <row r="4882" spans="10:24" x14ac:dyDescent="0.25">
      <c r="J4882">
        <v>4879</v>
      </c>
      <c r="K4882" s="43">
        <v>8.9166865418831787E-2</v>
      </c>
      <c r="L4882">
        <v>0.40346271381751853</v>
      </c>
      <c r="M4882">
        <v>0.54498300514702136</v>
      </c>
      <c r="N4882" s="44">
        <v>0.10961660171559862</v>
      </c>
      <c r="O4882" s="161">
        <f t="shared" si="761"/>
        <v>2000000</v>
      </c>
      <c r="P4882" s="162">
        <f t="shared" si="762"/>
        <v>176.33408495246431</v>
      </c>
      <c r="Q4882" s="162">
        <f t="shared" si="763"/>
        <v>137.25991335868659</v>
      </c>
      <c r="R4882" s="163">
        <f t="shared" si="764"/>
        <v>1</v>
      </c>
      <c r="S4882" s="161">
        <f t="shared" si="765"/>
        <v>2000000</v>
      </c>
      <c r="T4882" s="162">
        <f t="shared" si="766"/>
        <v>188.77802831748809</v>
      </c>
      <c r="U4882" s="162">
        <f t="shared" si="767"/>
        <v>126.12995667934329</v>
      </c>
      <c r="V4882" s="163">
        <f t="shared" si="768"/>
        <v>0.9</v>
      </c>
      <c r="W4882" s="164">
        <f t="shared" si="769"/>
        <v>28148343.187555447</v>
      </c>
      <c r="X4882" s="164">
        <f t="shared" si="770"/>
        <v>-37233471.051339358</v>
      </c>
    </row>
    <row r="4883" spans="10:24" x14ac:dyDescent="0.25">
      <c r="J4883">
        <v>4880</v>
      </c>
      <c r="K4883" s="43">
        <v>0.96310199476532277</v>
      </c>
      <c r="L4883">
        <v>0.17020462769895772</v>
      </c>
      <c r="M4883">
        <v>0.67172318894535388</v>
      </c>
      <c r="N4883" s="44">
        <v>0.54696218306396116</v>
      </c>
      <c r="O4883" s="161">
        <f t="shared" si="761"/>
        <v>9000000</v>
      </c>
      <c r="P4883" s="162">
        <f t="shared" si="762"/>
        <v>165.69964603738251</v>
      </c>
      <c r="Q4883" s="162">
        <f t="shared" si="763"/>
        <v>143.89352812639567</v>
      </c>
      <c r="R4883" s="163">
        <f t="shared" si="764"/>
        <v>1</v>
      </c>
      <c r="S4883" s="161">
        <f t="shared" si="765"/>
        <v>9000000</v>
      </c>
      <c r="T4883" s="162">
        <f t="shared" si="766"/>
        <v>185.23321534579418</v>
      </c>
      <c r="U4883" s="162">
        <f t="shared" si="767"/>
        <v>129.44676406319783</v>
      </c>
      <c r="V4883" s="163">
        <f t="shared" si="768"/>
        <v>1</v>
      </c>
      <c r="W4883" s="164">
        <f t="shared" si="769"/>
        <v>146255061.19888157</v>
      </c>
      <c r="X4883" s="164">
        <f t="shared" si="770"/>
        <v>352078061.54336709</v>
      </c>
    </row>
    <row r="4884" spans="10:24" x14ac:dyDescent="0.25">
      <c r="J4884">
        <v>4881</v>
      </c>
      <c r="K4884" s="43">
        <v>0.472702590521628</v>
      </c>
      <c r="L4884">
        <v>7.8896691422738474E-3</v>
      </c>
      <c r="M4884">
        <v>0.13342102734068784</v>
      </c>
      <c r="N4884" s="44">
        <v>4.6256737591230834E-2</v>
      </c>
      <c r="O4884" s="161">
        <f t="shared" si="761"/>
        <v>5000000</v>
      </c>
      <c r="P4884" s="162">
        <f t="shared" si="762"/>
        <v>143.79030339595829</v>
      </c>
      <c r="Q4884" s="162">
        <f t="shared" si="763"/>
        <v>112.79271303763971</v>
      </c>
      <c r="R4884" s="163">
        <f t="shared" si="764"/>
        <v>1</v>
      </c>
      <c r="S4884" s="161">
        <f t="shared" si="765"/>
        <v>6000000</v>
      </c>
      <c r="T4884" s="162">
        <f t="shared" si="766"/>
        <v>177.93010113198611</v>
      </c>
      <c r="U4884" s="162">
        <f t="shared" si="767"/>
        <v>113.89635651881986</v>
      </c>
      <c r="V4884" s="163">
        <f t="shared" si="768"/>
        <v>0.9</v>
      </c>
      <c r="W4884" s="164">
        <f t="shared" si="769"/>
        <v>104987951.79159287</v>
      </c>
      <c r="X4884" s="164">
        <f t="shared" si="770"/>
        <v>195782220.91109776</v>
      </c>
    </row>
    <row r="4885" spans="10:24" x14ac:dyDescent="0.25">
      <c r="J4885">
        <v>4882</v>
      </c>
      <c r="K4885" s="43">
        <v>0.143366271321415</v>
      </c>
      <c r="L4885">
        <v>0.52748658886585731</v>
      </c>
      <c r="M4885">
        <v>0.20814731113931051</v>
      </c>
      <c r="N4885" s="44">
        <v>1.2109661019824913E-2</v>
      </c>
      <c r="O4885" s="161">
        <f t="shared" si="761"/>
        <v>2000000</v>
      </c>
      <c r="P4885" s="162">
        <f t="shared" si="762"/>
        <v>181.03429893290735</v>
      </c>
      <c r="Q4885" s="162">
        <f t="shared" si="763"/>
        <v>118.74267066372721</v>
      </c>
      <c r="R4885" s="163">
        <f t="shared" si="764"/>
        <v>1</v>
      </c>
      <c r="S4885" s="161">
        <f t="shared" si="765"/>
        <v>2000000</v>
      </c>
      <c r="T4885" s="162">
        <f t="shared" si="766"/>
        <v>190.34476631096911</v>
      </c>
      <c r="U4885" s="162">
        <f t="shared" si="767"/>
        <v>116.87133533186361</v>
      </c>
      <c r="V4885" s="163">
        <f t="shared" si="768"/>
        <v>0.05</v>
      </c>
      <c r="W4885" s="164">
        <f t="shared" si="769"/>
        <v>74583256.538360268</v>
      </c>
      <c r="X4885" s="164">
        <f t="shared" si="770"/>
        <v>-142652656.90208945</v>
      </c>
    </row>
    <row r="4886" spans="10:24" x14ac:dyDescent="0.25">
      <c r="J4886">
        <v>4883</v>
      </c>
      <c r="K4886" s="43">
        <v>0.50401333714277652</v>
      </c>
      <c r="L4886">
        <v>0.77016620471834596</v>
      </c>
      <c r="M4886">
        <v>0.536999301283413</v>
      </c>
      <c r="N4886" s="44">
        <v>0.67762312075613518</v>
      </c>
      <c r="O4886" s="161">
        <f t="shared" si="761"/>
        <v>5000000</v>
      </c>
      <c r="P4886" s="162">
        <f t="shared" si="762"/>
        <v>191.0909147940516</v>
      </c>
      <c r="Q4886" s="162">
        <f t="shared" si="763"/>
        <v>136.85753699568127</v>
      </c>
      <c r="R4886" s="163">
        <f t="shared" si="764"/>
        <v>1</v>
      </c>
      <c r="S4886" s="161">
        <f t="shared" si="765"/>
        <v>6000000</v>
      </c>
      <c r="T4886" s="162">
        <f t="shared" si="766"/>
        <v>193.6969715980172</v>
      </c>
      <c r="U4886" s="162">
        <f t="shared" si="767"/>
        <v>125.92876849784064</v>
      </c>
      <c r="V4886" s="163">
        <f t="shared" si="768"/>
        <v>1</v>
      </c>
      <c r="W4886" s="164">
        <f t="shared" si="769"/>
        <v>221166888.99185163</v>
      </c>
      <c r="X4886" s="164">
        <f t="shared" si="770"/>
        <v>256609218.60105938</v>
      </c>
    </row>
    <row r="4887" spans="10:24" x14ac:dyDescent="0.25">
      <c r="J4887">
        <v>4884</v>
      </c>
      <c r="K4887" s="43">
        <v>0.9789508910618947</v>
      </c>
      <c r="L4887">
        <v>5.2359876624623491E-2</v>
      </c>
      <c r="M4887">
        <v>0.84045147758691785</v>
      </c>
      <c r="N4887" s="44">
        <v>0.42084639155875958</v>
      </c>
      <c r="O4887" s="161">
        <f t="shared" si="761"/>
        <v>9000000</v>
      </c>
      <c r="P4887" s="162">
        <f t="shared" si="762"/>
        <v>155.66414188813692</v>
      </c>
      <c r="Q4887" s="162">
        <f t="shared" si="763"/>
        <v>154.92630300762639</v>
      </c>
      <c r="R4887" s="163">
        <f t="shared" si="764"/>
        <v>1</v>
      </c>
      <c r="S4887" s="161">
        <f t="shared" si="765"/>
        <v>9000000</v>
      </c>
      <c r="T4887" s="162">
        <f t="shared" si="766"/>
        <v>181.88804729604564</v>
      </c>
      <c r="U4887" s="162">
        <f t="shared" si="767"/>
        <v>134.96315150381321</v>
      </c>
      <c r="V4887" s="163">
        <f t="shared" si="768"/>
        <v>1</v>
      </c>
      <c r="W4887" s="164">
        <f t="shared" si="769"/>
        <v>-43359450.075405166</v>
      </c>
      <c r="X4887" s="164">
        <f t="shared" si="770"/>
        <v>272324062.13009191</v>
      </c>
    </row>
    <row r="4888" spans="10:24" x14ac:dyDescent="0.25">
      <c r="J4888">
        <v>4885</v>
      </c>
      <c r="K4888" s="43">
        <v>0.4071820085081983</v>
      </c>
      <c r="L4888">
        <v>0.19838773898424245</v>
      </c>
      <c r="M4888">
        <v>0.67616287417561116</v>
      </c>
      <c r="N4888" s="44">
        <v>4.3456256167416996E-2</v>
      </c>
      <c r="O4888" s="161">
        <f t="shared" si="761"/>
        <v>5000000</v>
      </c>
      <c r="P4888" s="162">
        <f t="shared" si="762"/>
        <v>167.28908812290035</v>
      </c>
      <c r="Q4888" s="162">
        <f t="shared" si="763"/>
        <v>144.13991078790602</v>
      </c>
      <c r="R4888" s="163">
        <f t="shared" si="764"/>
        <v>1</v>
      </c>
      <c r="S4888" s="161">
        <f t="shared" si="765"/>
        <v>6000000</v>
      </c>
      <c r="T4888" s="162">
        <f t="shared" si="766"/>
        <v>185.76302937430012</v>
      </c>
      <c r="U4888" s="162">
        <f t="shared" si="767"/>
        <v>129.56995539395299</v>
      </c>
      <c r="V4888" s="163">
        <f t="shared" si="768"/>
        <v>0.9</v>
      </c>
      <c r="W4888" s="164">
        <f t="shared" si="769"/>
        <v>65745886.67497167</v>
      </c>
      <c r="X4888" s="164">
        <f t="shared" si="770"/>
        <v>153442599.49387449</v>
      </c>
    </row>
    <row r="4889" spans="10:24" x14ac:dyDescent="0.25">
      <c r="J4889">
        <v>4886</v>
      </c>
      <c r="K4889" s="43">
        <v>0.3606481540563764</v>
      </c>
      <c r="L4889">
        <v>0.26986431266675381</v>
      </c>
      <c r="M4889">
        <v>0.41784654854009973</v>
      </c>
      <c r="N4889" s="44">
        <v>0.26775194397613356</v>
      </c>
      <c r="O4889" s="161">
        <f t="shared" si="761"/>
        <v>5000000</v>
      </c>
      <c r="P4889" s="162">
        <f t="shared" si="762"/>
        <v>170.8016487954188</v>
      </c>
      <c r="Q4889" s="162">
        <f t="shared" si="763"/>
        <v>130.85188768138332</v>
      </c>
      <c r="R4889" s="163">
        <f t="shared" si="764"/>
        <v>1</v>
      </c>
      <c r="S4889" s="161">
        <f t="shared" si="765"/>
        <v>6000000</v>
      </c>
      <c r="T4889" s="162">
        <f t="shared" si="766"/>
        <v>186.93388293180627</v>
      </c>
      <c r="U4889" s="162">
        <f t="shared" si="767"/>
        <v>122.92594384069166</v>
      </c>
      <c r="V4889" s="163">
        <f t="shared" si="768"/>
        <v>1</v>
      </c>
      <c r="W4889" s="164">
        <f t="shared" si="769"/>
        <v>149748805.57017741</v>
      </c>
      <c r="X4889" s="164">
        <f t="shared" si="770"/>
        <v>234047634.54668766</v>
      </c>
    </row>
    <row r="4890" spans="10:24" x14ac:dyDescent="0.25">
      <c r="J4890">
        <v>4887</v>
      </c>
      <c r="K4890" s="43">
        <v>0.22793864033486955</v>
      </c>
      <c r="L4890">
        <v>0.69607403397665779</v>
      </c>
      <c r="M4890">
        <v>0.95099822388659661</v>
      </c>
      <c r="N4890" s="44">
        <v>0.87108108324432298</v>
      </c>
      <c r="O4890" s="161">
        <f t="shared" si="761"/>
        <v>2000000</v>
      </c>
      <c r="P4890" s="162">
        <f t="shared" si="762"/>
        <v>187.69713132766833</v>
      </c>
      <c r="Q4890" s="162">
        <f t="shared" si="763"/>
        <v>168.09220803042521</v>
      </c>
      <c r="R4890" s="163">
        <f t="shared" si="764"/>
        <v>1</v>
      </c>
      <c r="S4890" s="161">
        <f t="shared" si="765"/>
        <v>5000000</v>
      </c>
      <c r="T4890" s="162">
        <f t="shared" si="766"/>
        <v>192.56571044255611</v>
      </c>
      <c r="U4890" s="162">
        <f t="shared" si="767"/>
        <v>141.54610401521259</v>
      </c>
      <c r="V4890" s="163">
        <f t="shared" si="768"/>
        <v>1</v>
      </c>
      <c r="W4890" s="164">
        <f t="shared" si="769"/>
        <v>-10790153.405513763</v>
      </c>
      <c r="X4890" s="164">
        <f t="shared" si="770"/>
        <v>105098032.13671759</v>
      </c>
    </row>
    <row r="4891" spans="10:24" x14ac:dyDescent="0.25">
      <c r="J4891">
        <v>4888</v>
      </c>
      <c r="K4891" s="43">
        <v>0.20838135420302673</v>
      </c>
      <c r="L4891">
        <v>0.25864815787408557</v>
      </c>
      <c r="M4891">
        <v>0.38769842048566694</v>
      </c>
      <c r="N4891" s="44">
        <v>0.98962239423192599</v>
      </c>
      <c r="O4891" s="161">
        <f t="shared" si="761"/>
        <v>2000000</v>
      </c>
      <c r="P4891" s="162">
        <f t="shared" si="762"/>
        <v>170.28721996220261</v>
      </c>
      <c r="Q4891" s="162">
        <f t="shared" si="763"/>
        <v>129.29354385174167</v>
      </c>
      <c r="R4891" s="163">
        <f t="shared" si="764"/>
        <v>1</v>
      </c>
      <c r="S4891" s="161">
        <f t="shared" si="765"/>
        <v>5000000</v>
      </c>
      <c r="T4891" s="162">
        <f t="shared" si="766"/>
        <v>186.76240665406755</v>
      </c>
      <c r="U4891" s="162">
        <f t="shared" si="767"/>
        <v>122.14677192587084</v>
      </c>
      <c r="V4891" s="163">
        <f t="shared" si="768"/>
        <v>1</v>
      </c>
      <c r="W4891" s="164">
        <f t="shared" si="769"/>
        <v>31987352.220921874</v>
      </c>
      <c r="X4891" s="164">
        <f t="shared" si="770"/>
        <v>173078173.64098352</v>
      </c>
    </row>
    <row r="4892" spans="10:24" x14ac:dyDescent="0.25">
      <c r="J4892">
        <v>4889</v>
      </c>
      <c r="K4892" s="43">
        <v>0.59411345115976721</v>
      </c>
      <c r="L4892">
        <v>0.2928925781801377</v>
      </c>
      <c r="M4892">
        <v>2.5229075637069664E-2</v>
      </c>
      <c r="N4892" s="44">
        <v>0.3299350135067286</v>
      </c>
      <c r="O4892" s="161">
        <f t="shared" si="761"/>
        <v>6000000</v>
      </c>
      <c r="P4892" s="162">
        <f t="shared" si="762"/>
        <v>171.82569002243505</v>
      </c>
      <c r="Q4892" s="162">
        <f t="shared" si="763"/>
        <v>95.87881100452789</v>
      </c>
      <c r="R4892" s="163">
        <f t="shared" si="764"/>
        <v>1</v>
      </c>
      <c r="S4892" s="161">
        <f t="shared" si="765"/>
        <v>6000000</v>
      </c>
      <c r="T4892" s="162">
        <f t="shared" si="766"/>
        <v>187.27523000747834</v>
      </c>
      <c r="U4892" s="162">
        <f t="shared" si="767"/>
        <v>105.43940550226395</v>
      </c>
      <c r="V4892" s="163">
        <f t="shared" si="768"/>
        <v>1</v>
      </c>
      <c r="W4892" s="164">
        <f t="shared" si="769"/>
        <v>405681274.10744298</v>
      </c>
      <c r="X4892" s="164">
        <f t="shared" si="770"/>
        <v>341014947.03128636</v>
      </c>
    </row>
    <row r="4893" spans="10:24" x14ac:dyDescent="0.25">
      <c r="J4893">
        <v>4890</v>
      </c>
      <c r="K4893" s="43">
        <v>0.84378578195722609</v>
      </c>
      <c r="L4893">
        <v>0.33909676345671302</v>
      </c>
      <c r="M4893">
        <v>0.66871990241024348</v>
      </c>
      <c r="N4893" s="44">
        <v>0.20761159322124956</v>
      </c>
      <c r="O4893" s="161">
        <f t="shared" si="761"/>
        <v>7000000</v>
      </c>
      <c r="P4893" s="162">
        <f t="shared" si="762"/>
        <v>173.77605777405412</v>
      </c>
      <c r="Q4893" s="162">
        <f t="shared" si="763"/>
        <v>143.7276234929713</v>
      </c>
      <c r="R4893" s="163">
        <f t="shared" si="764"/>
        <v>1</v>
      </c>
      <c r="S4893" s="161">
        <f t="shared" si="765"/>
        <v>7000000</v>
      </c>
      <c r="T4893" s="162">
        <f t="shared" si="766"/>
        <v>187.92535259135138</v>
      </c>
      <c r="U4893" s="162">
        <f t="shared" si="767"/>
        <v>129.36381174648565</v>
      </c>
      <c r="V4893" s="163">
        <f t="shared" si="768"/>
        <v>1</v>
      </c>
      <c r="W4893" s="164">
        <f t="shared" si="769"/>
        <v>160339039.96757972</v>
      </c>
      <c r="X4893" s="164">
        <f t="shared" si="770"/>
        <v>259930785.91406012</v>
      </c>
    </row>
    <row r="4894" spans="10:24" x14ac:dyDescent="0.25">
      <c r="J4894">
        <v>4891</v>
      </c>
      <c r="K4894" s="43">
        <v>0.96103131455061697</v>
      </c>
      <c r="L4894">
        <v>2.8852068857009638E-2</v>
      </c>
      <c r="M4894">
        <v>0.88345130739651911</v>
      </c>
      <c r="N4894" s="44">
        <v>0.65436610593226296</v>
      </c>
      <c r="O4894" s="161">
        <f t="shared" si="761"/>
        <v>9000000</v>
      </c>
      <c r="P4894" s="162">
        <f t="shared" si="762"/>
        <v>151.53091723498466</v>
      </c>
      <c r="Q4894" s="162">
        <f t="shared" si="763"/>
        <v>158.8483600322362</v>
      </c>
      <c r="R4894" s="163">
        <f t="shared" si="764"/>
        <v>1</v>
      </c>
      <c r="S4894" s="161">
        <f t="shared" si="765"/>
        <v>9000000</v>
      </c>
      <c r="T4894" s="162">
        <f t="shared" si="766"/>
        <v>180.51030574499489</v>
      </c>
      <c r="U4894" s="162">
        <f t="shared" si="767"/>
        <v>136.9241800161181</v>
      </c>
      <c r="V4894" s="163">
        <f t="shared" si="768"/>
        <v>1</v>
      </c>
      <c r="W4894" s="164">
        <f t="shared" si="769"/>
        <v>-115856985.17526391</v>
      </c>
      <c r="X4894" s="164">
        <f t="shared" si="770"/>
        <v>242275131.55989116</v>
      </c>
    </row>
    <row r="4895" spans="10:24" x14ac:dyDescent="0.25">
      <c r="J4895">
        <v>4892</v>
      </c>
      <c r="K4895" s="43">
        <v>0.65862951713760787</v>
      </c>
      <c r="L4895">
        <v>0.1809083669660575</v>
      </c>
      <c r="M4895">
        <v>0.49325275363277521</v>
      </c>
      <c r="N4895" s="44">
        <v>0.74111581224982048</v>
      </c>
      <c r="O4895" s="161">
        <f t="shared" si="761"/>
        <v>6000000</v>
      </c>
      <c r="P4895" s="162">
        <f t="shared" si="762"/>
        <v>166.32136814899388</v>
      </c>
      <c r="Q4895" s="162">
        <f t="shared" si="763"/>
        <v>134.66172710192629</v>
      </c>
      <c r="R4895" s="163">
        <f t="shared" si="764"/>
        <v>1</v>
      </c>
      <c r="S4895" s="161">
        <f t="shared" si="765"/>
        <v>7000000</v>
      </c>
      <c r="T4895" s="162">
        <f t="shared" si="766"/>
        <v>185.44045604966462</v>
      </c>
      <c r="U4895" s="162">
        <f t="shared" si="767"/>
        <v>124.83086355096314</v>
      </c>
      <c r="V4895" s="163">
        <f t="shared" si="768"/>
        <v>1</v>
      </c>
      <c r="W4895" s="164">
        <f t="shared" si="769"/>
        <v>139957846.28240556</v>
      </c>
      <c r="X4895" s="164">
        <f t="shared" si="770"/>
        <v>274267147.49091029</v>
      </c>
    </row>
    <row r="4896" spans="10:24" x14ac:dyDescent="0.25">
      <c r="J4896">
        <v>4893</v>
      </c>
      <c r="K4896" s="43">
        <v>0.39407536521747955</v>
      </c>
      <c r="L4896">
        <v>0.62551408479244996</v>
      </c>
      <c r="M4896">
        <v>0.42774515746586717</v>
      </c>
      <c r="N4896" s="44">
        <v>8.5261243909797058E-2</v>
      </c>
      <c r="O4896" s="161">
        <f t="shared" si="761"/>
        <v>5000000</v>
      </c>
      <c r="P4896" s="162">
        <f t="shared" si="762"/>
        <v>184.79993074715136</v>
      </c>
      <c r="Q4896" s="162">
        <f t="shared" si="763"/>
        <v>131.35764489161161</v>
      </c>
      <c r="R4896" s="163">
        <f t="shared" si="764"/>
        <v>1</v>
      </c>
      <c r="S4896" s="161">
        <f t="shared" si="765"/>
        <v>6000000</v>
      </c>
      <c r="T4896" s="162">
        <f t="shared" si="766"/>
        <v>191.59997691571712</v>
      </c>
      <c r="U4896" s="162">
        <f t="shared" si="767"/>
        <v>123.17882244580581</v>
      </c>
      <c r="V4896" s="163">
        <f t="shared" si="768"/>
        <v>0.9</v>
      </c>
      <c r="W4896" s="164">
        <f t="shared" si="769"/>
        <v>217211429.27769876</v>
      </c>
      <c r="X4896" s="164">
        <f t="shared" si="770"/>
        <v>219474234.13752115</v>
      </c>
    </row>
    <row r="4897" spans="10:24" x14ac:dyDescent="0.25">
      <c r="J4897">
        <v>4894</v>
      </c>
      <c r="K4897" s="43">
        <v>0.42060943159663422</v>
      </c>
      <c r="L4897">
        <v>0.94327625014358973</v>
      </c>
      <c r="M4897">
        <v>5.5226568260438591E-2</v>
      </c>
      <c r="N4897" s="44">
        <v>0.15145247208599344</v>
      </c>
      <c r="O4897" s="161">
        <f t="shared" si="761"/>
        <v>5000000</v>
      </c>
      <c r="P4897" s="162">
        <f t="shared" si="762"/>
        <v>203.74328674584228</v>
      </c>
      <c r="Q4897" s="162">
        <f t="shared" si="763"/>
        <v>103.07680545646012</v>
      </c>
      <c r="R4897" s="163">
        <f t="shared" si="764"/>
        <v>1</v>
      </c>
      <c r="S4897" s="161">
        <f t="shared" si="765"/>
        <v>6000000</v>
      </c>
      <c r="T4897" s="162">
        <f t="shared" si="766"/>
        <v>197.91442891528078</v>
      </c>
      <c r="U4897" s="162">
        <f t="shared" si="767"/>
        <v>109.03840272823007</v>
      </c>
      <c r="V4897" s="163">
        <f t="shared" si="768"/>
        <v>0.9</v>
      </c>
      <c r="W4897" s="164">
        <f t="shared" si="769"/>
        <v>453332406.4469108</v>
      </c>
      <c r="X4897" s="164">
        <f t="shared" si="770"/>
        <v>329930541.41007382</v>
      </c>
    </row>
    <row r="4898" spans="10:24" x14ac:dyDescent="0.25">
      <c r="J4898">
        <v>4895</v>
      </c>
      <c r="K4898" s="43">
        <v>9.4415569586871029E-2</v>
      </c>
      <c r="L4898">
        <v>0.54776265757235731</v>
      </c>
      <c r="M4898">
        <v>0.24621749910136503</v>
      </c>
      <c r="N4898" s="44">
        <v>0.66864844142231561</v>
      </c>
      <c r="O4898" s="161">
        <f t="shared" si="761"/>
        <v>2000000</v>
      </c>
      <c r="P4898" s="162">
        <f t="shared" si="762"/>
        <v>181.80016025369457</v>
      </c>
      <c r="Q4898" s="162">
        <f t="shared" si="763"/>
        <v>121.27117811897779</v>
      </c>
      <c r="R4898" s="163">
        <f t="shared" si="764"/>
        <v>1</v>
      </c>
      <c r="S4898" s="161">
        <f t="shared" si="765"/>
        <v>2000000</v>
      </c>
      <c r="T4898" s="162">
        <f t="shared" si="766"/>
        <v>190.60005341789818</v>
      </c>
      <c r="U4898" s="162">
        <f t="shared" si="767"/>
        <v>118.13558905948889</v>
      </c>
      <c r="V4898" s="163">
        <f t="shared" si="768"/>
        <v>1</v>
      </c>
      <c r="W4898" s="164">
        <f t="shared" si="769"/>
        <v>71057964.269433573</v>
      </c>
      <c r="X4898" s="164">
        <f t="shared" si="770"/>
        <v>-5071071.2831814289</v>
      </c>
    </row>
    <row r="4899" spans="10:24" x14ac:dyDescent="0.25">
      <c r="J4899">
        <v>4896</v>
      </c>
      <c r="K4899" s="43">
        <v>0.67992625057150202</v>
      </c>
      <c r="L4899">
        <v>0.53608855233655184</v>
      </c>
      <c r="M4899">
        <v>0.67390810391242939</v>
      </c>
      <c r="N4899" s="44">
        <v>0.77031250793242667</v>
      </c>
      <c r="O4899" s="161">
        <f t="shared" si="761"/>
        <v>6000000</v>
      </c>
      <c r="P4899" s="162">
        <f t="shared" si="762"/>
        <v>181.3587647283432</v>
      </c>
      <c r="Q4899" s="162">
        <f t="shared" si="763"/>
        <v>144.01461014207587</v>
      </c>
      <c r="R4899" s="163">
        <f t="shared" si="764"/>
        <v>1</v>
      </c>
      <c r="S4899" s="161">
        <f t="shared" si="765"/>
        <v>7000000</v>
      </c>
      <c r="T4899" s="162">
        <f t="shared" si="766"/>
        <v>190.45292157611439</v>
      </c>
      <c r="U4899" s="162">
        <f t="shared" si="767"/>
        <v>129.50730507103793</v>
      </c>
      <c r="V4899" s="163">
        <f t="shared" si="768"/>
        <v>1</v>
      </c>
      <c r="W4899" s="164">
        <f t="shared" si="769"/>
        <v>174064927.51760402</v>
      </c>
      <c r="X4899" s="164">
        <f t="shared" si="770"/>
        <v>276619315.53553522</v>
      </c>
    </row>
    <row r="4900" spans="10:24" x14ac:dyDescent="0.25">
      <c r="J4900">
        <v>4897</v>
      </c>
      <c r="K4900" s="43">
        <v>0.35441146861332207</v>
      </c>
      <c r="L4900">
        <v>4.2363296493775682E-2</v>
      </c>
      <c r="M4900">
        <v>0.89468741156715825</v>
      </c>
      <c r="N4900" s="44">
        <v>0.42872995356395316</v>
      </c>
      <c r="O4900" s="161">
        <f t="shared" si="761"/>
        <v>5000000</v>
      </c>
      <c r="P4900" s="162">
        <f t="shared" si="762"/>
        <v>154.1415577915667</v>
      </c>
      <c r="Q4900" s="162">
        <f t="shared" si="763"/>
        <v>160.03696433189737</v>
      </c>
      <c r="R4900" s="163">
        <f t="shared" si="764"/>
        <v>1</v>
      </c>
      <c r="S4900" s="161">
        <f t="shared" si="765"/>
        <v>6000000</v>
      </c>
      <c r="T4900" s="162">
        <f t="shared" si="766"/>
        <v>181.38051926385558</v>
      </c>
      <c r="U4900" s="162">
        <f t="shared" si="767"/>
        <v>137.51848216594868</v>
      </c>
      <c r="V4900" s="163">
        <f t="shared" si="768"/>
        <v>1</v>
      </c>
      <c r="W4900" s="164">
        <f t="shared" si="769"/>
        <v>-79477032.701653346</v>
      </c>
      <c r="X4900" s="164">
        <f t="shared" si="770"/>
        <v>113172222.58744135</v>
      </c>
    </row>
    <row r="4901" spans="10:24" x14ac:dyDescent="0.25">
      <c r="J4901">
        <v>4898</v>
      </c>
      <c r="K4901" s="43">
        <v>0.42204882265147203</v>
      </c>
      <c r="L4901">
        <v>0.89432161234760488</v>
      </c>
      <c r="M4901">
        <v>0.2919977804600048</v>
      </c>
      <c r="N4901" s="44">
        <v>0.83013595436039056</v>
      </c>
      <c r="O4901" s="161">
        <f t="shared" si="761"/>
        <v>5000000</v>
      </c>
      <c r="P4901" s="162">
        <f t="shared" si="762"/>
        <v>198.74765031527994</v>
      </c>
      <c r="Q4901" s="162">
        <f t="shared" si="763"/>
        <v>124.04884366663345</v>
      </c>
      <c r="R4901" s="163">
        <f t="shared" si="764"/>
        <v>1</v>
      </c>
      <c r="S4901" s="161">
        <f t="shared" si="765"/>
        <v>6000000</v>
      </c>
      <c r="T4901" s="162">
        <f t="shared" si="766"/>
        <v>196.24921677175999</v>
      </c>
      <c r="U4901" s="162">
        <f t="shared" si="767"/>
        <v>119.52442183331672</v>
      </c>
      <c r="V4901" s="163">
        <f t="shared" si="768"/>
        <v>1</v>
      </c>
      <c r="W4901" s="164">
        <f t="shared" si="769"/>
        <v>323494033.24323249</v>
      </c>
      <c r="X4901" s="164">
        <f t="shared" si="770"/>
        <v>310348769.63065958</v>
      </c>
    </row>
    <row r="4902" spans="10:24" x14ac:dyDescent="0.25">
      <c r="J4902">
        <v>4899</v>
      </c>
      <c r="K4902" s="43">
        <v>5.1273322627551021E-2</v>
      </c>
      <c r="L4902">
        <v>2.0092103721777277E-2</v>
      </c>
      <c r="M4902">
        <v>0.80285147798702128</v>
      </c>
      <c r="N4902" s="44">
        <v>5.8568371502521921E-2</v>
      </c>
      <c r="O4902" s="161">
        <f t="shared" si="761"/>
        <v>2000000</v>
      </c>
      <c r="P4902" s="162">
        <f t="shared" si="762"/>
        <v>149.22224461494486</v>
      </c>
      <c r="Q4902" s="162">
        <f t="shared" si="763"/>
        <v>152.03701106101636</v>
      </c>
      <c r="R4902" s="163">
        <f t="shared" si="764"/>
        <v>1</v>
      </c>
      <c r="S4902" s="161">
        <f t="shared" si="765"/>
        <v>2000000</v>
      </c>
      <c r="T4902" s="162">
        <f t="shared" si="766"/>
        <v>179.74074820498163</v>
      </c>
      <c r="U4902" s="162">
        <f t="shared" si="767"/>
        <v>133.51850553050818</v>
      </c>
      <c r="V4902" s="163">
        <f t="shared" si="768"/>
        <v>0.9</v>
      </c>
      <c r="W4902" s="164">
        <f t="shared" si="769"/>
        <v>-55629532.892143004</v>
      </c>
      <c r="X4902" s="164">
        <f t="shared" si="770"/>
        <v>-66799963.185947791</v>
      </c>
    </row>
    <row r="4903" spans="10:24" x14ac:dyDescent="0.25">
      <c r="J4903">
        <v>4900</v>
      </c>
      <c r="K4903" s="43">
        <v>0.94980188112264718</v>
      </c>
      <c r="L4903">
        <v>0.84128941128564361</v>
      </c>
      <c r="M4903">
        <v>0.7873657445412402</v>
      </c>
      <c r="N4903" s="44">
        <v>2.4218516928927847E-2</v>
      </c>
      <c r="O4903" s="161">
        <f t="shared" si="761"/>
        <v>7000000</v>
      </c>
      <c r="P4903" s="162">
        <f t="shared" si="762"/>
        <v>194.99657013524848</v>
      </c>
      <c r="Q4903" s="162">
        <f t="shared" si="763"/>
        <v>150.9462862208826</v>
      </c>
      <c r="R4903" s="163">
        <f t="shared" si="764"/>
        <v>1</v>
      </c>
      <c r="S4903" s="161">
        <f t="shared" si="765"/>
        <v>9000000</v>
      </c>
      <c r="T4903" s="162">
        <f t="shared" si="766"/>
        <v>194.99885671174948</v>
      </c>
      <c r="U4903" s="162">
        <f t="shared" si="767"/>
        <v>132.9731431104413</v>
      </c>
      <c r="V4903" s="163">
        <f t="shared" si="768"/>
        <v>0.9</v>
      </c>
      <c r="W4903" s="164">
        <f t="shared" si="769"/>
        <v>258351987.40056115</v>
      </c>
      <c r="X4903" s="164">
        <f t="shared" si="770"/>
        <v>352408280.1705963</v>
      </c>
    </row>
    <row r="4904" spans="10:24" x14ac:dyDescent="0.25">
      <c r="J4904">
        <v>4901</v>
      </c>
      <c r="K4904" s="43">
        <v>0.51131631004179801</v>
      </c>
      <c r="L4904">
        <v>0.54808710195840349</v>
      </c>
      <c r="M4904">
        <v>0.70227475813971618</v>
      </c>
      <c r="N4904" s="44">
        <v>0.97077921729093308</v>
      </c>
      <c r="O4904" s="161">
        <f t="shared" si="761"/>
        <v>5000000</v>
      </c>
      <c r="P4904" s="162">
        <f t="shared" si="762"/>
        <v>181.81244794607474</v>
      </c>
      <c r="Q4904" s="162">
        <f t="shared" si="763"/>
        <v>145.61908497408294</v>
      </c>
      <c r="R4904" s="163">
        <f t="shared" si="764"/>
        <v>1</v>
      </c>
      <c r="S4904" s="161">
        <f t="shared" si="765"/>
        <v>6000000</v>
      </c>
      <c r="T4904" s="162">
        <f t="shared" si="766"/>
        <v>190.60414931535826</v>
      </c>
      <c r="U4904" s="162">
        <f t="shared" si="767"/>
        <v>130.30954248704148</v>
      </c>
      <c r="V4904" s="163">
        <f t="shared" si="768"/>
        <v>1</v>
      </c>
      <c r="W4904" s="164">
        <f t="shared" si="769"/>
        <v>130966814.85995901</v>
      </c>
      <c r="X4904" s="164">
        <f t="shared" si="770"/>
        <v>211767640.96990067</v>
      </c>
    </row>
    <row r="4905" spans="10:24" x14ac:dyDescent="0.25">
      <c r="J4905">
        <v>4902</v>
      </c>
      <c r="K4905" s="43">
        <v>0.39724438747367397</v>
      </c>
      <c r="L4905">
        <v>0.13265833808855665</v>
      </c>
      <c r="M4905">
        <v>0.93658318590491763</v>
      </c>
      <c r="N4905" s="44">
        <v>0.89208213985401219</v>
      </c>
      <c r="O4905" s="161">
        <f t="shared" si="761"/>
        <v>5000000</v>
      </c>
      <c r="P4905" s="162">
        <f t="shared" si="762"/>
        <v>163.29131074693626</v>
      </c>
      <c r="Q4905" s="162">
        <f t="shared" si="763"/>
        <v>165.53416072586705</v>
      </c>
      <c r="R4905" s="163">
        <f t="shared" si="764"/>
        <v>1</v>
      </c>
      <c r="S4905" s="161">
        <f t="shared" si="765"/>
        <v>6000000</v>
      </c>
      <c r="T4905" s="162">
        <f t="shared" si="766"/>
        <v>184.43043691564543</v>
      </c>
      <c r="U4905" s="162">
        <f t="shared" si="767"/>
        <v>140.26708036293354</v>
      </c>
      <c r="V4905" s="163">
        <f t="shared" si="768"/>
        <v>1</v>
      </c>
      <c r="W4905" s="164">
        <f t="shared" si="769"/>
        <v>-61214249.894653961</v>
      </c>
      <c r="X4905" s="164">
        <f t="shared" si="770"/>
        <v>114980139.31627133</v>
      </c>
    </row>
    <row r="4906" spans="10:24" x14ac:dyDescent="0.25">
      <c r="J4906">
        <v>4903</v>
      </c>
      <c r="K4906" s="43">
        <v>8.8850116233093579E-2</v>
      </c>
      <c r="L4906">
        <v>2.8283273884183613E-2</v>
      </c>
      <c r="M4906">
        <v>0.31098061855041936</v>
      </c>
      <c r="N4906" s="44">
        <v>0.78286159899121155</v>
      </c>
      <c r="O4906" s="161">
        <f t="shared" si="761"/>
        <v>2000000</v>
      </c>
      <c r="P4906" s="162">
        <f t="shared" si="762"/>
        <v>151.40032200404022</v>
      </c>
      <c r="Q4906" s="162">
        <f t="shared" si="763"/>
        <v>125.13854649137726</v>
      </c>
      <c r="R4906" s="163">
        <f t="shared" si="764"/>
        <v>1</v>
      </c>
      <c r="S4906" s="161">
        <f t="shared" si="765"/>
        <v>2000000</v>
      </c>
      <c r="T4906" s="162">
        <f t="shared" si="766"/>
        <v>180.46677400134672</v>
      </c>
      <c r="U4906" s="162">
        <f t="shared" si="767"/>
        <v>120.06927324568862</v>
      </c>
      <c r="V4906" s="163">
        <f t="shared" si="768"/>
        <v>1</v>
      </c>
      <c r="W4906" s="164">
        <f t="shared" si="769"/>
        <v>2523551.0253259316</v>
      </c>
      <c r="X4906" s="164">
        <f t="shared" si="770"/>
        <v>-29204998.488683805</v>
      </c>
    </row>
    <row r="4907" spans="10:24" x14ac:dyDescent="0.25">
      <c r="J4907">
        <v>4904</v>
      </c>
      <c r="K4907" s="43">
        <v>0.27140333188913257</v>
      </c>
      <c r="L4907">
        <v>0.1595895861617842</v>
      </c>
      <c r="M4907">
        <v>8.3630777395635847E-2</v>
      </c>
      <c r="N4907" s="44">
        <v>0.87572645741903921</v>
      </c>
      <c r="O4907" s="161">
        <f t="shared" si="761"/>
        <v>2000000</v>
      </c>
      <c r="P4907" s="162">
        <f t="shared" si="762"/>
        <v>165.05780876671059</v>
      </c>
      <c r="Q4907" s="162">
        <f t="shared" si="763"/>
        <v>107.37886776302875</v>
      </c>
      <c r="R4907" s="163">
        <f t="shared" si="764"/>
        <v>1</v>
      </c>
      <c r="S4907" s="161">
        <f t="shared" si="765"/>
        <v>5000000</v>
      </c>
      <c r="T4907" s="162">
        <f t="shared" si="766"/>
        <v>185.01926958890354</v>
      </c>
      <c r="U4907" s="162">
        <f t="shared" si="767"/>
        <v>111.18943388151438</v>
      </c>
      <c r="V4907" s="163">
        <f t="shared" si="768"/>
        <v>1</v>
      </c>
      <c r="W4907" s="164">
        <f t="shared" si="769"/>
        <v>65357882.007363692</v>
      </c>
      <c r="X4907" s="164">
        <f t="shared" si="770"/>
        <v>219149178.53694582</v>
      </c>
    </row>
    <row r="4908" spans="10:24" x14ac:dyDescent="0.25">
      <c r="J4908">
        <v>4905</v>
      </c>
      <c r="K4908" s="43">
        <v>0.26608198264031868</v>
      </c>
      <c r="L4908">
        <v>0.60355894387243569</v>
      </c>
      <c r="M4908">
        <v>0.89022546712874617</v>
      </c>
      <c r="N4908" s="44">
        <v>0.93331621366372508</v>
      </c>
      <c r="O4908" s="161">
        <f t="shared" si="761"/>
        <v>2000000</v>
      </c>
      <c r="P4908" s="162">
        <f t="shared" si="762"/>
        <v>183.93854831059133</v>
      </c>
      <c r="Q4908" s="162">
        <f t="shared" si="763"/>
        <v>159.55456138615938</v>
      </c>
      <c r="R4908" s="163">
        <f t="shared" si="764"/>
        <v>1</v>
      </c>
      <c r="S4908" s="161">
        <f t="shared" si="765"/>
        <v>5000000</v>
      </c>
      <c r="T4908" s="162">
        <f t="shared" si="766"/>
        <v>191.31284943686379</v>
      </c>
      <c r="U4908" s="162">
        <f t="shared" si="767"/>
        <v>137.27728069307969</v>
      </c>
      <c r="V4908" s="163">
        <f t="shared" si="768"/>
        <v>1</v>
      </c>
      <c r="W4908" s="164">
        <f t="shared" si="769"/>
        <v>-1232026.1511361003</v>
      </c>
      <c r="X4908" s="164">
        <f t="shared" si="770"/>
        <v>120177843.71892047</v>
      </c>
    </row>
    <row r="4909" spans="10:24" x14ac:dyDescent="0.25">
      <c r="J4909">
        <v>4906</v>
      </c>
      <c r="K4909" s="43">
        <v>0.68619213223335429</v>
      </c>
      <c r="L4909">
        <v>0.71239549454989448</v>
      </c>
      <c r="M4909">
        <v>0.64296848095668968</v>
      </c>
      <c r="N4909" s="44">
        <v>3.9795053983578965E-2</v>
      </c>
      <c r="O4909" s="161">
        <f t="shared" si="761"/>
        <v>6000000</v>
      </c>
      <c r="P4909" s="162">
        <f t="shared" si="762"/>
        <v>188.40594766535773</v>
      </c>
      <c r="Q4909" s="162">
        <f t="shared" si="763"/>
        <v>142.32809601191693</v>
      </c>
      <c r="R4909" s="163">
        <f t="shared" si="764"/>
        <v>1</v>
      </c>
      <c r="S4909" s="161">
        <f t="shared" si="765"/>
        <v>7000000</v>
      </c>
      <c r="T4909" s="162">
        <f t="shared" si="766"/>
        <v>192.80198255511925</v>
      </c>
      <c r="U4909" s="162">
        <f t="shared" si="767"/>
        <v>128.66404800595848</v>
      </c>
      <c r="V4909" s="163">
        <f t="shared" si="768"/>
        <v>0.9</v>
      </c>
      <c r="W4909" s="164">
        <f t="shared" si="769"/>
        <v>226467109.92064482</v>
      </c>
      <c r="X4909" s="164">
        <f t="shared" si="770"/>
        <v>254068987.65971291</v>
      </c>
    </row>
    <row r="4910" spans="10:24" x14ac:dyDescent="0.25">
      <c r="J4910">
        <v>4907</v>
      </c>
      <c r="K4910" s="43">
        <v>0.79790895540786122</v>
      </c>
      <c r="L4910">
        <v>0.73649227293780573</v>
      </c>
      <c r="M4910">
        <v>0.55521295806811155</v>
      </c>
      <c r="N4910" s="44">
        <v>0.51844643680987079</v>
      </c>
      <c r="O4910" s="161">
        <f t="shared" si="761"/>
        <v>7000000</v>
      </c>
      <c r="P4910" s="162">
        <f t="shared" si="762"/>
        <v>189.48852770108633</v>
      </c>
      <c r="Q4910" s="162">
        <f t="shared" si="763"/>
        <v>137.77686329244784</v>
      </c>
      <c r="R4910" s="163">
        <f t="shared" si="764"/>
        <v>1</v>
      </c>
      <c r="S4910" s="161">
        <f t="shared" si="765"/>
        <v>7000000</v>
      </c>
      <c r="T4910" s="162">
        <f t="shared" si="766"/>
        <v>193.16284256702878</v>
      </c>
      <c r="U4910" s="162">
        <f t="shared" si="767"/>
        <v>126.38843164622392</v>
      </c>
      <c r="V4910" s="163">
        <f t="shared" si="768"/>
        <v>1</v>
      </c>
      <c r="W4910" s="164">
        <f t="shared" si="769"/>
        <v>311981650.8604694</v>
      </c>
      <c r="X4910" s="164">
        <f t="shared" si="770"/>
        <v>317420876.44563401</v>
      </c>
    </row>
    <row r="4911" spans="10:24" x14ac:dyDescent="0.25">
      <c r="J4911">
        <v>4908</v>
      </c>
      <c r="K4911" s="43">
        <v>2.1325671796558754E-2</v>
      </c>
      <c r="L4911">
        <v>0.54094303140482569</v>
      </c>
      <c r="M4911">
        <v>0.79611423520479074</v>
      </c>
      <c r="N4911" s="44">
        <v>0.29378723699370979</v>
      </c>
      <c r="O4911" s="161">
        <f t="shared" si="761"/>
        <v>1000000</v>
      </c>
      <c r="P4911" s="162">
        <f t="shared" si="762"/>
        <v>181.5421468113496</v>
      </c>
      <c r="Q4911" s="162">
        <f t="shared" si="763"/>
        <v>151.55643237184918</v>
      </c>
      <c r="R4911" s="163">
        <f t="shared" si="764"/>
        <v>1</v>
      </c>
      <c r="S4911" s="161">
        <f t="shared" si="765"/>
        <v>1000000</v>
      </c>
      <c r="T4911" s="162">
        <f t="shared" si="766"/>
        <v>190.51404893711654</v>
      </c>
      <c r="U4911" s="162">
        <f t="shared" si="767"/>
        <v>133.27821618592461</v>
      </c>
      <c r="V4911" s="163">
        <f t="shared" si="768"/>
        <v>1</v>
      </c>
      <c r="W4911" s="164">
        <f t="shared" si="769"/>
        <v>-20014285.560499586</v>
      </c>
      <c r="X4911" s="164">
        <f t="shared" si="770"/>
        <v>-92764167.248808056</v>
      </c>
    </row>
    <row r="4912" spans="10:24" x14ac:dyDescent="0.25">
      <c r="J4912">
        <v>4909</v>
      </c>
      <c r="K4912" s="43">
        <v>0.99503515744559279</v>
      </c>
      <c r="L4912">
        <v>7.4252362597269084E-3</v>
      </c>
      <c r="M4912">
        <v>0.3029557485227069</v>
      </c>
      <c r="N4912" s="44">
        <v>0.821157658562925</v>
      </c>
      <c r="O4912" s="161">
        <f t="shared" si="761"/>
        <v>9000000</v>
      </c>
      <c r="P4912" s="162">
        <f t="shared" si="762"/>
        <v>143.45992253995124</v>
      </c>
      <c r="Q4912" s="162">
        <f t="shared" si="763"/>
        <v>124.68163471120812</v>
      </c>
      <c r="R4912" s="163">
        <f t="shared" si="764"/>
        <v>1</v>
      </c>
      <c r="S4912" s="161">
        <f t="shared" si="765"/>
        <v>9000000</v>
      </c>
      <c r="T4912" s="162">
        <f t="shared" si="766"/>
        <v>177.81997417998375</v>
      </c>
      <c r="U4912" s="162">
        <f t="shared" si="767"/>
        <v>119.84081735560406</v>
      </c>
      <c r="V4912" s="163">
        <f t="shared" si="768"/>
        <v>1</v>
      </c>
      <c r="W4912" s="164">
        <f t="shared" si="769"/>
        <v>119004590.45868805</v>
      </c>
      <c r="X4912" s="164">
        <f t="shared" si="770"/>
        <v>371812411.4194172</v>
      </c>
    </row>
    <row r="4913" spans="10:24" x14ac:dyDescent="0.25">
      <c r="J4913">
        <v>4910</v>
      </c>
      <c r="K4913" s="43">
        <v>0.47748831165537953</v>
      </c>
      <c r="L4913">
        <v>0.7380279827347157</v>
      </c>
      <c r="M4913">
        <v>4.3968866864595113E-2</v>
      </c>
      <c r="N4913" s="44">
        <v>0.42644679453902146</v>
      </c>
      <c r="O4913" s="161">
        <f t="shared" si="761"/>
        <v>5000000</v>
      </c>
      <c r="P4913" s="162">
        <f t="shared" si="762"/>
        <v>189.55916410265075</v>
      </c>
      <c r="Q4913" s="162">
        <f t="shared" si="763"/>
        <v>100.87244104678288</v>
      </c>
      <c r="R4913" s="163">
        <f t="shared" si="764"/>
        <v>1</v>
      </c>
      <c r="S4913" s="161">
        <f t="shared" si="765"/>
        <v>6000000</v>
      </c>
      <c r="T4913" s="162">
        <f t="shared" si="766"/>
        <v>193.18638803421692</v>
      </c>
      <c r="U4913" s="162">
        <f t="shared" si="767"/>
        <v>107.93622052339144</v>
      </c>
      <c r="V4913" s="163">
        <f t="shared" si="768"/>
        <v>1</v>
      </c>
      <c r="W4913" s="164">
        <f t="shared" si="769"/>
        <v>393433615.27933937</v>
      </c>
      <c r="X4913" s="164">
        <f t="shared" si="770"/>
        <v>361501005.06495285</v>
      </c>
    </row>
    <row r="4914" spans="10:24" x14ac:dyDescent="0.25">
      <c r="J4914">
        <v>4911</v>
      </c>
      <c r="K4914" s="43">
        <v>7.5316291945360714E-2</v>
      </c>
      <c r="L4914">
        <v>0.41020796870551424</v>
      </c>
      <c r="M4914">
        <v>0.1547202104869505</v>
      </c>
      <c r="N4914" s="44">
        <v>0.1780608784373906</v>
      </c>
      <c r="O4914" s="161">
        <f t="shared" si="761"/>
        <v>2000000</v>
      </c>
      <c r="P4914" s="162">
        <f t="shared" si="762"/>
        <v>176.5948494431621</v>
      </c>
      <c r="Q4914" s="162">
        <f t="shared" si="763"/>
        <v>114.67206198812674</v>
      </c>
      <c r="R4914" s="163">
        <f t="shared" si="764"/>
        <v>1</v>
      </c>
      <c r="S4914" s="161">
        <f t="shared" si="765"/>
        <v>2000000</v>
      </c>
      <c r="T4914" s="162">
        <f t="shared" si="766"/>
        <v>188.86494981438736</v>
      </c>
      <c r="U4914" s="162">
        <f t="shared" si="767"/>
        <v>114.83603099406336</v>
      </c>
      <c r="V4914" s="163">
        <f t="shared" si="768"/>
        <v>0.9</v>
      </c>
      <c r="W4914" s="164">
        <f t="shared" si="769"/>
        <v>73845574.910070717</v>
      </c>
      <c r="X4914" s="164">
        <f t="shared" si="770"/>
        <v>-16747946.123416811</v>
      </c>
    </row>
    <row r="4915" spans="10:24" x14ac:dyDescent="0.25">
      <c r="J4915">
        <v>4912</v>
      </c>
      <c r="K4915" s="43">
        <v>0.26132464091334118</v>
      </c>
      <c r="L4915">
        <v>0.53429923626804809</v>
      </c>
      <c r="M4915">
        <v>0.57891406513190014</v>
      </c>
      <c r="N4915" s="44">
        <v>0.92740562009223493</v>
      </c>
      <c r="O4915" s="161">
        <f t="shared" si="761"/>
        <v>2000000</v>
      </c>
      <c r="P4915" s="162">
        <f t="shared" si="762"/>
        <v>181.29122443274059</v>
      </c>
      <c r="Q4915" s="162">
        <f t="shared" si="763"/>
        <v>138.98232347467558</v>
      </c>
      <c r="R4915" s="163">
        <f t="shared" si="764"/>
        <v>1</v>
      </c>
      <c r="S4915" s="161">
        <f t="shared" si="765"/>
        <v>5000000</v>
      </c>
      <c r="T4915" s="162">
        <f t="shared" si="766"/>
        <v>190.43040814424685</v>
      </c>
      <c r="U4915" s="162">
        <f t="shared" si="767"/>
        <v>126.99116173733779</v>
      </c>
      <c r="V4915" s="163">
        <f t="shared" si="768"/>
        <v>1</v>
      </c>
      <c r="W4915" s="164">
        <f t="shared" si="769"/>
        <v>34617801.916130021</v>
      </c>
      <c r="X4915" s="164">
        <f t="shared" si="770"/>
        <v>167196232.0345453</v>
      </c>
    </row>
    <row r="4916" spans="10:24" x14ac:dyDescent="0.25">
      <c r="J4916">
        <v>4913</v>
      </c>
      <c r="K4916" s="43">
        <v>0.27270061220911179</v>
      </c>
      <c r="L4916">
        <v>0.80605428735837492</v>
      </c>
      <c r="M4916">
        <v>0.13529969098746031</v>
      </c>
      <c r="N4916" s="44">
        <v>0.3262532668548298</v>
      </c>
      <c r="O4916" s="161">
        <f t="shared" si="761"/>
        <v>2000000</v>
      </c>
      <c r="P4916" s="162">
        <f t="shared" si="762"/>
        <v>192.9517137981029</v>
      </c>
      <c r="Q4916" s="162">
        <f t="shared" si="763"/>
        <v>112.96633410494803</v>
      </c>
      <c r="R4916" s="163">
        <f t="shared" si="764"/>
        <v>1</v>
      </c>
      <c r="S4916" s="161">
        <f t="shared" si="765"/>
        <v>5000000</v>
      </c>
      <c r="T4916" s="162">
        <f t="shared" si="766"/>
        <v>194.31723793270098</v>
      </c>
      <c r="U4916" s="162">
        <f t="shared" si="767"/>
        <v>113.98316705247402</v>
      </c>
      <c r="V4916" s="163">
        <f t="shared" si="768"/>
        <v>1</v>
      </c>
      <c r="W4916" s="164">
        <f t="shared" si="769"/>
        <v>109970759.38630974</v>
      </c>
      <c r="X4916" s="164">
        <f t="shared" si="770"/>
        <v>251670354.40113479</v>
      </c>
    </row>
    <row r="4917" spans="10:24" x14ac:dyDescent="0.25">
      <c r="J4917">
        <v>4914</v>
      </c>
      <c r="K4917" s="43">
        <v>0.99241049441162232</v>
      </c>
      <c r="L4917">
        <v>0.55935952705953873</v>
      </c>
      <c r="M4917">
        <v>0.40569259870191254</v>
      </c>
      <c r="N4917" s="44">
        <v>0.73740650933817464</v>
      </c>
      <c r="O4917" s="161">
        <f t="shared" si="761"/>
        <v>9000000</v>
      </c>
      <c r="P4917" s="162">
        <f t="shared" si="762"/>
        <v>182.24018379526785</v>
      </c>
      <c r="Q4917" s="162">
        <f t="shared" si="763"/>
        <v>130.22721165329318</v>
      </c>
      <c r="R4917" s="163">
        <f t="shared" si="764"/>
        <v>1</v>
      </c>
      <c r="S4917" s="161">
        <f t="shared" si="765"/>
        <v>9000000</v>
      </c>
      <c r="T4917" s="162">
        <f t="shared" si="766"/>
        <v>190.74672793175594</v>
      </c>
      <c r="U4917" s="162">
        <f t="shared" si="767"/>
        <v>122.61360582664659</v>
      </c>
      <c r="V4917" s="163">
        <f t="shared" si="768"/>
        <v>1</v>
      </c>
      <c r="W4917" s="164">
        <f t="shared" si="769"/>
        <v>418116749.27777207</v>
      </c>
      <c r="X4917" s="164">
        <f t="shared" si="770"/>
        <v>463198098.94598413</v>
      </c>
    </row>
    <row r="4918" spans="10:24" x14ac:dyDescent="0.25">
      <c r="J4918">
        <v>4915</v>
      </c>
      <c r="K4918" s="43">
        <v>4.5026721534791259E-2</v>
      </c>
      <c r="L4918">
        <v>0.8694890685533968</v>
      </c>
      <c r="M4918">
        <v>0.15040170536213815</v>
      </c>
      <c r="N4918" s="44">
        <v>0.14350950441896893</v>
      </c>
      <c r="O4918" s="161">
        <f t="shared" si="761"/>
        <v>1000000</v>
      </c>
      <c r="P4918" s="162">
        <f t="shared" si="762"/>
        <v>196.85968754532303</v>
      </c>
      <c r="Q4918" s="162">
        <f t="shared" si="763"/>
        <v>114.30575916513344</v>
      </c>
      <c r="R4918" s="163">
        <f t="shared" si="764"/>
        <v>1</v>
      </c>
      <c r="S4918" s="161">
        <f t="shared" si="765"/>
        <v>1000000</v>
      </c>
      <c r="T4918" s="162">
        <f t="shared" si="766"/>
        <v>195.61989584844102</v>
      </c>
      <c r="U4918" s="162">
        <f t="shared" si="767"/>
        <v>114.65287958256673</v>
      </c>
      <c r="V4918" s="163">
        <f t="shared" si="768"/>
        <v>0.9</v>
      </c>
      <c r="W4918" s="164">
        <f t="shared" si="769"/>
        <v>32553928.380189583</v>
      </c>
      <c r="X4918" s="164">
        <f t="shared" si="770"/>
        <v>-77129685.360713124</v>
      </c>
    </row>
    <row r="4919" spans="10:24" x14ac:dyDescent="0.25">
      <c r="J4919">
        <v>4916</v>
      </c>
      <c r="K4919" s="43">
        <v>0.69145570173593363</v>
      </c>
      <c r="L4919">
        <v>5.4423739939212457E-2</v>
      </c>
      <c r="M4919">
        <v>0.53164895063675632</v>
      </c>
      <c r="N4919" s="44">
        <v>0.88398378804787248</v>
      </c>
      <c r="O4919" s="161">
        <f t="shared" si="761"/>
        <v>6000000</v>
      </c>
      <c r="P4919" s="162">
        <f t="shared" si="762"/>
        <v>155.94907538360661</v>
      </c>
      <c r="Q4919" s="162">
        <f t="shared" si="763"/>
        <v>136.58831104694906</v>
      </c>
      <c r="R4919" s="163">
        <f t="shared" si="764"/>
        <v>1</v>
      </c>
      <c r="S4919" s="161">
        <f t="shared" si="765"/>
        <v>7000000</v>
      </c>
      <c r="T4919" s="162">
        <f t="shared" si="766"/>
        <v>181.98302512786887</v>
      </c>
      <c r="U4919" s="162">
        <f t="shared" si="767"/>
        <v>125.79415552347453</v>
      </c>
      <c r="V4919" s="163">
        <f t="shared" si="768"/>
        <v>1</v>
      </c>
      <c r="W4919" s="164">
        <f t="shared" si="769"/>
        <v>66164586.019945323</v>
      </c>
      <c r="X4919" s="164">
        <f t="shared" si="770"/>
        <v>243322087.2307604</v>
      </c>
    </row>
    <row r="4920" spans="10:24" x14ac:dyDescent="0.25">
      <c r="J4920">
        <v>4917</v>
      </c>
      <c r="K4920" s="43">
        <v>0.52635978683674434</v>
      </c>
      <c r="L4920">
        <v>7.6375485647410146E-2</v>
      </c>
      <c r="M4920">
        <v>0.81192494698755202</v>
      </c>
      <c r="N4920" s="44">
        <v>0.67337035184574634</v>
      </c>
      <c r="O4920" s="161">
        <f t="shared" si="761"/>
        <v>5000000</v>
      </c>
      <c r="P4920" s="162">
        <f t="shared" si="762"/>
        <v>158.55177430000651</v>
      </c>
      <c r="Q4920" s="162">
        <f t="shared" si="763"/>
        <v>152.70024197489764</v>
      </c>
      <c r="R4920" s="163">
        <f t="shared" si="764"/>
        <v>1</v>
      </c>
      <c r="S4920" s="161">
        <f t="shared" si="765"/>
        <v>6000000</v>
      </c>
      <c r="T4920" s="162">
        <f t="shared" si="766"/>
        <v>182.8505914333355</v>
      </c>
      <c r="U4920" s="162">
        <f t="shared" si="767"/>
        <v>133.85012098744883</v>
      </c>
      <c r="V4920" s="163">
        <f t="shared" si="768"/>
        <v>1</v>
      </c>
      <c r="W4920" s="164">
        <f t="shared" si="769"/>
        <v>-20742338.374455612</v>
      </c>
      <c r="X4920" s="164">
        <f t="shared" si="770"/>
        <v>144002822.67531997</v>
      </c>
    </row>
    <row r="4921" spans="10:24" x14ac:dyDescent="0.25">
      <c r="J4921">
        <v>4918</v>
      </c>
      <c r="K4921" s="43">
        <v>0.93867953020927253</v>
      </c>
      <c r="L4921">
        <v>0.39319156337827277</v>
      </c>
      <c r="M4921">
        <v>5.9750929474244208E-2</v>
      </c>
      <c r="N4921" s="44">
        <v>7.4261944971337424E-2</v>
      </c>
      <c r="O4921" s="161">
        <f t="shared" si="761"/>
        <v>7000000</v>
      </c>
      <c r="P4921" s="162">
        <f t="shared" si="762"/>
        <v>175.93484581973217</v>
      </c>
      <c r="Q4921" s="162">
        <f t="shared" si="763"/>
        <v>103.86264257740628</v>
      </c>
      <c r="R4921" s="163">
        <f t="shared" si="764"/>
        <v>1</v>
      </c>
      <c r="S4921" s="161">
        <f t="shared" si="765"/>
        <v>9000000</v>
      </c>
      <c r="T4921" s="162">
        <f t="shared" si="766"/>
        <v>188.6449486065774</v>
      </c>
      <c r="U4921" s="162">
        <f t="shared" si="767"/>
        <v>109.43132128870313</v>
      </c>
      <c r="V4921" s="163">
        <f t="shared" si="768"/>
        <v>0.9</v>
      </c>
      <c r="W4921" s="164">
        <f t="shared" si="769"/>
        <v>454505422.69628131</v>
      </c>
      <c r="X4921" s="164">
        <f t="shared" si="770"/>
        <v>491630381.27478158</v>
      </c>
    </row>
    <row r="4922" spans="10:24" x14ac:dyDescent="0.25">
      <c r="J4922">
        <v>4919</v>
      </c>
      <c r="K4922" s="43">
        <v>0.99843290679382612</v>
      </c>
      <c r="L4922">
        <v>0.40643857569710129</v>
      </c>
      <c r="M4922">
        <v>0.70796427834641373</v>
      </c>
      <c r="N4922" s="44">
        <v>0.40496567392840099</v>
      </c>
      <c r="O4922" s="161">
        <f t="shared" si="761"/>
        <v>9000000</v>
      </c>
      <c r="P4922" s="162">
        <f t="shared" si="762"/>
        <v>176.44926057812006</v>
      </c>
      <c r="Q4922" s="162">
        <f t="shared" si="763"/>
        <v>145.94894668700141</v>
      </c>
      <c r="R4922" s="163">
        <f t="shared" si="764"/>
        <v>1</v>
      </c>
      <c r="S4922" s="161">
        <f t="shared" si="765"/>
        <v>9000000</v>
      </c>
      <c r="T4922" s="162">
        <f t="shared" si="766"/>
        <v>188.81642019270669</v>
      </c>
      <c r="U4922" s="162">
        <f t="shared" si="767"/>
        <v>130.4744733435007</v>
      </c>
      <c r="V4922" s="163">
        <f t="shared" si="768"/>
        <v>1</v>
      </c>
      <c r="W4922" s="164">
        <f t="shared" si="769"/>
        <v>224502825.02006787</v>
      </c>
      <c r="X4922" s="164">
        <f t="shared" si="770"/>
        <v>375077521.64285386</v>
      </c>
    </row>
    <row r="4923" spans="10:24" x14ac:dyDescent="0.25">
      <c r="J4923">
        <v>4920</v>
      </c>
      <c r="K4923" s="43">
        <v>0.76064378492943785</v>
      </c>
      <c r="L4923">
        <v>0.43093194106724708</v>
      </c>
      <c r="M4923">
        <v>0.80895114041318072</v>
      </c>
      <c r="N4923" s="44">
        <v>0.53796361296100725</v>
      </c>
      <c r="O4923" s="161">
        <f t="shared" si="761"/>
        <v>7000000</v>
      </c>
      <c r="P4923" s="162">
        <f t="shared" si="762"/>
        <v>177.38996984154275</v>
      </c>
      <c r="Q4923" s="162">
        <f t="shared" si="763"/>
        <v>152.48075414690229</v>
      </c>
      <c r="R4923" s="163">
        <f t="shared" si="764"/>
        <v>1</v>
      </c>
      <c r="S4923" s="161">
        <f t="shared" si="765"/>
        <v>7000000</v>
      </c>
      <c r="T4923" s="162">
        <f t="shared" si="766"/>
        <v>189.12998994718092</v>
      </c>
      <c r="U4923" s="162">
        <f t="shared" si="767"/>
        <v>133.74037707345113</v>
      </c>
      <c r="V4923" s="163">
        <f t="shared" si="768"/>
        <v>1</v>
      </c>
      <c r="W4923" s="164">
        <f t="shared" si="769"/>
        <v>124364509.86248326</v>
      </c>
      <c r="X4923" s="164">
        <f t="shared" si="770"/>
        <v>237727290.11610854</v>
      </c>
    </row>
    <row r="4924" spans="10:24" x14ac:dyDescent="0.25">
      <c r="J4924">
        <v>4921</v>
      </c>
      <c r="K4924" s="43">
        <v>0.89721275512042875</v>
      </c>
      <c r="L4924">
        <v>0.88956397141598209</v>
      </c>
      <c r="M4924">
        <v>0.13703933268711987</v>
      </c>
      <c r="N4924" s="44">
        <v>0.52138618284825589</v>
      </c>
      <c r="O4924" s="161">
        <f t="shared" si="761"/>
        <v>7000000</v>
      </c>
      <c r="P4924" s="162">
        <f t="shared" si="762"/>
        <v>198.36318820564992</v>
      </c>
      <c r="Q4924" s="162">
        <f t="shared" si="763"/>
        <v>113.12563945606786</v>
      </c>
      <c r="R4924" s="163">
        <f t="shared" si="764"/>
        <v>1</v>
      </c>
      <c r="S4924" s="161">
        <f t="shared" si="765"/>
        <v>7000000</v>
      </c>
      <c r="T4924" s="162">
        <f t="shared" si="766"/>
        <v>196.12106273521664</v>
      </c>
      <c r="U4924" s="162">
        <f t="shared" si="767"/>
        <v>114.06281972803393</v>
      </c>
      <c r="V4924" s="163">
        <f t="shared" si="768"/>
        <v>1</v>
      </c>
      <c r="W4924" s="164">
        <f t="shared" si="769"/>
        <v>546662841.24707437</v>
      </c>
      <c r="X4924" s="164">
        <f t="shared" si="770"/>
        <v>424407701.05027902</v>
      </c>
    </row>
    <row r="4925" spans="10:24" x14ac:dyDescent="0.25">
      <c r="J4925">
        <v>4922</v>
      </c>
      <c r="K4925" s="43">
        <v>0.83404171106445768</v>
      </c>
      <c r="L4925">
        <v>0.13695946061661191</v>
      </c>
      <c r="M4925">
        <v>0.47879510337358722</v>
      </c>
      <c r="N4925" s="44">
        <v>0.85423996044823969</v>
      </c>
      <c r="O4925" s="161">
        <f t="shared" si="761"/>
        <v>7000000</v>
      </c>
      <c r="P4925" s="162">
        <f t="shared" si="762"/>
        <v>163.58876675408587</v>
      </c>
      <c r="Q4925" s="162">
        <f t="shared" si="763"/>
        <v>133.93644307451939</v>
      </c>
      <c r="R4925" s="163">
        <f t="shared" si="764"/>
        <v>1</v>
      </c>
      <c r="S4925" s="161">
        <f t="shared" si="765"/>
        <v>7000000</v>
      </c>
      <c r="T4925" s="162">
        <f t="shared" si="766"/>
        <v>184.52958891802862</v>
      </c>
      <c r="U4925" s="162">
        <f t="shared" si="767"/>
        <v>124.46822153725969</v>
      </c>
      <c r="V4925" s="163">
        <f t="shared" si="768"/>
        <v>1</v>
      </c>
      <c r="W4925" s="164">
        <f t="shared" si="769"/>
        <v>157566265.75696534</v>
      </c>
      <c r="X4925" s="164">
        <f t="shared" si="770"/>
        <v>270429571.6653825</v>
      </c>
    </row>
    <row r="4926" spans="10:24" x14ac:dyDescent="0.25">
      <c r="J4926">
        <v>4923</v>
      </c>
      <c r="K4926" s="43">
        <v>0.38325709208131775</v>
      </c>
      <c r="L4926">
        <v>0.39927206525835046</v>
      </c>
      <c r="M4926">
        <v>0.9929112160902871</v>
      </c>
      <c r="N4926" s="44">
        <v>8.4902850257338458E-2</v>
      </c>
      <c r="O4926" s="161">
        <f t="shared" si="761"/>
        <v>5000000</v>
      </c>
      <c r="P4926" s="162">
        <f t="shared" si="762"/>
        <v>176.17152414900485</v>
      </c>
      <c r="Q4926" s="162">
        <f t="shared" si="763"/>
        <v>184.05465239591362</v>
      </c>
      <c r="R4926" s="163">
        <f t="shared" si="764"/>
        <v>1</v>
      </c>
      <c r="S4926" s="161">
        <f t="shared" si="765"/>
        <v>6000000</v>
      </c>
      <c r="T4926" s="162">
        <f t="shared" si="766"/>
        <v>188.72384138300163</v>
      </c>
      <c r="U4926" s="162">
        <f t="shared" si="767"/>
        <v>149.5273261979568</v>
      </c>
      <c r="V4926" s="163">
        <f t="shared" si="768"/>
        <v>0.9</v>
      </c>
      <c r="W4926" s="164">
        <f t="shared" si="769"/>
        <v>-89415641.23454383</v>
      </c>
      <c r="X4926" s="164">
        <f t="shared" si="770"/>
        <v>61661181.999242097</v>
      </c>
    </row>
    <row r="4927" spans="10:24" x14ac:dyDescent="0.25">
      <c r="J4927">
        <v>4924</v>
      </c>
      <c r="K4927" s="43">
        <v>0.36374185754186028</v>
      </c>
      <c r="L4927">
        <v>0.73729403512465452</v>
      </c>
      <c r="M4927">
        <v>0.49289496173448832</v>
      </c>
      <c r="N4927" s="44">
        <v>0.85077590745033327</v>
      </c>
      <c r="O4927" s="161">
        <f t="shared" si="761"/>
        <v>5000000</v>
      </c>
      <c r="P4927" s="162">
        <f t="shared" si="762"/>
        <v>189.52537914850794</v>
      </c>
      <c r="Q4927" s="162">
        <f t="shared" si="763"/>
        <v>134.64378737184475</v>
      </c>
      <c r="R4927" s="163">
        <f t="shared" si="764"/>
        <v>1</v>
      </c>
      <c r="S4927" s="161">
        <f t="shared" si="765"/>
        <v>6000000</v>
      </c>
      <c r="T4927" s="162">
        <f t="shared" si="766"/>
        <v>193.17512638283597</v>
      </c>
      <c r="U4927" s="162">
        <f t="shared" si="767"/>
        <v>124.82189368592238</v>
      </c>
      <c r="V4927" s="163">
        <f t="shared" si="768"/>
        <v>1</v>
      </c>
      <c r="W4927" s="164">
        <f t="shared" si="769"/>
        <v>224407958.88331592</v>
      </c>
      <c r="X4927" s="164">
        <f t="shared" si="770"/>
        <v>260119396.18148154</v>
      </c>
    </row>
    <row r="4928" spans="10:24" x14ac:dyDescent="0.25">
      <c r="J4928">
        <v>4925</v>
      </c>
      <c r="K4928" s="43">
        <v>0.30388195152989683</v>
      </c>
      <c r="L4928">
        <v>0.41296093196787498</v>
      </c>
      <c r="M4928">
        <v>0.1578080455916907</v>
      </c>
      <c r="N4928" s="44">
        <v>0.92011075844062695</v>
      </c>
      <c r="O4928" s="161">
        <f t="shared" si="761"/>
        <v>5000000</v>
      </c>
      <c r="P4928" s="162">
        <f t="shared" si="762"/>
        <v>176.70097666370461</v>
      </c>
      <c r="Q4928" s="162">
        <f t="shared" si="763"/>
        <v>114.92985128982907</v>
      </c>
      <c r="R4928" s="163">
        <f t="shared" si="764"/>
        <v>1</v>
      </c>
      <c r="S4928" s="161">
        <f t="shared" si="765"/>
        <v>6000000</v>
      </c>
      <c r="T4928" s="162">
        <f t="shared" si="766"/>
        <v>188.90032555456821</v>
      </c>
      <c r="U4928" s="162">
        <f t="shared" si="767"/>
        <v>114.96492564491453</v>
      </c>
      <c r="V4928" s="163">
        <f t="shared" si="768"/>
        <v>1</v>
      </c>
      <c r="W4928" s="164">
        <f t="shared" si="769"/>
        <v>258855626.86937767</v>
      </c>
      <c r="X4928" s="164">
        <f t="shared" si="770"/>
        <v>293612399.4579221</v>
      </c>
    </row>
    <row r="4929" spans="10:24" x14ac:dyDescent="0.25">
      <c r="J4929">
        <v>4926</v>
      </c>
      <c r="K4929" s="43">
        <v>0.28961992817760318</v>
      </c>
      <c r="L4929">
        <v>0.5264342559993026</v>
      </c>
      <c r="M4929">
        <v>0.90554137514385291</v>
      </c>
      <c r="N4929" s="44">
        <v>0.11435200927516298</v>
      </c>
      <c r="O4929" s="161">
        <f t="shared" si="761"/>
        <v>2000000</v>
      </c>
      <c r="P4929" s="162">
        <f t="shared" si="762"/>
        <v>180.99464121815237</v>
      </c>
      <c r="Q4929" s="162">
        <f t="shared" si="763"/>
        <v>161.2757782575539</v>
      </c>
      <c r="R4929" s="163">
        <f t="shared" si="764"/>
        <v>1</v>
      </c>
      <c r="S4929" s="161">
        <f t="shared" si="765"/>
        <v>5000000</v>
      </c>
      <c r="T4929" s="162">
        <f t="shared" si="766"/>
        <v>190.33154707271746</v>
      </c>
      <c r="U4929" s="162">
        <f t="shared" si="767"/>
        <v>138.13788912877695</v>
      </c>
      <c r="V4929" s="163">
        <f t="shared" si="768"/>
        <v>0.9</v>
      </c>
      <c r="W4929" s="164">
        <f t="shared" si="769"/>
        <v>-10562274.078803055</v>
      </c>
      <c r="X4929" s="164">
        <f t="shared" si="770"/>
        <v>84871460.747732282</v>
      </c>
    </row>
    <row r="4930" spans="10:24" x14ac:dyDescent="0.25">
      <c r="J4930">
        <v>4927</v>
      </c>
      <c r="K4930" s="43">
        <v>0.16116288904331089</v>
      </c>
      <c r="L4930">
        <v>0.68367348143578632</v>
      </c>
      <c r="M4930">
        <v>4.694445306283912E-2</v>
      </c>
      <c r="N4930" s="44">
        <v>2.2949183442368959E-3</v>
      </c>
      <c r="O4930" s="161">
        <f t="shared" si="761"/>
        <v>2000000</v>
      </c>
      <c r="P4930" s="162">
        <f t="shared" si="762"/>
        <v>187.1699403140004</v>
      </c>
      <c r="Q4930" s="162">
        <f t="shared" si="763"/>
        <v>101.49537884377494</v>
      </c>
      <c r="R4930" s="163">
        <f t="shared" si="764"/>
        <v>1</v>
      </c>
      <c r="S4930" s="161">
        <f t="shared" si="765"/>
        <v>5000000</v>
      </c>
      <c r="T4930" s="162">
        <f t="shared" si="766"/>
        <v>192.38998010466679</v>
      </c>
      <c r="U4930" s="162">
        <f t="shared" si="767"/>
        <v>108.24768942188747</v>
      </c>
      <c r="V4930" s="163">
        <f t="shared" si="768"/>
        <v>0.05</v>
      </c>
      <c r="W4930" s="164">
        <f t="shared" si="769"/>
        <v>121349122.94045091</v>
      </c>
      <c r="X4930" s="164">
        <f t="shared" si="770"/>
        <v>-128964427.32930517</v>
      </c>
    </row>
    <row r="4931" spans="10:24" x14ac:dyDescent="0.25">
      <c r="J4931">
        <v>4928</v>
      </c>
      <c r="K4931" s="43">
        <v>0.23532600551325489</v>
      </c>
      <c r="L4931">
        <v>0.54181865038001376</v>
      </c>
      <c r="M4931">
        <v>0.56273890529369885</v>
      </c>
      <c r="N4931" s="44">
        <v>0.33914172135987497</v>
      </c>
      <c r="O4931" s="161">
        <f t="shared" si="761"/>
        <v>2000000</v>
      </c>
      <c r="P4931" s="162">
        <f t="shared" si="762"/>
        <v>181.57524781700752</v>
      </c>
      <c r="Q4931" s="162">
        <f t="shared" si="763"/>
        <v>138.15834032168891</v>
      </c>
      <c r="R4931" s="163">
        <f t="shared" si="764"/>
        <v>1</v>
      </c>
      <c r="S4931" s="161">
        <f t="shared" si="765"/>
        <v>5000000</v>
      </c>
      <c r="T4931" s="162">
        <f t="shared" si="766"/>
        <v>190.52508260566918</v>
      </c>
      <c r="U4931" s="162">
        <f t="shared" si="767"/>
        <v>126.57917016084446</v>
      </c>
      <c r="V4931" s="163">
        <f t="shared" si="768"/>
        <v>1</v>
      </c>
      <c r="W4931" s="164">
        <f t="shared" si="769"/>
        <v>36833814.990637228</v>
      </c>
      <c r="X4931" s="164">
        <f t="shared" si="770"/>
        <v>169729562.22412366</v>
      </c>
    </row>
    <row r="4932" spans="10:24" x14ac:dyDescent="0.25">
      <c r="J4932">
        <v>4929</v>
      </c>
      <c r="K4932" s="43">
        <v>0.14580835070945908</v>
      </c>
      <c r="L4932">
        <v>0.37495556478147607</v>
      </c>
      <c r="M4932">
        <v>0.56770063086784528</v>
      </c>
      <c r="N4932" s="44">
        <v>0.61465491384708726</v>
      </c>
      <c r="O4932" s="161">
        <f t="shared" si="761"/>
        <v>2000000</v>
      </c>
      <c r="P4932" s="162">
        <f t="shared" si="762"/>
        <v>175.21865176340768</v>
      </c>
      <c r="Q4932" s="162">
        <f t="shared" si="763"/>
        <v>138.41046278747802</v>
      </c>
      <c r="R4932" s="163">
        <f t="shared" si="764"/>
        <v>1</v>
      </c>
      <c r="S4932" s="161">
        <f t="shared" si="765"/>
        <v>2000000</v>
      </c>
      <c r="T4932" s="162">
        <f t="shared" si="766"/>
        <v>188.40621725446923</v>
      </c>
      <c r="U4932" s="162">
        <f t="shared" si="767"/>
        <v>126.70523139373901</v>
      </c>
      <c r="V4932" s="163">
        <f t="shared" si="768"/>
        <v>1</v>
      </c>
      <c r="W4932" s="164">
        <f t="shared" si="769"/>
        <v>23616377.95185931</v>
      </c>
      <c r="X4932" s="164">
        <f t="shared" si="770"/>
        <v>-26598028.278539568</v>
      </c>
    </row>
    <row r="4933" spans="10:24" x14ac:dyDescent="0.25">
      <c r="J4933">
        <v>4930</v>
      </c>
      <c r="K4933" s="43">
        <v>0.71961118932605495</v>
      </c>
      <c r="L4933">
        <v>0.68530180259614148</v>
      </c>
      <c r="M4933">
        <v>0.14808178051584375</v>
      </c>
      <c r="N4933" s="44">
        <v>0.24372495127899929</v>
      </c>
      <c r="O4933" s="161">
        <f t="shared" ref="O4933:O4996" si="771">VLOOKUP(K4933,$E$5:$H$10,4)</f>
        <v>6000000</v>
      </c>
      <c r="P4933" s="162">
        <f t="shared" ref="P4933:P4996" si="772">_xlfn.NORM.INV(L4933,$E$12,$E$13)</f>
        <v>187.23864905316765</v>
      </c>
      <c r="Q4933" s="162">
        <f t="shared" ref="Q4933:Q4996" si="773">_xlfn.NORM.INV(M4933,$E$15,$E$16)</f>
        <v>114.10608289375246</v>
      </c>
      <c r="R4933" s="163">
        <f t="shared" ref="R4933:R4996" si="774">VLOOKUP(N4933,$E$19:$H$21,4)</f>
        <v>1</v>
      </c>
      <c r="S4933" s="161">
        <f t="shared" ref="S4933:S4996" si="775">VLOOKUP(K4933,$G$5:$H$10,2)</f>
        <v>7000000</v>
      </c>
      <c r="T4933" s="162">
        <f t="shared" ref="T4933:T4996" si="776">_xlfn.NORM.INV(L4933,$G$12,$G$13)</f>
        <v>192.41288301772255</v>
      </c>
      <c r="U4933" s="162">
        <f t="shared" ref="U4933:U4996" si="777">_xlfn.NORM.INV(M4933,$G$15,$G$16)</f>
        <v>114.55304144687622</v>
      </c>
      <c r="V4933" s="163">
        <f t="shared" ref="V4933:V4996" si="778">VLOOKUP(N4933,$G$19:$H$21,2)</f>
        <v>1</v>
      </c>
      <c r="W4933" s="164">
        <f t="shared" ref="W4933:W4996" si="779">O4933*(P4933-Q4933)*R4933-$D$23-$D$24</f>
        <v>388795396.95649117</v>
      </c>
      <c r="X4933" s="164">
        <f t="shared" ref="X4933:X4996" si="780">S4933*(T4933-U4933)*V4933-$F$23-$F$24</f>
        <v>395018890.99592435</v>
      </c>
    </row>
    <row r="4934" spans="10:24" x14ac:dyDescent="0.25">
      <c r="J4934">
        <v>4931</v>
      </c>
      <c r="K4934" s="43">
        <v>0.4212829788452539</v>
      </c>
      <c r="L4934">
        <v>0.77320178020817032</v>
      </c>
      <c r="M4934">
        <v>0.93819882018062184</v>
      </c>
      <c r="N4934" s="44">
        <v>0.36589983289442063</v>
      </c>
      <c r="O4934" s="161">
        <f t="shared" si="771"/>
        <v>5000000</v>
      </c>
      <c r="P4934" s="162">
        <f t="shared" si="772"/>
        <v>191.24149070858789</v>
      </c>
      <c r="Q4934" s="162">
        <f t="shared" si="773"/>
        <v>165.79655386518425</v>
      </c>
      <c r="R4934" s="163">
        <f t="shared" si="774"/>
        <v>1</v>
      </c>
      <c r="S4934" s="161">
        <f t="shared" si="775"/>
        <v>6000000</v>
      </c>
      <c r="T4934" s="162">
        <f t="shared" si="776"/>
        <v>193.74716356952931</v>
      </c>
      <c r="U4934" s="162">
        <f t="shared" si="777"/>
        <v>140.39827693259213</v>
      </c>
      <c r="V4934" s="163">
        <f t="shared" si="778"/>
        <v>1</v>
      </c>
      <c r="W4934" s="164">
        <f t="shared" si="779"/>
        <v>77224684.217018187</v>
      </c>
      <c r="X4934" s="164">
        <f t="shared" si="780"/>
        <v>170093319.82162309</v>
      </c>
    </row>
    <row r="4935" spans="10:24" x14ac:dyDescent="0.25">
      <c r="J4935">
        <v>4932</v>
      </c>
      <c r="K4935" s="43">
        <v>0.66119965180514539</v>
      </c>
      <c r="L4935">
        <v>0.77126169630929287</v>
      </c>
      <c r="M4935">
        <v>0.41261595945605734</v>
      </c>
      <c r="N4935" s="44">
        <v>0.91650131953494673</v>
      </c>
      <c r="O4935" s="161">
        <f t="shared" si="771"/>
        <v>6000000</v>
      </c>
      <c r="P4935" s="162">
        <f t="shared" si="772"/>
        <v>191.14512568909356</v>
      </c>
      <c r="Q4935" s="162">
        <f t="shared" si="773"/>
        <v>130.58358275773742</v>
      </c>
      <c r="R4935" s="163">
        <f t="shared" si="774"/>
        <v>1</v>
      </c>
      <c r="S4935" s="161">
        <f t="shared" si="775"/>
        <v>7000000</v>
      </c>
      <c r="T4935" s="162">
        <f t="shared" si="776"/>
        <v>193.71504189636451</v>
      </c>
      <c r="U4935" s="162">
        <f t="shared" si="777"/>
        <v>122.79179137886871</v>
      </c>
      <c r="V4935" s="163">
        <f t="shared" si="778"/>
        <v>1</v>
      </c>
      <c r="W4935" s="164">
        <f t="shared" si="779"/>
        <v>313369257.58813685</v>
      </c>
      <c r="X4935" s="164">
        <f t="shared" si="780"/>
        <v>346462753.62247062</v>
      </c>
    </row>
    <row r="4936" spans="10:24" x14ac:dyDescent="0.25">
      <c r="J4936">
        <v>4933</v>
      </c>
      <c r="K4936" s="43">
        <v>0.95716577235060418</v>
      </c>
      <c r="L4936">
        <v>0.79848505135997838</v>
      </c>
      <c r="M4936">
        <v>0.85835737388223599</v>
      </c>
      <c r="N4936" s="44">
        <v>0.38079311082264433</v>
      </c>
      <c r="O4936" s="161">
        <f t="shared" si="771"/>
        <v>9000000</v>
      </c>
      <c r="P4936" s="162">
        <f t="shared" si="772"/>
        <v>192.54333338104334</v>
      </c>
      <c r="Q4936" s="162">
        <f t="shared" si="773"/>
        <v>156.45936988435568</v>
      </c>
      <c r="R4936" s="163">
        <f t="shared" si="774"/>
        <v>1</v>
      </c>
      <c r="S4936" s="161">
        <f t="shared" si="775"/>
        <v>9000000</v>
      </c>
      <c r="T4936" s="162">
        <f t="shared" si="776"/>
        <v>194.18111112701445</v>
      </c>
      <c r="U4936" s="162">
        <f t="shared" si="777"/>
        <v>135.72968494217784</v>
      </c>
      <c r="V4936" s="163">
        <f t="shared" si="778"/>
        <v>1</v>
      </c>
      <c r="W4936" s="164">
        <f t="shared" si="779"/>
        <v>274755671.47018892</v>
      </c>
      <c r="X4936" s="164">
        <f t="shared" si="780"/>
        <v>376062835.66352946</v>
      </c>
    </row>
    <row r="4937" spans="10:24" x14ac:dyDescent="0.25">
      <c r="J4937">
        <v>4934</v>
      </c>
      <c r="K4937" s="43">
        <v>0.91335587138221885</v>
      </c>
      <c r="L4937">
        <v>0.34243459875579529</v>
      </c>
      <c r="M4937">
        <v>0.70814764406648079</v>
      </c>
      <c r="N4937" s="44">
        <v>0.68457791158521597</v>
      </c>
      <c r="O4937" s="161">
        <f t="shared" si="771"/>
        <v>7000000</v>
      </c>
      <c r="P4937" s="162">
        <f t="shared" si="772"/>
        <v>173.91258436257789</v>
      </c>
      <c r="Q4937" s="162">
        <f t="shared" si="773"/>
        <v>145.95962690947349</v>
      </c>
      <c r="R4937" s="163">
        <f t="shared" si="774"/>
        <v>1</v>
      </c>
      <c r="S4937" s="161">
        <f t="shared" si="775"/>
        <v>9000000</v>
      </c>
      <c r="T4937" s="162">
        <f t="shared" si="776"/>
        <v>187.97086145419263</v>
      </c>
      <c r="U4937" s="162">
        <f t="shared" si="777"/>
        <v>130.47981345473676</v>
      </c>
      <c r="V4937" s="163">
        <f t="shared" si="778"/>
        <v>1</v>
      </c>
      <c r="W4937" s="164">
        <f t="shared" si="779"/>
        <v>145670702.17173082</v>
      </c>
      <c r="X4937" s="164">
        <f t="shared" si="780"/>
        <v>367419431.99510288</v>
      </c>
    </row>
    <row r="4938" spans="10:24" x14ac:dyDescent="0.25">
      <c r="J4938">
        <v>4935</v>
      </c>
      <c r="K4938" s="43">
        <v>5.9801597544272278E-3</v>
      </c>
      <c r="L4938">
        <v>0.77661081725333747</v>
      </c>
      <c r="M4938">
        <v>0.85544050761821444</v>
      </c>
      <c r="N4938" s="44">
        <v>0.8531195521462337</v>
      </c>
      <c r="O4938" s="161">
        <f t="shared" si="771"/>
        <v>1000000</v>
      </c>
      <c r="P4938" s="162">
        <f t="shared" si="772"/>
        <v>191.41195402252728</v>
      </c>
      <c r="Q4938" s="162">
        <f t="shared" si="773"/>
        <v>156.2011260988279</v>
      </c>
      <c r="R4938" s="163">
        <f t="shared" si="774"/>
        <v>1</v>
      </c>
      <c r="S4938" s="161">
        <f t="shared" si="775"/>
        <v>1000000</v>
      </c>
      <c r="T4938" s="162">
        <f t="shared" si="776"/>
        <v>193.80398467417575</v>
      </c>
      <c r="U4938" s="162">
        <f t="shared" si="777"/>
        <v>135.60056304941395</v>
      </c>
      <c r="V4938" s="163">
        <f t="shared" si="778"/>
        <v>1</v>
      </c>
      <c r="W4938" s="164">
        <f t="shared" si="779"/>
        <v>-14789172.076300614</v>
      </c>
      <c r="X4938" s="164">
        <f t="shared" si="780"/>
        <v>-91796578.375238195</v>
      </c>
    </row>
    <row r="4939" spans="10:24" x14ac:dyDescent="0.25">
      <c r="J4939">
        <v>4936</v>
      </c>
      <c r="K4939" s="43">
        <v>0.93863700069640377</v>
      </c>
      <c r="L4939">
        <v>0.17089599415919732</v>
      </c>
      <c r="M4939">
        <v>9.8981556296622308E-3</v>
      </c>
      <c r="N4939" s="44">
        <v>0.70674438359628455</v>
      </c>
      <c r="O4939" s="161">
        <f t="shared" si="771"/>
        <v>7000000</v>
      </c>
      <c r="P4939" s="162">
        <f t="shared" si="772"/>
        <v>165.74054274290077</v>
      </c>
      <c r="Q4939" s="162">
        <f t="shared" si="773"/>
        <v>88.396275708370226</v>
      </c>
      <c r="R4939" s="163">
        <f t="shared" si="774"/>
        <v>1</v>
      </c>
      <c r="S4939" s="161">
        <f t="shared" si="775"/>
        <v>9000000</v>
      </c>
      <c r="T4939" s="162">
        <f t="shared" si="776"/>
        <v>185.24684758096691</v>
      </c>
      <c r="U4939" s="162">
        <f t="shared" si="777"/>
        <v>101.69813785418512</v>
      </c>
      <c r="V4939" s="163">
        <f t="shared" si="778"/>
        <v>1</v>
      </c>
      <c r="W4939" s="164">
        <f t="shared" si="779"/>
        <v>491409869.24171376</v>
      </c>
      <c r="X4939" s="164">
        <f t="shared" si="780"/>
        <v>601938387.54103613</v>
      </c>
    </row>
    <row r="4940" spans="10:24" x14ac:dyDescent="0.25">
      <c r="J4940">
        <v>4937</v>
      </c>
      <c r="K4940" s="43">
        <v>0.26424040834354057</v>
      </c>
      <c r="L4940">
        <v>0.18793177943508765</v>
      </c>
      <c r="M4940">
        <v>0.75282235986712176</v>
      </c>
      <c r="N4940" s="44">
        <v>0.25934804220639862</v>
      </c>
      <c r="O4940" s="161">
        <f t="shared" si="771"/>
        <v>2000000</v>
      </c>
      <c r="P4940" s="162">
        <f t="shared" si="772"/>
        <v>166.7168472172562</v>
      </c>
      <c r="Q4940" s="162">
        <f t="shared" si="773"/>
        <v>148.66796326748701</v>
      </c>
      <c r="R4940" s="163">
        <f t="shared" si="774"/>
        <v>1</v>
      </c>
      <c r="S4940" s="161">
        <f t="shared" si="775"/>
        <v>5000000</v>
      </c>
      <c r="T4940" s="162">
        <f t="shared" si="776"/>
        <v>185.57228240575208</v>
      </c>
      <c r="U4940" s="162">
        <f t="shared" si="777"/>
        <v>131.83398163374352</v>
      </c>
      <c r="V4940" s="163">
        <f t="shared" si="778"/>
        <v>1</v>
      </c>
      <c r="W4940" s="164">
        <f t="shared" si="779"/>
        <v>-13902232.100461617</v>
      </c>
      <c r="X4940" s="164">
        <f t="shared" si="780"/>
        <v>118691503.86004281</v>
      </c>
    </row>
    <row r="4941" spans="10:24" x14ac:dyDescent="0.25">
      <c r="J4941">
        <v>4938</v>
      </c>
      <c r="K4941" s="43">
        <v>0.27870202333086824</v>
      </c>
      <c r="L4941">
        <v>0.10186994822893181</v>
      </c>
      <c r="M4941">
        <v>0.2364170082251299</v>
      </c>
      <c r="N4941" s="44">
        <v>0.8093095884997038</v>
      </c>
      <c r="O4941" s="161">
        <f t="shared" si="771"/>
        <v>2000000</v>
      </c>
      <c r="P4941" s="162">
        <f t="shared" si="772"/>
        <v>160.93547424177416</v>
      </c>
      <c r="Q4941" s="162">
        <f t="shared" si="773"/>
        <v>120.64248873283019</v>
      </c>
      <c r="R4941" s="163">
        <f t="shared" si="774"/>
        <v>1</v>
      </c>
      <c r="S4941" s="161">
        <f t="shared" si="775"/>
        <v>5000000</v>
      </c>
      <c r="T4941" s="162">
        <f t="shared" si="776"/>
        <v>183.64515808059139</v>
      </c>
      <c r="U4941" s="162">
        <f t="shared" si="777"/>
        <v>117.8212443664151</v>
      </c>
      <c r="V4941" s="163">
        <f t="shared" si="778"/>
        <v>1</v>
      </c>
      <c r="W4941" s="164">
        <f t="shared" si="779"/>
        <v>30585971.017887935</v>
      </c>
      <c r="X4941" s="164">
        <f t="shared" si="780"/>
        <v>179119568.57088143</v>
      </c>
    </row>
    <row r="4942" spans="10:24" x14ac:dyDescent="0.25">
      <c r="J4942">
        <v>4939</v>
      </c>
      <c r="K4942" s="43">
        <v>0.21624325295162683</v>
      </c>
      <c r="L4942">
        <v>4.4114946681554468E-2</v>
      </c>
      <c r="M4942">
        <v>0.3288513339084802</v>
      </c>
      <c r="N4942" s="44">
        <v>0.7875707846843093</v>
      </c>
      <c r="O4942" s="161">
        <f t="shared" si="771"/>
        <v>2000000</v>
      </c>
      <c r="P4942" s="162">
        <f t="shared" si="772"/>
        <v>154.42785220989373</v>
      </c>
      <c r="Q4942" s="162">
        <f t="shared" si="773"/>
        <v>126.1382561277763</v>
      </c>
      <c r="R4942" s="163">
        <f t="shared" si="774"/>
        <v>1</v>
      </c>
      <c r="S4942" s="161">
        <f t="shared" si="775"/>
        <v>5000000</v>
      </c>
      <c r="T4942" s="162">
        <f t="shared" si="776"/>
        <v>181.47595073663123</v>
      </c>
      <c r="U4942" s="162">
        <f t="shared" si="777"/>
        <v>120.56912806388814</v>
      </c>
      <c r="V4942" s="163">
        <f t="shared" si="778"/>
        <v>1</v>
      </c>
      <c r="W4942" s="164">
        <f t="shared" si="779"/>
        <v>6579192.1642348543</v>
      </c>
      <c r="X4942" s="164">
        <f t="shared" si="780"/>
        <v>154534113.36371547</v>
      </c>
    </row>
    <row r="4943" spans="10:24" x14ac:dyDescent="0.25">
      <c r="J4943">
        <v>4940</v>
      </c>
      <c r="K4943" s="43">
        <v>0.15784340867799351</v>
      </c>
      <c r="L4943">
        <v>0.48933474909203045</v>
      </c>
      <c r="M4943">
        <v>0.39375459812837155</v>
      </c>
      <c r="N4943" s="44">
        <v>0.20791865386949027</v>
      </c>
      <c r="O4943" s="161">
        <f t="shared" si="771"/>
        <v>2000000</v>
      </c>
      <c r="P4943" s="162">
        <f t="shared" si="772"/>
        <v>179.59894492936016</v>
      </c>
      <c r="Q4943" s="162">
        <f t="shared" si="773"/>
        <v>129.60907083882083</v>
      </c>
      <c r="R4943" s="163">
        <f t="shared" si="774"/>
        <v>1</v>
      </c>
      <c r="S4943" s="161">
        <f t="shared" si="775"/>
        <v>5000000</v>
      </c>
      <c r="T4943" s="162">
        <f t="shared" si="776"/>
        <v>189.8663149764534</v>
      </c>
      <c r="U4943" s="162">
        <f t="shared" si="777"/>
        <v>122.30453541941041</v>
      </c>
      <c r="V4943" s="163">
        <f t="shared" si="778"/>
        <v>1</v>
      </c>
      <c r="W4943" s="164">
        <f t="shared" si="779"/>
        <v>49979748.181078658</v>
      </c>
      <c r="X4943" s="164">
        <f t="shared" si="780"/>
        <v>187808897.7852149</v>
      </c>
    </row>
    <row r="4944" spans="10:24" x14ac:dyDescent="0.25">
      <c r="J4944">
        <v>4941</v>
      </c>
      <c r="K4944" s="43">
        <v>0.98698654018469067</v>
      </c>
      <c r="L4944">
        <v>0.504802985730333</v>
      </c>
      <c r="M4944">
        <v>0.36823239240200067</v>
      </c>
      <c r="N4944" s="44">
        <v>3.7569446132636686E-2</v>
      </c>
      <c r="O4944" s="161">
        <f t="shared" si="771"/>
        <v>9000000</v>
      </c>
      <c r="P4944" s="162">
        <f t="shared" si="772"/>
        <v>180.18059386031882</v>
      </c>
      <c r="Q4944" s="162">
        <f t="shared" si="773"/>
        <v>128.26922895877516</v>
      </c>
      <c r="R4944" s="163">
        <f t="shared" si="774"/>
        <v>1</v>
      </c>
      <c r="S4944" s="161">
        <f t="shared" si="775"/>
        <v>9000000</v>
      </c>
      <c r="T4944" s="162">
        <f t="shared" si="776"/>
        <v>190.0601979534396</v>
      </c>
      <c r="U4944" s="162">
        <f t="shared" si="777"/>
        <v>121.63461447938758</v>
      </c>
      <c r="V4944" s="163">
        <f t="shared" si="778"/>
        <v>0.9</v>
      </c>
      <c r="W4944" s="164">
        <f t="shared" si="779"/>
        <v>417202284.11389297</v>
      </c>
      <c r="X4944" s="164">
        <f t="shared" si="780"/>
        <v>404247226.13982141</v>
      </c>
    </row>
    <row r="4945" spans="10:24" x14ac:dyDescent="0.25">
      <c r="J4945">
        <v>4942</v>
      </c>
      <c r="K4945" s="43">
        <v>7.2073877000156217E-2</v>
      </c>
      <c r="L4945">
        <v>0.15134290749617263</v>
      </c>
      <c r="M4945">
        <v>0.22477690373190495</v>
      </c>
      <c r="N4945" s="44">
        <v>0.92938022597463943</v>
      </c>
      <c r="O4945" s="161">
        <f t="shared" si="771"/>
        <v>2000000</v>
      </c>
      <c r="P4945" s="162">
        <f t="shared" si="772"/>
        <v>164.5396371873714</v>
      </c>
      <c r="Q4945" s="162">
        <f t="shared" si="773"/>
        <v>119.87681786674995</v>
      </c>
      <c r="R4945" s="163">
        <f t="shared" si="774"/>
        <v>1</v>
      </c>
      <c r="S4945" s="161">
        <f t="shared" si="775"/>
        <v>2000000</v>
      </c>
      <c r="T4945" s="162">
        <f t="shared" si="776"/>
        <v>184.84654572912379</v>
      </c>
      <c r="U4945" s="162">
        <f t="shared" si="777"/>
        <v>117.43840893337497</v>
      </c>
      <c r="V4945" s="163">
        <f t="shared" si="778"/>
        <v>1</v>
      </c>
      <c r="W4945" s="164">
        <f t="shared" si="779"/>
        <v>39325638.641242906</v>
      </c>
      <c r="X4945" s="164">
        <f t="shared" si="780"/>
        <v>-15183726.40850237</v>
      </c>
    </row>
    <row r="4946" spans="10:24" x14ac:dyDescent="0.25">
      <c r="J4946">
        <v>4943</v>
      </c>
      <c r="K4946" s="43">
        <v>4.6890941534599495E-2</v>
      </c>
      <c r="L4946">
        <v>0.51989401528670953</v>
      </c>
      <c r="M4946">
        <v>0.88922709546883216</v>
      </c>
      <c r="N4946" s="44">
        <v>0.14748799648962418</v>
      </c>
      <c r="O4946" s="161">
        <f t="shared" si="771"/>
        <v>1000000</v>
      </c>
      <c r="P4946" s="162">
        <f t="shared" si="772"/>
        <v>180.74831379934679</v>
      </c>
      <c r="Q4946" s="162">
        <f t="shared" si="773"/>
        <v>159.44856037214851</v>
      </c>
      <c r="R4946" s="163">
        <f t="shared" si="774"/>
        <v>1</v>
      </c>
      <c r="S4946" s="161">
        <f t="shared" si="775"/>
        <v>1000000</v>
      </c>
      <c r="T4946" s="162">
        <f t="shared" si="776"/>
        <v>190.24943793311559</v>
      </c>
      <c r="U4946" s="162">
        <f t="shared" si="777"/>
        <v>137.22428018607425</v>
      </c>
      <c r="V4946" s="163">
        <f t="shared" si="778"/>
        <v>0.9</v>
      </c>
      <c r="W4946" s="164">
        <f t="shared" si="779"/>
        <v>-28700246.572801717</v>
      </c>
      <c r="X4946" s="164">
        <f t="shared" si="780"/>
        <v>-102277358.0276628</v>
      </c>
    </row>
    <row r="4947" spans="10:24" x14ac:dyDescent="0.25">
      <c r="J4947">
        <v>4944</v>
      </c>
      <c r="K4947" s="43">
        <v>0.25446400364645871</v>
      </c>
      <c r="L4947">
        <v>0.6740463638923605</v>
      </c>
      <c r="M4947">
        <v>0.15434119569911908</v>
      </c>
      <c r="N4947" s="44">
        <v>0.91389963376930006</v>
      </c>
      <c r="O4947" s="161">
        <f t="shared" si="771"/>
        <v>2000000</v>
      </c>
      <c r="P4947" s="162">
        <f t="shared" si="772"/>
        <v>186.76671240927305</v>
      </c>
      <c r="Q4947" s="162">
        <f t="shared" si="773"/>
        <v>114.64018665854042</v>
      </c>
      <c r="R4947" s="163">
        <f t="shared" si="774"/>
        <v>1</v>
      </c>
      <c r="S4947" s="161">
        <f t="shared" si="775"/>
        <v>5000000</v>
      </c>
      <c r="T4947" s="162">
        <f t="shared" si="776"/>
        <v>192.25557080309102</v>
      </c>
      <c r="U4947" s="162">
        <f t="shared" si="777"/>
        <v>114.82009332927021</v>
      </c>
      <c r="V4947" s="163">
        <f t="shared" si="778"/>
        <v>1</v>
      </c>
      <c r="W4947" s="164">
        <f t="shared" si="779"/>
        <v>94253051.501465291</v>
      </c>
      <c r="X4947" s="164">
        <f t="shared" si="780"/>
        <v>237177387.36910403</v>
      </c>
    </row>
    <row r="4948" spans="10:24" x14ac:dyDescent="0.25">
      <c r="J4948">
        <v>4945</v>
      </c>
      <c r="K4948" s="43">
        <v>0.18195896168665937</v>
      </c>
      <c r="L4948">
        <v>0.28696587558201259</v>
      </c>
      <c r="M4948">
        <v>0.42559246440091714</v>
      </c>
      <c r="N4948" s="44">
        <v>0.82012751207578849</v>
      </c>
      <c r="O4948" s="161">
        <f t="shared" si="771"/>
        <v>2000000</v>
      </c>
      <c r="P4948" s="162">
        <f t="shared" si="772"/>
        <v>171.56594287248674</v>
      </c>
      <c r="Q4948" s="162">
        <f t="shared" si="773"/>
        <v>131.24786485541972</v>
      </c>
      <c r="R4948" s="163">
        <f t="shared" si="774"/>
        <v>1</v>
      </c>
      <c r="S4948" s="161">
        <f t="shared" si="775"/>
        <v>5000000</v>
      </c>
      <c r="T4948" s="162">
        <f t="shared" si="776"/>
        <v>187.18864762416226</v>
      </c>
      <c r="U4948" s="162">
        <f t="shared" si="777"/>
        <v>123.12393242770986</v>
      </c>
      <c r="V4948" s="163">
        <f t="shared" si="778"/>
        <v>1</v>
      </c>
      <c r="W4948" s="164">
        <f t="shared" si="779"/>
        <v>30636156.034134045</v>
      </c>
      <c r="X4948" s="164">
        <f t="shared" si="780"/>
        <v>170323575.98226196</v>
      </c>
    </row>
    <row r="4949" spans="10:24" x14ac:dyDescent="0.25">
      <c r="J4949">
        <v>4946</v>
      </c>
      <c r="K4949" s="43">
        <v>0.76552891982315174</v>
      </c>
      <c r="L4949">
        <v>0.52274301520085309</v>
      </c>
      <c r="M4949">
        <v>4.3549568074425782E-3</v>
      </c>
      <c r="N4949" s="44">
        <v>0.61462891339518633</v>
      </c>
      <c r="O4949" s="161">
        <f t="shared" si="771"/>
        <v>7000000</v>
      </c>
      <c r="P4949" s="162">
        <f t="shared" si="772"/>
        <v>180.85558798630933</v>
      </c>
      <c r="Q4949" s="162">
        <f t="shared" si="773"/>
        <v>82.535297135928872</v>
      </c>
      <c r="R4949" s="163">
        <f t="shared" si="774"/>
        <v>1</v>
      </c>
      <c r="S4949" s="161">
        <f t="shared" si="775"/>
        <v>7000000</v>
      </c>
      <c r="T4949" s="162">
        <f t="shared" si="776"/>
        <v>190.28519599543645</v>
      </c>
      <c r="U4949" s="162">
        <f t="shared" si="777"/>
        <v>98.767648567964443</v>
      </c>
      <c r="V4949" s="163">
        <f t="shared" si="778"/>
        <v>1</v>
      </c>
      <c r="W4949" s="164">
        <f t="shared" si="779"/>
        <v>638242035.95266318</v>
      </c>
      <c r="X4949" s="164">
        <f t="shared" si="780"/>
        <v>490622831.99230409</v>
      </c>
    </row>
    <row r="4950" spans="10:24" x14ac:dyDescent="0.25">
      <c r="J4950">
        <v>4947</v>
      </c>
      <c r="K4950" s="43">
        <v>0.69504049417466718</v>
      </c>
      <c r="L4950">
        <v>4.318866462868054E-2</v>
      </c>
      <c r="M4950">
        <v>0.18181044840688032</v>
      </c>
      <c r="N4950" s="44">
        <v>0.403295497570068</v>
      </c>
      <c r="O4950" s="161">
        <f t="shared" si="771"/>
        <v>6000000</v>
      </c>
      <c r="P4950" s="162">
        <f t="shared" si="772"/>
        <v>154.27762604055255</v>
      </c>
      <c r="Q4950" s="162">
        <f t="shared" si="773"/>
        <v>116.83025688572243</v>
      </c>
      <c r="R4950" s="163">
        <f t="shared" si="774"/>
        <v>1</v>
      </c>
      <c r="S4950" s="161">
        <f t="shared" si="775"/>
        <v>7000000</v>
      </c>
      <c r="T4950" s="162">
        <f t="shared" si="776"/>
        <v>181.42587534685086</v>
      </c>
      <c r="U4950" s="162">
        <f t="shared" si="777"/>
        <v>115.91512844286122</v>
      </c>
      <c r="V4950" s="163">
        <f t="shared" si="778"/>
        <v>1</v>
      </c>
      <c r="W4950" s="164">
        <f t="shared" si="779"/>
        <v>174684214.92898068</v>
      </c>
      <c r="X4950" s="164">
        <f t="shared" si="780"/>
        <v>308575228.32792747</v>
      </c>
    </row>
    <row r="4951" spans="10:24" x14ac:dyDescent="0.25">
      <c r="J4951">
        <v>4948</v>
      </c>
      <c r="K4951" s="43">
        <v>0.20435835212742237</v>
      </c>
      <c r="L4951">
        <v>0.41180942305098467</v>
      </c>
      <c r="M4951">
        <v>0.8872755451599198</v>
      </c>
      <c r="N4951" s="44">
        <v>0.54605109435293131</v>
      </c>
      <c r="O4951" s="161">
        <f t="shared" si="771"/>
        <v>2000000</v>
      </c>
      <c r="P4951" s="162">
        <f t="shared" si="772"/>
        <v>176.65660618635837</v>
      </c>
      <c r="Q4951" s="162">
        <f t="shared" si="773"/>
        <v>159.24331654383772</v>
      </c>
      <c r="R4951" s="163">
        <f t="shared" si="774"/>
        <v>1</v>
      </c>
      <c r="S4951" s="161">
        <f t="shared" si="775"/>
        <v>5000000</v>
      </c>
      <c r="T4951" s="162">
        <f t="shared" si="776"/>
        <v>188.88553539545279</v>
      </c>
      <c r="U4951" s="162">
        <f t="shared" si="777"/>
        <v>137.12165827191888</v>
      </c>
      <c r="V4951" s="163">
        <f t="shared" si="778"/>
        <v>1</v>
      </c>
      <c r="W4951" s="164">
        <f t="shared" si="779"/>
        <v>-15173420.714958698</v>
      </c>
      <c r="X4951" s="164">
        <f t="shared" si="780"/>
        <v>108819385.61766958</v>
      </c>
    </row>
    <row r="4952" spans="10:24" x14ac:dyDescent="0.25">
      <c r="J4952">
        <v>4949</v>
      </c>
      <c r="K4952" s="43">
        <v>0.62508176910398627</v>
      </c>
      <c r="L4952">
        <v>0.5767033053406424</v>
      </c>
      <c r="M4952">
        <v>0.83871424704127318</v>
      </c>
      <c r="N4952" s="44">
        <v>0.5092337852749963</v>
      </c>
      <c r="O4952" s="161">
        <f t="shared" si="771"/>
        <v>6000000</v>
      </c>
      <c r="P4952" s="162">
        <f t="shared" si="772"/>
        <v>182.90200229273182</v>
      </c>
      <c r="Q4952" s="162">
        <f t="shared" si="773"/>
        <v>154.7837462036407</v>
      </c>
      <c r="R4952" s="163">
        <f t="shared" si="774"/>
        <v>1</v>
      </c>
      <c r="S4952" s="161">
        <f t="shared" si="775"/>
        <v>7000000</v>
      </c>
      <c r="T4952" s="162">
        <f t="shared" si="776"/>
        <v>190.96733409757726</v>
      </c>
      <c r="U4952" s="162">
        <f t="shared" si="777"/>
        <v>134.89187310182035</v>
      </c>
      <c r="V4952" s="163">
        <f t="shared" si="778"/>
        <v>1</v>
      </c>
      <c r="W4952" s="164">
        <f t="shared" si="779"/>
        <v>118709536.5345467</v>
      </c>
      <c r="X4952" s="164">
        <f t="shared" si="780"/>
        <v>242528226.97029841</v>
      </c>
    </row>
    <row r="4953" spans="10:24" x14ac:dyDescent="0.25">
      <c r="J4953">
        <v>4950</v>
      </c>
      <c r="K4953" s="43">
        <v>0.66068422154255901</v>
      </c>
      <c r="L4953">
        <v>0.9299756134671916</v>
      </c>
      <c r="M4953">
        <v>0.96378932587538779</v>
      </c>
      <c r="N4953" s="44">
        <v>0.41301966072254492</v>
      </c>
      <c r="O4953" s="161">
        <f t="shared" si="771"/>
        <v>6000000</v>
      </c>
      <c r="P4953" s="162">
        <f t="shared" si="772"/>
        <v>202.13414139901093</v>
      </c>
      <c r="Q4953" s="162">
        <f t="shared" si="773"/>
        <v>170.92920510761331</v>
      </c>
      <c r="R4953" s="163">
        <f t="shared" si="774"/>
        <v>1</v>
      </c>
      <c r="S4953" s="161">
        <f t="shared" si="775"/>
        <v>7000000</v>
      </c>
      <c r="T4953" s="162">
        <f t="shared" si="776"/>
        <v>197.37804713300363</v>
      </c>
      <c r="U4953" s="162">
        <f t="shared" si="777"/>
        <v>142.96460255380666</v>
      </c>
      <c r="V4953" s="163">
        <f t="shared" si="778"/>
        <v>1</v>
      </c>
      <c r="W4953" s="164">
        <f t="shared" si="779"/>
        <v>137229617.7483857</v>
      </c>
      <c r="X4953" s="164">
        <f t="shared" si="780"/>
        <v>230894112.05437881</v>
      </c>
    </row>
    <row r="4954" spans="10:24" x14ac:dyDescent="0.25">
      <c r="J4954">
        <v>4951</v>
      </c>
      <c r="K4954" s="43">
        <v>0.19145601273494461</v>
      </c>
      <c r="L4954">
        <v>0.45222513881418247</v>
      </c>
      <c r="M4954">
        <v>0.22015649551253691</v>
      </c>
      <c r="N4954" s="44">
        <v>0.29040439935923823</v>
      </c>
      <c r="O4954" s="161">
        <f t="shared" si="771"/>
        <v>2000000</v>
      </c>
      <c r="P4954" s="162">
        <f t="shared" si="772"/>
        <v>178.19937758038648</v>
      </c>
      <c r="Q4954" s="162">
        <f t="shared" si="773"/>
        <v>119.56670423927409</v>
      </c>
      <c r="R4954" s="163">
        <f t="shared" si="774"/>
        <v>1</v>
      </c>
      <c r="S4954" s="161">
        <f t="shared" si="775"/>
        <v>5000000</v>
      </c>
      <c r="T4954" s="162">
        <f t="shared" si="776"/>
        <v>189.39979252679549</v>
      </c>
      <c r="U4954" s="162">
        <f t="shared" si="777"/>
        <v>117.28335211963704</v>
      </c>
      <c r="V4954" s="163">
        <f t="shared" si="778"/>
        <v>1</v>
      </c>
      <c r="W4954" s="164">
        <f t="shared" si="779"/>
        <v>67265346.682224795</v>
      </c>
      <c r="X4954" s="164">
        <f t="shared" si="780"/>
        <v>210582202.03579223</v>
      </c>
    </row>
    <row r="4955" spans="10:24" x14ac:dyDescent="0.25">
      <c r="J4955">
        <v>4952</v>
      </c>
      <c r="K4955" s="43">
        <v>0.22677561162827864</v>
      </c>
      <c r="L4955">
        <v>1.8283982262763065E-2</v>
      </c>
      <c r="M4955">
        <v>0.89891875460400272</v>
      </c>
      <c r="N4955" s="44">
        <v>0.97541874276766449</v>
      </c>
      <c r="O4955" s="161">
        <f t="shared" si="771"/>
        <v>2000000</v>
      </c>
      <c r="P4955" s="162">
        <f t="shared" si="772"/>
        <v>148.64167354777396</v>
      </c>
      <c r="Q4955" s="162">
        <f t="shared" si="773"/>
        <v>160.50829442729727</v>
      </c>
      <c r="R4955" s="163">
        <f t="shared" si="774"/>
        <v>1</v>
      </c>
      <c r="S4955" s="161">
        <f t="shared" si="775"/>
        <v>5000000</v>
      </c>
      <c r="T4955" s="162">
        <f t="shared" si="776"/>
        <v>179.54722451592465</v>
      </c>
      <c r="U4955" s="162">
        <f t="shared" si="777"/>
        <v>137.75414721364865</v>
      </c>
      <c r="V4955" s="163">
        <f t="shared" si="778"/>
        <v>1</v>
      </c>
      <c r="W4955" s="164">
        <f t="shared" si="779"/>
        <v>-73733241.759046614</v>
      </c>
      <c r="X4955" s="164">
        <f t="shared" si="780"/>
        <v>58965386.511380017</v>
      </c>
    </row>
    <row r="4956" spans="10:24" x14ac:dyDescent="0.25">
      <c r="J4956">
        <v>4953</v>
      </c>
      <c r="K4956" s="43">
        <v>0.64293537738180961</v>
      </c>
      <c r="L4956">
        <v>0.12996996104664071</v>
      </c>
      <c r="M4956">
        <v>0.93731852382733938</v>
      </c>
      <c r="N4956" s="44">
        <v>0.61629915555952619</v>
      </c>
      <c r="O4956" s="161">
        <f t="shared" si="771"/>
        <v>6000000</v>
      </c>
      <c r="P4956" s="162">
        <f t="shared" si="772"/>
        <v>163.10200292611393</v>
      </c>
      <c r="Q4956" s="162">
        <f t="shared" si="773"/>
        <v>165.65293205753011</v>
      </c>
      <c r="R4956" s="163">
        <f t="shared" si="774"/>
        <v>1</v>
      </c>
      <c r="S4956" s="161">
        <f t="shared" si="775"/>
        <v>7000000</v>
      </c>
      <c r="T4956" s="162">
        <f t="shared" si="776"/>
        <v>184.36733430870464</v>
      </c>
      <c r="U4956" s="162">
        <f t="shared" si="777"/>
        <v>140.32646602876505</v>
      </c>
      <c r="V4956" s="163">
        <f t="shared" si="778"/>
        <v>1</v>
      </c>
      <c r="W4956" s="164">
        <f t="shared" si="779"/>
        <v>-65305574.788497098</v>
      </c>
      <c r="X4956" s="164">
        <f t="shared" si="780"/>
        <v>158286077.95957714</v>
      </c>
    </row>
    <row r="4957" spans="10:24" x14ac:dyDescent="0.25">
      <c r="J4957">
        <v>4954</v>
      </c>
      <c r="K4957" s="43">
        <v>0.25188750080663624</v>
      </c>
      <c r="L4957">
        <v>0.93490649415338101</v>
      </c>
      <c r="M4957">
        <v>0.77391013591181257</v>
      </c>
      <c r="N4957" s="44">
        <v>0.42342423649795513</v>
      </c>
      <c r="O4957" s="161">
        <f t="shared" si="771"/>
        <v>2000000</v>
      </c>
      <c r="P4957" s="162">
        <f t="shared" si="772"/>
        <v>202.70047255232191</v>
      </c>
      <c r="Q4957" s="162">
        <f t="shared" si="773"/>
        <v>150.03572114202836</v>
      </c>
      <c r="R4957" s="163">
        <f t="shared" si="774"/>
        <v>1</v>
      </c>
      <c r="S4957" s="161">
        <f t="shared" si="775"/>
        <v>5000000</v>
      </c>
      <c r="T4957" s="162">
        <f t="shared" si="776"/>
        <v>197.5668241841073</v>
      </c>
      <c r="U4957" s="162">
        <f t="shared" si="777"/>
        <v>132.51786057101418</v>
      </c>
      <c r="V4957" s="163">
        <f t="shared" si="778"/>
        <v>1</v>
      </c>
      <c r="W4957" s="164">
        <f t="shared" si="779"/>
        <v>55329502.820587099</v>
      </c>
      <c r="X4957" s="164">
        <f t="shared" si="780"/>
        <v>175244818.06546563</v>
      </c>
    </row>
    <row r="4958" spans="10:24" x14ac:dyDescent="0.25">
      <c r="J4958">
        <v>4955</v>
      </c>
      <c r="K4958" s="43">
        <v>0.98823436030269141</v>
      </c>
      <c r="L4958">
        <v>0.91909749590005463</v>
      </c>
      <c r="M4958">
        <v>0.104021446018285</v>
      </c>
      <c r="N4958" s="44">
        <v>0.80302090270265047</v>
      </c>
      <c r="O4958" s="161">
        <f t="shared" si="771"/>
        <v>9000000</v>
      </c>
      <c r="P4958" s="162">
        <f t="shared" si="772"/>
        <v>200.98539891781215</v>
      </c>
      <c r="Q4958" s="162">
        <f t="shared" si="773"/>
        <v>109.82069545930557</v>
      </c>
      <c r="R4958" s="163">
        <f t="shared" si="774"/>
        <v>1</v>
      </c>
      <c r="S4958" s="161">
        <f t="shared" si="775"/>
        <v>9000000</v>
      </c>
      <c r="T4958" s="162">
        <f t="shared" si="776"/>
        <v>196.99513297260404</v>
      </c>
      <c r="U4958" s="162">
        <f t="shared" si="777"/>
        <v>112.41034772965278</v>
      </c>
      <c r="V4958" s="163">
        <f t="shared" si="778"/>
        <v>1</v>
      </c>
      <c r="W4958" s="164">
        <f t="shared" si="779"/>
        <v>770482331.12655926</v>
      </c>
      <c r="X4958" s="164">
        <f t="shared" si="780"/>
        <v>611263067.18656135</v>
      </c>
    </row>
    <row r="4959" spans="10:24" x14ac:dyDescent="0.25">
      <c r="J4959">
        <v>4956</v>
      </c>
      <c r="K4959" s="43">
        <v>0.65777264605721786</v>
      </c>
      <c r="L4959">
        <v>0.72299418167308693</v>
      </c>
      <c r="M4959">
        <v>0.46698616128400849</v>
      </c>
      <c r="N4959" s="44">
        <v>0.76672225304062491</v>
      </c>
      <c r="O4959" s="161">
        <f t="shared" si="771"/>
        <v>6000000</v>
      </c>
      <c r="P4959" s="162">
        <f t="shared" si="772"/>
        <v>188.87639273030288</v>
      </c>
      <c r="Q4959" s="162">
        <f t="shared" si="773"/>
        <v>133.34303800698689</v>
      </c>
      <c r="R4959" s="163">
        <f t="shared" si="774"/>
        <v>1</v>
      </c>
      <c r="S4959" s="161">
        <f t="shared" si="775"/>
        <v>7000000</v>
      </c>
      <c r="T4959" s="162">
        <f t="shared" si="776"/>
        <v>192.95879757676764</v>
      </c>
      <c r="U4959" s="162">
        <f t="shared" si="777"/>
        <v>124.17151900349344</v>
      </c>
      <c r="V4959" s="163">
        <f t="shared" si="778"/>
        <v>1</v>
      </c>
      <c r="W4959" s="164">
        <f t="shared" si="779"/>
        <v>283200128.33989596</v>
      </c>
      <c r="X4959" s="164">
        <f t="shared" si="780"/>
        <v>331510950.01291937</v>
      </c>
    </row>
    <row r="4960" spans="10:24" x14ac:dyDescent="0.25">
      <c r="J4960">
        <v>4957</v>
      </c>
      <c r="K4960" s="43">
        <v>0.96640026754888497</v>
      </c>
      <c r="L4960">
        <v>0.16468879120709212</v>
      </c>
      <c r="M4960">
        <v>0.71469809741318091</v>
      </c>
      <c r="N4960" s="44">
        <v>0.97799299094530201</v>
      </c>
      <c r="O4960" s="161">
        <f t="shared" si="771"/>
        <v>9000000</v>
      </c>
      <c r="P4960" s="162">
        <f t="shared" si="772"/>
        <v>165.36947490238589</v>
      </c>
      <c r="Q4960" s="162">
        <f t="shared" si="773"/>
        <v>146.34324935213732</v>
      </c>
      <c r="R4960" s="163">
        <f t="shared" si="774"/>
        <v>1</v>
      </c>
      <c r="S4960" s="161">
        <f t="shared" si="775"/>
        <v>9000000</v>
      </c>
      <c r="T4960" s="162">
        <f t="shared" si="776"/>
        <v>185.1231583007953</v>
      </c>
      <c r="U4960" s="162">
        <f t="shared" si="777"/>
        <v>130.67162467606866</v>
      </c>
      <c r="V4960" s="163">
        <f t="shared" si="778"/>
        <v>1</v>
      </c>
      <c r="W4960" s="164">
        <f t="shared" si="779"/>
        <v>121236029.95223713</v>
      </c>
      <c r="X4960" s="164">
        <f t="shared" si="780"/>
        <v>340063802.6225397</v>
      </c>
    </row>
    <row r="4961" spans="10:24" x14ac:dyDescent="0.25">
      <c r="J4961">
        <v>4958</v>
      </c>
      <c r="K4961" s="43">
        <v>6.5080076887507166E-2</v>
      </c>
      <c r="L4961">
        <v>0.78753031007583729</v>
      </c>
      <c r="M4961">
        <v>5.5190457243100455E-2</v>
      </c>
      <c r="N4961" s="44">
        <v>0.42632333069656247</v>
      </c>
      <c r="O4961" s="161">
        <f t="shared" si="771"/>
        <v>2000000</v>
      </c>
      <c r="P4961" s="162">
        <f t="shared" si="772"/>
        <v>191.96821940404334</v>
      </c>
      <c r="Q4961" s="162">
        <f t="shared" si="773"/>
        <v>103.07033248819482</v>
      </c>
      <c r="R4961" s="163">
        <f t="shared" si="774"/>
        <v>1</v>
      </c>
      <c r="S4961" s="161">
        <f t="shared" si="775"/>
        <v>2000000</v>
      </c>
      <c r="T4961" s="162">
        <f t="shared" si="776"/>
        <v>193.98940646801444</v>
      </c>
      <c r="U4961" s="162">
        <f t="shared" si="777"/>
        <v>109.03516624409741</v>
      </c>
      <c r="V4961" s="163">
        <f t="shared" si="778"/>
        <v>1</v>
      </c>
      <c r="W4961" s="164">
        <f t="shared" si="779"/>
        <v>127795773.83169705</v>
      </c>
      <c r="X4961" s="164">
        <f t="shared" si="780"/>
        <v>19908480.447834045</v>
      </c>
    </row>
    <row r="4962" spans="10:24" x14ac:dyDescent="0.25">
      <c r="J4962">
        <v>4959</v>
      </c>
      <c r="K4962" s="43">
        <v>0.57447134972926395</v>
      </c>
      <c r="L4962">
        <v>0.34712819563914921</v>
      </c>
      <c r="M4962">
        <v>0.89338602116195487</v>
      </c>
      <c r="N4962" s="44">
        <v>0.74668661990369023</v>
      </c>
      <c r="O4962" s="161">
        <f t="shared" si="771"/>
        <v>6000000</v>
      </c>
      <c r="P4962" s="162">
        <f t="shared" si="772"/>
        <v>174.1037186790349</v>
      </c>
      <c r="Q4962" s="162">
        <f t="shared" si="773"/>
        <v>159.894766267698</v>
      </c>
      <c r="R4962" s="163">
        <f t="shared" si="774"/>
        <v>1</v>
      </c>
      <c r="S4962" s="161">
        <f t="shared" si="775"/>
        <v>6000000</v>
      </c>
      <c r="T4962" s="162">
        <f t="shared" si="776"/>
        <v>188.03457289301164</v>
      </c>
      <c r="U4962" s="162">
        <f t="shared" si="777"/>
        <v>137.447383133849</v>
      </c>
      <c r="V4962" s="163">
        <f t="shared" si="778"/>
        <v>1</v>
      </c>
      <c r="W4962" s="164">
        <f t="shared" si="779"/>
        <v>35253714.468021378</v>
      </c>
      <c r="X4962" s="164">
        <f t="shared" si="780"/>
        <v>153523138.55497587</v>
      </c>
    </row>
    <row r="4963" spans="10:24" x14ac:dyDescent="0.25">
      <c r="J4963">
        <v>4960</v>
      </c>
      <c r="K4963" s="43">
        <v>0.97359462393691598</v>
      </c>
      <c r="L4963">
        <v>0.96109742580967306</v>
      </c>
      <c r="M4963">
        <v>2.2786573350683348E-2</v>
      </c>
      <c r="N4963" s="44">
        <v>0.60753731574163916</v>
      </c>
      <c r="O4963" s="161">
        <f t="shared" si="771"/>
        <v>9000000</v>
      </c>
      <c r="P4963" s="162">
        <f t="shared" si="772"/>
        <v>206.45348357763868</v>
      </c>
      <c r="Q4963" s="162">
        <f t="shared" si="773"/>
        <v>95.013489971922979</v>
      </c>
      <c r="R4963" s="163">
        <f t="shared" si="774"/>
        <v>1</v>
      </c>
      <c r="S4963" s="161">
        <f t="shared" si="775"/>
        <v>9000000</v>
      </c>
      <c r="T4963" s="162">
        <f t="shared" si="776"/>
        <v>198.81782785921288</v>
      </c>
      <c r="U4963" s="162">
        <f t="shared" si="777"/>
        <v>105.00674498596149</v>
      </c>
      <c r="V4963" s="163">
        <f t="shared" si="778"/>
        <v>1</v>
      </c>
      <c r="W4963" s="164">
        <f t="shared" si="779"/>
        <v>952959942.45144129</v>
      </c>
      <c r="X4963" s="164">
        <f t="shared" si="780"/>
        <v>694299745.85926259</v>
      </c>
    </row>
    <row r="4964" spans="10:24" x14ac:dyDescent="0.25">
      <c r="J4964">
        <v>4961</v>
      </c>
      <c r="K4964" s="43">
        <v>1.1645354561822807E-2</v>
      </c>
      <c r="L4964">
        <v>0.85005218468771149</v>
      </c>
      <c r="M4964">
        <v>0.69190554688358186</v>
      </c>
      <c r="N4964" s="44">
        <v>0.5000224684332587</v>
      </c>
      <c r="O4964" s="161">
        <f t="shared" si="771"/>
        <v>1000000</v>
      </c>
      <c r="P4964" s="162">
        <f t="shared" si="772"/>
        <v>195.54985847338259</v>
      </c>
      <c r="Q4964" s="162">
        <f t="shared" si="773"/>
        <v>145.02517857686502</v>
      </c>
      <c r="R4964" s="163">
        <f t="shared" si="774"/>
        <v>1</v>
      </c>
      <c r="S4964" s="161">
        <f t="shared" si="775"/>
        <v>1000000</v>
      </c>
      <c r="T4964" s="162">
        <f t="shared" si="776"/>
        <v>195.18328615779419</v>
      </c>
      <c r="U4964" s="162">
        <f t="shared" si="777"/>
        <v>130.01258928843251</v>
      </c>
      <c r="V4964" s="163">
        <f t="shared" si="778"/>
        <v>1</v>
      </c>
      <c r="W4964" s="164">
        <f t="shared" si="779"/>
        <v>524679.89651756734</v>
      </c>
      <c r="X4964" s="164">
        <f t="shared" si="780"/>
        <v>-84829303.130638331</v>
      </c>
    </row>
    <row r="4965" spans="10:24" x14ac:dyDescent="0.25">
      <c r="J4965">
        <v>4962</v>
      </c>
      <c r="K4965" s="43">
        <v>0.67317690135775587</v>
      </c>
      <c r="L4965">
        <v>0.70952747207176492</v>
      </c>
      <c r="M4965">
        <v>1.353521985942896E-2</v>
      </c>
      <c r="N4965" s="44">
        <v>0.88411253628262942</v>
      </c>
      <c r="O4965" s="161">
        <f t="shared" si="771"/>
        <v>6000000</v>
      </c>
      <c r="P4965" s="162">
        <f t="shared" si="772"/>
        <v>188.28007219229721</v>
      </c>
      <c r="Q4965" s="162">
        <f t="shared" si="773"/>
        <v>90.78998822889946</v>
      </c>
      <c r="R4965" s="163">
        <f t="shared" si="774"/>
        <v>1</v>
      </c>
      <c r="S4965" s="161">
        <f t="shared" si="775"/>
        <v>7000000</v>
      </c>
      <c r="T4965" s="162">
        <f t="shared" si="776"/>
        <v>192.76002406409907</v>
      </c>
      <c r="U4965" s="162">
        <f t="shared" si="777"/>
        <v>102.89499411444973</v>
      </c>
      <c r="V4965" s="163">
        <f t="shared" si="778"/>
        <v>1</v>
      </c>
      <c r="W4965" s="164">
        <f t="shared" si="779"/>
        <v>534940503.78038645</v>
      </c>
      <c r="X4965" s="164">
        <f t="shared" si="780"/>
        <v>479055209.64754534</v>
      </c>
    </row>
    <row r="4966" spans="10:24" x14ac:dyDescent="0.25">
      <c r="J4966">
        <v>4963</v>
      </c>
      <c r="K4966" s="43">
        <v>0.10412543242019534</v>
      </c>
      <c r="L4966">
        <v>0.8972722867663524</v>
      </c>
      <c r="M4966">
        <v>0.81825009217873468</v>
      </c>
      <c r="N4966" s="44">
        <v>0.5149224892691241</v>
      </c>
      <c r="O4966" s="161">
        <f t="shared" si="771"/>
        <v>2000000</v>
      </c>
      <c r="P4966" s="162">
        <f t="shared" si="772"/>
        <v>198.99241586366784</v>
      </c>
      <c r="Q4966" s="162">
        <f t="shared" si="773"/>
        <v>153.17432911400761</v>
      </c>
      <c r="R4966" s="163">
        <f t="shared" si="774"/>
        <v>1</v>
      </c>
      <c r="S4966" s="161">
        <f t="shared" si="775"/>
        <v>2000000</v>
      </c>
      <c r="T4966" s="162">
        <f t="shared" si="776"/>
        <v>196.33080528788929</v>
      </c>
      <c r="U4966" s="162">
        <f t="shared" si="777"/>
        <v>134.0871645570038</v>
      </c>
      <c r="V4966" s="163">
        <f t="shared" si="778"/>
        <v>1</v>
      </c>
      <c r="W4966" s="164">
        <f t="shared" si="779"/>
        <v>41636173.499320477</v>
      </c>
      <c r="X4966" s="164">
        <f t="shared" si="780"/>
        <v>-25512718.538229018</v>
      </c>
    </row>
    <row r="4967" spans="10:24" x14ac:dyDescent="0.25">
      <c r="J4967">
        <v>4964</v>
      </c>
      <c r="K4967" s="43">
        <v>9.4812403881709084E-2</v>
      </c>
      <c r="L4967">
        <v>0.26059287024224664</v>
      </c>
      <c r="M4967">
        <v>0.84654535175183132</v>
      </c>
      <c r="N4967" s="44">
        <v>0.4170531990911216</v>
      </c>
      <c r="O4967" s="161">
        <f t="shared" si="771"/>
        <v>2000000</v>
      </c>
      <c r="P4967" s="162">
        <f t="shared" si="772"/>
        <v>170.37721961922568</v>
      </c>
      <c r="Q4967" s="162">
        <f t="shared" si="773"/>
        <v>155.4345751423198</v>
      </c>
      <c r="R4967" s="163">
        <f t="shared" si="774"/>
        <v>1</v>
      </c>
      <c r="S4967" s="161">
        <f t="shared" si="775"/>
        <v>2000000</v>
      </c>
      <c r="T4967" s="162">
        <f t="shared" si="776"/>
        <v>186.7924065397419</v>
      </c>
      <c r="U4967" s="162">
        <f t="shared" si="777"/>
        <v>135.21728757115991</v>
      </c>
      <c r="V4967" s="163">
        <f t="shared" si="778"/>
        <v>1</v>
      </c>
      <c r="W4967" s="164">
        <f t="shared" si="779"/>
        <v>-20114711.046188235</v>
      </c>
      <c r="X4967" s="164">
        <f t="shared" si="780"/>
        <v>-46849762.062836021</v>
      </c>
    </row>
    <row r="4968" spans="10:24" x14ac:dyDescent="0.25">
      <c r="J4968">
        <v>4965</v>
      </c>
      <c r="K4968" s="43">
        <v>0.40729995082615766</v>
      </c>
      <c r="L4968">
        <v>0.20703498031794554</v>
      </c>
      <c r="M4968">
        <v>0.74335080111106244</v>
      </c>
      <c r="N4968" s="44">
        <v>0.78149320915941822</v>
      </c>
      <c r="O4968" s="161">
        <f t="shared" si="771"/>
        <v>5000000</v>
      </c>
      <c r="P4968" s="162">
        <f t="shared" si="772"/>
        <v>167.74871455774593</v>
      </c>
      <c r="Q4968" s="162">
        <f t="shared" si="773"/>
        <v>148.07420811990167</v>
      </c>
      <c r="R4968" s="163">
        <f t="shared" si="774"/>
        <v>1</v>
      </c>
      <c r="S4968" s="161">
        <f t="shared" si="775"/>
        <v>6000000</v>
      </c>
      <c r="T4968" s="162">
        <f t="shared" si="776"/>
        <v>185.91623818591532</v>
      </c>
      <c r="U4968" s="162">
        <f t="shared" si="777"/>
        <v>131.53710405995085</v>
      </c>
      <c r="V4968" s="163">
        <f t="shared" si="778"/>
        <v>1</v>
      </c>
      <c r="W4968" s="164">
        <f t="shared" si="779"/>
        <v>48372532.189221293</v>
      </c>
      <c r="X4968" s="164">
        <f t="shared" si="780"/>
        <v>176274804.75578684</v>
      </c>
    </row>
    <row r="4969" spans="10:24" x14ac:dyDescent="0.25">
      <c r="J4969">
        <v>4966</v>
      </c>
      <c r="K4969" s="43">
        <v>0.5579928098461685</v>
      </c>
      <c r="L4969">
        <v>0.4309692427977494</v>
      </c>
      <c r="M4969">
        <v>0.58527925307556716</v>
      </c>
      <c r="N4969" s="44">
        <v>5.2727440485366706E-2</v>
      </c>
      <c r="O4969" s="161">
        <f t="shared" si="771"/>
        <v>6000000</v>
      </c>
      <c r="P4969" s="162">
        <f t="shared" si="772"/>
        <v>177.39139374678535</v>
      </c>
      <c r="Q4969" s="162">
        <f t="shared" si="773"/>
        <v>139.30835855314101</v>
      </c>
      <c r="R4969" s="163">
        <f t="shared" si="774"/>
        <v>1</v>
      </c>
      <c r="S4969" s="161">
        <f t="shared" si="775"/>
        <v>6000000</v>
      </c>
      <c r="T4969" s="162">
        <f t="shared" si="776"/>
        <v>189.13046458226179</v>
      </c>
      <c r="U4969" s="162">
        <f t="shared" si="777"/>
        <v>127.1541792765705</v>
      </c>
      <c r="V4969" s="163">
        <f t="shared" si="778"/>
        <v>0.9</v>
      </c>
      <c r="W4969" s="164">
        <f t="shared" si="779"/>
        <v>178498211.1618661</v>
      </c>
      <c r="X4969" s="164">
        <f t="shared" si="780"/>
        <v>184671940.65073299</v>
      </c>
    </row>
    <row r="4970" spans="10:24" x14ac:dyDescent="0.25">
      <c r="J4970">
        <v>4967</v>
      </c>
      <c r="K4970" s="43">
        <v>0.54666221427371853</v>
      </c>
      <c r="L4970">
        <v>0.59709512599701886</v>
      </c>
      <c r="M4970">
        <v>0.25236077662738099</v>
      </c>
      <c r="N4970" s="44">
        <v>0.7878362640382639</v>
      </c>
      <c r="O4970" s="161">
        <f t="shared" si="771"/>
        <v>5000000</v>
      </c>
      <c r="P4970" s="162">
        <f t="shared" si="772"/>
        <v>183.68752915060043</v>
      </c>
      <c r="Q4970" s="162">
        <f t="shared" si="773"/>
        <v>121.65841624469599</v>
      </c>
      <c r="R4970" s="163">
        <f t="shared" si="774"/>
        <v>1</v>
      </c>
      <c r="S4970" s="161">
        <f t="shared" si="775"/>
        <v>6000000</v>
      </c>
      <c r="T4970" s="162">
        <f t="shared" si="776"/>
        <v>191.22917638353348</v>
      </c>
      <c r="U4970" s="162">
        <f t="shared" si="777"/>
        <v>118.32920812234799</v>
      </c>
      <c r="V4970" s="163">
        <f t="shared" si="778"/>
        <v>1</v>
      </c>
      <c r="W4970" s="164">
        <f t="shared" si="779"/>
        <v>260145564.52952218</v>
      </c>
      <c r="X4970" s="164">
        <f t="shared" si="780"/>
        <v>287399809.56711298</v>
      </c>
    </row>
    <row r="4971" spans="10:24" x14ac:dyDescent="0.25">
      <c r="J4971">
        <v>4968</v>
      </c>
      <c r="K4971" s="43">
        <v>0.47619860573967321</v>
      </c>
      <c r="L4971">
        <v>0.16499093320277392</v>
      </c>
      <c r="M4971">
        <v>0.69370487669875902</v>
      </c>
      <c r="N4971" s="44">
        <v>0.62608313048163344</v>
      </c>
      <c r="O4971" s="161">
        <f t="shared" si="771"/>
        <v>5000000</v>
      </c>
      <c r="P4971" s="162">
        <f t="shared" si="772"/>
        <v>165.38774395411309</v>
      </c>
      <c r="Q4971" s="162">
        <f t="shared" si="773"/>
        <v>145.12759046479107</v>
      </c>
      <c r="R4971" s="163">
        <f t="shared" si="774"/>
        <v>1</v>
      </c>
      <c r="S4971" s="161">
        <f t="shared" si="775"/>
        <v>6000000</v>
      </c>
      <c r="T4971" s="162">
        <f t="shared" si="776"/>
        <v>185.12924798470436</v>
      </c>
      <c r="U4971" s="162">
        <f t="shared" si="777"/>
        <v>130.06379523239553</v>
      </c>
      <c r="V4971" s="163">
        <f t="shared" si="778"/>
        <v>1</v>
      </c>
      <c r="W4971" s="164">
        <f t="shared" si="779"/>
        <v>51300767.446610108</v>
      </c>
      <c r="X4971" s="164">
        <f t="shared" si="780"/>
        <v>180392716.51385295</v>
      </c>
    </row>
    <row r="4972" spans="10:24" x14ac:dyDescent="0.25">
      <c r="J4972">
        <v>4969</v>
      </c>
      <c r="K4972" s="43">
        <v>0.58117242708298289</v>
      </c>
      <c r="L4972">
        <v>0.89577897714706756</v>
      </c>
      <c r="M4972">
        <v>0.41373931176031842</v>
      </c>
      <c r="N4972" s="44">
        <v>0.12665890980981742</v>
      </c>
      <c r="O4972" s="161">
        <f t="shared" si="771"/>
        <v>6000000</v>
      </c>
      <c r="P4972" s="162">
        <f t="shared" si="772"/>
        <v>198.86791435891803</v>
      </c>
      <c r="Q4972" s="162">
        <f t="shared" si="773"/>
        <v>130.64127091918036</v>
      </c>
      <c r="R4972" s="163">
        <f t="shared" si="774"/>
        <v>1</v>
      </c>
      <c r="S4972" s="161">
        <f t="shared" si="775"/>
        <v>6000000</v>
      </c>
      <c r="T4972" s="162">
        <f t="shared" si="776"/>
        <v>196.28930478630599</v>
      </c>
      <c r="U4972" s="162">
        <f t="shared" si="777"/>
        <v>122.82063545959018</v>
      </c>
      <c r="V4972" s="163">
        <f t="shared" si="778"/>
        <v>0.9</v>
      </c>
      <c r="W4972" s="164">
        <f t="shared" si="779"/>
        <v>359359860.63842601</v>
      </c>
      <c r="X4972" s="164">
        <f t="shared" si="780"/>
        <v>246730814.36426538</v>
      </c>
    </row>
    <row r="4973" spans="10:24" x14ac:dyDescent="0.25">
      <c r="J4973">
        <v>4970</v>
      </c>
      <c r="K4973" s="43">
        <v>0.22892844184343342</v>
      </c>
      <c r="L4973">
        <v>0.71233274559299364</v>
      </c>
      <c r="M4973">
        <v>0.94740357962649191</v>
      </c>
      <c r="N4973" s="44">
        <v>7.8894222792390001E-2</v>
      </c>
      <c r="O4973" s="161">
        <f t="shared" si="771"/>
        <v>2000000</v>
      </c>
      <c r="P4973" s="162">
        <f t="shared" si="772"/>
        <v>188.4031873471171</v>
      </c>
      <c r="Q4973" s="162">
        <f t="shared" si="773"/>
        <v>167.40367223428666</v>
      </c>
      <c r="R4973" s="163">
        <f t="shared" si="774"/>
        <v>1</v>
      </c>
      <c r="S4973" s="161">
        <f t="shared" si="775"/>
        <v>5000000</v>
      </c>
      <c r="T4973" s="162">
        <f t="shared" si="776"/>
        <v>192.80106244903902</v>
      </c>
      <c r="U4973" s="162">
        <f t="shared" si="777"/>
        <v>141.20183611714333</v>
      </c>
      <c r="V4973" s="163">
        <f t="shared" si="778"/>
        <v>0.9</v>
      </c>
      <c r="W4973" s="164">
        <f t="shared" si="779"/>
        <v>-8000969.7743391246</v>
      </c>
      <c r="X4973" s="164">
        <f t="shared" si="780"/>
        <v>82196518.493530601</v>
      </c>
    </row>
    <row r="4974" spans="10:24" x14ac:dyDescent="0.25">
      <c r="J4974">
        <v>4971</v>
      </c>
      <c r="K4974" s="43">
        <v>0.84063590260123722</v>
      </c>
      <c r="L4974">
        <v>0.69191653201510817</v>
      </c>
      <c r="M4974">
        <v>0.44754920107398122</v>
      </c>
      <c r="N4974" s="44">
        <v>0.7220543885195646</v>
      </c>
      <c r="O4974" s="161">
        <f t="shared" si="771"/>
        <v>7000000</v>
      </c>
      <c r="P4974" s="162">
        <f t="shared" si="772"/>
        <v>187.51935226092525</v>
      </c>
      <c r="Q4974" s="162">
        <f t="shared" si="773"/>
        <v>132.3628853240688</v>
      </c>
      <c r="R4974" s="163">
        <f t="shared" si="774"/>
        <v>1</v>
      </c>
      <c r="S4974" s="161">
        <f t="shared" si="775"/>
        <v>7000000</v>
      </c>
      <c r="T4974" s="162">
        <f t="shared" si="776"/>
        <v>192.50645075364176</v>
      </c>
      <c r="U4974" s="162">
        <f t="shared" si="777"/>
        <v>123.6814426620344</v>
      </c>
      <c r="V4974" s="163">
        <f t="shared" si="778"/>
        <v>1</v>
      </c>
      <c r="W4974" s="164">
        <f t="shared" si="779"/>
        <v>336095268.55799514</v>
      </c>
      <c r="X4974" s="164">
        <f t="shared" si="780"/>
        <v>331775056.6412515</v>
      </c>
    </row>
    <row r="4975" spans="10:24" x14ac:dyDescent="0.25">
      <c r="J4975">
        <v>4972</v>
      </c>
      <c r="K4975" s="43">
        <v>0.73443327395448621</v>
      </c>
      <c r="L4975">
        <v>0.73007328086160861</v>
      </c>
      <c r="M4975">
        <v>0.56879491107913904</v>
      </c>
      <c r="N4975" s="44">
        <v>0.87414844757740151</v>
      </c>
      <c r="O4975" s="161">
        <f t="shared" si="771"/>
        <v>6000000</v>
      </c>
      <c r="P4975" s="162">
        <f t="shared" si="772"/>
        <v>189.19551953629369</v>
      </c>
      <c r="Q4975" s="162">
        <f t="shared" si="773"/>
        <v>138.46613857262722</v>
      </c>
      <c r="R4975" s="163">
        <f t="shared" si="774"/>
        <v>1</v>
      </c>
      <c r="S4975" s="161">
        <f t="shared" si="775"/>
        <v>7000000</v>
      </c>
      <c r="T4975" s="162">
        <f t="shared" si="776"/>
        <v>193.06517317876455</v>
      </c>
      <c r="U4975" s="162">
        <f t="shared" si="777"/>
        <v>126.73306928631361</v>
      </c>
      <c r="V4975" s="163">
        <f t="shared" si="778"/>
        <v>1</v>
      </c>
      <c r="W4975" s="164">
        <f t="shared" si="779"/>
        <v>254376285.78199881</v>
      </c>
      <c r="X4975" s="164">
        <f t="shared" si="780"/>
        <v>314324727.24715662</v>
      </c>
    </row>
    <row r="4976" spans="10:24" x14ac:dyDescent="0.25">
      <c r="J4976">
        <v>4973</v>
      </c>
      <c r="K4976" s="43">
        <v>0.93543648589534356</v>
      </c>
      <c r="L4976">
        <v>0.19228906266804291</v>
      </c>
      <c r="M4976">
        <v>0.88937387150102953</v>
      </c>
      <c r="N4976" s="44">
        <v>0.38481656531875952</v>
      </c>
      <c r="O4976" s="161">
        <f t="shared" si="771"/>
        <v>7000000</v>
      </c>
      <c r="P4976" s="162">
        <f t="shared" si="772"/>
        <v>166.95762119187194</v>
      </c>
      <c r="Q4976" s="162">
        <f t="shared" si="773"/>
        <v>159.46410108927122</v>
      </c>
      <c r="R4976" s="163">
        <f t="shared" si="774"/>
        <v>1</v>
      </c>
      <c r="S4976" s="161">
        <f t="shared" si="775"/>
        <v>9000000</v>
      </c>
      <c r="T4976" s="162">
        <f t="shared" si="776"/>
        <v>185.65254039729064</v>
      </c>
      <c r="U4976" s="162">
        <f t="shared" si="777"/>
        <v>137.2320505446356</v>
      </c>
      <c r="V4976" s="163">
        <f t="shared" si="778"/>
        <v>1</v>
      </c>
      <c r="W4976" s="164">
        <f t="shared" si="779"/>
        <v>2454640.7182049826</v>
      </c>
      <c r="X4976" s="164">
        <f t="shared" si="780"/>
        <v>285784408.67389536</v>
      </c>
    </row>
    <row r="4977" spans="10:24" x14ac:dyDescent="0.25">
      <c r="J4977">
        <v>4974</v>
      </c>
      <c r="K4977" s="43">
        <v>0.53672139644510952</v>
      </c>
      <c r="L4977">
        <v>0.29626329407686369</v>
      </c>
      <c r="M4977">
        <v>0.33389849009607397</v>
      </c>
      <c r="N4977" s="44">
        <v>0.33203792407415844</v>
      </c>
      <c r="O4977" s="161">
        <f t="shared" si="771"/>
        <v>5000000</v>
      </c>
      <c r="P4977" s="162">
        <f t="shared" si="772"/>
        <v>171.97232589033447</v>
      </c>
      <c r="Q4977" s="162">
        <f t="shared" si="773"/>
        <v>126.41653037490332</v>
      </c>
      <c r="R4977" s="163">
        <f t="shared" si="774"/>
        <v>1</v>
      </c>
      <c r="S4977" s="161">
        <f t="shared" si="775"/>
        <v>6000000</v>
      </c>
      <c r="T4977" s="162">
        <f t="shared" si="776"/>
        <v>187.32410863011148</v>
      </c>
      <c r="U4977" s="162">
        <f t="shared" si="777"/>
        <v>120.70826518745166</v>
      </c>
      <c r="V4977" s="163">
        <f t="shared" si="778"/>
        <v>1</v>
      </c>
      <c r="W4977" s="164">
        <f t="shared" si="779"/>
        <v>177778977.5771558</v>
      </c>
      <c r="X4977" s="164">
        <f t="shared" si="780"/>
        <v>249695060.65595895</v>
      </c>
    </row>
    <row r="4978" spans="10:24" x14ac:dyDescent="0.25">
      <c r="J4978">
        <v>4975</v>
      </c>
      <c r="K4978" s="43">
        <v>0.95591373313189854</v>
      </c>
      <c r="L4978">
        <v>0.39153828853746253</v>
      </c>
      <c r="M4978">
        <v>0.65030168354455631</v>
      </c>
      <c r="N4978" s="44">
        <v>9.0893187383040974E-2</v>
      </c>
      <c r="O4978" s="161">
        <f t="shared" si="771"/>
        <v>9000000</v>
      </c>
      <c r="P4978" s="162">
        <f t="shared" si="772"/>
        <v>175.8703206085045</v>
      </c>
      <c r="Q4978" s="162">
        <f t="shared" si="773"/>
        <v>142.72270153865702</v>
      </c>
      <c r="R4978" s="163">
        <f t="shared" si="774"/>
        <v>1</v>
      </c>
      <c r="S4978" s="161">
        <f t="shared" si="775"/>
        <v>9000000</v>
      </c>
      <c r="T4978" s="162">
        <f t="shared" si="776"/>
        <v>188.62344020283484</v>
      </c>
      <c r="U4978" s="162">
        <f t="shared" si="777"/>
        <v>128.86135076932851</v>
      </c>
      <c r="V4978" s="163">
        <f t="shared" si="778"/>
        <v>0.9</v>
      </c>
      <c r="W4978" s="164">
        <f t="shared" si="779"/>
        <v>248328571.6286273</v>
      </c>
      <c r="X4978" s="164">
        <f t="shared" si="780"/>
        <v>334072924.41140127</v>
      </c>
    </row>
    <row r="4979" spans="10:24" x14ac:dyDescent="0.25">
      <c r="J4979">
        <v>4976</v>
      </c>
      <c r="K4979" s="43">
        <v>0.47892611646105454</v>
      </c>
      <c r="L4979">
        <v>0.74339989685812546</v>
      </c>
      <c r="M4979">
        <v>0.65374267338983116</v>
      </c>
      <c r="N4979" s="44">
        <v>0.59151611114425506</v>
      </c>
      <c r="O4979" s="161">
        <f t="shared" si="771"/>
        <v>5000000</v>
      </c>
      <c r="P4979" s="162">
        <f t="shared" si="772"/>
        <v>189.80794190879726</v>
      </c>
      <c r="Q4979" s="162">
        <f t="shared" si="773"/>
        <v>142.90889596485644</v>
      </c>
      <c r="R4979" s="163">
        <f t="shared" si="774"/>
        <v>1</v>
      </c>
      <c r="S4979" s="161">
        <f t="shared" si="775"/>
        <v>6000000</v>
      </c>
      <c r="T4979" s="162">
        <f t="shared" si="776"/>
        <v>193.2693139695991</v>
      </c>
      <c r="U4979" s="162">
        <f t="shared" si="777"/>
        <v>128.95444798242821</v>
      </c>
      <c r="V4979" s="163">
        <f t="shared" si="778"/>
        <v>1</v>
      </c>
      <c r="W4979" s="164">
        <f t="shared" si="779"/>
        <v>184495229.71970409</v>
      </c>
      <c r="X4979" s="164">
        <f t="shared" si="780"/>
        <v>235889195.92302537</v>
      </c>
    </row>
    <row r="4980" spans="10:24" x14ac:dyDescent="0.25">
      <c r="J4980">
        <v>4977</v>
      </c>
      <c r="K4980" s="43">
        <v>0.56668770451145034</v>
      </c>
      <c r="L4980">
        <v>0.16073861595276651</v>
      </c>
      <c r="M4980">
        <v>8.8499537090038549E-2</v>
      </c>
      <c r="N4980" s="44">
        <v>2.4441422451714989E-2</v>
      </c>
      <c r="O4980" s="161">
        <f t="shared" si="771"/>
        <v>6000000</v>
      </c>
      <c r="P4980" s="162">
        <f t="shared" si="772"/>
        <v>165.12859838845904</v>
      </c>
      <c r="Q4980" s="162">
        <f t="shared" si="773"/>
        <v>107.99894569487485</v>
      </c>
      <c r="R4980" s="163">
        <f t="shared" si="774"/>
        <v>1</v>
      </c>
      <c r="S4980" s="161">
        <f t="shared" si="775"/>
        <v>6000000</v>
      </c>
      <c r="T4980" s="162">
        <f t="shared" si="776"/>
        <v>185.04286612948636</v>
      </c>
      <c r="U4980" s="162">
        <f t="shared" si="777"/>
        <v>111.49947284743743</v>
      </c>
      <c r="V4980" s="163">
        <f t="shared" si="778"/>
        <v>0.9</v>
      </c>
      <c r="W4980" s="164">
        <f t="shared" si="779"/>
        <v>292777916.16150516</v>
      </c>
      <c r="X4980" s="164">
        <f t="shared" si="780"/>
        <v>247134323.72306418</v>
      </c>
    </row>
    <row r="4981" spans="10:24" x14ac:dyDescent="0.25">
      <c r="J4981">
        <v>4978</v>
      </c>
      <c r="K4981" s="43">
        <v>0.99736483449127022</v>
      </c>
      <c r="L4981">
        <v>3.3543220427664222E-3</v>
      </c>
      <c r="M4981">
        <v>0.58465156958323106</v>
      </c>
      <c r="N4981" s="44">
        <v>0.72331619790523261</v>
      </c>
      <c r="O4981" s="161">
        <f t="shared" si="771"/>
        <v>9000000</v>
      </c>
      <c r="P4981" s="162">
        <f t="shared" si="772"/>
        <v>139.335431104544</v>
      </c>
      <c r="Q4981" s="162">
        <f t="shared" si="773"/>
        <v>139.27615808377672</v>
      </c>
      <c r="R4981" s="163">
        <f t="shared" si="774"/>
        <v>1</v>
      </c>
      <c r="S4981" s="161">
        <f t="shared" si="775"/>
        <v>9000000</v>
      </c>
      <c r="T4981" s="162">
        <f t="shared" si="776"/>
        <v>176.44514370151467</v>
      </c>
      <c r="U4981" s="162">
        <f t="shared" si="777"/>
        <v>127.13807904188836</v>
      </c>
      <c r="V4981" s="163">
        <f t="shared" si="778"/>
        <v>1</v>
      </c>
      <c r="W4981" s="164">
        <f t="shared" si="779"/>
        <v>-49466542.813094489</v>
      </c>
      <c r="X4981" s="164">
        <f t="shared" si="780"/>
        <v>293763581.93663675</v>
      </c>
    </row>
    <row r="4982" spans="10:24" x14ac:dyDescent="0.25">
      <c r="J4982">
        <v>4979</v>
      </c>
      <c r="K4982" s="43">
        <v>0.51224610801545822</v>
      </c>
      <c r="L4982">
        <v>0.74721818849329003</v>
      </c>
      <c r="M4982">
        <v>0.96125562977517587</v>
      </c>
      <c r="N4982" s="44">
        <v>0.72228187825237422</v>
      </c>
      <c r="O4982" s="161">
        <f t="shared" si="771"/>
        <v>5000000</v>
      </c>
      <c r="P4982" s="162">
        <f t="shared" si="772"/>
        <v>189.98642094897824</v>
      </c>
      <c r="Q4982" s="162">
        <f t="shared" si="773"/>
        <v>170.30893163854853</v>
      </c>
      <c r="R4982" s="163">
        <f t="shared" si="774"/>
        <v>1</v>
      </c>
      <c r="S4982" s="161">
        <f t="shared" si="775"/>
        <v>6000000</v>
      </c>
      <c r="T4982" s="162">
        <f t="shared" si="776"/>
        <v>193.32880698299275</v>
      </c>
      <c r="U4982" s="162">
        <f t="shared" si="777"/>
        <v>142.65446581927426</v>
      </c>
      <c r="V4982" s="163">
        <f t="shared" si="778"/>
        <v>1</v>
      </c>
      <c r="W4982" s="164">
        <f t="shared" si="779"/>
        <v>48387446.552148536</v>
      </c>
      <c r="X4982" s="164">
        <f t="shared" si="780"/>
        <v>154046046.98231089</v>
      </c>
    </row>
    <row r="4983" spans="10:24" x14ac:dyDescent="0.25">
      <c r="J4983">
        <v>4980</v>
      </c>
      <c r="K4983" s="43">
        <v>0.51609961260483905</v>
      </c>
      <c r="L4983">
        <v>0.37110768611508615</v>
      </c>
      <c r="M4983">
        <v>0.82059475491964418</v>
      </c>
      <c r="N4983" s="44">
        <v>0.42293992540883074</v>
      </c>
      <c r="O4983" s="161">
        <f t="shared" si="771"/>
        <v>5000000</v>
      </c>
      <c r="P4983" s="162">
        <f t="shared" si="772"/>
        <v>175.06618442930059</v>
      </c>
      <c r="Q4983" s="162">
        <f t="shared" si="773"/>
        <v>153.35268081429388</v>
      </c>
      <c r="R4983" s="163">
        <f t="shared" si="774"/>
        <v>1</v>
      </c>
      <c r="S4983" s="161">
        <f t="shared" si="775"/>
        <v>6000000</v>
      </c>
      <c r="T4983" s="162">
        <f t="shared" si="776"/>
        <v>188.35539480976686</v>
      </c>
      <c r="U4983" s="162">
        <f t="shared" si="777"/>
        <v>134.17634040714694</v>
      </c>
      <c r="V4983" s="163">
        <f t="shared" si="778"/>
        <v>1</v>
      </c>
      <c r="W4983" s="164">
        <f t="shared" si="779"/>
        <v>58567518.075033575</v>
      </c>
      <c r="X4983" s="164">
        <f t="shared" si="780"/>
        <v>175074326.41571957</v>
      </c>
    </row>
    <row r="4984" spans="10:24" x14ac:dyDescent="0.25">
      <c r="J4984">
        <v>4981</v>
      </c>
      <c r="K4984" s="43">
        <v>0.52515975517716329</v>
      </c>
      <c r="L4984">
        <v>0.47330876346523887</v>
      </c>
      <c r="M4984">
        <v>0.83873184826897085</v>
      </c>
      <c r="N4984" s="44">
        <v>0.57976848926619151</v>
      </c>
      <c r="O4984" s="161">
        <f t="shared" si="771"/>
        <v>5000000</v>
      </c>
      <c r="P4984" s="162">
        <f t="shared" si="772"/>
        <v>178.9956749880798</v>
      </c>
      <c r="Q4984" s="162">
        <f t="shared" si="773"/>
        <v>154.78518551610557</v>
      </c>
      <c r="R4984" s="163">
        <f t="shared" si="774"/>
        <v>1</v>
      </c>
      <c r="S4984" s="161">
        <f t="shared" si="775"/>
        <v>6000000</v>
      </c>
      <c r="T4984" s="162">
        <f t="shared" si="776"/>
        <v>189.66522499602661</v>
      </c>
      <c r="U4984" s="162">
        <f t="shared" si="777"/>
        <v>134.89259275805279</v>
      </c>
      <c r="V4984" s="163">
        <f t="shared" si="778"/>
        <v>1</v>
      </c>
      <c r="W4984" s="164">
        <f t="shared" si="779"/>
        <v>71052447.359871134</v>
      </c>
      <c r="X4984" s="164">
        <f t="shared" si="780"/>
        <v>178635793.42784292</v>
      </c>
    </row>
    <row r="4985" spans="10:24" x14ac:dyDescent="0.25">
      <c r="J4985">
        <v>4982</v>
      </c>
      <c r="K4985" s="43">
        <v>0.59923625580540485</v>
      </c>
      <c r="L4985">
        <v>0.29595195055427981</v>
      </c>
      <c r="M4985">
        <v>0.9827378388923742</v>
      </c>
      <c r="N4985" s="44">
        <v>0.73851409795301448</v>
      </c>
      <c r="O4985" s="161">
        <f t="shared" si="771"/>
        <v>6000000</v>
      </c>
      <c r="P4985" s="162">
        <f t="shared" si="772"/>
        <v>171.95881387391432</v>
      </c>
      <c r="Q4985" s="162">
        <f t="shared" si="773"/>
        <v>177.27787990712937</v>
      </c>
      <c r="R4985" s="163">
        <f t="shared" si="774"/>
        <v>1</v>
      </c>
      <c r="S4985" s="161">
        <f t="shared" si="775"/>
        <v>6000000</v>
      </c>
      <c r="T4985" s="162">
        <f t="shared" si="776"/>
        <v>187.31960462463812</v>
      </c>
      <c r="U4985" s="162">
        <f t="shared" si="777"/>
        <v>146.13893995356469</v>
      </c>
      <c r="V4985" s="163">
        <f t="shared" si="778"/>
        <v>1</v>
      </c>
      <c r="W4985" s="164">
        <f t="shared" si="779"/>
        <v>-81914396.199290305</v>
      </c>
      <c r="X4985" s="164">
        <f t="shared" si="780"/>
        <v>97083988.026440591</v>
      </c>
    </row>
    <row r="4986" spans="10:24" x14ac:dyDescent="0.25">
      <c r="J4986">
        <v>4983</v>
      </c>
      <c r="K4986" s="43">
        <v>0.38792829543367557</v>
      </c>
      <c r="L4986">
        <v>0.63708704117508796</v>
      </c>
      <c r="M4986">
        <v>0.67262409014024893</v>
      </c>
      <c r="N4986" s="44">
        <v>0.58663700425106735</v>
      </c>
      <c r="O4986" s="161">
        <f t="shared" si="771"/>
        <v>5000000</v>
      </c>
      <c r="P4986" s="162">
        <f t="shared" si="772"/>
        <v>185.26025025760802</v>
      </c>
      <c r="Q4986" s="162">
        <f t="shared" si="773"/>
        <v>143.94341386845295</v>
      </c>
      <c r="R4986" s="163">
        <f t="shared" si="774"/>
        <v>1</v>
      </c>
      <c r="S4986" s="161">
        <f t="shared" si="775"/>
        <v>6000000</v>
      </c>
      <c r="T4986" s="162">
        <f t="shared" si="776"/>
        <v>191.753416752536</v>
      </c>
      <c r="U4986" s="162">
        <f t="shared" si="777"/>
        <v>129.47170693422649</v>
      </c>
      <c r="V4986" s="163">
        <f t="shared" si="778"/>
        <v>1</v>
      </c>
      <c r="W4986" s="164">
        <f t="shared" si="779"/>
        <v>156584181.94577536</v>
      </c>
      <c r="X4986" s="164">
        <f t="shared" si="780"/>
        <v>223690258.90985703</v>
      </c>
    </row>
    <row r="4987" spans="10:24" x14ac:dyDescent="0.25">
      <c r="J4987">
        <v>4984</v>
      </c>
      <c r="K4987" s="43">
        <v>0.69166065179035963</v>
      </c>
      <c r="L4987">
        <v>0.84416664275013187</v>
      </c>
      <c r="M4987">
        <v>0.66727262466040038</v>
      </c>
      <c r="N4987" s="44">
        <v>0.24205713165826803</v>
      </c>
      <c r="O4987" s="161">
        <f t="shared" si="771"/>
        <v>6000000</v>
      </c>
      <c r="P4987" s="162">
        <f t="shared" si="772"/>
        <v>195.17596420315462</v>
      </c>
      <c r="Q4987" s="162">
        <f t="shared" si="773"/>
        <v>143.64788901350192</v>
      </c>
      <c r="R4987" s="163">
        <f t="shared" si="774"/>
        <v>1</v>
      </c>
      <c r="S4987" s="161">
        <f t="shared" si="775"/>
        <v>7000000</v>
      </c>
      <c r="T4987" s="162">
        <f t="shared" si="776"/>
        <v>195.05865473438487</v>
      </c>
      <c r="U4987" s="162">
        <f t="shared" si="777"/>
        <v>129.32394450675096</v>
      </c>
      <c r="V4987" s="163">
        <f t="shared" si="778"/>
        <v>1</v>
      </c>
      <c r="W4987" s="164">
        <f t="shared" si="779"/>
        <v>259168451.13791621</v>
      </c>
      <c r="X4987" s="164">
        <f t="shared" si="780"/>
        <v>310142971.59343737</v>
      </c>
    </row>
    <row r="4988" spans="10:24" x14ac:dyDescent="0.25">
      <c r="J4988">
        <v>4985</v>
      </c>
      <c r="K4988" s="43">
        <v>0.86523839186069385</v>
      </c>
      <c r="L4988">
        <v>0.42465833359367788</v>
      </c>
      <c r="M4988">
        <v>0.30217667975073825</v>
      </c>
      <c r="N4988" s="44">
        <v>0.29653157645795059</v>
      </c>
      <c r="O4988" s="161">
        <f t="shared" si="771"/>
        <v>7000000</v>
      </c>
      <c r="P4988" s="162">
        <f t="shared" si="772"/>
        <v>177.15014426751915</v>
      </c>
      <c r="Q4988" s="162">
        <f t="shared" si="773"/>
        <v>124.6369926162693</v>
      </c>
      <c r="R4988" s="163">
        <f t="shared" si="774"/>
        <v>1</v>
      </c>
      <c r="S4988" s="161">
        <f t="shared" si="775"/>
        <v>7000000</v>
      </c>
      <c r="T4988" s="162">
        <f t="shared" si="776"/>
        <v>189.05004808917306</v>
      </c>
      <c r="U4988" s="162">
        <f t="shared" si="777"/>
        <v>119.81849630813466</v>
      </c>
      <c r="V4988" s="163">
        <f t="shared" si="778"/>
        <v>1</v>
      </c>
      <c r="W4988" s="164">
        <f t="shared" si="779"/>
        <v>317592061.55874902</v>
      </c>
      <c r="X4988" s="164">
        <f t="shared" si="780"/>
        <v>334620862.46726882</v>
      </c>
    </row>
    <row r="4989" spans="10:24" x14ac:dyDescent="0.25">
      <c r="J4989">
        <v>4986</v>
      </c>
      <c r="K4989" s="43">
        <v>0.55742681299762575</v>
      </c>
      <c r="L4989">
        <v>0.43542327008821702</v>
      </c>
      <c r="M4989">
        <v>0.22142806137812454</v>
      </c>
      <c r="N4989" s="44">
        <v>5.6911617835186723E-2</v>
      </c>
      <c r="O4989" s="161">
        <f t="shared" si="771"/>
        <v>6000000</v>
      </c>
      <c r="P4989" s="162">
        <f t="shared" si="772"/>
        <v>177.5612505662634</v>
      </c>
      <c r="Q4989" s="162">
        <f t="shared" si="773"/>
        <v>119.65241704627884</v>
      </c>
      <c r="R4989" s="163">
        <f t="shared" si="774"/>
        <v>1</v>
      </c>
      <c r="S4989" s="161">
        <f t="shared" si="775"/>
        <v>6000000</v>
      </c>
      <c r="T4989" s="162">
        <f t="shared" si="776"/>
        <v>189.18708352208779</v>
      </c>
      <c r="U4989" s="162">
        <f t="shared" si="777"/>
        <v>117.32620852313943</v>
      </c>
      <c r="V4989" s="163">
        <f t="shared" si="778"/>
        <v>0.9</v>
      </c>
      <c r="W4989" s="164">
        <f t="shared" si="779"/>
        <v>297453001.11990732</v>
      </c>
      <c r="X4989" s="164">
        <f t="shared" si="780"/>
        <v>238048724.99432117</v>
      </c>
    </row>
    <row r="4990" spans="10:24" x14ac:dyDescent="0.25">
      <c r="J4990">
        <v>4987</v>
      </c>
      <c r="K4990" s="43">
        <v>0.27232253672160645</v>
      </c>
      <c r="L4990">
        <v>0.10443707603320407</v>
      </c>
      <c r="M4990">
        <v>0.79421643082958449</v>
      </c>
      <c r="N4990" s="44">
        <v>0.92487936142609928</v>
      </c>
      <c r="O4990" s="161">
        <f t="shared" si="771"/>
        <v>2000000</v>
      </c>
      <c r="P4990" s="162">
        <f t="shared" si="772"/>
        <v>161.14999125903893</v>
      </c>
      <c r="Q4990" s="162">
        <f t="shared" si="773"/>
        <v>151.42277856988738</v>
      </c>
      <c r="R4990" s="163">
        <f t="shared" si="774"/>
        <v>1</v>
      </c>
      <c r="S4990" s="161">
        <f t="shared" si="775"/>
        <v>5000000</v>
      </c>
      <c r="T4990" s="162">
        <f t="shared" si="776"/>
        <v>183.71666375301297</v>
      </c>
      <c r="U4990" s="162">
        <f t="shared" si="777"/>
        <v>133.21138928494369</v>
      </c>
      <c r="V4990" s="163">
        <f t="shared" si="778"/>
        <v>1</v>
      </c>
      <c r="W4990" s="164">
        <f t="shared" si="779"/>
        <v>-30545574.621696915</v>
      </c>
      <c r="X4990" s="164">
        <f t="shared" si="780"/>
        <v>102526372.34034637</v>
      </c>
    </row>
    <row r="4991" spans="10:24" x14ac:dyDescent="0.25">
      <c r="J4991">
        <v>4988</v>
      </c>
      <c r="K4991" s="43">
        <v>0.89325944676134195</v>
      </c>
      <c r="L4991">
        <v>0.66612160865952286</v>
      </c>
      <c r="M4991">
        <v>0.84200119866474898</v>
      </c>
      <c r="N4991" s="44">
        <v>0.60131616717458569</v>
      </c>
      <c r="O4991" s="161">
        <f t="shared" si="771"/>
        <v>7000000</v>
      </c>
      <c r="P4991" s="162">
        <f t="shared" si="772"/>
        <v>186.43843083199749</v>
      </c>
      <c r="Q4991" s="162">
        <f t="shared" si="773"/>
        <v>155.05433264535472</v>
      </c>
      <c r="R4991" s="163">
        <f t="shared" si="774"/>
        <v>1</v>
      </c>
      <c r="S4991" s="161">
        <f t="shared" si="775"/>
        <v>7000000</v>
      </c>
      <c r="T4991" s="162">
        <f t="shared" si="776"/>
        <v>192.14614361066583</v>
      </c>
      <c r="U4991" s="162">
        <f t="shared" si="777"/>
        <v>135.02716632267737</v>
      </c>
      <c r="V4991" s="163">
        <f t="shared" si="778"/>
        <v>1</v>
      </c>
      <c r="W4991" s="164">
        <f t="shared" si="779"/>
        <v>169688687.30649942</v>
      </c>
      <c r="X4991" s="164">
        <f t="shared" si="780"/>
        <v>249832841.01591921</v>
      </c>
    </row>
    <row r="4992" spans="10:24" x14ac:dyDescent="0.25">
      <c r="J4992">
        <v>4989</v>
      </c>
      <c r="K4992" s="43">
        <v>0.50907929074020619</v>
      </c>
      <c r="L4992">
        <v>0.78705562484300795</v>
      </c>
      <c r="M4992">
        <v>0.35262306236888075</v>
      </c>
      <c r="N4992" s="44">
        <v>0.4826454178854388</v>
      </c>
      <c r="O4992" s="161">
        <f t="shared" si="771"/>
        <v>5000000</v>
      </c>
      <c r="P4992" s="162">
        <f t="shared" si="772"/>
        <v>191.94369813519418</v>
      </c>
      <c r="Q4992" s="162">
        <f t="shared" si="773"/>
        <v>127.43503337761256</v>
      </c>
      <c r="R4992" s="163">
        <f t="shared" si="774"/>
        <v>1</v>
      </c>
      <c r="S4992" s="161">
        <f t="shared" si="775"/>
        <v>6000000</v>
      </c>
      <c r="T4992" s="162">
        <f t="shared" si="776"/>
        <v>193.98123271173139</v>
      </c>
      <c r="U4992" s="162">
        <f t="shared" si="777"/>
        <v>121.21751668880628</v>
      </c>
      <c r="V4992" s="163">
        <f t="shared" si="778"/>
        <v>1</v>
      </c>
      <c r="W4992" s="164">
        <f t="shared" si="779"/>
        <v>272543323.78790814</v>
      </c>
      <c r="X4992" s="164">
        <f t="shared" si="780"/>
        <v>286582296.13755065</v>
      </c>
    </row>
    <row r="4993" spans="10:24" x14ac:dyDescent="0.25">
      <c r="J4993">
        <v>4990</v>
      </c>
      <c r="K4993" s="43">
        <v>1.1205828570870491E-2</v>
      </c>
      <c r="L4993">
        <v>0.73065389030089678</v>
      </c>
      <c r="M4993">
        <v>0.48346628606793429</v>
      </c>
      <c r="N4993" s="44">
        <v>0.11823486133932959</v>
      </c>
      <c r="O4993" s="161">
        <f t="shared" si="771"/>
        <v>1000000</v>
      </c>
      <c r="P4993" s="162">
        <f t="shared" si="772"/>
        <v>189.22187713388453</v>
      </c>
      <c r="Q4993" s="162">
        <f t="shared" si="773"/>
        <v>134.17088508144195</v>
      </c>
      <c r="R4993" s="163">
        <f t="shared" si="774"/>
        <v>1</v>
      </c>
      <c r="S4993" s="161">
        <f t="shared" si="775"/>
        <v>1000000</v>
      </c>
      <c r="T4993" s="162">
        <f t="shared" si="776"/>
        <v>193.07395904462817</v>
      </c>
      <c r="U4993" s="162">
        <f t="shared" si="777"/>
        <v>124.58544254072098</v>
      </c>
      <c r="V4993" s="163">
        <f t="shared" si="778"/>
        <v>0.9</v>
      </c>
      <c r="W4993" s="164">
        <f t="shared" si="779"/>
        <v>5050992.0524425805</v>
      </c>
      <c r="X4993" s="164">
        <f t="shared" si="780"/>
        <v>-88360335.146483526</v>
      </c>
    </row>
    <row r="4994" spans="10:24" x14ac:dyDescent="0.25">
      <c r="J4994">
        <v>4991</v>
      </c>
      <c r="K4994" s="43">
        <v>0.81692091904570807</v>
      </c>
      <c r="L4994">
        <v>0.94160085919128311</v>
      </c>
      <c r="M4994">
        <v>0.5662939149361278</v>
      </c>
      <c r="N4994" s="44">
        <v>0.38713120439883153</v>
      </c>
      <c r="O4994" s="161">
        <f t="shared" si="771"/>
        <v>7000000</v>
      </c>
      <c r="P4994" s="162">
        <f t="shared" si="772"/>
        <v>203.52532662193806</v>
      </c>
      <c r="Q4994" s="162">
        <f t="shared" si="773"/>
        <v>138.33892935676153</v>
      </c>
      <c r="R4994" s="163">
        <f t="shared" si="774"/>
        <v>1</v>
      </c>
      <c r="S4994" s="161">
        <f t="shared" si="775"/>
        <v>7000000</v>
      </c>
      <c r="T4994" s="162">
        <f t="shared" si="776"/>
        <v>197.84177554064601</v>
      </c>
      <c r="U4994" s="162">
        <f t="shared" si="777"/>
        <v>126.66946467838076</v>
      </c>
      <c r="V4994" s="163">
        <f t="shared" si="778"/>
        <v>1</v>
      </c>
      <c r="W4994" s="164">
        <f t="shared" si="779"/>
        <v>406304780.85623574</v>
      </c>
      <c r="X4994" s="164">
        <f t="shared" si="780"/>
        <v>348206176.03585672</v>
      </c>
    </row>
    <row r="4995" spans="10:24" x14ac:dyDescent="0.25">
      <c r="J4995">
        <v>4992</v>
      </c>
      <c r="K4995" s="43">
        <v>0.42061176263055267</v>
      </c>
      <c r="L4995">
        <v>0.19076980037060476</v>
      </c>
      <c r="M4995">
        <v>0.76984849216167373</v>
      </c>
      <c r="N4995" s="44">
        <v>0.80837511806064488</v>
      </c>
      <c r="O4995" s="161">
        <f t="shared" si="771"/>
        <v>5000000</v>
      </c>
      <c r="P4995" s="162">
        <f t="shared" si="772"/>
        <v>166.87405425620767</v>
      </c>
      <c r="Q4995" s="162">
        <f t="shared" si="773"/>
        <v>149.76695964925338</v>
      </c>
      <c r="R4995" s="163">
        <f t="shared" si="774"/>
        <v>1</v>
      </c>
      <c r="S4995" s="161">
        <f t="shared" si="775"/>
        <v>6000000</v>
      </c>
      <c r="T4995" s="162">
        <f t="shared" si="776"/>
        <v>185.62468475206924</v>
      </c>
      <c r="U4995" s="162">
        <f t="shared" si="777"/>
        <v>132.3834798246267</v>
      </c>
      <c r="V4995" s="163">
        <f t="shared" si="778"/>
        <v>1</v>
      </c>
      <c r="W4995" s="164">
        <f t="shared" si="779"/>
        <v>35535473.034771457</v>
      </c>
      <c r="X4995" s="164">
        <f t="shared" si="780"/>
        <v>169447229.56465524</v>
      </c>
    </row>
    <row r="4996" spans="10:24" x14ac:dyDescent="0.25">
      <c r="J4996">
        <v>4993</v>
      </c>
      <c r="K4996" s="43">
        <v>0.28736802463001176</v>
      </c>
      <c r="L4996">
        <v>6.3447008317774056E-2</v>
      </c>
      <c r="M4996">
        <v>2.9143692788091258E-2</v>
      </c>
      <c r="N4996" s="44">
        <v>0.87418371750317891</v>
      </c>
      <c r="O4996" s="161">
        <f t="shared" si="771"/>
        <v>2000000</v>
      </c>
      <c r="P4996" s="162">
        <f t="shared" si="772"/>
        <v>157.10301994277688</v>
      </c>
      <c r="Q4996" s="162">
        <f t="shared" si="773"/>
        <v>97.129394434172752</v>
      </c>
      <c r="R4996" s="163">
        <f t="shared" si="774"/>
        <v>1</v>
      </c>
      <c r="S4996" s="161">
        <f t="shared" si="775"/>
        <v>5000000</v>
      </c>
      <c r="T4996" s="162">
        <f t="shared" si="776"/>
        <v>182.36767331425895</v>
      </c>
      <c r="U4996" s="162">
        <f t="shared" si="777"/>
        <v>106.06469721708638</v>
      </c>
      <c r="V4996" s="163">
        <f t="shared" si="778"/>
        <v>1</v>
      </c>
      <c r="W4996" s="164">
        <f t="shared" si="779"/>
        <v>69947251.017208263</v>
      </c>
      <c r="X4996" s="164">
        <f t="shared" si="780"/>
        <v>231514880.48586285</v>
      </c>
    </row>
    <row r="4997" spans="10:24" x14ac:dyDescent="0.25">
      <c r="J4997">
        <v>4994</v>
      </c>
      <c r="K4997" s="43">
        <v>0.59787403897349323</v>
      </c>
      <c r="L4997">
        <v>0.37625521704335452</v>
      </c>
      <c r="M4997">
        <v>0.7920055909238185</v>
      </c>
      <c r="N4997" s="44">
        <v>0.76794725136960285</v>
      </c>
      <c r="O4997" s="161">
        <f t="shared" ref="O4997:O5060" si="781">VLOOKUP(K4997,$E$5:$H$10,4)</f>
        <v>6000000</v>
      </c>
      <c r="P4997" s="162">
        <f t="shared" ref="P4997:P5060" si="782">_xlfn.NORM.INV(L4997,$E$12,$E$13)</f>
        <v>175.27003665913864</v>
      </c>
      <c r="Q4997" s="162">
        <f t="shared" ref="Q4997:Q5060" si="783">_xlfn.NORM.INV(M4997,$E$15,$E$16)</f>
        <v>151.267997947754</v>
      </c>
      <c r="R4997" s="163">
        <f t="shared" ref="R4997:R5060" si="784">VLOOKUP(N4997,$E$19:$H$21,4)</f>
        <v>1</v>
      </c>
      <c r="S4997" s="161">
        <f t="shared" ref="S4997:S5060" si="785">VLOOKUP(K4997,$G$5:$H$10,2)</f>
        <v>6000000</v>
      </c>
      <c r="T4997" s="162">
        <f t="shared" ref="T4997:T5060" si="786">_xlfn.NORM.INV(L4997,$G$12,$G$13)</f>
        <v>188.4233455530462</v>
      </c>
      <c r="U4997" s="162">
        <f t="shared" ref="U4997:U5060" si="787">_xlfn.NORM.INV(M4997,$G$15,$G$16)</f>
        <v>133.133998973877</v>
      </c>
      <c r="V4997" s="163">
        <f t="shared" ref="V4997:V5060" si="788">VLOOKUP(N4997,$G$19:$H$21,2)</f>
        <v>1</v>
      </c>
      <c r="W4997" s="164">
        <f t="shared" ref="W4997:W5060" si="789">O4997*(P4997-Q4997)*R4997-$D$23-$D$24</f>
        <v>94012232.268307865</v>
      </c>
      <c r="X4997" s="164">
        <f t="shared" ref="X4997:X5060" si="790">S4997*(T4997-U4997)*V4997-$F$23-$F$24</f>
        <v>181736079.47501522</v>
      </c>
    </row>
    <row r="4998" spans="10:24" x14ac:dyDescent="0.25">
      <c r="J4998">
        <v>4995</v>
      </c>
      <c r="K4998" s="43">
        <v>0.16687960630577681</v>
      </c>
      <c r="L4998">
        <v>0.28844511149144358</v>
      </c>
      <c r="M4998">
        <v>0.54496758370582965</v>
      </c>
      <c r="N4998" s="44">
        <v>0.99827062600167094</v>
      </c>
      <c r="O4998" s="161">
        <f t="shared" si="781"/>
        <v>2000000</v>
      </c>
      <c r="P4998" s="162">
        <f t="shared" si="782"/>
        <v>171.63100690444421</v>
      </c>
      <c r="Q4998" s="162">
        <f t="shared" si="783"/>
        <v>137.25913529261476</v>
      </c>
      <c r="R4998" s="163">
        <f t="shared" si="784"/>
        <v>1</v>
      </c>
      <c r="S4998" s="161">
        <f t="shared" si="785"/>
        <v>5000000</v>
      </c>
      <c r="T4998" s="162">
        <f t="shared" si="786"/>
        <v>187.21033563481473</v>
      </c>
      <c r="U4998" s="162">
        <f t="shared" si="787"/>
        <v>126.12956764630738</v>
      </c>
      <c r="V4998" s="163">
        <f t="shared" si="788"/>
        <v>1</v>
      </c>
      <c r="W4998" s="164">
        <f t="shared" si="789"/>
        <v>18743743.22365889</v>
      </c>
      <c r="X4998" s="164">
        <f t="shared" si="790"/>
        <v>155403839.94253671</v>
      </c>
    </row>
    <row r="4999" spans="10:24" x14ac:dyDescent="0.25">
      <c r="J4999">
        <v>4996</v>
      </c>
      <c r="K4999" s="43">
        <v>0.95798178232317543</v>
      </c>
      <c r="L4999">
        <v>0.44162249207459681</v>
      </c>
      <c r="M4999">
        <v>0.67038745656779597</v>
      </c>
      <c r="N4999" s="44">
        <v>1.1040857986985841E-3</v>
      </c>
      <c r="O4999" s="161">
        <f t="shared" si="781"/>
        <v>9000000</v>
      </c>
      <c r="P4999" s="162">
        <f t="shared" si="782"/>
        <v>177.79714673466478</v>
      </c>
      <c r="Q4999" s="162">
        <f t="shared" si="783"/>
        <v>143.81966600418227</v>
      </c>
      <c r="R4999" s="163">
        <f t="shared" si="784"/>
        <v>1</v>
      </c>
      <c r="S4999" s="161">
        <f t="shared" si="785"/>
        <v>9000000</v>
      </c>
      <c r="T4999" s="162">
        <f t="shared" si="786"/>
        <v>189.2657155782216</v>
      </c>
      <c r="U4999" s="162">
        <f t="shared" si="787"/>
        <v>129.40983300209115</v>
      </c>
      <c r="V4999" s="163">
        <f t="shared" si="788"/>
        <v>0.05</v>
      </c>
      <c r="W4999" s="164">
        <f t="shared" si="789"/>
        <v>255797326.57434261</v>
      </c>
      <c r="X4999" s="164">
        <f t="shared" si="790"/>
        <v>-123064852.84074129</v>
      </c>
    </row>
    <row r="5000" spans="10:24" x14ac:dyDescent="0.25">
      <c r="J5000">
        <v>4997</v>
      </c>
      <c r="K5000" s="43">
        <v>0.36357540604555749</v>
      </c>
      <c r="L5000">
        <v>0.80626685718248914</v>
      </c>
      <c r="M5000">
        <v>0.22826954497389518</v>
      </c>
      <c r="N5000" s="44">
        <v>0.71269537076841483</v>
      </c>
      <c r="O5000" s="161">
        <f t="shared" si="781"/>
        <v>5000000</v>
      </c>
      <c r="P5000" s="162">
        <f t="shared" si="782"/>
        <v>192.96332080536897</v>
      </c>
      <c r="Q5000" s="162">
        <f t="shared" si="783"/>
        <v>120.10884409371691</v>
      </c>
      <c r="R5000" s="163">
        <f t="shared" si="784"/>
        <v>1</v>
      </c>
      <c r="S5000" s="161">
        <f t="shared" si="785"/>
        <v>6000000</v>
      </c>
      <c r="T5000" s="162">
        <f t="shared" si="786"/>
        <v>194.321106935123</v>
      </c>
      <c r="U5000" s="162">
        <f t="shared" si="787"/>
        <v>117.55442204685846</v>
      </c>
      <c r="V5000" s="163">
        <f t="shared" si="788"/>
        <v>1</v>
      </c>
      <c r="W5000" s="164">
        <f t="shared" si="789"/>
        <v>314272383.55826026</v>
      </c>
      <c r="X5000" s="164">
        <f t="shared" si="790"/>
        <v>310600109.32958722</v>
      </c>
    </row>
    <row r="5001" spans="10:24" x14ac:dyDescent="0.25">
      <c r="J5001">
        <v>4998</v>
      </c>
      <c r="K5001" s="43">
        <v>0.44523092233932637</v>
      </c>
      <c r="L5001">
        <v>0.68553209360886558</v>
      </c>
      <c r="M5001">
        <v>0.37833705821631514</v>
      </c>
      <c r="N5001" s="44">
        <v>0.2229017268409399</v>
      </c>
      <c r="O5001" s="161">
        <f t="shared" si="781"/>
        <v>5000000</v>
      </c>
      <c r="P5001" s="162">
        <f t="shared" si="782"/>
        <v>187.2483786640297</v>
      </c>
      <c r="Q5001" s="162">
        <f t="shared" si="783"/>
        <v>128.8029760553344</v>
      </c>
      <c r="R5001" s="163">
        <f t="shared" si="784"/>
        <v>1</v>
      </c>
      <c r="S5001" s="161">
        <f t="shared" si="785"/>
        <v>6000000</v>
      </c>
      <c r="T5001" s="162">
        <f t="shared" si="786"/>
        <v>192.41612622134323</v>
      </c>
      <c r="U5001" s="162">
        <f t="shared" si="787"/>
        <v>121.9014880276672</v>
      </c>
      <c r="V5001" s="163">
        <f t="shared" si="788"/>
        <v>1</v>
      </c>
      <c r="W5001" s="164">
        <f t="shared" si="789"/>
        <v>242227013.04347652</v>
      </c>
      <c r="X5001" s="164">
        <f t="shared" si="790"/>
        <v>273087829.16205621</v>
      </c>
    </row>
    <row r="5002" spans="10:24" x14ac:dyDescent="0.25">
      <c r="J5002">
        <v>4999</v>
      </c>
      <c r="K5002" s="43">
        <v>0.5632104093745407</v>
      </c>
      <c r="L5002">
        <v>0.25786770324559316</v>
      </c>
      <c r="M5002">
        <v>0.98587802435098648</v>
      </c>
      <c r="N5002" s="44">
        <v>0.4776851828557549</v>
      </c>
      <c r="O5002" s="161">
        <f t="shared" si="781"/>
        <v>6000000</v>
      </c>
      <c r="P5002" s="162">
        <f t="shared" si="782"/>
        <v>170.25100280890692</v>
      </c>
      <c r="Q5002" s="162">
        <f t="shared" si="783"/>
        <v>178.87762399284333</v>
      </c>
      <c r="R5002" s="163">
        <f t="shared" si="784"/>
        <v>1</v>
      </c>
      <c r="S5002" s="161">
        <f t="shared" si="785"/>
        <v>6000000</v>
      </c>
      <c r="T5002" s="162">
        <f t="shared" si="786"/>
        <v>186.75033426963563</v>
      </c>
      <c r="U5002" s="162">
        <f t="shared" si="787"/>
        <v>146.93881199642166</v>
      </c>
      <c r="V5002" s="163">
        <f t="shared" si="788"/>
        <v>1</v>
      </c>
      <c r="W5002" s="164">
        <f t="shared" si="789"/>
        <v>-101759727.10361844</v>
      </c>
      <c r="X5002" s="164">
        <f t="shared" si="790"/>
        <v>88869133.639283806</v>
      </c>
    </row>
    <row r="5003" spans="10:24" x14ac:dyDescent="0.25">
      <c r="J5003">
        <v>5000</v>
      </c>
      <c r="K5003" s="43">
        <v>0.34114892417630571</v>
      </c>
      <c r="L5003">
        <v>0.23926949946639686</v>
      </c>
      <c r="M5003">
        <v>0.83721041526480677</v>
      </c>
      <c r="N5003" s="44">
        <v>0.12362865102739218</v>
      </c>
      <c r="O5003" s="161">
        <f t="shared" si="781"/>
        <v>5000000</v>
      </c>
      <c r="P5003" s="162">
        <f t="shared" si="782"/>
        <v>169.3701847259415</v>
      </c>
      <c r="Q5003" s="162">
        <f t="shared" si="783"/>
        <v>154.66114879487091</v>
      </c>
      <c r="R5003" s="163">
        <f t="shared" si="784"/>
        <v>1</v>
      </c>
      <c r="S5003" s="161">
        <f t="shared" si="785"/>
        <v>6000000</v>
      </c>
      <c r="T5003" s="162">
        <f t="shared" si="786"/>
        <v>186.4567282419805</v>
      </c>
      <c r="U5003" s="162">
        <f t="shared" si="787"/>
        <v>134.83057439743544</v>
      </c>
      <c r="V5003" s="163">
        <f t="shared" si="788"/>
        <v>0.9</v>
      </c>
      <c r="W5003" s="164">
        <f t="shared" si="789"/>
        <v>23545179.655352935</v>
      </c>
      <c r="X5003" s="164">
        <f t="shared" si="790"/>
        <v>128781230.76054329</v>
      </c>
    </row>
    <row r="5004" spans="10:24" x14ac:dyDescent="0.25">
      <c r="J5004">
        <v>5001</v>
      </c>
      <c r="K5004" s="43">
        <v>0.26279006670375804</v>
      </c>
      <c r="L5004">
        <v>0.68549292801933381</v>
      </c>
      <c r="M5004">
        <v>0.96927469429429092</v>
      </c>
      <c r="N5004" s="44">
        <v>0.38627392239515557</v>
      </c>
      <c r="O5004" s="161">
        <f t="shared" si="781"/>
        <v>2000000</v>
      </c>
      <c r="P5004" s="162">
        <f t="shared" si="782"/>
        <v>187.24672373411221</v>
      </c>
      <c r="Q5004" s="162">
        <f t="shared" si="783"/>
        <v>172.40478356478442</v>
      </c>
      <c r="R5004" s="163">
        <f t="shared" si="784"/>
        <v>1</v>
      </c>
      <c r="S5004" s="161">
        <f t="shared" si="785"/>
        <v>5000000</v>
      </c>
      <c r="T5004" s="162">
        <f t="shared" si="786"/>
        <v>192.41557457803739</v>
      </c>
      <c r="U5004" s="162">
        <f t="shared" si="787"/>
        <v>143.70239178239223</v>
      </c>
      <c r="V5004" s="163">
        <f t="shared" si="788"/>
        <v>1</v>
      </c>
      <c r="W5004" s="164">
        <f t="shared" si="789"/>
        <v>-20316119.661344431</v>
      </c>
      <c r="X5004" s="164">
        <f t="shared" si="790"/>
        <v>93565913.978225827</v>
      </c>
    </row>
    <row r="5005" spans="10:24" x14ac:dyDescent="0.25">
      <c r="J5005">
        <v>5002</v>
      </c>
      <c r="K5005" s="43">
        <v>6.4162699806404988E-2</v>
      </c>
      <c r="L5005">
        <v>0.77993505538946162</v>
      </c>
      <c r="M5005">
        <v>0.73592376980679086</v>
      </c>
      <c r="N5005" s="44">
        <v>0.99609721013728181</v>
      </c>
      <c r="O5005" s="161">
        <f t="shared" si="781"/>
        <v>2000000</v>
      </c>
      <c r="P5005" s="162">
        <f t="shared" si="782"/>
        <v>191.57960841956768</v>
      </c>
      <c r="Q5005" s="162">
        <f t="shared" si="783"/>
        <v>147.61657630056737</v>
      </c>
      <c r="R5005" s="163">
        <f t="shared" si="784"/>
        <v>1</v>
      </c>
      <c r="S5005" s="161">
        <f t="shared" si="785"/>
        <v>2000000</v>
      </c>
      <c r="T5005" s="162">
        <f t="shared" si="786"/>
        <v>193.85986947318924</v>
      </c>
      <c r="U5005" s="162">
        <f t="shared" si="787"/>
        <v>131.30828815028369</v>
      </c>
      <c r="V5005" s="163">
        <f t="shared" si="788"/>
        <v>1</v>
      </c>
      <c r="W5005" s="164">
        <f t="shared" si="789"/>
        <v>37926064.238000602</v>
      </c>
      <c r="X5005" s="164">
        <f t="shared" si="790"/>
        <v>-24896837.354188904</v>
      </c>
    </row>
    <row r="5006" spans="10:24" x14ac:dyDescent="0.25">
      <c r="J5006">
        <v>5003</v>
      </c>
      <c r="K5006" s="43">
        <v>0.10853354979889773</v>
      </c>
      <c r="L5006">
        <v>0.60366809699632318</v>
      </c>
      <c r="M5006">
        <v>0.22295785382429467</v>
      </c>
      <c r="N5006" s="44">
        <v>0.80442295885439286</v>
      </c>
      <c r="O5006" s="161">
        <f t="shared" si="781"/>
        <v>2000000</v>
      </c>
      <c r="P5006" s="162">
        <f t="shared" si="782"/>
        <v>183.9427965040569</v>
      </c>
      <c r="Q5006" s="162">
        <f t="shared" si="783"/>
        <v>119.75516417005129</v>
      </c>
      <c r="R5006" s="163">
        <f t="shared" si="784"/>
        <v>1</v>
      </c>
      <c r="S5006" s="161">
        <f t="shared" si="785"/>
        <v>2000000</v>
      </c>
      <c r="T5006" s="162">
        <f t="shared" si="786"/>
        <v>191.31426550135231</v>
      </c>
      <c r="U5006" s="162">
        <f t="shared" si="787"/>
        <v>117.37758208502564</v>
      </c>
      <c r="V5006" s="163">
        <f t="shared" si="788"/>
        <v>1</v>
      </c>
      <c r="W5006" s="164">
        <f t="shared" si="789"/>
        <v>78375264.668011233</v>
      </c>
      <c r="X5006" s="164">
        <f t="shared" si="790"/>
        <v>-2126633.1673466563</v>
      </c>
    </row>
    <row r="5007" spans="10:24" x14ac:dyDescent="0.25">
      <c r="J5007">
        <v>5004</v>
      </c>
      <c r="K5007" s="43">
        <v>0.16707053960437457</v>
      </c>
      <c r="L5007">
        <v>0.23415372167757076</v>
      </c>
      <c r="M5007">
        <v>0.24633661982747546</v>
      </c>
      <c r="N5007" s="44">
        <v>0.66738390664095115</v>
      </c>
      <c r="O5007" s="161">
        <f t="shared" si="781"/>
        <v>2000000</v>
      </c>
      <c r="P5007" s="162">
        <f t="shared" si="782"/>
        <v>169.12146445976109</v>
      </c>
      <c r="Q5007" s="162">
        <f t="shared" si="783"/>
        <v>121.27873549488879</v>
      </c>
      <c r="R5007" s="163">
        <f t="shared" si="784"/>
        <v>1</v>
      </c>
      <c r="S5007" s="161">
        <f t="shared" si="785"/>
        <v>5000000</v>
      </c>
      <c r="T5007" s="162">
        <f t="shared" si="786"/>
        <v>186.37382148658702</v>
      </c>
      <c r="U5007" s="162">
        <f t="shared" si="787"/>
        <v>118.1393677474444</v>
      </c>
      <c r="V5007" s="163">
        <f t="shared" si="788"/>
        <v>1</v>
      </c>
      <c r="W5007" s="164">
        <f t="shared" si="789"/>
        <v>45685457.929744586</v>
      </c>
      <c r="X5007" s="164">
        <f t="shared" si="790"/>
        <v>191172268.6957131</v>
      </c>
    </row>
    <row r="5008" spans="10:24" x14ac:dyDescent="0.25">
      <c r="J5008">
        <v>5005</v>
      </c>
      <c r="K5008" s="43">
        <v>0.84380224895118017</v>
      </c>
      <c r="L5008">
        <v>0.98260625904654575</v>
      </c>
      <c r="M5008">
        <v>0.5797417732962169</v>
      </c>
      <c r="N5008" s="44">
        <v>0.84914035592523529</v>
      </c>
      <c r="O5008" s="161">
        <f t="shared" si="781"/>
        <v>7000000</v>
      </c>
      <c r="P5008" s="162">
        <f t="shared" si="782"/>
        <v>211.6623531155752</v>
      </c>
      <c r="Q5008" s="162">
        <f t="shared" si="783"/>
        <v>139.02465835181798</v>
      </c>
      <c r="R5008" s="163">
        <f t="shared" si="784"/>
        <v>1</v>
      </c>
      <c r="S5008" s="161">
        <f t="shared" si="785"/>
        <v>7000000</v>
      </c>
      <c r="T5008" s="162">
        <f t="shared" si="786"/>
        <v>200.55411770519174</v>
      </c>
      <c r="U5008" s="162">
        <f t="shared" si="787"/>
        <v>127.01232917590899</v>
      </c>
      <c r="V5008" s="163">
        <f t="shared" si="788"/>
        <v>1</v>
      </c>
      <c r="W5008" s="164">
        <f t="shared" si="789"/>
        <v>458463863.34630054</v>
      </c>
      <c r="X5008" s="164">
        <f t="shared" si="790"/>
        <v>364792519.7049793</v>
      </c>
    </row>
    <row r="5009" spans="10:24" x14ac:dyDescent="0.25">
      <c r="J5009">
        <v>5006</v>
      </c>
      <c r="K5009" s="43">
        <v>0.6670902982047956</v>
      </c>
      <c r="L5009">
        <v>0.1772602347539507</v>
      </c>
      <c r="M5009">
        <v>0.39791632605099958</v>
      </c>
      <c r="N5009" s="44">
        <v>8.2297231806309434E-2</v>
      </c>
      <c r="O5009" s="161">
        <f t="shared" si="781"/>
        <v>6000000</v>
      </c>
      <c r="P5009" s="162">
        <f t="shared" si="782"/>
        <v>166.11214988176201</v>
      </c>
      <c r="Q5009" s="162">
        <f t="shared" si="783"/>
        <v>129.82511699146585</v>
      </c>
      <c r="R5009" s="163">
        <f t="shared" si="784"/>
        <v>1</v>
      </c>
      <c r="S5009" s="161">
        <f t="shared" si="785"/>
        <v>7000000</v>
      </c>
      <c r="T5009" s="162">
        <f t="shared" si="786"/>
        <v>185.37071662725401</v>
      </c>
      <c r="U5009" s="162">
        <f t="shared" si="787"/>
        <v>122.41255849573292</v>
      </c>
      <c r="V5009" s="163">
        <f t="shared" si="788"/>
        <v>0.9</v>
      </c>
      <c r="W5009" s="164">
        <f t="shared" si="789"/>
        <v>167722197.34177697</v>
      </c>
      <c r="X5009" s="164">
        <f t="shared" si="790"/>
        <v>246636396.22858286</v>
      </c>
    </row>
    <row r="5010" spans="10:24" x14ac:dyDescent="0.25">
      <c r="J5010">
        <v>5007</v>
      </c>
      <c r="K5010" s="43">
        <v>0.94931096132241055</v>
      </c>
      <c r="L5010">
        <v>0.83934591075442744</v>
      </c>
      <c r="M5010">
        <v>0.32064515572868135</v>
      </c>
      <c r="N5010" s="44">
        <v>0.95344280055628838</v>
      </c>
      <c r="O5010" s="161">
        <f t="shared" si="781"/>
        <v>7000000</v>
      </c>
      <c r="P5010" s="162">
        <f t="shared" si="782"/>
        <v>194.8765978566156</v>
      </c>
      <c r="Q5010" s="162">
        <f t="shared" si="783"/>
        <v>125.68209025410108</v>
      </c>
      <c r="R5010" s="163">
        <f t="shared" si="784"/>
        <v>1</v>
      </c>
      <c r="S5010" s="161">
        <f t="shared" si="785"/>
        <v>9000000</v>
      </c>
      <c r="T5010" s="162">
        <f t="shared" si="786"/>
        <v>194.9588659522052</v>
      </c>
      <c r="U5010" s="162">
        <f t="shared" si="787"/>
        <v>120.34104512705055</v>
      </c>
      <c r="V5010" s="163">
        <f t="shared" si="788"/>
        <v>1</v>
      </c>
      <c r="W5010" s="164">
        <f t="shared" si="789"/>
        <v>434361553.21760166</v>
      </c>
      <c r="X5010" s="164">
        <f t="shared" si="790"/>
        <v>521560387.42639184</v>
      </c>
    </row>
    <row r="5011" spans="10:24" x14ac:dyDescent="0.25">
      <c r="J5011">
        <v>5008</v>
      </c>
      <c r="K5011" s="43">
        <v>0.4510434752985385</v>
      </c>
      <c r="L5011">
        <v>0.80485081762293109</v>
      </c>
      <c r="M5011">
        <v>0.64198777576621657</v>
      </c>
      <c r="N5011" s="44">
        <v>0.96844949902442479</v>
      </c>
      <c r="O5011" s="161">
        <f t="shared" si="781"/>
        <v>5000000</v>
      </c>
      <c r="P5011" s="162">
        <f t="shared" si="782"/>
        <v>192.88614605311651</v>
      </c>
      <c r="Q5011" s="162">
        <f t="shared" si="783"/>
        <v>142.27554242369783</v>
      </c>
      <c r="R5011" s="163">
        <f t="shared" si="784"/>
        <v>1</v>
      </c>
      <c r="S5011" s="161">
        <f t="shared" si="785"/>
        <v>6000000</v>
      </c>
      <c r="T5011" s="162">
        <f t="shared" si="786"/>
        <v>194.29538201770549</v>
      </c>
      <c r="U5011" s="162">
        <f t="shared" si="787"/>
        <v>128.63777121184893</v>
      </c>
      <c r="V5011" s="163">
        <f t="shared" si="788"/>
        <v>1</v>
      </c>
      <c r="W5011" s="164">
        <f t="shared" si="789"/>
        <v>203053018.14709339</v>
      </c>
      <c r="X5011" s="164">
        <f t="shared" si="790"/>
        <v>243945664.83513939</v>
      </c>
    </row>
    <row r="5012" spans="10:24" x14ac:dyDescent="0.25">
      <c r="J5012">
        <v>5009</v>
      </c>
      <c r="K5012" s="43">
        <v>0.71685907524634063</v>
      </c>
      <c r="L5012">
        <v>5.3285313414671243E-2</v>
      </c>
      <c r="M5012">
        <v>0.8960876076840697</v>
      </c>
      <c r="N5012" s="44">
        <v>0.13774847935044054</v>
      </c>
      <c r="O5012" s="161">
        <f t="shared" si="781"/>
        <v>6000000</v>
      </c>
      <c r="P5012" s="162">
        <f t="shared" si="782"/>
        <v>155.79298702117154</v>
      </c>
      <c r="Q5012" s="162">
        <f t="shared" si="783"/>
        <v>160.19138552857757</v>
      </c>
      <c r="R5012" s="163">
        <f t="shared" si="784"/>
        <v>1</v>
      </c>
      <c r="S5012" s="161">
        <f t="shared" si="785"/>
        <v>7000000</v>
      </c>
      <c r="T5012" s="162">
        <f t="shared" si="786"/>
        <v>181.93099567372386</v>
      </c>
      <c r="U5012" s="162">
        <f t="shared" si="787"/>
        <v>137.5956927642888</v>
      </c>
      <c r="V5012" s="163">
        <f t="shared" si="788"/>
        <v>0.9</v>
      </c>
      <c r="W5012" s="164">
        <f t="shared" si="789"/>
        <v>-76390391.044436172</v>
      </c>
      <c r="X5012" s="164">
        <f t="shared" si="790"/>
        <v>129312408.32944089</v>
      </c>
    </row>
    <row r="5013" spans="10:24" x14ac:dyDescent="0.25">
      <c r="J5013">
        <v>5010</v>
      </c>
      <c r="K5013" s="43">
        <v>0.6344843551962237</v>
      </c>
      <c r="L5013">
        <v>0.20613503148248435</v>
      </c>
      <c r="M5013">
        <v>0.35239627275585095</v>
      </c>
      <c r="N5013" s="44">
        <v>0.80453357517518209</v>
      </c>
      <c r="O5013" s="161">
        <f t="shared" si="781"/>
        <v>6000000</v>
      </c>
      <c r="P5013" s="162">
        <f t="shared" si="782"/>
        <v>167.70141965309384</v>
      </c>
      <c r="Q5013" s="162">
        <f t="shared" si="783"/>
        <v>127.42281929303385</v>
      </c>
      <c r="R5013" s="163">
        <f t="shared" si="784"/>
        <v>1</v>
      </c>
      <c r="S5013" s="161">
        <f t="shared" si="785"/>
        <v>7000000</v>
      </c>
      <c r="T5013" s="162">
        <f t="shared" si="786"/>
        <v>185.90047321769794</v>
      </c>
      <c r="U5013" s="162">
        <f t="shared" si="787"/>
        <v>121.21140964651693</v>
      </c>
      <c r="V5013" s="163">
        <f t="shared" si="788"/>
        <v>1</v>
      </c>
      <c r="W5013" s="164">
        <f t="shared" si="789"/>
        <v>191671602.16035989</v>
      </c>
      <c r="X5013" s="164">
        <f t="shared" si="790"/>
        <v>302823444.99826705</v>
      </c>
    </row>
    <row r="5014" spans="10:24" x14ac:dyDescent="0.25">
      <c r="J5014">
        <v>5011</v>
      </c>
      <c r="K5014" s="43">
        <v>0.32593334971639565</v>
      </c>
      <c r="L5014">
        <v>0.81424820168283218</v>
      </c>
      <c r="M5014">
        <v>0.88960098283319633</v>
      </c>
      <c r="N5014" s="44">
        <v>0.12424575891836487</v>
      </c>
      <c r="O5014" s="161">
        <f t="shared" si="781"/>
        <v>5000000</v>
      </c>
      <c r="P5014" s="162">
        <f t="shared" si="782"/>
        <v>193.40490663035695</v>
      </c>
      <c r="Q5014" s="162">
        <f t="shared" si="783"/>
        <v>159.48817689850401</v>
      </c>
      <c r="R5014" s="163">
        <f t="shared" si="784"/>
        <v>1</v>
      </c>
      <c r="S5014" s="161">
        <f t="shared" si="785"/>
        <v>6000000</v>
      </c>
      <c r="T5014" s="162">
        <f t="shared" si="786"/>
        <v>194.46830221011899</v>
      </c>
      <c r="U5014" s="162">
        <f t="shared" si="787"/>
        <v>137.24408844925199</v>
      </c>
      <c r="V5014" s="163">
        <f t="shared" si="788"/>
        <v>0.9</v>
      </c>
      <c r="W5014" s="164">
        <f t="shared" si="789"/>
        <v>119583648.65926468</v>
      </c>
      <c r="X5014" s="164">
        <f t="shared" si="790"/>
        <v>159010754.30868179</v>
      </c>
    </row>
    <row r="5015" spans="10:24" x14ac:dyDescent="0.25">
      <c r="J5015">
        <v>5012</v>
      </c>
      <c r="K5015" s="43">
        <v>0.82139821902666244</v>
      </c>
      <c r="L5015">
        <v>0.56613435895143549</v>
      </c>
      <c r="M5015">
        <v>0.30621685750446703</v>
      </c>
      <c r="N5015" s="44">
        <v>0.27241786190165806</v>
      </c>
      <c r="O5015" s="161">
        <f t="shared" si="781"/>
        <v>7000000</v>
      </c>
      <c r="P5015" s="162">
        <f t="shared" si="782"/>
        <v>182.49811382255706</v>
      </c>
      <c r="Q5015" s="162">
        <f t="shared" si="783"/>
        <v>124.86794889276887</v>
      </c>
      <c r="R5015" s="163">
        <f t="shared" si="784"/>
        <v>1</v>
      </c>
      <c r="S5015" s="161">
        <f t="shared" si="785"/>
        <v>7000000</v>
      </c>
      <c r="T5015" s="162">
        <f t="shared" si="786"/>
        <v>190.83270460751902</v>
      </c>
      <c r="U5015" s="162">
        <f t="shared" si="787"/>
        <v>119.93397444638444</v>
      </c>
      <c r="V5015" s="163">
        <f t="shared" si="788"/>
        <v>1</v>
      </c>
      <c r="W5015" s="164">
        <f t="shared" si="789"/>
        <v>353411154.50851738</v>
      </c>
      <c r="X5015" s="164">
        <f t="shared" si="790"/>
        <v>346291111.12794209</v>
      </c>
    </row>
    <row r="5016" spans="10:24" x14ac:dyDescent="0.25">
      <c r="J5016">
        <v>5013</v>
      </c>
      <c r="K5016" s="43">
        <v>0.1764361873538417</v>
      </c>
      <c r="L5016">
        <v>0.56147036487707469</v>
      </c>
      <c r="M5016">
        <v>0.82457125741954496</v>
      </c>
      <c r="N5016" s="44">
        <v>0.24707929149043417</v>
      </c>
      <c r="O5016" s="161">
        <f t="shared" si="781"/>
        <v>2000000</v>
      </c>
      <c r="P5016" s="162">
        <f t="shared" si="782"/>
        <v>182.32047259773873</v>
      </c>
      <c r="Q5016" s="162">
        <f t="shared" si="783"/>
        <v>153.65854679998372</v>
      </c>
      <c r="R5016" s="163">
        <f t="shared" si="784"/>
        <v>1</v>
      </c>
      <c r="S5016" s="161">
        <f t="shared" si="785"/>
        <v>5000000</v>
      </c>
      <c r="T5016" s="162">
        <f t="shared" si="786"/>
        <v>190.77349086591292</v>
      </c>
      <c r="U5016" s="162">
        <f t="shared" si="787"/>
        <v>134.32927339999185</v>
      </c>
      <c r="V5016" s="163">
        <f t="shared" si="788"/>
        <v>1</v>
      </c>
      <c r="W5016" s="164">
        <f t="shared" si="789"/>
        <v>7323851.595510006</v>
      </c>
      <c r="X5016" s="164">
        <f t="shared" si="790"/>
        <v>132221087.32960534</v>
      </c>
    </row>
    <row r="5017" spans="10:24" x14ac:dyDescent="0.25">
      <c r="J5017">
        <v>5014</v>
      </c>
      <c r="K5017" s="43">
        <v>0.45529629891803969</v>
      </c>
      <c r="L5017">
        <v>0.24118150325573284</v>
      </c>
      <c r="M5017">
        <v>6.6669051127677625E-2</v>
      </c>
      <c r="N5017" s="44">
        <v>0.27017275410804409</v>
      </c>
      <c r="O5017" s="161">
        <f t="shared" si="781"/>
        <v>5000000</v>
      </c>
      <c r="P5017" s="162">
        <f t="shared" si="782"/>
        <v>169.46239424642138</v>
      </c>
      <c r="Q5017" s="162">
        <f t="shared" si="783"/>
        <v>104.97864988099718</v>
      </c>
      <c r="R5017" s="163">
        <f t="shared" si="784"/>
        <v>1</v>
      </c>
      <c r="S5017" s="161">
        <f t="shared" si="785"/>
        <v>6000000</v>
      </c>
      <c r="T5017" s="162">
        <f t="shared" si="786"/>
        <v>186.48746474880713</v>
      </c>
      <c r="U5017" s="162">
        <f t="shared" si="787"/>
        <v>109.98932494049859</v>
      </c>
      <c r="V5017" s="163">
        <f t="shared" si="788"/>
        <v>1</v>
      </c>
      <c r="W5017" s="164">
        <f t="shared" si="789"/>
        <v>272418721.82712102</v>
      </c>
      <c r="X5017" s="164">
        <f t="shared" si="790"/>
        <v>308988838.84985119</v>
      </c>
    </row>
    <row r="5018" spans="10:24" x14ac:dyDescent="0.25">
      <c r="J5018">
        <v>5015</v>
      </c>
      <c r="K5018" s="43">
        <v>0.134967411462244</v>
      </c>
      <c r="L5018">
        <v>3.8669813538606546E-2</v>
      </c>
      <c r="M5018">
        <v>2.3534132941411268E-2</v>
      </c>
      <c r="N5018" s="44">
        <v>0.21988024179101562</v>
      </c>
      <c r="O5018" s="161">
        <f t="shared" si="781"/>
        <v>2000000</v>
      </c>
      <c r="P5018" s="162">
        <f t="shared" si="782"/>
        <v>153.50497178683955</v>
      </c>
      <c r="Q5018" s="162">
        <f t="shared" si="783"/>
        <v>95.286291771498441</v>
      </c>
      <c r="R5018" s="163">
        <f t="shared" si="784"/>
        <v>1</v>
      </c>
      <c r="S5018" s="161">
        <f t="shared" si="785"/>
        <v>2000000</v>
      </c>
      <c r="T5018" s="162">
        <f t="shared" si="786"/>
        <v>181.16832392894651</v>
      </c>
      <c r="U5018" s="162">
        <f t="shared" si="787"/>
        <v>105.14314588574922</v>
      </c>
      <c r="V5018" s="163">
        <f t="shared" si="788"/>
        <v>1</v>
      </c>
      <c r="W5018" s="164">
        <f t="shared" si="789"/>
        <v>66437360.030682221</v>
      </c>
      <c r="X5018" s="164">
        <f t="shared" si="790"/>
        <v>2050356.0863945782</v>
      </c>
    </row>
    <row r="5019" spans="10:24" x14ac:dyDescent="0.25">
      <c r="J5019">
        <v>5016</v>
      </c>
      <c r="K5019" s="43">
        <v>0.74870118122909579</v>
      </c>
      <c r="L5019">
        <v>0.39099359662520261</v>
      </c>
      <c r="M5019">
        <v>0.1406053564811437</v>
      </c>
      <c r="N5019" s="44">
        <v>0.90502619818944885</v>
      </c>
      <c r="O5019" s="161">
        <f t="shared" si="781"/>
        <v>6000000</v>
      </c>
      <c r="P5019" s="162">
        <f t="shared" si="782"/>
        <v>175.84904528877107</v>
      </c>
      <c r="Q5019" s="162">
        <f t="shared" si="783"/>
        <v>113.447928806184</v>
      </c>
      <c r="R5019" s="163">
        <f t="shared" si="784"/>
        <v>1</v>
      </c>
      <c r="S5019" s="161">
        <f t="shared" si="785"/>
        <v>7000000</v>
      </c>
      <c r="T5019" s="162">
        <f t="shared" si="786"/>
        <v>188.61634842959035</v>
      </c>
      <c r="U5019" s="162">
        <f t="shared" si="787"/>
        <v>114.223964403092</v>
      </c>
      <c r="V5019" s="163">
        <f t="shared" si="788"/>
        <v>1</v>
      </c>
      <c r="W5019" s="164">
        <f t="shared" si="789"/>
        <v>324406698.89552242</v>
      </c>
      <c r="X5019" s="164">
        <f t="shared" si="790"/>
        <v>370746688.18548846</v>
      </c>
    </row>
    <row r="5020" spans="10:24" x14ac:dyDescent="0.25">
      <c r="J5020">
        <v>5017</v>
      </c>
      <c r="K5020" s="43">
        <v>0.34509179945981594</v>
      </c>
      <c r="L5020">
        <v>0.1501881984596708</v>
      </c>
      <c r="M5020">
        <v>0.73977524254221938</v>
      </c>
      <c r="N5020" s="44">
        <v>0.34833670536423911</v>
      </c>
      <c r="O5020" s="161">
        <f t="shared" si="781"/>
        <v>5000000</v>
      </c>
      <c r="P5020" s="162">
        <f t="shared" si="782"/>
        <v>164.46560162741469</v>
      </c>
      <c r="Q5020" s="162">
        <f t="shared" si="783"/>
        <v>147.85305289878849</v>
      </c>
      <c r="R5020" s="163">
        <f t="shared" si="784"/>
        <v>1</v>
      </c>
      <c r="S5020" s="161">
        <f t="shared" si="785"/>
        <v>6000000</v>
      </c>
      <c r="T5020" s="162">
        <f t="shared" si="786"/>
        <v>184.82186720913822</v>
      </c>
      <c r="U5020" s="162">
        <f t="shared" si="787"/>
        <v>131.42652644939423</v>
      </c>
      <c r="V5020" s="163">
        <f t="shared" si="788"/>
        <v>1</v>
      </c>
      <c r="W5020" s="164">
        <f t="shared" si="789"/>
        <v>33062743.643130973</v>
      </c>
      <c r="X5020" s="164">
        <f t="shared" si="790"/>
        <v>170372044.55846393</v>
      </c>
    </row>
    <row r="5021" spans="10:24" x14ac:dyDescent="0.25">
      <c r="J5021">
        <v>5018</v>
      </c>
      <c r="K5021" s="43">
        <v>0.62290713946695619</v>
      </c>
      <c r="L5021">
        <v>0.61207086446961434</v>
      </c>
      <c r="M5021">
        <v>0.61117584399116631</v>
      </c>
      <c r="N5021" s="44">
        <v>0.76478195944450844</v>
      </c>
      <c r="O5021" s="161">
        <f t="shared" si="781"/>
        <v>6000000</v>
      </c>
      <c r="P5021" s="162">
        <f t="shared" si="782"/>
        <v>184.27080774727642</v>
      </c>
      <c r="Q5021" s="162">
        <f t="shared" si="783"/>
        <v>140.64770008936841</v>
      </c>
      <c r="R5021" s="163">
        <f t="shared" si="784"/>
        <v>1</v>
      </c>
      <c r="S5021" s="161">
        <f t="shared" si="785"/>
        <v>7000000</v>
      </c>
      <c r="T5021" s="162">
        <f t="shared" si="786"/>
        <v>191.42360258242547</v>
      </c>
      <c r="U5021" s="162">
        <f t="shared" si="787"/>
        <v>127.82385004468421</v>
      </c>
      <c r="V5021" s="163">
        <f t="shared" si="788"/>
        <v>1</v>
      </c>
      <c r="W5021" s="164">
        <f t="shared" si="789"/>
        <v>211738645.94744805</v>
      </c>
      <c r="X5021" s="164">
        <f t="shared" si="790"/>
        <v>295198267.76418889</v>
      </c>
    </row>
    <row r="5022" spans="10:24" x14ac:dyDescent="0.25">
      <c r="J5022">
        <v>5019</v>
      </c>
      <c r="K5022" s="43">
        <v>0.6301687527521681</v>
      </c>
      <c r="L5022">
        <v>0.86828397886939823</v>
      </c>
      <c r="M5022">
        <v>0.94729621393061381</v>
      </c>
      <c r="N5022" s="44">
        <v>0.20671248399560271</v>
      </c>
      <c r="O5022" s="161">
        <f t="shared" si="781"/>
        <v>6000000</v>
      </c>
      <c r="P5022" s="162">
        <f t="shared" si="782"/>
        <v>196.77474047563939</v>
      </c>
      <c r="Q5022" s="162">
        <f t="shared" si="783"/>
        <v>167.38368998376058</v>
      </c>
      <c r="R5022" s="163">
        <f t="shared" si="784"/>
        <v>1</v>
      </c>
      <c r="S5022" s="161">
        <f t="shared" si="785"/>
        <v>7000000</v>
      </c>
      <c r="T5022" s="162">
        <f t="shared" si="786"/>
        <v>195.59158015854646</v>
      </c>
      <c r="U5022" s="162">
        <f t="shared" si="787"/>
        <v>141.19184499188029</v>
      </c>
      <c r="V5022" s="163">
        <f t="shared" si="788"/>
        <v>1</v>
      </c>
      <c r="W5022" s="164">
        <f t="shared" si="789"/>
        <v>126346302.95127288</v>
      </c>
      <c r="X5022" s="164">
        <f t="shared" si="790"/>
        <v>230798146.16666323</v>
      </c>
    </row>
    <row r="5023" spans="10:24" x14ac:dyDescent="0.25">
      <c r="J5023">
        <v>5020</v>
      </c>
      <c r="K5023" s="43">
        <v>0.6428766233413038</v>
      </c>
      <c r="L5023">
        <v>0.32420447552578824</v>
      </c>
      <c r="M5023">
        <v>0.83891261194471367</v>
      </c>
      <c r="N5023" s="44">
        <v>0.83794586520780201</v>
      </c>
      <c r="O5023" s="161">
        <f t="shared" si="781"/>
        <v>6000000</v>
      </c>
      <c r="P5023" s="162">
        <f t="shared" si="782"/>
        <v>173.16039576152372</v>
      </c>
      <c r="Q5023" s="162">
        <f t="shared" si="783"/>
        <v>154.79997311315807</v>
      </c>
      <c r="R5023" s="163">
        <f t="shared" si="784"/>
        <v>1</v>
      </c>
      <c r="S5023" s="161">
        <f t="shared" si="785"/>
        <v>7000000</v>
      </c>
      <c r="T5023" s="162">
        <f t="shared" si="786"/>
        <v>187.7201319205079</v>
      </c>
      <c r="U5023" s="162">
        <f t="shared" si="787"/>
        <v>134.89998655657905</v>
      </c>
      <c r="V5023" s="163">
        <f t="shared" si="788"/>
        <v>1</v>
      </c>
      <c r="W5023" s="164">
        <f t="shared" si="789"/>
        <v>60162535.89019385</v>
      </c>
      <c r="X5023" s="164">
        <f t="shared" si="790"/>
        <v>219741017.54750192</v>
      </c>
    </row>
    <row r="5024" spans="10:24" x14ac:dyDescent="0.25">
      <c r="J5024">
        <v>5021</v>
      </c>
      <c r="K5024" s="43">
        <v>0.70424770404208037</v>
      </c>
      <c r="L5024">
        <v>0.65655595518697285</v>
      </c>
      <c r="M5024">
        <v>0.71838547340557957</v>
      </c>
      <c r="N5024" s="44">
        <v>4.5971496260818534E-2</v>
      </c>
      <c r="O5024" s="161">
        <f t="shared" si="781"/>
        <v>6000000</v>
      </c>
      <c r="P5024" s="162">
        <f t="shared" si="782"/>
        <v>186.04622617190256</v>
      </c>
      <c r="Q5024" s="162">
        <f t="shared" si="783"/>
        <v>146.56103879210832</v>
      </c>
      <c r="R5024" s="163">
        <f t="shared" si="784"/>
        <v>1</v>
      </c>
      <c r="S5024" s="161">
        <f t="shared" si="785"/>
        <v>7000000</v>
      </c>
      <c r="T5024" s="162">
        <f t="shared" si="786"/>
        <v>192.01540872396751</v>
      </c>
      <c r="U5024" s="162">
        <f t="shared" si="787"/>
        <v>130.78051939605416</v>
      </c>
      <c r="V5024" s="163">
        <f t="shared" si="788"/>
        <v>0.9</v>
      </c>
      <c r="W5024" s="164">
        <f t="shared" si="789"/>
        <v>186911124.27876544</v>
      </c>
      <c r="X5024" s="164">
        <f t="shared" si="790"/>
        <v>235779802.76585412</v>
      </c>
    </row>
    <row r="5025" spans="10:24" x14ac:dyDescent="0.25">
      <c r="J5025">
        <v>5022</v>
      </c>
      <c r="K5025" s="43">
        <v>0.30285100434562984</v>
      </c>
      <c r="L5025">
        <v>0.6611079076083255</v>
      </c>
      <c r="M5025">
        <v>6.2745841723019224E-2</v>
      </c>
      <c r="N5025" s="44">
        <v>0.71787530582823322</v>
      </c>
      <c r="O5025" s="161">
        <f t="shared" si="781"/>
        <v>5000000</v>
      </c>
      <c r="P5025" s="162">
        <f t="shared" si="782"/>
        <v>186.23233051766502</v>
      </c>
      <c r="Q5025" s="162">
        <f t="shared" si="783"/>
        <v>104.35750744475162</v>
      </c>
      <c r="R5025" s="163">
        <f t="shared" si="784"/>
        <v>1</v>
      </c>
      <c r="S5025" s="161">
        <f t="shared" si="785"/>
        <v>6000000</v>
      </c>
      <c r="T5025" s="162">
        <f t="shared" si="786"/>
        <v>192.07744350588834</v>
      </c>
      <c r="U5025" s="162">
        <f t="shared" si="787"/>
        <v>109.6787537223758</v>
      </c>
      <c r="V5025" s="163">
        <f t="shared" si="788"/>
        <v>1</v>
      </c>
      <c r="W5025" s="164">
        <f t="shared" si="789"/>
        <v>359374115.36456698</v>
      </c>
      <c r="X5025" s="164">
        <f t="shared" si="790"/>
        <v>344392138.7010752</v>
      </c>
    </row>
    <row r="5026" spans="10:24" x14ac:dyDescent="0.25">
      <c r="J5026">
        <v>5023</v>
      </c>
      <c r="K5026" s="43">
        <v>0.63679896960040328</v>
      </c>
      <c r="L5026">
        <v>0.26593300089727212</v>
      </c>
      <c r="M5026">
        <v>0.14687139520907244</v>
      </c>
      <c r="N5026" s="44">
        <v>0.54108791891043306</v>
      </c>
      <c r="O5026" s="161">
        <f t="shared" si="781"/>
        <v>6000000</v>
      </c>
      <c r="P5026" s="162">
        <f t="shared" si="782"/>
        <v>170.62259885615336</v>
      </c>
      <c r="Q5026" s="162">
        <f t="shared" si="783"/>
        <v>114.0010734618584</v>
      </c>
      <c r="R5026" s="163">
        <f t="shared" si="784"/>
        <v>1</v>
      </c>
      <c r="S5026" s="161">
        <f t="shared" si="785"/>
        <v>7000000</v>
      </c>
      <c r="T5026" s="162">
        <f t="shared" si="786"/>
        <v>186.8741996187178</v>
      </c>
      <c r="U5026" s="162">
        <f t="shared" si="787"/>
        <v>114.5005367309292</v>
      </c>
      <c r="V5026" s="163">
        <f t="shared" si="788"/>
        <v>1</v>
      </c>
      <c r="W5026" s="164">
        <f t="shared" si="789"/>
        <v>289729152.3657698</v>
      </c>
      <c r="X5026" s="164">
        <f t="shared" si="790"/>
        <v>356615640.21452016</v>
      </c>
    </row>
    <row r="5027" spans="10:24" x14ac:dyDescent="0.25">
      <c r="J5027">
        <v>5024</v>
      </c>
      <c r="K5027" s="43">
        <v>0.16876659184361753</v>
      </c>
      <c r="L5027">
        <v>0.3082634147913248</v>
      </c>
      <c r="M5027">
        <v>4.9431806715616311E-2</v>
      </c>
      <c r="N5027" s="44">
        <v>0.46807537339688832</v>
      </c>
      <c r="O5027" s="161">
        <f t="shared" si="781"/>
        <v>2000000</v>
      </c>
      <c r="P5027" s="162">
        <f t="shared" si="782"/>
        <v>172.48831847466556</v>
      </c>
      <c r="Q5027" s="162">
        <f t="shared" si="783"/>
        <v>101.99224093410132</v>
      </c>
      <c r="R5027" s="163">
        <f t="shared" si="784"/>
        <v>1</v>
      </c>
      <c r="S5027" s="161">
        <f t="shared" si="785"/>
        <v>5000000</v>
      </c>
      <c r="T5027" s="162">
        <f t="shared" si="786"/>
        <v>187.49610615822186</v>
      </c>
      <c r="U5027" s="162">
        <f t="shared" si="787"/>
        <v>108.49612046705066</v>
      </c>
      <c r="V5027" s="163">
        <f t="shared" si="788"/>
        <v>1</v>
      </c>
      <c r="W5027" s="164">
        <f t="shared" si="789"/>
        <v>90992155.081128478</v>
      </c>
      <c r="X5027" s="164">
        <f t="shared" si="790"/>
        <v>244999928.45585603</v>
      </c>
    </row>
    <row r="5028" spans="10:24" x14ac:dyDescent="0.25">
      <c r="J5028">
        <v>5025</v>
      </c>
      <c r="K5028" s="43">
        <v>0.85739730497193112</v>
      </c>
      <c r="L5028">
        <v>0.81837000878029442</v>
      </c>
      <c r="M5028">
        <v>0.79687052335690145</v>
      </c>
      <c r="N5028" s="44">
        <v>0.85846684915533389</v>
      </c>
      <c r="O5028" s="161">
        <f t="shared" si="781"/>
        <v>7000000</v>
      </c>
      <c r="P5028" s="162">
        <f t="shared" si="782"/>
        <v>193.63756178888269</v>
      </c>
      <c r="Q5028" s="162">
        <f t="shared" si="783"/>
        <v>151.60990071937744</v>
      </c>
      <c r="R5028" s="163">
        <f t="shared" si="784"/>
        <v>1</v>
      </c>
      <c r="S5028" s="161">
        <f t="shared" si="785"/>
        <v>7000000</v>
      </c>
      <c r="T5028" s="162">
        <f t="shared" si="786"/>
        <v>194.54585392962755</v>
      </c>
      <c r="U5028" s="162">
        <f t="shared" si="787"/>
        <v>133.30495035968872</v>
      </c>
      <c r="V5028" s="163">
        <f t="shared" si="788"/>
        <v>1</v>
      </c>
      <c r="W5028" s="164">
        <f t="shared" si="789"/>
        <v>244193627.4865368</v>
      </c>
      <c r="X5028" s="164">
        <f t="shared" si="790"/>
        <v>278686324.98957187</v>
      </c>
    </row>
    <row r="5029" spans="10:24" x14ac:dyDescent="0.25">
      <c r="J5029">
        <v>5026</v>
      </c>
      <c r="K5029" s="43">
        <v>0.35264131366072227</v>
      </c>
      <c r="L5029">
        <v>0.69950871814944537</v>
      </c>
      <c r="M5029">
        <v>0.5291871725501478</v>
      </c>
      <c r="N5029" s="44">
        <v>0.41600840462481847</v>
      </c>
      <c r="O5029" s="161">
        <f t="shared" si="781"/>
        <v>5000000</v>
      </c>
      <c r="P5029" s="162">
        <f t="shared" si="782"/>
        <v>187.84482086904265</v>
      </c>
      <c r="Q5029" s="162">
        <f t="shared" si="783"/>
        <v>136.46453563346111</v>
      </c>
      <c r="R5029" s="163">
        <f t="shared" si="784"/>
        <v>1</v>
      </c>
      <c r="S5029" s="161">
        <f t="shared" si="785"/>
        <v>6000000</v>
      </c>
      <c r="T5029" s="162">
        <f t="shared" si="786"/>
        <v>192.61494028968087</v>
      </c>
      <c r="U5029" s="162">
        <f t="shared" si="787"/>
        <v>125.73226781673056</v>
      </c>
      <c r="V5029" s="163">
        <f t="shared" si="788"/>
        <v>1</v>
      </c>
      <c r="W5029" s="164">
        <f t="shared" si="789"/>
        <v>206901426.17790771</v>
      </c>
      <c r="X5029" s="164">
        <f t="shared" si="790"/>
        <v>251296034.83770192</v>
      </c>
    </row>
    <row r="5030" spans="10:24" x14ac:dyDescent="0.25">
      <c r="J5030">
        <v>5027</v>
      </c>
      <c r="K5030" s="43">
        <v>0.14342490523068574</v>
      </c>
      <c r="L5030">
        <v>0.3287639836224302</v>
      </c>
      <c r="M5030">
        <v>0.10275843803049778</v>
      </c>
      <c r="N5030" s="44">
        <v>0.42830650825577643</v>
      </c>
      <c r="O5030" s="161">
        <f t="shared" si="781"/>
        <v>2000000</v>
      </c>
      <c r="P5030" s="162">
        <f t="shared" si="782"/>
        <v>173.35006882768883</v>
      </c>
      <c r="Q5030" s="162">
        <f t="shared" si="783"/>
        <v>109.68021193186836</v>
      </c>
      <c r="R5030" s="163">
        <f t="shared" si="784"/>
        <v>1</v>
      </c>
      <c r="S5030" s="161">
        <f t="shared" si="785"/>
        <v>2000000</v>
      </c>
      <c r="T5030" s="162">
        <f t="shared" si="786"/>
        <v>187.78335627589627</v>
      </c>
      <c r="U5030" s="162">
        <f t="shared" si="787"/>
        <v>112.34010596593419</v>
      </c>
      <c r="V5030" s="163">
        <f t="shared" si="788"/>
        <v>1</v>
      </c>
      <c r="W5030" s="164">
        <f t="shared" si="789"/>
        <v>77339713.791640952</v>
      </c>
      <c r="X5030" s="164">
        <f t="shared" si="790"/>
        <v>886500.61992415786</v>
      </c>
    </row>
    <row r="5031" spans="10:24" x14ac:dyDescent="0.25">
      <c r="J5031">
        <v>5028</v>
      </c>
      <c r="K5031" s="43">
        <v>0.33745077951069213</v>
      </c>
      <c r="L5031">
        <v>0.76069917968323864</v>
      </c>
      <c r="M5031">
        <v>0.91297393571364804</v>
      </c>
      <c r="N5031" s="44">
        <v>0.20832689118178782</v>
      </c>
      <c r="O5031" s="161">
        <f t="shared" si="781"/>
        <v>5000000</v>
      </c>
      <c r="P5031" s="162">
        <f t="shared" si="782"/>
        <v>190.62830154343362</v>
      </c>
      <c r="Q5031" s="162">
        <f t="shared" si="783"/>
        <v>162.1859630930864</v>
      </c>
      <c r="R5031" s="163">
        <f t="shared" si="784"/>
        <v>1</v>
      </c>
      <c r="S5031" s="161">
        <f t="shared" si="785"/>
        <v>6000000</v>
      </c>
      <c r="T5031" s="162">
        <f t="shared" si="786"/>
        <v>193.54276718114454</v>
      </c>
      <c r="U5031" s="162">
        <f t="shared" si="787"/>
        <v>138.5929815465432</v>
      </c>
      <c r="V5031" s="163">
        <f t="shared" si="788"/>
        <v>1</v>
      </c>
      <c r="W5031" s="164">
        <f t="shared" si="789"/>
        <v>92211692.251736104</v>
      </c>
      <c r="X5031" s="164">
        <f t="shared" si="790"/>
        <v>179698713.80760807</v>
      </c>
    </row>
    <row r="5032" spans="10:24" x14ac:dyDescent="0.25">
      <c r="J5032">
        <v>5029</v>
      </c>
      <c r="K5032" s="43">
        <v>0.43230155554932503</v>
      </c>
      <c r="L5032">
        <v>0.15605141503063236</v>
      </c>
      <c r="M5032">
        <v>0.73589864195058419</v>
      </c>
      <c r="N5032" s="44">
        <v>0.23981264086306431</v>
      </c>
      <c r="O5032" s="161">
        <f t="shared" si="781"/>
        <v>5000000</v>
      </c>
      <c r="P5032" s="162">
        <f t="shared" si="782"/>
        <v>164.83770755584649</v>
      </c>
      <c r="Q5032" s="162">
        <f t="shared" si="783"/>
        <v>147.6150392877164</v>
      </c>
      <c r="R5032" s="163">
        <f t="shared" si="784"/>
        <v>1</v>
      </c>
      <c r="S5032" s="161">
        <f t="shared" si="785"/>
        <v>6000000</v>
      </c>
      <c r="T5032" s="162">
        <f t="shared" si="786"/>
        <v>184.9459025186155</v>
      </c>
      <c r="U5032" s="162">
        <f t="shared" si="787"/>
        <v>131.3075196438582</v>
      </c>
      <c r="V5032" s="163">
        <f t="shared" si="788"/>
        <v>1</v>
      </c>
      <c r="W5032" s="164">
        <f t="shared" si="789"/>
        <v>36113341.340650469</v>
      </c>
      <c r="X5032" s="164">
        <f t="shared" si="790"/>
        <v>171830297.2485438</v>
      </c>
    </row>
    <row r="5033" spans="10:24" x14ac:dyDescent="0.25">
      <c r="J5033">
        <v>5030</v>
      </c>
      <c r="K5033" s="43">
        <v>0.85055874858549863</v>
      </c>
      <c r="L5033">
        <v>0.21873218201503897</v>
      </c>
      <c r="M5033">
        <v>0.93809771006260423</v>
      </c>
      <c r="N5033" s="44">
        <v>0.91235565606220925</v>
      </c>
      <c r="O5033" s="161">
        <f t="shared" si="781"/>
        <v>7000000</v>
      </c>
      <c r="P5033" s="162">
        <f t="shared" si="782"/>
        <v>168.35276794820487</v>
      </c>
      <c r="Q5033" s="162">
        <f t="shared" si="783"/>
        <v>165.7799767641007</v>
      </c>
      <c r="R5033" s="163">
        <f t="shared" si="784"/>
        <v>1</v>
      </c>
      <c r="S5033" s="161">
        <f t="shared" si="785"/>
        <v>7000000</v>
      </c>
      <c r="T5033" s="162">
        <f t="shared" si="786"/>
        <v>186.11758931606829</v>
      </c>
      <c r="U5033" s="162">
        <f t="shared" si="787"/>
        <v>140.38998838205035</v>
      </c>
      <c r="V5033" s="163">
        <f t="shared" si="788"/>
        <v>1</v>
      </c>
      <c r="W5033" s="164">
        <f t="shared" si="789"/>
        <v>-31990461.711270768</v>
      </c>
      <c r="X5033" s="164">
        <f t="shared" si="790"/>
        <v>170093206.53812557</v>
      </c>
    </row>
    <row r="5034" spans="10:24" x14ac:dyDescent="0.25">
      <c r="J5034">
        <v>5031</v>
      </c>
      <c r="K5034" s="43">
        <v>0.72391111242946116</v>
      </c>
      <c r="L5034">
        <v>0.78455959418223997</v>
      </c>
      <c r="M5034">
        <v>0.51870213874495785</v>
      </c>
      <c r="N5034" s="44">
        <v>0.76189031177979805</v>
      </c>
      <c r="O5034" s="161">
        <f t="shared" si="781"/>
        <v>6000000</v>
      </c>
      <c r="P5034" s="162">
        <f t="shared" si="782"/>
        <v>191.81527935887101</v>
      </c>
      <c r="Q5034" s="162">
        <f t="shared" si="783"/>
        <v>135.93792987734585</v>
      </c>
      <c r="R5034" s="163">
        <f t="shared" si="784"/>
        <v>1</v>
      </c>
      <c r="S5034" s="161">
        <f t="shared" si="785"/>
        <v>7000000</v>
      </c>
      <c r="T5034" s="162">
        <f t="shared" si="786"/>
        <v>193.938426452957</v>
      </c>
      <c r="U5034" s="162">
        <f t="shared" si="787"/>
        <v>125.46896493867293</v>
      </c>
      <c r="V5034" s="163">
        <f t="shared" si="788"/>
        <v>1</v>
      </c>
      <c r="W5034" s="164">
        <f t="shared" si="789"/>
        <v>285264096.88915098</v>
      </c>
      <c r="X5034" s="164">
        <f t="shared" si="790"/>
        <v>329286230.59998852</v>
      </c>
    </row>
    <row r="5035" spans="10:24" x14ac:dyDescent="0.25">
      <c r="J5035">
        <v>5032</v>
      </c>
      <c r="K5035" s="43">
        <v>0.48969019278223958</v>
      </c>
      <c r="L5035">
        <v>0.68450927895200409</v>
      </c>
      <c r="M5035">
        <v>0.2886540576823563</v>
      </c>
      <c r="N5035" s="44">
        <v>0.58584397854560089</v>
      </c>
      <c r="O5035" s="161">
        <f t="shared" si="781"/>
        <v>5000000</v>
      </c>
      <c r="P5035" s="162">
        <f t="shared" si="782"/>
        <v>187.20518879443983</v>
      </c>
      <c r="Q5035" s="162">
        <f t="shared" si="783"/>
        <v>123.8535795644039</v>
      </c>
      <c r="R5035" s="163">
        <f t="shared" si="784"/>
        <v>1</v>
      </c>
      <c r="S5035" s="161">
        <f t="shared" si="785"/>
        <v>6000000</v>
      </c>
      <c r="T5035" s="162">
        <f t="shared" si="786"/>
        <v>192.4017295981466</v>
      </c>
      <c r="U5035" s="162">
        <f t="shared" si="787"/>
        <v>119.42678978220195</v>
      </c>
      <c r="V5035" s="163">
        <f t="shared" si="788"/>
        <v>1</v>
      </c>
      <c r="W5035" s="164">
        <f t="shared" si="789"/>
        <v>266758046.15017968</v>
      </c>
      <c r="X5035" s="164">
        <f t="shared" si="790"/>
        <v>287849638.89566791</v>
      </c>
    </row>
    <row r="5036" spans="10:24" x14ac:dyDescent="0.25">
      <c r="J5036">
        <v>5033</v>
      </c>
      <c r="K5036" s="43">
        <v>9.9261106412199096E-2</v>
      </c>
      <c r="L5036">
        <v>0.48228943453208073</v>
      </c>
      <c r="M5036">
        <v>0.8244576126029729</v>
      </c>
      <c r="N5036" s="44">
        <v>0.53929459984560513</v>
      </c>
      <c r="O5036" s="161">
        <f t="shared" si="781"/>
        <v>2000000</v>
      </c>
      <c r="P5036" s="162">
        <f t="shared" si="782"/>
        <v>179.33387405720561</v>
      </c>
      <c r="Q5036" s="162">
        <f t="shared" si="783"/>
        <v>153.64974492366596</v>
      </c>
      <c r="R5036" s="163">
        <f t="shared" si="784"/>
        <v>1</v>
      </c>
      <c r="S5036" s="161">
        <f t="shared" si="785"/>
        <v>2000000</v>
      </c>
      <c r="T5036" s="162">
        <f t="shared" si="786"/>
        <v>189.77795801906854</v>
      </c>
      <c r="U5036" s="162">
        <f t="shared" si="787"/>
        <v>134.32487246183297</v>
      </c>
      <c r="V5036" s="163">
        <f t="shared" si="788"/>
        <v>1</v>
      </c>
      <c r="W5036" s="164">
        <f t="shared" si="789"/>
        <v>1368258.2670792863</v>
      </c>
      <c r="X5036" s="164">
        <f t="shared" si="790"/>
        <v>-39093828.885528862</v>
      </c>
    </row>
    <row r="5037" spans="10:24" x14ac:dyDescent="0.25">
      <c r="J5037">
        <v>5034</v>
      </c>
      <c r="K5037" s="43">
        <v>0.53052878204779075</v>
      </c>
      <c r="L5037">
        <v>0.25795257551195638</v>
      </c>
      <c r="M5037">
        <v>0.32390502930999165</v>
      </c>
      <c r="N5037" s="44">
        <v>0.3513579802409792</v>
      </c>
      <c r="O5037" s="161">
        <f t="shared" si="781"/>
        <v>5000000</v>
      </c>
      <c r="P5037" s="162">
        <f t="shared" si="782"/>
        <v>170.25494407496032</v>
      </c>
      <c r="Q5037" s="162">
        <f t="shared" si="783"/>
        <v>125.86386792024118</v>
      </c>
      <c r="R5037" s="163">
        <f t="shared" si="784"/>
        <v>1</v>
      </c>
      <c r="S5037" s="161">
        <f t="shared" si="785"/>
        <v>6000000</v>
      </c>
      <c r="T5037" s="162">
        <f t="shared" si="786"/>
        <v>186.75164802498676</v>
      </c>
      <c r="U5037" s="162">
        <f t="shared" si="787"/>
        <v>120.43193396012059</v>
      </c>
      <c r="V5037" s="163">
        <f t="shared" si="788"/>
        <v>1</v>
      </c>
      <c r="W5037" s="164">
        <f t="shared" si="789"/>
        <v>171955380.77359572</v>
      </c>
      <c r="X5037" s="164">
        <f t="shared" si="790"/>
        <v>247918284.38919705</v>
      </c>
    </row>
    <row r="5038" spans="10:24" x14ac:dyDescent="0.25">
      <c r="J5038">
        <v>5035</v>
      </c>
      <c r="K5038" s="43">
        <v>0.28687245851147736</v>
      </c>
      <c r="L5038">
        <v>0.12609661612321177</v>
      </c>
      <c r="M5038">
        <v>0.96129897676382858</v>
      </c>
      <c r="N5038" s="44">
        <v>1.964018080464458E-2</v>
      </c>
      <c r="O5038" s="161">
        <f t="shared" si="781"/>
        <v>2000000</v>
      </c>
      <c r="P5038" s="162">
        <f t="shared" si="782"/>
        <v>162.82442332757336</v>
      </c>
      <c r="Q5038" s="162">
        <f t="shared" si="783"/>
        <v>170.31926119657081</v>
      </c>
      <c r="R5038" s="163">
        <f t="shared" si="784"/>
        <v>1</v>
      </c>
      <c r="S5038" s="161">
        <f t="shared" si="785"/>
        <v>5000000</v>
      </c>
      <c r="T5038" s="162">
        <f t="shared" si="786"/>
        <v>184.27480777585779</v>
      </c>
      <c r="U5038" s="162">
        <f t="shared" si="787"/>
        <v>142.65963059828539</v>
      </c>
      <c r="V5038" s="163">
        <f t="shared" si="788"/>
        <v>0.05</v>
      </c>
      <c r="W5038" s="164">
        <f t="shared" si="789"/>
        <v>-64989675.737994902</v>
      </c>
      <c r="X5038" s="164">
        <f t="shared" si="790"/>
        <v>-139596205.70560691</v>
      </c>
    </row>
    <row r="5039" spans="10:24" x14ac:dyDescent="0.25">
      <c r="J5039">
        <v>5036</v>
      </c>
      <c r="K5039" s="43">
        <v>0.24109919965633697</v>
      </c>
      <c r="L5039">
        <v>0.32392385494003684</v>
      </c>
      <c r="M5039">
        <v>0.72143022229893117</v>
      </c>
      <c r="N5039" s="44">
        <v>0.78971082137108217</v>
      </c>
      <c r="O5039" s="161">
        <f t="shared" si="781"/>
        <v>2000000</v>
      </c>
      <c r="P5039" s="162">
        <f t="shared" si="782"/>
        <v>173.14868660648267</v>
      </c>
      <c r="Q5039" s="162">
        <f t="shared" si="783"/>
        <v>146.74191042446614</v>
      </c>
      <c r="R5039" s="163">
        <f t="shared" si="784"/>
        <v>1</v>
      </c>
      <c r="S5039" s="161">
        <f t="shared" si="785"/>
        <v>5000000</v>
      </c>
      <c r="T5039" s="162">
        <f t="shared" si="786"/>
        <v>187.71622886882756</v>
      </c>
      <c r="U5039" s="162">
        <f t="shared" si="787"/>
        <v>130.87095521223307</v>
      </c>
      <c r="V5039" s="163">
        <f t="shared" si="788"/>
        <v>1</v>
      </c>
      <c r="W5039" s="164">
        <f t="shared" si="789"/>
        <v>2813552.3640330583</v>
      </c>
      <c r="X5039" s="164">
        <f t="shared" si="790"/>
        <v>134226368.28297246</v>
      </c>
    </row>
    <row r="5040" spans="10:24" x14ac:dyDescent="0.25">
      <c r="J5040">
        <v>5037</v>
      </c>
      <c r="K5040" s="43">
        <v>9.7170233578558918E-2</v>
      </c>
      <c r="L5040">
        <v>0.78999652788683028</v>
      </c>
      <c r="M5040">
        <v>7.7296497695683475E-2</v>
      </c>
      <c r="N5040" s="44">
        <v>0.283363937947818</v>
      </c>
      <c r="O5040" s="161">
        <f t="shared" si="781"/>
        <v>2000000</v>
      </c>
      <c r="P5040" s="162">
        <f t="shared" si="782"/>
        <v>192.09613799322338</v>
      </c>
      <c r="Q5040" s="162">
        <f t="shared" si="783"/>
        <v>106.53011966660905</v>
      </c>
      <c r="R5040" s="163">
        <f t="shared" si="784"/>
        <v>1</v>
      </c>
      <c r="S5040" s="161">
        <f t="shared" si="785"/>
        <v>2000000</v>
      </c>
      <c r="T5040" s="162">
        <f t="shared" si="786"/>
        <v>194.03204599774114</v>
      </c>
      <c r="U5040" s="162">
        <f t="shared" si="787"/>
        <v>110.76505983330453</v>
      </c>
      <c r="V5040" s="163">
        <f t="shared" si="788"/>
        <v>1</v>
      </c>
      <c r="W5040" s="164">
        <f t="shared" si="789"/>
        <v>121132036.65322864</v>
      </c>
      <c r="X5040" s="164">
        <f t="shared" si="790"/>
        <v>16533972.328873217</v>
      </c>
    </row>
    <row r="5041" spans="10:24" x14ac:dyDescent="0.25">
      <c r="J5041">
        <v>5038</v>
      </c>
      <c r="K5041" s="43">
        <v>0.15603640874921831</v>
      </c>
      <c r="L5041">
        <v>0.36568059846853851</v>
      </c>
      <c r="M5041">
        <v>0.10658262537723884</v>
      </c>
      <c r="N5041" s="44">
        <v>0.40458618276333813</v>
      </c>
      <c r="O5041" s="161">
        <f t="shared" si="781"/>
        <v>2000000</v>
      </c>
      <c r="P5041" s="162">
        <f t="shared" si="782"/>
        <v>174.85026900740274</v>
      </c>
      <c r="Q5041" s="162">
        <f t="shared" si="783"/>
        <v>110.10182263828254</v>
      </c>
      <c r="R5041" s="163">
        <f t="shared" si="784"/>
        <v>1</v>
      </c>
      <c r="S5041" s="161">
        <f t="shared" si="785"/>
        <v>5000000</v>
      </c>
      <c r="T5041" s="162">
        <f t="shared" si="786"/>
        <v>188.28342300246757</v>
      </c>
      <c r="U5041" s="162">
        <f t="shared" si="787"/>
        <v>112.55091131914126</v>
      </c>
      <c r="V5041" s="163">
        <f t="shared" si="788"/>
        <v>1</v>
      </c>
      <c r="W5041" s="164">
        <f t="shared" si="789"/>
        <v>79496892.738240406</v>
      </c>
      <c r="X5041" s="164">
        <f t="shared" si="790"/>
        <v>228662558.41663152</v>
      </c>
    </row>
    <row r="5042" spans="10:24" x14ac:dyDescent="0.25">
      <c r="J5042">
        <v>5039</v>
      </c>
      <c r="K5042" s="43">
        <v>0.23327663260912634</v>
      </c>
      <c r="L5042">
        <v>0.6436176404704772</v>
      </c>
      <c r="M5042">
        <v>0.42945084664009314</v>
      </c>
      <c r="N5042" s="44">
        <v>0.13016533707821987</v>
      </c>
      <c r="O5042" s="161">
        <f t="shared" si="781"/>
        <v>2000000</v>
      </c>
      <c r="P5042" s="162">
        <f t="shared" si="782"/>
        <v>185.52218303186461</v>
      </c>
      <c r="Q5042" s="162">
        <f t="shared" si="783"/>
        <v>131.44455122611842</v>
      </c>
      <c r="R5042" s="163">
        <f t="shared" si="784"/>
        <v>1</v>
      </c>
      <c r="S5042" s="161">
        <f t="shared" si="785"/>
        <v>5000000</v>
      </c>
      <c r="T5042" s="162">
        <f t="shared" si="786"/>
        <v>191.84072767728821</v>
      </c>
      <c r="U5042" s="162">
        <f t="shared" si="787"/>
        <v>123.22227561305921</v>
      </c>
      <c r="V5042" s="163">
        <f t="shared" si="788"/>
        <v>0.9</v>
      </c>
      <c r="W5042" s="164">
        <f t="shared" si="789"/>
        <v>58155263.61149238</v>
      </c>
      <c r="X5042" s="164">
        <f t="shared" si="790"/>
        <v>158783034.28903049</v>
      </c>
    </row>
    <row r="5043" spans="10:24" x14ac:dyDescent="0.25">
      <c r="J5043">
        <v>5040</v>
      </c>
      <c r="K5043" s="43">
        <v>9.1926298593758227E-2</v>
      </c>
      <c r="L5043">
        <v>0.61933762436433182</v>
      </c>
      <c r="M5043">
        <v>0.33534900195303718</v>
      </c>
      <c r="N5043" s="44">
        <v>0.78105358727291119</v>
      </c>
      <c r="O5043" s="161">
        <f t="shared" si="781"/>
        <v>2000000</v>
      </c>
      <c r="P5043" s="162">
        <f t="shared" si="782"/>
        <v>184.55612421427904</v>
      </c>
      <c r="Q5043" s="162">
        <f t="shared" si="783"/>
        <v>126.49619534885679</v>
      </c>
      <c r="R5043" s="163">
        <f t="shared" si="784"/>
        <v>1</v>
      </c>
      <c r="S5043" s="161">
        <f t="shared" si="785"/>
        <v>2000000</v>
      </c>
      <c r="T5043" s="162">
        <f t="shared" si="786"/>
        <v>191.51870807142635</v>
      </c>
      <c r="U5043" s="162">
        <f t="shared" si="787"/>
        <v>120.74809767442839</v>
      </c>
      <c r="V5043" s="163">
        <f t="shared" si="788"/>
        <v>1</v>
      </c>
      <c r="W5043" s="164">
        <f t="shared" si="789"/>
        <v>66119857.730844498</v>
      </c>
      <c r="X5043" s="164">
        <f t="shared" si="790"/>
        <v>-8458779.2060040832</v>
      </c>
    </row>
    <row r="5044" spans="10:24" x14ac:dyDescent="0.25">
      <c r="J5044">
        <v>5041</v>
      </c>
      <c r="K5044" s="43">
        <v>0.34996274977025643</v>
      </c>
      <c r="L5044">
        <v>0.11950682980922944</v>
      </c>
      <c r="M5044">
        <v>0.27680987247743749</v>
      </c>
      <c r="N5044" s="44">
        <v>0.22153710366937618</v>
      </c>
      <c r="O5044" s="161">
        <f t="shared" si="781"/>
        <v>5000000</v>
      </c>
      <c r="P5044" s="162">
        <f t="shared" si="782"/>
        <v>162.33816413747584</v>
      </c>
      <c r="Q5044" s="162">
        <f t="shared" si="783"/>
        <v>123.15310468535009</v>
      </c>
      <c r="R5044" s="163">
        <f t="shared" si="784"/>
        <v>1</v>
      </c>
      <c r="S5044" s="161">
        <f t="shared" si="785"/>
        <v>6000000</v>
      </c>
      <c r="T5044" s="162">
        <f t="shared" si="786"/>
        <v>184.11272137915861</v>
      </c>
      <c r="U5044" s="162">
        <f t="shared" si="787"/>
        <v>119.07655234267504</v>
      </c>
      <c r="V5044" s="163">
        <f t="shared" si="788"/>
        <v>1</v>
      </c>
      <c r="W5044" s="164">
        <f t="shared" si="789"/>
        <v>145925297.26062879</v>
      </c>
      <c r="X5044" s="164">
        <f t="shared" si="790"/>
        <v>240217014.21890146</v>
      </c>
    </row>
    <row r="5045" spans="10:24" x14ac:dyDescent="0.25">
      <c r="J5045">
        <v>5042</v>
      </c>
      <c r="K5045" s="43">
        <v>0.78899952636556558</v>
      </c>
      <c r="L5045">
        <v>0.14708904579621629</v>
      </c>
      <c r="M5045">
        <v>0.28315195770278767</v>
      </c>
      <c r="N5045" s="44">
        <v>0.83521244247772597</v>
      </c>
      <c r="O5045" s="161">
        <f t="shared" si="781"/>
        <v>7000000</v>
      </c>
      <c r="P5045" s="162">
        <f t="shared" si="782"/>
        <v>164.26499912574806</v>
      </c>
      <c r="Q5045" s="162">
        <f t="shared" si="783"/>
        <v>123.52993252408258</v>
      </c>
      <c r="R5045" s="163">
        <f t="shared" si="784"/>
        <v>1</v>
      </c>
      <c r="S5045" s="161">
        <f t="shared" si="785"/>
        <v>7000000</v>
      </c>
      <c r="T5045" s="162">
        <f t="shared" si="786"/>
        <v>184.75499970858269</v>
      </c>
      <c r="U5045" s="162">
        <f t="shared" si="787"/>
        <v>119.2649662620413</v>
      </c>
      <c r="V5045" s="163">
        <f t="shared" si="788"/>
        <v>1</v>
      </c>
      <c r="W5045" s="164">
        <f t="shared" si="789"/>
        <v>235145466.21165836</v>
      </c>
      <c r="X5045" s="164">
        <f t="shared" si="790"/>
        <v>308430234.1257897</v>
      </c>
    </row>
    <row r="5046" spans="10:24" x14ac:dyDescent="0.25">
      <c r="J5046">
        <v>5043</v>
      </c>
      <c r="K5046" s="43">
        <v>0.83532941576716702</v>
      </c>
      <c r="L5046">
        <v>0.51324375324584937</v>
      </c>
      <c r="M5046">
        <v>0.80663951276058288</v>
      </c>
      <c r="N5046" s="44">
        <v>0.32938442898865028</v>
      </c>
      <c r="O5046" s="161">
        <f t="shared" si="781"/>
        <v>7000000</v>
      </c>
      <c r="P5046" s="162">
        <f t="shared" si="782"/>
        <v>180.49804899301654</v>
      </c>
      <c r="Q5046" s="162">
        <f t="shared" si="783"/>
        <v>152.31158369685042</v>
      </c>
      <c r="R5046" s="163">
        <f t="shared" si="784"/>
        <v>1</v>
      </c>
      <c r="S5046" s="161">
        <f t="shared" si="785"/>
        <v>7000000</v>
      </c>
      <c r="T5046" s="162">
        <f t="shared" si="786"/>
        <v>190.16601633100552</v>
      </c>
      <c r="U5046" s="162">
        <f t="shared" si="787"/>
        <v>133.6557918484252</v>
      </c>
      <c r="V5046" s="163">
        <f t="shared" si="788"/>
        <v>1</v>
      </c>
      <c r="W5046" s="164">
        <f t="shared" si="789"/>
        <v>147305257.07316282</v>
      </c>
      <c r="X5046" s="164">
        <f t="shared" si="790"/>
        <v>245571571.37806231</v>
      </c>
    </row>
    <row r="5047" spans="10:24" x14ac:dyDescent="0.25">
      <c r="J5047">
        <v>5044</v>
      </c>
      <c r="K5047" s="43">
        <v>0.61877371767169698</v>
      </c>
      <c r="L5047">
        <v>0.78569174134344488</v>
      </c>
      <c r="M5047">
        <v>0.56434423455868599</v>
      </c>
      <c r="N5047" s="44">
        <v>0.48461491642553745</v>
      </c>
      <c r="O5047" s="161">
        <f t="shared" si="781"/>
        <v>6000000</v>
      </c>
      <c r="P5047" s="162">
        <f t="shared" si="782"/>
        <v>191.87341956370813</v>
      </c>
      <c r="Q5047" s="162">
        <f t="shared" si="783"/>
        <v>138.23985581888849</v>
      </c>
      <c r="R5047" s="163">
        <f t="shared" si="784"/>
        <v>1</v>
      </c>
      <c r="S5047" s="161">
        <f t="shared" si="785"/>
        <v>7000000</v>
      </c>
      <c r="T5047" s="162">
        <f t="shared" si="786"/>
        <v>193.95780652123605</v>
      </c>
      <c r="U5047" s="162">
        <f t="shared" si="787"/>
        <v>126.61992790944424</v>
      </c>
      <c r="V5047" s="163">
        <f t="shared" si="788"/>
        <v>1</v>
      </c>
      <c r="W5047" s="164">
        <f t="shared" si="789"/>
        <v>271801382.46891785</v>
      </c>
      <c r="X5047" s="164">
        <f t="shared" si="790"/>
        <v>321365150.28254265</v>
      </c>
    </row>
    <row r="5048" spans="10:24" x14ac:dyDescent="0.25">
      <c r="J5048">
        <v>5045</v>
      </c>
      <c r="K5048" s="43">
        <v>0.56314856206049424</v>
      </c>
      <c r="L5048">
        <v>6.8810532552476822E-5</v>
      </c>
      <c r="M5048">
        <v>0.48954885073431886</v>
      </c>
      <c r="N5048" s="44">
        <v>0.63897304096035656</v>
      </c>
      <c r="O5048" s="161">
        <f t="shared" si="781"/>
        <v>6000000</v>
      </c>
      <c r="P5048" s="162">
        <f t="shared" si="782"/>
        <v>122.81392321366391</v>
      </c>
      <c r="Q5048" s="162">
        <f t="shared" si="783"/>
        <v>134.47599713105947</v>
      </c>
      <c r="R5048" s="163">
        <f t="shared" si="784"/>
        <v>1</v>
      </c>
      <c r="S5048" s="161">
        <f t="shared" si="785"/>
        <v>6000000</v>
      </c>
      <c r="T5048" s="162">
        <f t="shared" si="786"/>
        <v>170.93797440455464</v>
      </c>
      <c r="U5048" s="162">
        <f t="shared" si="787"/>
        <v>124.73799856552974</v>
      </c>
      <c r="V5048" s="163">
        <f t="shared" si="788"/>
        <v>1</v>
      </c>
      <c r="W5048" s="164">
        <f t="shared" si="789"/>
        <v>-119972443.50437336</v>
      </c>
      <c r="X5048" s="164">
        <f t="shared" si="790"/>
        <v>127199855.03414941</v>
      </c>
    </row>
    <row r="5049" spans="10:24" x14ac:dyDescent="0.25">
      <c r="J5049">
        <v>5046</v>
      </c>
      <c r="K5049" s="43">
        <v>0.62099425815994513</v>
      </c>
      <c r="L5049">
        <v>0.42831968282599919</v>
      </c>
      <c r="M5049">
        <v>0.66954673188579439</v>
      </c>
      <c r="N5049" s="44">
        <v>0.59345302234333586</v>
      </c>
      <c r="O5049" s="161">
        <f t="shared" si="781"/>
        <v>6000000</v>
      </c>
      <c r="P5049" s="162">
        <f t="shared" si="782"/>
        <v>177.29019379080057</v>
      </c>
      <c r="Q5049" s="162">
        <f t="shared" si="783"/>
        <v>143.77323804224403</v>
      </c>
      <c r="R5049" s="163">
        <f t="shared" si="784"/>
        <v>1</v>
      </c>
      <c r="S5049" s="161">
        <f t="shared" si="785"/>
        <v>7000000</v>
      </c>
      <c r="T5049" s="162">
        <f t="shared" si="786"/>
        <v>189.09673126360019</v>
      </c>
      <c r="U5049" s="162">
        <f t="shared" si="787"/>
        <v>129.38661902112202</v>
      </c>
      <c r="V5049" s="163">
        <f t="shared" si="788"/>
        <v>1</v>
      </c>
      <c r="W5049" s="164">
        <f t="shared" si="789"/>
        <v>151101734.49133924</v>
      </c>
      <c r="X5049" s="164">
        <f t="shared" si="790"/>
        <v>267970785.69734722</v>
      </c>
    </row>
    <row r="5050" spans="10:24" x14ac:dyDescent="0.25">
      <c r="J5050">
        <v>5047</v>
      </c>
      <c r="K5050" s="43">
        <v>4.9995467038630115E-2</v>
      </c>
      <c r="L5050">
        <v>0.71282144711966855</v>
      </c>
      <c r="M5050">
        <v>0.63468147960376675</v>
      </c>
      <c r="N5050" s="44">
        <v>0.68011581468909033</v>
      </c>
      <c r="O5050" s="161">
        <f t="shared" si="781"/>
        <v>1000000</v>
      </c>
      <c r="P5050" s="162">
        <f t="shared" si="782"/>
        <v>188.42469279522504</v>
      </c>
      <c r="Q5050" s="162">
        <f t="shared" si="783"/>
        <v>141.8855649692716</v>
      </c>
      <c r="R5050" s="163">
        <f t="shared" si="784"/>
        <v>1</v>
      </c>
      <c r="S5050" s="161">
        <f t="shared" si="785"/>
        <v>1000000</v>
      </c>
      <c r="T5050" s="162">
        <f t="shared" si="786"/>
        <v>192.80823093174169</v>
      </c>
      <c r="U5050" s="162">
        <f t="shared" si="787"/>
        <v>128.44278248463579</v>
      </c>
      <c r="V5050" s="163">
        <f t="shared" si="788"/>
        <v>1</v>
      </c>
      <c r="W5050" s="164">
        <f t="shared" si="789"/>
        <v>-3460872.1740465537</v>
      </c>
      <c r="X5050" s="164">
        <f t="shared" si="790"/>
        <v>-85634551.552894086</v>
      </c>
    </row>
    <row r="5051" spans="10:24" x14ac:dyDescent="0.25">
      <c r="J5051">
        <v>5048</v>
      </c>
      <c r="K5051" s="43">
        <v>0.73945210063562905</v>
      </c>
      <c r="L5051">
        <v>0.20718633045831036</v>
      </c>
      <c r="M5051">
        <v>0.8306514424779462</v>
      </c>
      <c r="N5051" s="44">
        <v>0.22803202992707716</v>
      </c>
      <c r="O5051" s="161">
        <f t="shared" si="781"/>
        <v>6000000</v>
      </c>
      <c r="P5051" s="162">
        <f t="shared" si="782"/>
        <v>167.75665648083626</v>
      </c>
      <c r="Q5051" s="162">
        <f t="shared" si="783"/>
        <v>154.13485499161672</v>
      </c>
      <c r="R5051" s="163">
        <f t="shared" si="784"/>
        <v>1</v>
      </c>
      <c r="S5051" s="161">
        <f t="shared" si="785"/>
        <v>7000000</v>
      </c>
      <c r="T5051" s="162">
        <f t="shared" si="786"/>
        <v>185.91888549361209</v>
      </c>
      <c r="U5051" s="162">
        <f t="shared" si="787"/>
        <v>134.56742749580837</v>
      </c>
      <c r="V5051" s="163">
        <f t="shared" si="788"/>
        <v>1</v>
      </c>
      <c r="W5051" s="164">
        <f t="shared" si="789"/>
        <v>31730808.935317218</v>
      </c>
      <c r="X5051" s="164">
        <f t="shared" si="790"/>
        <v>209460205.98462605</v>
      </c>
    </row>
    <row r="5052" spans="10:24" x14ac:dyDescent="0.25">
      <c r="J5052">
        <v>5049</v>
      </c>
      <c r="K5052" s="43">
        <v>0.51422065556175744</v>
      </c>
      <c r="L5052">
        <v>0.20891236640084476</v>
      </c>
      <c r="M5052">
        <v>0.57815870719817908</v>
      </c>
      <c r="N5052" s="44">
        <v>0.26905975485428546</v>
      </c>
      <c r="O5052" s="161">
        <f t="shared" si="781"/>
        <v>5000000</v>
      </c>
      <c r="P5052" s="162">
        <f t="shared" si="782"/>
        <v>167.84698682593105</v>
      </c>
      <c r="Q5052" s="162">
        <f t="shared" si="783"/>
        <v>138.94370467295744</v>
      </c>
      <c r="R5052" s="163">
        <f t="shared" si="784"/>
        <v>1</v>
      </c>
      <c r="S5052" s="161">
        <f t="shared" si="785"/>
        <v>6000000</v>
      </c>
      <c r="T5052" s="162">
        <f t="shared" si="786"/>
        <v>185.94899560864368</v>
      </c>
      <c r="U5052" s="162">
        <f t="shared" si="787"/>
        <v>126.97185233647872</v>
      </c>
      <c r="V5052" s="163">
        <f t="shared" si="788"/>
        <v>1</v>
      </c>
      <c r="W5052" s="164">
        <f t="shared" si="789"/>
        <v>94516410.764868081</v>
      </c>
      <c r="X5052" s="164">
        <f t="shared" si="790"/>
        <v>203862859.63298982</v>
      </c>
    </row>
    <row r="5053" spans="10:24" x14ac:dyDescent="0.25">
      <c r="J5053">
        <v>5050</v>
      </c>
      <c r="K5053" s="43">
        <v>2.1098637835116008E-2</v>
      </c>
      <c r="L5053">
        <v>0.50011001565793511</v>
      </c>
      <c r="M5053">
        <v>0.36596508841280107</v>
      </c>
      <c r="N5053" s="44">
        <v>0.74738824016423833</v>
      </c>
      <c r="O5053" s="161">
        <f t="shared" si="781"/>
        <v>1000000</v>
      </c>
      <c r="P5053" s="162">
        <f t="shared" si="782"/>
        <v>180.00413652543492</v>
      </c>
      <c r="Q5053" s="162">
        <f t="shared" si="783"/>
        <v>128.14881802979724</v>
      </c>
      <c r="R5053" s="163">
        <f t="shared" si="784"/>
        <v>1</v>
      </c>
      <c r="S5053" s="161">
        <f t="shared" si="785"/>
        <v>1000000</v>
      </c>
      <c r="T5053" s="162">
        <f t="shared" si="786"/>
        <v>190.00137884181163</v>
      </c>
      <c r="U5053" s="162">
        <f t="shared" si="787"/>
        <v>121.57440901489862</v>
      </c>
      <c r="V5053" s="163">
        <f t="shared" si="788"/>
        <v>1</v>
      </c>
      <c r="W5053" s="164">
        <f t="shared" si="789"/>
        <v>1855318.4956376776</v>
      </c>
      <c r="X5053" s="164">
        <f t="shared" si="790"/>
        <v>-81573030.173086986</v>
      </c>
    </row>
    <row r="5054" spans="10:24" x14ac:dyDescent="0.25">
      <c r="J5054">
        <v>5051</v>
      </c>
      <c r="K5054" s="43">
        <v>0.92032486946979186</v>
      </c>
      <c r="L5054">
        <v>0.92726344177001285</v>
      </c>
      <c r="M5054">
        <v>0.4340749989404149</v>
      </c>
      <c r="N5054" s="44">
        <v>0.21656150023938936</v>
      </c>
      <c r="O5054" s="161">
        <f t="shared" si="781"/>
        <v>7000000</v>
      </c>
      <c r="P5054" s="162">
        <f t="shared" si="782"/>
        <v>201.83563306935673</v>
      </c>
      <c r="Q5054" s="162">
        <f t="shared" si="783"/>
        <v>131.67982331408541</v>
      </c>
      <c r="R5054" s="163">
        <f t="shared" si="784"/>
        <v>1</v>
      </c>
      <c r="S5054" s="161">
        <f t="shared" si="785"/>
        <v>9000000</v>
      </c>
      <c r="T5054" s="162">
        <f t="shared" si="786"/>
        <v>197.27854435645224</v>
      </c>
      <c r="U5054" s="162">
        <f t="shared" si="787"/>
        <v>123.33991165704271</v>
      </c>
      <c r="V5054" s="163">
        <f t="shared" si="788"/>
        <v>1</v>
      </c>
      <c r="W5054" s="164">
        <f t="shared" si="789"/>
        <v>441090668.28689927</v>
      </c>
      <c r="X5054" s="164">
        <f t="shared" si="790"/>
        <v>515447694.29468584</v>
      </c>
    </row>
    <row r="5055" spans="10:24" x14ac:dyDescent="0.25">
      <c r="J5055">
        <v>5052</v>
      </c>
      <c r="K5055" s="43">
        <v>0.41023954747853353</v>
      </c>
      <c r="L5055">
        <v>0.43543421007958938</v>
      </c>
      <c r="M5055">
        <v>0.22904144036709906</v>
      </c>
      <c r="N5055" s="44">
        <v>0.92692752779121512</v>
      </c>
      <c r="O5055" s="161">
        <f t="shared" si="781"/>
        <v>5000000</v>
      </c>
      <c r="P5055" s="162">
        <f t="shared" si="782"/>
        <v>177.56166737529034</v>
      </c>
      <c r="Q5055" s="162">
        <f t="shared" si="783"/>
        <v>120.15985294546262</v>
      </c>
      <c r="R5055" s="163">
        <f t="shared" si="784"/>
        <v>1</v>
      </c>
      <c r="S5055" s="161">
        <f t="shared" si="785"/>
        <v>6000000</v>
      </c>
      <c r="T5055" s="162">
        <f t="shared" si="786"/>
        <v>189.18722245843011</v>
      </c>
      <c r="U5055" s="162">
        <f t="shared" si="787"/>
        <v>117.57992647273132</v>
      </c>
      <c r="V5055" s="163">
        <f t="shared" si="788"/>
        <v>1</v>
      </c>
      <c r="W5055" s="164">
        <f t="shared" si="789"/>
        <v>237009072.14913863</v>
      </c>
      <c r="X5055" s="164">
        <f t="shared" si="790"/>
        <v>279643775.9141928</v>
      </c>
    </row>
    <row r="5056" spans="10:24" x14ac:dyDescent="0.25">
      <c r="J5056">
        <v>5053</v>
      </c>
      <c r="K5056" s="43">
        <v>0.98241532717140978</v>
      </c>
      <c r="L5056">
        <v>0.15374163625946635</v>
      </c>
      <c r="M5056">
        <v>0.18225977708276575</v>
      </c>
      <c r="N5056" s="44">
        <v>0.948196901916456</v>
      </c>
      <c r="O5056" s="161">
        <f t="shared" si="781"/>
        <v>9000000</v>
      </c>
      <c r="P5056" s="162">
        <f t="shared" si="782"/>
        <v>164.69224315074607</v>
      </c>
      <c r="Q5056" s="162">
        <f t="shared" si="783"/>
        <v>116.86426409793692</v>
      </c>
      <c r="R5056" s="163">
        <f t="shared" si="784"/>
        <v>1</v>
      </c>
      <c r="S5056" s="161">
        <f t="shared" si="785"/>
        <v>9000000</v>
      </c>
      <c r="T5056" s="162">
        <f t="shared" si="786"/>
        <v>184.89741438358203</v>
      </c>
      <c r="U5056" s="162">
        <f t="shared" si="787"/>
        <v>115.93213204896847</v>
      </c>
      <c r="V5056" s="163">
        <f t="shared" si="788"/>
        <v>1</v>
      </c>
      <c r="W5056" s="164">
        <f t="shared" si="789"/>
        <v>380451811.47528225</v>
      </c>
      <c r="X5056" s="164">
        <f t="shared" si="790"/>
        <v>470687541.01152205</v>
      </c>
    </row>
    <row r="5057" spans="10:24" x14ac:dyDescent="0.25">
      <c r="J5057">
        <v>5054</v>
      </c>
      <c r="K5057" s="43">
        <v>0.52191366735939626</v>
      </c>
      <c r="L5057">
        <v>7.5004331119049472E-2</v>
      </c>
      <c r="M5057">
        <v>7.9061545533978261E-2</v>
      </c>
      <c r="N5057" s="44">
        <v>0.10899492238415553</v>
      </c>
      <c r="O5057" s="161">
        <f t="shared" si="781"/>
        <v>5000000</v>
      </c>
      <c r="P5057" s="162">
        <f t="shared" si="782"/>
        <v>158.40748687528406</v>
      </c>
      <c r="Q5057" s="162">
        <f t="shared" si="783"/>
        <v>106.7717548688573</v>
      </c>
      <c r="R5057" s="163">
        <f t="shared" si="784"/>
        <v>1</v>
      </c>
      <c r="S5057" s="161">
        <f t="shared" si="785"/>
        <v>6000000</v>
      </c>
      <c r="T5057" s="162">
        <f t="shared" si="786"/>
        <v>182.80249562509468</v>
      </c>
      <c r="U5057" s="162">
        <f t="shared" si="787"/>
        <v>110.88587743442865</v>
      </c>
      <c r="V5057" s="163">
        <f t="shared" si="788"/>
        <v>0.9</v>
      </c>
      <c r="W5057" s="164">
        <f t="shared" si="789"/>
        <v>208178660.03213382</v>
      </c>
      <c r="X5057" s="164">
        <f t="shared" si="790"/>
        <v>238349738.22959656</v>
      </c>
    </row>
    <row r="5058" spans="10:24" x14ac:dyDescent="0.25">
      <c r="J5058">
        <v>5055</v>
      </c>
      <c r="K5058" s="43">
        <v>0.2036723379700176</v>
      </c>
      <c r="L5058">
        <v>0.11532221888372618</v>
      </c>
      <c r="M5058">
        <v>0.708857830207684</v>
      </c>
      <c r="N5058" s="44">
        <v>0.48924013901322339</v>
      </c>
      <c r="O5058" s="161">
        <f t="shared" si="781"/>
        <v>2000000</v>
      </c>
      <c r="P5058" s="162">
        <f t="shared" si="782"/>
        <v>162.01949304752239</v>
      </c>
      <c r="Q5058" s="162">
        <f t="shared" si="783"/>
        <v>146.00102158075379</v>
      </c>
      <c r="R5058" s="163">
        <f t="shared" si="784"/>
        <v>1</v>
      </c>
      <c r="S5058" s="161">
        <f t="shared" si="785"/>
        <v>5000000</v>
      </c>
      <c r="T5058" s="162">
        <f t="shared" si="786"/>
        <v>184.00649768250747</v>
      </c>
      <c r="U5058" s="162">
        <f t="shared" si="787"/>
        <v>130.50051079037689</v>
      </c>
      <c r="V5058" s="163">
        <f t="shared" si="788"/>
        <v>1</v>
      </c>
      <c r="W5058" s="164">
        <f t="shared" si="789"/>
        <v>-17963057.066462796</v>
      </c>
      <c r="X5058" s="164">
        <f t="shared" si="790"/>
        <v>117529934.46065289</v>
      </c>
    </row>
    <row r="5059" spans="10:24" x14ac:dyDescent="0.25">
      <c r="J5059">
        <v>5056</v>
      </c>
      <c r="K5059" s="43">
        <v>0.61819384585234749</v>
      </c>
      <c r="L5059">
        <v>0.92467278317225621</v>
      </c>
      <c r="M5059">
        <v>0.24521829179687704</v>
      </c>
      <c r="N5059" s="44">
        <v>0.96677955921740588</v>
      </c>
      <c r="O5059" s="161">
        <f t="shared" si="781"/>
        <v>6000000</v>
      </c>
      <c r="P5059" s="162">
        <f t="shared" si="782"/>
        <v>201.55835588041862</v>
      </c>
      <c r="Q5059" s="162">
        <f t="shared" si="783"/>
        <v>121.20770800323064</v>
      </c>
      <c r="R5059" s="163">
        <f t="shared" si="784"/>
        <v>1</v>
      </c>
      <c r="S5059" s="161">
        <f t="shared" si="785"/>
        <v>7000000</v>
      </c>
      <c r="T5059" s="162">
        <f t="shared" si="786"/>
        <v>197.18611862680621</v>
      </c>
      <c r="U5059" s="162">
        <f t="shared" si="787"/>
        <v>118.10385400161532</v>
      </c>
      <c r="V5059" s="163">
        <f t="shared" si="788"/>
        <v>1</v>
      </c>
      <c r="W5059" s="164">
        <f t="shared" si="789"/>
        <v>432103887.26312786</v>
      </c>
      <c r="X5059" s="164">
        <f t="shared" si="790"/>
        <v>403575852.37633622</v>
      </c>
    </row>
    <row r="5060" spans="10:24" x14ac:dyDescent="0.25">
      <c r="J5060">
        <v>5057</v>
      </c>
      <c r="K5060" s="43">
        <v>0.79864614718109694</v>
      </c>
      <c r="L5060">
        <v>0.1046436942418959</v>
      </c>
      <c r="M5060">
        <v>3.9598172443892077E-3</v>
      </c>
      <c r="N5060" s="44">
        <v>0.89608122904983512</v>
      </c>
      <c r="O5060" s="161">
        <f t="shared" si="781"/>
        <v>7000000</v>
      </c>
      <c r="P5060" s="162">
        <f t="shared" si="782"/>
        <v>161.16708985445339</v>
      </c>
      <c r="Q5060" s="162">
        <f t="shared" si="783"/>
        <v>81.890460931671385</v>
      </c>
      <c r="R5060" s="163">
        <f t="shared" si="784"/>
        <v>1</v>
      </c>
      <c r="S5060" s="161">
        <f t="shared" si="785"/>
        <v>7000000</v>
      </c>
      <c r="T5060" s="162">
        <f t="shared" si="786"/>
        <v>183.72236328481779</v>
      </c>
      <c r="U5060" s="162">
        <f t="shared" si="787"/>
        <v>98.445230465835692</v>
      </c>
      <c r="V5060" s="163">
        <f t="shared" si="788"/>
        <v>1</v>
      </c>
      <c r="W5060" s="164">
        <f t="shared" si="789"/>
        <v>504936402.45947409</v>
      </c>
      <c r="X5060" s="164">
        <f t="shared" si="790"/>
        <v>446939929.73287463</v>
      </c>
    </row>
    <row r="5061" spans="10:24" x14ac:dyDescent="0.25">
      <c r="J5061">
        <v>5058</v>
      </c>
      <c r="K5061" s="43">
        <v>0.15944083447078372</v>
      </c>
      <c r="L5061">
        <v>0.84025324823908132</v>
      </c>
      <c r="M5061">
        <v>0.84392072449272737</v>
      </c>
      <c r="N5061" s="44">
        <v>0.41198746749787862</v>
      </c>
      <c r="O5061" s="161">
        <f t="shared" ref="O5061:O5124" si="791">VLOOKUP(K5061,$E$5:$H$10,4)</f>
        <v>2000000</v>
      </c>
      <c r="P5061" s="162">
        <f t="shared" ref="P5061:P5124" si="792">_xlfn.NORM.INV(L5061,$E$12,$E$13)</f>
        <v>194.93248891483236</v>
      </c>
      <c r="Q5061" s="162">
        <f t="shared" ref="Q5061:Q5124" si="793">_xlfn.NORM.INV(M5061,$E$15,$E$16)</f>
        <v>155.21406207853519</v>
      </c>
      <c r="R5061" s="163">
        <f t="shared" ref="R5061:R5124" si="794">VLOOKUP(N5061,$E$19:$H$21,4)</f>
        <v>1</v>
      </c>
      <c r="S5061" s="161">
        <f t="shared" ref="S5061:S5124" si="795">VLOOKUP(K5061,$G$5:$H$10,2)</f>
        <v>5000000</v>
      </c>
      <c r="T5061" s="162">
        <f t="shared" ref="T5061:T5124" si="796">_xlfn.NORM.INV(L5061,$G$12,$G$13)</f>
        <v>194.97749630494411</v>
      </c>
      <c r="U5061" s="162">
        <f t="shared" ref="U5061:U5124" si="797">_xlfn.NORM.INV(M5061,$G$15,$G$16)</f>
        <v>135.10703103926758</v>
      </c>
      <c r="V5061" s="163">
        <f t="shared" ref="V5061:V5124" si="798">VLOOKUP(N5061,$G$19:$H$21,2)</f>
        <v>1</v>
      </c>
      <c r="W5061" s="164">
        <f t="shared" ref="W5061:W5124" si="799">O5061*(P5061-Q5061)*R5061-$D$23-$D$24</f>
        <v>29436853.672594339</v>
      </c>
      <c r="X5061" s="164">
        <f t="shared" ref="X5061:X5124" si="800">S5061*(T5061-U5061)*V5061-$F$23-$F$24</f>
        <v>149352326.32838267</v>
      </c>
    </row>
    <row r="5062" spans="10:24" x14ac:dyDescent="0.25">
      <c r="J5062">
        <v>5059</v>
      </c>
      <c r="K5062" s="43">
        <v>0.34966092174719521</v>
      </c>
      <c r="L5062">
        <v>0.61193124968951507</v>
      </c>
      <c r="M5062">
        <v>0.52693533125312053</v>
      </c>
      <c r="N5062" s="44">
        <v>0.92688376502704328</v>
      </c>
      <c r="O5062" s="161">
        <f t="shared" si="791"/>
        <v>5000000</v>
      </c>
      <c r="P5062" s="162">
        <f t="shared" si="792"/>
        <v>184.26534144961064</v>
      </c>
      <c r="Q5062" s="162">
        <f t="shared" si="793"/>
        <v>136.35136482294774</v>
      </c>
      <c r="R5062" s="163">
        <f t="shared" si="794"/>
        <v>1</v>
      </c>
      <c r="S5062" s="161">
        <f t="shared" si="795"/>
        <v>6000000</v>
      </c>
      <c r="T5062" s="162">
        <f t="shared" si="796"/>
        <v>191.42178048320355</v>
      </c>
      <c r="U5062" s="162">
        <f t="shared" si="797"/>
        <v>125.67568241147387</v>
      </c>
      <c r="V5062" s="163">
        <f t="shared" si="798"/>
        <v>1</v>
      </c>
      <c r="W5062" s="164">
        <f t="shared" si="799"/>
        <v>189569883.13331449</v>
      </c>
      <c r="X5062" s="164">
        <f t="shared" si="800"/>
        <v>244476588.43037808</v>
      </c>
    </row>
    <row r="5063" spans="10:24" x14ac:dyDescent="0.25">
      <c r="J5063">
        <v>5060</v>
      </c>
      <c r="K5063" s="43">
        <v>0.50203110653103289</v>
      </c>
      <c r="L5063">
        <v>0.84072422419584869</v>
      </c>
      <c r="M5063">
        <v>0.17739392525664066</v>
      </c>
      <c r="N5063" s="44">
        <v>8.6374774179410307E-2</v>
      </c>
      <c r="O5063" s="161">
        <f t="shared" si="791"/>
        <v>5000000</v>
      </c>
      <c r="P5063" s="162">
        <f t="shared" si="792"/>
        <v>194.96158244391199</v>
      </c>
      <c r="Q5063" s="162">
        <f t="shared" si="793"/>
        <v>116.49315278121529</v>
      </c>
      <c r="R5063" s="163">
        <f t="shared" si="794"/>
        <v>1</v>
      </c>
      <c r="S5063" s="161">
        <f t="shared" si="795"/>
        <v>6000000</v>
      </c>
      <c r="T5063" s="162">
        <f t="shared" si="796"/>
        <v>194.98719414797065</v>
      </c>
      <c r="U5063" s="162">
        <f t="shared" si="797"/>
        <v>115.74657639060764</v>
      </c>
      <c r="V5063" s="163">
        <f t="shared" si="798"/>
        <v>0.9</v>
      </c>
      <c r="W5063" s="164">
        <f t="shared" si="799"/>
        <v>342342148.31348354</v>
      </c>
      <c r="X5063" s="164">
        <f t="shared" si="800"/>
        <v>277899335.88976026</v>
      </c>
    </row>
    <row r="5064" spans="10:24" x14ac:dyDescent="0.25">
      <c r="J5064">
        <v>5061</v>
      </c>
      <c r="K5064" s="43">
        <v>0.62830098480324681</v>
      </c>
      <c r="L5064">
        <v>0.71227715923360302</v>
      </c>
      <c r="M5064">
        <v>0.92795353696567151</v>
      </c>
      <c r="N5064" s="44">
        <v>0.47522234162827659</v>
      </c>
      <c r="O5064" s="161">
        <f t="shared" si="791"/>
        <v>6000000</v>
      </c>
      <c r="P5064" s="162">
        <f t="shared" si="792"/>
        <v>188.40074234826011</v>
      </c>
      <c r="Q5064" s="162">
        <f t="shared" si="793"/>
        <v>164.2143542539248</v>
      </c>
      <c r="R5064" s="163">
        <f t="shared" si="794"/>
        <v>1</v>
      </c>
      <c r="S5064" s="161">
        <f t="shared" si="795"/>
        <v>7000000</v>
      </c>
      <c r="T5064" s="162">
        <f t="shared" si="796"/>
        <v>192.80024744942003</v>
      </c>
      <c r="U5064" s="162">
        <f t="shared" si="797"/>
        <v>139.6071771269624</v>
      </c>
      <c r="V5064" s="163">
        <f t="shared" si="798"/>
        <v>1</v>
      </c>
      <c r="W5064" s="164">
        <f t="shared" si="799"/>
        <v>95118328.566011876</v>
      </c>
      <c r="X5064" s="164">
        <f t="shared" si="800"/>
        <v>222351492.2572034</v>
      </c>
    </row>
    <row r="5065" spans="10:24" x14ac:dyDescent="0.25">
      <c r="J5065">
        <v>5062</v>
      </c>
      <c r="K5065" s="43">
        <v>0.44948920968438988</v>
      </c>
      <c r="L5065">
        <v>9.2529132482621401E-2</v>
      </c>
      <c r="M5065">
        <v>0.11651768733056478</v>
      </c>
      <c r="N5065" s="44">
        <v>0.88465510552451454</v>
      </c>
      <c r="O5065" s="161">
        <f t="shared" si="791"/>
        <v>5000000</v>
      </c>
      <c r="P5065" s="162">
        <f t="shared" si="792"/>
        <v>160.11989354274885</v>
      </c>
      <c r="Q5065" s="162">
        <f t="shared" si="793"/>
        <v>111.14847514357757</v>
      </c>
      <c r="R5065" s="163">
        <f t="shared" si="794"/>
        <v>1</v>
      </c>
      <c r="S5065" s="161">
        <f t="shared" si="795"/>
        <v>6000000</v>
      </c>
      <c r="T5065" s="162">
        <f t="shared" si="796"/>
        <v>183.37329784758293</v>
      </c>
      <c r="U5065" s="162">
        <f t="shared" si="797"/>
        <v>113.07423757178879</v>
      </c>
      <c r="V5065" s="163">
        <f t="shared" si="798"/>
        <v>1</v>
      </c>
      <c r="W5065" s="164">
        <f t="shared" si="799"/>
        <v>194857091.99585643</v>
      </c>
      <c r="X5065" s="164">
        <f t="shared" si="800"/>
        <v>271794361.65476489</v>
      </c>
    </row>
    <row r="5066" spans="10:24" x14ac:dyDescent="0.25">
      <c r="J5066">
        <v>5063</v>
      </c>
      <c r="K5066" s="43">
        <v>0.27809010188285832</v>
      </c>
      <c r="L5066">
        <v>0.62111383636318529</v>
      </c>
      <c r="M5066">
        <v>0.26900628465618748</v>
      </c>
      <c r="N5066" s="44">
        <v>0.80262453585532523</v>
      </c>
      <c r="O5066" s="161">
        <f t="shared" si="791"/>
        <v>2000000</v>
      </c>
      <c r="P5066" s="162">
        <f t="shared" si="792"/>
        <v>184.62611148435687</v>
      </c>
      <c r="Q5066" s="162">
        <f t="shared" si="793"/>
        <v>122.6835770750605</v>
      </c>
      <c r="R5066" s="163">
        <f t="shared" si="794"/>
        <v>1</v>
      </c>
      <c r="S5066" s="161">
        <f t="shared" si="795"/>
        <v>5000000</v>
      </c>
      <c r="T5066" s="162">
        <f t="shared" si="796"/>
        <v>191.5420371614523</v>
      </c>
      <c r="U5066" s="162">
        <f t="shared" si="797"/>
        <v>118.84178853753025</v>
      </c>
      <c r="V5066" s="163">
        <f t="shared" si="798"/>
        <v>1</v>
      </c>
      <c r="W5066" s="164">
        <f t="shared" si="799"/>
        <v>73885068.818592742</v>
      </c>
      <c r="X5066" s="164">
        <f t="shared" si="800"/>
        <v>213501243.11961025</v>
      </c>
    </row>
    <row r="5067" spans="10:24" x14ac:dyDescent="0.25">
      <c r="J5067">
        <v>5064</v>
      </c>
      <c r="K5067" s="43">
        <v>0.49811466567973506</v>
      </c>
      <c r="L5067">
        <v>0.17238933440723048</v>
      </c>
      <c r="M5067">
        <v>0.10305668671093182</v>
      </c>
      <c r="N5067" s="44">
        <v>0.67382500785764021</v>
      </c>
      <c r="O5067" s="161">
        <f t="shared" si="791"/>
        <v>5000000</v>
      </c>
      <c r="P5067" s="162">
        <f t="shared" si="792"/>
        <v>165.82851926237342</v>
      </c>
      <c r="Q5067" s="162">
        <f t="shared" si="793"/>
        <v>109.71349851858133</v>
      </c>
      <c r="R5067" s="163">
        <f t="shared" si="794"/>
        <v>1</v>
      </c>
      <c r="S5067" s="161">
        <f t="shared" si="795"/>
        <v>6000000</v>
      </c>
      <c r="T5067" s="162">
        <f t="shared" si="796"/>
        <v>185.27617308745781</v>
      </c>
      <c r="U5067" s="162">
        <f t="shared" si="797"/>
        <v>112.35674925929067</v>
      </c>
      <c r="V5067" s="163">
        <f t="shared" si="798"/>
        <v>1</v>
      </c>
      <c r="W5067" s="164">
        <f t="shared" si="799"/>
        <v>230575103.71896046</v>
      </c>
      <c r="X5067" s="164">
        <f t="shared" si="800"/>
        <v>287516542.96900284</v>
      </c>
    </row>
    <row r="5068" spans="10:24" x14ac:dyDescent="0.25">
      <c r="J5068">
        <v>5065</v>
      </c>
      <c r="K5068" s="43">
        <v>0.11815829535705147</v>
      </c>
      <c r="L5068">
        <v>0.27792718064784394</v>
      </c>
      <c r="M5068">
        <v>0.73466586258629929</v>
      </c>
      <c r="N5068" s="44">
        <v>0.70363103077961697</v>
      </c>
      <c r="O5068" s="161">
        <f t="shared" si="791"/>
        <v>2000000</v>
      </c>
      <c r="P5068" s="162">
        <f t="shared" si="792"/>
        <v>171.16484543581925</v>
      </c>
      <c r="Q5068" s="162">
        <f t="shared" si="793"/>
        <v>147.53972419160948</v>
      </c>
      <c r="R5068" s="163">
        <f t="shared" si="794"/>
        <v>1</v>
      </c>
      <c r="S5068" s="161">
        <f t="shared" si="795"/>
        <v>2000000</v>
      </c>
      <c r="T5068" s="162">
        <f t="shared" si="796"/>
        <v>187.05494847860641</v>
      </c>
      <c r="U5068" s="162">
        <f t="shared" si="797"/>
        <v>131.26986209580474</v>
      </c>
      <c r="V5068" s="163">
        <f t="shared" si="798"/>
        <v>1</v>
      </c>
      <c r="W5068" s="164">
        <f t="shared" si="799"/>
        <v>-2749757.5115804672</v>
      </c>
      <c r="X5068" s="164">
        <f t="shared" si="800"/>
        <v>-38429827.234396666</v>
      </c>
    </row>
    <row r="5069" spans="10:24" x14ac:dyDescent="0.25">
      <c r="J5069">
        <v>5066</v>
      </c>
      <c r="K5069" s="43">
        <v>0.16490897333065235</v>
      </c>
      <c r="L5069">
        <v>0.41163130977009521</v>
      </c>
      <c r="M5069">
        <v>4.8499222346605864E-2</v>
      </c>
      <c r="N5069" s="44">
        <v>0.52797648861772195</v>
      </c>
      <c r="O5069" s="161">
        <f t="shared" si="791"/>
        <v>2000000</v>
      </c>
      <c r="P5069" s="162">
        <f t="shared" si="792"/>
        <v>176.64974043909041</v>
      </c>
      <c r="Q5069" s="162">
        <f t="shared" si="793"/>
        <v>101.80834736065067</v>
      </c>
      <c r="R5069" s="163">
        <f t="shared" si="794"/>
        <v>1</v>
      </c>
      <c r="S5069" s="161">
        <f t="shared" si="795"/>
        <v>5000000</v>
      </c>
      <c r="T5069" s="162">
        <f t="shared" si="796"/>
        <v>188.88324681303013</v>
      </c>
      <c r="U5069" s="162">
        <f t="shared" si="797"/>
        <v>108.40417368032533</v>
      </c>
      <c r="V5069" s="163">
        <f t="shared" si="798"/>
        <v>1</v>
      </c>
      <c r="W5069" s="164">
        <f t="shared" si="799"/>
        <v>99682786.156879485</v>
      </c>
      <c r="X5069" s="164">
        <f t="shared" si="800"/>
        <v>252395365.66352397</v>
      </c>
    </row>
    <row r="5070" spans="10:24" x14ac:dyDescent="0.25">
      <c r="J5070">
        <v>5067</v>
      </c>
      <c r="K5070" s="43">
        <v>0.89982302497949607</v>
      </c>
      <c r="L5070">
        <v>7.5107258380328057E-2</v>
      </c>
      <c r="M5070">
        <v>0.27770645011651673</v>
      </c>
      <c r="N5070" s="44">
        <v>3.3361301388465381E-2</v>
      </c>
      <c r="O5070" s="161">
        <f t="shared" si="791"/>
        <v>7000000</v>
      </c>
      <c r="P5070" s="162">
        <f t="shared" si="792"/>
        <v>158.41838743757515</v>
      </c>
      <c r="Q5070" s="162">
        <f t="shared" si="793"/>
        <v>123.20662948232543</v>
      </c>
      <c r="R5070" s="163">
        <f t="shared" si="794"/>
        <v>1</v>
      </c>
      <c r="S5070" s="161">
        <f t="shared" si="795"/>
        <v>7000000</v>
      </c>
      <c r="T5070" s="162">
        <f t="shared" si="796"/>
        <v>182.80612914585839</v>
      </c>
      <c r="U5070" s="162">
        <f t="shared" si="797"/>
        <v>119.10331474116271</v>
      </c>
      <c r="V5070" s="163">
        <f t="shared" si="798"/>
        <v>0.9</v>
      </c>
      <c r="W5070" s="164">
        <f t="shared" si="799"/>
        <v>196482305.68674806</v>
      </c>
      <c r="X5070" s="164">
        <f t="shared" si="800"/>
        <v>251327730.74958283</v>
      </c>
    </row>
    <row r="5071" spans="10:24" x14ac:dyDescent="0.25">
      <c r="J5071">
        <v>5068</v>
      </c>
      <c r="K5071" s="43">
        <v>0.15234907265048847</v>
      </c>
      <c r="L5071">
        <v>0.76106256877113565</v>
      </c>
      <c r="M5071">
        <v>0.82040454999297652</v>
      </c>
      <c r="N5071" s="44">
        <v>0.26205860197221442</v>
      </c>
      <c r="O5071" s="161">
        <f t="shared" si="791"/>
        <v>2000000</v>
      </c>
      <c r="P5071" s="162">
        <f t="shared" si="792"/>
        <v>190.64587073213482</v>
      </c>
      <c r="Q5071" s="162">
        <f t="shared" si="793"/>
        <v>153.33815814826229</v>
      </c>
      <c r="R5071" s="163">
        <f t="shared" si="794"/>
        <v>1</v>
      </c>
      <c r="S5071" s="161">
        <f t="shared" si="795"/>
        <v>5000000</v>
      </c>
      <c r="T5071" s="162">
        <f t="shared" si="796"/>
        <v>193.54862357737827</v>
      </c>
      <c r="U5071" s="162">
        <f t="shared" si="797"/>
        <v>134.16907907413116</v>
      </c>
      <c r="V5071" s="163">
        <f t="shared" si="798"/>
        <v>1</v>
      </c>
      <c r="W5071" s="164">
        <f t="shared" si="799"/>
        <v>24615425.167745054</v>
      </c>
      <c r="X5071" s="164">
        <f t="shared" si="800"/>
        <v>146897722.51623553</v>
      </c>
    </row>
    <row r="5072" spans="10:24" x14ac:dyDescent="0.25">
      <c r="J5072">
        <v>5069</v>
      </c>
      <c r="K5072" s="43">
        <v>0.80590537160889986</v>
      </c>
      <c r="L5072">
        <v>0.76882142175798474</v>
      </c>
      <c r="M5072">
        <v>0.89873562239783589</v>
      </c>
      <c r="N5072" s="44">
        <v>0.1283754764188102</v>
      </c>
      <c r="O5072" s="161">
        <f t="shared" si="791"/>
        <v>7000000</v>
      </c>
      <c r="P5072" s="162">
        <f t="shared" si="792"/>
        <v>191.02456498549711</v>
      </c>
      <c r="Q5072" s="162">
        <f t="shared" si="793"/>
        <v>160.48760121974243</v>
      </c>
      <c r="R5072" s="163">
        <f t="shared" si="794"/>
        <v>1</v>
      </c>
      <c r="S5072" s="161">
        <f t="shared" si="795"/>
        <v>7000000</v>
      </c>
      <c r="T5072" s="162">
        <f t="shared" si="796"/>
        <v>193.6748549951657</v>
      </c>
      <c r="U5072" s="162">
        <f t="shared" si="797"/>
        <v>137.74380060987122</v>
      </c>
      <c r="V5072" s="163">
        <f t="shared" si="798"/>
        <v>0.9</v>
      </c>
      <c r="W5072" s="164">
        <f t="shared" si="799"/>
        <v>163758746.36028275</v>
      </c>
      <c r="X5072" s="164">
        <f t="shared" si="800"/>
        <v>202365642.62735528</v>
      </c>
    </row>
    <row r="5073" spans="10:24" x14ac:dyDescent="0.25">
      <c r="J5073">
        <v>5070</v>
      </c>
      <c r="K5073" s="43">
        <v>0.66757295907915704</v>
      </c>
      <c r="L5073">
        <v>0.52342201644731168</v>
      </c>
      <c r="M5073">
        <v>0.74828505369766141</v>
      </c>
      <c r="N5073" s="44">
        <v>0.16237587667043651</v>
      </c>
      <c r="O5073" s="161">
        <f t="shared" si="791"/>
        <v>6000000</v>
      </c>
      <c r="P5073" s="162">
        <f t="shared" si="792"/>
        <v>180.88116086233711</v>
      </c>
      <c r="Q5073" s="162">
        <f t="shared" si="793"/>
        <v>148.38205635647202</v>
      </c>
      <c r="R5073" s="163">
        <f t="shared" si="794"/>
        <v>1</v>
      </c>
      <c r="S5073" s="161">
        <f t="shared" si="795"/>
        <v>7000000</v>
      </c>
      <c r="T5073" s="162">
        <f t="shared" si="796"/>
        <v>190.29372028744569</v>
      </c>
      <c r="U5073" s="162">
        <f t="shared" si="797"/>
        <v>131.691028178236</v>
      </c>
      <c r="V5073" s="163">
        <f t="shared" si="798"/>
        <v>0.9</v>
      </c>
      <c r="W5073" s="164">
        <f t="shared" si="799"/>
        <v>144994627.03519055</v>
      </c>
      <c r="X5073" s="164">
        <f t="shared" si="800"/>
        <v>219196960.28802109</v>
      </c>
    </row>
    <row r="5074" spans="10:24" x14ac:dyDescent="0.25">
      <c r="J5074">
        <v>5071</v>
      </c>
      <c r="K5074" s="43">
        <v>0.35768250395402368</v>
      </c>
      <c r="L5074">
        <v>0.8823463284000016</v>
      </c>
      <c r="M5074">
        <v>0.4835403604806936</v>
      </c>
      <c r="N5074" s="44">
        <v>0.10125506732614964</v>
      </c>
      <c r="O5074" s="161">
        <f t="shared" si="791"/>
        <v>5000000</v>
      </c>
      <c r="P5074" s="162">
        <f t="shared" si="792"/>
        <v>197.80196865895772</v>
      </c>
      <c r="Q5074" s="162">
        <f t="shared" si="793"/>
        <v>134.17460179987296</v>
      </c>
      <c r="R5074" s="163">
        <f t="shared" si="794"/>
        <v>1</v>
      </c>
      <c r="S5074" s="161">
        <f t="shared" si="795"/>
        <v>6000000</v>
      </c>
      <c r="T5074" s="162">
        <f t="shared" si="796"/>
        <v>195.93398955298591</v>
      </c>
      <c r="U5074" s="162">
        <f t="shared" si="797"/>
        <v>124.58730089993648</v>
      </c>
      <c r="V5074" s="163">
        <f t="shared" si="798"/>
        <v>0.9</v>
      </c>
      <c r="W5074" s="164">
        <f t="shared" si="799"/>
        <v>268136834.29542381</v>
      </c>
      <c r="X5074" s="164">
        <f t="shared" si="800"/>
        <v>235272118.72646695</v>
      </c>
    </row>
    <row r="5075" spans="10:24" x14ac:dyDescent="0.25">
      <c r="J5075">
        <v>5072</v>
      </c>
      <c r="K5075" s="43">
        <v>7.4347898963035175E-2</v>
      </c>
      <c r="L5075">
        <v>0.70742776451757861</v>
      </c>
      <c r="M5075">
        <v>0.81105300164395344</v>
      </c>
      <c r="N5075" s="44">
        <v>0.9513621553454511</v>
      </c>
      <c r="O5075" s="161">
        <f t="shared" si="791"/>
        <v>2000000</v>
      </c>
      <c r="P5075" s="162">
        <f t="shared" si="792"/>
        <v>188.18828632252425</v>
      </c>
      <c r="Q5075" s="162">
        <f t="shared" si="793"/>
        <v>152.63566627873942</v>
      </c>
      <c r="R5075" s="163">
        <f t="shared" si="794"/>
        <v>1</v>
      </c>
      <c r="S5075" s="161">
        <f t="shared" si="795"/>
        <v>2000000</v>
      </c>
      <c r="T5075" s="162">
        <f t="shared" si="796"/>
        <v>192.72942877417475</v>
      </c>
      <c r="U5075" s="162">
        <f t="shared" si="797"/>
        <v>133.8178331393697</v>
      </c>
      <c r="V5075" s="163">
        <f t="shared" si="798"/>
        <v>1</v>
      </c>
      <c r="W5075" s="164">
        <f t="shared" si="799"/>
        <v>21105240.087569654</v>
      </c>
      <c r="X5075" s="164">
        <f t="shared" si="800"/>
        <v>-32176808.730389893</v>
      </c>
    </row>
    <row r="5076" spans="10:24" x14ac:dyDescent="0.25">
      <c r="J5076">
        <v>5073</v>
      </c>
      <c r="K5076" s="43">
        <v>0.34611949054066704</v>
      </c>
      <c r="L5076">
        <v>0.18274283596029073</v>
      </c>
      <c r="M5076">
        <v>0.10881939376996164</v>
      </c>
      <c r="N5076" s="44">
        <v>0.60732177596682013</v>
      </c>
      <c r="O5076" s="161">
        <f t="shared" si="791"/>
        <v>5000000</v>
      </c>
      <c r="P5076" s="162">
        <f t="shared" si="792"/>
        <v>166.4255743305211</v>
      </c>
      <c r="Q5076" s="162">
        <f t="shared" si="793"/>
        <v>110.3433781029679</v>
      </c>
      <c r="R5076" s="163">
        <f t="shared" si="794"/>
        <v>1</v>
      </c>
      <c r="S5076" s="161">
        <f t="shared" si="795"/>
        <v>6000000</v>
      </c>
      <c r="T5076" s="162">
        <f t="shared" si="796"/>
        <v>185.47519144350704</v>
      </c>
      <c r="U5076" s="162">
        <f t="shared" si="797"/>
        <v>112.67168905148395</v>
      </c>
      <c r="V5076" s="163">
        <f t="shared" si="798"/>
        <v>1</v>
      </c>
      <c r="W5076" s="164">
        <f t="shared" si="799"/>
        <v>230410981.137766</v>
      </c>
      <c r="X5076" s="164">
        <f t="shared" si="800"/>
        <v>286821014.35213852</v>
      </c>
    </row>
    <row r="5077" spans="10:24" x14ac:dyDescent="0.25">
      <c r="J5077">
        <v>5074</v>
      </c>
      <c r="K5077" s="43">
        <v>0.66768354864513646</v>
      </c>
      <c r="L5077">
        <v>0.53148827349564698</v>
      </c>
      <c r="M5077">
        <v>0.98487363995491262</v>
      </c>
      <c r="N5077" s="44">
        <v>0.14602003599894264</v>
      </c>
      <c r="O5077" s="161">
        <f t="shared" si="791"/>
        <v>6000000</v>
      </c>
      <c r="P5077" s="162">
        <f t="shared" si="792"/>
        <v>181.18517293328892</v>
      </c>
      <c r="Q5077" s="162">
        <f t="shared" si="793"/>
        <v>178.33531504288459</v>
      </c>
      <c r="R5077" s="163">
        <f t="shared" si="794"/>
        <v>1</v>
      </c>
      <c r="S5077" s="161">
        <f t="shared" si="795"/>
        <v>7000000</v>
      </c>
      <c r="T5077" s="162">
        <f t="shared" si="796"/>
        <v>190.39505764442964</v>
      </c>
      <c r="U5077" s="162">
        <f t="shared" si="797"/>
        <v>146.66765752144229</v>
      </c>
      <c r="V5077" s="163">
        <f t="shared" si="798"/>
        <v>0.9</v>
      </c>
      <c r="W5077" s="164">
        <f t="shared" si="799"/>
        <v>-32900852.657573979</v>
      </c>
      <c r="X5077" s="164">
        <f t="shared" si="800"/>
        <v>125482620.77482027</v>
      </c>
    </row>
    <row r="5078" spans="10:24" x14ac:dyDescent="0.25">
      <c r="J5078">
        <v>5075</v>
      </c>
      <c r="K5078" s="43">
        <v>0.29801340493001338</v>
      </c>
      <c r="L5078">
        <v>0.67099351459183454</v>
      </c>
      <c r="M5078">
        <v>0.99902470167249247</v>
      </c>
      <c r="N5078" s="44">
        <v>0.66785930124881177</v>
      </c>
      <c r="O5078" s="161">
        <f t="shared" si="791"/>
        <v>2000000</v>
      </c>
      <c r="P5078" s="162">
        <f t="shared" si="792"/>
        <v>186.63987321437057</v>
      </c>
      <c r="Q5078" s="162">
        <f t="shared" si="793"/>
        <v>196.9530603825277</v>
      </c>
      <c r="R5078" s="163">
        <f t="shared" si="794"/>
        <v>1</v>
      </c>
      <c r="S5078" s="161">
        <f t="shared" si="795"/>
        <v>5000000</v>
      </c>
      <c r="T5078" s="162">
        <f t="shared" si="796"/>
        <v>192.21329107145687</v>
      </c>
      <c r="U5078" s="162">
        <f t="shared" si="797"/>
        <v>155.97653019126386</v>
      </c>
      <c r="V5078" s="163">
        <f t="shared" si="798"/>
        <v>1</v>
      </c>
      <c r="W5078" s="164">
        <f t="shared" si="799"/>
        <v>-70626374.336314261</v>
      </c>
      <c r="X5078" s="164">
        <f t="shared" si="800"/>
        <v>31183804.400965005</v>
      </c>
    </row>
    <row r="5079" spans="10:24" x14ac:dyDescent="0.25">
      <c r="J5079">
        <v>5076</v>
      </c>
      <c r="K5079" s="43">
        <v>2.255939671712559E-3</v>
      </c>
      <c r="L5079">
        <v>0.5102268802977673</v>
      </c>
      <c r="M5079">
        <v>0.76910649108383855</v>
      </c>
      <c r="N5079" s="44">
        <v>0.48307281726340001</v>
      </c>
      <c r="O5079" s="161">
        <f t="shared" si="791"/>
        <v>1000000</v>
      </c>
      <c r="P5079" s="162">
        <f t="shared" si="792"/>
        <v>180.38456693466895</v>
      </c>
      <c r="Q5079" s="162">
        <f t="shared" si="793"/>
        <v>149.71814917261275</v>
      </c>
      <c r="R5079" s="163">
        <f t="shared" si="794"/>
        <v>1</v>
      </c>
      <c r="S5079" s="161">
        <f t="shared" si="795"/>
        <v>1000000</v>
      </c>
      <c r="T5079" s="162">
        <f t="shared" si="796"/>
        <v>190.12818897822299</v>
      </c>
      <c r="U5079" s="162">
        <f t="shared" si="797"/>
        <v>132.35907458630638</v>
      </c>
      <c r="V5079" s="163">
        <f t="shared" si="798"/>
        <v>1</v>
      </c>
      <c r="W5079" s="164">
        <f t="shared" si="799"/>
        <v>-19333582.237943802</v>
      </c>
      <c r="X5079" s="164">
        <f t="shared" si="800"/>
        <v>-92230885.608083382</v>
      </c>
    </row>
    <row r="5080" spans="10:24" x14ac:dyDescent="0.25">
      <c r="J5080">
        <v>5077</v>
      </c>
      <c r="K5080" s="43">
        <v>0.7241890010981259</v>
      </c>
      <c r="L5080">
        <v>0.92252716347369323</v>
      </c>
      <c r="M5080">
        <v>0.71733407734763499</v>
      </c>
      <c r="N5080" s="44">
        <v>0.2420921356740704</v>
      </c>
      <c r="O5080" s="161">
        <f t="shared" si="791"/>
        <v>6000000</v>
      </c>
      <c r="P5080" s="162">
        <f t="shared" si="792"/>
        <v>201.33416430735647</v>
      </c>
      <c r="Q5080" s="162">
        <f t="shared" si="793"/>
        <v>146.49880091625204</v>
      </c>
      <c r="R5080" s="163">
        <f t="shared" si="794"/>
        <v>1</v>
      </c>
      <c r="S5080" s="161">
        <f t="shared" si="795"/>
        <v>7000000</v>
      </c>
      <c r="T5080" s="162">
        <f t="shared" si="796"/>
        <v>197.11138810245217</v>
      </c>
      <c r="U5080" s="162">
        <f t="shared" si="797"/>
        <v>130.74940045812602</v>
      </c>
      <c r="V5080" s="163">
        <f t="shared" si="798"/>
        <v>1</v>
      </c>
      <c r="W5080" s="164">
        <f t="shared" si="799"/>
        <v>279012180.34662664</v>
      </c>
      <c r="X5080" s="164">
        <f t="shared" si="800"/>
        <v>314533913.51028305</v>
      </c>
    </row>
    <row r="5081" spans="10:24" x14ac:dyDescent="0.25">
      <c r="J5081">
        <v>5078</v>
      </c>
      <c r="K5081" s="43">
        <v>0.23595493405040957</v>
      </c>
      <c r="L5081">
        <v>0.35491381646922293</v>
      </c>
      <c r="M5081">
        <v>0.39628236889043167</v>
      </c>
      <c r="N5081" s="44">
        <v>0.74378265915507824</v>
      </c>
      <c r="O5081" s="161">
        <f t="shared" si="791"/>
        <v>2000000</v>
      </c>
      <c r="P5081" s="162">
        <f t="shared" si="792"/>
        <v>174.41868609224485</v>
      </c>
      <c r="Q5081" s="162">
        <f t="shared" si="793"/>
        <v>129.74036739316949</v>
      </c>
      <c r="R5081" s="163">
        <f t="shared" si="794"/>
        <v>1</v>
      </c>
      <c r="S5081" s="161">
        <f t="shared" si="795"/>
        <v>5000000</v>
      </c>
      <c r="T5081" s="162">
        <f t="shared" si="796"/>
        <v>188.13956203074829</v>
      </c>
      <c r="U5081" s="162">
        <f t="shared" si="797"/>
        <v>122.37018369658475</v>
      </c>
      <c r="V5081" s="163">
        <f t="shared" si="798"/>
        <v>1</v>
      </c>
      <c r="W5081" s="164">
        <f t="shared" si="799"/>
        <v>39356637.398150727</v>
      </c>
      <c r="X5081" s="164">
        <f t="shared" si="800"/>
        <v>178846891.67081773</v>
      </c>
    </row>
    <row r="5082" spans="10:24" x14ac:dyDescent="0.25">
      <c r="J5082">
        <v>5079</v>
      </c>
      <c r="K5082" s="43">
        <v>0.18062950910711473</v>
      </c>
      <c r="L5082">
        <v>2.4063799962267929E-2</v>
      </c>
      <c r="M5082">
        <v>0.11490796094936784</v>
      </c>
      <c r="N5082" s="44">
        <v>0.32917079558495654</v>
      </c>
      <c r="O5082" s="161">
        <f t="shared" si="791"/>
        <v>2000000</v>
      </c>
      <c r="P5082" s="162">
        <f t="shared" si="792"/>
        <v>150.35639978822294</v>
      </c>
      <c r="Q5082" s="162">
        <f t="shared" si="793"/>
        <v>110.98333658476132</v>
      </c>
      <c r="R5082" s="163">
        <f t="shared" si="794"/>
        <v>1</v>
      </c>
      <c r="S5082" s="161">
        <f t="shared" si="795"/>
        <v>5000000</v>
      </c>
      <c r="T5082" s="162">
        <f t="shared" si="796"/>
        <v>180.11879992940766</v>
      </c>
      <c r="U5082" s="162">
        <f t="shared" si="797"/>
        <v>112.99166829238067</v>
      </c>
      <c r="V5082" s="163">
        <f t="shared" si="798"/>
        <v>1</v>
      </c>
      <c r="W5082" s="164">
        <f t="shared" si="799"/>
        <v>28746126.406923249</v>
      </c>
      <c r="X5082" s="164">
        <f t="shared" si="800"/>
        <v>185635658.18513495</v>
      </c>
    </row>
    <row r="5083" spans="10:24" x14ac:dyDescent="0.25">
      <c r="J5083">
        <v>5080</v>
      </c>
      <c r="K5083" s="43">
        <v>0.3003789450669847</v>
      </c>
      <c r="L5083">
        <v>0.74586933612921258</v>
      </c>
      <c r="M5083">
        <v>0.51592610751118273</v>
      </c>
      <c r="N5083" s="44">
        <v>0.18332754796979833</v>
      </c>
      <c r="O5083" s="161">
        <f t="shared" si="791"/>
        <v>5000000</v>
      </c>
      <c r="P5083" s="162">
        <f t="shared" si="792"/>
        <v>189.92321099056684</v>
      </c>
      <c r="Q5083" s="162">
        <f t="shared" si="793"/>
        <v>135.79862881535848</v>
      </c>
      <c r="R5083" s="163">
        <f t="shared" si="794"/>
        <v>1</v>
      </c>
      <c r="S5083" s="161">
        <f t="shared" si="795"/>
        <v>6000000</v>
      </c>
      <c r="T5083" s="162">
        <f t="shared" si="796"/>
        <v>193.30773699685562</v>
      </c>
      <c r="U5083" s="162">
        <f t="shared" si="797"/>
        <v>125.39931440767924</v>
      </c>
      <c r="V5083" s="163">
        <f t="shared" si="798"/>
        <v>0.9</v>
      </c>
      <c r="W5083" s="164">
        <f t="shared" si="799"/>
        <v>220622910.87604183</v>
      </c>
      <c r="X5083" s="164">
        <f t="shared" si="800"/>
        <v>216705481.98155248</v>
      </c>
    </row>
    <row r="5084" spans="10:24" x14ac:dyDescent="0.25">
      <c r="J5084">
        <v>5081</v>
      </c>
      <c r="K5084" s="43">
        <v>0.44233063009734863</v>
      </c>
      <c r="L5084">
        <v>0.45265875891340279</v>
      </c>
      <c r="M5084">
        <v>0.63730797888794</v>
      </c>
      <c r="N5084" s="44">
        <v>0.90686339484400402</v>
      </c>
      <c r="O5084" s="161">
        <f t="shared" si="791"/>
        <v>5000000</v>
      </c>
      <c r="P5084" s="162">
        <f t="shared" si="792"/>
        <v>178.21579826393958</v>
      </c>
      <c r="Q5084" s="162">
        <f t="shared" si="793"/>
        <v>142.02544684411831</v>
      </c>
      <c r="R5084" s="163">
        <f t="shared" si="794"/>
        <v>1</v>
      </c>
      <c r="S5084" s="161">
        <f t="shared" si="795"/>
        <v>6000000</v>
      </c>
      <c r="T5084" s="162">
        <f t="shared" si="796"/>
        <v>189.40526608797987</v>
      </c>
      <c r="U5084" s="162">
        <f t="shared" si="797"/>
        <v>128.51272342205917</v>
      </c>
      <c r="V5084" s="163">
        <f t="shared" si="798"/>
        <v>1</v>
      </c>
      <c r="W5084" s="164">
        <f t="shared" si="799"/>
        <v>130951757.09910634</v>
      </c>
      <c r="X5084" s="164">
        <f t="shared" si="800"/>
        <v>215355255.99552423</v>
      </c>
    </row>
    <row r="5085" spans="10:24" x14ac:dyDescent="0.25">
      <c r="J5085">
        <v>5082</v>
      </c>
      <c r="K5085" s="43">
        <v>0.35748905554875021</v>
      </c>
      <c r="L5085">
        <v>0.16545647977633737</v>
      </c>
      <c r="M5085">
        <v>0.23997959520848933</v>
      </c>
      <c r="N5085" s="44">
        <v>0.64881699578433072</v>
      </c>
      <c r="O5085" s="161">
        <f t="shared" si="791"/>
        <v>5000000</v>
      </c>
      <c r="P5085" s="162">
        <f t="shared" si="792"/>
        <v>165.41585093195744</v>
      </c>
      <c r="Q5085" s="162">
        <f t="shared" si="793"/>
        <v>120.87263597227076</v>
      </c>
      <c r="R5085" s="163">
        <f t="shared" si="794"/>
        <v>1</v>
      </c>
      <c r="S5085" s="161">
        <f t="shared" si="795"/>
        <v>6000000</v>
      </c>
      <c r="T5085" s="162">
        <f t="shared" si="796"/>
        <v>185.13861697731915</v>
      </c>
      <c r="U5085" s="162">
        <f t="shared" si="797"/>
        <v>117.93631798613538</v>
      </c>
      <c r="V5085" s="163">
        <f t="shared" si="798"/>
        <v>1</v>
      </c>
      <c r="W5085" s="164">
        <f t="shared" si="799"/>
        <v>172716074.79843339</v>
      </c>
      <c r="X5085" s="164">
        <f t="shared" si="800"/>
        <v>253213793.94710261</v>
      </c>
    </row>
    <row r="5086" spans="10:24" x14ac:dyDescent="0.25">
      <c r="J5086">
        <v>5083</v>
      </c>
      <c r="K5086" s="43">
        <v>0.53261897096158983</v>
      </c>
      <c r="L5086">
        <v>0.81449276381059432</v>
      </c>
      <c r="M5086">
        <v>0.91493294937534098</v>
      </c>
      <c r="N5086" s="44">
        <v>0.48557771374799585</v>
      </c>
      <c r="O5086" s="161">
        <f t="shared" si="791"/>
        <v>5000000</v>
      </c>
      <c r="P5086" s="162">
        <f t="shared" si="792"/>
        <v>193.41862075041286</v>
      </c>
      <c r="Q5086" s="162">
        <f t="shared" si="793"/>
        <v>162.43546088104404</v>
      </c>
      <c r="R5086" s="163">
        <f t="shared" si="794"/>
        <v>1</v>
      </c>
      <c r="S5086" s="161">
        <f t="shared" si="795"/>
        <v>6000000</v>
      </c>
      <c r="T5086" s="162">
        <f t="shared" si="796"/>
        <v>194.47287358347097</v>
      </c>
      <c r="U5086" s="162">
        <f t="shared" si="797"/>
        <v>138.71773044052202</v>
      </c>
      <c r="V5086" s="163">
        <f t="shared" si="798"/>
        <v>1</v>
      </c>
      <c r="W5086" s="164">
        <f t="shared" si="799"/>
        <v>104915799.34684411</v>
      </c>
      <c r="X5086" s="164">
        <f t="shared" si="800"/>
        <v>184530858.85769373</v>
      </c>
    </row>
    <row r="5087" spans="10:24" x14ac:dyDescent="0.25">
      <c r="J5087">
        <v>5084</v>
      </c>
      <c r="K5087" s="43">
        <v>0.75372046103876222</v>
      </c>
      <c r="L5087">
        <v>0.96271460306208068</v>
      </c>
      <c r="M5087">
        <v>0.61473495468900807</v>
      </c>
      <c r="N5087" s="44">
        <v>0.90247021066130151</v>
      </c>
      <c r="O5087" s="161">
        <f t="shared" si="791"/>
        <v>7000000</v>
      </c>
      <c r="P5087" s="162">
        <f t="shared" si="792"/>
        <v>206.74642927196953</v>
      </c>
      <c r="Q5087" s="162">
        <f t="shared" si="793"/>
        <v>140.83363169174589</v>
      </c>
      <c r="R5087" s="163">
        <f t="shared" si="794"/>
        <v>1</v>
      </c>
      <c r="S5087" s="161">
        <f t="shared" si="795"/>
        <v>7000000</v>
      </c>
      <c r="T5087" s="162">
        <f t="shared" si="796"/>
        <v>198.91547642398984</v>
      </c>
      <c r="U5087" s="162">
        <f t="shared" si="797"/>
        <v>127.91681584587295</v>
      </c>
      <c r="V5087" s="163">
        <f t="shared" si="798"/>
        <v>1</v>
      </c>
      <c r="W5087" s="164">
        <f t="shared" si="799"/>
        <v>411389583.06156546</v>
      </c>
      <c r="X5087" s="164">
        <f t="shared" si="800"/>
        <v>346990624.04681826</v>
      </c>
    </row>
    <row r="5088" spans="10:24" x14ac:dyDescent="0.25">
      <c r="J5088">
        <v>5085</v>
      </c>
      <c r="K5088" s="43">
        <v>0.71482939303498882</v>
      </c>
      <c r="L5088">
        <v>6.7046947219572051E-2</v>
      </c>
      <c r="M5088">
        <v>0.45216345822873261</v>
      </c>
      <c r="N5088" s="44">
        <v>0.10616667197826091</v>
      </c>
      <c r="O5088" s="161">
        <f t="shared" si="791"/>
        <v>6000000</v>
      </c>
      <c r="P5088" s="162">
        <f t="shared" si="792"/>
        <v>157.52772756793198</v>
      </c>
      <c r="Q5088" s="162">
        <f t="shared" si="793"/>
        <v>132.59605551233071</v>
      </c>
      <c r="R5088" s="163">
        <f t="shared" si="794"/>
        <v>1</v>
      </c>
      <c r="S5088" s="161">
        <f t="shared" si="795"/>
        <v>7000000</v>
      </c>
      <c r="T5088" s="162">
        <f t="shared" si="796"/>
        <v>182.509242522644</v>
      </c>
      <c r="U5088" s="162">
        <f t="shared" si="797"/>
        <v>123.79802775616535</v>
      </c>
      <c r="V5088" s="163">
        <f t="shared" si="798"/>
        <v>0.9</v>
      </c>
      <c r="W5088" s="164">
        <f t="shared" si="799"/>
        <v>99590032.333607614</v>
      </c>
      <c r="X5088" s="164">
        <f t="shared" si="800"/>
        <v>219880653.02881551</v>
      </c>
    </row>
    <row r="5089" spans="10:24" x14ac:dyDescent="0.25">
      <c r="J5089">
        <v>5086</v>
      </c>
      <c r="K5089" s="43">
        <v>0.32245532598229198</v>
      </c>
      <c r="L5089">
        <v>0.31929121372035429</v>
      </c>
      <c r="M5089">
        <v>0.17454122062220878</v>
      </c>
      <c r="N5089" s="44">
        <v>0.77107448471536189</v>
      </c>
      <c r="O5089" s="161">
        <f t="shared" si="791"/>
        <v>5000000</v>
      </c>
      <c r="P5089" s="162">
        <f t="shared" si="792"/>
        <v>172.95477414788408</v>
      </c>
      <c r="Q5089" s="162">
        <f t="shared" si="793"/>
        <v>116.2725892256486</v>
      </c>
      <c r="R5089" s="163">
        <f t="shared" si="794"/>
        <v>1</v>
      </c>
      <c r="S5089" s="161">
        <f t="shared" si="795"/>
        <v>6000000</v>
      </c>
      <c r="T5089" s="162">
        <f t="shared" si="796"/>
        <v>187.65159138262803</v>
      </c>
      <c r="U5089" s="162">
        <f t="shared" si="797"/>
        <v>115.6362946128243</v>
      </c>
      <c r="V5089" s="163">
        <f t="shared" si="798"/>
        <v>1</v>
      </c>
      <c r="W5089" s="164">
        <f t="shared" si="799"/>
        <v>233410924.61117738</v>
      </c>
      <c r="X5089" s="164">
        <f t="shared" si="800"/>
        <v>282091780.61882234</v>
      </c>
    </row>
    <row r="5090" spans="10:24" x14ac:dyDescent="0.25">
      <c r="J5090">
        <v>5087</v>
      </c>
      <c r="K5090" s="43">
        <v>0.28054914749057736</v>
      </c>
      <c r="L5090">
        <v>0.66368475647795555</v>
      </c>
      <c r="M5090">
        <v>0.14965704742725416</v>
      </c>
      <c r="N5090" s="44">
        <v>0.13544218726169177</v>
      </c>
      <c r="O5090" s="161">
        <f t="shared" si="791"/>
        <v>2000000</v>
      </c>
      <c r="P5090" s="162">
        <f t="shared" si="792"/>
        <v>186.33810870838133</v>
      </c>
      <c r="Q5090" s="162">
        <f t="shared" si="793"/>
        <v>114.24189181049059</v>
      </c>
      <c r="R5090" s="163">
        <f t="shared" si="794"/>
        <v>1</v>
      </c>
      <c r="S5090" s="161">
        <f t="shared" si="795"/>
        <v>5000000</v>
      </c>
      <c r="T5090" s="162">
        <f t="shared" si="796"/>
        <v>192.11270290279379</v>
      </c>
      <c r="U5090" s="162">
        <f t="shared" si="797"/>
        <v>114.62094590524529</v>
      </c>
      <c r="V5090" s="163">
        <f t="shared" si="798"/>
        <v>0.9</v>
      </c>
      <c r="W5090" s="164">
        <f t="shared" si="799"/>
        <v>94192433.795781493</v>
      </c>
      <c r="X5090" s="164">
        <f t="shared" si="800"/>
        <v>198712906.48896825</v>
      </c>
    </row>
    <row r="5091" spans="10:24" x14ac:dyDescent="0.25">
      <c r="J5091">
        <v>5088</v>
      </c>
      <c r="K5091" s="43">
        <v>0.10468572301535284</v>
      </c>
      <c r="L5091">
        <v>0.40811588716157299</v>
      </c>
      <c r="M5091">
        <v>0.91896728191649446</v>
      </c>
      <c r="N5091" s="44">
        <v>0.70666600262706036</v>
      </c>
      <c r="O5091" s="161">
        <f t="shared" si="791"/>
        <v>2000000</v>
      </c>
      <c r="P5091" s="162">
        <f t="shared" si="792"/>
        <v>176.51408547348737</v>
      </c>
      <c r="Q5091" s="162">
        <f t="shared" si="793"/>
        <v>162.96317264447924</v>
      </c>
      <c r="R5091" s="163">
        <f t="shared" si="794"/>
        <v>1</v>
      </c>
      <c r="S5091" s="161">
        <f t="shared" si="795"/>
        <v>2000000</v>
      </c>
      <c r="T5091" s="162">
        <f t="shared" si="796"/>
        <v>188.83802849116245</v>
      </c>
      <c r="U5091" s="162">
        <f t="shared" si="797"/>
        <v>138.98158632223962</v>
      </c>
      <c r="V5091" s="163">
        <f t="shared" si="798"/>
        <v>1</v>
      </c>
      <c r="W5091" s="164">
        <f t="shared" si="799"/>
        <v>-22898174.341983747</v>
      </c>
      <c r="X5091" s="164">
        <f t="shared" si="800"/>
        <v>-50287115.662154347</v>
      </c>
    </row>
    <row r="5092" spans="10:24" x14ac:dyDescent="0.25">
      <c r="J5092">
        <v>5089</v>
      </c>
      <c r="K5092" s="43">
        <v>0.70407748073541698</v>
      </c>
      <c r="L5092">
        <v>5.4139090465428419E-2</v>
      </c>
      <c r="M5092">
        <v>0.3238167189122273</v>
      </c>
      <c r="N5092" s="44">
        <v>6.1701285038221809E-2</v>
      </c>
      <c r="O5092" s="161">
        <f t="shared" si="791"/>
        <v>6000000</v>
      </c>
      <c r="P5092" s="162">
        <f t="shared" si="792"/>
        <v>155.91029157172645</v>
      </c>
      <c r="Q5092" s="162">
        <f t="shared" si="793"/>
        <v>125.85895353998789</v>
      </c>
      <c r="R5092" s="163">
        <f t="shared" si="794"/>
        <v>1</v>
      </c>
      <c r="S5092" s="161">
        <f t="shared" si="795"/>
        <v>7000000</v>
      </c>
      <c r="T5092" s="162">
        <f t="shared" si="796"/>
        <v>181.97009719057547</v>
      </c>
      <c r="U5092" s="162">
        <f t="shared" si="797"/>
        <v>120.42947676999394</v>
      </c>
      <c r="V5092" s="163">
        <f t="shared" si="798"/>
        <v>0.9</v>
      </c>
      <c r="W5092" s="164">
        <f t="shared" si="799"/>
        <v>130308028.19043133</v>
      </c>
      <c r="X5092" s="164">
        <f t="shared" si="800"/>
        <v>237705908.64966369</v>
      </c>
    </row>
    <row r="5093" spans="10:24" x14ac:dyDescent="0.25">
      <c r="J5093">
        <v>5090</v>
      </c>
      <c r="K5093" s="43">
        <v>0.82350759149165842</v>
      </c>
      <c r="L5093">
        <v>0.76160300761004163</v>
      </c>
      <c r="M5093">
        <v>0.42862040537063528</v>
      </c>
      <c r="N5093" s="44">
        <v>0.41658739207919893</v>
      </c>
      <c r="O5093" s="161">
        <f t="shared" si="791"/>
        <v>7000000</v>
      </c>
      <c r="P5093" s="162">
        <f t="shared" si="792"/>
        <v>190.67202699735984</v>
      </c>
      <c r="Q5093" s="162">
        <f t="shared" si="793"/>
        <v>131.40224801460235</v>
      </c>
      <c r="R5093" s="163">
        <f t="shared" si="794"/>
        <v>1</v>
      </c>
      <c r="S5093" s="161">
        <f t="shared" si="795"/>
        <v>7000000</v>
      </c>
      <c r="T5093" s="162">
        <f t="shared" si="796"/>
        <v>193.55734233245329</v>
      </c>
      <c r="U5093" s="162">
        <f t="shared" si="797"/>
        <v>123.20112400730117</v>
      </c>
      <c r="V5093" s="163">
        <f t="shared" si="798"/>
        <v>1</v>
      </c>
      <c r="W5093" s="164">
        <f t="shared" si="799"/>
        <v>364888452.87930238</v>
      </c>
      <c r="X5093" s="164">
        <f t="shared" si="800"/>
        <v>342493528.27606481</v>
      </c>
    </row>
    <row r="5094" spans="10:24" x14ac:dyDescent="0.25">
      <c r="J5094">
        <v>5091</v>
      </c>
      <c r="K5094" s="43">
        <v>0.14352466034142763</v>
      </c>
      <c r="L5094">
        <v>0.51925197201504092</v>
      </c>
      <c r="M5094">
        <v>0.55012571784745112</v>
      </c>
      <c r="N5094" s="44">
        <v>0.40598863627267334</v>
      </c>
      <c r="O5094" s="161">
        <f t="shared" si="791"/>
        <v>2000000</v>
      </c>
      <c r="P5094" s="162">
        <f t="shared" si="792"/>
        <v>180.72414424432543</v>
      </c>
      <c r="Q5094" s="162">
        <f t="shared" si="793"/>
        <v>137.5195795803038</v>
      </c>
      <c r="R5094" s="163">
        <f t="shared" si="794"/>
        <v>1</v>
      </c>
      <c r="S5094" s="161">
        <f t="shared" si="795"/>
        <v>2000000</v>
      </c>
      <c r="T5094" s="162">
        <f t="shared" si="796"/>
        <v>190.24138141477513</v>
      </c>
      <c r="U5094" s="162">
        <f t="shared" si="797"/>
        <v>126.2597897901519</v>
      </c>
      <c r="V5094" s="163">
        <f t="shared" si="798"/>
        <v>1</v>
      </c>
      <c r="W5094" s="164">
        <f t="shared" si="799"/>
        <v>36409129.328043267</v>
      </c>
      <c r="X5094" s="164">
        <f t="shared" si="800"/>
        <v>-22036816.750753537</v>
      </c>
    </row>
    <row r="5095" spans="10:24" x14ac:dyDescent="0.25">
      <c r="J5095">
        <v>5092</v>
      </c>
      <c r="K5095" s="43">
        <v>0.19591966608699707</v>
      </c>
      <c r="L5095">
        <v>0.34352515641833203</v>
      </c>
      <c r="M5095">
        <v>0.18039486208030353</v>
      </c>
      <c r="N5095" s="44">
        <v>0.59395730492642396</v>
      </c>
      <c r="O5095" s="161">
        <f t="shared" si="791"/>
        <v>2000000</v>
      </c>
      <c r="P5095" s="162">
        <f t="shared" si="792"/>
        <v>173.9570815262218</v>
      </c>
      <c r="Q5095" s="162">
        <f t="shared" si="793"/>
        <v>116.72277373862394</v>
      </c>
      <c r="R5095" s="163">
        <f t="shared" si="794"/>
        <v>1</v>
      </c>
      <c r="S5095" s="161">
        <f t="shared" si="795"/>
        <v>5000000</v>
      </c>
      <c r="T5095" s="162">
        <f t="shared" si="796"/>
        <v>187.98569384207394</v>
      </c>
      <c r="U5095" s="162">
        <f t="shared" si="797"/>
        <v>115.86138686931197</v>
      </c>
      <c r="V5095" s="163">
        <f t="shared" si="798"/>
        <v>1</v>
      </c>
      <c r="W5095" s="164">
        <f t="shared" si="799"/>
        <v>64468615.575195715</v>
      </c>
      <c r="X5095" s="164">
        <f t="shared" si="800"/>
        <v>210621534.86380988</v>
      </c>
    </row>
    <row r="5096" spans="10:24" x14ac:dyDescent="0.25">
      <c r="J5096">
        <v>5093</v>
      </c>
      <c r="K5096" s="43">
        <v>0.34051024259134688</v>
      </c>
      <c r="L5096">
        <v>0.91454886605402752</v>
      </c>
      <c r="M5096">
        <v>0.14931827501517847</v>
      </c>
      <c r="N5096" s="44">
        <v>0.47395875913207897</v>
      </c>
      <c r="O5096" s="161">
        <f t="shared" si="791"/>
        <v>5000000</v>
      </c>
      <c r="P5096" s="162">
        <f t="shared" si="792"/>
        <v>200.53965602732256</v>
      </c>
      <c r="Q5096" s="162">
        <f t="shared" si="793"/>
        <v>114.21276602498136</v>
      </c>
      <c r="R5096" s="163">
        <f t="shared" si="794"/>
        <v>1</v>
      </c>
      <c r="S5096" s="161">
        <f t="shared" si="795"/>
        <v>6000000</v>
      </c>
      <c r="T5096" s="162">
        <f t="shared" si="796"/>
        <v>196.84655200910751</v>
      </c>
      <c r="U5096" s="162">
        <f t="shared" si="797"/>
        <v>114.60638301249068</v>
      </c>
      <c r="V5096" s="163">
        <f t="shared" si="798"/>
        <v>1</v>
      </c>
      <c r="W5096" s="164">
        <f t="shared" si="799"/>
        <v>381634450.01170599</v>
      </c>
      <c r="X5096" s="164">
        <f t="shared" si="800"/>
        <v>343441013.97970098</v>
      </c>
    </row>
    <row r="5097" spans="10:24" x14ac:dyDescent="0.25">
      <c r="J5097">
        <v>5094</v>
      </c>
      <c r="K5097" s="43">
        <v>0.75063242069667846</v>
      </c>
      <c r="L5097">
        <v>0.3252449861322394</v>
      </c>
      <c r="M5097">
        <v>0.41420586774833434</v>
      </c>
      <c r="N5097" s="44">
        <v>0.30656741959333333</v>
      </c>
      <c r="O5097" s="161">
        <f t="shared" si="791"/>
        <v>7000000</v>
      </c>
      <c r="P5097" s="162">
        <f t="shared" si="792"/>
        <v>173.20377575036568</v>
      </c>
      <c r="Q5097" s="162">
        <f t="shared" si="793"/>
        <v>130.6652195573576</v>
      </c>
      <c r="R5097" s="163">
        <f t="shared" si="794"/>
        <v>1</v>
      </c>
      <c r="S5097" s="161">
        <f t="shared" si="795"/>
        <v>7000000</v>
      </c>
      <c r="T5097" s="162">
        <f t="shared" si="796"/>
        <v>187.73459191678856</v>
      </c>
      <c r="U5097" s="162">
        <f t="shared" si="797"/>
        <v>122.8326097786788</v>
      </c>
      <c r="V5097" s="163">
        <f t="shared" si="798"/>
        <v>1</v>
      </c>
      <c r="W5097" s="164">
        <f t="shared" si="799"/>
        <v>247769893.35105652</v>
      </c>
      <c r="X5097" s="164">
        <f t="shared" si="800"/>
        <v>304313874.96676832</v>
      </c>
    </row>
    <row r="5098" spans="10:24" x14ac:dyDescent="0.25">
      <c r="J5098">
        <v>5095</v>
      </c>
      <c r="K5098" s="43">
        <v>0.91357427458091423</v>
      </c>
      <c r="L5098">
        <v>0.517686617444157</v>
      </c>
      <c r="M5098">
        <v>5.7013199772170786E-2</v>
      </c>
      <c r="N5098" s="44">
        <v>0.27149507606539025</v>
      </c>
      <c r="O5098" s="161">
        <f t="shared" si="791"/>
        <v>7000000</v>
      </c>
      <c r="P5098" s="162">
        <f t="shared" si="792"/>
        <v>180.66522462378282</v>
      </c>
      <c r="Q5098" s="162">
        <f t="shared" si="793"/>
        <v>103.3929706634953</v>
      </c>
      <c r="R5098" s="163">
        <f t="shared" si="794"/>
        <v>1</v>
      </c>
      <c r="S5098" s="161">
        <f t="shared" si="795"/>
        <v>9000000</v>
      </c>
      <c r="T5098" s="162">
        <f t="shared" si="796"/>
        <v>190.22174154126094</v>
      </c>
      <c r="U5098" s="162">
        <f t="shared" si="797"/>
        <v>109.19648533174765</v>
      </c>
      <c r="V5098" s="163">
        <f t="shared" si="798"/>
        <v>1</v>
      </c>
      <c r="W5098" s="164">
        <f t="shared" si="799"/>
        <v>490905777.72201264</v>
      </c>
      <c r="X5098" s="164">
        <f t="shared" si="800"/>
        <v>579227305.88561964</v>
      </c>
    </row>
    <row r="5099" spans="10:24" x14ac:dyDescent="0.25">
      <c r="J5099">
        <v>5096</v>
      </c>
      <c r="K5099" s="43">
        <v>0.82013697273973141</v>
      </c>
      <c r="L5099">
        <v>0.98096776244360684</v>
      </c>
      <c r="M5099">
        <v>0.41463049349024184</v>
      </c>
      <c r="N5099" s="44">
        <v>5.3832068504235941E-2</v>
      </c>
      <c r="O5099" s="161">
        <f t="shared" si="791"/>
        <v>7000000</v>
      </c>
      <c r="P5099" s="162">
        <f t="shared" si="792"/>
        <v>211.11239654848603</v>
      </c>
      <c r="Q5099" s="162">
        <f t="shared" si="793"/>
        <v>130.6870104851148</v>
      </c>
      <c r="R5099" s="163">
        <f t="shared" si="794"/>
        <v>1</v>
      </c>
      <c r="S5099" s="161">
        <f t="shared" si="795"/>
        <v>7000000</v>
      </c>
      <c r="T5099" s="162">
        <f t="shared" si="796"/>
        <v>200.37079884949534</v>
      </c>
      <c r="U5099" s="162">
        <f t="shared" si="797"/>
        <v>122.8435052425574</v>
      </c>
      <c r="V5099" s="163">
        <f t="shared" si="798"/>
        <v>0.9</v>
      </c>
      <c r="W5099" s="164">
        <f t="shared" si="799"/>
        <v>512977702.44359863</v>
      </c>
      <c r="X5099" s="164">
        <f t="shared" si="800"/>
        <v>338421949.72370911</v>
      </c>
    </row>
    <row r="5100" spans="10:24" x14ac:dyDescent="0.25">
      <c r="J5100">
        <v>5097</v>
      </c>
      <c r="K5100" s="43">
        <v>0.90943143796110337</v>
      </c>
      <c r="L5100">
        <v>0.38151413860716721</v>
      </c>
      <c r="M5100">
        <v>0.34457739300829848</v>
      </c>
      <c r="N5100" s="44">
        <v>0.12473013699289359</v>
      </c>
      <c r="O5100" s="161">
        <f t="shared" si="791"/>
        <v>7000000</v>
      </c>
      <c r="P5100" s="162">
        <f t="shared" si="792"/>
        <v>175.47740216578103</v>
      </c>
      <c r="Q5100" s="162">
        <f t="shared" si="793"/>
        <v>126.9999530028808</v>
      </c>
      <c r="R5100" s="163">
        <f t="shared" si="794"/>
        <v>1</v>
      </c>
      <c r="S5100" s="161">
        <f t="shared" si="795"/>
        <v>9000000</v>
      </c>
      <c r="T5100" s="162">
        <f t="shared" si="796"/>
        <v>188.49246738859367</v>
      </c>
      <c r="U5100" s="162">
        <f t="shared" si="797"/>
        <v>120.9999765014404</v>
      </c>
      <c r="V5100" s="163">
        <f t="shared" si="798"/>
        <v>0.9</v>
      </c>
      <c r="W5100" s="164">
        <f t="shared" si="799"/>
        <v>289342144.14030159</v>
      </c>
      <c r="X5100" s="164">
        <f t="shared" si="800"/>
        <v>396689176.18594146</v>
      </c>
    </row>
    <row r="5101" spans="10:24" x14ac:dyDescent="0.25">
      <c r="J5101">
        <v>5098</v>
      </c>
      <c r="K5101" s="43">
        <v>0.21047426169707883</v>
      </c>
      <c r="L5101">
        <v>0.56180159878720148</v>
      </c>
      <c r="M5101">
        <v>8.5957196107641964E-2</v>
      </c>
      <c r="N5101" s="44">
        <v>0.16568278130699754</v>
      </c>
      <c r="O5101" s="161">
        <f t="shared" si="791"/>
        <v>2000000</v>
      </c>
      <c r="P5101" s="162">
        <f t="shared" si="792"/>
        <v>182.33307754197065</v>
      </c>
      <c r="Q5101" s="162">
        <f t="shared" si="793"/>
        <v>107.67843423610631</v>
      </c>
      <c r="R5101" s="163">
        <f t="shared" si="794"/>
        <v>1</v>
      </c>
      <c r="S5101" s="161">
        <f t="shared" si="795"/>
        <v>5000000</v>
      </c>
      <c r="T5101" s="162">
        <f t="shared" si="796"/>
        <v>190.77769251399022</v>
      </c>
      <c r="U5101" s="162">
        <f t="shared" si="797"/>
        <v>111.33921711805316</v>
      </c>
      <c r="V5101" s="163">
        <f t="shared" si="798"/>
        <v>0.9</v>
      </c>
      <c r="W5101" s="164">
        <f t="shared" si="799"/>
        <v>99309286.611728668</v>
      </c>
      <c r="X5101" s="164">
        <f t="shared" si="800"/>
        <v>207473139.28171676</v>
      </c>
    </row>
    <row r="5102" spans="10:24" x14ac:dyDescent="0.25">
      <c r="J5102">
        <v>5099</v>
      </c>
      <c r="K5102" s="43">
        <v>0.42667950445530278</v>
      </c>
      <c r="L5102">
        <v>0.66159462881764852</v>
      </c>
      <c r="M5102">
        <v>0.51508563699726873</v>
      </c>
      <c r="N5102" s="44">
        <v>0.67290153282588738</v>
      </c>
      <c r="O5102" s="161">
        <f t="shared" si="791"/>
        <v>5000000</v>
      </c>
      <c r="P5102" s="162">
        <f t="shared" si="792"/>
        <v>186.25228626205413</v>
      </c>
      <c r="Q5102" s="162">
        <f t="shared" si="793"/>
        <v>135.75646201017713</v>
      </c>
      <c r="R5102" s="163">
        <f t="shared" si="794"/>
        <v>1</v>
      </c>
      <c r="S5102" s="161">
        <f t="shared" si="795"/>
        <v>6000000</v>
      </c>
      <c r="T5102" s="162">
        <f t="shared" si="796"/>
        <v>192.08409542068472</v>
      </c>
      <c r="U5102" s="162">
        <f t="shared" si="797"/>
        <v>125.37823100508857</v>
      </c>
      <c r="V5102" s="163">
        <f t="shared" si="798"/>
        <v>1</v>
      </c>
      <c r="W5102" s="164">
        <f t="shared" si="799"/>
        <v>202479121.25938499</v>
      </c>
      <c r="X5102" s="164">
        <f t="shared" si="800"/>
        <v>250235186.49357694</v>
      </c>
    </row>
    <row r="5103" spans="10:24" x14ac:dyDescent="0.25">
      <c r="J5103">
        <v>5100</v>
      </c>
      <c r="K5103" s="43">
        <v>0.93128902428079474</v>
      </c>
      <c r="L5103">
        <v>0.38602060216285694</v>
      </c>
      <c r="M5103">
        <v>0.10029443924256454</v>
      </c>
      <c r="N5103" s="44">
        <v>0.50848192402514925</v>
      </c>
      <c r="O5103" s="161">
        <f t="shared" si="791"/>
        <v>7000000</v>
      </c>
      <c r="P5103" s="162">
        <f t="shared" si="792"/>
        <v>175.65441075619319</v>
      </c>
      <c r="Q5103" s="162">
        <f t="shared" si="793"/>
        <v>109.4024873320413</v>
      </c>
      <c r="R5103" s="163">
        <f t="shared" si="794"/>
        <v>1</v>
      </c>
      <c r="S5103" s="161">
        <f t="shared" si="795"/>
        <v>9000000</v>
      </c>
      <c r="T5103" s="162">
        <f t="shared" si="796"/>
        <v>188.55147025206441</v>
      </c>
      <c r="U5103" s="162">
        <f t="shared" si="797"/>
        <v>112.20124366602064</v>
      </c>
      <c r="V5103" s="163">
        <f t="shared" si="798"/>
        <v>1</v>
      </c>
      <c r="W5103" s="164">
        <f t="shared" si="799"/>
        <v>413763463.96906316</v>
      </c>
      <c r="X5103" s="164">
        <f t="shared" si="800"/>
        <v>537152039.2743938</v>
      </c>
    </row>
    <row r="5104" spans="10:24" x14ac:dyDescent="0.25">
      <c r="J5104">
        <v>5101</v>
      </c>
      <c r="K5104" s="43">
        <v>0.75553436099227977</v>
      </c>
      <c r="L5104">
        <v>0.98716928997139308</v>
      </c>
      <c r="M5104">
        <v>0.92960238424695973</v>
      </c>
      <c r="N5104" s="44">
        <v>1.094107138649969E-2</v>
      </c>
      <c r="O5104" s="161">
        <f t="shared" si="791"/>
        <v>7000000</v>
      </c>
      <c r="P5104" s="162">
        <f t="shared" si="792"/>
        <v>213.46946456595651</v>
      </c>
      <c r="Q5104" s="162">
        <f t="shared" si="793"/>
        <v>164.45672230555357</v>
      </c>
      <c r="R5104" s="163">
        <f t="shared" si="794"/>
        <v>1</v>
      </c>
      <c r="S5104" s="161">
        <f t="shared" si="795"/>
        <v>7000000</v>
      </c>
      <c r="T5104" s="162">
        <f t="shared" si="796"/>
        <v>201.15648818865216</v>
      </c>
      <c r="U5104" s="162">
        <f t="shared" si="797"/>
        <v>139.72836115277678</v>
      </c>
      <c r="V5104" s="163">
        <f t="shared" si="798"/>
        <v>0.05</v>
      </c>
      <c r="W5104" s="164">
        <f t="shared" si="799"/>
        <v>293089195.8228206</v>
      </c>
      <c r="X5104" s="164">
        <f t="shared" si="800"/>
        <v>-128500155.53744361</v>
      </c>
    </row>
    <row r="5105" spans="10:24" x14ac:dyDescent="0.25">
      <c r="J5105">
        <v>5102</v>
      </c>
      <c r="K5105" s="43">
        <v>0.47538142926464233</v>
      </c>
      <c r="L5105">
        <v>0.84622760317603252</v>
      </c>
      <c r="M5105">
        <v>0.83491162833521004</v>
      </c>
      <c r="N5105" s="44">
        <v>0.85851381273748639</v>
      </c>
      <c r="O5105" s="161">
        <f t="shared" si="791"/>
        <v>5000000</v>
      </c>
      <c r="P5105" s="162">
        <f t="shared" si="792"/>
        <v>195.30581016346289</v>
      </c>
      <c r="Q5105" s="162">
        <f t="shared" si="793"/>
        <v>154.47515871758503</v>
      </c>
      <c r="R5105" s="163">
        <f t="shared" si="794"/>
        <v>1</v>
      </c>
      <c r="S5105" s="161">
        <f t="shared" si="795"/>
        <v>6000000</v>
      </c>
      <c r="T5105" s="162">
        <f t="shared" si="796"/>
        <v>195.10193672115429</v>
      </c>
      <c r="U5105" s="162">
        <f t="shared" si="797"/>
        <v>134.73757935879252</v>
      </c>
      <c r="V5105" s="163">
        <f t="shared" si="798"/>
        <v>1</v>
      </c>
      <c r="W5105" s="164">
        <f t="shared" si="799"/>
        <v>154153257.22938931</v>
      </c>
      <c r="X5105" s="164">
        <f t="shared" si="800"/>
        <v>212186144.17417061</v>
      </c>
    </row>
    <row r="5106" spans="10:24" x14ac:dyDescent="0.25">
      <c r="J5106">
        <v>5103</v>
      </c>
      <c r="K5106" s="43">
        <v>0.50591113802746923</v>
      </c>
      <c r="L5106">
        <v>0.42453177375395412</v>
      </c>
      <c r="M5106">
        <v>0.96948135628632781</v>
      </c>
      <c r="N5106" s="44">
        <v>0.4888245592332181</v>
      </c>
      <c r="O5106" s="161">
        <f t="shared" si="791"/>
        <v>5000000</v>
      </c>
      <c r="P5106" s="162">
        <f t="shared" si="792"/>
        <v>177.14529887833666</v>
      </c>
      <c r="Q5106" s="162">
        <f t="shared" si="793"/>
        <v>172.4645049343344</v>
      </c>
      <c r="R5106" s="163">
        <f t="shared" si="794"/>
        <v>1</v>
      </c>
      <c r="S5106" s="161">
        <f t="shared" si="795"/>
        <v>6000000</v>
      </c>
      <c r="T5106" s="162">
        <f t="shared" si="796"/>
        <v>189.04843295944556</v>
      </c>
      <c r="U5106" s="162">
        <f t="shared" si="797"/>
        <v>143.7322524671672</v>
      </c>
      <c r="V5106" s="163">
        <f t="shared" si="798"/>
        <v>1</v>
      </c>
      <c r="W5106" s="164">
        <f t="shared" si="799"/>
        <v>-26596030.279988695</v>
      </c>
      <c r="X5106" s="164">
        <f t="shared" si="800"/>
        <v>121897082.9536702</v>
      </c>
    </row>
    <row r="5107" spans="10:24" x14ac:dyDescent="0.25">
      <c r="J5107">
        <v>5104</v>
      </c>
      <c r="K5107" s="43">
        <v>0.71654210717415268</v>
      </c>
      <c r="L5107">
        <v>0.48878384804599406</v>
      </c>
      <c r="M5107">
        <v>0.85696911303421042</v>
      </c>
      <c r="N5107" s="44">
        <v>0.37827239478771912</v>
      </c>
      <c r="O5107" s="161">
        <f t="shared" si="791"/>
        <v>6000000</v>
      </c>
      <c r="P5107" s="162">
        <f t="shared" si="792"/>
        <v>179.57822357297502</v>
      </c>
      <c r="Q5107" s="162">
        <f t="shared" si="793"/>
        <v>156.33601703290492</v>
      </c>
      <c r="R5107" s="163">
        <f t="shared" si="794"/>
        <v>1</v>
      </c>
      <c r="S5107" s="161">
        <f t="shared" si="795"/>
        <v>7000000</v>
      </c>
      <c r="T5107" s="162">
        <f t="shared" si="796"/>
        <v>189.85940785765834</v>
      </c>
      <c r="U5107" s="162">
        <f t="shared" si="797"/>
        <v>135.66800851645246</v>
      </c>
      <c r="V5107" s="163">
        <f t="shared" si="798"/>
        <v>1</v>
      </c>
      <c r="W5107" s="164">
        <f t="shared" si="799"/>
        <v>89453239.24042061</v>
      </c>
      <c r="X5107" s="164">
        <f t="shared" si="800"/>
        <v>229339795.38844115</v>
      </c>
    </row>
    <row r="5108" spans="10:24" x14ac:dyDescent="0.25">
      <c r="J5108">
        <v>5105</v>
      </c>
      <c r="K5108" s="43">
        <v>0.72029386198844725</v>
      </c>
      <c r="L5108">
        <v>0.52113806292585396</v>
      </c>
      <c r="M5108">
        <v>0.49913475494811799</v>
      </c>
      <c r="N5108" s="44">
        <v>3.2064932821903924E-2</v>
      </c>
      <c r="O5108" s="161">
        <f t="shared" si="791"/>
        <v>6000000</v>
      </c>
      <c r="P5108" s="162">
        <f t="shared" si="792"/>
        <v>180.79515124105154</v>
      </c>
      <c r="Q5108" s="162">
        <f t="shared" si="793"/>
        <v>134.9566230117625</v>
      </c>
      <c r="R5108" s="163">
        <f t="shared" si="794"/>
        <v>1</v>
      </c>
      <c r="S5108" s="161">
        <f t="shared" si="795"/>
        <v>7000000</v>
      </c>
      <c r="T5108" s="162">
        <f t="shared" si="796"/>
        <v>190.26505041368384</v>
      </c>
      <c r="U5108" s="162">
        <f t="shared" si="797"/>
        <v>124.97831150588125</v>
      </c>
      <c r="V5108" s="163">
        <f t="shared" si="798"/>
        <v>0.9</v>
      </c>
      <c r="W5108" s="164">
        <f t="shared" si="799"/>
        <v>225031169.37573421</v>
      </c>
      <c r="X5108" s="164">
        <f t="shared" si="800"/>
        <v>261306455.1191563</v>
      </c>
    </row>
    <row r="5109" spans="10:24" x14ac:dyDescent="0.25">
      <c r="J5109">
        <v>5106</v>
      </c>
      <c r="K5109" s="43">
        <v>0.77328992287282072</v>
      </c>
      <c r="L5109">
        <v>5.6527525565169157E-2</v>
      </c>
      <c r="M5109">
        <v>0.44374949878078029</v>
      </c>
      <c r="N5109" s="44">
        <v>0.8870164775421483</v>
      </c>
      <c r="O5109" s="161">
        <f t="shared" si="791"/>
        <v>7000000</v>
      </c>
      <c r="P5109" s="162">
        <f t="shared" si="792"/>
        <v>156.23085525414842</v>
      </c>
      <c r="Q5109" s="162">
        <f t="shared" si="793"/>
        <v>132.17060859224605</v>
      </c>
      <c r="R5109" s="163">
        <f t="shared" si="794"/>
        <v>1</v>
      </c>
      <c r="S5109" s="161">
        <f t="shared" si="795"/>
        <v>7000000</v>
      </c>
      <c r="T5109" s="162">
        <f t="shared" si="796"/>
        <v>182.07695175138281</v>
      </c>
      <c r="U5109" s="162">
        <f t="shared" si="797"/>
        <v>123.58530429612303</v>
      </c>
      <c r="V5109" s="163">
        <f t="shared" si="798"/>
        <v>1</v>
      </c>
      <c r="W5109" s="164">
        <f t="shared" si="799"/>
        <v>118421726.63331658</v>
      </c>
      <c r="X5109" s="164">
        <f t="shared" si="800"/>
        <v>259441532.18681848</v>
      </c>
    </row>
    <row r="5110" spans="10:24" x14ac:dyDescent="0.25">
      <c r="J5110">
        <v>5107</v>
      </c>
      <c r="K5110" s="43">
        <v>9.6833760116433076E-2</v>
      </c>
      <c r="L5110">
        <v>0.7038488472591482</v>
      </c>
      <c r="M5110">
        <v>0.27066724253975416</v>
      </c>
      <c r="N5110" s="44">
        <v>0.69225537936433224</v>
      </c>
      <c r="O5110" s="161">
        <f t="shared" si="791"/>
        <v>2000000</v>
      </c>
      <c r="P5110" s="162">
        <f t="shared" si="792"/>
        <v>188.03254018718846</v>
      </c>
      <c r="Q5110" s="162">
        <f t="shared" si="793"/>
        <v>122.78407526460705</v>
      </c>
      <c r="R5110" s="163">
        <f t="shared" si="794"/>
        <v>1</v>
      </c>
      <c r="S5110" s="161">
        <f t="shared" si="795"/>
        <v>2000000</v>
      </c>
      <c r="T5110" s="162">
        <f t="shared" si="796"/>
        <v>192.67751339572948</v>
      </c>
      <c r="U5110" s="162">
        <f t="shared" si="797"/>
        <v>118.89203763230353</v>
      </c>
      <c r="V5110" s="163">
        <f t="shared" si="798"/>
        <v>1</v>
      </c>
      <c r="W5110" s="164">
        <f t="shared" si="799"/>
        <v>80496929.845162809</v>
      </c>
      <c r="X5110" s="164">
        <f t="shared" si="800"/>
        <v>-2429048.4731481075</v>
      </c>
    </row>
    <row r="5111" spans="10:24" x14ac:dyDescent="0.25">
      <c r="J5111">
        <v>5108</v>
      </c>
      <c r="K5111" s="43">
        <v>0.17543024635737603</v>
      </c>
      <c r="L5111">
        <v>0.47763619528916945</v>
      </c>
      <c r="M5111">
        <v>0.28992545576832351</v>
      </c>
      <c r="N5111" s="44">
        <v>0.92371489112214444</v>
      </c>
      <c r="O5111" s="161">
        <f t="shared" si="791"/>
        <v>2000000</v>
      </c>
      <c r="P5111" s="162">
        <f t="shared" si="792"/>
        <v>179.15869293714564</v>
      </c>
      <c r="Q5111" s="162">
        <f t="shared" si="793"/>
        <v>123.92794990692963</v>
      </c>
      <c r="R5111" s="163">
        <f t="shared" si="794"/>
        <v>1</v>
      </c>
      <c r="S5111" s="161">
        <f t="shared" si="795"/>
        <v>5000000</v>
      </c>
      <c r="T5111" s="162">
        <f t="shared" si="796"/>
        <v>189.71956431238189</v>
      </c>
      <c r="U5111" s="162">
        <f t="shared" si="797"/>
        <v>119.46397495346481</v>
      </c>
      <c r="V5111" s="163">
        <f t="shared" si="798"/>
        <v>1</v>
      </c>
      <c r="W5111" s="164">
        <f t="shared" si="799"/>
        <v>60461486.060432032</v>
      </c>
      <c r="X5111" s="164">
        <f t="shared" si="800"/>
        <v>201277946.79458541</v>
      </c>
    </row>
    <row r="5112" spans="10:24" x14ac:dyDescent="0.25">
      <c r="J5112">
        <v>5109</v>
      </c>
      <c r="K5112" s="43">
        <v>0.51537422630478202</v>
      </c>
      <c r="L5112">
        <v>0.70523703508808799</v>
      </c>
      <c r="M5112">
        <v>0.29724904815173769</v>
      </c>
      <c r="N5112" s="44">
        <v>0.99868316995633311</v>
      </c>
      <c r="O5112" s="161">
        <f t="shared" si="791"/>
        <v>5000000</v>
      </c>
      <c r="P5112" s="162">
        <f t="shared" si="792"/>
        <v>188.09284720360407</v>
      </c>
      <c r="Q5112" s="162">
        <f t="shared" si="793"/>
        <v>124.35341844310658</v>
      </c>
      <c r="R5112" s="163">
        <f t="shared" si="794"/>
        <v>1</v>
      </c>
      <c r="S5112" s="161">
        <f t="shared" si="795"/>
        <v>6000000</v>
      </c>
      <c r="T5112" s="162">
        <f t="shared" si="796"/>
        <v>192.69761573453468</v>
      </c>
      <c r="U5112" s="162">
        <f t="shared" si="797"/>
        <v>119.6767092215533</v>
      </c>
      <c r="V5112" s="163">
        <f t="shared" si="798"/>
        <v>1</v>
      </c>
      <c r="W5112" s="164">
        <f t="shared" si="799"/>
        <v>268697143.80248743</v>
      </c>
      <c r="X5112" s="164">
        <f t="shared" si="800"/>
        <v>288125439.07788831</v>
      </c>
    </row>
    <row r="5113" spans="10:24" x14ac:dyDescent="0.25">
      <c r="J5113">
        <v>5110</v>
      </c>
      <c r="K5113" s="43">
        <v>0.375642294664849</v>
      </c>
      <c r="L5113">
        <v>0.96088144662904651</v>
      </c>
      <c r="M5113">
        <v>0.97177972955761194</v>
      </c>
      <c r="N5113" s="44">
        <v>0.8533918351531794</v>
      </c>
      <c r="O5113" s="161">
        <f t="shared" si="791"/>
        <v>5000000</v>
      </c>
      <c r="P5113" s="162">
        <f t="shared" si="792"/>
        <v>206.41511488023062</v>
      </c>
      <c r="Q5113" s="162">
        <f t="shared" si="793"/>
        <v>173.15237021619475</v>
      </c>
      <c r="R5113" s="163">
        <f t="shared" si="794"/>
        <v>1</v>
      </c>
      <c r="S5113" s="161">
        <f t="shared" si="795"/>
        <v>6000000</v>
      </c>
      <c r="T5113" s="162">
        <f t="shared" si="796"/>
        <v>198.80503829341021</v>
      </c>
      <c r="U5113" s="162">
        <f t="shared" si="797"/>
        <v>144.07618510809738</v>
      </c>
      <c r="V5113" s="163">
        <f t="shared" si="798"/>
        <v>1</v>
      </c>
      <c r="W5113" s="164">
        <f t="shared" si="799"/>
        <v>116313723.32017931</v>
      </c>
      <c r="X5113" s="164">
        <f t="shared" si="800"/>
        <v>178373119.11187696</v>
      </c>
    </row>
    <row r="5114" spans="10:24" x14ac:dyDescent="0.25">
      <c r="J5114">
        <v>5111</v>
      </c>
      <c r="K5114" s="43">
        <v>0.31447731546451829</v>
      </c>
      <c r="L5114">
        <v>0.98045989586079263</v>
      </c>
      <c r="M5114">
        <v>0.73856923924899243</v>
      </c>
      <c r="N5114" s="44">
        <v>0.37691185102462155</v>
      </c>
      <c r="O5114" s="161">
        <f t="shared" si="791"/>
        <v>5000000</v>
      </c>
      <c r="P5114" s="162">
        <f t="shared" si="792"/>
        <v>210.95012020933413</v>
      </c>
      <c r="Q5114" s="162">
        <f t="shared" si="793"/>
        <v>147.77881363616996</v>
      </c>
      <c r="R5114" s="163">
        <f t="shared" si="794"/>
        <v>1</v>
      </c>
      <c r="S5114" s="161">
        <f t="shared" si="795"/>
        <v>6000000</v>
      </c>
      <c r="T5114" s="162">
        <f t="shared" si="796"/>
        <v>200.3167067364447</v>
      </c>
      <c r="U5114" s="162">
        <f t="shared" si="797"/>
        <v>131.38940681808498</v>
      </c>
      <c r="V5114" s="163">
        <f t="shared" si="798"/>
        <v>1</v>
      </c>
      <c r="W5114" s="164">
        <f t="shared" si="799"/>
        <v>265856532.86582088</v>
      </c>
      <c r="X5114" s="164">
        <f t="shared" si="800"/>
        <v>263563799.51015836</v>
      </c>
    </row>
    <row r="5115" spans="10:24" x14ac:dyDescent="0.25">
      <c r="J5115">
        <v>5112</v>
      </c>
      <c r="K5115" s="43">
        <v>3.460753315024967E-2</v>
      </c>
      <c r="L5115">
        <v>0.66164112773000849</v>
      </c>
      <c r="M5115">
        <v>5.5180668963545787E-2</v>
      </c>
      <c r="N5115" s="44">
        <v>0.52096612922412833</v>
      </c>
      <c r="O5115" s="161">
        <f t="shared" si="791"/>
        <v>1000000</v>
      </c>
      <c r="P5115" s="162">
        <f t="shared" si="792"/>
        <v>186.25419331282762</v>
      </c>
      <c r="Q5115" s="162">
        <f t="shared" si="793"/>
        <v>103.0685773442558</v>
      </c>
      <c r="R5115" s="163">
        <f t="shared" si="794"/>
        <v>1</v>
      </c>
      <c r="S5115" s="161">
        <f t="shared" si="795"/>
        <v>1000000</v>
      </c>
      <c r="T5115" s="162">
        <f t="shared" si="796"/>
        <v>192.08473110427587</v>
      </c>
      <c r="U5115" s="162">
        <f t="shared" si="797"/>
        <v>109.0342886721279</v>
      </c>
      <c r="V5115" s="163">
        <f t="shared" si="798"/>
        <v>1</v>
      </c>
      <c r="W5115" s="164">
        <f t="shared" si="799"/>
        <v>33185615.968571827</v>
      </c>
      <c r="X5115" s="164">
        <f t="shared" si="800"/>
        <v>-66949557.56785202</v>
      </c>
    </row>
    <row r="5116" spans="10:24" x14ac:dyDescent="0.25">
      <c r="J5116">
        <v>5113</v>
      </c>
      <c r="K5116" s="43">
        <v>0.99506428013017645</v>
      </c>
      <c r="L5116">
        <v>0.68460338058044035</v>
      </c>
      <c r="M5116">
        <v>0.29358896664426393</v>
      </c>
      <c r="N5116" s="44">
        <v>0.88902693395079402</v>
      </c>
      <c r="O5116" s="161">
        <f t="shared" si="791"/>
        <v>9000000</v>
      </c>
      <c r="P5116" s="162">
        <f t="shared" si="792"/>
        <v>187.2091598760461</v>
      </c>
      <c r="Q5116" s="162">
        <f t="shared" si="793"/>
        <v>124.14139807644239</v>
      </c>
      <c r="R5116" s="163">
        <f t="shared" si="794"/>
        <v>1</v>
      </c>
      <c r="S5116" s="161">
        <f t="shared" si="795"/>
        <v>9000000</v>
      </c>
      <c r="T5116" s="162">
        <f t="shared" si="796"/>
        <v>192.40305329201536</v>
      </c>
      <c r="U5116" s="162">
        <f t="shared" si="797"/>
        <v>119.57069903822119</v>
      </c>
      <c r="V5116" s="163">
        <f t="shared" si="798"/>
        <v>1</v>
      </c>
      <c r="W5116" s="164">
        <f t="shared" si="799"/>
        <v>517609856.19643342</v>
      </c>
      <c r="X5116" s="164">
        <f t="shared" si="800"/>
        <v>505491188.2841475</v>
      </c>
    </row>
    <row r="5117" spans="10:24" x14ac:dyDescent="0.25">
      <c r="J5117">
        <v>5114</v>
      </c>
      <c r="K5117" s="43">
        <v>9.4944510684733863E-2</v>
      </c>
      <c r="L5117">
        <v>0.2083464787415914</v>
      </c>
      <c r="M5117">
        <v>0.43776020607730581</v>
      </c>
      <c r="N5117" s="44">
        <v>1.5345967347402123E-2</v>
      </c>
      <c r="O5117" s="161">
        <f t="shared" si="791"/>
        <v>2000000</v>
      </c>
      <c r="P5117" s="162">
        <f t="shared" si="792"/>
        <v>167.81742036042257</v>
      </c>
      <c r="Q5117" s="162">
        <f t="shared" si="793"/>
        <v>131.86699283126487</v>
      </c>
      <c r="R5117" s="163">
        <f t="shared" si="794"/>
        <v>1</v>
      </c>
      <c r="S5117" s="161">
        <f t="shared" si="795"/>
        <v>2000000</v>
      </c>
      <c r="T5117" s="162">
        <f t="shared" si="796"/>
        <v>185.93914012014085</v>
      </c>
      <c r="U5117" s="162">
        <f t="shared" si="797"/>
        <v>123.43349641563243</v>
      </c>
      <c r="V5117" s="163">
        <f t="shared" si="798"/>
        <v>0.05</v>
      </c>
      <c r="W5117" s="164">
        <f t="shared" si="799"/>
        <v>21900855.058315411</v>
      </c>
      <c r="X5117" s="164">
        <f t="shared" si="800"/>
        <v>-143749435.62954915</v>
      </c>
    </row>
    <row r="5118" spans="10:24" x14ac:dyDescent="0.25">
      <c r="J5118">
        <v>5115</v>
      </c>
      <c r="K5118" s="43">
        <v>0.27281857823135802</v>
      </c>
      <c r="L5118">
        <v>0.25754902407150437</v>
      </c>
      <c r="M5118">
        <v>0.20502263123692066</v>
      </c>
      <c r="N5118" s="44">
        <v>0.95711554138155774</v>
      </c>
      <c r="O5118" s="161">
        <f t="shared" si="791"/>
        <v>2000000</v>
      </c>
      <c r="P5118" s="162">
        <f t="shared" si="792"/>
        <v>170.23619809323674</v>
      </c>
      <c r="Q5118" s="162">
        <f t="shared" si="793"/>
        <v>118.52372038551871</v>
      </c>
      <c r="R5118" s="163">
        <f t="shared" si="794"/>
        <v>1</v>
      </c>
      <c r="S5118" s="161">
        <f t="shared" si="795"/>
        <v>5000000</v>
      </c>
      <c r="T5118" s="162">
        <f t="shared" si="796"/>
        <v>186.74539936441224</v>
      </c>
      <c r="U5118" s="162">
        <f t="shared" si="797"/>
        <v>116.76186019275936</v>
      </c>
      <c r="V5118" s="163">
        <f t="shared" si="798"/>
        <v>1</v>
      </c>
      <c r="W5118" s="164">
        <f t="shared" si="799"/>
        <v>53424955.415436044</v>
      </c>
      <c r="X5118" s="164">
        <f t="shared" si="800"/>
        <v>199917695.85826439</v>
      </c>
    </row>
    <row r="5119" spans="10:24" x14ac:dyDescent="0.25">
      <c r="J5119">
        <v>5116</v>
      </c>
      <c r="K5119" s="43">
        <v>0.68424573181225767</v>
      </c>
      <c r="L5119">
        <v>0.83484233712624312</v>
      </c>
      <c r="M5119">
        <v>0.20797622877750421</v>
      </c>
      <c r="N5119" s="44">
        <v>0.29628436854072193</v>
      </c>
      <c r="O5119" s="161">
        <f t="shared" si="791"/>
        <v>6000000</v>
      </c>
      <c r="P5119" s="162">
        <f t="shared" si="792"/>
        <v>194.60218399122118</v>
      </c>
      <c r="Q5119" s="162">
        <f t="shared" si="793"/>
        <v>118.73073322944293</v>
      </c>
      <c r="R5119" s="163">
        <f t="shared" si="794"/>
        <v>1</v>
      </c>
      <c r="S5119" s="161">
        <f t="shared" si="795"/>
        <v>7000000</v>
      </c>
      <c r="T5119" s="162">
        <f t="shared" si="796"/>
        <v>194.86739466374038</v>
      </c>
      <c r="U5119" s="162">
        <f t="shared" si="797"/>
        <v>116.86536661472147</v>
      </c>
      <c r="V5119" s="163">
        <f t="shared" si="798"/>
        <v>1</v>
      </c>
      <c r="W5119" s="164">
        <f t="shared" si="799"/>
        <v>405228704.57066947</v>
      </c>
      <c r="X5119" s="164">
        <f t="shared" si="800"/>
        <v>396014196.34313238</v>
      </c>
    </row>
    <row r="5120" spans="10:24" x14ac:dyDescent="0.25">
      <c r="J5120">
        <v>5117</v>
      </c>
      <c r="K5120" s="43">
        <v>5.6459105871480286E-3</v>
      </c>
      <c r="L5120">
        <v>0.63493118649474356</v>
      </c>
      <c r="M5120">
        <v>0.58482369209988116</v>
      </c>
      <c r="N5120" s="44">
        <v>0.67485557493365789</v>
      </c>
      <c r="O5120" s="161">
        <f t="shared" si="791"/>
        <v>1000000</v>
      </c>
      <c r="P5120" s="162">
        <f t="shared" si="792"/>
        <v>185.17413693800165</v>
      </c>
      <c r="Q5120" s="162">
        <f t="shared" si="793"/>
        <v>139.28498694633916</v>
      </c>
      <c r="R5120" s="163">
        <f t="shared" si="794"/>
        <v>1</v>
      </c>
      <c r="S5120" s="161">
        <f t="shared" si="795"/>
        <v>1000000</v>
      </c>
      <c r="T5120" s="162">
        <f t="shared" si="796"/>
        <v>191.72471231266721</v>
      </c>
      <c r="U5120" s="162">
        <f t="shared" si="797"/>
        <v>127.14249347316958</v>
      </c>
      <c r="V5120" s="163">
        <f t="shared" si="798"/>
        <v>1</v>
      </c>
      <c r="W5120" s="164">
        <f t="shared" si="799"/>
        <v>-4110850.0083375052</v>
      </c>
      <c r="X5120" s="164">
        <f t="shared" si="800"/>
        <v>-85417781.160502374</v>
      </c>
    </row>
    <row r="5121" spans="10:24" x14ac:dyDescent="0.25">
      <c r="J5121">
        <v>5118</v>
      </c>
      <c r="K5121" s="43">
        <v>0.50971605799028219</v>
      </c>
      <c r="L5121">
        <v>7.1284527625879446E-2</v>
      </c>
      <c r="M5121">
        <v>0.94602479904006498</v>
      </c>
      <c r="N5121" s="44">
        <v>0.43668322049088626</v>
      </c>
      <c r="O5121" s="161">
        <f t="shared" si="791"/>
        <v>5000000</v>
      </c>
      <c r="P5121" s="162">
        <f t="shared" si="792"/>
        <v>158.00563659460599</v>
      </c>
      <c r="Q5121" s="162">
        <f t="shared" si="793"/>
        <v>167.14948241989165</v>
      </c>
      <c r="R5121" s="163">
        <f t="shared" si="794"/>
        <v>1</v>
      </c>
      <c r="S5121" s="161">
        <f t="shared" si="795"/>
        <v>6000000</v>
      </c>
      <c r="T5121" s="162">
        <f t="shared" si="796"/>
        <v>182.66854553153533</v>
      </c>
      <c r="U5121" s="162">
        <f t="shared" si="797"/>
        <v>141.07474120994584</v>
      </c>
      <c r="V5121" s="163">
        <f t="shared" si="798"/>
        <v>1</v>
      </c>
      <c r="W5121" s="164">
        <f t="shared" si="799"/>
        <v>-95719229.126428336</v>
      </c>
      <c r="X5121" s="164">
        <f t="shared" si="800"/>
        <v>99562825.929536939</v>
      </c>
    </row>
    <row r="5122" spans="10:24" x14ac:dyDescent="0.25">
      <c r="J5122">
        <v>5119</v>
      </c>
      <c r="K5122" s="43">
        <v>0.16182358342592351</v>
      </c>
      <c r="L5122">
        <v>0.73262346014893698</v>
      </c>
      <c r="M5122">
        <v>0.16827344476099071</v>
      </c>
      <c r="N5122" s="44">
        <v>0.48248482323183584</v>
      </c>
      <c r="O5122" s="161">
        <f t="shared" si="791"/>
        <v>2000000</v>
      </c>
      <c r="P5122" s="162">
        <f t="shared" si="792"/>
        <v>189.31150178909937</v>
      </c>
      <c r="Q5122" s="162">
        <f t="shared" si="793"/>
        <v>115.77979004441414</v>
      </c>
      <c r="R5122" s="163">
        <f t="shared" si="794"/>
        <v>1</v>
      </c>
      <c r="S5122" s="161">
        <f t="shared" si="795"/>
        <v>5000000</v>
      </c>
      <c r="T5122" s="162">
        <f t="shared" si="796"/>
        <v>193.10383392969979</v>
      </c>
      <c r="U5122" s="162">
        <f t="shared" si="797"/>
        <v>115.38989502220707</v>
      </c>
      <c r="V5122" s="163">
        <f t="shared" si="798"/>
        <v>1</v>
      </c>
      <c r="W5122" s="164">
        <f t="shared" si="799"/>
        <v>97063423.489370435</v>
      </c>
      <c r="X5122" s="164">
        <f t="shared" si="800"/>
        <v>238569694.53746361</v>
      </c>
    </row>
    <row r="5123" spans="10:24" x14ac:dyDescent="0.25">
      <c r="J5123">
        <v>5120</v>
      </c>
      <c r="K5123" s="43">
        <v>0.5175016993768824</v>
      </c>
      <c r="L5123">
        <v>0.24223412969189162</v>
      </c>
      <c r="M5123">
        <v>0.74674626777345876</v>
      </c>
      <c r="N5123" s="44">
        <v>0.26751418813320871</v>
      </c>
      <c r="O5123" s="161">
        <f t="shared" si="791"/>
        <v>5000000</v>
      </c>
      <c r="P5123" s="162">
        <f t="shared" si="792"/>
        <v>169.51298921351733</v>
      </c>
      <c r="Q5123" s="162">
        <f t="shared" si="793"/>
        <v>148.28571422651854</v>
      </c>
      <c r="R5123" s="163">
        <f t="shared" si="794"/>
        <v>1</v>
      </c>
      <c r="S5123" s="161">
        <f t="shared" si="795"/>
        <v>6000000</v>
      </c>
      <c r="T5123" s="162">
        <f t="shared" si="796"/>
        <v>186.5043297378391</v>
      </c>
      <c r="U5123" s="162">
        <f t="shared" si="797"/>
        <v>131.64285711325928</v>
      </c>
      <c r="V5123" s="163">
        <f t="shared" si="798"/>
        <v>1</v>
      </c>
      <c r="W5123" s="164">
        <f t="shared" si="799"/>
        <v>56136374.934993967</v>
      </c>
      <c r="X5123" s="164">
        <f t="shared" si="800"/>
        <v>179168835.7474789</v>
      </c>
    </row>
    <row r="5124" spans="10:24" x14ac:dyDescent="0.25">
      <c r="J5124">
        <v>5121</v>
      </c>
      <c r="K5124" s="43">
        <v>0.53984350367223788</v>
      </c>
      <c r="L5124">
        <v>0.78974804935323561</v>
      </c>
      <c r="M5124">
        <v>0.88771219394879319</v>
      </c>
      <c r="N5124" s="44">
        <v>0.13142261629343788</v>
      </c>
      <c r="O5124" s="161">
        <f t="shared" si="791"/>
        <v>5000000</v>
      </c>
      <c r="P5124" s="162">
        <f t="shared" si="792"/>
        <v>192.08321005906751</v>
      </c>
      <c r="Q5124" s="162">
        <f t="shared" si="793"/>
        <v>159.28901676628337</v>
      </c>
      <c r="R5124" s="163">
        <f t="shared" si="794"/>
        <v>1</v>
      </c>
      <c r="S5124" s="161">
        <f t="shared" si="795"/>
        <v>6000000</v>
      </c>
      <c r="T5124" s="162">
        <f t="shared" si="796"/>
        <v>194.02773668635584</v>
      </c>
      <c r="U5124" s="162">
        <f t="shared" si="797"/>
        <v>137.14450838314167</v>
      </c>
      <c r="V5124" s="163">
        <f t="shared" si="798"/>
        <v>0.9</v>
      </c>
      <c r="W5124" s="164">
        <f t="shared" si="799"/>
        <v>113970966.46392071</v>
      </c>
      <c r="X5124" s="164">
        <f t="shared" si="800"/>
        <v>157169432.83735651</v>
      </c>
    </row>
    <row r="5125" spans="10:24" x14ac:dyDescent="0.25">
      <c r="J5125">
        <v>5122</v>
      </c>
      <c r="K5125" s="43">
        <v>0.68079256473490235</v>
      </c>
      <c r="L5125">
        <v>0.78045780232856043</v>
      </c>
      <c r="M5125">
        <v>0.13036855812722181</v>
      </c>
      <c r="N5125" s="44">
        <v>0.79577934947255002</v>
      </c>
      <c r="O5125" s="161">
        <f t="shared" ref="O5125:O5188" si="801">VLOOKUP(K5125,$E$5:$H$10,4)</f>
        <v>6000000</v>
      </c>
      <c r="P5125" s="162">
        <f t="shared" ref="P5125:P5188" si="802">_xlfn.NORM.INV(L5125,$E$12,$E$13)</f>
        <v>191.60610418774928</v>
      </c>
      <c r="Q5125" s="162">
        <f t="shared" ref="Q5125:Q5188" si="803">_xlfn.NORM.INV(M5125,$E$15,$E$16)</f>
        <v>112.50698769242931</v>
      </c>
      <c r="R5125" s="163">
        <f t="shared" ref="R5125:R5188" si="804">VLOOKUP(N5125,$E$19:$H$21,4)</f>
        <v>1</v>
      </c>
      <c r="S5125" s="161">
        <f t="shared" ref="S5125:S5188" si="805">VLOOKUP(K5125,$G$5:$H$10,2)</f>
        <v>7000000</v>
      </c>
      <c r="T5125" s="162">
        <f t="shared" ref="T5125:T5188" si="806">_xlfn.NORM.INV(L5125,$G$12,$G$13)</f>
        <v>193.86870139591642</v>
      </c>
      <c r="U5125" s="162">
        <f t="shared" ref="U5125:U5188" si="807">_xlfn.NORM.INV(M5125,$G$15,$G$16)</f>
        <v>113.75349384621465</v>
      </c>
      <c r="V5125" s="163">
        <f t="shared" ref="V5125:V5188" si="808">VLOOKUP(N5125,$G$19:$H$21,2)</f>
        <v>1</v>
      </c>
      <c r="W5125" s="164">
        <f t="shared" ref="W5125:W5188" si="809">O5125*(P5125-Q5125)*R5125-$D$23-$D$24</f>
        <v>424594698.97191983</v>
      </c>
      <c r="X5125" s="164">
        <f t="shared" ref="X5125:X5188" si="810">S5125*(T5125-U5125)*V5125-$F$23-$F$24</f>
        <v>410806452.84791231</v>
      </c>
    </row>
    <row r="5126" spans="10:24" x14ac:dyDescent="0.25">
      <c r="J5126">
        <v>5123</v>
      </c>
      <c r="K5126" s="43">
        <v>0.38827144521306689</v>
      </c>
      <c r="L5126">
        <v>0.78083572517203403</v>
      </c>
      <c r="M5126">
        <v>0.57641231648391467</v>
      </c>
      <c r="N5126" s="44">
        <v>9.9111784305522255E-3</v>
      </c>
      <c r="O5126" s="161">
        <f t="shared" si="801"/>
        <v>5000000</v>
      </c>
      <c r="P5126" s="162">
        <f t="shared" si="802"/>
        <v>191.62528202640931</v>
      </c>
      <c r="Q5126" s="162">
        <f t="shared" si="803"/>
        <v>138.85447385835016</v>
      </c>
      <c r="R5126" s="163">
        <f t="shared" si="804"/>
        <v>1</v>
      </c>
      <c r="S5126" s="161">
        <f t="shared" si="805"/>
        <v>6000000</v>
      </c>
      <c r="T5126" s="162">
        <f t="shared" si="806"/>
        <v>193.8750940088031</v>
      </c>
      <c r="U5126" s="162">
        <f t="shared" si="807"/>
        <v>126.92723692917508</v>
      </c>
      <c r="V5126" s="163">
        <f t="shared" si="808"/>
        <v>0.05</v>
      </c>
      <c r="W5126" s="164">
        <f t="shared" si="809"/>
        <v>213854040.84029573</v>
      </c>
      <c r="X5126" s="164">
        <f t="shared" si="810"/>
        <v>-129915642.8761116</v>
      </c>
    </row>
    <row r="5127" spans="10:24" x14ac:dyDescent="0.25">
      <c r="J5127">
        <v>5124</v>
      </c>
      <c r="K5127" s="43">
        <v>0.55426422511240103</v>
      </c>
      <c r="L5127">
        <v>0.40631704278633141</v>
      </c>
      <c r="M5127">
        <v>0.70126749365429453</v>
      </c>
      <c r="N5127" s="44">
        <v>0.39269443772445611</v>
      </c>
      <c r="O5127" s="161">
        <f t="shared" si="801"/>
        <v>6000000</v>
      </c>
      <c r="P5127" s="162">
        <f t="shared" si="802"/>
        <v>176.44456099938682</v>
      </c>
      <c r="Q5127" s="162">
        <f t="shared" si="803"/>
        <v>145.56098905679877</v>
      </c>
      <c r="R5127" s="163">
        <f t="shared" si="804"/>
        <v>1</v>
      </c>
      <c r="S5127" s="161">
        <f t="shared" si="805"/>
        <v>6000000</v>
      </c>
      <c r="T5127" s="162">
        <f t="shared" si="806"/>
        <v>188.81485366646228</v>
      </c>
      <c r="U5127" s="162">
        <f t="shared" si="807"/>
        <v>130.2804945283994</v>
      </c>
      <c r="V5127" s="163">
        <f t="shared" si="808"/>
        <v>1</v>
      </c>
      <c r="W5127" s="164">
        <f t="shared" si="809"/>
        <v>135301431.65552828</v>
      </c>
      <c r="X5127" s="164">
        <f t="shared" si="810"/>
        <v>201206154.82837731</v>
      </c>
    </row>
    <row r="5128" spans="10:24" x14ac:dyDescent="0.25">
      <c r="J5128">
        <v>5125</v>
      </c>
      <c r="K5128" s="43">
        <v>0.26004142162416366</v>
      </c>
      <c r="L5128">
        <v>0.70346682936205296</v>
      </c>
      <c r="M5128">
        <v>0.83268954840625431</v>
      </c>
      <c r="N5128" s="44">
        <v>0.50951717434757859</v>
      </c>
      <c r="O5128" s="161">
        <f t="shared" si="801"/>
        <v>2000000</v>
      </c>
      <c r="P5128" s="162">
        <f t="shared" si="802"/>
        <v>188.01596698890381</v>
      </c>
      <c r="Q5128" s="162">
        <f t="shared" si="803"/>
        <v>154.2969618679592</v>
      </c>
      <c r="R5128" s="163">
        <f t="shared" si="804"/>
        <v>1</v>
      </c>
      <c r="S5128" s="161">
        <f t="shared" si="805"/>
        <v>5000000</v>
      </c>
      <c r="T5128" s="162">
        <f t="shared" si="806"/>
        <v>192.67198899630125</v>
      </c>
      <c r="U5128" s="162">
        <f t="shared" si="807"/>
        <v>134.64848093397958</v>
      </c>
      <c r="V5128" s="163">
        <f t="shared" si="808"/>
        <v>1</v>
      </c>
      <c r="W5128" s="164">
        <f t="shared" si="809"/>
        <v>17438010.241889223</v>
      </c>
      <c r="X5128" s="164">
        <f t="shared" si="810"/>
        <v>140117540.31160831</v>
      </c>
    </row>
    <row r="5129" spans="10:24" x14ac:dyDescent="0.25">
      <c r="J5129">
        <v>5126</v>
      </c>
      <c r="K5129" s="43">
        <v>0.61148353420566526</v>
      </c>
      <c r="L5129">
        <v>2.1942256769036494E-2</v>
      </c>
      <c r="M5129">
        <v>0.95280109886080322</v>
      </c>
      <c r="N5129" s="44">
        <v>0.12240735972444894</v>
      </c>
      <c r="O5129" s="161">
        <f t="shared" si="801"/>
        <v>6000000</v>
      </c>
      <c r="P5129" s="162">
        <f t="shared" si="802"/>
        <v>149.77211686368079</v>
      </c>
      <c r="Q5129" s="162">
        <f t="shared" si="803"/>
        <v>168.45283910791309</v>
      </c>
      <c r="R5129" s="163">
        <f t="shared" si="804"/>
        <v>1</v>
      </c>
      <c r="S5129" s="161">
        <f t="shared" si="805"/>
        <v>7000000</v>
      </c>
      <c r="T5129" s="162">
        <f t="shared" si="806"/>
        <v>179.92403895456027</v>
      </c>
      <c r="U5129" s="162">
        <f t="shared" si="807"/>
        <v>141.72641955395653</v>
      </c>
      <c r="V5129" s="163">
        <f t="shared" si="808"/>
        <v>0.9</v>
      </c>
      <c r="W5129" s="164">
        <f t="shared" si="809"/>
        <v>-162084333.46539378</v>
      </c>
      <c r="X5129" s="164">
        <f t="shared" si="810"/>
        <v>90645002.22380358</v>
      </c>
    </row>
    <row r="5130" spans="10:24" x14ac:dyDescent="0.25">
      <c r="J5130">
        <v>5127</v>
      </c>
      <c r="K5130" s="43">
        <v>0.27389826850802623</v>
      </c>
      <c r="L5130">
        <v>0.40747440187608919</v>
      </c>
      <c r="M5130">
        <v>0.51034948972840077</v>
      </c>
      <c r="N5130" s="44">
        <v>0.42427228315567345</v>
      </c>
      <c r="O5130" s="161">
        <f t="shared" si="801"/>
        <v>2000000</v>
      </c>
      <c r="P5130" s="162">
        <f t="shared" si="802"/>
        <v>176.48930104188594</v>
      </c>
      <c r="Q5130" s="162">
        <f t="shared" si="803"/>
        <v>135.51890468297512</v>
      </c>
      <c r="R5130" s="163">
        <f t="shared" si="804"/>
        <v>1</v>
      </c>
      <c r="S5130" s="161">
        <f t="shared" si="805"/>
        <v>5000000</v>
      </c>
      <c r="T5130" s="162">
        <f t="shared" si="806"/>
        <v>188.82976701396197</v>
      </c>
      <c r="U5130" s="162">
        <f t="shared" si="807"/>
        <v>125.25945234148756</v>
      </c>
      <c r="V5130" s="163">
        <f t="shared" si="808"/>
        <v>1</v>
      </c>
      <c r="W5130" s="164">
        <f t="shared" si="809"/>
        <v>31940792.717821643</v>
      </c>
      <c r="X5130" s="164">
        <f t="shared" si="810"/>
        <v>167851573.36237204</v>
      </c>
    </row>
    <row r="5131" spans="10:24" x14ac:dyDescent="0.25">
      <c r="J5131">
        <v>5128</v>
      </c>
      <c r="K5131" s="43">
        <v>0.48151640342614455</v>
      </c>
      <c r="L5131">
        <v>0.31527687020364936</v>
      </c>
      <c r="M5131">
        <v>0.43606923315913138</v>
      </c>
      <c r="N5131" s="44">
        <v>0.86931167184779334</v>
      </c>
      <c r="O5131" s="161">
        <f t="shared" si="801"/>
        <v>5000000</v>
      </c>
      <c r="P5131" s="162">
        <f t="shared" si="802"/>
        <v>172.78578598534949</v>
      </c>
      <c r="Q5131" s="162">
        <f t="shared" si="803"/>
        <v>131.78114435958435</v>
      </c>
      <c r="R5131" s="163">
        <f t="shared" si="804"/>
        <v>1</v>
      </c>
      <c r="S5131" s="161">
        <f t="shared" si="805"/>
        <v>6000000</v>
      </c>
      <c r="T5131" s="162">
        <f t="shared" si="806"/>
        <v>187.59526199511649</v>
      </c>
      <c r="U5131" s="162">
        <f t="shared" si="807"/>
        <v>123.39057217979217</v>
      </c>
      <c r="V5131" s="163">
        <f t="shared" si="808"/>
        <v>1</v>
      </c>
      <c r="W5131" s="164">
        <f t="shared" si="809"/>
        <v>155023208.12882572</v>
      </c>
      <c r="X5131" s="164">
        <f t="shared" si="810"/>
        <v>235228138.8919459</v>
      </c>
    </row>
    <row r="5132" spans="10:24" x14ac:dyDescent="0.25">
      <c r="J5132">
        <v>5129</v>
      </c>
      <c r="K5132" s="43">
        <v>0.75264836033517768</v>
      </c>
      <c r="L5132">
        <v>0.75321568906436587</v>
      </c>
      <c r="M5132">
        <v>0.75644033342541117</v>
      </c>
      <c r="N5132" s="44">
        <v>0.21865891708676632</v>
      </c>
      <c r="O5132" s="161">
        <f t="shared" si="801"/>
        <v>7000000</v>
      </c>
      <c r="P5132" s="162">
        <f t="shared" si="802"/>
        <v>190.26965935182423</v>
      </c>
      <c r="Q5132" s="162">
        <f t="shared" si="803"/>
        <v>148.89795658609521</v>
      </c>
      <c r="R5132" s="163">
        <f t="shared" si="804"/>
        <v>1</v>
      </c>
      <c r="S5132" s="161">
        <f t="shared" si="805"/>
        <v>7000000</v>
      </c>
      <c r="T5132" s="162">
        <f t="shared" si="806"/>
        <v>193.42321978394142</v>
      </c>
      <c r="U5132" s="162">
        <f t="shared" si="807"/>
        <v>131.94897829304762</v>
      </c>
      <c r="V5132" s="163">
        <f t="shared" si="808"/>
        <v>1</v>
      </c>
      <c r="W5132" s="164">
        <f t="shared" si="809"/>
        <v>239601919.36010319</v>
      </c>
      <c r="X5132" s="164">
        <f t="shared" si="810"/>
        <v>280319690.43625665</v>
      </c>
    </row>
    <row r="5133" spans="10:24" x14ac:dyDescent="0.25">
      <c r="J5133">
        <v>5130</v>
      </c>
      <c r="K5133" s="43">
        <v>0.31908594798127032</v>
      </c>
      <c r="L5133">
        <v>0.161839431562395</v>
      </c>
      <c r="M5133">
        <v>0.27429079499748721</v>
      </c>
      <c r="N5133" s="44">
        <v>0.21746886458372416</v>
      </c>
      <c r="O5133" s="161">
        <f t="shared" si="801"/>
        <v>5000000</v>
      </c>
      <c r="P5133" s="162">
        <f t="shared" si="802"/>
        <v>165.19610834812829</v>
      </c>
      <c r="Q5133" s="162">
        <f t="shared" si="803"/>
        <v>123.00226129578611</v>
      </c>
      <c r="R5133" s="163">
        <f t="shared" si="804"/>
        <v>1</v>
      </c>
      <c r="S5133" s="161">
        <f t="shared" si="805"/>
        <v>6000000</v>
      </c>
      <c r="T5133" s="162">
        <f t="shared" si="806"/>
        <v>185.06536944937611</v>
      </c>
      <c r="U5133" s="162">
        <f t="shared" si="807"/>
        <v>119.00113064789305</v>
      </c>
      <c r="V5133" s="163">
        <f t="shared" si="808"/>
        <v>1</v>
      </c>
      <c r="W5133" s="164">
        <f t="shared" si="809"/>
        <v>160969235.26171088</v>
      </c>
      <c r="X5133" s="164">
        <f t="shared" si="810"/>
        <v>246385432.80889833</v>
      </c>
    </row>
    <row r="5134" spans="10:24" x14ac:dyDescent="0.25">
      <c r="J5134">
        <v>5131</v>
      </c>
      <c r="K5134" s="43">
        <v>0.68461806213619969</v>
      </c>
      <c r="L5134">
        <v>8.8205106723790339E-2</v>
      </c>
      <c r="M5134">
        <v>0.27719046619205134</v>
      </c>
      <c r="N5134" s="44">
        <v>0.25205538838248531</v>
      </c>
      <c r="O5134" s="161">
        <f t="shared" si="801"/>
        <v>6000000</v>
      </c>
      <c r="P5134" s="162">
        <f t="shared" si="802"/>
        <v>159.72163623646264</v>
      </c>
      <c r="Q5134" s="162">
        <f t="shared" si="803"/>
        <v>123.17583609616797</v>
      </c>
      <c r="R5134" s="163">
        <f t="shared" si="804"/>
        <v>1</v>
      </c>
      <c r="S5134" s="161">
        <f t="shared" si="805"/>
        <v>7000000</v>
      </c>
      <c r="T5134" s="162">
        <f t="shared" si="806"/>
        <v>183.24054541215423</v>
      </c>
      <c r="U5134" s="162">
        <f t="shared" si="807"/>
        <v>119.08791804808398</v>
      </c>
      <c r="V5134" s="163">
        <f t="shared" si="808"/>
        <v>1</v>
      </c>
      <c r="W5134" s="164">
        <f t="shared" si="809"/>
        <v>169274800.84176803</v>
      </c>
      <c r="X5134" s="164">
        <f t="shared" si="810"/>
        <v>299068391.54849178</v>
      </c>
    </row>
    <row r="5135" spans="10:24" x14ac:dyDescent="0.25">
      <c r="J5135">
        <v>5132</v>
      </c>
      <c r="K5135" s="43">
        <v>0.64174691488385205</v>
      </c>
      <c r="L5135">
        <v>0.96143740082897799</v>
      </c>
      <c r="M5135">
        <v>3.4637440442882417E-2</v>
      </c>
      <c r="N5135" s="44">
        <v>0.67483031750048306</v>
      </c>
      <c r="O5135" s="161">
        <f t="shared" si="801"/>
        <v>6000000</v>
      </c>
      <c r="P5135" s="162">
        <f t="shared" si="802"/>
        <v>206.5142330961184</v>
      </c>
      <c r="Q5135" s="162">
        <f t="shared" si="803"/>
        <v>98.667542828506328</v>
      </c>
      <c r="R5135" s="163">
        <f t="shared" si="804"/>
        <v>1</v>
      </c>
      <c r="S5135" s="161">
        <f t="shared" si="805"/>
        <v>7000000</v>
      </c>
      <c r="T5135" s="162">
        <f t="shared" si="806"/>
        <v>198.83807769870614</v>
      </c>
      <c r="U5135" s="162">
        <f t="shared" si="807"/>
        <v>106.83377141425316</v>
      </c>
      <c r="V5135" s="163">
        <f t="shared" si="808"/>
        <v>1</v>
      </c>
      <c r="W5135" s="164">
        <f t="shared" si="809"/>
        <v>597080141.60567248</v>
      </c>
      <c r="X5135" s="164">
        <f t="shared" si="810"/>
        <v>494030143.99117088</v>
      </c>
    </row>
    <row r="5136" spans="10:24" x14ac:dyDescent="0.25">
      <c r="J5136">
        <v>5133</v>
      </c>
      <c r="K5136" s="43">
        <v>0.69088298267367887</v>
      </c>
      <c r="L5136">
        <v>9.3205994778517431E-2</v>
      </c>
      <c r="M5136">
        <v>0.7007668471174604</v>
      </c>
      <c r="N5136" s="44">
        <v>0.82076083370664776</v>
      </c>
      <c r="O5136" s="161">
        <f t="shared" si="801"/>
        <v>6000000</v>
      </c>
      <c r="P5136" s="162">
        <f t="shared" si="802"/>
        <v>160.18097863629743</v>
      </c>
      <c r="Q5136" s="162">
        <f t="shared" si="803"/>
        <v>145.5321464544773</v>
      </c>
      <c r="R5136" s="163">
        <f t="shared" si="804"/>
        <v>1</v>
      </c>
      <c r="S5136" s="161">
        <f t="shared" si="805"/>
        <v>7000000</v>
      </c>
      <c r="T5136" s="162">
        <f t="shared" si="806"/>
        <v>183.39365954543248</v>
      </c>
      <c r="U5136" s="162">
        <f t="shared" si="807"/>
        <v>130.26607322723865</v>
      </c>
      <c r="V5136" s="163">
        <f t="shared" si="808"/>
        <v>1</v>
      </c>
      <c r="W5136" s="164">
        <f t="shared" si="809"/>
        <v>37892993.090920761</v>
      </c>
      <c r="X5136" s="164">
        <f t="shared" si="810"/>
        <v>221893104.22735685</v>
      </c>
    </row>
    <row r="5137" spans="10:24" x14ac:dyDescent="0.25">
      <c r="J5137">
        <v>5134</v>
      </c>
      <c r="K5137" s="43">
        <v>0.86190358736991457</v>
      </c>
      <c r="L5137">
        <v>0.63586166434377633</v>
      </c>
      <c r="M5137">
        <v>0.98757017512187539</v>
      </c>
      <c r="N5137" s="44">
        <v>0.86469498966736713</v>
      </c>
      <c r="O5137" s="161">
        <f t="shared" si="801"/>
        <v>7000000</v>
      </c>
      <c r="P5137" s="162">
        <f t="shared" si="802"/>
        <v>185.21128280356371</v>
      </c>
      <c r="Q5137" s="162">
        <f t="shared" si="803"/>
        <v>179.87153401252004</v>
      </c>
      <c r="R5137" s="163">
        <f t="shared" si="804"/>
        <v>1</v>
      </c>
      <c r="S5137" s="161">
        <f t="shared" si="805"/>
        <v>7000000</v>
      </c>
      <c r="T5137" s="162">
        <f t="shared" si="806"/>
        <v>191.73709426785456</v>
      </c>
      <c r="U5137" s="162">
        <f t="shared" si="807"/>
        <v>147.43576700626002</v>
      </c>
      <c r="V5137" s="163">
        <f t="shared" si="808"/>
        <v>1</v>
      </c>
      <c r="W5137" s="164">
        <f t="shared" si="809"/>
        <v>-12621758.462694377</v>
      </c>
      <c r="X5137" s="164">
        <f t="shared" si="810"/>
        <v>160109290.83116174</v>
      </c>
    </row>
    <row r="5138" spans="10:24" x14ac:dyDescent="0.25">
      <c r="J5138">
        <v>5135</v>
      </c>
      <c r="K5138" s="43">
        <v>0.71955999161172723</v>
      </c>
      <c r="L5138">
        <v>0.5129886909660224</v>
      </c>
      <c r="M5138">
        <v>3.0649502709942711E-2</v>
      </c>
      <c r="N5138" s="44">
        <v>0.55775422985384626</v>
      </c>
      <c r="O5138" s="161">
        <f t="shared" si="801"/>
        <v>6000000</v>
      </c>
      <c r="P5138" s="162">
        <f t="shared" si="802"/>
        <v>180.48845361158362</v>
      </c>
      <c r="Q5138" s="162">
        <f t="shared" si="803"/>
        <v>97.57334955734953</v>
      </c>
      <c r="R5138" s="163">
        <f t="shared" si="804"/>
        <v>1</v>
      </c>
      <c r="S5138" s="161">
        <f t="shared" si="805"/>
        <v>7000000</v>
      </c>
      <c r="T5138" s="162">
        <f t="shared" si="806"/>
        <v>190.16281787052787</v>
      </c>
      <c r="U5138" s="162">
        <f t="shared" si="807"/>
        <v>106.28667477867477</v>
      </c>
      <c r="V5138" s="163">
        <f t="shared" si="808"/>
        <v>1</v>
      </c>
      <c r="W5138" s="164">
        <f t="shared" si="809"/>
        <v>447490624.32540452</v>
      </c>
      <c r="X5138" s="164">
        <f t="shared" si="810"/>
        <v>437133001.64297175</v>
      </c>
    </row>
    <row r="5139" spans="10:24" x14ac:dyDescent="0.25">
      <c r="J5139">
        <v>5136</v>
      </c>
      <c r="K5139" s="43">
        <v>0.93367359952051954</v>
      </c>
      <c r="L5139">
        <v>6.3040187330926756E-2</v>
      </c>
      <c r="M5139">
        <v>0.84264918825793589</v>
      </c>
      <c r="N5139" s="44">
        <v>0.17260280910638859</v>
      </c>
      <c r="O5139" s="161">
        <f t="shared" si="801"/>
        <v>7000000</v>
      </c>
      <c r="P5139" s="162">
        <f t="shared" si="802"/>
        <v>157.05385616016912</v>
      </c>
      <c r="Q5139" s="162">
        <f t="shared" si="803"/>
        <v>155.10811037763722</v>
      </c>
      <c r="R5139" s="163">
        <f t="shared" si="804"/>
        <v>1</v>
      </c>
      <c r="S5139" s="161">
        <f t="shared" si="805"/>
        <v>9000000</v>
      </c>
      <c r="T5139" s="162">
        <f t="shared" si="806"/>
        <v>182.35128538672305</v>
      </c>
      <c r="U5139" s="162">
        <f t="shared" si="807"/>
        <v>135.05405518881861</v>
      </c>
      <c r="V5139" s="163">
        <f t="shared" si="808"/>
        <v>0.9</v>
      </c>
      <c r="W5139" s="164">
        <f t="shared" si="809"/>
        <v>-36379779.522276692</v>
      </c>
      <c r="X5139" s="164">
        <f t="shared" si="810"/>
        <v>233107564.60302597</v>
      </c>
    </row>
    <row r="5140" spans="10:24" x14ac:dyDescent="0.25">
      <c r="J5140">
        <v>5137</v>
      </c>
      <c r="K5140" s="43">
        <v>3.8765591434480662E-2</v>
      </c>
      <c r="L5140">
        <v>0.33548184341970444</v>
      </c>
      <c r="M5140">
        <v>0.47832995797885103</v>
      </c>
      <c r="N5140" s="44">
        <v>0.76529318423511683</v>
      </c>
      <c r="O5140" s="161">
        <f t="shared" si="801"/>
        <v>1000000</v>
      </c>
      <c r="P5140" s="162">
        <f t="shared" si="802"/>
        <v>173.62761337922706</v>
      </c>
      <c r="Q5140" s="162">
        <f t="shared" si="803"/>
        <v>133.91309041732362</v>
      </c>
      <c r="R5140" s="163">
        <f t="shared" si="804"/>
        <v>1</v>
      </c>
      <c r="S5140" s="161">
        <f t="shared" si="805"/>
        <v>1000000</v>
      </c>
      <c r="T5140" s="162">
        <f t="shared" si="806"/>
        <v>187.87587112640901</v>
      </c>
      <c r="U5140" s="162">
        <f t="shared" si="807"/>
        <v>124.45654520866181</v>
      </c>
      <c r="V5140" s="163">
        <f t="shared" si="808"/>
        <v>1</v>
      </c>
      <c r="W5140" s="164">
        <f t="shared" si="809"/>
        <v>-10285477.038096562</v>
      </c>
      <c r="X5140" s="164">
        <f t="shared" si="810"/>
        <v>-86580674.0822528</v>
      </c>
    </row>
    <row r="5141" spans="10:24" x14ac:dyDescent="0.25">
      <c r="J5141">
        <v>5138</v>
      </c>
      <c r="K5141" s="43">
        <v>0.53712323981441168</v>
      </c>
      <c r="L5141">
        <v>0.82148088421903787</v>
      </c>
      <c r="M5141">
        <v>0.95400339975384996</v>
      </c>
      <c r="N5141" s="44">
        <v>0.40418674116953446</v>
      </c>
      <c r="O5141" s="161">
        <f t="shared" si="801"/>
        <v>5000000</v>
      </c>
      <c r="P5141" s="162">
        <f t="shared" si="802"/>
        <v>193.81535038643599</v>
      </c>
      <c r="Q5141" s="162">
        <f t="shared" si="803"/>
        <v>168.69952015895251</v>
      </c>
      <c r="R5141" s="163">
        <f t="shared" si="804"/>
        <v>1</v>
      </c>
      <c r="S5141" s="161">
        <f t="shared" si="805"/>
        <v>6000000</v>
      </c>
      <c r="T5141" s="162">
        <f t="shared" si="806"/>
        <v>194.60511679547866</v>
      </c>
      <c r="U5141" s="162">
        <f t="shared" si="807"/>
        <v>141.84976007947625</v>
      </c>
      <c r="V5141" s="163">
        <f t="shared" si="808"/>
        <v>1</v>
      </c>
      <c r="W5141" s="164">
        <f t="shared" si="809"/>
        <v>75579151.137417421</v>
      </c>
      <c r="X5141" s="164">
        <f t="shared" si="810"/>
        <v>166532140.29601449</v>
      </c>
    </row>
    <row r="5142" spans="10:24" x14ac:dyDescent="0.25">
      <c r="J5142">
        <v>5139</v>
      </c>
      <c r="K5142" s="43">
        <v>0.48041738207719131</v>
      </c>
      <c r="L5142">
        <v>0.74584660526822777</v>
      </c>
      <c r="M5142">
        <v>0.90649263418839521</v>
      </c>
      <c r="N5142" s="44">
        <v>8.3991968206311718E-2</v>
      </c>
      <c r="O5142" s="161">
        <f t="shared" si="801"/>
        <v>5000000</v>
      </c>
      <c r="P5142" s="162">
        <f t="shared" si="802"/>
        <v>189.92214728780101</v>
      </c>
      <c r="Q5142" s="162">
        <f t="shared" si="803"/>
        <v>161.38923846805878</v>
      </c>
      <c r="R5142" s="163">
        <f t="shared" si="804"/>
        <v>1</v>
      </c>
      <c r="S5142" s="161">
        <f t="shared" si="805"/>
        <v>6000000</v>
      </c>
      <c r="T5142" s="162">
        <f t="shared" si="806"/>
        <v>193.30738242926699</v>
      </c>
      <c r="U5142" s="162">
        <f t="shared" si="807"/>
        <v>138.19461923402937</v>
      </c>
      <c r="V5142" s="163">
        <f t="shared" si="808"/>
        <v>0.9</v>
      </c>
      <c r="W5142" s="164">
        <f t="shared" si="809"/>
        <v>92664544.098711163</v>
      </c>
      <c r="X5142" s="164">
        <f t="shared" si="810"/>
        <v>147608921.25428313</v>
      </c>
    </row>
    <row r="5143" spans="10:24" x14ac:dyDescent="0.25">
      <c r="J5143">
        <v>5140</v>
      </c>
      <c r="K5143" s="43">
        <v>0.92485409492902404</v>
      </c>
      <c r="L5143">
        <v>0.85775076025617081</v>
      </c>
      <c r="M5143">
        <v>0.87189261633523274</v>
      </c>
      <c r="N5143" s="44">
        <v>0.31301038439481199</v>
      </c>
      <c r="O5143" s="161">
        <f t="shared" si="801"/>
        <v>7000000</v>
      </c>
      <c r="P5143" s="162">
        <f t="shared" si="802"/>
        <v>196.05402714664572</v>
      </c>
      <c r="Q5143" s="162">
        <f t="shared" si="803"/>
        <v>157.70766535108828</v>
      </c>
      <c r="R5143" s="163">
        <f t="shared" si="804"/>
        <v>1</v>
      </c>
      <c r="S5143" s="161">
        <f t="shared" si="805"/>
        <v>9000000</v>
      </c>
      <c r="T5143" s="162">
        <f t="shared" si="806"/>
        <v>195.35134238221525</v>
      </c>
      <c r="U5143" s="162">
        <f t="shared" si="807"/>
        <v>136.35383267554414</v>
      </c>
      <c r="V5143" s="163">
        <f t="shared" si="808"/>
        <v>1</v>
      </c>
      <c r="W5143" s="164">
        <f t="shared" si="809"/>
        <v>218424532.56890211</v>
      </c>
      <c r="X5143" s="164">
        <f t="shared" si="810"/>
        <v>380977587.36004001</v>
      </c>
    </row>
    <row r="5144" spans="10:24" x14ac:dyDescent="0.25">
      <c r="J5144">
        <v>5141</v>
      </c>
      <c r="K5144" s="43">
        <v>0.91747912277936372</v>
      </c>
      <c r="L5144">
        <v>0.94134353192395681</v>
      </c>
      <c r="M5144">
        <v>0.75976048132377239</v>
      </c>
      <c r="N5144" s="44">
        <v>0.81724463909851919</v>
      </c>
      <c r="O5144" s="161">
        <f t="shared" si="801"/>
        <v>7000000</v>
      </c>
      <c r="P5144" s="162">
        <f t="shared" si="802"/>
        <v>203.49228645378693</v>
      </c>
      <c r="Q5144" s="162">
        <f t="shared" si="803"/>
        <v>149.11064603323365</v>
      </c>
      <c r="R5144" s="163">
        <f t="shared" si="804"/>
        <v>1</v>
      </c>
      <c r="S5144" s="161">
        <f t="shared" si="805"/>
        <v>9000000</v>
      </c>
      <c r="T5144" s="162">
        <f t="shared" si="806"/>
        <v>197.83076215126232</v>
      </c>
      <c r="U5144" s="162">
        <f t="shared" si="807"/>
        <v>132.05532301661682</v>
      </c>
      <c r="V5144" s="163">
        <f t="shared" si="808"/>
        <v>1</v>
      </c>
      <c r="W5144" s="164">
        <f t="shared" si="809"/>
        <v>330671482.94387299</v>
      </c>
      <c r="X5144" s="164">
        <f t="shared" si="810"/>
        <v>441978952.21180952</v>
      </c>
    </row>
    <row r="5145" spans="10:24" x14ac:dyDescent="0.25">
      <c r="J5145">
        <v>5142</v>
      </c>
      <c r="K5145" s="43">
        <v>0.20026253775605418</v>
      </c>
      <c r="L5145">
        <v>0.7089779878296979</v>
      </c>
      <c r="M5145">
        <v>0.1258069690745014</v>
      </c>
      <c r="N5145" s="44">
        <v>0.93007465796177191</v>
      </c>
      <c r="O5145" s="161">
        <f t="shared" si="801"/>
        <v>2000000</v>
      </c>
      <c r="P5145" s="162">
        <f t="shared" si="802"/>
        <v>188.25602240662943</v>
      </c>
      <c r="Q5145" s="162">
        <f t="shared" si="803"/>
        <v>112.0712386014537</v>
      </c>
      <c r="R5145" s="163">
        <f t="shared" si="804"/>
        <v>1</v>
      </c>
      <c r="S5145" s="161">
        <f t="shared" si="805"/>
        <v>5000000</v>
      </c>
      <c r="T5145" s="162">
        <f t="shared" si="806"/>
        <v>192.75200746887649</v>
      </c>
      <c r="U5145" s="162">
        <f t="shared" si="807"/>
        <v>113.53561930072685</v>
      </c>
      <c r="V5145" s="163">
        <f t="shared" si="808"/>
        <v>1</v>
      </c>
      <c r="W5145" s="164">
        <f t="shared" si="809"/>
        <v>102369567.61035144</v>
      </c>
      <c r="X5145" s="164">
        <f t="shared" si="810"/>
        <v>246081940.84074819</v>
      </c>
    </row>
    <row r="5146" spans="10:24" x14ac:dyDescent="0.25">
      <c r="J5146">
        <v>5143</v>
      </c>
      <c r="K5146" s="43">
        <v>0.85178046491035497</v>
      </c>
      <c r="L5146">
        <v>0.31820034356247462</v>
      </c>
      <c r="M5146">
        <v>0.82384791341491537</v>
      </c>
      <c r="N5146" s="44">
        <v>7.2443297862457512E-2</v>
      </c>
      <c r="O5146" s="161">
        <f t="shared" si="801"/>
        <v>7000000</v>
      </c>
      <c r="P5146" s="162">
        <f t="shared" si="802"/>
        <v>172.90894208533979</v>
      </c>
      <c r="Q5146" s="162">
        <f t="shared" si="803"/>
        <v>153.60258479606114</v>
      </c>
      <c r="R5146" s="163">
        <f t="shared" si="804"/>
        <v>1</v>
      </c>
      <c r="S5146" s="161">
        <f t="shared" si="805"/>
        <v>7000000</v>
      </c>
      <c r="T5146" s="162">
        <f t="shared" si="806"/>
        <v>187.63631402844658</v>
      </c>
      <c r="U5146" s="162">
        <f t="shared" si="807"/>
        <v>134.30129239803057</v>
      </c>
      <c r="V5146" s="163">
        <f t="shared" si="808"/>
        <v>0.9</v>
      </c>
      <c r="W5146" s="164">
        <f t="shared" si="809"/>
        <v>85144501.024950564</v>
      </c>
      <c r="X5146" s="164">
        <f t="shared" si="810"/>
        <v>186010636.27162087</v>
      </c>
    </row>
    <row r="5147" spans="10:24" x14ac:dyDescent="0.25">
      <c r="J5147">
        <v>5144</v>
      </c>
      <c r="K5147" s="43">
        <v>0.44481654697612838</v>
      </c>
      <c r="L5147">
        <v>0.30386981751379294</v>
      </c>
      <c r="M5147">
        <v>2.9261019623730733E-2</v>
      </c>
      <c r="N5147" s="44">
        <v>3.4492688181804398E-2</v>
      </c>
      <c r="O5147" s="161">
        <f t="shared" si="801"/>
        <v>5000000</v>
      </c>
      <c r="P5147" s="162">
        <f t="shared" si="802"/>
        <v>172.30046034563077</v>
      </c>
      <c r="Q5147" s="162">
        <f t="shared" si="803"/>
        <v>97.164661095676479</v>
      </c>
      <c r="R5147" s="163">
        <f t="shared" si="804"/>
        <v>1</v>
      </c>
      <c r="S5147" s="161">
        <f t="shared" si="805"/>
        <v>6000000</v>
      </c>
      <c r="T5147" s="162">
        <f t="shared" si="806"/>
        <v>187.43348678187692</v>
      </c>
      <c r="U5147" s="162">
        <f t="shared" si="807"/>
        <v>106.08233054783824</v>
      </c>
      <c r="V5147" s="163">
        <f t="shared" si="808"/>
        <v>0.9</v>
      </c>
      <c r="W5147" s="164">
        <f t="shared" si="809"/>
        <v>325678996.24977142</v>
      </c>
      <c r="X5147" s="164">
        <f t="shared" si="810"/>
        <v>289296243.66380888</v>
      </c>
    </row>
    <row r="5148" spans="10:24" x14ac:dyDescent="0.25">
      <c r="J5148">
        <v>5145</v>
      </c>
      <c r="K5148" s="43">
        <v>0.50565744543980951</v>
      </c>
      <c r="L5148">
        <v>0.22766984277330637</v>
      </c>
      <c r="M5148">
        <v>0.5904021710864068</v>
      </c>
      <c r="N5148" s="44">
        <v>0.28424411686100326</v>
      </c>
      <c r="O5148" s="161">
        <f t="shared" si="801"/>
        <v>5000000</v>
      </c>
      <c r="P5148" s="162">
        <f t="shared" si="802"/>
        <v>168.80186044698223</v>
      </c>
      <c r="Q5148" s="162">
        <f t="shared" si="803"/>
        <v>139.57159261320641</v>
      </c>
      <c r="R5148" s="163">
        <f t="shared" si="804"/>
        <v>1</v>
      </c>
      <c r="S5148" s="161">
        <f t="shared" si="805"/>
        <v>6000000</v>
      </c>
      <c r="T5148" s="162">
        <f t="shared" si="806"/>
        <v>186.26728681566075</v>
      </c>
      <c r="U5148" s="162">
        <f t="shared" si="807"/>
        <v>127.2857963066032</v>
      </c>
      <c r="V5148" s="163">
        <f t="shared" si="808"/>
        <v>1</v>
      </c>
      <c r="W5148" s="164">
        <f t="shared" si="809"/>
        <v>96151339.168879122</v>
      </c>
      <c r="X5148" s="164">
        <f t="shared" si="810"/>
        <v>203888943.05434531</v>
      </c>
    </row>
    <row r="5149" spans="10:24" x14ac:dyDescent="0.25">
      <c r="J5149">
        <v>5146</v>
      </c>
      <c r="K5149" s="43">
        <v>0.85633547665966325</v>
      </c>
      <c r="L5149">
        <v>0.49590007554788429</v>
      </c>
      <c r="M5149">
        <v>0.30523751257224918</v>
      </c>
      <c r="N5149" s="44">
        <v>0.56229803269133583</v>
      </c>
      <c r="O5149" s="161">
        <f t="shared" si="801"/>
        <v>7000000</v>
      </c>
      <c r="P5149" s="162">
        <f t="shared" si="802"/>
        <v>179.84584248801966</v>
      </c>
      <c r="Q5149" s="162">
        <f t="shared" si="803"/>
        <v>124.81208986316841</v>
      </c>
      <c r="R5149" s="163">
        <f t="shared" si="804"/>
        <v>1</v>
      </c>
      <c r="S5149" s="161">
        <f t="shared" si="805"/>
        <v>7000000</v>
      </c>
      <c r="T5149" s="162">
        <f t="shared" si="806"/>
        <v>189.94861416267321</v>
      </c>
      <c r="U5149" s="162">
        <f t="shared" si="807"/>
        <v>119.9060449315842</v>
      </c>
      <c r="V5149" s="163">
        <f t="shared" si="808"/>
        <v>1</v>
      </c>
      <c r="W5149" s="164">
        <f t="shared" si="809"/>
        <v>335236268.37395871</v>
      </c>
      <c r="X5149" s="164">
        <f t="shared" si="810"/>
        <v>340297984.61762303</v>
      </c>
    </row>
    <row r="5150" spans="10:24" x14ac:dyDescent="0.25">
      <c r="J5150">
        <v>5147</v>
      </c>
      <c r="K5150" s="43">
        <v>0.55198805716012511</v>
      </c>
      <c r="L5150">
        <v>0.10372721220868142</v>
      </c>
      <c r="M5150">
        <v>0.83122742572079467</v>
      </c>
      <c r="N5150" s="44">
        <v>0.78871341628866176</v>
      </c>
      <c r="O5150" s="161">
        <f t="shared" si="801"/>
        <v>6000000</v>
      </c>
      <c r="P5150" s="162">
        <f t="shared" si="802"/>
        <v>161.09105932919931</v>
      </c>
      <c r="Q5150" s="162">
        <f t="shared" si="803"/>
        <v>154.18053980015759</v>
      </c>
      <c r="R5150" s="163">
        <f t="shared" si="804"/>
        <v>1</v>
      </c>
      <c r="S5150" s="161">
        <f t="shared" si="805"/>
        <v>6000000</v>
      </c>
      <c r="T5150" s="162">
        <f t="shared" si="806"/>
        <v>183.69701977639977</v>
      </c>
      <c r="U5150" s="162">
        <f t="shared" si="807"/>
        <v>134.59026990007879</v>
      </c>
      <c r="V5150" s="163">
        <f t="shared" si="808"/>
        <v>1</v>
      </c>
      <c r="W5150" s="164">
        <f t="shared" si="809"/>
        <v>-8536882.8257496729</v>
      </c>
      <c r="X5150" s="164">
        <f t="shared" si="810"/>
        <v>144640499.25792587</v>
      </c>
    </row>
    <row r="5151" spans="10:24" x14ac:dyDescent="0.25">
      <c r="J5151">
        <v>5148</v>
      </c>
      <c r="K5151" s="43">
        <v>0.54939037060028528</v>
      </c>
      <c r="L5151">
        <v>0.23554286837134386</v>
      </c>
      <c r="M5151">
        <v>0.49778678249830055</v>
      </c>
      <c r="N5151" s="44">
        <v>0.40394000515721529</v>
      </c>
      <c r="O5151" s="161">
        <f t="shared" si="801"/>
        <v>5000000</v>
      </c>
      <c r="P5151" s="162">
        <f t="shared" si="802"/>
        <v>169.18929584434136</v>
      </c>
      <c r="Q5151" s="162">
        <f t="shared" si="803"/>
        <v>134.88904515949824</v>
      </c>
      <c r="R5151" s="163">
        <f t="shared" si="804"/>
        <v>1</v>
      </c>
      <c r="S5151" s="161">
        <f t="shared" si="805"/>
        <v>6000000</v>
      </c>
      <c r="T5151" s="162">
        <f t="shared" si="806"/>
        <v>186.39643194811379</v>
      </c>
      <c r="U5151" s="162">
        <f t="shared" si="807"/>
        <v>124.94452257974912</v>
      </c>
      <c r="V5151" s="163">
        <f t="shared" si="808"/>
        <v>1</v>
      </c>
      <c r="W5151" s="164">
        <f t="shared" si="809"/>
        <v>121501253.42421561</v>
      </c>
      <c r="X5151" s="164">
        <f t="shared" si="810"/>
        <v>218711456.21018803</v>
      </c>
    </row>
    <row r="5152" spans="10:24" x14ac:dyDescent="0.25">
      <c r="J5152">
        <v>5149</v>
      </c>
      <c r="K5152" s="43">
        <v>0.57565860014352488</v>
      </c>
      <c r="L5152">
        <v>0.64667248855163939</v>
      </c>
      <c r="M5152">
        <v>0.45763722740504686</v>
      </c>
      <c r="N5152" s="44">
        <v>0.80937656629662436</v>
      </c>
      <c r="O5152" s="161">
        <f t="shared" si="801"/>
        <v>6000000</v>
      </c>
      <c r="P5152" s="162">
        <f t="shared" si="802"/>
        <v>185.64528409117904</v>
      </c>
      <c r="Q5152" s="162">
        <f t="shared" si="803"/>
        <v>132.87223851659468</v>
      </c>
      <c r="R5152" s="163">
        <f t="shared" si="804"/>
        <v>1</v>
      </c>
      <c r="S5152" s="161">
        <f t="shared" si="805"/>
        <v>6000000</v>
      </c>
      <c r="T5152" s="162">
        <f t="shared" si="806"/>
        <v>191.88176136372635</v>
      </c>
      <c r="U5152" s="162">
        <f t="shared" si="807"/>
        <v>123.93611925829734</v>
      </c>
      <c r="V5152" s="163">
        <f t="shared" si="808"/>
        <v>1</v>
      </c>
      <c r="W5152" s="164">
        <f t="shared" si="809"/>
        <v>266638273.44750613</v>
      </c>
      <c r="X5152" s="164">
        <f t="shared" si="810"/>
        <v>257673852.63257408</v>
      </c>
    </row>
    <row r="5153" spans="10:24" x14ac:dyDescent="0.25">
      <c r="J5153">
        <v>5150</v>
      </c>
      <c r="K5153" s="43">
        <v>0.390240234464728</v>
      </c>
      <c r="L5153">
        <v>0.34339338308790202</v>
      </c>
      <c r="M5153">
        <v>0.24141290932931248</v>
      </c>
      <c r="N5153" s="44">
        <v>0.9761743941789699</v>
      </c>
      <c r="O5153" s="161">
        <f t="shared" si="801"/>
        <v>5000000</v>
      </c>
      <c r="P5153" s="162">
        <f t="shared" si="802"/>
        <v>173.95170771448173</v>
      </c>
      <c r="Q5153" s="162">
        <f t="shared" si="803"/>
        <v>120.96470286617992</v>
      </c>
      <c r="R5153" s="163">
        <f t="shared" si="804"/>
        <v>1</v>
      </c>
      <c r="S5153" s="161">
        <f t="shared" si="805"/>
        <v>6000000</v>
      </c>
      <c r="T5153" s="162">
        <f t="shared" si="806"/>
        <v>187.9839025714939</v>
      </c>
      <c r="U5153" s="162">
        <f t="shared" si="807"/>
        <v>117.98235143308996</v>
      </c>
      <c r="V5153" s="163">
        <f t="shared" si="808"/>
        <v>1</v>
      </c>
      <c r="W5153" s="164">
        <f t="shared" si="809"/>
        <v>214935024.24150905</v>
      </c>
      <c r="X5153" s="164">
        <f t="shared" si="810"/>
        <v>270009306.83042365</v>
      </c>
    </row>
    <row r="5154" spans="10:24" x14ac:dyDescent="0.25">
      <c r="J5154">
        <v>5151</v>
      </c>
      <c r="K5154" s="43">
        <v>0.64045724063616716</v>
      </c>
      <c r="L5154">
        <v>0.78520358853595629</v>
      </c>
      <c r="M5154">
        <v>0.4556825662601518</v>
      </c>
      <c r="N5154" s="44">
        <v>0.65875592807325811</v>
      </c>
      <c r="O5154" s="161">
        <f t="shared" si="801"/>
        <v>6000000</v>
      </c>
      <c r="P5154" s="162">
        <f t="shared" si="802"/>
        <v>191.84832917217392</v>
      </c>
      <c r="Q5154" s="162">
        <f t="shared" si="803"/>
        <v>132.77366396956643</v>
      </c>
      <c r="R5154" s="163">
        <f t="shared" si="804"/>
        <v>1</v>
      </c>
      <c r="S5154" s="161">
        <f t="shared" si="805"/>
        <v>7000000</v>
      </c>
      <c r="T5154" s="162">
        <f t="shared" si="806"/>
        <v>193.94944305739131</v>
      </c>
      <c r="U5154" s="162">
        <f t="shared" si="807"/>
        <v>123.88683198478321</v>
      </c>
      <c r="V5154" s="163">
        <f t="shared" si="808"/>
        <v>1</v>
      </c>
      <c r="W5154" s="164">
        <f t="shared" si="809"/>
        <v>304447991.21564496</v>
      </c>
      <c r="X5154" s="164">
        <f t="shared" si="810"/>
        <v>340438277.50825667</v>
      </c>
    </row>
    <row r="5155" spans="10:24" x14ac:dyDescent="0.25">
      <c r="J5155">
        <v>5152</v>
      </c>
      <c r="K5155" s="43">
        <v>0.63053385075880364</v>
      </c>
      <c r="L5155">
        <v>0.25566910501733386</v>
      </c>
      <c r="M5155">
        <v>0.26424387930716875</v>
      </c>
      <c r="N5155" s="44">
        <v>9.0445877171551281E-2</v>
      </c>
      <c r="O5155" s="161">
        <f t="shared" si="801"/>
        <v>6000000</v>
      </c>
      <c r="P5155" s="162">
        <f t="shared" si="802"/>
        <v>170.14866909256693</v>
      </c>
      <c r="Q5155" s="162">
        <f t="shared" si="803"/>
        <v>122.39367699886965</v>
      </c>
      <c r="R5155" s="163">
        <f t="shared" si="804"/>
        <v>1</v>
      </c>
      <c r="S5155" s="161">
        <f t="shared" si="805"/>
        <v>7000000</v>
      </c>
      <c r="T5155" s="162">
        <f t="shared" si="806"/>
        <v>186.71622303085564</v>
      </c>
      <c r="U5155" s="162">
        <f t="shared" si="807"/>
        <v>118.69683849943482</v>
      </c>
      <c r="V5155" s="163">
        <f t="shared" si="808"/>
        <v>0.9</v>
      </c>
      <c r="W5155" s="164">
        <f t="shared" si="809"/>
        <v>236529952.56218368</v>
      </c>
      <c r="X5155" s="164">
        <f t="shared" si="810"/>
        <v>278522122.54795122</v>
      </c>
    </row>
    <row r="5156" spans="10:24" x14ac:dyDescent="0.25">
      <c r="J5156">
        <v>5153</v>
      </c>
      <c r="K5156" s="43">
        <v>0.85640129485017336</v>
      </c>
      <c r="L5156">
        <v>0.30043109921135014</v>
      </c>
      <c r="M5156">
        <v>0.64963315688725221</v>
      </c>
      <c r="N5156" s="44">
        <v>0.88389568407130403</v>
      </c>
      <c r="O5156" s="161">
        <f t="shared" si="801"/>
        <v>7000000</v>
      </c>
      <c r="P5156" s="162">
        <f t="shared" si="802"/>
        <v>172.15258456077282</v>
      </c>
      <c r="Q5156" s="162">
        <f t="shared" si="803"/>
        <v>142.68660510683597</v>
      </c>
      <c r="R5156" s="163">
        <f t="shared" si="804"/>
        <v>1</v>
      </c>
      <c r="S5156" s="161">
        <f t="shared" si="805"/>
        <v>7000000</v>
      </c>
      <c r="T5156" s="162">
        <f t="shared" si="806"/>
        <v>187.38419485359094</v>
      </c>
      <c r="U5156" s="162">
        <f t="shared" si="807"/>
        <v>128.843302553418</v>
      </c>
      <c r="V5156" s="163">
        <f t="shared" si="808"/>
        <v>1</v>
      </c>
      <c r="W5156" s="164">
        <f t="shared" si="809"/>
        <v>156261856.17755798</v>
      </c>
      <c r="X5156" s="164">
        <f t="shared" si="810"/>
        <v>259786246.10121059</v>
      </c>
    </row>
    <row r="5157" spans="10:24" x14ac:dyDescent="0.25">
      <c r="J5157">
        <v>5154</v>
      </c>
      <c r="K5157" s="43">
        <v>0.14283100198772425</v>
      </c>
      <c r="L5157">
        <v>0.77272897452689782</v>
      </c>
      <c r="M5157">
        <v>0.92809698553351438</v>
      </c>
      <c r="N5157" s="44">
        <v>0.79219803771902353</v>
      </c>
      <c r="O5157" s="161">
        <f t="shared" si="801"/>
        <v>2000000</v>
      </c>
      <c r="P5157" s="162">
        <f t="shared" si="802"/>
        <v>191.21796355437468</v>
      </c>
      <c r="Q5157" s="162">
        <f t="shared" si="803"/>
        <v>164.23527003796059</v>
      </c>
      <c r="R5157" s="163">
        <f t="shared" si="804"/>
        <v>1</v>
      </c>
      <c r="S5157" s="161">
        <f t="shared" si="805"/>
        <v>2000000</v>
      </c>
      <c r="T5157" s="162">
        <f t="shared" si="806"/>
        <v>193.73932118479155</v>
      </c>
      <c r="U5157" s="162">
        <f t="shared" si="807"/>
        <v>139.61763501898031</v>
      </c>
      <c r="V5157" s="163">
        <f t="shared" si="808"/>
        <v>1</v>
      </c>
      <c r="W5157" s="164">
        <f t="shared" si="809"/>
        <v>3965387.0328281745</v>
      </c>
      <c r="X5157" s="164">
        <f t="shared" si="810"/>
        <v>-41756627.668377519</v>
      </c>
    </row>
    <row r="5158" spans="10:24" x14ac:dyDescent="0.25">
      <c r="J5158">
        <v>5155</v>
      </c>
      <c r="K5158" s="43">
        <v>0.79082536893166311</v>
      </c>
      <c r="L5158">
        <v>0.87278302047601686</v>
      </c>
      <c r="M5158">
        <v>0.14976220292004294</v>
      </c>
      <c r="N5158" s="44">
        <v>0.84404518880515322</v>
      </c>
      <c r="O5158" s="161">
        <f t="shared" si="801"/>
        <v>7000000</v>
      </c>
      <c r="P5158" s="162">
        <f t="shared" si="802"/>
        <v>197.09468473658072</v>
      </c>
      <c r="Q5158" s="162">
        <f t="shared" si="803"/>
        <v>114.25092355155934</v>
      </c>
      <c r="R5158" s="163">
        <f t="shared" si="804"/>
        <v>1</v>
      </c>
      <c r="S5158" s="161">
        <f t="shared" si="805"/>
        <v>7000000</v>
      </c>
      <c r="T5158" s="162">
        <f t="shared" si="806"/>
        <v>195.69822824552691</v>
      </c>
      <c r="U5158" s="162">
        <f t="shared" si="807"/>
        <v>114.62546177577967</v>
      </c>
      <c r="V5158" s="163">
        <f t="shared" si="808"/>
        <v>1</v>
      </c>
      <c r="W5158" s="164">
        <f t="shared" si="809"/>
        <v>529906328.29514968</v>
      </c>
      <c r="X5158" s="164">
        <f t="shared" si="810"/>
        <v>417509365.28823066</v>
      </c>
    </row>
    <row r="5159" spans="10:24" x14ac:dyDescent="0.25">
      <c r="J5159">
        <v>5156</v>
      </c>
      <c r="K5159" s="43">
        <v>0.82944534910219558</v>
      </c>
      <c r="L5159">
        <v>0.88038109039096024</v>
      </c>
      <c r="M5159">
        <v>0.72145716567245677</v>
      </c>
      <c r="N5159" s="44">
        <v>0.28085604978907908</v>
      </c>
      <c r="O5159" s="161">
        <f t="shared" si="801"/>
        <v>7000000</v>
      </c>
      <c r="P5159" s="162">
        <f t="shared" si="802"/>
        <v>197.65340992380149</v>
      </c>
      <c r="Q5159" s="162">
        <f t="shared" si="803"/>
        <v>146.74351525320444</v>
      </c>
      <c r="R5159" s="163">
        <f t="shared" si="804"/>
        <v>1</v>
      </c>
      <c r="S5159" s="161">
        <f t="shared" si="805"/>
        <v>7000000</v>
      </c>
      <c r="T5159" s="162">
        <f t="shared" si="806"/>
        <v>195.88446997460051</v>
      </c>
      <c r="U5159" s="162">
        <f t="shared" si="807"/>
        <v>130.8717576266022</v>
      </c>
      <c r="V5159" s="163">
        <f t="shared" si="808"/>
        <v>1</v>
      </c>
      <c r="W5159" s="164">
        <f t="shared" si="809"/>
        <v>306369262.69417936</v>
      </c>
      <c r="X5159" s="164">
        <f t="shared" si="810"/>
        <v>305088986.43598813</v>
      </c>
    </row>
    <row r="5160" spans="10:24" x14ac:dyDescent="0.25">
      <c r="J5160">
        <v>5157</v>
      </c>
      <c r="K5160" s="43">
        <v>0.12057174459575959</v>
      </c>
      <c r="L5160">
        <v>0.39396522539328283</v>
      </c>
      <c r="M5160">
        <v>0.99337715665948667</v>
      </c>
      <c r="N5160" s="44">
        <v>3.437333166503842E-2</v>
      </c>
      <c r="O5160" s="161">
        <f t="shared" si="801"/>
        <v>2000000</v>
      </c>
      <c r="P5160" s="162">
        <f t="shared" si="802"/>
        <v>175.965014972462</v>
      </c>
      <c r="Q5160" s="162">
        <f t="shared" si="803"/>
        <v>184.54188780943412</v>
      </c>
      <c r="R5160" s="163">
        <f t="shared" si="804"/>
        <v>1</v>
      </c>
      <c r="S5160" s="161">
        <f t="shared" si="805"/>
        <v>2000000</v>
      </c>
      <c r="T5160" s="162">
        <f t="shared" si="806"/>
        <v>188.65500499082066</v>
      </c>
      <c r="U5160" s="162">
        <f t="shared" si="807"/>
        <v>149.77094390471706</v>
      </c>
      <c r="V5160" s="163">
        <f t="shared" si="808"/>
        <v>0.9</v>
      </c>
      <c r="W5160" s="164">
        <f t="shared" si="809"/>
        <v>-67153745.673944235</v>
      </c>
      <c r="X5160" s="164">
        <f t="shared" si="810"/>
        <v>-80008690.045013517</v>
      </c>
    </row>
    <row r="5161" spans="10:24" x14ac:dyDescent="0.25">
      <c r="J5161">
        <v>5158</v>
      </c>
      <c r="K5161" s="43">
        <v>0.10726319268644291</v>
      </c>
      <c r="L5161">
        <v>0.58730497343233523</v>
      </c>
      <c r="M5161">
        <v>0.70624824493659777</v>
      </c>
      <c r="N5161" s="44">
        <v>0.27654186478656706</v>
      </c>
      <c r="O5161" s="161">
        <f t="shared" si="801"/>
        <v>2000000</v>
      </c>
      <c r="P5161" s="162">
        <f t="shared" si="802"/>
        <v>183.30926674979031</v>
      </c>
      <c r="Q5161" s="162">
        <f t="shared" si="803"/>
        <v>145.84914615412734</v>
      </c>
      <c r="R5161" s="163">
        <f t="shared" si="804"/>
        <v>1</v>
      </c>
      <c r="S5161" s="161">
        <f t="shared" si="805"/>
        <v>2000000</v>
      </c>
      <c r="T5161" s="162">
        <f t="shared" si="806"/>
        <v>191.10308891659676</v>
      </c>
      <c r="U5161" s="162">
        <f t="shared" si="807"/>
        <v>130.42457307706366</v>
      </c>
      <c r="V5161" s="163">
        <f t="shared" si="808"/>
        <v>1</v>
      </c>
      <c r="W5161" s="164">
        <f t="shared" si="809"/>
        <v>24920241.191325948</v>
      </c>
      <c r="X5161" s="164">
        <f t="shared" si="810"/>
        <v>-28642968.320933789</v>
      </c>
    </row>
    <row r="5162" spans="10:24" x14ac:dyDescent="0.25">
      <c r="J5162">
        <v>5159</v>
      </c>
      <c r="K5162" s="43">
        <v>0.86620379801028768</v>
      </c>
      <c r="L5162">
        <v>0.28588628945064565</v>
      </c>
      <c r="M5162">
        <v>0.64166789498271126</v>
      </c>
      <c r="N5162" s="44">
        <v>2.4877337079569295E-2</v>
      </c>
      <c r="O5162" s="161">
        <f t="shared" si="801"/>
        <v>7000000</v>
      </c>
      <c r="P5162" s="162">
        <f t="shared" si="802"/>
        <v>171.51835709390915</v>
      </c>
      <c r="Q5162" s="162">
        <f t="shared" si="803"/>
        <v>142.25841167319751</v>
      </c>
      <c r="R5162" s="163">
        <f t="shared" si="804"/>
        <v>1</v>
      </c>
      <c r="S5162" s="161">
        <f t="shared" si="805"/>
        <v>7000000</v>
      </c>
      <c r="T5162" s="162">
        <f t="shared" si="806"/>
        <v>187.17278569796972</v>
      </c>
      <c r="U5162" s="162">
        <f t="shared" si="807"/>
        <v>128.62920583659874</v>
      </c>
      <c r="V5162" s="163">
        <f t="shared" si="808"/>
        <v>0.9</v>
      </c>
      <c r="W5162" s="164">
        <f t="shared" si="809"/>
        <v>154819617.94498143</v>
      </c>
      <c r="X5162" s="164">
        <f t="shared" si="810"/>
        <v>218824553.12663716</v>
      </c>
    </row>
    <row r="5163" spans="10:24" x14ac:dyDescent="0.25">
      <c r="J5163">
        <v>5160</v>
      </c>
      <c r="K5163" s="43">
        <v>0.1063346410178343</v>
      </c>
      <c r="L5163">
        <v>0.84624992567868573</v>
      </c>
      <c r="M5163">
        <v>0.73606448813693826</v>
      </c>
      <c r="N5163" s="44">
        <v>0.88356403824259444</v>
      </c>
      <c r="O5163" s="161">
        <f t="shared" si="801"/>
        <v>2000000</v>
      </c>
      <c r="P5163" s="162">
        <f t="shared" si="802"/>
        <v>195.30722281989796</v>
      </c>
      <c r="Q5163" s="162">
        <f t="shared" si="803"/>
        <v>147.62518509296871</v>
      </c>
      <c r="R5163" s="163">
        <f t="shared" si="804"/>
        <v>1</v>
      </c>
      <c r="S5163" s="161">
        <f t="shared" si="805"/>
        <v>2000000</v>
      </c>
      <c r="T5163" s="162">
        <f t="shared" si="806"/>
        <v>195.10240760663265</v>
      </c>
      <c r="U5163" s="162">
        <f t="shared" si="807"/>
        <v>131.31259254648435</v>
      </c>
      <c r="V5163" s="163">
        <f t="shared" si="808"/>
        <v>1</v>
      </c>
      <c r="W5163" s="164">
        <f t="shared" si="809"/>
        <v>45364075.45385851</v>
      </c>
      <c r="X5163" s="164">
        <f t="shared" si="810"/>
        <v>-22420369.879703403</v>
      </c>
    </row>
    <row r="5164" spans="10:24" x14ac:dyDescent="0.25">
      <c r="J5164">
        <v>5161</v>
      </c>
      <c r="K5164" s="43">
        <v>0.95259164960345732</v>
      </c>
      <c r="L5164">
        <v>0.90833941616374225</v>
      </c>
      <c r="M5164">
        <v>0.6776322036746032</v>
      </c>
      <c r="N5164" s="44">
        <v>0.76880586347793045</v>
      </c>
      <c r="O5164" s="161">
        <f t="shared" si="801"/>
        <v>9000000</v>
      </c>
      <c r="P5164" s="162">
        <f t="shared" si="802"/>
        <v>199.95897698346437</v>
      </c>
      <c r="Q5164" s="162">
        <f t="shared" si="803"/>
        <v>144.22175660232367</v>
      </c>
      <c r="R5164" s="163">
        <f t="shared" si="804"/>
        <v>1</v>
      </c>
      <c r="S5164" s="161">
        <f t="shared" si="805"/>
        <v>9000000</v>
      </c>
      <c r="T5164" s="162">
        <f t="shared" si="806"/>
        <v>196.65299232782147</v>
      </c>
      <c r="U5164" s="162">
        <f t="shared" si="807"/>
        <v>129.61087830116185</v>
      </c>
      <c r="V5164" s="163">
        <f t="shared" si="808"/>
        <v>1</v>
      </c>
      <c r="W5164" s="164">
        <f t="shared" si="809"/>
        <v>451634983.43026632</v>
      </c>
      <c r="X5164" s="164">
        <f t="shared" si="810"/>
        <v>453379026.23993659</v>
      </c>
    </row>
    <row r="5165" spans="10:24" x14ac:dyDescent="0.25">
      <c r="J5165">
        <v>5162</v>
      </c>
      <c r="K5165" s="43">
        <v>0.24143945109230092</v>
      </c>
      <c r="L5165">
        <v>0.49805439796990736</v>
      </c>
      <c r="M5165">
        <v>0.3981582155883383</v>
      </c>
      <c r="N5165" s="44">
        <v>9.9334033687388246E-2</v>
      </c>
      <c r="O5165" s="161">
        <f t="shared" si="801"/>
        <v>2000000</v>
      </c>
      <c r="P5165" s="162">
        <f t="shared" si="802"/>
        <v>179.9268461941179</v>
      </c>
      <c r="Q5165" s="162">
        <f t="shared" si="803"/>
        <v>129.83765531603174</v>
      </c>
      <c r="R5165" s="163">
        <f t="shared" si="804"/>
        <v>1</v>
      </c>
      <c r="S5165" s="161">
        <f t="shared" si="805"/>
        <v>5000000</v>
      </c>
      <c r="T5165" s="162">
        <f t="shared" si="806"/>
        <v>189.97561539803931</v>
      </c>
      <c r="U5165" s="162">
        <f t="shared" si="807"/>
        <v>122.41882765801587</v>
      </c>
      <c r="V5165" s="163">
        <f t="shared" si="808"/>
        <v>0.9</v>
      </c>
      <c r="W5165" s="164">
        <f t="shared" si="809"/>
        <v>50178381.756172314</v>
      </c>
      <c r="X5165" s="164">
        <f t="shared" si="810"/>
        <v>154005544.83010548</v>
      </c>
    </row>
    <row r="5166" spans="10:24" x14ac:dyDescent="0.25">
      <c r="J5166">
        <v>5163</v>
      </c>
      <c r="K5166" s="43">
        <v>0.69771871805987218</v>
      </c>
      <c r="L5166">
        <v>0.96217673294221273</v>
      </c>
      <c r="M5166">
        <v>0.26451440683889371</v>
      </c>
      <c r="N5166" s="44">
        <v>0.86881974643394555</v>
      </c>
      <c r="O5166" s="161">
        <f t="shared" si="801"/>
        <v>6000000</v>
      </c>
      <c r="P5166" s="162">
        <f t="shared" si="802"/>
        <v>206.64786506769764</v>
      </c>
      <c r="Q5166" s="162">
        <f t="shared" si="803"/>
        <v>122.41021528592034</v>
      </c>
      <c r="R5166" s="163">
        <f t="shared" si="804"/>
        <v>1</v>
      </c>
      <c r="S5166" s="161">
        <f t="shared" si="805"/>
        <v>7000000</v>
      </c>
      <c r="T5166" s="162">
        <f t="shared" si="806"/>
        <v>198.88262168923254</v>
      </c>
      <c r="U5166" s="162">
        <f t="shared" si="807"/>
        <v>118.70510764296017</v>
      </c>
      <c r="V5166" s="163">
        <f t="shared" si="808"/>
        <v>1</v>
      </c>
      <c r="W5166" s="164">
        <f t="shared" si="809"/>
        <v>455425898.69066375</v>
      </c>
      <c r="X5166" s="164">
        <f t="shared" si="810"/>
        <v>411242598.32390654</v>
      </c>
    </row>
    <row r="5167" spans="10:24" x14ac:dyDescent="0.25">
      <c r="J5167">
        <v>5164</v>
      </c>
      <c r="K5167" s="43">
        <v>0.29580778847138645</v>
      </c>
      <c r="L5167">
        <v>0.43492098136289914</v>
      </c>
      <c r="M5167">
        <v>0.74167238899556787</v>
      </c>
      <c r="N5167" s="44">
        <v>0.42720074582056744</v>
      </c>
      <c r="O5167" s="161">
        <f t="shared" si="801"/>
        <v>2000000</v>
      </c>
      <c r="P5167" s="162">
        <f t="shared" si="802"/>
        <v>177.54211154563109</v>
      </c>
      <c r="Q5167" s="162">
        <f t="shared" si="803"/>
        <v>147.97019762125959</v>
      </c>
      <c r="R5167" s="163">
        <f t="shared" si="804"/>
        <v>1</v>
      </c>
      <c r="S5167" s="161">
        <f t="shared" si="805"/>
        <v>5000000</v>
      </c>
      <c r="T5167" s="162">
        <f t="shared" si="806"/>
        <v>189.18070384854369</v>
      </c>
      <c r="U5167" s="162">
        <f t="shared" si="807"/>
        <v>131.48509881062978</v>
      </c>
      <c r="V5167" s="163">
        <f t="shared" si="808"/>
        <v>1</v>
      </c>
      <c r="W5167" s="164">
        <f t="shared" si="809"/>
        <v>9143827.8487429991</v>
      </c>
      <c r="X5167" s="164">
        <f t="shared" si="810"/>
        <v>138478025.18956953</v>
      </c>
    </row>
    <row r="5168" spans="10:24" x14ac:dyDescent="0.25">
      <c r="J5168">
        <v>5165</v>
      </c>
      <c r="K5168" s="43">
        <v>0.33433889489387569</v>
      </c>
      <c r="L5168">
        <v>0.98403577321801305</v>
      </c>
      <c r="M5168">
        <v>0.30529569636572684</v>
      </c>
      <c r="N5168" s="44">
        <v>0.1813865104573481</v>
      </c>
      <c r="O5168" s="161">
        <f t="shared" si="801"/>
        <v>5000000</v>
      </c>
      <c r="P5168" s="162">
        <f t="shared" si="802"/>
        <v>212.1795778971055</v>
      </c>
      <c r="Q5168" s="162">
        <f t="shared" si="803"/>
        <v>124.81541071719224</v>
      </c>
      <c r="R5168" s="163">
        <f t="shared" si="804"/>
        <v>1</v>
      </c>
      <c r="S5168" s="161">
        <f t="shared" si="805"/>
        <v>6000000</v>
      </c>
      <c r="T5168" s="162">
        <f t="shared" si="806"/>
        <v>200.72652596570182</v>
      </c>
      <c r="U5168" s="162">
        <f t="shared" si="807"/>
        <v>119.90770535859612</v>
      </c>
      <c r="V5168" s="163">
        <f t="shared" si="808"/>
        <v>0.9</v>
      </c>
      <c r="W5168" s="164">
        <f t="shared" si="809"/>
        <v>386820835.89956635</v>
      </c>
      <c r="X5168" s="164">
        <f t="shared" si="810"/>
        <v>286421631.2783708</v>
      </c>
    </row>
    <row r="5169" spans="10:24" x14ac:dyDescent="0.25">
      <c r="J5169">
        <v>5166</v>
      </c>
      <c r="K5169" s="43">
        <v>0.20746190631528438</v>
      </c>
      <c r="L5169">
        <v>0.39639810046036006</v>
      </c>
      <c r="M5169">
        <v>4.1378038408749318E-2</v>
      </c>
      <c r="N5169" s="44">
        <v>9.4868430985553753E-2</v>
      </c>
      <c r="O5169" s="161">
        <f t="shared" si="801"/>
        <v>2000000</v>
      </c>
      <c r="P5169" s="162">
        <f t="shared" si="802"/>
        <v>176.0597799107064</v>
      </c>
      <c r="Q5169" s="162">
        <f t="shared" si="803"/>
        <v>100.30172426595009</v>
      </c>
      <c r="R5169" s="163">
        <f t="shared" si="804"/>
        <v>1</v>
      </c>
      <c r="S5169" s="161">
        <f t="shared" si="805"/>
        <v>5000000</v>
      </c>
      <c r="T5169" s="162">
        <f t="shared" si="806"/>
        <v>188.6865933035688</v>
      </c>
      <c r="U5169" s="162">
        <f t="shared" si="807"/>
        <v>107.65086213297505</v>
      </c>
      <c r="V5169" s="163">
        <f t="shared" si="808"/>
        <v>0.9</v>
      </c>
      <c r="W5169" s="164">
        <f t="shared" si="809"/>
        <v>101516111.28951263</v>
      </c>
      <c r="X5169" s="164">
        <f t="shared" si="810"/>
        <v>214660790.26767188</v>
      </c>
    </row>
    <row r="5170" spans="10:24" x14ac:dyDescent="0.25">
      <c r="J5170">
        <v>5167</v>
      </c>
      <c r="K5170" s="43">
        <v>0.67101674957798529</v>
      </c>
      <c r="L5170">
        <v>0.24542576403488103</v>
      </c>
      <c r="M5170">
        <v>0.77127441197115154</v>
      </c>
      <c r="N5170" s="44">
        <v>0.47542075960825014</v>
      </c>
      <c r="O5170" s="161">
        <f t="shared" si="801"/>
        <v>6000000</v>
      </c>
      <c r="P5170" s="162">
        <f t="shared" si="802"/>
        <v>169.6656736103325</v>
      </c>
      <c r="Q5170" s="162">
        <f t="shared" si="803"/>
        <v>149.86100771121335</v>
      </c>
      <c r="R5170" s="163">
        <f t="shared" si="804"/>
        <v>1</v>
      </c>
      <c r="S5170" s="161">
        <f t="shared" si="805"/>
        <v>7000000</v>
      </c>
      <c r="T5170" s="162">
        <f t="shared" si="806"/>
        <v>186.5552245367775</v>
      </c>
      <c r="U5170" s="162">
        <f t="shared" si="807"/>
        <v>132.43050385560667</v>
      </c>
      <c r="V5170" s="163">
        <f t="shared" si="808"/>
        <v>1</v>
      </c>
      <c r="W5170" s="164">
        <f t="shared" si="809"/>
        <v>68827995.394714952</v>
      </c>
      <c r="X5170" s="164">
        <f t="shared" si="810"/>
        <v>228873044.76819581</v>
      </c>
    </row>
    <row r="5171" spans="10:24" x14ac:dyDescent="0.25">
      <c r="J5171">
        <v>5168</v>
      </c>
      <c r="K5171" s="43">
        <v>0.11371655032267325</v>
      </c>
      <c r="L5171">
        <v>0.70994842632512623</v>
      </c>
      <c r="M5171">
        <v>0.5740275200317968</v>
      </c>
      <c r="N5171" s="44">
        <v>0.14015131709944317</v>
      </c>
      <c r="O5171" s="161">
        <f t="shared" si="801"/>
        <v>2000000</v>
      </c>
      <c r="P5171" s="162">
        <f t="shared" si="802"/>
        <v>188.29851089356742</v>
      </c>
      <c r="Q5171" s="162">
        <f t="shared" si="803"/>
        <v>138.7327475168284</v>
      </c>
      <c r="R5171" s="163">
        <f t="shared" si="804"/>
        <v>1</v>
      </c>
      <c r="S5171" s="161">
        <f t="shared" si="805"/>
        <v>2000000</v>
      </c>
      <c r="T5171" s="162">
        <f t="shared" si="806"/>
        <v>192.76617029785581</v>
      </c>
      <c r="U5171" s="162">
        <f t="shared" si="807"/>
        <v>126.8663737584142</v>
      </c>
      <c r="V5171" s="163">
        <f t="shared" si="808"/>
        <v>0.9</v>
      </c>
      <c r="W5171" s="164">
        <f t="shared" si="809"/>
        <v>49131526.75347805</v>
      </c>
      <c r="X5171" s="164">
        <f t="shared" si="810"/>
        <v>-31380366.229005098</v>
      </c>
    </row>
    <row r="5172" spans="10:24" x14ac:dyDescent="0.25">
      <c r="J5172">
        <v>5169</v>
      </c>
      <c r="K5172" s="43">
        <v>0.46749541712837139</v>
      </c>
      <c r="L5172">
        <v>0.2154239734671165</v>
      </c>
      <c r="M5172">
        <v>0.34030728379252639</v>
      </c>
      <c r="N5172" s="44">
        <v>0.33888504038930545</v>
      </c>
      <c r="O5172" s="161">
        <f t="shared" si="801"/>
        <v>5000000</v>
      </c>
      <c r="P5172" s="162">
        <f t="shared" si="802"/>
        <v>168.1838780457135</v>
      </c>
      <c r="Q5172" s="162">
        <f t="shared" si="803"/>
        <v>126.76750717277498</v>
      </c>
      <c r="R5172" s="163">
        <f t="shared" si="804"/>
        <v>1</v>
      </c>
      <c r="S5172" s="161">
        <f t="shared" si="805"/>
        <v>6000000</v>
      </c>
      <c r="T5172" s="162">
        <f t="shared" si="806"/>
        <v>186.06129268190449</v>
      </c>
      <c r="U5172" s="162">
        <f t="shared" si="807"/>
        <v>120.8837535863875</v>
      </c>
      <c r="V5172" s="163">
        <f t="shared" si="808"/>
        <v>1</v>
      </c>
      <c r="W5172" s="164">
        <f t="shared" si="809"/>
        <v>157081854.36469257</v>
      </c>
      <c r="X5172" s="164">
        <f t="shared" si="810"/>
        <v>241065234.57310194</v>
      </c>
    </row>
    <row r="5173" spans="10:24" x14ac:dyDescent="0.25">
      <c r="J5173">
        <v>5170</v>
      </c>
      <c r="K5173" s="43">
        <v>0.86059939770972183</v>
      </c>
      <c r="L5173">
        <v>0.52631415027846118</v>
      </c>
      <c r="M5173">
        <v>9.4900428256817881E-2</v>
      </c>
      <c r="N5173" s="44">
        <v>6.9045148470176287E-2</v>
      </c>
      <c r="O5173" s="161">
        <f t="shared" si="801"/>
        <v>7000000</v>
      </c>
      <c r="P5173" s="162">
        <f t="shared" si="802"/>
        <v>180.99011541841892</v>
      </c>
      <c r="Q5173" s="162">
        <f t="shared" si="803"/>
        <v>108.77663085388875</v>
      </c>
      <c r="R5173" s="163">
        <f t="shared" si="804"/>
        <v>1</v>
      </c>
      <c r="S5173" s="161">
        <f t="shared" si="805"/>
        <v>7000000</v>
      </c>
      <c r="T5173" s="162">
        <f t="shared" si="806"/>
        <v>190.33003847280631</v>
      </c>
      <c r="U5173" s="162">
        <f t="shared" si="807"/>
        <v>111.88831542694437</v>
      </c>
      <c r="V5173" s="163">
        <f t="shared" si="808"/>
        <v>0.9</v>
      </c>
      <c r="W5173" s="164">
        <f t="shared" si="809"/>
        <v>455494391.95171124</v>
      </c>
      <c r="X5173" s="164">
        <f t="shared" si="810"/>
        <v>344182855.18893027</v>
      </c>
    </row>
    <row r="5174" spans="10:24" x14ac:dyDescent="0.25">
      <c r="J5174">
        <v>5171</v>
      </c>
      <c r="K5174" s="43">
        <v>0.23877609058872995</v>
      </c>
      <c r="L5174">
        <v>0.81990788532538872</v>
      </c>
      <c r="M5174">
        <v>0.81669109622003244</v>
      </c>
      <c r="N5174" s="44">
        <v>0.17372632377740127</v>
      </c>
      <c r="O5174" s="161">
        <f t="shared" si="801"/>
        <v>2000000</v>
      </c>
      <c r="P5174" s="162">
        <f t="shared" si="802"/>
        <v>193.72521146205995</v>
      </c>
      <c r="Q5174" s="162">
        <f t="shared" si="803"/>
        <v>153.05653666135208</v>
      </c>
      <c r="R5174" s="163">
        <f t="shared" si="804"/>
        <v>1</v>
      </c>
      <c r="S5174" s="161">
        <f t="shared" si="805"/>
        <v>5000000</v>
      </c>
      <c r="T5174" s="162">
        <f t="shared" si="806"/>
        <v>194.57507048735332</v>
      </c>
      <c r="U5174" s="162">
        <f t="shared" si="807"/>
        <v>134.02826833067604</v>
      </c>
      <c r="V5174" s="163">
        <f t="shared" si="808"/>
        <v>0.9</v>
      </c>
      <c r="W5174" s="164">
        <f t="shared" si="809"/>
        <v>31337349.601415724</v>
      </c>
      <c r="X5174" s="164">
        <f t="shared" si="810"/>
        <v>122460609.70504773</v>
      </c>
    </row>
    <row r="5175" spans="10:24" x14ac:dyDescent="0.25">
      <c r="J5175">
        <v>5172</v>
      </c>
      <c r="K5175" s="43">
        <v>0.69240740665150757</v>
      </c>
      <c r="L5175">
        <v>0.42330952454285664</v>
      </c>
      <c r="M5175">
        <v>0.66658710785403585</v>
      </c>
      <c r="N5175" s="44">
        <v>0.21922463966542871</v>
      </c>
      <c r="O5175" s="161">
        <f t="shared" si="801"/>
        <v>6000000</v>
      </c>
      <c r="P5175" s="162">
        <f t="shared" si="802"/>
        <v>177.09848921485138</v>
      </c>
      <c r="Q5175" s="162">
        <f t="shared" si="803"/>
        <v>143.6101700170579</v>
      </c>
      <c r="R5175" s="163">
        <f t="shared" si="804"/>
        <v>1</v>
      </c>
      <c r="S5175" s="161">
        <f t="shared" si="805"/>
        <v>7000000</v>
      </c>
      <c r="T5175" s="162">
        <f t="shared" si="806"/>
        <v>189.03282973828379</v>
      </c>
      <c r="U5175" s="162">
        <f t="shared" si="807"/>
        <v>129.30508500852895</v>
      </c>
      <c r="V5175" s="163">
        <f t="shared" si="808"/>
        <v>1</v>
      </c>
      <c r="W5175" s="164">
        <f t="shared" si="809"/>
        <v>150929915.18676093</v>
      </c>
      <c r="X5175" s="164">
        <f t="shared" si="810"/>
        <v>268094213.10828394</v>
      </c>
    </row>
    <row r="5176" spans="10:24" x14ac:dyDescent="0.25">
      <c r="J5176">
        <v>5173</v>
      </c>
      <c r="K5176" s="43">
        <v>0.73411373417104264</v>
      </c>
      <c r="L5176">
        <v>0.59842964728475867</v>
      </c>
      <c r="M5176">
        <v>0.10425839098102074</v>
      </c>
      <c r="N5176" s="44">
        <v>0.53081055906172681</v>
      </c>
      <c r="O5176" s="161">
        <f t="shared" si="801"/>
        <v>6000000</v>
      </c>
      <c r="P5176" s="162">
        <f t="shared" si="802"/>
        <v>183.73926778550961</v>
      </c>
      <c r="Q5176" s="162">
        <f t="shared" si="803"/>
        <v>109.84691264526911</v>
      </c>
      <c r="R5176" s="163">
        <f t="shared" si="804"/>
        <v>1</v>
      </c>
      <c r="S5176" s="161">
        <f t="shared" si="805"/>
        <v>7000000</v>
      </c>
      <c r="T5176" s="162">
        <f t="shared" si="806"/>
        <v>191.24642259516986</v>
      </c>
      <c r="U5176" s="162">
        <f t="shared" si="807"/>
        <v>112.42345632263456</v>
      </c>
      <c r="V5176" s="163">
        <f t="shared" si="808"/>
        <v>1</v>
      </c>
      <c r="W5176" s="164">
        <f t="shared" si="809"/>
        <v>393354130.841443</v>
      </c>
      <c r="X5176" s="164">
        <f t="shared" si="810"/>
        <v>401760763.90774703</v>
      </c>
    </row>
    <row r="5177" spans="10:24" x14ac:dyDescent="0.25">
      <c r="J5177">
        <v>5174</v>
      </c>
      <c r="K5177" s="43">
        <v>0.25647916423323691</v>
      </c>
      <c r="L5177">
        <v>0.70939626857005544</v>
      </c>
      <c r="M5177">
        <v>0.45272007759087274</v>
      </c>
      <c r="N5177" s="44">
        <v>2.5821256920896762E-2</v>
      </c>
      <c r="O5177" s="161">
        <f t="shared" si="801"/>
        <v>2000000</v>
      </c>
      <c r="P5177" s="162">
        <f t="shared" si="802"/>
        <v>188.27432775475839</v>
      </c>
      <c r="Q5177" s="162">
        <f t="shared" si="803"/>
        <v>132.62416020958281</v>
      </c>
      <c r="R5177" s="163">
        <f t="shared" si="804"/>
        <v>1</v>
      </c>
      <c r="S5177" s="161">
        <f t="shared" si="805"/>
        <v>5000000</v>
      </c>
      <c r="T5177" s="162">
        <f t="shared" si="806"/>
        <v>192.75810925158612</v>
      </c>
      <c r="U5177" s="162">
        <f t="shared" si="807"/>
        <v>123.81208010479141</v>
      </c>
      <c r="V5177" s="163">
        <f t="shared" si="808"/>
        <v>0.9</v>
      </c>
      <c r="W5177" s="164">
        <f t="shared" si="809"/>
        <v>61300335.090351149</v>
      </c>
      <c r="X5177" s="164">
        <f t="shared" si="810"/>
        <v>160257131.16057622</v>
      </c>
    </row>
    <row r="5178" spans="10:24" x14ac:dyDescent="0.25">
      <c r="J5178">
        <v>5175</v>
      </c>
      <c r="K5178" s="43">
        <v>0.44465861660377526</v>
      </c>
      <c r="L5178">
        <v>0.69982879875984116</v>
      </c>
      <c r="M5178">
        <v>6.5307071595354871E-2</v>
      </c>
      <c r="N5178" s="44">
        <v>0.13735289355055058</v>
      </c>
      <c r="O5178" s="161">
        <f t="shared" si="801"/>
        <v>5000000</v>
      </c>
      <c r="P5178" s="162">
        <f t="shared" si="802"/>
        <v>187.85862275601713</v>
      </c>
      <c r="Q5178" s="162">
        <f t="shared" si="803"/>
        <v>104.7663099670597</v>
      </c>
      <c r="R5178" s="163">
        <f t="shared" si="804"/>
        <v>1</v>
      </c>
      <c r="S5178" s="161">
        <f t="shared" si="805"/>
        <v>6000000</v>
      </c>
      <c r="T5178" s="162">
        <f t="shared" si="806"/>
        <v>192.61954091867239</v>
      </c>
      <c r="U5178" s="162">
        <f t="shared" si="807"/>
        <v>109.88315498352985</v>
      </c>
      <c r="V5178" s="163">
        <f t="shared" si="808"/>
        <v>0.9</v>
      </c>
      <c r="W5178" s="164">
        <f t="shared" si="809"/>
        <v>365461563.94478714</v>
      </c>
      <c r="X5178" s="164">
        <f t="shared" si="810"/>
        <v>296776484.0497697</v>
      </c>
    </row>
    <row r="5179" spans="10:24" x14ac:dyDescent="0.25">
      <c r="J5179">
        <v>5176</v>
      </c>
      <c r="K5179" s="43">
        <v>0.12188558002176542</v>
      </c>
      <c r="L5179">
        <v>0.2627413333387949</v>
      </c>
      <c r="M5179">
        <v>0.23756592983337321</v>
      </c>
      <c r="N5179" s="44">
        <v>0.73513095396883388</v>
      </c>
      <c r="O5179" s="161">
        <f t="shared" si="801"/>
        <v>2000000</v>
      </c>
      <c r="P5179" s="162">
        <f t="shared" si="802"/>
        <v>170.47624770556226</v>
      </c>
      <c r="Q5179" s="162">
        <f t="shared" si="803"/>
        <v>120.71691682838596</v>
      </c>
      <c r="R5179" s="163">
        <f t="shared" si="804"/>
        <v>1</v>
      </c>
      <c r="S5179" s="161">
        <f t="shared" si="805"/>
        <v>2000000</v>
      </c>
      <c r="T5179" s="162">
        <f t="shared" si="806"/>
        <v>186.82541590185409</v>
      </c>
      <c r="U5179" s="162">
        <f t="shared" si="807"/>
        <v>117.85845841419298</v>
      </c>
      <c r="V5179" s="163">
        <f t="shared" si="808"/>
        <v>1</v>
      </c>
      <c r="W5179" s="164">
        <f t="shared" si="809"/>
        <v>49518661.754352599</v>
      </c>
      <c r="X5179" s="164">
        <f t="shared" si="810"/>
        <v>-12066085.024677783</v>
      </c>
    </row>
    <row r="5180" spans="10:24" x14ac:dyDescent="0.25">
      <c r="J5180">
        <v>5177</v>
      </c>
      <c r="K5180" s="43">
        <v>0.69028602939497807</v>
      </c>
      <c r="L5180">
        <v>0.87765941662685043</v>
      </c>
      <c r="M5180">
        <v>0.11628901019030125</v>
      </c>
      <c r="N5180" s="44">
        <v>0.31234576717249596</v>
      </c>
      <c r="O5180" s="161">
        <f t="shared" si="801"/>
        <v>6000000</v>
      </c>
      <c r="P5180" s="162">
        <f t="shared" si="802"/>
        <v>197.45048524204597</v>
      </c>
      <c r="Q5180" s="162">
        <f t="shared" si="803"/>
        <v>111.12511474222265</v>
      </c>
      <c r="R5180" s="163">
        <f t="shared" si="804"/>
        <v>1</v>
      </c>
      <c r="S5180" s="161">
        <f t="shared" si="805"/>
        <v>7000000</v>
      </c>
      <c r="T5180" s="162">
        <f t="shared" si="806"/>
        <v>195.81682841401533</v>
      </c>
      <c r="U5180" s="162">
        <f t="shared" si="807"/>
        <v>113.06255737111132</v>
      </c>
      <c r="V5180" s="163">
        <f t="shared" si="808"/>
        <v>1</v>
      </c>
      <c r="W5180" s="164">
        <f t="shared" si="809"/>
        <v>467952222.99893993</v>
      </c>
      <c r="X5180" s="164">
        <f t="shared" si="810"/>
        <v>429279897.30032802</v>
      </c>
    </row>
    <row r="5181" spans="10:24" x14ac:dyDescent="0.25">
      <c r="J5181">
        <v>5178</v>
      </c>
      <c r="K5181" s="43">
        <v>0.34688933461451832</v>
      </c>
      <c r="L5181">
        <v>0.65619510701574635</v>
      </c>
      <c r="M5181">
        <v>4.4103607511706944E-2</v>
      </c>
      <c r="N5181" s="44">
        <v>0.48492342149164513</v>
      </c>
      <c r="O5181" s="161">
        <f t="shared" si="801"/>
        <v>5000000</v>
      </c>
      <c r="P5181" s="162">
        <f t="shared" si="802"/>
        <v>186.03151318358567</v>
      </c>
      <c r="Q5181" s="162">
        <f t="shared" si="803"/>
        <v>100.90137153840568</v>
      </c>
      <c r="R5181" s="163">
        <f t="shared" si="804"/>
        <v>1</v>
      </c>
      <c r="S5181" s="161">
        <f t="shared" si="805"/>
        <v>6000000</v>
      </c>
      <c r="T5181" s="162">
        <f t="shared" si="806"/>
        <v>192.01050439452857</v>
      </c>
      <c r="U5181" s="162">
        <f t="shared" si="807"/>
        <v>107.95068576920283</v>
      </c>
      <c r="V5181" s="163">
        <f t="shared" si="808"/>
        <v>1</v>
      </c>
      <c r="W5181" s="164">
        <f t="shared" si="809"/>
        <v>375650708.22589993</v>
      </c>
      <c r="X5181" s="164">
        <f t="shared" si="810"/>
        <v>354358911.75195438</v>
      </c>
    </row>
    <row r="5182" spans="10:24" x14ac:dyDescent="0.25">
      <c r="J5182">
        <v>5179</v>
      </c>
      <c r="K5182" s="43">
        <v>0.7877788811748907</v>
      </c>
      <c r="L5182">
        <v>0.77367009753711458</v>
      </c>
      <c r="M5182">
        <v>0.39252141514714689</v>
      </c>
      <c r="N5182" s="44">
        <v>4.2239539409079874E-2</v>
      </c>
      <c r="O5182" s="161">
        <f t="shared" si="801"/>
        <v>7000000</v>
      </c>
      <c r="P5182" s="162">
        <f t="shared" si="802"/>
        <v>191.26482181370949</v>
      </c>
      <c r="Q5182" s="162">
        <f t="shared" si="803"/>
        <v>129.54493322737468</v>
      </c>
      <c r="R5182" s="163">
        <f t="shared" si="804"/>
        <v>1</v>
      </c>
      <c r="S5182" s="161">
        <f t="shared" si="805"/>
        <v>7000000</v>
      </c>
      <c r="T5182" s="162">
        <f t="shared" si="806"/>
        <v>193.75494060456984</v>
      </c>
      <c r="U5182" s="162">
        <f t="shared" si="807"/>
        <v>122.27246661368734</v>
      </c>
      <c r="V5182" s="163">
        <f t="shared" si="808"/>
        <v>0.9</v>
      </c>
      <c r="W5182" s="164">
        <f t="shared" si="809"/>
        <v>382039220.10434365</v>
      </c>
      <c r="X5182" s="164">
        <f t="shared" si="810"/>
        <v>300339586.14255977</v>
      </c>
    </row>
    <row r="5183" spans="10:24" x14ac:dyDescent="0.25">
      <c r="J5183">
        <v>5180</v>
      </c>
      <c r="K5183" s="43">
        <v>0.75354186315024607</v>
      </c>
      <c r="L5183">
        <v>0.21915775968077467</v>
      </c>
      <c r="M5183">
        <v>0.20255923216000926</v>
      </c>
      <c r="N5183" s="44">
        <v>0.18845815125709287</v>
      </c>
      <c r="O5183" s="161">
        <f t="shared" si="801"/>
        <v>7000000</v>
      </c>
      <c r="P5183" s="162">
        <f t="shared" si="802"/>
        <v>168.37438719337487</v>
      </c>
      <c r="Q5183" s="162">
        <f t="shared" si="803"/>
        <v>118.3497052929366</v>
      </c>
      <c r="R5183" s="163">
        <f t="shared" si="804"/>
        <v>1</v>
      </c>
      <c r="S5183" s="161">
        <f t="shared" si="805"/>
        <v>7000000</v>
      </c>
      <c r="T5183" s="162">
        <f t="shared" si="806"/>
        <v>186.12479573112495</v>
      </c>
      <c r="U5183" s="162">
        <f t="shared" si="807"/>
        <v>116.67485264646831</v>
      </c>
      <c r="V5183" s="163">
        <f t="shared" si="808"/>
        <v>0.9</v>
      </c>
      <c r="W5183" s="164">
        <f t="shared" si="809"/>
        <v>300172773.30306786</v>
      </c>
      <c r="X5183" s="164">
        <f t="shared" si="810"/>
        <v>287534641.43333685</v>
      </c>
    </row>
    <row r="5184" spans="10:24" x14ac:dyDescent="0.25">
      <c r="J5184">
        <v>5181</v>
      </c>
      <c r="K5184" s="43">
        <v>0.59436121679624054</v>
      </c>
      <c r="L5184">
        <v>0.59014616533631847</v>
      </c>
      <c r="M5184">
        <v>0.69272894747168023</v>
      </c>
      <c r="N5184" s="44">
        <v>0.82960114753098235</v>
      </c>
      <c r="O5184" s="161">
        <f t="shared" si="801"/>
        <v>6000000</v>
      </c>
      <c r="P5184" s="162">
        <f t="shared" si="802"/>
        <v>183.41881475662066</v>
      </c>
      <c r="Q5184" s="162">
        <f t="shared" si="803"/>
        <v>145.07201102711264</v>
      </c>
      <c r="R5184" s="163">
        <f t="shared" si="804"/>
        <v>1</v>
      </c>
      <c r="S5184" s="161">
        <f t="shared" si="805"/>
        <v>6000000</v>
      </c>
      <c r="T5184" s="162">
        <f t="shared" si="806"/>
        <v>191.13960491887354</v>
      </c>
      <c r="U5184" s="162">
        <f t="shared" si="807"/>
        <v>130.03600551355632</v>
      </c>
      <c r="V5184" s="163">
        <f t="shared" si="808"/>
        <v>1</v>
      </c>
      <c r="W5184" s="164">
        <f t="shared" si="809"/>
        <v>180080822.37704816</v>
      </c>
      <c r="X5184" s="164">
        <f t="shared" si="810"/>
        <v>216621596.43190336</v>
      </c>
    </row>
    <row r="5185" spans="10:24" x14ac:dyDescent="0.25">
      <c r="J5185">
        <v>5182</v>
      </c>
      <c r="K5185" s="43">
        <v>9.6658605182774027E-2</v>
      </c>
      <c r="L5185">
        <v>0.28949378933458725</v>
      </c>
      <c r="M5185">
        <v>0.32714426033538502</v>
      </c>
      <c r="N5185" s="44">
        <v>8.459046258331715E-2</v>
      </c>
      <c r="O5185" s="161">
        <f t="shared" si="801"/>
        <v>2000000</v>
      </c>
      <c r="P5185" s="162">
        <f t="shared" si="802"/>
        <v>171.67703761678106</v>
      </c>
      <c r="Q5185" s="162">
        <f t="shared" si="803"/>
        <v>126.04374998083034</v>
      </c>
      <c r="R5185" s="163">
        <f t="shared" si="804"/>
        <v>1</v>
      </c>
      <c r="S5185" s="161">
        <f t="shared" si="805"/>
        <v>2000000</v>
      </c>
      <c r="T5185" s="162">
        <f t="shared" si="806"/>
        <v>187.22567920559368</v>
      </c>
      <c r="U5185" s="162">
        <f t="shared" si="807"/>
        <v>120.52187499041517</v>
      </c>
      <c r="V5185" s="163">
        <f t="shared" si="808"/>
        <v>0.9</v>
      </c>
      <c r="W5185" s="164">
        <f t="shared" si="809"/>
        <v>41266575.271901444</v>
      </c>
      <c r="X5185" s="164">
        <f t="shared" si="810"/>
        <v>-29933152.412678689</v>
      </c>
    </row>
    <row r="5186" spans="10:24" x14ac:dyDescent="0.25">
      <c r="J5186">
        <v>5183</v>
      </c>
      <c r="K5186" s="43">
        <v>0.32279537548496495</v>
      </c>
      <c r="L5186">
        <v>0.33516546448904239</v>
      </c>
      <c r="M5186">
        <v>0.33529674361604378</v>
      </c>
      <c r="N5186" s="44">
        <v>0.45200252626082016</v>
      </c>
      <c r="O5186" s="161">
        <f t="shared" si="801"/>
        <v>5000000</v>
      </c>
      <c r="P5186" s="162">
        <f t="shared" si="802"/>
        <v>173.61459194114727</v>
      </c>
      <c r="Q5186" s="162">
        <f t="shared" si="803"/>
        <v>126.49332756711229</v>
      </c>
      <c r="R5186" s="163">
        <f t="shared" si="804"/>
        <v>1</v>
      </c>
      <c r="S5186" s="161">
        <f t="shared" si="805"/>
        <v>6000000</v>
      </c>
      <c r="T5186" s="162">
        <f t="shared" si="806"/>
        <v>187.8715306470491</v>
      </c>
      <c r="U5186" s="162">
        <f t="shared" si="807"/>
        <v>120.74666378355614</v>
      </c>
      <c r="V5186" s="163">
        <f t="shared" si="808"/>
        <v>1</v>
      </c>
      <c r="W5186" s="164">
        <f t="shared" si="809"/>
        <v>185606321.87017488</v>
      </c>
      <c r="X5186" s="164">
        <f t="shared" si="810"/>
        <v>252749201.18095773</v>
      </c>
    </row>
    <row r="5187" spans="10:24" x14ac:dyDescent="0.25">
      <c r="J5187">
        <v>5184</v>
      </c>
      <c r="K5187" s="43">
        <v>0.90921048834747731</v>
      </c>
      <c r="L5187">
        <v>5.5390035798463133E-2</v>
      </c>
      <c r="M5187">
        <v>0.15525146612561835</v>
      </c>
      <c r="N5187" s="44">
        <v>9.9716744326291296E-2</v>
      </c>
      <c r="O5187" s="161">
        <f t="shared" si="801"/>
        <v>7000000</v>
      </c>
      <c r="P5187" s="162">
        <f t="shared" si="802"/>
        <v>156.07954918078642</v>
      </c>
      <c r="Q5187" s="162">
        <f t="shared" si="803"/>
        <v>114.71665413318532</v>
      </c>
      <c r="R5187" s="163">
        <f t="shared" si="804"/>
        <v>1</v>
      </c>
      <c r="S5187" s="161">
        <f t="shared" si="805"/>
        <v>9000000</v>
      </c>
      <c r="T5187" s="162">
        <f t="shared" si="806"/>
        <v>182.02651639359547</v>
      </c>
      <c r="U5187" s="162">
        <f t="shared" si="807"/>
        <v>114.85832706659265</v>
      </c>
      <c r="V5187" s="163">
        <f t="shared" si="808"/>
        <v>0.9</v>
      </c>
      <c r="W5187" s="164">
        <f t="shared" si="809"/>
        <v>239540265.33320773</v>
      </c>
      <c r="X5187" s="164">
        <f t="shared" si="810"/>
        <v>394062333.54872286</v>
      </c>
    </row>
    <row r="5188" spans="10:24" x14ac:dyDescent="0.25">
      <c r="J5188">
        <v>5185</v>
      </c>
      <c r="K5188" s="43">
        <v>0.21218767373956038</v>
      </c>
      <c r="L5188">
        <v>0.91273233079817595</v>
      </c>
      <c r="M5188">
        <v>0.12156727966263126</v>
      </c>
      <c r="N5188" s="44">
        <v>0.26212584176306586</v>
      </c>
      <c r="O5188" s="161">
        <f t="shared" si="801"/>
        <v>2000000</v>
      </c>
      <c r="P5188" s="162">
        <f t="shared" si="802"/>
        <v>200.36661326137886</v>
      </c>
      <c r="Q5188" s="162">
        <f t="shared" si="803"/>
        <v>111.6562451231991</v>
      </c>
      <c r="R5188" s="163">
        <f t="shared" si="804"/>
        <v>1</v>
      </c>
      <c r="S5188" s="161">
        <f t="shared" si="805"/>
        <v>5000000</v>
      </c>
      <c r="T5188" s="162">
        <f t="shared" si="806"/>
        <v>196.7888710871263</v>
      </c>
      <c r="U5188" s="162">
        <f t="shared" si="807"/>
        <v>113.32812256159954</v>
      </c>
      <c r="V5188" s="163">
        <f t="shared" si="808"/>
        <v>1</v>
      </c>
      <c r="W5188" s="164">
        <f t="shared" si="809"/>
        <v>127420736.27635953</v>
      </c>
      <c r="X5188" s="164">
        <f t="shared" si="810"/>
        <v>267303742.62763375</v>
      </c>
    </row>
    <row r="5189" spans="10:24" x14ac:dyDescent="0.25">
      <c r="J5189">
        <v>5186</v>
      </c>
      <c r="K5189" s="43">
        <v>0.65045760995722346</v>
      </c>
      <c r="L5189">
        <v>0.13127243651915421</v>
      </c>
      <c r="M5189">
        <v>0.42889335365540826</v>
      </c>
      <c r="N5189" s="44">
        <v>0.22298608978177858</v>
      </c>
      <c r="O5189" s="161">
        <f t="shared" ref="O5189:O5252" si="811">VLOOKUP(K5189,$E$5:$H$10,4)</f>
        <v>6000000</v>
      </c>
      <c r="P5189" s="162">
        <f t="shared" ref="P5189:P5252" si="812">_xlfn.NORM.INV(L5189,$E$12,$E$13)</f>
        <v>163.19405381250328</v>
      </c>
      <c r="Q5189" s="162">
        <f t="shared" ref="Q5189:Q5252" si="813">_xlfn.NORM.INV(M5189,$E$15,$E$16)</f>
        <v>131.41615394210757</v>
      </c>
      <c r="R5189" s="163">
        <f t="shared" ref="R5189:R5252" si="814">VLOOKUP(N5189,$E$19:$H$21,4)</f>
        <v>1</v>
      </c>
      <c r="S5189" s="161">
        <f t="shared" ref="S5189:S5252" si="815">VLOOKUP(K5189,$G$5:$H$10,2)</f>
        <v>7000000</v>
      </c>
      <c r="T5189" s="162">
        <f t="shared" ref="T5189:T5252" si="816">_xlfn.NORM.INV(L5189,$G$12,$G$13)</f>
        <v>184.39801793750109</v>
      </c>
      <c r="U5189" s="162">
        <f t="shared" ref="U5189:U5252" si="817">_xlfn.NORM.INV(M5189,$G$15,$G$16)</f>
        <v>123.20807697105379</v>
      </c>
      <c r="V5189" s="163">
        <f t="shared" ref="V5189:V5252" si="818">VLOOKUP(N5189,$G$19:$H$21,2)</f>
        <v>1</v>
      </c>
      <c r="W5189" s="164">
        <f t="shared" ref="W5189:W5252" si="819">O5189*(P5189-Q5189)*R5189-$D$23-$D$24</f>
        <v>140667399.22237429</v>
      </c>
      <c r="X5189" s="164">
        <f t="shared" ref="X5189:X5252" si="820">S5189*(T5189-U5189)*V5189-$F$23-$F$24</f>
        <v>278329586.76513118</v>
      </c>
    </row>
    <row r="5190" spans="10:24" x14ac:dyDescent="0.25">
      <c r="J5190">
        <v>5187</v>
      </c>
      <c r="K5190" s="43">
        <v>0.45930278410009551</v>
      </c>
      <c r="L5190">
        <v>0.98779240417083292</v>
      </c>
      <c r="M5190">
        <v>0.54166736931128501</v>
      </c>
      <c r="N5190" s="44">
        <v>0.5761244779279604</v>
      </c>
      <c r="O5190" s="161">
        <f t="shared" si="811"/>
        <v>5000000</v>
      </c>
      <c r="P5190" s="162">
        <f t="shared" si="812"/>
        <v>213.75798067843465</v>
      </c>
      <c r="Q5190" s="162">
        <f t="shared" si="813"/>
        <v>137.0927045310174</v>
      </c>
      <c r="R5190" s="163">
        <f t="shared" si="814"/>
        <v>1</v>
      </c>
      <c r="S5190" s="161">
        <f t="shared" si="815"/>
        <v>6000000</v>
      </c>
      <c r="T5190" s="162">
        <f t="shared" si="816"/>
        <v>201.25266022614488</v>
      </c>
      <c r="U5190" s="162">
        <f t="shared" si="817"/>
        <v>126.0463522655087</v>
      </c>
      <c r="V5190" s="163">
        <f t="shared" si="818"/>
        <v>1</v>
      </c>
      <c r="W5190" s="164">
        <f t="shared" si="819"/>
        <v>333326380.73708624</v>
      </c>
      <c r="X5190" s="164">
        <f t="shared" si="820"/>
        <v>301237847.76381707</v>
      </c>
    </row>
    <row r="5191" spans="10:24" x14ac:dyDescent="0.25">
      <c r="J5191">
        <v>5188</v>
      </c>
      <c r="K5191" s="43">
        <v>0.15160249027877959</v>
      </c>
      <c r="L5191">
        <v>0.11757527786320077</v>
      </c>
      <c r="M5191">
        <v>0.85999424338083774</v>
      </c>
      <c r="N5191" s="44">
        <v>0.67751444551518658</v>
      </c>
      <c r="O5191" s="161">
        <f t="shared" si="811"/>
        <v>2000000</v>
      </c>
      <c r="P5191" s="162">
        <f t="shared" si="812"/>
        <v>162.19206903087678</v>
      </c>
      <c r="Q5191" s="162">
        <f t="shared" si="813"/>
        <v>156.60586955294852</v>
      </c>
      <c r="R5191" s="163">
        <f t="shared" si="814"/>
        <v>1</v>
      </c>
      <c r="S5191" s="161">
        <f t="shared" si="815"/>
        <v>5000000</v>
      </c>
      <c r="T5191" s="162">
        <f t="shared" si="816"/>
        <v>184.06402301029226</v>
      </c>
      <c r="U5191" s="162">
        <f t="shared" si="817"/>
        <v>135.80293477647425</v>
      </c>
      <c r="V5191" s="163">
        <f t="shared" si="818"/>
        <v>1</v>
      </c>
      <c r="W5191" s="164">
        <f t="shared" si="819"/>
        <v>-38827601.044143476</v>
      </c>
      <c r="X5191" s="164">
        <f t="shared" si="820"/>
        <v>91305441.169090062</v>
      </c>
    </row>
    <row r="5192" spans="10:24" x14ac:dyDescent="0.25">
      <c r="J5192">
        <v>5189</v>
      </c>
      <c r="K5192" s="43">
        <v>0.718915760270745</v>
      </c>
      <c r="L5192">
        <v>7.520804068428022E-2</v>
      </c>
      <c r="M5192">
        <v>0.70934824298065446</v>
      </c>
      <c r="N5192" s="44">
        <v>0.2657394564222717</v>
      </c>
      <c r="O5192" s="161">
        <f t="shared" si="811"/>
        <v>6000000</v>
      </c>
      <c r="P5192" s="162">
        <f t="shared" si="812"/>
        <v>158.42904980500609</v>
      </c>
      <c r="Q5192" s="162">
        <f t="shared" si="813"/>
        <v>146.02963382718369</v>
      </c>
      <c r="R5192" s="163">
        <f t="shared" si="814"/>
        <v>1</v>
      </c>
      <c r="S5192" s="161">
        <f t="shared" si="815"/>
        <v>7000000</v>
      </c>
      <c r="T5192" s="162">
        <f t="shared" si="816"/>
        <v>182.80968326833536</v>
      </c>
      <c r="U5192" s="162">
        <f t="shared" si="817"/>
        <v>130.51481691359183</v>
      </c>
      <c r="V5192" s="163">
        <f t="shared" si="818"/>
        <v>1</v>
      </c>
      <c r="W5192" s="164">
        <f t="shared" si="819"/>
        <v>24396495.866934404</v>
      </c>
      <c r="X5192" s="164">
        <f t="shared" si="820"/>
        <v>216064064.48320472</v>
      </c>
    </row>
    <row r="5193" spans="10:24" x14ac:dyDescent="0.25">
      <c r="J5193">
        <v>5190</v>
      </c>
      <c r="K5193" s="43">
        <v>0.14582291655904356</v>
      </c>
      <c r="L5193">
        <v>0.18773118791692245</v>
      </c>
      <c r="M5193">
        <v>0.7160065729334687</v>
      </c>
      <c r="N5193" s="44">
        <v>0.9363421431902238</v>
      </c>
      <c r="O5193" s="161">
        <f t="shared" si="811"/>
        <v>2000000</v>
      </c>
      <c r="P5193" s="162">
        <f t="shared" si="812"/>
        <v>166.70568061479005</v>
      </c>
      <c r="Q5193" s="162">
        <f t="shared" si="813"/>
        <v>146.42037732703832</v>
      </c>
      <c r="R5193" s="163">
        <f t="shared" si="814"/>
        <v>1</v>
      </c>
      <c r="S5193" s="161">
        <f t="shared" si="815"/>
        <v>2000000</v>
      </c>
      <c r="T5193" s="162">
        <f t="shared" si="816"/>
        <v>185.56856020493001</v>
      </c>
      <c r="U5193" s="162">
        <f t="shared" si="817"/>
        <v>130.71018866351915</v>
      </c>
      <c r="V5193" s="163">
        <f t="shared" si="818"/>
        <v>1</v>
      </c>
      <c r="W5193" s="164">
        <f t="shared" si="819"/>
        <v>-9429393.4244965389</v>
      </c>
      <c r="X5193" s="164">
        <f t="shared" si="820"/>
        <v>-40283256.917178273</v>
      </c>
    </row>
    <row r="5194" spans="10:24" x14ac:dyDescent="0.25">
      <c r="J5194">
        <v>5191</v>
      </c>
      <c r="K5194" s="43">
        <v>0.23696927828492587</v>
      </c>
      <c r="L5194">
        <v>0.76587728597220872</v>
      </c>
      <c r="M5194">
        <v>0.77499852072201281</v>
      </c>
      <c r="N5194" s="44">
        <v>0.14132882452175644</v>
      </c>
      <c r="O5194" s="161">
        <f t="shared" si="811"/>
        <v>2000000</v>
      </c>
      <c r="P5194" s="162">
        <f t="shared" si="812"/>
        <v>190.8800521652426</v>
      </c>
      <c r="Q5194" s="162">
        <f t="shared" si="813"/>
        <v>150.10820188009342</v>
      </c>
      <c r="R5194" s="163">
        <f t="shared" si="814"/>
        <v>1</v>
      </c>
      <c r="S5194" s="161">
        <f t="shared" si="815"/>
        <v>5000000</v>
      </c>
      <c r="T5194" s="162">
        <f t="shared" si="816"/>
        <v>193.62668405508086</v>
      </c>
      <c r="U5194" s="162">
        <f t="shared" si="817"/>
        <v>132.55410094004671</v>
      </c>
      <c r="V5194" s="163">
        <f t="shared" si="818"/>
        <v>0.9</v>
      </c>
      <c r="W5194" s="164">
        <f t="shared" si="819"/>
        <v>31543700.570298374</v>
      </c>
      <c r="X5194" s="164">
        <f t="shared" si="820"/>
        <v>124826624.0176537</v>
      </c>
    </row>
    <row r="5195" spans="10:24" x14ac:dyDescent="0.25">
      <c r="J5195">
        <v>5192</v>
      </c>
      <c r="K5195" s="43">
        <v>0.68009400426104816</v>
      </c>
      <c r="L5195">
        <v>0.33665477396435817</v>
      </c>
      <c r="M5195">
        <v>0.384619868440228</v>
      </c>
      <c r="N5195" s="44">
        <v>0.18608053200270613</v>
      </c>
      <c r="O5195" s="161">
        <f t="shared" si="811"/>
        <v>6000000</v>
      </c>
      <c r="P5195" s="162">
        <f t="shared" si="812"/>
        <v>173.67584675283979</v>
      </c>
      <c r="Q5195" s="162">
        <f t="shared" si="813"/>
        <v>129.13261002793499</v>
      </c>
      <c r="R5195" s="163">
        <f t="shared" si="814"/>
        <v>1</v>
      </c>
      <c r="S5195" s="161">
        <f t="shared" si="815"/>
        <v>7000000</v>
      </c>
      <c r="T5195" s="162">
        <f t="shared" si="816"/>
        <v>187.89194891761326</v>
      </c>
      <c r="U5195" s="162">
        <f t="shared" si="817"/>
        <v>122.06630501396749</v>
      </c>
      <c r="V5195" s="163">
        <f t="shared" si="818"/>
        <v>0.9</v>
      </c>
      <c r="W5195" s="164">
        <f t="shared" si="819"/>
        <v>217259420.3494288</v>
      </c>
      <c r="X5195" s="164">
        <f t="shared" si="820"/>
        <v>264701556.59296834</v>
      </c>
    </row>
    <row r="5196" spans="10:24" x14ac:dyDescent="0.25">
      <c r="J5196">
        <v>5193</v>
      </c>
      <c r="K5196" s="43">
        <v>0.1216232874413995</v>
      </c>
      <c r="L5196">
        <v>0.9797090229201767</v>
      </c>
      <c r="M5196">
        <v>0.58867987973875868</v>
      </c>
      <c r="N5196" s="44">
        <v>0.33241198205818301</v>
      </c>
      <c r="O5196" s="161">
        <f t="shared" si="811"/>
        <v>2000000</v>
      </c>
      <c r="P5196" s="162">
        <f t="shared" si="812"/>
        <v>210.71663982527562</v>
      </c>
      <c r="Q5196" s="162">
        <f t="shared" si="813"/>
        <v>139.48300892534684</v>
      </c>
      <c r="R5196" s="163">
        <f t="shared" si="814"/>
        <v>1</v>
      </c>
      <c r="S5196" s="161">
        <f t="shared" si="815"/>
        <v>2000000</v>
      </c>
      <c r="T5196" s="162">
        <f t="shared" si="816"/>
        <v>200.23887994175854</v>
      </c>
      <c r="U5196" s="162">
        <f t="shared" si="817"/>
        <v>127.24150446267342</v>
      </c>
      <c r="V5196" s="163">
        <f t="shared" si="818"/>
        <v>1</v>
      </c>
      <c r="W5196" s="164">
        <f t="shared" si="819"/>
        <v>92467261.799857557</v>
      </c>
      <c r="X5196" s="164">
        <f t="shared" si="820"/>
        <v>-4005249.0418297648</v>
      </c>
    </row>
    <row r="5197" spans="10:24" x14ac:dyDescent="0.25">
      <c r="J5197">
        <v>5194</v>
      </c>
      <c r="K5197" s="43">
        <v>0.47777010420311261</v>
      </c>
      <c r="L5197">
        <v>0.74305001154103101</v>
      </c>
      <c r="M5197">
        <v>0.84174184068384028</v>
      </c>
      <c r="N5197" s="44">
        <v>0.1851656729643355</v>
      </c>
      <c r="O5197" s="161">
        <f t="shared" si="811"/>
        <v>5000000</v>
      </c>
      <c r="P5197" s="162">
        <f t="shared" si="812"/>
        <v>189.79165677912391</v>
      </c>
      <c r="Q5197" s="162">
        <f t="shared" si="813"/>
        <v>155.03284868323149</v>
      </c>
      <c r="R5197" s="163">
        <f t="shared" si="814"/>
        <v>1</v>
      </c>
      <c r="S5197" s="161">
        <f t="shared" si="815"/>
        <v>6000000</v>
      </c>
      <c r="T5197" s="162">
        <f t="shared" si="816"/>
        <v>193.26388559304129</v>
      </c>
      <c r="U5197" s="162">
        <f t="shared" si="817"/>
        <v>135.01642434161573</v>
      </c>
      <c r="V5197" s="163">
        <f t="shared" si="818"/>
        <v>0.9</v>
      </c>
      <c r="W5197" s="164">
        <f t="shared" si="819"/>
        <v>123794040.47946209</v>
      </c>
      <c r="X5197" s="164">
        <f t="shared" si="820"/>
        <v>164536290.75769806</v>
      </c>
    </row>
    <row r="5198" spans="10:24" x14ac:dyDescent="0.25">
      <c r="J5198">
        <v>5195</v>
      </c>
      <c r="K5198" s="43">
        <v>0.46012468980430654</v>
      </c>
      <c r="L5198">
        <v>0.81973002175349252</v>
      </c>
      <c r="M5198">
        <v>4.0693432872279112E-2</v>
      </c>
      <c r="N5198" s="44">
        <v>0.74587296578760354</v>
      </c>
      <c r="O5198" s="161">
        <f t="shared" si="811"/>
        <v>5000000</v>
      </c>
      <c r="P5198" s="162">
        <f t="shared" si="812"/>
        <v>193.71505037121065</v>
      </c>
      <c r="Q5198" s="162">
        <f t="shared" si="813"/>
        <v>100.14609544908168</v>
      </c>
      <c r="R5198" s="163">
        <f t="shared" si="814"/>
        <v>1</v>
      </c>
      <c r="S5198" s="161">
        <f t="shared" si="815"/>
        <v>6000000</v>
      </c>
      <c r="T5198" s="162">
        <f t="shared" si="816"/>
        <v>194.57168345707021</v>
      </c>
      <c r="U5198" s="162">
        <f t="shared" si="817"/>
        <v>107.57304772454084</v>
      </c>
      <c r="V5198" s="163">
        <f t="shared" si="818"/>
        <v>1</v>
      </c>
      <c r="W5198" s="164">
        <f t="shared" si="819"/>
        <v>417844774.61064482</v>
      </c>
      <c r="X5198" s="164">
        <f t="shared" si="820"/>
        <v>371991814.39517617</v>
      </c>
    </row>
    <row r="5199" spans="10:24" x14ac:dyDescent="0.25">
      <c r="J5199">
        <v>5196</v>
      </c>
      <c r="K5199" s="43">
        <v>0.15950433030244326</v>
      </c>
      <c r="L5199">
        <v>0.44726750819345795</v>
      </c>
      <c r="M5199">
        <v>0.60421200194858959</v>
      </c>
      <c r="N5199" s="44">
        <v>0.56365246166988126</v>
      </c>
      <c r="O5199" s="161">
        <f t="shared" si="811"/>
        <v>2000000</v>
      </c>
      <c r="P5199" s="162">
        <f t="shared" si="812"/>
        <v>178.01147952750637</v>
      </c>
      <c r="Q5199" s="162">
        <f t="shared" si="813"/>
        <v>140.2852930362416</v>
      </c>
      <c r="R5199" s="163">
        <f t="shared" si="814"/>
        <v>1</v>
      </c>
      <c r="S5199" s="161">
        <f t="shared" si="815"/>
        <v>5000000</v>
      </c>
      <c r="T5199" s="162">
        <f t="shared" si="816"/>
        <v>189.33715984250213</v>
      </c>
      <c r="U5199" s="162">
        <f t="shared" si="817"/>
        <v>127.6426465181208</v>
      </c>
      <c r="V5199" s="163">
        <f t="shared" si="818"/>
        <v>1</v>
      </c>
      <c r="W5199" s="164">
        <f t="shared" si="819"/>
        <v>25452372.982529536</v>
      </c>
      <c r="X5199" s="164">
        <f t="shared" si="820"/>
        <v>158472566.62190664</v>
      </c>
    </row>
    <row r="5200" spans="10:24" x14ac:dyDescent="0.25">
      <c r="J5200">
        <v>5197</v>
      </c>
      <c r="K5200" s="43">
        <v>0.86399706624966877</v>
      </c>
      <c r="L5200">
        <v>0.18173538663951805</v>
      </c>
      <c r="M5200">
        <v>0.95202686193143671</v>
      </c>
      <c r="N5200" s="44">
        <v>0.64627833388101275</v>
      </c>
      <c r="O5200" s="161">
        <f t="shared" si="811"/>
        <v>7000000</v>
      </c>
      <c r="P5200" s="162">
        <f t="shared" si="812"/>
        <v>166.36842806422334</v>
      </c>
      <c r="Q5200" s="162">
        <f t="shared" si="813"/>
        <v>168.29664016243771</v>
      </c>
      <c r="R5200" s="163">
        <f t="shared" si="814"/>
        <v>1</v>
      </c>
      <c r="S5200" s="161">
        <f t="shared" si="815"/>
        <v>7000000</v>
      </c>
      <c r="T5200" s="162">
        <f t="shared" si="816"/>
        <v>185.45614268807444</v>
      </c>
      <c r="U5200" s="162">
        <f t="shared" si="817"/>
        <v>141.64832008121886</v>
      </c>
      <c r="V5200" s="163">
        <f t="shared" si="818"/>
        <v>1</v>
      </c>
      <c r="W5200" s="164">
        <f t="shared" si="819"/>
        <v>-63497484.687500618</v>
      </c>
      <c r="X5200" s="164">
        <f t="shared" si="820"/>
        <v>156654758.24798906</v>
      </c>
    </row>
    <row r="5201" spans="10:24" x14ac:dyDescent="0.25">
      <c r="J5201">
        <v>5198</v>
      </c>
      <c r="K5201" s="43">
        <v>0.32063384450219656</v>
      </c>
      <c r="L5201">
        <v>0.30617192520539205</v>
      </c>
      <c r="M5201">
        <v>0.94555967601590396</v>
      </c>
      <c r="N5201" s="44">
        <v>0.75178562829641249</v>
      </c>
      <c r="O5201" s="161">
        <f t="shared" si="811"/>
        <v>5000000</v>
      </c>
      <c r="P5201" s="162">
        <f t="shared" si="812"/>
        <v>172.39904086171165</v>
      </c>
      <c r="Q5201" s="162">
        <f t="shared" si="813"/>
        <v>167.06489329752145</v>
      </c>
      <c r="R5201" s="163">
        <f t="shared" si="814"/>
        <v>1</v>
      </c>
      <c r="S5201" s="161">
        <f t="shared" si="815"/>
        <v>6000000</v>
      </c>
      <c r="T5201" s="162">
        <f t="shared" si="816"/>
        <v>187.46634695390389</v>
      </c>
      <c r="U5201" s="162">
        <f t="shared" si="817"/>
        <v>141.03244664876073</v>
      </c>
      <c r="V5201" s="163">
        <f t="shared" si="818"/>
        <v>1</v>
      </c>
      <c r="W5201" s="164">
        <f t="shared" si="819"/>
        <v>-23329262.179048982</v>
      </c>
      <c r="X5201" s="164">
        <f t="shared" si="820"/>
        <v>128603401.83085901</v>
      </c>
    </row>
    <row r="5202" spans="10:24" x14ac:dyDescent="0.25">
      <c r="J5202">
        <v>5199</v>
      </c>
      <c r="K5202" s="43">
        <v>0.19090482328697034</v>
      </c>
      <c r="L5202">
        <v>0.26528853012699605</v>
      </c>
      <c r="M5202">
        <v>0.73429090833860489</v>
      </c>
      <c r="N5202" s="44">
        <v>0.98308457762948931</v>
      </c>
      <c r="O5202" s="161">
        <f t="shared" si="811"/>
        <v>2000000</v>
      </c>
      <c r="P5202" s="162">
        <f t="shared" si="812"/>
        <v>170.59311949561052</v>
      </c>
      <c r="Q5202" s="162">
        <f t="shared" si="813"/>
        <v>147.51685210873922</v>
      </c>
      <c r="R5202" s="163">
        <f t="shared" si="814"/>
        <v>1</v>
      </c>
      <c r="S5202" s="161">
        <f t="shared" si="815"/>
        <v>5000000</v>
      </c>
      <c r="T5202" s="162">
        <f t="shared" si="816"/>
        <v>186.86437316520352</v>
      </c>
      <c r="U5202" s="162">
        <f t="shared" si="817"/>
        <v>131.25842605436961</v>
      </c>
      <c r="V5202" s="163">
        <f t="shared" si="818"/>
        <v>1</v>
      </c>
      <c r="W5202" s="164">
        <f t="shared" si="819"/>
        <v>-3847465.2262573838</v>
      </c>
      <c r="X5202" s="164">
        <f t="shared" si="820"/>
        <v>128029735.55416954</v>
      </c>
    </row>
    <row r="5203" spans="10:24" x14ac:dyDescent="0.25">
      <c r="J5203">
        <v>5200</v>
      </c>
      <c r="K5203" s="43">
        <v>0.54765699516017174</v>
      </c>
      <c r="L5203">
        <v>0.94492452784834602</v>
      </c>
      <c r="M5203">
        <v>0.96833946284682182</v>
      </c>
      <c r="N5203" s="44">
        <v>0.90489991241738532</v>
      </c>
      <c r="O5203" s="161">
        <f t="shared" si="811"/>
        <v>5000000</v>
      </c>
      <c r="P5203" s="162">
        <f t="shared" si="812"/>
        <v>203.9627258396103</v>
      </c>
      <c r="Q5203" s="162">
        <f t="shared" si="813"/>
        <v>172.13860554512408</v>
      </c>
      <c r="R5203" s="163">
        <f t="shared" si="814"/>
        <v>1</v>
      </c>
      <c r="S5203" s="161">
        <f t="shared" si="815"/>
        <v>6000000</v>
      </c>
      <c r="T5203" s="162">
        <f t="shared" si="816"/>
        <v>197.9875752798701</v>
      </c>
      <c r="U5203" s="162">
        <f t="shared" si="817"/>
        <v>143.56930277256205</v>
      </c>
      <c r="V5203" s="163">
        <f t="shared" si="818"/>
        <v>1</v>
      </c>
      <c r="W5203" s="164">
        <f t="shared" si="819"/>
        <v>109120601.47243109</v>
      </c>
      <c r="X5203" s="164">
        <f t="shared" si="820"/>
        <v>176509635.04384828</v>
      </c>
    </row>
    <row r="5204" spans="10:24" x14ac:dyDescent="0.25">
      <c r="J5204">
        <v>5201</v>
      </c>
      <c r="K5204" s="43">
        <v>0.75368181180084415</v>
      </c>
      <c r="L5204">
        <v>0.43454033834459116</v>
      </c>
      <c r="M5204">
        <v>0.90704353381883462</v>
      </c>
      <c r="N5204" s="44">
        <v>0.30311015836033628</v>
      </c>
      <c r="O5204" s="161">
        <f t="shared" si="811"/>
        <v>7000000</v>
      </c>
      <c r="P5204" s="162">
        <f t="shared" si="812"/>
        <v>177.52760500328029</v>
      </c>
      <c r="Q5204" s="162">
        <f t="shared" si="813"/>
        <v>161.45533652945318</v>
      </c>
      <c r="R5204" s="163">
        <f t="shared" si="814"/>
        <v>1</v>
      </c>
      <c r="S5204" s="161">
        <f t="shared" si="815"/>
        <v>7000000</v>
      </c>
      <c r="T5204" s="162">
        <f t="shared" si="816"/>
        <v>189.17586833442675</v>
      </c>
      <c r="U5204" s="162">
        <f t="shared" si="817"/>
        <v>138.22766826472659</v>
      </c>
      <c r="V5204" s="163">
        <f t="shared" si="818"/>
        <v>1</v>
      </c>
      <c r="W5204" s="164">
        <f t="shared" si="819"/>
        <v>62505879.316789761</v>
      </c>
      <c r="X5204" s="164">
        <f t="shared" si="820"/>
        <v>206637400.48790115</v>
      </c>
    </row>
    <row r="5205" spans="10:24" x14ac:dyDescent="0.25">
      <c r="J5205">
        <v>5202</v>
      </c>
      <c r="K5205" s="43">
        <v>0.38368359241714611</v>
      </c>
      <c r="L5205">
        <v>6.8499850504254334E-2</v>
      </c>
      <c r="M5205">
        <v>0.25610354233092381</v>
      </c>
      <c r="N5205" s="44">
        <v>0.22387135024620952</v>
      </c>
      <c r="O5205" s="161">
        <f t="shared" si="811"/>
        <v>5000000</v>
      </c>
      <c r="P5205" s="162">
        <f t="shared" si="812"/>
        <v>157.69414181362794</v>
      </c>
      <c r="Q5205" s="162">
        <f t="shared" si="813"/>
        <v>121.89190160081561</v>
      </c>
      <c r="R5205" s="163">
        <f t="shared" si="814"/>
        <v>1</v>
      </c>
      <c r="S5205" s="161">
        <f t="shared" si="815"/>
        <v>6000000</v>
      </c>
      <c r="T5205" s="162">
        <f t="shared" si="816"/>
        <v>182.56471393787598</v>
      </c>
      <c r="U5205" s="162">
        <f t="shared" si="817"/>
        <v>118.44595080040781</v>
      </c>
      <c r="V5205" s="163">
        <f t="shared" si="818"/>
        <v>1</v>
      </c>
      <c r="W5205" s="164">
        <f t="shared" si="819"/>
        <v>129011201.06406161</v>
      </c>
      <c r="X5205" s="164">
        <f t="shared" si="820"/>
        <v>234712578.82480901</v>
      </c>
    </row>
    <row r="5206" spans="10:24" x14ac:dyDescent="0.25">
      <c r="J5206">
        <v>5203</v>
      </c>
      <c r="K5206" s="43">
        <v>0.61226683404118787</v>
      </c>
      <c r="L5206">
        <v>0.37115608297774627</v>
      </c>
      <c r="M5206">
        <v>0.27907931918705342</v>
      </c>
      <c r="N5206" s="44">
        <v>0.5750412519726944</v>
      </c>
      <c r="O5206" s="161">
        <f t="shared" si="811"/>
        <v>6000000</v>
      </c>
      <c r="P5206" s="162">
        <f t="shared" si="812"/>
        <v>175.06810522958395</v>
      </c>
      <c r="Q5206" s="162">
        <f t="shared" si="813"/>
        <v>123.28842519191747</v>
      </c>
      <c r="R5206" s="163">
        <f t="shared" si="814"/>
        <v>1</v>
      </c>
      <c r="S5206" s="161">
        <f t="shared" si="815"/>
        <v>7000000</v>
      </c>
      <c r="T5206" s="162">
        <f t="shared" si="816"/>
        <v>188.35603507652797</v>
      </c>
      <c r="U5206" s="162">
        <f t="shared" si="817"/>
        <v>119.14421259595873</v>
      </c>
      <c r="V5206" s="163">
        <f t="shared" si="818"/>
        <v>1</v>
      </c>
      <c r="W5206" s="164">
        <f t="shared" si="819"/>
        <v>260678080.22599888</v>
      </c>
      <c r="X5206" s="164">
        <f t="shared" si="820"/>
        <v>334482757.3639847</v>
      </c>
    </row>
    <row r="5207" spans="10:24" x14ac:dyDescent="0.25">
      <c r="J5207">
        <v>5204</v>
      </c>
      <c r="K5207" s="43">
        <v>0.87360124780970849</v>
      </c>
      <c r="L5207">
        <v>0.1715172803122621</v>
      </c>
      <c r="M5207">
        <v>0.96288340599050737</v>
      </c>
      <c r="N5207" s="44">
        <v>0.59956631730904297</v>
      </c>
      <c r="O5207" s="161">
        <f t="shared" si="811"/>
        <v>7000000</v>
      </c>
      <c r="P5207" s="162">
        <f t="shared" si="812"/>
        <v>165.77720374044171</v>
      </c>
      <c r="Q5207" s="162">
        <f t="shared" si="813"/>
        <v>170.70346888017281</v>
      </c>
      <c r="R5207" s="163">
        <f t="shared" si="814"/>
        <v>1</v>
      </c>
      <c r="S5207" s="161">
        <f t="shared" si="815"/>
        <v>7000000</v>
      </c>
      <c r="T5207" s="162">
        <f t="shared" si="816"/>
        <v>185.25906791348058</v>
      </c>
      <c r="U5207" s="162">
        <f t="shared" si="817"/>
        <v>142.8517344400864</v>
      </c>
      <c r="V5207" s="163">
        <f t="shared" si="818"/>
        <v>1</v>
      </c>
      <c r="W5207" s="164">
        <f t="shared" si="819"/>
        <v>-84483855.978117704</v>
      </c>
      <c r="X5207" s="164">
        <f t="shared" si="820"/>
        <v>146851334.31375921</v>
      </c>
    </row>
    <row r="5208" spans="10:24" x14ac:dyDescent="0.25">
      <c r="J5208">
        <v>5205</v>
      </c>
      <c r="K5208" s="43">
        <v>0.79129864719438869</v>
      </c>
      <c r="L5208">
        <v>0.90271946323448304</v>
      </c>
      <c r="M5208">
        <v>0.51985168648589586</v>
      </c>
      <c r="N5208" s="44">
        <v>0.32752626751779101</v>
      </c>
      <c r="O5208" s="161">
        <f t="shared" si="811"/>
        <v>7000000</v>
      </c>
      <c r="P5208" s="162">
        <f t="shared" si="812"/>
        <v>199.45805700286704</v>
      </c>
      <c r="Q5208" s="162">
        <f t="shared" si="813"/>
        <v>135.99562704441561</v>
      </c>
      <c r="R5208" s="163">
        <f t="shared" si="814"/>
        <v>1</v>
      </c>
      <c r="S5208" s="161">
        <f t="shared" si="815"/>
        <v>7000000</v>
      </c>
      <c r="T5208" s="162">
        <f t="shared" si="816"/>
        <v>196.48601900095568</v>
      </c>
      <c r="U5208" s="162">
        <f t="shared" si="817"/>
        <v>125.49781352220781</v>
      </c>
      <c r="V5208" s="163">
        <f t="shared" si="818"/>
        <v>1</v>
      </c>
      <c r="W5208" s="164">
        <f t="shared" si="819"/>
        <v>394237009.70915997</v>
      </c>
      <c r="X5208" s="164">
        <f t="shared" si="820"/>
        <v>346917438.35123509</v>
      </c>
    </row>
    <row r="5209" spans="10:24" x14ac:dyDescent="0.25">
      <c r="J5209">
        <v>5206</v>
      </c>
      <c r="K5209" s="43">
        <v>0.26920530012914656</v>
      </c>
      <c r="L5209">
        <v>1.4249370438994102E-2</v>
      </c>
      <c r="M5209">
        <v>0.33072712834990781</v>
      </c>
      <c r="N5209" s="44">
        <v>0.51952765640141185</v>
      </c>
      <c r="O5209" s="161">
        <f t="shared" si="811"/>
        <v>2000000</v>
      </c>
      <c r="P5209" s="162">
        <f t="shared" si="812"/>
        <v>147.14472467270053</v>
      </c>
      <c r="Q5209" s="162">
        <f t="shared" si="813"/>
        <v>126.24187532948038</v>
      </c>
      <c r="R5209" s="163">
        <f t="shared" si="814"/>
        <v>1</v>
      </c>
      <c r="S5209" s="161">
        <f t="shared" si="815"/>
        <v>5000000</v>
      </c>
      <c r="T5209" s="162">
        <f t="shared" si="816"/>
        <v>179.04824155756685</v>
      </c>
      <c r="U5209" s="162">
        <f t="shared" si="817"/>
        <v>120.6209376647402</v>
      </c>
      <c r="V5209" s="163">
        <f t="shared" si="818"/>
        <v>1</v>
      </c>
      <c r="W5209" s="164">
        <f t="shared" si="819"/>
        <v>-8194301.3135596886</v>
      </c>
      <c r="X5209" s="164">
        <f t="shared" si="820"/>
        <v>142136519.46413326</v>
      </c>
    </row>
    <row r="5210" spans="10:24" x14ac:dyDescent="0.25">
      <c r="J5210">
        <v>5207</v>
      </c>
      <c r="K5210" s="43">
        <v>0.35853366872995007</v>
      </c>
      <c r="L5210">
        <v>0.31970365853145721</v>
      </c>
      <c r="M5210">
        <v>0.76739958141725351</v>
      </c>
      <c r="N5210" s="44">
        <v>0.57548500497152588</v>
      </c>
      <c r="O5210" s="161">
        <f t="shared" si="811"/>
        <v>5000000</v>
      </c>
      <c r="P5210" s="162">
        <f t="shared" si="812"/>
        <v>172.97208555236733</v>
      </c>
      <c r="Q5210" s="162">
        <f t="shared" si="813"/>
        <v>149.60619606897163</v>
      </c>
      <c r="R5210" s="163">
        <f t="shared" si="814"/>
        <v>1</v>
      </c>
      <c r="S5210" s="161">
        <f t="shared" si="815"/>
        <v>6000000</v>
      </c>
      <c r="T5210" s="162">
        <f t="shared" si="816"/>
        <v>187.6573618507891</v>
      </c>
      <c r="U5210" s="162">
        <f t="shared" si="817"/>
        <v>132.3030980344858</v>
      </c>
      <c r="V5210" s="163">
        <f t="shared" si="818"/>
        <v>1</v>
      </c>
      <c r="W5210" s="164">
        <f t="shared" si="819"/>
        <v>66829447.416978523</v>
      </c>
      <c r="X5210" s="164">
        <f t="shared" si="820"/>
        <v>182125582.89781982</v>
      </c>
    </row>
    <row r="5211" spans="10:24" x14ac:dyDescent="0.25">
      <c r="J5211">
        <v>5208</v>
      </c>
      <c r="K5211" s="43">
        <v>0.46943570005409041</v>
      </c>
      <c r="L5211">
        <v>0.61641463524755413</v>
      </c>
      <c r="M5211">
        <v>0.39184355707789686</v>
      </c>
      <c r="N5211" s="44">
        <v>0.87037035786789452</v>
      </c>
      <c r="O5211" s="161">
        <f t="shared" si="811"/>
        <v>5000000</v>
      </c>
      <c r="P5211" s="162">
        <f t="shared" si="812"/>
        <v>184.4411657792711</v>
      </c>
      <c r="Q5211" s="162">
        <f t="shared" si="813"/>
        <v>129.50965409212722</v>
      </c>
      <c r="R5211" s="163">
        <f t="shared" si="814"/>
        <v>1</v>
      </c>
      <c r="S5211" s="161">
        <f t="shared" si="815"/>
        <v>6000000</v>
      </c>
      <c r="T5211" s="162">
        <f t="shared" si="816"/>
        <v>191.48038859309037</v>
      </c>
      <c r="U5211" s="162">
        <f t="shared" si="817"/>
        <v>122.25482704606361</v>
      </c>
      <c r="V5211" s="163">
        <f t="shared" si="818"/>
        <v>1</v>
      </c>
      <c r="W5211" s="164">
        <f t="shared" si="819"/>
        <v>224657558.43571943</v>
      </c>
      <c r="X5211" s="164">
        <f t="shared" si="820"/>
        <v>265353369.28216052</v>
      </c>
    </row>
    <row r="5212" spans="10:24" x14ac:dyDescent="0.25">
      <c r="J5212">
        <v>5209</v>
      </c>
      <c r="K5212" s="43">
        <v>0.65605573135706863</v>
      </c>
      <c r="L5212">
        <v>0.18597423623607845</v>
      </c>
      <c r="M5212">
        <v>0.94147091905035196</v>
      </c>
      <c r="N5212" s="44">
        <v>0.9896653216955783</v>
      </c>
      <c r="O5212" s="161">
        <f t="shared" si="811"/>
        <v>6000000</v>
      </c>
      <c r="P5212" s="162">
        <f t="shared" si="812"/>
        <v>166.60755712433971</v>
      </c>
      <c r="Q5212" s="162">
        <f t="shared" si="813"/>
        <v>166.3448378422741</v>
      </c>
      <c r="R5212" s="163">
        <f t="shared" si="814"/>
        <v>1</v>
      </c>
      <c r="S5212" s="161">
        <f t="shared" si="815"/>
        <v>7000000</v>
      </c>
      <c r="T5212" s="162">
        <f t="shared" si="816"/>
        <v>185.53585237477989</v>
      </c>
      <c r="U5212" s="162">
        <f t="shared" si="817"/>
        <v>140.67241892113705</v>
      </c>
      <c r="V5212" s="163">
        <f t="shared" si="818"/>
        <v>1</v>
      </c>
      <c r="W5212" s="164">
        <f t="shared" si="819"/>
        <v>-48423684.307606377</v>
      </c>
      <c r="X5212" s="164">
        <f t="shared" si="820"/>
        <v>164044034.17549992</v>
      </c>
    </row>
    <row r="5213" spans="10:24" x14ac:dyDescent="0.25">
      <c r="J5213">
        <v>5210</v>
      </c>
      <c r="K5213" s="43">
        <v>0.11987227949625434</v>
      </c>
      <c r="L5213">
        <v>0.86936037182268744</v>
      </c>
      <c r="M5213">
        <v>0.59623594512965983</v>
      </c>
      <c r="N5213" s="44">
        <v>0.66347960742414724</v>
      </c>
      <c r="O5213" s="161">
        <f t="shared" si="811"/>
        <v>2000000</v>
      </c>
      <c r="P5213" s="162">
        <f t="shared" si="812"/>
        <v>196.85058989709304</v>
      </c>
      <c r="Q5213" s="162">
        <f t="shared" si="813"/>
        <v>139.87232324417391</v>
      </c>
      <c r="R5213" s="163">
        <f t="shared" si="814"/>
        <v>1</v>
      </c>
      <c r="S5213" s="161">
        <f t="shared" si="815"/>
        <v>2000000</v>
      </c>
      <c r="T5213" s="162">
        <f t="shared" si="816"/>
        <v>195.61686329903102</v>
      </c>
      <c r="U5213" s="162">
        <f t="shared" si="817"/>
        <v>127.43616162208696</v>
      </c>
      <c r="V5213" s="163">
        <f t="shared" si="818"/>
        <v>1</v>
      </c>
      <c r="W5213" s="164">
        <f t="shared" si="819"/>
        <v>63956533.305838257</v>
      </c>
      <c r="X5213" s="164">
        <f t="shared" si="820"/>
        <v>-13638596.646111876</v>
      </c>
    </row>
    <row r="5214" spans="10:24" x14ac:dyDescent="0.25">
      <c r="J5214">
        <v>5211</v>
      </c>
      <c r="K5214" s="43">
        <v>5.8646901748863667E-2</v>
      </c>
      <c r="L5214">
        <v>0.17863534608861398</v>
      </c>
      <c r="M5214">
        <v>0.92085907038586667</v>
      </c>
      <c r="N5214" s="44">
        <v>0.43405024486267552</v>
      </c>
      <c r="O5214" s="161">
        <f t="shared" si="811"/>
        <v>2000000</v>
      </c>
      <c r="P5214" s="162">
        <f t="shared" si="812"/>
        <v>166.19132711662485</v>
      </c>
      <c r="Q5214" s="162">
        <f t="shared" si="813"/>
        <v>163.21747393430081</v>
      </c>
      <c r="R5214" s="163">
        <f t="shared" si="814"/>
        <v>1</v>
      </c>
      <c r="S5214" s="161">
        <f t="shared" si="815"/>
        <v>2000000</v>
      </c>
      <c r="T5214" s="162">
        <f t="shared" si="816"/>
        <v>185.39710903887496</v>
      </c>
      <c r="U5214" s="162">
        <f t="shared" si="817"/>
        <v>139.10873696715041</v>
      </c>
      <c r="V5214" s="163">
        <f t="shared" si="818"/>
        <v>1</v>
      </c>
      <c r="W5214" s="164">
        <f t="shared" si="819"/>
        <v>-44052293.635351926</v>
      </c>
      <c r="X5214" s="164">
        <f t="shared" si="820"/>
        <v>-57423255.856550902</v>
      </c>
    </row>
    <row r="5215" spans="10:24" x14ac:dyDescent="0.25">
      <c r="J5215">
        <v>5212</v>
      </c>
      <c r="K5215" s="43">
        <v>9.5485180490679999E-2</v>
      </c>
      <c r="L5215">
        <v>0.10877756968159635</v>
      </c>
      <c r="M5215">
        <v>0.19117798805343633</v>
      </c>
      <c r="N5215" s="44">
        <v>0.14033113088862992</v>
      </c>
      <c r="O5215" s="161">
        <f t="shared" si="811"/>
        <v>2000000</v>
      </c>
      <c r="P5215" s="162">
        <f t="shared" si="812"/>
        <v>161.50417075571164</v>
      </c>
      <c r="Q5215" s="162">
        <f t="shared" si="813"/>
        <v>117.528728723727</v>
      </c>
      <c r="R5215" s="163">
        <f t="shared" si="814"/>
        <v>1</v>
      </c>
      <c r="S5215" s="161">
        <f t="shared" si="815"/>
        <v>2000000</v>
      </c>
      <c r="T5215" s="162">
        <f t="shared" si="816"/>
        <v>183.83472358523721</v>
      </c>
      <c r="U5215" s="162">
        <f t="shared" si="817"/>
        <v>116.2643643618635</v>
      </c>
      <c r="V5215" s="163">
        <f t="shared" si="818"/>
        <v>0.9</v>
      </c>
      <c r="W5215" s="164">
        <f t="shared" si="819"/>
        <v>37950884.063969284</v>
      </c>
      <c r="X5215" s="164">
        <f t="shared" si="820"/>
        <v>-28373353.397927314</v>
      </c>
    </row>
    <row r="5216" spans="10:24" x14ac:dyDescent="0.25">
      <c r="J5216">
        <v>5213</v>
      </c>
      <c r="K5216" s="43">
        <v>0.65839560291724741</v>
      </c>
      <c r="L5216">
        <v>0.64629330163784504</v>
      </c>
      <c r="M5216">
        <v>0.34750550952891857</v>
      </c>
      <c r="N5216" s="44">
        <v>0.83514649436258992</v>
      </c>
      <c r="O5216" s="161">
        <f t="shared" si="811"/>
        <v>6000000</v>
      </c>
      <c r="P5216" s="162">
        <f t="shared" si="812"/>
        <v>185.62998350022821</v>
      </c>
      <c r="Q5216" s="162">
        <f t="shared" si="813"/>
        <v>127.1587225123119</v>
      </c>
      <c r="R5216" s="163">
        <f t="shared" si="814"/>
        <v>1</v>
      </c>
      <c r="S5216" s="161">
        <f t="shared" si="815"/>
        <v>7000000</v>
      </c>
      <c r="T5216" s="162">
        <f t="shared" si="816"/>
        <v>191.87666116674274</v>
      </c>
      <c r="U5216" s="162">
        <f t="shared" si="817"/>
        <v>121.07936125615595</v>
      </c>
      <c r="V5216" s="163">
        <f t="shared" si="818"/>
        <v>1</v>
      </c>
      <c r="W5216" s="164">
        <f t="shared" si="819"/>
        <v>300827565.92749786</v>
      </c>
      <c r="X5216" s="164">
        <f t="shared" si="820"/>
        <v>345581099.37410748</v>
      </c>
    </row>
    <row r="5217" spans="10:24" x14ac:dyDescent="0.25">
      <c r="J5217">
        <v>5214</v>
      </c>
      <c r="K5217" s="43">
        <v>0.19975795055600243</v>
      </c>
      <c r="L5217">
        <v>0.80457455606310868</v>
      </c>
      <c r="M5217">
        <v>0.8927871270382518</v>
      </c>
      <c r="N5217" s="44">
        <v>0.69412203057517385</v>
      </c>
      <c r="O5217" s="161">
        <f t="shared" si="811"/>
        <v>2000000</v>
      </c>
      <c r="P5217" s="162">
        <f t="shared" si="812"/>
        <v>192.87112942980298</v>
      </c>
      <c r="Q5217" s="162">
        <f t="shared" si="813"/>
        <v>159.82974821864562</v>
      </c>
      <c r="R5217" s="163">
        <f t="shared" si="814"/>
        <v>1</v>
      </c>
      <c r="S5217" s="161">
        <f t="shared" si="815"/>
        <v>5000000</v>
      </c>
      <c r="T5217" s="162">
        <f t="shared" si="816"/>
        <v>194.29037647660098</v>
      </c>
      <c r="U5217" s="162">
        <f t="shared" si="817"/>
        <v>137.4148741093228</v>
      </c>
      <c r="V5217" s="163">
        <f t="shared" si="818"/>
        <v>1</v>
      </c>
      <c r="W5217" s="164">
        <f t="shared" si="819"/>
        <v>16082762.422314718</v>
      </c>
      <c r="X5217" s="164">
        <f t="shared" si="820"/>
        <v>134377511.83639091</v>
      </c>
    </row>
    <row r="5218" spans="10:24" x14ac:dyDescent="0.25">
      <c r="J5218">
        <v>5215</v>
      </c>
      <c r="K5218" s="43">
        <v>0.77551588500578506</v>
      </c>
      <c r="L5218">
        <v>0.87191540013896918</v>
      </c>
      <c r="M5218">
        <v>0.61663678367136943</v>
      </c>
      <c r="N5218" s="44">
        <v>0.54603192171405179</v>
      </c>
      <c r="O5218" s="161">
        <f t="shared" si="811"/>
        <v>7000000</v>
      </c>
      <c r="P5218" s="162">
        <f t="shared" si="812"/>
        <v>197.03238115444711</v>
      </c>
      <c r="Q5218" s="162">
        <f t="shared" si="813"/>
        <v>140.93319124183265</v>
      </c>
      <c r="R5218" s="163">
        <f t="shared" si="814"/>
        <v>1</v>
      </c>
      <c r="S5218" s="161">
        <f t="shared" si="815"/>
        <v>7000000</v>
      </c>
      <c r="T5218" s="162">
        <f t="shared" si="816"/>
        <v>195.6774603848157</v>
      </c>
      <c r="U5218" s="162">
        <f t="shared" si="817"/>
        <v>127.96659562091632</v>
      </c>
      <c r="V5218" s="163">
        <f t="shared" si="818"/>
        <v>1</v>
      </c>
      <c r="W5218" s="164">
        <f t="shared" si="819"/>
        <v>342694329.38830125</v>
      </c>
      <c r="X5218" s="164">
        <f t="shared" si="820"/>
        <v>323976053.34729564</v>
      </c>
    </row>
    <row r="5219" spans="10:24" x14ac:dyDescent="0.25">
      <c r="J5219">
        <v>5216</v>
      </c>
      <c r="K5219" s="43">
        <v>0.96812400704836354</v>
      </c>
      <c r="L5219">
        <v>0.15708213614909872</v>
      </c>
      <c r="M5219">
        <v>0.18814859256791683</v>
      </c>
      <c r="N5219" s="44">
        <v>4.1539787351881019E-2</v>
      </c>
      <c r="O5219" s="161">
        <f t="shared" si="811"/>
        <v>9000000</v>
      </c>
      <c r="P5219" s="162">
        <f t="shared" si="812"/>
        <v>164.9021618275836</v>
      </c>
      <c r="Q5219" s="162">
        <f t="shared" si="813"/>
        <v>117.30521143737548</v>
      </c>
      <c r="R5219" s="163">
        <f t="shared" si="814"/>
        <v>1</v>
      </c>
      <c r="S5219" s="161">
        <f t="shared" si="815"/>
        <v>9000000</v>
      </c>
      <c r="T5219" s="162">
        <f t="shared" si="816"/>
        <v>184.9673872758612</v>
      </c>
      <c r="U5219" s="162">
        <f t="shared" si="817"/>
        <v>116.15260571868774</v>
      </c>
      <c r="V5219" s="163">
        <f t="shared" si="818"/>
        <v>0.9</v>
      </c>
      <c r="W5219" s="164">
        <f t="shared" si="819"/>
        <v>378372553.51187307</v>
      </c>
      <c r="X5219" s="164">
        <f t="shared" si="820"/>
        <v>407399730.61310506</v>
      </c>
    </row>
    <row r="5220" spans="10:24" x14ac:dyDescent="0.25">
      <c r="J5220">
        <v>5217</v>
      </c>
      <c r="K5220" s="43">
        <v>0.73822497461229508</v>
      </c>
      <c r="L5220">
        <v>0.17582204404758739</v>
      </c>
      <c r="M5220">
        <v>0.31758006273228401</v>
      </c>
      <c r="N5220" s="44">
        <v>0.69884407269044768</v>
      </c>
      <c r="O5220" s="161">
        <f t="shared" si="811"/>
        <v>6000000</v>
      </c>
      <c r="P5220" s="162">
        <f t="shared" si="812"/>
        <v>166.02892449654365</v>
      </c>
      <c r="Q5220" s="162">
        <f t="shared" si="813"/>
        <v>125.51046925533967</v>
      </c>
      <c r="R5220" s="163">
        <f t="shared" si="814"/>
        <v>1</v>
      </c>
      <c r="S5220" s="161">
        <f t="shared" si="815"/>
        <v>7000000</v>
      </c>
      <c r="T5220" s="162">
        <f t="shared" si="816"/>
        <v>185.3429748321812</v>
      </c>
      <c r="U5220" s="162">
        <f t="shared" si="817"/>
        <v>120.25523462766984</v>
      </c>
      <c r="V5220" s="163">
        <f t="shared" si="818"/>
        <v>1</v>
      </c>
      <c r="W5220" s="164">
        <f t="shared" si="819"/>
        <v>193110731.44722387</v>
      </c>
      <c r="X5220" s="164">
        <f t="shared" si="820"/>
        <v>305614181.43157953</v>
      </c>
    </row>
    <row r="5221" spans="10:24" x14ac:dyDescent="0.25">
      <c r="J5221">
        <v>5218</v>
      </c>
      <c r="K5221" s="43">
        <v>2.3151384409685893E-2</v>
      </c>
      <c r="L5221">
        <v>0.35980726532140406</v>
      </c>
      <c r="M5221">
        <v>0.69948226140415759</v>
      </c>
      <c r="N5221" s="44">
        <v>0.79231193308669268</v>
      </c>
      <c r="O5221" s="161">
        <f t="shared" si="811"/>
        <v>1000000</v>
      </c>
      <c r="P5221" s="162">
        <f t="shared" si="812"/>
        <v>174.61538981824583</v>
      </c>
      <c r="Q5221" s="162">
        <f t="shared" si="813"/>
        <v>145.45824046740455</v>
      </c>
      <c r="R5221" s="163">
        <f t="shared" si="814"/>
        <v>1</v>
      </c>
      <c r="S5221" s="161">
        <f t="shared" si="815"/>
        <v>1000000</v>
      </c>
      <c r="T5221" s="162">
        <f t="shared" si="816"/>
        <v>188.20512993941529</v>
      </c>
      <c r="U5221" s="162">
        <f t="shared" si="817"/>
        <v>130.22912023370228</v>
      </c>
      <c r="V5221" s="163">
        <f t="shared" si="818"/>
        <v>1</v>
      </c>
      <c r="W5221" s="164">
        <f t="shared" si="819"/>
        <v>-20842850.64915872</v>
      </c>
      <c r="X5221" s="164">
        <f t="shared" si="820"/>
        <v>-92023990.294286996</v>
      </c>
    </row>
    <row r="5222" spans="10:24" x14ac:dyDescent="0.25">
      <c r="J5222">
        <v>5219</v>
      </c>
      <c r="K5222" s="43">
        <v>0.9759299464433514</v>
      </c>
      <c r="L5222">
        <v>0.66720208472182452</v>
      </c>
      <c r="M5222">
        <v>0.51583832277366637</v>
      </c>
      <c r="N5222" s="44">
        <v>0.59097444412763611</v>
      </c>
      <c r="O5222" s="161">
        <f t="shared" si="811"/>
        <v>9000000</v>
      </c>
      <c r="P5222" s="162">
        <f t="shared" si="812"/>
        <v>186.48300472257924</v>
      </c>
      <c r="Q5222" s="162">
        <f t="shared" si="813"/>
        <v>135.7942244505455</v>
      </c>
      <c r="R5222" s="163">
        <f t="shared" si="814"/>
        <v>1</v>
      </c>
      <c r="S5222" s="161">
        <f t="shared" si="815"/>
        <v>9000000</v>
      </c>
      <c r="T5222" s="162">
        <f t="shared" si="816"/>
        <v>192.16100157419308</v>
      </c>
      <c r="U5222" s="162">
        <f t="shared" si="817"/>
        <v>125.39711222527275</v>
      </c>
      <c r="V5222" s="163">
        <f t="shared" si="818"/>
        <v>1</v>
      </c>
      <c r="W5222" s="164">
        <f t="shared" si="819"/>
        <v>406199022.44830364</v>
      </c>
      <c r="X5222" s="164">
        <f t="shared" si="820"/>
        <v>450875004.14028299</v>
      </c>
    </row>
    <row r="5223" spans="10:24" x14ac:dyDescent="0.25">
      <c r="J5223">
        <v>5220</v>
      </c>
      <c r="K5223" s="43">
        <v>0.64705458979665542</v>
      </c>
      <c r="L5223">
        <v>0.56581008085735585</v>
      </c>
      <c r="M5223">
        <v>0.93926697025011463</v>
      </c>
      <c r="N5223" s="44">
        <v>0.71273789563444712</v>
      </c>
      <c r="O5223" s="161">
        <f t="shared" si="811"/>
        <v>6000000</v>
      </c>
      <c r="P5223" s="162">
        <f t="shared" si="812"/>
        <v>182.48575173488499</v>
      </c>
      <c r="Q5223" s="162">
        <f t="shared" si="813"/>
        <v>165.97298502870234</v>
      </c>
      <c r="R5223" s="163">
        <f t="shared" si="814"/>
        <v>1</v>
      </c>
      <c r="S5223" s="161">
        <f t="shared" si="815"/>
        <v>7000000</v>
      </c>
      <c r="T5223" s="162">
        <f t="shared" si="816"/>
        <v>190.82858391162833</v>
      </c>
      <c r="U5223" s="162">
        <f t="shared" si="817"/>
        <v>140.48649251435117</v>
      </c>
      <c r="V5223" s="163">
        <f t="shared" si="818"/>
        <v>1</v>
      </c>
      <c r="W5223" s="164">
        <f t="shared" si="819"/>
        <v>49076600.237095878</v>
      </c>
      <c r="X5223" s="164">
        <f t="shared" si="820"/>
        <v>202394639.78094012</v>
      </c>
    </row>
    <row r="5224" spans="10:24" x14ac:dyDescent="0.25">
      <c r="J5224">
        <v>5221</v>
      </c>
      <c r="K5224" s="43">
        <v>0.65012376841839259</v>
      </c>
      <c r="L5224">
        <v>0.60235278337254927</v>
      </c>
      <c r="M5224">
        <v>0.25821439607826957</v>
      </c>
      <c r="N5224" s="44">
        <v>0.77970720387056847</v>
      </c>
      <c r="O5224" s="161">
        <f t="shared" si="811"/>
        <v>6000000</v>
      </c>
      <c r="P5224" s="162">
        <f t="shared" si="812"/>
        <v>183.89162599827426</v>
      </c>
      <c r="Q5224" s="162">
        <f t="shared" si="813"/>
        <v>122.0227975504985</v>
      </c>
      <c r="R5224" s="163">
        <f t="shared" si="814"/>
        <v>1</v>
      </c>
      <c r="S5224" s="161">
        <f t="shared" si="815"/>
        <v>7000000</v>
      </c>
      <c r="T5224" s="162">
        <f t="shared" si="816"/>
        <v>191.29720866609142</v>
      </c>
      <c r="U5224" s="162">
        <f t="shared" si="817"/>
        <v>118.51139877524925</v>
      </c>
      <c r="V5224" s="163">
        <f t="shared" si="818"/>
        <v>1</v>
      </c>
      <c r="W5224" s="164">
        <f t="shared" si="819"/>
        <v>321212970.68665463</v>
      </c>
      <c r="X5224" s="164">
        <f t="shared" si="820"/>
        <v>359500669.23589522</v>
      </c>
    </row>
    <row r="5225" spans="10:24" x14ac:dyDescent="0.25">
      <c r="J5225">
        <v>5222</v>
      </c>
      <c r="K5225" s="43">
        <v>1.7537456793732087E-2</v>
      </c>
      <c r="L5225">
        <v>0.45632170141004125</v>
      </c>
      <c r="M5225">
        <v>7.3318529391807497E-2</v>
      </c>
      <c r="N5225" s="44">
        <v>0.24553699306679733</v>
      </c>
      <c r="O5225" s="161">
        <f t="shared" si="811"/>
        <v>1000000</v>
      </c>
      <c r="P5225" s="162">
        <f t="shared" si="812"/>
        <v>178.35442628405681</v>
      </c>
      <c r="Q5225" s="162">
        <f t="shared" si="813"/>
        <v>105.96973955613574</v>
      </c>
      <c r="R5225" s="163">
        <f t="shared" si="814"/>
        <v>1</v>
      </c>
      <c r="S5225" s="161">
        <f t="shared" si="815"/>
        <v>1000000</v>
      </c>
      <c r="T5225" s="162">
        <f t="shared" si="816"/>
        <v>189.45147542801894</v>
      </c>
      <c r="U5225" s="162">
        <f t="shared" si="817"/>
        <v>110.48486977806786</v>
      </c>
      <c r="V5225" s="163">
        <f t="shared" si="818"/>
        <v>1</v>
      </c>
      <c r="W5225" s="164">
        <f t="shared" si="819"/>
        <v>22384686.727921084</v>
      </c>
      <c r="X5225" s="164">
        <f t="shared" si="820"/>
        <v>-71033394.350048929</v>
      </c>
    </row>
    <row r="5226" spans="10:24" x14ac:dyDescent="0.25">
      <c r="J5226">
        <v>5223</v>
      </c>
      <c r="K5226" s="43">
        <v>0.86217064691994616</v>
      </c>
      <c r="L5226">
        <v>0.69698749848903285</v>
      </c>
      <c r="M5226">
        <v>0.39606089109701836</v>
      </c>
      <c r="N5226" s="44">
        <v>0.94684239740521525</v>
      </c>
      <c r="O5226" s="161">
        <f t="shared" si="811"/>
        <v>7000000</v>
      </c>
      <c r="P5226" s="162">
        <f t="shared" si="812"/>
        <v>187.73633643550102</v>
      </c>
      <c r="Q5226" s="162">
        <f t="shared" si="813"/>
        <v>129.72887261163555</v>
      </c>
      <c r="R5226" s="163">
        <f t="shared" si="814"/>
        <v>1</v>
      </c>
      <c r="S5226" s="161">
        <f t="shared" si="815"/>
        <v>7000000</v>
      </c>
      <c r="T5226" s="162">
        <f t="shared" si="816"/>
        <v>192.57877881183367</v>
      </c>
      <c r="U5226" s="162">
        <f t="shared" si="817"/>
        <v>122.36443630581778</v>
      </c>
      <c r="V5226" s="163">
        <f t="shared" si="818"/>
        <v>1</v>
      </c>
      <c r="W5226" s="164">
        <f t="shared" si="819"/>
        <v>356052246.76705825</v>
      </c>
      <c r="X5226" s="164">
        <f t="shared" si="820"/>
        <v>341500397.54211128</v>
      </c>
    </row>
    <row r="5227" spans="10:24" x14ac:dyDescent="0.25">
      <c r="J5227">
        <v>5224</v>
      </c>
      <c r="K5227" s="43">
        <v>0.86238102659953086</v>
      </c>
      <c r="L5227">
        <v>0.41006156952816397</v>
      </c>
      <c r="M5227">
        <v>0.35474602066437078</v>
      </c>
      <c r="N5227" s="44">
        <v>0.91784567946681539</v>
      </c>
      <c r="O5227" s="161">
        <f t="shared" si="811"/>
        <v>7000000</v>
      </c>
      <c r="P5227" s="162">
        <f t="shared" si="812"/>
        <v>176.58920099988381</v>
      </c>
      <c r="Q5227" s="162">
        <f t="shared" si="813"/>
        <v>127.54923238416995</v>
      </c>
      <c r="R5227" s="163">
        <f t="shared" si="814"/>
        <v>1</v>
      </c>
      <c r="S5227" s="161">
        <f t="shared" si="815"/>
        <v>7000000</v>
      </c>
      <c r="T5227" s="162">
        <f t="shared" si="816"/>
        <v>188.86306699996126</v>
      </c>
      <c r="U5227" s="162">
        <f t="shared" si="817"/>
        <v>121.27461619208498</v>
      </c>
      <c r="V5227" s="163">
        <f t="shared" si="818"/>
        <v>1</v>
      </c>
      <c r="W5227" s="164">
        <f t="shared" si="819"/>
        <v>293279780.30999702</v>
      </c>
      <c r="X5227" s="164">
        <f t="shared" si="820"/>
        <v>323119155.65513402</v>
      </c>
    </row>
    <row r="5228" spans="10:24" x14ac:dyDescent="0.25">
      <c r="J5228">
        <v>5225</v>
      </c>
      <c r="K5228" s="43">
        <v>0.26824683474547872</v>
      </c>
      <c r="L5228">
        <v>0.22576569639127753</v>
      </c>
      <c r="M5228">
        <v>0.91399548221866067</v>
      </c>
      <c r="N5228" s="44">
        <v>0.48788904051839954</v>
      </c>
      <c r="O5228" s="161">
        <f t="shared" si="811"/>
        <v>2000000</v>
      </c>
      <c r="P5228" s="162">
        <f t="shared" si="812"/>
        <v>168.70703375152297</v>
      </c>
      <c r="Q5228" s="162">
        <f t="shared" si="813"/>
        <v>162.31553566778362</v>
      </c>
      <c r="R5228" s="163">
        <f t="shared" si="814"/>
        <v>1</v>
      </c>
      <c r="S5228" s="161">
        <f t="shared" si="815"/>
        <v>5000000</v>
      </c>
      <c r="T5228" s="162">
        <f t="shared" si="816"/>
        <v>186.23567791717431</v>
      </c>
      <c r="U5228" s="162">
        <f t="shared" si="817"/>
        <v>138.6577678338918</v>
      </c>
      <c r="V5228" s="163">
        <f t="shared" si="818"/>
        <v>1</v>
      </c>
      <c r="W5228" s="164">
        <f t="shared" si="819"/>
        <v>-37217003.832521304</v>
      </c>
      <c r="X5228" s="164">
        <f t="shared" si="820"/>
        <v>87889550.416412592</v>
      </c>
    </row>
    <row r="5229" spans="10:24" x14ac:dyDescent="0.25">
      <c r="J5229">
        <v>5226</v>
      </c>
      <c r="K5229" s="43">
        <v>0.78824461304786408</v>
      </c>
      <c r="L5229">
        <v>4.8671982262219915E-2</v>
      </c>
      <c r="M5229">
        <v>8.0040093246451782E-2</v>
      </c>
      <c r="N5229" s="44">
        <v>0.76862390321098684</v>
      </c>
      <c r="O5229" s="161">
        <f t="shared" si="811"/>
        <v>7000000</v>
      </c>
      <c r="P5229" s="162">
        <f t="shared" si="812"/>
        <v>155.13196901710171</v>
      </c>
      <c r="Q5229" s="162">
        <f t="shared" si="813"/>
        <v>106.90396149847547</v>
      </c>
      <c r="R5229" s="163">
        <f t="shared" si="814"/>
        <v>1</v>
      </c>
      <c r="S5229" s="161">
        <f t="shared" si="815"/>
        <v>7000000</v>
      </c>
      <c r="T5229" s="162">
        <f t="shared" si="816"/>
        <v>181.7106563390339</v>
      </c>
      <c r="U5229" s="162">
        <f t="shared" si="817"/>
        <v>110.95198074923773</v>
      </c>
      <c r="V5229" s="163">
        <f t="shared" si="818"/>
        <v>1</v>
      </c>
      <c r="W5229" s="164">
        <f t="shared" si="819"/>
        <v>287596052.63038367</v>
      </c>
      <c r="X5229" s="164">
        <f t="shared" si="820"/>
        <v>345310729.12857318</v>
      </c>
    </row>
    <row r="5230" spans="10:24" x14ac:dyDescent="0.25">
      <c r="J5230">
        <v>5227</v>
      </c>
      <c r="K5230" s="43">
        <v>1.3948004039765038E-2</v>
      </c>
      <c r="L5230">
        <v>9.1035683023721337E-3</v>
      </c>
      <c r="M5230">
        <v>0.39918982166586203</v>
      </c>
      <c r="N5230" s="44">
        <v>0.31891274368027211</v>
      </c>
      <c r="O5230" s="161">
        <f t="shared" si="811"/>
        <v>1000000</v>
      </c>
      <c r="P5230" s="162">
        <f t="shared" si="812"/>
        <v>144.57932237458539</v>
      </c>
      <c r="Q5230" s="162">
        <f t="shared" si="813"/>
        <v>129.89110582740474</v>
      </c>
      <c r="R5230" s="163">
        <f t="shared" si="814"/>
        <v>1</v>
      </c>
      <c r="S5230" s="161">
        <f t="shared" si="815"/>
        <v>1000000</v>
      </c>
      <c r="T5230" s="162">
        <f t="shared" si="816"/>
        <v>178.19310745819513</v>
      </c>
      <c r="U5230" s="162">
        <f t="shared" si="817"/>
        <v>122.44555291370237</v>
      </c>
      <c r="V5230" s="163">
        <f t="shared" si="818"/>
        <v>1</v>
      </c>
      <c r="W5230" s="164">
        <f t="shared" si="819"/>
        <v>-35311783.452819355</v>
      </c>
      <c r="X5230" s="164">
        <f t="shared" si="820"/>
        <v>-94252445.455507249</v>
      </c>
    </row>
    <row r="5231" spans="10:24" x14ac:dyDescent="0.25">
      <c r="J5231">
        <v>5228</v>
      </c>
      <c r="K5231" s="43">
        <v>0.70946491658483868</v>
      </c>
      <c r="L5231">
        <v>4.7967360616342214E-3</v>
      </c>
      <c r="M5231">
        <v>6.2568332187675768E-2</v>
      </c>
      <c r="N5231" s="44">
        <v>0.44509475527056575</v>
      </c>
      <c r="O5231" s="161">
        <f t="shared" si="811"/>
        <v>6000000</v>
      </c>
      <c r="P5231" s="162">
        <f t="shared" si="812"/>
        <v>141.1477823661256</v>
      </c>
      <c r="Q5231" s="162">
        <f t="shared" si="813"/>
        <v>104.32869675544219</v>
      </c>
      <c r="R5231" s="163">
        <f t="shared" si="814"/>
        <v>1</v>
      </c>
      <c r="S5231" s="161">
        <f t="shared" si="815"/>
        <v>7000000</v>
      </c>
      <c r="T5231" s="162">
        <f t="shared" si="816"/>
        <v>177.04926078870852</v>
      </c>
      <c r="U5231" s="162">
        <f t="shared" si="817"/>
        <v>109.6643483777211</v>
      </c>
      <c r="V5231" s="163">
        <f t="shared" si="818"/>
        <v>1</v>
      </c>
      <c r="W5231" s="164">
        <f t="shared" si="819"/>
        <v>170914513.66410041</v>
      </c>
      <c r="X5231" s="164">
        <f t="shared" si="820"/>
        <v>321694386.876912</v>
      </c>
    </row>
    <row r="5232" spans="10:24" x14ac:dyDescent="0.25">
      <c r="J5232">
        <v>5229</v>
      </c>
      <c r="K5232" s="43">
        <v>0.7339662977276149</v>
      </c>
      <c r="L5232">
        <v>0.13797063336526461</v>
      </c>
      <c r="M5232">
        <v>0.85093316380810824</v>
      </c>
      <c r="N5232" s="44">
        <v>0.57094279033251794</v>
      </c>
      <c r="O5232" s="161">
        <f t="shared" si="811"/>
        <v>6000000</v>
      </c>
      <c r="P5232" s="162">
        <f t="shared" si="812"/>
        <v>163.65776586339899</v>
      </c>
      <c r="Q5232" s="162">
        <f t="shared" si="813"/>
        <v>155.80887983475924</v>
      </c>
      <c r="R5232" s="163">
        <f t="shared" si="814"/>
        <v>1</v>
      </c>
      <c r="S5232" s="161">
        <f t="shared" si="815"/>
        <v>7000000</v>
      </c>
      <c r="T5232" s="162">
        <f t="shared" si="816"/>
        <v>184.552588621133</v>
      </c>
      <c r="U5232" s="162">
        <f t="shared" si="817"/>
        <v>135.40443991737962</v>
      </c>
      <c r="V5232" s="163">
        <f t="shared" si="818"/>
        <v>1</v>
      </c>
      <c r="W5232" s="164">
        <f t="shared" si="819"/>
        <v>-2906683.828161478</v>
      </c>
      <c r="X5232" s="164">
        <f t="shared" si="820"/>
        <v>194037040.92627364</v>
      </c>
    </row>
    <row r="5233" spans="10:24" x14ac:dyDescent="0.25">
      <c r="J5233">
        <v>5230</v>
      </c>
      <c r="K5233" s="43">
        <v>0.89136898304350409</v>
      </c>
      <c r="L5233">
        <v>0.42612490204268394</v>
      </c>
      <c r="M5233">
        <v>5.3528595537168933E-2</v>
      </c>
      <c r="N5233" s="44">
        <v>8.812994166136201E-2</v>
      </c>
      <c r="O5233" s="161">
        <f t="shared" si="811"/>
        <v>7000000</v>
      </c>
      <c r="P5233" s="162">
        <f t="shared" si="812"/>
        <v>177.2062708225944</v>
      </c>
      <c r="Q5233" s="162">
        <f t="shared" si="813"/>
        <v>102.76875134017013</v>
      </c>
      <c r="R5233" s="163">
        <f t="shared" si="814"/>
        <v>1</v>
      </c>
      <c r="S5233" s="161">
        <f t="shared" si="815"/>
        <v>7000000</v>
      </c>
      <c r="T5233" s="162">
        <f t="shared" si="816"/>
        <v>189.0687569408648</v>
      </c>
      <c r="U5233" s="162">
        <f t="shared" si="817"/>
        <v>108.88437567008506</v>
      </c>
      <c r="V5233" s="163">
        <f t="shared" si="818"/>
        <v>0.9</v>
      </c>
      <c r="W5233" s="164">
        <f t="shared" si="819"/>
        <v>471062636.37696993</v>
      </c>
      <c r="X5233" s="164">
        <f t="shared" si="820"/>
        <v>355161602.00591242</v>
      </c>
    </row>
    <row r="5234" spans="10:24" x14ac:dyDescent="0.25">
      <c r="J5234">
        <v>5231</v>
      </c>
      <c r="K5234" s="43">
        <v>1.1614226865803712E-2</v>
      </c>
      <c r="L5234">
        <v>0.53836364147746774</v>
      </c>
      <c r="M5234">
        <v>0.83613593953646226</v>
      </c>
      <c r="N5234" s="44">
        <v>0.21746275352647471</v>
      </c>
      <c r="O5234" s="161">
        <f t="shared" si="811"/>
        <v>1000000</v>
      </c>
      <c r="P5234" s="162">
        <f t="shared" si="812"/>
        <v>181.44468120362174</v>
      </c>
      <c r="Q5234" s="162">
        <f t="shared" si="813"/>
        <v>154.57400449824524</v>
      </c>
      <c r="R5234" s="163">
        <f t="shared" si="814"/>
        <v>1</v>
      </c>
      <c r="S5234" s="161">
        <f t="shared" si="815"/>
        <v>1000000</v>
      </c>
      <c r="T5234" s="162">
        <f t="shared" si="816"/>
        <v>190.48156040120725</v>
      </c>
      <c r="U5234" s="162">
        <f t="shared" si="817"/>
        <v>134.78700224912262</v>
      </c>
      <c r="V5234" s="163">
        <f t="shared" si="818"/>
        <v>1</v>
      </c>
      <c r="W5234" s="164">
        <f t="shared" si="819"/>
        <v>-23129323.294623505</v>
      </c>
      <c r="X5234" s="164">
        <f t="shared" si="820"/>
        <v>-94305441.847915381</v>
      </c>
    </row>
    <row r="5235" spans="10:24" x14ac:dyDescent="0.25">
      <c r="J5235">
        <v>5232</v>
      </c>
      <c r="K5235" s="43">
        <v>0.44171234412898031</v>
      </c>
      <c r="L5235">
        <v>0.54422479987997741</v>
      </c>
      <c r="M5235">
        <v>0.47172347197122999</v>
      </c>
      <c r="N5235" s="44">
        <v>0.77674756240192455</v>
      </c>
      <c r="O5235" s="161">
        <f t="shared" si="811"/>
        <v>5000000</v>
      </c>
      <c r="P5235" s="162">
        <f t="shared" si="812"/>
        <v>181.66624744204273</v>
      </c>
      <c r="Q5235" s="162">
        <f t="shared" si="813"/>
        <v>133.58123608051415</v>
      </c>
      <c r="R5235" s="163">
        <f t="shared" si="814"/>
        <v>1</v>
      </c>
      <c r="S5235" s="161">
        <f t="shared" si="815"/>
        <v>6000000</v>
      </c>
      <c r="T5235" s="162">
        <f t="shared" si="816"/>
        <v>190.55541581401425</v>
      </c>
      <c r="U5235" s="162">
        <f t="shared" si="817"/>
        <v>124.29061804025707</v>
      </c>
      <c r="V5235" s="163">
        <f t="shared" si="818"/>
        <v>1</v>
      </c>
      <c r="W5235" s="164">
        <f t="shared" si="819"/>
        <v>190425056.80764294</v>
      </c>
      <c r="X5235" s="164">
        <f t="shared" si="820"/>
        <v>247588786.64254308</v>
      </c>
    </row>
    <row r="5236" spans="10:24" x14ac:dyDescent="0.25">
      <c r="J5236">
        <v>5233</v>
      </c>
      <c r="K5236" s="43">
        <v>0.5681892250577999</v>
      </c>
      <c r="L5236">
        <v>0.34530026750193599</v>
      </c>
      <c r="M5236">
        <v>0.32761571427579861</v>
      </c>
      <c r="N5236" s="44">
        <v>1.2548627363177745E-2</v>
      </c>
      <c r="O5236" s="161">
        <f t="shared" si="811"/>
        <v>6000000</v>
      </c>
      <c r="P5236" s="162">
        <f t="shared" si="812"/>
        <v>174.02939662508228</v>
      </c>
      <c r="Q5236" s="162">
        <f t="shared" si="813"/>
        <v>126.06987028111985</v>
      </c>
      <c r="R5236" s="163">
        <f t="shared" si="814"/>
        <v>1</v>
      </c>
      <c r="S5236" s="161">
        <f t="shared" si="815"/>
        <v>6000000</v>
      </c>
      <c r="T5236" s="162">
        <f t="shared" si="816"/>
        <v>188.00979887502743</v>
      </c>
      <c r="U5236" s="162">
        <f t="shared" si="817"/>
        <v>120.53493514055992</v>
      </c>
      <c r="V5236" s="163">
        <f t="shared" si="818"/>
        <v>0.05</v>
      </c>
      <c r="W5236" s="164">
        <f t="shared" si="819"/>
        <v>237757158.06377465</v>
      </c>
      <c r="X5236" s="164">
        <f t="shared" si="820"/>
        <v>-129757540.87965974</v>
      </c>
    </row>
    <row r="5237" spans="10:24" x14ac:dyDescent="0.25">
      <c r="J5237">
        <v>5234</v>
      </c>
      <c r="K5237" s="43">
        <v>0.93770273390055792</v>
      </c>
      <c r="L5237">
        <v>0.65406432875957254</v>
      </c>
      <c r="M5237">
        <v>0.1063580381761986</v>
      </c>
      <c r="N5237" s="44">
        <v>0.10943147648475171</v>
      </c>
      <c r="O5237" s="161">
        <f t="shared" si="811"/>
        <v>7000000</v>
      </c>
      <c r="P5237" s="162">
        <f t="shared" si="812"/>
        <v>185.94475185107916</v>
      </c>
      <c r="Q5237" s="162">
        <f t="shared" si="813"/>
        <v>110.07736751120247</v>
      </c>
      <c r="R5237" s="163">
        <f t="shared" si="814"/>
        <v>1</v>
      </c>
      <c r="S5237" s="161">
        <f t="shared" si="815"/>
        <v>9000000</v>
      </c>
      <c r="T5237" s="162">
        <f t="shared" si="816"/>
        <v>191.98158395035972</v>
      </c>
      <c r="U5237" s="162">
        <f t="shared" si="817"/>
        <v>112.53868375560123</v>
      </c>
      <c r="V5237" s="163">
        <f t="shared" si="818"/>
        <v>0.9</v>
      </c>
      <c r="W5237" s="164">
        <f t="shared" si="819"/>
        <v>481071690.37913686</v>
      </c>
      <c r="X5237" s="164">
        <f t="shared" si="820"/>
        <v>493487491.57754385</v>
      </c>
    </row>
    <row r="5238" spans="10:24" x14ac:dyDescent="0.25">
      <c r="J5238">
        <v>5235</v>
      </c>
      <c r="K5238" s="43">
        <v>1.5224650857779132E-2</v>
      </c>
      <c r="L5238">
        <v>0.61549738203149662</v>
      </c>
      <c r="M5238">
        <v>0.56234748234819432</v>
      </c>
      <c r="N5238" s="44">
        <v>7.2620244802412248E-2</v>
      </c>
      <c r="O5238" s="161">
        <f t="shared" si="811"/>
        <v>1000000</v>
      </c>
      <c r="P5238" s="162">
        <f t="shared" si="812"/>
        <v>184.40514509000403</v>
      </c>
      <c r="Q5238" s="162">
        <f t="shared" si="813"/>
        <v>138.1384726310863</v>
      </c>
      <c r="R5238" s="163">
        <f t="shared" si="814"/>
        <v>1</v>
      </c>
      <c r="S5238" s="161">
        <f t="shared" si="815"/>
        <v>1000000</v>
      </c>
      <c r="T5238" s="162">
        <f t="shared" si="816"/>
        <v>191.46838169666802</v>
      </c>
      <c r="U5238" s="162">
        <f t="shared" si="817"/>
        <v>126.56923631554315</v>
      </c>
      <c r="V5238" s="163">
        <f t="shared" si="818"/>
        <v>0.9</v>
      </c>
      <c r="W5238" s="164">
        <f t="shared" si="819"/>
        <v>-3733327.5410822779</v>
      </c>
      <c r="X5238" s="164">
        <f t="shared" si="820"/>
        <v>-91590769.156987607</v>
      </c>
    </row>
    <row r="5239" spans="10:24" x14ac:dyDescent="0.25">
      <c r="J5239">
        <v>5236</v>
      </c>
      <c r="K5239" s="43">
        <v>0.75307701158837159</v>
      </c>
      <c r="L5239">
        <v>0.43356587841191219</v>
      </c>
      <c r="M5239">
        <v>0.36130051397520824</v>
      </c>
      <c r="N5239" s="44">
        <v>0.93102797074852262</v>
      </c>
      <c r="O5239" s="161">
        <f t="shared" si="811"/>
        <v>7000000</v>
      </c>
      <c r="P5239" s="162">
        <f t="shared" si="812"/>
        <v>177.49045715569642</v>
      </c>
      <c r="Q5239" s="162">
        <f t="shared" si="813"/>
        <v>127.90030532062529</v>
      </c>
      <c r="R5239" s="163">
        <f t="shared" si="814"/>
        <v>1</v>
      </c>
      <c r="S5239" s="161">
        <f t="shared" si="815"/>
        <v>7000000</v>
      </c>
      <c r="T5239" s="162">
        <f t="shared" si="816"/>
        <v>189.16348571856548</v>
      </c>
      <c r="U5239" s="162">
        <f t="shared" si="817"/>
        <v>121.45015266031264</v>
      </c>
      <c r="V5239" s="163">
        <f t="shared" si="818"/>
        <v>1</v>
      </c>
      <c r="W5239" s="164">
        <f t="shared" si="819"/>
        <v>297131062.84549791</v>
      </c>
      <c r="X5239" s="164">
        <f t="shared" si="820"/>
        <v>323993331.40776992</v>
      </c>
    </row>
    <row r="5240" spans="10:24" x14ac:dyDescent="0.25">
      <c r="J5240">
        <v>5237</v>
      </c>
      <c r="K5240" s="43">
        <v>0.24095845260250137</v>
      </c>
      <c r="L5240">
        <v>0.32691889514016814</v>
      </c>
      <c r="M5240">
        <v>6.6487420508001494E-2</v>
      </c>
      <c r="N5240" s="44">
        <v>0.16303303950952663</v>
      </c>
      <c r="O5240" s="161">
        <f t="shared" si="811"/>
        <v>2000000</v>
      </c>
      <c r="P5240" s="162">
        <f t="shared" si="812"/>
        <v>173.2734438866988</v>
      </c>
      <c r="Q5240" s="162">
        <f t="shared" si="813"/>
        <v>104.95052800204762</v>
      </c>
      <c r="R5240" s="163">
        <f t="shared" si="814"/>
        <v>1</v>
      </c>
      <c r="S5240" s="161">
        <f t="shared" si="815"/>
        <v>5000000</v>
      </c>
      <c r="T5240" s="162">
        <f t="shared" si="816"/>
        <v>187.75781462889961</v>
      </c>
      <c r="U5240" s="162">
        <f t="shared" si="817"/>
        <v>109.97526400102382</v>
      </c>
      <c r="V5240" s="163">
        <f t="shared" si="818"/>
        <v>0.9</v>
      </c>
      <c r="W5240" s="164">
        <f t="shared" si="819"/>
        <v>86645831.769302368</v>
      </c>
      <c r="X5240" s="164">
        <f t="shared" si="820"/>
        <v>200021477.82544106</v>
      </c>
    </row>
    <row r="5241" spans="10:24" x14ac:dyDescent="0.25">
      <c r="J5241">
        <v>5238</v>
      </c>
      <c r="K5241" s="43">
        <v>0.84473024212610826</v>
      </c>
      <c r="L5241">
        <v>0.44770062923296983</v>
      </c>
      <c r="M5241">
        <v>6.8465214834994348E-2</v>
      </c>
      <c r="N5241" s="44">
        <v>0.4384828503313194</v>
      </c>
      <c r="O5241" s="161">
        <f t="shared" si="811"/>
        <v>7000000</v>
      </c>
      <c r="P5241" s="162">
        <f t="shared" si="812"/>
        <v>178.02790716992186</v>
      </c>
      <c r="Q5241" s="162">
        <f t="shared" si="813"/>
        <v>105.25360871086328</v>
      </c>
      <c r="R5241" s="163">
        <f t="shared" si="814"/>
        <v>1</v>
      </c>
      <c r="S5241" s="161">
        <f t="shared" si="815"/>
        <v>7000000</v>
      </c>
      <c r="T5241" s="162">
        <f t="shared" si="816"/>
        <v>189.3426357233073</v>
      </c>
      <c r="U5241" s="162">
        <f t="shared" si="817"/>
        <v>110.12680435543163</v>
      </c>
      <c r="V5241" s="163">
        <f t="shared" si="818"/>
        <v>1</v>
      </c>
      <c r="W5241" s="164">
        <f t="shared" si="819"/>
        <v>459420089.21341008</v>
      </c>
      <c r="X5241" s="164">
        <f t="shared" si="820"/>
        <v>404510819.57512963</v>
      </c>
    </row>
    <row r="5242" spans="10:24" x14ac:dyDescent="0.25">
      <c r="J5242">
        <v>5239</v>
      </c>
      <c r="K5242" s="43">
        <v>0.2578309552283633</v>
      </c>
      <c r="L5242">
        <v>0.96904004900119944</v>
      </c>
      <c r="M5242">
        <v>7.1499086825676961E-2</v>
      </c>
      <c r="N5242" s="44">
        <v>0.47028285907689626</v>
      </c>
      <c r="O5242" s="161">
        <f t="shared" si="811"/>
        <v>2000000</v>
      </c>
      <c r="P5242" s="162">
        <f t="shared" si="812"/>
        <v>208.00303305390622</v>
      </c>
      <c r="Q5242" s="162">
        <f t="shared" si="813"/>
        <v>105.70566211063922</v>
      </c>
      <c r="R5242" s="163">
        <f t="shared" si="814"/>
        <v>1</v>
      </c>
      <c r="S5242" s="161">
        <f t="shared" si="815"/>
        <v>5000000</v>
      </c>
      <c r="T5242" s="162">
        <f t="shared" si="816"/>
        <v>199.33434435130206</v>
      </c>
      <c r="U5242" s="162">
        <f t="shared" si="817"/>
        <v>110.35283105531961</v>
      </c>
      <c r="V5242" s="163">
        <f t="shared" si="818"/>
        <v>1</v>
      </c>
      <c r="W5242" s="164">
        <f t="shared" si="819"/>
        <v>154594741.88653401</v>
      </c>
      <c r="X5242" s="164">
        <f t="shared" si="820"/>
        <v>294907566.47991228</v>
      </c>
    </row>
    <row r="5243" spans="10:24" x14ac:dyDescent="0.25">
      <c r="J5243">
        <v>5240</v>
      </c>
      <c r="K5243" s="43">
        <v>0.18229287885156775</v>
      </c>
      <c r="L5243">
        <v>0.16831686290705816</v>
      </c>
      <c r="M5243">
        <v>0.73203533243645813</v>
      </c>
      <c r="N5243" s="44">
        <v>0.72868173244880352</v>
      </c>
      <c r="O5243" s="161">
        <f t="shared" si="811"/>
        <v>2000000</v>
      </c>
      <c r="P5243" s="162">
        <f t="shared" si="812"/>
        <v>165.58743289764257</v>
      </c>
      <c r="Q5243" s="162">
        <f t="shared" si="813"/>
        <v>147.37960605231999</v>
      </c>
      <c r="R5243" s="163">
        <f t="shared" si="814"/>
        <v>1</v>
      </c>
      <c r="S5243" s="161">
        <f t="shared" si="815"/>
        <v>5000000</v>
      </c>
      <c r="T5243" s="162">
        <f t="shared" si="816"/>
        <v>185.19581096588087</v>
      </c>
      <c r="U5243" s="162">
        <f t="shared" si="817"/>
        <v>131.18980302616001</v>
      </c>
      <c r="V5243" s="163">
        <f t="shared" si="818"/>
        <v>1</v>
      </c>
      <c r="W5243" s="164">
        <f t="shared" si="819"/>
        <v>-13584346.309354827</v>
      </c>
      <c r="X5243" s="164">
        <f t="shared" si="820"/>
        <v>120030039.69860429</v>
      </c>
    </row>
    <row r="5244" spans="10:24" x14ac:dyDescent="0.25">
      <c r="J5244">
        <v>5241</v>
      </c>
      <c r="K5244" s="43">
        <v>0.40120976668578978</v>
      </c>
      <c r="L5244">
        <v>0.47117945171238318</v>
      </c>
      <c r="M5244">
        <v>0.72067988518034654</v>
      </c>
      <c r="N5244" s="44">
        <v>0.96593551688408852</v>
      </c>
      <c r="O5244" s="161">
        <f t="shared" si="811"/>
        <v>5000000</v>
      </c>
      <c r="P5244" s="162">
        <f t="shared" si="812"/>
        <v>178.91541967961686</v>
      </c>
      <c r="Q5244" s="162">
        <f t="shared" si="813"/>
        <v>146.69724838383499</v>
      </c>
      <c r="R5244" s="163">
        <f t="shared" si="814"/>
        <v>1</v>
      </c>
      <c r="S5244" s="161">
        <f t="shared" si="815"/>
        <v>6000000</v>
      </c>
      <c r="T5244" s="162">
        <f t="shared" si="816"/>
        <v>189.63847322653896</v>
      </c>
      <c r="U5244" s="162">
        <f t="shared" si="817"/>
        <v>130.84862419191751</v>
      </c>
      <c r="V5244" s="163">
        <f t="shared" si="818"/>
        <v>1</v>
      </c>
      <c r="W5244" s="164">
        <f t="shared" si="819"/>
        <v>111090856.47890937</v>
      </c>
      <c r="X5244" s="164">
        <f t="shared" si="820"/>
        <v>202739094.20772874</v>
      </c>
    </row>
    <row r="5245" spans="10:24" x14ac:dyDescent="0.25">
      <c r="J5245">
        <v>5242</v>
      </c>
      <c r="K5245" s="43">
        <v>0.59603894604277396</v>
      </c>
      <c r="L5245">
        <v>0.99935324719422369</v>
      </c>
      <c r="M5245">
        <v>0.43951789584226164</v>
      </c>
      <c r="N5245" s="44">
        <v>0.24945584162704215</v>
      </c>
      <c r="O5245" s="161">
        <f t="shared" si="811"/>
        <v>6000000</v>
      </c>
      <c r="P5245" s="162">
        <f t="shared" si="812"/>
        <v>228.26125119579652</v>
      </c>
      <c r="Q5245" s="162">
        <f t="shared" si="813"/>
        <v>131.956167306867</v>
      </c>
      <c r="R5245" s="163">
        <f t="shared" si="814"/>
        <v>1</v>
      </c>
      <c r="S5245" s="161">
        <f t="shared" si="815"/>
        <v>6000000</v>
      </c>
      <c r="T5245" s="162">
        <f t="shared" si="816"/>
        <v>206.08708373193218</v>
      </c>
      <c r="U5245" s="162">
        <f t="shared" si="817"/>
        <v>123.4780836534335</v>
      </c>
      <c r="V5245" s="163">
        <f t="shared" si="818"/>
        <v>1</v>
      </c>
      <c r="W5245" s="164">
        <f t="shared" si="819"/>
        <v>527830503.33357716</v>
      </c>
      <c r="X5245" s="164">
        <f t="shared" si="820"/>
        <v>345654000.47099209</v>
      </c>
    </row>
    <row r="5246" spans="10:24" x14ac:dyDescent="0.25">
      <c r="J5246">
        <v>5243</v>
      </c>
      <c r="K5246" s="43">
        <v>0.27058115764294444</v>
      </c>
      <c r="L5246">
        <v>0.57992017907302151</v>
      </c>
      <c r="M5246">
        <v>0.96649976671772009</v>
      </c>
      <c r="N5246" s="44">
        <v>0.69550949357217806</v>
      </c>
      <c r="O5246" s="161">
        <f t="shared" si="811"/>
        <v>2000000</v>
      </c>
      <c r="P5246" s="162">
        <f t="shared" si="812"/>
        <v>183.02533923545317</v>
      </c>
      <c r="Q5246" s="162">
        <f t="shared" si="813"/>
        <v>171.6334180135446</v>
      </c>
      <c r="R5246" s="163">
        <f t="shared" si="814"/>
        <v>1</v>
      </c>
      <c r="S5246" s="161">
        <f t="shared" si="815"/>
        <v>5000000</v>
      </c>
      <c r="T5246" s="162">
        <f t="shared" si="816"/>
        <v>191.00844641181772</v>
      </c>
      <c r="U5246" s="162">
        <f t="shared" si="817"/>
        <v>143.3167090067723</v>
      </c>
      <c r="V5246" s="163">
        <f t="shared" si="818"/>
        <v>1</v>
      </c>
      <c r="W5246" s="164">
        <f t="shared" si="819"/>
        <v>-27216157.55618285</v>
      </c>
      <c r="X5246" s="164">
        <f t="shared" si="820"/>
        <v>88458687.02522707</v>
      </c>
    </row>
    <row r="5247" spans="10:24" x14ac:dyDescent="0.25">
      <c r="J5247">
        <v>5244</v>
      </c>
      <c r="K5247" s="43">
        <v>0.58900703794980358</v>
      </c>
      <c r="L5247">
        <v>0.92195064276060656</v>
      </c>
      <c r="M5247">
        <v>0.27433880424286528</v>
      </c>
      <c r="N5247" s="44">
        <v>0.11322562877316578</v>
      </c>
      <c r="O5247" s="161">
        <f t="shared" si="811"/>
        <v>6000000</v>
      </c>
      <c r="P5247" s="162">
        <f t="shared" si="812"/>
        <v>201.27473038674353</v>
      </c>
      <c r="Q5247" s="162">
        <f t="shared" si="813"/>
        <v>123.00514247048737</v>
      </c>
      <c r="R5247" s="163">
        <f t="shared" si="814"/>
        <v>1</v>
      </c>
      <c r="S5247" s="161">
        <f t="shared" si="815"/>
        <v>6000000</v>
      </c>
      <c r="T5247" s="162">
        <f t="shared" si="816"/>
        <v>197.09157679558118</v>
      </c>
      <c r="U5247" s="162">
        <f t="shared" si="817"/>
        <v>119.00257123524369</v>
      </c>
      <c r="V5247" s="163">
        <f t="shared" si="818"/>
        <v>0.9</v>
      </c>
      <c r="W5247" s="164">
        <f t="shared" si="819"/>
        <v>419617527.49753696</v>
      </c>
      <c r="X5247" s="164">
        <f t="shared" si="820"/>
        <v>271680630.0258224</v>
      </c>
    </row>
    <row r="5248" spans="10:24" x14ac:dyDescent="0.25">
      <c r="J5248">
        <v>5245</v>
      </c>
      <c r="K5248" s="43">
        <v>0.27670172084126587</v>
      </c>
      <c r="L5248">
        <v>0.36457476807701561</v>
      </c>
      <c r="M5248">
        <v>0.88497335642922592</v>
      </c>
      <c r="N5248" s="44">
        <v>0.63038764357670685</v>
      </c>
      <c r="O5248" s="161">
        <f t="shared" si="811"/>
        <v>2000000</v>
      </c>
      <c r="P5248" s="162">
        <f t="shared" si="812"/>
        <v>174.80614410239843</v>
      </c>
      <c r="Q5248" s="162">
        <f t="shared" si="813"/>
        <v>159.00443207649138</v>
      </c>
      <c r="R5248" s="163">
        <f t="shared" si="814"/>
        <v>1</v>
      </c>
      <c r="S5248" s="161">
        <f t="shared" si="815"/>
        <v>5000000</v>
      </c>
      <c r="T5248" s="162">
        <f t="shared" si="816"/>
        <v>188.26871470079948</v>
      </c>
      <c r="U5248" s="162">
        <f t="shared" si="817"/>
        <v>137.00221603824568</v>
      </c>
      <c r="V5248" s="163">
        <f t="shared" si="818"/>
        <v>1</v>
      </c>
      <c r="W5248" s="164">
        <f t="shared" si="819"/>
        <v>-18396575.948185898</v>
      </c>
      <c r="X5248" s="164">
        <f t="shared" si="820"/>
        <v>106332493.312769</v>
      </c>
    </row>
    <row r="5249" spans="10:24" x14ac:dyDescent="0.25">
      <c r="J5249">
        <v>5246</v>
      </c>
      <c r="K5249" s="43">
        <v>0.15330381024283912</v>
      </c>
      <c r="L5249">
        <v>0.8230447081861898</v>
      </c>
      <c r="M5249">
        <v>0.55239463100705555</v>
      </c>
      <c r="N5249" s="44">
        <v>0.58406933690803398</v>
      </c>
      <c r="O5249" s="161">
        <f t="shared" si="811"/>
        <v>2000000</v>
      </c>
      <c r="P5249" s="162">
        <f t="shared" si="812"/>
        <v>193.90546082584774</v>
      </c>
      <c r="Q5249" s="162">
        <f t="shared" si="813"/>
        <v>137.63427427591714</v>
      </c>
      <c r="R5249" s="163">
        <f t="shared" si="814"/>
        <v>1</v>
      </c>
      <c r="S5249" s="161">
        <f t="shared" si="815"/>
        <v>5000000</v>
      </c>
      <c r="T5249" s="162">
        <f t="shared" si="816"/>
        <v>194.63515360861592</v>
      </c>
      <c r="U5249" s="162">
        <f t="shared" si="817"/>
        <v>126.31713713795857</v>
      </c>
      <c r="V5249" s="163">
        <f t="shared" si="818"/>
        <v>1</v>
      </c>
      <c r="W5249" s="164">
        <f t="shared" si="819"/>
        <v>62542373.099861205</v>
      </c>
      <c r="X5249" s="164">
        <f t="shared" si="820"/>
        <v>191590082.3532868</v>
      </c>
    </row>
    <row r="5250" spans="10:24" x14ac:dyDescent="0.25">
      <c r="J5250">
        <v>5247</v>
      </c>
      <c r="K5250" s="43">
        <v>7.9452607103486672E-2</v>
      </c>
      <c r="L5250">
        <v>0.57154761227467266</v>
      </c>
      <c r="M5250">
        <v>0.75853469985154764</v>
      </c>
      <c r="N5250" s="44">
        <v>0.90120720569958568</v>
      </c>
      <c r="O5250" s="161">
        <f t="shared" si="811"/>
        <v>2000000</v>
      </c>
      <c r="P5250" s="162">
        <f t="shared" si="812"/>
        <v>182.70473464807887</v>
      </c>
      <c r="Q5250" s="162">
        <f t="shared" si="813"/>
        <v>149.0319375237514</v>
      </c>
      <c r="R5250" s="163">
        <f t="shared" si="814"/>
        <v>1</v>
      </c>
      <c r="S5250" s="161">
        <f t="shared" si="815"/>
        <v>2000000</v>
      </c>
      <c r="T5250" s="162">
        <f t="shared" si="816"/>
        <v>190.90157821602628</v>
      </c>
      <c r="U5250" s="162">
        <f t="shared" si="817"/>
        <v>132.01596876187568</v>
      </c>
      <c r="V5250" s="163">
        <f t="shared" si="818"/>
        <v>1</v>
      </c>
      <c r="W5250" s="164">
        <f t="shared" si="819"/>
        <v>17345594.248654947</v>
      </c>
      <c r="X5250" s="164">
        <f t="shared" si="820"/>
        <v>-32228781.09169881</v>
      </c>
    </row>
    <row r="5251" spans="10:24" x14ac:dyDescent="0.25">
      <c r="J5251">
        <v>5248</v>
      </c>
      <c r="K5251" s="43">
        <v>0.95754685002917495</v>
      </c>
      <c r="L5251">
        <v>0.14585433883198284</v>
      </c>
      <c r="M5251">
        <v>0.93991137705526018</v>
      </c>
      <c r="N5251" s="44">
        <v>0.17402375007248116</v>
      </c>
      <c r="O5251" s="161">
        <f t="shared" si="811"/>
        <v>9000000</v>
      </c>
      <c r="P5251" s="162">
        <f t="shared" si="812"/>
        <v>164.184290248449</v>
      </c>
      <c r="Q5251" s="162">
        <f t="shared" si="813"/>
        <v>166.08060125175331</v>
      </c>
      <c r="R5251" s="163">
        <f t="shared" si="814"/>
        <v>1</v>
      </c>
      <c r="S5251" s="161">
        <f t="shared" si="815"/>
        <v>9000000</v>
      </c>
      <c r="T5251" s="162">
        <f t="shared" si="816"/>
        <v>184.728096749483</v>
      </c>
      <c r="U5251" s="162">
        <f t="shared" si="817"/>
        <v>140.54030062587665</v>
      </c>
      <c r="V5251" s="163">
        <f t="shared" si="818"/>
        <v>0.9</v>
      </c>
      <c r="W5251" s="164">
        <f t="shared" si="819"/>
        <v>-67066799.029738747</v>
      </c>
      <c r="X5251" s="164">
        <f t="shared" si="820"/>
        <v>207921148.60121137</v>
      </c>
    </row>
    <row r="5252" spans="10:24" x14ac:dyDescent="0.25">
      <c r="J5252">
        <v>5249</v>
      </c>
      <c r="K5252" s="43">
        <v>0.6071778443702448</v>
      </c>
      <c r="L5252">
        <v>0.44811110782490315</v>
      </c>
      <c r="M5252">
        <v>0.51423053920988759</v>
      </c>
      <c r="N5252" s="44">
        <v>0.12293875510874797</v>
      </c>
      <c r="O5252" s="161">
        <f t="shared" si="811"/>
        <v>6000000</v>
      </c>
      <c r="P5252" s="162">
        <f t="shared" si="812"/>
        <v>178.04347383457156</v>
      </c>
      <c r="Q5252" s="162">
        <f t="shared" si="813"/>
        <v>135.71356479718162</v>
      </c>
      <c r="R5252" s="163">
        <f t="shared" si="814"/>
        <v>1</v>
      </c>
      <c r="S5252" s="161">
        <f t="shared" si="815"/>
        <v>7000000</v>
      </c>
      <c r="T5252" s="162">
        <f t="shared" si="816"/>
        <v>189.34782461152386</v>
      </c>
      <c r="U5252" s="162">
        <f t="shared" si="817"/>
        <v>125.35678239859081</v>
      </c>
      <c r="V5252" s="163">
        <f t="shared" si="818"/>
        <v>0.9</v>
      </c>
      <c r="W5252" s="164">
        <f t="shared" si="819"/>
        <v>203979454.22433963</v>
      </c>
      <c r="X5252" s="164">
        <f t="shared" si="820"/>
        <v>253143565.94147825</v>
      </c>
    </row>
    <row r="5253" spans="10:24" x14ac:dyDescent="0.25">
      <c r="J5253">
        <v>5250</v>
      </c>
      <c r="K5253" s="43">
        <v>0.62847524908311336</v>
      </c>
      <c r="L5253">
        <v>0.81051867379715881</v>
      </c>
      <c r="M5253">
        <v>0.88723037006300842</v>
      </c>
      <c r="N5253" s="44">
        <v>0.48065989239122853</v>
      </c>
      <c r="O5253" s="161">
        <f t="shared" ref="O5253:O5316" si="821">VLOOKUP(K5253,$E$5:$H$10,4)</f>
        <v>6000000</v>
      </c>
      <c r="P5253" s="162">
        <f t="shared" ref="P5253:P5316" si="822">_xlfn.NORM.INV(L5253,$E$12,$E$13)</f>
        <v>193.19713876178571</v>
      </c>
      <c r="Q5253" s="162">
        <f t="shared" ref="Q5253:Q5316" si="823">_xlfn.NORM.INV(M5253,$E$15,$E$16)</f>
        <v>159.23859568164914</v>
      </c>
      <c r="R5253" s="163">
        <f t="shared" ref="R5253:R5316" si="824">VLOOKUP(N5253,$E$19:$H$21,4)</f>
        <v>1</v>
      </c>
      <c r="S5253" s="161">
        <f t="shared" ref="S5253:S5316" si="825">VLOOKUP(K5253,$G$5:$H$10,2)</f>
        <v>7000000</v>
      </c>
      <c r="T5253" s="162">
        <f t="shared" ref="T5253:T5316" si="826">_xlfn.NORM.INV(L5253,$G$12,$G$13)</f>
        <v>194.39904625392856</v>
      </c>
      <c r="U5253" s="162">
        <f t="shared" ref="U5253:U5316" si="827">_xlfn.NORM.INV(M5253,$G$15,$G$16)</f>
        <v>137.11929784082457</v>
      </c>
      <c r="V5253" s="163">
        <f t="shared" ref="V5253:V5316" si="828">VLOOKUP(N5253,$G$19:$H$21,2)</f>
        <v>1</v>
      </c>
      <c r="W5253" s="164">
        <f t="shared" ref="W5253:W5316" si="829">O5253*(P5253-Q5253)*R5253-$D$23-$D$24</f>
        <v>153751258.48081937</v>
      </c>
      <c r="X5253" s="164">
        <f t="shared" ref="X5253:X5316" si="830">S5253*(T5253-U5253)*V5253-$F$23-$F$24</f>
        <v>250958238.89172792</v>
      </c>
    </row>
    <row r="5254" spans="10:24" x14ac:dyDescent="0.25">
      <c r="J5254">
        <v>5251</v>
      </c>
      <c r="K5254" s="43">
        <v>0.36391621255000051</v>
      </c>
      <c r="L5254">
        <v>0.75056270130851488</v>
      </c>
      <c r="M5254">
        <v>0.6829275909458743</v>
      </c>
      <c r="N5254" s="44">
        <v>0.64803400566344838</v>
      </c>
      <c r="O5254" s="161">
        <f t="shared" si="821"/>
        <v>5000000</v>
      </c>
      <c r="P5254" s="162">
        <f t="shared" si="822"/>
        <v>190.14392331763293</v>
      </c>
      <c r="Q5254" s="162">
        <f t="shared" si="823"/>
        <v>144.51802257199287</v>
      </c>
      <c r="R5254" s="163">
        <f t="shared" si="824"/>
        <v>1</v>
      </c>
      <c r="S5254" s="161">
        <f t="shared" si="825"/>
        <v>6000000</v>
      </c>
      <c r="T5254" s="162">
        <f t="shared" si="826"/>
        <v>193.38130777254432</v>
      </c>
      <c r="U5254" s="162">
        <f t="shared" si="827"/>
        <v>129.75901128599642</v>
      </c>
      <c r="V5254" s="163">
        <f t="shared" si="828"/>
        <v>1</v>
      </c>
      <c r="W5254" s="164">
        <f t="shared" si="829"/>
        <v>178129503.72820026</v>
      </c>
      <c r="X5254" s="164">
        <f t="shared" si="830"/>
        <v>231733778.91928738</v>
      </c>
    </row>
    <row r="5255" spans="10:24" x14ac:dyDescent="0.25">
      <c r="J5255">
        <v>5252</v>
      </c>
      <c r="K5255" s="43">
        <v>0.45819094712563946</v>
      </c>
      <c r="L5255">
        <v>0.11860184607012547</v>
      </c>
      <c r="M5255">
        <v>0.14149939629395691</v>
      </c>
      <c r="N5255" s="44">
        <v>0.1374110000139771</v>
      </c>
      <c r="O5255" s="161">
        <f t="shared" si="821"/>
        <v>5000000</v>
      </c>
      <c r="P5255" s="162">
        <f t="shared" si="822"/>
        <v>162.269924063063</v>
      </c>
      <c r="Q5255" s="162">
        <f t="shared" si="823"/>
        <v>113.52785704117466</v>
      </c>
      <c r="R5255" s="163">
        <f t="shared" si="824"/>
        <v>1</v>
      </c>
      <c r="S5255" s="161">
        <f t="shared" si="825"/>
        <v>6000000</v>
      </c>
      <c r="T5255" s="162">
        <f t="shared" si="826"/>
        <v>184.08997468768766</v>
      </c>
      <c r="U5255" s="162">
        <f t="shared" si="827"/>
        <v>114.26392852058733</v>
      </c>
      <c r="V5255" s="163">
        <f t="shared" si="828"/>
        <v>0.9</v>
      </c>
      <c r="W5255" s="164">
        <f t="shared" si="829"/>
        <v>193710335.10944173</v>
      </c>
      <c r="X5255" s="164">
        <f t="shared" si="830"/>
        <v>227060649.30234182</v>
      </c>
    </row>
    <row r="5256" spans="10:24" x14ac:dyDescent="0.25">
      <c r="J5256">
        <v>5253</v>
      </c>
      <c r="K5256" s="43">
        <v>0.92335760021648783</v>
      </c>
      <c r="L5256">
        <v>6.2445890685724148E-2</v>
      </c>
      <c r="M5256">
        <v>0.41195495347896527</v>
      </c>
      <c r="N5256" s="44">
        <v>0.29991509418509466</v>
      </c>
      <c r="O5256" s="161">
        <f t="shared" si="821"/>
        <v>7000000</v>
      </c>
      <c r="P5256" s="162">
        <f t="shared" si="822"/>
        <v>156.98159004799152</v>
      </c>
      <c r="Q5256" s="162">
        <f t="shared" si="823"/>
        <v>130.54962058630613</v>
      </c>
      <c r="R5256" s="163">
        <f t="shared" si="824"/>
        <v>1</v>
      </c>
      <c r="S5256" s="161">
        <f t="shared" si="825"/>
        <v>9000000</v>
      </c>
      <c r="T5256" s="162">
        <f t="shared" si="826"/>
        <v>182.32719668266384</v>
      </c>
      <c r="U5256" s="162">
        <f t="shared" si="827"/>
        <v>122.77481029315307</v>
      </c>
      <c r="V5256" s="163">
        <f t="shared" si="828"/>
        <v>1</v>
      </c>
      <c r="W5256" s="164">
        <f t="shared" si="829"/>
        <v>135023786.2317977</v>
      </c>
      <c r="X5256" s="164">
        <f t="shared" si="830"/>
        <v>385971477.50559694</v>
      </c>
    </row>
    <row r="5257" spans="10:24" x14ac:dyDescent="0.25">
      <c r="J5257">
        <v>5254</v>
      </c>
      <c r="K5257" s="43">
        <v>0.63832449664872837</v>
      </c>
      <c r="L5257">
        <v>0.90276005476964238</v>
      </c>
      <c r="M5257">
        <v>0.32845598848746582</v>
      </c>
      <c r="N5257" s="44">
        <v>0.1354790139541272</v>
      </c>
      <c r="O5257" s="161">
        <f t="shared" si="821"/>
        <v>6000000</v>
      </c>
      <c r="P5257" s="162">
        <f t="shared" si="822"/>
        <v>199.46159766927562</v>
      </c>
      <c r="Q5257" s="162">
        <f t="shared" si="823"/>
        <v>126.11638689039287</v>
      </c>
      <c r="R5257" s="163">
        <f t="shared" si="824"/>
        <v>1</v>
      </c>
      <c r="S5257" s="161">
        <f t="shared" si="825"/>
        <v>7000000</v>
      </c>
      <c r="T5257" s="162">
        <f t="shared" si="826"/>
        <v>196.48719922309186</v>
      </c>
      <c r="U5257" s="162">
        <f t="shared" si="827"/>
        <v>120.55819344519644</v>
      </c>
      <c r="V5257" s="163">
        <f t="shared" si="828"/>
        <v>0.9</v>
      </c>
      <c r="W5257" s="164">
        <f t="shared" si="829"/>
        <v>390071264.67329645</v>
      </c>
      <c r="X5257" s="164">
        <f t="shared" si="830"/>
        <v>328352736.40074116</v>
      </c>
    </row>
    <row r="5258" spans="10:24" x14ac:dyDescent="0.25">
      <c r="J5258">
        <v>5255</v>
      </c>
      <c r="K5258" s="43">
        <v>0.42309152906538305</v>
      </c>
      <c r="L5258">
        <v>0.59602690911306877</v>
      </c>
      <c r="M5258">
        <v>0.21185112048961774</v>
      </c>
      <c r="N5258" s="44">
        <v>0.11266932416997111</v>
      </c>
      <c r="O5258" s="161">
        <f t="shared" si="821"/>
        <v>5000000</v>
      </c>
      <c r="P5258" s="162">
        <f t="shared" si="822"/>
        <v>183.64614660613458</v>
      </c>
      <c r="Q5258" s="162">
        <f t="shared" si="823"/>
        <v>118.99970464316203</v>
      </c>
      <c r="R5258" s="163">
        <f t="shared" si="824"/>
        <v>1</v>
      </c>
      <c r="S5258" s="161">
        <f t="shared" si="825"/>
        <v>6000000</v>
      </c>
      <c r="T5258" s="162">
        <f t="shared" si="826"/>
        <v>191.21538220204485</v>
      </c>
      <c r="U5258" s="162">
        <f t="shared" si="827"/>
        <v>116.99985232158102</v>
      </c>
      <c r="V5258" s="163">
        <f t="shared" si="828"/>
        <v>0.9</v>
      </c>
      <c r="W5258" s="164">
        <f t="shared" si="829"/>
        <v>273232209.81486273</v>
      </c>
      <c r="X5258" s="164">
        <f t="shared" si="830"/>
        <v>250763861.3545047</v>
      </c>
    </row>
    <row r="5259" spans="10:24" x14ac:dyDescent="0.25">
      <c r="J5259">
        <v>5256</v>
      </c>
      <c r="K5259" s="43">
        <v>0.67864379402932573</v>
      </c>
      <c r="L5259">
        <v>2.583539527846912E-2</v>
      </c>
      <c r="M5259">
        <v>0.70642300635613331</v>
      </c>
      <c r="N5259" s="44">
        <v>0.20733210731379637</v>
      </c>
      <c r="O5259" s="161">
        <f t="shared" si="821"/>
        <v>6000000</v>
      </c>
      <c r="P5259" s="162">
        <f t="shared" si="822"/>
        <v>150.81200407383054</v>
      </c>
      <c r="Q5259" s="162">
        <f t="shared" si="823"/>
        <v>145.85929748610619</v>
      </c>
      <c r="R5259" s="163">
        <f t="shared" si="824"/>
        <v>1</v>
      </c>
      <c r="S5259" s="161">
        <f t="shared" si="825"/>
        <v>7000000</v>
      </c>
      <c r="T5259" s="162">
        <f t="shared" si="826"/>
        <v>180.27066802461019</v>
      </c>
      <c r="U5259" s="162">
        <f t="shared" si="827"/>
        <v>130.42964874305309</v>
      </c>
      <c r="V5259" s="163">
        <f t="shared" si="828"/>
        <v>1</v>
      </c>
      <c r="W5259" s="164">
        <f t="shared" si="829"/>
        <v>-20283760.473653898</v>
      </c>
      <c r="X5259" s="164">
        <f t="shared" si="830"/>
        <v>198887134.97089964</v>
      </c>
    </row>
    <row r="5260" spans="10:24" x14ac:dyDescent="0.25">
      <c r="J5260">
        <v>5257</v>
      </c>
      <c r="K5260" s="43">
        <v>9.513386629783771E-2</v>
      </c>
      <c r="L5260">
        <v>0.41309405204450289</v>
      </c>
      <c r="M5260">
        <v>0.36553240835648038</v>
      </c>
      <c r="N5260" s="44">
        <v>0.59118509099381056</v>
      </c>
      <c r="O5260" s="161">
        <f t="shared" si="821"/>
        <v>2000000</v>
      </c>
      <c r="P5260" s="162">
        <f t="shared" si="822"/>
        <v>176.70610424011994</v>
      </c>
      <c r="Q5260" s="162">
        <f t="shared" si="823"/>
        <v>128.12581134784384</v>
      </c>
      <c r="R5260" s="163">
        <f t="shared" si="824"/>
        <v>1</v>
      </c>
      <c r="S5260" s="161">
        <f t="shared" si="825"/>
        <v>2000000</v>
      </c>
      <c r="T5260" s="162">
        <f t="shared" si="826"/>
        <v>188.90203474670665</v>
      </c>
      <c r="U5260" s="162">
        <f t="shared" si="827"/>
        <v>121.56290567392192</v>
      </c>
      <c r="V5260" s="163">
        <f t="shared" si="828"/>
        <v>1</v>
      </c>
      <c r="W5260" s="164">
        <f t="shared" si="829"/>
        <v>47160585.784552217</v>
      </c>
      <c r="X5260" s="164">
        <f t="shared" si="830"/>
        <v>-15321741.854430556</v>
      </c>
    </row>
    <row r="5261" spans="10:24" x14ac:dyDescent="0.25">
      <c r="J5261">
        <v>5258</v>
      </c>
      <c r="K5261" s="43">
        <v>0.62719912142599354</v>
      </c>
      <c r="L5261">
        <v>0.10117774649458589</v>
      </c>
      <c r="M5261">
        <v>0.88257659623378704</v>
      </c>
      <c r="N5261" s="44">
        <v>0.15789156476640653</v>
      </c>
      <c r="O5261" s="161">
        <f t="shared" si="821"/>
        <v>6000000</v>
      </c>
      <c r="P5261" s="162">
        <f t="shared" si="822"/>
        <v>160.87695990993839</v>
      </c>
      <c r="Q5261" s="162">
        <f t="shared" si="823"/>
        <v>158.75931988044437</v>
      </c>
      <c r="R5261" s="163">
        <f t="shared" si="824"/>
        <v>1</v>
      </c>
      <c r="S5261" s="161">
        <f t="shared" si="825"/>
        <v>7000000</v>
      </c>
      <c r="T5261" s="162">
        <f t="shared" si="826"/>
        <v>183.62565330331279</v>
      </c>
      <c r="U5261" s="162">
        <f t="shared" si="827"/>
        <v>136.87965994022218</v>
      </c>
      <c r="V5261" s="163">
        <f t="shared" si="828"/>
        <v>0.9</v>
      </c>
      <c r="W5261" s="164">
        <f t="shared" si="829"/>
        <v>-37294159.823035836</v>
      </c>
      <c r="X5261" s="164">
        <f t="shared" si="830"/>
        <v>144499758.18747085</v>
      </c>
    </row>
    <row r="5262" spans="10:24" x14ac:dyDescent="0.25">
      <c r="J5262">
        <v>5259</v>
      </c>
      <c r="K5262" s="43">
        <v>0.20566841527656088</v>
      </c>
      <c r="L5262">
        <v>0.70241046109166383</v>
      </c>
      <c r="M5262">
        <v>0.82913489233426052</v>
      </c>
      <c r="N5262" s="44">
        <v>0.2197983467709228</v>
      </c>
      <c r="O5262" s="161">
        <f t="shared" si="821"/>
        <v>2000000</v>
      </c>
      <c r="P5262" s="162">
        <f t="shared" si="822"/>
        <v>187.97018905916374</v>
      </c>
      <c r="Q5262" s="162">
        <f t="shared" si="823"/>
        <v>154.01504271610855</v>
      </c>
      <c r="R5262" s="163">
        <f t="shared" si="824"/>
        <v>1</v>
      </c>
      <c r="S5262" s="161">
        <f t="shared" si="825"/>
        <v>5000000</v>
      </c>
      <c r="T5262" s="162">
        <f t="shared" si="826"/>
        <v>192.65672968638791</v>
      </c>
      <c r="U5262" s="162">
        <f t="shared" si="827"/>
        <v>134.50752135805428</v>
      </c>
      <c r="V5262" s="163">
        <f t="shared" si="828"/>
        <v>1</v>
      </c>
      <c r="W5262" s="164">
        <f t="shared" si="829"/>
        <v>17910292.686110377</v>
      </c>
      <c r="X5262" s="164">
        <f t="shared" si="830"/>
        <v>140746041.64166814</v>
      </c>
    </row>
    <row r="5263" spans="10:24" x14ac:dyDescent="0.25">
      <c r="J5263">
        <v>5260</v>
      </c>
      <c r="K5263" s="43">
        <v>0.61386598915224011</v>
      </c>
      <c r="L5263">
        <v>0.94024278696208063</v>
      </c>
      <c r="M5263">
        <v>0.41458725821183584</v>
      </c>
      <c r="N5263" s="44">
        <v>6.9863615223023867E-2</v>
      </c>
      <c r="O5263" s="161">
        <f t="shared" si="821"/>
        <v>6000000</v>
      </c>
      <c r="P5263" s="162">
        <f t="shared" si="822"/>
        <v>203.35222428911712</v>
      </c>
      <c r="Q5263" s="162">
        <f t="shared" si="823"/>
        <v>130.68479197327142</v>
      </c>
      <c r="R5263" s="163">
        <f t="shared" si="824"/>
        <v>1</v>
      </c>
      <c r="S5263" s="161">
        <f t="shared" si="825"/>
        <v>7000000</v>
      </c>
      <c r="T5263" s="162">
        <f t="shared" si="826"/>
        <v>197.78407476303903</v>
      </c>
      <c r="U5263" s="162">
        <f t="shared" si="827"/>
        <v>122.84239598663571</v>
      </c>
      <c r="V5263" s="163">
        <f t="shared" si="828"/>
        <v>0.9</v>
      </c>
      <c r="W5263" s="164">
        <f t="shared" si="829"/>
        <v>386004593.89507419</v>
      </c>
      <c r="X5263" s="164">
        <f t="shared" si="830"/>
        <v>322132576.29134095</v>
      </c>
    </row>
    <row r="5264" spans="10:24" x14ac:dyDescent="0.25">
      <c r="J5264">
        <v>5261</v>
      </c>
      <c r="K5264" s="43">
        <v>0.65157013251042861</v>
      </c>
      <c r="L5264">
        <v>0.93523574194102588</v>
      </c>
      <c r="M5264">
        <v>0.69628659086455369</v>
      </c>
      <c r="N5264" s="44">
        <v>0.79992499565569275</v>
      </c>
      <c r="O5264" s="161">
        <f t="shared" si="821"/>
        <v>6000000</v>
      </c>
      <c r="P5264" s="162">
        <f t="shared" si="822"/>
        <v>202.73945641103521</v>
      </c>
      <c r="Q5264" s="162">
        <f t="shared" si="823"/>
        <v>145.27499917716787</v>
      </c>
      <c r="R5264" s="163">
        <f t="shared" si="824"/>
        <v>1</v>
      </c>
      <c r="S5264" s="161">
        <f t="shared" si="825"/>
        <v>7000000</v>
      </c>
      <c r="T5264" s="162">
        <f t="shared" si="826"/>
        <v>197.57981880367839</v>
      </c>
      <c r="U5264" s="162">
        <f t="shared" si="827"/>
        <v>130.13749958858395</v>
      </c>
      <c r="V5264" s="163">
        <f t="shared" si="828"/>
        <v>1</v>
      </c>
      <c r="W5264" s="164">
        <f t="shared" si="829"/>
        <v>294786743.40320402</v>
      </c>
      <c r="X5264" s="164">
        <f t="shared" si="830"/>
        <v>322096234.50566113</v>
      </c>
    </row>
    <row r="5265" spans="10:24" x14ac:dyDescent="0.25">
      <c r="J5265">
        <v>5262</v>
      </c>
      <c r="K5265" s="43">
        <v>0.51624836256213646</v>
      </c>
      <c r="L5265">
        <v>0.47763993774756308</v>
      </c>
      <c r="M5265">
        <v>0.22368488056562719</v>
      </c>
      <c r="N5265" s="44">
        <v>0.28162093595257176</v>
      </c>
      <c r="O5265" s="161">
        <f t="shared" si="821"/>
        <v>5000000</v>
      </c>
      <c r="P5265" s="162">
        <f t="shared" si="822"/>
        <v>179.15883387289023</v>
      </c>
      <c r="Q5265" s="162">
        <f t="shared" si="823"/>
        <v>119.80385341109252</v>
      </c>
      <c r="R5265" s="163">
        <f t="shared" si="824"/>
        <v>1</v>
      </c>
      <c r="S5265" s="161">
        <f t="shared" si="825"/>
        <v>6000000</v>
      </c>
      <c r="T5265" s="162">
        <f t="shared" si="826"/>
        <v>189.7196112909634</v>
      </c>
      <c r="U5265" s="162">
        <f t="shared" si="827"/>
        <v>117.40192670554626</v>
      </c>
      <c r="V5265" s="163">
        <f t="shared" si="828"/>
        <v>1</v>
      </c>
      <c r="W5265" s="164">
        <f t="shared" si="829"/>
        <v>246774902.30898857</v>
      </c>
      <c r="X5265" s="164">
        <f t="shared" si="830"/>
        <v>283906107.51250285</v>
      </c>
    </row>
    <row r="5266" spans="10:24" x14ac:dyDescent="0.25">
      <c r="J5266">
        <v>5263</v>
      </c>
      <c r="K5266" s="43">
        <v>0.78196468943219433</v>
      </c>
      <c r="L5266">
        <v>0.27274246265460567</v>
      </c>
      <c r="M5266">
        <v>0.4004683408012103</v>
      </c>
      <c r="N5266" s="44">
        <v>0.43381452498627615</v>
      </c>
      <c r="O5266" s="161">
        <f t="shared" si="821"/>
        <v>7000000</v>
      </c>
      <c r="P5266" s="162">
        <f t="shared" si="822"/>
        <v>170.93190545253822</v>
      </c>
      <c r="Q5266" s="162">
        <f t="shared" si="823"/>
        <v>129.95729906902633</v>
      </c>
      <c r="R5266" s="163">
        <f t="shared" si="824"/>
        <v>1</v>
      </c>
      <c r="S5266" s="161">
        <f t="shared" si="825"/>
        <v>7000000</v>
      </c>
      <c r="T5266" s="162">
        <f t="shared" si="826"/>
        <v>186.97730181751274</v>
      </c>
      <c r="U5266" s="162">
        <f t="shared" si="827"/>
        <v>122.47864953451317</v>
      </c>
      <c r="V5266" s="163">
        <f t="shared" si="828"/>
        <v>1</v>
      </c>
      <c r="W5266" s="164">
        <f t="shared" si="829"/>
        <v>236822244.68458319</v>
      </c>
      <c r="X5266" s="164">
        <f t="shared" si="830"/>
        <v>301490565.98099703</v>
      </c>
    </row>
    <row r="5267" spans="10:24" x14ac:dyDescent="0.25">
      <c r="J5267">
        <v>5264</v>
      </c>
      <c r="K5267" s="43">
        <v>0.12576884492735707</v>
      </c>
      <c r="L5267">
        <v>0.9314013960850015</v>
      </c>
      <c r="M5267">
        <v>0.2203920737714764</v>
      </c>
      <c r="N5267" s="44">
        <v>0.98588019321626641</v>
      </c>
      <c r="O5267" s="161">
        <f t="shared" si="821"/>
        <v>2000000</v>
      </c>
      <c r="P5267" s="162">
        <f t="shared" si="822"/>
        <v>202.29464631389624</v>
      </c>
      <c r="Q5267" s="162">
        <f t="shared" si="823"/>
        <v>119.58260529175698</v>
      </c>
      <c r="R5267" s="163">
        <f t="shared" si="824"/>
        <v>1</v>
      </c>
      <c r="S5267" s="161">
        <f t="shared" si="825"/>
        <v>2000000</v>
      </c>
      <c r="T5267" s="162">
        <f t="shared" si="826"/>
        <v>197.43154877129874</v>
      </c>
      <c r="U5267" s="162">
        <f t="shared" si="827"/>
        <v>117.29130264587849</v>
      </c>
      <c r="V5267" s="163">
        <f t="shared" si="828"/>
        <v>1</v>
      </c>
      <c r="W5267" s="164">
        <f t="shared" si="829"/>
        <v>115424082.04427853</v>
      </c>
      <c r="X5267" s="164">
        <f t="shared" si="830"/>
        <v>10280492.250840485</v>
      </c>
    </row>
    <row r="5268" spans="10:24" x14ac:dyDescent="0.25">
      <c r="J5268">
        <v>5265</v>
      </c>
      <c r="K5268" s="43">
        <v>0.84055430029183154</v>
      </c>
      <c r="L5268">
        <v>0.62585191266464812</v>
      </c>
      <c r="M5268">
        <v>0.84030803169812185</v>
      </c>
      <c r="N5268" s="44">
        <v>0.41403045601853639</v>
      </c>
      <c r="O5268" s="161">
        <f t="shared" si="821"/>
        <v>7000000</v>
      </c>
      <c r="P5268" s="162">
        <f t="shared" si="822"/>
        <v>184.81330205551018</v>
      </c>
      <c r="Q5268" s="162">
        <f t="shared" si="823"/>
        <v>154.9144935436166</v>
      </c>
      <c r="R5268" s="163">
        <f t="shared" si="824"/>
        <v>1</v>
      </c>
      <c r="S5268" s="161">
        <f t="shared" si="825"/>
        <v>7000000</v>
      </c>
      <c r="T5268" s="162">
        <f t="shared" si="826"/>
        <v>191.60443401850338</v>
      </c>
      <c r="U5268" s="162">
        <f t="shared" si="827"/>
        <v>134.95724677180829</v>
      </c>
      <c r="V5268" s="163">
        <f t="shared" si="828"/>
        <v>1</v>
      </c>
      <c r="W5268" s="164">
        <f t="shared" si="829"/>
        <v>159291659.58325505</v>
      </c>
      <c r="X5268" s="164">
        <f t="shared" si="830"/>
        <v>246530310.72686565</v>
      </c>
    </row>
    <row r="5269" spans="10:24" x14ac:dyDescent="0.25">
      <c r="J5269">
        <v>5266</v>
      </c>
      <c r="K5269" s="43">
        <v>0.33046266891265963</v>
      </c>
      <c r="L5269">
        <v>0.97262717692803802</v>
      </c>
      <c r="M5269">
        <v>0.84957008864649075</v>
      </c>
      <c r="N5269" s="44">
        <v>0.13873797981219427</v>
      </c>
      <c r="O5269" s="161">
        <f t="shared" si="821"/>
        <v>5000000</v>
      </c>
      <c r="P5269" s="162">
        <f t="shared" si="822"/>
        <v>208.81334174389326</v>
      </c>
      <c r="Q5269" s="162">
        <f t="shared" si="823"/>
        <v>155.69182582836646</v>
      </c>
      <c r="R5269" s="163">
        <f t="shared" si="824"/>
        <v>1</v>
      </c>
      <c r="S5269" s="161">
        <f t="shared" si="825"/>
        <v>6000000</v>
      </c>
      <c r="T5269" s="162">
        <f t="shared" si="826"/>
        <v>199.60444724796443</v>
      </c>
      <c r="U5269" s="162">
        <f t="shared" si="827"/>
        <v>135.34591291418323</v>
      </c>
      <c r="V5269" s="163">
        <f t="shared" si="828"/>
        <v>0.9</v>
      </c>
      <c r="W5269" s="164">
        <f t="shared" si="829"/>
        <v>215607579.57763401</v>
      </c>
      <c r="X5269" s="164">
        <f t="shared" si="830"/>
        <v>196996085.40241849</v>
      </c>
    </row>
    <row r="5270" spans="10:24" x14ac:dyDescent="0.25">
      <c r="J5270">
        <v>5267</v>
      </c>
      <c r="K5270" s="43">
        <v>0.45583038440775048</v>
      </c>
      <c r="L5270">
        <v>0.1734566183444084</v>
      </c>
      <c r="M5270">
        <v>0.43698516746613048</v>
      </c>
      <c r="N5270" s="44">
        <v>0.77691227551374176</v>
      </c>
      <c r="O5270" s="161">
        <f t="shared" si="821"/>
        <v>5000000</v>
      </c>
      <c r="P5270" s="162">
        <f t="shared" si="822"/>
        <v>165.89109815881412</v>
      </c>
      <c r="Q5270" s="162">
        <f t="shared" si="823"/>
        <v>131.82765240090779</v>
      </c>
      <c r="R5270" s="163">
        <f t="shared" si="824"/>
        <v>1</v>
      </c>
      <c r="S5270" s="161">
        <f t="shared" si="825"/>
        <v>6000000</v>
      </c>
      <c r="T5270" s="162">
        <f t="shared" si="826"/>
        <v>185.29703271960472</v>
      </c>
      <c r="U5270" s="162">
        <f t="shared" si="827"/>
        <v>123.4138262004539</v>
      </c>
      <c r="V5270" s="163">
        <f t="shared" si="828"/>
        <v>1</v>
      </c>
      <c r="W5270" s="164">
        <f t="shared" si="829"/>
        <v>120317228.78953162</v>
      </c>
      <c r="X5270" s="164">
        <f t="shared" si="830"/>
        <v>221299239.11490488</v>
      </c>
    </row>
    <row r="5271" spans="10:24" x14ac:dyDescent="0.25">
      <c r="J5271">
        <v>5268</v>
      </c>
      <c r="K5271" s="43">
        <v>0.43023998915573469</v>
      </c>
      <c r="L5271">
        <v>0.30833876632366897</v>
      </c>
      <c r="M5271">
        <v>0.5941392445030419</v>
      </c>
      <c r="N5271" s="44">
        <v>0.58495099249282456</v>
      </c>
      <c r="O5271" s="161">
        <f t="shared" si="821"/>
        <v>5000000</v>
      </c>
      <c r="P5271" s="162">
        <f t="shared" si="822"/>
        <v>172.49152996080883</v>
      </c>
      <c r="Q5271" s="162">
        <f t="shared" si="823"/>
        <v>139.764115170672</v>
      </c>
      <c r="R5271" s="163">
        <f t="shared" si="824"/>
        <v>1</v>
      </c>
      <c r="S5271" s="161">
        <f t="shared" si="825"/>
        <v>6000000</v>
      </c>
      <c r="T5271" s="162">
        <f t="shared" si="826"/>
        <v>187.49717665360293</v>
      </c>
      <c r="U5271" s="162">
        <f t="shared" si="827"/>
        <v>127.382057585336</v>
      </c>
      <c r="V5271" s="163">
        <f t="shared" si="828"/>
        <v>1</v>
      </c>
      <c r="W5271" s="164">
        <f t="shared" si="829"/>
        <v>113637073.95068416</v>
      </c>
      <c r="X5271" s="164">
        <f t="shared" si="830"/>
        <v>210690714.40960163</v>
      </c>
    </row>
    <row r="5272" spans="10:24" x14ac:dyDescent="0.25">
      <c r="J5272">
        <v>5269</v>
      </c>
      <c r="K5272" s="43">
        <v>0.13952568587671477</v>
      </c>
      <c r="L5272">
        <v>0.99372713431160065</v>
      </c>
      <c r="M5272">
        <v>0.77003641513876309</v>
      </c>
      <c r="N5272" s="44">
        <v>0.9200968317816155</v>
      </c>
      <c r="O5272" s="161">
        <f t="shared" si="821"/>
        <v>2000000</v>
      </c>
      <c r="P5272" s="162">
        <f t="shared" si="822"/>
        <v>217.44615791284372</v>
      </c>
      <c r="Q5272" s="162">
        <f t="shared" si="823"/>
        <v>149.77933559934993</v>
      </c>
      <c r="R5272" s="163">
        <f t="shared" si="824"/>
        <v>1</v>
      </c>
      <c r="S5272" s="161">
        <f t="shared" si="825"/>
        <v>2000000</v>
      </c>
      <c r="T5272" s="162">
        <f t="shared" si="826"/>
        <v>202.48205263761457</v>
      </c>
      <c r="U5272" s="162">
        <f t="shared" si="827"/>
        <v>132.38966779967498</v>
      </c>
      <c r="V5272" s="163">
        <f t="shared" si="828"/>
        <v>1</v>
      </c>
      <c r="W5272" s="164">
        <f t="shared" si="829"/>
        <v>85333644.626987576</v>
      </c>
      <c r="X5272" s="164">
        <f t="shared" si="830"/>
        <v>-9815230.3241208196</v>
      </c>
    </row>
    <row r="5273" spans="10:24" x14ac:dyDescent="0.25">
      <c r="J5273">
        <v>5270</v>
      </c>
      <c r="K5273" s="43">
        <v>0.46153468162554623</v>
      </c>
      <c r="L5273">
        <v>3.843991637077826E-3</v>
      </c>
      <c r="M5273">
        <v>0.82796482004953253</v>
      </c>
      <c r="N5273" s="44">
        <v>0.87676009460066728</v>
      </c>
      <c r="O5273" s="161">
        <f t="shared" si="821"/>
        <v>5000000</v>
      </c>
      <c r="P5273" s="162">
        <f t="shared" si="822"/>
        <v>140.01788714418731</v>
      </c>
      <c r="Q5273" s="162">
        <f t="shared" si="823"/>
        <v>153.92306762958938</v>
      </c>
      <c r="R5273" s="163">
        <f t="shared" si="824"/>
        <v>1</v>
      </c>
      <c r="S5273" s="161">
        <f t="shared" si="825"/>
        <v>6000000</v>
      </c>
      <c r="T5273" s="162">
        <f t="shared" si="826"/>
        <v>176.67262904806245</v>
      </c>
      <c r="U5273" s="162">
        <f t="shared" si="827"/>
        <v>134.46153381479471</v>
      </c>
      <c r="V5273" s="163">
        <f t="shared" si="828"/>
        <v>1</v>
      </c>
      <c r="W5273" s="164">
        <f t="shared" si="829"/>
        <v>-119525902.42701036</v>
      </c>
      <c r="X5273" s="164">
        <f t="shared" si="830"/>
        <v>103266571.39960644</v>
      </c>
    </row>
    <row r="5274" spans="10:24" x14ac:dyDescent="0.25">
      <c r="J5274">
        <v>5271</v>
      </c>
      <c r="K5274" s="43">
        <v>0.70324264421468285</v>
      </c>
      <c r="L5274">
        <v>0.30218354248996127</v>
      </c>
      <c r="M5274">
        <v>0.34310972870439993</v>
      </c>
      <c r="N5274" s="44">
        <v>0.68861029451064359</v>
      </c>
      <c r="O5274" s="161">
        <f t="shared" si="821"/>
        <v>6000000</v>
      </c>
      <c r="P5274" s="162">
        <f t="shared" si="822"/>
        <v>172.22803956690109</v>
      </c>
      <c r="Q5274" s="162">
        <f t="shared" si="823"/>
        <v>126.92018326394341</v>
      </c>
      <c r="R5274" s="163">
        <f t="shared" si="824"/>
        <v>1</v>
      </c>
      <c r="S5274" s="161">
        <f t="shared" si="825"/>
        <v>7000000</v>
      </c>
      <c r="T5274" s="162">
        <f t="shared" si="826"/>
        <v>187.40934652230035</v>
      </c>
      <c r="U5274" s="162">
        <f t="shared" si="827"/>
        <v>120.96009163197171</v>
      </c>
      <c r="V5274" s="163">
        <f t="shared" si="828"/>
        <v>1</v>
      </c>
      <c r="W5274" s="164">
        <f t="shared" si="829"/>
        <v>221847137.81774604</v>
      </c>
      <c r="X5274" s="164">
        <f t="shared" si="830"/>
        <v>315144784.23230052</v>
      </c>
    </row>
    <row r="5275" spans="10:24" x14ac:dyDescent="0.25">
      <c r="J5275">
        <v>5272</v>
      </c>
      <c r="K5275" s="43">
        <v>9.511507624527793E-2</v>
      </c>
      <c r="L5275">
        <v>0.65904914796919856</v>
      </c>
      <c r="M5275">
        <v>0.24612199197382867</v>
      </c>
      <c r="N5275" s="44">
        <v>0.56678477817850814</v>
      </c>
      <c r="O5275" s="161">
        <f t="shared" si="821"/>
        <v>2000000</v>
      </c>
      <c r="P5275" s="162">
        <f t="shared" si="822"/>
        <v>186.14804201045149</v>
      </c>
      <c r="Q5275" s="162">
        <f t="shared" si="823"/>
        <v>121.26511744437141</v>
      </c>
      <c r="R5275" s="163">
        <f t="shared" si="824"/>
        <v>1</v>
      </c>
      <c r="S5275" s="161">
        <f t="shared" si="825"/>
        <v>2000000</v>
      </c>
      <c r="T5275" s="162">
        <f t="shared" si="826"/>
        <v>192.04934733681716</v>
      </c>
      <c r="U5275" s="162">
        <f t="shared" si="827"/>
        <v>118.13255872218571</v>
      </c>
      <c r="V5275" s="163">
        <f t="shared" si="828"/>
        <v>1</v>
      </c>
      <c r="W5275" s="164">
        <f t="shared" si="829"/>
        <v>79765849.132160157</v>
      </c>
      <c r="X5275" s="164">
        <f t="shared" si="830"/>
        <v>-2166422.7707370818</v>
      </c>
    </row>
    <row r="5276" spans="10:24" x14ac:dyDescent="0.25">
      <c r="J5276">
        <v>5273</v>
      </c>
      <c r="K5276" s="43">
        <v>0.12401707970002485</v>
      </c>
      <c r="L5276">
        <v>0.56665790465304589</v>
      </c>
      <c r="M5276">
        <v>0.57206980795657492</v>
      </c>
      <c r="N5276" s="44">
        <v>0.81057890764462892</v>
      </c>
      <c r="O5276" s="161">
        <f t="shared" si="821"/>
        <v>2000000</v>
      </c>
      <c r="P5276" s="162">
        <f t="shared" si="822"/>
        <v>182.51807594961741</v>
      </c>
      <c r="Q5276" s="162">
        <f t="shared" si="823"/>
        <v>138.63292414005716</v>
      </c>
      <c r="R5276" s="163">
        <f t="shared" si="824"/>
        <v>1</v>
      </c>
      <c r="S5276" s="161">
        <f t="shared" si="825"/>
        <v>2000000</v>
      </c>
      <c r="T5276" s="162">
        <f t="shared" si="826"/>
        <v>190.83935864987248</v>
      </c>
      <c r="U5276" s="162">
        <f t="shared" si="827"/>
        <v>126.81646207002858</v>
      </c>
      <c r="V5276" s="163">
        <f t="shared" si="828"/>
        <v>1</v>
      </c>
      <c r="W5276" s="164">
        <f t="shared" si="829"/>
        <v>37770303.619120508</v>
      </c>
      <c r="X5276" s="164">
        <f t="shared" si="830"/>
        <v>-21954206.840312198</v>
      </c>
    </row>
    <row r="5277" spans="10:24" x14ac:dyDescent="0.25">
      <c r="J5277">
        <v>5274</v>
      </c>
      <c r="K5277" s="43">
        <v>9.0406227761870128E-2</v>
      </c>
      <c r="L5277">
        <v>0.49717487767641566</v>
      </c>
      <c r="M5277">
        <v>7.5859111141087454E-2</v>
      </c>
      <c r="N5277" s="44">
        <v>0.22852366827622805</v>
      </c>
      <c r="O5277" s="161">
        <f t="shared" si="821"/>
        <v>2000000</v>
      </c>
      <c r="P5277" s="162">
        <f t="shared" si="822"/>
        <v>179.89377613973744</v>
      </c>
      <c r="Q5277" s="162">
        <f t="shared" si="823"/>
        <v>106.33022574433886</v>
      </c>
      <c r="R5277" s="163">
        <f t="shared" si="824"/>
        <v>1</v>
      </c>
      <c r="S5277" s="161">
        <f t="shared" si="825"/>
        <v>2000000</v>
      </c>
      <c r="T5277" s="162">
        <f t="shared" si="826"/>
        <v>189.96459204657916</v>
      </c>
      <c r="U5277" s="162">
        <f t="shared" si="827"/>
        <v>110.66511287216943</v>
      </c>
      <c r="V5277" s="163">
        <f t="shared" si="828"/>
        <v>1</v>
      </c>
      <c r="W5277" s="164">
        <f t="shared" si="829"/>
        <v>97127100.790797144</v>
      </c>
      <c r="X5277" s="164">
        <f t="shared" si="830"/>
        <v>8598958.3488194644</v>
      </c>
    </row>
    <row r="5278" spans="10:24" x14ac:dyDescent="0.25">
      <c r="J5278">
        <v>5275</v>
      </c>
      <c r="K5278" s="43">
        <v>0.63074679644271581</v>
      </c>
      <c r="L5278">
        <v>9.3724760642419969E-2</v>
      </c>
      <c r="M5278">
        <v>0.46145416682740736</v>
      </c>
      <c r="N5278" s="44">
        <v>0.4554223102750562</v>
      </c>
      <c r="O5278" s="161">
        <f t="shared" si="821"/>
        <v>6000000</v>
      </c>
      <c r="P5278" s="162">
        <f t="shared" si="822"/>
        <v>160.22757439474276</v>
      </c>
      <c r="Q5278" s="162">
        <f t="shared" si="823"/>
        <v>133.06458199427195</v>
      </c>
      <c r="R5278" s="163">
        <f t="shared" si="824"/>
        <v>1</v>
      </c>
      <c r="S5278" s="161">
        <f t="shared" si="825"/>
        <v>7000000</v>
      </c>
      <c r="T5278" s="162">
        <f t="shared" si="826"/>
        <v>183.40919146491424</v>
      </c>
      <c r="U5278" s="162">
        <f t="shared" si="827"/>
        <v>124.03229099713597</v>
      </c>
      <c r="V5278" s="163">
        <f t="shared" si="828"/>
        <v>1</v>
      </c>
      <c r="W5278" s="164">
        <f t="shared" si="829"/>
        <v>112977954.40282488</v>
      </c>
      <c r="X5278" s="164">
        <f t="shared" si="830"/>
        <v>265638303.27444792</v>
      </c>
    </row>
    <row r="5279" spans="10:24" x14ac:dyDescent="0.25">
      <c r="J5279">
        <v>5276</v>
      </c>
      <c r="K5279" s="43">
        <v>0.44306711919911956</v>
      </c>
      <c r="L5279">
        <v>0.89917055012413238</v>
      </c>
      <c r="M5279">
        <v>0.89642643051940041</v>
      </c>
      <c r="N5279" s="44">
        <v>0.32569592985927542</v>
      </c>
      <c r="O5279" s="161">
        <f t="shared" si="821"/>
        <v>5000000</v>
      </c>
      <c r="P5279" s="162">
        <f t="shared" si="822"/>
        <v>199.15259323318375</v>
      </c>
      <c r="Q5279" s="162">
        <f t="shared" si="823"/>
        <v>160.22897915098619</v>
      </c>
      <c r="R5279" s="163">
        <f t="shared" si="824"/>
        <v>1</v>
      </c>
      <c r="S5279" s="161">
        <f t="shared" si="825"/>
        <v>6000000</v>
      </c>
      <c r="T5279" s="162">
        <f t="shared" si="826"/>
        <v>196.38419774439458</v>
      </c>
      <c r="U5279" s="162">
        <f t="shared" si="827"/>
        <v>137.61448957549311</v>
      </c>
      <c r="V5279" s="163">
        <f t="shared" si="828"/>
        <v>1</v>
      </c>
      <c r="W5279" s="164">
        <f t="shared" si="829"/>
        <v>144618070.41098779</v>
      </c>
      <c r="X5279" s="164">
        <f t="shared" si="830"/>
        <v>202618249.01340884</v>
      </c>
    </row>
    <row r="5280" spans="10:24" x14ac:dyDescent="0.25">
      <c r="J5280">
        <v>5277</v>
      </c>
      <c r="K5280" s="43">
        <v>0.65726681311453916</v>
      </c>
      <c r="L5280">
        <v>0.99064463366923405</v>
      </c>
      <c r="M5280">
        <v>0.14175725558014374</v>
      </c>
      <c r="N5280" s="44">
        <v>0.85441797726963897</v>
      </c>
      <c r="O5280" s="161">
        <f t="shared" si="821"/>
        <v>6000000</v>
      </c>
      <c r="P5280" s="162">
        <f t="shared" si="822"/>
        <v>215.2686680877847</v>
      </c>
      <c r="Q5280" s="162">
        <f t="shared" si="823"/>
        <v>113.55084633991569</v>
      </c>
      <c r="R5280" s="163">
        <f t="shared" si="824"/>
        <v>1</v>
      </c>
      <c r="S5280" s="161">
        <f t="shared" si="825"/>
        <v>7000000</v>
      </c>
      <c r="T5280" s="162">
        <f t="shared" si="826"/>
        <v>201.75622269592824</v>
      </c>
      <c r="U5280" s="162">
        <f t="shared" si="827"/>
        <v>114.27542316995785</v>
      </c>
      <c r="V5280" s="163">
        <f t="shared" si="828"/>
        <v>1</v>
      </c>
      <c r="W5280" s="164">
        <f t="shared" si="829"/>
        <v>560306930.48721409</v>
      </c>
      <c r="X5280" s="164">
        <f t="shared" si="830"/>
        <v>462365596.68179274</v>
      </c>
    </row>
    <row r="5281" spans="10:24" x14ac:dyDescent="0.25">
      <c r="J5281">
        <v>5278</v>
      </c>
      <c r="K5281" s="43">
        <v>0.28293667456237648</v>
      </c>
      <c r="L5281">
        <v>0.36255201415013161</v>
      </c>
      <c r="M5281">
        <v>0.9184805357747815</v>
      </c>
      <c r="N5281" s="44">
        <v>0.62302154882027927</v>
      </c>
      <c r="O5281" s="161">
        <f t="shared" si="821"/>
        <v>2000000</v>
      </c>
      <c r="P5281" s="162">
        <f t="shared" si="822"/>
        <v>174.72531531083723</v>
      </c>
      <c r="Q5281" s="162">
        <f t="shared" si="823"/>
        <v>162.89846875843256</v>
      </c>
      <c r="R5281" s="163">
        <f t="shared" si="824"/>
        <v>1</v>
      </c>
      <c r="S5281" s="161">
        <f t="shared" si="825"/>
        <v>5000000</v>
      </c>
      <c r="T5281" s="162">
        <f t="shared" si="826"/>
        <v>188.24177177027909</v>
      </c>
      <c r="U5281" s="162">
        <f t="shared" si="827"/>
        <v>138.94923437921628</v>
      </c>
      <c r="V5281" s="163">
        <f t="shared" si="828"/>
        <v>1</v>
      </c>
      <c r="W5281" s="164">
        <f t="shared" si="829"/>
        <v>-26346306.895190652</v>
      </c>
      <c r="X5281" s="164">
        <f t="shared" si="830"/>
        <v>96462686.95531404</v>
      </c>
    </row>
    <row r="5282" spans="10:24" x14ac:dyDescent="0.25">
      <c r="J5282">
        <v>5279</v>
      </c>
      <c r="K5282" s="43">
        <v>8.632514407324432E-2</v>
      </c>
      <c r="L5282">
        <v>6.4310004455624736E-2</v>
      </c>
      <c r="M5282">
        <v>0.17684715252649352</v>
      </c>
      <c r="N5282" s="44">
        <v>0.80825584942119633</v>
      </c>
      <c r="O5282" s="161">
        <f t="shared" si="821"/>
        <v>2000000</v>
      </c>
      <c r="P5282" s="162">
        <f t="shared" si="822"/>
        <v>157.20650525157032</v>
      </c>
      <c r="Q5282" s="162">
        <f t="shared" si="823"/>
        <v>116.45105258043999</v>
      </c>
      <c r="R5282" s="163">
        <f t="shared" si="824"/>
        <v>1</v>
      </c>
      <c r="S5282" s="161">
        <f t="shared" si="825"/>
        <v>2000000</v>
      </c>
      <c r="T5282" s="162">
        <f t="shared" si="826"/>
        <v>182.4021684171901</v>
      </c>
      <c r="U5282" s="162">
        <f t="shared" si="827"/>
        <v>115.72552629021999</v>
      </c>
      <c r="V5282" s="163">
        <f t="shared" si="828"/>
        <v>1</v>
      </c>
      <c r="W5282" s="164">
        <f t="shared" si="829"/>
        <v>31510905.342260659</v>
      </c>
      <c r="X5282" s="164">
        <f t="shared" si="830"/>
        <v>-16646715.74605979</v>
      </c>
    </row>
    <row r="5283" spans="10:24" x14ac:dyDescent="0.25">
      <c r="J5283">
        <v>5280</v>
      </c>
      <c r="K5283" s="43">
        <v>0.86671958515706071</v>
      </c>
      <c r="L5283">
        <v>0.72754112189188125</v>
      </c>
      <c r="M5283">
        <v>4.4049481933609802E-2</v>
      </c>
      <c r="N5283" s="44">
        <v>0.56265037760757886</v>
      </c>
      <c r="O5283" s="161">
        <f t="shared" si="821"/>
        <v>7000000</v>
      </c>
      <c r="P5283" s="162">
        <f t="shared" si="822"/>
        <v>189.08089827018347</v>
      </c>
      <c r="Q5283" s="162">
        <f t="shared" si="823"/>
        <v>100.88975868000466</v>
      </c>
      <c r="R5283" s="163">
        <f t="shared" si="824"/>
        <v>1</v>
      </c>
      <c r="S5283" s="161">
        <f t="shared" si="825"/>
        <v>7000000</v>
      </c>
      <c r="T5283" s="162">
        <f t="shared" si="826"/>
        <v>193.02696609006117</v>
      </c>
      <c r="U5283" s="162">
        <f t="shared" si="827"/>
        <v>107.94487934000233</v>
      </c>
      <c r="V5283" s="163">
        <f t="shared" si="828"/>
        <v>1</v>
      </c>
      <c r="W5283" s="164">
        <f t="shared" si="829"/>
        <v>567337977.13125169</v>
      </c>
      <c r="X5283" s="164">
        <f t="shared" si="830"/>
        <v>445574607.25041187</v>
      </c>
    </row>
    <row r="5284" spans="10:24" x14ac:dyDescent="0.25">
      <c r="J5284">
        <v>5281</v>
      </c>
      <c r="K5284" s="43">
        <v>0.95740474224169048</v>
      </c>
      <c r="L5284">
        <v>0.23172736569577179</v>
      </c>
      <c r="M5284">
        <v>0.50797844353778354</v>
      </c>
      <c r="N5284" s="44">
        <v>0.36792666431707388</v>
      </c>
      <c r="O5284" s="161">
        <f t="shared" si="821"/>
        <v>9000000</v>
      </c>
      <c r="P5284" s="162">
        <f t="shared" si="822"/>
        <v>169.00244953433696</v>
      </c>
      <c r="Q5284" s="162">
        <f t="shared" si="823"/>
        <v>135.40000650955565</v>
      </c>
      <c r="R5284" s="163">
        <f t="shared" si="824"/>
        <v>1</v>
      </c>
      <c r="S5284" s="161">
        <f t="shared" si="825"/>
        <v>9000000</v>
      </c>
      <c r="T5284" s="162">
        <f t="shared" si="826"/>
        <v>186.33414984477898</v>
      </c>
      <c r="U5284" s="162">
        <f t="shared" si="827"/>
        <v>125.20000325477783</v>
      </c>
      <c r="V5284" s="163">
        <f t="shared" si="828"/>
        <v>1</v>
      </c>
      <c r="W5284" s="164">
        <f t="shared" si="829"/>
        <v>252421987.22303176</v>
      </c>
      <c r="X5284" s="164">
        <f t="shared" si="830"/>
        <v>400207319.31001031</v>
      </c>
    </row>
    <row r="5285" spans="10:24" x14ac:dyDescent="0.25">
      <c r="J5285">
        <v>5282</v>
      </c>
      <c r="K5285" s="43">
        <v>0.97762715428440605</v>
      </c>
      <c r="L5285">
        <v>0.11460942089952209</v>
      </c>
      <c r="M5285">
        <v>1.2382414970207978E-2</v>
      </c>
      <c r="N5285" s="44">
        <v>0.45058101686685936</v>
      </c>
      <c r="O5285" s="161">
        <f t="shared" si="821"/>
        <v>9000000</v>
      </c>
      <c r="P5285" s="162">
        <f t="shared" si="822"/>
        <v>161.96439712054487</v>
      </c>
      <c r="Q5285" s="162">
        <f t="shared" si="823"/>
        <v>90.098971032559319</v>
      </c>
      <c r="R5285" s="163">
        <f t="shared" si="824"/>
        <v>1</v>
      </c>
      <c r="S5285" s="161">
        <f t="shared" si="825"/>
        <v>9000000</v>
      </c>
      <c r="T5285" s="162">
        <f t="shared" si="826"/>
        <v>183.98813237351496</v>
      </c>
      <c r="U5285" s="162">
        <f t="shared" si="827"/>
        <v>102.54948551627966</v>
      </c>
      <c r="V5285" s="163">
        <f t="shared" si="828"/>
        <v>1</v>
      </c>
      <c r="W5285" s="164">
        <f t="shared" si="829"/>
        <v>596788834.79187</v>
      </c>
      <c r="X5285" s="164">
        <f t="shared" si="830"/>
        <v>582947821.71511769</v>
      </c>
    </row>
    <row r="5286" spans="10:24" x14ac:dyDescent="0.25">
      <c r="J5286">
        <v>5283</v>
      </c>
      <c r="K5286" s="43">
        <v>0.15255042423138876</v>
      </c>
      <c r="L5286">
        <v>4.3908493462979092E-2</v>
      </c>
      <c r="M5286">
        <v>0.27005592998865569</v>
      </c>
      <c r="N5286" s="44">
        <v>0.28909355185489716</v>
      </c>
      <c r="O5286" s="161">
        <f t="shared" si="821"/>
        <v>2000000</v>
      </c>
      <c r="P5286" s="162">
        <f t="shared" si="822"/>
        <v>154.39459119586371</v>
      </c>
      <c r="Q5286" s="162">
        <f t="shared" si="823"/>
        <v>122.74712308292216</v>
      </c>
      <c r="R5286" s="163">
        <f t="shared" si="824"/>
        <v>1</v>
      </c>
      <c r="S5286" s="161">
        <f t="shared" si="825"/>
        <v>5000000</v>
      </c>
      <c r="T5286" s="162">
        <f t="shared" si="826"/>
        <v>181.46486373195455</v>
      </c>
      <c r="U5286" s="162">
        <f t="shared" si="827"/>
        <v>118.87356154146107</v>
      </c>
      <c r="V5286" s="163">
        <f t="shared" si="828"/>
        <v>1</v>
      </c>
      <c r="W5286" s="164">
        <f t="shared" si="829"/>
        <v>13294936.225883104</v>
      </c>
      <c r="X5286" s="164">
        <f t="shared" si="830"/>
        <v>162956510.95246738</v>
      </c>
    </row>
    <row r="5287" spans="10:24" x14ac:dyDescent="0.25">
      <c r="J5287">
        <v>5284</v>
      </c>
      <c r="K5287" s="43">
        <v>0.89729146320524467</v>
      </c>
      <c r="L5287">
        <v>1.5248420857371547E-2</v>
      </c>
      <c r="M5287">
        <v>0.59145697840529177</v>
      </c>
      <c r="N5287" s="44">
        <v>1.4375485009052724E-3</v>
      </c>
      <c r="O5287" s="161">
        <f t="shared" si="821"/>
        <v>7000000</v>
      </c>
      <c r="P5287" s="162">
        <f t="shared" si="822"/>
        <v>147.54634761956922</v>
      </c>
      <c r="Q5287" s="162">
        <f t="shared" si="823"/>
        <v>139.62588938290097</v>
      </c>
      <c r="R5287" s="163">
        <f t="shared" si="824"/>
        <v>1</v>
      </c>
      <c r="S5287" s="161">
        <f t="shared" si="825"/>
        <v>7000000</v>
      </c>
      <c r="T5287" s="162">
        <f t="shared" si="826"/>
        <v>179.18211587318973</v>
      </c>
      <c r="U5287" s="162">
        <f t="shared" si="827"/>
        <v>127.31294469145048</v>
      </c>
      <c r="V5287" s="163">
        <f t="shared" si="828"/>
        <v>0.05</v>
      </c>
      <c r="W5287" s="164">
        <f t="shared" si="829"/>
        <v>5443207.6566777676</v>
      </c>
      <c r="X5287" s="164">
        <f t="shared" si="830"/>
        <v>-131845790.08639127</v>
      </c>
    </row>
    <row r="5288" spans="10:24" x14ac:dyDescent="0.25">
      <c r="J5288">
        <v>5285</v>
      </c>
      <c r="K5288" s="43">
        <v>0.71016945436754997</v>
      </c>
      <c r="L5288">
        <v>0.93183116368177654</v>
      </c>
      <c r="M5288">
        <v>0.26197581859632801</v>
      </c>
      <c r="N5288" s="44">
        <v>0.59946536121033167</v>
      </c>
      <c r="O5288" s="161">
        <f t="shared" si="821"/>
        <v>6000000</v>
      </c>
      <c r="P5288" s="162">
        <f t="shared" si="822"/>
        <v>202.34353075130107</v>
      </c>
      <c r="Q5288" s="162">
        <f t="shared" si="823"/>
        <v>122.25468133923813</v>
      </c>
      <c r="R5288" s="163">
        <f t="shared" si="824"/>
        <v>1</v>
      </c>
      <c r="S5288" s="161">
        <f t="shared" si="825"/>
        <v>7000000</v>
      </c>
      <c r="T5288" s="162">
        <f t="shared" si="826"/>
        <v>197.44784358376702</v>
      </c>
      <c r="U5288" s="162">
        <f t="shared" si="827"/>
        <v>118.62734066961907</v>
      </c>
      <c r="V5288" s="163">
        <f t="shared" si="828"/>
        <v>1</v>
      </c>
      <c r="W5288" s="164">
        <f t="shared" si="829"/>
        <v>430533096.47237766</v>
      </c>
      <c r="X5288" s="164">
        <f t="shared" si="830"/>
        <v>401743520.39903569</v>
      </c>
    </row>
    <row r="5289" spans="10:24" x14ac:dyDescent="0.25">
      <c r="J5289">
        <v>5286</v>
      </c>
      <c r="K5289" s="43">
        <v>0.88294193857893677</v>
      </c>
      <c r="L5289">
        <v>0.43131020808559695</v>
      </c>
      <c r="M5289">
        <v>0.64965218100827804</v>
      </c>
      <c r="N5289" s="44">
        <v>0.5433439293716309</v>
      </c>
      <c r="O5289" s="161">
        <f t="shared" si="821"/>
        <v>7000000</v>
      </c>
      <c r="P5289" s="162">
        <f t="shared" si="822"/>
        <v>177.40440820161996</v>
      </c>
      <c r="Q5289" s="162">
        <f t="shared" si="823"/>
        <v>142.68763194872884</v>
      </c>
      <c r="R5289" s="163">
        <f t="shared" si="824"/>
        <v>1</v>
      </c>
      <c r="S5289" s="161">
        <f t="shared" si="825"/>
        <v>7000000</v>
      </c>
      <c r="T5289" s="162">
        <f t="shared" si="826"/>
        <v>189.13480273387333</v>
      </c>
      <c r="U5289" s="162">
        <f t="shared" si="827"/>
        <v>128.84381597436442</v>
      </c>
      <c r="V5289" s="163">
        <f t="shared" si="828"/>
        <v>1</v>
      </c>
      <c r="W5289" s="164">
        <f t="shared" si="829"/>
        <v>193017433.77023786</v>
      </c>
      <c r="X5289" s="164">
        <f t="shared" si="830"/>
        <v>272036907.31656235</v>
      </c>
    </row>
    <row r="5290" spans="10:24" x14ac:dyDescent="0.25">
      <c r="J5290">
        <v>5287</v>
      </c>
      <c r="K5290" s="43">
        <v>0.54194978753192569</v>
      </c>
      <c r="L5290">
        <v>0.88439202403973394</v>
      </c>
      <c r="M5290">
        <v>3.7602035179053916E-2</v>
      </c>
      <c r="N5290" s="44">
        <v>0.56215873172735964</v>
      </c>
      <c r="O5290" s="161">
        <f t="shared" si="821"/>
        <v>5000000</v>
      </c>
      <c r="P5290" s="162">
        <f t="shared" si="822"/>
        <v>197.95848725661352</v>
      </c>
      <c r="Q5290" s="162">
        <f t="shared" si="823"/>
        <v>99.415645115897931</v>
      </c>
      <c r="R5290" s="163">
        <f t="shared" si="824"/>
        <v>1</v>
      </c>
      <c r="S5290" s="161">
        <f t="shared" si="825"/>
        <v>6000000</v>
      </c>
      <c r="T5290" s="162">
        <f t="shared" si="826"/>
        <v>195.98616241887117</v>
      </c>
      <c r="U5290" s="162">
        <f t="shared" si="827"/>
        <v>107.20782255794896</v>
      </c>
      <c r="V5290" s="163">
        <f t="shared" si="828"/>
        <v>1</v>
      </c>
      <c r="W5290" s="164">
        <f t="shared" si="829"/>
        <v>442714210.70357794</v>
      </c>
      <c r="X5290" s="164">
        <f t="shared" si="830"/>
        <v>382670039.1655333</v>
      </c>
    </row>
    <row r="5291" spans="10:24" x14ac:dyDescent="0.25">
      <c r="J5291">
        <v>5288</v>
      </c>
      <c r="K5291" s="43">
        <v>0.17216806542249075</v>
      </c>
      <c r="L5291">
        <v>0.94449653304117775</v>
      </c>
      <c r="M5291">
        <v>0.12418974082609169</v>
      </c>
      <c r="N5291" s="44">
        <v>0.28686681277599402</v>
      </c>
      <c r="O5291" s="161">
        <f t="shared" si="821"/>
        <v>2000000</v>
      </c>
      <c r="P5291" s="162">
        <f t="shared" si="822"/>
        <v>203.90525302032003</v>
      </c>
      <c r="Q5291" s="162">
        <f t="shared" si="823"/>
        <v>111.91411151393075</v>
      </c>
      <c r="R5291" s="163">
        <f t="shared" si="824"/>
        <v>1</v>
      </c>
      <c r="S5291" s="161">
        <f t="shared" si="825"/>
        <v>5000000</v>
      </c>
      <c r="T5291" s="162">
        <f t="shared" si="826"/>
        <v>197.96841767344</v>
      </c>
      <c r="U5291" s="162">
        <f t="shared" si="827"/>
        <v>113.45705575696537</v>
      </c>
      <c r="V5291" s="163">
        <f t="shared" si="828"/>
        <v>1</v>
      </c>
      <c r="W5291" s="164">
        <f t="shared" si="829"/>
        <v>133982283.01277858</v>
      </c>
      <c r="X5291" s="164">
        <f t="shared" si="830"/>
        <v>272556809.58237314</v>
      </c>
    </row>
    <row r="5292" spans="10:24" x14ac:dyDescent="0.25">
      <c r="J5292">
        <v>5289</v>
      </c>
      <c r="K5292" s="43">
        <v>0.27165229594155738</v>
      </c>
      <c r="L5292">
        <v>0.15457545948138152</v>
      </c>
      <c r="M5292">
        <v>0.54107194644604306</v>
      </c>
      <c r="N5292" s="44">
        <v>0.6256775206190589</v>
      </c>
      <c r="O5292" s="161">
        <f t="shared" si="821"/>
        <v>2000000</v>
      </c>
      <c r="P5292" s="162">
        <f t="shared" si="822"/>
        <v>164.74492084163839</v>
      </c>
      <c r="Q5292" s="162">
        <f t="shared" si="823"/>
        <v>137.06269294488109</v>
      </c>
      <c r="R5292" s="163">
        <f t="shared" si="824"/>
        <v>1</v>
      </c>
      <c r="S5292" s="161">
        <f t="shared" si="825"/>
        <v>5000000</v>
      </c>
      <c r="T5292" s="162">
        <f t="shared" si="826"/>
        <v>184.91497361387945</v>
      </c>
      <c r="U5292" s="162">
        <f t="shared" si="827"/>
        <v>126.03134647244055</v>
      </c>
      <c r="V5292" s="163">
        <f t="shared" si="828"/>
        <v>1</v>
      </c>
      <c r="W5292" s="164">
        <f t="shared" si="829"/>
        <v>5364455.7935145944</v>
      </c>
      <c r="X5292" s="164">
        <f t="shared" si="830"/>
        <v>144418135.70719457</v>
      </c>
    </row>
    <row r="5293" spans="10:24" x14ac:dyDescent="0.25">
      <c r="J5293">
        <v>5290</v>
      </c>
      <c r="K5293" s="43">
        <v>0.87698036352589193</v>
      </c>
      <c r="L5293">
        <v>0.92427946416101436</v>
      </c>
      <c r="M5293">
        <v>0.25617440007396897</v>
      </c>
      <c r="N5293" s="44">
        <v>0.47709011048504868</v>
      </c>
      <c r="O5293" s="161">
        <f t="shared" si="821"/>
        <v>7000000</v>
      </c>
      <c r="P5293" s="162">
        <f t="shared" si="822"/>
        <v>201.51689812483608</v>
      </c>
      <c r="Q5293" s="162">
        <f t="shared" si="823"/>
        <v>121.89630464183602</v>
      </c>
      <c r="R5293" s="163">
        <f t="shared" si="824"/>
        <v>1</v>
      </c>
      <c r="S5293" s="161">
        <f t="shared" si="825"/>
        <v>7000000</v>
      </c>
      <c r="T5293" s="162">
        <f t="shared" si="826"/>
        <v>197.17229937494537</v>
      </c>
      <c r="U5293" s="162">
        <f t="shared" si="827"/>
        <v>118.44815232091801</v>
      </c>
      <c r="V5293" s="163">
        <f t="shared" si="828"/>
        <v>1</v>
      </c>
      <c r="W5293" s="164">
        <f t="shared" si="829"/>
        <v>507344154.3810004</v>
      </c>
      <c r="X5293" s="164">
        <f t="shared" si="830"/>
        <v>401069029.37819147</v>
      </c>
    </row>
    <row r="5294" spans="10:24" x14ac:dyDescent="0.25">
      <c r="J5294">
        <v>5291</v>
      </c>
      <c r="K5294" s="43">
        <v>0.13748989291692792</v>
      </c>
      <c r="L5294">
        <v>0.13156341903477276</v>
      </c>
      <c r="M5294">
        <v>0.25722995078627997</v>
      </c>
      <c r="N5294" s="44">
        <v>9.3062633416907126E-2</v>
      </c>
      <c r="O5294" s="161">
        <f t="shared" si="821"/>
        <v>2000000</v>
      </c>
      <c r="P5294" s="162">
        <f t="shared" si="822"/>
        <v>163.21453232384351</v>
      </c>
      <c r="Q5294" s="162">
        <f t="shared" si="823"/>
        <v>121.96182071137123</v>
      </c>
      <c r="R5294" s="163">
        <f t="shared" si="824"/>
        <v>1</v>
      </c>
      <c r="S5294" s="161">
        <f t="shared" si="825"/>
        <v>2000000</v>
      </c>
      <c r="T5294" s="162">
        <f t="shared" si="826"/>
        <v>184.40484410794784</v>
      </c>
      <c r="U5294" s="162">
        <f t="shared" si="827"/>
        <v>118.48091035568562</v>
      </c>
      <c r="V5294" s="163">
        <f t="shared" si="828"/>
        <v>0.9</v>
      </c>
      <c r="W5294" s="164">
        <f t="shared" si="829"/>
        <v>32505423.224944562</v>
      </c>
      <c r="X5294" s="164">
        <f t="shared" si="830"/>
        <v>-31336919.245928019</v>
      </c>
    </row>
    <row r="5295" spans="10:24" x14ac:dyDescent="0.25">
      <c r="J5295">
        <v>5292</v>
      </c>
      <c r="K5295" s="43">
        <v>0.99026175115598036</v>
      </c>
      <c r="L5295">
        <v>0.51434861193488057</v>
      </c>
      <c r="M5295">
        <v>0.4255236250543436</v>
      </c>
      <c r="N5295" s="44">
        <v>0.8263808693431538</v>
      </c>
      <c r="O5295" s="161">
        <f t="shared" si="821"/>
        <v>9000000</v>
      </c>
      <c r="P5295" s="162">
        <f t="shared" si="822"/>
        <v>180.53961591436388</v>
      </c>
      <c r="Q5295" s="162">
        <f t="shared" si="823"/>
        <v>131.24435243410207</v>
      </c>
      <c r="R5295" s="163">
        <f t="shared" si="824"/>
        <v>1</v>
      </c>
      <c r="S5295" s="161">
        <f t="shared" si="825"/>
        <v>9000000</v>
      </c>
      <c r="T5295" s="162">
        <f t="shared" si="826"/>
        <v>190.17987197145462</v>
      </c>
      <c r="U5295" s="162">
        <f t="shared" si="827"/>
        <v>123.12217621705103</v>
      </c>
      <c r="V5295" s="163">
        <f t="shared" si="828"/>
        <v>1</v>
      </c>
      <c r="W5295" s="164">
        <f t="shared" si="829"/>
        <v>393657371.32235628</v>
      </c>
      <c r="X5295" s="164">
        <f t="shared" si="830"/>
        <v>453519261.7896322</v>
      </c>
    </row>
    <row r="5296" spans="10:24" x14ac:dyDescent="0.25">
      <c r="J5296">
        <v>5293</v>
      </c>
      <c r="K5296" s="43">
        <v>0.95715360731211452</v>
      </c>
      <c r="L5296">
        <v>0.6195972272681981</v>
      </c>
      <c r="M5296">
        <v>0.60576222210779884</v>
      </c>
      <c r="N5296" s="44">
        <v>0.56637573040951705</v>
      </c>
      <c r="O5296" s="161">
        <f t="shared" si="821"/>
        <v>9000000</v>
      </c>
      <c r="P5296" s="162">
        <f t="shared" si="822"/>
        <v>184.56634700578201</v>
      </c>
      <c r="Q5296" s="162">
        <f t="shared" si="823"/>
        <v>140.36581421943765</v>
      </c>
      <c r="R5296" s="163">
        <f t="shared" si="824"/>
        <v>1</v>
      </c>
      <c r="S5296" s="161">
        <f t="shared" si="825"/>
        <v>9000000</v>
      </c>
      <c r="T5296" s="162">
        <f t="shared" si="826"/>
        <v>191.52211566859401</v>
      </c>
      <c r="U5296" s="162">
        <f t="shared" si="827"/>
        <v>127.68290710971883</v>
      </c>
      <c r="V5296" s="163">
        <f t="shared" si="828"/>
        <v>1</v>
      </c>
      <c r="W5296" s="164">
        <f t="shared" si="829"/>
        <v>347804795.0770992</v>
      </c>
      <c r="X5296" s="164">
        <f t="shared" si="830"/>
        <v>424552877.02987671</v>
      </c>
    </row>
    <row r="5297" spans="10:24" x14ac:dyDescent="0.25">
      <c r="J5297">
        <v>5294</v>
      </c>
      <c r="K5297" s="43">
        <v>0.95812652412117083</v>
      </c>
      <c r="L5297">
        <v>0.63138636440766593</v>
      </c>
      <c r="M5297">
        <v>0.25786393487185566</v>
      </c>
      <c r="N5297" s="44">
        <v>0.91462502921356414</v>
      </c>
      <c r="O5297" s="161">
        <f t="shared" si="821"/>
        <v>9000000</v>
      </c>
      <c r="P5297" s="162">
        <f t="shared" si="822"/>
        <v>185.03291115917779</v>
      </c>
      <c r="Q5297" s="162">
        <f t="shared" si="823"/>
        <v>122.0011037319933</v>
      </c>
      <c r="R5297" s="163">
        <f t="shared" si="824"/>
        <v>1</v>
      </c>
      <c r="S5297" s="161">
        <f t="shared" si="825"/>
        <v>9000000</v>
      </c>
      <c r="T5297" s="162">
        <f t="shared" si="826"/>
        <v>191.67763705305927</v>
      </c>
      <c r="U5297" s="162">
        <f t="shared" si="827"/>
        <v>118.50055186599664</v>
      </c>
      <c r="V5297" s="163">
        <f t="shared" si="828"/>
        <v>1</v>
      </c>
      <c r="W5297" s="164">
        <f t="shared" si="829"/>
        <v>517286266.8446604</v>
      </c>
      <c r="X5297" s="164">
        <f t="shared" si="830"/>
        <v>508593766.68356371</v>
      </c>
    </row>
    <row r="5298" spans="10:24" x14ac:dyDescent="0.25">
      <c r="J5298">
        <v>5295</v>
      </c>
      <c r="K5298" s="43">
        <v>0.94587300973350608</v>
      </c>
      <c r="L5298">
        <v>0.86686032883339181</v>
      </c>
      <c r="M5298">
        <v>0.62063573871634625</v>
      </c>
      <c r="N5298" s="44">
        <v>0.40263056239436334</v>
      </c>
      <c r="O5298" s="161">
        <f t="shared" si="821"/>
        <v>7000000</v>
      </c>
      <c r="P5298" s="162">
        <f t="shared" si="822"/>
        <v>196.67507513744761</v>
      </c>
      <c r="Q5298" s="162">
        <f t="shared" si="823"/>
        <v>141.14301783571074</v>
      </c>
      <c r="R5298" s="163">
        <f t="shared" si="824"/>
        <v>1</v>
      </c>
      <c r="S5298" s="161">
        <f t="shared" si="825"/>
        <v>9000000</v>
      </c>
      <c r="T5298" s="162">
        <f t="shared" si="826"/>
        <v>195.55835837914921</v>
      </c>
      <c r="U5298" s="162">
        <f t="shared" si="827"/>
        <v>128.07150891785537</v>
      </c>
      <c r="V5298" s="163">
        <f t="shared" si="828"/>
        <v>1</v>
      </c>
      <c r="W5298" s="164">
        <f t="shared" si="829"/>
        <v>338724401.11215812</v>
      </c>
      <c r="X5298" s="164">
        <f t="shared" si="830"/>
        <v>457381645.15164459</v>
      </c>
    </row>
    <row r="5299" spans="10:24" x14ac:dyDescent="0.25">
      <c r="J5299">
        <v>5296</v>
      </c>
      <c r="K5299" s="43">
        <v>0.69724308012494185</v>
      </c>
      <c r="L5299">
        <v>0.50715847721504037</v>
      </c>
      <c r="M5299">
        <v>0.71967922250913996</v>
      </c>
      <c r="N5299" s="44">
        <v>0.48708866198358103</v>
      </c>
      <c r="O5299" s="161">
        <f t="shared" si="821"/>
        <v>6000000</v>
      </c>
      <c r="P5299" s="162">
        <f t="shared" si="822"/>
        <v>180.26916906596264</v>
      </c>
      <c r="Q5299" s="162">
        <f t="shared" si="823"/>
        <v>146.63777689220382</v>
      </c>
      <c r="R5299" s="163">
        <f t="shared" si="824"/>
        <v>1</v>
      </c>
      <c r="S5299" s="161">
        <f t="shared" si="825"/>
        <v>7000000</v>
      </c>
      <c r="T5299" s="162">
        <f t="shared" si="826"/>
        <v>190.08972302198754</v>
      </c>
      <c r="U5299" s="162">
        <f t="shared" si="827"/>
        <v>130.81888844610191</v>
      </c>
      <c r="V5299" s="163">
        <f t="shared" si="828"/>
        <v>1</v>
      </c>
      <c r="W5299" s="164">
        <f t="shared" si="829"/>
        <v>151788353.04255295</v>
      </c>
      <c r="X5299" s="164">
        <f t="shared" si="830"/>
        <v>264895842.0311994</v>
      </c>
    </row>
    <row r="5300" spans="10:24" x14ac:dyDescent="0.25">
      <c r="J5300">
        <v>5297</v>
      </c>
      <c r="K5300" s="43">
        <v>0.74330024486191071</v>
      </c>
      <c r="L5300">
        <v>0.602273817835004</v>
      </c>
      <c r="M5300">
        <v>0.67728582473877175</v>
      </c>
      <c r="N5300" s="44">
        <v>0.3442812482418981</v>
      </c>
      <c r="O5300" s="161">
        <f t="shared" si="821"/>
        <v>6000000</v>
      </c>
      <c r="P5300" s="162">
        <f t="shared" si="822"/>
        <v>183.88855539687603</v>
      </c>
      <c r="Q5300" s="162">
        <f t="shared" si="823"/>
        <v>144.20244844886713</v>
      </c>
      <c r="R5300" s="163">
        <f t="shared" si="824"/>
        <v>1</v>
      </c>
      <c r="S5300" s="161">
        <f t="shared" si="825"/>
        <v>7000000</v>
      </c>
      <c r="T5300" s="162">
        <f t="shared" si="826"/>
        <v>191.29618513229201</v>
      </c>
      <c r="U5300" s="162">
        <f t="shared" si="827"/>
        <v>129.60122422443357</v>
      </c>
      <c r="V5300" s="163">
        <f t="shared" si="828"/>
        <v>1</v>
      </c>
      <c r="W5300" s="164">
        <f t="shared" si="829"/>
        <v>188116641.6880534</v>
      </c>
      <c r="X5300" s="164">
        <f t="shared" si="830"/>
        <v>281864726.35500914</v>
      </c>
    </row>
    <row r="5301" spans="10:24" x14ac:dyDescent="0.25">
      <c r="J5301">
        <v>5298</v>
      </c>
      <c r="K5301" s="43">
        <v>0.38935050971193363</v>
      </c>
      <c r="L5301">
        <v>0.39888442976222804</v>
      </c>
      <c r="M5301">
        <v>6.889176794667784E-2</v>
      </c>
      <c r="N5301" s="44">
        <v>0.49460686223899197</v>
      </c>
      <c r="O5301" s="161">
        <f t="shared" si="821"/>
        <v>5000000</v>
      </c>
      <c r="P5301" s="162">
        <f t="shared" si="822"/>
        <v>176.15646480273983</v>
      </c>
      <c r="Q5301" s="162">
        <f t="shared" si="823"/>
        <v>105.31808615579801</v>
      </c>
      <c r="R5301" s="163">
        <f t="shared" si="824"/>
        <v>1</v>
      </c>
      <c r="S5301" s="161">
        <f t="shared" si="825"/>
        <v>6000000</v>
      </c>
      <c r="T5301" s="162">
        <f t="shared" si="826"/>
        <v>188.71882160091329</v>
      </c>
      <c r="U5301" s="162">
        <f t="shared" si="827"/>
        <v>110.15904307789901</v>
      </c>
      <c r="V5301" s="163">
        <f t="shared" si="828"/>
        <v>1</v>
      </c>
      <c r="W5301" s="164">
        <f t="shared" si="829"/>
        <v>304191893.23470908</v>
      </c>
      <c r="X5301" s="164">
        <f t="shared" si="830"/>
        <v>321358671.13808566</v>
      </c>
    </row>
    <row r="5302" spans="10:24" x14ac:dyDescent="0.25">
      <c r="J5302">
        <v>5299</v>
      </c>
      <c r="K5302" s="43">
        <v>0.83390848409755181</v>
      </c>
      <c r="L5302">
        <v>0.20499706954843355</v>
      </c>
      <c r="M5302">
        <v>0.16023267265543983</v>
      </c>
      <c r="N5302" s="44">
        <v>0.64673127071461556</v>
      </c>
      <c r="O5302" s="161">
        <f t="shared" si="821"/>
        <v>7000000</v>
      </c>
      <c r="P5302" s="162">
        <f t="shared" si="822"/>
        <v>167.64144083531261</v>
      </c>
      <c r="Q5302" s="162">
        <f t="shared" si="823"/>
        <v>115.129958727587</v>
      </c>
      <c r="R5302" s="163">
        <f t="shared" si="824"/>
        <v>1</v>
      </c>
      <c r="S5302" s="161">
        <f t="shared" si="825"/>
        <v>7000000</v>
      </c>
      <c r="T5302" s="162">
        <f t="shared" si="826"/>
        <v>185.88048027843755</v>
      </c>
      <c r="U5302" s="162">
        <f t="shared" si="827"/>
        <v>115.0649793637935</v>
      </c>
      <c r="V5302" s="163">
        <f t="shared" si="828"/>
        <v>1</v>
      </c>
      <c r="W5302" s="164">
        <f t="shared" si="829"/>
        <v>317580374.75407928</v>
      </c>
      <c r="X5302" s="164">
        <f t="shared" si="830"/>
        <v>345708506.40250832</v>
      </c>
    </row>
    <row r="5303" spans="10:24" x14ac:dyDescent="0.25">
      <c r="J5303">
        <v>5300</v>
      </c>
      <c r="K5303" s="43">
        <v>0.66887216206353384</v>
      </c>
      <c r="L5303">
        <v>0.67204711750766755</v>
      </c>
      <c r="M5303">
        <v>0.30600200489424079</v>
      </c>
      <c r="N5303" s="44">
        <v>0.45674093564736262</v>
      </c>
      <c r="O5303" s="161">
        <f t="shared" si="821"/>
        <v>6000000</v>
      </c>
      <c r="P5303" s="162">
        <f t="shared" si="822"/>
        <v>186.68359401514365</v>
      </c>
      <c r="Q5303" s="162">
        <f t="shared" si="823"/>
        <v>124.85570109631922</v>
      </c>
      <c r="R5303" s="163">
        <f t="shared" si="824"/>
        <v>1</v>
      </c>
      <c r="S5303" s="161">
        <f t="shared" si="825"/>
        <v>7000000</v>
      </c>
      <c r="T5303" s="162">
        <f t="shared" si="826"/>
        <v>192.22786467171454</v>
      </c>
      <c r="U5303" s="162">
        <f t="shared" si="827"/>
        <v>119.92785054815961</v>
      </c>
      <c r="V5303" s="163">
        <f t="shared" si="828"/>
        <v>1</v>
      </c>
      <c r="W5303" s="164">
        <f t="shared" si="829"/>
        <v>320967357.51294661</v>
      </c>
      <c r="X5303" s="164">
        <f t="shared" si="830"/>
        <v>356100098.8648845</v>
      </c>
    </row>
    <row r="5304" spans="10:24" x14ac:dyDescent="0.25">
      <c r="J5304">
        <v>5301</v>
      </c>
      <c r="K5304" s="43">
        <v>0.85643391811811476</v>
      </c>
      <c r="L5304">
        <v>0.15128801682574933</v>
      </c>
      <c r="M5304">
        <v>0.96848057487283645</v>
      </c>
      <c r="N5304" s="44">
        <v>0.77032514816023478</v>
      </c>
      <c r="O5304" s="161">
        <f t="shared" si="821"/>
        <v>7000000</v>
      </c>
      <c r="P5304" s="162">
        <f t="shared" si="822"/>
        <v>164.53612633342638</v>
      </c>
      <c r="Q5304" s="162">
        <f t="shared" si="823"/>
        <v>172.17834758975755</v>
      </c>
      <c r="R5304" s="163">
        <f t="shared" si="824"/>
        <v>1</v>
      </c>
      <c r="S5304" s="161">
        <f t="shared" si="825"/>
        <v>7000000</v>
      </c>
      <c r="T5304" s="162">
        <f t="shared" si="826"/>
        <v>184.84537544447545</v>
      </c>
      <c r="U5304" s="162">
        <f t="shared" si="827"/>
        <v>143.58917379487877</v>
      </c>
      <c r="V5304" s="163">
        <f t="shared" si="828"/>
        <v>1</v>
      </c>
      <c r="W5304" s="164">
        <f t="shared" si="829"/>
        <v>-103495548.79431818</v>
      </c>
      <c r="X5304" s="164">
        <f t="shared" si="830"/>
        <v>138793411.54717672</v>
      </c>
    </row>
    <row r="5305" spans="10:24" x14ac:dyDescent="0.25">
      <c r="J5305">
        <v>5302</v>
      </c>
      <c r="K5305" s="43">
        <v>0.64233451086927806</v>
      </c>
      <c r="L5305">
        <v>0.8793563739131347</v>
      </c>
      <c r="M5305">
        <v>0.49393310693335957</v>
      </c>
      <c r="N5305" s="44">
        <v>5.0844562734088772E-2</v>
      </c>
      <c r="O5305" s="161">
        <f t="shared" si="821"/>
        <v>6000000</v>
      </c>
      <c r="P5305" s="162">
        <f t="shared" si="822"/>
        <v>197.57663060915363</v>
      </c>
      <c r="Q5305" s="162">
        <f t="shared" si="823"/>
        <v>134.69583936181328</v>
      </c>
      <c r="R5305" s="163">
        <f t="shared" si="824"/>
        <v>1</v>
      </c>
      <c r="S5305" s="161">
        <f t="shared" si="825"/>
        <v>7000000</v>
      </c>
      <c r="T5305" s="162">
        <f t="shared" si="826"/>
        <v>195.85887686971788</v>
      </c>
      <c r="U5305" s="162">
        <f t="shared" si="827"/>
        <v>124.84791968090664</v>
      </c>
      <c r="V5305" s="163">
        <f t="shared" si="828"/>
        <v>0.9</v>
      </c>
      <c r="W5305" s="164">
        <f t="shared" si="829"/>
        <v>327284747.48404205</v>
      </c>
      <c r="X5305" s="164">
        <f t="shared" si="830"/>
        <v>297369030.28951079</v>
      </c>
    </row>
    <row r="5306" spans="10:24" x14ac:dyDescent="0.25">
      <c r="J5306">
        <v>5303</v>
      </c>
      <c r="K5306" s="43">
        <v>0.38345834005847501</v>
      </c>
      <c r="L5306">
        <v>3.7943408471055151E-2</v>
      </c>
      <c r="M5306">
        <v>0.795764654807669</v>
      </c>
      <c r="N5306" s="44">
        <v>0.77658875187150433</v>
      </c>
      <c r="O5306" s="161">
        <f t="shared" si="821"/>
        <v>5000000</v>
      </c>
      <c r="P5306" s="162">
        <f t="shared" si="822"/>
        <v>153.37399426443073</v>
      </c>
      <c r="Q5306" s="162">
        <f t="shared" si="823"/>
        <v>151.53175755986743</v>
      </c>
      <c r="R5306" s="163">
        <f t="shared" si="824"/>
        <v>1</v>
      </c>
      <c r="S5306" s="161">
        <f t="shared" si="825"/>
        <v>6000000</v>
      </c>
      <c r="T5306" s="162">
        <f t="shared" si="826"/>
        <v>181.12466475481025</v>
      </c>
      <c r="U5306" s="162">
        <f t="shared" si="827"/>
        <v>133.26587877993373</v>
      </c>
      <c r="V5306" s="163">
        <f t="shared" si="828"/>
        <v>1</v>
      </c>
      <c r="W5306" s="164">
        <f t="shared" si="829"/>
        <v>-40788816.477183476</v>
      </c>
      <c r="X5306" s="164">
        <f t="shared" si="830"/>
        <v>137152715.84925914</v>
      </c>
    </row>
    <row r="5307" spans="10:24" x14ac:dyDescent="0.25">
      <c r="J5307">
        <v>5304</v>
      </c>
      <c r="K5307" s="43">
        <v>0.56609001163223893</v>
      </c>
      <c r="L5307">
        <v>0.94138253820250273</v>
      </c>
      <c r="M5307">
        <v>0.11103330933331379</v>
      </c>
      <c r="N5307" s="44">
        <v>1.7076146312523854E-2</v>
      </c>
      <c r="O5307" s="161">
        <f t="shared" si="821"/>
        <v>6000000</v>
      </c>
      <c r="P5307" s="162">
        <f t="shared" si="822"/>
        <v>203.49728743371062</v>
      </c>
      <c r="Q5307" s="162">
        <f t="shared" si="823"/>
        <v>110.57897514497257</v>
      </c>
      <c r="R5307" s="163">
        <f t="shared" si="824"/>
        <v>1</v>
      </c>
      <c r="S5307" s="161">
        <f t="shared" si="825"/>
        <v>6000000</v>
      </c>
      <c r="T5307" s="162">
        <f t="shared" si="826"/>
        <v>197.8324291445702</v>
      </c>
      <c r="U5307" s="162">
        <f t="shared" si="827"/>
        <v>112.78948757248629</v>
      </c>
      <c r="V5307" s="163">
        <f t="shared" si="828"/>
        <v>0.05</v>
      </c>
      <c r="W5307" s="164">
        <f t="shared" si="829"/>
        <v>507509873.73242831</v>
      </c>
      <c r="X5307" s="164">
        <f t="shared" si="830"/>
        <v>-124487117.52837482</v>
      </c>
    </row>
    <row r="5308" spans="10:24" x14ac:dyDescent="0.25">
      <c r="J5308">
        <v>5305</v>
      </c>
      <c r="K5308" s="43">
        <v>0.4043198361777558</v>
      </c>
      <c r="L5308">
        <v>0.43436070555943962</v>
      </c>
      <c r="M5308">
        <v>4.4090974620911605E-2</v>
      </c>
      <c r="N5308" s="44">
        <v>8.178369355334858E-2</v>
      </c>
      <c r="O5308" s="161">
        <f t="shared" si="821"/>
        <v>5000000</v>
      </c>
      <c r="P5308" s="162">
        <f t="shared" si="822"/>
        <v>177.52075828364798</v>
      </c>
      <c r="Q5308" s="162">
        <f t="shared" si="823"/>
        <v>100.89866212979936</v>
      </c>
      <c r="R5308" s="163">
        <f t="shared" si="824"/>
        <v>1</v>
      </c>
      <c r="S5308" s="161">
        <f t="shared" si="825"/>
        <v>6000000</v>
      </c>
      <c r="T5308" s="162">
        <f t="shared" si="826"/>
        <v>189.17358609454934</v>
      </c>
      <c r="U5308" s="162">
        <f t="shared" si="827"/>
        <v>107.94933106489968</v>
      </c>
      <c r="V5308" s="163">
        <f t="shared" si="828"/>
        <v>0.9</v>
      </c>
      <c r="W5308" s="164">
        <f t="shared" si="829"/>
        <v>333110480.76924306</v>
      </c>
      <c r="X5308" s="164">
        <f t="shared" si="830"/>
        <v>288610977.16010815</v>
      </c>
    </row>
    <row r="5309" spans="10:24" x14ac:dyDescent="0.25">
      <c r="J5309">
        <v>5306</v>
      </c>
      <c r="K5309" s="43">
        <v>0.33415698809000915</v>
      </c>
      <c r="L5309">
        <v>0.61072850544111856</v>
      </c>
      <c r="M5309">
        <v>0.10368952380781316</v>
      </c>
      <c r="N5309" s="44">
        <v>7.5692158068183524E-2</v>
      </c>
      <c r="O5309" s="161">
        <f t="shared" si="821"/>
        <v>5000000</v>
      </c>
      <c r="P5309" s="162">
        <f t="shared" si="822"/>
        <v>184.21827411501448</v>
      </c>
      <c r="Q5309" s="162">
        <f t="shared" si="823"/>
        <v>109.78389643090627</v>
      </c>
      <c r="R5309" s="163">
        <f t="shared" si="824"/>
        <v>1</v>
      </c>
      <c r="S5309" s="161">
        <f t="shared" si="825"/>
        <v>6000000</v>
      </c>
      <c r="T5309" s="162">
        <f t="shared" si="826"/>
        <v>191.40609137167149</v>
      </c>
      <c r="U5309" s="162">
        <f t="shared" si="827"/>
        <v>112.39194821545313</v>
      </c>
      <c r="V5309" s="163">
        <f t="shared" si="828"/>
        <v>0.9</v>
      </c>
      <c r="W5309" s="164">
        <f t="shared" si="829"/>
        <v>322171888.42054105</v>
      </c>
      <c r="X5309" s="164">
        <f t="shared" si="830"/>
        <v>276676373.04357922</v>
      </c>
    </row>
    <row r="5310" spans="10:24" x14ac:dyDescent="0.25">
      <c r="J5310">
        <v>5307</v>
      </c>
      <c r="K5310" s="43">
        <v>0.27108706700195528</v>
      </c>
      <c r="L5310">
        <v>0.62379026190391429</v>
      </c>
      <c r="M5310">
        <v>0.37312039895354709</v>
      </c>
      <c r="N5310" s="44">
        <v>0.57095148040721677</v>
      </c>
      <c r="O5310" s="161">
        <f t="shared" si="821"/>
        <v>2000000</v>
      </c>
      <c r="P5310" s="162">
        <f t="shared" si="822"/>
        <v>184.73176052065384</v>
      </c>
      <c r="Q5310" s="162">
        <f t="shared" si="823"/>
        <v>128.52799762119693</v>
      </c>
      <c r="R5310" s="163">
        <f t="shared" si="824"/>
        <v>1</v>
      </c>
      <c r="S5310" s="161">
        <f t="shared" si="825"/>
        <v>5000000</v>
      </c>
      <c r="T5310" s="162">
        <f t="shared" si="826"/>
        <v>191.5772535068846</v>
      </c>
      <c r="U5310" s="162">
        <f t="shared" si="827"/>
        <v>121.76399881059847</v>
      </c>
      <c r="V5310" s="163">
        <f t="shared" si="828"/>
        <v>1</v>
      </c>
      <c r="W5310" s="164">
        <f t="shared" si="829"/>
        <v>62407525.798913807</v>
      </c>
      <c r="X5310" s="164">
        <f t="shared" si="830"/>
        <v>199066273.48143071</v>
      </c>
    </row>
    <row r="5311" spans="10:24" x14ac:dyDescent="0.25">
      <c r="J5311">
        <v>5308</v>
      </c>
      <c r="K5311" s="43">
        <v>0.6578906403712641</v>
      </c>
      <c r="L5311">
        <v>0.85732940179799422</v>
      </c>
      <c r="M5311">
        <v>0.64715583254167497</v>
      </c>
      <c r="N5311" s="44">
        <v>8.7601410349274156E-2</v>
      </c>
      <c r="O5311" s="161">
        <f t="shared" si="821"/>
        <v>6000000</v>
      </c>
      <c r="P5311" s="162">
        <f t="shared" si="822"/>
        <v>196.025964092083</v>
      </c>
      <c r="Q5311" s="162">
        <f t="shared" si="823"/>
        <v>142.55306140175148</v>
      </c>
      <c r="R5311" s="163">
        <f t="shared" si="824"/>
        <v>1</v>
      </c>
      <c r="S5311" s="161">
        <f t="shared" si="825"/>
        <v>7000000</v>
      </c>
      <c r="T5311" s="162">
        <f t="shared" si="826"/>
        <v>195.34198803069432</v>
      </c>
      <c r="U5311" s="162">
        <f t="shared" si="827"/>
        <v>128.77653070087575</v>
      </c>
      <c r="V5311" s="163">
        <f t="shared" si="828"/>
        <v>0.9</v>
      </c>
      <c r="W5311" s="164">
        <f t="shared" si="829"/>
        <v>270837416.14198911</v>
      </c>
      <c r="X5311" s="164">
        <f t="shared" si="830"/>
        <v>269362381.17785704</v>
      </c>
    </row>
    <row r="5312" spans="10:24" x14ac:dyDescent="0.25">
      <c r="J5312">
        <v>5309</v>
      </c>
      <c r="K5312" s="43">
        <v>0.19677901336930248</v>
      </c>
      <c r="L5312">
        <v>0.55521317607131404</v>
      </c>
      <c r="M5312">
        <v>0.32559262557769297</v>
      </c>
      <c r="N5312" s="44">
        <v>0.67945130312938529</v>
      </c>
      <c r="O5312" s="161">
        <f t="shared" si="821"/>
        <v>2000000</v>
      </c>
      <c r="P5312" s="162">
        <f t="shared" si="822"/>
        <v>182.08265574551959</v>
      </c>
      <c r="Q5312" s="162">
        <f t="shared" si="823"/>
        <v>125.95767537367958</v>
      </c>
      <c r="R5312" s="163">
        <f t="shared" si="824"/>
        <v>1</v>
      </c>
      <c r="S5312" s="161">
        <f t="shared" si="825"/>
        <v>5000000</v>
      </c>
      <c r="T5312" s="162">
        <f t="shared" si="826"/>
        <v>190.69421858183986</v>
      </c>
      <c r="U5312" s="162">
        <f t="shared" si="827"/>
        <v>120.47883768683978</v>
      </c>
      <c r="V5312" s="163">
        <f t="shared" si="828"/>
        <v>1</v>
      </c>
      <c r="W5312" s="164">
        <f t="shared" si="829"/>
        <v>62249960.743680015</v>
      </c>
      <c r="X5312" s="164">
        <f t="shared" si="830"/>
        <v>201076904.47500038</v>
      </c>
    </row>
    <row r="5313" spans="10:24" x14ac:dyDescent="0.25">
      <c r="J5313">
        <v>5310</v>
      </c>
      <c r="K5313" s="43">
        <v>4.3555801199774535E-2</v>
      </c>
      <c r="L5313">
        <v>0.20725565969353632</v>
      </c>
      <c r="M5313">
        <v>0.43375131094366226</v>
      </c>
      <c r="N5313" s="44">
        <v>0.36741521927712939</v>
      </c>
      <c r="O5313" s="161">
        <f t="shared" si="821"/>
        <v>1000000</v>
      </c>
      <c r="P5313" s="162">
        <f t="shared" si="822"/>
        <v>167.76029330605741</v>
      </c>
      <c r="Q5313" s="162">
        <f t="shared" si="823"/>
        <v>131.66336972769346</v>
      </c>
      <c r="R5313" s="163">
        <f t="shared" si="824"/>
        <v>1</v>
      </c>
      <c r="S5313" s="161">
        <f t="shared" si="825"/>
        <v>1000000</v>
      </c>
      <c r="T5313" s="162">
        <f t="shared" si="826"/>
        <v>185.92009776868582</v>
      </c>
      <c r="U5313" s="162">
        <f t="shared" si="827"/>
        <v>123.33168486384673</v>
      </c>
      <c r="V5313" s="163">
        <f t="shared" si="828"/>
        <v>1</v>
      </c>
      <c r="W5313" s="164">
        <f t="shared" si="829"/>
        <v>-13903076.42163606</v>
      </c>
      <c r="X5313" s="164">
        <f t="shared" si="830"/>
        <v>-87411587.095160902</v>
      </c>
    </row>
    <row r="5314" spans="10:24" x14ac:dyDescent="0.25">
      <c r="J5314">
        <v>5311</v>
      </c>
      <c r="K5314" s="43">
        <v>0.11293139895752102</v>
      </c>
      <c r="L5314">
        <v>0.33900956856915576</v>
      </c>
      <c r="M5314">
        <v>0.54433661066954242</v>
      </c>
      <c r="N5314" s="44">
        <v>0.35872026407097668</v>
      </c>
      <c r="O5314" s="161">
        <f t="shared" si="821"/>
        <v>2000000</v>
      </c>
      <c r="P5314" s="162">
        <f t="shared" si="822"/>
        <v>173.7724843944157</v>
      </c>
      <c r="Q5314" s="162">
        <f t="shared" si="823"/>
        <v>137.22730339670301</v>
      </c>
      <c r="R5314" s="163">
        <f t="shared" si="824"/>
        <v>1</v>
      </c>
      <c r="S5314" s="161">
        <f t="shared" si="825"/>
        <v>2000000</v>
      </c>
      <c r="T5314" s="162">
        <f t="shared" si="826"/>
        <v>187.92416146480522</v>
      </c>
      <c r="U5314" s="162">
        <f t="shared" si="827"/>
        <v>126.1136516983515</v>
      </c>
      <c r="V5314" s="163">
        <f t="shared" si="828"/>
        <v>1</v>
      </c>
      <c r="W5314" s="164">
        <f t="shared" si="829"/>
        <v>23090361.995425388</v>
      </c>
      <c r="X5314" s="164">
        <f t="shared" si="830"/>
        <v>-26378980.467092559</v>
      </c>
    </row>
    <row r="5315" spans="10:24" x14ac:dyDescent="0.25">
      <c r="J5315">
        <v>5312</v>
      </c>
      <c r="K5315" s="43">
        <v>0.75655728390813848</v>
      </c>
      <c r="L5315">
        <v>0.69308449321365351</v>
      </c>
      <c r="M5315">
        <v>0.84423436955205233</v>
      </c>
      <c r="N5315" s="44">
        <v>0.65837863918430528</v>
      </c>
      <c r="O5315" s="161">
        <f t="shared" si="821"/>
        <v>7000000</v>
      </c>
      <c r="P5315" s="162">
        <f t="shared" si="822"/>
        <v>187.56918781988293</v>
      </c>
      <c r="Q5315" s="162">
        <f t="shared" si="823"/>
        <v>155.24028412835662</v>
      </c>
      <c r="R5315" s="163">
        <f t="shared" si="824"/>
        <v>1</v>
      </c>
      <c r="S5315" s="161">
        <f t="shared" si="825"/>
        <v>7000000</v>
      </c>
      <c r="T5315" s="162">
        <f t="shared" si="826"/>
        <v>192.52306260662763</v>
      </c>
      <c r="U5315" s="162">
        <f t="shared" si="827"/>
        <v>135.12014206417831</v>
      </c>
      <c r="V5315" s="163">
        <f t="shared" si="828"/>
        <v>1</v>
      </c>
      <c r="W5315" s="164">
        <f t="shared" si="829"/>
        <v>176302325.84068415</v>
      </c>
      <c r="X5315" s="164">
        <f t="shared" si="830"/>
        <v>251820443.79714525</v>
      </c>
    </row>
    <row r="5316" spans="10:24" x14ac:dyDescent="0.25">
      <c r="J5316">
        <v>5313</v>
      </c>
      <c r="K5316" s="43">
        <v>0.25237062991836923</v>
      </c>
      <c r="L5316">
        <v>0.71653848175007484</v>
      </c>
      <c r="M5316">
        <v>0.76119488167750027</v>
      </c>
      <c r="N5316" s="44">
        <v>0.34552769863706578</v>
      </c>
      <c r="O5316" s="161">
        <f t="shared" si="821"/>
        <v>2000000</v>
      </c>
      <c r="P5316" s="162">
        <f t="shared" si="822"/>
        <v>188.58883439981548</v>
      </c>
      <c r="Q5316" s="162">
        <f t="shared" si="823"/>
        <v>149.20302859114244</v>
      </c>
      <c r="R5316" s="163">
        <f t="shared" si="824"/>
        <v>1</v>
      </c>
      <c r="S5316" s="161">
        <f t="shared" si="825"/>
        <v>5000000</v>
      </c>
      <c r="T5316" s="162">
        <f t="shared" si="826"/>
        <v>192.8629447999385</v>
      </c>
      <c r="U5316" s="162">
        <f t="shared" si="827"/>
        <v>132.10151429557123</v>
      </c>
      <c r="V5316" s="163">
        <f t="shared" si="828"/>
        <v>1</v>
      </c>
      <c r="W5316" s="164">
        <f t="shared" si="829"/>
        <v>28771611.617346078</v>
      </c>
      <c r="X5316" s="164">
        <f t="shared" si="830"/>
        <v>153807152.52183634</v>
      </c>
    </row>
    <row r="5317" spans="10:24" x14ac:dyDescent="0.25">
      <c r="J5317">
        <v>5314</v>
      </c>
      <c r="K5317" s="43">
        <v>0.82645261103245482</v>
      </c>
      <c r="L5317">
        <v>0.14964512865724489</v>
      </c>
      <c r="M5317">
        <v>0.315900296766083</v>
      </c>
      <c r="N5317" s="44">
        <v>0.87939430435980404</v>
      </c>
      <c r="O5317" s="161">
        <f t="shared" ref="O5317:O5380" si="831">VLOOKUP(K5317,$E$5:$H$10,4)</f>
        <v>7000000</v>
      </c>
      <c r="P5317" s="162">
        <f t="shared" ref="P5317:P5380" si="832">_xlfn.NORM.INV(L5317,$E$12,$E$13)</f>
        <v>164.43065088562327</v>
      </c>
      <c r="Q5317" s="162">
        <f t="shared" ref="Q5317:Q5380" si="833">_xlfn.NORM.INV(M5317,$E$15,$E$16)</f>
        <v>125.41611919159644</v>
      </c>
      <c r="R5317" s="163">
        <f t="shared" ref="R5317:R5380" si="834">VLOOKUP(N5317,$E$19:$H$21,4)</f>
        <v>1</v>
      </c>
      <c r="S5317" s="161">
        <f t="shared" ref="S5317:S5380" si="835">VLOOKUP(K5317,$G$5:$H$10,2)</f>
        <v>7000000</v>
      </c>
      <c r="T5317" s="162">
        <f t="shared" ref="T5317:T5380" si="836">_xlfn.NORM.INV(L5317,$G$12,$G$13)</f>
        <v>184.81021696187443</v>
      </c>
      <c r="U5317" s="162">
        <f t="shared" ref="U5317:U5380" si="837">_xlfn.NORM.INV(M5317,$G$15,$G$16)</f>
        <v>120.20805959579822</v>
      </c>
      <c r="V5317" s="163">
        <f t="shared" ref="V5317:V5380" si="838">VLOOKUP(N5317,$G$19:$H$21,2)</f>
        <v>1</v>
      </c>
      <c r="W5317" s="164">
        <f t="shared" ref="W5317:W5380" si="839">O5317*(P5317-Q5317)*R5317-$D$23-$D$24</f>
        <v>223101721.85818779</v>
      </c>
      <c r="X5317" s="164">
        <f t="shared" ref="X5317:X5380" si="840">S5317*(T5317-U5317)*V5317-$F$23-$F$24</f>
        <v>302215101.5625335</v>
      </c>
    </row>
    <row r="5318" spans="10:24" x14ac:dyDescent="0.25">
      <c r="J5318">
        <v>5315</v>
      </c>
      <c r="K5318" s="43">
        <v>0.82588756867113589</v>
      </c>
      <c r="L5318">
        <v>0.91233996365478698</v>
      </c>
      <c r="M5318">
        <v>0.90948570034058718</v>
      </c>
      <c r="N5318" s="44">
        <v>0.83541072889573831</v>
      </c>
      <c r="O5318" s="161">
        <f t="shared" si="831"/>
        <v>7000000</v>
      </c>
      <c r="P5318" s="162">
        <f t="shared" si="832"/>
        <v>200.32959054088707</v>
      </c>
      <c r="Q5318" s="162">
        <f t="shared" si="833"/>
        <v>161.7518936180027</v>
      </c>
      <c r="R5318" s="163">
        <f t="shared" si="834"/>
        <v>1</v>
      </c>
      <c r="S5318" s="161">
        <f t="shared" si="835"/>
        <v>7000000</v>
      </c>
      <c r="T5318" s="162">
        <f t="shared" si="836"/>
        <v>196.77653018029568</v>
      </c>
      <c r="U5318" s="162">
        <f t="shared" si="837"/>
        <v>138.37594680900133</v>
      </c>
      <c r="V5318" s="163">
        <f t="shared" si="838"/>
        <v>1</v>
      </c>
      <c r="W5318" s="164">
        <f t="shared" si="839"/>
        <v>220043878.46019059</v>
      </c>
      <c r="X5318" s="164">
        <f t="shared" si="840"/>
        <v>258804083.59906042</v>
      </c>
    </row>
    <row r="5319" spans="10:24" x14ac:dyDescent="0.25">
      <c r="J5319">
        <v>5316</v>
      </c>
      <c r="K5319" s="43">
        <v>0.68621506371523444</v>
      </c>
      <c r="L5319">
        <v>0.75384147464409057</v>
      </c>
      <c r="M5319">
        <v>0.7972148776784812</v>
      </c>
      <c r="N5319" s="44">
        <v>0.63010514763958714</v>
      </c>
      <c r="O5319" s="161">
        <f t="shared" si="831"/>
        <v>6000000</v>
      </c>
      <c r="P5319" s="162">
        <f t="shared" si="832"/>
        <v>190.29942305829533</v>
      </c>
      <c r="Q5319" s="162">
        <f t="shared" si="833"/>
        <v>151.63428537704553</v>
      </c>
      <c r="R5319" s="163">
        <f t="shared" si="834"/>
        <v>1</v>
      </c>
      <c r="S5319" s="161">
        <f t="shared" si="835"/>
        <v>7000000</v>
      </c>
      <c r="T5319" s="162">
        <f t="shared" si="836"/>
        <v>193.43314101943179</v>
      </c>
      <c r="U5319" s="162">
        <f t="shared" si="837"/>
        <v>133.31714268852278</v>
      </c>
      <c r="V5319" s="163">
        <f t="shared" si="838"/>
        <v>1</v>
      </c>
      <c r="W5319" s="164">
        <f t="shared" si="839"/>
        <v>181990826.08749881</v>
      </c>
      <c r="X5319" s="164">
        <f t="shared" si="840"/>
        <v>270811988.31636304</v>
      </c>
    </row>
    <row r="5320" spans="10:24" x14ac:dyDescent="0.25">
      <c r="J5320">
        <v>5317</v>
      </c>
      <c r="K5320" s="43">
        <v>0.18373261229538895</v>
      </c>
      <c r="L5320">
        <v>0.30144131721695699</v>
      </c>
      <c r="M5320">
        <v>0.31148074538078729</v>
      </c>
      <c r="N5320" s="44">
        <v>2.4014188804382108E-3</v>
      </c>
      <c r="O5320" s="161">
        <f t="shared" si="831"/>
        <v>2000000</v>
      </c>
      <c r="P5320" s="162">
        <f t="shared" si="832"/>
        <v>172.1961056650533</v>
      </c>
      <c r="Q5320" s="162">
        <f t="shared" si="833"/>
        <v>125.16685009142314</v>
      </c>
      <c r="R5320" s="163">
        <f t="shared" si="834"/>
        <v>1</v>
      </c>
      <c r="S5320" s="161">
        <f t="shared" si="835"/>
        <v>5000000</v>
      </c>
      <c r="T5320" s="162">
        <f t="shared" si="836"/>
        <v>187.3987018883511</v>
      </c>
      <c r="U5320" s="162">
        <f t="shared" si="837"/>
        <v>120.08342504571158</v>
      </c>
      <c r="V5320" s="163">
        <f t="shared" si="838"/>
        <v>0.05</v>
      </c>
      <c r="W5320" s="164">
        <f t="shared" si="839"/>
        <v>44058511.147260308</v>
      </c>
      <c r="X5320" s="164">
        <f t="shared" si="840"/>
        <v>-133171180.78934012</v>
      </c>
    </row>
    <row r="5321" spans="10:24" x14ac:dyDescent="0.25">
      <c r="J5321">
        <v>5318</v>
      </c>
      <c r="K5321" s="43">
        <v>0.49140306623025254</v>
      </c>
      <c r="L5321">
        <v>0.4875471047498825</v>
      </c>
      <c r="M5321">
        <v>3.9826662626405662E-2</v>
      </c>
      <c r="N5321" s="44">
        <v>0.50626795892793575</v>
      </c>
      <c r="O5321" s="161">
        <f t="shared" si="831"/>
        <v>5000000</v>
      </c>
      <c r="P5321" s="162">
        <f t="shared" si="832"/>
        <v>179.53170224776215</v>
      </c>
      <c r="Q5321" s="162">
        <f t="shared" si="833"/>
        <v>99.945977819018111</v>
      </c>
      <c r="R5321" s="163">
        <f t="shared" si="834"/>
        <v>1</v>
      </c>
      <c r="S5321" s="161">
        <f t="shared" si="835"/>
        <v>6000000</v>
      </c>
      <c r="T5321" s="162">
        <f t="shared" si="836"/>
        <v>189.84390074925406</v>
      </c>
      <c r="U5321" s="162">
        <f t="shared" si="837"/>
        <v>107.47298890950906</v>
      </c>
      <c r="V5321" s="163">
        <f t="shared" si="838"/>
        <v>1</v>
      </c>
      <c r="W5321" s="164">
        <f t="shared" si="839"/>
        <v>347928622.14372021</v>
      </c>
      <c r="X5321" s="164">
        <f t="shared" si="840"/>
        <v>344225471.03847003</v>
      </c>
    </row>
    <row r="5322" spans="10:24" x14ac:dyDescent="0.25">
      <c r="J5322">
        <v>5319</v>
      </c>
      <c r="K5322" s="43">
        <v>0.19958180629479705</v>
      </c>
      <c r="L5322">
        <v>0.22059262108275901</v>
      </c>
      <c r="M5322">
        <v>0.94363361091630171</v>
      </c>
      <c r="N5322" s="44">
        <v>0.26920435591009206</v>
      </c>
      <c r="O5322" s="161">
        <f t="shared" si="831"/>
        <v>2000000</v>
      </c>
      <c r="P5322" s="162">
        <f t="shared" si="832"/>
        <v>168.4471006132747</v>
      </c>
      <c r="Q5322" s="162">
        <f t="shared" si="833"/>
        <v>166.72057585993619</v>
      </c>
      <c r="R5322" s="163">
        <f t="shared" si="834"/>
        <v>1</v>
      </c>
      <c r="S5322" s="161">
        <f t="shared" si="835"/>
        <v>5000000</v>
      </c>
      <c r="T5322" s="162">
        <f t="shared" si="836"/>
        <v>186.14903353775824</v>
      </c>
      <c r="U5322" s="162">
        <f t="shared" si="837"/>
        <v>140.86028792996808</v>
      </c>
      <c r="V5322" s="163">
        <f t="shared" si="838"/>
        <v>1</v>
      </c>
      <c r="W5322" s="164">
        <f t="shared" si="839"/>
        <v>-46546950.493322983</v>
      </c>
      <c r="X5322" s="164">
        <f t="shared" si="840"/>
        <v>76443728.038950801</v>
      </c>
    </row>
    <row r="5323" spans="10:24" x14ac:dyDescent="0.25">
      <c r="J5323">
        <v>5320</v>
      </c>
      <c r="K5323" s="43">
        <v>0.23149044686506459</v>
      </c>
      <c r="L5323">
        <v>0.11984190303688969</v>
      </c>
      <c r="M5323">
        <v>0.99619657654838034</v>
      </c>
      <c r="N5323" s="44">
        <v>0.74042071320729508</v>
      </c>
      <c r="O5323" s="161">
        <f t="shared" si="831"/>
        <v>2000000</v>
      </c>
      <c r="P5323" s="162">
        <f t="shared" si="832"/>
        <v>162.36333773743681</v>
      </c>
      <c r="Q5323" s="162">
        <f t="shared" si="833"/>
        <v>188.3807930670385</v>
      </c>
      <c r="R5323" s="163">
        <f t="shared" si="834"/>
        <v>1</v>
      </c>
      <c r="S5323" s="161">
        <f t="shared" si="835"/>
        <v>5000000</v>
      </c>
      <c r="T5323" s="162">
        <f t="shared" si="836"/>
        <v>184.1211125791456</v>
      </c>
      <c r="U5323" s="162">
        <f t="shared" si="837"/>
        <v>151.69039653351925</v>
      </c>
      <c r="V5323" s="163">
        <f t="shared" si="838"/>
        <v>1</v>
      </c>
      <c r="W5323" s="164">
        <f t="shared" si="839"/>
        <v>-102034910.65920338</v>
      </c>
      <c r="X5323" s="164">
        <f t="shared" si="840"/>
        <v>12153580.228131771</v>
      </c>
    </row>
    <row r="5324" spans="10:24" x14ac:dyDescent="0.25">
      <c r="J5324">
        <v>5321</v>
      </c>
      <c r="K5324" s="43">
        <v>0.37696437105341962</v>
      </c>
      <c r="L5324">
        <v>0.87397913960541751</v>
      </c>
      <c r="M5324">
        <v>1.7074360684301793E-2</v>
      </c>
      <c r="N5324" s="44">
        <v>0.12952789255823427</v>
      </c>
      <c r="O5324" s="161">
        <f t="shared" si="831"/>
        <v>5000000</v>
      </c>
      <c r="P5324" s="162">
        <f t="shared" si="832"/>
        <v>197.18106439595974</v>
      </c>
      <c r="Q5324" s="162">
        <f t="shared" si="833"/>
        <v>92.633776152028759</v>
      </c>
      <c r="R5324" s="163">
        <f t="shared" si="834"/>
        <v>1</v>
      </c>
      <c r="S5324" s="161">
        <f t="shared" si="835"/>
        <v>6000000</v>
      </c>
      <c r="T5324" s="162">
        <f t="shared" si="836"/>
        <v>195.72702146531992</v>
      </c>
      <c r="U5324" s="162">
        <f t="shared" si="837"/>
        <v>103.81688807601438</v>
      </c>
      <c r="V5324" s="163">
        <f t="shared" si="838"/>
        <v>0.9</v>
      </c>
      <c r="W5324" s="164">
        <f t="shared" si="839"/>
        <v>472736441.21965492</v>
      </c>
      <c r="X5324" s="164">
        <f t="shared" si="840"/>
        <v>346314720.30224997</v>
      </c>
    </row>
    <row r="5325" spans="10:24" x14ac:dyDescent="0.25">
      <c r="J5325">
        <v>5322</v>
      </c>
      <c r="K5325" s="43">
        <v>2.155130785917081E-2</v>
      </c>
      <c r="L5325">
        <v>0.44024733034697217</v>
      </c>
      <c r="M5325">
        <v>0.9447058132455034</v>
      </c>
      <c r="N5325" s="44">
        <v>0.24546187400282615</v>
      </c>
      <c r="O5325" s="161">
        <f t="shared" si="831"/>
        <v>1000000</v>
      </c>
      <c r="P5325" s="162">
        <f t="shared" si="832"/>
        <v>177.74486738320084</v>
      </c>
      <c r="Q5325" s="162">
        <f t="shared" si="833"/>
        <v>166.91108278566256</v>
      </c>
      <c r="R5325" s="163">
        <f t="shared" si="834"/>
        <v>1</v>
      </c>
      <c r="S5325" s="161">
        <f t="shared" si="835"/>
        <v>1000000</v>
      </c>
      <c r="T5325" s="162">
        <f t="shared" si="836"/>
        <v>189.24828912773361</v>
      </c>
      <c r="U5325" s="162">
        <f t="shared" si="837"/>
        <v>140.95554139283126</v>
      </c>
      <c r="V5325" s="163">
        <f t="shared" si="838"/>
        <v>1</v>
      </c>
      <c r="W5325" s="164">
        <f t="shared" si="839"/>
        <v>-39166215.402461715</v>
      </c>
      <c r="X5325" s="164">
        <f t="shared" si="840"/>
        <v>-101707252.26509765</v>
      </c>
    </row>
    <row r="5326" spans="10:24" x14ac:dyDescent="0.25">
      <c r="J5326">
        <v>5323</v>
      </c>
      <c r="K5326" s="43">
        <v>0.92062191903711099</v>
      </c>
      <c r="L5326">
        <v>0.88440094868789043</v>
      </c>
      <c r="M5326">
        <v>0.70739156476211196</v>
      </c>
      <c r="N5326" s="44">
        <v>0.21568297487175137</v>
      </c>
      <c r="O5326" s="161">
        <f t="shared" si="831"/>
        <v>7000000</v>
      </c>
      <c r="P5326" s="162">
        <f t="shared" si="832"/>
        <v>197.95917438136939</v>
      </c>
      <c r="Q5326" s="162">
        <f t="shared" si="833"/>
        <v>145.91560879264827</v>
      </c>
      <c r="R5326" s="163">
        <f t="shared" si="834"/>
        <v>1</v>
      </c>
      <c r="S5326" s="161">
        <f t="shared" si="835"/>
        <v>9000000</v>
      </c>
      <c r="T5326" s="162">
        <f t="shared" si="836"/>
        <v>195.98639146045647</v>
      </c>
      <c r="U5326" s="162">
        <f t="shared" si="837"/>
        <v>130.45780439632415</v>
      </c>
      <c r="V5326" s="163">
        <f t="shared" si="838"/>
        <v>1</v>
      </c>
      <c r="W5326" s="164">
        <f t="shared" si="839"/>
        <v>314304959.12104785</v>
      </c>
      <c r="X5326" s="164">
        <f t="shared" si="840"/>
        <v>439757283.57719088</v>
      </c>
    </row>
    <row r="5327" spans="10:24" x14ac:dyDescent="0.25">
      <c r="J5327">
        <v>5324</v>
      </c>
      <c r="K5327" s="43">
        <v>0.58424059727632227</v>
      </c>
      <c r="L5327">
        <v>8.7233301420712728E-3</v>
      </c>
      <c r="M5327">
        <v>0.56912718191302958</v>
      </c>
      <c r="N5327" s="44">
        <v>1.5111600126771485E-2</v>
      </c>
      <c r="O5327" s="161">
        <f t="shared" si="831"/>
        <v>6000000</v>
      </c>
      <c r="P5327" s="162">
        <f t="shared" si="832"/>
        <v>144.34264492424839</v>
      </c>
      <c r="Q5327" s="162">
        <f t="shared" si="833"/>
        <v>138.48304944857557</v>
      </c>
      <c r="R5327" s="163">
        <f t="shared" si="834"/>
        <v>1</v>
      </c>
      <c r="S5327" s="161">
        <f t="shared" si="835"/>
        <v>6000000</v>
      </c>
      <c r="T5327" s="162">
        <f t="shared" si="836"/>
        <v>178.11421497474947</v>
      </c>
      <c r="U5327" s="162">
        <f t="shared" si="837"/>
        <v>126.74152472428779</v>
      </c>
      <c r="V5327" s="163">
        <f t="shared" si="838"/>
        <v>0.05</v>
      </c>
      <c r="W5327" s="164">
        <f t="shared" si="839"/>
        <v>-14842427.145963088</v>
      </c>
      <c r="X5327" s="164">
        <f t="shared" si="840"/>
        <v>-134588192.92486149</v>
      </c>
    </row>
    <row r="5328" spans="10:24" x14ac:dyDescent="0.25">
      <c r="J5328">
        <v>5325</v>
      </c>
      <c r="K5328" s="43">
        <v>0.10572854146957589</v>
      </c>
      <c r="L5328">
        <v>0.89843850265334391</v>
      </c>
      <c r="M5328">
        <v>4.7931450177157608E-2</v>
      </c>
      <c r="N5328" s="44">
        <v>0.54885770741582918</v>
      </c>
      <c r="O5328" s="161">
        <f t="shared" si="831"/>
        <v>2000000</v>
      </c>
      <c r="P5328" s="162">
        <f t="shared" si="832"/>
        <v>199.09056435237804</v>
      </c>
      <c r="Q5328" s="162">
        <f t="shared" si="833"/>
        <v>101.69500110377976</v>
      </c>
      <c r="R5328" s="163">
        <f t="shared" si="834"/>
        <v>1</v>
      </c>
      <c r="S5328" s="161">
        <f t="shared" si="835"/>
        <v>2000000</v>
      </c>
      <c r="T5328" s="162">
        <f t="shared" si="836"/>
        <v>196.36352145079269</v>
      </c>
      <c r="U5328" s="162">
        <f t="shared" si="837"/>
        <v>108.34750055188988</v>
      </c>
      <c r="V5328" s="163">
        <f t="shared" si="838"/>
        <v>1</v>
      </c>
      <c r="W5328" s="164">
        <f t="shared" si="839"/>
        <v>144791126.49719656</v>
      </c>
      <c r="X5328" s="164">
        <f t="shared" si="840"/>
        <v>26032041.797805607</v>
      </c>
    </row>
    <row r="5329" spans="10:24" x14ac:dyDescent="0.25">
      <c r="J5329">
        <v>5326</v>
      </c>
      <c r="K5329" s="43">
        <v>0.91820619909928758</v>
      </c>
      <c r="L5329">
        <v>0.36212866446902825</v>
      </c>
      <c r="M5329">
        <v>0.73351764240505468</v>
      </c>
      <c r="N5329" s="44">
        <v>0.83299909141789086</v>
      </c>
      <c r="O5329" s="161">
        <f t="shared" si="831"/>
        <v>7000000</v>
      </c>
      <c r="P5329" s="162">
        <f t="shared" si="832"/>
        <v>174.70837903167359</v>
      </c>
      <c r="Q5329" s="162">
        <f t="shared" si="833"/>
        <v>147.46973474161285</v>
      </c>
      <c r="R5329" s="163">
        <f t="shared" si="834"/>
        <v>1</v>
      </c>
      <c r="S5329" s="161">
        <f t="shared" si="835"/>
        <v>9000000</v>
      </c>
      <c r="T5329" s="162">
        <f t="shared" si="836"/>
        <v>188.23612634389119</v>
      </c>
      <c r="U5329" s="162">
        <f t="shared" si="837"/>
        <v>131.23486737080643</v>
      </c>
      <c r="V5329" s="163">
        <f t="shared" si="838"/>
        <v>1</v>
      </c>
      <c r="W5329" s="164">
        <f t="shared" si="839"/>
        <v>140670510.03042513</v>
      </c>
      <c r="X5329" s="164">
        <f t="shared" si="840"/>
        <v>363011330.75776285</v>
      </c>
    </row>
    <row r="5330" spans="10:24" x14ac:dyDescent="0.25">
      <c r="J5330">
        <v>5327</v>
      </c>
      <c r="K5330" s="43">
        <v>0.87752634600868762</v>
      </c>
      <c r="L5330">
        <v>0.7560913128630542</v>
      </c>
      <c r="M5330">
        <v>9.953278337249194E-2</v>
      </c>
      <c r="N5330" s="44">
        <v>0.81529033914190208</v>
      </c>
      <c r="O5330" s="161">
        <f t="shared" si="831"/>
        <v>7000000</v>
      </c>
      <c r="P5330" s="162">
        <f t="shared" si="832"/>
        <v>190.40676726552172</v>
      </c>
      <c r="Q5330" s="162">
        <f t="shared" si="833"/>
        <v>109.31563302307681</v>
      </c>
      <c r="R5330" s="163">
        <f t="shared" si="834"/>
        <v>1</v>
      </c>
      <c r="S5330" s="161">
        <f t="shared" si="835"/>
        <v>7000000</v>
      </c>
      <c r="T5330" s="162">
        <f t="shared" si="836"/>
        <v>193.46892242184057</v>
      </c>
      <c r="U5330" s="162">
        <f t="shared" si="837"/>
        <v>112.15781651153841</v>
      </c>
      <c r="V5330" s="163">
        <f t="shared" si="838"/>
        <v>1</v>
      </c>
      <c r="W5330" s="164">
        <f t="shared" si="839"/>
        <v>517637939.69711435</v>
      </c>
      <c r="X5330" s="164">
        <f t="shared" si="840"/>
        <v>419177741.37211514</v>
      </c>
    </row>
    <row r="5331" spans="10:24" x14ac:dyDescent="0.25">
      <c r="J5331">
        <v>5328</v>
      </c>
      <c r="K5331" s="43">
        <v>0.74386348458269358</v>
      </c>
      <c r="L5331">
        <v>0.31118041265996232</v>
      </c>
      <c r="M5331">
        <v>8.1291087431156761E-3</v>
      </c>
      <c r="N5331" s="44">
        <v>0.6497489839934516</v>
      </c>
      <c r="O5331" s="161">
        <f t="shared" si="831"/>
        <v>6000000</v>
      </c>
      <c r="P5331" s="162">
        <f t="shared" si="832"/>
        <v>172.61239183072459</v>
      </c>
      <c r="Q5331" s="162">
        <f t="shared" si="833"/>
        <v>86.938664111755969</v>
      </c>
      <c r="R5331" s="163">
        <f t="shared" si="834"/>
        <v>1</v>
      </c>
      <c r="S5331" s="161">
        <f t="shared" si="835"/>
        <v>7000000</v>
      </c>
      <c r="T5331" s="162">
        <f t="shared" si="836"/>
        <v>187.53746394357486</v>
      </c>
      <c r="U5331" s="162">
        <f t="shared" si="837"/>
        <v>100.96933205587798</v>
      </c>
      <c r="V5331" s="163">
        <f t="shared" si="838"/>
        <v>1</v>
      </c>
      <c r="W5331" s="164">
        <f t="shared" si="839"/>
        <v>464042366.31381172</v>
      </c>
      <c r="X5331" s="164">
        <f t="shared" si="840"/>
        <v>455976923.21387815</v>
      </c>
    </row>
    <row r="5332" spans="10:24" x14ac:dyDescent="0.25">
      <c r="J5332">
        <v>5329</v>
      </c>
      <c r="K5332" s="43">
        <v>0.75303561196376989</v>
      </c>
      <c r="L5332">
        <v>0.28587750800608824</v>
      </c>
      <c r="M5332">
        <v>0.93136502351442751</v>
      </c>
      <c r="N5332" s="44">
        <v>0.20193367129046458</v>
      </c>
      <c r="O5332" s="161">
        <f t="shared" si="831"/>
        <v>7000000</v>
      </c>
      <c r="P5332" s="162">
        <f t="shared" si="832"/>
        <v>171.51796967762948</v>
      </c>
      <c r="Q5332" s="162">
        <f t="shared" si="833"/>
        <v>164.72069323532975</v>
      </c>
      <c r="R5332" s="163">
        <f t="shared" si="834"/>
        <v>1</v>
      </c>
      <c r="S5332" s="161">
        <f t="shared" si="835"/>
        <v>7000000</v>
      </c>
      <c r="T5332" s="162">
        <f t="shared" si="836"/>
        <v>187.17265655920983</v>
      </c>
      <c r="U5332" s="162">
        <f t="shared" si="837"/>
        <v>139.86034661766487</v>
      </c>
      <c r="V5332" s="163">
        <f t="shared" si="838"/>
        <v>1</v>
      </c>
      <c r="W5332" s="164">
        <f t="shared" si="839"/>
        <v>-2419064.9039018676</v>
      </c>
      <c r="X5332" s="164">
        <f t="shared" si="840"/>
        <v>181186169.59081465</v>
      </c>
    </row>
    <row r="5333" spans="10:24" x14ac:dyDescent="0.25">
      <c r="J5333">
        <v>5330</v>
      </c>
      <c r="K5333" s="43">
        <v>0.37701358051598688</v>
      </c>
      <c r="L5333">
        <v>3.1111350228251955E-2</v>
      </c>
      <c r="M5333">
        <v>0.71817527710796503</v>
      </c>
      <c r="N5333" s="44">
        <v>0.75624664813775078</v>
      </c>
      <c r="O5333" s="161">
        <f t="shared" si="831"/>
        <v>5000000</v>
      </c>
      <c r="P5333" s="162">
        <f t="shared" si="832"/>
        <v>152.02941803826357</v>
      </c>
      <c r="Q5333" s="162">
        <f t="shared" si="833"/>
        <v>146.54858718733291</v>
      </c>
      <c r="R5333" s="163">
        <f t="shared" si="834"/>
        <v>1</v>
      </c>
      <c r="S5333" s="161">
        <f t="shared" si="835"/>
        <v>6000000</v>
      </c>
      <c r="T5333" s="162">
        <f t="shared" si="836"/>
        <v>180.67647267942118</v>
      </c>
      <c r="U5333" s="162">
        <f t="shared" si="837"/>
        <v>130.77429359366647</v>
      </c>
      <c r="V5333" s="163">
        <f t="shared" si="838"/>
        <v>1</v>
      </c>
      <c r="W5333" s="164">
        <f t="shared" si="839"/>
        <v>-22595845.745346706</v>
      </c>
      <c r="X5333" s="164">
        <f t="shared" si="840"/>
        <v>149413074.51452827</v>
      </c>
    </row>
    <row r="5334" spans="10:24" x14ac:dyDescent="0.25">
      <c r="J5334">
        <v>5331</v>
      </c>
      <c r="K5334" s="43">
        <v>0.83869900332747238</v>
      </c>
      <c r="L5334">
        <v>0.94020835810658587</v>
      </c>
      <c r="M5334">
        <v>0.29212011505453739</v>
      </c>
      <c r="N5334" s="44">
        <v>0.99356962033633145</v>
      </c>
      <c r="O5334" s="161">
        <f t="shared" si="831"/>
        <v>7000000</v>
      </c>
      <c r="P5334" s="162">
        <f t="shared" si="832"/>
        <v>203.34787618787027</v>
      </c>
      <c r="Q5334" s="162">
        <f t="shared" si="833"/>
        <v>124.0559677970768</v>
      </c>
      <c r="R5334" s="163">
        <f t="shared" si="834"/>
        <v>1</v>
      </c>
      <c r="S5334" s="161">
        <f t="shared" si="835"/>
        <v>7000000</v>
      </c>
      <c r="T5334" s="162">
        <f t="shared" si="836"/>
        <v>197.78262539595676</v>
      </c>
      <c r="U5334" s="162">
        <f t="shared" si="837"/>
        <v>119.52798389853839</v>
      </c>
      <c r="V5334" s="163">
        <f t="shared" si="838"/>
        <v>1</v>
      </c>
      <c r="W5334" s="164">
        <f t="shared" si="839"/>
        <v>505043358.73555422</v>
      </c>
      <c r="X5334" s="164">
        <f t="shared" si="840"/>
        <v>397782490.48192859</v>
      </c>
    </row>
    <row r="5335" spans="10:24" x14ac:dyDescent="0.25">
      <c r="J5335">
        <v>5332</v>
      </c>
      <c r="K5335" s="43">
        <v>0.70524005324831474</v>
      </c>
      <c r="L5335">
        <v>0.73889407740697399</v>
      </c>
      <c r="M5335">
        <v>0.13038942433750089</v>
      </c>
      <c r="N5335" s="44">
        <v>0.50617922615744781</v>
      </c>
      <c r="O5335" s="161">
        <f t="shared" si="831"/>
        <v>6000000</v>
      </c>
      <c r="P5335" s="162">
        <f t="shared" si="832"/>
        <v>189.59909451865261</v>
      </c>
      <c r="Q5335" s="162">
        <f t="shared" si="833"/>
        <v>112.50895646599865</v>
      </c>
      <c r="R5335" s="163">
        <f t="shared" si="834"/>
        <v>1</v>
      </c>
      <c r="S5335" s="161">
        <f t="shared" si="835"/>
        <v>7000000</v>
      </c>
      <c r="T5335" s="162">
        <f t="shared" si="836"/>
        <v>193.19969817288421</v>
      </c>
      <c r="U5335" s="162">
        <f t="shared" si="837"/>
        <v>113.75447823299933</v>
      </c>
      <c r="V5335" s="163">
        <f t="shared" si="838"/>
        <v>1</v>
      </c>
      <c r="W5335" s="164">
        <f t="shared" si="839"/>
        <v>412540828.31592375</v>
      </c>
      <c r="X5335" s="164">
        <f t="shared" si="840"/>
        <v>406116539.57919419</v>
      </c>
    </row>
    <row r="5336" spans="10:24" x14ac:dyDescent="0.25">
      <c r="J5336">
        <v>5333</v>
      </c>
      <c r="K5336" s="43">
        <v>0.80899213648693513</v>
      </c>
      <c r="L5336">
        <v>0.7670600717986088</v>
      </c>
      <c r="M5336">
        <v>0.67058492182871554</v>
      </c>
      <c r="N5336" s="44">
        <v>0.27722427470124111</v>
      </c>
      <c r="O5336" s="161">
        <f t="shared" si="831"/>
        <v>7000000</v>
      </c>
      <c r="P5336" s="162">
        <f t="shared" si="832"/>
        <v>190.93798711976822</v>
      </c>
      <c r="Q5336" s="162">
        <f t="shared" si="833"/>
        <v>143.83057766133982</v>
      </c>
      <c r="R5336" s="163">
        <f t="shared" si="834"/>
        <v>1</v>
      </c>
      <c r="S5336" s="161">
        <f t="shared" si="835"/>
        <v>7000000</v>
      </c>
      <c r="T5336" s="162">
        <f t="shared" si="836"/>
        <v>193.64599570658942</v>
      </c>
      <c r="U5336" s="162">
        <f t="shared" si="837"/>
        <v>129.41528883066991</v>
      </c>
      <c r="V5336" s="163">
        <f t="shared" si="838"/>
        <v>1</v>
      </c>
      <c r="W5336" s="164">
        <f t="shared" si="839"/>
        <v>279751866.20899886</v>
      </c>
      <c r="X5336" s="164">
        <f t="shared" si="840"/>
        <v>299614948.13143659</v>
      </c>
    </row>
    <row r="5337" spans="10:24" x14ac:dyDescent="0.25">
      <c r="J5337">
        <v>5334</v>
      </c>
      <c r="K5337" s="43">
        <v>3.8145526822914722E-2</v>
      </c>
      <c r="L5337">
        <v>9.2851919261988769E-2</v>
      </c>
      <c r="M5337">
        <v>0.41984572212347482</v>
      </c>
      <c r="N5337" s="44">
        <v>0.28030761449814345</v>
      </c>
      <c r="O5337" s="161">
        <f t="shared" si="831"/>
        <v>1000000</v>
      </c>
      <c r="P5337" s="162">
        <f t="shared" si="832"/>
        <v>160.14906528959801</v>
      </c>
      <c r="Q5337" s="162">
        <f t="shared" si="833"/>
        <v>130.95423650970082</v>
      </c>
      <c r="R5337" s="163">
        <f t="shared" si="834"/>
        <v>1</v>
      </c>
      <c r="S5337" s="161">
        <f t="shared" si="835"/>
        <v>1000000</v>
      </c>
      <c r="T5337" s="162">
        <f t="shared" si="836"/>
        <v>183.38302176319934</v>
      </c>
      <c r="U5337" s="162">
        <f t="shared" si="837"/>
        <v>122.97711825485041</v>
      </c>
      <c r="V5337" s="163">
        <f t="shared" si="838"/>
        <v>1</v>
      </c>
      <c r="W5337" s="164">
        <f t="shared" si="839"/>
        <v>-20805171.220102806</v>
      </c>
      <c r="X5337" s="164">
        <f t="shared" si="840"/>
        <v>-89594096.491651073</v>
      </c>
    </row>
    <row r="5338" spans="10:24" x14ac:dyDescent="0.25">
      <c r="J5338">
        <v>5335</v>
      </c>
      <c r="K5338" s="43">
        <v>0.86479523168217531</v>
      </c>
      <c r="L5338">
        <v>0.75669440567761781</v>
      </c>
      <c r="M5338">
        <v>0.30572020215198992</v>
      </c>
      <c r="N5338" s="44">
        <v>0.72046794644849099</v>
      </c>
      <c r="O5338" s="161">
        <f t="shared" si="831"/>
        <v>7000000</v>
      </c>
      <c r="P5338" s="162">
        <f t="shared" si="832"/>
        <v>190.4356325921303</v>
      </c>
      <c r="Q5338" s="162">
        <f t="shared" si="833"/>
        <v>124.83963099902377</v>
      </c>
      <c r="R5338" s="163">
        <f t="shared" si="834"/>
        <v>1</v>
      </c>
      <c r="S5338" s="161">
        <f t="shared" si="835"/>
        <v>7000000</v>
      </c>
      <c r="T5338" s="162">
        <f t="shared" si="836"/>
        <v>193.47854419737678</v>
      </c>
      <c r="U5338" s="162">
        <f t="shared" si="837"/>
        <v>119.91981549951188</v>
      </c>
      <c r="V5338" s="163">
        <f t="shared" si="838"/>
        <v>1</v>
      </c>
      <c r="W5338" s="164">
        <f t="shared" si="839"/>
        <v>409172011.15174574</v>
      </c>
      <c r="X5338" s="164">
        <f t="shared" si="840"/>
        <v>364911100.88505423</v>
      </c>
    </row>
    <row r="5339" spans="10:24" x14ac:dyDescent="0.25">
      <c r="J5339">
        <v>5336</v>
      </c>
      <c r="K5339" s="43">
        <v>0.19494862198966456</v>
      </c>
      <c r="L5339">
        <v>0.26356364730190451</v>
      </c>
      <c r="M5339">
        <v>0.59560110930788468</v>
      </c>
      <c r="N5339" s="44">
        <v>0.55398992344808595</v>
      </c>
      <c r="O5339" s="161">
        <f t="shared" si="831"/>
        <v>2000000</v>
      </c>
      <c r="P5339" s="162">
        <f t="shared" si="832"/>
        <v>170.51404042672618</v>
      </c>
      <c r="Q5339" s="162">
        <f t="shared" si="833"/>
        <v>139.83954525684794</v>
      </c>
      <c r="R5339" s="163">
        <f t="shared" si="834"/>
        <v>1</v>
      </c>
      <c r="S5339" s="161">
        <f t="shared" si="835"/>
        <v>5000000</v>
      </c>
      <c r="T5339" s="162">
        <f t="shared" si="836"/>
        <v>186.83801347557539</v>
      </c>
      <c r="U5339" s="162">
        <f t="shared" si="837"/>
        <v>127.41977262842397</v>
      </c>
      <c r="V5339" s="163">
        <f t="shared" si="838"/>
        <v>1</v>
      </c>
      <c r="W5339" s="164">
        <f t="shared" si="839"/>
        <v>11348990.339756481</v>
      </c>
      <c r="X5339" s="164">
        <f t="shared" si="840"/>
        <v>147091204.23575711</v>
      </c>
    </row>
    <row r="5340" spans="10:24" x14ac:dyDescent="0.25">
      <c r="J5340">
        <v>5337</v>
      </c>
      <c r="K5340" s="43">
        <v>0.25499538535964916</v>
      </c>
      <c r="L5340">
        <v>1.1152762512050551E-2</v>
      </c>
      <c r="M5340">
        <v>0.87954980028225271</v>
      </c>
      <c r="N5340" s="44">
        <v>0.75575833679231053</v>
      </c>
      <c r="O5340" s="161">
        <f t="shared" si="831"/>
        <v>2000000</v>
      </c>
      <c r="P5340" s="162">
        <f t="shared" si="832"/>
        <v>145.72313158558987</v>
      </c>
      <c r="Q5340" s="162">
        <f t="shared" si="833"/>
        <v>158.45478435049247</v>
      </c>
      <c r="R5340" s="163">
        <f t="shared" si="834"/>
        <v>1</v>
      </c>
      <c r="S5340" s="161">
        <f t="shared" si="835"/>
        <v>5000000</v>
      </c>
      <c r="T5340" s="162">
        <f t="shared" si="836"/>
        <v>178.57437719519663</v>
      </c>
      <c r="U5340" s="162">
        <f t="shared" si="837"/>
        <v>136.72739217524622</v>
      </c>
      <c r="V5340" s="163">
        <f t="shared" si="838"/>
        <v>1</v>
      </c>
      <c r="W5340" s="164">
        <f t="shared" si="839"/>
        <v>-75463305.529805213</v>
      </c>
      <c r="X5340" s="164">
        <f t="shared" si="840"/>
        <v>59234925.099752039</v>
      </c>
    </row>
    <row r="5341" spans="10:24" x14ac:dyDescent="0.25">
      <c r="J5341">
        <v>5338</v>
      </c>
      <c r="K5341" s="43">
        <v>0.88316780295151998</v>
      </c>
      <c r="L5341">
        <v>0.22481359714897009</v>
      </c>
      <c r="M5341">
        <v>0.43755720014584243</v>
      </c>
      <c r="N5341" s="44">
        <v>0.22891449515865836</v>
      </c>
      <c r="O5341" s="161">
        <f t="shared" si="831"/>
        <v>7000000</v>
      </c>
      <c r="P5341" s="162">
        <f t="shared" si="832"/>
        <v>168.65944955346521</v>
      </c>
      <c r="Q5341" s="162">
        <f t="shared" si="833"/>
        <v>131.85668956676213</v>
      </c>
      <c r="R5341" s="163">
        <f t="shared" si="834"/>
        <v>1</v>
      </c>
      <c r="S5341" s="161">
        <f t="shared" si="835"/>
        <v>7000000</v>
      </c>
      <c r="T5341" s="162">
        <f t="shared" si="836"/>
        <v>186.21981651782173</v>
      </c>
      <c r="U5341" s="162">
        <f t="shared" si="837"/>
        <v>123.42834478338106</v>
      </c>
      <c r="V5341" s="163">
        <f t="shared" si="838"/>
        <v>1</v>
      </c>
      <c r="W5341" s="164">
        <f t="shared" si="839"/>
        <v>207619319.90692157</v>
      </c>
      <c r="X5341" s="164">
        <f t="shared" si="840"/>
        <v>289540302.14108461</v>
      </c>
    </row>
    <row r="5342" spans="10:24" x14ac:dyDescent="0.25">
      <c r="J5342">
        <v>5339</v>
      </c>
      <c r="K5342" s="43">
        <v>0.32024648428679248</v>
      </c>
      <c r="L5342">
        <v>0.32663370853896279</v>
      </c>
      <c r="M5342">
        <v>0.26326549889382556</v>
      </c>
      <c r="N5342" s="44">
        <v>0.98973436817299176</v>
      </c>
      <c r="O5342" s="161">
        <f t="shared" si="831"/>
        <v>5000000</v>
      </c>
      <c r="P5342" s="162">
        <f t="shared" si="832"/>
        <v>173.26158470450721</v>
      </c>
      <c r="Q5342" s="162">
        <f t="shared" si="833"/>
        <v>122.33379306173542</v>
      </c>
      <c r="R5342" s="163">
        <f t="shared" si="834"/>
        <v>1</v>
      </c>
      <c r="S5342" s="161">
        <f t="shared" si="835"/>
        <v>6000000</v>
      </c>
      <c r="T5342" s="162">
        <f t="shared" si="836"/>
        <v>187.75386156816907</v>
      </c>
      <c r="U5342" s="162">
        <f t="shared" si="837"/>
        <v>118.66689653086772</v>
      </c>
      <c r="V5342" s="163">
        <f t="shared" si="838"/>
        <v>1</v>
      </c>
      <c r="W5342" s="164">
        <f t="shared" si="839"/>
        <v>204638958.21385896</v>
      </c>
      <c r="X5342" s="164">
        <f t="shared" si="840"/>
        <v>264521790.22380811</v>
      </c>
    </row>
    <row r="5343" spans="10:24" x14ac:dyDescent="0.25">
      <c r="J5343">
        <v>5340</v>
      </c>
      <c r="K5343" s="43">
        <v>0.80883575369466243</v>
      </c>
      <c r="L5343">
        <v>4.4892360582363788E-2</v>
      </c>
      <c r="M5343">
        <v>0.56110290274090913</v>
      </c>
      <c r="N5343" s="44">
        <v>4.9606213705973623E-2</v>
      </c>
      <c r="O5343" s="161">
        <f t="shared" si="831"/>
        <v>7000000</v>
      </c>
      <c r="P5343" s="162">
        <f t="shared" si="832"/>
        <v>154.55198399645036</v>
      </c>
      <c r="Q5343" s="162">
        <f t="shared" si="833"/>
        <v>138.07532123027113</v>
      </c>
      <c r="R5343" s="163">
        <f t="shared" si="834"/>
        <v>1</v>
      </c>
      <c r="S5343" s="161">
        <f t="shared" si="835"/>
        <v>7000000</v>
      </c>
      <c r="T5343" s="162">
        <f t="shared" si="836"/>
        <v>181.5173279988168</v>
      </c>
      <c r="U5343" s="162">
        <f t="shared" si="837"/>
        <v>126.53766061513556</v>
      </c>
      <c r="V5343" s="163">
        <f t="shared" si="838"/>
        <v>0.9</v>
      </c>
      <c r="W5343" s="164">
        <f t="shared" si="839"/>
        <v>65336639.363254622</v>
      </c>
      <c r="X5343" s="164">
        <f t="shared" si="840"/>
        <v>196371904.51719177</v>
      </c>
    </row>
    <row r="5344" spans="10:24" x14ac:dyDescent="0.25">
      <c r="J5344">
        <v>5341</v>
      </c>
      <c r="K5344" s="43">
        <v>0.26988902625681976</v>
      </c>
      <c r="L5344">
        <v>0.81386821361760109</v>
      </c>
      <c r="M5344">
        <v>0.6648189224191926</v>
      </c>
      <c r="N5344" s="44">
        <v>0.10066734741471151</v>
      </c>
      <c r="O5344" s="161">
        <f t="shared" si="831"/>
        <v>2000000</v>
      </c>
      <c r="P5344" s="162">
        <f t="shared" si="832"/>
        <v>193.38362053675093</v>
      </c>
      <c r="Q5344" s="162">
        <f t="shared" si="833"/>
        <v>143.51302046220897</v>
      </c>
      <c r="R5344" s="163">
        <f t="shared" si="834"/>
        <v>1</v>
      </c>
      <c r="S5344" s="161">
        <f t="shared" si="835"/>
        <v>5000000</v>
      </c>
      <c r="T5344" s="162">
        <f t="shared" si="836"/>
        <v>194.46120684558363</v>
      </c>
      <c r="U5344" s="162">
        <f t="shared" si="837"/>
        <v>129.25651023110447</v>
      </c>
      <c r="V5344" s="163">
        <f t="shared" si="838"/>
        <v>0.9</v>
      </c>
      <c r="W5344" s="164">
        <f t="shared" si="839"/>
        <v>49741200.149083912</v>
      </c>
      <c r="X5344" s="164">
        <f t="shared" si="840"/>
        <v>143421134.76515621</v>
      </c>
    </row>
    <row r="5345" spans="10:24" x14ac:dyDescent="0.25">
      <c r="J5345">
        <v>5342</v>
      </c>
      <c r="K5345" s="43">
        <v>0.88244949099514036</v>
      </c>
      <c r="L5345">
        <v>7.8984514669857564E-3</v>
      </c>
      <c r="M5345">
        <v>0.98271931871790186</v>
      </c>
      <c r="N5345" s="44">
        <v>0.39581522787209822</v>
      </c>
      <c r="O5345" s="161">
        <f t="shared" si="831"/>
        <v>7000000</v>
      </c>
      <c r="P5345" s="162">
        <f t="shared" si="832"/>
        <v>143.79638418501088</v>
      </c>
      <c r="Q5345" s="162">
        <f t="shared" si="833"/>
        <v>177.26921230634707</v>
      </c>
      <c r="R5345" s="163">
        <f t="shared" si="834"/>
        <v>1</v>
      </c>
      <c r="S5345" s="161">
        <f t="shared" si="835"/>
        <v>7000000</v>
      </c>
      <c r="T5345" s="162">
        <f t="shared" si="836"/>
        <v>177.93212806167028</v>
      </c>
      <c r="U5345" s="162">
        <f t="shared" si="837"/>
        <v>146.13460615317354</v>
      </c>
      <c r="V5345" s="163">
        <f t="shared" si="838"/>
        <v>1</v>
      </c>
      <c r="W5345" s="164">
        <f t="shared" si="839"/>
        <v>-284309796.84935331</v>
      </c>
      <c r="X5345" s="164">
        <f t="shared" si="840"/>
        <v>72582653.359477222</v>
      </c>
    </row>
    <row r="5346" spans="10:24" x14ac:dyDescent="0.25">
      <c r="J5346">
        <v>5343</v>
      </c>
      <c r="K5346" s="43">
        <v>0.62154983939217678</v>
      </c>
      <c r="L5346">
        <v>0.81737975260540419</v>
      </c>
      <c r="M5346">
        <v>0.92224960020955538</v>
      </c>
      <c r="N5346" s="44">
        <v>8.8070253795673792E-2</v>
      </c>
      <c r="O5346" s="161">
        <f t="shared" si="831"/>
        <v>6000000</v>
      </c>
      <c r="P5346" s="162">
        <f t="shared" si="832"/>
        <v>193.58136881231206</v>
      </c>
      <c r="Q5346" s="162">
        <f t="shared" si="833"/>
        <v>163.40734448411979</v>
      </c>
      <c r="R5346" s="163">
        <f t="shared" si="834"/>
        <v>1</v>
      </c>
      <c r="S5346" s="161">
        <f t="shared" si="835"/>
        <v>7000000</v>
      </c>
      <c r="T5346" s="162">
        <f t="shared" si="836"/>
        <v>194.52712293743735</v>
      </c>
      <c r="U5346" s="162">
        <f t="shared" si="837"/>
        <v>139.20367224205989</v>
      </c>
      <c r="V5346" s="163">
        <f t="shared" si="838"/>
        <v>0.9</v>
      </c>
      <c r="W5346" s="164">
        <f t="shared" si="839"/>
        <v>131044145.96915364</v>
      </c>
      <c r="X5346" s="164">
        <f t="shared" si="840"/>
        <v>198537739.38087803</v>
      </c>
    </row>
    <row r="5347" spans="10:24" x14ac:dyDescent="0.25">
      <c r="J5347">
        <v>5344</v>
      </c>
      <c r="K5347" s="43">
        <v>0.45169073982531138</v>
      </c>
      <c r="L5347">
        <v>0.80093493065752797</v>
      </c>
      <c r="M5347">
        <v>0.83105048607554044</v>
      </c>
      <c r="N5347" s="44">
        <v>0.30593045996630286</v>
      </c>
      <c r="O5347" s="161">
        <f t="shared" si="831"/>
        <v>5000000</v>
      </c>
      <c r="P5347" s="162">
        <f t="shared" si="832"/>
        <v>192.67448150728441</v>
      </c>
      <c r="Q5347" s="162">
        <f t="shared" si="833"/>
        <v>154.16649497617777</v>
      </c>
      <c r="R5347" s="163">
        <f t="shared" si="834"/>
        <v>1</v>
      </c>
      <c r="S5347" s="161">
        <f t="shared" si="835"/>
        <v>6000000</v>
      </c>
      <c r="T5347" s="162">
        <f t="shared" si="836"/>
        <v>194.22482716909479</v>
      </c>
      <c r="U5347" s="162">
        <f t="shared" si="837"/>
        <v>134.58324748808889</v>
      </c>
      <c r="V5347" s="163">
        <f t="shared" si="838"/>
        <v>1</v>
      </c>
      <c r="W5347" s="164">
        <f t="shared" si="839"/>
        <v>142539932.65553319</v>
      </c>
      <c r="X5347" s="164">
        <f t="shared" si="840"/>
        <v>207849478.08603543</v>
      </c>
    </row>
    <row r="5348" spans="10:24" x14ac:dyDescent="0.25">
      <c r="J5348">
        <v>5345</v>
      </c>
      <c r="K5348" s="43">
        <v>0.23255362786876432</v>
      </c>
      <c r="L5348">
        <v>0.28871593143532381</v>
      </c>
      <c r="M5348">
        <v>0.46069989073691064</v>
      </c>
      <c r="N5348" s="44">
        <v>0.63719105535478382</v>
      </c>
      <c r="O5348" s="161">
        <f t="shared" si="831"/>
        <v>2000000</v>
      </c>
      <c r="P5348" s="162">
        <f t="shared" si="832"/>
        <v>171.64290182024163</v>
      </c>
      <c r="Q5348" s="162">
        <f t="shared" si="833"/>
        <v>133.02658721282714</v>
      </c>
      <c r="R5348" s="163">
        <f t="shared" si="834"/>
        <v>1</v>
      </c>
      <c r="S5348" s="161">
        <f t="shared" si="835"/>
        <v>5000000</v>
      </c>
      <c r="T5348" s="162">
        <f t="shared" si="836"/>
        <v>187.2143006067472</v>
      </c>
      <c r="U5348" s="162">
        <f t="shared" si="837"/>
        <v>124.01329360641357</v>
      </c>
      <c r="V5348" s="163">
        <f t="shared" si="838"/>
        <v>1</v>
      </c>
      <c r="W5348" s="164">
        <f t="shared" si="839"/>
        <v>27232629.214828983</v>
      </c>
      <c r="X5348" s="164">
        <f t="shared" si="840"/>
        <v>166005035.00166816</v>
      </c>
    </row>
    <row r="5349" spans="10:24" x14ac:dyDescent="0.25">
      <c r="J5349">
        <v>5346</v>
      </c>
      <c r="K5349" s="43">
        <v>0.59268577353332941</v>
      </c>
      <c r="L5349">
        <v>0.41546419352914987</v>
      </c>
      <c r="M5349">
        <v>0.14836143054220319</v>
      </c>
      <c r="N5349" s="44">
        <v>0.98798681425143464</v>
      </c>
      <c r="O5349" s="161">
        <f t="shared" si="831"/>
        <v>6000000</v>
      </c>
      <c r="P5349" s="162">
        <f t="shared" si="832"/>
        <v>176.79733455555137</v>
      </c>
      <c r="Q5349" s="162">
        <f t="shared" si="833"/>
        <v>114.13026269975259</v>
      </c>
      <c r="R5349" s="163">
        <f t="shared" si="834"/>
        <v>1</v>
      </c>
      <c r="S5349" s="161">
        <f t="shared" si="835"/>
        <v>6000000</v>
      </c>
      <c r="T5349" s="162">
        <f t="shared" si="836"/>
        <v>188.93244485185045</v>
      </c>
      <c r="U5349" s="162">
        <f t="shared" si="837"/>
        <v>114.5651313498763</v>
      </c>
      <c r="V5349" s="163">
        <f t="shared" si="838"/>
        <v>1</v>
      </c>
      <c r="W5349" s="164">
        <f t="shared" si="839"/>
        <v>326002431.13479269</v>
      </c>
      <c r="X5349" s="164">
        <f t="shared" si="840"/>
        <v>296203881.01184493</v>
      </c>
    </row>
    <row r="5350" spans="10:24" x14ac:dyDescent="0.25">
      <c r="J5350">
        <v>5347</v>
      </c>
      <c r="K5350" s="43">
        <v>0.16138853455899571</v>
      </c>
      <c r="L5350">
        <v>0.53556555484399249</v>
      </c>
      <c r="M5350">
        <v>0.64125224604083908</v>
      </c>
      <c r="N5350" s="44">
        <v>0.25126780240877211</v>
      </c>
      <c r="O5350" s="161">
        <f t="shared" si="831"/>
        <v>2000000</v>
      </c>
      <c r="P5350" s="162">
        <f t="shared" si="832"/>
        <v>181.33902065118775</v>
      </c>
      <c r="Q5350" s="162">
        <f t="shared" si="833"/>
        <v>142.23616014858493</v>
      </c>
      <c r="R5350" s="163">
        <f t="shared" si="834"/>
        <v>1</v>
      </c>
      <c r="S5350" s="161">
        <f t="shared" si="835"/>
        <v>5000000</v>
      </c>
      <c r="T5350" s="162">
        <f t="shared" si="836"/>
        <v>190.44634021706258</v>
      </c>
      <c r="U5350" s="162">
        <f t="shared" si="837"/>
        <v>128.61808007429246</v>
      </c>
      <c r="V5350" s="163">
        <f t="shared" si="838"/>
        <v>1</v>
      </c>
      <c r="W5350" s="164">
        <f t="shared" si="839"/>
        <v>28205721.005205646</v>
      </c>
      <c r="X5350" s="164">
        <f t="shared" si="840"/>
        <v>159141300.71385062</v>
      </c>
    </row>
    <row r="5351" spans="10:24" x14ac:dyDescent="0.25">
      <c r="J5351">
        <v>5348</v>
      </c>
      <c r="K5351" s="43">
        <v>0.82672602475468471</v>
      </c>
      <c r="L5351">
        <v>0.86359529908208865</v>
      </c>
      <c r="M5351">
        <v>0.89224817295759529</v>
      </c>
      <c r="N5351" s="44">
        <v>4.8696061499660437E-2</v>
      </c>
      <c r="O5351" s="161">
        <f t="shared" si="831"/>
        <v>7000000</v>
      </c>
      <c r="P5351" s="162">
        <f t="shared" si="832"/>
        <v>196.44923617132218</v>
      </c>
      <c r="Q5351" s="162">
        <f t="shared" si="833"/>
        <v>159.77146097891998</v>
      </c>
      <c r="R5351" s="163">
        <f t="shared" si="834"/>
        <v>1</v>
      </c>
      <c r="S5351" s="161">
        <f t="shared" si="835"/>
        <v>7000000</v>
      </c>
      <c r="T5351" s="162">
        <f t="shared" si="836"/>
        <v>195.48307872377407</v>
      </c>
      <c r="U5351" s="162">
        <f t="shared" si="837"/>
        <v>137.38573048946</v>
      </c>
      <c r="V5351" s="163">
        <f t="shared" si="838"/>
        <v>0.9</v>
      </c>
      <c r="W5351" s="164">
        <f t="shared" si="839"/>
        <v>206744426.34681547</v>
      </c>
      <c r="X5351" s="164">
        <f t="shared" si="840"/>
        <v>216013293.87617862</v>
      </c>
    </row>
    <row r="5352" spans="10:24" x14ac:dyDescent="0.25">
      <c r="J5352">
        <v>5349</v>
      </c>
      <c r="K5352" s="43">
        <v>0.318089415648663</v>
      </c>
      <c r="L5352">
        <v>0.83372348158042009</v>
      </c>
      <c r="M5352">
        <v>0.53509906074308178</v>
      </c>
      <c r="N5352" s="44">
        <v>0.95935171543383002</v>
      </c>
      <c r="O5352" s="161">
        <f t="shared" si="831"/>
        <v>5000000</v>
      </c>
      <c r="P5352" s="162">
        <f t="shared" si="832"/>
        <v>194.53476407121701</v>
      </c>
      <c r="Q5352" s="162">
        <f t="shared" si="833"/>
        <v>136.76188218001289</v>
      </c>
      <c r="R5352" s="163">
        <f t="shared" si="834"/>
        <v>1</v>
      </c>
      <c r="S5352" s="161">
        <f t="shared" si="835"/>
        <v>6000000</v>
      </c>
      <c r="T5352" s="162">
        <f t="shared" si="836"/>
        <v>194.84492135707234</v>
      </c>
      <c r="U5352" s="162">
        <f t="shared" si="837"/>
        <v>125.88094109000644</v>
      </c>
      <c r="V5352" s="163">
        <f t="shared" si="838"/>
        <v>1</v>
      </c>
      <c r="W5352" s="164">
        <f t="shared" si="839"/>
        <v>238864409.45602059</v>
      </c>
      <c r="X5352" s="164">
        <f t="shared" si="840"/>
        <v>263783881.60239536</v>
      </c>
    </row>
    <row r="5353" spans="10:24" x14ac:dyDescent="0.25">
      <c r="J5353">
        <v>5350</v>
      </c>
      <c r="K5353" s="43">
        <v>0.62627439897396342</v>
      </c>
      <c r="L5353">
        <v>0.4047482659674192</v>
      </c>
      <c r="M5353">
        <v>0.74795944550600391</v>
      </c>
      <c r="N5353" s="44">
        <v>0.43939053058711153</v>
      </c>
      <c r="O5353" s="161">
        <f t="shared" si="831"/>
        <v>6000000</v>
      </c>
      <c r="P5353" s="162">
        <f t="shared" si="832"/>
        <v>176.38386616288133</v>
      </c>
      <c r="Q5353" s="162">
        <f t="shared" si="833"/>
        <v>148.36164445118209</v>
      </c>
      <c r="R5353" s="163">
        <f t="shared" si="834"/>
        <v>1</v>
      </c>
      <c r="S5353" s="161">
        <f t="shared" si="835"/>
        <v>7000000</v>
      </c>
      <c r="T5353" s="162">
        <f t="shared" si="836"/>
        <v>188.79462205429377</v>
      </c>
      <c r="U5353" s="162">
        <f t="shared" si="837"/>
        <v>131.68082222559104</v>
      </c>
      <c r="V5353" s="163">
        <f t="shared" si="838"/>
        <v>1</v>
      </c>
      <c r="W5353" s="164">
        <f t="shared" si="839"/>
        <v>118133330.27019548</v>
      </c>
      <c r="X5353" s="164">
        <f t="shared" si="840"/>
        <v>249796598.80091906</v>
      </c>
    </row>
    <row r="5354" spans="10:24" x14ac:dyDescent="0.25">
      <c r="J5354">
        <v>5351</v>
      </c>
      <c r="K5354" s="43">
        <v>0.79551117058780041</v>
      </c>
      <c r="L5354">
        <v>0.80295870304502692</v>
      </c>
      <c r="M5354">
        <v>0.77223929083587339</v>
      </c>
      <c r="N5354" s="44">
        <v>0.42578702633370014</v>
      </c>
      <c r="O5354" s="161">
        <f t="shared" si="831"/>
        <v>7000000</v>
      </c>
      <c r="P5354" s="162">
        <f t="shared" si="832"/>
        <v>192.78355420696812</v>
      </c>
      <c r="Q5354" s="162">
        <f t="shared" si="833"/>
        <v>149.92483412720301</v>
      </c>
      <c r="R5354" s="163">
        <f t="shared" si="834"/>
        <v>1</v>
      </c>
      <c r="S5354" s="161">
        <f t="shared" si="835"/>
        <v>7000000</v>
      </c>
      <c r="T5354" s="162">
        <f t="shared" si="836"/>
        <v>194.26118473565603</v>
      </c>
      <c r="U5354" s="162">
        <f t="shared" si="837"/>
        <v>132.46241706360152</v>
      </c>
      <c r="V5354" s="163">
        <f t="shared" si="838"/>
        <v>1</v>
      </c>
      <c r="W5354" s="164">
        <f t="shared" si="839"/>
        <v>250011040.55835575</v>
      </c>
      <c r="X5354" s="164">
        <f t="shared" si="840"/>
        <v>282591373.70438159</v>
      </c>
    </row>
    <row r="5355" spans="10:24" x14ac:dyDescent="0.25">
      <c r="J5355">
        <v>5352</v>
      </c>
      <c r="K5355" s="43">
        <v>0.11395450614188762</v>
      </c>
      <c r="L5355">
        <v>0.12183593524614378</v>
      </c>
      <c r="M5355">
        <v>0.51704790317558069</v>
      </c>
      <c r="N5355" s="44">
        <v>0.49257786546553062</v>
      </c>
      <c r="O5355" s="161">
        <f t="shared" si="831"/>
        <v>2000000</v>
      </c>
      <c r="P5355" s="162">
        <f t="shared" si="832"/>
        <v>162.5121302971956</v>
      </c>
      <c r="Q5355" s="162">
        <f t="shared" si="833"/>
        <v>135.85491540147967</v>
      </c>
      <c r="R5355" s="163">
        <f t="shared" si="834"/>
        <v>1</v>
      </c>
      <c r="S5355" s="161">
        <f t="shared" si="835"/>
        <v>2000000</v>
      </c>
      <c r="T5355" s="162">
        <f t="shared" si="836"/>
        <v>184.17071009906519</v>
      </c>
      <c r="U5355" s="162">
        <f t="shared" si="837"/>
        <v>125.42745770073984</v>
      </c>
      <c r="V5355" s="163">
        <f t="shared" si="838"/>
        <v>1</v>
      </c>
      <c r="W5355" s="164">
        <f t="shared" si="839"/>
        <v>3314429.7914318517</v>
      </c>
      <c r="X5355" s="164">
        <f t="shared" si="840"/>
        <v>-32513495.203349292</v>
      </c>
    </row>
    <row r="5356" spans="10:24" x14ac:dyDescent="0.25">
      <c r="J5356">
        <v>5353</v>
      </c>
      <c r="K5356" s="43">
        <v>0.20973898651581557</v>
      </c>
      <c r="L5356">
        <v>0.48202507018718177</v>
      </c>
      <c r="M5356">
        <v>0.82343561223155359</v>
      </c>
      <c r="N5356" s="44">
        <v>0.12184106806434625</v>
      </c>
      <c r="O5356" s="161">
        <f t="shared" si="831"/>
        <v>2000000</v>
      </c>
      <c r="P5356" s="162">
        <f t="shared" si="832"/>
        <v>179.32392415665615</v>
      </c>
      <c r="Q5356" s="162">
        <f t="shared" si="833"/>
        <v>153.57075190859015</v>
      </c>
      <c r="R5356" s="163">
        <f t="shared" si="834"/>
        <v>1</v>
      </c>
      <c r="S5356" s="161">
        <f t="shared" si="835"/>
        <v>5000000</v>
      </c>
      <c r="T5356" s="162">
        <f t="shared" si="836"/>
        <v>189.77464138555206</v>
      </c>
      <c r="U5356" s="162">
        <f t="shared" si="837"/>
        <v>134.28537595429509</v>
      </c>
      <c r="V5356" s="163">
        <f t="shared" si="838"/>
        <v>0.9</v>
      </c>
      <c r="W5356" s="164">
        <f t="shared" si="839"/>
        <v>1506344.4961319864</v>
      </c>
      <c r="X5356" s="164">
        <f t="shared" si="840"/>
        <v>99701694.440656334</v>
      </c>
    </row>
    <row r="5357" spans="10:24" x14ac:dyDescent="0.25">
      <c r="J5357">
        <v>5354</v>
      </c>
      <c r="K5357" s="43">
        <v>0.22991199832028297</v>
      </c>
      <c r="L5357">
        <v>6.3119730910906058E-2</v>
      </c>
      <c r="M5357">
        <v>0.10901824799392834</v>
      </c>
      <c r="N5357" s="44">
        <v>0.9248476714405508</v>
      </c>
      <c r="O5357" s="161">
        <f t="shared" si="831"/>
        <v>2000000</v>
      </c>
      <c r="P5357" s="162">
        <f t="shared" si="832"/>
        <v>157.06348828722921</v>
      </c>
      <c r="Q5357" s="162">
        <f t="shared" si="833"/>
        <v>110.36467938777598</v>
      </c>
      <c r="R5357" s="163">
        <f t="shared" si="834"/>
        <v>1</v>
      </c>
      <c r="S5357" s="161">
        <f t="shared" si="835"/>
        <v>5000000</v>
      </c>
      <c r="T5357" s="162">
        <f t="shared" si="836"/>
        <v>182.35449609574306</v>
      </c>
      <c r="U5357" s="162">
        <f t="shared" si="837"/>
        <v>112.682339693888</v>
      </c>
      <c r="V5357" s="163">
        <f t="shared" si="838"/>
        <v>1</v>
      </c>
      <c r="W5357" s="164">
        <f t="shared" si="839"/>
        <v>43397617.798906446</v>
      </c>
      <c r="X5357" s="164">
        <f t="shared" si="840"/>
        <v>198360782.00927532</v>
      </c>
    </row>
    <row r="5358" spans="10:24" x14ac:dyDescent="0.25">
      <c r="J5358">
        <v>5355</v>
      </c>
      <c r="K5358" s="43">
        <v>0.13745604125082078</v>
      </c>
      <c r="L5358">
        <v>0.87117442000147105</v>
      </c>
      <c r="M5358">
        <v>0.20746850593302602</v>
      </c>
      <c r="N5358" s="44">
        <v>0.33180866587923141</v>
      </c>
      <c r="O5358" s="161">
        <f t="shared" si="831"/>
        <v>2000000</v>
      </c>
      <c r="P5358" s="162">
        <f t="shared" si="832"/>
        <v>196.97940326662578</v>
      </c>
      <c r="Q5358" s="162">
        <f t="shared" si="833"/>
        <v>118.69527220680486</v>
      </c>
      <c r="R5358" s="163">
        <f t="shared" si="834"/>
        <v>1</v>
      </c>
      <c r="S5358" s="161">
        <f t="shared" si="835"/>
        <v>2000000</v>
      </c>
      <c r="T5358" s="162">
        <f t="shared" si="836"/>
        <v>195.65980108887527</v>
      </c>
      <c r="U5358" s="162">
        <f t="shared" si="837"/>
        <v>116.84763610340242</v>
      </c>
      <c r="V5358" s="163">
        <f t="shared" si="838"/>
        <v>1</v>
      </c>
      <c r="W5358" s="164">
        <f t="shared" si="839"/>
        <v>106568262.11964184</v>
      </c>
      <c r="X5358" s="164">
        <f t="shared" si="840"/>
        <v>7624329.9709456861</v>
      </c>
    </row>
    <row r="5359" spans="10:24" x14ac:dyDescent="0.25">
      <c r="J5359">
        <v>5356</v>
      </c>
      <c r="K5359" s="43">
        <v>0.71468189680342853</v>
      </c>
      <c r="L5359">
        <v>0.68889350881026756</v>
      </c>
      <c r="M5359">
        <v>0.80890749790724814</v>
      </c>
      <c r="N5359" s="44">
        <v>0.55123659708515726</v>
      </c>
      <c r="O5359" s="161">
        <f t="shared" si="831"/>
        <v>6000000</v>
      </c>
      <c r="P5359" s="162">
        <f t="shared" si="832"/>
        <v>187.39074612006098</v>
      </c>
      <c r="Q5359" s="162">
        <f t="shared" si="833"/>
        <v>152.47754871119088</v>
      </c>
      <c r="R5359" s="163">
        <f t="shared" si="834"/>
        <v>1</v>
      </c>
      <c r="S5359" s="161">
        <f t="shared" si="835"/>
        <v>7000000</v>
      </c>
      <c r="T5359" s="162">
        <f t="shared" si="836"/>
        <v>192.46358204002033</v>
      </c>
      <c r="U5359" s="162">
        <f t="shared" si="837"/>
        <v>133.73877435559544</v>
      </c>
      <c r="V5359" s="163">
        <f t="shared" si="838"/>
        <v>1</v>
      </c>
      <c r="W5359" s="164">
        <f t="shared" si="839"/>
        <v>159479184.45322064</v>
      </c>
      <c r="X5359" s="164">
        <f t="shared" si="840"/>
        <v>261073653.7909742</v>
      </c>
    </row>
    <row r="5360" spans="10:24" x14ac:dyDescent="0.25">
      <c r="J5360">
        <v>5357</v>
      </c>
      <c r="K5360" s="43">
        <v>0.48691997530886977</v>
      </c>
      <c r="L5360">
        <v>0.83618504846122721</v>
      </c>
      <c r="M5360">
        <v>0.5123497549975774</v>
      </c>
      <c r="N5360" s="44">
        <v>0.60598282110489898</v>
      </c>
      <c r="O5360" s="161">
        <f t="shared" si="831"/>
        <v>5000000</v>
      </c>
      <c r="P5360" s="162">
        <f t="shared" si="832"/>
        <v>194.68348449218163</v>
      </c>
      <c r="Q5360" s="162">
        <f t="shared" si="833"/>
        <v>135.61922381785482</v>
      </c>
      <c r="R5360" s="163">
        <f t="shared" si="834"/>
        <v>1</v>
      </c>
      <c r="S5360" s="161">
        <f t="shared" si="835"/>
        <v>6000000</v>
      </c>
      <c r="T5360" s="162">
        <f t="shared" si="836"/>
        <v>194.89449483072721</v>
      </c>
      <c r="U5360" s="162">
        <f t="shared" si="837"/>
        <v>125.30961190892741</v>
      </c>
      <c r="V5360" s="163">
        <f t="shared" si="838"/>
        <v>1</v>
      </c>
      <c r="W5360" s="164">
        <f t="shared" si="839"/>
        <v>245321303.37163407</v>
      </c>
      <c r="X5360" s="164">
        <f t="shared" si="840"/>
        <v>267509297.53079879</v>
      </c>
    </row>
    <row r="5361" spans="10:24" x14ac:dyDescent="0.25">
      <c r="J5361">
        <v>5358</v>
      </c>
      <c r="K5361" s="43">
        <v>0.52335154850270293</v>
      </c>
      <c r="L5361">
        <v>6.0660341207851021E-2</v>
      </c>
      <c r="M5361">
        <v>0.45152517153375027</v>
      </c>
      <c r="N5361" s="44">
        <v>0.54779059627639837</v>
      </c>
      <c r="O5361" s="161">
        <f t="shared" si="831"/>
        <v>5000000</v>
      </c>
      <c r="P5361" s="162">
        <f t="shared" si="832"/>
        <v>156.76119058924382</v>
      </c>
      <c r="Q5361" s="162">
        <f t="shared" si="833"/>
        <v>132.56382143954187</v>
      </c>
      <c r="R5361" s="163">
        <f t="shared" si="834"/>
        <v>1</v>
      </c>
      <c r="S5361" s="161">
        <f t="shared" si="835"/>
        <v>6000000</v>
      </c>
      <c r="T5361" s="162">
        <f t="shared" si="836"/>
        <v>182.25373019641461</v>
      </c>
      <c r="U5361" s="162">
        <f t="shared" si="837"/>
        <v>123.78191071977093</v>
      </c>
      <c r="V5361" s="163">
        <f t="shared" si="838"/>
        <v>1</v>
      </c>
      <c r="W5361" s="164">
        <f t="shared" si="839"/>
        <v>70986845.74850978</v>
      </c>
      <c r="X5361" s="164">
        <f t="shared" si="840"/>
        <v>200830916.85986203</v>
      </c>
    </row>
    <row r="5362" spans="10:24" x14ac:dyDescent="0.25">
      <c r="J5362">
        <v>5359</v>
      </c>
      <c r="K5362" s="43">
        <v>0.33542857662524816</v>
      </c>
      <c r="L5362">
        <v>0.68600722640323908</v>
      </c>
      <c r="M5362">
        <v>0.59561703571721714</v>
      </c>
      <c r="N5362" s="44">
        <v>0.98355527220538719</v>
      </c>
      <c r="O5362" s="161">
        <f t="shared" si="831"/>
        <v>5000000</v>
      </c>
      <c r="P5362" s="162">
        <f t="shared" si="832"/>
        <v>187.26846229059197</v>
      </c>
      <c r="Q5362" s="162">
        <f t="shared" si="833"/>
        <v>139.84036741351886</v>
      </c>
      <c r="R5362" s="163">
        <f t="shared" si="834"/>
        <v>1</v>
      </c>
      <c r="S5362" s="161">
        <f t="shared" si="835"/>
        <v>6000000</v>
      </c>
      <c r="T5362" s="162">
        <f t="shared" si="836"/>
        <v>192.42282076353067</v>
      </c>
      <c r="U5362" s="162">
        <f t="shared" si="837"/>
        <v>127.42018370675943</v>
      </c>
      <c r="V5362" s="163">
        <f t="shared" si="838"/>
        <v>1</v>
      </c>
      <c r="W5362" s="164">
        <f t="shared" si="839"/>
        <v>187140474.38536555</v>
      </c>
      <c r="X5362" s="164">
        <f t="shared" si="840"/>
        <v>240015822.34062743</v>
      </c>
    </row>
    <row r="5363" spans="10:24" x14ac:dyDescent="0.25">
      <c r="J5363">
        <v>5360</v>
      </c>
      <c r="K5363" s="43">
        <v>0.94090034621209839</v>
      </c>
      <c r="L5363">
        <v>0.78973429222628844</v>
      </c>
      <c r="M5363">
        <v>0.84439431613617433</v>
      </c>
      <c r="N5363" s="44">
        <v>0.51306096767709752</v>
      </c>
      <c r="O5363" s="161">
        <f t="shared" si="831"/>
        <v>7000000</v>
      </c>
      <c r="P5363" s="162">
        <f t="shared" si="832"/>
        <v>192.08249456036049</v>
      </c>
      <c r="Q5363" s="162">
        <f t="shared" si="833"/>
        <v>155.25366974213139</v>
      </c>
      <c r="R5363" s="163">
        <f t="shared" si="834"/>
        <v>1</v>
      </c>
      <c r="S5363" s="161">
        <f t="shared" si="835"/>
        <v>9000000</v>
      </c>
      <c r="T5363" s="162">
        <f t="shared" si="836"/>
        <v>194.02749818678683</v>
      </c>
      <c r="U5363" s="162">
        <f t="shared" si="837"/>
        <v>135.12683487106571</v>
      </c>
      <c r="V5363" s="163">
        <f t="shared" si="838"/>
        <v>1</v>
      </c>
      <c r="W5363" s="164">
        <f t="shared" si="839"/>
        <v>207801773.72760367</v>
      </c>
      <c r="X5363" s="164">
        <f t="shared" si="840"/>
        <v>380105969.84149009</v>
      </c>
    </row>
    <row r="5364" spans="10:24" x14ac:dyDescent="0.25">
      <c r="J5364">
        <v>5361</v>
      </c>
      <c r="K5364" s="43">
        <v>0.50841666622556481</v>
      </c>
      <c r="L5364">
        <v>0.77974804084821236</v>
      </c>
      <c r="M5364">
        <v>0.12277514729044481</v>
      </c>
      <c r="N5364" s="44">
        <v>0.92386693841687284</v>
      </c>
      <c r="O5364" s="161">
        <f t="shared" si="831"/>
        <v>5000000</v>
      </c>
      <c r="P5364" s="162">
        <f t="shared" si="832"/>
        <v>191.57013823835652</v>
      </c>
      <c r="Q5364" s="162">
        <f t="shared" si="833"/>
        <v>111.77549429664057</v>
      </c>
      <c r="R5364" s="163">
        <f t="shared" si="834"/>
        <v>1</v>
      </c>
      <c r="S5364" s="161">
        <f t="shared" si="835"/>
        <v>6000000</v>
      </c>
      <c r="T5364" s="162">
        <f t="shared" si="836"/>
        <v>193.85671274611883</v>
      </c>
      <c r="U5364" s="162">
        <f t="shared" si="837"/>
        <v>113.38774714832029</v>
      </c>
      <c r="V5364" s="163">
        <f t="shared" si="838"/>
        <v>1</v>
      </c>
      <c r="W5364" s="164">
        <f t="shared" si="839"/>
        <v>348973219.70857972</v>
      </c>
      <c r="X5364" s="164">
        <f t="shared" si="840"/>
        <v>332813793.58679128</v>
      </c>
    </row>
    <row r="5365" spans="10:24" x14ac:dyDescent="0.25">
      <c r="J5365">
        <v>5362</v>
      </c>
      <c r="K5365" s="43">
        <v>0.23397795872610416</v>
      </c>
      <c r="L5365">
        <v>0.95533216047496383</v>
      </c>
      <c r="M5365">
        <v>0.44674936835321832</v>
      </c>
      <c r="N5365" s="44">
        <v>0.20660603565632796</v>
      </c>
      <c r="O5365" s="161">
        <f t="shared" si="831"/>
        <v>2000000</v>
      </c>
      <c r="P5365" s="162">
        <f t="shared" si="832"/>
        <v>205.48368689295518</v>
      </c>
      <c r="Q5365" s="162">
        <f t="shared" si="833"/>
        <v>132.3224321491563</v>
      </c>
      <c r="R5365" s="163">
        <f t="shared" si="834"/>
        <v>1</v>
      </c>
      <c r="S5365" s="161">
        <f t="shared" si="835"/>
        <v>5000000</v>
      </c>
      <c r="T5365" s="162">
        <f t="shared" si="836"/>
        <v>198.49456229765173</v>
      </c>
      <c r="U5365" s="162">
        <f t="shared" si="837"/>
        <v>123.66121607457815</v>
      </c>
      <c r="V5365" s="163">
        <f t="shared" si="838"/>
        <v>1</v>
      </c>
      <c r="W5365" s="164">
        <f t="shared" si="839"/>
        <v>96322509.487597764</v>
      </c>
      <c r="X5365" s="164">
        <f t="shared" si="840"/>
        <v>224166731.11536789</v>
      </c>
    </row>
    <row r="5366" spans="10:24" x14ac:dyDescent="0.25">
      <c r="J5366">
        <v>5363</v>
      </c>
      <c r="K5366" s="43">
        <v>0.70491332757137481</v>
      </c>
      <c r="L5366">
        <v>0.41786355943935727</v>
      </c>
      <c r="M5366">
        <v>0.92397520339201789</v>
      </c>
      <c r="N5366" s="44">
        <v>0.52418575745220275</v>
      </c>
      <c r="O5366" s="161">
        <f t="shared" si="831"/>
        <v>6000000</v>
      </c>
      <c r="P5366" s="162">
        <f t="shared" si="832"/>
        <v>176.88956926397807</v>
      </c>
      <c r="Q5366" s="162">
        <f t="shared" si="833"/>
        <v>163.64658658238415</v>
      </c>
      <c r="R5366" s="163">
        <f t="shared" si="834"/>
        <v>1</v>
      </c>
      <c r="S5366" s="161">
        <f t="shared" si="835"/>
        <v>7000000</v>
      </c>
      <c r="T5366" s="162">
        <f t="shared" si="836"/>
        <v>188.96318975465937</v>
      </c>
      <c r="U5366" s="162">
        <f t="shared" si="837"/>
        <v>139.32329329119207</v>
      </c>
      <c r="V5366" s="163">
        <f t="shared" si="838"/>
        <v>1</v>
      </c>
      <c r="W5366" s="164">
        <f t="shared" si="839"/>
        <v>29457896.089563578</v>
      </c>
      <c r="X5366" s="164">
        <f t="shared" si="840"/>
        <v>197479275.24427104</v>
      </c>
    </row>
    <row r="5367" spans="10:24" x14ac:dyDescent="0.25">
      <c r="J5367">
        <v>5364</v>
      </c>
      <c r="K5367" s="43">
        <v>0.28887775550309658</v>
      </c>
      <c r="L5367">
        <v>0.29745105840719477</v>
      </c>
      <c r="M5367">
        <v>3.0961741345905569E-2</v>
      </c>
      <c r="N5367" s="44">
        <v>0.58922241080557358</v>
      </c>
      <c r="O5367" s="161">
        <f t="shared" si="831"/>
        <v>2000000</v>
      </c>
      <c r="P5367" s="162">
        <f t="shared" si="832"/>
        <v>172.02381409596785</v>
      </c>
      <c r="Q5367" s="162">
        <f t="shared" si="833"/>
        <v>97.663135276952147</v>
      </c>
      <c r="R5367" s="163">
        <f t="shared" si="834"/>
        <v>1</v>
      </c>
      <c r="S5367" s="161">
        <f t="shared" si="835"/>
        <v>5000000</v>
      </c>
      <c r="T5367" s="162">
        <f t="shared" si="836"/>
        <v>187.34127136532263</v>
      </c>
      <c r="U5367" s="162">
        <f t="shared" si="837"/>
        <v>106.33156763847607</v>
      </c>
      <c r="V5367" s="163">
        <f t="shared" si="838"/>
        <v>1</v>
      </c>
      <c r="W5367" s="164">
        <f t="shared" si="839"/>
        <v>98721357.638031393</v>
      </c>
      <c r="X5367" s="164">
        <f t="shared" si="840"/>
        <v>255048518.63423276</v>
      </c>
    </row>
    <row r="5368" spans="10:24" x14ac:dyDescent="0.25">
      <c r="J5368">
        <v>5365</v>
      </c>
      <c r="K5368" s="43">
        <v>0.40077254551790398</v>
      </c>
      <c r="L5368">
        <v>0.18202179430771948</v>
      </c>
      <c r="M5368">
        <v>0.11788470175515453</v>
      </c>
      <c r="N5368" s="44">
        <v>0.19986457246910994</v>
      </c>
      <c r="O5368" s="161">
        <f t="shared" si="831"/>
        <v>5000000</v>
      </c>
      <c r="P5368" s="162">
        <f t="shared" si="832"/>
        <v>166.38469427281248</v>
      </c>
      <c r="Q5368" s="162">
        <f t="shared" si="833"/>
        <v>111.28744829574364</v>
      </c>
      <c r="R5368" s="163">
        <f t="shared" si="834"/>
        <v>1</v>
      </c>
      <c r="S5368" s="161">
        <f t="shared" si="835"/>
        <v>6000000</v>
      </c>
      <c r="T5368" s="162">
        <f t="shared" si="836"/>
        <v>185.46156475760415</v>
      </c>
      <c r="U5368" s="162">
        <f t="shared" si="837"/>
        <v>113.14372414787182</v>
      </c>
      <c r="V5368" s="163">
        <f t="shared" si="838"/>
        <v>0.9</v>
      </c>
      <c r="W5368" s="164">
        <f t="shared" si="839"/>
        <v>225486229.88534421</v>
      </c>
      <c r="X5368" s="164">
        <f t="shared" si="840"/>
        <v>240516339.29255462</v>
      </c>
    </row>
    <row r="5369" spans="10:24" x14ac:dyDescent="0.25">
      <c r="J5369">
        <v>5366</v>
      </c>
      <c r="K5369" s="43">
        <v>0.86683701902226828</v>
      </c>
      <c r="L5369">
        <v>0.69933910549550349</v>
      </c>
      <c r="M5369">
        <v>0.13354655793606118</v>
      </c>
      <c r="N5369" s="44">
        <v>0.759658223422079</v>
      </c>
      <c r="O5369" s="161">
        <f t="shared" si="831"/>
        <v>7000000</v>
      </c>
      <c r="P5369" s="162">
        <f t="shared" si="832"/>
        <v>187.8375098576231</v>
      </c>
      <c r="Q5369" s="162">
        <f t="shared" si="833"/>
        <v>112.80436641556936</v>
      </c>
      <c r="R5369" s="163">
        <f t="shared" si="834"/>
        <v>1</v>
      </c>
      <c r="S5369" s="161">
        <f t="shared" si="835"/>
        <v>7000000</v>
      </c>
      <c r="T5369" s="162">
        <f t="shared" si="836"/>
        <v>192.61250328587437</v>
      </c>
      <c r="U5369" s="162">
        <f t="shared" si="837"/>
        <v>113.90218320778467</v>
      </c>
      <c r="V5369" s="163">
        <f t="shared" si="838"/>
        <v>1</v>
      </c>
      <c r="W5369" s="164">
        <f t="shared" si="839"/>
        <v>475232004.09437621</v>
      </c>
      <c r="X5369" s="164">
        <f t="shared" si="840"/>
        <v>400972240.54662788</v>
      </c>
    </row>
    <row r="5370" spans="10:24" x14ac:dyDescent="0.25">
      <c r="J5370">
        <v>5367</v>
      </c>
      <c r="K5370" s="43">
        <v>0.91190050812911205</v>
      </c>
      <c r="L5370">
        <v>0.73636014431911001</v>
      </c>
      <c r="M5370">
        <v>0.16088797032502822</v>
      </c>
      <c r="N5370" s="44">
        <v>0.52108952344275217</v>
      </c>
      <c r="O5370" s="161">
        <f t="shared" si="831"/>
        <v>7000000</v>
      </c>
      <c r="P5370" s="162">
        <f t="shared" si="832"/>
        <v>189.48246016360244</v>
      </c>
      <c r="Q5370" s="162">
        <f t="shared" si="833"/>
        <v>115.18370070405875</v>
      </c>
      <c r="R5370" s="163">
        <f t="shared" si="834"/>
        <v>1</v>
      </c>
      <c r="S5370" s="161">
        <f t="shared" si="835"/>
        <v>9000000</v>
      </c>
      <c r="T5370" s="162">
        <f t="shared" si="836"/>
        <v>193.16082005453416</v>
      </c>
      <c r="U5370" s="162">
        <f t="shared" si="837"/>
        <v>115.09185035202938</v>
      </c>
      <c r="V5370" s="163">
        <f t="shared" si="838"/>
        <v>1</v>
      </c>
      <c r="W5370" s="164">
        <f t="shared" si="839"/>
        <v>470091316.21680582</v>
      </c>
      <c r="X5370" s="164">
        <f t="shared" si="840"/>
        <v>552620727.32254291</v>
      </c>
    </row>
    <row r="5371" spans="10:24" x14ac:dyDescent="0.25">
      <c r="J5371">
        <v>5368</v>
      </c>
      <c r="K5371" s="43">
        <v>0.65030706078315004</v>
      </c>
      <c r="L5371">
        <v>4.6411373894919672E-2</v>
      </c>
      <c r="M5371">
        <v>0.46405338389580164</v>
      </c>
      <c r="N5371" s="44">
        <v>0.61973317457197541</v>
      </c>
      <c r="O5371" s="161">
        <f t="shared" si="831"/>
        <v>6000000</v>
      </c>
      <c r="P5371" s="162">
        <f t="shared" si="832"/>
        <v>154.78961941956743</v>
      </c>
      <c r="Q5371" s="162">
        <f t="shared" si="833"/>
        <v>133.19545846122895</v>
      </c>
      <c r="R5371" s="163">
        <f t="shared" si="834"/>
        <v>1</v>
      </c>
      <c r="S5371" s="161">
        <f t="shared" si="835"/>
        <v>7000000</v>
      </c>
      <c r="T5371" s="162">
        <f t="shared" si="836"/>
        <v>181.59653980652249</v>
      </c>
      <c r="U5371" s="162">
        <f t="shared" si="837"/>
        <v>124.09772923061448</v>
      </c>
      <c r="V5371" s="163">
        <f t="shared" si="838"/>
        <v>1</v>
      </c>
      <c r="W5371" s="164">
        <f t="shared" si="839"/>
        <v>79564965.75003086</v>
      </c>
      <c r="X5371" s="164">
        <f t="shared" si="840"/>
        <v>252491674.0313561</v>
      </c>
    </row>
    <row r="5372" spans="10:24" x14ac:dyDescent="0.25">
      <c r="J5372">
        <v>5369</v>
      </c>
      <c r="K5372" s="43">
        <v>0.11407711202084359</v>
      </c>
      <c r="L5372">
        <v>0.75815289074472114</v>
      </c>
      <c r="M5372">
        <v>0.78263571808426313</v>
      </c>
      <c r="N5372" s="44">
        <v>0.34337173325743531</v>
      </c>
      <c r="O5372" s="161">
        <f t="shared" si="831"/>
        <v>2000000</v>
      </c>
      <c r="P5372" s="162">
        <f t="shared" si="832"/>
        <v>190.50559920235523</v>
      </c>
      <c r="Q5372" s="162">
        <f t="shared" si="833"/>
        <v>150.62251413421572</v>
      </c>
      <c r="R5372" s="163">
        <f t="shared" si="834"/>
        <v>1</v>
      </c>
      <c r="S5372" s="161">
        <f t="shared" si="835"/>
        <v>2000000</v>
      </c>
      <c r="T5372" s="162">
        <f t="shared" si="836"/>
        <v>193.50186640078508</v>
      </c>
      <c r="U5372" s="162">
        <f t="shared" si="837"/>
        <v>132.81125706710787</v>
      </c>
      <c r="V5372" s="163">
        <f t="shared" si="838"/>
        <v>1</v>
      </c>
      <c r="W5372" s="164">
        <f t="shared" si="839"/>
        <v>29766170.136279017</v>
      </c>
      <c r="X5372" s="164">
        <f t="shared" si="840"/>
        <v>-28618781.332645595</v>
      </c>
    </row>
    <row r="5373" spans="10:24" x14ac:dyDescent="0.25">
      <c r="J5373">
        <v>5370</v>
      </c>
      <c r="K5373" s="43">
        <v>0.78030803631358259</v>
      </c>
      <c r="L5373">
        <v>0.19452485905121919</v>
      </c>
      <c r="M5373">
        <v>0.80150087964642369</v>
      </c>
      <c r="N5373" s="44">
        <v>0.64984357300406448</v>
      </c>
      <c r="O5373" s="161">
        <f t="shared" si="831"/>
        <v>7000000</v>
      </c>
      <c r="P5373" s="162">
        <f t="shared" si="832"/>
        <v>167.07987021878745</v>
      </c>
      <c r="Q5373" s="162">
        <f t="shared" si="833"/>
        <v>151.93988807588795</v>
      </c>
      <c r="R5373" s="163">
        <f t="shared" si="834"/>
        <v>1</v>
      </c>
      <c r="S5373" s="161">
        <f t="shared" si="835"/>
        <v>7000000</v>
      </c>
      <c r="T5373" s="162">
        <f t="shared" si="836"/>
        <v>185.69329007292916</v>
      </c>
      <c r="U5373" s="162">
        <f t="shared" si="837"/>
        <v>133.46994403794397</v>
      </c>
      <c r="V5373" s="163">
        <f t="shared" si="838"/>
        <v>1</v>
      </c>
      <c r="W5373" s="164">
        <f t="shared" si="839"/>
        <v>55979875.000296488</v>
      </c>
      <c r="X5373" s="164">
        <f t="shared" si="840"/>
        <v>215563422.24489629</v>
      </c>
    </row>
    <row r="5374" spans="10:24" x14ac:dyDescent="0.25">
      <c r="J5374">
        <v>5371</v>
      </c>
      <c r="K5374" s="43">
        <v>0.42479389703907322</v>
      </c>
      <c r="L5374">
        <v>0.41158220399685763</v>
      </c>
      <c r="M5374">
        <v>0.8568921212281162</v>
      </c>
      <c r="N5374" s="44">
        <v>0.99107267298210577</v>
      </c>
      <c r="O5374" s="161">
        <f t="shared" si="831"/>
        <v>5000000</v>
      </c>
      <c r="P5374" s="162">
        <f t="shared" si="832"/>
        <v>176.64784743143906</v>
      </c>
      <c r="Q5374" s="162">
        <f t="shared" si="833"/>
        <v>156.32919972434789</v>
      </c>
      <c r="R5374" s="163">
        <f t="shared" si="834"/>
        <v>1</v>
      </c>
      <c r="S5374" s="161">
        <f t="shared" si="835"/>
        <v>6000000</v>
      </c>
      <c r="T5374" s="162">
        <f t="shared" si="836"/>
        <v>188.88261581047968</v>
      </c>
      <c r="U5374" s="162">
        <f t="shared" si="837"/>
        <v>135.66459986217393</v>
      </c>
      <c r="V5374" s="163">
        <f t="shared" si="838"/>
        <v>1</v>
      </c>
      <c r="W5374" s="164">
        <f t="shared" si="839"/>
        <v>51593238.535455868</v>
      </c>
      <c r="X5374" s="164">
        <f t="shared" si="840"/>
        <v>169308095.68983448</v>
      </c>
    </row>
    <row r="5375" spans="10:24" x14ac:dyDescent="0.25">
      <c r="J5375">
        <v>5372</v>
      </c>
      <c r="K5375" s="43">
        <v>0.32072290049918262</v>
      </c>
      <c r="L5375">
        <v>3.8359782472009551E-2</v>
      </c>
      <c r="M5375">
        <v>0.69427981787671822</v>
      </c>
      <c r="N5375" s="44">
        <v>0.94697433032068701</v>
      </c>
      <c r="O5375" s="161">
        <f t="shared" si="831"/>
        <v>5000000</v>
      </c>
      <c r="P5375" s="162">
        <f t="shared" si="832"/>
        <v>153.44931782355178</v>
      </c>
      <c r="Q5375" s="162">
        <f t="shared" si="833"/>
        <v>145.16037014336737</v>
      </c>
      <c r="R5375" s="163">
        <f t="shared" si="834"/>
        <v>1</v>
      </c>
      <c r="S5375" s="161">
        <f t="shared" si="835"/>
        <v>6000000</v>
      </c>
      <c r="T5375" s="162">
        <f t="shared" si="836"/>
        <v>181.14977260785059</v>
      </c>
      <c r="U5375" s="162">
        <f t="shared" si="837"/>
        <v>130.08018507168367</v>
      </c>
      <c r="V5375" s="163">
        <f t="shared" si="838"/>
        <v>1</v>
      </c>
      <c r="W5375" s="164">
        <f t="shared" si="839"/>
        <v>-8555261.5990779623</v>
      </c>
      <c r="X5375" s="164">
        <f t="shared" si="840"/>
        <v>156417525.2170015</v>
      </c>
    </row>
    <row r="5376" spans="10:24" x14ac:dyDescent="0.25">
      <c r="J5376">
        <v>5373</v>
      </c>
      <c r="K5376" s="43">
        <v>0.86425109939531675</v>
      </c>
      <c r="L5376">
        <v>0.11096529707058478</v>
      </c>
      <c r="M5376">
        <v>0.52379393269504793</v>
      </c>
      <c r="N5376" s="44">
        <v>0.91016276587104394</v>
      </c>
      <c r="O5376" s="161">
        <f t="shared" si="831"/>
        <v>7000000</v>
      </c>
      <c r="P5376" s="162">
        <f t="shared" si="832"/>
        <v>161.67884093519231</v>
      </c>
      <c r="Q5376" s="162">
        <f t="shared" si="833"/>
        <v>136.19355897912615</v>
      </c>
      <c r="R5376" s="163">
        <f t="shared" si="834"/>
        <v>1</v>
      </c>
      <c r="S5376" s="161">
        <f t="shared" si="835"/>
        <v>7000000</v>
      </c>
      <c r="T5376" s="162">
        <f t="shared" si="836"/>
        <v>183.89294697839745</v>
      </c>
      <c r="U5376" s="162">
        <f t="shared" si="837"/>
        <v>125.59677948956308</v>
      </c>
      <c r="V5376" s="163">
        <f t="shared" si="838"/>
        <v>1</v>
      </c>
      <c r="W5376" s="164">
        <f t="shared" si="839"/>
        <v>128396973.69246313</v>
      </c>
      <c r="X5376" s="164">
        <f t="shared" si="840"/>
        <v>258073172.42184061</v>
      </c>
    </row>
    <row r="5377" spans="10:24" x14ac:dyDescent="0.25">
      <c r="J5377">
        <v>5374</v>
      </c>
      <c r="K5377" s="43">
        <v>0.39492011968090335</v>
      </c>
      <c r="L5377">
        <v>0.60100160983214201</v>
      </c>
      <c r="M5377">
        <v>4.3149962685592458E-2</v>
      </c>
      <c r="N5377" s="44">
        <v>0.21692212609035677</v>
      </c>
      <c r="O5377" s="161">
        <f t="shared" si="831"/>
        <v>5000000</v>
      </c>
      <c r="P5377" s="162">
        <f t="shared" si="832"/>
        <v>183.83910752019142</v>
      </c>
      <c r="Q5377" s="162">
        <f t="shared" si="833"/>
        <v>100.69505718902766</v>
      </c>
      <c r="R5377" s="163">
        <f t="shared" si="834"/>
        <v>1</v>
      </c>
      <c r="S5377" s="161">
        <f t="shared" si="835"/>
        <v>6000000</v>
      </c>
      <c r="T5377" s="162">
        <f t="shared" si="836"/>
        <v>191.27970250673047</v>
      </c>
      <c r="U5377" s="162">
        <f t="shared" si="837"/>
        <v>107.84752859451383</v>
      </c>
      <c r="V5377" s="163">
        <f t="shared" si="838"/>
        <v>1</v>
      </c>
      <c r="W5377" s="164">
        <f t="shared" si="839"/>
        <v>365720251.65581876</v>
      </c>
      <c r="X5377" s="164">
        <f t="shared" si="840"/>
        <v>350593043.47329986</v>
      </c>
    </row>
    <row r="5378" spans="10:24" x14ac:dyDescent="0.25">
      <c r="J5378">
        <v>5375</v>
      </c>
      <c r="K5378" s="43">
        <v>8.0874413655143029E-2</v>
      </c>
      <c r="L5378">
        <v>0.61823862638141736</v>
      </c>
      <c r="M5378">
        <v>0.65376668700401874</v>
      </c>
      <c r="N5378" s="44">
        <v>0.67189326752448586</v>
      </c>
      <c r="O5378" s="161">
        <f t="shared" si="831"/>
        <v>2000000</v>
      </c>
      <c r="P5378" s="162">
        <f t="shared" si="832"/>
        <v>184.51287061362524</v>
      </c>
      <c r="Q5378" s="162">
        <f t="shared" si="833"/>
        <v>142.91019775144468</v>
      </c>
      <c r="R5378" s="163">
        <f t="shared" si="834"/>
        <v>1</v>
      </c>
      <c r="S5378" s="161">
        <f t="shared" si="835"/>
        <v>2000000</v>
      </c>
      <c r="T5378" s="162">
        <f t="shared" si="836"/>
        <v>191.50429020454175</v>
      </c>
      <c r="U5378" s="162">
        <f t="shared" si="837"/>
        <v>128.95509887572234</v>
      </c>
      <c r="V5378" s="163">
        <f t="shared" si="838"/>
        <v>1</v>
      </c>
      <c r="W5378" s="164">
        <f t="shared" si="839"/>
        <v>33205345.724361107</v>
      </c>
      <c r="X5378" s="164">
        <f t="shared" si="840"/>
        <v>-24901617.342361197</v>
      </c>
    </row>
    <row r="5379" spans="10:24" x14ac:dyDescent="0.25">
      <c r="J5379">
        <v>5376</v>
      </c>
      <c r="K5379" s="43">
        <v>0.83077902808177417</v>
      </c>
      <c r="L5379">
        <v>0.46095267362554693</v>
      </c>
      <c r="M5379">
        <v>0.77008918999002318</v>
      </c>
      <c r="N5379" s="44">
        <v>0.2429029511297992</v>
      </c>
      <c r="O5379" s="161">
        <f t="shared" si="831"/>
        <v>7000000</v>
      </c>
      <c r="P5379" s="162">
        <f t="shared" si="832"/>
        <v>178.52949098145672</v>
      </c>
      <c r="Q5379" s="162">
        <f t="shared" si="833"/>
        <v>149.78281218433364</v>
      </c>
      <c r="R5379" s="163">
        <f t="shared" si="834"/>
        <v>1</v>
      </c>
      <c r="S5379" s="161">
        <f t="shared" si="835"/>
        <v>7000000</v>
      </c>
      <c r="T5379" s="162">
        <f t="shared" si="836"/>
        <v>189.50983032715223</v>
      </c>
      <c r="U5379" s="162">
        <f t="shared" si="837"/>
        <v>132.39140609216682</v>
      </c>
      <c r="V5379" s="163">
        <f t="shared" si="838"/>
        <v>1</v>
      </c>
      <c r="W5379" s="164">
        <f t="shared" si="839"/>
        <v>151226751.57986158</v>
      </c>
      <c r="X5379" s="164">
        <f t="shared" si="840"/>
        <v>249828969.64489788</v>
      </c>
    </row>
    <row r="5380" spans="10:24" x14ac:dyDescent="0.25">
      <c r="J5380">
        <v>5377</v>
      </c>
      <c r="K5380" s="43">
        <v>0.4086895956242389</v>
      </c>
      <c r="L5380">
        <v>0.56430570241590161</v>
      </c>
      <c r="M5380">
        <v>5.6153281129062149E-2</v>
      </c>
      <c r="N5380" s="44">
        <v>0.73566622129533044</v>
      </c>
      <c r="O5380" s="161">
        <f t="shared" si="831"/>
        <v>5000000</v>
      </c>
      <c r="P5380" s="162">
        <f t="shared" si="832"/>
        <v>182.42842395488154</v>
      </c>
      <c r="Q5380" s="162">
        <f t="shared" si="833"/>
        <v>103.24178853453313</v>
      </c>
      <c r="R5380" s="163">
        <f t="shared" si="834"/>
        <v>1</v>
      </c>
      <c r="S5380" s="161">
        <f t="shared" si="835"/>
        <v>6000000</v>
      </c>
      <c r="T5380" s="162">
        <f t="shared" si="836"/>
        <v>190.80947465162717</v>
      </c>
      <c r="U5380" s="162">
        <f t="shared" si="837"/>
        <v>109.12089426726656</v>
      </c>
      <c r="V5380" s="163">
        <f t="shared" si="838"/>
        <v>1</v>
      </c>
      <c r="W5380" s="164">
        <f t="shared" si="839"/>
        <v>345933177.10174203</v>
      </c>
      <c r="X5380" s="164">
        <f t="shared" si="840"/>
        <v>340131482.30616361</v>
      </c>
    </row>
    <row r="5381" spans="10:24" x14ac:dyDescent="0.25">
      <c r="J5381">
        <v>5378</v>
      </c>
      <c r="K5381" s="43">
        <v>0.14989627855784249</v>
      </c>
      <c r="L5381">
        <v>0.87646534398732867</v>
      </c>
      <c r="M5381">
        <v>0.69322579708439469</v>
      </c>
      <c r="N5381" s="44">
        <v>0.11207144250990086</v>
      </c>
      <c r="O5381" s="161">
        <f t="shared" ref="O5381:O5444" si="841">VLOOKUP(K5381,$E$5:$H$10,4)</f>
        <v>2000000</v>
      </c>
      <c r="P5381" s="162">
        <f t="shared" ref="P5381:P5444" si="842">_xlfn.NORM.INV(L5381,$E$12,$E$13)</f>
        <v>197.36245691944126</v>
      </c>
      <c r="Q5381" s="162">
        <f t="shared" ref="Q5381:Q5444" si="843">_xlfn.NORM.INV(M5381,$E$15,$E$16)</f>
        <v>145.10029700239159</v>
      </c>
      <c r="R5381" s="163">
        <f t="shared" ref="R5381:R5444" si="844">VLOOKUP(N5381,$E$19:$H$21,4)</f>
        <v>1</v>
      </c>
      <c r="S5381" s="161">
        <f t="shared" ref="S5381:S5444" si="845">VLOOKUP(K5381,$G$5:$H$10,2)</f>
        <v>2000000</v>
      </c>
      <c r="T5381" s="162">
        <f t="shared" ref="T5381:T5444" si="846">_xlfn.NORM.INV(L5381,$G$12,$G$13)</f>
        <v>195.78748563981375</v>
      </c>
      <c r="U5381" s="162">
        <f t="shared" ref="U5381:U5444" si="847">_xlfn.NORM.INV(M5381,$G$15,$G$16)</f>
        <v>130.05014850119579</v>
      </c>
      <c r="V5381" s="163">
        <f t="shared" ref="V5381:V5444" si="848">VLOOKUP(N5381,$G$19:$H$21,2)</f>
        <v>0.9</v>
      </c>
      <c r="W5381" s="164">
        <f t="shared" ref="W5381:W5444" si="849">O5381*(P5381-Q5381)*R5381-$D$23-$D$24</f>
        <v>54524319.834099337</v>
      </c>
      <c r="X5381" s="164">
        <f t="shared" ref="X5381:X5444" si="850">S5381*(T5381-U5381)*V5381-$F$23-$F$24</f>
        <v>-31672793.150487661</v>
      </c>
    </row>
    <row r="5382" spans="10:24" x14ac:dyDescent="0.25">
      <c r="J5382">
        <v>5379</v>
      </c>
      <c r="K5382" s="43">
        <v>0.39454716596021522</v>
      </c>
      <c r="L5382">
        <v>0.5340039223496672</v>
      </c>
      <c r="M5382">
        <v>0.64114017675729029</v>
      </c>
      <c r="N5382" s="44">
        <v>0.64581452979252996</v>
      </c>
      <c r="O5382" s="161">
        <f t="shared" si="841"/>
        <v>5000000</v>
      </c>
      <c r="P5382" s="162">
        <f t="shared" si="842"/>
        <v>181.28007993930814</v>
      </c>
      <c r="Q5382" s="162">
        <f t="shared" si="843"/>
        <v>142.23016211854181</v>
      </c>
      <c r="R5382" s="163">
        <f t="shared" si="844"/>
        <v>1</v>
      </c>
      <c r="S5382" s="161">
        <f t="shared" si="845"/>
        <v>6000000</v>
      </c>
      <c r="T5382" s="162">
        <f t="shared" si="846"/>
        <v>190.4266933131027</v>
      </c>
      <c r="U5382" s="162">
        <f t="shared" si="847"/>
        <v>128.61508105927092</v>
      </c>
      <c r="V5382" s="163">
        <f t="shared" si="848"/>
        <v>1</v>
      </c>
      <c r="W5382" s="164">
        <f t="shared" si="849"/>
        <v>145249589.10383162</v>
      </c>
      <c r="X5382" s="164">
        <f t="shared" si="850"/>
        <v>220869673.5229907</v>
      </c>
    </row>
    <row r="5383" spans="10:24" x14ac:dyDescent="0.25">
      <c r="J5383">
        <v>5380</v>
      </c>
      <c r="K5383" s="43">
        <v>0.15370257632094575</v>
      </c>
      <c r="L5383">
        <v>0.57947319516434193</v>
      </c>
      <c r="M5383">
        <v>0.64016687181338983</v>
      </c>
      <c r="N5383" s="44">
        <v>0.52850628982505743</v>
      </c>
      <c r="O5383" s="161">
        <f t="shared" si="841"/>
        <v>2000000</v>
      </c>
      <c r="P5383" s="162">
        <f t="shared" si="842"/>
        <v>183.00818954279225</v>
      </c>
      <c r="Q5383" s="162">
        <f t="shared" si="843"/>
        <v>142.17809739805529</v>
      </c>
      <c r="R5383" s="163">
        <f t="shared" si="844"/>
        <v>1</v>
      </c>
      <c r="S5383" s="161">
        <f t="shared" si="845"/>
        <v>5000000</v>
      </c>
      <c r="T5383" s="162">
        <f t="shared" si="846"/>
        <v>191.00272984759741</v>
      </c>
      <c r="U5383" s="162">
        <f t="shared" si="847"/>
        <v>128.58904869902764</v>
      </c>
      <c r="V5383" s="163">
        <f t="shared" si="848"/>
        <v>1</v>
      </c>
      <c r="W5383" s="164">
        <f t="shared" si="849"/>
        <v>31660184.289473936</v>
      </c>
      <c r="X5383" s="164">
        <f t="shared" si="850"/>
        <v>162068405.74284881</v>
      </c>
    </row>
    <row r="5384" spans="10:24" x14ac:dyDescent="0.25">
      <c r="J5384">
        <v>5381</v>
      </c>
      <c r="K5384" s="43">
        <v>2.8757283110542042E-3</v>
      </c>
      <c r="L5384">
        <v>0.341528296693693</v>
      </c>
      <c r="M5384">
        <v>0.70352277838126054</v>
      </c>
      <c r="N5384" s="44">
        <v>0.44146761161389747</v>
      </c>
      <c r="O5384" s="161">
        <f t="shared" si="841"/>
        <v>1000000</v>
      </c>
      <c r="P5384" s="162">
        <f t="shared" si="842"/>
        <v>173.87556445036645</v>
      </c>
      <c r="Q5384" s="162">
        <f t="shared" si="843"/>
        <v>145.69119150685526</v>
      </c>
      <c r="R5384" s="163">
        <f t="shared" si="844"/>
        <v>1</v>
      </c>
      <c r="S5384" s="161">
        <f t="shared" si="845"/>
        <v>1000000</v>
      </c>
      <c r="T5384" s="162">
        <f t="shared" si="846"/>
        <v>187.95852148345548</v>
      </c>
      <c r="U5384" s="162">
        <f t="shared" si="847"/>
        <v>130.34559575342763</v>
      </c>
      <c r="V5384" s="163">
        <f t="shared" si="848"/>
        <v>1</v>
      </c>
      <c r="W5384" s="164">
        <f t="shared" si="849"/>
        <v>-21815627.056488808</v>
      </c>
      <c r="X5384" s="164">
        <f t="shared" si="850"/>
        <v>-92387074.269972146</v>
      </c>
    </row>
    <row r="5385" spans="10:24" x14ac:dyDescent="0.25">
      <c r="J5385">
        <v>5382</v>
      </c>
      <c r="K5385" s="43">
        <v>0.4015623281567946</v>
      </c>
      <c r="L5385">
        <v>0.99991611597881103</v>
      </c>
      <c r="M5385">
        <v>0.12280736759275568</v>
      </c>
      <c r="N5385" s="44">
        <v>0.77193813737317318</v>
      </c>
      <c r="O5385" s="161">
        <f t="shared" si="841"/>
        <v>5000000</v>
      </c>
      <c r="P5385" s="162">
        <f t="shared" si="842"/>
        <v>236.44766235598701</v>
      </c>
      <c r="Q5385" s="162">
        <f t="shared" si="843"/>
        <v>111.77866401378029</v>
      </c>
      <c r="R5385" s="163">
        <f t="shared" si="844"/>
        <v>1</v>
      </c>
      <c r="S5385" s="161">
        <f t="shared" si="845"/>
        <v>6000000</v>
      </c>
      <c r="T5385" s="162">
        <f t="shared" si="846"/>
        <v>208.81588745199568</v>
      </c>
      <c r="U5385" s="162">
        <f t="shared" si="847"/>
        <v>113.38933200689014</v>
      </c>
      <c r="V5385" s="163">
        <f t="shared" si="848"/>
        <v>1</v>
      </c>
      <c r="W5385" s="164">
        <f t="shared" si="849"/>
        <v>573344991.71103358</v>
      </c>
      <c r="X5385" s="164">
        <f t="shared" si="850"/>
        <v>422559332.6706332</v>
      </c>
    </row>
    <row r="5386" spans="10:24" x14ac:dyDescent="0.25">
      <c r="J5386">
        <v>5383</v>
      </c>
      <c r="K5386" s="43">
        <v>0.58678552258825989</v>
      </c>
      <c r="L5386">
        <v>0.59444729156242715</v>
      </c>
      <c r="M5386">
        <v>0.63194147391558042</v>
      </c>
      <c r="N5386" s="44">
        <v>1.7409734213417072E-2</v>
      </c>
      <c r="O5386" s="161">
        <f t="shared" si="841"/>
        <v>6000000</v>
      </c>
      <c r="P5386" s="162">
        <f t="shared" si="842"/>
        <v>183.58500320856984</v>
      </c>
      <c r="Q5386" s="162">
        <f t="shared" si="843"/>
        <v>141.73999596556672</v>
      </c>
      <c r="R5386" s="163">
        <f t="shared" si="844"/>
        <v>1</v>
      </c>
      <c r="S5386" s="161">
        <f t="shared" si="845"/>
        <v>6000000</v>
      </c>
      <c r="T5386" s="162">
        <f t="shared" si="846"/>
        <v>191.19500106952327</v>
      </c>
      <c r="U5386" s="162">
        <f t="shared" si="847"/>
        <v>128.36999798278336</v>
      </c>
      <c r="V5386" s="163">
        <f t="shared" si="848"/>
        <v>0.05</v>
      </c>
      <c r="W5386" s="164">
        <f t="shared" si="849"/>
        <v>201070043.45801875</v>
      </c>
      <c r="X5386" s="164">
        <f t="shared" si="850"/>
        <v>-131152499.07397802</v>
      </c>
    </row>
    <row r="5387" spans="10:24" x14ac:dyDescent="0.25">
      <c r="J5387">
        <v>5384</v>
      </c>
      <c r="K5387" s="43">
        <v>0.38591627683997431</v>
      </c>
      <c r="L5387">
        <v>0.34247360790906212</v>
      </c>
      <c r="M5387">
        <v>0.76149543639515649</v>
      </c>
      <c r="N5387" s="44">
        <v>0.42405697275855614</v>
      </c>
      <c r="O5387" s="161">
        <f t="shared" si="841"/>
        <v>5000000</v>
      </c>
      <c r="P5387" s="162">
        <f t="shared" si="842"/>
        <v>173.91417694409586</v>
      </c>
      <c r="Q5387" s="162">
        <f t="shared" si="843"/>
        <v>149.22242421299708</v>
      </c>
      <c r="R5387" s="163">
        <f t="shared" si="844"/>
        <v>1</v>
      </c>
      <c r="S5387" s="161">
        <f t="shared" si="845"/>
        <v>6000000</v>
      </c>
      <c r="T5387" s="162">
        <f t="shared" si="846"/>
        <v>187.97139231469862</v>
      </c>
      <c r="U5387" s="162">
        <f t="shared" si="847"/>
        <v>132.11121210649856</v>
      </c>
      <c r="V5387" s="163">
        <f t="shared" si="848"/>
        <v>1</v>
      </c>
      <c r="W5387" s="164">
        <f t="shared" si="849"/>
        <v>73458763.65549387</v>
      </c>
      <c r="X5387" s="164">
        <f t="shared" si="850"/>
        <v>185161081.2492004</v>
      </c>
    </row>
    <row r="5388" spans="10:24" x14ac:dyDescent="0.25">
      <c r="J5388">
        <v>5385</v>
      </c>
      <c r="K5388" s="43">
        <v>0.72112384759932735</v>
      </c>
      <c r="L5388">
        <v>0.56680602964874127</v>
      </c>
      <c r="M5388">
        <v>0.75364206585201299</v>
      </c>
      <c r="N5388" s="44">
        <v>0.73096071316196898</v>
      </c>
      <c r="O5388" s="161">
        <f t="shared" si="841"/>
        <v>6000000</v>
      </c>
      <c r="P5388" s="162">
        <f t="shared" si="842"/>
        <v>182.52372457391652</v>
      </c>
      <c r="Q5388" s="162">
        <f t="shared" si="843"/>
        <v>148.71991246738034</v>
      </c>
      <c r="R5388" s="163">
        <f t="shared" si="844"/>
        <v>1</v>
      </c>
      <c r="S5388" s="161">
        <f t="shared" si="845"/>
        <v>7000000</v>
      </c>
      <c r="T5388" s="162">
        <f t="shared" si="846"/>
        <v>190.84124152463883</v>
      </c>
      <c r="U5388" s="162">
        <f t="shared" si="847"/>
        <v>131.85995623369018</v>
      </c>
      <c r="V5388" s="163">
        <f t="shared" si="848"/>
        <v>1</v>
      </c>
      <c r="W5388" s="164">
        <f t="shared" si="849"/>
        <v>152822872.63921711</v>
      </c>
      <c r="X5388" s="164">
        <f t="shared" si="850"/>
        <v>262868997.03664052</v>
      </c>
    </row>
    <row r="5389" spans="10:24" x14ac:dyDescent="0.25">
      <c r="J5389">
        <v>5386</v>
      </c>
      <c r="K5389" s="43">
        <v>0.80137393834503212</v>
      </c>
      <c r="L5389">
        <v>0.14687121361877209</v>
      </c>
      <c r="M5389">
        <v>0.77392166164561749</v>
      </c>
      <c r="N5389" s="44">
        <v>0.1634274775031932</v>
      </c>
      <c r="O5389" s="161">
        <f t="shared" si="841"/>
        <v>7000000</v>
      </c>
      <c r="P5389" s="162">
        <f t="shared" si="842"/>
        <v>164.25079324813919</v>
      </c>
      <c r="Q5389" s="162">
        <f t="shared" si="843"/>
        <v>150.03648766035599</v>
      </c>
      <c r="R5389" s="163">
        <f t="shared" si="844"/>
        <v>1</v>
      </c>
      <c r="S5389" s="161">
        <f t="shared" si="845"/>
        <v>7000000</v>
      </c>
      <c r="T5389" s="162">
        <f t="shared" si="846"/>
        <v>184.75026441604641</v>
      </c>
      <c r="U5389" s="162">
        <f t="shared" si="847"/>
        <v>132.51824383017799</v>
      </c>
      <c r="V5389" s="163">
        <f t="shared" si="848"/>
        <v>0.9</v>
      </c>
      <c r="W5389" s="164">
        <f t="shared" si="849"/>
        <v>49500139.114482403</v>
      </c>
      <c r="X5389" s="164">
        <f t="shared" si="850"/>
        <v>179061729.69097102</v>
      </c>
    </row>
    <row r="5390" spans="10:24" x14ac:dyDescent="0.25">
      <c r="J5390">
        <v>5387</v>
      </c>
      <c r="K5390" s="43">
        <v>7.2305312882252837E-2</v>
      </c>
      <c r="L5390">
        <v>0.59469481224598209</v>
      </c>
      <c r="M5390">
        <v>0.15620448946514531</v>
      </c>
      <c r="N5390" s="44">
        <v>0.92832352575746624</v>
      </c>
      <c r="O5390" s="161">
        <f t="shared" si="841"/>
        <v>2000000</v>
      </c>
      <c r="P5390" s="162">
        <f t="shared" si="842"/>
        <v>183.59458020979721</v>
      </c>
      <c r="Q5390" s="162">
        <f t="shared" si="843"/>
        <v>114.79639663659434</v>
      </c>
      <c r="R5390" s="163">
        <f t="shared" si="844"/>
        <v>1</v>
      </c>
      <c r="S5390" s="161">
        <f t="shared" si="845"/>
        <v>2000000</v>
      </c>
      <c r="T5390" s="162">
        <f t="shared" si="846"/>
        <v>191.19819340326575</v>
      </c>
      <c r="U5390" s="162">
        <f t="shared" si="847"/>
        <v>114.89819831829718</v>
      </c>
      <c r="V5390" s="163">
        <f t="shared" si="848"/>
        <v>1</v>
      </c>
      <c r="W5390" s="164">
        <f t="shared" si="849"/>
        <v>87596367.146405756</v>
      </c>
      <c r="X5390" s="164">
        <f t="shared" si="850"/>
        <v>2599990.1699371338</v>
      </c>
    </row>
    <row r="5391" spans="10:24" x14ac:dyDescent="0.25">
      <c r="J5391">
        <v>5388</v>
      </c>
      <c r="K5391" s="43">
        <v>0.85953596038568458</v>
      </c>
      <c r="L5391">
        <v>0.96701784474185459</v>
      </c>
      <c r="M5391">
        <v>0.23471192283118669</v>
      </c>
      <c r="N5391" s="44">
        <v>0.37164576615349298</v>
      </c>
      <c r="O5391" s="161">
        <f t="shared" si="841"/>
        <v>7000000</v>
      </c>
      <c r="P5391" s="162">
        <f t="shared" si="842"/>
        <v>207.579991699884</v>
      </c>
      <c r="Q5391" s="162">
        <f t="shared" si="843"/>
        <v>120.53166376621132</v>
      </c>
      <c r="R5391" s="163">
        <f t="shared" si="844"/>
        <v>1</v>
      </c>
      <c r="S5391" s="161">
        <f t="shared" si="845"/>
        <v>7000000</v>
      </c>
      <c r="T5391" s="162">
        <f t="shared" si="846"/>
        <v>199.19333056662799</v>
      </c>
      <c r="U5391" s="162">
        <f t="shared" si="847"/>
        <v>117.76583188310566</v>
      </c>
      <c r="V5391" s="163">
        <f t="shared" si="848"/>
        <v>1</v>
      </c>
      <c r="W5391" s="164">
        <f t="shared" si="849"/>
        <v>559338295.53570879</v>
      </c>
      <c r="X5391" s="164">
        <f t="shared" si="850"/>
        <v>419992490.78465629</v>
      </c>
    </row>
    <row r="5392" spans="10:24" x14ac:dyDescent="0.25">
      <c r="J5392">
        <v>5389</v>
      </c>
      <c r="K5392" s="43">
        <v>0.96200790100747424</v>
      </c>
      <c r="L5392">
        <v>0.27924434019841349</v>
      </c>
      <c r="M5392">
        <v>0.77663326145368283</v>
      </c>
      <c r="N5392" s="44">
        <v>0.71942297817565237</v>
      </c>
      <c r="O5392" s="161">
        <f t="shared" si="841"/>
        <v>9000000</v>
      </c>
      <c r="P5392" s="162">
        <f t="shared" si="842"/>
        <v>171.22368297144524</v>
      </c>
      <c r="Q5392" s="162">
        <f t="shared" si="843"/>
        <v>150.21744157531782</v>
      </c>
      <c r="R5392" s="163">
        <f t="shared" si="844"/>
        <v>1</v>
      </c>
      <c r="S5392" s="161">
        <f t="shared" si="845"/>
        <v>9000000</v>
      </c>
      <c r="T5392" s="162">
        <f t="shared" si="846"/>
        <v>187.07456099048176</v>
      </c>
      <c r="U5392" s="162">
        <f t="shared" si="847"/>
        <v>132.60872078765891</v>
      </c>
      <c r="V5392" s="163">
        <f t="shared" si="848"/>
        <v>1</v>
      </c>
      <c r="W5392" s="164">
        <f t="shared" si="849"/>
        <v>139056172.5651468</v>
      </c>
      <c r="X5392" s="164">
        <f t="shared" si="850"/>
        <v>340192561.8254056</v>
      </c>
    </row>
    <row r="5393" spans="10:24" x14ac:dyDescent="0.25">
      <c r="J5393">
        <v>5390</v>
      </c>
      <c r="K5393" s="43">
        <v>0.65546825773773998</v>
      </c>
      <c r="L5393">
        <v>0.39858063548901201</v>
      </c>
      <c r="M5393">
        <v>0.39911398414737609</v>
      </c>
      <c r="N5393" s="44">
        <v>0.95466284455264594</v>
      </c>
      <c r="O5393" s="161">
        <f t="shared" si="841"/>
        <v>6000000</v>
      </c>
      <c r="P5393" s="162">
        <f t="shared" si="842"/>
        <v>176.14465991706646</v>
      </c>
      <c r="Q5393" s="162">
        <f t="shared" si="843"/>
        <v>129.88717771205486</v>
      </c>
      <c r="R5393" s="163">
        <f t="shared" si="844"/>
        <v>1</v>
      </c>
      <c r="S5393" s="161">
        <f t="shared" si="845"/>
        <v>7000000</v>
      </c>
      <c r="T5393" s="162">
        <f t="shared" si="846"/>
        <v>188.71488663902215</v>
      </c>
      <c r="U5393" s="162">
        <f t="shared" si="847"/>
        <v>122.44358885602743</v>
      </c>
      <c r="V5393" s="163">
        <f t="shared" si="848"/>
        <v>1</v>
      </c>
      <c r="W5393" s="164">
        <f t="shared" si="849"/>
        <v>227544893.23006958</v>
      </c>
      <c r="X5393" s="164">
        <f t="shared" si="850"/>
        <v>313899084.48096305</v>
      </c>
    </row>
    <row r="5394" spans="10:24" x14ac:dyDescent="0.25">
      <c r="J5394">
        <v>5391</v>
      </c>
      <c r="K5394" s="43">
        <v>0.11617500958881921</v>
      </c>
      <c r="L5394">
        <v>0.39524912511950461</v>
      </c>
      <c r="M5394">
        <v>0.54454621591185581</v>
      </c>
      <c r="N5394" s="44">
        <v>0.3581387144733964</v>
      </c>
      <c r="O5394" s="161">
        <f t="shared" si="841"/>
        <v>2000000</v>
      </c>
      <c r="P5394" s="162">
        <f t="shared" si="842"/>
        <v>176.01504504587126</v>
      </c>
      <c r="Q5394" s="162">
        <f t="shared" si="843"/>
        <v>137.23787712092309</v>
      </c>
      <c r="R5394" s="163">
        <f t="shared" si="844"/>
        <v>1</v>
      </c>
      <c r="S5394" s="161">
        <f t="shared" si="845"/>
        <v>2000000</v>
      </c>
      <c r="T5394" s="162">
        <f t="shared" si="846"/>
        <v>188.6716816819571</v>
      </c>
      <c r="U5394" s="162">
        <f t="shared" si="847"/>
        <v>126.11893856046154</v>
      </c>
      <c r="V5394" s="163">
        <f t="shared" si="848"/>
        <v>1</v>
      </c>
      <c r="W5394" s="164">
        <f t="shared" si="849"/>
        <v>27554335.849896342</v>
      </c>
      <c r="X5394" s="164">
        <f t="shared" si="850"/>
        <v>-24894513.757008895</v>
      </c>
    </row>
    <row r="5395" spans="10:24" x14ac:dyDescent="0.25">
      <c r="J5395">
        <v>5392</v>
      </c>
      <c r="K5395" s="43">
        <v>0.85854652224068018</v>
      </c>
      <c r="L5395">
        <v>0.74155274203174792</v>
      </c>
      <c r="M5395">
        <v>0.94993141323525632</v>
      </c>
      <c r="N5395" s="44">
        <v>0.95858008160262065</v>
      </c>
      <c r="O5395" s="161">
        <f t="shared" si="841"/>
        <v>7000000</v>
      </c>
      <c r="P5395" s="162">
        <f t="shared" si="842"/>
        <v>189.72209741930777</v>
      </c>
      <c r="Q5395" s="162">
        <f t="shared" si="843"/>
        <v>167.88377950376696</v>
      </c>
      <c r="R5395" s="163">
        <f t="shared" si="844"/>
        <v>1</v>
      </c>
      <c r="S5395" s="161">
        <f t="shared" si="845"/>
        <v>7000000</v>
      </c>
      <c r="T5395" s="162">
        <f t="shared" si="846"/>
        <v>193.24069913976925</v>
      </c>
      <c r="U5395" s="162">
        <f t="shared" si="847"/>
        <v>141.44188975188348</v>
      </c>
      <c r="V5395" s="163">
        <f t="shared" si="848"/>
        <v>1</v>
      </c>
      <c r="W5395" s="164">
        <f t="shared" si="849"/>
        <v>102868225.4087857</v>
      </c>
      <c r="X5395" s="164">
        <f t="shared" si="850"/>
        <v>212591665.71520036</v>
      </c>
    </row>
    <row r="5396" spans="10:24" x14ac:dyDescent="0.25">
      <c r="J5396">
        <v>5393</v>
      </c>
      <c r="K5396" s="43">
        <v>0.81613063526087715</v>
      </c>
      <c r="L5396">
        <v>0.15056296218569809</v>
      </c>
      <c r="M5396">
        <v>0.97642336283401299</v>
      </c>
      <c r="N5396" s="44">
        <v>0.44937643241799019</v>
      </c>
      <c r="O5396" s="161">
        <f t="shared" si="841"/>
        <v>7000000</v>
      </c>
      <c r="P5396" s="162">
        <f t="shared" si="842"/>
        <v>164.48967147223368</v>
      </c>
      <c r="Q5396" s="162">
        <f t="shared" si="843"/>
        <v>174.69841770550738</v>
      </c>
      <c r="R5396" s="163">
        <f t="shared" si="844"/>
        <v>1</v>
      </c>
      <c r="S5396" s="161">
        <f t="shared" si="845"/>
        <v>7000000</v>
      </c>
      <c r="T5396" s="162">
        <f t="shared" si="846"/>
        <v>184.82989049074456</v>
      </c>
      <c r="U5396" s="162">
        <f t="shared" si="847"/>
        <v>144.84920885275369</v>
      </c>
      <c r="V5396" s="163">
        <f t="shared" si="848"/>
        <v>1</v>
      </c>
      <c r="W5396" s="164">
        <f t="shared" si="849"/>
        <v>-121461223.6329159</v>
      </c>
      <c r="X5396" s="164">
        <f t="shared" si="850"/>
        <v>129864771.46593606</v>
      </c>
    </row>
    <row r="5397" spans="10:24" x14ac:dyDescent="0.25">
      <c r="J5397">
        <v>5394</v>
      </c>
      <c r="K5397" s="43">
        <v>0.96908333629839494</v>
      </c>
      <c r="L5397">
        <v>0.15061709474517371</v>
      </c>
      <c r="M5397">
        <v>0.38632387053603046</v>
      </c>
      <c r="N5397" s="44">
        <v>0.37258609466774195</v>
      </c>
      <c r="O5397" s="161">
        <f t="shared" si="841"/>
        <v>9000000</v>
      </c>
      <c r="P5397" s="162">
        <f t="shared" si="842"/>
        <v>164.4931449288153</v>
      </c>
      <c r="Q5397" s="162">
        <f t="shared" si="843"/>
        <v>129.22173440387439</v>
      </c>
      <c r="R5397" s="163">
        <f t="shared" si="844"/>
        <v>1</v>
      </c>
      <c r="S5397" s="161">
        <f t="shared" si="845"/>
        <v>9000000</v>
      </c>
      <c r="T5397" s="162">
        <f t="shared" si="846"/>
        <v>184.83104830960511</v>
      </c>
      <c r="U5397" s="162">
        <f t="shared" si="847"/>
        <v>122.1108672019372</v>
      </c>
      <c r="V5397" s="163">
        <f t="shared" si="848"/>
        <v>1</v>
      </c>
      <c r="W5397" s="164">
        <f t="shared" si="849"/>
        <v>267442694.72446811</v>
      </c>
      <c r="X5397" s="164">
        <f t="shared" si="850"/>
        <v>414481629.96901119</v>
      </c>
    </row>
    <row r="5398" spans="10:24" x14ac:dyDescent="0.25">
      <c r="J5398">
        <v>5395</v>
      </c>
      <c r="K5398" s="43">
        <v>0.6620522493764488</v>
      </c>
      <c r="L5398">
        <v>0.29310567935081155</v>
      </c>
      <c r="M5398">
        <v>2.4377359930694231E-2</v>
      </c>
      <c r="N5398" s="44">
        <v>0.37163208227128275</v>
      </c>
      <c r="O5398" s="161">
        <f t="shared" si="841"/>
        <v>6000000</v>
      </c>
      <c r="P5398" s="162">
        <f t="shared" si="842"/>
        <v>171.83498355894034</v>
      </c>
      <c r="Q5398" s="162">
        <f t="shared" si="843"/>
        <v>95.58539173314675</v>
      </c>
      <c r="R5398" s="163">
        <f t="shared" si="844"/>
        <v>1</v>
      </c>
      <c r="S5398" s="161">
        <f t="shared" si="845"/>
        <v>7000000</v>
      </c>
      <c r="T5398" s="162">
        <f t="shared" si="846"/>
        <v>187.27832785298011</v>
      </c>
      <c r="U5398" s="162">
        <f t="shared" si="847"/>
        <v>105.29269586657338</v>
      </c>
      <c r="V5398" s="163">
        <f t="shared" si="848"/>
        <v>1</v>
      </c>
      <c r="W5398" s="164">
        <f t="shared" si="849"/>
        <v>407497550.95476151</v>
      </c>
      <c r="X5398" s="164">
        <f t="shared" si="850"/>
        <v>423899423.90484715</v>
      </c>
    </row>
    <row r="5399" spans="10:24" x14ac:dyDescent="0.25">
      <c r="J5399">
        <v>5396</v>
      </c>
      <c r="K5399" s="43">
        <v>9.8585999170003102E-2</v>
      </c>
      <c r="L5399">
        <v>0.85707189464012223</v>
      </c>
      <c r="M5399">
        <v>0.51090061596491643</v>
      </c>
      <c r="N5399" s="44">
        <v>0.50630499283675812</v>
      </c>
      <c r="O5399" s="161">
        <f t="shared" si="841"/>
        <v>2000000</v>
      </c>
      <c r="P5399" s="162">
        <f t="shared" si="842"/>
        <v>196.00884134097444</v>
      </c>
      <c r="Q5399" s="162">
        <f t="shared" si="843"/>
        <v>135.54654386041074</v>
      </c>
      <c r="R5399" s="163">
        <f t="shared" si="844"/>
        <v>1</v>
      </c>
      <c r="S5399" s="161">
        <f t="shared" si="845"/>
        <v>2000000</v>
      </c>
      <c r="T5399" s="162">
        <f t="shared" si="846"/>
        <v>195.33628044699148</v>
      </c>
      <c r="U5399" s="162">
        <f t="shared" si="847"/>
        <v>125.27327193020537</v>
      </c>
      <c r="V5399" s="163">
        <f t="shared" si="848"/>
        <v>1</v>
      </c>
      <c r="W5399" s="164">
        <f t="shared" si="849"/>
        <v>70924594.961127415</v>
      </c>
      <c r="X5399" s="164">
        <f t="shared" si="850"/>
        <v>-9873982.9664277732</v>
      </c>
    </row>
    <row r="5400" spans="10:24" x14ac:dyDescent="0.25">
      <c r="J5400">
        <v>5397</v>
      </c>
      <c r="K5400" s="43">
        <v>0.73905626273810121</v>
      </c>
      <c r="L5400">
        <v>0.99049556138898798</v>
      </c>
      <c r="M5400">
        <v>0.17964275066581192</v>
      </c>
      <c r="N5400" s="44">
        <v>0.70806185308254166</v>
      </c>
      <c r="O5400" s="161">
        <f t="shared" si="841"/>
        <v>6000000</v>
      </c>
      <c r="P5400" s="162">
        <f t="shared" si="842"/>
        <v>215.1803525300198</v>
      </c>
      <c r="Q5400" s="162">
        <f t="shared" si="843"/>
        <v>116.66545188526257</v>
      </c>
      <c r="R5400" s="163">
        <f t="shared" si="844"/>
        <v>1</v>
      </c>
      <c r="S5400" s="161">
        <f t="shared" si="845"/>
        <v>7000000</v>
      </c>
      <c r="T5400" s="162">
        <f t="shared" si="846"/>
        <v>201.72678417667328</v>
      </c>
      <c r="U5400" s="162">
        <f t="shared" si="847"/>
        <v>115.83272594263128</v>
      </c>
      <c r="V5400" s="163">
        <f t="shared" si="848"/>
        <v>1</v>
      </c>
      <c r="W5400" s="164">
        <f t="shared" si="849"/>
        <v>541089403.86854339</v>
      </c>
      <c r="X5400" s="164">
        <f t="shared" si="850"/>
        <v>451258407.63829398</v>
      </c>
    </row>
    <row r="5401" spans="10:24" x14ac:dyDescent="0.25">
      <c r="J5401">
        <v>5398</v>
      </c>
      <c r="K5401" s="43">
        <v>0.91883078483864788</v>
      </c>
      <c r="L5401">
        <v>0.7154803553422292</v>
      </c>
      <c r="M5401">
        <v>0.83351713260741112</v>
      </c>
      <c r="N5401" s="44">
        <v>0.16442255465289535</v>
      </c>
      <c r="O5401" s="161">
        <f t="shared" si="841"/>
        <v>7000000</v>
      </c>
      <c r="P5401" s="162">
        <f t="shared" si="842"/>
        <v>188.54200434110712</v>
      </c>
      <c r="Q5401" s="162">
        <f t="shared" si="843"/>
        <v>154.3631492753442</v>
      </c>
      <c r="R5401" s="163">
        <f t="shared" si="844"/>
        <v>1</v>
      </c>
      <c r="S5401" s="161">
        <f t="shared" si="845"/>
        <v>9000000</v>
      </c>
      <c r="T5401" s="162">
        <f t="shared" si="846"/>
        <v>192.84733478036904</v>
      </c>
      <c r="U5401" s="162">
        <f t="shared" si="847"/>
        <v>134.6815746376721</v>
      </c>
      <c r="V5401" s="163">
        <f t="shared" si="848"/>
        <v>0.9</v>
      </c>
      <c r="W5401" s="164">
        <f t="shared" si="849"/>
        <v>189251985.46034041</v>
      </c>
      <c r="X5401" s="164">
        <f t="shared" si="850"/>
        <v>321142657.15584522</v>
      </c>
    </row>
    <row r="5402" spans="10:24" x14ac:dyDescent="0.25">
      <c r="J5402">
        <v>5399</v>
      </c>
      <c r="K5402" s="43">
        <v>0.48236745223520905</v>
      </c>
      <c r="L5402">
        <v>0.68132678570002703</v>
      </c>
      <c r="M5402">
        <v>0.96801959202143284</v>
      </c>
      <c r="N5402" s="44">
        <v>0.30125203755921437</v>
      </c>
      <c r="O5402" s="161">
        <f t="shared" si="841"/>
        <v>5000000</v>
      </c>
      <c r="P5402" s="162">
        <f t="shared" si="842"/>
        <v>187.07118251372316</v>
      </c>
      <c r="Q5402" s="162">
        <f t="shared" si="843"/>
        <v>172.049057869515</v>
      </c>
      <c r="R5402" s="163">
        <f t="shared" si="844"/>
        <v>1</v>
      </c>
      <c r="S5402" s="161">
        <f t="shared" si="845"/>
        <v>6000000</v>
      </c>
      <c r="T5402" s="162">
        <f t="shared" si="846"/>
        <v>192.35706083790774</v>
      </c>
      <c r="U5402" s="162">
        <f t="shared" si="847"/>
        <v>143.52452893475751</v>
      </c>
      <c r="V5402" s="163">
        <f t="shared" si="848"/>
        <v>1</v>
      </c>
      <c r="W5402" s="164">
        <f t="shared" si="849"/>
        <v>25110623.221040815</v>
      </c>
      <c r="X5402" s="164">
        <f t="shared" si="850"/>
        <v>142995191.41890138</v>
      </c>
    </row>
    <row r="5403" spans="10:24" x14ac:dyDescent="0.25">
      <c r="J5403">
        <v>5400</v>
      </c>
      <c r="K5403" s="43">
        <v>0.6758943902130109</v>
      </c>
      <c r="L5403">
        <v>0.83599228176680507</v>
      </c>
      <c r="M5403">
        <v>0.63005263064336403</v>
      </c>
      <c r="N5403" s="44">
        <v>0.39376169166052066</v>
      </c>
      <c r="O5403" s="161">
        <f t="shared" si="841"/>
        <v>6000000</v>
      </c>
      <c r="P5403" s="162">
        <f t="shared" si="842"/>
        <v>194.67178606941155</v>
      </c>
      <c r="Q5403" s="162">
        <f t="shared" si="843"/>
        <v>141.63985486186138</v>
      </c>
      <c r="R5403" s="163">
        <f t="shared" si="844"/>
        <v>1</v>
      </c>
      <c r="S5403" s="161">
        <f t="shared" si="845"/>
        <v>7000000</v>
      </c>
      <c r="T5403" s="162">
        <f t="shared" si="846"/>
        <v>194.89059535647053</v>
      </c>
      <c r="U5403" s="162">
        <f t="shared" si="847"/>
        <v>128.31992743093068</v>
      </c>
      <c r="V5403" s="163">
        <f t="shared" si="848"/>
        <v>1</v>
      </c>
      <c r="W5403" s="164">
        <f t="shared" si="849"/>
        <v>268191587.24530101</v>
      </c>
      <c r="X5403" s="164">
        <f t="shared" si="850"/>
        <v>315994675.47877896</v>
      </c>
    </row>
    <row r="5404" spans="10:24" x14ac:dyDescent="0.25">
      <c r="J5404">
        <v>5401</v>
      </c>
      <c r="K5404" s="43">
        <v>0.79989470335872481</v>
      </c>
      <c r="L5404">
        <v>0.45793411806795037</v>
      </c>
      <c r="M5404">
        <v>0.17977197001641054</v>
      </c>
      <c r="N5404" s="44">
        <v>0.86349642631552437</v>
      </c>
      <c r="O5404" s="161">
        <f t="shared" si="841"/>
        <v>7000000</v>
      </c>
      <c r="P5404" s="162">
        <f t="shared" si="842"/>
        <v>178.41540471193906</v>
      </c>
      <c r="Q5404" s="162">
        <f t="shared" si="843"/>
        <v>116.67531099158398</v>
      </c>
      <c r="R5404" s="163">
        <f t="shared" si="844"/>
        <v>1</v>
      </c>
      <c r="S5404" s="161">
        <f t="shared" si="845"/>
        <v>7000000</v>
      </c>
      <c r="T5404" s="162">
        <f t="shared" si="846"/>
        <v>189.47180157064636</v>
      </c>
      <c r="U5404" s="162">
        <f t="shared" si="847"/>
        <v>115.83765549579199</v>
      </c>
      <c r="V5404" s="163">
        <f t="shared" si="848"/>
        <v>1</v>
      </c>
      <c r="W5404" s="164">
        <f t="shared" si="849"/>
        <v>382180656.04248554</v>
      </c>
      <c r="X5404" s="164">
        <f t="shared" si="850"/>
        <v>365439022.52398062</v>
      </c>
    </row>
    <row r="5405" spans="10:24" x14ac:dyDescent="0.25">
      <c r="J5405">
        <v>5402</v>
      </c>
      <c r="K5405" s="43">
        <v>0.45309646017161542</v>
      </c>
      <c r="L5405">
        <v>0.10397886603350126</v>
      </c>
      <c r="M5405">
        <v>0.98292421815809661</v>
      </c>
      <c r="N5405" s="44">
        <v>0.78984373900802363</v>
      </c>
      <c r="O5405" s="161">
        <f t="shared" si="841"/>
        <v>5000000</v>
      </c>
      <c r="P5405" s="162">
        <f t="shared" si="842"/>
        <v>161.11198465105701</v>
      </c>
      <c r="Q5405" s="162">
        <f t="shared" si="843"/>
        <v>177.36555220416901</v>
      </c>
      <c r="R5405" s="163">
        <f t="shared" si="844"/>
        <v>1</v>
      </c>
      <c r="S5405" s="161">
        <f t="shared" si="845"/>
        <v>6000000</v>
      </c>
      <c r="T5405" s="162">
        <f t="shared" si="846"/>
        <v>183.70399488368568</v>
      </c>
      <c r="U5405" s="162">
        <f t="shared" si="847"/>
        <v>146.18277610208449</v>
      </c>
      <c r="V5405" s="163">
        <f t="shared" si="848"/>
        <v>1</v>
      </c>
      <c r="W5405" s="164">
        <f t="shared" si="849"/>
        <v>-131267837.76555996</v>
      </c>
      <c r="X5405" s="164">
        <f t="shared" si="850"/>
        <v>75127312.689607143</v>
      </c>
    </row>
    <row r="5406" spans="10:24" x14ac:dyDescent="0.25">
      <c r="J5406">
        <v>5403</v>
      </c>
      <c r="K5406" s="43">
        <v>0.76219506256590452</v>
      </c>
      <c r="L5406">
        <v>0.58760362644572794</v>
      </c>
      <c r="M5406">
        <v>0.65448303092961724</v>
      </c>
      <c r="N5406" s="44">
        <v>0.4380423678660873</v>
      </c>
      <c r="O5406" s="161">
        <f t="shared" si="841"/>
        <v>7000000</v>
      </c>
      <c r="P5406" s="162">
        <f t="shared" si="842"/>
        <v>183.32077353275574</v>
      </c>
      <c r="Q5406" s="162">
        <f t="shared" si="843"/>
        <v>142.94904645432217</v>
      </c>
      <c r="R5406" s="163">
        <f t="shared" si="844"/>
        <v>1</v>
      </c>
      <c r="S5406" s="161">
        <f t="shared" si="845"/>
        <v>7000000</v>
      </c>
      <c r="T5406" s="162">
        <f t="shared" si="846"/>
        <v>191.10692451091859</v>
      </c>
      <c r="U5406" s="162">
        <f t="shared" si="847"/>
        <v>128.97452322716109</v>
      </c>
      <c r="V5406" s="163">
        <f t="shared" si="848"/>
        <v>1</v>
      </c>
      <c r="W5406" s="164">
        <f t="shared" si="849"/>
        <v>232602089.54903495</v>
      </c>
      <c r="X5406" s="164">
        <f t="shared" si="850"/>
        <v>284926808.9863025</v>
      </c>
    </row>
    <row r="5407" spans="10:24" x14ac:dyDescent="0.25">
      <c r="J5407">
        <v>5404</v>
      </c>
      <c r="K5407" s="43">
        <v>3.2930842529056203E-2</v>
      </c>
      <c r="L5407">
        <v>0.93759850596650551</v>
      </c>
      <c r="M5407">
        <v>0.9795335365278014</v>
      </c>
      <c r="N5407" s="44">
        <v>0.14968852788701326</v>
      </c>
      <c r="O5407" s="161">
        <f t="shared" si="841"/>
        <v>1000000</v>
      </c>
      <c r="P5407" s="162">
        <f t="shared" si="842"/>
        <v>203.02383004511859</v>
      </c>
      <c r="Q5407" s="162">
        <f t="shared" si="843"/>
        <v>175.88417544567605</v>
      </c>
      <c r="R5407" s="163">
        <f t="shared" si="844"/>
        <v>1</v>
      </c>
      <c r="S5407" s="161">
        <f t="shared" si="845"/>
        <v>1000000</v>
      </c>
      <c r="T5407" s="162">
        <f t="shared" si="846"/>
        <v>197.67461001503952</v>
      </c>
      <c r="U5407" s="162">
        <f t="shared" si="847"/>
        <v>145.44208772283804</v>
      </c>
      <c r="V5407" s="163">
        <f t="shared" si="848"/>
        <v>0.9</v>
      </c>
      <c r="W5407" s="164">
        <f t="shared" si="849"/>
        <v>-22860345.400557462</v>
      </c>
      <c r="X5407" s="164">
        <f t="shared" si="850"/>
        <v>-102990729.93701866</v>
      </c>
    </row>
    <row r="5408" spans="10:24" x14ac:dyDescent="0.25">
      <c r="J5408">
        <v>5405</v>
      </c>
      <c r="K5408" s="43">
        <v>0.68269543834924429</v>
      </c>
      <c r="L5408">
        <v>0.61782572649743206</v>
      </c>
      <c r="M5408">
        <v>0.31794947621691683</v>
      </c>
      <c r="N5408" s="44">
        <v>4.3533792077234068E-2</v>
      </c>
      <c r="O5408" s="161">
        <f t="shared" si="841"/>
        <v>6000000</v>
      </c>
      <c r="P5408" s="162">
        <f t="shared" si="842"/>
        <v>184.49662969814727</v>
      </c>
      <c r="Q5408" s="162">
        <f t="shared" si="843"/>
        <v>125.53119031314932</v>
      </c>
      <c r="R5408" s="163">
        <f t="shared" si="844"/>
        <v>1</v>
      </c>
      <c r="S5408" s="161">
        <f t="shared" si="845"/>
        <v>7000000</v>
      </c>
      <c r="T5408" s="162">
        <f t="shared" si="846"/>
        <v>191.49887656604909</v>
      </c>
      <c r="U5408" s="162">
        <f t="shared" si="847"/>
        <v>120.26559515657466</v>
      </c>
      <c r="V5408" s="163">
        <f t="shared" si="848"/>
        <v>0.9</v>
      </c>
      <c r="W5408" s="164">
        <f t="shared" si="849"/>
        <v>303792636.30998772</v>
      </c>
      <c r="X5408" s="164">
        <f t="shared" si="850"/>
        <v>298769672.87968892</v>
      </c>
    </row>
    <row r="5409" spans="10:24" x14ac:dyDescent="0.25">
      <c r="J5409">
        <v>5406</v>
      </c>
      <c r="K5409" s="43">
        <v>0.69097050252596692</v>
      </c>
      <c r="L5409">
        <v>0.50579968673288367</v>
      </c>
      <c r="M5409">
        <v>0.39682869300812618</v>
      </c>
      <c r="N5409" s="44">
        <v>0.2696878909944016</v>
      </c>
      <c r="O5409" s="161">
        <f t="shared" si="841"/>
        <v>6000000</v>
      </c>
      <c r="P5409" s="162">
        <f t="shared" si="842"/>
        <v>180.21807256289796</v>
      </c>
      <c r="Q5409" s="162">
        <f t="shared" si="843"/>
        <v>129.76871440378568</v>
      </c>
      <c r="R5409" s="163">
        <f t="shared" si="844"/>
        <v>1</v>
      </c>
      <c r="S5409" s="161">
        <f t="shared" si="845"/>
        <v>7000000</v>
      </c>
      <c r="T5409" s="162">
        <f t="shared" si="846"/>
        <v>190.07269085429931</v>
      </c>
      <c r="U5409" s="162">
        <f t="shared" si="847"/>
        <v>122.38435720189284</v>
      </c>
      <c r="V5409" s="163">
        <f t="shared" si="848"/>
        <v>1</v>
      </c>
      <c r="W5409" s="164">
        <f t="shared" si="849"/>
        <v>252696148.95467365</v>
      </c>
      <c r="X5409" s="164">
        <f t="shared" si="850"/>
        <v>323818335.5668453</v>
      </c>
    </row>
    <row r="5410" spans="10:24" x14ac:dyDescent="0.25">
      <c r="J5410">
        <v>5407</v>
      </c>
      <c r="K5410" s="43">
        <v>3.7934811305401439E-2</v>
      </c>
      <c r="L5410">
        <v>0.85146198278366836</v>
      </c>
      <c r="M5410">
        <v>0.70433538437541077</v>
      </c>
      <c r="N5410" s="44">
        <v>0.26504741067410142</v>
      </c>
      <c r="O5410" s="161">
        <f t="shared" si="841"/>
        <v>1000000</v>
      </c>
      <c r="P5410" s="162">
        <f t="shared" si="842"/>
        <v>195.64086338834403</v>
      </c>
      <c r="Q5410" s="162">
        <f t="shared" si="843"/>
        <v>145.73821597887223</v>
      </c>
      <c r="R5410" s="163">
        <f t="shared" si="844"/>
        <v>1</v>
      </c>
      <c r="S5410" s="161">
        <f t="shared" si="845"/>
        <v>1000000</v>
      </c>
      <c r="T5410" s="162">
        <f t="shared" si="846"/>
        <v>195.213621129448</v>
      </c>
      <c r="U5410" s="162">
        <f t="shared" si="847"/>
        <v>130.36910798943612</v>
      </c>
      <c r="V5410" s="163">
        <f t="shared" si="848"/>
        <v>1</v>
      </c>
      <c r="W5410" s="164">
        <f t="shared" si="849"/>
        <v>-97352.590528205037</v>
      </c>
      <c r="X5410" s="164">
        <f t="shared" si="850"/>
        <v>-85155486.859988123</v>
      </c>
    </row>
    <row r="5411" spans="10:24" x14ac:dyDescent="0.25">
      <c r="J5411">
        <v>5408</v>
      </c>
      <c r="K5411" s="43">
        <v>0.20830800545470463</v>
      </c>
      <c r="L5411">
        <v>5.0104972991762642E-2</v>
      </c>
      <c r="M5411">
        <v>0.82921401766220248</v>
      </c>
      <c r="N5411" s="44">
        <v>0.59123128214802512</v>
      </c>
      <c r="O5411" s="161">
        <f t="shared" si="841"/>
        <v>2000000</v>
      </c>
      <c r="P5411" s="162">
        <f t="shared" si="842"/>
        <v>155.34245005627989</v>
      </c>
      <c r="Q5411" s="162">
        <f t="shared" si="843"/>
        <v>154.02127698652691</v>
      </c>
      <c r="R5411" s="163">
        <f t="shared" si="844"/>
        <v>1</v>
      </c>
      <c r="S5411" s="161">
        <f t="shared" si="845"/>
        <v>5000000</v>
      </c>
      <c r="T5411" s="162">
        <f t="shared" si="846"/>
        <v>181.78081668542663</v>
      </c>
      <c r="U5411" s="162">
        <f t="shared" si="847"/>
        <v>134.51063849326346</v>
      </c>
      <c r="V5411" s="163">
        <f t="shared" si="848"/>
        <v>1</v>
      </c>
      <c r="W5411" s="164">
        <f t="shared" si="849"/>
        <v>-47357653.860494055</v>
      </c>
      <c r="X5411" s="164">
        <f t="shared" si="850"/>
        <v>86350890.960815847</v>
      </c>
    </row>
    <row r="5412" spans="10:24" x14ac:dyDescent="0.25">
      <c r="J5412">
        <v>5409</v>
      </c>
      <c r="K5412" s="43">
        <v>0.33813395257935108</v>
      </c>
      <c r="L5412">
        <v>0.94165518574009444</v>
      </c>
      <c r="M5412">
        <v>0.21162935952406914</v>
      </c>
      <c r="N5412" s="44">
        <v>0.7639112845118301</v>
      </c>
      <c r="O5412" s="161">
        <f t="shared" si="841"/>
        <v>5000000</v>
      </c>
      <c r="P5412" s="162">
        <f t="shared" si="842"/>
        <v>203.53231662367352</v>
      </c>
      <c r="Q5412" s="162">
        <f t="shared" si="843"/>
        <v>118.98438962692893</v>
      </c>
      <c r="R5412" s="163">
        <f t="shared" si="844"/>
        <v>1</v>
      </c>
      <c r="S5412" s="161">
        <f t="shared" si="845"/>
        <v>6000000</v>
      </c>
      <c r="T5412" s="162">
        <f t="shared" si="846"/>
        <v>197.84410554122451</v>
      </c>
      <c r="U5412" s="162">
        <f t="shared" si="847"/>
        <v>116.99219481346447</v>
      </c>
      <c r="V5412" s="163">
        <f t="shared" si="848"/>
        <v>1</v>
      </c>
      <c r="W5412" s="164">
        <f t="shared" si="849"/>
        <v>372739634.98372298</v>
      </c>
      <c r="X5412" s="164">
        <f t="shared" si="850"/>
        <v>335111464.36656028</v>
      </c>
    </row>
    <row r="5413" spans="10:24" x14ac:dyDescent="0.25">
      <c r="J5413">
        <v>5410</v>
      </c>
      <c r="K5413" s="43">
        <v>7.2026280506257367E-2</v>
      </c>
      <c r="L5413">
        <v>0.97149609830048311</v>
      </c>
      <c r="M5413">
        <v>0.30525829494324286</v>
      </c>
      <c r="N5413" s="44">
        <v>0.96050281293064954</v>
      </c>
      <c r="O5413" s="161">
        <f t="shared" si="841"/>
        <v>2000000</v>
      </c>
      <c r="P5413" s="162">
        <f t="shared" si="842"/>
        <v>208.54876475645614</v>
      </c>
      <c r="Q5413" s="162">
        <f t="shared" si="843"/>
        <v>124.81327605423878</v>
      </c>
      <c r="R5413" s="163">
        <f t="shared" si="844"/>
        <v>1</v>
      </c>
      <c r="S5413" s="161">
        <f t="shared" si="845"/>
        <v>2000000</v>
      </c>
      <c r="T5413" s="162">
        <f t="shared" si="846"/>
        <v>199.5162549188187</v>
      </c>
      <c r="U5413" s="162">
        <f t="shared" si="847"/>
        <v>119.90663802711939</v>
      </c>
      <c r="V5413" s="163">
        <f t="shared" si="848"/>
        <v>1</v>
      </c>
      <c r="W5413" s="164">
        <f t="shared" si="849"/>
        <v>117470977.40443471</v>
      </c>
      <c r="X5413" s="164">
        <f t="shared" si="850"/>
        <v>9219233.7833986282</v>
      </c>
    </row>
    <row r="5414" spans="10:24" x14ac:dyDescent="0.25">
      <c r="J5414">
        <v>5411</v>
      </c>
      <c r="K5414" s="43">
        <v>0.84139400875917891</v>
      </c>
      <c r="L5414">
        <v>0.22266781261508495</v>
      </c>
      <c r="M5414">
        <v>0.70035007979531905</v>
      </c>
      <c r="N5414" s="44">
        <v>0.87047346671839421</v>
      </c>
      <c r="O5414" s="161">
        <f t="shared" si="841"/>
        <v>7000000</v>
      </c>
      <c r="P5414" s="162">
        <f t="shared" si="842"/>
        <v>168.5517860869096</v>
      </c>
      <c r="Q5414" s="162">
        <f t="shared" si="843"/>
        <v>145.50815289130622</v>
      </c>
      <c r="R5414" s="163">
        <f t="shared" si="844"/>
        <v>1</v>
      </c>
      <c r="S5414" s="161">
        <f t="shared" si="845"/>
        <v>7000000</v>
      </c>
      <c r="T5414" s="162">
        <f t="shared" si="846"/>
        <v>186.18392869563655</v>
      </c>
      <c r="U5414" s="162">
        <f t="shared" si="847"/>
        <v>130.25407644565311</v>
      </c>
      <c r="V5414" s="163">
        <f t="shared" si="848"/>
        <v>1</v>
      </c>
      <c r="W5414" s="164">
        <f t="shared" si="849"/>
        <v>111305432.36922362</v>
      </c>
      <c r="X5414" s="164">
        <f t="shared" si="850"/>
        <v>241508965.74988407</v>
      </c>
    </row>
    <row r="5415" spans="10:24" x14ac:dyDescent="0.25">
      <c r="J5415">
        <v>5412</v>
      </c>
      <c r="K5415" s="43">
        <v>0.96655380860953233</v>
      </c>
      <c r="L5415">
        <v>0.54810586460507182</v>
      </c>
      <c r="M5415">
        <v>0.47225529638097064</v>
      </c>
      <c r="N5415" s="44">
        <v>0.39211584380090825</v>
      </c>
      <c r="O5415" s="161">
        <f t="shared" si="841"/>
        <v>9000000</v>
      </c>
      <c r="P5415" s="162">
        <f t="shared" si="842"/>
        <v>181.81315858150273</v>
      </c>
      <c r="Q5415" s="162">
        <f t="shared" si="843"/>
        <v>133.60796371197938</v>
      </c>
      <c r="R5415" s="163">
        <f t="shared" si="844"/>
        <v>1</v>
      </c>
      <c r="S5415" s="161">
        <f t="shared" si="845"/>
        <v>9000000</v>
      </c>
      <c r="T5415" s="162">
        <f t="shared" si="846"/>
        <v>190.60438619383424</v>
      </c>
      <c r="U5415" s="162">
        <f t="shared" si="847"/>
        <v>124.30398185598969</v>
      </c>
      <c r="V5415" s="163">
        <f t="shared" si="848"/>
        <v>1</v>
      </c>
      <c r="W5415" s="164">
        <f t="shared" si="849"/>
        <v>383846753.82571018</v>
      </c>
      <c r="X5415" s="164">
        <f t="shared" si="850"/>
        <v>446703639.04060102</v>
      </c>
    </row>
    <row r="5416" spans="10:24" x14ac:dyDescent="0.25">
      <c r="J5416">
        <v>5413</v>
      </c>
      <c r="K5416" s="43">
        <v>0.59041218963818887</v>
      </c>
      <c r="L5416">
        <v>0.5199917972453667</v>
      </c>
      <c r="M5416">
        <v>0.42264810617018456</v>
      </c>
      <c r="N5416" s="44">
        <v>0.48037835353039826</v>
      </c>
      <c r="O5416" s="161">
        <f t="shared" si="841"/>
        <v>6000000</v>
      </c>
      <c r="P5416" s="162">
        <f t="shared" si="842"/>
        <v>180.75199494514038</v>
      </c>
      <c r="Q5416" s="162">
        <f t="shared" si="843"/>
        <v>131.09752863387942</v>
      </c>
      <c r="R5416" s="163">
        <f t="shared" si="844"/>
        <v>1</v>
      </c>
      <c r="S5416" s="161">
        <f t="shared" si="845"/>
        <v>6000000</v>
      </c>
      <c r="T5416" s="162">
        <f t="shared" si="846"/>
        <v>190.25066498171347</v>
      </c>
      <c r="U5416" s="162">
        <f t="shared" si="847"/>
        <v>123.04876431693971</v>
      </c>
      <c r="V5416" s="163">
        <f t="shared" si="848"/>
        <v>1</v>
      </c>
      <c r="W5416" s="164">
        <f t="shared" si="849"/>
        <v>247926797.86756575</v>
      </c>
      <c r="X5416" s="164">
        <f t="shared" si="850"/>
        <v>253211403.98864257</v>
      </c>
    </row>
    <row r="5417" spans="10:24" x14ac:dyDescent="0.25">
      <c r="J5417">
        <v>5414</v>
      </c>
      <c r="K5417" s="43">
        <v>0.24537790132151127</v>
      </c>
      <c r="L5417">
        <v>0.34202261882443585</v>
      </c>
      <c r="M5417">
        <v>0.86851815805373589</v>
      </c>
      <c r="N5417" s="44">
        <v>0.66691270291803384</v>
      </c>
      <c r="O5417" s="161">
        <f t="shared" si="841"/>
        <v>2000000</v>
      </c>
      <c r="P5417" s="162">
        <f t="shared" si="842"/>
        <v>173.89576074105281</v>
      </c>
      <c r="Q5417" s="162">
        <f t="shared" si="843"/>
        <v>157.38827423963099</v>
      </c>
      <c r="R5417" s="163">
        <f t="shared" si="844"/>
        <v>1</v>
      </c>
      <c r="S5417" s="161">
        <f t="shared" si="845"/>
        <v>5000000</v>
      </c>
      <c r="T5417" s="162">
        <f t="shared" si="846"/>
        <v>187.96525358035095</v>
      </c>
      <c r="U5417" s="162">
        <f t="shared" si="847"/>
        <v>136.19413711981551</v>
      </c>
      <c r="V5417" s="163">
        <f t="shared" si="848"/>
        <v>1</v>
      </c>
      <c r="W5417" s="164">
        <f t="shared" si="849"/>
        <v>-16985026.997156352</v>
      </c>
      <c r="X5417" s="164">
        <f t="shared" si="850"/>
        <v>108855582.30267718</v>
      </c>
    </row>
    <row r="5418" spans="10:24" x14ac:dyDescent="0.25">
      <c r="J5418">
        <v>5415</v>
      </c>
      <c r="K5418" s="43">
        <v>0.44345786489165839</v>
      </c>
      <c r="L5418">
        <v>0.22389783965263099</v>
      </c>
      <c r="M5418">
        <v>0.1978336773571705</v>
      </c>
      <c r="N5418" s="44">
        <v>0.56027330861050206</v>
      </c>
      <c r="O5418" s="161">
        <f t="shared" si="841"/>
        <v>5000000</v>
      </c>
      <c r="P5418" s="162">
        <f t="shared" si="842"/>
        <v>168.61357373037291</v>
      </c>
      <c r="Q5418" s="162">
        <f t="shared" si="843"/>
        <v>118.01230926527413</v>
      </c>
      <c r="R5418" s="163">
        <f t="shared" si="844"/>
        <v>1</v>
      </c>
      <c r="S5418" s="161">
        <f t="shared" si="845"/>
        <v>6000000</v>
      </c>
      <c r="T5418" s="162">
        <f t="shared" si="846"/>
        <v>186.20452457679096</v>
      </c>
      <c r="U5418" s="162">
        <f t="shared" si="847"/>
        <v>116.50615463263706</v>
      </c>
      <c r="V5418" s="163">
        <f t="shared" si="848"/>
        <v>1</v>
      </c>
      <c r="W5418" s="164">
        <f t="shared" si="849"/>
        <v>203006322.3254939</v>
      </c>
      <c r="X5418" s="164">
        <f t="shared" si="850"/>
        <v>268190219.66492337</v>
      </c>
    </row>
    <row r="5419" spans="10:24" x14ac:dyDescent="0.25">
      <c r="J5419">
        <v>5416</v>
      </c>
      <c r="K5419" s="43">
        <v>0.9528370431000317</v>
      </c>
      <c r="L5419">
        <v>0.77163715690949175</v>
      </c>
      <c r="M5419">
        <v>0.66769899128472976</v>
      </c>
      <c r="N5419" s="44">
        <v>0.76655191162836001</v>
      </c>
      <c r="O5419" s="161">
        <f t="shared" si="841"/>
        <v>9000000</v>
      </c>
      <c r="P5419" s="162">
        <f t="shared" si="842"/>
        <v>191.16373903671766</v>
      </c>
      <c r="Q5419" s="162">
        <f t="shared" si="843"/>
        <v>143.67136437887228</v>
      </c>
      <c r="R5419" s="163">
        <f t="shared" si="844"/>
        <v>1</v>
      </c>
      <c r="S5419" s="161">
        <f t="shared" si="845"/>
        <v>9000000</v>
      </c>
      <c r="T5419" s="162">
        <f t="shared" si="846"/>
        <v>193.72124634557255</v>
      </c>
      <c r="U5419" s="162">
        <f t="shared" si="847"/>
        <v>129.33568218943614</v>
      </c>
      <c r="V5419" s="163">
        <f t="shared" si="848"/>
        <v>1</v>
      </c>
      <c r="W5419" s="164">
        <f t="shared" si="849"/>
        <v>377431371.92060834</v>
      </c>
      <c r="X5419" s="164">
        <f t="shared" si="850"/>
        <v>429470077.40522766</v>
      </c>
    </row>
    <row r="5420" spans="10:24" x14ac:dyDescent="0.25">
      <c r="J5420">
        <v>5417</v>
      </c>
      <c r="K5420" s="43">
        <v>3.2937773260684367E-2</v>
      </c>
      <c r="L5420">
        <v>5.5006822157182111E-2</v>
      </c>
      <c r="M5420">
        <v>0.20685429653745013</v>
      </c>
      <c r="N5420" s="44">
        <v>3.6344785805624613E-2</v>
      </c>
      <c r="O5420" s="161">
        <f t="shared" si="841"/>
        <v>1000000</v>
      </c>
      <c r="P5420" s="162">
        <f t="shared" si="842"/>
        <v>156.0280227654134</v>
      </c>
      <c r="Q5420" s="162">
        <f t="shared" si="843"/>
        <v>118.6523051815665</v>
      </c>
      <c r="R5420" s="163">
        <f t="shared" si="844"/>
        <v>1</v>
      </c>
      <c r="S5420" s="161">
        <f t="shared" si="845"/>
        <v>1000000</v>
      </c>
      <c r="T5420" s="162">
        <f t="shared" si="846"/>
        <v>182.00934092180447</v>
      </c>
      <c r="U5420" s="162">
        <f t="shared" si="847"/>
        <v>116.82615259078325</v>
      </c>
      <c r="V5420" s="163">
        <f t="shared" si="848"/>
        <v>0.9</v>
      </c>
      <c r="W5420" s="164">
        <f t="shared" si="849"/>
        <v>-12624282.416153111</v>
      </c>
      <c r="X5420" s="164">
        <f t="shared" si="850"/>
        <v>-91335130.502080917</v>
      </c>
    </row>
    <row r="5421" spans="10:24" x14ac:dyDescent="0.25">
      <c r="J5421">
        <v>5418</v>
      </c>
      <c r="K5421" s="43">
        <v>0.15835228665920253</v>
      </c>
      <c r="L5421">
        <v>0.34161388785041147</v>
      </c>
      <c r="M5421">
        <v>0.52503844518919462</v>
      </c>
      <c r="N5421" s="44">
        <v>0.7196904173670603</v>
      </c>
      <c r="O5421" s="161">
        <f t="shared" si="841"/>
        <v>2000000</v>
      </c>
      <c r="P5421" s="162">
        <f t="shared" si="842"/>
        <v>173.87906220251614</v>
      </c>
      <c r="Q5421" s="162">
        <f t="shared" si="843"/>
        <v>136.25606671372307</v>
      </c>
      <c r="R5421" s="163">
        <f t="shared" si="844"/>
        <v>1</v>
      </c>
      <c r="S5421" s="161">
        <f t="shared" si="845"/>
        <v>5000000</v>
      </c>
      <c r="T5421" s="162">
        <f t="shared" si="846"/>
        <v>187.9596874008387</v>
      </c>
      <c r="U5421" s="162">
        <f t="shared" si="847"/>
        <v>125.62803335686154</v>
      </c>
      <c r="V5421" s="163">
        <f t="shared" si="848"/>
        <v>1</v>
      </c>
      <c r="W5421" s="164">
        <f t="shared" si="849"/>
        <v>25245990.977586135</v>
      </c>
      <c r="X5421" s="164">
        <f t="shared" si="850"/>
        <v>161658270.21988583</v>
      </c>
    </row>
    <row r="5422" spans="10:24" x14ac:dyDescent="0.25">
      <c r="J5422">
        <v>5419</v>
      </c>
      <c r="K5422" s="43">
        <v>0.35541365937326186</v>
      </c>
      <c r="L5422">
        <v>0.42727359499292172</v>
      </c>
      <c r="M5422">
        <v>0.28443975592759085</v>
      </c>
      <c r="N5422" s="44">
        <v>0.49322883144970397</v>
      </c>
      <c r="O5422" s="161">
        <f t="shared" si="841"/>
        <v>5000000</v>
      </c>
      <c r="P5422" s="162">
        <f t="shared" si="842"/>
        <v>177.25020473004568</v>
      </c>
      <c r="Q5422" s="162">
        <f t="shared" si="843"/>
        <v>123.60595052154484</v>
      </c>
      <c r="R5422" s="163">
        <f t="shared" si="844"/>
        <v>1</v>
      </c>
      <c r="S5422" s="161">
        <f t="shared" si="845"/>
        <v>6000000</v>
      </c>
      <c r="T5422" s="162">
        <f t="shared" si="846"/>
        <v>189.08340157668189</v>
      </c>
      <c r="U5422" s="162">
        <f t="shared" si="847"/>
        <v>119.30297526077241</v>
      </c>
      <c r="V5422" s="163">
        <f t="shared" si="848"/>
        <v>1</v>
      </c>
      <c r="W5422" s="164">
        <f t="shared" si="849"/>
        <v>218221271.04250419</v>
      </c>
      <c r="X5422" s="164">
        <f t="shared" si="850"/>
        <v>268682557.89545691</v>
      </c>
    </row>
    <row r="5423" spans="10:24" x14ac:dyDescent="0.25">
      <c r="J5423">
        <v>5420</v>
      </c>
      <c r="K5423" s="43">
        <v>0.47276420277062214</v>
      </c>
      <c r="L5423">
        <v>0.30405120966290466</v>
      </c>
      <c r="M5423">
        <v>0.64563473051751696</v>
      </c>
      <c r="N5423" s="44">
        <v>0.96103411290806917</v>
      </c>
      <c r="O5423" s="161">
        <f t="shared" si="841"/>
        <v>5000000</v>
      </c>
      <c r="P5423" s="162">
        <f t="shared" si="842"/>
        <v>172.30823991859151</v>
      </c>
      <c r="Q5423" s="162">
        <f t="shared" si="843"/>
        <v>142.47123115654458</v>
      </c>
      <c r="R5423" s="163">
        <f t="shared" si="844"/>
        <v>1</v>
      </c>
      <c r="S5423" s="161">
        <f t="shared" si="845"/>
        <v>6000000</v>
      </c>
      <c r="T5423" s="162">
        <f t="shared" si="846"/>
        <v>187.43607997286384</v>
      </c>
      <c r="U5423" s="162">
        <f t="shared" si="847"/>
        <v>128.7356155782723</v>
      </c>
      <c r="V5423" s="163">
        <f t="shared" si="848"/>
        <v>1</v>
      </c>
      <c r="W5423" s="164">
        <f t="shared" si="849"/>
        <v>99185043.810234666</v>
      </c>
      <c r="X5423" s="164">
        <f t="shared" si="850"/>
        <v>202202786.36754918</v>
      </c>
    </row>
    <row r="5424" spans="10:24" x14ac:dyDescent="0.25">
      <c r="J5424">
        <v>5421</v>
      </c>
      <c r="K5424" s="43">
        <v>0.17325312653987179</v>
      </c>
      <c r="L5424">
        <v>0.57093008745950902</v>
      </c>
      <c r="M5424">
        <v>0.83681538856077664</v>
      </c>
      <c r="N5424" s="44">
        <v>0.98086068073787247</v>
      </c>
      <c r="O5424" s="161">
        <f t="shared" si="841"/>
        <v>2000000</v>
      </c>
      <c r="P5424" s="162">
        <f t="shared" si="842"/>
        <v>182.68113886150181</v>
      </c>
      <c r="Q5424" s="162">
        <f t="shared" si="843"/>
        <v>154.62906722444609</v>
      </c>
      <c r="R5424" s="163">
        <f t="shared" si="844"/>
        <v>1</v>
      </c>
      <c r="S5424" s="161">
        <f t="shared" si="845"/>
        <v>5000000</v>
      </c>
      <c r="T5424" s="162">
        <f t="shared" si="846"/>
        <v>190.89371295383393</v>
      </c>
      <c r="U5424" s="162">
        <f t="shared" si="847"/>
        <v>134.81453361222304</v>
      </c>
      <c r="V5424" s="163">
        <f t="shared" si="848"/>
        <v>1</v>
      </c>
      <c r="W5424" s="164">
        <f t="shared" si="849"/>
        <v>6104143.2741114348</v>
      </c>
      <c r="X5424" s="164">
        <f t="shared" si="850"/>
        <v>130395896.70805442</v>
      </c>
    </row>
    <row r="5425" spans="10:24" x14ac:dyDescent="0.25">
      <c r="J5425">
        <v>5422</v>
      </c>
      <c r="K5425" s="43">
        <v>0.58976769798001272</v>
      </c>
      <c r="L5425">
        <v>0.63993698079303618</v>
      </c>
      <c r="M5425">
        <v>0.15747342941348463</v>
      </c>
      <c r="N5425" s="44">
        <v>0.1384962072484085</v>
      </c>
      <c r="O5425" s="161">
        <f t="shared" si="841"/>
        <v>6000000</v>
      </c>
      <c r="P5425" s="162">
        <f t="shared" si="842"/>
        <v>185.37435526175233</v>
      </c>
      <c r="Q5425" s="162">
        <f t="shared" si="843"/>
        <v>114.90207701336421</v>
      </c>
      <c r="R5425" s="163">
        <f t="shared" si="844"/>
        <v>1</v>
      </c>
      <c r="S5425" s="161">
        <f t="shared" si="845"/>
        <v>6000000</v>
      </c>
      <c r="T5425" s="162">
        <f t="shared" si="846"/>
        <v>191.79145175391744</v>
      </c>
      <c r="U5425" s="162">
        <f t="shared" si="847"/>
        <v>114.9510385066821</v>
      </c>
      <c r="V5425" s="163">
        <f t="shared" si="848"/>
        <v>0.9</v>
      </c>
      <c r="W5425" s="164">
        <f t="shared" si="849"/>
        <v>372833669.49032873</v>
      </c>
      <c r="X5425" s="164">
        <f t="shared" si="850"/>
        <v>264938231.5350709</v>
      </c>
    </row>
    <row r="5426" spans="10:24" x14ac:dyDescent="0.25">
      <c r="J5426">
        <v>5423</v>
      </c>
      <c r="K5426" s="43">
        <v>0.44809976830924425</v>
      </c>
      <c r="L5426">
        <v>0.75841379612164184</v>
      </c>
      <c r="M5426">
        <v>0.23232497487327153</v>
      </c>
      <c r="N5426" s="44">
        <v>8.9879052642129142E-2</v>
      </c>
      <c r="O5426" s="161">
        <f t="shared" si="841"/>
        <v>5000000</v>
      </c>
      <c r="P5426" s="162">
        <f t="shared" si="842"/>
        <v>190.51813947763131</v>
      </c>
      <c r="Q5426" s="162">
        <f t="shared" si="843"/>
        <v>120.37576910962953</v>
      </c>
      <c r="R5426" s="163">
        <f t="shared" si="844"/>
        <v>1</v>
      </c>
      <c r="S5426" s="161">
        <f t="shared" si="845"/>
        <v>6000000</v>
      </c>
      <c r="T5426" s="162">
        <f t="shared" si="846"/>
        <v>193.50604649254376</v>
      </c>
      <c r="U5426" s="162">
        <f t="shared" si="847"/>
        <v>117.68788455481476</v>
      </c>
      <c r="V5426" s="163">
        <f t="shared" si="848"/>
        <v>0.9</v>
      </c>
      <c r="W5426" s="164">
        <f t="shared" si="849"/>
        <v>300711851.84000891</v>
      </c>
      <c r="X5426" s="164">
        <f t="shared" si="850"/>
        <v>259418074.46373659</v>
      </c>
    </row>
    <row r="5427" spans="10:24" x14ac:dyDescent="0.25">
      <c r="J5427">
        <v>5424</v>
      </c>
      <c r="K5427" s="43">
        <v>0.69087666989343444</v>
      </c>
      <c r="L5427">
        <v>0.16100941139247016</v>
      </c>
      <c r="M5427">
        <v>0.18497708897711151</v>
      </c>
      <c r="N5427" s="44">
        <v>0.33540309153096348</v>
      </c>
      <c r="O5427" s="161">
        <f t="shared" si="841"/>
        <v>6000000</v>
      </c>
      <c r="P5427" s="162">
        <f t="shared" si="842"/>
        <v>165.14523342469323</v>
      </c>
      <c r="Q5427" s="162">
        <f t="shared" si="843"/>
        <v>117.06881601901809</v>
      </c>
      <c r="R5427" s="163">
        <f t="shared" si="844"/>
        <v>1</v>
      </c>
      <c r="S5427" s="161">
        <f t="shared" si="845"/>
        <v>7000000</v>
      </c>
      <c r="T5427" s="162">
        <f t="shared" si="846"/>
        <v>185.04841114156443</v>
      </c>
      <c r="U5427" s="162">
        <f t="shared" si="847"/>
        <v>116.03440800950904</v>
      </c>
      <c r="V5427" s="163">
        <f t="shared" si="848"/>
        <v>1</v>
      </c>
      <c r="W5427" s="164">
        <f t="shared" si="849"/>
        <v>238458504.43405086</v>
      </c>
      <c r="X5427" s="164">
        <f t="shared" si="850"/>
        <v>333098021.92438775</v>
      </c>
    </row>
    <row r="5428" spans="10:24" x14ac:dyDescent="0.25">
      <c r="J5428">
        <v>5425</v>
      </c>
      <c r="K5428" s="43">
        <v>0.71242159487516077</v>
      </c>
      <c r="L5428">
        <v>0.18558152304255515</v>
      </c>
      <c r="M5428">
        <v>0.8913918541521888</v>
      </c>
      <c r="N5428" s="44">
        <v>0.52622781900049509</v>
      </c>
      <c r="O5428" s="161">
        <f t="shared" si="841"/>
        <v>6000000</v>
      </c>
      <c r="P5428" s="162">
        <f t="shared" si="842"/>
        <v>166.58554616130817</v>
      </c>
      <c r="Q5428" s="162">
        <f t="shared" si="843"/>
        <v>159.67928147726087</v>
      </c>
      <c r="R5428" s="163">
        <f t="shared" si="844"/>
        <v>1</v>
      </c>
      <c r="S5428" s="161">
        <f t="shared" si="845"/>
        <v>7000000</v>
      </c>
      <c r="T5428" s="162">
        <f t="shared" si="846"/>
        <v>185.52851538710271</v>
      </c>
      <c r="U5428" s="162">
        <f t="shared" si="847"/>
        <v>137.33964073863044</v>
      </c>
      <c r="V5428" s="163">
        <f t="shared" si="848"/>
        <v>1</v>
      </c>
      <c r="W5428" s="164">
        <f t="shared" si="849"/>
        <v>-8562411.8957161978</v>
      </c>
      <c r="X5428" s="164">
        <f t="shared" si="850"/>
        <v>187322122.53930593</v>
      </c>
    </row>
    <row r="5429" spans="10:24" x14ac:dyDescent="0.25">
      <c r="J5429">
        <v>5426</v>
      </c>
      <c r="K5429" s="43">
        <v>0.18348653838165196</v>
      </c>
      <c r="L5429">
        <v>0.92169350979345388</v>
      </c>
      <c r="M5429">
        <v>0.39839759765181382</v>
      </c>
      <c r="N5429" s="44">
        <v>0.73659550683625596</v>
      </c>
      <c r="O5429" s="161">
        <f t="shared" si="841"/>
        <v>2000000</v>
      </c>
      <c r="P5429" s="162">
        <f t="shared" si="842"/>
        <v>201.24832975006046</v>
      </c>
      <c r="Q5429" s="162">
        <f t="shared" si="843"/>
        <v>129.85006166871133</v>
      </c>
      <c r="R5429" s="163">
        <f t="shared" si="844"/>
        <v>1</v>
      </c>
      <c r="S5429" s="161">
        <f t="shared" si="845"/>
        <v>5000000</v>
      </c>
      <c r="T5429" s="162">
        <f t="shared" si="846"/>
        <v>197.08277658335348</v>
      </c>
      <c r="U5429" s="162">
        <f t="shared" si="847"/>
        <v>122.42503083435567</v>
      </c>
      <c r="V5429" s="163">
        <f t="shared" si="848"/>
        <v>1</v>
      </c>
      <c r="W5429" s="164">
        <f t="shared" si="849"/>
        <v>92796536.162698269</v>
      </c>
      <c r="X5429" s="164">
        <f t="shared" si="850"/>
        <v>223288728.74498904</v>
      </c>
    </row>
    <row r="5430" spans="10:24" x14ac:dyDescent="0.25">
      <c r="J5430">
        <v>5427</v>
      </c>
      <c r="K5430" s="43">
        <v>0.8409240926524344</v>
      </c>
      <c r="L5430">
        <v>0.2223964221251874</v>
      </c>
      <c r="M5430">
        <v>0.612314281459585</v>
      </c>
      <c r="N5430" s="44">
        <v>0.7957395133302676</v>
      </c>
      <c r="O5430" s="161">
        <f t="shared" si="841"/>
        <v>7000000</v>
      </c>
      <c r="P5430" s="162">
        <f t="shared" si="842"/>
        <v>168.53812723543808</v>
      </c>
      <c r="Q5430" s="162">
        <f t="shared" si="843"/>
        <v>140.70711938714783</v>
      </c>
      <c r="R5430" s="163">
        <f t="shared" si="844"/>
        <v>1</v>
      </c>
      <c r="S5430" s="161">
        <f t="shared" si="845"/>
        <v>7000000</v>
      </c>
      <c r="T5430" s="162">
        <f t="shared" si="846"/>
        <v>186.17937574514602</v>
      </c>
      <c r="U5430" s="162">
        <f t="shared" si="847"/>
        <v>127.85355969357391</v>
      </c>
      <c r="V5430" s="163">
        <f t="shared" si="848"/>
        <v>1</v>
      </c>
      <c r="W5430" s="164">
        <f t="shared" si="849"/>
        <v>144817054.93803179</v>
      </c>
      <c r="X5430" s="164">
        <f t="shared" si="850"/>
        <v>258280712.36100471</v>
      </c>
    </row>
    <row r="5431" spans="10:24" x14ac:dyDescent="0.25">
      <c r="J5431">
        <v>5428</v>
      </c>
      <c r="K5431" s="43">
        <v>0.54657188613446317</v>
      </c>
      <c r="L5431">
        <v>5.5644977661288397E-2</v>
      </c>
      <c r="M5431">
        <v>0.21956938041697405</v>
      </c>
      <c r="N5431" s="44">
        <v>0.98315565838624341</v>
      </c>
      <c r="O5431" s="161">
        <f t="shared" si="841"/>
        <v>5000000</v>
      </c>
      <c r="P5431" s="162">
        <f t="shared" si="842"/>
        <v>156.11367261036952</v>
      </c>
      <c r="Q5431" s="162">
        <f t="shared" si="843"/>
        <v>119.52703263943295</v>
      </c>
      <c r="R5431" s="163">
        <f t="shared" si="844"/>
        <v>1</v>
      </c>
      <c r="S5431" s="161">
        <f t="shared" si="845"/>
        <v>6000000</v>
      </c>
      <c r="T5431" s="162">
        <f t="shared" si="846"/>
        <v>182.03789087012316</v>
      </c>
      <c r="U5431" s="162">
        <f t="shared" si="847"/>
        <v>117.26351631971647</v>
      </c>
      <c r="V5431" s="163">
        <f t="shared" si="848"/>
        <v>1</v>
      </c>
      <c r="W5431" s="164">
        <f t="shared" si="849"/>
        <v>132933199.85468286</v>
      </c>
      <c r="X5431" s="164">
        <f t="shared" si="850"/>
        <v>238646247.30244017</v>
      </c>
    </row>
    <row r="5432" spans="10:24" x14ac:dyDescent="0.25">
      <c r="J5432">
        <v>5429</v>
      </c>
      <c r="K5432" s="43">
        <v>0.41349881068544125</v>
      </c>
      <c r="L5432">
        <v>0.83060766471044345</v>
      </c>
      <c r="M5432">
        <v>0.98769489652267395</v>
      </c>
      <c r="N5432" s="44">
        <v>0.94110321511894646</v>
      </c>
      <c r="O5432" s="161">
        <f t="shared" si="841"/>
        <v>5000000</v>
      </c>
      <c r="P5432" s="162">
        <f t="shared" si="842"/>
        <v>194.34854009035323</v>
      </c>
      <c r="Q5432" s="162">
        <f t="shared" si="843"/>
        <v>179.94933697084122</v>
      </c>
      <c r="R5432" s="163">
        <f t="shared" si="844"/>
        <v>1</v>
      </c>
      <c r="S5432" s="161">
        <f t="shared" si="845"/>
        <v>6000000</v>
      </c>
      <c r="T5432" s="162">
        <f t="shared" si="846"/>
        <v>194.78284669678442</v>
      </c>
      <c r="U5432" s="162">
        <f t="shared" si="847"/>
        <v>147.47466848542061</v>
      </c>
      <c r="V5432" s="163">
        <f t="shared" si="848"/>
        <v>1</v>
      </c>
      <c r="W5432" s="164">
        <f t="shared" si="849"/>
        <v>21996015.597560048</v>
      </c>
      <c r="X5432" s="164">
        <f t="shared" si="850"/>
        <v>133849069.26818287</v>
      </c>
    </row>
    <row r="5433" spans="10:24" x14ac:dyDescent="0.25">
      <c r="J5433">
        <v>5430</v>
      </c>
      <c r="K5433" s="43">
        <v>0.75218141386729276</v>
      </c>
      <c r="L5433">
        <v>0.42739777844638305</v>
      </c>
      <c r="M5433">
        <v>0.17070483120926017</v>
      </c>
      <c r="N5433" s="44">
        <v>0.46897583931847076</v>
      </c>
      <c r="O5433" s="161">
        <f t="shared" si="841"/>
        <v>7000000</v>
      </c>
      <c r="P5433" s="162">
        <f t="shared" si="842"/>
        <v>177.25495293881764</v>
      </c>
      <c r="Q5433" s="162">
        <f t="shared" si="843"/>
        <v>115.972327210212</v>
      </c>
      <c r="R5433" s="163">
        <f t="shared" si="844"/>
        <v>1</v>
      </c>
      <c r="S5433" s="161">
        <f t="shared" si="845"/>
        <v>7000000</v>
      </c>
      <c r="T5433" s="162">
        <f t="shared" si="846"/>
        <v>189.08498431293921</v>
      </c>
      <c r="U5433" s="162">
        <f t="shared" si="847"/>
        <v>115.486163605106</v>
      </c>
      <c r="V5433" s="163">
        <f t="shared" si="848"/>
        <v>1</v>
      </c>
      <c r="W5433" s="164">
        <f t="shared" si="849"/>
        <v>378978380.10023946</v>
      </c>
      <c r="X5433" s="164">
        <f t="shared" si="850"/>
        <v>365191744.95483249</v>
      </c>
    </row>
    <row r="5434" spans="10:24" x14ac:dyDescent="0.25">
      <c r="J5434">
        <v>5431</v>
      </c>
      <c r="K5434" s="43">
        <v>0.12556909770600244</v>
      </c>
      <c r="L5434">
        <v>0.55653688782618338</v>
      </c>
      <c r="M5434">
        <v>0.39876106051205495</v>
      </c>
      <c r="N5434" s="44">
        <v>0.10634622058501153</v>
      </c>
      <c r="O5434" s="161">
        <f t="shared" si="841"/>
        <v>2000000</v>
      </c>
      <c r="P5434" s="162">
        <f t="shared" si="842"/>
        <v>182.13292038021859</v>
      </c>
      <c r="Q5434" s="162">
        <f t="shared" si="843"/>
        <v>129.86889491797609</v>
      </c>
      <c r="R5434" s="163">
        <f t="shared" si="844"/>
        <v>1</v>
      </c>
      <c r="S5434" s="161">
        <f t="shared" si="845"/>
        <v>2000000</v>
      </c>
      <c r="T5434" s="162">
        <f t="shared" si="846"/>
        <v>190.71097346007286</v>
      </c>
      <c r="U5434" s="162">
        <f t="shared" si="847"/>
        <v>122.43444745898805</v>
      </c>
      <c r="V5434" s="163">
        <f t="shared" si="848"/>
        <v>0.9</v>
      </c>
      <c r="W5434" s="164">
        <f t="shared" si="849"/>
        <v>54528050.924484998</v>
      </c>
      <c r="X5434" s="164">
        <f t="shared" si="850"/>
        <v>-27102253.198047325</v>
      </c>
    </row>
    <row r="5435" spans="10:24" x14ac:dyDescent="0.25">
      <c r="J5435">
        <v>5432</v>
      </c>
      <c r="K5435" s="43">
        <v>9.1935802135028166E-2</v>
      </c>
      <c r="L5435">
        <v>0.58889738791561119</v>
      </c>
      <c r="M5435">
        <v>0.58686572733467057</v>
      </c>
      <c r="N5435" s="44">
        <v>0.1226184153468991</v>
      </c>
      <c r="O5435" s="161">
        <f t="shared" si="841"/>
        <v>2000000</v>
      </c>
      <c r="P5435" s="162">
        <f t="shared" si="842"/>
        <v>183.37064345446237</v>
      </c>
      <c r="Q5435" s="162">
        <f t="shared" si="843"/>
        <v>139.38979546724417</v>
      </c>
      <c r="R5435" s="163">
        <f t="shared" si="844"/>
        <v>1</v>
      </c>
      <c r="S5435" s="161">
        <f t="shared" si="845"/>
        <v>2000000</v>
      </c>
      <c r="T5435" s="162">
        <f t="shared" si="846"/>
        <v>191.12354781815412</v>
      </c>
      <c r="U5435" s="162">
        <f t="shared" si="847"/>
        <v>127.19489773362208</v>
      </c>
      <c r="V5435" s="163">
        <f t="shared" si="848"/>
        <v>0.9</v>
      </c>
      <c r="W5435" s="164">
        <f t="shared" si="849"/>
        <v>37961695.974436402</v>
      </c>
      <c r="X5435" s="164">
        <f t="shared" si="850"/>
        <v>-34928429.847842336</v>
      </c>
    </row>
    <row r="5436" spans="10:24" x14ac:dyDescent="0.25">
      <c r="J5436">
        <v>5433</v>
      </c>
      <c r="K5436" s="43">
        <v>0.12982727975825603</v>
      </c>
      <c r="L5436">
        <v>0.24282424558492466</v>
      </c>
      <c r="M5436">
        <v>0.98114737256320173</v>
      </c>
      <c r="N5436" s="44">
        <v>0.26891354037444193</v>
      </c>
      <c r="O5436" s="161">
        <f t="shared" si="841"/>
        <v>2000000</v>
      </c>
      <c r="P5436" s="162">
        <f t="shared" si="842"/>
        <v>169.54130125866459</v>
      </c>
      <c r="Q5436" s="162">
        <f t="shared" si="843"/>
        <v>176.56089126377708</v>
      </c>
      <c r="R5436" s="163">
        <f t="shared" si="844"/>
        <v>1</v>
      </c>
      <c r="S5436" s="161">
        <f t="shared" si="845"/>
        <v>2000000</v>
      </c>
      <c r="T5436" s="162">
        <f t="shared" si="846"/>
        <v>186.51376708622152</v>
      </c>
      <c r="U5436" s="162">
        <f t="shared" si="847"/>
        <v>145.78044563188854</v>
      </c>
      <c r="V5436" s="163">
        <f t="shared" si="848"/>
        <v>1</v>
      </c>
      <c r="W5436" s="164">
        <f t="shared" si="849"/>
        <v>-64039180.010224983</v>
      </c>
      <c r="X5436" s="164">
        <f t="shared" si="850"/>
        <v>-68533357.091334045</v>
      </c>
    </row>
    <row r="5437" spans="10:24" x14ac:dyDescent="0.25">
      <c r="J5437">
        <v>5434</v>
      </c>
      <c r="K5437" s="43">
        <v>0.14643102473778913</v>
      </c>
      <c r="L5437">
        <v>0.18575965463797706</v>
      </c>
      <c r="M5437">
        <v>0.71613399112711384</v>
      </c>
      <c r="N5437" s="44">
        <v>6.3645164268626209E-2</v>
      </c>
      <c r="O5437" s="161">
        <f t="shared" si="841"/>
        <v>2000000</v>
      </c>
      <c r="P5437" s="162">
        <f t="shared" si="842"/>
        <v>166.59553373666313</v>
      </c>
      <c r="Q5437" s="162">
        <f t="shared" si="843"/>
        <v>146.42789704558541</v>
      </c>
      <c r="R5437" s="163">
        <f t="shared" si="844"/>
        <v>1</v>
      </c>
      <c r="S5437" s="161">
        <f t="shared" si="845"/>
        <v>2000000</v>
      </c>
      <c r="T5437" s="162">
        <f t="shared" si="846"/>
        <v>185.5318445788877</v>
      </c>
      <c r="U5437" s="162">
        <f t="shared" si="847"/>
        <v>130.71394852279272</v>
      </c>
      <c r="V5437" s="163">
        <f t="shared" si="848"/>
        <v>0.9</v>
      </c>
      <c r="W5437" s="164">
        <f t="shared" si="849"/>
        <v>-9664726.6178445667</v>
      </c>
      <c r="X5437" s="164">
        <f t="shared" si="850"/>
        <v>-51327787.099029034</v>
      </c>
    </row>
    <row r="5438" spans="10:24" x14ac:dyDescent="0.25">
      <c r="J5438">
        <v>5435</v>
      </c>
      <c r="K5438" s="43">
        <v>0.49636432280433784</v>
      </c>
      <c r="L5438">
        <v>0.55658151885676421</v>
      </c>
      <c r="M5438">
        <v>3.2789035428454016E-2</v>
      </c>
      <c r="N5438" s="44">
        <v>0.62237183190237433</v>
      </c>
      <c r="O5438" s="161">
        <f t="shared" si="841"/>
        <v>5000000</v>
      </c>
      <c r="P5438" s="162">
        <f t="shared" si="842"/>
        <v>182.13461554597507</v>
      </c>
      <c r="Q5438" s="162">
        <f t="shared" si="843"/>
        <v>98.174063239612224</v>
      </c>
      <c r="R5438" s="163">
        <f t="shared" si="844"/>
        <v>1</v>
      </c>
      <c r="S5438" s="161">
        <f t="shared" si="845"/>
        <v>6000000</v>
      </c>
      <c r="T5438" s="162">
        <f t="shared" si="846"/>
        <v>190.71153851532503</v>
      </c>
      <c r="U5438" s="162">
        <f t="shared" si="847"/>
        <v>106.58703161980611</v>
      </c>
      <c r="V5438" s="163">
        <f t="shared" si="848"/>
        <v>1</v>
      </c>
      <c r="W5438" s="164">
        <f t="shared" si="849"/>
        <v>369802761.53181422</v>
      </c>
      <c r="X5438" s="164">
        <f t="shared" si="850"/>
        <v>354747041.37311351</v>
      </c>
    </row>
    <row r="5439" spans="10:24" x14ac:dyDescent="0.25">
      <c r="J5439">
        <v>5436</v>
      </c>
      <c r="K5439" s="43">
        <v>0.49404512208747353</v>
      </c>
      <c r="L5439">
        <v>0.46829997069137452</v>
      </c>
      <c r="M5439">
        <v>0.95618203532670154</v>
      </c>
      <c r="N5439" s="44">
        <v>0.95203643941981519</v>
      </c>
      <c r="O5439" s="161">
        <f t="shared" si="841"/>
        <v>5000000</v>
      </c>
      <c r="P5439" s="162">
        <f t="shared" si="842"/>
        <v>178.8068401105273</v>
      </c>
      <c r="Q5439" s="162">
        <f t="shared" si="843"/>
        <v>169.16004453005465</v>
      </c>
      <c r="R5439" s="163">
        <f t="shared" si="844"/>
        <v>1</v>
      </c>
      <c r="S5439" s="161">
        <f t="shared" si="845"/>
        <v>6000000</v>
      </c>
      <c r="T5439" s="162">
        <f t="shared" si="846"/>
        <v>189.60228003684244</v>
      </c>
      <c r="U5439" s="162">
        <f t="shared" si="847"/>
        <v>142.08002226502731</v>
      </c>
      <c r="V5439" s="163">
        <f t="shared" si="848"/>
        <v>1</v>
      </c>
      <c r="W5439" s="164">
        <f t="shared" si="849"/>
        <v>-1766022.097636722</v>
      </c>
      <c r="X5439" s="164">
        <f t="shared" si="850"/>
        <v>135133546.63089079</v>
      </c>
    </row>
    <row r="5440" spans="10:24" x14ac:dyDescent="0.25">
      <c r="J5440">
        <v>5437</v>
      </c>
      <c r="K5440" s="43">
        <v>0.50119793819639447</v>
      </c>
      <c r="L5440">
        <v>0.38614696324722997</v>
      </c>
      <c r="M5440">
        <v>0.9404023034290846</v>
      </c>
      <c r="N5440" s="44">
        <v>0.25249123070420854</v>
      </c>
      <c r="O5440" s="161">
        <f t="shared" si="841"/>
        <v>5000000</v>
      </c>
      <c r="P5440" s="162">
        <f t="shared" si="842"/>
        <v>175.65936524479739</v>
      </c>
      <c r="Q5440" s="162">
        <f t="shared" si="843"/>
        <v>166.16319420213898</v>
      </c>
      <c r="R5440" s="163">
        <f t="shared" si="844"/>
        <v>1</v>
      </c>
      <c r="S5440" s="161">
        <f t="shared" si="845"/>
        <v>6000000</v>
      </c>
      <c r="T5440" s="162">
        <f t="shared" si="846"/>
        <v>188.5531217482658</v>
      </c>
      <c r="U5440" s="162">
        <f t="shared" si="847"/>
        <v>140.58159710106949</v>
      </c>
      <c r="V5440" s="163">
        <f t="shared" si="848"/>
        <v>1</v>
      </c>
      <c r="W5440" s="164">
        <f t="shared" si="849"/>
        <v>-2519144.7867079824</v>
      </c>
      <c r="X5440" s="164">
        <f t="shared" si="850"/>
        <v>137829147.88317782</v>
      </c>
    </row>
    <row r="5441" spans="10:24" x14ac:dyDescent="0.25">
      <c r="J5441">
        <v>5438</v>
      </c>
      <c r="K5441" s="43">
        <v>0.98260211363105698</v>
      </c>
      <c r="L5441">
        <v>0.12053582605276925</v>
      </c>
      <c r="M5441">
        <v>0.49361561557529066</v>
      </c>
      <c r="N5441" s="44">
        <v>0.31745577060123953</v>
      </c>
      <c r="O5441" s="161">
        <f t="shared" si="841"/>
        <v>9000000</v>
      </c>
      <c r="P5441" s="162">
        <f t="shared" si="842"/>
        <v>162.41531389263196</v>
      </c>
      <c r="Q5441" s="162">
        <f t="shared" si="843"/>
        <v>134.67992076674543</v>
      </c>
      <c r="R5441" s="163">
        <f t="shared" si="844"/>
        <v>1</v>
      </c>
      <c r="S5441" s="161">
        <f t="shared" si="845"/>
        <v>9000000</v>
      </c>
      <c r="T5441" s="162">
        <f t="shared" si="846"/>
        <v>184.13843796421065</v>
      </c>
      <c r="U5441" s="162">
        <f t="shared" si="847"/>
        <v>124.83996038337271</v>
      </c>
      <c r="V5441" s="163">
        <f t="shared" si="848"/>
        <v>1</v>
      </c>
      <c r="W5441" s="164">
        <f t="shared" si="849"/>
        <v>199618538.1329788</v>
      </c>
      <c r="X5441" s="164">
        <f t="shared" si="850"/>
        <v>383686298.22754145</v>
      </c>
    </row>
    <row r="5442" spans="10:24" x14ac:dyDescent="0.25">
      <c r="J5442">
        <v>5439</v>
      </c>
      <c r="K5442" s="43">
        <v>0.8701938692472303</v>
      </c>
      <c r="L5442">
        <v>0.21629115231612062</v>
      </c>
      <c r="M5442">
        <v>1.5742576723354551E-2</v>
      </c>
      <c r="N5442" s="44">
        <v>0.67421849274411061</v>
      </c>
      <c r="O5442" s="161">
        <f t="shared" si="841"/>
        <v>7000000</v>
      </c>
      <c r="P5442" s="162">
        <f t="shared" si="842"/>
        <v>168.22829325583822</v>
      </c>
      <c r="Q5442" s="162">
        <f t="shared" si="843"/>
        <v>91.982268504340652</v>
      </c>
      <c r="R5442" s="163">
        <f t="shared" si="844"/>
        <v>1</v>
      </c>
      <c r="S5442" s="161">
        <f t="shared" si="845"/>
        <v>7000000</v>
      </c>
      <c r="T5442" s="162">
        <f t="shared" si="846"/>
        <v>186.07609775194607</v>
      </c>
      <c r="U5442" s="162">
        <f t="shared" si="847"/>
        <v>103.49113425217033</v>
      </c>
      <c r="V5442" s="163">
        <f t="shared" si="848"/>
        <v>1</v>
      </c>
      <c r="W5442" s="164">
        <f t="shared" si="849"/>
        <v>483722173.26048303</v>
      </c>
      <c r="X5442" s="164">
        <f t="shared" si="850"/>
        <v>428094744.49843013</v>
      </c>
    </row>
    <row r="5443" spans="10:24" x14ac:dyDescent="0.25">
      <c r="J5443">
        <v>5440</v>
      </c>
      <c r="K5443" s="43">
        <v>0.26361569784723682</v>
      </c>
      <c r="L5443">
        <v>0.3883215081676813</v>
      </c>
      <c r="M5443">
        <v>0.25714078432559373</v>
      </c>
      <c r="N5443" s="44">
        <v>0.56147632456404128</v>
      </c>
      <c r="O5443" s="161">
        <f t="shared" si="841"/>
        <v>2000000</v>
      </c>
      <c r="P5443" s="162">
        <f t="shared" si="842"/>
        <v>175.74455326639702</v>
      </c>
      <c r="Q5443" s="162">
        <f t="shared" si="843"/>
        <v>121.95629173183876</v>
      </c>
      <c r="R5443" s="163">
        <f t="shared" si="844"/>
        <v>1</v>
      </c>
      <c r="S5443" s="161">
        <f t="shared" si="845"/>
        <v>5000000</v>
      </c>
      <c r="T5443" s="162">
        <f t="shared" si="846"/>
        <v>188.58151775546568</v>
      </c>
      <c r="U5443" s="162">
        <f t="shared" si="847"/>
        <v>118.47814586591937</v>
      </c>
      <c r="V5443" s="163">
        <f t="shared" si="848"/>
        <v>1</v>
      </c>
      <c r="W5443" s="164">
        <f t="shared" si="849"/>
        <v>57576523.069116518</v>
      </c>
      <c r="X5443" s="164">
        <f t="shared" si="850"/>
        <v>200516859.44773155</v>
      </c>
    </row>
    <row r="5444" spans="10:24" x14ac:dyDescent="0.25">
      <c r="J5444">
        <v>5441</v>
      </c>
      <c r="K5444" s="43">
        <v>0.3216625659007587</v>
      </c>
      <c r="L5444">
        <v>7.8501409900184282E-2</v>
      </c>
      <c r="M5444">
        <v>0.26893408473707459</v>
      </c>
      <c r="N5444" s="44">
        <v>0.56030971571746024</v>
      </c>
      <c r="O5444" s="161">
        <f t="shared" si="841"/>
        <v>5000000</v>
      </c>
      <c r="P5444" s="162">
        <f t="shared" si="842"/>
        <v>158.77163948443555</v>
      </c>
      <c r="Q5444" s="162">
        <f t="shared" si="843"/>
        <v>122.67920149250247</v>
      </c>
      <c r="R5444" s="163">
        <f t="shared" si="844"/>
        <v>1</v>
      </c>
      <c r="S5444" s="161">
        <f t="shared" si="845"/>
        <v>6000000</v>
      </c>
      <c r="T5444" s="162">
        <f t="shared" si="846"/>
        <v>182.92387982814517</v>
      </c>
      <c r="U5444" s="162">
        <f t="shared" si="847"/>
        <v>118.83960074625124</v>
      </c>
      <c r="V5444" s="163">
        <f t="shared" si="848"/>
        <v>1</v>
      </c>
      <c r="W5444" s="164">
        <f t="shared" si="849"/>
        <v>130462189.95966542</v>
      </c>
      <c r="X5444" s="164">
        <f t="shared" si="850"/>
        <v>234505674.49136364</v>
      </c>
    </row>
    <row r="5445" spans="10:24" x14ac:dyDescent="0.25">
      <c r="J5445">
        <v>5442</v>
      </c>
      <c r="K5445" s="43">
        <v>0.19211203823037148</v>
      </c>
      <c r="L5445">
        <v>0.26375251818176493</v>
      </c>
      <c r="M5445">
        <v>0.6261853182655045</v>
      </c>
      <c r="N5445" s="44">
        <v>1.1038264089568206E-2</v>
      </c>
      <c r="O5445" s="161">
        <f t="shared" ref="O5445:O5508" si="851">VLOOKUP(K5445,$E$5:$H$10,4)</f>
        <v>2000000</v>
      </c>
      <c r="P5445" s="162">
        <f t="shared" ref="P5445:P5508" si="852">_xlfn.NORM.INV(L5445,$E$12,$E$13)</f>
        <v>170.52271223630555</v>
      </c>
      <c r="Q5445" s="162">
        <f t="shared" ref="Q5445:Q5508" si="853">_xlfn.NORM.INV(M5445,$E$15,$E$16)</f>
        <v>141.43533610713163</v>
      </c>
      <c r="R5445" s="163">
        <f t="shared" ref="R5445:R5508" si="854">VLOOKUP(N5445,$E$19:$H$21,4)</f>
        <v>1</v>
      </c>
      <c r="S5445" s="161">
        <f t="shared" ref="S5445:S5508" si="855">VLOOKUP(K5445,$G$5:$H$10,2)</f>
        <v>5000000</v>
      </c>
      <c r="T5445" s="162">
        <f t="shared" ref="T5445:T5508" si="856">_xlfn.NORM.INV(L5445,$G$12,$G$13)</f>
        <v>186.84090407876852</v>
      </c>
      <c r="U5445" s="162">
        <f t="shared" ref="U5445:U5508" si="857">_xlfn.NORM.INV(M5445,$G$15,$G$16)</f>
        <v>128.21766805356583</v>
      </c>
      <c r="V5445" s="163">
        <f t="shared" ref="V5445:V5508" si="858">VLOOKUP(N5445,$G$19:$H$21,2)</f>
        <v>0.05</v>
      </c>
      <c r="W5445" s="164">
        <f t="shared" ref="W5445:W5508" si="859">O5445*(P5445-Q5445)*R5445-$D$23-$D$24</f>
        <v>8174752.2583478391</v>
      </c>
      <c r="X5445" s="164">
        <f t="shared" ref="X5445:X5508" si="860">S5445*(T5445-U5445)*V5445-$F$23-$F$24</f>
        <v>-135344190.99369931</v>
      </c>
    </row>
    <row r="5446" spans="10:24" x14ac:dyDescent="0.25">
      <c r="J5446">
        <v>5443</v>
      </c>
      <c r="K5446" s="43">
        <v>0.85454870238961467</v>
      </c>
      <c r="L5446">
        <v>0.74292535161782025</v>
      </c>
      <c r="M5446">
        <v>0.95423682834019674</v>
      </c>
      <c r="N5446" s="44">
        <v>0.22081649542482618</v>
      </c>
      <c r="O5446" s="161">
        <f t="shared" si="851"/>
        <v>7000000</v>
      </c>
      <c r="P5446" s="162">
        <f t="shared" si="852"/>
        <v>189.78585737203898</v>
      </c>
      <c r="Q5446" s="162">
        <f t="shared" si="853"/>
        <v>168.74801254455531</v>
      </c>
      <c r="R5446" s="163">
        <f t="shared" si="854"/>
        <v>1</v>
      </c>
      <c r="S5446" s="161">
        <f t="shared" si="855"/>
        <v>7000000</v>
      </c>
      <c r="T5446" s="162">
        <f t="shared" si="856"/>
        <v>193.26195245734633</v>
      </c>
      <c r="U5446" s="162">
        <f t="shared" si="857"/>
        <v>141.87400627227765</v>
      </c>
      <c r="V5446" s="163">
        <f t="shared" si="858"/>
        <v>1</v>
      </c>
      <c r="W5446" s="164">
        <f t="shared" si="859"/>
        <v>97264913.792385668</v>
      </c>
      <c r="X5446" s="164">
        <f t="shared" si="860"/>
        <v>209715623.29548067</v>
      </c>
    </row>
    <row r="5447" spans="10:24" x14ac:dyDescent="0.25">
      <c r="J5447">
        <v>5444</v>
      </c>
      <c r="K5447" s="43">
        <v>0.72664014375082264</v>
      </c>
      <c r="L5447">
        <v>0.27077740518932469</v>
      </c>
      <c r="M5447">
        <v>0.19686380217989319</v>
      </c>
      <c r="N5447" s="44">
        <v>9.0837098453632414E-2</v>
      </c>
      <c r="O5447" s="161">
        <f t="shared" si="851"/>
        <v>6000000</v>
      </c>
      <c r="P5447" s="162">
        <f t="shared" si="852"/>
        <v>170.84304739602052</v>
      </c>
      <c r="Q5447" s="162">
        <f t="shared" si="853"/>
        <v>117.94246312871255</v>
      </c>
      <c r="R5447" s="163">
        <f t="shared" si="854"/>
        <v>1</v>
      </c>
      <c r="S5447" s="161">
        <f t="shared" si="855"/>
        <v>7000000</v>
      </c>
      <c r="T5447" s="162">
        <f t="shared" si="856"/>
        <v>186.94768246534016</v>
      </c>
      <c r="U5447" s="162">
        <f t="shared" si="857"/>
        <v>116.47123156435627</v>
      </c>
      <c r="V5447" s="163">
        <f t="shared" si="858"/>
        <v>0.9</v>
      </c>
      <c r="W5447" s="164">
        <f t="shared" si="859"/>
        <v>267403505.60384786</v>
      </c>
      <c r="X5447" s="164">
        <f t="shared" si="860"/>
        <v>294001640.67619854</v>
      </c>
    </row>
    <row r="5448" spans="10:24" x14ac:dyDescent="0.25">
      <c r="J5448">
        <v>5445</v>
      </c>
      <c r="K5448" s="43">
        <v>0.93812354189873826</v>
      </c>
      <c r="L5448">
        <v>0.2906622278048504</v>
      </c>
      <c r="M5448">
        <v>0.40421835176062193</v>
      </c>
      <c r="N5448" s="44">
        <v>0.87221606989433387</v>
      </c>
      <c r="O5448" s="161">
        <f t="shared" si="851"/>
        <v>7000000</v>
      </c>
      <c r="P5448" s="162">
        <f t="shared" si="852"/>
        <v>171.72823298066584</v>
      </c>
      <c r="Q5448" s="162">
        <f t="shared" si="853"/>
        <v>130.1511344425158</v>
      </c>
      <c r="R5448" s="163">
        <f t="shared" si="854"/>
        <v>1</v>
      </c>
      <c r="S5448" s="161">
        <f t="shared" si="855"/>
        <v>9000000</v>
      </c>
      <c r="T5448" s="162">
        <f t="shared" si="856"/>
        <v>187.24274432688861</v>
      </c>
      <c r="U5448" s="162">
        <f t="shared" si="857"/>
        <v>122.5755672212579</v>
      </c>
      <c r="V5448" s="163">
        <f t="shared" si="858"/>
        <v>1</v>
      </c>
      <c r="W5448" s="164">
        <f t="shared" si="859"/>
        <v>241039689.76705027</v>
      </c>
      <c r="X5448" s="164">
        <f t="shared" si="860"/>
        <v>432004593.95067644</v>
      </c>
    </row>
    <row r="5449" spans="10:24" x14ac:dyDescent="0.25">
      <c r="J5449">
        <v>5446</v>
      </c>
      <c r="K5449" s="43">
        <v>0.56364100918150672</v>
      </c>
      <c r="L5449">
        <v>0.17943431045602576</v>
      </c>
      <c r="M5449">
        <v>0.31328123775418626</v>
      </c>
      <c r="N5449" s="44">
        <v>0.63125680021880048</v>
      </c>
      <c r="O5449" s="161">
        <f t="shared" si="851"/>
        <v>6000000</v>
      </c>
      <c r="P5449" s="162">
        <f t="shared" si="852"/>
        <v>166.23715427464981</v>
      </c>
      <c r="Q5449" s="162">
        <f t="shared" si="853"/>
        <v>125.26858272532074</v>
      </c>
      <c r="R5449" s="163">
        <f t="shared" si="854"/>
        <v>1</v>
      </c>
      <c r="S5449" s="161">
        <f t="shared" si="855"/>
        <v>6000000</v>
      </c>
      <c r="T5449" s="162">
        <f t="shared" si="856"/>
        <v>185.4123847582166</v>
      </c>
      <c r="U5449" s="162">
        <f t="shared" si="857"/>
        <v>120.13429136266036</v>
      </c>
      <c r="V5449" s="163">
        <f t="shared" si="858"/>
        <v>1</v>
      </c>
      <c r="W5449" s="164">
        <f t="shared" si="859"/>
        <v>195811429.29597443</v>
      </c>
      <c r="X5449" s="164">
        <f t="shared" si="860"/>
        <v>241668560.37333745</v>
      </c>
    </row>
    <row r="5450" spans="10:24" x14ac:dyDescent="0.25">
      <c r="J5450">
        <v>5447</v>
      </c>
      <c r="K5450" s="43">
        <v>0.36643429951590134</v>
      </c>
      <c r="L5450">
        <v>0.20186838034534038</v>
      </c>
      <c r="M5450">
        <v>0.49995990906830179</v>
      </c>
      <c r="N5450" s="44">
        <v>5.5160687964378452E-3</v>
      </c>
      <c r="O5450" s="161">
        <f t="shared" si="851"/>
        <v>5000000</v>
      </c>
      <c r="P5450" s="162">
        <f t="shared" si="852"/>
        <v>167.47550756673326</v>
      </c>
      <c r="Q5450" s="162">
        <f t="shared" si="853"/>
        <v>134.99799013873761</v>
      </c>
      <c r="R5450" s="163">
        <f t="shared" si="854"/>
        <v>1</v>
      </c>
      <c r="S5450" s="161">
        <f t="shared" si="855"/>
        <v>6000000</v>
      </c>
      <c r="T5450" s="162">
        <f t="shared" si="856"/>
        <v>185.82516918891108</v>
      </c>
      <c r="U5450" s="162">
        <f t="shared" si="857"/>
        <v>124.9989950693688</v>
      </c>
      <c r="V5450" s="163">
        <f t="shared" si="858"/>
        <v>0.05</v>
      </c>
      <c r="W5450" s="164">
        <f t="shared" si="859"/>
        <v>112387587.13997826</v>
      </c>
      <c r="X5450" s="164">
        <f t="shared" si="860"/>
        <v>-131752147.76413731</v>
      </c>
    </row>
    <row r="5451" spans="10:24" x14ac:dyDescent="0.25">
      <c r="J5451">
        <v>5448</v>
      </c>
      <c r="K5451" s="43">
        <v>0.12670325607896082</v>
      </c>
      <c r="L5451">
        <v>0.91845663739482142</v>
      </c>
      <c r="M5451">
        <v>0.21170119476829363</v>
      </c>
      <c r="N5451" s="44">
        <v>0.17111847727710872</v>
      </c>
      <c r="O5451" s="161">
        <f t="shared" si="851"/>
        <v>2000000</v>
      </c>
      <c r="P5451" s="162">
        <f t="shared" si="852"/>
        <v>200.9214745685486</v>
      </c>
      <c r="Q5451" s="162">
        <f t="shared" si="853"/>
        <v>118.98935166293016</v>
      </c>
      <c r="R5451" s="163">
        <f t="shared" si="854"/>
        <v>1</v>
      </c>
      <c r="S5451" s="161">
        <f t="shared" si="855"/>
        <v>2000000</v>
      </c>
      <c r="T5451" s="162">
        <f t="shared" si="856"/>
        <v>196.97382485618286</v>
      </c>
      <c r="U5451" s="162">
        <f t="shared" si="857"/>
        <v>116.99467583146509</v>
      </c>
      <c r="V5451" s="163">
        <f t="shared" si="858"/>
        <v>0.9</v>
      </c>
      <c r="W5451" s="164">
        <f t="shared" si="859"/>
        <v>113864245.81123689</v>
      </c>
      <c r="X5451" s="164">
        <f t="shared" si="860"/>
        <v>-6037531.7555080056</v>
      </c>
    </row>
    <row r="5452" spans="10:24" x14ac:dyDescent="0.25">
      <c r="J5452">
        <v>5449</v>
      </c>
      <c r="K5452" s="43">
        <v>0.35884904328424994</v>
      </c>
      <c r="L5452">
        <v>0.20987435415297628</v>
      </c>
      <c r="M5452">
        <v>0.95861390101484478</v>
      </c>
      <c r="N5452" s="44">
        <v>0.95409755429845733</v>
      </c>
      <c r="O5452" s="161">
        <f t="shared" si="851"/>
        <v>5000000</v>
      </c>
      <c r="P5452" s="162">
        <f t="shared" si="852"/>
        <v>167.89714066058644</v>
      </c>
      <c r="Q5452" s="162">
        <f t="shared" si="853"/>
        <v>169.6964558285336</v>
      </c>
      <c r="R5452" s="163">
        <f t="shared" si="854"/>
        <v>1</v>
      </c>
      <c r="S5452" s="161">
        <f t="shared" si="855"/>
        <v>6000000</v>
      </c>
      <c r="T5452" s="162">
        <f t="shared" si="856"/>
        <v>185.96571355352881</v>
      </c>
      <c r="U5452" s="162">
        <f t="shared" si="857"/>
        <v>142.3482279142668</v>
      </c>
      <c r="V5452" s="163">
        <f t="shared" si="858"/>
        <v>1</v>
      </c>
      <c r="W5452" s="164">
        <f t="shared" si="859"/>
        <v>-58996575.839735784</v>
      </c>
      <c r="X5452" s="164">
        <f t="shared" si="860"/>
        <v>111704913.83557209</v>
      </c>
    </row>
    <row r="5453" spans="10:24" x14ac:dyDescent="0.25">
      <c r="J5453">
        <v>5450</v>
      </c>
      <c r="K5453" s="43">
        <v>0.17671825459722346</v>
      </c>
      <c r="L5453">
        <v>0.30214963331648226</v>
      </c>
      <c r="M5453">
        <v>0.26177882312499035</v>
      </c>
      <c r="N5453" s="44">
        <v>3.7718250801006326E-2</v>
      </c>
      <c r="O5453" s="161">
        <f t="shared" si="851"/>
        <v>2000000</v>
      </c>
      <c r="P5453" s="162">
        <f t="shared" si="852"/>
        <v>172.22658140899435</v>
      </c>
      <c r="Q5453" s="162">
        <f t="shared" si="853"/>
        <v>122.24257967410898</v>
      </c>
      <c r="R5453" s="163">
        <f t="shared" si="854"/>
        <v>1</v>
      </c>
      <c r="S5453" s="161">
        <f t="shared" si="855"/>
        <v>5000000</v>
      </c>
      <c r="T5453" s="162">
        <f t="shared" si="856"/>
        <v>187.40886046966477</v>
      </c>
      <c r="U5453" s="162">
        <f t="shared" si="857"/>
        <v>118.62128983705449</v>
      </c>
      <c r="V5453" s="163">
        <f t="shared" si="858"/>
        <v>0.9</v>
      </c>
      <c r="W5453" s="164">
        <f t="shared" si="859"/>
        <v>49968003.46977073</v>
      </c>
      <c r="X5453" s="164">
        <f t="shared" si="860"/>
        <v>159544067.84674627</v>
      </c>
    </row>
    <row r="5454" spans="10:24" x14ac:dyDescent="0.25">
      <c r="J5454">
        <v>5451</v>
      </c>
      <c r="K5454" s="43">
        <v>0.59272164185620091</v>
      </c>
      <c r="L5454">
        <v>0.70030259799579375</v>
      </c>
      <c r="M5454">
        <v>0.59819892349771686</v>
      </c>
      <c r="N5454" s="44">
        <v>0.44052176592840042</v>
      </c>
      <c r="O5454" s="161">
        <f t="shared" si="851"/>
        <v>6000000</v>
      </c>
      <c r="P5454" s="162">
        <f t="shared" si="852"/>
        <v>187.87906522018733</v>
      </c>
      <c r="Q5454" s="162">
        <f t="shared" si="853"/>
        <v>139.97375945429249</v>
      </c>
      <c r="R5454" s="163">
        <f t="shared" si="854"/>
        <v>1</v>
      </c>
      <c r="S5454" s="161">
        <f t="shared" si="855"/>
        <v>6000000</v>
      </c>
      <c r="T5454" s="162">
        <f t="shared" si="856"/>
        <v>192.62635507339579</v>
      </c>
      <c r="U5454" s="162">
        <f t="shared" si="857"/>
        <v>127.48687972714625</v>
      </c>
      <c r="V5454" s="163">
        <f t="shared" si="858"/>
        <v>1</v>
      </c>
      <c r="W5454" s="164">
        <f t="shared" si="859"/>
        <v>237431834.59536904</v>
      </c>
      <c r="X5454" s="164">
        <f t="shared" si="860"/>
        <v>240836852.07749724</v>
      </c>
    </row>
    <row r="5455" spans="10:24" x14ac:dyDescent="0.25">
      <c r="J5455">
        <v>5452</v>
      </c>
      <c r="K5455" s="43">
        <v>0.5431233243075505</v>
      </c>
      <c r="L5455">
        <v>0.38528934553900063</v>
      </c>
      <c r="M5455">
        <v>0.1620798621693611</v>
      </c>
      <c r="N5455" s="44">
        <v>0.68084065585752973</v>
      </c>
      <c r="O5455" s="161">
        <f t="shared" si="851"/>
        <v>5000000</v>
      </c>
      <c r="P5455" s="162">
        <f t="shared" si="852"/>
        <v>175.62572960233121</v>
      </c>
      <c r="Q5455" s="162">
        <f t="shared" si="853"/>
        <v>115.28108456864511</v>
      </c>
      <c r="R5455" s="163">
        <f t="shared" si="854"/>
        <v>1</v>
      </c>
      <c r="S5455" s="161">
        <f t="shared" si="855"/>
        <v>6000000</v>
      </c>
      <c r="T5455" s="162">
        <f t="shared" si="856"/>
        <v>188.54190986744374</v>
      </c>
      <c r="U5455" s="162">
        <f t="shared" si="857"/>
        <v>115.14054228432255</v>
      </c>
      <c r="V5455" s="163">
        <f t="shared" si="858"/>
        <v>1</v>
      </c>
      <c r="W5455" s="164">
        <f t="shared" si="859"/>
        <v>251723225.16843045</v>
      </c>
      <c r="X5455" s="164">
        <f t="shared" si="860"/>
        <v>290408205.49872714</v>
      </c>
    </row>
    <row r="5456" spans="10:24" x14ac:dyDescent="0.25">
      <c r="J5456">
        <v>5453</v>
      </c>
      <c r="K5456" s="43">
        <v>0.48705722264858387</v>
      </c>
      <c r="L5456">
        <v>0.16019069164764665</v>
      </c>
      <c r="M5456">
        <v>0.31791157607232079</v>
      </c>
      <c r="N5456" s="44">
        <v>0.56672210480662499</v>
      </c>
      <c r="O5456" s="161">
        <f t="shared" si="851"/>
        <v>5000000</v>
      </c>
      <c r="P5456" s="162">
        <f t="shared" si="852"/>
        <v>165.09488318194326</v>
      </c>
      <c r="Q5456" s="162">
        <f t="shared" si="853"/>
        <v>125.52906489499949</v>
      </c>
      <c r="R5456" s="163">
        <f t="shared" si="854"/>
        <v>1</v>
      </c>
      <c r="S5456" s="161">
        <f t="shared" si="855"/>
        <v>6000000</v>
      </c>
      <c r="T5456" s="162">
        <f t="shared" si="856"/>
        <v>185.03162772731443</v>
      </c>
      <c r="U5456" s="162">
        <f t="shared" si="857"/>
        <v>120.26453244749975</v>
      </c>
      <c r="V5456" s="163">
        <f t="shared" si="858"/>
        <v>1</v>
      </c>
      <c r="W5456" s="164">
        <f t="shared" si="859"/>
        <v>147829091.43471885</v>
      </c>
      <c r="X5456" s="164">
        <f t="shared" si="860"/>
        <v>238602571.67888808</v>
      </c>
    </row>
    <row r="5457" spans="10:24" x14ac:dyDescent="0.25">
      <c r="J5457">
        <v>5454</v>
      </c>
      <c r="K5457" s="43">
        <v>0.90166541282376955</v>
      </c>
      <c r="L5457">
        <v>0.55398570685370629</v>
      </c>
      <c r="M5457">
        <v>0.56353882878545813</v>
      </c>
      <c r="N5457" s="44">
        <v>0.69061612243770942</v>
      </c>
      <c r="O5457" s="161">
        <f t="shared" si="851"/>
        <v>7000000</v>
      </c>
      <c r="P5457" s="162">
        <f t="shared" si="852"/>
        <v>182.03606658039823</v>
      </c>
      <c r="Q5457" s="162">
        <f t="shared" si="853"/>
        <v>138.19895223777692</v>
      </c>
      <c r="R5457" s="163">
        <f t="shared" si="854"/>
        <v>1</v>
      </c>
      <c r="S5457" s="161">
        <f t="shared" si="855"/>
        <v>9000000</v>
      </c>
      <c r="T5457" s="162">
        <f t="shared" si="856"/>
        <v>190.67868886013275</v>
      </c>
      <c r="U5457" s="162">
        <f t="shared" si="857"/>
        <v>126.59947611888846</v>
      </c>
      <c r="V5457" s="163">
        <f t="shared" si="858"/>
        <v>1</v>
      </c>
      <c r="W5457" s="164">
        <f t="shared" si="859"/>
        <v>256859800.39834917</v>
      </c>
      <c r="X5457" s="164">
        <f t="shared" si="860"/>
        <v>426712914.67119861</v>
      </c>
    </row>
    <row r="5458" spans="10:24" x14ac:dyDescent="0.25">
      <c r="J5458">
        <v>5455</v>
      </c>
      <c r="K5458" s="43">
        <v>0.95797800914250919</v>
      </c>
      <c r="L5458">
        <v>0.4747226507948652</v>
      </c>
      <c r="M5458">
        <v>0.1525062817843269</v>
      </c>
      <c r="N5458" s="44">
        <v>0.64702142946155339</v>
      </c>
      <c r="O5458" s="161">
        <f t="shared" si="851"/>
        <v>9000000</v>
      </c>
      <c r="P5458" s="162">
        <f t="shared" si="852"/>
        <v>179.04894940872535</v>
      </c>
      <c r="Q5458" s="162">
        <f t="shared" si="853"/>
        <v>114.48513251524966</v>
      </c>
      <c r="R5458" s="163">
        <f t="shared" si="854"/>
        <v>1</v>
      </c>
      <c r="S5458" s="161">
        <f t="shared" si="855"/>
        <v>9000000</v>
      </c>
      <c r="T5458" s="162">
        <f t="shared" si="856"/>
        <v>189.68298313624177</v>
      </c>
      <c r="U5458" s="162">
        <f t="shared" si="857"/>
        <v>114.74256625762483</v>
      </c>
      <c r="V5458" s="163">
        <f t="shared" si="858"/>
        <v>1</v>
      </c>
      <c r="W5458" s="164">
        <f t="shared" si="859"/>
        <v>531074352.04128122</v>
      </c>
      <c r="X5458" s="164">
        <f t="shared" si="860"/>
        <v>524463751.90755248</v>
      </c>
    </row>
    <row r="5459" spans="10:24" x14ac:dyDescent="0.25">
      <c r="J5459">
        <v>5456</v>
      </c>
      <c r="K5459" s="43">
        <v>0.36753021027284483</v>
      </c>
      <c r="L5459">
        <v>9.9185155253164847E-2</v>
      </c>
      <c r="M5459">
        <v>0.5189191233884376</v>
      </c>
      <c r="N5459" s="44">
        <v>0.56199494919441983</v>
      </c>
      <c r="O5459" s="161">
        <f t="shared" si="851"/>
        <v>5000000</v>
      </c>
      <c r="P5459" s="162">
        <f t="shared" si="852"/>
        <v>160.70687272079928</v>
      </c>
      <c r="Q5459" s="162">
        <f t="shared" si="853"/>
        <v>135.94881998224039</v>
      </c>
      <c r="R5459" s="163">
        <f t="shared" si="854"/>
        <v>1</v>
      </c>
      <c r="S5459" s="161">
        <f t="shared" si="855"/>
        <v>6000000</v>
      </c>
      <c r="T5459" s="162">
        <f t="shared" si="856"/>
        <v>183.56895757359976</v>
      </c>
      <c r="U5459" s="162">
        <f t="shared" si="857"/>
        <v>125.4744099911202</v>
      </c>
      <c r="V5459" s="163">
        <f t="shared" si="858"/>
        <v>1</v>
      </c>
      <c r="W5459" s="164">
        <f t="shared" si="859"/>
        <v>73790263.692794442</v>
      </c>
      <c r="X5459" s="164">
        <f t="shared" si="860"/>
        <v>198567285.4948774</v>
      </c>
    </row>
    <row r="5460" spans="10:24" x14ac:dyDescent="0.25">
      <c r="J5460">
        <v>5457</v>
      </c>
      <c r="K5460" s="43">
        <v>0.2344024654478094</v>
      </c>
      <c r="L5460">
        <v>0.76905033790748578</v>
      </c>
      <c r="M5460">
        <v>0.54106787681363189</v>
      </c>
      <c r="N5460" s="44">
        <v>0.86415421122732694</v>
      </c>
      <c r="O5460" s="161">
        <f t="shared" si="851"/>
        <v>2000000</v>
      </c>
      <c r="P5460" s="162">
        <f t="shared" si="852"/>
        <v>191.03584414608329</v>
      </c>
      <c r="Q5460" s="162">
        <f t="shared" si="853"/>
        <v>137.06248783592432</v>
      </c>
      <c r="R5460" s="163">
        <f t="shared" si="854"/>
        <v>1</v>
      </c>
      <c r="S5460" s="161">
        <f t="shared" si="855"/>
        <v>5000000</v>
      </c>
      <c r="T5460" s="162">
        <f t="shared" si="856"/>
        <v>193.67861471536111</v>
      </c>
      <c r="U5460" s="162">
        <f t="shared" si="857"/>
        <v>126.03124391796216</v>
      </c>
      <c r="V5460" s="163">
        <f t="shared" si="858"/>
        <v>1</v>
      </c>
      <c r="W5460" s="164">
        <f t="shared" si="859"/>
        <v>57946712.620317951</v>
      </c>
      <c r="X5460" s="164">
        <f t="shared" si="860"/>
        <v>188236853.98699474</v>
      </c>
    </row>
    <row r="5461" spans="10:24" x14ac:dyDescent="0.25">
      <c r="J5461">
        <v>5458</v>
      </c>
      <c r="K5461" s="43">
        <v>0.55292222658007462</v>
      </c>
      <c r="L5461">
        <v>0.50891751022148746</v>
      </c>
      <c r="M5461">
        <v>0.65135682704584752</v>
      </c>
      <c r="N5461" s="44">
        <v>0.97118905060162464</v>
      </c>
      <c r="O5461" s="161">
        <f t="shared" si="851"/>
        <v>6000000</v>
      </c>
      <c r="P5461" s="162">
        <f t="shared" si="852"/>
        <v>180.33532117541429</v>
      </c>
      <c r="Q5461" s="162">
        <f t="shared" si="853"/>
        <v>142.77972424235625</v>
      </c>
      <c r="R5461" s="163">
        <f t="shared" si="854"/>
        <v>1</v>
      </c>
      <c r="S5461" s="161">
        <f t="shared" si="855"/>
        <v>6000000</v>
      </c>
      <c r="T5461" s="162">
        <f t="shared" si="856"/>
        <v>190.11177372513811</v>
      </c>
      <c r="U5461" s="162">
        <f t="shared" si="857"/>
        <v>128.88986212117814</v>
      </c>
      <c r="V5461" s="163">
        <f t="shared" si="858"/>
        <v>1</v>
      </c>
      <c r="W5461" s="164">
        <f t="shared" si="859"/>
        <v>175333581.59834826</v>
      </c>
      <c r="X5461" s="164">
        <f t="shared" si="860"/>
        <v>217331469.62375981</v>
      </c>
    </row>
    <row r="5462" spans="10:24" x14ac:dyDescent="0.25">
      <c r="J5462">
        <v>5459</v>
      </c>
      <c r="K5462" s="43">
        <v>0.57146594306172249</v>
      </c>
      <c r="L5462">
        <v>0.29421977584800885</v>
      </c>
      <c r="M5462">
        <v>0.46927148778717642</v>
      </c>
      <c r="N5462" s="44">
        <v>0.22583457060390077</v>
      </c>
      <c r="O5462" s="161">
        <f t="shared" si="851"/>
        <v>6000000</v>
      </c>
      <c r="P5462" s="162">
        <f t="shared" si="852"/>
        <v>171.88351944474667</v>
      </c>
      <c r="Q5462" s="162">
        <f t="shared" si="853"/>
        <v>133.45797442095505</v>
      </c>
      <c r="R5462" s="163">
        <f t="shared" si="854"/>
        <v>1</v>
      </c>
      <c r="S5462" s="161">
        <f t="shared" si="855"/>
        <v>6000000</v>
      </c>
      <c r="T5462" s="162">
        <f t="shared" si="856"/>
        <v>187.29450648158223</v>
      </c>
      <c r="U5462" s="162">
        <f t="shared" si="857"/>
        <v>124.22898721047753</v>
      </c>
      <c r="V5462" s="163">
        <f t="shared" si="858"/>
        <v>1</v>
      </c>
      <c r="W5462" s="164">
        <f t="shared" si="859"/>
        <v>180553270.14274967</v>
      </c>
      <c r="X5462" s="164">
        <f t="shared" si="860"/>
        <v>228393115.62662822</v>
      </c>
    </row>
    <row r="5463" spans="10:24" x14ac:dyDescent="0.25">
      <c r="J5463">
        <v>5460</v>
      </c>
      <c r="K5463" s="43">
        <v>0.97524363413934456</v>
      </c>
      <c r="L5463">
        <v>0.7264301708342642</v>
      </c>
      <c r="M5463">
        <v>0.90030711931663854</v>
      </c>
      <c r="N5463" s="44">
        <v>0.40206507003071579</v>
      </c>
      <c r="O5463" s="161">
        <f t="shared" si="851"/>
        <v>9000000</v>
      </c>
      <c r="P5463" s="162">
        <f t="shared" si="852"/>
        <v>189.03077697754415</v>
      </c>
      <c r="Q5463" s="162">
        <f t="shared" si="853"/>
        <v>160.66607031939813</v>
      </c>
      <c r="R5463" s="163">
        <f t="shared" si="854"/>
        <v>1</v>
      </c>
      <c r="S5463" s="161">
        <f t="shared" si="855"/>
        <v>9000000</v>
      </c>
      <c r="T5463" s="162">
        <f t="shared" si="856"/>
        <v>193.01025899251471</v>
      </c>
      <c r="U5463" s="162">
        <f t="shared" si="857"/>
        <v>137.83303515969908</v>
      </c>
      <c r="V5463" s="163">
        <f t="shared" si="858"/>
        <v>1</v>
      </c>
      <c r="W5463" s="164">
        <f t="shared" si="859"/>
        <v>205282359.92331418</v>
      </c>
      <c r="X5463" s="164">
        <f t="shared" si="860"/>
        <v>346595014.49534065</v>
      </c>
    </row>
    <row r="5464" spans="10:24" x14ac:dyDescent="0.25">
      <c r="J5464">
        <v>5461</v>
      </c>
      <c r="K5464" s="43">
        <v>0.70568699929443213</v>
      </c>
      <c r="L5464">
        <v>0.32207102814903998</v>
      </c>
      <c r="M5464">
        <v>0.5609602938047189</v>
      </c>
      <c r="N5464" s="44">
        <v>0.97267721958430586</v>
      </c>
      <c r="O5464" s="161">
        <f t="shared" si="851"/>
        <v>6000000</v>
      </c>
      <c r="P5464" s="162">
        <f t="shared" si="852"/>
        <v>173.07127038859807</v>
      </c>
      <c r="Q5464" s="162">
        <f t="shared" si="853"/>
        <v>138.06808705824704</v>
      </c>
      <c r="R5464" s="163">
        <f t="shared" si="854"/>
        <v>1</v>
      </c>
      <c r="S5464" s="161">
        <f t="shared" si="855"/>
        <v>7000000</v>
      </c>
      <c r="T5464" s="162">
        <f t="shared" si="856"/>
        <v>187.69042346286602</v>
      </c>
      <c r="U5464" s="162">
        <f t="shared" si="857"/>
        <v>126.53404352912352</v>
      </c>
      <c r="V5464" s="163">
        <f t="shared" si="858"/>
        <v>1</v>
      </c>
      <c r="W5464" s="164">
        <f t="shared" si="859"/>
        <v>160019099.98210612</v>
      </c>
      <c r="X5464" s="164">
        <f t="shared" si="860"/>
        <v>278094659.53619748</v>
      </c>
    </row>
    <row r="5465" spans="10:24" x14ac:dyDescent="0.25">
      <c r="J5465">
        <v>5462</v>
      </c>
      <c r="K5465" s="43">
        <v>0.13863737272406373</v>
      </c>
      <c r="L5465">
        <v>0.22642999455811619</v>
      </c>
      <c r="M5465">
        <v>0.43820839879322449</v>
      </c>
      <c r="N5465" s="44">
        <v>0.45498578994602801</v>
      </c>
      <c r="O5465" s="161">
        <f t="shared" si="851"/>
        <v>2000000</v>
      </c>
      <c r="P5465" s="162">
        <f t="shared" si="852"/>
        <v>168.74016696374559</v>
      </c>
      <c r="Q5465" s="162">
        <f t="shared" si="853"/>
        <v>131.88973724683382</v>
      </c>
      <c r="R5465" s="163">
        <f t="shared" si="854"/>
        <v>1</v>
      </c>
      <c r="S5465" s="161">
        <f t="shared" si="855"/>
        <v>2000000</v>
      </c>
      <c r="T5465" s="162">
        <f t="shared" si="856"/>
        <v>186.24672232124854</v>
      </c>
      <c r="U5465" s="162">
        <f t="shared" si="857"/>
        <v>123.44486862341691</v>
      </c>
      <c r="V5465" s="163">
        <f t="shared" si="858"/>
        <v>1</v>
      </c>
      <c r="W5465" s="164">
        <f t="shared" si="859"/>
        <v>23700859.433823556</v>
      </c>
      <c r="X5465" s="164">
        <f t="shared" si="860"/>
        <v>-24396292.604336739</v>
      </c>
    </row>
    <row r="5466" spans="10:24" x14ac:dyDescent="0.25">
      <c r="J5466">
        <v>5463</v>
      </c>
      <c r="K5466" s="43">
        <v>0.65258529929606501</v>
      </c>
      <c r="L5466">
        <v>0.12902378057921216</v>
      </c>
      <c r="M5466">
        <v>0.94316596610790038</v>
      </c>
      <c r="N5466" s="44">
        <v>9.6609918315787913E-2</v>
      </c>
      <c r="O5466" s="161">
        <f t="shared" si="851"/>
        <v>6000000</v>
      </c>
      <c r="P5466" s="162">
        <f t="shared" si="852"/>
        <v>163.03473163083564</v>
      </c>
      <c r="Q5466" s="162">
        <f t="shared" si="853"/>
        <v>166.6383795711406</v>
      </c>
      <c r="R5466" s="163">
        <f t="shared" si="854"/>
        <v>1</v>
      </c>
      <c r="S5466" s="161">
        <f t="shared" si="855"/>
        <v>7000000</v>
      </c>
      <c r="T5466" s="162">
        <f t="shared" si="856"/>
        <v>184.34491054361189</v>
      </c>
      <c r="U5466" s="162">
        <f t="shared" si="857"/>
        <v>140.8191897855703</v>
      </c>
      <c r="V5466" s="163">
        <f t="shared" si="858"/>
        <v>0.9</v>
      </c>
      <c r="W5466" s="164">
        <f t="shared" si="859"/>
        <v>-71621887.641829804</v>
      </c>
      <c r="X5466" s="164">
        <f t="shared" si="860"/>
        <v>124212040.775662</v>
      </c>
    </row>
    <row r="5467" spans="10:24" x14ac:dyDescent="0.25">
      <c r="J5467">
        <v>5464</v>
      </c>
      <c r="K5467" s="43">
        <v>0.80063736054953705</v>
      </c>
      <c r="L5467">
        <v>0.73001066650773894</v>
      </c>
      <c r="M5467">
        <v>0.40096404207288661</v>
      </c>
      <c r="N5467" s="44">
        <v>0.51777619662641783</v>
      </c>
      <c r="O5467" s="161">
        <f t="shared" si="851"/>
        <v>7000000</v>
      </c>
      <c r="P5467" s="162">
        <f t="shared" si="852"/>
        <v>189.19267876473688</v>
      </c>
      <c r="Q5467" s="162">
        <f t="shared" si="853"/>
        <v>129.98294830108898</v>
      </c>
      <c r="R5467" s="163">
        <f t="shared" si="854"/>
        <v>1</v>
      </c>
      <c r="S5467" s="161">
        <f t="shared" si="855"/>
        <v>7000000</v>
      </c>
      <c r="T5467" s="162">
        <f t="shared" si="856"/>
        <v>193.06422625491228</v>
      </c>
      <c r="U5467" s="162">
        <f t="shared" si="857"/>
        <v>122.49147415054449</v>
      </c>
      <c r="V5467" s="163">
        <f t="shared" si="858"/>
        <v>1</v>
      </c>
      <c r="W5467" s="164">
        <f t="shared" si="859"/>
        <v>364468113.24553531</v>
      </c>
      <c r="X5467" s="164">
        <f t="shared" si="860"/>
        <v>344009264.73057455</v>
      </c>
    </row>
    <row r="5468" spans="10:24" x14ac:dyDescent="0.25">
      <c r="J5468">
        <v>5465</v>
      </c>
      <c r="K5468" s="43">
        <v>6.2019230960054017E-2</v>
      </c>
      <c r="L5468">
        <v>0.48444819832031338</v>
      </c>
      <c r="M5468">
        <v>0.10840499115369329</v>
      </c>
      <c r="N5468" s="44">
        <v>0.1033901644481553</v>
      </c>
      <c r="O5468" s="161">
        <f t="shared" si="851"/>
        <v>2000000</v>
      </c>
      <c r="P5468" s="162">
        <f t="shared" si="852"/>
        <v>179.4151130350655</v>
      </c>
      <c r="Q5468" s="162">
        <f t="shared" si="853"/>
        <v>110.29889714286914</v>
      </c>
      <c r="R5468" s="163">
        <f t="shared" si="854"/>
        <v>1</v>
      </c>
      <c r="S5468" s="161">
        <f t="shared" si="855"/>
        <v>2000000</v>
      </c>
      <c r="T5468" s="162">
        <f t="shared" si="856"/>
        <v>189.80503767835518</v>
      </c>
      <c r="U5468" s="162">
        <f t="shared" si="857"/>
        <v>112.64944857143456</v>
      </c>
      <c r="V5468" s="163">
        <f t="shared" si="858"/>
        <v>0.9</v>
      </c>
      <c r="W5468" s="164">
        <f t="shared" si="859"/>
        <v>88232431.784392744</v>
      </c>
      <c r="X5468" s="164">
        <f t="shared" si="860"/>
        <v>-11119939.607542902</v>
      </c>
    </row>
    <row r="5469" spans="10:24" x14ac:dyDescent="0.25">
      <c r="J5469">
        <v>5466</v>
      </c>
      <c r="K5469" s="43">
        <v>0.64683080685538286</v>
      </c>
      <c r="L5469">
        <v>0.97390742042936318</v>
      </c>
      <c r="M5469">
        <v>0.4583310519908137</v>
      </c>
      <c r="N5469" s="44">
        <v>0.80607222323466077</v>
      </c>
      <c r="O5469" s="161">
        <f t="shared" si="851"/>
        <v>6000000</v>
      </c>
      <c r="P5469" s="162">
        <f t="shared" si="852"/>
        <v>209.12404751265231</v>
      </c>
      <c r="Q5469" s="162">
        <f t="shared" si="853"/>
        <v>132.90721589034584</v>
      </c>
      <c r="R5469" s="163">
        <f t="shared" si="854"/>
        <v>1</v>
      </c>
      <c r="S5469" s="161">
        <f t="shared" si="855"/>
        <v>7000000</v>
      </c>
      <c r="T5469" s="162">
        <f t="shared" si="856"/>
        <v>199.70801583755076</v>
      </c>
      <c r="U5469" s="162">
        <f t="shared" si="857"/>
        <v>123.95360794517292</v>
      </c>
      <c r="V5469" s="163">
        <f t="shared" si="858"/>
        <v>1</v>
      </c>
      <c r="W5469" s="164">
        <f t="shared" si="859"/>
        <v>407300989.73383886</v>
      </c>
      <c r="X5469" s="164">
        <f t="shared" si="860"/>
        <v>380280855.24664491</v>
      </c>
    </row>
    <row r="5470" spans="10:24" x14ac:dyDescent="0.25">
      <c r="J5470">
        <v>5467</v>
      </c>
      <c r="K5470" s="43">
        <v>0.98503670413618538</v>
      </c>
      <c r="L5470">
        <v>0.5719944024947281</v>
      </c>
      <c r="M5470">
        <v>0.78177913873485938</v>
      </c>
      <c r="N5470" s="44">
        <v>0.65032843802610185</v>
      </c>
      <c r="O5470" s="161">
        <f t="shared" si="851"/>
        <v>9000000</v>
      </c>
      <c r="P5470" s="162">
        <f t="shared" si="852"/>
        <v>182.72181079119113</v>
      </c>
      <c r="Q5470" s="162">
        <f t="shared" si="853"/>
        <v>150.56431875719619</v>
      </c>
      <c r="R5470" s="163">
        <f t="shared" si="854"/>
        <v>1</v>
      </c>
      <c r="S5470" s="161">
        <f t="shared" si="855"/>
        <v>9000000</v>
      </c>
      <c r="T5470" s="162">
        <f t="shared" si="856"/>
        <v>190.90727026373037</v>
      </c>
      <c r="U5470" s="162">
        <f t="shared" si="857"/>
        <v>132.7821593785981</v>
      </c>
      <c r="V5470" s="163">
        <f t="shared" si="858"/>
        <v>1</v>
      </c>
      <c r="W5470" s="164">
        <f t="shared" si="859"/>
        <v>239417428.30595446</v>
      </c>
      <c r="X5470" s="164">
        <f t="shared" si="860"/>
        <v>373125997.96619046</v>
      </c>
    </row>
    <row r="5471" spans="10:24" x14ac:dyDescent="0.25">
      <c r="J5471">
        <v>5468</v>
      </c>
      <c r="K5471" s="43">
        <v>0.33800269991920728</v>
      </c>
      <c r="L5471">
        <v>0.3045789906870513</v>
      </c>
      <c r="M5471">
        <v>0.86072170248375723</v>
      </c>
      <c r="N5471" s="44">
        <v>0.8924079571807163</v>
      </c>
      <c r="O5471" s="161">
        <f t="shared" si="851"/>
        <v>5000000</v>
      </c>
      <c r="P5471" s="162">
        <f t="shared" si="852"/>
        <v>172.33086371508196</v>
      </c>
      <c r="Q5471" s="162">
        <f t="shared" si="853"/>
        <v>156.67135055394513</v>
      </c>
      <c r="R5471" s="163">
        <f t="shared" si="854"/>
        <v>1</v>
      </c>
      <c r="S5471" s="161">
        <f t="shared" si="855"/>
        <v>6000000</v>
      </c>
      <c r="T5471" s="162">
        <f t="shared" si="856"/>
        <v>187.44362123836066</v>
      </c>
      <c r="U5471" s="162">
        <f t="shared" si="857"/>
        <v>135.83567527697255</v>
      </c>
      <c r="V5471" s="163">
        <f t="shared" si="858"/>
        <v>1</v>
      </c>
      <c r="W5471" s="164">
        <f t="shared" si="859"/>
        <v>28297565.805684149</v>
      </c>
      <c r="X5471" s="164">
        <f t="shared" si="860"/>
        <v>159647675.76832867</v>
      </c>
    </row>
    <row r="5472" spans="10:24" x14ac:dyDescent="0.25">
      <c r="J5472">
        <v>5469</v>
      </c>
      <c r="K5472" s="43">
        <v>6.638378303512027E-2</v>
      </c>
      <c r="L5472">
        <v>0.37793650909832499</v>
      </c>
      <c r="M5472">
        <v>0.54963657299373614</v>
      </c>
      <c r="N5472" s="44">
        <v>0.80143788972105379</v>
      </c>
      <c r="O5472" s="161">
        <f t="shared" si="851"/>
        <v>2000000</v>
      </c>
      <c r="P5472" s="162">
        <f t="shared" si="852"/>
        <v>175.33642845126829</v>
      </c>
      <c r="Q5472" s="162">
        <f t="shared" si="853"/>
        <v>137.49486404607958</v>
      </c>
      <c r="R5472" s="163">
        <f t="shared" si="854"/>
        <v>1</v>
      </c>
      <c r="S5472" s="161">
        <f t="shared" si="855"/>
        <v>2000000</v>
      </c>
      <c r="T5472" s="162">
        <f t="shared" si="856"/>
        <v>188.44547615042276</v>
      </c>
      <c r="U5472" s="162">
        <f t="shared" si="857"/>
        <v>126.24743202303979</v>
      </c>
      <c r="V5472" s="163">
        <f t="shared" si="858"/>
        <v>1</v>
      </c>
      <c r="W5472" s="164">
        <f t="shared" si="859"/>
        <v>25683128.810377404</v>
      </c>
      <c r="X5472" s="164">
        <f t="shared" si="860"/>
        <v>-25603911.745234057</v>
      </c>
    </row>
    <row r="5473" spans="10:24" x14ac:dyDescent="0.25">
      <c r="J5473">
        <v>5470</v>
      </c>
      <c r="K5473" s="43">
        <v>0.90130672676918111</v>
      </c>
      <c r="L5473">
        <v>0.91671378335664655</v>
      </c>
      <c r="M5473">
        <v>0.80207269049280616</v>
      </c>
      <c r="N5473" s="44">
        <v>5.7323677152621433E-2</v>
      </c>
      <c r="O5473" s="161">
        <f t="shared" si="851"/>
        <v>7000000</v>
      </c>
      <c r="P5473" s="162">
        <f t="shared" si="852"/>
        <v>200.74952274483749</v>
      </c>
      <c r="Q5473" s="162">
        <f t="shared" si="853"/>
        <v>151.98095872685869</v>
      </c>
      <c r="R5473" s="163">
        <f t="shared" si="854"/>
        <v>1</v>
      </c>
      <c r="S5473" s="161">
        <f t="shared" si="855"/>
        <v>9000000</v>
      </c>
      <c r="T5473" s="162">
        <f t="shared" si="856"/>
        <v>196.91650758161251</v>
      </c>
      <c r="U5473" s="162">
        <f t="shared" si="857"/>
        <v>133.49047936342936</v>
      </c>
      <c r="V5473" s="163">
        <f t="shared" si="858"/>
        <v>0.9</v>
      </c>
      <c r="W5473" s="164">
        <f t="shared" si="859"/>
        <v>291379948.12585163</v>
      </c>
      <c r="X5473" s="164">
        <f t="shared" si="860"/>
        <v>363750828.56728351</v>
      </c>
    </row>
    <row r="5474" spans="10:24" x14ac:dyDescent="0.25">
      <c r="J5474">
        <v>5471</v>
      </c>
      <c r="K5474" s="43">
        <v>0.12769706805655456</v>
      </c>
      <c r="L5474">
        <v>0.48977217450707011</v>
      </c>
      <c r="M5474">
        <v>0.14386678467252445</v>
      </c>
      <c r="N5474" s="44">
        <v>0.92248740840497645</v>
      </c>
      <c r="O5474" s="161">
        <f t="shared" si="851"/>
        <v>2000000</v>
      </c>
      <c r="P5474" s="162">
        <f t="shared" si="852"/>
        <v>179.61539751485449</v>
      </c>
      <c r="Q5474" s="162">
        <f t="shared" si="853"/>
        <v>113.73786612998558</v>
      </c>
      <c r="R5474" s="163">
        <f t="shared" si="854"/>
        <v>1</v>
      </c>
      <c r="S5474" s="161">
        <f t="shared" si="855"/>
        <v>2000000</v>
      </c>
      <c r="T5474" s="162">
        <f t="shared" si="856"/>
        <v>189.87179917161816</v>
      </c>
      <c r="U5474" s="162">
        <f t="shared" si="857"/>
        <v>114.36893306499279</v>
      </c>
      <c r="V5474" s="163">
        <f t="shared" si="858"/>
        <v>1</v>
      </c>
      <c r="W5474" s="164">
        <f t="shared" si="859"/>
        <v>81755062.76973784</v>
      </c>
      <c r="X5474" s="164">
        <f t="shared" si="860"/>
        <v>1005732.2132507563</v>
      </c>
    </row>
    <row r="5475" spans="10:24" x14ac:dyDescent="0.25">
      <c r="J5475">
        <v>5472</v>
      </c>
      <c r="K5475" s="43">
        <v>0.77678063589659718</v>
      </c>
      <c r="L5475">
        <v>0.71642661675010022</v>
      </c>
      <c r="M5475">
        <v>0.64330416466905627</v>
      </c>
      <c r="N5475" s="44">
        <v>6.57085907636491E-2</v>
      </c>
      <c r="O5475" s="161">
        <f t="shared" si="851"/>
        <v>7000000</v>
      </c>
      <c r="P5475" s="162">
        <f t="shared" si="852"/>
        <v>188.58387958027072</v>
      </c>
      <c r="Q5475" s="162">
        <f t="shared" si="853"/>
        <v>142.3460960912353</v>
      </c>
      <c r="R5475" s="163">
        <f t="shared" si="854"/>
        <v>1</v>
      </c>
      <c r="S5475" s="161">
        <f t="shared" si="855"/>
        <v>7000000</v>
      </c>
      <c r="T5475" s="162">
        <f t="shared" si="856"/>
        <v>192.86129319342356</v>
      </c>
      <c r="U5475" s="162">
        <f t="shared" si="857"/>
        <v>128.67304804561763</v>
      </c>
      <c r="V5475" s="163">
        <f t="shared" si="858"/>
        <v>0.9</v>
      </c>
      <c r="W5475" s="164">
        <f t="shared" si="859"/>
        <v>273664484.42324793</v>
      </c>
      <c r="X5475" s="164">
        <f t="shared" si="860"/>
        <v>254385944.43117738</v>
      </c>
    </row>
    <row r="5476" spans="10:24" x14ac:dyDescent="0.25">
      <c r="J5476">
        <v>5473</v>
      </c>
      <c r="K5476" s="43">
        <v>0.63741220667928766</v>
      </c>
      <c r="L5476">
        <v>0.76275775782083699</v>
      </c>
      <c r="M5476">
        <v>0.83751095789563679</v>
      </c>
      <c r="N5476" s="44">
        <v>0.83535943948056202</v>
      </c>
      <c r="O5476" s="161">
        <f t="shared" si="851"/>
        <v>6000000</v>
      </c>
      <c r="P5476" s="162">
        <f t="shared" si="852"/>
        <v>190.72802390704396</v>
      </c>
      <c r="Q5476" s="162">
        <f t="shared" si="853"/>
        <v>154.6855908933062</v>
      </c>
      <c r="R5476" s="163">
        <f t="shared" si="854"/>
        <v>1</v>
      </c>
      <c r="S5476" s="161">
        <f t="shared" si="855"/>
        <v>7000000</v>
      </c>
      <c r="T5476" s="162">
        <f t="shared" si="856"/>
        <v>193.57600796901465</v>
      </c>
      <c r="U5476" s="162">
        <f t="shared" si="857"/>
        <v>134.8427954466531</v>
      </c>
      <c r="V5476" s="163">
        <f t="shared" si="858"/>
        <v>1</v>
      </c>
      <c r="W5476" s="164">
        <f t="shared" si="859"/>
        <v>166254598.08242658</v>
      </c>
      <c r="X5476" s="164">
        <f t="shared" si="860"/>
        <v>261132487.65653086</v>
      </c>
    </row>
    <row r="5477" spans="10:24" x14ac:dyDescent="0.25">
      <c r="J5477">
        <v>5474</v>
      </c>
      <c r="K5477" s="43">
        <v>0.94597439731488309</v>
      </c>
      <c r="L5477">
        <v>0.87226845791137608</v>
      </c>
      <c r="M5477">
        <v>0.33208671634087217</v>
      </c>
      <c r="N5477" s="44">
        <v>0.65513926862295602</v>
      </c>
      <c r="O5477" s="161">
        <f t="shared" si="851"/>
        <v>7000000</v>
      </c>
      <c r="P5477" s="162">
        <f t="shared" si="852"/>
        <v>197.0576986294725</v>
      </c>
      <c r="Q5477" s="162">
        <f t="shared" si="853"/>
        <v>126.31683236378537</v>
      </c>
      <c r="R5477" s="163">
        <f t="shared" si="854"/>
        <v>1</v>
      </c>
      <c r="S5477" s="161">
        <f t="shared" si="855"/>
        <v>9000000</v>
      </c>
      <c r="T5477" s="162">
        <f t="shared" si="856"/>
        <v>195.68589954315749</v>
      </c>
      <c r="U5477" s="162">
        <f t="shared" si="857"/>
        <v>120.65841618189268</v>
      </c>
      <c r="V5477" s="163">
        <f t="shared" si="858"/>
        <v>1</v>
      </c>
      <c r="W5477" s="164">
        <f t="shared" si="859"/>
        <v>445186063.85980994</v>
      </c>
      <c r="X5477" s="164">
        <f t="shared" si="860"/>
        <v>525247350.2513833</v>
      </c>
    </row>
    <row r="5478" spans="10:24" x14ac:dyDescent="0.25">
      <c r="J5478">
        <v>5475</v>
      </c>
      <c r="K5478" s="43">
        <v>0.10924598602478897</v>
      </c>
      <c r="L5478">
        <v>3.0694032008287131E-3</v>
      </c>
      <c r="M5478">
        <v>0.19896232003901615</v>
      </c>
      <c r="N5478" s="44">
        <v>4.6993435859599142E-3</v>
      </c>
      <c r="O5478" s="161">
        <f t="shared" si="851"/>
        <v>2000000</v>
      </c>
      <c r="P5478" s="162">
        <f t="shared" si="852"/>
        <v>138.89589642417249</v>
      </c>
      <c r="Q5478" s="162">
        <f t="shared" si="853"/>
        <v>118.09332921469131</v>
      </c>
      <c r="R5478" s="163">
        <f t="shared" si="854"/>
        <v>1</v>
      </c>
      <c r="S5478" s="161">
        <f t="shared" si="855"/>
        <v>2000000</v>
      </c>
      <c r="T5478" s="162">
        <f t="shared" si="856"/>
        <v>176.29863214139084</v>
      </c>
      <c r="U5478" s="162">
        <f t="shared" si="857"/>
        <v>116.54666460734565</v>
      </c>
      <c r="V5478" s="163">
        <f t="shared" si="858"/>
        <v>0.05</v>
      </c>
      <c r="W5478" s="164">
        <f t="shared" si="859"/>
        <v>-8394865.5810376331</v>
      </c>
      <c r="X5478" s="164">
        <f t="shared" si="860"/>
        <v>-144024803.24659547</v>
      </c>
    </row>
    <row r="5479" spans="10:24" x14ac:dyDescent="0.25">
      <c r="J5479">
        <v>5476</v>
      </c>
      <c r="K5479" s="43">
        <v>3.1175542263468969E-2</v>
      </c>
      <c r="L5479">
        <v>0.89403659555583714</v>
      </c>
      <c r="M5479">
        <v>0.92315025913112359</v>
      </c>
      <c r="N5479" s="44">
        <v>0.32998713581988137</v>
      </c>
      <c r="O5479" s="161">
        <f t="shared" si="851"/>
        <v>1000000</v>
      </c>
      <c r="P5479" s="162">
        <f t="shared" si="852"/>
        <v>198.72427075897269</v>
      </c>
      <c r="Q5479" s="162">
        <f t="shared" si="853"/>
        <v>163.53170475895575</v>
      </c>
      <c r="R5479" s="163">
        <f t="shared" si="854"/>
        <v>1</v>
      </c>
      <c r="S5479" s="161">
        <f t="shared" si="855"/>
        <v>1000000</v>
      </c>
      <c r="T5479" s="162">
        <f t="shared" si="856"/>
        <v>196.24142358632423</v>
      </c>
      <c r="U5479" s="162">
        <f t="shared" si="857"/>
        <v>139.26585237947788</v>
      </c>
      <c r="V5479" s="163">
        <f t="shared" si="858"/>
        <v>1</v>
      </c>
      <c r="W5479" s="164">
        <f t="shared" si="859"/>
        <v>-14807433.999983065</v>
      </c>
      <c r="X5479" s="164">
        <f t="shared" si="860"/>
        <v>-93024428.793153644</v>
      </c>
    </row>
    <row r="5480" spans="10:24" x14ac:dyDescent="0.25">
      <c r="J5480">
        <v>5477</v>
      </c>
      <c r="K5480" s="43">
        <v>0.10537271101860557</v>
      </c>
      <c r="L5480">
        <v>0.61256473341832052</v>
      </c>
      <c r="M5480">
        <v>0.70952405850932732</v>
      </c>
      <c r="N5480" s="44">
        <v>6.8198814096463667E-2</v>
      </c>
      <c r="O5480" s="161">
        <f t="shared" si="851"/>
        <v>2000000</v>
      </c>
      <c r="P5480" s="162">
        <f t="shared" si="852"/>
        <v>184.29014861521779</v>
      </c>
      <c r="Q5480" s="162">
        <f t="shared" si="853"/>
        <v>146.03989696278671</v>
      </c>
      <c r="R5480" s="163">
        <f t="shared" si="854"/>
        <v>1</v>
      </c>
      <c r="S5480" s="161">
        <f t="shared" si="855"/>
        <v>2000000</v>
      </c>
      <c r="T5480" s="162">
        <f t="shared" si="856"/>
        <v>191.43004953840594</v>
      </c>
      <c r="U5480" s="162">
        <f t="shared" si="857"/>
        <v>130.51994848139336</v>
      </c>
      <c r="V5480" s="163">
        <f t="shared" si="858"/>
        <v>0.9</v>
      </c>
      <c r="W5480" s="164">
        <f t="shared" si="859"/>
        <v>26500503.304862157</v>
      </c>
      <c r="X5480" s="164">
        <f t="shared" si="860"/>
        <v>-40361818.09737736</v>
      </c>
    </row>
    <row r="5481" spans="10:24" x14ac:dyDescent="0.25">
      <c r="J5481">
        <v>5478</v>
      </c>
      <c r="K5481" s="43">
        <v>0.79274196442999356</v>
      </c>
      <c r="L5481">
        <v>0.57717551307360815</v>
      </c>
      <c r="M5481">
        <v>0.16678519746494569</v>
      </c>
      <c r="N5481" s="44">
        <v>0.64870909425147061</v>
      </c>
      <c r="O5481" s="161">
        <f t="shared" si="851"/>
        <v>7000000</v>
      </c>
      <c r="P5481" s="162">
        <f t="shared" si="852"/>
        <v>182.92009455009324</v>
      </c>
      <c r="Q5481" s="162">
        <f t="shared" si="853"/>
        <v>115.66105462273421</v>
      </c>
      <c r="R5481" s="163">
        <f t="shared" si="854"/>
        <v>1</v>
      </c>
      <c r="S5481" s="161">
        <f t="shared" si="855"/>
        <v>7000000</v>
      </c>
      <c r="T5481" s="162">
        <f t="shared" si="856"/>
        <v>190.97336485003109</v>
      </c>
      <c r="U5481" s="162">
        <f t="shared" si="857"/>
        <v>115.33052731136711</v>
      </c>
      <c r="V5481" s="163">
        <f t="shared" si="858"/>
        <v>1</v>
      </c>
      <c r="W5481" s="164">
        <f t="shared" si="859"/>
        <v>420813279.49151319</v>
      </c>
      <c r="X5481" s="164">
        <f t="shared" si="860"/>
        <v>379499862.77064788</v>
      </c>
    </row>
    <row r="5482" spans="10:24" x14ac:dyDescent="0.25">
      <c r="J5482">
        <v>5479</v>
      </c>
      <c r="K5482" s="43">
        <v>0.4002484842286459</v>
      </c>
      <c r="L5482">
        <v>0.8913203033968452</v>
      </c>
      <c r="M5482">
        <v>0.17042173836748509</v>
      </c>
      <c r="N5482" s="44">
        <v>0.22193965412693673</v>
      </c>
      <c r="O5482" s="161">
        <f t="shared" si="851"/>
        <v>5000000</v>
      </c>
      <c r="P5482" s="162">
        <f t="shared" si="852"/>
        <v>198.50370226067844</v>
      </c>
      <c r="Q5482" s="162">
        <f t="shared" si="853"/>
        <v>115.95000042600512</v>
      </c>
      <c r="R5482" s="163">
        <f t="shared" si="854"/>
        <v>1</v>
      </c>
      <c r="S5482" s="161">
        <f t="shared" si="855"/>
        <v>6000000</v>
      </c>
      <c r="T5482" s="162">
        <f t="shared" si="856"/>
        <v>196.16790075355948</v>
      </c>
      <c r="U5482" s="162">
        <f t="shared" si="857"/>
        <v>115.47500021300256</v>
      </c>
      <c r="V5482" s="163">
        <f t="shared" si="858"/>
        <v>1</v>
      </c>
      <c r="W5482" s="164">
        <f t="shared" si="859"/>
        <v>362768509.17336661</v>
      </c>
      <c r="X5482" s="164">
        <f t="shared" si="860"/>
        <v>334157403.24334151</v>
      </c>
    </row>
    <row r="5483" spans="10:24" x14ac:dyDescent="0.25">
      <c r="J5483">
        <v>5480</v>
      </c>
      <c r="K5483" s="43">
        <v>0.6069535949444762</v>
      </c>
      <c r="L5483">
        <v>0.72952992852684329</v>
      </c>
      <c r="M5483">
        <v>0.2165347070935193</v>
      </c>
      <c r="N5483" s="44">
        <v>0.46758525765881231</v>
      </c>
      <c r="O5483" s="161">
        <f t="shared" si="851"/>
        <v>6000000</v>
      </c>
      <c r="P5483" s="162">
        <f t="shared" si="852"/>
        <v>189.17087897164333</v>
      </c>
      <c r="Q5483" s="162">
        <f t="shared" si="853"/>
        <v>119.32099879743052</v>
      </c>
      <c r="R5483" s="163">
        <f t="shared" si="854"/>
        <v>1</v>
      </c>
      <c r="S5483" s="161">
        <f t="shared" si="855"/>
        <v>7000000</v>
      </c>
      <c r="T5483" s="162">
        <f t="shared" si="856"/>
        <v>193.05695965721443</v>
      </c>
      <c r="U5483" s="162">
        <f t="shared" si="857"/>
        <v>117.16049939871526</v>
      </c>
      <c r="V5483" s="163">
        <f t="shared" si="858"/>
        <v>1</v>
      </c>
      <c r="W5483" s="164">
        <f t="shared" si="859"/>
        <v>369099281.04527688</v>
      </c>
      <c r="X5483" s="164">
        <f t="shared" si="860"/>
        <v>381275221.8094942</v>
      </c>
    </row>
    <row r="5484" spans="10:24" x14ac:dyDescent="0.25">
      <c r="J5484">
        <v>5481</v>
      </c>
      <c r="K5484" s="43">
        <v>0.28048085382097165</v>
      </c>
      <c r="L5484">
        <v>0.49403231969369565</v>
      </c>
      <c r="M5484">
        <v>0.78182433568459642</v>
      </c>
      <c r="N5484" s="44">
        <v>0.81867216382875796</v>
      </c>
      <c r="O5484" s="161">
        <f t="shared" si="851"/>
        <v>2000000</v>
      </c>
      <c r="P5484" s="162">
        <f t="shared" si="852"/>
        <v>179.7756102884062</v>
      </c>
      <c r="Q5484" s="162">
        <f t="shared" si="853"/>
        <v>150.56738610975697</v>
      </c>
      <c r="R5484" s="163">
        <f t="shared" si="854"/>
        <v>1</v>
      </c>
      <c r="S5484" s="161">
        <f t="shared" si="855"/>
        <v>5000000</v>
      </c>
      <c r="T5484" s="162">
        <f t="shared" si="856"/>
        <v>189.92520342946872</v>
      </c>
      <c r="U5484" s="162">
        <f t="shared" si="857"/>
        <v>132.78369305487848</v>
      </c>
      <c r="V5484" s="163">
        <f t="shared" si="858"/>
        <v>1</v>
      </c>
      <c r="W5484" s="164">
        <f t="shared" si="859"/>
        <v>8416448.3572984636</v>
      </c>
      <c r="X5484" s="164">
        <f t="shared" si="860"/>
        <v>135707551.87295121</v>
      </c>
    </row>
    <row r="5485" spans="10:24" x14ac:dyDescent="0.25">
      <c r="J5485">
        <v>5482</v>
      </c>
      <c r="K5485" s="43">
        <v>0.80461373467643282</v>
      </c>
      <c r="L5485">
        <v>0.29258066415140205</v>
      </c>
      <c r="M5485">
        <v>0.33536153129052781</v>
      </c>
      <c r="N5485" s="44">
        <v>0.55385644188359617</v>
      </c>
      <c r="O5485" s="161">
        <f t="shared" si="851"/>
        <v>7000000</v>
      </c>
      <c r="P5485" s="162">
        <f t="shared" si="852"/>
        <v>171.81208150588077</v>
      </c>
      <c r="Q5485" s="162">
        <f t="shared" si="853"/>
        <v>126.49688289555993</v>
      </c>
      <c r="R5485" s="163">
        <f t="shared" si="854"/>
        <v>1</v>
      </c>
      <c r="S5485" s="161">
        <f t="shared" si="855"/>
        <v>7000000</v>
      </c>
      <c r="T5485" s="162">
        <f t="shared" si="856"/>
        <v>187.2706938352936</v>
      </c>
      <c r="U5485" s="162">
        <f t="shared" si="857"/>
        <v>120.74844144777997</v>
      </c>
      <c r="V5485" s="163">
        <f t="shared" si="858"/>
        <v>1</v>
      </c>
      <c r="W5485" s="164">
        <f t="shared" si="859"/>
        <v>267206390.27224582</v>
      </c>
      <c r="X5485" s="164">
        <f t="shared" si="860"/>
        <v>315655766.7125954</v>
      </c>
    </row>
    <row r="5486" spans="10:24" x14ac:dyDescent="0.25">
      <c r="J5486">
        <v>5483</v>
      </c>
      <c r="K5486" s="43">
        <v>0.62234285067466566</v>
      </c>
      <c r="L5486">
        <v>0.17383608654779781</v>
      </c>
      <c r="M5486">
        <v>0.44918650412804939</v>
      </c>
      <c r="N5486" s="44">
        <v>0.74509595963409103</v>
      </c>
      <c r="O5486" s="161">
        <f t="shared" si="851"/>
        <v>6000000</v>
      </c>
      <c r="P5486" s="162">
        <f t="shared" si="852"/>
        <v>165.91328871561484</v>
      </c>
      <c r="Q5486" s="162">
        <f t="shared" si="853"/>
        <v>132.44566182054058</v>
      </c>
      <c r="R5486" s="163">
        <f t="shared" si="854"/>
        <v>1</v>
      </c>
      <c r="S5486" s="161">
        <f t="shared" si="855"/>
        <v>7000000</v>
      </c>
      <c r="T5486" s="162">
        <f t="shared" si="856"/>
        <v>185.30442957187162</v>
      </c>
      <c r="U5486" s="162">
        <f t="shared" si="857"/>
        <v>123.72283091027029</v>
      </c>
      <c r="V5486" s="163">
        <f t="shared" si="858"/>
        <v>1</v>
      </c>
      <c r="W5486" s="164">
        <f t="shared" si="859"/>
        <v>150805761.37044558</v>
      </c>
      <c r="X5486" s="164">
        <f t="shared" si="860"/>
        <v>281071190.63120931</v>
      </c>
    </row>
    <row r="5487" spans="10:24" x14ac:dyDescent="0.25">
      <c r="J5487">
        <v>5484</v>
      </c>
      <c r="K5487" s="43">
        <v>0.54827783876693781</v>
      </c>
      <c r="L5487">
        <v>0.19279493983502105</v>
      </c>
      <c r="M5487">
        <v>1.5671950828874959E-3</v>
      </c>
      <c r="N5487" s="44">
        <v>0.16482503417196781</v>
      </c>
      <c r="O5487" s="161">
        <f t="shared" si="851"/>
        <v>5000000</v>
      </c>
      <c r="P5487" s="162">
        <f t="shared" si="852"/>
        <v>166.98535721464714</v>
      </c>
      <c r="Q5487" s="162">
        <f t="shared" si="853"/>
        <v>75.915177820529053</v>
      </c>
      <c r="R5487" s="163">
        <f t="shared" si="854"/>
        <v>1</v>
      </c>
      <c r="S5487" s="161">
        <f t="shared" si="855"/>
        <v>6000000</v>
      </c>
      <c r="T5487" s="162">
        <f t="shared" si="856"/>
        <v>185.66178573821571</v>
      </c>
      <c r="U5487" s="162">
        <f t="shared" si="857"/>
        <v>95.457588910264519</v>
      </c>
      <c r="V5487" s="163">
        <f t="shared" si="858"/>
        <v>0.9</v>
      </c>
      <c r="W5487" s="164">
        <f t="shared" si="859"/>
        <v>405350896.97059041</v>
      </c>
      <c r="X5487" s="164">
        <f t="shared" si="860"/>
        <v>337102662.87093645</v>
      </c>
    </row>
    <row r="5488" spans="10:24" x14ac:dyDescent="0.25">
      <c r="J5488">
        <v>5485</v>
      </c>
      <c r="K5488" s="43">
        <v>0.22364635288382007</v>
      </c>
      <c r="L5488">
        <v>0.57766050933769431</v>
      </c>
      <c r="M5488">
        <v>0.54100344320575977</v>
      </c>
      <c r="N5488" s="44">
        <v>0.11233582846594803</v>
      </c>
      <c r="O5488" s="161">
        <f t="shared" si="851"/>
        <v>2000000</v>
      </c>
      <c r="P5488" s="162">
        <f t="shared" si="852"/>
        <v>182.93868121327148</v>
      </c>
      <c r="Q5488" s="162">
        <f t="shared" si="853"/>
        <v>137.0592404191604</v>
      </c>
      <c r="R5488" s="163">
        <f t="shared" si="854"/>
        <v>1</v>
      </c>
      <c r="S5488" s="161">
        <f t="shared" si="855"/>
        <v>5000000</v>
      </c>
      <c r="T5488" s="162">
        <f t="shared" si="856"/>
        <v>190.97956040442384</v>
      </c>
      <c r="U5488" s="162">
        <f t="shared" si="857"/>
        <v>126.0296202095802</v>
      </c>
      <c r="V5488" s="163">
        <f t="shared" si="858"/>
        <v>0.9</v>
      </c>
      <c r="W5488" s="164">
        <f t="shared" si="859"/>
        <v>41758881.588222146</v>
      </c>
      <c r="X5488" s="164">
        <f t="shared" si="860"/>
        <v>142274730.87679636</v>
      </c>
    </row>
    <row r="5489" spans="10:24" x14ac:dyDescent="0.25">
      <c r="J5489">
        <v>5486</v>
      </c>
      <c r="K5489" s="43">
        <v>0.97691034029030477</v>
      </c>
      <c r="L5489">
        <v>0.52902699095678829</v>
      </c>
      <c r="M5489">
        <v>0.85606318316757291</v>
      </c>
      <c r="N5489" s="44">
        <v>5.9218689498432453E-2</v>
      </c>
      <c r="O5489" s="161">
        <f t="shared" si="851"/>
        <v>9000000</v>
      </c>
      <c r="P5489" s="162">
        <f t="shared" si="852"/>
        <v>181.09236290917502</v>
      </c>
      <c r="Q5489" s="162">
        <f t="shared" si="853"/>
        <v>156.2559570482704</v>
      </c>
      <c r="R5489" s="163">
        <f t="shared" si="854"/>
        <v>1</v>
      </c>
      <c r="S5489" s="161">
        <f t="shared" si="855"/>
        <v>9000000</v>
      </c>
      <c r="T5489" s="162">
        <f t="shared" si="856"/>
        <v>190.36412096972501</v>
      </c>
      <c r="U5489" s="162">
        <f t="shared" si="857"/>
        <v>135.62797852413519</v>
      </c>
      <c r="V5489" s="163">
        <f t="shared" si="858"/>
        <v>0.9</v>
      </c>
      <c r="W5489" s="164">
        <f t="shared" si="859"/>
        <v>173527652.74814159</v>
      </c>
      <c r="X5489" s="164">
        <f t="shared" si="860"/>
        <v>293362753.80927753</v>
      </c>
    </row>
    <row r="5490" spans="10:24" x14ac:dyDescent="0.25">
      <c r="J5490">
        <v>5487</v>
      </c>
      <c r="K5490" s="43">
        <v>0.68039045163246537</v>
      </c>
      <c r="L5490">
        <v>0.97421303245084179</v>
      </c>
      <c r="M5490">
        <v>0.30997684418339189</v>
      </c>
      <c r="N5490" s="44">
        <v>0.4995562519432567</v>
      </c>
      <c r="O5490" s="161">
        <f t="shared" si="851"/>
        <v>6000000</v>
      </c>
      <c r="P5490" s="162">
        <f t="shared" si="852"/>
        <v>209.20009693643868</v>
      </c>
      <c r="Q5490" s="162">
        <f t="shared" si="853"/>
        <v>125.08168031956821</v>
      </c>
      <c r="R5490" s="163">
        <f t="shared" si="854"/>
        <v>1</v>
      </c>
      <c r="S5490" s="161">
        <f t="shared" si="855"/>
        <v>7000000</v>
      </c>
      <c r="T5490" s="162">
        <f t="shared" si="856"/>
        <v>199.73336564547958</v>
      </c>
      <c r="U5490" s="162">
        <f t="shared" si="857"/>
        <v>120.04084015978411</v>
      </c>
      <c r="V5490" s="163">
        <f t="shared" si="858"/>
        <v>1</v>
      </c>
      <c r="W5490" s="164">
        <f t="shared" si="859"/>
        <v>454710499.70122284</v>
      </c>
      <c r="X5490" s="164">
        <f t="shared" si="860"/>
        <v>407847678.39986825</v>
      </c>
    </row>
    <row r="5491" spans="10:24" x14ac:dyDescent="0.25">
      <c r="J5491">
        <v>5488</v>
      </c>
      <c r="K5491" s="43">
        <v>0.77633919286630926</v>
      </c>
      <c r="L5491">
        <v>0.5434497821940466</v>
      </c>
      <c r="M5491">
        <v>0.89832059187122437</v>
      </c>
      <c r="N5491" s="44">
        <v>0.61234474197023059</v>
      </c>
      <c r="O5491" s="161">
        <f t="shared" si="851"/>
        <v>7000000</v>
      </c>
      <c r="P5491" s="162">
        <f t="shared" si="852"/>
        <v>181.63693004432392</v>
      </c>
      <c r="Q5491" s="162">
        <f t="shared" si="853"/>
        <v>160.44080513612244</v>
      </c>
      <c r="R5491" s="163">
        <f t="shared" si="854"/>
        <v>1</v>
      </c>
      <c r="S5491" s="161">
        <f t="shared" si="855"/>
        <v>7000000</v>
      </c>
      <c r="T5491" s="162">
        <f t="shared" si="856"/>
        <v>190.54564334810797</v>
      </c>
      <c r="U5491" s="162">
        <f t="shared" si="857"/>
        <v>137.72040256806122</v>
      </c>
      <c r="V5491" s="163">
        <f t="shared" si="858"/>
        <v>1</v>
      </c>
      <c r="W5491" s="164">
        <f t="shared" si="859"/>
        <v>98372874.357410371</v>
      </c>
      <c r="X5491" s="164">
        <f t="shared" si="860"/>
        <v>219776685.46032727</v>
      </c>
    </row>
    <row r="5492" spans="10:24" x14ac:dyDescent="0.25">
      <c r="J5492">
        <v>5489</v>
      </c>
      <c r="K5492" s="43">
        <v>0.67106055944235177</v>
      </c>
      <c r="L5492">
        <v>5.5963299863143301E-2</v>
      </c>
      <c r="M5492">
        <v>0.98918959992422173</v>
      </c>
      <c r="N5492" s="44">
        <v>0.8328608041951524</v>
      </c>
      <c r="O5492" s="161">
        <f t="shared" si="851"/>
        <v>6000000</v>
      </c>
      <c r="P5492" s="162">
        <f t="shared" si="852"/>
        <v>156.1561065811097</v>
      </c>
      <c r="Q5492" s="162">
        <f t="shared" si="853"/>
        <v>180.93928817747496</v>
      </c>
      <c r="R5492" s="163">
        <f t="shared" si="854"/>
        <v>1</v>
      </c>
      <c r="S5492" s="161">
        <f t="shared" si="855"/>
        <v>7000000</v>
      </c>
      <c r="T5492" s="162">
        <f t="shared" si="856"/>
        <v>182.05203552703657</v>
      </c>
      <c r="U5492" s="162">
        <f t="shared" si="857"/>
        <v>147.96964408873748</v>
      </c>
      <c r="V5492" s="163">
        <f t="shared" si="858"/>
        <v>1</v>
      </c>
      <c r="W5492" s="164">
        <f t="shared" si="859"/>
        <v>-198699089.57819161</v>
      </c>
      <c r="X5492" s="164">
        <f t="shared" si="860"/>
        <v>88576740.068093598</v>
      </c>
    </row>
    <row r="5493" spans="10:24" x14ac:dyDescent="0.25">
      <c r="J5493">
        <v>5490</v>
      </c>
      <c r="K5493" s="43">
        <v>0.91749369333570008</v>
      </c>
      <c r="L5493">
        <v>0.31620681941098394</v>
      </c>
      <c r="M5493">
        <v>0.69959026469470931</v>
      </c>
      <c r="N5493" s="44">
        <v>0.64801317531558333</v>
      </c>
      <c r="O5493" s="161">
        <f t="shared" si="851"/>
        <v>7000000</v>
      </c>
      <c r="P5493" s="162">
        <f t="shared" si="852"/>
        <v>172.82501399049929</v>
      </c>
      <c r="Q5493" s="162">
        <f t="shared" si="853"/>
        <v>145.46444870396937</v>
      </c>
      <c r="R5493" s="163">
        <f t="shared" si="854"/>
        <v>1</v>
      </c>
      <c r="S5493" s="161">
        <f t="shared" si="855"/>
        <v>9000000</v>
      </c>
      <c r="T5493" s="162">
        <f t="shared" si="856"/>
        <v>187.60833799683309</v>
      </c>
      <c r="U5493" s="162">
        <f t="shared" si="857"/>
        <v>130.23222435198468</v>
      </c>
      <c r="V5493" s="163">
        <f t="shared" si="858"/>
        <v>1</v>
      </c>
      <c r="W5493" s="164">
        <f t="shared" si="859"/>
        <v>141523957.00570944</v>
      </c>
      <c r="X5493" s="164">
        <f t="shared" si="860"/>
        <v>366385022.8036356</v>
      </c>
    </row>
    <row r="5494" spans="10:24" x14ac:dyDescent="0.25">
      <c r="J5494">
        <v>5491</v>
      </c>
      <c r="K5494" s="43">
        <v>0.82179903151794043</v>
      </c>
      <c r="L5494">
        <v>0.98374306792543453</v>
      </c>
      <c r="M5494">
        <v>0.91866411554061189</v>
      </c>
      <c r="N5494" s="44">
        <v>0.95466440138287978</v>
      </c>
      <c r="O5494" s="161">
        <f t="shared" si="851"/>
        <v>7000000</v>
      </c>
      <c r="P5494" s="162">
        <f t="shared" si="852"/>
        <v>212.0705321227353</v>
      </c>
      <c r="Q5494" s="162">
        <f t="shared" si="853"/>
        <v>162.92283796836284</v>
      </c>
      <c r="R5494" s="163">
        <f t="shared" si="854"/>
        <v>1</v>
      </c>
      <c r="S5494" s="161">
        <f t="shared" si="855"/>
        <v>7000000</v>
      </c>
      <c r="T5494" s="162">
        <f t="shared" si="856"/>
        <v>200.69017737424511</v>
      </c>
      <c r="U5494" s="162">
        <f t="shared" si="857"/>
        <v>138.96141898418142</v>
      </c>
      <c r="V5494" s="163">
        <f t="shared" si="858"/>
        <v>1</v>
      </c>
      <c r="W5494" s="164">
        <f t="shared" si="859"/>
        <v>294033859.08060724</v>
      </c>
      <c r="X5494" s="164">
        <f t="shared" si="860"/>
        <v>282101308.7304458</v>
      </c>
    </row>
    <row r="5495" spans="10:24" x14ac:dyDescent="0.25">
      <c r="J5495">
        <v>5492</v>
      </c>
      <c r="K5495" s="43">
        <v>0.64783779004633135</v>
      </c>
      <c r="L5495">
        <v>0.86703227069878308</v>
      </c>
      <c r="M5495">
        <v>0.1654418475802637</v>
      </c>
      <c r="N5495" s="44">
        <v>0.55062252852274129</v>
      </c>
      <c r="O5495" s="161">
        <f t="shared" si="851"/>
        <v>6000000</v>
      </c>
      <c r="P5495" s="162">
        <f t="shared" si="852"/>
        <v>196.68707315592687</v>
      </c>
      <c r="Q5495" s="162">
        <f t="shared" si="853"/>
        <v>115.55329107343969</v>
      </c>
      <c r="R5495" s="163">
        <f t="shared" si="854"/>
        <v>1</v>
      </c>
      <c r="S5495" s="161">
        <f t="shared" si="855"/>
        <v>7000000</v>
      </c>
      <c r="T5495" s="162">
        <f t="shared" si="856"/>
        <v>195.56235771864229</v>
      </c>
      <c r="U5495" s="162">
        <f t="shared" si="857"/>
        <v>115.27664553671985</v>
      </c>
      <c r="V5495" s="163">
        <f t="shared" si="858"/>
        <v>1</v>
      </c>
      <c r="W5495" s="164">
        <f t="shared" si="859"/>
        <v>436802692.49492306</v>
      </c>
      <c r="X5495" s="164">
        <f t="shared" si="860"/>
        <v>411999985.27345705</v>
      </c>
    </row>
    <row r="5496" spans="10:24" x14ac:dyDescent="0.25">
      <c r="J5496">
        <v>5493</v>
      </c>
      <c r="K5496" s="43">
        <v>9.8937944981405179E-2</v>
      </c>
      <c r="L5496">
        <v>0.28808260621423099</v>
      </c>
      <c r="M5496">
        <v>0.45751817478209766</v>
      </c>
      <c r="N5496" s="44">
        <v>0.65348642535814916</v>
      </c>
      <c r="O5496" s="161">
        <f t="shared" si="851"/>
        <v>2000000</v>
      </c>
      <c r="P5496" s="162">
        <f t="shared" si="852"/>
        <v>171.61507675554145</v>
      </c>
      <c r="Q5496" s="162">
        <f t="shared" si="853"/>
        <v>132.86623613499663</v>
      </c>
      <c r="R5496" s="163">
        <f t="shared" si="854"/>
        <v>1</v>
      </c>
      <c r="S5496" s="161">
        <f t="shared" si="855"/>
        <v>2000000</v>
      </c>
      <c r="T5496" s="162">
        <f t="shared" si="856"/>
        <v>187.20502558518049</v>
      </c>
      <c r="U5496" s="162">
        <f t="shared" si="857"/>
        <v>123.93311806749831</v>
      </c>
      <c r="V5496" s="163">
        <f t="shared" si="858"/>
        <v>1</v>
      </c>
      <c r="W5496" s="164">
        <f t="shared" si="859"/>
        <v>27497681.241089657</v>
      </c>
      <c r="X5496" s="164">
        <f t="shared" si="860"/>
        <v>-23456184.96463564</v>
      </c>
    </row>
    <row r="5497" spans="10:24" x14ac:dyDescent="0.25">
      <c r="J5497">
        <v>5494</v>
      </c>
      <c r="K5497" s="43">
        <v>0.89093220923905247</v>
      </c>
      <c r="L5497">
        <v>0.46760151270027761</v>
      </c>
      <c r="M5497">
        <v>0.53497532003094328</v>
      </c>
      <c r="N5497" s="44">
        <v>0.22662547217476536</v>
      </c>
      <c r="O5497" s="161">
        <f t="shared" si="851"/>
        <v>7000000</v>
      </c>
      <c r="P5497" s="162">
        <f t="shared" si="852"/>
        <v>178.78049342489274</v>
      </c>
      <c r="Q5497" s="162">
        <f t="shared" si="853"/>
        <v>136.75565470808709</v>
      </c>
      <c r="R5497" s="163">
        <f t="shared" si="854"/>
        <v>1</v>
      </c>
      <c r="S5497" s="161">
        <f t="shared" si="855"/>
        <v>7000000</v>
      </c>
      <c r="T5497" s="162">
        <f t="shared" si="856"/>
        <v>189.59349780829757</v>
      </c>
      <c r="U5497" s="162">
        <f t="shared" si="857"/>
        <v>125.87782735404355</v>
      </c>
      <c r="V5497" s="163">
        <f t="shared" si="858"/>
        <v>1</v>
      </c>
      <c r="W5497" s="164">
        <f t="shared" si="859"/>
        <v>244173871.01763952</v>
      </c>
      <c r="X5497" s="164">
        <f t="shared" si="860"/>
        <v>296009693.17977816</v>
      </c>
    </row>
    <row r="5498" spans="10:24" x14ac:dyDescent="0.25">
      <c r="J5498">
        <v>5495</v>
      </c>
      <c r="K5498" s="43">
        <v>0.46177995056608789</v>
      </c>
      <c r="L5498">
        <v>0.47332726871763298</v>
      </c>
      <c r="M5498">
        <v>0.88592808392324141</v>
      </c>
      <c r="N5498" s="44">
        <v>0.87598837764154425</v>
      </c>
      <c r="O5498" s="161">
        <f t="shared" si="851"/>
        <v>5000000</v>
      </c>
      <c r="P5498" s="162">
        <f t="shared" si="852"/>
        <v>178.99637233517365</v>
      </c>
      <c r="Q5498" s="162">
        <f t="shared" si="853"/>
        <v>159.1030812684013</v>
      </c>
      <c r="R5498" s="163">
        <f t="shared" si="854"/>
        <v>1</v>
      </c>
      <c r="S5498" s="161">
        <f t="shared" si="855"/>
        <v>6000000</v>
      </c>
      <c r="T5498" s="162">
        <f t="shared" si="856"/>
        <v>189.66545744505788</v>
      </c>
      <c r="U5498" s="162">
        <f t="shared" si="857"/>
        <v>137.05154063420065</v>
      </c>
      <c r="V5498" s="163">
        <f t="shared" si="858"/>
        <v>1</v>
      </c>
      <c r="W5498" s="164">
        <f t="shared" si="859"/>
        <v>49466455.333861738</v>
      </c>
      <c r="X5498" s="164">
        <f t="shared" si="860"/>
        <v>165683500.86514342</v>
      </c>
    </row>
    <row r="5499" spans="10:24" x14ac:dyDescent="0.25">
      <c r="J5499">
        <v>5496</v>
      </c>
      <c r="K5499" s="43">
        <v>0.84259640320468965</v>
      </c>
      <c r="L5499">
        <v>0.63813086281606979</v>
      </c>
      <c r="M5499">
        <v>0.67500813872962662</v>
      </c>
      <c r="N5499" s="44">
        <v>9.0336517550189566E-2</v>
      </c>
      <c r="O5499" s="161">
        <f t="shared" si="851"/>
        <v>7000000</v>
      </c>
      <c r="P5499" s="162">
        <f t="shared" si="852"/>
        <v>185.30200679969445</v>
      </c>
      <c r="Q5499" s="162">
        <f t="shared" si="853"/>
        <v>144.075696064694</v>
      </c>
      <c r="R5499" s="163">
        <f t="shared" si="854"/>
        <v>1</v>
      </c>
      <c r="S5499" s="161">
        <f t="shared" si="855"/>
        <v>7000000</v>
      </c>
      <c r="T5499" s="162">
        <f t="shared" si="856"/>
        <v>191.76733559989816</v>
      </c>
      <c r="U5499" s="162">
        <f t="shared" si="857"/>
        <v>129.537848032347</v>
      </c>
      <c r="V5499" s="163">
        <f t="shared" si="858"/>
        <v>0.9</v>
      </c>
      <c r="W5499" s="164">
        <f t="shared" si="859"/>
        <v>238584175.1450032</v>
      </c>
      <c r="X5499" s="164">
        <f t="shared" si="860"/>
        <v>242045771.67557234</v>
      </c>
    </row>
    <row r="5500" spans="10:24" x14ac:dyDescent="0.25">
      <c r="J5500">
        <v>5497</v>
      </c>
      <c r="K5500" s="43">
        <v>0.42642676094594456</v>
      </c>
      <c r="L5500">
        <v>0.6417652432981189</v>
      </c>
      <c r="M5500">
        <v>0.47016552906369169</v>
      </c>
      <c r="N5500" s="44">
        <v>0.7607465617421445</v>
      </c>
      <c r="O5500" s="161">
        <f t="shared" si="851"/>
        <v>5000000</v>
      </c>
      <c r="P5500" s="162">
        <f t="shared" si="852"/>
        <v>185.44771834237631</v>
      </c>
      <c r="Q5500" s="162">
        <f t="shared" si="853"/>
        <v>133.5029245653796</v>
      </c>
      <c r="R5500" s="163">
        <f t="shared" si="854"/>
        <v>1</v>
      </c>
      <c r="S5500" s="161">
        <f t="shared" si="855"/>
        <v>6000000</v>
      </c>
      <c r="T5500" s="162">
        <f t="shared" si="856"/>
        <v>191.81590611412543</v>
      </c>
      <c r="U5500" s="162">
        <f t="shared" si="857"/>
        <v>124.2514622826898</v>
      </c>
      <c r="V5500" s="163">
        <f t="shared" si="858"/>
        <v>1</v>
      </c>
      <c r="W5500" s="164">
        <f t="shared" si="859"/>
        <v>209723968.88498351</v>
      </c>
      <c r="X5500" s="164">
        <f t="shared" si="860"/>
        <v>255386662.98861372</v>
      </c>
    </row>
    <row r="5501" spans="10:24" x14ac:dyDescent="0.25">
      <c r="J5501">
        <v>5498</v>
      </c>
      <c r="K5501" s="43">
        <v>0.93398799661914811</v>
      </c>
      <c r="L5501">
        <v>0.46542929780093967</v>
      </c>
      <c r="M5501">
        <v>0.22612143808694096</v>
      </c>
      <c r="N5501" s="44">
        <v>0.94795358358633797</v>
      </c>
      <c r="O5501" s="161">
        <f t="shared" si="851"/>
        <v>7000000</v>
      </c>
      <c r="P5501" s="162">
        <f t="shared" si="852"/>
        <v>178.69853041543595</v>
      </c>
      <c r="Q5501" s="162">
        <f t="shared" si="853"/>
        <v>119.96637857200615</v>
      </c>
      <c r="R5501" s="163">
        <f t="shared" si="854"/>
        <v>1</v>
      </c>
      <c r="S5501" s="161">
        <f t="shared" si="855"/>
        <v>9000000</v>
      </c>
      <c r="T5501" s="162">
        <f t="shared" si="856"/>
        <v>189.56617680514532</v>
      </c>
      <c r="U5501" s="162">
        <f t="shared" si="857"/>
        <v>117.48318928600308</v>
      </c>
      <c r="V5501" s="163">
        <f t="shared" si="858"/>
        <v>1</v>
      </c>
      <c r="W5501" s="164">
        <f t="shared" si="859"/>
        <v>361125062.90400863</v>
      </c>
      <c r="X5501" s="164">
        <f t="shared" si="860"/>
        <v>498746887.67228007</v>
      </c>
    </row>
    <row r="5502" spans="10:24" x14ac:dyDescent="0.25">
      <c r="J5502">
        <v>5499</v>
      </c>
      <c r="K5502" s="43">
        <v>0.77429362774565513</v>
      </c>
      <c r="L5502">
        <v>0.12353412436864131</v>
      </c>
      <c r="M5502">
        <v>0.13872596803321369</v>
      </c>
      <c r="N5502" s="44">
        <v>0.89540441951985317</v>
      </c>
      <c r="O5502" s="161">
        <f t="shared" si="851"/>
        <v>7000000</v>
      </c>
      <c r="P5502" s="162">
        <f t="shared" si="852"/>
        <v>162.63750402016868</v>
      </c>
      <c r="Q5502" s="162">
        <f t="shared" si="853"/>
        <v>113.27877686777745</v>
      </c>
      <c r="R5502" s="163">
        <f t="shared" si="854"/>
        <v>1</v>
      </c>
      <c r="S5502" s="161">
        <f t="shared" si="855"/>
        <v>7000000</v>
      </c>
      <c r="T5502" s="162">
        <f t="shared" si="856"/>
        <v>184.21250134005624</v>
      </c>
      <c r="U5502" s="162">
        <f t="shared" si="857"/>
        <v>114.13938843388873</v>
      </c>
      <c r="V5502" s="163">
        <f t="shared" si="858"/>
        <v>1</v>
      </c>
      <c r="W5502" s="164">
        <f t="shared" si="859"/>
        <v>295511090.06673855</v>
      </c>
      <c r="X5502" s="164">
        <f t="shared" si="860"/>
        <v>340511790.34317255</v>
      </c>
    </row>
    <row r="5503" spans="10:24" x14ac:dyDescent="0.25">
      <c r="J5503">
        <v>5500</v>
      </c>
      <c r="K5503" s="43">
        <v>0.10639353929843443</v>
      </c>
      <c r="L5503">
        <v>0.14959600344023372</v>
      </c>
      <c r="M5503">
        <v>0.6137514142455095</v>
      </c>
      <c r="N5503" s="44">
        <v>0.8300641179463103</v>
      </c>
      <c r="O5503" s="161">
        <f t="shared" si="851"/>
        <v>2000000</v>
      </c>
      <c r="P5503" s="162">
        <f t="shared" si="852"/>
        <v>164.42748512788489</v>
      </c>
      <c r="Q5503" s="162">
        <f t="shared" si="853"/>
        <v>140.78220077921364</v>
      </c>
      <c r="R5503" s="163">
        <f t="shared" si="854"/>
        <v>1</v>
      </c>
      <c r="S5503" s="161">
        <f t="shared" si="855"/>
        <v>2000000</v>
      </c>
      <c r="T5503" s="162">
        <f t="shared" si="856"/>
        <v>184.80916170929495</v>
      </c>
      <c r="U5503" s="162">
        <f t="shared" si="857"/>
        <v>127.89110038960682</v>
      </c>
      <c r="V5503" s="163">
        <f t="shared" si="858"/>
        <v>1</v>
      </c>
      <c r="W5503" s="164">
        <f t="shared" si="859"/>
        <v>-2709431.3026574925</v>
      </c>
      <c r="X5503" s="164">
        <f t="shared" si="860"/>
        <v>-36163877.360623732</v>
      </c>
    </row>
    <row r="5504" spans="10:24" x14ac:dyDescent="0.25">
      <c r="J5504">
        <v>5501</v>
      </c>
      <c r="K5504" s="43">
        <v>0.59446813065560522</v>
      </c>
      <c r="L5504">
        <v>0.9978613435982524</v>
      </c>
      <c r="M5504">
        <v>0.18576667469799646</v>
      </c>
      <c r="N5504" s="44">
        <v>0.67991076616441382</v>
      </c>
      <c r="O5504" s="161">
        <f t="shared" si="851"/>
        <v>6000000</v>
      </c>
      <c r="P5504" s="162">
        <f t="shared" si="852"/>
        <v>222.85427149528465</v>
      </c>
      <c r="Q5504" s="162">
        <f t="shared" si="853"/>
        <v>117.12790295911728</v>
      </c>
      <c r="R5504" s="163">
        <f t="shared" si="854"/>
        <v>1</v>
      </c>
      <c r="S5504" s="161">
        <f t="shared" si="855"/>
        <v>6000000</v>
      </c>
      <c r="T5504" s="162">
        <f t="shared" si="856"/>
        <v>204.28475716509487</v>
      </c>
      <c r="U5504" s="162">
        <f t="shared" si="857"/>
        <v>116.06395147955864</v>
      </c>
      <c r="V5504" s="163">
        <f t="shared" si="858"/>
        <v>1</v>
      </c>
      <c r="W5504" s="164">
        <f t="shared" si="859"/>
        <v>584358211.21700418</v>
      </c>
      <c r="X5504" s="164">
        <f t="shared" si="860"/>
        <v>379324834.11321741</v>
      </c>
    </row>
    <row r="5505" spans="10:24" x14ac:dyDescent="0.25">
      <c r="J5505">
        <v>5502</v>
      </c>
      <c r="K5505" s="43">
        <v>0.82603908804887516</v>
      </c>
      <c r="L5505">
        <v>0.78527137545673487</v>
      </c>
      <c r="M5505">
        <v>0.16013330783162305</v>
      </c>
      <c r="N5505" s="44">
        <v>0.22232309001547779</v>
      </c>
      <c r="O5505" s="161">
        <f t="shared" si="851"/>
        <v>7000000</v>
      </c>
      <c r="P5505" s="162">
        <f t="shared" si="852"/>
        <v>191.85181134482477</v>
      </c>
      <c r="Q5505" s="162">
        <f t="shared" si="853"/>
        <v>115.12179713268289</v>
      </c>
      <c r="R5505" s="163">
        <f t="shared" si="854"/>
        <v>1</v>
      </c>
      <c r="S5505" s="161">
        <f t="shared" si="855"/>
        <v>7000000</v>
      </c>
      <c r="T5505" s="162">
        <f t="shared" si="856"/>
        <v>193.95060378160827</v>
      </c>
      <c r="U5505" s="162">
        <f t="shared" si="857"/>
        <v>115.06089856634145</v>
      </c>
      <c r="V5505" s="163">
        <f t="shared" si="858"/>
        <v>1</v>
      </c>
      <c r="W5505" s="164">
        <f t="shared" si="859"/>
        <v>487110099.48499322</v>
      </c>
      <c r="X5505" s="164">
        <f t="shared" si="860"/>
        <v>402227936.50686765</v>
      </c>
    </row>
    <row r="5506" spans="10:24" x14ac:dyDescent="0.25">
      <c r="J5506">
        <v>5503</v>
      </c>
      <c r="K5506" s="43">
        <v>0.9326501817534133</v>
      </c>
      <c r="L5506">
        <v>0.95830408500693032</v>
      </c>
      <c r="M5506">
        <v>5.2473405066543077E-2</v>
      </c>
      <c r="N5506" s="44">
        <v>0.14505676922911592</v>
      </c>
      <c r="O5506" s="161">
        <f t="shared" si="851"/>
        <v>7000000</v>
      </c>
      <c r="P5506" s="162">
        <f t="shared" si="852"/>
        <v>205.97004203451013</v>
      </c>
      <c r="Q5506" s="162">
        <f t="shared" si="853"/>
        <v>102.57339307079914</v>
      </c>
      <c r="R5506" s="163">
        <f t="shared" si="854"/>
        <v>1</v>
      </c>
      <c r="S5506" s="161">
        <f t="shared" si="855"/>
        <v>9000000</v>
      </c>
      <c r="T5506" s="162">
        <f t="shared" si="856"/>
        <v>198.65668067817003</v>
      </c>
      <c r="U5506" s="162">
        <f t="shared" si="857"/>
        <v>108.78669653539957</v>
      </c>
      <c r="V5506" s="163">
        <f t="shared" si="858"/>
        <v>0.9</v>
      </c>
      <c r="W5506" s="164">
        <f t="shared" si="859"/>
        <v>673776542.74597692</v>
      </c>
      <c r="X5506" s="164">
        <f t="shared" si="860"/>
        <v>577946871.55644071</v>
      </c>
    </row>
    <row r="5507" spans="10:24" x14ac:dyDescent="0.25">
      <c r="J5507">
        <v>5504</v>
      </c>
      <c r="K5507" s="43">
        <v>0.53466717179403123</v>
      </c>
      <c r="L5507">
        <v>0.65387974566465346</v>
      </c>
      <c r="M5507">
        <v>0.76654839042407252</v>
      </c>
      <c r="N5507" s="44">
        <v>0.36368390000238016</v>
      </c>
      <c r="O5507" s="161">
        <f t="shared" si="851"/>
        <v>5000000</v>
      </c>
      <c r="P5507" s="162">
        <f t="shared" si="852"/>
        <v>185.93724536414973</v>
      </c>
      <c r="Q5507" s="162">
        <f t="shared" si="853"/>
        <v>149.55053877086996</v>
      </c>
      <c r="R5507" s="163">
        <f t="shared" si="854"/>
        <v>1</v>
      </c>
      <c r="S5507" s="161">
        <f t="shared" si="855"/>
        <v>6000000</v>
      </c>
      <c r="T5507" s="162">
        <f t="shared" si="856"/>
        <v>191.97908178804991</v>
      </c>
      <c r="U5507" s="162">
        <f t="shared" si="857"/>
        <v>132.275269385435</v>
      </c>
      <c r="V5507" s="163">
        <f t="shared" si="858"/>
        <v>1</v>
      </c>
      <c r="W5507" s="164">
        <f t="shared" si="859"/>
        <v>131933532.96639884</v>
      </c>
      <c r="X5507" s="164">
        <f t="shared" si="860"/>
        <v>208222874.41568947</v>
      </c>
    </row>
    <row r="5508" spans="10:24" x14ac:dyDescent="0.25">
      <c r="J5508">
        <v>5505</v>
      </c>
      <c r="K5508" s="43">
        <v>0.52539977172855035</v>
      </c>
      <c r="L5508">
        <v>0.4600307524162921</v>
      </c>
      <c r="M5508">
        <v>0.75273142827337036</v>
      </c>
      <c r="N5508" s="44">
        <v>3.8231291241855869E-3</v>
      </c>
      <c r="O5508" s="161">
        <f t="shared" si="851"/>
        <v>5000000</v>
      </c>
      <c r="P5508" s="162">
        <f t="shared" si="852"/>
        <v>178.49465630730569</v>
      </c>
      <c r="Q5508" s="162">
        <f t="shared" si="853"/>
        <v>148.66220612525603</v>
      </c>
      <c r="R5508" s="163">
        <f t="shared" si="854"/>
        <v>1</v>
      </c>
      <c r="S5508" s="161">
        <f t="shared" si="855"/>
        <v>6000000</v>
      </c>
      <c r="T5508" s="162">
        <f t="shared" si="856"/>
        <v>189.4982187691019</v>
      </c>
      <c r="U5508" s="162">
        <f t="shared" si="857"/>
        <v>131.83110306262802</v>
      </c>
      <c r="V5508" s="163">
        <f t="shared" si="858"/>
        <v>0.05</v>
      </c>
      <c r="W5508" s="164">
        <f t="shared" si="859"/>
        <v>99162250.91024828</v>
      </c>
      <c r="X5508" s="164">
        <f t="shared" si="860"/>
        <v>-132699865.28805783</v>
      </c>
    </row>
    <row r="5509" spans="10:24" x14ac:dyDescent="0.25">
      <c r="J5509">
        <v>5506</v>
      </c>
      <c r="K5509" s="43">
        <v>0.71935899221781985</v>
      </c>
      <c r="L5509">
        <v>0.53633077782204164</v>
      </c>
      <c r="M5509">
        <v>0.37268899887701956</v>
      </c>
      <c r="N5509" s="44">
        <v>0.92730046436017211</v>
      </c>
      <c r="O5509" s="161">
        <f t="shared" ref="O5509:O5572" si="861">VLOOKUP(K5509,$E$5:$H$10,4)</f>
        <v>6000000</v>
      </c>
      <c r="P5509" s="162">
        <f t="shared" ref="P5509:P5572" si="862">_xlfn.NORM.INV(L5509,$E$12,$E$13)</f>
        <v>181.36790996299572</v>
      </c>
      <c r="Q5509" s="162">
        <f t="shared" ref="Q5509:Q5572" si="863">_xlfn.NORM.INV(M5509,$E$15,$E$16)</f>
        <v>128.50520368438194</v>
      </c>
      <c r="R5509" s="163">
        <f t="shared" ref="R5509:R5572" si="864">VLOOKUP(N5509,$E$19:$H$21,4)</f>
        <v>1</v>
      </c>
      <c r="S5509" s="161">
        <f t="shared" ref="S5509:S5572" si="865">VLOOKUP(K5509,$G$5:$H$10,2)</f>
        <v>7000000</v>
      </c>
      <c r="T5509" s="162">
        <f t="shared" ref="T5509:T5572" si="866">_xlfn.NORM.INV(L5509,$G$12,$G$13)</f>
        <v>190.45596998766524</v>
      </c>
      <c r="U5509" s="162">
        <f t="shared" ref="U5509:U5572" si="867">_xlfn.NORM.INV(M5509,$G$15,$G$16)</f>
        <v>121.75260184219097</v>
      </c>
      <c r="V5509" s="163">
        <f t="shared" ref="V5509:V5572" si="868">VLOOKUP(N5509,$G$19:$H$21,2)</f>
        <v>1</v>
      </c>
      <c r="W5509" s="164">
        <f t="shared" ref="W5509:W5572" si="869">O5509*(P5509-Q5509)*R5509-$D$23-$D$24</f>
        <v>267176237.67168272</v>
      </c>
      <c r="X5509" s="164">
        <f t="shared" ref="X5509:X5572" si="870">S5509*(T5509-U5509)*V5509-$F$23-$F$24</f>
        <v>330923577.0183199</v>
      </c>
    </row>
    <row r="5510" spans="10:24" x14ac:dyDescent="0.25">
      <c r="J5510">
        <v>5507</v>
      </c>
      <c r="K5510" s="43">
        <v>0.90525999738009488</v>
      </c>
      <c r="L5510">
        <v>0.51759800711406889</v>
      </c>
      <c r="M5510">
        <v>0.3186828387477717</v>
      </c>
      <c r="N5510" s="44">
        <v>0.6825352858982372</v>
      </c>
      <c r="O5510" s="161">
        <f t="shared" si="861"/>
        <v>7000000</v>
      </c>
      <c r="P5510" s="162">
        <f t="shared" si="862"/>
        <v>180.66188966485757</v>
      </c>
      <c r="Q5510" s="162">
        <f t="shared" si="863"/>
        <v>125.57229584789218</v>
      </c>
      <c r="R5510" s="163">
        <f t="shared" si="864"/>
        <v>1</v>
      </c>
      <c r="S5510" s="161">
        <f t="shared" si="865"/>
        <v>9000000</v>
      </c>
      <c r="T5510" s="162">
        <f t="shared" si="866"/>
        <v>190.22062988828586</v>
      </c>
      <c r="U5510" s="162">
        <f t="shared" si="867"/>
        <v>120.28614792394609</v>
      </c>
      <c r="V5510" s="163">
        <f t="shared" si="868"/>
        <v>1</v>
      </c>
      <c r="W5510" s="164">
        <f t="shared" si="869"/>
        <v>335627156.71875775</v>
      </c>
      <c r="X5510" s="164">
        <f t="shared" si="870"/>
        <v>479410337.67905796</v>
      </c>
    </row>
    <row r="5511" spans="10:24" x14ac:dyDescent="0.25">
      <c r="J5511">
        <v>5508</v>
      </c>
      <c r="K5511" s="43">
        <v>0.57554208525835193</v>
      </c>
      <c r="L5511">
        <v>0.90170890322659836</v>
      </c>
      <c r="M5511">
        <v>4.589388280392015E-2</v>
      </c>
      <c r="N5511" s="44">
        <v>0.80040557485174768</v>
      </c>
      <c r="O5511" s="161">
        <f t="shared" si="861"/>
        <v>6000000</v>
      </c>
      <c r="P5511" s="162">
        <f t="shared" si="862"/>
        <v>199.37025634164857</v>
      </c>
      <c r="Q5511" s="162">
        <f t="shared" si="863"/>
        <v>101.2791657706225</v>
      </c>
      <c r="R5511" s="163">
        <f t="shared" si="864"/>
        <v>1</v>
      </c>
      <c r="S5511" s="161">
        <f t="shared" si="865"/>
        <v>6000000</v>
      </c>
      <c r="T5511" s="162">
        <f t="shared" si="866"/>
        <v>196.45675211388286</v>
      </c>
      <c r="U5511" s="162">
        <f t="shared" si="867"/>
        <v>108.13958288531126</v>
      </c>
      <c r="V5511" s="163">
        <f t="shared" si="868"/>
        <v>1</v>
      </c>
      <c r="W5511" s="164">
        <f t="shared" si="869"/>
        <v>538546543.4261564</v>
      </c>
      <c r="X5511" s="164">
        <f t="shared" si="870"/>
        <v>379903015.37142962</v>
      </c>
    </row>
    <row r="5512" spans="10:24" x14ac:dyDescent="0.25">
      <c r="J5512">
        <v>5509</v>
      </c>
      <c r="K5512" s="43">
        <v>0.17981268870697209</v>
      </c>
      <c r="L5512">
        <v>2.8794686775739931E-2</v>
      </c>
      <c r="M5512">
        <v>0.62948451359115865</v>
      </c>
      <c r="N5512" s="44">
        <v>0.15117991211519899</v>
      </c>
      <c r="O5512" s="161">
        <f t="shared" si="861"/>
        <v>2000000</v>
      </c>
      <c r="P5512" s="162">
        <f t="shared" si="862"/>
        <v>151.51783992296515</v>
      </c>
      <c r="Q5512" s="162">
        <f t="shared" si="863"/>
        <v>141.60976755928274</v>
      </c>
      <c r="R5512" s="163">
        <f t="shared" si="864"/>
        <v>1</v>
      </c>
      <c r="S5512" s="161">
        <f t="shared" si="865"/>
        <v>5000000</v>
      </c>
      <c r="T5512" s="162">
        <f t="shared" si="866"/>
        <v>180.50594664098838</v>
      </c>
      <c r="U5512" s="162">
        <f t="shared" si="867"/>
        <v>128.30488377964139</v>
      </c>
      <c r="V5512" s="163">
        <f t="shared" si="868"/>
        <v>0.9</v>
      </c>
      <c r="W5512" s="164">
        <f t="shared" si="869"/>
        <v>-30183855.272635184</v>
      </c>
      <c r="X5512" s="164">
        <f t="shared" si="870"/>
        <v>84904782.876061499</v>
      </c>
    </row>
    <row r="5513" spans="10:24" x14ac:dyDescent="0.25">
      <c r="J5513">
        <v>5510</v>
      </c>
      <c r="K5513" s="43">
        <v>0.25229327448152472</v>
      </c>
      <c r="L5513">
        <v>0.52198569921302984</v>
      </c>
      <c r="M5513">
        <v>0.70905645570794562</v>
      </c>
      <c r="N5513" s="44">
        <v>0.4616049590083865</v>
      </c>
      <c r="O5513" s="161">
        <f t="shared" si="861"/>
        <v>2000000</v>
      </c>
      <c r="P5513" s="162">
        <f t="shared" si="862"/>
        <v>180.82706851220891</v>
      </c>
      <c r="Q5513" s="162">
        <f t="shared" si="863"/>
        <v>146.0126073103817</v>
      </c>
      <c r="R5513" s="163">
        <f t="shared" si="864"/>
        <v>1</v>
      </c>
      <c r="S5513" s="161">
        <f t="shared" si="865"/>
        <v>5000000</v>
      </c>
      <c r="T5513" s="162">
        <f t="shared" si="866"/>
        <v>190.27568950406965</v>
      </c>
      <c r="U5513" s="162">
        <f t="shared" si="867"/>
        <v>130.50630365519086</v>
      </c>
      <c r="V5513" s="163">
        <f t="shared" si="868"/>
        <v>1</v>
      </c>
      <c r="W5513" s="164">
        <f t="shared" si="869"/>
        <v>19628922.403654426</v>
      </c>
      <c r="X5513" s="164">
        <f t="shared" si="870"/>
        <v>148846929.24439394</v>
      </c>
    </row>
    <row r="5514" spans="10:24" x14ac:dyDescent="0.25">
      <c r="J5514">
        <v>5511</v>
      </c>
      <c r="K5514" s="43">
        <v>0.89282982810490374</v>
      </c>
      <c r="L5514">
        <v>0.79968873611893287</v>
      </c>
      <c r="M5514">
        <v>0.91529647866813268</v>
      </c>
      <c r="N5514" s="44">
        <v>0.44896704691661715</v>
      </c>
      <c r="O5514" s="161">
        <f t="shared" si="861"/>
        <v>7000000</v>
      </c>
      <c r="P5514" s="162">
        <f t="shared" si="862"/>
        <v>192.60764917903072</v>
      </c>
      <c r="Q5514" s="162">
        <f t="shared" si="863"/>
        <v>162.48223174791812</v>
      </c>
      <c r="R5514" s="163">
        <f t="shared" si="864"/>
        <v>1</v>
      </c>
      <c r="S5514" s="161">
        <f t="shared" si="865"/>
        <v>7000000</v>
      </c>
      <c r="T5514" s="162">
        <f t="shared" si="866"/>
        <v>194.20254972634356</v>
      </c>
      <c r="U5514" s="162">
        <f t="shared" si="867"/>
        <v>138.74111587395905</v>
      </c>
      <c r="V5514" s="163">
        <f t="shared" si="868"/>
        <v>1</v>
      </c>
      <c r="W5514" s="164">
        <f t="shared" si="869"/>
        <v>160877922.01778817</v>
      </c>
      <c r="X5514" s="164">
        <f t="shared" si="870"/>
        <v>238230036.96669161</v>
      </c>
    </row>
    <row r="5515" spans="10:24" x14ac:dyDescent="0.25">
      <c r="J5515">
        <v>5512</v>
      </c>
      <c r="K5515" s="43">
        <v>0.45759367976145793</v>
      </c>
      <c r="L5515">
        <v>0.24618493229685046</v>
      </c>
      <c r="M5515">
        <v>0.47429208286136526</v>
      </c>
      <c r="N5515" s="44">
        <v>0.47924706460409217</v>
      </c>
      <c r="O5515" s="161">
        <f t="shared" si="861"/>
        <v>5000000</v>
      </c>
      <c r="P5515" s="162">
        <f t="shared" si="862"/>
        <v>169.70183373154813</v>
      </c>
      <c r="Q5515" s="162">
        <f t="shared" si="863"/>
        <v>133.71030289376932</v>
      </c>
      <c r="R5515" s="163">
        <f t="shared" si="864"/>
        <v>1</v>
      </c>
      <c r="S5515" s="161">
        <f t="shared" si="865"/>
        <v>6000000</v>
      </c>
      <c r="T5515" s="162">
        <f t="shared" si="866"/>
        <v>186.56727791051605</v>
      </c>
      <c r="U5515" s="162">
        <f t="shared" si="867"/>
        <v>124.35515144688466</v>
      </c>
      <c r="V5515" s="163">
        <f t="shared" si="868"/>
        <v>1</v>
      </c>
      <c r="W5515" s="164">
        <f t="shared" si="869"/>
        <v>129957654.18889406</v>
      </c>
      <c r="X5515" s="164">
        <f t="shared" si="870"/>
        <v>223272758.78178835</v>
      </c>
    </row>
    <row r="5516" spans="10:24" x14ac:dyDescent="0.25">
      <c r="J5516">
        <v>5513</v>
      </c>
      <c r="K5516" s="43">
        <v>0.7883669054374598</v>
      </c>
      <c r="L5516">
        <v>0.49455622948899614</v>
      </c>
      <c r="M5516">
        <v>0.38406126781738903</v>
      </c>
      <c r="N5516" s="44">
        <v>0.35889624613031479</v>
      </c>
      <c r="O5516" s="161">
        <f t="shared" si="861"/>
        <v>7000000</v>
      </c>
      <c r="P5516" s="162">
        <f t="shared" si="862"/>
        <v>179.79531101135206</v>
      </c>
      <c r="Q5516" s="162">
        <f t="shared" si="863"/>
        <v>129.10336826449412</v>
      </c>
      <c r="R5516" s="163">
        <f t="shared" si="864"/>
        <v>1</v>
      </c>
      <c r="S5516" s="161">
        <f t="shared" si="865"/>
        <v>7000000</v>
      </c>
      <c r="T5516" s="162">
        <f t="shared" si="866"/>
        <v>189.93177033711734</v>
      </c>
      <c r="U5516" s="162">
        <f t="shared" si="867"/>
        <v>122.05168413224706</v>
      </c>
      <c r="V5516" s="163">
        <f t="shared" si="868"/>
        <v>1</v>
      </c>
      <c r="W5516" s="164">
        <f t="shared" si="869"/>
        <v>304843599.22800553</v>
      </c>
      <c r="X5516" s="164">
        <f t="shared" si="870"/>
        <v>325160603.43409199</v>
      </c>
    </row>
    <row r="5517" spans="10:24" x14ac:dyDescent="0.25">
      <c r="J5517">
        <v>5514</v>
      </c>
      <c r="K5517" s="43">
        <v>0.26933951134702028</v>
      </c>
      <c r="L5517">
        <v>7.2094653815033549E-3</v>
      </c>
      <c r="M5517">
        <v>8.1203671799511157E-2</v>
      </c>
      <c r="N5517" s="44">
        <v>0.95283097064176137</v>
      </c>
      <c r="O5517" s="161">
        <f t="shared" si="861"/>
        <v>2000000</v>
      </c>
      <c r="P5517" s="162">
        <f t="shared" si="862"/>
        <v>143.30019463014781</v>
      </c>
      <c r="Q5517" s="162">
        <f t="shared" si="863"/>
        <v>107.0595858116329</v>
      </c>
      <c r="R5517" s="163">
        <f t="shared" si="864"/>
        <v>1</v>
      </c>
      <c r="S5517" s="161">
        <f t="shared" si="865"/>
        <v>5000000</v>
      </c>
      <c r="T5517" s="162">
        <f t="shared" si="866"/>
        <v>177.7667315433826</v>
      </c>
      <c r="U5517" s="162">
        <f t="shared" si="867"/>
        <v>111.02979290581645</v>
      </c>
      <c r="V5517" s="163">
        <f t="shared" si="868"/>
        <v>1</v>
      </c>
      <c r="W5517" s="164">
        <f t="shared" si="869"/>
        <v>22481217.637029827</v>
      </c>
      <c r="X5517" s="164">
        <f t="shared" si="870"/>
        <v>183684693.18783075</v>
      </c>
    </row>
    <row r="5518" spans="10:24" x14ac:dyDescent="0.25">
      <c r="J5518">
        <v>5515</v>
      </c>
      <c r="K5518" s="43">
        <v>0.12995032062891232</v>
      </c>
      <c r="L5518">
        <v>0.80423502316338169</v>
      </c>
      <c r="M5518">
        <v>0.74312779485332858</v>
      </c>
      <c r="N5518" s="44">
        <v>0.45807563169042598</v>
      </c>
      <c r="O5518" s="161">
        <f t="shared" si="861"/>
        <v>2000000</v>
      </c>
      <c r="P5518" s="162">
        <f t="shared" si="862"/>
        <v>192.85269124569714</v>
      </c>
      <c r="Q5518" s="162">
        <f t="shared" si="863"/>
        <v>148.0603681898443</v>
      </c>
      <c r="R5518" s="163">
        <f t="shared" si="864"/>
        <v>1</v>
      </c>
      <c r="S5518" s="161">
        <f t="shared" si="865"/>
        <v>2000000</v>
      </c>
      <c r="T5518" s="162">
        <f t="shared" si="866"/>
        <v>194.28423041523237</v>
      </c>
      <c r="U5518" s="162">
        <f t="shared" si="867"/>
        <v>131.53018409492216</v>
      </c>
      <c r="V5518" s="163">
        <f t="shared" si="868"/>
        <v>1</v>
      </c>
      <c r="W5518" s="164">
        <f t="shared" si="869"/>
        <v>39584646.111705691</v>
      </c>
      <c r="X5518" s="164">
        <f t="shared" si="870"/>
        <v>-24491907.359379575</v>
      </c>
    </row>
    <row r="5519" spans="10:24" x14ac:dyDescent="0.25">
      <c r="J5519">
        <v>5516</v>
      </c>
      <c r="K5519" s="43">
        <v>0.85214978691287813</v>
      </c>
      <c r="L5519">
        <v>0.31995221046602407</v>
      </c>
      <c r="M5519">
        <v>0.42219844185872413</v>
      </c>
      <c r="N5519" s="44">
        <v>0.54066881864432137</v>
      </c>
      <c r="O5519" s="161">
        <f t="shared" si="861"/>
        <v>7000000</v>
      </c>
      <c r="P5519" s="162">
        <f t="shared" si="862"/>
        <v>172.982513417463</v>
      </c>
      <c r="Q5519" s="162">
        <f t="shared" si="863"/>
        <v>131.0745499782046</v>
      </c>
      <c r="R5519" s="163">
        <f t="shared" si="864"/>
        <v>1</v>
      </c>
      <c r="S5519" s="161">
        <f t="shared" si="865"/>
        <v>7000000</v>
      </c>
      <c r="T5519" s="162">
        <f t="shared" si="866"/>
        <v>187.66083780582099</v>
      </c>
      <c r="U5519" s="162">
        <f t="shared" si="867"/>
        <v>123.0372749891023</v>
      </c>
      <c r="V5519" s="163">
        <f t="shared" si="868"/>
        <v>1</v>
      </c>
      <c r="W5519" s="164">
        <f t="shared" si="869"/>
        <v>243355744.07480878</v>
      </c>
      <c r="X5519" s="164">
        <f t="shared" si="870"/>
        <v>302364939.71703082</v>
      </c>
    </row>
    <row r="5520" spans="10:24" x14ac:dyDescent="0.25">
      <c r="J5520">
        <v>5517</v>
      </c>
      <c r="K5520" s="43">
        <v>0.88156825909708691</v>
      </c>
      <c r="L5520">
        <v>0.55324454943350676</v>
      </c>
      <c r="M5520">
        <v>0.93131499945497598</v>
      </c>
      <c r="N5520" s="44">
        <v>0.39643023762712559</v>
      </c>
      <c r="O5520" s="161">
        <f t="shared" si="861"/>
        <v>7000000</v>
      </c>
      <c r="P5520" s="162">
        <f t="shared" si="862"/>
        <v>182.0079451420097</v>
      </c>
      <c r="Q5520" s="162">
        <f t="shared" si="863"/>
        <v>164.71313008247537</v>
      </c>
      <c r="R5520" s="163">
        <f t="shared" si="864"/>
        <v>1</v>
      </c>
      <c r="S5520" s="161">
        <f t="shared" si="865"/>
        <v>7000000</v>
      </c>
      <c r="T5520" s="162">
        <f t="shared" si="866"/>
        <v>190.66931504733657</v>
      </c>
      <c r="U5520" s="162">
        <f t="shared" si="867"/>
        <v>139.8565650412377</v>
      </c>
      <c r="V5520" s="163">
        <f t="shared" si="868"/>
        <v>1</v>
      </c>
      <c r="W5520" s="164">
        <f t="shared" si="869"/>
        <v>71063705.416740298</v>
      </c>
      <c r="X5520" s="164">
        <f t="shared" si="870"/>
        <v>205689250.04269207</v>
      </c>
    </row>
    <row r="5521" spans="10:24" x14ac:dyDescent="0.25">
      <c r="J5521">
        <v>5518</v>
      </c>
      <c r="K5521" s="43">
        <v>8.0640709758366458E-2</v>
      </c>
      <c r="L5521">
        <v>0.65013344246733551</v>
      </c>
      <c r="M5521">
        <v>0.92907477144886175</v>
      </c>
      <c r="N5521" s="44">
        <v>0.70165599024305159</v>
      </c>
      <c r="O5521" s="161">
        <f t="shared" si="861"/>
        <v>2000000</v>
      </c>
      <c r="P5521" s="162">
        <f t="shared" si="862"/>
        <v>185.78521137348554</v>
      </c>
      <c r="Q5521" s="162">
        <f t="shared" si="863"/>
        <v>164.37869728670384</v>
      </c>
      <c r="R5521" s="163">
        <f t="shared" si="864"/>
        <v>1</v>
      </c>
      <c r="S5521" s="161">
        <f t="shared" si="865"/>
        <v>2000000</v>
      </c>
      <c r="T5521" s="162">
        <f t="shared" si="866"/>
        <v>191.92840379116186</v>
      </c>
      <c r="U5521" s="162">
        <f t="shared" si="867"/>
        <v>139.68934864335191</v>
      </c>
      <c r="V5521" s="163">
        <f t="shared" si="868"/>
        <v>1</v>
      </c>
      <c r="W5521" s="164">
        <f t="shared" si="869"/>
        <v>-7186971.8264366016</v>
      </c>
      <c r="X5521" s="164">
        <f t="shared" si="870"/>
        <v>-45521889.704380095</v>
      </c>
    </row>
    <row r="5522" spans="10:24" x14ac:dyDescent="0.25">
      <c r="J5522">
        <v>5519</v>
      </c>
      <c r="K5522" s="43">
        <v>0.70761774346895046</v>
      </c>
      <c r="L5522">
        <v>0.22755369127901404</v>
      </c>
      <c r="M5522">
        <v>0.40836087835535151</v>
      </c>
      <c r="N5522" s="44">
        <v>0.62512858747908318</v>
      </c>
      <c r="O5522" s="161">
        <f t="shared" si="861"/>
        <v>6000000</v>
      </c>
      <c r="P5522" s="162">
        <f t="shared" si="862"/>
        <v>168.79608892755539</v>
      </c>
      <c r="Q5522" s="162">
        <f t="shared" si="863"/>
        <v>130.36473125483781</v>
      </c>
      <c r="R5522" s="163">
        <f t="shared" si="864"/>
        <v>1</v>
      </c>
      <c r="S5522" s="161">
        <f t="shared" si="865"/>
        <v>7000000</v>
      </c>
      <c r="T5522" s="162">
        <f t="shared" si="866"/>
        <v>186.26536297585179</v>
      </c>
      <c r="U5522" s="162">
        <f t="shared" si="867"/>
        <v>122.6823656274189</v>
      </c>
      <c r="V5522" s="163">
        <f t="shared" si="868"/>
        <v>1</v>
      </c>
      <c r="W5522" s="164">
        <f t="shared" si="869"/>
        <v>180588146.03630549</v>
      </c>
      <c r="X5522" s="164">
        <f t="shared" si="870"/>
        <v>295080981.43903017</v>
      </c>
    </row>
    <row r="5523" spans="10:24" x14ac:dyDescent="0.25">
      <c r="J5523">
        <v>5520</v>
      </c>
      <c r="K5523" s="43">
        <v>0.93079708208969358</v>
      </c>
      <c r="L5523">
        <v>0.10793820055664927</v>
      </c>
      <c r="M5523">
        <v>0.41073435900713473</v>
      </c>
      <c r="N5523" s="44">
        <v>0.74066156790592019</v>
      </c>
      <c r="O5523" s="161">
        <f t="shared" si="861"/>
        <v>7000000</v>
      </c>
      <c r="P5523" s="162">
        <f t="shared" si="862"/>
        <v>161.43648465776033</v>
      </c>
      <c r="Q5523" s="162">
        <f t="shared" si="863"/>
        <v>130.48687320487485</v>
      </c>
      <c r="R5523" s="163">
        <f t="shared" si="864"/>
        <v>1</v>
      </c>
      <c r="S5523" s="161">
        <f t="shared" si="865"/>
        <v>9000000</v>
      </c>
      <c r="T5523" s="162">
        <f t="shared" si="866"/>
        <v>183.81216155258679</v>
      </c>
      <c r="U5523" s="162">
        <f t="shared" si="867"/>
        <v>122.74343660243743</v>
      </c>
      <c r="V5523" s="163">
        <f t="shared" si="868"/>
        <v>1</v>
      </c>
      <c r="W5523" s="164">
        <f t="shared" si="869"/>
        <v>166647280.17019835</v>
      </c>
      <c r="X5523" s="164">
        <f t="shared" si="870"/>
        <v>399618524.55134428</v>
      </c>
    </row>
    <row r="5524" spans="10:24" x14ac:dyDescent="0.25">
      <c r="J5524">
        <v>5521</v>
      </c>
      <c r="K5524" s="43">
        <v>0.87626041375896169</v>
      </c>
      <c r="L5524">
        <v>0.76069377292993312</v>
      </c>
      <c r="M5524">
        <v>0.75026454060552372</v>
      </c>
      <c r="N5524" s="44">
        <v>0.91891943416160959</v>
      </c>
      <c r="O5524" s="161">
        <f t="shared" si="861"/>
        <v>7000000</v>
      </c>
      <c r="P5524" s="162">
        <f t="shared" si="862"/>
        <v>190.6280402470498</v>
      </c>
      <c r="Q5524" s="162">
        <f t="shared" si="863"/>
        <v>148.50644915377211</v>
      </c>
      <c r="R5524" s="163">
        <f t="shared" si="864"/>
        <v>1</v>
      </c>
      <c r="S5524" s="161">
        <f t="shared" si="865"/>
        <v>7000000</v>
      </c>
      <c r="T5524" s="162">
        <f t="shared" si="866"/>
        <v>193.54268008234993</v>
      </c>
      <c r="U5524" s="162">
        <f t="shared" si="867"/>
        <v>131.75322457688605</v>
      </c>
      <c r="V5524" s="163">
        <f t="shared" si="868"/>
        <v>1</v>
      </c>
      <c r="W5524" s="164">
        <f t="shared" si="869"/>
        <v>244851137.65294379</v>
      </c>
      <c r="X5524" s="164">
        <f t="shared" si="870"/>
        <v>282526188.53824717</v>
      </c>
    </row>
    <row r="5525" spans="10:24" x14ac:dyDescent="0.25">
      <c r="J5525">
        <v>5522</v>
      </c>
      <c r="K5525" s="43">
        <v>0.15845280399259176</v>
      </c>
      <c r="L5525">
        <v>0.5331442185585481</v>
      </c>
      <c r="M5525">
        <v>0.69064621441552609</v>
      </c>
      <c r="N5525" s="44">
        <v>0.77867194671894124</v>
      </c>
      <c r="O5525" s="161">
        <f t="shared" si="861"/>
        <v>2000000</v>
      </c>
      <c r="P5525" s="162">
        <f t="shared" si="862"/>
        <v>181.24764062147398</v>
      </c>
      <c r="Q5525" s="162">
        <f t="shared" si="863"/>
        <v>144.95365775700768</v>
      </c>
      <c r="R5525" s="163">
        <f t="shared" si="864"/>
        <v>1</v>
      </c>
      <c r="S5525" s="161">
        <f t="shared" si="865"/>
        <v>5000000</v>
      </c>
      <c r="T5525" s="162">
        <f t="shared" si="866"/>
        <v>190.41588020715798</v>
      </c>
      <c r="U5525" s="162">
        <f t="shared" si="867"/>
        <v>129.97682887850385</v>
      </c>
      <c r="V5525" s="163">
        <f t="shared" si="868"/>
        <v>1</v>
      </c>
      <c r="W5525" s="164">
        <f t="shared" si="869"/>
        <v>22587965.728932604</v>
      </c>
      <c r="X5525" s="164">
        <f t="shared" si="870"/>
        <v>152195256.64327067</v>
      </c>
    </row>
    <row r="5526" spans="10:24" x14ac:dyDescent="0.25">
      <c r="J5526">
        <v>5523</v>
      </c>
      <c r="K5526" s="43">
        <v>0.18494371360721773</v>
      </c>
      <c r="L5526">
        <v>0.7268170880742264</v>
      </c>
      <c r="M5526">
        <v>0.87944329913668606</v>
      </c>
      <c r="N5526" s="44">
        <v>0.40265079913453972</v>
      </c>
      <c r="O5526" s="161">
        <f t="shared" si="861"/>
        <v>2000000</v>
      </c>
      <c r="P5526" s="162">
        <f t="shared" si="862"/>
        <v>189.04822153573534</v>
      </c>
      <c r="Q5526" s="162">
        <f t="shared" si="863"/>
        <v>158.44416775197971</v>
      </c>
      <c r="R5526" s="163">
        <f t="shared" si="864"/>
        <v>1</v>
      </c>
      <c r="S5526" s="161">
        <f t="shared" si="865"/>
        <v>5000000</v>
      </c>
      <c r="T5526" s="162">
        <f t="shared" si="866"/>
        <v>193.0160738452451</v>
      </c>
      <c r="U5526" s="162">
        <f t="shared" si="867"/>
        <v>136.72208387598985</v>
      </c>
      <c r="V5526" s="163">
        <f t="shared" si="868"/>
        <v>1</v>
      </c>
      <c r="W5526" s="164">
        <f t="shared" si="869"/>
        <v>11208107.567511261</v>
      </c>
      <c r="X5526" s="164">
        <f t="shared" si="870"/>
        <v>131469949.84627622</v>
      </c>
    </row>
    <row r="5527" spans="10:24" x14ac:dyDescent="0.25">
      <c r="J5527">
        <v>5524</v>
      </c>
      <c r="K5527" s="43">
        <v>0.18852434465073331</v>
      </c>
      <c r="L5527">
        <v>0.70972210844486716</v>
      </c>
      <c r="M5527">
        <v>0.25300949421713581</v>
      </c>
      <c r="N5527" s="44">
        <v>0.35726155792292758</v>
      </c>
      <c r="O5527" s="161">
        <f t="shared" si="861"/>
        <v>2000000</v>
      </c>
      <c r="P5527" s="162">
        <f t="shared" si="862"/>
        <v>188.28859612712029</v>
      </c>
      <c r="Q5527" s="162">
        <f t="shared" si="863"/>
        <v>121.69901485644992</v>
      </c>
      <c r="R5527" s="163">
        <f t="shared" si="864"/>
        <v>1</v>
      </c>
      <c r="S5527" s="161">
        <f t="shared" si="865"/>
        <v>5000000</v>
      </c>
      <c r="T5527" s="162">
        <f t="shared" si="866"/>
        <v>192.76286537570675</v>
      </c>
      <c r="U5527" s="162">
        <f t="shared" si="867"/>
        <v>118.34950742822497</v>
      </c>
      <c r="V5527" s="163">
        <f t="shared" si="868"/>
        <v>1</v>
      </c>
      <c r="W5527" s="164">
        <f t="shared" si="869"/>
        <v>83179162.541340724</v>
      </c>
      <c r="X5527" s="164">
        <f t="shared" si="870"/>
        <v>222066789.73740894</v>
      </c>
    </row>
    <row r="5528" spans="10:24" x14ac:dyDescent="0.25">
      <c r="J5528">
        <v>5525</v>
      </c>
      <c r="K5528" s="43">
        <v>0.54703768367332983</v>
      </c>
      <c r="L5528">
        <v>0.20734849784508169</v>
      </c>
      <c r="M5528">
        <v>0.47965974149187951</v>
      </c>
      <c r="N5528" s="44">
        <v>6.6320650726012453E-2</v>
      </c>
      <c r="O5528" s="161">
        <f t="shared" si="861"/>
        <v>5000000</v>
      </c>
      <c r="P5528" s="162">
        <f t="shared" si="862"/>
        <v>167.7651622192777</v>
      </c>
      <c r="Q5528" s="162">
        <f t="shared" si="863"/>
        <v>133.97984846368993</v>
      </c>
      <c r="R5528" s="163">
        <f t="shared" si="864"/>
        <v>1</v>
      </c>
      <c r="S5528" s="161">
        <f t="shared" si="865"/>
        <v>6000000</v>
      </c>
      <c r="T5528" s="162">
        <f t="shared" si="866"/>
        <v>185.92172073975922</v>
      </c>
      <c r="U5528" s="162">
        <f t="shared" si="867"/>
        <v>124.48992423184497</v>
      </c>
      <c r="V5528" s="163">
        <f t="shared" si="868"/>
        <v>0.9</v>
      </c>
      <c r="W5528" s="164">
        <f t="shared" si="869"/>
        <v>118926568.77793881</v>
      </c>
      <c r="X5528" s="164">
        <f t="shared" si="870"/>
        <v>181731701.14273697</v>
      </c>
    </row>
    <row r="5529" spans="10:24" x14ac:dyDescent="0.25">
      <c r="J5529">
        <v>5526</v>
      </c>
      <c r="K5529" s="43">
        <v>0.6300245293708705</v>
      </c>
      <c r="L5529">
        <v>0.24836988312947694</v>
      </c>
      <c r="M5529">
        <v>0.47693933277440403</v>
      </c>
      <c r="N5529" s="44">
        <v>0.62909580690106603</v>
      </c>
      <c r="O5529" s="161">
        <f t="shared" si="861"/>
        <v>6000000</v>
      </c>
      <c r="P5529" s="162">
        <f t="shared" si="862"/>
        <v>169.8055736158023</v>
      </c>
      <c r="Q5529" s="162">
        <f t="shared" si="863"/>
        <v>133.84326501644756</v>
      </c>
      <c r="R5529" s="163">
        <f t="shared" si="864"/>
        <v>1</v>
      </c>
      <c r="S5529" s="161">
        <f t="shared" si="865"/>
        <v>7000000</v>
      </c>
      <c r="T5529" s="162">
        <f t="shared" si="866"/>
        <v>186.6018578719341</v>
      </c>
      <c r="U5529" s="162">
        <f t="shared" si="867"/>
        <v>124.42163250822378</v>
      </c>
      <c r="V5529" s="163">
        <f t="shared" si="868"/>
        <v>1</v>
      </c>
      <c r="W5529" s="164">
        <f t="shared" si="869"/>
        <v>165773851.59612846</v>
      </c>
      <c r="X5529" s="164">
        <f t="shared" si="870"/>
        <v>285261577.54597223</v>
      </c>
    </row>
    <row r="5530" spans="10:24" x14ac:dyDescent="0.25">
      <c r="J5530">
        <v>5527</v>
      </c>
      <c r="K5530" s="43">
        <v>0.44908565661934663</v>
      </c>
      <c r="L5530">
        <v>0.164420393328227</v>
      </c>
      <c r="M5530">
        <v>0.66945583844113354</v>
      </c>
      <c r="N5530" s="44">
        <v>0.94704803908990054</v>
      </c>
      <c r="O5530" s="161">
        <f t="shared" si="861"/>
        <v>5000000</v>
      </c>
      <c r="P5530" s="162">
        <f t="shared" si="862"/>
        <v>165.35322797136971</v>
      </c>
      <c r="Q5530" s="162">
        <f t="shared" si="863"/>
        <v>143.76822140148926</v>
      </c>
      <c r="R5530" s="163">
        <f t="shared" si="864"/>
        <v>1</v>
      </c>
      <c r="S5530" s="161">
        <f t="shared" si="865"/>
        <v>6000000</v>
      </c>
      <c r="T5530" s="162">
        <f t="shared" si="866"/>
        <v>185.11774265712324</v>
      </c>
      <c r="U5530" s="162">
        <f t="shared" si="867"/>
        <v>129.38411070074463</v>
      </c>
      <c r="V5530" s="163">
        <f t="shared" si="868"/>
        <v>1</v>
      </c>
      <c r="W5530" s="164">
        <f t="shared" si="869"/>
        <v>57925032.849402249</v>
      </c>
      <c r="X5530" s="164">
        <f t="shared" si="870"/>
        <v>184401791.73827171</v>
      </c>
    </row>
    <row r="5531" spans="10:24" x14ac:dyDescent="0.25">
      <c r="J5531">
        <v>5528</v>
      </c>
      <c r="K5531" s="43">
        <v>0.14793337641703364</v>
      </c>
      <c r="L5531">
        <v>0.78232575116650127</v>
      </c>
      <c r="M5531">
        <v>9.7351653290637108E-3</v>
      </c>
      <c r="N5531" s="44">
        <v>0.95607721956790082</v>
      </c>
      <c r="O5531" s="161">
        <f t="shared" si="861"/>
        <v>2000000</v>
      </c>
      <c r="P5531" s="162">
        <f t="shared" si="862"/>
        <v>191.70107996865886</v>
      </c>
      <c r="Q5531" s="162">
        <f t="shared" si="863"/>
        <v>88.27197184578651</v>
      </c>
      <c r="R5531" s="163">
        <f t="shared" si="864"/>
        <v>1</v>
      </c>
      <c r="S5531" s="161">
        <f t="shared" si="865"/>
        <v>2000000</v>
      </c>
      <c r="T5531" s="162">
        <f t="shared" si="866"/>
        <v>193.90035998955295</v>
      </c>
      <c r="U5531" s="162">
        <f t="shared" si="867"/>
        <v>101.63598592289325</v>
      </c>
      <c r="V5531" s="163">
        <f t="shared" si="868"/>
        <v>1</v>
      </c>
      <c r="W5531" s="164">
        <f t="shared" si="869"/>
        <v>156858216.24574471</v>
      </c>
      <c r="X5531" s="164">
        <f t="shared" si="870"/>
        <v>34528748.133319408</v>
      </c>
    </row>
    <row r="5532" spans="10:24" x14ac:dyDescent="0.25">
      <c r="J5532">
        <v>5529</v>
      </c>
      <c r="K5532" s="43">
        <v>0.6168961140941458</v>
      </c>
      <c r="L5532">
        <v>0.20695560787089706</v>
      </c>
      <c r="M5532">
        <v>3.589543241840043E-2</v>
      </c>
      <c r="N5532" s="44">
        <v>5.9649335447761853E-2</v>
      </c>
      <c r="O5532" s="161">
        <f t="shared" si="861"/>
        <v>6000000</v>
      </c>
      <c r="P5532" s="162">
        <f t="shared" si="862"/>
        <v>167.74454820754966</v>
      </c>
      <c r="Q5532" s="162">
        <f t="shared" si="863"/>
        <v>98.991158832860378</v>
      </c>
      <c r="R5532" s="163">
        <f t="shared" si="864"/>
        <v>1</v>
      </c>
      <c r="S5532" s="161">
        <f t="shared" si="865"/>
        <v>7000000</v>
      </c>
      <c r="T5532" s="162">
        <f t="shared" si="866"/>
        <v>185.91484940251655</v>
      </c>
      <c r="U5532" s="162">
        <f t="shared" si="867"/>
        <v>106.99557941643019</v>
      </c>
      <c r="V5532" s="163">
        <f t="shared" si="868"/>
        <v>0.9</v>
      </c>
      <c r="W5532" s="164">
        <f t="shared" si="869"/>
        <v>362520336.24813569</v>
      </c>
      <c r="X5532" s="164">
        <f t="shared" si="870"/>
        <v>347191400.91234416</v>
      </c>
    </row>
    <row r="5533" spans="10:24" x14ac:dyDescent="0.25">
      <c r="J5533">
        <v>5530</v>
      </c>
      <c r="K5533" s="43">
        <v>0.17348279423608792</v>
      </c>
      <c r="L5533">
        <v>0.47890750784299052</v>
      </c>
      <c r="M5533">
        <v>0.89906886441647493</v>
      </c>
      <c r="N5533" s="44">
        <v>9.9862638916732305E-3</v>
      </c>
      <c r="O5533" s="161">
        <f t="shared" si="861"/>
        <v>2000000</v>
      </c>
      <c r="P5533" s="162">
        <f t="shared" si="862"/>
        <v>179.20656459754193</v>
      </c>
      <c r="Q5533" s="162">
        <f t="shared" si="863"/>
        <v>160.5252766240892</v>
      </c>
      <c r="R5533" s="163">
        <f t="shared" si="864"/>
        <v>1</v>
      </c>
      <c r="S5533" s="161">
        <f t="shared" si="865"/>
        <v>5000000</v>
      </c>
      <c r="T5533" s="162">
        <f t="shared" si="866"/>
        <v>189.73552153251399</v>
      </c>
      <c r="U5533" s="162">
        <f t="shared" si="867"/>
        <v>137.7626383120446</v>
      </c>
      <c r="V5533" s="163">
        <f t="shared" si="868"/>
        <v>0.05</v>
      </c>
      <c r="W5533" s="164">
        <f t="shared" si="869"/>
        <v>-12637424.053094551</v>
      </c>
      <c r="X5533" s="164">
        <f t="shared" si="870"/>
        <v>-137006779.19488266</v>
      </c>
    </row>
    <row r="5534" spans="10:24" x14ac:dyDescent="0.25">
      <c r="J5534">
        <v>5531</v>
      </c>
      <c r="K5534" s="43">
        <v>0.10653388226656957</v>
      </c>
      <c r="L5534">
        <v>0.96543382405017408</v>
      </c>
      <c r="M5534">
        <v>0.86019432579370003</v>
      </c>
      <c r="N5534" s="44">
        <v>0.53308937731255956</v>
      </c>
      <c r="O5534" s="161">
        <f t="shared" si="861"/>
        <v>2000000</v>
      </c>
      <c r="P5534" s="162">
        <f t="shared" si="862"/>
        <v>207.2633076331058</v>
      </c>
      <c r="Q5534" s="162">
        <f t="shared" si="863"/>
        <v>156.62385652549332</v>
      </c>
      <c r="R5534" s="163">
        <f t="shared" si="864"/>
        <v>1</v>
      </c>
      <c r="S5534" s="161">
        <f t="shared" si="865"/>
        <v>2000000</v>
      </c>
      <c r="T5534" s="162">
        <f t="shared" si="866"/>
        <v>199.08776921103527</v>
      </c>
      <c r="U5534" s="162">
        <f t="shared" si="867"/>
        <v>135.81192826274668</v>
      </c>
      <c r="V5534" s="163">
        <f t="shared" si="868"/>
        <v>1</v>
      </c>
      <c r="W5534" s="164">
        <f t="shared" si="869"/>
        <v>51278902.215224952</v>
      </c>
      <c r="X5534" s="164">
        <f t="shared" si="870"/>
        <v>-23448318.103422821</v>
      </c>
    </row>
    <row r="5535" spans="10:24" x14ac:dyDescent="0.25">
      <c r="J5535">
        <v>5532</v>
      </c>
      <c r="K5535" s="43">
        <v>0.47682598559594691</v>
      </c>
      <c r="L5535">
        <v>0.52239850804219079</v>
      </c>
      <c r="M5535">
        <v>0.18172650650278444</v>
      </c>
      <c r="N5535" s="44">
        <v>0.94152868711585014</v>
      </c>
      <c r="O5535" s="161">
        <f t="shared" si="861"/>
        <v>5000000</v>
      </c>
      <c r="P5535" s="162">
        <f t="shared" si="862"/>
        <v>180.84261394527633</v>
      </c>
      <c r="Q5535" s="162">
        <f t="shared" si="863"/>
        <v>116.82389796055713</v>
      </c>
      <c r="R5535" s="163">
        <f t="shared" si="864"/>
        <v>1</v>
      </c>
      <c r="S5535" s="161">
        <f t="shared" si="865"/>
        <v>6000000</v>
      </c>
      <c r="T5535" s="162">
        <f t="shared" si="866"/>
        <v>190.2808713150921</v>
      </c>
      <c r="U5535" s="162">
        <f t="shared" si="867"/>
        <v>115.91194898027857</v>
      </c>
      <c r="V5535" s="163">
        <f t="shared" si="868"/>
        <v>1</v>
      </c>
      <c r="W5535" s="164">
        <f t="shared" si="869"/>
        <v>270093579.92359596</v>
      </c>
      <c r="X5535" s="164">
        <f t="shared" si="870"/>
        <v>296213534.00888121</v>
      </c>
    </row>
    <row r="5536" spans="10:24" x14ac:dyDescent="0.25">
      <c r="J5536">
        <v>5533</v>
      </c>
      <c r="K5536" s="43">
        <v>0.97809423288663766</v>
      </c>
      <c r="L5536">
        <v>0.7307652468892577</v>
      </c>
      <c r="M5536">
        <v>0.25169899895108483</v>
      </c>
      <c r="N5536" s="44">
        <v>0.11547932309657694</v>
      </c>
      <c r="O5536" s="161">
        <f t="shared" si="861"/>
        <v>9000000</v>
      </c>
      <c r="P5536" s="162">
        <f t="shared" si="862"/>
        <v>189.22693557916705</v>
      </c>
      <c r="Q5536" s="162">
        <f t="shared" si="863"/>
        <v>121.61694356922801</v>
      </c>
      <c r="R5536" s="163">
        <f t="shared" si="864"/>
        <v>1</v>
      </c>
      <c r="S5536" s="161">
        <f t="shared" si="865"/>
        <v>9000000</v>
      </c>
      <c r="T5536" s="162">
        <f t="shared" si="866"/>
        <v>193.07564519305569</v>
      </c>
      <c r="U5536" s="162">
        <f t="shared" si="867"/>
        <v>118.308471784614</v>
      </c>
      <c r="V5536" s="163">
        <f t="shared" si="868"/>
        <v>0.9</v>
      </c>
      <c r="W5536" s="164">
        <f t="shared" si="869"/>
        <v>558489928.08945131</v>
      </c>
      <c r="X5536" s="164">
        <f t="shared" si="870"/>
        <v>455614104.6083777</v>
      </c>
    </row>
    <row r="5537" spans="10:24" x14ac:dyDescent="0.25">
      <c r="J5537">
        <v>5534</v>
      </c>
      <c r="K5537" s="43">
        <v>0.67679773067727933</v>
      </c>
      <c r="L5537">
        <v>0.55742416906077674</v>
      </c>
      <c r="M5537">
        <v>5.5506736506832133E-2</v>
      </c>
      <c r="N5537" s="44">
        <v>0.37464684371407087</v>
      </c>
      <c r="O5537" s="161">
        <f t="shared" si="861"/>
        <v>6000000</v>
      </c>
      <c r="P5537" s="162">
        <f t="shared" si="862"/>
        <v>182.16662603804673</v>
      </c>
      <c r="Q5537" s="162">
        <f t="shared" si="863"/>
        <v>103.1269129045445</v>
      </c>
      <c r="R5537" s="163">
        <f t="shared" si="864"/>
        <v>1</v>
      </c>
      <c r="S5537" s="161">
        <f t="shared" si="865"/>
        <v>7000000</v>
      </c>
      <c r="T5537" s="162">
        <f t="shared" si="866"/>
        <v>190.72220867934891</v>
      </c>
      <c r="U5537" s="162">
        <f t="shared" si="867"/>
        <v>109.06345645227225</v>
      </c>
      <c r="V5537" s="163">
        <f t="shared" si="868"/>
        <v>1</v>
      </c>
      <c r="W5537" s="164">
        <f t="shared" si="869"/>
        <v>424238278.80101341</v>
      </c>
      <c r="X5537" s="164">
        <f t="shared" si="870"/>
        <v>421611265.58953667</v>
      </c>
    </row>
    <row r="5538" spans="10:24" x14ac:dyDescent="0.25">
      <c r="J5538">
        <v>5535</v>
      </c>
      <c r="K5538" s="43">
        <v>0.41597476488412133</v>
      </c>
      <c r="L5538">
        <v>0.70019854081188171</v>
      </c>
      <c r="M5538">
        <v>0.91023571952340709</v>
      </c>
      <c r="N5538" s="44">
        <v>0.15213072370143799</v>
      </c>
      <c r="O5538" s="161">
        <f t="shared" si="861"/>
        <v>5000000</v>
      </c>
      <c r="P5538" s="162">
        <f t="shared" si="862"/>
        <v>187.87457433310402</v>
      </c>
      <c r="Q5538" s="162">
        <f t="shared" si="863"/>
        <v>161.84416014411102</v>
      </c>
      <c r="R5538" s="163">
        <f t="shared" si="864"/>
        <v>1</v>
      </c>
      <c r="S5538" s="161">
        <f t="shared" si="865"/>
        <v>6000000</v>
      </c>
      <c r="T5538" s="162">
        <f t="shared" si="866"/>
        <v>192.62485811103465</v>
      </c>
      <c r="U5538" s="162">
        <f t="shared" si="867"/>
        <v>138.42208007205551</v>
      </c>
      <c r="V5538" s="163">
        <f t="shared" si="868"/>
        <v>0.9</v>
      </c>
      <c r="W5538" s="164">
        <f t="shared" si="869"/>
        <v>80152070.944965035</v>
      </c>
      <c r="X5538" s="164">
        <f t="shared" si="870"/>
        <v>142695001.41048735</v>
      </c>
    </row>
    <row r="5539" spans="10:24" x14ac:dyDescent="0.25">
      <c r="J5539">
        <v>5536</v>
      </c>
      <c r="K5539" s="43">
        <v>0.41790583612611187</v>
      </c>
      <c r="L5539">
        <v>0.517605035535743</v>
      </c>
      <c r="M5539">
        <v>5.0707814086212166E-2</v>
      </c>
      <c r="N5539" s="44">
        <v>0.51199562336408366</v>
      </c>
      <c r="O5539" s="161">
        <f t="shared" si="861"/>
        <v>5000000</v>
      </c>
      <c r="P5539" s="162">
        <f t="shared" si="862"/>
        <v>180.66215418696825</v>
      </c>
      <c r="Q5539" s="162">
        <f t="shared" si="863"/>
        <v>102.23941844555766</v>
      </c>
      <c r="R5539" s="163">
        <f t="shared" si="864"/>
        <v>1</v>
      </c>
      <c r="S5539" s="161">
        <f t="shared" si="865"/>
        <v>6000000</v>
      </c>
      <c r="T5539" s="162">
        <f t="shared" si="866"/>
        <v>190.22071806232276</v>
      </c>
      <c r="U5539" s="162">
        <f t="shared" si="867"/>
        <v>108.61970922277882</v>
      </c>
      <c r="V5539" s="163">
        <f t="shared" si="868"/>
        <v>1</v>
      </c>
      <c r="W5539" s="164">
        <f t="shared" si="869"/>
        <v>342113678.70705295</v>
      </c>
      <c r="X5539" s="164">
        <f t="shared" si="870"/>
        <v>339606053.03726363</v>
      </c>
    </row>
    <row r="5540" spans="10:24" x14ac:dyDescent="0.25">
      <c r="J5540">
        <v>5537</v>
      </c>
      <c r="K5540" s="43">
        <v>0.6578805287807471</v>
      </c>
      <c r="L5540">
        <v>0.79235217492745624</v>
      </c>
      <c r="M5540">
        <v>0.69056477570471986</v>
      </c>
      <c r="N5540" s="44">
        <v>0.63423346458089014</v>
      </c>
      <c r="O5540" s="161">
        <f t="shared" si="861"/>
        <v>6000000</v>
      </c>
      <c r="P5540" s="162">
        <f t="shared" si="862"/>
        <v>192.21914828150898</v>
      </c>
      <c r="Q5540" s="162">
        <f t="shared" si="863"/>
        <v>144.9490370261089</v>
      </c>
      <c r="R5540" s="163">
        <f t="shared" si="864"/>
        <v>1</v>
      </c>
      <c r="S5540" s="161">
        <f t="shared" si="865"/>
        <v>7000000</v>
      </c>
      <c r="T5540" s="162">
        <f t="shared" si="866"/>
        <v>194.07304942716968</v>
      </c>
      <c r="U5540" s="162">
        <f t="shared" si="867"/>
        <v>129.97451851305445</v>
      </c>
      <c r="V5540" s="163">
        <f t="shared" si="868"/>
        <v>1</v>
      </c>
      <c r="W5540" s="164">
        <f t="shared" si="869"/>
        <v>233620667.53240049</v>
      </c>
      <c r="X5540" s="164">
        <f t="shared" si="870"/>
        <v>298689716.39880663</v>
      </c>
    </row>
    <row r="5541" spans="10:24" x14ac:dyDescent="0.25">
      <c r="J5541">
        <v>5538</v>
      </c>
      <c r="K5541" s="43">
        <v>0.3381583941572901</v>
      </c>
      <c r="L5541">
        <v>0.15051560701890576</v>
      </c>
      <c r="M5541">
        <v>0.38720674194758575</v>
      </c>
      <c r="N5541" s="44">
        <v>0.44161348190270189</v>
      </c>
      <c r="O5541" s="161">
        <f t="shared" si="861"/>
        <v>5000000</v>
      </c>
      <c r="P5541" s="162">
        <f t="shared" si="862"/>
        <v>164.48663221001303</v>
      </c>
      <c r="Q5541" s="162">
        <f t="shared" si="863"/>
        <v>129.26786600473369</v>
      </c>
      <c r="R5541" s="163">
        <f t="shared" si="864"/>
        <v>1</v>
      </c>
      <c r="S5541" s="161">
        <f t="shared" si="865"/>
        <v>6000000</v>
      </c>
      <c r="T5541" s="162">
        <f t="shared" si="866"/>
        <v>184.82887740333769</v>
      </c>
      <c r="U5541" s="162">
        <f t="shared" si="867"/>
        <v>122.13393300236685</v>
      </c>
      <c r="V5541" s="163">
        <f t="shared" si="868"/>
        <v>1</v>
      </c>
      <c r="W5541" s="164">
        <f t="shared" si="869"/>
        <v>126093831.02639669</v>
      </c>
      <c r="X5541" s="164">
        <f t="shared" si="870"/>
        <v>226169666.40582502</v>
      </c>
    </row>
    <row r="5542" spans="10:24" x14ac:dyDescent="0.25">
      <c r="J5542">
        <v>5539</v>
      </c>
      <c r="K5542" s="43">
        <v>2.2970956341787141E-2</v>
      </c>
      <c r="L5542">
        <v>0.14192800857555776</v>
      </c>
      <c r="M5542">
        <v>0.27386322506461203</v>
      </c>
      <c r="N5542" s="44">
        <v>0.40624921964182203</v>
      </c>
      <c r="O5542" s="161">
        <f t="shared" si="861"/>
        <v>1000000</v>
      </c>
      <c r="P5542" s="162">
        <f t="shared" si="862"/>
        <v>163.92454060700243</v>
      </c>
      <c r="Q5542" s="162">
        <f t="shared" si="863"/>
        <v>122.97659058217464</v>
      </c>
      <c r="R5542" s="163">
        <f t="shared" si="864"/>
        <v>1</v>
      </c>
      <c r="S5542" s="161">
        <f t="shared" si="865"/>
        <v>1000000</v>
      </c>
      <c r="T5542" s="162">
        <f t="shared" si="866"/>
        <v>184.64151353566749</v>
      </c>
      <c r="U5542" s="162">
        <f t="shared" si="867"/>
        <v>118.98829529108733</v>
      </c>
      <c r="V5542" s="163">
        <f t="shared" si="868"/>
        <v>1</v>
      </c>
      <c r="W5542" s="164">
        <f t="shared" si="869"/>
        <v>-9052049.9751722068</v>
      </c>
      <c r="X5542" s="164">
        <f t="shared" si="870"/>
        <v>-84346781.75541985</v>
      </c>
    </row>
    <row r="5543" spans="10:24" x14ac:dyDescent="0.25">
      <c r="J5543">
        <v>5540</v>
      </c>
      <c r="K5543" s="43">
        <v>1.6180608141531772E-2</v>
      </c>
      <c r="L5543">
        <v>0.146835178786896</v>
      </c>
      <c r="M5543">
        <v>0.46003482494962633</v>
      </c>
      <c r="N5543" s="44">
        <v>0.25199366402107926</v>
      </c>
      <c r="O5543" s="161">
        <f t="shared" si="861"/>
        <v>1000000</v>
      </c>
      <c r="P5543" s="162">
        <f t="shared" si="862"/>
        <v>164.24844188257919</v>
      </c>
      <c r="Q5543" s="162">
        <f t="shared" si="863"/>
        <v>132.99308027355809</v>
      </c>
      <c r="R5543" s="163">
        <f t="shared" si="864"/>
        <v>1</v>
      </c>
      <c r="S5543" s="161">
        <f t="shared" si="865"/>
        <v>1000000</v>
      </c>
      <c r="T5543" s="162">
        <f t="shared" si="866"/>
        <v>184.7494806275264</v>
      </c>
      <c r="U5543" s="162">
        <f t="shared" si="867"/>
        <v>123.99654013677905</v>
      </c>
      <c r="V5543" s="163">
        <f t="shared" si="868"/>
        <v>1</v>
      </c>
      <c r="W5543" s="164">
        <f t="shared" si="869"/>
        <v>-18744638.390978906</v>
      </c>
      <c r="X5543" s="164">
        <f t="shared" si="870"/>
        <v>-89247059.509252653</v>
      </c>
    </row>
    <row r="5544" spans="10:24" x14ac:dyDescent="0.25">
      <c r="J5544">
        <v>5541</v>
      </c>
      <c r="K5544" s="43">
        <v>0.53328205986622423</v>
      </c>
      <c r="L5544">
        <v>0.16901056823754235</v>
      </c>
      <c r="M5544">
        <v>0.95980725395688904</v>
      </c>
      <c r="N5544" s="44">
        <v>0.63076237868600116</v>
      </c>
      <c r="O5544" s="161">
        <f t="shared" si="861"/>
        <v>5000000</v>
      </c>
      <c r="P5544" s="162">
        <f t="shared" si="862"/>
        <v>165.62876182477149</v>
      </c>
      <c r="Q5544" s="162">
        <f t="shared" si="863"/>
        <v>169.969074475014</v>
      </c>
      <c r="R5544" s="163">
        <f t="shared" si="864"/>
        <v>1</v>
      </c>
      <c r="S5544" s="161">
        <f t="shared" si="865"/>
        <v>6000000</v>
      </c>
      <c r="T5544" s="162">
        <f t="shared" si="866"/>
        <v>185.20958727492382</v>
      </c>
      <c r="U5544" s="162">
        <f t="shared" si="867"/>
        <v>142.484537237507</v>
      </c>
      <c r="V5544" s="163">
        <f t="shared" si="868"/>
        <v>1</v>
      </c>
      <c r="W5544" s="164">
        <f t="shared" si="869"/>
        <v>-71701563.251212552</v>
      </c>
      <c r="X5544" s="164">
        <f t="shared" si="870"/>
        <v>106350300.22450092</v>
      </c>
    </row>
    <row r="5545" spans="10:24" x14ac:dyDescent="0.25">
      <c r="J5545">
        <v>5542</v>
      </c>
      <c r="K5545" s="43">
        <v>0.87932999511573606</v>
      </c>
      <c r="L5545">
        <v>0.82659881406301194</v>
      </c>
      <c r="M5545">
        <v>0.94384117178590243</v>
      </c>
      <c r="N5545" s="44">
        <v>0.37621436222583515</v>
      </c>
      <c r="O5545" s="161">
        <f t="shared" si="861"/>
        <v>7000000</v>
      </c>
      <c r="P5545" s="162">
        <f t="shared" si="862"/>
        <v>194.11214600487838</v>
      </c>
      <c r="Q5545" s="162">
        <f t="shared" si="863"/>
        <v>166.75723040467565</v>
      </c>
      <c r="R5545" s="163">
        <f t="shared" si="864"/>
        <v>1</v>
      </c>
      <c r="S5545" s="161">
        <f t="shared" si="865"/>
        <v>7000000</v>
      </c>
      <c r="T5545" s="162">
        <f t="shared" si="866"/>
        <v>194.70404866829278</v>
      </c>
      <c r="U5545" s="162">
        <f t="shared" si="867"/>
        <v>140.87861520233781</v>
      </c>
      <c r="V5545" s="163">
        <f t="shared" si="868"/>
        <v>1</v>
      </c>
      <c r="W5545" s="164">
        <f t="shared" si="869"/>
        <v>141484409.20141912</v>
      </c>
      <c r="X5545" s="164">
        <f t="shared" si="870"/>
        <v>226778034.26168483</v>
      </c>
    </row>
    <row r="5546" spans="10:24" x14ac:dyDescent="0.25">
      <c r="J5546">
        <v>5543</v>
      </c>
      <c r="K5546" s="43">
        <v>0.11258854560528264</v>
      </c>
      <c r="L5546">
        <v>0.82256512618786526</v>
      </c>
      <c r="M5546">
        <v>0.29988713697477298</v>
      </c>
      <c r="N5546" s="44">
        <v>0.13975299491076576</v>
      </c>
      <c r="O5546" s="161">
        <f t="shared" si="861"/>
        <v>2000000</v>
      </c>
      <c r="P5546" s="162">
        <f t="shared" si="862"/>
        <v>193.87777318341458</v>
      </c>
      <c r="Q5546" s="162">
        <f t="shared" si="863"/>
        <v>124.50549707791035</v>
      </c>
      <c r="R5546" s="163">
        <f t="shared" si="864"/>
        <v>1</v>
      </c>
      <c r="S5546" s="161">
        <f t="shared" si="865"/>
        <v>2000000</v>
      </c>
      <c r="T5546" s="162">
        <f t="shared" si="866"/>
        <v>194.62592439447153</v>
      </c>
      <c r="U5546" s="162">
        <f t="shared" si="867"/>
        <v>119.75274853895517</v>
      </c>
      <c r="V5546" s="163">
        <f t="shared" si="868"/>
        <v>0.9</v>
      </c>
      <c r="W5546" s="164">
        <f t="shared" si="869"/>
        <v>88744552.211008459</v>
      </c>
      <c r="X5546" s="164">
        <f t="shared" si="870"/>
        <v>-15228283.46007058</v>
      </c>
    </row>
    <row r="5547" spans="10:24" x14ac:dyDescent="0.25">
      <c r="J5547">
        <v>5544</v>
      </c>
      <c r="K5547" s="43">
        <v>0.33530000243335512</v>
      </c>
      <c r="L5547">
        <v>0.7631712356569369</v>
      </c>
      <c r="M5547">
        <v>0.97888047091014596</v>
      </c>
      <c r="N5547" s="44">
        <v>0.24805114388782668</v>
      </c>
      <c r="O5547" s="161">
        <f t="shared" si="861"/>
        <v>5000000</v>
      </c>
      <c r="P5547" s="162">
        <f t="shared" si="862"/>
        <v>190.74811091354718</v>
      </c>
      <c r="Q5547" s="162">
        <f t="shared" si="863"/>
        <v>175.6231424904035</v>
      </c>
      <c r="R5547" s="163">
        <f t="shared" si="864"/>
        <v>1</v>
      </c>
      <c r="S5547" s="161">
        <f t="shared" si="865"/>
        <v>6000000</v>
      </c>
      <c r="T5547" s="162">
        <f t="shared" si="866"/>
        <v>193.58270363784905</v>
      </c>
      <c r="U5547" s="162">
        <f t="shared" si="867"/>
        <v>145.31157124520175</v>
      </c>
      <c r="V5547" s="163">
        <f t="shared" si="868"/>
        <v>1</v>
      </c>
      <c r="W5547" s="164">
        <f t="shared" si="869"/>
        <v>25624842.115718424</v>
      </c>
      <c r="X5547" s="164">
        <f t="shared" si="870"/>
        <v>139626794.35588384</v>
      </c>
    </row>
    <row r="5548" spans="10:24" x14ac:dyDescent="0.25">
      <c r="J5548">
        <v>5545</v>
      </c>
      <c r="K5548" s="43">
        <v>0.2638844844897964</v>
      </c>
      <c r="L5548">
        <v>0.98700523159973275</v>
      </c>
      <c r="M5548">
        <v>0.8974678940550358</v>
      </c>
      <c r="N5548" s="44">
        <v>0.82731978285544483</v>
      </c>
      <c r="O5548" s="161">
        <f t="shared" si="861"/>
        <v>2000000</v>
      </c>
      <c r="P5548" s="162">
        <f t="shared" si="862"/>
        <v>213.39552118468146</v>
      </c>
      <c r="Q5548" s="162">
        <f t="shared" si="863"/>
        <v>160.34509515730099</v>
      </c>
      <c r="R5548" s="163">
        <f t="shared" si="864"/>
        <v>1</v>
      </c>
      <c r="S5548" s="161">
        <f t="shared" si="865"/>
        <v>5000000</v>
      </c>
      <c r="T5548" s="162">
        <f t="shared" si="866"/>
        <v>201.13184039489383</v>
      </c>
      <c r="U5548" s="162">
        <f t="shared" si="867"/>
        <v>137.67254757865049</v>
      </c>
      <c r="V5548" s="163">
        <f t="shared" si="868"/>
        <v>1</v>
      </c>
      <c r="W5548" s="164">
        <f t="shared" si="869"/>
        <v>56100852.054760933</v>
      </c>
      <c r="X5548" s="164">
        <f t="shared" si="870"/>
        <v>167296464.08121669</v>
      </c>
    </row>
    <row r="5549" spans="10:24" x14ac:dyDescent="0.25">
      <c r="J5549">
        <v>5546</v>
      </c>
      <c r="K5549" s="43">
        <v>0.2671581944573469</v>
      </c>
      <c r="L5549">
        <v>0.26482835691103579</v>
      </c>
      <c r="M5549">
        <v>0.15046307256674296</v>
      </c>
      <c r="N5549" s="44">
        <v>0.13582959255071525</v>
      </c>
      <c r="O5549" s="161">
        <f t="shared" si="861"/>
        <v>2000000</v>
      </c>
      <c r="P5549" s="162">
        <f t="shared" si="862"/>
        <v>170.57204801868036</v>
      </c>
      <c r="Q5549" s="162">
        <f t="shared" si="863"/>
        <v>114.31101306009859</v>
      </c>
      <c r="R5549" s="163">
        <f t="shared" si="864"/>
        <v>1</v>
      </c>
      <c r="S5549" s="161">
        <f t="shared" si="865"/>
        <v>5000000</v>
      </c>
      <c r="T5549" s="162">
        <f t="shared" si="866"/>
        <v>186.85734933956013</v>
      </c>
      <c r="U5549" s="162">
        <f t="shared" si="867"/>
        <v>114.65550653004929</v>
      </c>
      <c r="V5549" s="163">
        <f t="shared" si="868"/>
        <v>0.9</v>
      </c>
      <c r="W5549" s="164">
        <f t="shared" si="869"/>
        <v>62522069.917163551</v>
      </c>
      <c r="X5549" s="164">
        <f t="shared" si="870"/>
        <v>174908292.64279878</v>
      </c>
    </row>
    <row r="5550" spans="10:24" x14ac:dyDescent="0.25">
      <c r="J5550">
        <v>5547</v>
      </c>
      <c r="K5550" s="43">
        <v>0.58924239564415515</v>
      </c>
      <c r="L5550">
        <v>0.95626356252664868</v>
      </c>
      <c r="M5550">
        <v>0.91569798809861791</v>
      </c>
      <c r="N5550" s="44">
        <v>0.25308164377875342</v>
      </c>
      <c r="O5550" s="161">
        <f t="shared" si="861"/>
        <v>6000000</v>
      </c>
      <c r="P5550" s="162">
        <f t="shared" si="862"/>
        <v>205.63322469098733</v>
      </c>
      <c r="Q5550" s="162">
        <f t="shared" si="863"/>
        <v>162.53406433575736</v>
      </c>
      <c r="R5550" s="163">
        <f t="shared" si="864"/>
        <v>1</v>
      </c>
      <c r="S5550" s="161">
        <f t="shared" si="865"/>
        <v>6000000</v>
      </c>
      <c r="T5550" s="162">
        <f t="shared" si="866"/>
        <v>198.54440823032911</v>
      </c>
      <c r="U5550" s="162">
        <f t="shared" si="867"/>
        <v>138.76703216787868</v>
      </c>
      <c r="V5550" s="163">
        <f t="shared" si="868"/>
        <v>1</v>
      </c>
      <c r="W5550" s="164">
        <f t="shared" si="869"/>
        <v>208594962.13137981</v>
      </c>
      <c r="X5550" s="164">
        <f t="shared" si="870"/>
        <v>208664256.37470257</v>
      </c>
    </row>
    <row r="5551" spans="10:24" x14ac:dyDescent="0.25">
      <c r="J5551">
        <v>5548</v>
      </c>
      <c r="K5551" s="43">
        <v>0.25741018915761293</v>
      </c>
      <c r="L5551">
        <v>0.61245739359818818</v>
      </c>
      <c r="M5551">
        <v>0.8532472229704362</v>
      </c>
      <c r="N5551" s="44">
        <v>6.2460328602585435E-2</v>
      </c>
      <c r="O5551" s="161">
        <f t="shared" si="861"/>
        <v>2000000</v>
      </c>
      <c r="P5551" s="162">
        <f t="shared" si="862"/>
        <v>184.28594437365734</v>
      </c>
      <c r="Q5551" s="162">
        <f t="shared" si="863"/>
        <v>156.00924866578356</v>
      </c>
      <c r="R5551" s="163">
        <f t="shared" si="864"/>
        <v>1</v>
      </c>
      <c r="S5551" s="161">
        <f t="shared" si="865"/>
        <v>5000000</v>
      </c>
      <c r="T5551" s="162">
        <f t="shared" si="866"/>
        <v>191.42864812455244</v>
      </c>
      <c r="U5551" s="162">
        <f t="shared" si="867"/>
        <v>135.50462433289178</v>
      </c>
      <c r="V5551" s="163">
        <f t="shared" si="868"/>
        <v>0.9</v>
      </c>
      <c r="W5551" s="164">
        <f t="shared" si="869"/>
        <v>6553391.415747568</v>
      </c>
      <c r="X5551" s="164">
        <f t="shared" si="870"/>
        <v>101658107.06247294</v>
      </c>
    </row>
    <row r="5552" spans="10:24" x14ac:dyDescent="0.25">
      <c r="J5552">
        <v>5549</v>
      </c>
      <c r="K5552" s="43">
        <v>0.84580937919867638</v>
      </c>
      <c r="L5552">
        <v>0.78004690890242301</v>
      </c>
      <c r="M5552">
        <v>0.71846342230321281</v>
      </c>
      <c r="N5552" s="44">
        <v>0.24656363444542817</v>
      </c>
      <c r="O5552" s="161">
        <f t="shared" si="861"/>
        <v>7000000</v>
      </c>
      <c r="P5552" s="162">
        <f t="shared" si="862"/>
        <v>191.58527474721336</v>
      </c>
      <c r="Q5552" s="162">
        <f t="shared" si="863"/>
        <v>146.56565746660124</v>
      </c>
      <c r="R5552" s="163">
        <f t="shared" si="864"/>
        <v>1</v>
      </c>
      <c r="S5552" s="161">
        <f t="shared" si="865"/>
        <v>7000000</v>
      </c>
      <c r="T5552" s="162">
        <f t="shared" si="866"/>
        <v>193.86175824907113</v>
      </c>
      <c r="U5552" s="162">
        <f t="shared" si="867"/>
        <v>130.78282873330062</v>
      </c>
      <c r="V5552" s="163">
        <f t="shared" si="868"/>
        <v>1</v>
      </c>
      <c r="W5552" s="164">
        <f t="shared" si="869"/>
        <v>265137320.9642849</v>
      </c>
      <c r="X5552" s="164">
        <f t="shared" si="870"/>
        <v>291552506.61039358</v>
      </c>
    </row>
    <row r="5553" spans="10:24" x14ac:dyDescent="0.25">
      <c r="J5553">
        <v>5550</v>
      </c>
      <c r="K5553" s="43">
        <v>0.96132356184178247</v>
      </c>
      <c r="L5553">
        <v>0.8889136454425407</v>
      </c>
      <c r="M5553">
        <v>7.9792882761697048E-2</v>
      </c>
      <c r="N5553" s="44">
        <v>0.64704600376944632</v>
      </c>
      <c r="O5553" s="161">
        <f t="shared" si="861"/>
        <v>9000000</v>
      </c>
      <c r="P5553" s="162">
        <f t="shared" si="862"/>
        <v>198.31156609617474</v>
      </c>
      <c r="Q5553" s="162">
        <f t="shared" si="863"/>
        <v>106.87067808964972</v>
      </c>
      <c r="R5553" s="163">
        <f t="shared" si="864"/>
        <v>1</v>
      </c>
      <c r="S5553" s="161">
        <f t="shared" si="865"/>
        <v>9000000</v>
      </c>
      <c r="T5553" s="162">
        <f t="shared" si="866"/>
        <v>196.10385536539158</v>
      </c>
      <c r="U5553" s="162">
        <f t="shared" si="867"/>
        <v>110.93533904482486</v>
      </c>
      <c r="V5553" s="163">
        <f t="shared" si="868"/>
        <v>1</v>
      </c>
      <c r="W5553" s="164">
        <f t="shared" si="869"/>
        <v>772967992.05872524</v>
      </c>
      <c r="X5553" s="164">
        <f t="shared" si="870"/>
        <v>616516646.88510048</v>
      </c>
    </row>
    <row r="5554" spans="10:24" x14ac:dyDescent="0.25">
      <c r="J5554">
        <v>5551</v>
      </c>
      <c r="K5554" s="43">
        <v>4.6523025243843441E-2</v>
      </c>
      <c r="L5554">
        <v>0.21440976918878052</v>
      </c>
      <c r="M5554">
        <v>0.60708319113280673</v>
      </c>
      <c r="N5554" s="44">
        <v>0.47499413240134336</v>
      </c>
      <c r="O5554" s="161">
        <f t="shared" si="861"/>
        <v>1000000</v>
      </c>
      <c r="P5554" s="162">
        <f t="shared" si="862"/>
        <v>168.1318006740191</v>
      </c>
      <c r="Q5554" s="162">
        <f t="shared" si="863"/>
        <v>140.43449634166376</v>
      </c>
      <c r="R5554" s="163">
        <f t="shared" si="864"/>
        <v>1</v>
      </c>
      <c r="S5554" s="161">
        <f t="shared" si="865"/>
        <v>1000000</v>
      </c>
      <c r="T5554" s="162">
        <f t="shared" si="866"/>
        <v>186.04393355800636</v>
      </c>
      <c r="U5554" s="162">
        <f t="shared" si="867"/>
        <v>127.71724817083188</v>
      </c>
      <c r="V5554" s="163">
        <f t="shared" si="868"/>
        <v>1</v>
      </c>
      <c r="W5554" s="164">
        <f t="shared" si="869"/>
        <v>-22302695.667644657</v>
      </c>
      <c r="X5554" s="164">
        <f t="shared" si="870"/>
        <v>-91673314.612825513</v>
      </c>
    </row>
    <row r="5555" spans="10:24" x14ac:dyDescent="0.25">
      <c r="J5555">
        <v>5552</v>
      </c>
      <c r="K5555" s="43">
        <v>0.4960012581467319</v>
      </c>
      <c r="L5555">
        <v>0.60964475997624945</v>
      </c>
      <c r="M5555">
        <v>0.71547520391642561</v>
      </c>
      <c r="N5555" s="44">
        <v>0.74167039988417993</v>
      </c>
      <c r="O5555" s="161">
        <f t="shared" si="861"/>
        <v>5000000</v>
      </c>
      <c r="P5555" s="162">
        <f t="shared" si="862"/>
        <v>184.17589914995105</v>
      </c>
      <c r="Q5555" s="162">
        <f t="shared" si="863"/>
        <v>146.38903540752102</v>
      </c>
      <c r="R5555" s="163">
        <f t="shared" si="864"/>
        <v>1</v>
      </c>
      <c r="S5555" s="161">
        <f t="shared" si="865"/>
        <v>6000000</v>
      </c>
      <c r="T5555" s="162">
        <f t="shared" si="866"/>
        <v>191.39196638331703</v>
      </c>
      <c r="U5555" s="162">
        <f t="shared" si="867"/>
        <v>130.69451770376051</v>
      </c>
      <c r="V5555" s="163">
        <f t="shared" si="868"/>
        <v>1</v>
      </c>
      <c r="W5555" s="164">
        <f t="shared" si="869"/>
        <v>138934318.71215016</v>
      </c>
      <c r="X5555" s="164">
        <f t="shared" si="870"/>
        <v>214184692.07733911</v>
      </c>
    </row>
    <row r="5556" spans="10:24" x14ac:dyDescent="0.25">
      <c r="J5556">
        <v>5553</v>
      </c>
      <c r="K5556" s="43">
        <v>0.73862606815512311</v>
      </c>
      <c r="L5556">
        <v>7.422306142283297E-2</v>
      </c>
      <c r="M5556">
        <v>0.25690517313434236</v>
      </c>
      <c r="N5556" s="44">
        <v>0.9496992658099489</v>
      </c>
      <c r="O5556" s="161">
        <f t="shared" si="861"/>
        <v>6000000</v>
      </c>
      <c r="P5556" s="162">
        <f t="shared" si="862"/>
        <v>158.32437182071163</v>
      </c>
      <c r="Q5556" s="162">
        <f t="shared" si="863"/>
        <v>121.94167729669445</v>
      </c>
      <c r="R5556" s="163">
        <f t="shared" si="864"/>
        <v>1</v>
      </c>
      <c r="S5556" s="161">
        <f t="shared" si="865"/>
        <v>7000000</v>
      </c>
      <c r="T5556" s="162">
        <f t="shared" si="866"/>
        <v>182.77479060690388</v>
      </c>
      <c r="U5556" s="162">
        <f t="shared" si="867"/>
        <v>118.47083864834723</v>
      </c>
      <c r="V5556" s="163">
        <f t="shared" si="868"/>
        <v>1</v>
      </c>
      <c r="W5556" s="164">
        <f t="shared" si="869"/>
        <v>168296167.14410308</v>
      </c>
      <c r="X5556" s="164">
        <f t="shared" si="870"/>
        <v>300127663.70989656</v>
      </c>
    </row>
    <row r="5557" spans="10:24" x14ac:dyDescent="0.25">
      <c r="J5557">
        <v>5554</v>
      </c>
      <c r="K5557" s="43">
        <v>3.875097612467937E-2</v>
      </c>
      <c r="L5557">
        <v>0.44446496297775251</v>
      </c>
      <c r="M5557">
        <v>0.41435039832758758</v>
      </c>
      <c r="N5557" s="44">
        <v>0.98088270724568638</v>
      </c>
      <c r="O5557" s="161">
        <f t="shared" si="861"/>
        <v>1000000</v>
      </c>
      <c r="P5557" s="162">
        <f t="shared" si="862"/>
        <v>177.90512456513872</v>
      </c>
      <c r="Q5557" s="162">
        <f t="shared" si="863"/>
        <v>130.6726371485442</v>
      </c>
      <c r="R5557" s="163">
        <f t="shared" si="864"/>
        <v>1</v>
      </c>
      <c r="S5557" s="161">
        <f t="shared" si="865"/>
        <v>1000000</v>
      </c>
      <c r="T5557" s="162">
        <f t="shared" si="866"/>
        <v>189.30170818837956</v>
      </c>
      <c r="U5557" s="162">
        <f t="shared" si="867"/>
        <v>122.8363185742721</v>
      </c>
      <c r="V5557" s="163">
        <f t="shared" si="868"/>
        <v>1</v>
      </c>
      <c r="W5557" s="164">
        <f t="shared" si="869"/>
        <v>-2767512.5834054798</v>
      </c>
      <c r="X5557" s="164">
        <f t="shared" si="870"/>
        <v>-83534610.38589254</v>
      </c>
    </row>
    <row r="5558" spans="10:24" x14ac:dyDescent="0.25">
      <c r="J5558">
        <v>5555</v>
      </c>
      <c r="K5558" s="43">
        <v>0.93927112107318711</v>
      </c>
      <c r="L5558">
        <v>3.7919614955372771E-2</v>
      </c>
      <c r="M5558">
        <v>0.86232034150367709</v>
      </c>
      <c r="N5558" s="44">
        <v>0.58735025784853634</v>
      </c>
      <c r="O5558" s="161">
        <f t="shared" si="861"/>
        <v>7000000</v>
      </c>
      <c r="P5558" s="162">
        <f t="shared" si="862"/>
        <v>153.36966960258539</v>
      </c>
      <c r="Q5558" s="162">
        <f t="shared" si="863"/>
        <v>156.81607177573622</v>
      </c>
      <c r="R5558" s="163">
        <f t="shared" si="864"/>
        <v>1</v>
      </c>
      <c r="S5558" s="161">
        <f t="shared" si="865"/>
        <v>9000000</v>
      </c>
      <c r="T5558" s="162">
        <f t="shared" si="866"/>
        <v>181.12322320086179</v>
      </c>
      <c r="U5558" s="162">
        <f t="shared" si="867"/>
        <v>135.9080358878681</v>
      </c>
      <c r="V5558" s="163">
        <f t="shared" si="868"/>
        <v>1</v>
      </c>
      <c r="W5558" s="164">
        <f t="shared" si="869"/>
        <v>-74124815.212055802</v>
      </c>
      <c r="X5558" s="164">
        <f t="shared" si="870"/>
        <v>256936685.81694323</v>
      </c>
    </row>
    <row r="5559" spans="10:24" x14ac:dyDescent="0.25">
      <c r="J5559">
        <v>5556</v>
      </c>
      <c r="K5559" s="43">
        <v>0.22868542224272803</v>
      </c>
      <c r="L5559">
        <v>0.87937202767332734</v>
      </c>
      <c r="M5559">
        <v>0.43012768834710358</v>
      </c>
      <c r="N5559" s="44">
        <v>0.22561544497107866</v>
      </c>
      <c r="O5559" s="161">
        <f t="shared" si="861"/>
        <v>2000000</v>
      </c>
      <c r="P5559" s="162">
        <f t="shared" si="862"/>
        <v>197.57780004219649</v>
      </c>
      <c r="Q5559" s="162">
        <f t="shared" si="863"/>
        <v>131.47901820690578</v>
      </c>
      <c r="R5559" s="163">
        <f t="shared" si="864"/>
        <v>1</v>
      </c>
      <c r="S5559" s="161">
        <f t="shared" si="865"/>
        <v>5000000</v>
      </c>
      <c r="T5559" s="162">
        <f t="shared" si="866"/>
        <v>195.85926668073216</v>
      </c>
      <c r="U5559" s="162">
        <f t="shared" si="867"/>
        <v>123.23950910345289</v>
      </c>
      <c r="V5559" s="163">
        <f t="shared" si="868"/>
        <v>1</v>
      </c>
      <c r="W5559" s="164">
        <f t="shared" si="869"/>
        <v>82197563.670581415</v>
      </c>
      <c r="X5559" s="164">
        <f t="shared" si="870"/>
        <v>213098787.88639635</v>
      </c>
    </row>
    <row r="5560" spans="10:24" x14ac:dyDescent="0.25">
      <c r="J5560">
        <v>5557</v>
      </c>
      <c r="K5560" s="43">
        <v>0.1010429841210061</v>
      </c>
      <c r="L5560">
        <v>0.55403503360752426</v>
      </c>
      <c r="M5560">
        <v>2.997196918206213E-3</v>
      </c>
      <c r="N5560" s="44">
        <v>0.92583155622962399</v>
      </c>
      <c r="O5560" s="161">
        <f t="shared" si="861"/>
        <v>2000000</v>
      </c>
      <c r="P5560" s="162">
        <f t="shared" si="862"/>
        <v>182.03793841852999</v>
      </c>
      <c r="Q5560" s="162">
        <f t="shared" si="863"/>
        <v>80.038242213920597</v>
      </c>
      <c r="R5560" s="163">
        <f t="shared" si="864"/>
        <v>1</v>
      </c>
      <c r="S5560" s="161">
        <f t="shared" si="865"/>
        <v>2000000</v>
      </c>
      <c r="T5560" s="162">
        <f t="shared" si="866"/>
        <v>190.67931280617665</v>
      </c>
      <c r="U5560" s="162">
        <f t="shared" si="867"/>
        <v>97.519121106960299</v>
      </c>
      <c r="V5560" s="163">
        <f t="shared" si="868"/>
        <v>1</v>
      </c>
      <c r="W5560" s="164">
        <f t="shared" si="869"/>
        <v>153999392.40921879</v>
      </c>
      <c r="X5560" s="164">
        <f t="shared" si="870"/>
        <v>36320383.398432702</v>
      </c>
    </row>
    <row r="5561" spans="10:24" x14ac:dyDescent="0.25">
      <c r="J5561">
        <v>5558</v>
      </c>
      <c r="K5561" s="43">
        <v>0.27569219344345997</v>
      </c>
      <c r="L5561">
        <v>0.18113532786133713</v>
      </c>
      <c r="M5561">
        <v>0.48852873397455499</v>
      </c>
      <c r="N5561" s="44">
        <v>0.1020278387889928</v>
      </c>
      <c r="O5561" s="161">
        <f t="shared" si="861"/>
        <v>2000000</v>
      </c>
      <c r="P5561" s="162">
        <f t="shared" si="862"/>
        <v>166.33429629936063</v>
      </c>
      <c r="Q5561" s="162">
        <f t="shared" si="863"/>
        <v>134.42483673479697</v>
      </c>
      <c r="R5561" s="163">
        <f t="shared" si="864"/>
        <v>1</v>
      </c>
      <c r="S5561" s="161">
        <f t="shared" si="865"/>
        <v>5000000</v>
      </c>
      <c r="T5561" s="162">
        <f t="shared" si="866"/>
        <v>185.44476543312021</v>
      </c>
      <c r="U5561" s="162">
        <f t="shared" si="867"/>
        <v>124.71241836739848</v>
      </c>
      <c r="V5561" s="163">
        <f t="shared" si="868"/>
        <v>0.9</v>
      </c>
      <c r="W5561" s="164">
        <f t="shared" si="869"/>
        <v>13818919.129127324</v>
      </c>
      <c r="X5561" s="164">
        <f t="shared" si="870"/>
        <v>123295561.79574776</v>
      </c>
    </row>
    <row r="5562" spans="10:24" x14ac:dyDescent="0.25">
      <c r="J5562">
        <v>5559</v>
      </c>
      <c r="K5562" s="43">
        <v>0.21557093610152434</v>
      </c>
      <c r="L5562">
        <v>0.41165548528347196</v>
      </c>
      <c r="M5562">
        <v>0.37447712146450662</v>
      </c>
      <c r="N5562" s="44">
        <v>0.40999736495969774</v>
      </c>
      <c r="O5562" s="161">
        <f t="shared" si="861"/>
        <v>2000000</v>
      </c>
      <c r="P5562" s="162">
        <f t="shared" si="862"/>
        <v>176.65067237572825</v>
      </c>
      <c r="Q5562" s="162">
        <f t="shared" si="863"/>
        <v>128.59962832370314</v>
      </c>
      <c r="R5562" s="163">
        <f t="shared" si="864"/>
        <v>1</v>
      </c>
      <c r="S5562" s="161">
        <f t="shared" si="865"/>
        <v>5000000</v>
      </c>
      <c r="T5562" s="162">
        <f t="shared" si="866"/>
        <v>188.88355745857609</v>
      </c>
      <c r="U5562" s="162">
        <f t="shared" si="867"/>
        <v>121.79981416185157</v>
      </c>
      <c r="V5562" s="163">
        <f t="shared" si="868"/>
        <v>1</v>
      </c>
      <c r="W5562" s="164">
        <f t="shared" si="869"/>
        <v>46102088.104050204</v>
      </c>
      <c r="X5562" s="164">
        <f t="shared" si="870"/>
        <v>185418716.48362261</v>
      </c>
    </row>
    <row r="5563" spans="10:24" x14ac:dyDescent="0.25">
      <c r="J5563">
        <v>5560</v>
      </c>
      <c r="K5563" s="43">
        <v>0.93544664715603953</v>
      </c>
      <c r="L5563">
        <v>0.49139434592086417</v>
      </c>
      <c r="M5563">
        <v>0.10932110428792152</v>
      </c>
      <c r="N5563" s="44">
        <v>0.6888239695170808</v>
      </c>
      <c r="O5563" s="161">
        <f t="shared" si="861"/>
        <v>7000000</v>
      </c>
      <c r="P5563" s="162">
        <f t="shared" si="862"/>
        <v>179.67640726485257</v>
      </c>
      <c r="Q5563" s="162">
        <f t="shared" si="863"/>
        <v>110.39706779699276</v>
      </c>
      <c r="R5563" s="163">
        <f t="shared" si="864"/>
        <v>1</v>
      </c>
      <c r="S5563" s="161">
        <f t="shared" si="865"/>
        <v>9000000</v>
      </c>
      <c r="T5563" s="162">
        <f t="shared" si="866"/>
        <v>189.89213575495086</v>
      </c>
      <c r="U5563" s="162">
        <f t="shared" si="867"/>
        <v>112.69853389849638</v>
      </c>
      <c r="V5563" s="163">
        <f t="shared" si="868"/>
        <v>1</v>
      </c>
      <c r="W5563" s="164">
        <f t="shared" si="869"/>
        <v>434955376.27501869</v>
      </c>
      <c r="X5563" s="164">
        <f t="shared" si="870"/>
        <v>544742416.70809031</v>
      </c>
    </row>
    <row r="5564" spans="10:24" x14ac:dyDescent="0.25">
      <c r="J5564">
        <v>5561</v>
      </c>
      <c r="K5564" s="43">
        <v>0.60885710201901888</v>
      </c>
      <c r="L5564">
        <v>0.83370905295002784</v>
      </c>
      <c r="M5564">
        <v>0.90050825726699746</v>
      </c>
      <c r="N5564" s="44">
        <v>0.92224676310925113</v>
      </c>
      <c r="O5564" s="161">
        <f t="shared" si="861"/>
        <v>6000000</v>
      </c>
      <c r="P5564" s="162">
        <f t="shared" si="862"/>
        <v>194.53389654960219</v>
      </c>
      <c r="Q5564" s="162">
        <f t="shared" si="863"/>
        <v>160.68906075301618</v>
      </c>
      <c r="R5564" s="163">
        <f t="shared" si="864"/>
        <v>1</v>
      </c>
      <c r="S5564" s="161">
        <f t="shared" si="865"/>
        <v>7000000</v>
      </c>
      <c r="T5564" s="162">
        <f t="shared" si="866"/>
        <v>194.84463218320073</v>
      </c>
      <c r="U5564" s="162">
        <f t="shared" si="867"/>
        <v>137.84453037650809</v>
      </c>
      <c r="V5564" s="163">
        <f t="shared" si="868"/>
        <v>1</v>
      </c>
      <c r="W5564" s="164">
        <f t="shared" si="869"/>
        <v>153069014.77951607</v>
      </c>
      <c r="X5564" s="164">
        <f t="shared" si="870"/>
        <v>249000712.6468485</v>
      </c>
    </row>
    <row r="5565" spans="10:24" x14ac:dyDescent="0.25">
      <c r="J5565">
        <v>5562</v>
      </c>
      <c r="K5565" s="43">
        <v>0.12008790197886365</v>
      </c>
      <c r="L5565">
        <v>0.16630854423559083</v>
      </c>
      <c r="M5565">
        <v>0.1436896881135723</v>
      </c>
      <c r="N5565" s="44">
        <v>0.68226871804805422</v>
      </c>
      <c r="O5565" s="161">
        <f t="shared" si="861"/>
        <v>2000000</v>
      </c>
      <c r="P5565" s="162">
        <f t="shared" si="862"/>
        <v>165.46716141564715</v>
      </c>
      <c r="Q5565" s="162">
        <f t="shared" si="863"/>
        <v>113.72223719478222</v>
      </c>
      <c r="R5565" s="163">
        <f t="shared" si="864"/>
        <v>1</v>
      </c>
      <c r="S5565" s="161">
        <f t="shared" si="865"/>
        <v>2000000</v>
      </c>
      <c r="T5565" s="162">
        <f t="shared" si="866"/>
        <v>185.15572047188238</v>
      </c>
      <c r="U5565" s="162">
        <f t="shared" si="867"/>
        <v>114.36111859739111</v>
      </c>
      <c r="V5565" s="163">
        <f t="shared" si="868"/>
        <v>1</v>
      </c>
      <c r="W5565" s="164">
        <f t="shared" si="869"/>
        <v>53489848.441729859</v>
      </c>
      <c r="X5565" s="164">
        <f t="shared" si="870"/>
        <v>-8410796.2510174811</v>
      </c>
    </row>
    <row r="5566" spans="10:24" x14ac:dyDescent="0.25">
      <c r="J5566">
        <v>5563</v>
      </c>
      <c r="K5566" s="43">
        <v>0.69658425114460343</v>
      </c>
      <c r="L5566">
        <v>2.5811425373296837E-2</v>
      </c>
      <c r="M5566">
        <v>0.15497886589166798</v>
      </c>
      <c r="N5566" s="44">
        <v>0.51809101257838108</v>
      </c>
      <c r="O5566" s="161">
        <f t="shared" si="861"/>
        <v>6000000</v>
      </c>
      <c r="P5566" s="162">
        <f t="shared" si="862"/>
        <v>150.80601690348601</v>
      </c>
      <c r="Q5566" s="162">
        <f t="shared" si="863"/>
        <v>114.69378542471195</v>
      </c>
      <c r="R5566" s="163">
        <f t="shared" si="864"/>
        <v>1</v>
      </c>
      <c r="S5566" s="161">
        <f t="shared" si="865"/>
        <v>7000000</v>
      </c>
      <c r="T5566" s="162">
        <f t="shared" si="866"/>
        <v>180.26867230116198</v>
      </c>
      <c r="U5566" s="162">
        <f t="shared" si="867"/>
        <v>114.84689271235598</v>
      </c>
      <c r="V5566" s="163">
        <f t="shared" si="868"/>
        <v>1</v>
      </c>
      <c r="W5566" s="164">
        <f t="shared" si="869"/>
        <v>166673388.87264439</v>
      </c>
      <c r="X5566" s="164">
        <f t="shared" si="870"/>
        <v>307952457.12164205</v>
      </c>
    </row>
    <row r="5567" spans="10:24" x14ac:dyDescent="0.25">
      <c r="J5567">
        <v>5564</v>
      </c>
      <c r="K5567" s="43">
        <v>0.71304230979247396</v>
      </c>
      <c r="L5567">
        <v>6.1935040975920952E-2</v>
      </c>
      <c r="M5567">
        <v>0.62919475416738846</v>
      </c>
      <c r="N5567" s="44">
        <v>0.79891485436486498</v>
      </c>
      <c r="O5567" s="161">
        <f t="shared" si="861"/>
        <v>6000000</v>
      </c>
      <c r="P5567" s="162">
        <f t="shared" si="862"/>
        <v>156.91904120155544</v>
      </c>
      <c r="Q5567" s="162">
        <f t="shared" si="863"/>
        <v>141.59442775293383</v>
      </c>
      <c r="R5567" s="163">
        <f t="shared" si="864"/>
        <v>1</v>
      </c>
      <c r="S5567" s="161">
        <f t="shared" si="865"/>
        <v>7000000</v>
      </c>
      <c r="T5567" s="162">
        <f t="shared" si="866"/>
        <v>182.30634706718516</v>
      </c>
      <c r="U5567" s="162">
        <f t="shared" si="867"/>
        <v>128.29721387646691</v>
      </c>
      <c r="V5567" s="163">
        <f t="shared" si="868"/>
        <v>1</v>
      </c>
      <c r="W5567" s="164">
        <f t="shared" si="869"/>
        <v>41947680.69172971</v>
      </c>
      <c r="X5567" s="164">
        <f t="shared" si="870"/>
        <v>228063932.33502769</v>
      </c>
    </row>
    <row r="5568" spans="10:24" x14ac:dyDescent="0.25">
      <c r="J5568">
        <v>5565</v>
      </c>
      <c r="K5568" s="43">
        <v>0.15524890610582465</v>
      </c>
      <c r="L5568">
        <v>0.37507161794076416</v>
      </c>
      <c r="M5568">
        <v>0.11978759107401149</v>
      </c>
      <c r="N5568" s="44">
        <v>0.89079931355679409</v>
      </c>
      <c r="O5568" s="161">
        <f t="shared" si="861"/>
        <v>2000000</v>
      </c>
      <c r="P5568" s="162">
        <f t="shared" si="862"/>
        <v>175.22324247901585</v>
      </c>
      <c r="Q5568" s="162">
        <f t="shared" si="863"/>
        <v>111.47901430197159</v>
      </c>
      <c r="R5568" s="163">
        <f t="shared" si="864"/>
        <v>1</v>
      </c>
      <c r="S5568" s="161">
        <f t="shared" si="865"/>
        <v>5000000</v>
      </c>
      <c r="T5568" s="162">
        <f t="shared" si="866"/>
        <v>188.40774749300527</v>
      </c>
      <c r="U5568" s="162">
        <f t="shared" si="867"/>
        <v>113.23950715098579</v>
      </c>
      <c r="V5568" s="163">
        <f t="shared" si="868"/>
        <v>1</v>
      </c>
      <c r="W5568" s="164">
        <f t="shared" si="869"/>
        <v>77488456.35408853</v>
      </c>
      <c r="X5568" s="164">
        <f t="shared" si="870"/>
        <v>225841201.71009743</v>
      </c>
    </row>
    <row r="5569" spans="10:24" x14ac:dyDescent="0.25">
      <c r="J5569">
        <v>5566</v>
      </c>
      <c r="K5569" s="43">
        <v>0.88591749944858633</v>
      </c>
      <c r="L5569">
        <v>0.56156065356200269</v>
      </c>
      <c r="M5569">
        <v>0.91676584718285625</v>
      </c>
      <c r="N5569" s="44">
        <v>0.75873518707760601</v>
      </c>
      <c r="O5569" s="161">
        <f t="shared" si="861"/>
        <v>7000000</v>
      </c>
      <c r="P5569" s="162">
        <f t="shared" si="862"/>
        <v>182.32390832660167</v>
      </c>
      <c r="Q5569" s="162">
        <f t="shared" si="863"/>
        <v>162.67282665473078</v>
      </c>
      <c r="R5569" s="163">
        <f t="shared" si="864"/>
        <v>1</v>
      </c>
      <c r="S5569" s="161">
        <f t="shared" si="865"/>
        <v>7000000</v>
      </c>
      <c r="T5569" s="162">
        <f t="shared" si="866"/>
        <v>190.77463610886721</v>
      </c>
      <c r="U5569" s="162">
        <f t="shared" si="867"/>
        <v>138.83641332736539</v>
      </c>
      <c r="V5569" s="163">
        <f t="shared" si="868"/>
        <v>1</v>
      </c>
      <c r="W5569" s="164">
        <f t="shared" si="869"/>
        <v>87557571.703096181</v>
      </c>
      <c r="X5569" s="164">
        <f t="shared" si="870"/>
        <v>213567559.47051275</v>
      </c>
    </row>
    <row r="5570" spans="10:24" x14ac:dyDescent="0.25">
      <c r="J5570">
        <v>5567</v>
      </c>
      <c r="K5570" s="43">
        <v>0.42955604873752562</v>
      </c>
      <c r="L5570">
        <v>0.20320700444159456</v>
      </c>
      <c r="M5570">
        <v>0.94893359973301306</v>
      </c>
      <c r="N5570" s="44">
        <v>0.92985775399862958</v>
      </c>
      <c r="O5570" s="161">
        <f t="shared" si="861"/>
        <v>5000000</v>
      </c>
      <c r="P5570" s="162">
        <f t="shared" si="862"/>
        <v>167.54668937110043</v>
      </c>
      <c r="Q5570" s="162">
        <f t="shared" si="863"/>
        <v>167.69201212085611</v>
      </c>
      <c r="R5570" s="163">
        <f t="shared" si="864"/>
        <v>1</v>
      </c>
      <c r="S5570" s="161">
        <f t="shared" si="865"/>
        <v>6000000</v>
      </c>
      <c r="T5570" s="162">
        <f t="shared" si="866"/>
        <v>185.84889645703348</v>
      </c>
      <c r="U5570" s="162">
        <f t="shared" si="867"/>
        <v>141.34600606042807</v>
      </c>
      <c r="V5570" s="163">
        <f t="shared" si="868"/>
        <v>1</v>
      </c>
      <c r="W5570" s="164">
        <f t="shared" si="869"/>
        <v>-50726613.748778388</v>
      </c>
      <c r="X5570" s="164">
        <f t="shared" si="870"/>
        <v>117017342.37963244</v>
      </c>
    </row>
    <row r="5571" spans="10:24" x14ac:dyDescent="0.25">
      <c r="J5571">
        <v>5568</v>
      </c>
      <c r="K5571" s="43">
        <v>9.4137675096021001E-3</v>
      </c>
      <c r="L5571">
        <v>0.17607587486070975</v>
      </c>
      <c r="M5571">
        <v>0.16179629835477538</v>
      </c>
      <c r="N5571" s="44">
        <v>0.82341728128403535</v>
      </c>
      <c r="O5571" s="161">
        <f t="shared" si="861"/>
        <v>1000000</v>
      </c>
      <c r="P5571" s="162">
        <f t="shared" si="862"/>
        <v>166.04364442417858</v>
      </c>
      <c r="Q5571" s="162">
        <f t="shared" si="863"/>
        <v>115.25795833908347</v>
      </c>
      <c r="R5571" s="163">
        <f t="shared" si="864"/>
        <v>1</v>
      </c>
      <c r="S5571" s="161">
        <f t="shared" si="865"/>
        <v>1000000</v>
      </c>
      <c r="T5571" s="162">
        <f t="shared" si="866"/>
        <v>185.34788147472619</v>
      </c>
      <c r="U5571" s="162">
        <f t="shared" si="867"/>
        <v>115.12897916954174</v>
      </c>
      <c r="V5571" s="163">
        <f t="shared" si="868"/>
        <v>1</v>
      </c>
      <c r="W5571" s="164">
        <f t="shared" si="869"/>
        <v>785686.08509510756</v>
      </c>
      <c r="X5571" s="164">
        <f t="shared" si="870"/>
        <v>-79781097.694815546</v>
      </c>
    </row>
    <row r="5572" spans="10:24" x14ac:dyDescent="0.25">
      <c r="J5572">
        <v>5569</v>
      </c>
      <c r="K5572" s="43">
        <v>0.42645550420687928</v>
      </c>
      <c r="L5572">
        <v>0.31124928785358041</v>
      </c>
      <c r="M5572">
        <v>9.1941827135416876E-2</v>
      </c>
      <c r="N5572" s="44">
        <v>0.7058649058627392</v>
      </c>
      <c r="O5572" s="161">
        <f t="shared" si="861"/>
        <v>5000000</v>
      </c>
      <c r="P5572" s="162">
        <f t="shared" si="862"/>
        <v>172.61531527720717</v>
      </c>
      <c r="Q5572" s="162">
        <f t="shared" si="863"/>
        <v>108.42216307412653</v>
      </c>
      <c r="R5572" s="163">
        <f t="shared" si="864"/>
        <v>1</v>
      </c>
      <c r="S5572" s="161">
        <f t="shared" si="865"/>
        <v>6000000</v>
      </c>
      <c r="T5572" s="162">
        <f t="shared" si="866"/>
        <v>187.53843842573573</v>
      </c>
      <c r="U5572" s="162">
        <f t="shared" si="867"/>
        <v>111.71108153706327</v>
      </c>
      <c r="V5572" s="163">
        <f t="shared" si="868"/>
        <v>1</v>
      </c>
      <c r="W5572" s="164">
        <f t="shared" si="869"/>
        <v>270965761.01540321</v>
      </c>
      <c r="X5572" s="164">
        <f t="shared" si="870"/>
        <v>304964141.33203483</v>
      </c>
    </row>
    <row r="5573" spans="10:24" x14ac:dyDescent="0.25">
      <c r="J5573">
        <v>5570</v>
      </c>
      <c r="K5573" s="43">
        <v>0.49515784841974619</v>
      </c>
      <c r="L5573">
        <v>0.15802946886530567</v>
      </c>
      <c r="M5573">
        <v>6.4517534003340038E-2</v>
      </c>
      <c r="N5573" s="44">
        <v>0.19136707906512318</v>
      </c>
      <c r="O5573" s="161">
        <f t="shared" ref="O5573:O5636" si="871">VLOOKUP(K5573,$E$5:$H$10,4)</f>
        <v>5000000</v>
      </c>
      <c r="P5573" s="162">
        <f t="shared" ref="P5573:P5636" si="872">_xlfn.NORM.INV(L5573,$E$12,$E$13)</f>
        <v>164.96115668315667</v>
      </c>
      <c r="Q5573" s="162">
        <f t="shared" ref="Q5573:Q5636" si="873">_xlfn.NORM.INV(M5573,$E$15,$E$16)</f>
        <v>104.64163971040914</v>
      </c>
      <c r="R5573" s="163">
        <f t="shared" ref="R5573:R5636" si="874">VLOOKUP(N5573,$E$19:$H$21,4)</f>
        <v>1</v>
      </c>
      <c r="S5573" s="161">
        <f t="shared" ref="S5573:S5636" si="875">VLOOKUP(K5573,$G$5:$H$10,2)</f>
        <v>6000000</v>
      </c>
      <c r="T5573" s="162">
        <f t="shared" ref="T5573:T5636" si="876">_xlfn.NORM.INV(L5573,$G$12,$G$13)</f>
        <v>184.98705222771889</v>
      </c>
      <c r="U5573" s="162">
        <f t="shared" ref="U5573:U5636" si="877">_xlfn.NORM.INV(M5573,$G$15,$G$16)</f>
        <v>109.82081985520458</v>
      </c>
      <c r="V5573" s="163">
        <f t="shared" ref="V5573:V5636" si="878">VLOOKUP(N5573,$G$19:$H$21,2)</f>
        <v>0.9</v>
      </c>
      <c r="W5573" s="164">
        <f t="shared" ref="W5573:W5636" si="879">O5573*(P5573-Q5573)*R5573-$D$23-$D$24</f>
        <v>251597584.8637377</v>
      </c>
      <c r="X5573" s="164">
        <f t="shared" ref="X5573:X5636" si="880">S5573*(T5573-U5573)*V5573-$F$23-$F$24</f>
        <v>255897654.81157732</v>
      </c>
    </row>
    <row r="5574" spans="10:24" x14ac:dyDescent="0.25">
      <c r="J5574">
        <v>5571</v>
      </c>
      <c r="K5574" s="43">
        <v>0.3469291244594529</v>
      </c>
      <c r="L5574">
        <v>0.59721955245057856</v>
      </c>
      <c r="M5574">
        <v>0.22916987764077268</v>
      </c>
      <c r="N5574" s="44">
        <v>0.29541215795375297</v>
      </c>
      <c r="O5574" s="161">
        <f t="shared" si="871"/>
        <v>5000000</v>
      </c>
      <c r="P5574" s="162">
        <f t="shared" si="872"/>
        <v>183.69235123019126</v>
      </c>
      <c r="Q5574" s="162">
        <f t="shared" si="873"/>
        <v>120.16833104557692</v>
      </c>
      <c r="R5574" s="163">
        <f t="shared" si="874"/>
        <v>1</v>
      </c>
      <c r="S5574" s="161">
        <f t="shared" si="875"/>
        <v>6000000</v>
      </c>
      <c r="T5574" s="162">
        <f t="shared" si="876"/>
        <v>191.2307837433971</v>
      </c>
      <c r="U5574" s="162">
        <f t="shared" si="877"/>
        <v>117.58416552278847</v>
      </c>
      <c r="V5574" s="163">
        <f t="shared" si="878"/>
        <v>1</v>
      </c>
      <c r="W5574" s="164">
        <f t="shared" si="879"/>
        <v>267620100.92307174</v>
      </c>
      <c r="X5574" s="164">
        <f t="shared" si="880"/>
        <v>291879709.32365179</v>
      </c>
    </row>
    <row r="5575" spans="10:24" x14ac:dyDescent="0.25">
      <c r="J5575">
        <v>5572</v>
      </c>
      <c r="K5575" s="43">
        <v>0.77062578687418792</v>
      </c>
      <c r="L5575">
        <v>0.62914508858174112</v>
      </c>
      <c r="M5575">
        <v>8.4303590286063601E-2</v>
      </c>
      <c r="N5575" s="44">
        <v>0.1941625984693568</v>
      </c>
      <c r="O5575" s="161">
        <f t="shared" si="871"/>
        <v>7000000</v>
      </c>
      <c r="P5575" s="162">
        <f t="shared" si="872"/>
        <v>184.94384914226151</v>
      </c>
      <c r="Q5575" s="162">
        <f t="shared" si="873"/>
        <v>107.46613978701247</v>
      </c>
      <c r="R5575" s="163">
        <f t="shared" si="874"/>
        <v>1</v>
      </c>
      <c r="S5575" s="161">
        <f t="shared" si="875"/>
        <v>7000000</v>
      </c>
      <c r="T5575" s="162">
        <f t="shared" si="876"/>
        <v>191.64794971408716</v>
      </c>
      <c r="U5575" s="162">
        <f t="shared" si="877"/>
        <v>111.23306989350623</v>
      </c>
      <c r="V5575" s="163">
        <f t="shared" si="878"/>
        <v>0.9</v>
      </c>
      <c r="W5575" s="164">
        <f t="shared" si="879"/>
        <v>492343965.48674333</v>
      </c>
      <c r="X5575" s="164">
        <f t="shared" si="880"/>
        <v>356613742.86965996</v>
      </c>
    </row>
    <row r="5576" spans="10:24" x14ac:dyDescent="0.25">
      <c r="J5576">
        <v>5573</v>
      </c>
      <c r="K5576" s="43">
        <v>0.14869726364267188</v>
      </c>
      <c r="L5576">
        <v>0.87769148548297982</v>
      </c>
      <c r="M5576">
        <v>0.24388749056108749</v>
      </c>
      <c r="N5576" s="44">
        <v>0.20869608326621414</v>
      </c>
      <c r="O5576" s="161">
        <f t="shared" si="871"/>
        <v>2000000</v>
      </c>
      <c r="P5576" s="162">
        <f t="shared" si="872"/>
        <v>197.45285768607545</v>
      </c>
      <c r="Q5576" s="162">
        <f t="shared" si="873"/>
        <v>121.12295849905837</v>
      </c>
      <c r="R5576" s="163">
        <f t="shared" si="874"/>
        <v>1</v>
      </c>
      <c r="S5576" s="161">
        <f t="shared" si="875"/>
        <v>2000000</v>
      </c>
      <c r="T5576" s="162">
        <f t="shared" si="876"/>
        <v>195.81761922869183</v>
      </c>
      <c r="U5576" s="162">
        <f t="shared" si="877"/>
        <v>118.06147924952919</v>
      </c>
      <c r="V5576" s="163">
        <f t="shared" si="878"/>
        <v>1</v>
      </c>
      <c r="W5576" s="164">
        <f t="shared" si="879"/>
        <v>102659798.37403417</v>
      </c>
      <c r="X5576" s="164">
        <f t="shared" si="880"/>
        <v>5512279.9583252668</v>
      </c>
    </row>
    <row r="5577" spans="10:24" x14ac:dyDescent="0.25">
      <c r="J5577">
        <v>5574</v>
      </c>
      <c r="K5577" s="43">
        <v>1.4129180987309642E-2</v>
      </c>
      <c r="L5577">
        <v>0.69041489862454919</v>
      </c>
      <c r="M5577">
        <v>0.42990884583929689</v>
      </c>
      <c r="N5577" s="44">
        <v>0.37937361572097994</v>
      </c>
      <c r="O5577" s="161">
        <f t="shared" si="871"/>
        <v>1000000</v>
      </c>
      <c r="P5577" s="162">
        <f t="shared" si="872"/>
        <v>187.45540093128724</v>
      </c>
      <c r="Q5577" s="162">
        <f t="shared" si="873"/>
        <v>131.46787518357587</v>
      </c>
      <c r="R5577" s="163">
        <f t="shared" si="874"/>
        <v>1</v>
      </c>
      <c r="S5577" s="161">
        <f t="shared" si="875"/>
        <v>1000000</v>
      </c>
      <c r="T5577" s="162">
        <f t="shared" si="876"/>
        <v>192.48513364376242</v>
      </c>
      <c r="U5577" s="162">
        <f t="shared" si="877"/>
        <v>123.23393759178794</v>
      </c>
      <c r="V5577" s="163">
        <f t="shared" si="878"/>
        <v>1</v>
      </c>
      <c r="W5577" s="164">
        <f t="shared" si="879"/>
        <v>5987525.7477113754</v>
      </c>
      <c r="X5577" s="164">
        <f t="shared" si="880"/>
        <v>-80748803.94802551</v>
      </c>
    </row>
    <row r="5578" spans="10:24" x14ac:dyDescent="0.25">
      <c r="J5578">
        <v>5575</v>
      </c>
      <c r="K5578" s="43">
        <v>0.51991438279020896</v>
      </c>
      <c r="L5578">
        <v>0.97116990308749318</v>
      </c>
      <c r="M5578">
        <v>0.99217582667747206</v>
      </c>
      <c r="N5578" s="44">
        <v>0.19132803531180453</v>
      </c>
      <c r="O5578" s="161">
        <f t="shared" si="871"/>
        <v>5000000</v>
      </c>
      <c r="P5578" s="162">
        <f t="shared" si="872"/>
        <v>208.474087589861</v>
      </c>
      <c r="Q5578" s="162">
        <f t="shared" si="873"/>
        <v>183.34031191338025</v>
      </c>
      <c r="R5578" s="163">
        <f t="shared" si="874"/>
        <v>1</v>
      </c>
      <c r="S5578" s="161">
        <f t="shared" si="875"/>
        <v>6000000</v>
      </c>
      <c r="T5578" s="162">
        <f t="shared" si="876"/>
        <v>199.49136252995368</v>
      </c>
      <c r="U5578" s="162">
        <f t="shared" si="877"/>
        <v>149.17015595669011</v>
      </c>
      <c r="V5578" s="163">
        <f t="shared" si="878"/>
        <v>0.9</v>
      </c>
      <c r="W5578" s="164">
        <f t="shared" si="879"/>
        <v>75668878.382403761</v>
      </c>
      <c r="X5578" s="164">
        <f t="shared" si="880"/>
        <v>121734515.49562329</v>
      </c>
    </row>
    <row r="5579" spans="10:24" x14ac:dyDescent="0.25">
      <c r="J5579">
        <v>5576</v>
      </c>
      <c r="K5579" s="43">
        <v>0.65182174923903591</v>
      </c>
      <c r="L5579">
        <v>0.50607610937288505</v>
      </c>
      <c r="M5579">
        <v>0.21222691129652516</v>
      </c>
      <c r="N5579" s="44">
        <v>0.23842981981051825</v>
      </c>
      <c r="O5579" s="161">
        <f t="shared" si="871"/>
        <v>6000000</v>
      </c>
      <c r="P5579" s="162">
        <f t="shared" si="872"/>
        <v>180.2284670465838</v>
      </c>
      <c r="Q5579" s="162">
        <f t="shared" si="873"/>
        <v>119.02563570556592</v>
      </c>
      <c r="R5579" s="163">
        <f t="shared" si="874"/>
        <v>1</v>
      </c>
      <c r="S5579" s="161">
        <f t="shared" si="875"/>
        <v>7000000</v>
      </c>
      <c r="T5579" s="162">
        <f t="shared" si="876"/>
        <v>190.07615568219461</v>
      </c>
      <c r="U5579" s="162">
        <f t="shared" si="877"/>
        <v>117.01281785278296</v>
      </c>
      <c r="V5579" s="163">
        <f t="shared" si="878"/>
        <v>1</v>
      </c>
      <c r="W5579" s="164">
        <f t="shared" si="879"/>
        <v>317216988.04610729</v>
      </c>
      <c r="X5579" s="164">
        <f t="shared" si="880"/>
        <v>361443364.80588156</v>
      </c>
    </row>
    <row r="5580" spans="10:24" x14ac:dyDescent="0.25">
      <c r="J5580">
        <v>5577</v>
      </c>
      <c r="K5580" s="43">
        <v>0.50980718094826671</v>
      </c>
      <c r="L5580">
        <v>0.48615736764689699</v>
      </c>
      <c r="M5580">
        <v>0.19130106458272278</v>
      </c>
      <c r="N5580" s="44">
        <v>0.65279575548320057</v>
      </c>
      <c r="O5580" s="161">
        <f t="shared" si="871"/>
        <v>5000000</v>
      </c>
      <c r="P5580" s="162">
        <f t="shared" si="872"/>
        <v>179.47942051143301</v>
      </c>
      <c r="Q5580" s="162">
        <f t="shared" si="873"/>
        <v>117.53776350075667</v>
      </c>
      <c r="R5580" s="163">
        <f t="shared" si="874"/>
        <v>1</v>
      </c>
      <c r="S5580" s="161">
        <f t="shared" si="875"/>
        <v>6000000</v>
      </c>
      <c r="T5580" s="162">
        <f t="shared" si="876"/>
        <v>189.826473503811</v>
      </c>
      <c r="U5580" s="162">
        <f t="shared" si="877"/>
        <v>116.26888175037834</v>
      </c>
      <c r="V5580" s="163">
        <f t="shared" si="878"/>
        <v>1</v>
      </c>
      <c r="W5580" s="164">
        <f t="shared" si="879"/>
        <v>259708285.05338168</v>
      </c>
      <c r="X5580" s="164">
        <f t="shared" si="880"/>
        <v>291345550.52059597</v>
      </c>
    </row>
    <row r="5581" spans="10:24" x14ac:dyDescent="0.25">
      <c r="J5581">
        <v>5578</v>
      </c>
      <c r="K5581" s="43">
        <v>0.60004152037899905</v>
      </c>
      <c r="L5581">
        <v>0.38459475929947329</v>
      </c>
      <c r="M5581">
        <v>7.5444699256696168E-2</v>
      </c>
      <c r="N5581" s="44">
        <v>0.35944378691267553</v>
      </c>
      <c r="O5581" s="161">
        <f t="shared" si="871"/>
        <v>6000000</v>
      </c>
      <c r="P5581" s="162">
        <f t="shared" si="872"/>
        <v>175.59847190856689</v>
      </c>
      <c r="Q5581" s="162">
        <f t="shared" si="873"/>
        <v>106.27205945046633</v>
      </c>
      <c r="R5581" s="163">
        <f t="shared" si="874"/>
        <v>1</v>
      </c>
      <c r="S5581" s="161">
        <f t="shared" si="875"/>
        <v>7000000</v>
      </c>
      <c r="T5581" s="162">
        <f t="shared" si="876"/>
        <v>188.5328239695223</v>
      </c>
      <c r="U5581" s="162">
        <f t="shared" si="877"/>
        <v>110.63602972523316</v>
      </c>
      <c r="V5581" s="163">
        <f t="shared" si="878"/>
        <v>1</v>
      </c>
      <c r="W5581" s="164">
        <f t="shared" si="879"/>
        <v>365958474.7486034</v>
      </c>
      <c r="X5581" s="164">
        <f t="shared" si="880"/>
        <v>395277559.710024</v>
      </c>
    </row>
    <row r="5582" spans="10:24" x14ac:dyDescent="0.25">
      <c r="J5582">
        <v>5579</v>
      </c>
      <c r="K5582" s="43">
        <v>0.55938166843711179</v>
      </c>
      <c r="L5582">
        <v>0.57474934780476006</v>
      </c>
      <c r="M5582">
        <v>0.92839607150273473</v>
      </c>
      <c r="N5582" s="44">
        <v>0.60966468450431577</v>
      </c>
      <c r="O5582" s="161">
        <f t="shared" si="871"/>
        <v>6000000</v>
      </c>
      <c r="P5582" s="162">
        <f t="shared" si="872"/>
        <v>182.82718254440826</v>
      </c>
      <c r="Q5582" s="162">
        <f t="shared" si="873"/>
        <v>164.27898194914809</v>
      </c>
      <c r="R5582" s="163">
        <f t="shared" si="874"/>
        <v>1</v>
      </c>
      <c r="S5582" s="161">
        <f t="shared" si="875"/>
        <v>6000000</v>
      </c>
      <c r="T5582" s="162">
        <f t="shared" si="876"/>
        <v>190.94239418146941</v>
      </c>
      <c r="U5582" s="162">
        <f t="shared" si="877"/>
        <v>139.63949097457404</v>
      </c>
      <c r="V5582" s="163">
        <f t="shared" si="878"/>
        <v>1</v>
      </c>
      <c r="W5582" s="164">
        <f t="shared" si="879"/>
        <v>61289203.571561024</v>
      </c>
      <c r="X5582" s="164">
        <f t="shared" si="880"/>
        <v>157817419.24137217</v>
      </c>
    </row>
    <row r="5583" spans="10:24" x14ac:dyDescent="0.25">
      <c r="J5583">
        <v>5580</v>
      </c>
      <c r="K5583" s="43">
        <v>0.52723266568304361</v>
      </c>
      <c r="L5583">
        <v>0.41613510565214751</v>
      </c>
      <c r="M5583">
        <v>0.86951811472515639</v>
      </c>
      <c r="N5583" s="44">
        <v>0.44520747817804407</v>
      </c>
      <c r="O5583" s="161">
        <f t="shared" si="871"/>
        <v>5000000</v>
      </c>
      <c r="P5583" s="162">
        <f t="shared" si="872"/>
        <v>176.82313732806057</v>
      </c>
      <c r="Q5583" s="162">
        <f t="shared" si="873"/>
        <v>157.48232225922987</v>
      </c>
      <c r="R5583" s="163">
        <f t="shared" si="874"/>
        <v>1</v>
      </c>
      <c r="S5583" s="161">
        <f t="shared" si="875"/>
        <v>6000000</v>
      </c>
      <c r="T5583" s="162">
        <f t="shared" si="876"/>
        <v>188.94104577602019</v>
      </c>
      <c r="U5583" s="162">
        <f t="shared" si="877"/>
        <v>136.24116112961494</v>
      </c>
      <c r="V5583" s="163">
        <f t="shared" si="878"/>
        <v>1</v>
      </c>
      <c r="W5583" s="164">
        <f t="shared" si="879"/>
        <v>46704075.344153464</v>
      </c>
      <c r="X5583" s="164">
        <f t="shared" si="880"/>
        <v>166199307.8784315</v>
      </c>
    </row>
    <row r="5584" spans="10:24" x14ac:dyDescent="0.25">
      <c r="J5584">
        <v>5581</v>
      </c>
      <c r="K5584" s="43">
        <v>6.4029370834109867E-2</v>
      </c>
      <c r="L5584">
        <v>0.66776256494843378</v>
      </c>
      <c r="M5584">
        <v>0.99934820469979946</v>
      </c>
      <c r="N5584" s="44">
        <v>7.5336014922607775E-2</v>
      </c>
      <c r="O5584" s="161">
        <f t="shared" si="871"/>
        <v>2000000</v>
      </c>
      <c r="P5584" s="162">
        <f t="shared" si="872"/>
        <v>186.50614928317756</v>
      </c>
      <c r="Q5584" s="162">
        <f t="shared" si="873"/>
        <v>199.30376251321502</v>
      </c>
      <c r="R5584" s="163">
        <f t="shared" si="874"/>
        <v>1</v>
      </c>
      <c r="S5584" s="161">
        <f t="shared" si="875"/>
        <v>2000000</v>
      </c>
      <c r="T5584" s="162">
        <f t="shared" si="876"/>
        <v>192.16871642772585</v>
      </c>
      <c r="U5584" s="162">
        <f t="shared" si="877"/>
        <v>157.15188125660751</v>
      </c>
      <c r="V5584" s="163">
        <f t="shared" si="878"/>
        <v>0.9</v>
      </c>
      <c r="W5584" s="164">
        <f t="shared" si="879"/>
        <v>-75595226.460074916</v>
      </c>
      <c r="X5584" s="164">
        <f t="shared" si="880"/>
        <v>-86969696.691986978</v>
      </c>
    </row>
    <row r="5585" spans="10:24" x14ac:dyDescent="0.25">
      <c r="J5585">
        <v>5582</v>
      </c>
      <c r="K5585" s="43">
        <v>0.79867284549646211</v>
      </c>
      <c r="L5585">
        <v>0.78110047220424972</v>
      </c>
      <c r="M5585">
        <v>0.98632894547946215</v>
      </c>
      <c r="N5585" s="44">
        <v>0.49878593363035506</v>
      </c>
      <c r="O5585" s="161">
        <f t="shared" si="871"/>
        <v>7000000</v>
      </c>
      <c r="P5585" s="162">
        <f t="shared" si="872"/>
        <v>191.63872804140266</v>
      </c>
      <c r="Q5585" s="162">
        <f t="shared" si="873"/>
        <v>179.13197366602023</v>
      </c>
      <c r="R5585" s="163">
        <f t="shared" si="874"/>
        <v>1</v>
      </c>
      <c r="S5585" s="161">
        <f t="shared" si="875"/>
        <v>7000000</v>
      </c>
      <c r="T5585" s="162">
        <f t="shared" si="876"/>
        <v>193.87957601380089</v>
      </c>
      <c r="U5585" s="162">
        <f t="shared" si="877"/>
        <v>147.06598683301013</v>
      </c>
      <c r="V5585" s="163">
        <f t="shared" si="878"/>
        <v>1</v>
      </c>
      <c r="W5585" s="164">
        <f t="shared" si="879"/>
        <v>37547280.627676994</v>
      </c>
      <c r="X5585" s="164">
        <f t="shared" si="880"/>
        <v>177695124.2655353</v>
      </c>
    </row>
    <row r="5586" spans="10:24" x14ac:dyDescent="0.25">
      <c r="J5586">
        <v>5583</v>
      </c>
      <c r="K5586" s="43">
        <v>0.48041902296974848</v>
      </c>
      <c r="L5586">
        <v>0.91749782094992427</v>
      </c>
      <c r="M5586">
        <v>0.29521831400606258</v>
      </c>
      <c r="N5586" s="44">
        <v>0.35818803420079182</v>
      </c>
      <c r="O5586" s="161">
        <f t="shared" si="871"/>
        <v>5000000</v>
      </c>
      <c r="P5586" s="162">
        <f t="shared" si="872"/>
        <v>200.82653814744839</v>
      </c>
      <c r="Q5586" s="162">
        <f t="shared" si="873"/>
        <v>124.23593185496105</v>
      </c>
      <c r="R5586" s="163">
        <f t="shared" si="874"/>
        <v>1</v>
      </c>
      <c r="S5586" s="161">
        <f t="shared" si="875"/>
        <v>6000000</v>
      </c>
      <c r="T5586" s="162">
        <f t="shared" si="876"/>
        <v>196.94217938248278</v>
      </c>
      <c r="U5586" s="162">
        <f t="shared" si="877"/>
        <v>119.61796592748053</v>
      </c>
      <c r="V5586" s="163">
        <f t="shared" si="878"/>
        <v>1</v>
      </c>
      <c r="W5586" s="164">
        <f t="shared" si="879"/>
        <v>332953031.46243668</v>
      </c>
      <c r="X5586" s="164">
        <f t="shared" si="880"/>
        <v>313945280.73001349</v>
      </c>
    </row>
    <row r="5587" spans="10:24" x14ac:dyDescent="0.25">
      <c r="J5587">
        <v>5584</v>
      </c>
      <c r="K5587" s="43">
        <v>0.66198681669748838</v>
      </c>
      <c r="L5587">
        <v>0.11439620576470377</v>
      </c>
      <c r="M5587">
        <v>0.98819062782753775</v>
      </c>
      <c r="N5587" s="44">
        <v>0.71314238300224186</v>
      </c>
      <c r="O5587" s="161">
        <f t="shared" si="871"/>
        <v>6000000</v>
      </c>
      <c r="P5587" s="162">
        <f t="shared" si="872"/>
        <v>161.94786923920287</v>
      </c>
      <c r="Q5587" s="162">
        <f t="shared" si="873"/>
        <v>180.26549936902646</v>
      </c>
      <c r="R5587" s="163">
        <f t="shared" si="874"/>
        <v>1</v>
      </c>
      <c r="S5587" s="161">
        <f t="shared" si="875"/>
        <v>7000000</v>
      </c>
      <c r="T5587" s="162">
        <f t="shared" si="876"/>
        <v>183.98262307973431</v>
      </c>
      <c r="U5587" s="162">
        <f t="shared" si="877"/>
        <v>147.63274968451321</v>
      </c>
      <c r="V5587" s="163">
        <f t="shared" si="878"/>
        <v>1</v>
      </c>
      <c r="W5587" s="164">
        <f t="shared" si="879"/>
        <v>-159905780.77894151</v>
      </c>
      <c r="X5587" s="164">
        <f t="shared" si="880"/>
        <v>104449113.76654768</v>
      </c>
    </row>
    <row r="5588" spans="10:24" x14ac:dyDescent="0.25">
      <c r="J5588">
        <v>5585</v>
      </c>
      <c r="K5588" s="43">
        <v>4.0310338325108885E-2</v>
      </c>
      <c r="L5588">
        <v>0.25608242609805154</v>
      </c>
      <c r="M5588">
        <v>0.72918231207730932</v>
      </c>
      <c r="N5588" s="44">
        <v>0.53570891903872742</v>
      </c>
      <c r="O5588" s="161">
        <f t="shared" si="871"/>
        <v>1000000</v>
      </c>
      <c r="P5588" s="162">
        <f t="shared" si="872"/>
        <v>170.16794199963942</v>
      </c>
      <c r="Q5588" s="162">
        <f t="shared" si="873"/>
        <v>147.20683711648488</v>
      </c>
      <c r="R5588" s="163">
        <f t="shared" si="874"/>
        <v>1</v>
      </c>
      <c r="S5588" s="161">
        <f t="shared" si="875"/>
        <v>1000000</v>
      </c>
      <c r="T5588" s="162">
        <f t="shared" si="876"/>
        <v>186.72264733321316</v>
      </c>
      <c r="U5588" s="162">
        <f t="shared" si="877"/>
        <v>131.10341855824245</v>
      </c>
      <c r="V5588" s="163">
        <f t="shared" si="878"/>
        <v>1</v>
      </c>
      <c r="W5588" s="164">
        <f t="shared" si="879"/>
        <v>-27038895.116845451</v>
      </c>
      <c r="X5588" s="164">
        <f t="shared" si="880"/>
        <v>-94380771.22502929</v>
      </c>
    </row>
    <row r="5589" spans="10:24" x14ac:dyDescent="0.25">
      <c r="J5589">
        <v>5586</v>
      </c>
      <c r="K5589" s="43">
        <v>0.10835094648678745</v>
      </c>
      <c r="L5589">
        <v>0.30714946701286983</v>
      </c>
      <c r="M5589">
        <v>0.153983626743464</v>
      </c>
      <c r="N5589" s="44">
        <v>0.71346443787871727</v>
      </c>
      <c r="O5589" s="161">
        <f t="shared" si="871"/>
        <v>2000000</v>
      </c>
      <c r="P5589" s="162">
        <f t="shared" si="872"/>
        <v>172.44080166995698</v>
      </c>
      <c r="Q5589" s="162">
        <f t="shared" si="873"/>
        <v>114.6100674519767</v>
      </c>
      <c r="R5589" s="163">
        <f t="shared" si="874"/>
        <v>1</v>
      </c>
      <c r="S5589" s="161">
        <f t="shared" si="875"/>
        <v>2000000</v>
      </c>
      <c r="T5589" s="162">
        <f t="shared" si="876"/>
        <v>187.480267223319</v>
      </c>
      <c r="U5589" s="162">
        <f t="shared" si="877"/>
        <v>114.80503372598835</v>
      </c>
      <c r="V5589" s="163">
        <f t="shared" si="878"/>
        <v>1</v>
      </c>
      <c r="W5589" s="164">
        <f t="shared" si="879"/>
        <v>65661468.435960561</v>
      </c>
      <c r="X5589" s="164">
        <f t="shared" si="880"/>
        <v>-4649533.0053386986</v>
      </c>
    </row>
    <row r="5590" spans="10:24" x14ac:dyDescent="0.25">
      <c r="J5590">
        <v>5587</v>
      </c>
      <c r="K5590" s="43">
        <v>0.5268511837010853</v>
      </c>
      <c r="L5590">
        <v>0.55351054652686571</v>
      </c>
      <c r="M5590">
        <v>0.42869548397459623</v>
      </c>
      <c r="N5590" s="44">
        <v>0.31298213536321329</v>
      </c>
      <c r="O5590" s="161">
        <f t="shared" si="871"/>
        <v>5000000</v>
      </c>
      <c r="P5590" s="162">
        <f t="shared" si="872"/>
        <v>182.01803694586792</v>
      </c>
      <c r="Q5590" s="162">
        <f t="shared" si="873"/>
        <v>131.40607322596068</v>
      </c>
      <c r="R5590" s="163">
        <f t="shared" si="874"/>
        <v>1</v>
      </c>
      <c r="S5590" s="161">
        <f t="shared" si="875"/>
        <v>6000000</v>
      </c>
      <c r="T5590" s="162">
        <f t="shared" si="876"/>
        <v>190.67267898195598</v>
      </c>
      <c r="U5590" s="162">
        <f t="shared" si="877"/>
        <v>123.20303661298034</v>
      </c>
      <c r="V5590" s="163">
        <f t="shared" si="878"/>
        <v>1</v>
      </c>
      <c r="W5590" s="164">
        <f t="shared" si="879"/>
        <v>203059818.59953618</v>
      </c>
      <c r="X5590" s="164">
        <f t="shared" si="880"/>
        <v>254817854.21385384</v>
      </c>
    </row>
    <row r="5591" spans="10:24" x14ac:dyDescent="0.25">
      <c r="J5591">
        <v>5588</v>
      </c>
      <c r="K5591" s="43">
        <v>0.32321100944266523</v>
      </c>
      <c r="L5591">
        <v>0.21621499413677459</v>
      </c>
      <c r="M5591">
        <v>0.66985156116190692</v>
      </c>
      <c r="N5591" s="44">
        <v>7.4363809899916644E-2</v>
      </c>
      <c r="O5591" s="161">
        <f t="shared" si="871"/>
        <v>5000000</v>
      </c>
      <c r="P5591" s="162">
        <f t="shared" si="872"/>
        <v>168.22439671943312</v>
      </c>
      <c r="Q5591" s="162">
        <f t="shared" si="873"/>
        <v>143.79006637922367</v>
      </c>
      <c r="R5591" s="163">
        <f t="shared" si="874"/>
        <v>1</v>
      </c>
      <c r="S5591" s="161">
        <f t="shared" si="875"/>
        <v>6000000</v>
      </c>
      <c r="T5591" s="162">
        <f t="shared" si="876"/>
        <v>186.0747989064777</v>
      </c>
      <c r="U5591" s="162">
        <f t="shared" si="877"/>
        <v>129.39503318961184</v>
      </c>
      <c r="V5591" s="163">
        <f t="shared" si="878"/>
        <v>0.9</v>
      </c>
      <c r="W5591" s="164">
        <f t="shared" si="879"/>
        <v>72171651.701047212</v>
      </c>
      <c r="X5591" s="164">
        <f t="shared" si="880"/>
        <v>156070734.87107563</v>
      </c>
    </row>
    <row r="5592" spans="10:24" x14ac:dyDescent="0.25">
      <c r="J5592">
        <v>5589</v>
      </c>
      <c r="K5592" s="43">
        <v>0.53016011494183002</v>
      </c>
      <c r="L5592">
        <v>0.30422500888986459</v>
      </c>
      <c r="M5592">
        <v>0.79702030759624842</v>
      </c>
      <c r="N5592" s="44">
        <v>0.29123316581600944</v>
      </c>
      <c r="O5592" s="161">
        <f t="shared" si="871"/>
        <v>5000000</v>
      </c>
      <c r="P5592" s="162">
        <f t="shared" si="872"/>
        <v>172.31569190479615</v>
      </c>
      <c r="Q5592" s="162">
        <f t="shared" si="873"/>
        <v>151.6205043089094</v>
      </c>
      <c r="R5592" s="163">
        <f t="shared" si="874"/>
        <v>1</v>
      </c>
      <c r="S5592" s="161">
        <f t="shared" si="875"/>
        <v>6000000</v>
      </c>
      <c r="T5592" s="162">
        <f t="shared" si="876"/>
        <v>187.43856396826538</v>
      </c>
      <c r="U5592" s="162">
        <f t="shared" si="877"/>
        <v>133.3102521544547</v>
      </c>
      <c r="V5592" s="163">
        <f t="shared" si="878"/>
        <v>1</v>
      </c>
      <c r="W5592" s="164">
        <f t="shared" si="879"/>
        <v>53475937.979433745</v>
      </c>
      <c r="X5592" s="164">
        <f t="shared" si="880"/>
        <v>174769870.88286412</v>
      </c>
    </row>
    <row r="5593" spans="10:24" x14ac:dyDescent="0.25">
      <c r="J5593">
        <v>5590</v>
      </c>
      <c r="K5593" s="43">
        <v>0.74422103989345112</v>
      </c>
      <c r="L5593">
        <v>0.9187797433799183</v>
      </c>
      <c r="M5593">
        <v>0.3318001129305943</v>
      </c>
      <c r="N5593" s="44">
        <v>0.1332606673296346</v>
      </c>
      <c r="O5593" s="161">
        <f t="shared" si="871"/>
        <v>6000000</v>
      </c>
      <c r="P5593" s="162">
        <f t="shared" si="872"/>
        <v>200.9536561762697</v>
      </c>
      <c r="Q5593" s="162">
        <f t="shared" si="873"/>
        <v>126.30104147388582</v>
      </c>
      <c r="R5593" s="163">
        <f t="shared" si="874"/>
        <v>1</v>
      </c>
      <c r="S5593" s="161">
        <f t="shared" si="875"/>
        <v>7000000</v>
      </c>
      <c r="T5593" s="162">
        <f t="shared" si="876"/>
        <v>196.98455205875658</v>
      </c>
      <c r="U5593" s="162">
        <f t="shared" si="877"/>
        <v>120.65052073694291</v>
      </c>
      <c r="V5593" s="163">
        <f t="shared" si="878"/>
        <v>0.9</v>
      </c>
      <c r="W5593" s="164">
        <f t="shared" si="879"/>
        <v>397915688.21430331</v>
      </c>
      <c r="X5593" s="164">
        <f t="shared" si="880"/>
        <v>330904397.32742614</v>
      </c>
    </row>
    <row r="5594" spans="10:24" x14ac:dyDescent="0.25">
      <c r="J5594">
        <v>5591</v>
      </c>
      <c r="K5594" s="43">
        <v>0.96053127045609454</v>
      </c>
      <c r="L5594">
        <v>0.11977821994928373</v>
      </c>
      <c r="M5594">
        <v>0.42684116376586378</v>
      </c>
      <c r="N5594" s="44">
        <v>1.5898691834093093E-4</v>
      </c>
      <c r="O5594" s="161">
        <f t="shared" si="871"/>
        <v>9000000</v>
      </c>
      <c r="P5594" s="162">
        <f t="shared" si="872"/>
        <v>162.35855713675974</v>
      </c>
      <c r="Q5594" s="162">
        <f t="shared" si="873"/>
        <v>131.31155783850505</v>
      </c>
      <c r="R5594" s="163">
        <f t="shared" si="874"/>
        <v>1</v>
      </c>
      <c r="S5594" s="161">
        <f t="shared" si="875"/>
        <v>9000000</v>
      </c>
      <c r="T5594" s="162">
        <f t="shared" si="876"/>
        <v>184.11951904558657</v>
      </c>
      <c r="U5594" s="162">
        <f t="shared" si="877"/>
        <v>123.15577891925253</v>
      </c>
      <c r="V5594" s="163">
        <f t="shared" si="878"/>
        <v>0.05</v>
      </c>
      <c r="W5594" s="164">
        <f t="shared" si="879"/>
        <v>229422993.6842922</v>
      </c>
      <c r="X5594" s="164">
        <f t="shared" si="880"/>
        <v>-122566316.94314969</v>
      </c>
    </row>
    <row r="5595" spans="10:24" x14ac:dyDescent="0.25">
      <c r="J5595">
        <v>5592</v>
      </c>
      <c r="K5595" s="43">
        <v>3.6649250831505165E-2</v>
      </c>
      <c r="L5595">
        <v>0.18872261443188243</v>
      </c>
      <c r="M5595">
        <v>0.31409935619877016</v>
      </c>
      <c r="N5595" s="44">
        <v>0.91898057247498366</v>
      </c>
      <c r="O5595" s="161">
        <f t="shared" si="871"/>
        <v>1000000</v>
      </c>
      <c r="P5595" s="162">
        <f t="shared" si="872"/>
        <v>166.76080018753203</v>
      </c>
      <c r="Q5595" s="162">
        <f t="shared" si="873"/>
        <v>125.31472538051158</v>
      </c>
      <c r="R5595" s="163">
        <f t="shared" si="874"/>
        <v>1</v>
      </c>
      <c r="S5595" s="161">
        <f t="shared" si="875"/>
        <v>1000000</v>
      </c>
      <c r="T5595" s="162">
        <f t="shared" si="876"/>
        <v>185.586933395844</v>
      </c>
      <c r="U5595" s="162">
        <f t="shared" si="877"/>
        <v>120.15736269025579</v>
      </c>
      <c r="V5595" s="163">
        <f t="shared" si="878"/>
        <v>1</v>
      </c>
      <c r="W5595" s="164">
        <f t="shared" si="879"/>
        <v>-8553925.1929795519</v>
      </c>
      <c r="X5595" s="164">
        <f t="shared" si="880"/>
        <v>-84570429.294411793</v>
      </c>
    </row>
    <row r="5596" spans="10:24" x14ac:dyDescent="0.25">
      <c r="J5596">
        <v>5593</v>
      </c>
      <c r="K5596" s="43">
        <v>0.75554034663127712</v>
      </c>
      <c r="L5596">
        <v>2.7949777017944544E-2</v>
      </c>
      <c r="M5596">
        <v>0.42958077141463225</v>
      </c>
      <c r="N5596" s="44">
        <v>0.76679339953629888</v>
      </c>
      <c r="O5596" s="161">
        <f t="shared" si="871"/>
        <v>7000000</v>
      </c>
      <c r="P5596" s="162">
        <f t="shared" si="872"/>
        <v>151.32273138448264</v>
      </c>
      <c r="Q5596" s="162">
        <f t="shared" si="873"/>
        <v>131.45116823398183</v>
      </c>
      <c r="R5596" s="163">
        <f t="shared" si="874"/>
        <v>1</v>
      </c>
      <c r="S5596" s="161">
        <f t="shared" si="875"/>
        <v>7000000</v>
      </c>
      <c r="T5596" s="162">
        <f t="shared" si="876"/>
        <v>180.44091046149421</v>
      </c>
      <c r="U5596" s="162">
        <f t="shared" si="877"/>
        <v>123.22558411699092</v>
      </c>
      <c r="V5596" s="163">
        <f t="shared" si="878"/>
        <v>1</v>
      </c>
      <c r="W5596" s="164">
        <f t="shared" si="879"/>
        <v>89100942.053505629</v>
      </c>
      <c r="X5596" s="164">
        <f t="shared" si="880"/>
        <v>250507284.41152304</v>
      </c>
    </row>
    <row r="5597" spans="10:24" x14ac:dyDescent="0.25">
      <c r="J5597">
        <v>5594</v>
      </c>
      <c r="K5597" s="43">
        <v>0.88865424278215677</v>
      </c>
      <c r="L5597">
        <v>6.9975441702253671E-2</v>
      </c>
      <c r="M5597">
        <v>0.62757595125382482</v>
      </c>
      <c r="N5597" s="44">
        <v>0.92559998452566317</v>
      </c>
      <c r="O5597" s="161">
        <f t="shared" si="871"/>
        <v>7000000</v>
      </c>
      <c r="P5597" s="162">
        <f t="shared" si="872"/>
        <v>157.86039062916961</v>
      </c>
      <c r="Q5597" s="162">
        <f t="shared" si="873"/>
        <v>141.50879969787866</v>
      </c>
      <c r="R5597" s="163">
        <f t="shared" si="874"/>
        <v>1</v>
      </c>
      <c r="S5597" s="161">
        <f t="shared" si="875"/>
        <v>7000000</v>
      </c>
      <c r="T5597" s="162">
        <f t="shared" si="876"/>
        <v>182.62013020972321</v>
      </c>
      <c r="U5597" s="162">
        <f t="shared" si="877"/>
        <v>128.25439984893933</v>
      </c>
      <c r="V5597" s="163">
        <f t="shared" si="878"/>
        <v>1</v>
      </c>
      <c r="W5597" s="164">
        <f t="shared" si="879"/>
        <v>64461136.519036695</v>
      </c>
      <c r="X5597" s="164">
        <f t="shared" si="880"/>
        <v>230560112.52548718</v>
      </c>
    </row>
    <row r="5598" spans="10:24" x14ac:dyDescent="0.25">
      <c r="J5598">
        <v>5595</v>
      </c>
      <c r="K5598" s="43">
        <v>0.4091090296053087</v>
      </c>
      <c r="L5598">
        <v>5.011679928530155E-2</v>
      </c>
      <c r="M5598">
        <v>0.70866436486578888</v>
      </c>
      <c r="N5598" s="44">
        <v>3.0794476142353644E-2</v>
      </c>
      <c r="O5598" s="161">
        <f t="shared" si="871"/>
        <v>5000000</v>
      </c>
      <c r="P5598" s="162">
        <f t="shared" si="872"/>
        <v>155.3441670315535</v>
      </c>
      <c r="Q5598" s="162">
        <f t="shared" si="873"/>
        <v>145.98974038862627</v>
      </c>
      <c r="R5598" s="163">
        <f t="shared" si="874"/>
        <v>1</v>
      </c>
      <c r="S5598" s="161">
        <f t="shared" si="875"/>
        <v>6000000</v>
      </c>
      <c r="T5598" s="162">
        <f t="shared" si="876"/>
        <v>181.78138901051784</v>
      </c>
      <c r="U5598" s="162">
        <f t="shared" si="877"/>
        <v>130.49487019431314</v>
      </c>
      <c r="V5598" s="163">
        <f t="shared" si="878"/>
        <v>0.9</v>
      </c>
      <c r="W5598" s="164">
        <f t="shared" si="879"/>
        <v>-3227866.7853638828</v>
      </c>
      <c r="X5598" s="164">
        <f t="shared" si="880"/>
        <v>126947201.60750544</v>
      </c>
    </row>
    <row r="5599" spans="10:24" x14ac:dyDescent="0.25">
      <c r="J5599">
        <v>5596</v>
      </c>
      <c r="K5599" s="43">
        <v>0.66511124379213205</v>
      </c>
      <c r="L5599">
        <v>0.61199755002812783</v>
      </c>
      <c r="M5599">
        <v>0.20296061581027947</v>
      </c>
      <c r="N5599" s="44">
        <v>0.70154183069232645</v>
      </c>
      <c r="O5599" s="161">
        <f t="shared" si="871"/>
        <v>6000000</v>
      </c>
      <c r="P5599" s="162">
        <f t="shared" si="872"/>
        <v>184.26793721718755</v>
      </c>
      <c r="Q5599" s="162">
        <f t="shared" si="873"/>
        <v>118.37814487738245</v>
      </c>
      <c r="R5599" s="163">
        <f t="shared" si="874"/>
        <v>1</v>
      </c>
      <c r="S5599" s="161">
        <f t="shared" si="875"/>
        <v>7000000</v>
      </c>
      <c r="T5599" s="162">
        <f t="shared" si="876"/>
        <v>191.42264573906252</v>
      </c>
      <c r="U5599" s="162">
        <f t="shared" si="877"/>
        <v>116.68907243869123</v>
      </c>
      <c r="V5599" s="163">
        <f t="shared" si="878"/>
        <v>1</v>
      </c>
      <c r="W5599" s="164">
        <f t="shared" si="879"/>
        <v>345338754.03883058</v>
      </c>
      <c r="X5599" s="164">
        <f t="shared" si="880"/>
        <v>373135013.10259902</v>
      </c>
    </row>
    <row r="5600" spans="10:24" x14ac:dyDescent="0.25">
      <c r="J5600">
        <v>5597</v>
      </c>
      <c r="K5600" s="43">
        <v>0.90611774943258039</v>
      </c>
      <c r="L5600">
        <v>0.13387614282880722</v>
      </c>
      <c r="M5600">
        <v>0.97192929968648389</v>
      </c>
      <c r="N5600" s="44">
        <v>0.85996489795178288</v>
      </c>
      <c r="O5600" s="161">
        <f t="shared" si="871"/>
        <v>7000000</v>
      </c>
      <c r="P5600" s="162">
        <f t="shared" si="872"/>
        <v>163.37619521494616</v>
      </c>
      <c r="Q5600" s="162">
        <f t="shared" si="873"/>
        <v>173.1987283151027</v>
      </c>
      <c r="R5600" s="163">
        <f t="shared" si="874"/>
        <v>1</v>
      </c>
      <c r="S5600" s="161">
        <f t="shared" si="875"/>
        <v>9000000</v>
      </c>
      <c r="T5600" s="162">
        <f t="shared" si="876"/>
        <v>184.45873173831538</v>
      </c>
      <c r="U5600" s="162">
        <f t="shared" si="877"/>
        <v>144.09936415755135</v>
      </c>
      <c r="V5600" s="163">
        <f t="shared" si="878"/>
        <v>1</v>
      </c>
      <c r="W5600" s="164">
        <f t="shared" si="879"/>
        <v>-118757731.70109573</v>
      </c>
      <c r="X5600" s="164">
        <f t="shared" si="880"/>
        <v>213234308.22687626</v>
      </c>
    </row>
    <row r="5601" spans="10:24" x14ac:dyDescent="0.25">
      <c r="J5601">
        <v>5598</v>
      </c>
      <c r="K5601" s="43">
        <v>0.4435400966491877</v>
      </c>
      <c r="L5601">
        <v>0.1015869238885303</v>
      </c>
      <c r="M5601">
        <v>0.14571210616017705</v>
      </c>
      <c r="N5601" s="44">
        <v>0.56376591040215585</v>
      </c>
      <c r="O5601" s="161">
        <f t="shared" si="871"/>
        <v>5000000</v>
      </c>
      <c r="P5601" s="162">
        <f t="shared" si="872"/>
        <v>160.9115842637957</v>
      </c>
      <c r="Q5601" s="162">
        <f t="shared" si="873"/>
        <v>113.89995135349906</v>
      </c>
      <c r="R5601" s="163">
        <f t="shared" si="874"/>
        <v>1</v>
      </c>
      <c r="S5601" s="161">
        <f t="shared" si="875"/>
        <v>6000000</v>
      </c>
      <c r="T5601" s="162">
        <f t="shared" si="876"/>
        <v>183.63719475459857</v>
      </c>
      <c r="U5601" s="162">
        <f t="shared" si="877"/>
        <v>114.44997567674953</v>
      </c>
      <c r="V5601" s="163">
        <f t="shared" si="878"/>
        <v>1</v>
      </c>
      <c r="W5601" s="164">
        <f t="shared" si="879"/>
        <v>185058164.55148321</v>
      </c>
      <c r="X5601" s="164">
        <f t="shared" si="880"/>
        <v>265123314.46709424</v>
      </c>
    </row>
    <row r="5602" spans="10:24" x14ac:dyDescent="0.25">
      <c r="J5602">
        <v>5599</v>
      </c>
      <c r="K5602" s="43">
        <v>0.55464758103933609</v>
      </c>
      <c r="L5602">
        <v>0.27608740755572514</v>
      </c>
      <c r="M5602">
        <v>0.19756130687603035</v>
      </c>
      <c r="N5602" s="44">
        <v>0.60769232718507393</v>
      </c>
      <c r="O5602" s="161">
        <f t="shared" si="871"/>
        <v>6000000</v>
      </c>
      <c r="P5602" s="162">
        <f t="shared" si="872"/>
        <v>171.08243433294609</v>
      </c>
      <c r="Q5602" s="162">
        <f t="shared" si="873"/>
        <v>117.9927152930872</v>
      </c>
      <c r="R5602" s="163">
        <f t="shared" si="874"/>
        <v>1</v>
      </c>
      <c r="S5602" s="161">
        <f t="shared" si="875"/>
        <v>6000000</v>
      </c>
      <c r="T5602" s="162">
        <f t="shared" si="876"/>
        <v>187.02747811098203</v>
      </c>
      <c r="U5602" s="162">
        <f t="shared" si="877"/>
        <v>116.4963576465436</v>
      </c>
      <c r="V5602" s="163">
        <f t="shared" si="878"/>
        <v>1</v>
      </c>
      <c r="W5602" s="164">
        <f t="shared" si="879"/>
        <v>268538314.23915333</v>
      </c>
      <c r="X5602" s="164">
        <f t="shared" si="880"/>
        <v>273186722.78663057</v>
      </c>
    </row>
    <row r="5603" spans="10:24" x14ac:dyDescent="0.25">
      <c r="J5603">
        <v>5600</v>
      </c>
      <c r="K5603" s="43">
        <v>0.88002095917323253</v>
      </c>
      <c r="L5603">
        <v>0.99495182568709206</v>
      </c>
      <c r="M5603">
        <v>0.77782296485295011</v>
      </c>
      <c r="N5603" s="44">
        <v>0.56005636514338286</v>
      </c>
      <c r="O5603" s="161">
        <f t="shared" si="871"/>
        <v>7000000</v>
      </c>
      <c r="P5603" s="162">
        <f t="shared" si="872"/>
        <v>218.58767843280154</v>
      </c>
      <c r="Q5603" s="162">
        <f t="shared" si="873"/>
        <v>150.29722836546154</v>
      </c>
      <c r="R5603" s="163">
        <f t="shared" si="874"/>
        <v>1</v>
      </c>
      <c r="S5603" s="161">
        <f t="shared" si="875"/>
        <v>7000000</v>
      </c>
      <c r="T5603" s="162">
        <f t="shared" si="876"/>
        <v>202.86255947760051</v>
      </c>
      <c r="U5603" s="162">
        <f t="shared" si="877"/>
        <v>132.64861418273077</v>
      </c>
      <c r="V5603" s="163">
        <f t="shared" si="878"/>
        <v>1</v>
      </c>
      <c r="W5603" s="164">
        <f t="shared" si="879"/>
        <v>428033150.47138005</v>
      </c>
      <c r="X5603" s="164">
        <f t="shared" si="880"/>
        <v>341497617.06408823</v>
      </c>
    </row>
    <row r="5604" spans="10:24" x14ac:dyDescent="0.25">
      <c r="J5604">
        <v>5601</v>
      </c>
      <c r="K5604" s="43">
        <v>0.25770485651295938</v>
      </c>
      <c r="L5604">
        <v>0.36540401879505258</v>
      </c>
      <c r="M5604">
        <v>0.62539475705727898</v>
      </c>
      <c r="N5604" s="44">
        <v>0.85819770115157334</v>
      </c>
      <c r="O5604" s="161">
        <f t="shared" si="871"/>
        <v>2000000</v>
      </c>
      <c r="P5604" s="162">
        <f t="shared" si="872"/>
        <v>174.83923710325934</v>
      </c>
      <c r="Q5604" s="162">
        <f t="shared" si="873"/>
        <v>141.39361151823761</v>
      </c>
      <c r="R5604" s="163">
        <f t="shared" si="874"/>
        <v>1</v>
      </c>
      <c r="S5604" s="161">
        <f t="shared" si="875"/>
        <v>5000000</v>
      </c>
      <c r="T5604" s="162">
        <f t="shared" si="876"/>
        <v>188.27974570108645</v>
      </c>
      <c r="U5604" s="162">
        <f t="shared" si="877"/>
        <v>128.1968057591188</v>
      </c>
      <c r="V5604" s="163">
        <f t="shared" si="878"/>
        <v>1</v>
      </c>
      <c r="W5604" s="164">
        <f t="shared" si="879"/>
        <v>16891251.170043461</v>
      </c>
      <c r="X5604" s="164">
        <f t="shared" si="880"/>
        <v>150414699.70983827</v>
      </c>
    </row>
    <row r="5605" spans="10:24" x14ac:dyDescent="0.25">
      <c r="J5605">
        <v>5602</v>
      </c>
      <c r="K5605" s="43">
        <v>0.12898974601915936</v>
      </c>
      <c r="L5605">
        <v>0.75642404985021805</v>
      </c>
      <c r="M5605">
        <v>0.82654610718763921</v>
      </c>
      <c r="N5605" s="44">
        <v>0.66522984840857724</v>
      </c>
      <c r="O5605" s="161">
        <f t="shared" si="871"/>
        <v>2000000</v>
      </c>
      <c r="P5605" s="162">
        <f t="shared" si="872"/>
        <v>190.42268800471035</v>
      </c>
      <c r="Q5605" s="162">
        <f t="shared" si="873"/>
        <v>153.8120817821856</v>
      </c>
      <c r="R5605" s="163">
        <f t="shared" si="874"/>
        <v>1</v>
      </c>
      <c r="S5605" s="161">
        <f t="shared" si="875"/>
        <v>2000000</v>
      </c>
      <c r="T5605" s="162">
        <f t="shared" si="876"/>
        <v>193.47422933490344</v>
      </c>
      <c r="U5605" s="162">
        <f t="shared" si="877"/>
        <v>134.4060408910928</v>
      </c>
      <c r="V5605" s="163">
        <f t="shared" si="878"/>
        <v>1</v>
      </c>
      <c r="W5605" s="164">
        <f t="shared" si="879"/>
        <v>23221212.445049509</v>
      </c>
      <c r="X5605" s="164">
        <f t="shared" si="880"/>
        <v>-31863623.112378716</v>
      </c>
    </row>
    <row r="5606" spans="10:24" x14ac:dyDescent="0.25">
      <c r="J5606">
        <v>5603</v>
      </c>
      <c r="K5606" s="43">
        <v>0.61896314763867744</v>
      </c>
      <c r="L5606">
        <v>0.97230797074189745</v>
      </c>
      <c r="M5606">
        <v>0.93457872504859185</v>
      </c>
      <c r="N5606" s="44">
        <v>0.27847107938893867</v>
      </c>
      <c r="O5606" s="161">
        <f t="shared" si="871"/>
        <v>6000000</v>
      </c>
      <c r="P5606" s="162">
        <f t="shared" si="872"/>
        <v>208.73776564605816</v>
      </c>
      <c r="Q5606" s="162">
        <f t="shared" si="873"/>
        <v>165.21575396876955</v>
      </c>
      <c r="R5606" s="163">
        <f t="shared" si="874"/>
        <v>1</v>
      </c>
      <c r="S5606" s="161">
        <f t="shared" si="875"/>
        <v>7000000</v>
      </c>
      <c r="T5606" s="162">
        <f t="shared" si="876"/>
        <v>199.57925521535273</v>
      </c>
      <c r="U5606" s="162">
        <f t="shared" si="877"/>
        <v>140.10787698438477</v>
      </c>
      <c r="V5606" s="163">
        <f t="shared" si="878"/>
        <v>1</v>
      </c>
      <c r="W5606" s="164">
        <f t="shared" si="879"/>
        <v>211132070.0637317</v>
      </c>
      <c r="X5606" s="164">
        <f t="shared" si="880"/>
        <v>266299647.61677569</v>
      </c>
    </row>
    <row r="5607" spans="10:24" x14ac:dyDescent="0.25">
      <c r="J5607">
        <v>5604</v>
      </c>
      <c r="K5607" s="43">
        <v>0.94042106957799498</v>
      </c>
      <c r="L5607">
        <v>0.59347127456079229</v>
      </c>
      <c r="M5607">
        <v>0.32455719541174866</v>
      </c>
      <c r="N5607" s="44">
        <v>0.35661428147870222</v>
      </c>
      <c r="O5607" s="161">
        <f t="shared" si="871"/>
        <v>7000000</v>
      </c>
      <c r="P5607" s="162">
        <f t="shared" si="872"/>
        <v>183.5472536299026</v>
      </c>
      <c r="Q5607" s="162">
        <f t="shared" si="873"/>
        <v>125.90014322503728</v>
      </c>
      <c r="R5607" s="163">
        <f t="shared" si="874"/>
        <v>1</v>
      </c>
      <c r="S5607" s="161">
        <f t="shared" si="875"/>
        <v>9000000</v>
      </c>
      <c r="T5607" s="162">
        <f t="shared" si="876"/>
        <v>191.18241787663419</v>
      </c>
      <c r="U5607" s="162">
        <f t="shared" si="877"/>
        <v>120.45007161251864</v>
      </c>
      <c r="V5607" s="163">
        <f t="shared" si="878"/>
        <v>1</v>
      </c>
      <c r="W5607" s="164">
        <f t="shared" si="879"/>
        <v>353529772.83405721</v>
      </c>
      <c r="X5607" s="164">
        <f t="shared" si="880"/>
        <v>486591116.37703991</v>
      </c>
    </row>
    <row r="5608" spans="10:24" x14ac:dyDescent="0.25">
      <c r="J5608">
        <v>5605</v>
      </c>
      <c r="K5608" s="43">
        <v>0.28907674416551987</v>
      </c>
      <c r="L5608">
        <v>0.19185116838102212</v>
      </c>
      <c r="M5608">
        <v>0.94625131125541218</v>
      </c>
      <c r="N5608" s="44">
        <v>0.88235907519529266</v>
      </c>
      <c r="O5608" s="161">
        <f t="shared" si="871"/>
        <v>2000000</v>
      </c>
      <c r="P5608" s="162">
        <f t="shared" si="872"/>
        <v>166.93357645046495</v>
      </c>
      <c r="Q5608" s="162">
        <f t="shared" si="873"/>
        <v>167.19088590484887</v>
      </c>
      <c r="R5608" s="163">
        <f t="shared" si="874"/>
        <v>1</v>
      </c>
      <c r="S5608" s="161">
        <f t="shared" si="875"/>
        <v>5000000</v>
      </c>
      <c r="T5608" s="162">
        <f t="shared" si="876"/>
        <v>185.64452548348831</v>
      </c>
      <c r="U5608" s="162">
        <f t="shared" si="877"/>
        <v>141.09544295242443</v>
      </c>
      <c r="V5608" s="163">
        <f t="shared" si="878"/>
        <v>1</v>
      </c>
      <c r="W5608" s="164">
        <f t="shared" si="879"/>
        <v>-50514618.908767827</v>
      </c>
      <c r="X5608" s="164">
        <f t="shared" si="880"/>
        <v>72745412.655319363</v>
      </c>
    </row>
    <row r="5609" spans="10:24" x14ac:dyDescent="0.25">
      <c r="J5609">
        <v>5606</v>
      </c>
      <c r="K5609" s="43">
        <v>0.74333176343566754</v>
      </c>
      <c r="L5609">
        <v>0.49878468918500563</v>
      </c>
      <c r="M5609">
        <v>0.54917680336191299</v>
      </c>
      <c r="N5609" s="44">
        <v>0.59346187810173368</v>
      </c>
      <c r="O5609" s="161">
        <f t="shared" si="871"/>
        <v>6000000</v>
      </c>
      <c r="P5609" s="162">
        <f t="shared" si="872"/>
        <v>179.95430494255385</v>
      </c>
      <c r="Q5609" s="162">
        <f t="shared" si="873"/>
        <v>137.47163625830345</v>
      </c>
      <c r="R5609" s="163">
        <f t="shared" si="874"/>
        <v>1</v>
      </c>
      <c r="S5609" s="161">
        <f t="shared" si="875"/>
        <v>7000000</v>
      </c>
      <c r="T5609" s="162">
        <f t="shared" si="876"/>
        <v>189.98476831418461</v>
      </c>
      <c r="U5609" s="162">
        <f t="shared" si="877"/>
        <v>126.23581812915172</v>
      </c>
      <c r="V5609" s="163">
        <f t="shared" si="878"/>
        <v>1</v>
      </c>
      <c r="W5609" s="164">
        <f t="shared" si="879"/>
        <v>204896012.1055024</v>
      </c>
      <c r="X5609" s="164">
        <f t="shared" si="880"/>
        <v>296242651.29523015</v>
      </c>
    </row>
    <row r="5610" spans="10:24" x14ac:dyDescent="0.25">
      <c r="J5610">
        <v>5607</v>
      </c>
      <c r="K5610" s="43">
        <v>0.53767254029434619</v>
      </c>
      <c r="L5610">
        <v>0.10446705367364351</v>
      </c>
      <c r="M5610">
        <v>0.45586719158134625</v>
      </c>
      <c r="N5610" s="44">
        <v>0.59367793416333003</v>
      </c>
      <c r="O5610" s="161">
        <f t="shared" si="871"/>
        <v>5000000</v>
      </c>
      <c r="P5610" s="162">
        <f t="shared" si="872"/>
        <v>161.15247356400414</v>
      </c>
      <c r="Q5610" s="162">
        <f t="shared" si="873"/>
        <v>132.78297699348761</v>
      </c>
      <c r="R5610" s="163">
        <f t="shared" si="874"/>
        <v>1</v>
      </c>
      <c r="S5610" s="161">
        <f t="shared" si="875"/>
        <v>6000000</v>
      </c>
      <c r="T5610" s="162">
        <f t="shared" si="876"/>
        <v>183.71749118800139</v>
      </c>
      <c r="U5610" s="162">
        <f t="shared" si="877"/>
        <v>123.8914884967438</v>
      </c>
      <c r="V5610" s="163">
        <f t="shared" si="878"/>
        <v>1</v>
      </c>
      <c r="W5610" s="164">
        <f t="shared" si="879"/>
        <v>91847482.852582663</v>
      </c>
      <c r="X5610" s="164">
        <f t="shared" si="880"/>
        <v>208956016.14754552</v>
      </c>
    </row>
    <row r="5611" spans="10:24" x14ac:dyDescent="0.25">
      <c r="J5611">
        <v>5608</v>
      </c>
      <c r="K5611" s="43">
        <v>9.1180787003626529E-2</v>
      </c>
      <c r="L5611">
        <v>0.94533118359619983</v>
      </c>
      <c r="M5611">
        <v>0.80740793873618621</v>
      </c>
      <c r="N5611" s="44">
        <v>0.47040218010402335</v>
      </c>
      <c r="O5611" s="161">
        <f t="shared" si="871"/>
        <v>2000000</v>
      </c>
      <c r="P5611" s="162">
        <f t="shared" si="872"/>
        <v>204.01766100961632</v>
      </c>
      <c r="Q5611" s="162">
        <f t="shared" si="873"/>
        <v>152.3676810374962</v>
      </c>
      <c r="R5611" s="163">
        <f t="shared" si="874"/>
        <v>1</v>
      </c>
      <c r="S5611" s="161">
        <f t="shared" si="875"/>
        <v>2000000</v>
      </c>
      <c r="T5611" s="162">
        <f t="shared" si="876"/>
        <v>198.00588700320543</v>
      </c>
      <c r="U5611" s="162">
        <f t="shared" si="877"/>
        <v>133.6838405187481</v>
      </c>
      <c r="V5611" s="163">
        <f t="shared" si="878"/>
        <v>1</v>
      </c>
      <c r="W5611" s="164">
        <f t="shared" si="879"/>
        <v>53299959.944240242</v>
      </c>
      <c r="X5611" s="164">
        <f t="shared" si="880"/>
        <v>-21355907.031085342</v>
      </c>
    </row>
    <row r="5612" spans="10:24" x14ac:dyDescent="0.25">
      <c r="J5612">
        <v>5609</v>
      </c>
      <c r="K5612" s="43">
        <v>0.11640351203502974</v>
      </c>
      <c r="L5612">
        <v>0.10702489985777397</v>
      </c>
      <c r="M5612">
        <v>0.52775391520993575</v>
      </c>
      <c r="N5612" s="44">
        <v>0.23735238638443934</v>
      </c>
      <c r="O5612" s="161">
        <f t="shared" si="871"/>
        <v>2000000</v>
      </c>
      <c r="P5612" s="162">
        <f t="shared" si="872"/>
        <v>161.36240477617335</v>
      </c>
      <c r="Q5612" s="162">
        <f t="shared" si="873"/>
        <v>136.39249920901028</v>
      </c>
      <c r="R5612" s="163">
        <f t="shared" si="874"/>
        <v>1</v>
      </c>
      <c r="S5612" s="161">
        <f t="shared" si="875"/>
        <v>2000000</v>
      </c>
      <c r="T5612" s="162">
        <f t="shared" si="876"/>
        <v>183.78746825872446</v>
      </c>
      <c r="U5612" s="162">
        <f t="shared" si="877"/>
        <v>125.69624960450514</v>
      </c>
      <c r="V5612" s="163">
        <f t="shared" si="878"/>
        <v>1</v>
      </c>
      <c r="W5612" s="164">
        <f t="shared" si="879"/>
        <v>-60188.865673862398</v>
      </c>
      <c r="X5612" s="164">
        <f t="shared" si="880"/>
        <v>-33817562.691561356</v>
      </c>
    </row>
    <row r="5613" spans="10:24" x14ac:dyDescent="0.25">
      <c r="J5613">
        <v>5610</v>
      </c>
      <c r="K5613" s="43">
        <v>8.1202040586460189E-2</v>
      </c>
      <c r="L5613">
        <v>0.62609416518023309</v>
      </c>
      <c r="M5613">
        <v>0.21632652953520515</v>
      </c>
      <c r="N5613" s="44">
        <v>0.34038428566764967</v>
      </c>
      <c r="O5613" s="161">
        <f t="shared" si="871"/>
        <v>2000000</v>
      </c>
      <c r="P5613" s="162">
        <f t="shared" si="872"/>
        <v>184.82289282296333</v>
      </c>
      <c r="Q5613" s="162">
        <f t="shared" si="873"/>
        <v>119.30680402144768</v>
      </c>
      <c r="R5613" s="163">
        <f t="shared" si="874"/>
        <v>1</v>
      </c>
      <c r="S5613" s="161">
        <f t="shared" si="875"/>
        <v>2000000</v>
      </c>
      <c r="T5613" s="162">
        <f t="shared" si="876"/>
        <v>191.60763094098778</v>
      </c>
      <c r="U5613" s="162">
        <f t="shared" si="877"/>
        <v>117.15340201072384</v>
      </c>
      <c r="V5613" s="163">
        <f t="shared" si="878"/>
        <v>1</v>
      </c>
      <c r="W5613" s="164">
        <f t="shared" si="879"/>
        <v>81032177.603031307</v>
      </c>
      <c r="X5613" s="164">
        <f t="shared" si="880"/>
        <v>-1091542.139472127</v>
      </c>
    </row>
    <row r="5614" spans="10:24" x14ac:dyDescent="0.25">
      <c r="J5614">
        <v>5611</v>
      </c>
      <c r="K5614" s="43">
        <v>0.74470965352184459</v>
      </c>
      <c r="L5614">
        <v>0.39105255774570857</v>
      </c>
      <c r="M5614">
        <v>0.51206274696365173</v>
      </c>
      <c r="N5614" s="44">
        <v>0.17388942702579402</v>
      </c>
      <c r="O5614" s="161">
        <f t="shared" si="871"/>
        <v>6000000</v>
      </c>
      <c r="P5614" s="162">
        <f t="shared" si="872"/>
        <v>175.85134867496285</v>
      </c>
      <c r="Q5614" s="162">
        <f t="shared" si="873"/>
        <v>135.60482862994786</v>
      </c>
      <c r="R5614" s="163">
        <f t="shared" si="874"/>
        <v>1</v>
      </c>
      <c r="S5614" s="161">
        <f t="shared" si="875"/>
        <v>7000000</v>
      </c>
      <c r="T5614" s="162">
        <f t="shared" si="876"/>
        <v>188.61711622498763</v>
      </c>
      <c r="U5614" s="162">
        <f t="shared" si="877"/>
        <v>125.30241431497393</v>
      </c>
      <c r="V5614" s="163">
        <f t="shared" si="878"/>
        <v>0.9</v>
      </c>
      <c r="W5614" s="164">
        <f t="shared" si="879"/>
        <v>191479120.27008992</v>
      </c>
      <c r="X5614" s="164">
        <f t="shared" si="880"/>
        <v>248882622.0330863</v>
      </c>
    </row>
    <row r="5615" spans="10:24" x14ac:dyDescent="0.25">
      <c r="J5615">
        <v>5612</v>
      </c>
      <c r="K5615" s="43">
        <v>0.8894774318766836</v>
      </c>
      <c r="L5615">
        <v>0.46279804766226906</v>
      </c>
      <c r="M5615">
        <v>0.9840666352638805</v>
      </c>
      <c r="N5615" s="44">
        <v>0.21339538286173287</v>
      </c>
      <c r="O5615" s="161">
        <f t="shared" si="871"/>
        <v>7000000</v>
      </c>
      <c r="P5615" s="162">
        <f t="shared" si="872"/>
        <v>178.59919457409961</v>
      </c>
      <c r="Q5615" s="162">
        <f t="shared" si="873"/>
        <v>177.92156669390982</v>
      </c>
      <c r="R5615" s="163">
        <f t="shared" si="874"/>
        <v>1</v>
      </c>
      <c r="S5615" s="161">
        <f t="shared" si="875"/>
        <v>7000000</v>
      </c>
      <c r="T5615" s="162">
        <f t="shared" si="876"/>
        <v>189.53306485803321</v>
      </c>
      <c r="U5615" s="162">
        <f t="shared" si="877"/>
        <v>146.46078334695491</v>
      </c>
      <c r="V5615" s="163">
        <f t="shared" si="878"/>
        <v>1</v>
      </c>
      <c r="W5615" s="164">
        <f t="shared" si="879"/>
        <v>-45256604.838671476</v>
      </c>
      <c r="X5615" s="164">
        <f t="shared" si="880"/>
        <v>151505970.57754809</v>
      </c>
    </row>
    <row r="5616" spans="10:24" x14ac:dyDescent="0.25">
      <c r="J5616">
        <v>5613</v>
      </c>
      <c r="K5616" s="43">
        <v>0.25734509957743612</v>
      </c>
      <c r="L5616">
        <v>0.55602089415364653</v>
      </c>
      <c r="M5616">
        <v>0.4138596518215657</v>
      </c>
      <c r="N5616" s="44">
        <v>0.20685155457460602</v>
      </c>
      <c r="O5616" s="161">
        <f t="shared" si="871"/>
        <v>2000000</v>
      </c>
      <c r="P5616" s="162">
        <f t="shared" si="872"/>
        <v>182.11332399693097</v>
      </c>
      <c r="Q5616" s="162">
        <f t="shared" si="873"/>
        <v>130.64744865364264</v>
      </c>
      <c r="R5616" s="163">
        <f t="shared" si="874"/>
        <v>1</v>
      </c>
      <c r="S5616" s="161">
        <f t="shared" si="875"/>
        <v>5000000</v>
      </c>
      <c r="T5616" s="162">
        <f t="shared" si="876"/>
        <v>190.70444133231032</v>
      </c>
      <c r="U5616" s="162">
        <f t="shared" si="877"/>
        <v>122.82372432682132</v>
      </c>
      <c r="V5616" s="163">
        <f t="shared" si="878"/>
        <v>1</v>
      </c>
      <c r="W5616" s="164">
        <f t="shared" si="879"/>
        <v>52931750.686576664</v>
      </c>
      <c r="X5616" s="164">
        <f t="shared" si="880"/>
        <v>189403585.02744502</v>
      </c>
    </row>
    <row r="5617" spans="10:24" x14ac:dyDescent="0.25">
      <c r="J5617">
        <v>5614</v>
      </c>
      <c r="K5617" s="43">
        <v>0.89924035624099796</v>
      </c>
      <c r="L5617">
        <v>0.53653190477757096</v>
      </c>
      <c r="M5617">
        <v>0.79464882138873139</v>
      </c>
      <c r="N5617" s="44">
        <v>2.8179083876606503E-2</v>
      </c>
      <c r="O5617" s="161">
        <f t="shared" si="871"/>
        <v>7000000</v>
      </c>
      <c r="P5617" s="162">
        <f t="shared" si="872"/>
        <v>181.37550390696001</v>
      </c>
      <c r="Q5617" s="162">
        <f t="shared" si="873"/>
        <v>151.4531652227364</v>
      </c>
      <c r="R5617" s="163">
        <f t="shared" si="874"/>
        <v>1</v>
      </c>
      <c r="S5617" s="161">
        <f t="shared" si="875"/>
        <v>7000000</v>
      </c>
      <c r="T5617" s="162">
        <f t="shared" si="876"/>
        <v>190.45850130232</v>
      </c>
      <c r="U5617" s="162">
        <f t="shared" si="877"/>
        <v>133.2265826113682</v>
      </c>
      <c r="V5617" s="163">
        <f t="shared" si="878"/>
        <v>0.9</v>
      </c>
      <c r="W5617" s="164">
        <f t="shared" si="879"/>
        <v>159456370.78956524</v>
      </c>
      <c r="X5617" s="164">
        <f t="shared" si="880"/>
        <v>210561087.75299633</v>
      </c>
    </row>
    <row r="5618" spans="10:24" x14ac:dyDescent="0.25">
      <c r="J5618">
        <v>5615</v>
      </c>
      <c r="K5618" s="43">
        <v>0.96774346659037036</v>
      </c>
      <c r="L5618">
        <v>0.86666289031249799</v>
      </c>
      <c r="M5618">
        <v>0.47833932712951455</v>
      </c>
      <c r="N5618" s="44">
        <v>0.6478638347770409</v>
      </c>
      <c r="O5618" s="161">
        <f t="shared" si="871"/>
        <v>9000000</v>
      </c>
      <c r="P5618" s="162">
        <f t="shared" si="872"/>
        <v>196.66131112044224</v>
      </c>
      <c r="Q5618" s="162">
        <f t="shared" si="873"/>
        <v>133.91356081070731</v>
      </c>
      <c r="R5618" s="163">
        <f t="shared" si="874"/>
        <v>1</v>
      </c>
      <c r="S5618" s="161">
        <f t="shared" si="875"/>
        <v>9000000</v>
      </c>
      <c r="T5618" s="162">
        <f t="shared" si="876"/>
        <v>195.55377037348075</v>
      </c>
      <c r="U5618" s="162">
        <f t="shared" si="877"/>
        <v>124.45678040535365</v>
      </c>
      <c r="V5618" s="163">
        <f t="shared" si="878"/>
        <v>1</v>
      </c>
      <c r="W5618" s="164">
        <f t="shared" si="879"/>
        <v>514729752.78761435</v>
      </c>
      <c r="X5618" s="164">
        <f t="shared" si="880"/>
        <v>489872909.71314383</v>
      </c>
    </row>
    <row r="5619" spans="10:24" x14ac:dyDescent="0.25">
      <c r="J5619">
        <v>5616</v>
      </c>
      <c r="K5619" s="43">
        <v>3.261656138663549E-2</v>
      </c>
      <c r="L5619">
        <v>2.0934094476102616E-2</v>
      </c>
      <c r="M5619">
        <v>0.27741930552022753</v>
      </c>
      <c r="N5619" s="44">
        <v>0.46252759881797745</v>
      </c>
      <c r="O5619" s="161">
        <f t="shared" si="871"/>
        <v>1000000</v>
      </c>
      <c r="P5619" s="162">
        <f t="shared" si="872"/>
        <v>149.47758093826258</v>
      </c>
      <c r="Q5619" s="162">
        <f t="shared" si="873"/>
        <v>123.18949644505554</v>
      </c>
      <c r="R5619" s="163">
        <f t="shared" si="874"/>
        <v>1</v>
      </c>
      <c r="S5619" s="161">
        <f t="shared" si="875"/>
        <v>1000000</v>
      </c>
      <c r="T5619" s="162">
        <f t="shared" si="876"/>
        <v>179.8258603127542</v>
      </c>
      <c r="U5619" s="162">
        <f t="shared" si="877"/>
        <v>119.09474822252777</v>
      </c>
      <c r="V5619" s="163">
        <f t="shared" si="878"/>
        <v>1</v>
      </c>
      <c r="W5619" s="164">
        <f t="shared" si="879"/>
        <v>-23711915.506792963</v>
      </c>
      <c r="X5619" s="164">
        <f t="shared" si="880"/>
        <v>-89268887.909773558</v>
      </c>
    </row>
    <row r="5620" spans="10:24" x14ac:dyDescent="0.25">
      <c r="J5620">
        <v>5617</v>
      </c>
      <c r="K5620" s="43">
        <v>0.30321900330474216</v>
      </c>
      <c r="L5620">
        <v>0.49414040631843203</v>
      </c>
      <c r="M5620">
        <v>0.4982481134647927</v>
      </c>
      <c r="N5620" s="44">
        <v>0.86709776844882458</v>
      </c>
      <c r="O5620" s="161">
        <f t="shared" si="871"/>
        <v>5000000</v>
      </c>
      <c r="P5620" s="162">
        <f t="shared" si="872"/>
        <v>179.7796747298116</v>
      </c>
      <c r="Q5620" s="162">
        <f t="shared" si="873"/>
        <v>134.91217315126505</v>
      </c>
      <c r="R5620" s="163">
        <f t="shared" si="874"/>
        <v>1</v>
      </c>
      <c r="S5620" s="161">
        <f t="shared" si="875"/>
        <v>6000000</v>
      </c>
      <c r="T5620" s="162">
        <f t="shared" si="876"/>
        <v>189.92655824327053</v>
      </c>
      <c r="U5620" s="162">
        <f t="shared" si="877"/>
        <v>124.95608657563253</v>
      </c>
      <c r="V5620" s="163">
        <f t="shared" si="878"/>
        <v>1</v>
      </c>
      <c r="W5620" s="164">
        <f t="shared" si="879"/>
        <v>174337507.89273277</v>
      </c>
      <c r="X5620" s="164">
        <f t="shared" si="880"/>
        <v>239822830.00582802</v>
      </c>
    </row>
    <row r="5621" spans="10:24" x14ac:dyDescent="0.25">
      <c r="J5621">
        <v>5618</v>
      </c>
      <c r="K5621" s="43">
        <v>0.97151524734523109</v>
      </c>
      <c r="L5621">
        <v>0.48994485177175018</v>
      </c>
      <c r="M5621">
        <v>2.8784010549763206E-2</v>
      </c>
      <c r="N5621" s="44">
        <v>0.97706507595765368</v>
      </c>
      <c r="O5621" s="161">
        <f t="shared" si="871"/>
        <v>9000000</v>
      </c>
      <c r="P5621" s="162">
        <f t="shared" si="872"/>
        <v>179.62189217923304</v>
      </c>
      <c r="Q5621" s="162">
        <f t="shared" si="873"/>
        <v>97.020539243887384</v>
      </c>
      <c r="R5621" s="163">
        <f t="shared" si="874"/>
        <v>1</v>
      </c>
      <c r="S5621" s="161">
        <f t="shared" si="875"/>
        <v>9000000</v>
      </c>
      <c r="T5621" s="162">
        <f t="shared" si="876"/>
        <v>189.87396405974434</v>
      </c>
      <c r="U5621" s="162">
        <f t="shared" si="877"/>
        <v>106.01026962194369</v>
      </c>
      <c r="V5621" s="163">
        <f t="shared" si="878"/>
        <v>1</v>
      </c>
      <c r="W5621" s="164">
        <f t="shared" si="879"/>
        <v>693412176.41811097</v>
      </c>
      <c r="X5621" s="164">
        <f t="shared" si="880"/>
        <v>604773249.94020581</v>
      </c>
    </row>
    <row r="5622" spans="10:24" x14ac:dyDescent="0.25">
      <c r="J5622">
        <v>5619</v>
      </c>
      <c r="K5622" s="43">
        <v>0.72679748522170573</v>
      </c>
      <c r="L5622">
        <v>0.686362673673929</v>
      </c>
      <c r="M5622">
        <v>0.33176662710283211</v>
      </c>
      <c r="N5622" s="44">
        <v>0.13164264509191381</v>
      </c>
      <c r="O5622" s="161">
        <f t="shared" si="871"/>
        <v>6000000</v>
      </c>
      <c r="P5622" s="162">
        <f t="shared" si="872"/>
        <v>187.28349539233417</v>
      </c>
      <c r="Q5622" s="162">
        <f t="shared" si="873"/>
        <v>126.29919616304404</v>
      </c>
      <c r="R5622" s="163">
        <f t="shared" si="874"/>
        <v>1</v>
      </c>
      <c r="S5622" s="161">
        <f t="shared" si="875"/>
        <v>7000000</v>
      </c>
      <c r="T5622" s="162">
        <f t="shared" si="876"/>
        <v>192.42783179744472</v>
      </c>
      <c r="U5622" s="162">
        <f t="shared" si="877"/>
        <v>120.64959808152203</v>
      </c>
      <c r="V5622" s="163">
        <f t="shared" si="878"/>
        <v>0.9</v>
      </c>
      <c r="W5622" s="164">
        <f t="shared" si="879"/>
        <v>315905795.37574077</v>
      </c>
      <c r="X5622" s="164">
        <f t="shared" si="880"/>
        <v>302202872.41031301</v>
      </c>
    </row>
    <row r="5623" spans="10:24" x14ac:dyDescent="0.25">
      <c r="J5623">
        <v>5620</v>
      </c>
      <c r="K5623" s="43">
        <v>0.58943203204265526</v>
      </c>
      <c r="L5623">
        <v>0.50581134262045524</v>
      </c>
      <c r="M5623">
        <v>0.53673220595152049</v>
      </c>
      <c r="N5623" s="44">
        <v>0.51854973950169103</v>
      </c>
      <c r="O5623" s="161">
        <f t="shared" si="871"/>
        <v>6000000</v>
      </c>
      <c r="P5623" s="162">
        <f t="shared" si="872"/>
        <v>180.21851086396825</v>
      </c>
      <c r="Q5623" s="162">
        <f t="shared" si="873"/>
        <v>136.84408936307443</v>
      </c>
      <c r="R5623" s="163">
        <f t="shared" si="874"/>
        <v>1</v>
      </c>
      <c r="S5623" s="161">
        <f t="shared" si="875"/>
        <v>6000000</v>
      </c>
      <c r="T5623" s="162">
        <f t="shared" si="876"/>
        <v>190.07283695465608</v>
      </c>
      <c r="U5623" s="162">
        <f t="shared" si="877"/>
        <v>125.92204468153722</v>
      </c>
      <c r="V5623" s="163">
        <f t="shared" si="878"/>
        <v>1</v>
      </c>
      <c r="W5623" s="164">
        <f t="shared" si="879"/>
        <v>210246529.0053629</v>
      </c>
      <c r="X5623" s="164">
        <f t="shared" si="880"/>
        <v>234904753.63871318</v>
      </c>
    </row>
    <row r="5624" spans="10:24" x14ac:dyDescent="0.25">
      <c r="J5624">
        <v>5621</v>
      </c>
      <c r="K5624" s="43">
        <v>0.82932770613280016</v>
      </c>
      <c r="L5624">
        <v>4.3301743627037537E-2</v>
      </c>
      <c r="M5624">
        <v>0.76609636081878163</v>
      </c>
      <c r="N5624" s="44">
        <v>0.19363051279223165</v>
      </c>
      <c r="O5624" s="161">
        <f t="shared" si="871"/>
        <v>7000000</v>
      </c>
      <c r="P5624" s="162">
        <f t="shared" si="872"/>
        <v>154.29610395593289</v>
      </c>
      <c r="Q5624" s="162">
        <f t="shared" si="873"/>
        <v>149.52102743416231</v>
      </c>
      <c r="R5624" s="163">
        <f t="shared" si="874"/>
        <v>1</v>
      </c>
      <c r="S5624" s="161">
        <f t="shared" si="875"/>
        <v>7000000</v>
      </c>
      <c r="T5624" s="162">
        <f t="shared" si="876"/>
        <v>181.43203465197763</v>
      </c>
      <c r="U5624" s="162">
        <f t="shared" si="877"/>
        <v>132.26051371708115</v>
      </c>
      <c r="V5624" s="163">
        <f t="shared" si="878"/>
        <v>0.9</v>
      </c>
      <c r="W5624" s="164">
        <f t="shared" si="879"/>
        <v>-16574464.347605895</v>
      </c>
      <c r="X5624" s="164">
        <f t="shared" si="880"/>
        <v>159780581.88984782</v>
      </c>
    </row>
    <row r="5625" spans="10:24" x14ac:dyDescent="0.25">
      <c r="J5625">
        <v>5622</v>
      </c>
      <c r="K5625" s="43">
        <v>0.62874309953597129</v>
      </c>
      <c r="L5625">
        <v>0.32431220913836178</v>
      </c>
      <c r="M5625">
        <v>0.83093024104557645</v>
      </c>
      <c r="N5625" s="44">
        <v>0.55770095496843897</v>
      </c>
      <c r="O5625" s="161">
        <f t="shared" si="871"/>
        <v>6000000</v>
      </c>
      <c r="P5625" s="162">
        <f t="shared" si="872"/>
        <v>173.16488993943267</v>
      </c>
      <c r="Q5625" s="162">
        <f t="shared" si="873"/>
        <v>154.15695575585849</v>
      </c>
      <c r="R5625" s="163">
        <f t="shared" si="874"/>
        <v>1</v>
      </c>
      <c r="S5625" s="161">
        <f t="shared" si="875"/>
        <v>7000000</v>
      </c>
      <c r="T5625" s="162">
        <f t="shared" si="876"/>
        <v>187.7216299798109</v>
      </c>
      <c r="U5625" s="162">
        <f t="shared" si="877"/>
        <v>134.57847787792923</v>
      </c>
      <c r="V5625" s="163">
        <f t="shared" si="878"/>
        <v>1</v>
      </c>
      <c r="W5625" s="164">
        <f t="shared" si="879"/>
        <v>64047605.101445079</v>
      </c>
      <c r="X5625" s="164">
        <f t="shared" si="880"/>
        <v>222002064.71317166</v>
      </c>
    </row>
    <row r="5626" spans="10:24" x14ac:dyDescent="0.25">
      <c r="J5626">
        <v>5623</v>
      </c>
      <c r="K5626" s="43">
        <v>0.60577551829140797</v>
      </c>
      <c r="L5626">
        <v>0.48577566697527952</v>
      </c>
      <c r="M5626">
        <v>0.59761917478203552</v>
      </c>
      <c r="N5626" s="44">
        <v>0.8031567932794349</v>
      </c>
      <c r="O5626" s="161">
        <f t="shared" si="871"/>
        <v>6000000</v>
      </c>
      <c r="P5626" s="162">
        <f t="shared" si="872"/>
        <v>179.46505989960374</v>
      </c>
      <c r="Q5626" s="162">
        <f t="shared" si="873"/>
        <v>139.94378794703715</v>
      </c>
      <c r="R5626" s="163">
        <f t="shared" si="874"/>
        <v>1</v>
      </c>
      <c r="S5626" s="161">
        <f t="shared" si="875"/>
        <v>7000000</v>
      </c>
      <c r="T5626" s="162">
        <f t="shared" si="876"/>
        <v>189.82168663320124</v>
      </c>
      <c r="U5626" s="162">
        <f t="shared" si="877"/>
        <v>127.47189397351858</v>
      </c>
      <c r="V5626" s="163">
        <f t="shared" si="878"/>
        <v>1</v>
      </c>
      <c r="W5626" s="164">
        <f t="shared" si="879"/>
        <v>187127631.71539956</v>
      </c>
      <c r="X5626" s="164">
        <f t="shared" si="880"/>
        <v>286448548.61777866</v>
      </c>
    </row>
    <row r="5627" spans="10:24" x14ac:dyDescent="0.25">
      <c r="J5627">
        <v>5624</v>
      </c>
      <c r="K5627" s="43">
        <v>0.84376099368007274</v>
      </c>
      <c r="L5627">
        <v>0.3080319467316176</v>
      </c>
      <c r="M5627">
        <v>0.12265819156981406</v>
      </c>
      <c r="N5627" s="44">
        <v>0.62556373663122145</v>
      </c>
      <c r="O5627" s="161">
        <f t="shared" si="871"/>
        <v>7000000</v>
      </c>
      <c r="P5627" s="162">
        <f t="shared" si="872"/>
        <v>172.47845113958473</v>
      </c>
      <c r="Q5627" s="162">
        <f t="shared" si="873"/>
        <v>111.76398370973399</v>
      </c>
      <c r="R5627" s="163">
        <f t="shared" si="874"/>
        <v>1</v>
      </c>
      <c r="S5627" s="161">
        <f t="shared" si="875"/>
        <v>7000000</v>
      </c>
      <c r="T5627" s="162">
        <f t="shared" si="876"/>
        <v>187.49281704652824</v>
      </c>
      <c r="U5627" s="162">
        <f t="shared" si="877"/>
        <v>113.381991854867</v>
      </c>
      <c r="V5627" s="163">
        <f t="shared" si="878"/>
        <v>1</v>
      </c>
      <c r="W5627" s="164">
        <f t="shared" si="879"/>
        <v>375001272.00895518</v>
      </c>
      <c r="X5627" s="164">
        <f t="shared" si="880"/>
        <v>368775776.34162873</v>
      </c>
    </row>
    <row r="5628" spans="10:24" x14ac:dyDescent="0.25">
      <c r="J5628">
        <v>5625</v>
      </c>
      <c r="K5628" s="43">
        <v>0.4208246962448654</v>
      </c>
      <c r="L5628">
        <v>0.49540266209822725</v>
      </c>
      <c r="M5628">
        <v>0.85914567732531311</v>
      </c>
      <c r="N5628" s="44">
        <v>7.0959279273729692E-2</v>
      </c>
      <c r="O5628" s="161">
        <f t="shared" si="871"/>
        <v>5000000</v>
      </c>
      <c r="P5628" s="162">
        <f t="shared" si="872"/>
        <v>179.8271389163728</v>
      </c>
      <c r="Q5628" s="162">
        <f t="shared" si="873"/>
        <v>156.5297787684932</v>
      </c>
      <c r="R5628" s="163">
        <f t="shared" si="874"/>
        <v>1</v>
      </c>
      <c r="S5628" s="161">
        <f t="shared" si="875"/>
        <v>6000000</v>
      </c>
      <c r="T5628" s="162">
        <f t="shared" si="876"/>
        <v>189.94237963879092</v>
      </c>
      <c r="U5628" s="162">
        <f t="shared" si="877"/>
        <v>135.7648893842466</v>
      </c>
      <c r="V5628" s="163">
        <f t="shared" si="878"/>
        <v>0.9</v>
      </c>
      <c r="W5628" s="164">
        <f t="shared" si="879"/>
        <v>66486800.739398003</v>
      </c>
      <c r="X5628" s="164">
        <f t="shared" si="880"/>
        <v>142558447.37453938</v>
      </c>
    </row>
    <row r="5629" spans="10:24" x14ac:dyDescent="0.25">
      <c r="J5629">
        <v>5626</v>
      </c>
      <c r="K5629" s="43">
        <v>0.51323626469318961</v>
      </c>
      <c r="L5629">
        <v>0.68033818853328643</v>
      </c>
      <c r="M5629">
        <v>0.28505815206360863</v>
      </c>
      <c r="N5629" s="44">
        <v>0.97563958757081926</v>
      </c>
      <c r="O5629" s="161">
        <f t="shared" si="871"/>
        <v>5000000</v>
      </c>
      <c r="P5629" s="162">
        <f t="shared" si="872"/>
        <v>187.02967045310041</v>
      </c>
      <c r="Q5629" s="162">
        <f t="shared" si="873"/>
        <v>123.64239560877616</v>
      </c>
      <c r="R5629" s="163">
        <f t="shared" si="874"/>
        <v>1</v>
      </c>
      <c r="S5629" s="161">
        <f t="shared" si="875"/>
        <v>6000000</v>
      </c>
      <c r="T5629" s="162">
        <f t="shared" si="876"/>
        <v>192.3432234843668</v>
      </c>
      <c r="U5629" s="162">
        <f t="shared" si="877"/>
        <v>119.32119780438808</v>
      </c>
      <c r="V5629" s="163">
        <f t="shared" si="878"/>
        <v>1</v>
      </c>
      <c r="W5629" s="164">
        <f t="shared" si="879"/>
        <v>266936374.22162127</v>
      </c>
      <c r="X5629" s="164">
        <f t="shared" si="880"/>
        <v>288132154.07987237</v>
      </c>
    </row>
    <row r="5630" spans="10:24" x14ac:dyDescent="0.25">
      <c r="J5630">
        <v>5627</v>
      </c>
      <c r="K5630" s="43">
        <v>8.4377603400873857E-2</v>
      </c>
      <c r="L5630">
        <v>0.69520871410465312</v>
      </c>
      <c r="M5630">
        <v>0.32810724884592879</v>
      </c>
      <c r="N5630" s="44">
        <v>0.81535190239109512</v>
      </c>
      <c r="O5630" s="161">
        <f t="shared" si="871"/>
        <v>2000000</v>
      </c>
      <c r="P5630" s="162">
        <f t="shared" si="872"/>
        <v>187.66004098533077</v>
      </c>
      <c r="Q5630" s="162">
        <f t="shared" si="873"/>
        <v>126.09708691442798</v>
      </c>
      <c r="R5630" s="163">
        <f t="shared" si="874"/>
        <v>1</v>
      </c>
      <c r="S5630" s="161">
        <f t="shared" si="875"/>
        <v>2000000</v>
      </c>
      <c r="T5630" s="162">
        <f t="shared" si="876"/>
        <v>192.55334699511025</v>
      </c>
      <c r="U5630" s="162">
        <f t="shared" si="877"/>
        <v>120.548543457214</v>
      </c>
      <c r="V5630" s="163">
        <f t="shared" si="878"/>
        <v>1</v>
      </c>
      <c r="W5630" s="164">
        <f t="shared" si="879"/>
        <v>73125908.141805574</v>
      </c>
      <c r="X5630" s="164">
        <f t="shared" si="880"/>
        <v>-5990392.9242075086</v>
      </c>
    </row>
    <row r="5631" spans="10:24" x14ac:dyDescent="0.25">
      <c r="J5631">
        <v>5628</v>
      </c>
      <c r="K5631" s="43">
        <v>0.57598048045618655</v>
      </c>
      <c r="L5631">
        <v>0.23914140436650044</v>
      </c>
      <c r="M5631">
        <v>0.41254317428503773</v>
      </c>
      <c r="N5631" s="44">
        <v>5.346517247984961E-2</v>
      </c>
      <c r="O5631" s="161">
        <f t="shared" si="871"/>
        <v>6000000</v>
      </c>
      <c r="P5631" s="162">
        <f t="shared" si="872"/>
        <v>169.36399278749158</v>
      </c>
      <c r="Q5631" s="162">
        <f t="shared" si="873"/>
        <v>130.57984371606517</v>
      </c>
      <c r="R5631" s="163">
        <f t="shared" si="874"/>
        <v>1</v>
      </c>
      <c r="S5631" s="161">
        <f t="shared" si="875"/>
        <v>6000000</v>
      </c>
      <c r="T5631" s="162">
        <f t="shared" si="876"/>
        <v>186.4546642624972</v>
      </c>
      <c r="U5631" s="162">
        <f t="shared" si="877"/>
        <v>122.78992185803259</v>
      </c>
      <c r="V5631" s="163">
        <f t="shared" si="878"/>
        <v>0.9</v>
      </c>
      <c r="W5631" s="164">
        <f t="shared" si="879"/>
        <v>182704894.42855847</v>
      </c>
      <c r="X5631" s="164">
        <f t="shared" si="880"/>
        <v>193789608.98410898</v>
      </c>
    </row>
    <row r="5632" spans="10:24" x14ac:dyDescent="0.25">
      <c r="J5632">
        <v>5629</v>
      </c>
      <c r="K5632" s="43">
        <v>0.42192496145624425</v>
      </c>
      <c r="L5632">
        <v>0.38911335017467641</v>
      </c>
      <c r="M5632">
        <v>0.62574296383609029</v>
      </c>
      <c r="N5632" s="44">
        <v>0.3863277517225997</v>
      </c>
      <c r="O5632" s="161">
        <f t="shared" si="871"/>
        <v>5000000</v>
      </c>
      <c r="P5632" s="162">
        <f t="shared" si="872"/>
        <v>175.77553955651337</v>
      </c>
      <c r="Q5632" s="162">
        <f t="shared" si="873"/>
        <v>141.41198588979756</v>
      </c>
      <c r="R5632" s="163">
        <f t="shared" si="874"/>
        <v>1</v>
      </c>
      <c r="S5632" s="161">
        <f t="shared" si="875"/>
        <v>6000000</v>
      </c>
      <c r="T5632" s="162">
        <f t="shared" si="876"/>
        <v>188.5918465188378</v>
      </c>
      <c r="U5632" s="162">
        <f t="shared" si="877"/>
        <v>128.20599294489878</v>
      </c>
      <c r="V5632" s="163">
        <f t="shared" si="878"/>
        <v>1</v>
      </c>
      <c r="W5632" s="164">
        <f t="shared" si="879"/>
        <v>121817768.333579</v>
      </c>
      <c r="X5632" s="164">
        <f t="shared" si="880"/>
        <v>212315121.44363409</v>
      </c>
    </row>
    <row r="5633" spans="10:24" x14ac:dyDescent="0.25">
      <c r="J5633">
        <v>5630</v>
      </c>
      <c r="K5633" s="43">
        <v>0.29689058804576851</v>
      </c>
      <c r="L5633">
        <v>0.18075102011946154</v>
      </c>
      <c r="M5633">
        <v>0.50999182931292941</v>
      </c>
      <c r="N5633" s="44">
        <v>0.25464845387843671</v>
      </c>
      <c r="O5633" s="161">
        <f t="shared" si="871"/>
        <v>2000000</v>
      </c>
      <c r="P5633" s="162">
        <f t="shared" si="872"/>
        <v>166.31239938808855</v>
      </c>
      <c r="Q5633" s="162">
        <f t="shared" si="873"/>
        <v>135.50096841904241</v>
      </c>
      <c r="R5633" s="163">
        <f t="shared" si="874"/>
        <v>1</v>
      </c>
      <c r="S5633" s="161">
        <f t="shared" si="875"/>
        <v>5000000</v>
      </c>
      <c r="T5633" s="162">
        <f t="shared" si="876"/>
        <v>185.43746646269619</v>
      </c>
      <c r="U5633" s="162">
        <f t="shared" si="877"/>
        <v>125.2504842095212</v>
      </c>
      <c r="V5633" s="163">
        <f t="shared" si="878"/>
        <v>1</v>
      </c>
      <c r="W5633" s="164">
        <f t="shared" si="879"/>
        <v>11622861.938092284</v>
      </c>
      <c r="X5633" s="164">
        <f t="shared" si="880"/>
        <v>150934911.26587492</v>
      </c>
    </row>
    <row r="5634" spans="10:24" x14ac:dyDescent="0.25">
      <c r="J5634">
        <v>5631</v>
      </c>
      <c r="K5634" s="43">
        <v>0.46583154318890463</v>
      </c>
      <c r="L5634">
        <v>0.31084921904178509</v>
      </c>
      <c r="M5634">
        <v>0.3454799833237564</v>
      </c>
      <c r="N5634" s="44">
        <v>0.37339044189654891</v>
      </c>
      <c r="O5634" s="161">
        <f t="shared" si="871"/>
        <v>5000000</v>
      </c>
      <c r="P5634" s="162">
        <f t="shared" si="872"/>
        <v>172.5983302083182</v>
      </c>
      <c r="Q5634" s="162">
        <f t="shared" si="873"/>
        <v>127.04894692459474</v>
      </c>
      <c r="R5634" s="163">
        <f t="shared" si="874"/>
        <v>1</v>
      </c>
      <c r="S5634" s="161">
        <f t="shared" si="875"/>
        <v>6000000</v>
      </c>
      <c r="T5634" s="162">
        <f t="shared" si="876"/>
        <v>187.53277673610606</v>
      </c>
      <c r="U5634" s="162">
        <f t="shared" si="877"/>
        <v>121.02447346229737</v>
      </c>
      <c r="V5634" s="163">
        <f t="shared" si="878"/>
        <v>1</v>
      </c>
      <c r="W5634" s="164">
        <f t="shared" si="879"/>
        <v>177746916.41861728</v>
      </c>
      <c r="X5634" s="164">
        <f t="shared" si="880"/>
        <v>249049819.64285213</v>
      </c>
    </row>
    <row r="5635" spans="10:24" x14ac:dyDescent="0.25">
      <c r="J5635">
        <v>5632</v>
      </c>
      <c r="K5635" s="43">
        <v>1.5097493496030179E-2</v>
      </c>
      <c r="L5635">
        <v>0.7386218720187242</v>
      </c>
      <c r="M5635">
        <v>0.8492477532720244</v>
      </c>
      <c r="N5635" s="44">
        <v>0.32421098999476461</v>
      </c>
      <c r="O5635" s="161">
        <f t="shared" si="871"/>
        <v>1000000</v>
      </c>
      <c r="P5635" s="162">
        <f t="shared" si="872"/>
        <v>189.58653744738623</v>
      </c>
      <c r="Q5635" s="162">
        <f t="shared" si="873"/>
        <v>155.66424875935826</v>
      </c>
      <c r="R5635" s="163">
        <f t="shared" si="874"/>
        <v>1</v>
      </c>
      <c r="S5635" s="161">
        <f t="shared" si="875"/>
        <v>1000000</v>
      </c>
      <c r="T5635" s="162">
        <f t="shared" si="876"/>
        <v>193.19551248246208</v>
      </c>
      <c r="U5635" s="162">
        <f t="shared" si="877"/>
        <v>135.33212437967913</v>
      </c>
      <c r="V5635" s="163">
        <f t="shared" si="878"/>
        <v>1</v>
      </c>
      <c r="W5635" s="164">
        <f t="shared" si="879"/>
        <v>-16077711.311972022</v>
      </c>
      <c r="X5635" s="164">
        <f t="shared" si="880"/>
        <v>-92136611.89721705</v>
      </c>
    </row>
    <row r="5636" spans="10:24" x14ac:dyDescent="0.25">
      <c r="J5636">
        <v>5633</v>
      </c>
      <c r="K5636" s="43">
        <v>0.47721016377373315</v>
      </c>
      <c r="L5636">
        <v>0.32211448558668065</v>
      </c>
      <c r="M5636">
        <v>0.74339767996689166</v>
      </c>
      <c r="N5636" s="44">
        <v>0.35039403137016079</v>
      </c>
      <c r="O5636" s="161">
        <f t="shared" si="871"/>
        <v>5000000</v>
      </c>
      <c r="P5636" s="162">
        <f t="shared" si="872"/>
        <v>173.07308826745307</v>
      </c>
      <c r="Q5636" s="162">
        <f t="shared" si="873"/>
        <v>148.07711825200525</v>
      </c>
      <c r="R5636" s="163">
        <f t="shared" si="874"/>
        <v>1</v>
      </c>
      <c r="S5636" s="161">
        <f t="shared" si="875"/>
        <v>6000000</v>
      </c>
      <c r="T5636" s="162">
        <f t="shared" si="876"/>
        <v>187.69102942248435</v>
      </c>
      <c r="U5636" s="162">
        <f t="shared" si="877"/>
        <v>131.53855912600261</v>
      </c>
      <c r="V5636" s="163">
        <f t="shared" si="878"/>
        <v>1</v>
      </c>
      <c r="W5636" s="164">
        <f t="shared" si="879"/>
        <v>74979850.077239126</v>
      </c>
      <c r="X5636" s="164">
        <f t="shared" si="880"/>
        <v>186914821.77889043</v>
      </c>
    </row>
    <row r="5637" spans="10:24" x14ac:dyDescent="0.25">
      <c r="J5637">
        <v>5634</v>
      </c>
      <c r="K5637" s="43">
        <v>0.67420358597330976</v>
      </c>
      <c r="L5637">
        <v>0.68691230927438141</v>
      </c>
      <c r="M5637">
        <v>3.2215567202361628E-2</v>
      </c>
      <c r="N5637" s="44">
        <v>0.77733259866799553</v>
      </c>
      <c r="O5637" s="161">
        <f t="shared" ref="O5637:O5700" si="881">VLOOKUP(K5637,$E$5:$H$10,4)</f>
        <v>6000000</v>
      </c>
      <c r="P5637" s="162">
        <f t="shared" ref="P5637:P5700" si="882">_xlfn.NORM.INV(L5637,$E$12,$E$13)</f>
        <v>187.30675581163737</v>
      </c>
      <c r="Q5637" s="162">
        <f t="shared" ref="Q5637:Q5700" si="883">_xlfn.NORM.INV(M5637,$E$15,$E$16)</f>
        <v>98.016304223474236</v>
      </c>
      <c r="R5637" s="163">
        <f t="shared" ref="R5637:R5700" si="884">VLOOKUP(N5637,$E$19:$H$21,4)</f>
        <v>1</v>
      </c>
      <c r="S5637" s="161">
        <f t="shared" ref="S5637:S5700" si="885">VLOOKUP(K5637,$G$5:$H$10,2)</f>
        <v>7000000</v>
      </c>
      <c r="T5637" s="162">
        <f t="shared" ref="T5637:T5700" si="886">_xlfn.NORM.INV(L5637,$G$12,$G$13)</f>
        <v>192.4355852705458</v>
      </c>
      <c r="U5637" s="162">
        <f t="shared" ref="U5637:U5700" si="887">_xlfn.NORM.INV(M5637,$G$15,$G$16)</f>
        <v>106.50815211173712</v>
      </c>
      <c r="V5637" s="163">
        <f t="shared" ref="V5637:V5700" si="888">VLOOKUP(N5637,$G$19:$H$21,2)</f>
        <v>1</v>
      </c>
      <c r="W5637" s="164">
        <f t="shared" ref="W5637:W5700" si="889">O5637*(P5637-Q5637)*R5637-$D$23-$D$24</f>
        <v>485742709.52897882</v>
      </c>
      <c r="X5637" s="164">
        <f t="shared" ref="X5637:X5700" si="890">S5637*(T5637-U5637)*V5637-$F$23-$F$24</f>
        <v>451492032.11166072</v>
      </c>
    </row>
    <row r="5638" spans="10:24" x14ac:dyDescent="0.25">
      <c r="J5638">
        <v>5635</v>
      </c>
      <c r="K5638" s="43">
        <v>0.11341470164816414</v>
      </c>
      <c r="L5638">
        <v>0.46519113118439115</v>
      </c>
      <c r="M5638">
        <v>0.81105047224856308</v>
      </c>
      <c r="N5638" s="44">
        <v>0.10743771025732118</v>
      </c>
      <c r="O5638" s="161">
        <f t="shared" si="881"/>
        <v>2000000</v>
      </c>
      <c r="P5638" s="162">
        <f t="shared" si="882"/>
        <v>178.68954148326301</v>
      </c>
      <c r="Q5638" s="162">
        <f t="shared" si="883"/>
        <v>152.63547922089685</v>
      </c>
      <c r="R5638" s="163">
        <f t="shared" si="884"/>
        <v>1</v>
      </c>
      <c r="S5638" s="161">
        <f t="shared" si="885"/>
        <v>2000000</v>
      </c>
      <c r="T5638" s="162">
        <f t="shared" si="886"/>
        <v>189.563180494421</v>
      </c>
      <c r="U5638" s="162">
        <f t="shared" si="887"/>
        <v>133.81773961044843</v>
      </c>
      <c r="V5638" s="163">
        <f t="shared" si="888"/>
        <v>0.9</v>
      </c>
      <c r="W5638" s="164">
        <f t="shared" si="889"/>
        <v>2108124.5247323215</v>
      </c>
      <c r="X5638" s="164">
        <f t="shared" si="890"/>
        <v>-49658206.408849359</v>
      </c>
    </row>
    <row r="5639" spans="10:24" x14ac:dyDescent="0.25">
      <c r="J5639">
        <v>5636</v>
      </c>
      <c r="K5639" s="43">
        <v>0.88879397684241435</v>
      </c>
      <c r="L5639">
        <v>0.28576631370758232</v>
      </c>
      <c r="M5639">
        <v>0.5360121080804866</v>
      </c>
      <c r="N5639" s="44">
        <v>0.60829877686224831</v>
      </c>
      <c r="O5639" s="161">
        <f t="shared" si="881"/>
        <v>7000000</v>
      </c>
      <c r="P5639" s="162">
        <f t="shared" si="882"/>
        <v>171.51306356220093</v>
      </c>
      <c r="Q5639" s="162">
        <f t="shared" si="883"/>
        <v>136.80783823580029</v>
      </c>
      <c r="R5639" s="163">
        <f t="shared" si="884"/>
        <v>1</v>
      </c>
      <c r="S5639" s="161">
        <f t="shared" si="885"/>
        <v>7000000</v>
      </c>
      <c r="T5639" s="162">
        <f t="shared" si="886"/>
        <v>187.1710211874003</v>
      </c>
      <c r="U5639" s="162">
        <f t="shared" si="887"/>
        <v>125.90391911790014</v>
      </c>
      <c r="V5639" s="163">
        <f t="shared" si="888"/>
        <v>1</v>
      </c>
      <c r="W5639" s="164">
        <f t="shared" si="889"/>
        <v>192936577.28480446</v>
      </c>
      <c r="X5639" s="164">
        <f t="shared" si="890"/>
        <v>278869714.4865011</v>
      </c>
    </row>
    <row r="5640" spans="10:24" x14ac:dyDescent="0.25">
      <c r="J5640">
        <v>5637</v>
      </c>
      <c r="K5640" s="43">
        <v>0.91507851064194357</v>
      </c>
      <c r="L5640">
        <v>0.50859256000193009</v>
      </c>
      <c r="M5640">
        <v>0.98015925200527032</v>
      </c>
      <c r="N5640" s="44">
        <v>0.78719055663594228</v>
      </c>
      <c r="O5640" s="161">
        <f t="shared" si="881"/>
        <v>7000000</v>
      </c>
      <c r="P5640" s="162">
        <f t="shared" si="882"/>
        <v>180.32310029098394</v>
      </c>
      <c r="Q5640" s="162">
        <f t="shared" si="883"/>
        <v>176.14098348098588</v>
      </c>
      <c r="R5640" s="163">
        <f t="shared" si="884"/>
        <v>1</v>
      </c>
      <c r="S5640" s="161">
        <f t="shared" si="885"/>
        <v>9000000</v>
      </c>
      <c r="T5640" s="162">
        <f t="shared" si="886"/>
        <v>190.10770009699465</v>
      </c>
      <c r="U5640" s="162">
        <f t="shared" si="887"/>
        <v>145.57049174049294</v>
      </c>
      <c r="V5640" s="163">
        <f t="shared" si="888"/>
        <v>1</v>
      </c>
      <c r="W5640" s="164">
        <f t="shared" si="889"/>
        <v>-20725182.330013555</v>
      </c>
      <c r="X5640" s="164">
        <f t="shared" si="890"/>
        <v>250834875.20851535</v>
      </c>
    </row>
    <row r="5641" spans="10:24" x14ac:dyDescent="0.25">
      <c r="J5641">
        <v>5638</v>
      </c>
      <c r="K5641" s="43">
        <v>0.25385068872614136</v>
      </c>
      <c r="L5641">
        <v>0.93187474984660323</v>
      </c>
      <c r="M5641">
        <v>0.6874589362343001</v>
      </c>
      <c r="N5641" s="44">
        <v>0.77796197316782212</v>
      </c>
      <c r="O5641" s="161">
        <f t="shared" si="881"/>
        <v>2000000</v>
      </c>
      <c r="P5641" s="162">
        <f t="shared" si="882"/>
        <v>202.34850178371198</v>
      </c>
      <c r="Q5641" s="162">
        <f t="shared" si="883"/>
        <v>144.77320846052746</v>
      </c>
      <c r="R5641" s="163">
        <f t="shared" si="884"/>
        <v>1</v>
      </c>
      <c r="S5641" s="161">
        <f t="shared" si="885"/>
        <v>5000000</v>
      </c>
      <c r="T5641" s="162">
        <f t="shared" si="886"/>
        <v>197.44950059457068</v>
      </c>
      <c r="U5641" s="162">
        <f t="shared" si="887"/>
        <v>129.88660423026374</v>
      </c>
      <c r="V5641" s="163">
        <f t="shared" si="888"/>
        <v>1</v>
      </c>
      <c r="W5641" s="164">
        <f t="shared" si="889"/>
        <v>65150586.646369055</v>
      </c>
      <c r="X5641" s="164">
        <f t="shared" si="890"/>
        <v>187814481.82153469</v>
      </c>
    </row>
    <row r="5642" spans="10:24" x14ac:dyDescent="0.25">
      <c r="J5642">
        <v>5639</v>
      </c>
      <c r="K5642" s="43">
        <v>5.767826210805016E-2</v>
      </c>
      <c r="L5642">
        <v>0.43317974409447657</v>
      </c>
      <c r="M5642">
        <v>0.60860125772555029</v>
      </c>
      <c r="N5642" s="44">
        <v>7.8220389385272759E-2</v>
      </c>
      <c r="O5642" s="161">
        <f t="shared" si="881"/>
        <v>2000000</v>
      </c>
      <c r="P5642" s="162">
        <f t="shared" si="882"/>
        <v>177.47573290071333</v>
      </c>
      <c r="Q5642" s="162">
        <f t="shared" si="883"/>
        <v>140.51350558210322</v>
      </c>
      <c r="R5642" s="163">
        <f t="shared" si="884"/>
        <v>1</v>
      </c>
      <c r="S5642" s="161">
        <f t="shared" si="885"/>
        <v>2000000</v>
      </c>
      <c r="T5642" s="162">
        <f t="shared" si="886"/>
        <v>189.1585776335711</v>
      </c>
      <c r="U5642" s="162">
        <f t="shared" si="887"/>
        <v>127.75675279105161</v>
      </c>
      <c r="V5642" s="163">
        <f t="shared" si="888"/>
        <v>0.9</v>
      </c>
      <c r="W5642" s="164">
        <f t="shared" si="889"/>
        <v>23924454.637220204</v>
      </c>
      <c r="X5642" s="164">
        <f t="shared" si="890"/>
        <v>-39476715.283464909</v>
      </c>
    </row>
    <row r="5643" spans="10:24" x14ac:dyDescent="0.25">
      <c r="J5643">
        <v>5640</v>
      </c>
      <c r="K5643" s="43">
        <v>0.19851957024027889</v>
      </c>
      <c r="L5643">
        <v>0.31019800632398364</v>
      </c>
      <c r="M5643">
        <v>0.35861707566833534</v>
      </c>
      <c r="N5643" s="44">
        <v>0.94626329942952037</v>
      </c>
      <c r="O5643" s="161">
        <f t="shared" si="881"/>
        <v>2000000</v>
      </c>
      <c r="P5643" s="162">
        <f t="shared" si="882"/>
        <v>172.57066240979051</v>
      </c>
      <c r="Q5643" s="162">
        <f t="shared" si="883"/>
        <v>127.75684503164867</v>
      </c>
      <c r="R5643" s="163">
        <f t="shared" si="884"/>
        <v>1</v>
      </c>
      <c r="S5643" s="161">
        <f t="shared" si="885"/>
        <v>5000000</v>
      </c>
      <c r="T5643" s="162">
        <f t="shared" si="886"/>
        <v>187.52355413659683</v>
      </c>
      <c r="U5643" s="162">
        <f t="shared" si="887"/>
        <v>121.37842251582433</v>
      </c>
      <c r="V5643" s="163">
        <f t="shared" si="888"/>
        <v>1</v>
      </c>
      <c r="W5643" s="164">
        <f t="shared" si="889"/>
        <v>39627634.7562837</v>
      </c>
      <c r="X5643" s="164">
        <f t="shared" si="890"/>
        <v>180725658.10386252</v>
      </c>
    </row>
    <row r="5644" spans="10:24" x14ac:dyDescent="0.25">
      <c r="J5644">
        <v>5641</v>
      </c>
      <c r="K5644" s="43">
        <v>0.10234332008782399</v>
      </c>
      <c r="L5644">
        <v>0.24129881549876009</v>
      </c>
      <c r="M5644">
        <v>0.38764067322841567</v>
      </c>
      <c r="N5644" s="44">
        <v>5.4300115527891157E-2</v>
      </c>
      <c r="O5644" s="161">
        <f t="shared" si="881"/>
        <v>2000000</v>
      </c>
      <c r="P5644" s="162">
        <f t="shared" si="882"/>
        <v>169.46803884169589</v>
      </c>
      <c r="Q5644" s="162">
        <f t="shared" si="883"/>
        <v>129.29052849710541</v>
      </c>
      <c r="R5644" s="163">
        <f t="shared" si="884"/>
        <v>1</v>
      </c>
      <c r="S5644" s="161">
        <f t="shared" si="885"/>
        <v>2000000</v>
      </c>
      <c r="T5644" s="162">
        <f t="shared" si="886"/>
        <v>186.48934628056529</v>
      </c>
      <c r="U5644" s="162">
        <f t="shared" si="887"/>
        <v>122.14526424855271</v>
      </c>
      <c r="V5644" s="163">
        <f t="shared" si="888"/>
        <v>0.9</v>
      </c>
      <c r="W5644" s="164">
        <f t="shared" si="889"/>
        <v>30355020.68918094</v>
      </c>
      <c r="X5644" s="164">
        <f t="shared" si="890"/>
        <v>-34180652.34237735</v>
      </c>
    </row>
    <row r="5645" spans="10:24" x14ac:dyDescent="0.25">
      <c r="J5645">
        <v>5642</v>
      </c>
      <c r="K5645" s="43">
        <v>0.88227783467267418</v>
      </c>
      <c r="L5645">
        <v>0.12141669661271881</v>
      </c>
      <c r="M5645">
        <v>0.98604509825700415</v>
      </c>
      <c r="N5645" s="44">
        <v>8.5426547259572327E-2</v>
      </c>
      <c r="O5645" s="161">
        <f t="shared" si="881"/>
        <v>7000000</v>
      </c>
      <c r="P5645" s="162">
        <f t="shared" si="882"/>
        <v>162.48099018411637</v>
      </c>
      <c r="Q5645" s="162">
        <f t="shared" si="883"/>
        <v>178.97103711563233</v>
      </c>
      <c r="R5645" s="163">
        <f t="shared" si="884"/>
        <v>1</v>
      </c>
      <c r="S5645" s="161">
        <f t="shared" si="885"/>
        <v>7000000</v>
      </c>
      <c r="T5645" s="162">
        <f t="shared" si="886"/>
        <v>184.16033006137212</v>
      </c>
      <c r="U5645" s="162">
        <f t="shared" si="887"/>
        <v>146.98551855781616</v>
      </c>
      <c r="V5645" s="163">
        <f t="shared" si="888"/>
        <v>0.9</v>
      </c>
      <c r="W5645" s="164">
        <f t="shared" si="889"/>
        <v>-165430328.52061173</v>
      </c>
      <c r="X5645" s="164">
        <f t="shared" si="890"/>
        <v>84201312.472402543</v>
      </c>
    </row>
    <row r="5646" spans="10:24" x14ac:dyDescent="0.25">
      <c r="J5646">
        <v>5643</v>
      </c>
      <c r="K5646" s="43">
        <v>0.87167622906287068</v>
      </c>
      <c r="L5646">
        <v>0.44043657145660542</v>
      </c>
      <c r="M5646">
        <v>0.2205997528432363</v>
      </c>
      <c r="N5646" s="44">
        <v>0.20283921486752632</v>
      </c>
      <c r="O5646" s="161">
        <f t="shared" si="881"/>
        <v>7000000</v>
      </c>
      <c r="P5646" s="162">
        <f t="shared" si="882"/>
        <v>177.75206335020405</v>
      </c>
      <c r="Q5646" s="162">
        <f t="shared" si="883"/>
        <v>119.59661512758221</v>
      </c>
      <c r="R5646" s="163">
        <f t="shared" si="884"/>
        <v>1</v>
      </c>
      <c r="S5646" s="161">
        <f t="shared" si="885"/>
        <v>7000000</v>
      </c>
      <c r="T5646" s="162">
        <f t="shared" si="886"/>
        <v>189.25068778340136</v>
      </c>
      <c r="U5646" s="162">
        <f t="shared" si="887"/>
        <v>117.29830756379111</v>
      </c>
      <c r="V5646" s="163">
        <f t="shared" si="888"/>
        <v>1</v>
      </c>
      <c r="W5646" s="164">
        <f t="shared" si="889"/>
        <v>357088137.55835289</v>
      </c>
      <c r="X5646" s="164">
        <f t="shared" si="890"/>
        <v>353666661.53727174</v>
      </c>
    </row>
    <row r="5647" spans="10:24" x14ac:dyDescent="0.25">
      <c r="J5647">
        <v>5644</v>
      </c>
      <c r="K5647" s="43">
        <v>0.14970737945371915</v>
      </c>
      <c r="L5647">
        <v>1.0139858072230279E-2</v>
      </c>
      <c r="M5647">
        <v>0.94155234647562636</v>
      </c>
      <c r="N5647" s="44">
        <v>0.34071619476090131</v>
      </c>
      <c r="O5647" s="161">
        <f t="shared" si="881"/>
        <v>2000000</v>
      </c>
      <c r="P5647" s="162">
        <f t="shared" si="882"/>
        <v>145.18301870732074</v>
      </c>
      <c r="Q5647" s="162">
        <f t="shared" si="883"/>
        <v>166.35878530691537</v>
      </c>
      <c r="R5647" s="163">
        <f t="shared" si="884"/>
        <v>1</v>
      </c>
      <c r="S5647" s="161">
        <f t="shared" si="885"/>
        <v>2000000</v>
      </c>
      <c r="T5647" s="162">
        <f t="shared" si="886"/>
        <v>178.3943395691069</v>
      </c>
      <c r="U5647" s="162">
        <f t="shared" si="887"/>
        <v>140.67939265345768</v>
      </c>
      <c r="V5647" s="163">
        <f t="shared" si="888"/>
        <v>1</v>
      </c>
      <c r="W5647" s="164">
        <f t="shared" si="889"/>
        <v>-92351533.199189246</v>
      </c>
      <c r="X5647" s="164">
        <f t="shared" si="890"/>
        <v>-74570106.168701559</v>
      </c>
    </row>
    <row r="5648" spans="10:24" x14ac:dyDescent="0.25">
      <c r="J5648">
        <v>5645</v>
      </c>
      <c r="K5648" s="43">
        <v>0.87562464774352788</v>
      </c>
      <c r="L5648">
        <v>0.21088145176384998</v>
      </c>
      <c r="M5648">
        <v>0.96904367969232175</v>
      </c>
      <c r="N5648" s="44">
        <v>0.81350345835715221</v>
      </c>
      <c r="O5648" s="161">
        <f t="shared" si="881"/>
        <v>7000000</v>
      </c>
      <c r="P5648" s="162">
        <f t="shared" si="882"/>
        <v>167.94950176614861</v>
      </c>
      <c r="Q5648" s="162">
        <f t="shared" si="883"/>
        <v>172.33841716193217</v>
      </c>
      <c r="R5648" s="163">
        <f t="shared" si="884"/>
        <v>1</v>
      </c>
      <c r="S5648" s="161">
        <f t="shared" si="885"/>
        <v>7000000</v>
      </c>
      <c r="T5648" s="162">
        <f t="shared" si="886"/>
        <v>185.98316725538288</v>
      </c>
      <c r="U5648" s="162">
        <f t="shared" si="887"/>
        <v>143.66920858096609</v>
      </c>
      <c r="V5648" s="163">
        <f t="shared" si="888"/>
        <v>1</v>
      </c>
      <c r="W5648" s="164">
        <f t="shared" si="889"/>
        <v>-80722407.770484895</v>
      </c>
      <c r="X5648" s="164">
        <f t="shared" si="890"/>
        <v>146197710.72091758</v>
      </c>
    </row>
    <row r="5649" spans="10:24" x14ac:dyDescent="0.25">
      <c r="J5649">
        <v>5646</v>
      </c>
      <c r="K5649" s="43">
        <v>0.11895300990669344</v>
      </c>
      <c r="L5649">
        <v>0.53808781656300797</v>
      </c>
      <c r="M5649">
        <v>0.43826317173217921</v>
      </c>
      <c r="N5649" s="44">
        <v>0.86660814323668589</v>
      </c>
      <c r="O5649" s="161">
        <f t="shared" si="881"/>
        <v>2000000</v>
      </c>
      <c r="P5649" s="162">
        <f t="shared" si="882"/>
        <v>181.43426248149541</v>
      </c>
      <c r="Q5649" s="162">
        <f t="shared" si="883"/>
        <v>131.89251653030661</v>
      </c>
      <c r="R5649" s="163">
        <f t="shared" si="884"/>
        <v>1</v>
      </c>
      <c r="S5649" s="161">
        <f t="shared" si="885"/>
        <v>2000000</v>
      </c>
      <c r="T5649" s="162">
        <f t="shared" si="886"/>
        <v>190.47808749383179</v>
      </c>
      <c r="U5649" s="162">
        <f t="shared" si="887"/>
        <v>123.4462582651533</v>
      </c>
      <c r="V5649" s="163">
        <f t="shared" si="888"/>
        <v>1</v>
      </c>
      <c r="W5649" s="164">
        <f t="shared" si="889"/>
        <v>49083491.902377605</v>
      </c>
      <c r="X5649" s="164">
        <f t="shared" si="890"/>
        <v>-15936341.542643026</v>
      </c>
    </row>
    <row r="5650" spans="10:24" x14ac:dyDescent="0.25">
      <c r="J5650">
        <v>5647</v>
      </c>
      <c r="K5650" s="43">
        <v>0.72804868674184964</v>
      </c>
      <c r="L5650">
        <v>0.94379731464014793</v>
      </c>
      <c r="M5650">
        <v>0.54663332327108283</v>
      </c>
      <c r="N5650" s="44">
        <v>0.99565816962259612</v>
      </c>
      <c r="O5650" s="161">
        <f t="shared" si="881"/>
        <v>6000000</v>
      </c>
      <c r="P5650" s="162">
        <f t="shared" si="882"/>
        <v>203.81210736943876</v>
      </c>
      <c r="Q5650" s="162">
        <f t="shared" si="883"/>
        <v>137.34319774054896</v>
      </c>
      <c r="R5650" s="163">
        <f t="shared" si="884"/>
        <v>1</v>
      </c>
      <c r="S5650" s="161">
        <f t="shared" si="885"/>
        <v>7000000</v>
      </c>
      <c r="T5650" s="162">
        <f t="shared" si="886"/>
        <v>197.93736912314625</v>
      </c>
      <c r="U5650" s="162">
        <f t="shared" si="887"/>
        <v>126.17159887027448</v>
      </c>
      <c r="V5650" s="163">
        <f t="shared" si="888"/>
        <v>1</v>
      </c>
      <c r="W5650" s="164">
        <f t="shared" si="889"/>
        <v>348813457.77333885</v>
      </c>
      <c r="X5650" s="164">
        <f t="shared" si="890"/>
        <v>352360391.77010244</v>
      </c>
    </row>
    <row r="5651" spans="10:24" x14ac:dyDescent="0.25">
      <c r="J5651">
        <v>5648</v>
      </c>
      <c r="K5651" s="43">
        <v>0.97230919669311811</v>
      </c>
      <c r="L5651">
        <v>0.78473513847435483</v>
      </c>
      <c r="M5651">
        <v>0.40301304598294407</v>
      </c>
      <c r="N5651" s="44">
        <v>0.89301555337380656</v>
      </c>
      <c r="O5651" s="161">
        <f t="shared" si="881"/>
        <v>9000000</v>
      </c>
      <c r="P5651" s="162">
        <f t="shared" si="882"/>
        <v>191.8242826063495</v>
      </c>
      <c r="Q5651" s="162">
        <f t="shared" si="883"/>
        <v>130.08888358138941</v>
      </c>
      <c r="R5651" s="163">
        <f t="shared" si="884"/>
        <v>1</v>
      </c>
      <c r="S5651" s="161">
        <f t="shared" si="885"/>
        <v>9000000</v>
      </c>
      <c r="T5651" s="162">
        <f t="shared" si="886"/>
        <v>193.94142753544983</v>
      </c>
      <c r="U5651" s="162">
        <f t="shared" si="887"/>
        <v>122.54444179069471</v>
      </c>
      <c r="V5651" s="163">
        <f t="shared" si="888"/>
        <v>1</v>
      </c>
      <c r="W5651" s="164">
        <f t="shared" si="889"/>
        <v>505618591.22464085</v>
      </c>
      <c r="X5651" s="164">
        <f t="shared" si="890"/>
        <v>492572871.7027961</v>
      </c>
    </row>
    <row r="5652" spans="10:24" x14ac:dyDescent="0.25">
      <c r="J5652">
        <v>5649</v>
      </c>
      <c r="K5652" s="43">
        <v>0.35007317834535634</v>
      </c>
      <c r="L5652">
        <v>0.62953817773731002</v>
      </c>
      <c r="M5652">
        <v>0.4322913187400107</v>
      </c>
      <c r="N5652" s="44">
        <v>0.9996863621684019</v>
      </c>
      <c r="O5652" s="161">
        <f t="shared" si="881"/>
        <v>5000000</v>
      </c>
      <c r="P5652" s="162">
        <f t="shared" si="882"/>
        <v>184.95945671629079</v>
      </c>
      <c r="Q5652" s="162">
        <f t="shared" si="883"/>
        <v>131.58912771435507</v>
      </c>
      <c r="R5652" s="163">
        <f t="shared" si="884"/>
        <v>1</v>
      </c>
      <c r="S5652" s="161">
        <f t="shared" si="885"/>
        <v>6000000</v>
      </c>
      <c r="T5652" s="162">
        <f t="shared" si="886"/>
        <v>191.6531522387636</v>
      </c>
      <c r="U5652" s="162">
        <f t="shared" si="887"/>
        <v>123.29456385717754</v>
      </c>
      <c r="V5652" s="163">
        <f t="shared" si="888"/>
        <v>1</v>
      </c>
      <c r="W5652" s="164">
        <f t="shared" si="889"/>
        <v>216851645.00967857</v>
      </c>
      <c r="X5652" s="164">
        <f t="shared" si="890"/>
        <v>260151530.28951633</v>
      </c>
    </row>
    <row r="5653" spans="10:24" x14ac:dyDescent="0.25">
      <c r="J5653">
        <v>5650</v>
      </c>
      <c r="K5653" s="43">
        <v>0.6504673410092997</v>
      </c>
      <c r="L5653">
        <v>0.34375423786365833</v>
      </c>
      <c r="M5653">
        <v>0.83354438946702636</v>
      </c>
      <c r="N5653" s="44">
        <v>0.64725517890931017</v>
      </c>
      <c r="O5653" s="161">
        <f t="shared" si="881"/>
        <v>6000000</v>
      </c>
      <c r="P5653" s="162">
        <f t="shared" si="882"/>
        <v>173.96642178793385</v>
      </c>
      <c r="Q5653" s="162">
        <f t="shared" si="883"/>
        <v>154.36533279486667</v>
      </c>
      <c r="R5653" s="163">
        <f t="shared" si="884"/>
        <v>1</v>
      </c>
      <c r="S5653" s="161">
        <f t="shared" si="885"/>
        <v>7000000</v>
      </c>
      <c r="T5653" s="162">
        <f t="shared" si="886"/>
        <v>187.98880726264463</v>
      </c>
      <c r="U5653" s="162">
        <f t="shared" si="887"/>
        <v>134.68266639743334</v>
      </c>
      <c r="V5653" s="163">
        <f t="shared" si="888"/>
        <v>1</v>
      </c>
      <c r="W5653" s="164">
        <f t="shared" si="889"/>
        <v>67606533.958403081</v>
      </c>
      <c r="X5653" s="164">
        <f t="shared" si="890"/>
        <v>223142986.05647904</v>
      </c>
    </row>
    <row r="5654" spans="10:24" x14ac:dyDescent="0.25">
      <c r="J5654">
        <v>5651</v>
      </c>
      <c r="K5654" s="43">
        <v>0.21634426252975325</v>
      </c>
      <c r="L5654">
        <v>0.56014171371612642</v>
      </c>
      <c r="M5654">
        <v>0.25541782282333081</v>
      </c>
      <c r="N5654" s="44">
        <v>0.79684858128328528</v>
      </c>
      <c r="O5654" s="161">
        <f t="shared" si="881"/>
        <v>2000000</v>
      </c>
      <c r="P5654" s="162">
        <f t="shared" si="882"/>
        <v>182.26992780129439</v>
      </c>
      <c r="Q5654" s="162">
        <f t="shared" si="883"/>
        <v>121.84925867556254</v>
      </c>
      <c r="R5654" s="163">
        <f t="shared" si="884"/>
        <v>1</v>
      </c>
      <c r="S5654" s="161">
        <f t="shared" si="885"/>
        <v>5000000</v>
      </c>
      <c r="T5654" s="162">
        <f t="shared" si="886"/>
        <v>190.75664260043146</v>
      </c>
      <c r="U5654" s="162">
        <f t="shared" si="887"/>
        <v>118.42462933778127</v>
      </c>
      <c r="V5654" s="163">
        <f t="shared" si="888"/>
        <v>1</v>
      </c>
      <c r="W5654" s="164">
        <f t="shared" si="889"/>
        <v>70841338.251463696</v>
      </c>
      <c r="X5654" s="164">
        <f t="shared" si="890"/>
        <v>211660066.31325096</v>
      </c>
    </row>
    <row r="5655" spans="10:24" x14ac:dyDescent="0.25">
      <c r="J5655">
        <v>5652</v>
      </c>
      <c r="K5655" s="43">
        <v>7.6692930760940969E-2</v>
      </c>
      <c r="L5655">
        <v>0.6045519534999072</v>
      </c>
      <c r="M5655">
        <v>0.85940647650139579</v>
      </c>
      <c r="N5655" s="44">
        <v>0.54250924305996762</v>
      </c>
      <c r="O5655" s="161">
        <f t="shared" si="881"/>
        <v>2000000</v>
      </c>
      <c r="P5655" s="162">
        <f t="shared" si="882"/>
        <v>183.97720750877562</v>
      </c>
      <c r="Q5655" s="162">
        <f t="shared" si="883"/>
        <v>156.5531313853333</v>
      </c>
      <c r="R5655" s="163">
        <f t="shared" si="884"/>
        <v>1</v>
      </c>
      <c r="S5655" s="161">
        <f t="shared" si="885"/>
        <v>2000000</v>
      </c>
      <c r="T5655" s="162">
        <f t="shared" si="886"/>
        <v>191.32573583625853</v>
      </c>
      <c r="U5655" s="162">
        <f t="shared" si="887"/>
        <v>135.77656569266665</v>
      </c>
      <c r="V5655" s="163">
        <f t="shared" si="888"/>
        <v>1</v>
      </c>
      <c r="W5655" s="164">
        <f t="shared" si="889"/>
        <v>4848152.2468846366</v>
      </c>
      <c r="X5655" s="164">
        <f t="shared" si="890"/>
        <v>-38901659.712816238</v>
      </c>
    </row>
    <row r="5656" spans="10:24" x14ac:dyDescent="0.25">
      <c r="J5656">
        <v>5653</v>
      </c>
      <c r="K5656" s="43">
        <v>0.83084599640942336</v>
      </c>
      <c r="L5656">
        <v>0.24418576751943799</v>
      </c>
      <c r="M5656">
        <v>0.49573719613596534</v>
      </c>
      <c r="N5656" s="44">
        <v>0.77303332206622832</v>
      </c>
      <c r="O5656" s="161">
        <f t="shared" si="881"/>
        <v>7000000</v>
      </c>
      <c r="P5656" s="162">
        <f t="shared" si="882"/>
        <v>169.60648148550814</v>
      </c>
      <c r="Q5656" s="162">
        <f t="shared" si="883"/>
        <v>134.78629063931214</v>
      </c>
      <c r="R5656" s="163">
        <f t="shared" si="884"/>
        <v>1</v>
      </c>
      <c r="S5656" s="161">
        <f t="shared" si="885"/>
        <v>7000000</v>
      </c>
      <c r="T5656" s="162">
        <f t="shared" si="886"/>
        <v>186.53549382850272</v>
      </c>
      <c r="U5656" s="162">
        <f t="shared" si="887"/>
        <v>124.89314531965607</v>
      </c>
      <c r="V5656" s="163">
        <f t="shared" si="888"/>
        <v>1</v>
      </c>
      <c r="W5656" s="164">
        <f t="shared" si="889"/>
        <v>193741335.923372</v>
      </c>
      <c r="X5656" s="164">
        <f t="shared" si="890"/>
        <v>281496439.56192654</v>
      </c>
    </row>
    <row r="5657" spans="10:24" x14ac:dyDescent="0.25">
      <c r="J5657">
        <v>5654</v>
      </c>
      <c r="K5657" s="43">
        <v>0.86698385883466411</v>
      </c>
      <c r="L5657">
        <v>0.22073910090308435</v>
      </c>
      <c r="M5657">
        <v>0.61895034094800672</v>
      </c>
      <c r="N5657" s="44">
        <v>0.45018244918586225</v>
      </c>
      <c r="O5657" s="161">
        <f t="shared" si="881"/>
        <v>7000000</v>
      </c>
      <c r="P5657" s="162">
        <f t="shared" si="882"/>
        <v>168.45450838614636</v>
      </c>
      <c r="Q5657" s="162">
        <f t="shared" si="883"/>
        <v>141.05450330318683</v>
      </c>
      <c r="R5657" s="163">
        <f t="shared" si="884"/>
        <v>1</v>
      </c>
      <c r="S5657" s="161">
        <f t="shared" si="885"/>
        <v>7000000</v>
      </c>
      <c r="T5657" s="162">
        <f t="shared" si="886"/>
        <v>186.15150279538213</v>
      </c>
      <c r="U5657" s="162">
        <f t="shared" si="887"/>
        <v>128.02725165159342</v>
      </c>
      <c r="V5657" s="163">
        <f t="shared" si="888"/>
        <v>1</v>
      </c>
      <c r="W5657" s="164">
        <f t="shared" si="889"/>
        <v>141800035.58071667</v>
      </c>
      <c r="X5657" s="164">
        <f t="shared" si="890"/>
        <v>256869758.00652099</v>
      </c>
    </row>
    <row r="5658" spans="10:24" x14ac:dyDescent="0.25">
      <c r="J5658">
        <v>5655</v>
      </c>
      <c r="K5658" s="43">
        <v>0.40551928032520212</v>
      </c>
      <c r="L5658">
        <v>0.81636765632776442</v>
      </c>
      <c r="M5658">
        <v>0.80076599155091133</v>
      </c>
      <c r="N5658" s="44">
        <v>0.84564183661393177</v>
      </c>
      <c r="O5658" s="161">
        <f t="shared" si="881"/>
        <v>5000000</v>
      </c>
      <c r="P5658" s="162">
        <f t="shared" si="882"/>
        <v>193.52413277177703</v>
      </c>
      <c r="Q5658" s="162">
        <f t="shared" si="883"/>
        <v>151.88720896489258</v>
      </c>
      <c r="R5658" s="163">
        <f t="shared" si="884"/>
        <v>1</v>
      </c>
      <c r="S5658" s="161">
        <f t="shared" si="885"/>
        <v>6000000</v>
      </c>
      <c r="T5658" s="162">
        <f t="shared" si="886"/>
        <v>194.508044257259</v>
      </c>
      <c r="U5658" s="162">
        <f t="shared" si="887"/>
        <v>133.44360448244629</v>
      </c>
      <c r="V5658" s="163">
        <f t="shared" si="888"/>
        <v>1</v>
      </c>
      <c r="W5658" s="164">
        <f t="shared" si="889"/>
        <v>158184619.03442228</v>
      </c>
      <c r="X5658" s="164">
        <f t="shared" si="890"/>
        <v>216386638.64887625</v>
      </c>
    </row>
    <row r="5659" spans="10:24" x14ac:dyDescent="0.25">
      <c r="J5659">
        <v>5656</v>
      </c>
      <c r="K5659" s="43">
        <v>2.350563320925092E-2</v>
      </c>
      <c r="L5659">
        <v>0.46847624696482926</v>
      </c>
      <c r="M5659">
        <v>2.8622000750554766E-2</v>
      </c>
      <c r="N5659" s="44">
        <v>0.61583012754024535</v>
      </c>
      <c r="O5659" s="161">
        <f t="shared" si="881"/>
        <v>1000000</v>
      </c>
      <c r="P5659" s="162">
        <f t="shared" si="882"/>
        <v>178.81348888123927</v>
      </c>
      <c r="Q5659" s="162">
        <f t="shared" si="883"/>
        <v>96.971138424105078</v>
      </c>
      <c r="R5659" s="163">
        <f t="shared" si="884"/>
        <v>1</v>
      </c>
      <c r="S5659" s="161">
        <f t="shared" si="885"/>
        <v>1000000</v>
      </c>
      <c r="T5659" s="162">
        <f t="shared" si="886"/>
        <v>189.60449629374642</v>
      </c>
      <c r="U5659" s="162">
        <f t="shared" si="887"/>
        <v>105.98556921205254</v>
      </c>
      <c r="V5659" s="163">
        <f t="shared" si="888"/>
        <v>1</v>
      </c>
      <c r="W5659" s="164">
        <f t="shared" si="889"/>
        <v>31842350.457134187</v>
      </c>
      <c r="X5659" s="164">
        <f t="shared" si="890"/>
        <v>-66381072.918306112</v>
      </c>
    </row>
    <row r="5660" spans="10:24" x14ac:dyDescent="0.25">
      <c r="J5660">
        <v>5657</v>
      </c>
      <c r="K5660" s="43">
        <v>0.32030276840821503</v>
      </c>
      <c r="L5660">
        <v>0.81696319344092561</v>
      </c>
      <c r="M5660">
        <v>0.62213041205399622</v>
      </c>
      <c r="N5660" s="44">
        <v>0.31843462488620855</v>
      </c>
      <c r="O5660" s="161">
        <f t="shared" si="881"/>
        <v>5000000</v>
      </c>
      <c r="P5660" s="162">
        <f t="shared" si="882"/>
        <v>193.55778766784121</v>
      </c>
      <c r="Q5660" s="162">
        <f t="shared" si="883"/>
        <v>141.22161655268906</v>
      </c>
      <c r="R5660" s="163">
        <f t="shared" si="884"/>
        <v>1</v>
      </c>
      <c r="S5660" s="161">
        <f t="shared" si="885"/>
        <v>6000000</v>
      </c>
      <c r="T5660" s="162">
        <f t="shared" si="886"/>
        <v>194.51926255594708</v>
      </c>
      <c r="U5660" s="162">
        <f t="shared" si="887"/>
        <v>128.11080827634453</v>
      </c>
      <c r="V5660" s="163">
        <f t="shared" si="888"/>
        <v>1</v>
      </c>
      <c r="W5660" s="164">
        <f t="shared" si="889"/>
        <v>211680855.57576078</v>
      </c>
      <c r="X5660" s="164">
        <f t="shared" si="890"/>
        <v>248450725.67761528</v>
      </c>
    </row>
    <row r="5661" spans="10:24" x14ac:dyDescent="0.25">
      <c r="J5661">
        <v>5658</v>
      </c>
      <c r="K5661" s="43">
        <v>0.56038795072408887</v>
      </c>
      <c r="L5661">
        <v>0.69719613503199129</v>
      </c>
      <c r="M5661">
        <v>0.31479956065117498</v>
      </c>
      <c r="N5661" s="44">
        <v>0.41179405428007987</v>
      </c>
      <c r="O5661" s="161">
        <f t="shared" si="881"/>
        <v>6000000</v>
      </c>
      <c r="P5661" s="162">
        <f t="shared" si="882"/>
        <v>187.745298344795</v>
      </c>
      <c r="Q5661" s="162">
        <f t="shared" si="883"/>
        <v>125.35417666337997</v>
      </c>
      <c r="R5661" s="163">
        <f t="shared" si="884"/>
        <v>1</v>
      </c>
      <c r="S5661" s="161">
        <f t="shared" si="885"/>
        <v>6000000</v>
      </c>
      <c r="T5661" s="162">
        <f t="shared" si="886"/>
        <v>192.58176611493167</v>
      </c>
      <c r="U5661" s="162">
        <f t="shared" si="887"/>
        <v>120.17708833168999</v>
      </c>
      <c r="V5661" s="163">
        <f t="shared" si="888"/>
        <v>1</v>
      </c>
      <c r="W5661" s="164">
        <f t="shared" si="889"/>
        <v>324346730.08849019</v>
      </c>
      <c r="X5661" s="164">
        <f t="shared" si="890"/>
        <v>284428066.69945008</v>
      </c>
    </row>
    <row r="5662" spans="10:24" x14ac:dyDescent="0.25">
      <c r="J5662">
        <v>5659</v>
      </c>
      <c r="K5662" s="43">
        <v>0.82876014787139352</v>
      </c>
      <c r="L5662">
        <v>0.43576450089834773</v>
      </c>
      <c r="M5662">
        <v>0.91954705448778773</v>
      </c>
      <c r="N5662" s="44">
        <v>0.51290864206574116</v>
      </c>
      <c r="O5662" s="161">
        <f t="shared" si="881"/>
        <v>7000000</v>
      </c>
      <c r="P5662" s="162">
        <f t="shared" si="882"/>
        <v>177.57425043034999</v>
      </c>
      <c r="Q5662" s="162">
        <f t="shared" si="883"/>
        <v>163.04062661370486</v>
      </c>
      <c r="R5662" s="163">
        <f t="shared" si="884"/>
        <v>1</v>
      </c>
      <c r="S5662" s="161">
        <f t="shared" si="885"/>
        <v>7000000</v>
      </c>
      <c r="T5662" s="162">
        <f t="shared" si="886"/>
        <v>189.19141681011666</v>
      </c>
      <c r="U5662" s="162">
        <f t="shared" si="887"/>
        <v>139.02031330685242</v>
      </c>
      <c r="V5662" s="163">
        <f t="shared" si="888"/>
        <v>1</v>
      </c>
      <c r="W5662" s="164">
        <f t="shared" si="889"/>
        <v>51735366.716515929</v>
      </c>
      <c r="X5662" s="164">
        <f t="shared" si="890"/>
        <v>201197724.52284974</v>
      </c>
    </row>
    <row r="5663" spans="10:24" x14ac:dyDescent="0.25">
      <c r="J5663">
        <v>5660</v>
      </c>
      <c r="K5663" s="43">
        <v>2.9377181653533757E-3</v>
      </c>
      <c r="L5663">
        <v>0.78537424610679984</v>
      </c>
      <c r="M5663">
        <v>0.61111968405728512</v>
      </c>
      <c r="N5663" s="44">
        <v>0.88435034522204059</v>
      </c>
      <c r="O5663" s="161">
        <f t="shared" si="881"/>
        <v>1000000</v>
      </c>
      <c r="P5663" s="162">
        <f t="shared" si="882"/>
        <v>191.85709696765645</v>
      </c>
      <c r="Q5663" s="162">
        <f t="shared" si="883"/>
        <v>140.6447701870764</v>
      </c>
      <c r="R5663" s="163">
        <f t="shared" si="884"/>
        <v>1</v>
      </c>
      <c r="S5663" s="161">
        <f t="shared" si="885"/>
        <v>1000000</v>
      </c>
      <c r="T5663" s="162">
        <f t="shared" si="886"/>
        <v>193.95236565588547</v>
      </c>
      <c r="U5663" s="162">
        <f t="shared" si="887"/>
        <v>127.8223850935382</v>
      </c>
      <c r="V5663" s="163">
        <f t="shared" si="888"/>
        <v>1</v>
      </c>
      <c r="W5663" s="164">
        <f t="shared" si="889"/>
        <v>1212326.7805800438</v>
      </c>
      <c r="X5663" s="164">
        <f t="shared" si="890"/>
        <v>-83870019.437652737</v>
      </c>
    </row>
    <row r="5664" spans="10:24" x14ac:dyDescent="0.25">
      <c r="J5664">
        <v>5661</v>
      </c>
      <c r="K5664" s="43">
        <v>0.64199875775914894</v>
      </c>
      <c r="L5664">
        <v>1.4335033203972225E-2</v>
      </c>
      <c r="M5664">
        <v>0.3825981113585325</v>
      </c>
      <c r="N5664" s="44">
        <v>0.31060236885072767</v>
      </c>
      <c r="O5664" s="161">
        <f t="shared" si="881"/>
        <v>6000000</v>
      </c>
      <c r="P5664" s="162">
        <f t="shared" si="882"/>
        <v>147.18009556716154</v>
      </c>
      <c r="Q5664" s="162">
        <f t="shared" si="883"/>
        <v>129.02671462459853</v>
      </c>
      <c r="R5664" s="163">
        <f t="shared" si="884"/>
        <v>1</v>
      </c>
      <c r="S5664" s="161">
        <f t="shared" si="885"/>
        <v>7000000</v>
      </c>
      <c r="T5664" s="162">
        <f t="shared" si="886"/>
        <v>179.06003185572052</v>
      </c>
      <c r="U5664" s="162">
        <f t="shared" si="887"/>
        <v>122.01335731229926</v>
      </c>
      <c r="V5664" s="163">
        <f t="shared" si="888"/>
        <v>1</v>
      </c>
      <c r="W5664" s="164">
        <f t="shared" si="889"/>
        <v>58920285.655378103</v>
      </c>
      <c r="X5664" s="164">
        <f t="shared" si="890"/>
        <v>249326721.80394882</v>
      </c>
    </row>
    <row r="5665" spans="10:24" x14ac:dyDescent="0.25">
      <c r="J5665">
        <v>5662</v>
      </c>
      <c r="K5665" s="43">
        <v>0.91845298383663376</v>
      </c>
      <c r="L5665">
        <v>0.76799321547585353</v>
      </c>
      <c r="M5665">
        <v>0.92415155023324935</v>
      </c>
      <c r="N5665" s="44">
        <v>0.28296562835958883</v>
      </c>
      <c r="O5665" s="161">
        <f t="shared" si="881"/>
        <v>7000000</v>
      </c>
      <c r="P5665" s="162">
        <f t="shared" si="882"/>
        <v>190.98380953879379</v>
      </c>
      <c r="Q5665" s="162">
        <f t="shared" si="883"/>
        <v>163.67126763464472</v>
      </c>
      <c r="R5665" s="163">
        <f t="shared" si="884"/>
        <v>1</v>
      </c>
      <c r="S5665" s="161">
        <f t="shared" si="885"/>
        <v>9000000</v>
      </c>
      <c r="T5665" s="162">
        <f t="shared" si="886"/>
        <v>193.66126984626459</v>
      </c>
      <c r="U5665" s="162">
        <f t="shared" si="887"/>
        <v>139.33563381732236</v>
      </c>
      <c r="V5665" s="163">
        <f t="shared" si="888"/>
        <v>1</v>
      </c>
      <c r="W5665" s="164">
        <f t="shared" si="889"/>
        <v>141187793.32904351</v>
      </c>
      <c r="X5665" s="164">
        <f t="shared" si="890"/>
        <v>338930724.26048005</v>
      </c>
    </row>
    <row r="5666" spans="10:24" x14ac:dyDescent="0.25">
      <c r="J5666">
        <v>5663</v>
      </c>
      <c r="K5666" s="43">
        <v>6.5429530270335712E-2</v>
      </c>
      <c r="L5666">
        <v>0.75143307848235219</v>
      </c>
      <c r="M5666">
        <v>0.23362465517486342</v>
      </c>
      <c r="N5666" s="44">
        <v>0.25569098870789075</v>
      </c>
      <c r="O5666" s="161">
        <f t="shared" si="881"/>
        <v>2000000</v>
      </c>
      <c r="P5666" s="162">
        <f t="shared" si="882"/>
        <v>190.18509514250695</v>
      </c>
      <c r="Q5666" s="162">
        <f t="shared" si="883"/>
        <v>120.46076247400455</v>
      </c>
      <c r="R5666" s="163">
        <f t="shared" si="884"/>
        <v>1</v>
      </c>
      <c r="S5666" s="161">
        <f t="shared" si="885"/>
        <v>2000000</v>
      </c>
      <c r="T5666" s="162">
        <f t="shared" si="886"/>
        <v>193.39503171416899</v>
      </c>
      <c r="U5666" s="162">
        <f t="shared" si="887"/>
        <v>117.73038123700228</v>
      </c>
      <c r="V5666" s="163">
        <f t="shared" si="888"/>
        <v>1</v>
      </c>
      <c r="W5666" s="164">
        <f t="shared" si="889"/>
        <v>89448665.337004811</v>
      </c>
      <c r="X5666" s="164">
        <f t="shared" si="890"/>
        <v>1329300.9543334246</v>
      </c>
    </row>
    <row r="5667" spans="10:24" x14ac:dyDescent="0.25">
      <c r="J5667">
        <v>5664</v>
      </c>
      <c r="K5667" s="43">
        <v>8.1910159928302417E-2</v>
      </c>
      <c r="L5667">
        <v>0.43878874732720785</v>
      </c>
      <c r="M5667">
        <v>0.80322629220645758</v>
      </c>
      <c r="N5667" s="44">
        <v>0.53456826219626108</v>
      </c>
      <c r="O5667" s="161">
        <f t="shared" si="881"/>
        <v>2000000</v>
      </c>
      <c r="P5667" s="162">
        <f t="shared" si="882"/>
        <v>177.68938664769934</v>
      </c>
      <c r="Q5667" s="162">
        <f t="shared" si="883"/>
        <v>152.06403563149487</v>
      </c>
      <c r="R5667" s="163">
        <f t="shared" si="884"/>
        <v>1</v>
      </c>
      <c r="S5667" s="161">
        <f t="shared" si="885"/>
        <v>2000000</v>
      </c>
      <c r="T5667" s="162">
        <f t="shared" si="886"/>
        <v>189.2297955492331</v>
      </c>
      <c r="U5667" s="162">
        <f t="shared" si="887"/>
        <v>133.53201781574745</v>
      </c>
      <c r="V5667" s="163">
        <f t="shared" si="888"/>
        <v>1</v>
      </c>
      <c r="W5667" s="164">
        <f t="shared" si="889"/>
        <v>1250702.0324089229</v>
      </c>
      <c r="X5667" s="164">
        <f t="shared" si="890"/>
        <v>-38604444.533028692</v>
      </c>
    </row>
    <row r="5668" spans="10:24" x14ac:dyDescent="0.25">
      <c r="J5668">
        <v>5665</v>
      </c>
      <c r="K5668" s="43">
        <v>4.6052911618078785E-2</v>
      </c>
      <c r="L5668">
        <v>1.7872593201541775E-2</v>
      </c>
      <c r="M5668">
        <v>0.18529638878205457</v>
      </c>
      <c r="N5668" s="44">
        <v>0.25296260932163273</v>
      </c>
      <c r="O5668" s="161">
        <f t="shared" si="881"/>
        <v>1000000</v>
      </c>
      <c r="P5668" s="162">
        <f t="shared" si="882"/>
        <v>148.50278662232239</v>
      </c>
      <c r="Q5668" s="162">
        <f t="shared" si="883"/>
        <v>117.09272895152732</v>
      </c>
      <c r="R5668" s="163">
        <f t="shared" si="884"/>
        <v>1</v>
      </c>
      <c r="S5668" s="161">
        <f t="shared" si="885"/>
        <v>1000000</v>
      </c>
      <c r="T5668" s="162">
        <f t="shared" si="886"/>
        <v>179.50092887410747</v>
      </c>
      <c r="U5668" s="162">
        <f t="shared" si="887"/>
        <v>116.04636447576365</v>
      </c>
      <c r="V5668" s="163">
        <f t="shared" si="888"/>
        <v>1</v>
      </c>
      <c r="W5668" s="164">
        <f t="shared" si="889"/>
        <v>-18589942.329204932</v>
      </c>
      <c r="X5668" s="164">
        <f t="shared" si="890"/>
        <v>-86545435.601656184</v>
      </c>
    </row>
    <row r="5669" spans="10:24" x14ac:dyDescent="0.25">
      <c r="J5669">
        <v>5666</v>
      </c>
      <c r="K5669" s="43">
        <v>0.48252472682300673</v>
      </c>
      <c r="L5669">
        <v>0.42525549257574136</v>
      </c>
      <c r="M5669">
        <v>0.73898930904063154</v>
      </c>
      <c r="N5669" s="44">
        <v>0.71306173695076958</v>
      </c>
      <c r="O5669" s="161">
        <f t="shared" si="881"/>
        <v>5000000</v>
      </c>
      <c r="P5669" s="162">
        <f t="shared" si="882"/>
        <v>177.17300271240458</v>
      </c>
      <c r="Q5669" s="162">
        <f t="shared" si="883"/>
        <v>147.80465230023546</v>
      </c>
      <c r="R5669" s="163">
        <f t="shared" si="884"/>
        <v>1</v>
      </c>
      <c r="S5669" s="161">
        <f t="shared" si="885"/>
        <v>6000000</v>
      </c>
      <c r="T5669" s="162">
        <f t="shared" si="886"/>
        <v>189.05766757080153</v>
      </c>
      <c r="U5669" s="162">
        <f t="shared" si="887"/>
        <v>131.40232615011774</v>
      </c>
      <c r="V5669" s="163">
        <f t="shared" si="888"/>
        <v>1</v>
      </c>
      <c r="W5669" s="164">
        <f t="shared" si="889"/>
        <v>96841752.060845613</v>
      </c>
      <c r="X5669" s="164">
        <f t="shared" si="890"/>
        <v>195932048.52410269</v>
      </c>
    </row>
    <row r="5670" spans="10:24" x14ac:dyDescent="0.25">
      <c r="J5670">
        <v>5667</v>
      </c>
      <c r="K5670" s="43">
        <v>0.62114182006730478</v>
      </c>
      <c r="L5670">
        <v>0.34302719675505977</v>
      </c>
      <c r="M5670">
        <v>0.43896736410818527</v>
      </c>
      <c r="N5670" s="44">
        <v>0.39395912686443346</v>
      </c>
      <c r="O5670" s="161">
        <f t="shared" si="881"/>
        <v>6000000</v>
      </c>
      <c r="P5670" s="162">
        <f t="shared" si="882"/>
        <v>173.93677029156433</v>
      </c>
      <c r="Q5670" s="162">
        <f t="shared" si="883"/>
        <v>131.92824327031357</v>
      </c>
      <c r="R5670" s="163">
        <f t="shared" si="884"/>
        <v>1</v>
      </c>
      <c r="S5670" s="161">
        <f t="shared" si="885"/>
        <v>7000000</v>
      </c>
      <c r="T5670" s="162">
        <f t="shared" si="886"/>
        <v>187.97892343052143</v>
      </c>
      <c r="U5670" s="162">
        <f t="shared" si="887"/>
        <v>123.46412163515679</v>
      </c>
      <c r="V5670" s="163">
        <f t="shared" si="888"/>
        <v>1</v>
      </c>
      <c r="W5670" s="164">
        <f t="shared" si="889"/>
        <v>202051162.12750453</v>
      </c>
      <c r="X5670" s="164">
        <f t="shared" si="890"/>
        <v>301603612.56755251</v>
      </c>
    </row>
    <row r="5671" spans="10:24" x14ac:dyDescent="0.25">
      <c r="J5671">
        <v>5668</v>
      </c>
      <c r="K5671" s="43">
        <v>0.62013445513133536</v>
      </c>
      <c r="L5671">
        <v>0.5482083070808107</v>
      </c>
      <c r="M5671">
        <v>0.30717304793828004</v>
      </c>
      <c r="N5671" s="44">
        <v>0.3482719704330135</v>
      </c>
      <c r="O5671" s="161">
        <f t="shared" si="881"/>
        <v>6000000</v>
      </c>
      <c r="P5671" s="162">
        <f t="shared" si="882"/>
        <v>181.81703866309516</v>
      </c>
      <c r="Q5671" s="162">
        <f t="shared" si="883"/>
        <v>124.92241110369808</v>
      </c>
      <c r="R5671" s="163">
        <f t="shared" si="884"/>
        <v>1</v>
      </c>
      <c r="S5671" s="161">
        <f t="shared" si="885"/>
        <v>7000000</v>
      </c>
      <c r="T5671" s="162">
        <f t="shared" si="886"/>
        <v>190.60567955436505</v>
      </c>
      <c r="U5671" s="162">
        <f t="shared" si="887"/>
        <v>119.96120555184903</v>
      </c>
      <c r="V5671" s="163">
        <f t="shared" si="888"/>
        <v>1</v>
      </c>
      <c r="W5671" s="164">
        <f t="shared" si="889"/>
        <v>291367765.35638249</v>
      </c>
      <c r="X5671" s="164">
        <f t="shared" si="890"/>
        <v>344511318.01761216</v>
      </c>
    </row>
    <row r="5672" spans="10:24" x14ac:dyDescent="0.25">
      <c r="J5672">
        <v>5669</v>
      </c>
      <c r="K5672" s="43">
        <v>0.68881902629898184</v>
      </c>
      <c r="L5672">
        <v>0.61963242463115364</v>
      </c>
      <c r="M5672">
        <v>0.68801138929434003</v>
      </c>
      <c r="N5672" s="44">
        <v>3.2527854756293051E-2</v>
      </c>
      <c r="O5672" s="161">
        <f t="shared" si="881"/>
        <v>6000000</v>
      </c>
      <c r="P5672" s="162">
        <f t="shared" si="882"/>
        <v>184.56773319083661</v>
      </c>
      <c r="Q5672" s="162">
        <f t="shared" si="883"/>
        <v>144.80442850328535</v>
      </c>
      <c r="R5672" s="163">
        <f t="shared" si="884"/>
        <v>1</v>
      </c>
      <c r="S5672" s="161">
        <f t="shared" si="885"/>
        <v>7000000</v>
      </c>
      <c r="T5672" s="162">
        <f t="shared" si="886"/>
        <v>191.52257773027887</v>
      </c>
      <c r="U5672" s="162">
        <f t="shared" si="887"/>
        <v>129.90221425164268</v>
      </c>
      <c r="V5672" s="163">
        <f t="shared" si="888"/>
        <v>0.9</v>
      </c>
      <c r="W5672" s="164">
        <f t="shared" si="889"/>
        <v>188579828.12530753</v>
      </c>
      <c r="X5672" s="164">
        <f t="shared" si="890"/>
        <v>238208289.91540807</v>
      </c>
    </row>
    <row r="5673" spans="10:24" x14ac:dyDescent="0.25">
      <c r="J5673">
        <v>5670</v>
      </c>
      <c r="K5673" s="43">
        <v>0.29066560557413801</v>
      </c>
      <c r="L5673">
        <v>0.90758710020399036</v>
      </c>
      <c r="M5673">
        <v>0.61063806992836056</v>
      </c>
      <c r="N5673" s="44">
        <v>0.29548424199233658</v>
      </c>
      <c r="O5673" s="161">
        <f t="shared" si="881"/>
        <v>2000000</v>
      </c>
      <c r="P5673" s="162">
        <f t="shared" si="882"/>
        <v>199.89062938122044</v>
      </c>
      <c r="Q5673" s="162">
        <f t="shared" si="883"/>
        <v>140.61964901371991</v>
      </c>
      <c r="R5673" s="163">
        <f t="shared" si="884"/>
        <v>1</v>
      </c>
      <c r="S5673" s="161">
        <f t="shared" si="885"/>
        <v>5000000</v>
      </c>
      <c r="T5673" s="162">
        <f t="shared" si="886"/>
        <v>196.63020979374014</v>
      </c>
      <c r="U5673" s="162">
        <f t="shared" si="887"/>
        <v>127.80982450685995</v>
      </c>
      <c r="V5673" s="163">
        <f t="shared" si="888"/>
        <v>1</v>
      </c>
      <c r="W5673" s="164">
        <f t="shared" si="889"/>
        <v>68541960.735001057</v>
      </c>
      <c r="X5673" s="164">
        <f t="shared" si="890"/>
        <v>194101926.43440092</v>
      </c>
    </row>
    <row r="5674" spans="10:24" x14ac:dyDescent="0.25">
      <c r="J5674">
        <v>5671</v>
      </c>
      <c r="K5674" s="43">
        <v>0.63794223771711778</v>
      </c>
      <c r="L5674">
        <v>0.43682829362839914</v>
      </c>
      <c r="M5674">
        <v>0.64767703559931666</v>
      </c>
      <c r="N5674" s="44">
        <v>0.58855923605090421</v>
      </c>
      <c r="O5674" s="161">
        <f t="shared" si="881"/>
        <v>6000000</v>
      </c>
      <c r="P5674" s="162">
        <f t="shared" si="882"/>
        <v>177.61476607736219</v>
      </c>
      <c r="Q5674" s="162">
        <f t="shared" si="883"/>
        <v>142.58112943933057</v>
      </c>
      <c r="R5674" s="163">
        <f t="shared" si="884"/>
        <v>1</v>
      </c>
      <c r="S5674" s="161">
        <f t="shared" si="885"/>
        <v>7000000</v>
      </c>
      <c r="T5674" s="162">
        <f t="shared" si="886"/>
        <v>189.2049220257874</v>
      </c>
      <c r="U5674" s="162">
        <f t="shared" si="887"/>
        <v>128.79056471966527</v>
      </c>
      <c r="V5674" s="163">
        <f t="shared" si="888"/>
        <v>1</v>
      </c>
      <c r="W5674" s="164">
        <f t="shared" si="889"/>
        <v>160201819.82818973</v>
      </c>
      <c r="X5674" s="164">
        <f t="shared" si="890"/>
        <v>272900501.14285487</v>
      </c>
    </row>
    <row r="5675" spans="10:24" x14ac:dyDescent="0.25">
      <c r="J5675">
        <v>5672</v>
      </c>
      <c r="K5675" s="43">
        <v>0.80255934270594143</v>
      </c>
      <c r="L5675">
        <v>0.27379083767891366</v>
      </c>
      <c r="M5675">
        <v>0.40644981744344633</v>
      </c>
      <c r="N5675" s="44">
        <v>0.69277523890391191</v>
      </c>
      <c r="O5675" s="161">
        <f t="shared" si="881"/>
        <v>7000000</v>
      </c>
      <c r="P5675" s="162">
        <f t="shared" si="882"/>
        <v>170.97918193684632</v>
      </c>
      <c r="Q5675" s="162">
        <f t="shared" si="883"/>
        <v>130.26626035957733</v>
      </c>
      <c r="R5675" s="163">
        <f t="shared" si="884"/>
        <v>1</v>
      </c>
      <c r="S5675" s="161">
        <f t="shared" si="885"/>
        <v>7000000</v>
      </c>
      <c r="T5675" s="162">
        <f t="shared" si="886"/>
        <v>186.99306064561543</v>
      </c>
      <c r="U5675" s="162">
        <f t="shared" si="887"/>
        <v>122.63313017978867</v>
      </c>
      <c r="V5675" s="163">
        <f t="shared" si="888"/>
        <v>1</v>
      </c>
      <c r="W5675" s="164">
        <f t="shared" si="889"/>
        <v>234990451.04088289</v>
      </c>
      <c r="X5675" s="164">
        <f t="shared" si="890"/>
        <v>300519513.26078737</v>
      </c>
    </row>
    <row r="5676" spans="10:24" x14ac:dyDescent="0.25">
      <c r="J5676">
        <v>5673</v>
      </c>
      <c r="K5676" s="43">
        <v>0.4825850873257943</v>
      </c>
      <c r="L5676">
        <v>0.64205272034128302</v>
      </c>
      <c r="M5676">
        <v>0.61619701740253208</v>
      </c>
      <c r="N5676" s="44">
        <v>0.32023130677399991</v>
      </c>
      <c r="O5676" s="161">
        <f t="shared" si="881"/>
        <v>5000000</v>
      </c>
      <c r="P5676" s="162">
        <f t="shared" si="882"/>
        <v>185.45926581569222</v>
      </c>
      <c r="Q5676" s="162">
        <f t="shared" si="883"/>
        <v>140.91015677307789</v>
      </c>
      <c r="R5676" s="163">
        <f t="shared" si="884"/>
        <v>1</v>
      </c>
      <c r="S5676" s="161">
        <f t="shared" si="885"/>
        <v>6000000</v>
      </c>
      <c r="T5676" s="162">
        <f t="shared" si="886"/>
        <v>191.81975527189741</v>
      </c>
      <c r="U5676" s="162">
        <f t="shared" si="887"/>
        <v>127.95507838653894</v>
      </c>
      <c r="V5676" s="163">
        <f t="shared" si="888"/>
        <v>1</v>
      </c>
      <c r="W5676" s="164">
        <f t="shared" si="889"/>
        <v>172745545.21307167</v>
      </c>
      <c r="X5676" s="164">
        <f t="shared" si="890"/>
        <v>233188061.31215078</v>
      </c>
    </row>
    <row r="5677" spans="10:24" x14ac:dyDescent="0.25">
      <c r="J5677">
        <v>5674</v>
      </c>
      <c r="K5677" s="43">
        <v>0.51093342257746088</v>
      </c>
      <c r="L5677">
        <v>0.74651144118589829</v>
      </c>
      <c r="M5677">
        <v>0.64039177386022428</v>
      </c>
      <c r="N5677" s="44">
        <v>0.33922246022336988</v>
      </c>
      <c r="O5677" s="161">
        <f t="shared" si="881"/>
        <v>5000000</v>
      </c>
      <c r="P5677" s="162">
        <f t="shared" si="882"/>
        <v>189.95327929222816</v>
      </c>
      <c r="Q5677" s="162">
        <f t="shared" si="883"/>
        <v>142.19012368468194</v>
      </c>
      <c r="R5677" s="163">
        <f t="shared" si="884"/>
        <v>1</v>
      </c>
      <c r="S5677" s="161">
        <f t="shared" si="885"/>
        <v>6000000</v>
      </c>
      <c r="T5677" s="162">
        <f t="shared" si="886"/>
        <v>193.31775976407604</v>
      </c>
      <c r="U5677" s="162">
        <f t="shared" si="887"/>
        <v>128.59506184234098</v>
      </c>
      <c r="V5677" s="163">
        <f t="shared" si="888"/>
        <v>1</v>
      </c>
      <c r="W5677" s="164">
        <f t="shared" si="889"/>
        <v>188815778.03773111</v>
      </c>
      <c r="X5677" s="164">
        <f t="shared" si="890"/>
        <v>238336187.53041035</v>
      </c>
    </row>
    <row r="5678" spans="10:24" x14ac:dyDescent="0.25">
      <c r="J5678">
        <v>5675</v>
      </c>
      <c r="K5678" s="43">
        <v>0.84421675777004601</v>
      </c>
      <c r="L5678">
        <v>0.23548295193545343</v>
      </c>
      <c r="M5678">
        <v>0.5976188421980011</v>
      </c>
      <c r="N5678" s="44">
        <v>0.35224090467018232</v>
      </c>
      <c r="O5678" s="161">
        <f t="shared" si="881"/>
        <v>7000000</v>
      </c>
      <c r="P5678" s="162">
        <f t="shared" si="882"/>
        <v>169.18637472012529</v>
      </c>
      <c r="Q5678" s="162">
        <f t="shared" si="883"/>
        <v>139.94377075649629</v>
      </c>
      <c r="R5678" s="163">
        <f t="shared" si="884"/>
        <v>1</v>
      </c>
      <c r="S5678" s="161">
        <f t="shared" si="885"/>
        <v>7000000</v>
      </c>
      <c r="T5678" s="162">
        <f t="shared" si="886"/>
        <v>186.39545824004176</v>
      </c>
      <c r="U5678" s="162">
        <f t="shared" si="887"/>
        <v>127.47188537824815</v>
      </c>
      <c r="V5678" s="163">
        <f t="shared" si="888"/>
        <v>1</v>
      </c>
      <c r="W5678" s="164">
        <f t="shared" si="889"/>
        <v>154698227.74540296</v>
      </c>
      <c r="X5678" s="164">
        <f t="shared" si="890"/>
        <v>262465010.03255534</v>
      </c>
    </row>
    <row r="5679" spans="10:24" x14ac:dyDescent="0.25">
      <c r="J5679">
        <v>5676</v>
      </c>
      <c r="K5679" s="43">
        <v>0.68204157645959596</v>
      </c>
      <c r="L5679">
        <v>0.27764558551868457</v>
      </c>
      <c r="M5679">
        <v>0.23278659081212882</v>
      </c>
      <c r="N5679" s="44">
        <v>0.12144472488881064</v>
      </c>
      <c r="O5679" s="161">
        <f t="shared" si="881"/>
        <v>6000000</v>
      </c>
      <c r="P5679" s="162">
        <f t="shared" si="882"/>
        <v>171.15224895122785</v>
      </c>
      <c r="Q5679" s="162">
        <f t="shared" si="883"/>
        <v>120.40598693132193</v>
      </c>
      <c r="R5679" s="163">
        <f t="shared" si="884"/>
        <v>1</v>
      </c>
      <c r="S5679" s="161">
        <f t="shared" si="885"/>
        <v>7000000</v>
      </c>
      <c r="T5679" s="162">
        <f t="shared" si="886"/>
        <v>187.05074965040927</v>
      </c>
      <c r="U5679" s="162">
        <f t="shared" si="887"/>
        <v>117.70299346566097</v>
      </c>
      <c r="V5679" s="163">
        <f t="shared" si="888"/>
        <v>0.9</v>
      </c>
      <c r="W5679" s="164">
        <f t="shared" si="889"/>
        <v>254477572.11943549</v>
      </c>
      <c r="X5679" s="164">
        <f t="shared" si="890"/>
        <v>286890863.96391433</v>
      </c>
    </row>
    <row r="5680" spans="10:24" x14ac:dyDescent="0.25">
      <c r="J5680">
        <v>5677</v>
      </c>
      <c r="K5680" s="43">
        <v>0.89611339293588665</v>
      </c>
      <c r="L5680">
        <v>0.7095275571541243</v>
      </c>
      <c r="M5680">
        <v>0.90040497572372058</v>
      </c>
      <c r="N5680" s="44">
        <v>0.72567072206528338</v>
      </c>
      <c r="O5680" s="161">
        <f t="shared" si="881"/>
        <v>7000000</v>
      </c>
      <c r="P5680" s="162">
        <f t="shared" si="882"/>
        <v>188.28007591782264</v>
      </c>
      <c r="Q5680" s="162">
        <f t="shared" si="883"/>
        <v>160.67725124660655</v>
      </c>
      <c r="R5680" s="163">
        <f t="shared" si="884"/>
        <v>1</v>
      </c>
      <c r="S5680" s="161">
        <f t="shared" si="885"/>
        <v>7000000</v>
      </c>
      <c r="T5680" s="162">
        <f t="shared" si="886"/>
        <v>192.76002530594087</v>
      </c>
      <c r="U5680" s="162">
        <f t="shared" si="887"/>
        <v>137.83862562330327</v>
      </c>
      <c r="V5680" s="163">
        <f t="shared" si="888"/>
        <v>1</v>
      </c>
      <c r="W5680" s="164">
        <f t="shared" si="889"/>
        <v>143219772.69851267</v>
      </c>
      <c r="X5680" s="164">
        <f t="shared" si="890"/>
        <v>234449797.77846318</v>
      </c>
    </row>
    <row r="5681" spans="10:24" x14ac:dyDescent="0.25">
      <c r="J5681">
        <v>5678</v>
      </c>
      <c r="K5681" s="43">
        <v>0.68811542418720961</v>
      </c>
      <c r="L5681">
        <v>0.79721011143540543</v>
      </c>
      <c r="M5681">
        <v>0.34725592254927351</v>
      </c>
      <c r="N5681" s="44">
        <v>0.89319088308489325</v>
      </c>
      <c r="O5681" s="161">
        <f t="shared" si="881"/>
        <v>6000000</v>
      </c>
      <c r="P5681" s="162">
        <f t="shared" si="882"/>
        <v>192.47546077334741</v>
      </c>
      <c r="Q5681" s="162">
        <f t="shared" si="883"/>
        <v>127.14520869631947</v>
      </c>
      <c r="R5681" s="163">
        <f t="shared" si="884"/>
        <v>1</v>
      </c>
      <c r="S5681" s="161">
        <f t="shared" si="885"/>
        <v>7000000</v>
      </c>
      <c r="T5681" s="162">
        <f t="shared" si="886"/>
        <v>194.15848692444914</v>
      </c>
      <c r="U5681" s="162">
        <f t="shared" si="887"/>
        <v>121.07260434815973</v>
      </c>
      <c r="V5681" s="163">
        <f t="shared" si="888"/>
        <v>1</v>
      </c>
      <c r="W5681" s="164">
        <f t="shared" si="889"/>
        <v>341981512.46216762</v>
      </c>
      <c r="X5681" s="164">
        <f t="shared" si="890"/>
        <v>361601178.03402585</v>
      </c>
    </row>
    <row r="5682" spans="10:24" x14ac:dyDescent="0.25">
      <c r="J5682">
        <v>5679</v>
      </c>
      <c r="K5682" s="43">
        <v>0.59533714000682059</v>
      </c>
      <c r="L5682">
        <v>0.44472831039248917</v>
      </c>
      <c r="M5682">
        <v>0.55622679649631801</v>
      </c>
      <c r="N5682" s="44">
        <v>0.71718938437599611</v>
      </c>
      <c r="O5682" s="161">
        <f t="shared" si="881"/>
        <v>6000000</v>
      </c>
      <c r="P5682" s="162">
        <f t="shared" si="882"/>
        <v>177.91512284777977</v>
      </c>
      <c r="Q5682" s="162">
        <f t="shared" si="883"/>
        <v>137.82819108268652</v>
      </c>
      <c r="R5682" s="163">
        <f t="shared" si="884"/>
        <v>1</v>
      </c>
      <c r="S5682" s="161">
        <f t="shared" si="885"/>
        <v>6000000</v>
      </c>
      <c r="T5682" s="162">
        <f t="shared" si="886"/>
        <v>189.30504094925993</v>
      </c>
      <c r="U5682" s="162">
        <f t="shared" si="887"/>
        <v>126.41409554134326</v>
      </c>
      <c r="V5682" s="163">
        <f t="shared" si="888"/>
        <v>1</v>
      </c>
      <c r="W5682" s="164">
        <f t="shared" si="889"/>
        <v>190521590.59055951</v>
      </c>
      <c r="X5682" s="164">
        <f t="shared" si="890"/>
        <v>227345672.44750005</v>
      </c>
    </row>
    <row r="5683" spans="10:24" x14ac:dyDescent="0.25">
      <c r="J5683">
        <v>5680</v>
      </c>
      <c r="K5683" s="43">
        <v>0.21519007576921134</v>
      </c>
      <c r="L5683">
        <v>0.38981217029221837</v>
      </c>
      <c r="M5683">
        <v>0.87729565459232228</v>
      </c>
      <c r="N5683" s="44">
        <v>0.97217635963425364</v>
      </c>
      <c r="O5683" s="161">
        <f t="shared" si="881"/>
        <v>2000000</v>
      </c>
      <c r="P5683" s="162">
        <f t="shared" si="882"/>
        <v>175.80287075119134</v>
      </c>
      <c r="Q5683" s="162">
        <f t="shared" si="883"/>
        <v>158.23147298737044</v>
      </c>
      <c r="R5683" s="163">
        <f t="shared" si="884"/>
        <v>1</v>
      </c>
      <c r="S5683" s="161">
        <f t="shared" si="885"/>
        <v>5000000</v>
      </c>
      <c r="T5683" s="162">
        <f t="shared" si="886"/>
        <v>188.60095691706377</v>
      </c>
      <c r="U5683" s="162">
        <f t="shared" si="887"/>
        <v>136.61573649368523</v>
      </c>
      <c r="V5683" s="163">
        <f t="shared" si="888"/>
        <v>1</v>
      </c>
      <c r="W5683" s="164">
        <f t="shared" si="889"/>
        <v>-14857204.472358204</v>
      </c>
      <c r="X5683" s="164">
        <f t="shared" si="890"/>
        <v>109926102.11689267</v>
      </c>
    </row>
    <row r="5684" spans="10:24" x14ac:dyDescent="0.25">
      <c r="J5684">
        <v>5681</v>
      </c>
      <c r="K5684" s="43">
        <v>0.89796342180001698</v>
      </c>
      <c r="L5684">
        <v>0.75798776596858808</v>
      </c>
      <c r="M5684">
        <v>0.49110496841960494</v>
      </c>
      <c r="N5684" s="44">
        <v>0.34472020138705406</v>
      </c>
      <c r="O5684" s="161">
        <f t="shared" si="881"/>
        <v>7000000</v>
      </c>
      <c r="P5684" s="162">
        <f t="shared" si="882"/>
        <v>190.49766636262811</v>
      </c>
      <c r="Q5684" s="162">
        <f t="shared" si="883"/>
        <v>134.55403229229853</v>
      </c>
      <c r="R5684" s="163">
        <f t="shared" si="884"/>
        <v>1</v>
      </c>
      <c r="S5684" s="161">
        <f t="shared" si="885"/>
        <v>7000000</v>
      </c>
      <c r="T5684" s="162">
        <f t="shared" si="886"/>
        <v>193.49922212087603</v>
      </c>
      <c r="U5684" s="162">
        <f t="shared" si="887"/>
        <v>124.77701614614926</v>
      </c>
      <c r="V5684" s="163">
        <f t="shared" si="888"/>
        <v>1</v>
      </c>
      <c r="W5684" s="164">
        <f t="shared" si="889"/>
        <v>341605438.49230707</v>
      </c>
      <c r="X5684" s="164">
        <f t="shared" si="890"/>
        <v>331055441.82308733</v>
      </c>
    </row>
    <row r="5685" spans="10:24" x14ac:dyDescent="0.25">
      <c r="J5685">
        <v>5682</v>
      </c>
      <c r="K5685" s="43">
        <v>0.27183300157734636</v>
      </c>
      <c r="L5685">
        <v>0.24175594827103952</v>
      </c>
      <c r="M5685">
        <v>0.74771993218087041</v>
      </c>
      <c r="N5685" s="44">
        <v>0.92756558294786862</v>
      </c>
      <c r="O5685" s="161">
        <f t="shared" si="881"/>
        <v>2000000</v>
      </c>
      <c r="P5685" s="162">
        <f t="shared" si="882"/>
        <v>169.49002002940085</v>
      </c>
      <c r="Q5685" s="162">
        <f t="shared" si="883"/>
        <v>148.34663858860759</v>
      </c>
      <c r="R5685" s="163">
        <f t="shared" si="884"/>
        <v>1</v>
      </c>
      <c r="S5685" s="161">
        <f t="shared" si="885"/>
        <v>5000000</v>
      </c>
      <c r="T5685" s="162">
        <f t="shared" si="886"/>
        <v>186.49667334313361</v>
      </c>
      <c r="U5685" s="162">
        <f t="shared" si="887"/>
        <v>131.67331929430378</v>
      </c>
      <c r="V5685" s="163">
        <f t="shared" si="888"/>
        <v>1</v>
      </c>
      <c r="W5685" s="164">
        <f t="shared" si="889"/>
        <v>-7713237.1184134707</v>
      </c>
      <c r="X5685" s="164">
        <f t="shared" si="890"/>
        <v>124116770.24414915</v>
      </c>
    </row>
    <row r="5686" spans="10:24" x14ac:dyDescent="0.25">
      <c r="J5686">
        <v>5683</v>
      </c>
      <c r="K5686" s="43">
        <v>0.91867614362438177</v>
      </c>
      <c r="L5686">
        <v>0.90251422109377155</v>
      </c>
      <c r="M5686">
        <v>0.44718007956920702</v>
      </c>
      <c r="N5686" s="44">
        <v>0.83712483058262233</v>
      </c>
      <c r="O5686" s="161">
        <f t="shared" si="881"/>
        <v>7000000</v>
      </c>
      <c r="P5686" s="162">
        <f t="shared" si="882"/>
        <v>199.44017098103106</v>
      </c>
      <c r="Q5686" s="162">
        <f t="shared" si="883"/>
        <v>132.34421760000305</v>
      </c>
      <c r="R5686" s="163">
        <f t="shared" si="884"/>
        <v>1</v>
      </c>
      <c r="S5686" s="161">
        <f t="shared" si="885"/>
        <v>9000000</v>
      </c>
      <c r="T5686" s="162">
        <f t="shared" si="886"/>
        <v>196.48005699367701</v>
      </c>
      <c r="U5686" s="162">
        <f t="shared" si="887"/>
        <v>123.67210880000152</v>
      </c>
      <c r="V5686" s="163">
        <f t="shared" si="888"/>
        <v>1</v>
      </c>
      <c r="W5686" s="164">
        <f t="shared" si="889"/>
        <v>419671673.66719609</v>
      </c>
      <c r="X5686" s="164">
        <f t="shared" si="890"/>
        <v>505271533.74307942</v>
      </c>
    </row>
    <row r="5687" spans="10:24" x14ac:dyDescent="0.25">
      <c r="J5687">
        <v>5684</v>
      </c>
      <c r="K5687" s="43">
        <v>0.22215437586540143</v>
      </c>
      <c r="L5687">
        <v>0.57446033556780851</v>
      </c>
      <c r="M5687">
        <v>0.67870473060869441</v>
      </c>
      <c r="N5687" s="44">
        <v>6.9080634700539933E-2</v>
      </c>
      <c r="O5687" s="161">
        <f t="shared" si="881"/>
        <v>2000000</v>
      </c>
      <c r="P5687" s="162">
        <f t="shared" si="882"/>
        <v>182.81612187830552</v>
      </c>
      <c r="Q5687" s="162">
        <f t="shared" si="883"/>
        <v>144.28159697066158</v>
      </c>
      <c r="R5687" s="163">
        <f t="shared" si="884"/>
        <v>1</v>
      </c>
      <c r="S5687" s="161">
        <f t="shared" si="885"/>
        <v>5000000</v>
      </c>
      <c r="T5687" s="162">
        <f t="shared" si="886"/>
        <v>190.9387072927685</v>
      </c>
      <c r="U5687" s="162">
        <f t="shared" si="887"/>
        <v>129.64079848533081</v>
      </c>
      <c r="V5687" s="163">
        <f t="shared" si="888"/>
        <v>0.9</v>
      </c>
      <c r="W5687" s="164">
        <f t="shared" si="889"/>
        <v>27069049.815287888</v>
      </c>
      <c r="X5687" s="164">
        <f t="shared" si="890"/>
        <v>125840589.63346964</v>
      </c>
    </row>
    <row r="5688" spans="10:24" x14ac:dyDescent="0.25">
      <c r="J5688">
        <v>5685</v>
      </c>
      <c r="K5688" s="43">
        <v>0.40432863914770056</v>
      </c>
      <c r="L5688">
        <v>0.85825181740314016</v>
      </c>
      <c r="M5688">
        <v>0.27466280393697662</v>
      </c>
      <c r="N5688" s="44">
        <v>0.44155446765779804</v>
      </c>
      <c r="O5688" s="161">
        <f t="shared" si="881"/>
        <v>5000000</v>
      </c>
      <c r="P5688" s="162">
        <f t="shared" si="882"/>
        <v>196.08747155680427</v>
      </c>
      <c r="Q5688" s="162">
        <f t="shared" si="883"/>
        <v>123.0245801332143</v>
      </c>
      <c r="R5688" s="163">
        <f t="shared" si="884"/>
        <v>1</v>
      </c>
      <c r="S5688" s="161">
        <f t="shared" si="885"/>
        <v>6000000</v>
      </c>
      <c r="T5688" s="162">
        <f t="shared" si="886"/>
        <v>195.36249051893475</v>
      </c>
      <c r="U5688" s="162">
        <f t="shared" si="887"/>
        <v>119.01229006660715</v>
      </c>
      <c r="V5688" s="163">
        <f t="shared" si="888"/>
        <v>1</v>
      </c>
      <c r="W5688" s="164">
        <f t="shared" si="889"/>
        <v>315314457.11794984</v>
      </c>
      <c r="X5688" s="164">
        <f t="shared" si="890"/>
        <v>308101202.71396559</v>
      </c>
    </row>
    <row r="5689" spans="10:24" x14ac:dyDescent="0.25">
      <c r="J5689">
        <v>5686</v>
      </c>
      <c r="K5689" s="43">
        <v>8.2800068330919463E-2</v>
      </c>
      <c r="L5689">
        <v>2.9461965029390358E-2</v>
      </c>
      <c r="M5689">
        <v>0.69575249367119707</v>
      </c>
      <c r="N5689" s="44">
        <v>0.41479366511905613</v>
      </c>
      <c r="O5689" s="161">
        <f t="shared" si="881"/>
        <v>2000000</v>
      </c>
      <c r="P5689" s="162">
        <f t="shared" si="882"/>
        <v>151.66859275288999</v>
      </c>
      <c r="Q5689" s="162">
        <f t="shared" si="883"/>
        <v>145.24445814879832</v>
      </c>
      <c r="R5689" s="163">
        <f t="shared" si="884"/>
        <v>1</v>
      </c>
      <c r="S5689" s="161">
        <f t="shared" si="885"/>
        <v>2000000</v>
      </c>
      <c r="T5689" s="162">
        <f t="shared" si="886"/>
        <v>180.55619758429668</v>
      </c>
      <c r="U5689" s="162">
        <f t="shared" si="887"/>
        <v>130.12222907439917</v>
      </c>
      <c r="V5689" s="163">
        <f t="shared" si="888"/>
        <v>1</v>
      </c>
      <c r="W5689" s="164">
        <f t="shared" si="889"/>
        <v>-37151730.791816644</v>
      </c>
      <c r="X5689" s="164">
        <f t="shared" si="890"/>
        <v>-49132062.980204985</v>
      </c>
    </row>
    <row r="5690" spans="10:24" x14ac:dyDescent="0.25">
      <c r="J5690">
        <v>5687</v>
      </c>
      <c r="K5690" s="43">
        <v>0.67003007041573726</v>
      </c>
      <c r="L5690">
        <v>0.27345101344696532</v>
      </c>
      <c r="M5690">
        <v>0.11926604557876586</v>
      </c>
      <c r="N5690" s="44">
        <v>0.49163993284091012</v>
      </c>
      <c r="O5690" s="161">
        <f t="shared" si="881"/>
        <v>6000000</v>
      </c>
      <c r="P5690" s="162">
        <f t="shared" si="882"/>
        <v>170.96386739510933</v>
      </c>
      <c r="Q5690" s="162">
        <f t="shared" si="883"/>
        <v>111.42672477411298</v>
      </c>
      <c r="R5690" s="163">
        <f t="shared" si="884"/>
        <v>1</v>
      </c>
      <c r="S5690" s="161">
        <f t="shared" si="885"/>
        <v>7000000</v>
      </c>
      <c r="T5690" s="162">
        <f t="shared" si="886"/>
        <v>186.98795579836977</v>
      </c>
      <c r="U5690" s="162">
        <f t="shared" si="887"/>
        <v>113.21336238705649</v>
      </c>
      <c r="V5690" s="163">
        <f t="shared" si="888"/>
        <v>1</v>
      </c>
      <c r="W5690" s="164">
        <f t="shared" si="889"/>
        <v>307222855.72597808</v>
      </c>
      <c r="X5690" s="164">
        <f t="shared" si="890"/>
        <v>366422153.87919295</v>
      </c>
    </row>
    <row r="5691" spans="10:24" x14ac:dyDescent="0.25">
      <c r="J5691">
        <v>5688</v>
      </c>
      <c r="K5691" s="43">
        <v>0.27264079226816562</v>
      </c>
      <c r="L5691">
        <v>0.39975234921077663</v>
      </c>
      <c r="M5691">
        <v>0.85498037964952578</v>
      </c>
      <c r="N5691" s="44">
        <v>0.60409575745598831</v>
      </c>
      <c r="O5691" s="161">
        <f t="shared" si="881"/>
        <v>2000000</v>
      </c>
      <c r="P5691" s="162">
        <f t="shared" si="882"/>
        <v>176.19017746859672</v>
      </c>
      <c r="Q5691" s="162">
        <f t="shared" si="883"/>
        <v>156.16071076421036</v>
      </c>
      <c r="R5691" s="163">
        <f t="shared" si="884"/>
        <v>1</v>
      </c>
      <c r="S5691" s="161">
        <f t="shared" si="885"/>
        <v>5000000</v>
      </c>
      <c r="T5691" s="162">
        <f t="shared" si="886"/>
        <v>188.73005915619891</v>
      </c>
      <c r="U5691" s="162">
        <f t="shared" si="887"/>
        <v>135.58035538210518</v>
      </c>
      <c r="V5691" s="163">
        <f t="shared" si="888"/>
        <v>1</v>
      </c>
      <c r="W5691" s="164">
        <f t="shared" si="889"/>
        <v>-9941066.5912273005</v>
      </c>
      <c r="X5691" s="164">
        <f t="shared" si="890"/>
        <v>115748518.87046862</v>
      </c>
    </row>
    <row r="5692" spans="10:24" x14ac:dyDescent="0.25">
      <c r="J5692">
        <v>5689</v>
      </c>
      <c r="K5692" s="43">
        <v>0.95010594779438207</v>
      </c>
      <c r="L5692">
        <v>0.86685383580407727</v>
      </c>
      <c r="M5692">
        <v>0.29004119908048176</v>
      </c>
      <c r="N5692" s="44">
        <v>0.57558055531852537</v>
      </c>
      <c r="O5692" s="161">
        <f t="shared" si="881"/>
        <v>9000000</v>
      </c>
      <c r="P5692" s="162">
        <f t="shared" si="882"/>
        <v>196.67462226609348</v>
      </c>
      <c r="Q5692" s="162">
        <f t="shared" si="883"/>
        <v>123.93471269152451</v>
      </c>
      <c r="R5692" s="163">
        <f t="shared" si="884"/>
        <v>1</v>
      </c>
      <c r="S5692" s="161">
        <f t="shared" si="885"/>
        <v>9000000</v>
      </c>
      <c r="T5692" s="162">
        <f t="shared" si="886"/>
        <v>195.55820742203116</v>
      </c>
      <c r="U5692" s="162">
        <f t="shared" si="887"/>
        <v>119.46735634576225</v>
      </c>
      <c r="V5692" s="163">
        <f t="shared" si="888"/>
        <v>1</v>
      </c>
      <c r="W5692" s="164">
        <f t="shared" si="889"/>
        <v>604659186.17112076</v>
      </c>
      <c r="X5692" s="164">
        <f t="shared" si="890"/>
        <v>534817659.6864202</v>
      </c>
    </row>
    <row r="5693" spans="10:24" x14ac:dyDescent="0.25">
      <c r="J5693">
        <v>5690</v>
      </c>
      <c r="K5693" s="43">
        <v>0.33531851423473302</v>
      </c>
      <c r="L5693">
        <v>0.24202980636706239</v>
      </c>
      <c r="M5693">
        <v>0.84721200845103706</v>
      </c>
      <c r="N5693" s="44">
        <v>7.772704928234575E-2</v>
      </c>
      <c r="O5693" s="161">
        <f t="shared" si="881"/>
        <v>5000000</v>
      </c>
      <c r="P5693" s="162">
        <f t="shared" si="882"/>
        <v>169.50317766563538</v>
      </c>
      <c r="Q5693" s="162">
        <f t="shared" si="883"/>
        <v>155.49098237419204</v>
      </c>
      <c r="R5693" s="163">
        <f t="shared" si="884"/>
        <v>1</v>
      </c>
      <c r="S5693" s="161">
        <f t="shared" si="885"/>
        <v>6000000</v>
      </c>
      <c r="T5693" s="162">
        <f t="shared" si="886"/>
        <v>186.50105922187845</v>
      </c>
      <c r="U5693" s="162">
        <f t="shared" si="887"/>
        <v>135.24549118709604</v>
      </c>
      <c r="V5693" s="163">
        <f t="shared" si="888"/>
        <v>0.9</v>
      </c>
      <c r="W5693" s="164">
        <f t="shared" si="889"/>
        <v>20060976.457216665</v>
      </c>
      <c r="X5693" s="164">
        <f t="shared" si="890"/>
        <v>126780067.38782501</v>
      </c>
    </row>
    <row r="5694" spans="10:24" x14ac:dyDescent="0.25">
      <c r="J5694">
        <v>5691</v>
      </c>
      <c r="K5694" s="43">
        <v>0.303964130833972</v>
      </c>
      <c r="L5694">
        <v>7.4701438085945759E-2</v>
      </c>
      <c r="M5694">
        <v>0.95955746008585896</v>
      </c>
      <c r="N5694" s="44">
        <v>0.19755106502295827</v>
      </c>
      <c r="O5694" s="161">
        <f t="shared" si="881"/>
        <v>5000000</v>
      </c>
      <c r="P5694" s="162">
        <f t="shared" si="882"/>
        <v>158.37534250523507</v>
      </c>
      <c r="Q5694" s="162">
        <f t="shared" si="883"/>
        <v>169.91147121213123</v>
      </c>
      <c r="R5694" s="163">
        <f t="shared" si="884"/>
        <v>1</v>
      </c>
      <c r="S5694" s="161">
        <f t="shared" si="885"/>
        <v>6000000</v>
      </c>
      <c r="T5694" s="162">
        <f t="shared" si="886"/>
        <v>182.79178083507836</v>
      </c>
      <c r="U5694" s="162">
        <f t="shared" si="887"/>
        <v>142.45573560606562</v>
      </c>
      <c r="V5694" s="163">
        <f t="shared" si="888"/>
        <v>0.9</v>
      </c>
      <c r="W5694" s="164">
        <f t="shared" si="889"/>
        <v>-107680643.53448083</v>
      </c>
      <c r="X5694" s="164">
        <f t="shared" si="890"/>
        <v>67814644.236668795</v>
      </c>
    </row>
    <row r="5695" spans="10:24" x14ac:dyDescent="0.25">
      <c r="J5695">
        <v>5692</v>
      </c>
      <c r="K5695" s="43">
        <v>0.77152827197085583</v>
      </c>
      <c r="L5695">
        <v>0.49687118975840994</v>
      </c>
      <c r="M5695">
        <v>0.61219362614501238</v>
      </c>
      <c r="N5695" s="44">
        <v>0.21728195115025128</v>
      </c>
      <c r="O5695" s="161">
        <f t="shared" si="881"/>
        <v>7000000</v>
      </c>
      <c r="P5695" s="162">
        <f t="shared" si="882"/>
        <v>179.88235733071068</v>
      </c>
      <c r="Q5695" s="162">
        <f t="shared" si="883"/>
        <v>140.70081955835769</v>
      </c>
      <c r="R5695" s="163">
        <f t="shared" si="884"/>
        <v>1</v>
      </c>
      <c r="S5695" s="161">
        <f t="shared" si="885"/>
        <v>7000000</v>
      </c>
      <c r="T5695" s="162">
        <f t="shared" si="886"/>
        <v>189.96078577690355</v>
      </c>
      <c r="U5695" s="162">
        <f t="shared" si="887"/>
        <v>127.85040977917885</v>
      </c>
      <c r="V5695" s="163">
        <f t="shared" si="888"/>
        <v>1</v>
      </c>
      <c r="W5695" s="164">
        <f t="shared" si="889"/>
        <v>224270764.40647089</v>
      </c>
      <c r="X5695" s="164">
        <f t="shared" si="890"/>
        <v>284772631.98407292</v>
      </c>
    </row>
    <row r="5696" spans="10:24" x14ac:dyDescent="0.25">
      <c r="J5696">
        <v>5693</v>
      </c>
      <c r="K5696" s="43">
        <v>0.43698679632479098</v>
      </c>
      <c r="L5696">
        <v>0.9350398628211688</v>
      </c>
      <c r="M5696">
        <v>0.6346694552025377</v>
      </c>
      <c r="N5696" s="44">
        <v>0.81783948745419899</v>
      </c>
      <c r="O5696" s="161">
        <f t="shared" si="881"/>
        <v>5000000</v>
      </c>
      <c r="P5696" s="162">
        <f t="shared" si="882"/>
        <v>202.71624529012124</v>
      </c>
      <c r="Q5696" s="162">
        <f t="shared" si="883"/>
        <v>141.88492535385836</v>
      </c>
      <c r="R5696" s="163">
        <f t="shared" si="884"/>
        <v>1</v>
      </c>
      <c r="S5696" s="161">
        <f t="shared" si="885"/>
        <v>6000000</v>
      </c>
      <c r="T5696" s="162">
        <f t="shared" si="886"/>
        <v>197.57208176337375</v>
      </c>
      <c r="U5696" s="162">
        <f t="shared" si="887"/>
        <v>128.44246267692918</v>
      </c>
      <c r="V5696" s="163">
        <f t="shared" si="888"/>
        <v>1</v>
      </c>
      <c r="W5696" s="164">
        <f t="shared" si="889"/>
        <v>254156599.68131435</v>
      </c>
      <c r="X5696" s="164">
        <f t="shared" si="890"/>
        <v>264777714.5186674</v>
      </c>
    </row>
    <row r="5697" spans="10:24" x14ac:dyDescent="0.25">
      <c r="J5697">
        <v>5694</v>
      </c>
      <c r="K5697" s="43">
        <v>0.84793414917094889</v>
      </c>
      <c r="L5697">
        <v>0.16965450748707678</v>
      </c>
      <c r="M5697">
        <v>0.88074542921972765</v>
      </c>
      <c r="N5697" s="44">
        <v>0.25627424736797388</v>
      </c>
      <c r="O5697" s="161">
        <f t="shared" si="881"/>
        <v>7000000</v>
      </c>
      <c r="P5697" s="162">
        <f t="shared" si="882"/>
        <v>165.66702843331319</v>
      </c>
      <c r="Q5697" s="162">
        <f t="shared" si="883"/>
        <v>158.57442748770359</v>
      </c>
      <c r="R5697" s="163">
        <f t="shared" si="884"/>
        <v>1</v>
      </c>
      <c r="S5697" s="161">
        <f t="shared" si="885"/>
        <v>7000000</v>
      </c>
      <c r="T5697" s="162">
        <f t="shared" si="886"/>
        <v>185.2223428111044</v>
      </c>
      <c r="U5697" s="162">
        <f t="shared" si="887"/>
        <v>136.78721374385179</v>
      </c>
      <c r="V5697" s="163">
        <f t="shared" si="888"/>
        <v>1</v>
      </c>
      <c r="W5697" s="164">
        <f t="shared" si="889"/>
        <v>-351793.38073277473</v>
      </c>
      <c r="X5697" s="164">
        <f t="shared" si="890"/>
        <v>189045903.47076821</v>
      </c>
    </row>
    <row r="5698" spans="10:24" x14ac:dyDescent="0.25">
      <c r="J5698">
        <v>5695</v>
      </c>
      <c r="K5698" s="43">
        <v>0.95910063975504389</v>
      </c>
      <c r="L5698">
        <v>4.4112966813053101E-2</v>
      </c>
      <c r="M5698">
        <v>0.49584392909025665</v>
      </c>
      <c r="N5698" s="44">
        <v>0.51754251601844392</v>
      </c>
      <c r="O5698" s="161">
        <f t="shared" si="881"/>
        <v>9000000</v>
      </c>
      <c r="P5698" s="162">
        <f t="shared" si="882"/>
        <v>154.42753383628212</v>
      </c>
      <c r="Q5698" s="162">
        <f t="shared" si="883"/>
        <v>134.7916417340316</v>
      </c>
      <c r="R5698" s="163">
        <f t="shared" si="884"/>
        <v>1</v>
      </c>
      <c r="S5698" s="161">
        <f t="shared" si="885"/>
        <v>9000000</v>
      </c>
      <c r="T5698" s="162">
        <f t="shared" si="886"/>
        <v>181.47584461209402</v>
      </c>
      <c r="U5698" s="162">
        <f t="shared" si="887"/>
        <v>124.8958208670158</v>
      </c>
      <c r="V5698" s="163">
        <f t="shared" si="888"/>
        <v>1</v>
      </c>
      <c r="W5698" s="164">
        <f t="shared" si="889"/>
        <v>126723028.92025471</v>
      </c>
      <c r="X5698" s="164">
        <f t="shared" si="890"/>
        <v>359220213.70570397</v>
      </c>
    </row>
    <row r="5699" spans="10:24" x14ac:dyDescent="0.25">
      <c r="J5699">
        <v>5696</v>
      </c>
      <c r="K5699" s="43">
        <v>0.10708906268639218</v>
      </c>
      <c r="L5699">
        <v>0.34244734341185068</v>
      </c>
      <c r="M5699">
        <v>0.66233944661000355</v>
      </c>
      <c r="N5699" s="44">
        <v>0.57053728410945159</v>
      </c>
      <c r="O5699" s="161">
        <f t="shared" si="881"/>
        <v>2000000</v>
      </c>
      <c r="P5699" s="162">
        <f t="shared" si="882"/>
        <v>173.91310468143553</v>
      </c>
      <c r="Q5699" s="162">
        <f t="shared" si="883"/>
        <v>143.37712734830311</v>
      </c>
      <c r="R5699" s="163">
        <f t="shared" si="884"/>
        <v>1</v>
      </c>
      <c r="S5699" s="161">
        <f t="shared" si="885"/>
        <v>2000000</v>
      </c>
      <c r="T5699" s="162">
        <f t="shared" si="886"/>
        <v>187.97103489381183</v>
      </c>
      <c r="U5699" s="162">
        <f t="shared" si="887"/>
        <v>129.18856367415157</v>
      </c>
      <c r="V5699" s="163">
        <f t="shared" si="888"/>
        <v>1</v>
      </c>
      <c r="W5699" s="164">
        <f t="shared" si="889"/>
        <v>11071954.666264847</v>
      </c>
      <c r="X5699" s="164">
        <f t="shared" si="890"/>
        <v>-32435057.560679466</v>
      </c>
    </row>
    <row r="5700" spans="10:24" x14ac:dyDescent="0.25">
      <c r="J5700">
        <v>5697</v>
      </c>
      <c r="K5700" s="43">
        <v>0.21480326024522001</v>
      </c>
      <c r="L5700">
        <v>0.96116770790580619</v>
      </c>
      <c r="M5700">
        <v>0.58709029782246092</v>
      </c>
      <c r="N5700" s="44">
        <v>0.35592612171740068</v>
      </c>
      <c r="O5700" s="161">
        <f t="shared" si="881"/>
        <v>2000000</v>
      </c>
      <c r="P5700" s="162">
        <f t="shared" si="882"/>
        <v>206.46600659706394</v>
      </c>
      <c r="Q5700" s="162">
        <f t="shared" si="883"/>
        <v>139.40132897347854</v>
      </c>
      <c r="R5700" s="163">
        <f t="shared" si="884"/>
        <v>1</v>
      </c>
      <c r="S5700" s="161">
        <f t="shared" si="885"/>
        <v>5000000</v>
      </c>
      <c r="T5700" s="162">
        <f t="shared" si="886"/>
        <v>198.82200219902131</v>
      </c>
      <c r="U5700" s="162">
        <f t="shared" si="887"/>
        <v>127.20066448673927</v>
      </c>
      <c r="V5700" s="163">
        <f t="shared" si="888"/>
        <v>1</v>
      </c>
      <c r="W5700" s="164">
        <f t="shared" si="889"/>
        <v>84129355.247170791</v>
      </c>
      <c r="X5700" s="164">
        <f t="shared" si="890"/>
        <v>208106688.56141019</v>
      </c>
    </row>
    <row r="5701" spans="10:24" x14ac:dyDescent="0.25">
      <c r="J5701">
        <v>5698</v>
      </c>
      <c r="K5701" s="43">
        <v>0.76367250159025879</v>
      </c>
      <c r="L5701">
        <v>0.28842483710648681</v>
      </c>
      <c r="M5701">
        <v>0.12214801071934123</v>
      </c>
      <c r="N5701" s="44">
        <v>0.11405674385509279</v>
      </c>
      <c r="O5701" s="161">
        <f t="shared" ref="O5701:O5764" si="891">VLOOKUP(K5701,$E$5:$H$10,4)</f>
        <v>7000000</v>
      </c>
      <c r="P5701" s="162">
        <f t="shared" ref="P5701:P5764" si="892">_xlfn.NORM.INV(L5701,$E$12,$E$13)</f>
        <v>171.63011620405291</v>
      </c>
      <c r="Q5701" s="162">
        <f t="shared" ref="Q5701:Q5764" si="893">_xlfn.NORM.INV(M5701,$E$15,$E$16)</f>
        <v>111.71368230172881</v>
      </c>
      <c r="R5701" s="163">
        <f t="shared" ref="R5701:R5764" si="894">VLOOKUP(N5701,$E$19:$H$21,4)</f>
        <v>1</v>
      </c>
      <c r="S5701" s="161">
        <f t="shared" ref="S5701:S5764" si="895">VLOOKUP(K5701,$G$5:$H$10,2)</f>
        <v>7000000</v>
      </c>
      <c r="T5701" s="162">
        <f t="shared" ref="T5701:T5764" si="896">_xlfn.NORM.INV(L5701,$G$12,$G$13)</f>
        <v>187.2100387346843</v>
      </c>
      <c r="U5701" s="162">
        <f t="shared" ref="U5701:U5764" si="897">_xlfn.NORM.INV(M5701,$G$15,$G$16)</f>
        <v>113.3568411508644</v>
      </c>
      <c r="V5701" s="163">
        <f t="shared" ref="V5701:V5764" si="898">VLOOKUP(N5701,$G$19:$H$21,2)</f>
        <v>0.9</v>
      </c>
      <c r="W5701" s="164">
        <f t="shared" ref="W5701:W5764" si="899">O5701*(P5701-Q5701)*R5701-$D$23-$D$24</f>
        <v>369415037.31626868</v>
      </c>
      <c r="X5701" s="164">
        <f t="shared" ref="X5701:X5764" si="900">S5701*(T5701-U5701)*V5701-$F$23-$F$24</f>
        <v>315275144.77806544</v>
      </c>
    </row>
    <row r="5702" spans="10:24" x14ac:dyDescent="0.25">
      <c r="J5702">
        <v>5699</v>
      </c>
      <c r="K5702" s="43">
        <v>0.22619809469669572</v>
      </c>
      <c r="L5702">
        <v>0.50253757240516517</v>
      </c>
      <c r="M5702">
        <v>0.48780103970539324</v>
      </c>
      <c r="N5702" s="44">
        <v>0.35742102798794995</v>
      </c>
      <c r="O5702" s="161">
        <f t="shared" si="891"/>
        <v>2000000</v>
      </c>
      <c r="P5702" s="162">
        <f t="shared" si="892"/>
        <v>180.09541190448118</v>
      </c>
      <c r="Q5702" s="162">
        <f t="shared" si="893"/>
        <v>134.38833948759785</v>
      </c>
      <c r="R5702" s="163">
        <f t="shared" si="894"/>
        <v>1</v>
      </c>
      <c r="S5702" s="161">
        <f t="shared" si="895"/>
        <v>5000000</v>
      </c>
      <c r="T5702" s="162">
        <f t="shared" si="896"/>
        <v>190.0318039681604</v>
      </c>
      <c r="U5702" s="162">
        <f t="shared" si="897"/>
        <v>124.69416974379892</v>
      </c>
      <c r="V5702" s="163">
        <f t="shared" si="898"/>
        <v>1</v>
      </c>
      <c r="W5702" s="164">
        <f t="shared" si="899"/>
        <v>41414144.833766669</v>
      </c>
      <c r="X5702" s="164">
        <f t="shared" si="900"/>
        <v>176688171.1218074</v>
      </c>
    </row>
    <row r="5703" spans="10:24" x14ac:dyDescent="0.25">
      <c r="J5703">
        <v>5700</v>
      </c>
      <c r="K5703" s="43">
        <v>0.71180142481143538</v>
      </c>
      <c r="L5703">
        <v>0.82389342391254083</v>
      </c>
      <c r="M5703">
        <v>0.82395112783850799</v>
      </c>
      <c r="N5703" s="44">
        <v>0.68620356512159597</v>
      </c>
      <c r="O5703" s="161">
        <f t="shared" si="891"/>
        <v>6000000</v>
      </c>
      <c r="P5703" s="162">
        <f t="shared" si="892"/>
        <v>193.95457608900662</v>
      </c>
      <c r="Q5703" s="162">
        <f t="shared" si="893"/>
        <v>153.61056113743922</v>
      </c>
      <c r="R5703" s="163">
        <f t="shared" si="894"/>
        <v>1</v>
      </c>
      <c r="S5703" s="161">
        <f t="shared" si="895"/>
        <v>7000000</v>
      </c>
      <c r="T5703" s="162">
        <f t="shared" si="896"/>
        <v>194.65152536300221</v>
      </c>
      <c r="U5703" s="162">
        <f t="shared" si="897"/>
        <v>134.30528056871961</v>
      </c>
      <c r="V5703" s="163">
        <f t="shared" si="898"/>
        <v>1</v>
      </c>
      <c r="W5703" s="164">
        <f t="shared" si="899"/>
        <v>192064089.70940441</v>
      </c>
      <c r="X5703" s="164">
        <f t="shared" si="900"/>
        <v>272423713.55997819</v>
      </c>
    </row>
    <row r="5704" spans="10:24" x14ac:dyDescent="0.25">
      <c r="J5704">
        <v>5701</v>
      </c>
      <c r="K5704" s="43">
        <v>0.33931675189345289</v>
      </c>
      <c r="L5704">
        <v>0.2726619240960253</v>
      </c>
      <c r="M5704">
        <v>0.88398840981221749</v>
      </c>
      <c r="N5704" s="44">
        <v>0.1179482843775449</v>
      </c>
      <c r="O5704" s="161">
        <f t="shared" si="891"/>
        <v>5000000</v>
      </c>
      <c r="P5704" s="162">
        <f t="shared" si="892"/>
        <v>170.92826984267964</v>
      </c>
      <c r="Q5704" s="162">
        <f t="shared" si="893"/>
        <v>158.90326876102495</v>
      </c>
      <c r="R5704" s="163">
        <f t="shared" si="894"/>
        <v>1</v>
      </c>
      <c r="S5704" s="161">
        <f t="shared" si="895"/>
        <v>6000000</v>
      </c>
      <c r="T5704" s="162">
        <f t="shared" si="896"/>
        <v>186.9760899475599</v>
      </c>
      <c r="U5704" s="162">
        <f t="shared" si="897"/>
        <v>136.95163438051247</v>
      </c>
      <c r="V5704" s="163">
        <f t="shared" si="898"/>
        <v>0.9</v>
      </c>
      <c r="W5704" s="164">
        <f t="shared" si="899"/>
        <v>10125005.408273466</v>
      </c>
      <c r="X5704" s="164">
        <f t="shared" si="900"/>
        <v>120132060.06205612</v>
      </c>
    </row>
    <row r="5705" spans="10:24" x14ac:dyDescent="0.25">
      <c r="J5705">
        <v>5702</v>
      </c>
      <c r="K5705" s="43">
        <v>0.14538562103896457</v>
      </c>
      <c r="L5705">
        <v>0.22154352573011693</v>
      </c>
      <c r="M5705">
        <v>0.18966294498139979</v>
      </c>
      <c r="N5705" s="44">
        <v>0.93845571976194686</v>
      </c>
      <c r="O5705" s="161">
        <f t="shared" si="891"/>
        <v>2000000</v>
      </c>
      <c r="P5705" s="162">
        <f t="shared" si="892"/>
        <v>168.49513966444573</v>
      </c>
      <c r="Q5705" s="162">
        <f t="shared" si="893"/>
        <v>117.41721911319578</v>
      </c>
      <c r="R5705" s="163">
        <f t="shared" si="894"/>
        <v>1</v>
      </c>
      <c r="S5705" s="161">
        <f t="shared" si="895"/>
        <v>2000000</v>
      </c>
      <c r="T5705" s="162">
        <f t="shared" si="896"/>
        <v>186.16504655481523</v>
      </c>
      <c r="U5705" s="162">
        <f t="shared" si="897"/>
        <v>116.20860955659789</v>
      </c>
      <c r="V5705" s="163">
        <f t="shared" si="898"/>
        <v>1</v>
      </c>
      <c r="W5705" s="164">
        <f t="shared" si="899"/>
        <v>52155841.102499887</v>
      </c>
      <c r="X5705" s="164">
        <f t="shared" si="900"/>
        <v>-10087126.003565311</v>
      </c>
    </row>
    <row r="5706" spans="10:24" x14ac:dyDescent="0.25">
      <c r="J5706">
        <v>5703</v>
      </c>
      <c r="K5706" s="43">
        <v>0.33789483907884077</v>
      </c>
      <c r="L5706">
        <v>0.67052328815326778</v>
      </c>
      <c r="M5706">
        <v>0.20187197872921592</v>
      </c>
      <c r="N5706" s="44">
        <v>0.87834618267457099</v>
      </c>
      <c r="O5706" s="161">
        <f t="shared" si="891"/>
        <v>5000000</v>
      </c>
      <c r="P5706" s="162">
        <f t="shared" si="892"/>
        <v>186.62037869074803</v>
      </c>
      <c r="Q5706" s="162">
        <f t="shared" si="893"/>
        <v>118.30093238652661</v>
      </c>
      <c r="R5706" s="163">
        <f t="shared" si="894"/>
        <v>1</v>
      </c>
      <c r="S5706" s="161">
        <f t="shared" si="895"/>
        <v>6000000</v>
      </c>
      <c r="T5706" s="162">
        <f t="shared" si="896"/>
        <v>192.206792896916</v>
      </c>
      <c r="U5706" s="162">
        <f t="shared" si="897"/>
        <v>116.65046619326331</v>
      </c>
      <c r="V5706" s="163">
        <f t="shared" si="898"/>
        <v>1</v>
      </c>
      <c r="W5706" s="164">
        <f t="shared" si="899"/>
        <v>291597231.52110708</v>
      </c>
      <c r="X5706" s="164">
        <f t="shared" si="900"/>
        <v>303337960.22191614</v>
      </c>
    </row>
    <row r="5707" spans="10:24" x14ac:dyDescent="0.25">
      <c r="J5707">
        <v>5704</v>
      </c>
      <c r="K5707" s="43">
        <v>0.74273659946664938</v>
      </c>
      <c r="L5707">
        <v>0.21223116454367008</v>
      </c>
      <c r="M5707">
        <v>2.3752107724891114E-2</v>
      </c>
      <c r="N5707" s="44">
        <v>0.36230067399039712</v>
      </c>
      <c r="O5707" s="161">
        <f t="shared" si="891"/>
        <v>6000000</v>
      </c>
      <c r="P5707" s="162">
        <f t="shared" si="892"/>
        <v>168.01944678213329</v>
      </c>
      <c r="Q5707" s="162">
        <f t="shared" si="893"/>
        <v>95.364461908674087</v>
      </c>
      <c r="R5707" s="163">
        <f t="shared" si="894"/>
        <v>1</v>
      </c>
      <c r="S5707" s="161">
        <f t="shared" si="895"/>
        <v>7000000</v>
      </c>
      <c r="T5707" s="162">
        <f t="shared" si="896"/>
        <v>186.0064822607111</v>
      </c>
      <c r="U5707" s="162">
        <f t="shared" si="897"/>
        <v>105.18223095433704</v>
      </c>
      <c r="V5707" s="163">
        <f t="shared" si="898"/>
        <v>1</v>
      </c>
      <c r="W5707" s="164">
        <f t="shared" si="899"/>
        <v>385929909.2407552</v>
      </c>
      <c r="X5707" s="164">
        <f t="shared" si="900"/>
        <v>415769759.14461839</v>
      </c>
    </row>
    <row r="5708" spans="10:24" x14ac:dyDescent="0.25">
      <c r="J5708">
        <v>5705</v>
      </c>
      <c r="K5708" s="43">
        <v>0.70966604643175113</v>
      </c>
      <c r="L5708">
        <v>0.17930358840203897</v>
      </c>
      <c r="M5708">
        <v>0.65520025713115593</v>
      </c>
      <c r="N5708" s="44">
        <v>0.95044565427292338</v>
      </c>
      <c r="O5708" s="161">
        <f t="shared" si="891"/>
        <v>6000000</v>
      </c>
      <c r="P5708" s="162">
        <f t="shared" si="892"/>
        <v>166.22966508834449</v>
      </c>
      <c r="Q5708" s="162">
        <f t="shared" si="893"/>
        <v>142.98797307565414</v>
      </c>
      <c r="R5708" s="163">
        <f t="shared" si="894"/>
        <v>1</v>
      </c>
      <c r="S5708" s="161">
        <f t="shared" si="895"/>
        <v>7000000</v>
      </c>
      <c r="T5708" s="162">
        <f t="shared" si="896"/>
        <v>185.40988836278149</v>
      </c>
      <c r="U5708" s="162">
        <f t="shared" si="897"/>
        <v>128.99398653782708</v>
      </c>
      <c r="V5708" s="163">
        <f t="shared" si="898"/>
        <v>1</v>
      </c>
      <c r="W5708" s="164">
        <f t="shared" si="899"/>
        <v>89450152.076142102</v>
      </c>
      <c r="X5708" s="164">
        <f t="shared" si="900"/>
        <v>244911312.77468085</v>
      </c>
    </row>
    <row r="5709" spans="10:24" x14ac:dyDescent="0.25">
      <c r="J5709">
        <v>5706</v>
      </c>
      <c r="K5709" s="43">
        <v>0.46847950482372636</v>
      </c>
      <c r="L5709">
        <v>7.0820819215611119E-2</v>
      </c>
      <c r="M5709">
        <v>0.92341003700423863</v>
      </c>
      <c r="N5709" s="44">
        <v>3.3570979416767677E-2</v>
      </c>
      <c r="O5709" s="161">
        <f t="shared" si="891"/>
        <v>5000000</v>
      </c>
      <c r="P5709" s="162">
        <f t="shared" si="892"/>
        <v>157.95442336502896</v>
      </c>
      <c r="Q5709" s="162">
        <f t="shared" si="893"/>
        <v>163.567779829138</v>
      </c>
      <c r="R5709" s="163">
        <f t="shared" si="894"/>
        <v>1</v>
      </c>
      <c r="S5709" s="161">
        <f t="shared" si="895"/>
        <v>6000000</v>
      </c>
      <c r="T5709" s="162">
        <f t="shared" si="896"/>
        <v>182.65147445500966</v>
      </c>
      <c r="U5709" s="162">
        <f t="shared" si="897"/>
        <v>139.28388991456902</v>
      </c>
      <c r="V5709" s="163">
        <f t="shared" si="898"/>
        <v>0.9</v>
      </c>
      <c r="W5709" s="164">
        <f t="shared" si="899"/>
        <v>-78066782.320545226</v>
      </c>
      <c r="X5709" s="164">
        <f t="shared" si="900"/>
        <v>84184956.51837948</v>
      </c>
    </row>
    <row r="5710" spans="10:24" x14ac:dyDescent="0.25">
      <c r="J5710">
        <v>5707</v>
      </c>
      <c r="K5710" s="43">
        <v>0.85129103128685724</v>
      </c>
      <c r="L5710">
        <v>0.43897108687486741</v>
      </c>
      <c r="M5710">
        <v>0.38734501152198586</v>
      </c>
      <c r="N5710" s="44">
        <v>0.44516191438002772</v>
      </c>
      <c r="O5710" s="161">
        <f t="shared" si="891"/>
        <v>7000000</v>
      </c>
      <c r="P5710" s="162">
        <f t="shared" si="892"/>
        <v>177.69632408722796</v>
      </c>
      <c r="Q5710" s="162">
        <f t="shared" si="893"/>
        <v>129.27508806826191</v>
      </c>
      <c r="R5710" s="163">
        <f t="shared" si="894"/>
        <v>1</v>
      </c>
      <c r="S5710" s="161">
        <f t="shared" si="895"/>
        <v>7000000</v>
      </c>
      <c r="T5710" s="162">
        <f t="shared" si="896"/>
        <v>189.23210802907599</v>
      </c>
      <c r="U5710" s="162">
        <f t="shared" si="897"/>
        <v>122.13754403413095</v>
      </c>
      <c r="V5710" s="163">
        <f t="shared" si="898"/>
        <v>1</v>
      </c>
      <c r="W5710" s="164">
        <f t="shared" si="899"/>
        <v>288948652.13276237</v>
      </c>
      <c r="X5710" s="164">
        <f t="shared" si="900"/>
        <v>319661947.96461523</v>
      </c>
    </row>
    <row r="5711" spans="10:24" x14ac:dyDescent="0.25">
      <c r="J5711">
        <v>5708</v>
      </c>
      <c r="K5711" s="43">
        <v>0.56039516221802121</v>
      </c>
      <c r="L5711">
        <v>0.29959257578453868</v>
      </c>
      <c r="M5711">
        <v>0.32118196485758721</v>
      </c>
      <c r="N5711" s="44">
        <v>0.68206172207484383</v>
      </c>
      <c r="O5711" s="161">
        <f t="shared" si="891"/>
        <v>6000000</v>
      </c>
      <c r="P5711" s="162">
        <f t="shared" si="892"/>
        <v>172.11640998857004</v>
      </c>
      <c r="Q5711" s="162">
        <f t="shared" si="893"/>
        <v>125.71207649126107</v>
      </c>
      <c r="R5711" s="163">
        <f t="shared" si="894"/>
        <v>1</v>
      </c>
      <c r="S5711" s="161">
        <f t="shared" si="895"/>
        <v>6000000</v>
      </c>
      <c r="T5711" s="162">
        <f t="shared" si="896"/>
        <v>187.37213666285669</v>
      </c>
      <c r="U5711" s="162">
        <f t="shared" si="897"/>
        <v>120.35603824563054</v>
      </c>
      <c r="V5711" s="163">
        <f t="shared" si="898"/>
        <v>1</v>
      </c>
      <c r="W5711" s="164">
        <f t="shared" si="899"/>
        <v>228426000.98385382</v>
      </c>
      <c r="X5711" s="164">
        <f t="shared" si="900"/>
        <v>252096590.50335687</v>
      </c>
    </row>
    <row r="5712" spans="10:24" x14ac:dyDescent="0.25">
      <c r="J5712">
        <v>5709</v>
      </c>
      <c r="K5712" s="43">
        <v>0.72130797929196278</v>
      </c>
      <c r="L5712">
        <v>8.9990988850510156E-2</v>
      </c>
      <c r="M5712">
        <v>0.45209573430561201</v>
      </c>
      <c r="N5712" s="44">
        <v>4.0379098542611458E-2</v>
      </c>
      <c r="O5712" s="161">
        <f t="shared" si="891"/>
        <v>6000000</v>
      </c>
      <c r="P5712" s="162">
        <f t="shared" si="892"/>
        <v>159.88784210503997</v>
      </c>
      <c r="Q5712" s="162">
        <f t="shared" si="893"/>
        <v>132.59263568869096</v>
      </c>
      <c r="R5712" s="163">
        <f t="shared" si="894"/>
        <v>1</v>
      </c>
      <c r="S5712" s="161">
        <f t="shared" si="895"/>
        <v>7000000</v>
      </c>
      <c r="T5712" s="162">
        <f t="shared" si="896"/>
        <v>183.29594736834665</v>
      </c>
      <c r="U5712" s="162">
        <f t="shared" si="897"/>
        <v>123.79631784434548</v>
      </c>
      <c r="V5712" s="163">
        <f t="shared" si="898"/>
        <v>0.9</v>
      </c>
      <c r="W5712" s="164">
        <f t="shared" si="899"/>
        <v>113771238.49809402</v>
      </c>
      <c r="X5712" s="164">
        <f t="shared" si="900"/>
        <v>224847666.00120735</v>
      </c>
    </row>
    <row r="5713" spans="10:24" x14ac:dyDescent="0.25">
      <c r="J5713">
        <v>5710</v>
      </c>
      <c r="K5713" s="43">
        <v>0.58421797315702217</v>
      </c>
      <c r="L5713">
        <v>0.64837938287266017</v>
      </c>
      <c r="M5713">
        <v>0.99277094066143334</v>
      </c>
      <c r="N5713" s="44">
        <v>0.81658561707968524</v>
      </c>
      <c r="O5713" s="161">
        <f t="shared" si="891"/>
        <v>6000000</v>
      </c>
      <c r="P5713" s="162">
        <f t="shared" si="892"/>
        <v>185.71423212839807</v>
      </c>
      <c r="Q5713" s="162">
        <f t="shared" si="893"/>
        <v>183.91350384620876</v>
      </c>
      <c r="R5713" s="163">
        <f t="shared" si="894"/>
        <v>1</v>
      </c>
      <c r="S5713" s="161">
        <f t="shared" si="895"/>
        <v>6000000</v>
      </c>
      <c r="T5713" s="162">
        <f t="shared" si="896"/>
        <v>191.90474404279936</v>
      </c>
      <c r="U5713" s="162">
        <f t="shared" si="897"/>
        <v>149.45675192310438</v>
      </c>
      <c r="V5713" s="163">
        <f t="shared" si="898"/>
        <v>1</v>
      </c>
      <c r="W5713" s="164">
        <f t="shared" si="899"/>
        <v>-39195630.306864128</v>
      </c>
      <c r="X5713" s="164">
        <f t="shared" si="900"/>
        <v>104687952.71816993</v>
      </c>
    </row>
    <row r="5714" spans="10:24" x14ac:dyDescent="0.25">
      <c r="J5714">
        <v>5711</v>
      </c>
      <c r="K5714" s="43">
        <v>0.88758960804581433</v>
      </c>
      <c r="L5714">
        <v>0.78198439554392862</v>
      </c>
      <c r="M5714">
        <v>0.44159733560757009</v>
      </c>
      <c r="N5714" s="44">
        <v>0.56111672824737546</v>
      </c>
      <c r="O5714" s="161">
        <f t="shared" si="891"/>
        <v>7000000</v>
      </c>
      <c r="P5714" s="162">
        <f t="shared" si="892"/>
        <v>191.68368880207828</v>
      </c>
      <c r="Q5714" s="162">
        <f t="shared" si="893"/>
        <v>132.06158747543304</v>
      </c>
      <c r="R5714" s="163">
        <f t="shared" si="894"/>
        <v>1</v>
      </c>
      <c r="S5714" s="161">
        <f t="shared" si="895"/>
        <v>7000000</v>
      </c>
      <c r="T5714" s="162">
        <f t="shared" si="896"/>
        <v>193.89456293402608</v>
      </c>
      <c r="U5714" s="162">
        <f t="shared" si="897"/>
        <v>123.53079373771652</v>
      </c>
      <c r="V5714" s="163">
        <f t="shared" si="898"/>
        <v>1</v>
      </c>
      <c r="W5714" s="164">
        <f t="shared" si="899"/>
        <v>367354709.28651667</v>
      </c>
      <c r="X5714" s="164">
        <f t="shared" si="900"/>
        <v>342546384.37416691</v>
      </c>
    </row>
    <row r="5715" spans="10:24" x14ac:dyDescent="0.25">
      <c r="J5715">
        <v>5712</v>
      </c>
      <c r="K5715" s="43">
        <v>0.93978742097360546</v>
      </c>
      <c r="L5715">
        <v>0.37593366382850602</v>
      </c>
      <c r="M5715">
        <v>0.40132904892513532</v>
      </c>
      <c r="N5715" s="44">
        <v>0.97100860678409195</v>
      </c>
      <c r="O5715" s="161">
        <f t="shared" si="891"/>
        <v>7000000</v>
      </c>
      <c r="P5715" s="162">
        <f t="shared" si="892"/>
        <v>175.2573284651219</v>
      </c>
      <c r="Q5715" s="162">
        <f t="shared" si="893"/>
        <v>130.0018296933232</v>
      </c>
      <c r="R5715" s="163">
        <f t="shared" si="894"/>
        <v>1</v>
      </c>
      <c r="S5715" s="161">
        <f t="shared" si="895"/>
        <v>9000000</v>
      </c>
      <c r="T5715" s="162">
        <f t="shared" si="896"/>
        <v>188.41910948837398</v>
      </c>
      <c r="U5715" s="162">
        <f t="shared" si="897"/>
        <v>122.5009148466616</v>
      </c>
      <c r="V5715" s="163">
        <f t="shared" si="898"/>
        <v>1</v>
      </c>
      <c r="W5715" s="164">
        <f t="shared" si="899"/>
        <v>266788491.40259087</v>
      </c>
      <c r="X5715" s="164">
        <f t="shared" si="900"/>
        <v>443263751.77541137</v>
      </c>
    </row>
    <row r="5716" spans="10:24" x14ac:dyDescent="0.25">
      <c r="J5716">
        <v>5713</v>
      </c>
      <c r="K5716" s="43">
        <v>7.5367877537015349E-2</v>
      </c>
      <c r="L5716">
        <v>0.48243168154305105</v>
      </c>
      <c r="M5716">
        <v>0.20311693495392358</v>
      </c>
      <c r="N5716" s="44">
        <v>0.44087180478992594</v>
      </c>
      <c r="O5716" s="161">
        <f t="shared" si="891"/>
        <v>2000000</v>
      </c>
      <c r="P5716" s="162">
        <f t="shared" si="892"/>
        <v>179.33922769699882</v>
      </c>
      <c r="Q5716" s="162">
        <f t="shared" si="893"/>
        <v>118.38921160315144</v>
      </c>
      <c r="R5716" s="163">
        <f t="shared" si="894"/>
        <v>1</v>
      </c>
      <c r="S5716" s="161">
        <f t="shared" si="895"/>
        <v>2000000</v>
      </c>
      <c r="T5716" s="162">
        <f t="shared" si="896"/>
        <v>189.77974256566628</v>
      </c>
      <c r="U5716" s="162">
        <f t="shared" si="897"/>
        <v>116.69460580157572</v>
      </c>
      <c r="V5716" s="163">
        <f t="shared" si="898"/>
        <v>1</v>
      </c>
      <c r="W5716" s="164">
        <f t="shared" si="899"/>
        <v>71900032.187694758</v>
      </c>
      <c r="X5716" s="164">
        <f t="shared" si="900"/>
        <v>-3829726.4718188643</v>
      </c>
    </row>
    <row r="5717" spans="10:24" x14ac:dyDescent="0.25">
      <c r="J5717">
        <v>5714</v>
      </c>
      <c r="K5717" s="43">
        <v>0.56676826053346152</v>
      </c>
      <c r="L5717">
        <v>0.60694665472732467</v>
      </c>
      <c r="M5717">
        <v>0.51722971008058016</v>
      </c>
      <c r="N5717" s="44">
        <v>0.42459183256064614</v>
      </c>
      <c r="O5717" s="161">
        <f t="shared" si="891"/>
        <v>6000000</v>
      </c>
      <c r="P5717" s="162">
        <f t="shared" si="892"/>
        <v>184.07054575974638</v>
      </c>
      <c r="Q5717" s="162">
        <f t="shared" si="893"/>
        <v>135.8640382680743</v>
      </c>
      <c r="R5717" s="163">
        <f t="shared" si="894"/>
        <v>1</v>
      </c>
      <c r="S5717" s="161">
        <f t="shared" si="895"/>
        <v>6000000</v>
      </c>
      <c r="T5717" s="162">
        <f t="shared" si="896"/>
        <v>191.35684858658212</v>
      </c>
      <c r="U5717" s="162">
        <f t="shared" si="897"/>
        <v>125.43201913403715</v>
      </c>
      <c r="V5717" s="163">
        <f t="shared" si="898"/>
        <v>1</v>
      </c>
      <c r="W5717" s="164">
        <f t="shared" si="899"/>
        <v>239239044.95003253</v>
      </c>
      <c r="X5717" s="164">
        <f t="shared" si="900"/>
        <v>245548976.7152698</v>
      </c>
    </row>
    <row r="5718" spans="10:24" x14ac:dyDescent="0.25">
      <c r="J5718">
        <v>5715</v>
      </c>
      <c r="K5718" s="43">
        <v>0.72869970387826644</v>
      </c>
      <c r="L5718">
        <v>0.61819929860619216</v>
      </c>
      <c r="M5718">
        <v>0.65916391002884023</v>
      </c>
      <c r="N5718" s="44">
        <v>0.11899584967690602</v>
      </c>
      <c r="O5718" s="161">
        <f t="shared" si="891"/>
        <v>6000000</v>
      </c>
      <c r="P5718" s="162">
        <f t="shared" si="892"/>
        <v>184.51132347567588</v>
      </c>
      <c r="Q5718" s="162">
        <f t="shared" si="893"/>
        <v>143.20364719988947</v>
      </c>
      <c r="R5718" s="163">
        <f t="shared" si="894"/>
        <v>1</v>
      </c>
      <c r="S5718" s="161">
        <f t="shared" si="895"/>
        <v>7000000</v>
      </c>
      <c r="T5718" s="162">
        <f t="shared" si="896"/>
        <v>191.50377449189196</v>
      </c>
      <c r="U5718" s="162">
        <f t="shared" si="897"/>
        <v>129.10182359994474</v>
      </c>
      <c r="V5718" s="163">
        <f t="shared" si="898"/>
        <v>0.9</v>
      </c>
      <c r="W5718" s="164">
        <f t="shared" si="899"/>
        <v>197846057.65471843</v>
      </c>
      <c r="X5718" s="164">
        <f t="shared" si="900"/>
        <v>243132290.61926752</v>
      </c>
    </row>
    <row r="5719" spans="10:24" x14ac:dyDescent="0.25">
      <c r="J5719">
        <v>5716</v>
      </c>
      <c r="K5719" s="43">
        <v>5.9017538268087533E-2</v>
      </c>
      <c r="L5719">
        <v>0.92248477899210868</v>
      </c>
      <c r="M5719">
        <v>0.30370285304305766</v>
      </c>
      <c r="N5719" s="44">
        <v>0.78805677497601001</v>
      </c>
      <c r="O5719" s="161">
        <f t="shared" si="891"/>
        <v>2000000</v>
      </c>
      <c r="P5719" s="162">
        <f t="shared" si="892"/>
        <v>201.32978344811573</v>
      </c>
      <c r="Q5719" s="162">
        <f t="shared" si="893"/>
        <v>124.72439695748145</v>
      </c>
      <c r="R5719" s="163">
        <f t="shared" si="894"/>
        <v>1</v>
      </c>
      <c r="S5719" s="161">
        <f t="shared" si="895"/>
        <v>2000000</v>
      </c>
      <c r="T5719" s="162">
        <f t="shared" si="896"/>
        <v>197.10992781603858</v>
      </c>
      <c r="U5719" s="162">
        <f t="shared" si="897"/>
        <v>119.86219847874072</v>
      </c>
      <c r="V5719" s="163">
        <f t="shared" si="898"/>
        <v>1</v>
      </c>
      <c r="W5719" s="164">
        <f t="shared" si="899"/>
        <v>103210772.98126858</v>
      </c>
      <c r="X5719" s="164">
        <f t="shared" si="900"/>
        <v>4495458.6745957136</v>
      </c>
    </row>
    <row r="5720" spans="10:24" x14ac:dyDescent="0.25">
      <c r="J5720">
        <v>5717</v>
      </c>
      <c r="K5720" s="43">
        <v>0.5062592600396566</v>
      </c>
      <c r="L5720">
        <v>0.14520502986206607</v>
      </c>
      <c r="M5720">
        <v>3.0750025951224669E-2</v>
      </c>
      <c r="N5720" s="44">
        <v>0.85941979617546893</v>
      </c>
      <c r="O5720" s="161">
        <f t="shared" si="891"/>
        <v>5000000</v>
      </c>
      <c r="P5720" s="162">
        <f t="shared" si="892"/>
        <v>164.14166270660368</v>
      </c>
      <c r="Q5720" s="162">
        <f t="shared" si="893"/>
        <v>97.602337821571268</v>
      </c>
      <c r="R5720" s="163">
        <f t="shared" si="894"/>
        <v>1</v>
      </c>
      <c r="S5720" s="161">
        <f t="shared" si="895"/>
        <v>6000000</v>
      </c>
      <c r="T5720" s="162">
        <f t="shared" si="896"/>
        <v>184.7138875688679</v>
      </c>
      <c r="U5720" s="162">
        <f t="shared" si="897"/>
        <v>106.30116891078563</v>
      </c>
      <c r="V5720" s="163">
        <f t="shared" si="898"/>
        <v>1</v>
      </c>
      <c r="W5720" s="164">
        <f t="shared" si="899"/>
        <v>282696624.42516208</v>
      </c>
      <c r="X5720" s="164">
        <f t="shared" si="900"/>
        <v>320476311.9484936</v>
      </c>
    </row>
    <row r="5721" spans="10:24" x14ac:dyDescent="0.25">
      <c r="J5721">
        <v>5718</v>
      </c>
      <c r="K5721" s="43">
        <v>0.88960988803244756</v>
      </c>
      <c r="L5721">
        <v>0.85190035203841974</v>
      </c>
      <c r="M5721">
        <v>3.3398288359256845E-2</v>
      </c>
      <c r="N5721" s="44">
        <v>0.20496340079660191</v>
      </c>
      <c r="O5721" s="161">
        <f t="shared" si="891"/>
        <v>7000000</v>
      </c>
      <c r="P5721" s="162">
        <f t="shared" si="892"/>
        <v>195.66927846962432</v>
      </c>
      <c r="Q5721" s="162">
        <f t="shared" si="893"/>
        <v>98.339193805383019</v>
      </c>
      <c r="R5721" s="163">
        <f t="shared" si="894"/>
        <v>1</v>
      </c>
      <c r="S5721" s="161">
        <f t="shared" si="895"/>
        <v>7000000</v>
      </c>
      <c r="T5721" s="162">
        <f t="shared" si="896"/>
        <v>195.22309282320811</v>
      </c>
      <c r="U5721" s="162">
        <f t="shared" si="897"/>
        <v>106.66959690269151</v>
      </c>
      <c r="V5721" s="163">
        <f t="shared" si="898"/>
        <v>1</v>
      </c>
      <c r="W5721" s="164">
        <f t="shared" si="899"/>
        <v>631310592.64968908</v>
      </c>
      <c r="X5721" s="164">
        <f t="shared" si="900"/>
        <v>469874471.44361615</v>
      </c>
    </row>
    <row r="5722" spans="10:24" x14ac:dyDescent="0.25">
      <c r="J5722">
        <v>5719</v>
      </c>
      <c r="K5722" s="43">
        <v>0.51681367120005961</v>
      </c>
      <c r="L5722">
        <v>4.957917833431591E-2</v>
      </c>
      <c r="M5722">
        <v>0.10804038835174445</v>
      </c>
      <c r="N5722" s="44">
        <v>0.44309530642182415</v>
      </c>
      <c r="O5722" s="161">
        <f t="shared" si="891"/>
        <v>5000000</v>
      </c>
      <c r="P5722" s="162">
        <f t="shared" si="892"/>
        <v>155.26578500692608</v>
      </c>
      <c r="Q5722" s="162">
        <f t="shared" si="893"/>
        <v>110.25966028461994</v>
      </c>
      <c r="R5722" s="163">
        <f t="shared" si="894"/>
        <v>1</v>
      </c>
      <c r="S5722" s="161">
        <f t="shared" si="895"/>
        <v>6000000</v>
      </c>
      <c r="T5722" s="162">
        <f t="shared" si="896"/>
        <v>181.75526166897535</v>
      </c>
      <c r="U5722" s="162">
        <f t="shared" si="897"/>
        <v>112.62983014230997</v>
      </c>
      <c r="V5722" s="163">
        <f t="shared" si="898"/>
        <v>1</v>
      </c>
      <c r="W5722" s="164">
        <f t="shared" si="899"/>
        <v>175030623.61153069</v>
      </c>
      <c r="X5722" s="164">
        <f t="shared" si="900"/>
        <v>264752589.15999228</v>
      </c>
    </row>
    <row r="5723" spans="10:24" x14ac:dyDescent="0.25">
      <c r="J5723">
        <v>5720</v>
      </c>
      <c r="K5723" s="43">
        <v>0.94065929074379651</v>
      </c>
      <c r="L5723">
        <v>2.1227985086464951E-3</v>
      </c>
      <c r="M5723">
        <v>5.9121872157320121E-2</v>
      </c>
      <c r="N5723" s="44">
        <v>0.91247258350803329</v>
      </c>
      <c r="O5723" s="161">
        <f t="shared" si="891"/>
        <v>7000000</v>
      </c>
      <c r="P5723" s="162">
        <f t="shared" si="892"/>
        <v>137.11030558781167</v>
      </c>
      <c r="Q5723" s="162">
        <f t="shared" si="893"/>
        <v>103.75624319400929</v>
      </c>
      <c r="R5723" s="163">
        <f t="shared" si="894"/>
        <v>1</v>
      </c>
      <c r="S5723" s="161">
        <f t="shared" si="895"/>
        <v>9000000</v>
      </c>
      <c r="T5723" s="162">
        <f t="shared" si="896"/>
        <v>175.70343519593723</v>
      </c>
      <c r="U5723" s="162">
        <f t="shared" si="897"/>
        <v>109.37812159700465</v>
      </c>
      <c r="V5723" s="163">
        <f t="shared" si="898"/>
        <v>1</v>
      </c>
      <c r="W5723" s="164">
        <f t="shared" si="899"/>
        <v>183478436.75661665</v>
      </c>
      <c r="X5723" s="164">
        <f t="shared" si="900"/>
        <v>446927822.39039326</v>
      </c>
    </row>
    <row r="5724" spans="10:24" x14ac:dyDescent="0.25">
      <c r="J5724">
        <v>5721</v>
      </c>
      <c r="K5724" s="43">
        <v>0.66835234024565993</v>
      </c>
      <c r="L5724">
        <v>0.4192885835127379</v>
      </c>
      <c r="M5724">
        <v>0.34029420357787066</v>
      </c>
      <c r="N5724" s="44">
        <v>0.36952465546913027</v>
      </c>
      <c r="O5724" s="161">
        <f t="shared" si="891"/>
        <v>6000000</v>
      </c>
      <c r="P5724" s="162">
        <f t="shared" si="892"/>
        <v>176.94429318301567</v>
      </c>
      <c r="Q5724" s="162">
        <f t="shared" si="893"/>
        <v>126.76679344877627</v>
      </c>
      <c r="R5724" s="163">
        <f t="shared" si="894"/>
        <v>1</v>
      </c>
      <c r="S5724" s="161">
        <f t="shared" si="895"/>
        <v>7000000</v>
      </c>
      <c r="T5724" s="162">
        <f t="shared" si="896"/>
        <v>188.98143106100522</v>
      </c>
      <c r="U5724" s="162">
        <f t="shared" si="897"/>
        <v>120.88339672438813</v>
      </c>
      <c r="V5724" s="163">
        <f t="shared" si="898"/>
        <v>1</v>
      </c>
      <c r="W5724" s="164">
        <f t="shared" si="899"/>
        <v>251064998.40543646</v>
      </c>
      <c r="X5724" s="164">
        <f t="shared" si="900"/>
        <v>326686240.35631961</v>
      </c>
    </row>
    <row r="5725" spans="10:24" x14ac:dyDescent="0.25">
      <c r="J5725">
        <v>5722</v>
      </c>
      <c r="K5725" s="43">
        <v>0.60451678849367374</v>
      </c>
      <c r="L5725">
        <v>0.56562185254532327</v>
      </c>
      <c r="M5725">
        <v>0.97174971237808361</v>
      </c>
      <c r="N5725" s="44">
        <v>0.8687577759027113</v>
      </c>
      <c r="O5725" s="161">
        <f t="shared" si="891"/>
        <v>6000000</v>
      </c>
      <c r="P5725" s="162">
        <f t="shared" si="892"/>
        <v>182.47857689433906</v>
      </c>
      <c r="Q5725" s="162">
        <f t="shared" si="893"/>
        <v>173.14309127843887</v>
      </c>
      <c r="R5725" s="163">
        <f t="shared" si="894"/>
        <v>1</v>
      </c>
      <c r="S5725" s="161">
        <f t="shared" si="895"/>
        <v>7000000</v>
      </c>
      <c r="T5725" s="162">
        <f t="shared" si="896"/>
        <v>190.82619229811303</v>
      </c>
      <c r="U5725" s="162">
        <f t="shared" si="897"/>
        <v>144.07154563921944</v>
      </c>
      <c r="V5725" s="163">
        <f t="shared" si="898"/>
        <v>1</v>
      </c>
      <c r="W5725" s="164">
        <f t="shared" si="899"/>
        <v>6012913.6954010949</v>
      </c>
      <c r="X5725" s="164">
        <f t="shared" si="900"/>
        <v>177282526.61225516</v>
      </c>
    </row>
    <row r="5726" spans="10:24" x14ac:dyDescent="0.25">
      <c r="J5726">
        <v>5723</v>
      </c>
      <c r="K5726" s="43">
        <v>0.31770266160990224</v>
      </c>
      <c r="L5726">
        <v>0.83735979724083398</v>
      </c>
      <c r="M5726">
        <v>0.9681056006842147</v>
      </c>
      <c r="N5726" s="44">
        <v>0.89159531243903445</v>
      </c>
      <c r="O5726" s="161">
        <f t="shared" si="891"/>
        <v>5000000</v>
      </c>
      <c r="P5726" s="162">
        <f t="shared" si="892"/>
        <v>194.75497038333432</v>
      </c>
      <c r="Q5726" s="162">
        <f t="shared" si="893"/>
        <v>172.07306296577539</v>
      </c>
      <c r="R5726" s="163">
        <f t="shared" si="894"/>
        <v>1</v>
      </c>
      <c r="S5726" s="161">
        <f t="shared" si="895"/>
        <v>6000000</v>
      </c>
      <c r="T5726" s="162">
        <f t="shared" si="896"/>
        <v>194.91832346111144</v>
      </c>
      <c r="U5726" s="162">
        <f t="shared" si="897"/>
        <v>143.53653148288771</v>
      </c>
      <c r="V5726" s="163">
        <f t="shared" si="898"/>
        <v>1</v>
      </c>
      <c r="W5726" s="164">
        <f t="shared" si="899"/>
        <v>63409537.087794662</v>
      </c>
      <c r="X5726" s="164">
        <f t="shared" si="900"/>
        <v>158290751.86934239</v>
      </c>
    </row>
    <row r="5727" spans="10:24" x14ac:dyDescent="0.25">
      <c r="J5727">
        <v>5724</v>
      </c>
      <c r="K5727" s="43">
        <v>0.82889075908399801</v>
      </c>
      <c r="L5727">
        <v>0.95444268289090961</v>
      </c>
      <c r="M5727">
        <v>0.74531632155764593</v>
      </c>
      <c r="N5727" s="44">
        <v>0.56633468775196993</v>
      </c>
      <c r="O5727" s="161">
        <f t="shared" si="891"/>
        <v>7000000</v>
      </c>
      <c r="P5727" s="162">
        <f t="shared" si="892"/>
        <v>205.34320646206683</v>
      </c>
      <c r="Q5727" s="162">
        <f t="shared" si="893"/>
        <v>148.19646202176543</v>
      </c>
      <c r="R5727" s="163">
        <f t="shared" si="894"/>
        <v>1</v>
      </c>
      <c r="S5727" s="161">
        <f t="shared" si="895"/>
        <v>7000000</v>
      </c>
      <c r="T5727" s="162">
        <f t="shared" si="896"/>
        <v>198.4477354873556</v>
      </c>
      <c r="U5727" s="162">
        <f t="shared" si="897"/>
        <v>131.59823101088273</v>
      </c>
      <c r="V5727" s="163">
        <f t="shared" si="898"/>
        <v>1</v>
      </c>
      <c r="W5727" s="164">
        <f t="shared" si="899"/>
        <v>350027211.08210981</v>
      </c>
      <c r="X5727" s="164">
        <f t="shared" si="900"/>
        <v>317946531.3353101</v>
      </c>
    </row>
    <row r="5728" spans="10:24" x14ac:dyDescent="0.25">
      <c r="J5728">
        <v>5725</v>
      </c>
      <c r="K5728" s="43">
        <v>0.92982309744570291</v>
      </c>
      <c r="L5728">
        <v>0.48385621570345227</v>
      </c>
      <c r="M5728">
        <v>0.62121945057135308</v>
      </c>
      <c r="N5728" s="44">
        <v>0.52116020531746077</v>
      </c>
      <c r="O5728" s="161">
        <f t="shared" si="891"/>
        <v>7000000</v>
      </c>
      <c r="P5728" s="162">
        <f t="shared" si="892"/>
        <v>179.39283724920094</v>
      </c>
      <c r="Q5728" s="162">
        <f t="shared" si="893"/>
        <v>141.17370148206953</v>
      </c>
      <c r="R5728" s="163">
        <f t="shared" si="894"/>
        <v>1</v>
      </c>
      <c r="S5728" s="161">
        <f t="shared" si="895"/>
        <v>9000000</v>
      </c>
      <c r="T5728" s="162">
        <f t="shared" si="896"/>
        <v>189.79761241640031</v>
      </c>
      <c r="U5728" s="162">
        <f t="shared" si="897"/>
        <v>128.08685074103477</v>
      </c>
      <c r="V5728" s="163">
        <f t="shared" si="898"/>
        <v>1</v>
      </c>
      <c r="W5728" s="164">
        <f t="shared" si="899"/>
        <v>217533950.36991984</v>
      </c>
      <c r="X5728" s="164">
        <f t="shared" si="900"/>
        <v>405396855.07828987</v>
      </c>
    </row>
    <row r="5729" spans="10:24" x14ac:dyDescent="0.25">
      <c r="J5729">
        <v>5726</v>
      </c>
      <c r="K5729" s="43">
        <v>0.77968870778202237</v>
      </c>
      <c r="L5729">
        <v>0.90800829346761891</v>
      </c>
      <c r="M5729">
        <v>0.39871566185255025</v>
      </c>
      <c r="N5729" s="44">
        <v>0.46176512124599889</v>
      </c>
      <c r="O5729" s="161">
        <f t="shared" si="891"/>
        <v>7000000</v>
      </c>
      <c r="P5729" s="162">
        <f t="shared" si="892"/>
        <v>199.92884363605265</v>
      </c>
      <c r="Q5729" s="162">
        <f t="shared" si="893"/>
        <v>129.86654278281733</v>
      </c>
      <c r="R5729" s="163">
        <f t="shared" si="894"/>
        <v>1</v>
      </c>
      <c r="S5729" s="161">
        <f t="shared" si="895"/>
        <v>7000000</v>
      </c>
      <c r="T5729" s="162">
        <f t="shared" si="896"/>
        <v>196.64294787868423</v>
      </c>
      <c r="U5729" s="162">
        <f t="shared" si="897"/>
        <v>122.43327139140867</v>
      </c>
      <c r="V5729" s="163">
        <f t="shared" si="898"/>
        <v>1</v>
      </c>
      <c r="W5729" s="164">
        <f t="shared" si="899"/>
        <v>440436105.97264719</v>
      </c>
      <c r="X5729" s="164">
        <f t="shared" si="900"/>
        <v>369467735.41092891</v>
      </c>
    </row>
    <row r="5730" spans="10:24" x14ac:dyDescent="0.25">
      <c r="J5730">
        <v>5727</v>
      </c>
      <c r="K5730" s="43">
        <v>0.58562663944841997</v>
      </c>
      <c r="L5730">
        <v>0.72389143216600038</v>
      </c>
      <c r="M5730">
        <v>0.68259829854069465</v>
      </c>
      <c r="N5730" s="44">
        <v>0.83718137983127372</v>
      </c>
      <c r="O5730" s="161">
        <f t="shared" si="891"/>
        <v>6000000</v>
      </c>
      <c r="P5730" s="162">
        <f t="shared" si="892"/>
        <v>188.91661628300321</v>
      </c>
      <c r="Q5730" s="162">
        <f t="shared" si="893"/>
        <v>144.49953899106038</v>
      </c>
      <c r="R5730" s="163">
        <f t="shared" si="894"/>
        <v>1</v>
      </c>
      <c r="S5730" s="161">
        <f t="shared" si="895"/>
        <v>6000000</v>
      </c>
      <c r="T5730" s="162">
        <f t="shared" si="896"/>
        <v>192.97220542766775</v>
      </c>
      <c r="U5730" s="162">
        <f t="shared" si="897"/>
        <v>129.74976949553019</v>
      </c>
      <c r="V5730" s="163">
        <f t="shared" si="898"/>
        <v>1</v>
      </c>
      <c r="W5730" s="164">
        <f t="shared" si="899"/>
        <v>216502463.75165698</v>
      </c>
      <c r="X5730" s="164">
        <f t="shared" si="900"/>
        <v>229334615.59282535</v>
      </c>
    </row>
    <row r="5731" spans="10:24" x14ac:dyDescent="0.25">
      <c r="J5731">
        <v>5728</v>
      </c>
      <c r="K5731" s="43">
        <v>0.70632256700029938</v>
      </c>
      <c r="L5731">
        <v>8.4137078371046115E-2</v>
      </c>
      <c r="M5731">
        <v>0.73757211924464017</v>
      </c>
      <c r="N5731" s="44">
        <v>0.32858718885267046</v>
      </c>
      <c r="O5731" s="161">
        <f t="shared" si="891"/>
        <v>6000000</v>
      </c>
      <c r="P5731" s="162">
        <f t="shared" si="892"/>
        <v>159.33344249880679</v>
      </c>
      <c r="Q5731" s="162">
        <f t="shared" si="893"/>
        <v>147.71756556789222</v>
      </c>
      <c r="R5731" s="163">
        <f t="shared" si="894"/>
        <v>1</v>
      </c>
      <c r="S5731" s="161">
        <f t="shared" si="895"/>
        <v>7000000</v>
      </c>
      <c r="T5731" s="162">
        <f t="shared" si="896"/>
        <v>183.11114749960225</v>
      </c>
      <c r="U5731" s="162">
        <f t="shared" si="897"/>
        <v>131.35878278394611</v>
      </c>
      <c r="V5731" s="163">
        <f t="shared" si="898"/>
        <v>1</v>
      </c>
      <c r="W5731" s="164">
        <f t="shared" si="899"/>
        <v>19695261.585487396</v>
      </c>
      <c r="X5731" s="164">
        <f t="shared" si="900"/>
        <v>212266553.00959301</v>
      </c>
    </row>
    <row r="5732" spans="10:24" x14ac:dyDescent="0.25">
      <c r="J5732">
        <v>5729</v>
      </c>
      <c r="K5732" s="43">
        <v>0.5982880167583865</v>
      </c>
      <c r="L5732">
        <v>0.99632456641440537</v>
      </c>
      <c r="M5732">
        <v>0.40701371839029599</v>
      </c>
      <c r="N5732" s="44">
        <v>5.0972108037448116E-2</v>
      </c>
      <c r="O5732" s="161">
        <f t="shared" si="891"/>
        <v>6000000</v>
      </c>
      <c r="P5732" s="162">
        <f t="shared" si="892"/>
        <v>220.20774536287439</v>
      </c>
      <c r="Q5732" s="162">
        <f t="shared" si="893"/>
        <v>130.29532821238521</v>
      </c>
      <c r="R5732" s="163">
        <f t="shared" si="894"/>
        <v>1</v>
      </c>
      <c r="S5732" s="161">
        <f t="shared" si="895"/>
        <v>6000000</v>
      </c>
      <c r="T5732" s="162">
        <f t="shared" si="896"/>
        <v>203.4025817876248</v>
      </c>
      <c r="U5732" s="162">
        <f t="shared" si="897"/>
        <v>122.64766410619261</v>
      </c>
      <c r="V5732" s="163">
        <f t="shared" si="898"/>
        <v>0.9</v>
      </c>
      <c r="W5732" s="164">
        <f t="shared" si="899"/>
        <v>489474502.90293503</v>
      </c>
      <c r="X5732" s="164">
        <f t="shared" si="900"/>
        <v>286076555.47973382</v>
      </c>
    </row>
    <row r="5733" spans="10:24" x14ac:dyDescent="0.25">
      <c r="J5733">
        <v>5730</v>
      </c>
      <c r="K5733" s="43">
        <v>0.72702910170623047</v>
      </c>
      <c r="L5733">
        <v>0.95795376991802239</v>
      </c>
      <c r="M5733">
        <v>0.33892116999804778</v>
      </c>
      <c r="N5733" s="44">
        <v>0.25308043277546632</v>
      </c>
      <c r="O5733" s="161">
        <f t="shared" si="891"/>
        <v>6000000</v>
      </c>
      <c r="P5733" s="162">
        <f t="shared" si="892"/>
        <v>205.91128337849545</v>
      </c>
      <c r="Q5733" s="162">
        <f t="shared" si="893"/>
        <v>126.69181510023861</v>
      </c>
      <c r="R5733" s="163">
        <f t="shared" si="894"/>
        <v>1</v>
      </c>
      <c r="S5733" s="161">
        <f t="shared" si="895"/>
        <v>7000000</v>
      </c>
      <c r="T5733" s="162">
        <f t="shared" si="896"/>
        <v>198.63709445949848</v>
      </c>
      <c r="U5733" s="162">
        <f t="shared" si="897"/>
        <v>120.84590755011931</v>
      </c>
      <c r="V5733" s="163">
        <f t="shared" si="898"/>
        <v>1</v>
      </c>
      <c r="W5733" s="164">
        <f t="shared" si="899"/>
        <v>425316809.66954106</v>
      </c>
      <c r="X5733" s="164">
        <f t="shared" si="900"/>
        <v>394538308.36565423</v>
      </c>
    </row>
    <row r="5734" spans="10:24" x14ac:dyDescent="0.25">
      <c r="J5734">
        <v>5731</v>
      </c>
      <c r="K5734" s="43">
        <v>0.51776916184467048</v>
      </c>
      <c r="L5734">
        <v>0.89871586891331789</v>
      </c>
      <c r="M5734">
        <v>0.15354189840263666</v>
      </c>
      <c r="N5734" s="44">
        <v>0.86357054040809278</v>
      </c>
      <c r="O5734" s="161">
        <f t="shared" si="891"/>
        <v>5000000</v>
      </c>
      <c r="P5734" s="162">
        <f t="shared" si="892"/>
        <v>199.1140280885372</v>
      </c>
      <c r="Q5734" s="162">
        <f t="shared" si="893"/>
        <v>114.5727952537009</v>
      </c>
      <c r="R5734" s="163">
        <f t="shared" si="894"/>
        <v>1</v>
      </c>
      <c r="S5734" s="161">
        <f t="shared" si="895"/>
        <v>6000000</v>
      </c>
      <c r="T5734" s="162">
        <f t="shared" si="896"/>
        <v>196.37134269617906</v>
      </c>
      <c r="U5734" s="162">
        <f t="shared" si="897"/>
        <v>114.78639762685046</v>
      </c>
      <c r="V5734" s="163">
        <f t="shared" si="898"/>
        <v>1</v>
      </c>
      <c r="W5734" s="164">
        <f t="shared" si="899"/>
        <v>372706164.17418146</v>
      </c>
      <c r="X5734" s="164">
        <f t="shared" si="900"/>
        <v>339509670.41597158</v>
      </c>
    </row>
    <row r="5735" spans="10:24" x14ac:dyDescent="0.25">
      <c r="J5735">
        <v>5732</v>
      </c>
      <c r="K5735" s="43">
        <v>0.46299166248148671</v>
      </c>
      <c r="L5735">
        <v>0.66601456327774933</v>
      </c>
      <c r="M5735">
        <v>0.76842517610010508</v>
      </c>
      <c r="N5735" s="44">
        <v>0.84554247560879625</v>
      </c>
      <c r="O5735" s="161">
        <f t="shared" si="891"/>
        <v>5000000</v>
      </c>
      <c r="P5735" s="162">
        <f t="shared" si="892"/>
        <v>186.43401788883088</v>
      </c>
      <c r="Q5735" s="162">
        <f t="shared" si="893"/>
        <v>149.67340784021636</v>
      </c>
      <c r="R5735" s="163">
        <f t="shared" si="894"/>
        <v>1</v>
      </c>
      <c r="S5735" s="161">
        <f t="shared" si="895"/>
        <v>6000000</v>
      </c>
      <c r="T5735" s="162">
        <f t="shared" si="896"/>
        <v>192.14467262961028</v>
      </c>
      <c r="U5735" s="162">
        <f t="shared" si="897"/>
        <v>132.33670392010816</v>
      </c>
      <c r="V5735" s="163">
        <f t="shared" si="898"/>
        <v>1</v>
      </c>
      <c r="W5735" s="164">
        <f t="shared" si="899"/>
        <v>133803050.24307263</v>
      </c>
      <c r="X5735" s="164">
        <f t="shared" si="900"/>
        <v>208847812.25701272</v>
      </c>
    </row>
    <row r="5736" spans="10:24" x14ac:dyDescent="0.25">
      <c r="J5736">
        <v>5733</v>
      </c>
      <c r="K5736" s="43">
        <v>0.93742055753077536</v>
      </c>
      <c r="L5736">
        <v>0.8732711849429402</v>
      </c>
      <c r="M5736">
        <v>0.89349881792857466</v>
      </c>
      <c r="N5736" s="44">
        <v>0.83966001638231214</v>
      </c>
      <c r="O5736" s="161">
        <f t="shared" si="891"/>
        <v>7000000</v>
      </c>
      <c r="P5736" s="162">
        <f t="shared" si="892"/>
        <v>197.12986971217146</v>
      </c>
      <c r="Q5736" s="162">
        <f t="shared" si="893"/>
        <v>159.90704135709393</v>
      </c>
      <c r="R5736" s="163">
        <f t="shared" si="894"/>
        <v>1</v>
      </c>
      <c r="S5736" s="161">
        <f t="shared" si="895"/>
        <v>9000000</v>
      </c>
      <c r="T5736" s="162">
        <f t="shared" si="896"/>
        <v>195.70995657072382</v>
      </c>
      <c r="U5736" s="162">
        <f t="shared" si="897"/>
        <v>137.45352067854697</v>
      </c>
      <c r="V5736" s="163">
        <f t="shared" si="898"/>
        <v>1</v>
      </c>
      <c r="W5736" s="164">
        <f t="shared" si="899"/>
        <v>210559798.48554268</v>
      </c>
      <c r="X5736" s="164">
        <f t="shared" si="900"/>
        <v>374307923.02959168</v>
      </c>
    </row>
    <row r="5737" spans="10:24" x14ac:dyDescent="0.25">
      <c r="J5737">
        <v>5734</v>
      </c>
      <c r="K5737" s="43">
        <v>0.23301933098016325</v>
      </c>
      <c r="L5737">
        <v>0.66798078767858127</v>
      </c>
      <c r="M5737">
        <v>0.20422256375844039</v>
      </c>
      <c r="N5737" s="44">
        <v>0.88604561615160382</v>
      </c>
      <c r="O5737" s="161">
        <f t="shared" si="891"/>
        <v>2000000</v>
      </c>
      <c r="P5737" s="162">
        <f t="shared" si="892"/>
        <v>186.51516479579698</v>
      </c>
      <c r="Q5737" s="162">
        <f t="shared" si="893"/>
        <v>118.46734071761591</v>
      </c>
      <c r="R5737" s="163">
        <f t="shared" si="894"/>
        <v>1</v>
      </c>
      <c r="S5737" s="161">
        <f t="shared" si="895"/>
        <v>5000000</v>
      </c>
      <c r="T5737" s="162">
        <f t="shared" si="896"/>
        <v>192.17172159859899</v>
      </c>
      <c r="U5737" s="162">
        <f t="shared" si="897"/>
        <v>116.73367035880796</v>
      </c>
      <c r="V5737" s="163">
        <f t="shared" si="898"/>
        <v>1</v>
      </c>
      <c r="W5737" s="164">
        <f t="shared" si="899"/>
        <v>86095648.156362116</v>
      </c>
      <c r="X5737" s="164">
        <f t="shared" si="900"/>
        <v>227190256.19895518</v>
      </c>
    </row>
    <row r="5738" spans="10:24" x14ac:dyDescent="0.25">
      <c r="J5738">
        <v>5735</v>
      </c>
      <c r="K5738" s="43">
        <v>0.86821575648516369</v>
      </c>
      <c r="L5738">
        <v>0.55466183335368868</v>
      </c>
      <c r="M5738">
        <v>0.79584470516671624</v>
      </c>
      <c r="N5738" s="44">
        <v>0.66413948887787611</v>
      </c>
      <c r="O5738" s="161">
        <f t="shared" si="891"/>
        <v>7000000</v>
      </c>
      <c r="P5738" s="162">
        <f t="shared" si="892"/>
        <v>182.06172681759475</v>
      </c>
      <c r="Q5738" s="162">
        <f t="shared" si="893"/>
        <v>151.53740561882594</v>
      </c>
      <c r="R5738" s="163">
        <f t="shared" si="894"/>
        <v>1</v>
      </c>
      <c r="S5738" s="161">
        <f t="shared" si="895"/>
        <v>7000000</v>
      </c>
      <c r="T5738" s="162">
        <f t="shared" si="896"/>
        <v>190.68724227253159</v>
      </c>
      <c r="U5738" s="162">
        <f t="shared" si="897"/>
        <v>133.26870280941299</v>
      </c>
      <c r="V5738" s="163">
        <f t="shared" si="898"/>
        <v>1</v>
      </c>
      <c r="W5738" s="164">
        <f t="shared" si="899"/>
        <v>163670248.39138162</v>
      </c>
      <c r="X5738" s="164">
        <f t="shared" si="900"/>
        <v>251929776.24183023</v>
      </c>
    </row>
    <row r="5739" spans="10:24" x14ac:dyDescent="0.25">
      <c r="J5739">
        <v>5736</v>
      </c>
      <c r="K5739" s="43">
        <v>0.89153561431287121</v>
      </c>
      <c r="L5739">
        <v>0.46262731679311986</v>
      </c>
      <c r="M5739">
        <v>0.76414047063808144</v>
      </c>
      <c r="N5739" s="44">
        <v>0.83933110290346991</v>
      </c>
      <c r="O5739" s="161">
        <f t="shared" si="891"/>
        <v>7000000</v>
      </c>
      <c r="P5739" s="162">
        <f t="shared" si="892"/>
        <v>178.59274700886027</v>
      </c>
      <c r="Q5739" s="162">
        <f t="shared" si="893"/>
        <v>149.39369691871468</v>
      </c>
      <c r="R5739" s="163">
        <f t="shared" si="894"/>
        <v>1</v>
      </c>
      <c r="S5739" s="161">
        <f t="shared" si="895"/>
        <v>7000000</v>
      </c>
      <c r="T5739" s="162">
        <f t="shared" si="896"/>
        <v>189.5309156696201</v>
      </c>
      <c r="U5739" s="162">
        <f t="shared" si="897"/>
        <v>132.19684845935734</v>
      </c>
      <c r="V5739" s="163">
        <f t="shared" si="898"/>
        <v>1</v>
      </c>
      <c r="W5739" s="164">
        <f t="shared" si="899"/>
        <v>154393350.63101915</v>
      </c>
      <c r="X5739" s="164">
        <f t="shared" si="900"/>
        <v>251338470.47183931</v>
      </c>
    </row>
    <row r="5740" spans="10:24" x14ac:dyDescent="0.25">
      <c r="J5740">
        <v>5737</v>
      </c>
      <c r="K5740" s="43">
        <v>0.85699175725253551</v>
      </c>
      <c r="L5740">
        <v>0.21758217993923601</v>
      </c>
      <c r="M5740">
        <v>0.21224205833114052</v>
      </c>
      <c r="N5740" s="44">
        <v>0.41083748203310821</v>
      </c>
      <c r="O5740" s="161">
        <f t="shared" si="891"/>
        <v>7000000</v>
      </c>
      <c r="P5740" s="162">
        <f t="shared" si="892"/>
        <v>168.29422667100147</v>
      </c>
      <c r="Q5740" s="162">
        <f t="shared" si="893"/>
        <v>119.02668034818947</v>
      </c>
      <c r="R5740" s="163">
        <f t="shared" si="894"/>
        <v>1</v>
      </c>
      <c r="S5740" s="161">
        <f t="shared" si="895"/>
        <v>7000000</v>
      </c>
      <c r="T5740" s="162">
        <f t="shared" si="896"/>
        <v>186.0980755570005</v>
      </c>
      <c r="U5740" s="162">
        <f t="shared" si="897"/>
        <v>117.01334017409474</v>
      </c>
      <c r="V5740" s="163">
        <f t="shared" si="898"/>
        <v>1</v>
      </c>
      <c r="W5740" s="164">
        <f t="shared" si="899"/>
        <v>294872824.25968397</v>
      </c>
      <c r="X5740" s="164">
        <f t="shared" si="900"/>
        <v>333593147.68034035</v>
      </c>
    </row>
    <row r="5741" spans="10:24" x14ac:dyDescent="0.25">
      <c r="J5741">
        <v>5738</v>
      </c>
      <c r="K5741" s="43">
        <v>0.63544291620420879</v>
      </c>
      <c r="L5741">
        <v>0.43425251676920984</v>
      </c>
      <c r="M5741">
        <v>0.74730960507368127</v>
      </c>
      <c r="N5741" s="44">
        <v>0.43708935305723107</v>
      </c>
      <c r="O5741" s="161">
        <f t="shared" si="891"/>
        <v>6000000</v>
      </c>
      <c r="P5741" s="162">
        <f t="shared" si="892"/>
        <v>177.51663440910039</v>
      </c>
      <c r="Q5741" s="162">
        <f t="shared" si="893"/>
        <v>148.32094843496461</v>
      </c>
      <c r="R5741" s="163">
        <f t="shared" si="894"/>
        <v>1</v>
      </c>
      <c r="S5741" s="161">
        <f t="shared" si="895"/>
        <v>7000000</v>
      </c>
      <c r="T5741" s="162">
        <f t="shared" si="896"/>
        <v>189.17221146970013</v>
      </c>
      <c r="U5741" s="162">
        <f t="shared" si="897"/>
        <v>131.66047421748232</v>
      </c>
      <c r="V5741" s="163">
        <f t="shared" si="898"/>
        <v>1</v>
      </c>
      <c r="W5741" s="164">
        <f t="shared" si="899"/>
        <v>125174115.84481472</v>
      </c>
      <c r="X5741" s="164">
        <f t="shared" si="900"/>
        <v>252582160.76552469</v>
      </c>
    </row>
    <row r="5742" spans="10:24" x14ac:dyDescent="0.25">
      <c r="J5742">
        <v>5739</v>
      </c>
      <c r="K5742" s="43">
        <v>0.50569037516323923</v>
      </c>
      <c r="L5742">
        <v>0.56030680255054366</v>
      </c>
      <c r="M5742">
        <v>0.36031955856185072</v>
      </c>
      <c r="N5742" s="44">
        <v>0.15113468530695884</v>
      </c>
      <c r="O5742" s="161">
        <f t="shared" si="891"/>
        <v>5000000</v>
      </c>
      <c r="P5742" s="162">
        <f t="shared" si="892"/>
        <v>182.27620672786094</v>
      </c>
      <c r="Q5742" s="162">
        <f t="shared" si="893"/>
        <v>127.84790484024586</v>
      </c>
      <c r="R5742" s="163">
        <f t="shared" si="894"/>
        <v>1</v>
      </c>
      <c r="S5742" s="161">
        <f t="shared" si="895"/>
        <v>6000000</v>
      </c>
      <c r="T5742" s="162">
        <f t="shared" si="896"/>
        <v>190.75873557595364</v>
      </c>
      <c r="U5742" s="162">
        <f t="shared" si="897"/>
        <v>121.42395242012293</v>
      </c>
      <c r="V5742" s="163">
        <f t="shared" si="898"/>
        <v>0.9</v>
      </c>
      <c r="W5742" s="164">
        <f t="shared" si="899"/>
        <v>222141509.43807536</v>
      </c>
      <c r="X5742" s="164">
        <f t="shared" si="900"/>
        <v>224407829.04148585</v>
      </c>
    </row>
    <row r="5743" spans="10:24" x14ac:dyDescent="0.25">
      <c r="J5743">
        <v>5740</v>
      </c>
      <c r="K5743" s="43">
        <v>0.44285548119734075</v>
      </c>
      <c r="L5743">
        <v>0.99537833407561171</v>
      </c>
      <c r="M5743">
        <v>0.41117963099839339</v>
      </c>
      <c r="N5743" s="44">
        <v>0.99101530437254637</v>
      </c>
      <c r="O5743" s="161">
        <f t="shared" si="891"/>
        <v>5000000</v>
      </c>
      <c r="P5743" s="162">
        <f t="shared" si="892"/>
        <v>219.04381119744826</v>
      </c>
      <c r="Q5743" s="162">
        <f t="shared" si="893"/>
        <v>130.50976851943349</v>
      </c>
      <c r="R5743" s="163">
        <f t="shared" si="894"/>
        <v>1</v>
      </c>
      <c r="S5743" s="161">
        <f t="shared" si="895"/>
        <v>6000000</v>
      </c>
      <c r="T5743" s="162">
        <f t="shared" si="896"/>
        <v>203.01460373248275</v>
      </c>
      <c r="U5743" s="162">
        <f t="shared" si="897"/>
        <v>122.75488425971675</v>
      </c>
      <c r="V5743" s="163">
        <f t="shared" si="898"/>
        <v>1</v>
      </c>
      <c r="W5743" s="164">
        <f t="shared" si="899"/>
        <v>392670213.39007384</v>
      </c>
      <c r="X5743" s="164">
        <f t="shared" si="900"/>
        <v>331558316.83659607</v>
      </c>
    </row>
    <row r="5744" spans="10:24" x14ac:dyDescent="0.25">
      <c r="J5744">
        <v>5741</v>
      </c>
      <c r="K5744" s="43">
        <v>0.21162963269087909</v>
      </c>
      <c r="L5744">
        <v>4.2666145804280742E-2</v>
      </c>
      <c r="M5744">
        <v>0.84011788631762607</v>
      </c>
      <c r="N5744" s="44">
        <v>0.71062604062543067</v>
      </c>
      <c r="O5744" s="161">
        <f t="shared" si="891"/>
        <v>2000000</v>
      </c>
      <c r="P5744" s="162">
        <f t="shared" si="892"/>
        <v>154.1917316982217</v>
      </c>
      <c r="Q5744" s="162">
        <f t="shared" si="893"/>
        <v>154.89885014603783</v>
      </c>
      <c r="R5744" s="163">
        <f t="shared" si="894"/>
        <v>1</v>
      </c>
      <c r="S5744" s="161">
        <f t="shared" si="895"/>
        <v>5000000</v>
      </c>
      <c r="T5744" s="162">
        <f t="shared" si="896"/>
        <v>181.39724389940724</v>
      </c>
      <c r="U5744" s="162">
        <f t="shared" si="897"/>
        <v>134.94942507301892</v>
      </c>
      <c r="V5744" s="163">
        <f t="shared" si="898"/>
        <v>1</v>
      </c>
      <c r="W5744" s="164">
        <f t="shared" si="899"/>
        <v>-51414236.89563226</v>
      </c>
      <c r="X5744" s="164">
        <f t="shared" si="900"/>
        <v>82239094.131941646</v>
      </c>
    </row>
    <row r="5745" spans="10:24" x14ac:dyDescent="0.25">
      <c r="J5745">
        <v>5742</v>
      </c>
      <c r="K5745" s="43">
        <v>0.93488276351549282</v>
      </c>
      <c r="L5745">
        <v>0.86513595366747231</v>
      </c>
      <c r="M5745">
        <v>0.95226320948572762</v>
      </c>
      <c r="N5745" s="44">
        <v>0.51733019963496785</v>
      </c>
      <c r="O5745" s="161">
        <f t="shared" si="891"/>
        <v>7000000</v>
      </c>
      <c r="P5745" s="162">
        <f t="shared" si="892"/>
        <v>196.55533417909129</v>
      </c>
      <c r="Q5745" s="162">
        <f t="shared" si="893"/>
        <v>168.34410682541682</v>
      </c>
      <c r="R5745" s="163">
        <f t="shared" si="894"/>
        <v>1</v>
      </c>
      <c r="S5745" s="161">
        <f t="shared" si="895"/>
        <v>9000000</v>
      </c>
      <c r="T5745" s="162">
        <f t="shared" si="896"/>
        <v>195.51844472636375</v>
      </c>
      <c r="U5745" s="162">
        <f t="shared" si="897"/>
        <v>141.67205341270841</v>
      </c>
      <c r="V5745" s="163">
        <f t="shared" si="898"/>
        <v>1</v>
      </c>
      <c r="W5745" s="164">
        <f t="shared" si="899"/>
        <v>147478591.47572133</v>
      </c>
      <c r="X5745" s="164">
        <f t="shared" si="900"/>
        <v>334617521.82289809</v>
      </c>
    </row>
    <row r="5746" spans="10:24" x14ac:dyDescent="0.25">
      <c r="J5746">
        <v>5743</v>
      </c>
      <c r="K5746" s="43">
        <v>0.5367289988301589</v>
      </c>
      <c r="L5746">
        <v>0.76291687666465713</v>
      </c>
      <c r="M5746">
        <v>0.78039537697328609</v>
      </c>
      <c r="N5746" s="44">
        <v>9.7949333987612519E-4</v>
      </c>
      <c r="O5746" s="161">
        <f t="shared" si="891"/>
        <v>5000000</v>
      </c>
      <c r="P5746" s="162">
        <f t="shared" si="892"/>
        <v>190.73575171892165</v>
      </c>
      <c r="Q5746" s="162">
        <f t="shared" si="893"/>
        <v>150.47058428670883</v>
      </c>
      <c r="R5746" s="163">
        <f t="shared" si="894"/>
        <v>1</v>
      </c>
      <c r="S5746" s="161">
        <f t="shared" si="895"/>
        <v>6000000</v>
      </c>
      <c r="T5746" s="162">
        <f t="shared" si="896"/>
        <v>193.57858390630722</v>
      </c>
      <c r="U5746" s="162">
        <f t="shared" si="897"/>
        <v>132.7352921433544</v>
      </c>
      <c r="V5746" s="163">
        <f t="shared" si="898"/>
        <v>0.05</v>
      </c>
      <c r="W5746" s="164">
        <f t="shared" si="899"/>
        <v>151325837.16106409</v>
      </c>
      <c r="X5746" s="164">
        <f t="shared" si="900"/>
        <v>-131747012.47111416</v>
      </c>
    </row>
    <row r="5747" spans="10:24" x14ac:dyDescent="0.25">
      <c r="J5747">
        <v>5744</v>
      </c>
      <c r="K5747" s="43">
        <v>0.21556018870346716</v>
      </c>
      <c r="L5747">
        <v>8.5630744932627678E-2</v>
      </c>
      <c r="M5747">
        <v>0.63369870384720151</v>
      </c>
      <c r="N5747" s="44">
        <v>0.4917540158409075</v>
      </c>
      <c r="O5747" s="161">
        <f t="shared" si="891"/>
        <v>2000000</v>
      </c>
      <c r="P5747" s="162">
        <f t="shared" si="892"/>
        <v>159.47757558931491</v>
      </c>
      <c r="Q5747" s="162">
        <f t="shared" si="893"/>
        <v>141.83331122154505</v>
      </c>
      <c r="R5747" s="163">
        <f t="shared" si="894"/>
        <v>1</v>
      </c>
      <c r="S5747" s="161">
        <f t="shared" si="895"/>
        <v>5000000</v>
      </c>
      <c r="T5747" s="162">
        <f t="shared" si="896"/>
        <v>183.15919186310498</v>
      </c>
      <c r="U5747" s="162">
        <f t="shared" si="897"/>
        <v>128.41665561077252</v>
      </c>
      <c r="V5747" s="163">
        <f t="shared" si="898"/>
        <v>1</v>
      </c>
      <c r="W5747" s="164">
        <f t="shared" si="899"/>
        <v>-14711471.264460273</v>
      </c>
      <c r="X5747" s="164">
        <f t="shared" si="900"/>
        <v>123712681.2616623</v>
      </c>
    </row>
    <row r="5748" spans="10:24" x14ac:dyDescent="0.25">
      <c r="J5748">
        <v>5745</v>
      </c>
      <c r="K5748" s="43">
        <v>0.57000281361608673</v>
      </c>
      <c r="L5748">
        <v>2.4378546206445084E-2</v>
      </c>
      <c r="M5748">
        <v>0.45170958682675821</v>
      </c>
      <c r="N5748" s="44">
        <v>0.9972737191187192</v>
      </c>
      <c r="O5748" s="161">
        <f t="shared" si="891"/>
        <v>6000000</v>
      </c>
      <c r="P5748" s="162">
        <f t="shared" si="892"/>
        <v>150.43935476358533</v>
      </c>
      <c r="Q5748" s="162">
        <f t="shared" si="893"/>
        <v>132.57313523003228</v>
      </c>
      <c r="R5748" s="163">
        <f t="shared" si="894"/>
        <v>1</v>
      </c>
      <c r="S5748" s="161">
        <f t="shared" si="895"/>
        <v>6000000</v>
      </c>
      <c r="T5748" s="162">
        <f t="shared" si="896"/>
        <v>180.14645158786178</v>
      </c>
      <c r="U5748" s="162">
        <f t="shared" si="897"/>
        <v>123.78656761501614</v>
      </c>
      <c r="V5748" s="163">
        <f t="shared" si="898"/>
        <v>1</v>
      </c>
      <c r="W5748" s="164">
        <f t="shared" si="899"/>
        <v>57197317.201318294</v>
      </c>
      <c r="X5748" s="164">
        <f t="shared" si="900"/>
        <v>188159303.8370738</v>
      </c>
    </row>
    <row r="5749" spans="10:24" x14ac:dyDescent="0.25">
      <c r="J5749">
        <v>5746</v>
      </c>
      <c r="K5749" s="43">
        <v>0.49682877519459212</v>
      </c>
      <c r="L5749">
        <v>0.85991661786730933</v>
      </c>
      <c r="M5749">
        <v>0.36035062934051976</v>
      </c>
      <c r="N5749" s="44">
        <v>0.87965256159518079</v>
      </c>
      <c r="O5749" s="161">
        <f t="shared" si="891"/>
        <v>5000000</v>
      </c>
      <c r="P5749" s="162">
        <f t="shared" si="892"/>
        <v>196.19917191886296</v>
      </c>
      <c r="Q5749" s="162">
        <f t="shared" si="893"/>
        <v>127.84956532411992</v>
      </c>
      <c r="R5749" s="163">
        <f t="shared" si="894"/>
        <v>1</v>
      </c>
      <c r="S5749" s="161">
        <f t="shared" si="895"/>
        <v>6000000</v>
      </c>
      <c r="T5749" s="162">
        <f t="shared" si="896"/>
        <v>195.39972397295432</v>
      </c>
      <c r="U5749" s="162">
        <f t="shared" si="897"/>
        <v>121.42478266205995</v>
      </c>
      <c r="V5749" s="163">
        <f t="shared" si="898"/>
        <v>1</v>
      </c>
      <c r="W5749" s="164">
        <f t="shared" si="899"/>
        <v>291748032.97371519</v>
      </c>
      <c r="X5749" s="164">
        <f t="shared" si="900"/>
        <v>293849647.86536622</v>
      </c>
    </row>
    <row r="5750" spans="10:24" x14ac:dyDescent="0.25">
      <c r="J5750">
        <v>5747</v>
      </c>
      <c r="K5750" s="43">
        <v>0.22493080193999793</v>
      </c>
      <c r="L5750">
        <v>0.49065314845723162</v>
      </c>
      <c r="M5750">
        <v>2.9856101320055339E-2</v>
      </c>
      <c r="N5750" s="44">
        <v>0.96639601008380982</v>
      </c>
      <c r="O5750" s="161">
        <f t="shared" si="891"/>
        <v>2000000</v>
      </c>
      <c r="P5750" s="162">
        <f t="shared" si="892"/>
        <v>179.64853160664219</v>
      </c>
      <c r="Q5750" s="162">
        <f t="shared" si="893"/>
        <v>97.341746414376288</v>
      </c>
      <c r="R5750" s="163">
        <f t="shared" si="894"/>
        <v>1</v>
      </c>
      <c r="S5750" s="161">
        <f t="shared" si="895"/>
        <v>5000000</v>
      </c>
      <c r="T5750" s="162">
        <f t="shared" si="896"/>
        <v>189.88284386888074</v>
      </c>
      <c r="U5750" s="162">
        <f t="shared" si="897"/>
        <v>106.17087320718815</v>
      </c>
      <c r="V5750" s="163">
        <f t="shared" si="898"/>
        <v>1</v>
      </c>
      <c r="W5750" s="164">
        <f t="shared" si="899"/>
        <v>114613570.38453183</v>
      </c>
      <c r="X5750" s="164">
        <f t="shared" si="900"/>
        <v>268559853.30846298</v>
      </c>
    </row>
    <row r="5751" spans="10:24" x14ac:dyDescent="0.25">
      <c r="J5751">
        <v>5748</v>
      </c>
      <c r="K5751" s="43">
        <v>0.17360965783060311</v>
      </c>
      <c r="L5751">
        <v>0.25965152338433939</v>
      </c>
      <c r="M5751">
        <v>0.74051026925836261</v>
      </c>
      <c r="N5751" s="44">
        <v>0.83278954781706305</v>
      </c>
      <c r="O5751" s="161">
        <f t="shared" si="891"/>
        <v>2000000</v>
      </c>
      <c r="P5751" s="162">
        <f t="shared" si="892"/>
        <v>170.33369833268867</v>
      </c>
      <c r="Q5751" s="162">
        <f t="shared" si="893"/>
        <v>147.89838669014441</v>
      </c>
      <c r="R5751" s="163">
        <f t="shared" si="894"/>
        <v>1</v>
      </c>
      <c r="S5751" s="161">
        <f t="shared" si="895"/>
        <v>5000000</v>
      </c>
      <c r="T5751" s="162">
        <f t="shared" si="896"/>
        <v>186.77789944422955</v>
      </c>
      <c r="U5751" s="162">
        <f t="shared" si="897"/>
        <v>131.44919334507222</v>
      </c>
      <c r="V5751" s="163">
        <f t="shared" si="898"/>
        <v>1</v>
      </c>
      <c r="W5751" s="164">
        <f t="shared" si="899"/>
        <v>-5129376.7149114758</v>
      </c>
      <c r="X5751" s="164">
        <f t="shared" si="900"/>
        <v>126643530.49578667</v>
      </c>
    </row>
    <row r="5752" spans="10:24" x14ac:dyDescent="0.25">
      <c r="J5752">
        <v>5749</v>
      </c>
      <c r="K5752" s="43">
        <v>0.68878185659979674</v>
      </c>
      <c r="L5752">
        <v>0.64160188365306325</v>
      </c>
      <c r="M5752">
        <v>0.88559233008523031</v>
      </c>
      <c r="N5752" s="44">
        <v>0.87330851004824717</v>
      </c>
      <c r="O5752" s="161">
        <f t="shared" si="891"/>
        <v>6000000</v>
      </c>
      <c r="P5752" s="162">
        <f t="shared" si="892"/>
        <v>185.44115789664772</v>
      </c>
      <c r="Q5752" s="162">
        <f t="shared" si="893"/>
        <v>159.06832204293204</v>
      </c>
      <c r="R5752" s="163">
        <f t="shared" si="894"/>
        <v>1</v>
      </c>
      <c r="S5752" s="161">
        <f t="shared" si="895"/>
        <v>7000000</v>
      </c>
      <c r="T5752" s="162">
        <f t="shared" si="896"/>
        <v>191.81371929888257</v>
      </c>
      <c r="U5752" s="162">
        <f t="shared" si="897"/>
        <v>137.03416102146602</v>
      </c>
      <c r="V5752" s="163">
        <f t="shared" si="898"/>
        <v>1</v>
      </c>
      <c r="W5752" s="164">
        <f t="shared" si="899"/>
        <v>108237015.1222941</v>
      </c>
      <c r="X5752" s="164">
        <f t="shared" si="900"/>
        <v>233456907.94191587</v>
      </c>
    </row>
    <row r="5753" spans="10:24" x14ac:dyDescent="0.25">
      <c r="J5753">
        <v>5750</v>
      </c>
      <c r="K5753" s="43">
        <v>0.40883196241669384</v>
      </c>
      <c r="L5753">
        <v>0.25358835074025565</v>
      </c>
      <c r="M5753">
        <v>0.25928726638862853</v>
      </c>
      <c r="N5753" s="44">
        <v>0.95281410204844763</v>
      </c>
      <c r="O5753" s="161">
        <f t="shared" si="891"/>
        <v>5000000</v>
      </c>
      <c r="P5753" s="162">
        <f t="shared" si="892"/>
        <v>170.05139635654771</v>
      </c>
      <c r="Q5753" s="162">
        <f t="shared" si="893"/>
        <v>122.0891144001576</v>
      </c>
      <c r="R5753" s="163">
        <f t="shared" si="894"/>
        <v>1</v>
      </c>
      <c r="S5753" s="161">
        <f t="shared" si="895"/>
        <v>6000000</v>
      </c>
      <c r="T5753" s="162">
        <f t="shared" si="896"/>
        <v>186.6837987855159</v>
      </c>
      <c r="U5753" s="162">
        <f t="shared" si="897"/>
        <v>118.5445572000788</v>
      </c>
      <c r="V5753" s="163">
        <f t="shared" si="898"/>
        <v>1</v>
      </c>
      <c r="W5753" s="164">
        <f t="shared" si="899"/>
        <v>189811409.78195056</v>
      </c>
      <c r="X5753" s="164">
        <f t="shared" si="900"/>
        <v>258835449.51262265</v>
      </c>
    </row>
    <row r="5754" spans="10:24" x14ac:dyDescent="0.25">
      <c r="J5754">
        <v>5751</v>
      </c>
      <c r="K5754" s="43">
        <v>0.50336452222997607</v>
      </c>
      <c r="L5754">
        <v>0.40065865757400376</v>
      </c>
      <c r="M5754">
        <v>0.30868380437462639</v>
      </c>
      <c r="N5754" s="44">
        <v>0.69658229943187377</v>
      </c>
      <c r="O5754" s="161">
        <f t="shared" si="891"/>
        <v>5000000</v>
      </c>
      <c r="P5754" s="162">
        <f t="shared" si="892"/>
        <v>176.22536075269284</v>
      </c>
      <c r="Q5754" s="162">
        <f t="shared" si="893"/>
        <v>125.00830814353495</v>
      </c>
      <c r="R5754" s="163">
        <f t="shared" si="894"/>
        <v>1</v>
      </c>
      <c r="S5754" s="161">
        <f t="shared" si="895"/>
        <v>6000000</v>
      </c>
      <c r="T5754" s="162">
        <f t="shared" si="896"/>
        <v>188.74178691756427</v>
      </c>
      <c r="U5754" s="162">
        <f t="shared" si="897"/>
        <v>120.00415407176747</v>
      </c>
      <c r="V5754" s="163">
        <f t="shared" si="898"/>
        <v>1</v>
      </c>
      <c r="W5754" s="164">
        <f t="shared" si="899"/>
        <v>206085263.04578945</v>
      </c>
      <c r="X5754" s="164">
        <f t="shared" si="900"/>
        <v>262425797.07478076</v>
      </c>
    </row>
    <row r="5755" spans="10:24" x14ac:dyDescent="0.25">
      <c r="J5755">
        <v>5752</v>
      </c>
      <c r="K5755" s="43">
        <v>0.16276962384306759</v>
      </c>
      <c r="L5755">
        <v>0.71471619031676581</v>
      </c>
      <c r="M5755">
        <v>0.1184233635617491</v>
      </c>
      <c r="N5755" s="44">
        <v>0.48352118046941461</v>
      </c>
      <c r="O5755" s="161">
        <f t="shared" si="891"/>
        <v>2000000</v>
      </c>
      <c r="P5755" s="162">
        <f t="shared" si="892"/>
        <v>188.50823601356046</v>
      </c>
      <c r="Q5755" s="162">
        <f t="shared" si="893"/>
        <v>111.34189633103763</v>
      </c>
      <c r="R5755" s="163">
        <f t="shared" si="894"/>
        <v>1</v>
      </c>
      <c r="S5755" s="161">
        <f t="shared" si="895"/>
        <v>5000000</v>
      </c>
      <c r="T5755" s="162">
        <f t="shared" si="896"/>
        <v>192.83607867118681</v>
      </c>
      <c r="U5755" s="162">
        <f t="shared" si="897"/>
        <v>113.17094816551881</v>
      </c>
      <c r="V5755" s="163">
        <f t="shared" si="898"/>
        <v>1</v>
      </c>
      <c r="W5755" s="164">
        <f t="shared" si="899"/>
        <v>104332679.36504567</v>
      </c>
      <c r="X5755" s="164">
        <f t="shared" si="900"/>
        <v>248325652.52834004</v>
      </c>
    </row>
    <row r="5756" spans="10:24" x14ac:dyDescent="0.25">
      <c r="J5756">
        <v>5753</v>
      </c>
      <c r="K5756" s="43">
        <v>0.59046384753459091</v>
      </c>
      <c r="L5756">
        <v>0.58527651630036337</v>
      </c>
      <c r="M5756">
        <v>0.19798174024648529</v>
      </c>
      <c r="N5756" s="44">
        <v>0.64315550113762876</v>
      </c>
      <c r="O5756" s="161">
        <f t="shared" si="891"/>
        <v>6000000</v>
      </c>
      <c r="P5756" s="162">
        <f t="shared" si="892"/>
        <v>183.23116359829129</v>
      </c>
      <c r="Q5756" s="162">
        <f t="shared" si="893"/>
        <v>118.02295387557719</v>
      </c>
      <c r="R5756" s="163">
        <f t="shared" si="894"/>
        <v>1</v>
      </c>
      <c r="S5756" s="161">
        <f t="shared" si="895"/>
        <v>6000000</v>
      </c>
      <c r="T5756" s="162">
        <f t="shared" si="896"/>
        <v>191.07705453276375</v>
      </c>
      <c r="U5756" s="162">
        <f t="shared" si="897"/>
        <v>116.5114769377886</v>
      </c>
      <c r="V5756" s="163">
        <f t="shared" si="898"/>
        <v>1</v>
      </c>
      <c r="W5756" s="164">
        <f t="shared" si="899"/>
        <v>341249258.33628464</v>
      </c>
      <c r="X5756" s="164">
        <f t="shared" si="900"/>
        <v>297393465.56985092</v>
      </c>
    </row>
    <row r="5757" spans="10:24" x14ac:dyDescent="0.25">
      <c r="J5757">
        <v>5754</v>
      </c>
      <c r="K5757" s="43">
        <v>0.37850482421006038</v>
      </c>
      <c r="L5757">
        <v>0.48395234882547467</v>
      </c>
      <c r="M5757">
        <v>0.98030862685776765</v>
      </c>
      <c r="N5757" s="44">
        <v>0.16639720350119613</v>
      </c>
      <c r="O5757" s="161">
        <f t="shared" si="891"/>
        <v>5000000</v>
      </c>
      <c r="P5757" s="162">
        <f t="shared" si="892"/>
        <v>179.39645474391182</v>
      </c>
      <c r="Q5757" s="162">
        <f t="shared" si="893"/>
        <v>176.20330488771276</v>
      </c>
      <c r="R5757" s="163">
        <f t="shared" si="894"/>
        <v>1</v>
      </c>
      <c r="S5757" s="161">
        <f t="shared" si="895"/>
        <v>6000000</v>
      </c>
      <c r="T5757" s="162">
        <f t="shared" si="896"/>
        <v>189.79881824797062</v>
      </c>
      <c r="U5757" s="162">
        <f t="shared" si="897"/>
        <v>145.60165244385638</v>
      </c>
      <c r="V5757" s="163">
        <f t="shared" si="898"/>
        <v>0.9</v>
      </c>
      <c r="W5757" s="164">
        <f t="shared" si="899"/>
        <v>-34034250.71900472</v>
      </c>
      <c r="X5757" s="164">
        <f t="shared" si="900"/>
        <v>88664695.342216849</v>
      </c>
    </row>
    <row r="5758" spans="10:24" x14ac:dyDescent="0.25">
      <c r="J5758">
        <v>5755</v>
      </c>
      <c r="K5758" s="43">
        <v>0.63960735027906757</v>
      </c>
      <c r="L5758">
        <v>0.12948070088771557</v>
      </c>
      <c r="M5758">
        <v>2.9117267300898586E-2</v>
      </c>
      <c r="N5758" s="44">
        <v>0.56563169693223303</v>
      </c>
      <c r="O5758" s="161">
        <f t="shared" si="891"/>
        <v>6000000</v>
      </c>
      <c r="P5758" s="162">
        <f t="shared" si="892"/>
        <v>163.06726015514317</v>
      </c>
      <c r="Q5758" s="162">
        <f t="shared" si="893"/>
        <v>97.12143506506446</v>
      </c>
      <c r="R5758" s="163">
        <f t="shared" si="894"/>
        <v>1</v>
      </c>
      <c r="S5758" s="161">
        <f t="shared" si="895"/>
        <v>7000000</v>
      </c>
      <c r="T5758" s="162">
        <f t="shared" si="896"/>
        <v>184.35575338504773</v>
      </c>
      <c r="U5758" s="162">
        <f t="shared" si="897"/>
        <v>106.06071753253224</v>
      </c>
      <c r="V5758" s="163">
        <f t="shared" si="898"/>
        <v>1</v>
      </c>
      <c r="W5758" s="164">
        <f t="shared" si="899"/>
        <v>345674950.54047227</v>
      </c>
      <c r="X5758" s="164">
        <f t="shared" si="900"/>
        <v>398065250.96760845</v>
      </c>
    </row>
    <row r="5759" spans="10:24" x14ac:dyDescent="0.25">
      <c r="J5759">
        <v>5756</v>
      </c>
      <c r="K5759" s="43">
        <v>0.46221023435631026</v>
      </c>
      <c r="L5759">
        <v>0.1337178348405339</v>
      </c>
      <c r="M5759">
        <v>0.73973429059029694</v>
      </c>
      <c r="N5759" s="44">
        <v>0.90621902615947103</v>
      </c>
      <c r="O5759" s="161">
        <f t="shared" si="891"/>
        <v>5000000</v>
      </c>
      <c r="P5759" s="162">
        <f t="shared" si="892"/>
        <v>163.36519081104561</v>
      </c>
      <c r="Q5759" s="162">
        <f t="shared" si="893"/>
        <v>147.85052907363735</v>
      </c>
      <c r="R5759" s="163">
        <f t="shared" si="894"/>
        <v>1</v>
      </c>
      <c r="S5759" s="161">
        <f t="shared" si="895"/>
        <v>6000000</v>
      </c>
      <c r="T5759" s="162">
        <f t="shared" si="896"/>
        <v>184.45506360368188</v>
      </c>
      <c r="U5759" s="162">
        <f t="shared" si="897"/>
        <v>131.42526453681867</v>
      </c>
      <c r="V5759" s="163">
        <f t="shared" si="898"/>
        <v>1</v>
      </c>
      <c r="W5759" s="164">
        <f t="shared" si="899"/>
        <v>27573308.687041298</v>
      </c>
      <c r="X5759" s="164">
        <f t="shared" si="900"/>
        <v>168178794.40117925</v>
      </c>
    </row>
    <row r="5760" spans="10:24" x14ac:dyDescent="0.25">
      <c r="J5760">
        <v>5757</v>
      </c>
      <c r="K5760" s="43">
        <v>0.68470499386257822</v>
      </c>
      <c r="L5760">
        <v>0.83083214308853837</v>
      </c>
      <c r="M5760">
        <v>0.86051158934538474</v>
      </c>
      <c r="N5760" s="44">
        <v>0.62402832187335255</v>
      </c>
      <c r="O5760" s="161">
        <f t="shared" si="891"/>
        <v>6000000</v>
      </c>
      <c r="P5760" s="162">
        <f t="shared" si="892"/>
        <v>194.36188254234858</v>
      </c>
      <c r="Q5760" s="162">
        <f t="shared" si="893"/>
        <v>156.65241373567517</v>
      </c>
      <c r="R5760" s="163">
        <f t="shared" si="894"/>
        <v>1</v>
      </c>
      <c r="S5760" s="161">
        <f t="shared" si="895"/>
        <v>7000000</v>
      </c>
      <c r="T5760" s="162">
        <f t="shared" si="896"/>
        <v>194.78729418078285</v>
      </c>
      <c r="U5760" s="162">
        <f t="shared" si="897"/>
        <v>135.82620686783758</v>
      </c>
      <c r="V5760" s="163">
        <f t="shared" si="898"/>
        <v>1</v>
      </c>
      <c r="W5760" s="164">
        <f t="shared" si="899"/>
        <v>176256812.84004048</v>
      </c>
      <c r="X5760" s="164">
        <f t="shared" si="900"/>
        <v>262727611.19061685</v>
      </c>
    </row>
    <row r="5761" spans="10:24" x14ac:dyDescent="0.25">
      <c r="J5761">
        <v>5758</v>
      </c>
      <c r="K5761" s="43">
        <v>0.5440087848193903</v>
      </c>
      <c r="L5761">
        <v>0.38924006373208753</v>
      </c>
      <c r="M5761">
        <v>8.6873989382976413E-2</v>
      </c>
      <c r="N5761" s="44">
        <v>0.11770165649838604</v>
      </c>
      <c r="O5761" s="161">
        <f t="shared" si="891"/>
        <v>5000000</v>
      </c>
      <c r="P5761" s="162">
        <f t="shared" si="892"/>
        <v>175.78049642382001</v>
      </c>
      <c r="Q5761" s="162">
        <f t="shared" si="893"/>
        <v>107.79482005557981</v>
      </c>
      <c r="R5761" s="163">
        <f t="shared" si="894"/>
        <v>1</v>
      </c>
      <c r="S5761" s="161">
        <f t="shared" si="895"/>
        <v>6000000</v>
      </c>
      <c r="T5761" s="162">
        <f t="shared" si="896"/>
        <v>188.59349880793999</v>
      </c>
      <c r="U5761" s="162">
        <f t="shared" si="897"/>
        <v>111.3974100277899</v>
      </c>
      <c r="V5761" s="163">
        <f t="shared" si="898"/>
        <v>0.9</v>
      </c>
      <c r="W5761" s="164">
        <f t="shared" si="899"/>
        <v>289928381.84120101</v>
      </c>
      <c r="X5761" s="164">
        <f t="shared" si="900"/>
        <v>266858879.4128105</v>
      </c>
    </row>
    <row r="5762" spans="10:24" x14ac:dyDescent="0.25">
      <c r="J5762">
        <v>5759</v>
      </c>
      <c r="K5762" s="43">
        <v>0.50904840568593657</v>
      </c>
      <c r="L5762">
        <v>0.89852339794633251</v>
      </c>
      <c r="M5762">
        <v>9.5274387218331702E-2</v>
      </c>
      <c r="N5762" s="44">
        <v>0.39234493469709664</v>
      </c>
      <c r="O5762" s="161">
        <f t="shared" si="891"/>
        <v>5000000</v>
      </c>
      <c r="P5762" s="162">
        <f t="shared" si="892"/>
        <v>199.09774108846099</v>
      </c>
      <c r="Q5762" s="162">
        <f t="shared" si="893"/>
        <v>108.82085159330214</v>
      </c>
      <c r="R5762" s="163">
        <f t="shared" si="894"/>
        <v>1</v>
      </c>
      <c r="S5762" s="161">
        <f t="shared" si="895"/>
        <v>6000000</v>
      </c>
      <c r="T5762" s="162">
        <f t="shared" si="896"/>
        <v>196.36591369615365</v>
      </c>
      <c r="U5762" s="162">
        <f t="shared" si="897"/>
        <v>111.91042579665107</v>
      </c>
      <c r="V5762" s="163">
        <f t="shared" si="898"/>
        <v>1</v>
      </c>
      <c r="W5762" s="164">
        <f t="shared" si="899"/>
        <v>401384447.47579426</v>
      </c>
      <c r="X5762" s="164">
        <f t="shared" si="900"/>
        <v>356732927.39701551</v>
      </c>
    </row>
    <row r="5763" spans="10:24" x14ac:dyDescent="0.25">
      <c r="J5763">
        <v>5760</v>
      </c>
      <c r="K5763" s="43">
        <v>0.53113429820347391</v>
      </c>
      <c r="L5763">
        <v>0.9339924823822644</v>
      </c>
      <c r="M5763">
        <v>0.42395112181349692</v>
      </c>
      <c r="N5763" s="44">
        <v>0.76035382765198301</v>
      </c>
      <c r="O5763" s="161">
        <f t="shared" si="891"/>
        <v>5000000</v>
      </c>
      <c r="P5763" s="162">
        <f t="shared" si="892"/>
        <v>202.59304700632649</v>
      </c>
      <c r="Q5763" s="162">
        <f t="shared" si="893"/>
        <v>131.16408610947948</v>
      </c>
      <c r="R5763" s="163">
        <f t="shared" si="894"/>
        <v>1</v>
      </c>
      <c r="S5763" s="161">
        <f t="shared" si="895"/>
        <v>6000000</v>
      </c>
      <c r="T5763" s="162">
        <f t="shared" si="896"/>
        <v>197.5310156687755</v>
      </c>
      <c r="U5763" s="162">
        <f t="shared" si="897"/>
        <v>123.08204305473974</v>
      </c>
      <c r="V5763" s="163">
        <f t="shared" si="898"/>
        <v>1</v>
      </c>
      <c r="W5763" s="164">
        <f t="shared" si="899"/>
        <v>307144804.48423499</v>
      </c>
      <c r="X5763" s="164">
        <f t="shared" si="900"/>
        <v>296693835.68421453</v>
      </c>
    </row>
    <row r="5764" spans="10:24" x14ac:dyDescent="0.25">
      <c r="J5764">
        <v>5761</v>
      </c>
      <c r="K5764" s="43">
        <v>0.49070541158200942</v>
      </c>
      <c r="L5764">
        <v>0.89559081462513213</v>
      </c>
      <c r="M5764">
        <v>0.77910389329719376</v>
      </c>
      <c r="N5764" s="44">
        <v>2.2283842208367988E-2</v>
      </c>
      <c r="O5764" s="161">
        <f t="shared" si="891"/>
        <v>5000000</v>
      </c>
      <c r="P5764" s="162">
        <f t="shared" si="892"/>
        <v>198.85231869658332</v>
      </c>
      <c r="Q5764" s="162">
        <f t="shared" si="893"/>
        <v>150.38340619573074</v>
      </c>
      <c r="R5764" s="163">
        <f t="shared" si="894"/>
        <v>1</v>
      </c>
      <c r="S5764" s="161">
        <f t="shared" si="895"/>
        <v>6000000</v>
      </c>
      <c r="T5764" s="162">
        <f t="shared" si="896"/>
        <v>196.28410623219443</v>
      </c>
      <c r="U5764" s="162">
        <f t="shared" si="897"/>
        <v>132.69170309786537</v>
      </c>
      <c r="V5764" s="163">
        <f t="shared" si="898"/>
        <v>0.9</v>
      </c>
      <c r="W5764" s="164">
        <f t="shared" si="899"/>
        <v>192344562.50426292</v>
      </c>
      <c r="X5764" s="164">
        <f t="shared" si="900"/>
        <v>193398976.92537695</v>
      </c>
    </row>
    <row r="5765" spans="10:24" x14ac:dyDescent="0.25">
      <c r="J5765">
        <v>5762</v>
      </c>
      <c r="K5765" s="43">
        <v>0.26129970454488172</v>
      </c>
      <c r="L5765">
        <v>0.88157231582949536</v>
      </c>
      <c r="M5765">
        <v>3.1900284037382987E-2</v>
      </c>
      <c r="N5765" s="44">
        <v>0.34107966851428961</v>
      </c>
      <c r="O5765" s="161">
        <f t="shared" ref="O5765:O5828" si="901">VLOOKUP(K5765,$E$5:$H$10,4)</f>
        <v>2000000</v>
      </c>
      <c r="P5765" s="162">
        <f t="shared" ref="P5765:P5828" si="902">_xlfn.NORM.INV(L5765,$E$12,$E$13)</f>
        <v>197.74325073723088</v>
      </c>
      <c r="Q5765" s="162">
        <f t="shared" ref="Q5765:Q5828" si="903">_xlfn.NORM.INV(M5765,$E$15,$E$16)</f>
        <v>97.928581168165948</v>
      </c>
      <c r="R5765" s="163">
        <f t="shared" ref="R5765:R5828" si="904">VLOOKUP(N5765,$E$19:$H$21,4)</f>
        <v>1</v>
      </c>
      <c r="S5765" s="161">
        <f t="shared" ref="S5765:S5828" si="905">VLOOKUP(K5765,$G$5:$H$10,2)</f>
        <v>5000000</v>
      </c>
      <c r="T5765" s="162">
        <f t="shared" ref="T5765:T5828" si="906">_xlfn.NORM.INV(L5765,$G$12,$G$13)</f>
        <v>195.9144169124103</v>
      </c>
      <c r="U5765" s="162">
        <f t="shared" ref="U5765:U5828" si="907">_xlfn.NORM.INV(M5765,$G$15,$G$16)</f>
        <v>106.46429058408297</v>
      </c>
      <c r="V5765" s="163">
        <f t="shared" ref="V5765:V5828" si="908">VLOOKUP(N5765,$G$19:$H$21,2)</f>
        <v>1</v>
      </c>
      <c r="W5765" s="164">
        <f t="shared" ref="W5765:W5828" si="909">O5765*(P5765-Q5765)*R5765-$D$23-$D$24</f>
        <v>149629339.13812986</v>
      </c>
      <c r="X5765" s="164">
        <f t="shared" ref="X5765:X5828" si="910">S5765*(T5765-U5765)*V5765-$F$23-$F$24</f>
        <v>297250631.64163667</v>
      </c>
    </row>
    <row r="5766" spans="10:24" x14ac:dyDescent="0.25">
      <c r="J5766">
        <v>5763</v>
      </c>
      <c r="K5766" s="43">
        <v>0.57124305908019091</v>
      </c>
      <c r="L5766">
        <v>0.17209645064029844</v>
      </c>
      <c r="M5766">
        <v>0.38225634384238949</v>
      </c>
      <c r="N5766" s="44">
        <v>0.87514296115494594</v>
      </c>
      <c r="O5766" s="161">
        <f t="shared" si="901"/>
        <v>6000000</v>
      </c>
      <c r="P5766" s="162">
        <f t="shared" si="902"/>
        <v>165.81130320629418</v>
      </c>
      <c r="Q5766" s="162">
        <f t="shared" si="903"/>
        <v>129.00879708062553</v>
      </c>
      <c r="R5766" s="163">
        <f t="shared" si="904"/>
        <v>1</v>
      </c>
      <c r="S5766" s="161">
        <f t="shared" si="905"/>
        <v>6000000</v>
      </c>
      <c r="T5766" s="162">
        <f t="shared" si="906"/>
        <v>185.27043440209806</v>
      </c>
      <c r="U5766" s="162">
        <f t="shared" si="907"/>
        <v>122.00439854031276</v>
      </c>
      <c r="V5766" s="163">
        <f t="shared" si="908"/>
        <v>1</v>
      </c>
      <c r="W5766" s="164">
        <f t="shared" si="909"/>
        <v>170815036.75401193</v>
      </c>
      <c r="X5766" s="164">
        <f t="shared" si="910"/>
        <v>229596215.17071182</v>
      </c>
    </row>
    <row r="5767" spans="10:24" x14ac:dyDescent="0.25">
      <c r="J5767">
        <v>5764</v>
      </c>
      <c r="K5767" s="43">
        <v>0.78472227249264181</v>
      </c>
      <c r="L5767">
        <v>0.12202875616451769</v>
      </c>
      <c r="M5767">
        <v>1.1104671595231874E-2</v>
      </c>
      <c r="N5767" s="44">
        <v>0.22438665953383186</v>
      </c>
      <c r="O5767" s="161">
        <f t="shared" si="901"/>
        <v>7000000</v>
      </c>
      <c r="P5767" s="162">
        <f t="shared" si="902"/>
        <v>162.52642733306536</v>
      </c>
      <c r="Q5767" s="162">
        <f t="shared" si="903"/>
        <v>89.264631427846467</v>
      </c>
      <c r="R5767" s="163">
        <f t="shared" si="904"/>
        <v>1</v>
      </c>
      <c r="S5767" s="161">
        <f t="shared" si="905"/>
        <v>7000000</v>
      </c>
      <c r="T5767" s="162">
        <f t="shared" si="906"/>
        <v>184.17547577768846</v>
      </c>
      <c r="U5767" s="162">
        <f t="shared" si="907"/>
        <v>102.13231571392323</v>
      </c>
      <c r="V5767" s="163">
        <f t="shared" si="908"/>
        <v>1</v>
      </c>
      <c r="W5767" s="164">
        <f t="shared" si="909"/>
        <v>462832571.33653224</v>
      </c>
      <c r="X5767" s="164">
        <f t="shared" si="910"/>
        <v>424302120.44635665</v>
      </c>
    </row>
    <row r="5768" spans="10:24" x14ac:dyDescent="0.25">
      <c r="J5768">
        <v>5765</v>
      </c>
      <c r="K5768" s="43">
        <v>8.0647468169974368E-2</v>
      </c>
      <c r="L5768">
        <v>0.20287881054925727</v>
      </c>
      <c r="M5768">
        <v>0.87856959836194171</v>
      </c>
      <c r="N5768" s="44">
        <v>0.1067081711677591</v>
      </c>
      <c r="O5768" s="161">
        <f t="shared" si="901"/>
        <v>2000000</v>
      </c>
      <c r="P5768" s="162">
        <f t="shared" si="902"/>
        <v>167.52926353975019</v>
      </c>
      <c r="Q5768" s="162">
        <f t="shared" si="903"/>
        <v>158.35732085752787</v>
      </c>
      <c r="R5768" s="163">
        <f t="shared" si="904"/>
        <v>1</v>
      </c>
      <c r="S5768" s="161">
        <f t="shared" si="905"/>
        <v>2000000</v>
      </c>
      <c r="T5768" s="162">
        <f t="shared" si="906"/>
        <v>185.84308784658339</v>
      </c>
      <c r="U5768" s="162">
        <f t="shared" si="907"/>
        <v>136.67866042876392</v>
      </c>
      <c r="V5768" s="163">
        <f t="shared" si="908"/>
        <v>0.9</v>
      </c>
      <c r="W5768" s="164">
        <f t="shared" si="909"/>
        <v>-31656114.635555353</v>
      </c>
      <c r="X5768" s="164">
        <f t="shared" si="910"/>
        <v>-61504030.647924945</v>
      </c>
    </row>
    <row r="5769" spans="10:24" x14ac:dyDescent="0.25">
      <c r="J5769">
        <v>5766</v>
      </c>
      <c r="K5769" s="43">
        <v>0.4656359418547793</v>
      </c>
      <c r="L5769">
        <v>0.52058377514446774</v>
      </c>
      <c r="M5769">
        <v>0.68439843782873311</v>
      </c>
      <c r="N5769" s="44">
        <v>1.064106462078096E-2</v>
      </c>
      <c r="O5769" s="161">
        <f t="shared" si="901"/>
        <v>5000000</v>
      </c>
      <c r="P5769" s="162">
        <f t="shared" si="902"/>
        <v>180.77428179978472</v>
      </c>
      <c r="Q5769" s="162">
        <f t="shared" si="903"/>
        <v>144.60068260670297</v>
      </c>
      <c r="R5769" s="163">
        <f t="shared" si="904"/>
        <v>1</v>
      </c>
      <c r="S5769" s="161">
        <f t="shared" si="905"/>
        <v>6000000</v>
      </c>
      <c r="T5769" s="162">
        <f t="shared" si="906"/>
        <v>190.25809393326156</v>
      </c>
      <c r="U5769" s="162">
        <f t="shared" si="907"/>
        <v>129.80034130335147</v>
      </c>
      <c r="V5769" s="163">
        <f t="shared" si="908"/>
        <v>0.05</v>
      </c>
      <c r="W5769" s="164">
        <f t="shared" si="909"/>
        <v>130867995.96540871</v>
      </c>
      <c r="X5769" s="164">
        <f t="shared" si="910"/>
        <v>-131862674.21102697</v>
      </c>
    </row>
    <row r="5770" spans="10:24" x14ac:dyDescent="0.25">
      <c r="J5770">
        <v>5767</v>
      </c>
      <c r="K5770" s="43">
        <v>0.97845225483690734</v>
      </c>
      <c r="L5770">
        <v>0.58103423791289111</v>
      </c>
      <c r="M5770">
        <v>0.47617160030065953</v>
      </c>
      <c r="N5770" s="44">
        <v>8.9197277649005757E-2</v>
      </c>
      <c r="O5770" s="161">
        <f t="shared" si="901"/>
        <v>9000000</v>
      </c>
      <c r="P5770" s="162">
        <f t="shared" si="902"/>
        <v>183.06810024938503</v>
      </c>
      <c r="Q5770" s="162">
        <f t="shared" si="903"/>
        <v>133.80471001735424</v>
      </c>
      <c r="R5770" s="163">
        <f t="shared" si="904"/>
        <v>1</v>
      </c>
      <c r="S5770" s="161">
        <f t="shared" si="905"/>
        <v>9000000</v>
      </c>
      <c r="T5770" s="162">
        <f t="shared" si="906"/>
        <v>191.02270008312834</v>
      </c>
      <c r="U5770" s="162">
        <f t="shared" si="907"/>
        <v>124.40235500867712</v>
      </c>
      <c r="V5770" s="163">
        <f t="shared" si="908"/>
        <v>0.9</v>
      </c>
      <c r="W5770" s="164">
        <f t="shared" si="909"/>
        <v>393370512.0882771</v>
      </c>
      <c r="X5770" s="164">
        <f t="shared" si="910"/>
        <v>389624795.10305488</v>
      </c>
    </row>
    <row r="5771" spans="10:24" x14ac:dyDescent="0.25">
      <c r="J5771">
        <v>5768</v>
      </c>
      <c r="K5771" s="43">
        <v>0.33561827414079592</v>
      </c>
      <c r="L5771">
        <v>0.62916162106073625</v>
      </c>
      <c r="M5771">
        <v>0.44102179604564651</v>
      </c>
      <c r="N5771" s="44">
        <v>0.64572514773627965</v>
      </c>
      <c r="O5771" s="161">
        <f t="shared" si="901"/>
        <v>5000000</v>
      </c>
      <c r="P5771" s="162">
        <f t="shared" si="902"/>
        <v>184.94450545511123</v>
      </c>
      <c r="Q5771" s="162">
        <f t="shared" si="903"/>
        <v>132.03241797011961</v>
      </c>
      <c r="R5771" s="163">
        <f t="shared" si="904"/>
        <v>1</v>
      </c>
      <c r="S5771" s="161">
        <f t="shared" si="905"/>
        <v>6000000</v>
      </c>
      <c r="T5771" s="162">
        <f t="shared" si="906"/>
        <v>191.64816848503708</v>
      </c>
      <c r="U5771" s="162">
        <f t="shared" si="907"/>
        <v>123.51620898505981</v>
      </c>
      <c r="V5771" s="163">
        <f t="shared" si="908"/>
        <v>1</v>
      </c>
      <c r="W5771" s="164">
        <f t="shared" si="909"/>
        <v>214560437.42495808</v>
      </c>
      <c r="X5771" s="164">
        <f t="shared" si="910"/>
        <v>258791756.99986362</v>
      </c>
    </row>
    <row r="5772" spans="10:24" x14ac:dyDescent="0.25">
      <c r="J5772">
        <v>5769</v>
      </c>
      <c r="K5772" s="43">
        <v>0.45118880291670993</v>
      </c>
      <c r="L5772">
        <v>0.25479265983269295</v>
      </c>
      <c r="M5772">
        <v>0.25921922054031155</v>
      </c>
      <c r="N5772" s="44">
        <v>0.29203057462096671</v>
      </c>
      <c r="O5772" s="161">
        <f t="shared" si="901"/>
        <v>5000000</v>
      </c>
      <c r="P5772" s="162">
        <f t="shared" si="902"/>
        <v>170.10774706835991</v>
      </c>
      <c r="Q5772" s="162">
        <f t="shared" si="903"/>
        <v>122.0849125339015</v>
      </c>
      <c r="R5772" s="163">
        <f t="shared" si="904"/>
        <v>1</v>
      </c>
      <c r="S5772" s="161">
        <f t="shared" si="905"/>
        <v>6000000</v>
      </c>
      <c r="T5772" s="162">
        <f t="shared" si="906"/>
        <v>186.70258235611999</v>
      </c>
      <c r="U5772" s="162">
        <f t="shared" si="907"/>
        <v>118.54245626695075</v>
      </c>
      <c r="V5772" s="163">
        <f t="shared" si="908"/>
        <v>1</v>
      </c>
      <c r="W5772" s="164">
        <f t="shared" si="909"/>
        <v>190114172.67229205</v>
      </c>
      <c r="X5772" s="164">
        <f t="shared" si="910"/>
        <v>258960756.53501546</v>
      </c>
    </row>
    <row r="5773" spans="10:24" x14ac:dyDescent="0.25">
      <c r="J5773">
        <v>5770</v>
      </c>
      <c r="K5773" s="43">
        <v>0.33248402435443003</v>
      </c>
      <c r="L5773">
        <v>0.90398051760300702</v>
      </c>
      <c r="M5773">
        <v>0.41171063851372391</v>
      </c>
      <c r="N5773" s="44">
        <v>0.96591925078633112</v>
      </c>
      <c r="O5773" s="161">
        <f t="shared" si="901"/>
        <v>5000000</v>
      </c>
      <c r="P5773" s="162">
        <f t="shared" si="902"/>
        <v>199.56856516249661</v>
      </c>
      <c r="Q5773" s="162">
        <f t="shared" si="903"/>
        <v>130.5370645563886</v>
      </c>
      <c r="R5773" s="163">
        <f t="shared" si="904"/>
        <v>1</v>
      </c>
      <c r="S5773" s="161">
        <f t="shared" si="905"/>
        <v>6000000</v>
      </c>
      <c r="T5773" s="162">
        <f t="shared" si="906"/>
        <v>196.52285505416555</v>
      </c>
      <c r="U5773" s="162">
        <f t="shared" si="907"/>
        <v>122.7685322781943</v>
      </c>
      <c r="V5773" s="163">
        <f t="shared" si="908"/>
        <v>1</v>
      </c>
      <c r="W5773" s="164">
        <f t="shared" si="909"/>
        <v>295157503.03054005</v>
      </c>
      <c r="X5773" s="164">
        <f t="shared" si="910"/>
        <v>292525936.65582746</v>
      </c>
    </row>
    <row r="5774" spans="10:24" x14ac:dyDescent="0.25">
      <c r="J5774">
        <v>5771</v>
      </c>
      <c r="K5774" s="43">
        <v>0.98789502856007838</v>
      </c>
      <c r="L5774">
        <v>8.9380056227698623E-2</v>
      </c>
      <c r="M5774">
        <v>0.23483941879958092</v>
      </c>
      <c r="N5774" s="44">
        <v>0.37852940978603766</v>
      </c>
      <c r="O5774" s="161">
        <f t="shared" si="901"/>
        <v>9000000</v>
      </c>
      <c r="P5774" s="162">
        <f t="shared" si="902"/>
        <v>159.83126317858742</v>
      </c>
      <c r="Q5774" s="162">
        <f t="shared" si="903"/>
        <v>120.53996592926735</v>
      </c>
      <c r="R5774" s="163">
        <f t="shared" si="904"/>
        <v>1</v>
      </c>
      <c r="S5774" s="161">
        <f t="shared" si="905"/>
        <v>9000000</v>
      </c>
      <c r="T5774" s="162">
        <f t="shared" si="906"/>
        <v>183.27708772619582</v>
      </c>
      <c r="U5774" s="162">
        <f t="shared" si="907"/>
        <v>117.76998296463368</v>
      </c>
      <c r="V5774" s="163">
        <f t="shared" si="908"/>
        <v>1</v>
      </c>
      <c r="W5774" s="164">
        <f t="shared" si="909"/>
        <v>303621675.24388063</v>
      </c>
      <c r="X5774" s="164">
        <f t="shared" si="910"/>
        <v>439563942.85405922</v>
      </c>
    </row>
    <row r="5775" spans="10:24" x14ac:dyDescent="0.25">
      <c r="J5775">
        <v>5772</v>
      </c>
      <c r="K5775" s="43">
        <v>0.96495103896298773</v>
      </c>
      <c r="L5775">
        <v>4.0980047394827968E-2</v>
      </c>
      <c r="M5775">
        <v>0.63363876600671987</v>
      </c>
      <c r="N5775" s="44">
        <v>0.28295493842598507</v>
      </c>
      <c r="O5775" s="161">
        <f t="shared" si="901"/>
        <v>9000000</v>
      </c>
      <c r="P5775" s="162">
        <f t="shared" si="902"/>
        <v>153.90863019135443</v>
      </c>
      <c r="Q5775" s="162">
        <f t="shared" si="903"/>
        <v>141.83012586561495</v>
      </c>
      <c r="R5775" s="163">
        <f t="shared" si="904"/>
        <v>1</v>
      </c>
      <c r="S5775" s="161">
        <f t="shared" si="905"/>
        <v>9000000</v>
      </c>
      <c r="T5775" s="162">
        <f t="shared" si="906"/>
        <v>181.30287673045149</v>
      </c>
      <c r="U5775" s="162">
        <f t="shared" si="907"/>
        <v>128.41506293280747</v>
      </c>
      <c r="V5775" s="163">
        <f t="shared" si="908"/>
        <v>1</v>
      </c>
      <c r="W5775" s="164">
        <f t="shared" si="909"/>
        <v>58706538.931655392</v>
      </c>
      <c r="X5775" s="164">
        <f t="shared" si="910"/>
        <v>325990324.17879611</v>
      </c>
    </row>
    <row r="5776" spans="10:24" x14ac:dyDescent="0.25">
      <c r="J5776">
        <v>5773</v>
      </c>
      <c r="K5776" s="43">
        <v>0.74597149082375203</v>
      </c>
      <c r="L5776">
        <v>0.57033566559766735</v>
      </c>
      <c r="M5776">
        <v>0.11510517800931452</v>
      </c>
      <c r="N5776" s="44">
        <v>0.84550615160517373</v>
      </c>
      <c r="O5776" s="161">
        <f t="shared" si="901"/>
        <v>6000000</v>
      </c>
      <c r="P5776" s="162">
        <f t="shared" si="902"/>
        <v>182.65843211064777</v>
      </c>
      <c r="Q5776" s="162">
        <f t="shared" si="903"/>
        <v>111.00365668819236</v>
      </c>
      <c r="R5776" s="163">
        <f t="shared" si="904"/>
        <v>1</v>
      </c>
      <c r="S5776" s="161">
        <f t="shared" si="905"/>
        <v>7000000</v>
      </c>
      <c r="T5776" s="162">
        <f t="shared" si="906"/>
        <v>190.8861440368826</v>
      </c>
      <c r="U5776" s="162">
        <f t="shared" si="907"/>
        <v>113.00182834409618</v>
      </c>
      <c r="V5776" s="163">
        <f t="shared" si="908"/>
        <v>1</v>
      </c>
      <c r="W5776" s="164">
        <f t="shared" si="909"/>
        <v>379928652.5347324</v>
      </c>
      <c r="X5776" s="164">
        <f t="shared" si="910"/>
        <v>395190209.84950495</v>
      </c>
    </row>
    <row r="5777" spans="10:24" x14ac:dyDescent="0.25">
      <c r="J5777">
        <v>5774</v>
      </c>
      <c r="K5777" s="43">
        <v>0.3593581464184008</v>
      </c>
      <c r="L5777">
        <v>0.28803644201734224</v>
      </c>
      <c r="M5777">
        <v>0.98416218688931079</v>
      </c>
      <c r="N5777" s="44">
        <v>0.78970113552014209</v>
      </c>
      <c r="O5777" s="161">
        <f t="shared" si="901"/>
        <v>5000000</v>
      </c>
      <c r="P5777" s="162">
        <f t="shared" si="902"/>
        <v>171.61304740979364</v>
      </c>
      <c r="Q5777" s="162">
        <f t="shared" si="903"/>
        <v>177.96960436354425</v>
      </c>
      <c r="R5777" s="163">
        <f t="shared" si="904"/>
        <v>1</v>
      </c>
      <c r="S5777" s="161">
        <f t="shared" si="905"/>
        <v>6000000</v>
      </c>
      <c r="T5777" s="162">
        <f t="shared" si="906"/>
        <v>187.20434913659787</v>
      </c>
      <c r="U5777" s="162">
        <f t="shared" si="907"/>
        <v>146.48480218177212</v>
      </c>
      <c r="V5777" s="163">
        <f t="shared" si="908"/>
        <v>1</v>
      </c>
      <c r="W5777" s="164">
        <f t="shared" si="909"/>
        <v>-81782784.768753052</v>
      </c>
      <c r="X5777" s="164">
        <f t="shared" si="910"/>
        <v>94317281.728954464</v>
      </c>
    </row>
    <row r="5778" spans="10:24" x14ac:dyDescent="0.25">
      <c r="J5778">
        <v>5775</v>
      </c>
      <c r="K5778" s="43">
        <v>0.18819788505752499</v>
      </c>
      <c r="L5778">
        <v>0.29277796673222067</v>
      </c>
      <c r="M5778">
        <v>0.17968045584461967</v>
      </c>
      <c r="N5778" s="44">
        <v>0.22219736771838661</v>
      </c>
      <c r="O5778" s="161">
        <f t="shared" si="901"/>
        <v>2000000</v>
      </c>
      <c r="P5778" s="162">
        <f t="shared" si="902"/>
        <v>171.82069041490632</v>
      </c>
      <c r="Q5778" s="162">
        <f t="shared" si="903"/>
        <v>116.66832915435027</v>
      </c>
      <c r="R5778" s="163">
        <f t="shared" si="904"/>
        <v>1</v>
      </c>
      <c r="S5778" s="161">
        <f t="shared" si="905"/>
        <v>5000000</v>
      </c>
      <c r="T5778" s="162">
        <f t="shared" si="906"/>
        <v>187.27356347163544</v>
      </c>
      <c r="U5778" s="162">
        <f t="shared" si="907"/>
        <v>115.83416457717513</v>
      </c>
      <c r="V5778" s="163">
        <f t="shared" si="908"/>
        <v>1</v>
      </c>
      <c r="W5778" s="164">
        <f t="shared" si="909"/>
        <v>60304722.521112099</v>
      </c>
      <c r="X5778" s="164">
        <f t="shared" si="910"/>
        <v>207196994.47230154</v>
      </c>
    </row>
    <row r="5779" spans="10:24" x14ac:dyDescent="0.25">
      <c r="J5779">
        <v>5776</v>
      </c>
      <c r="K5779" s="43">
        <v>0.22556847522986512</v>
      </c>
      <c r="L5779">
        <v>1.190595742396483E-2</v>
      </c>
      <c r="M5779">
        <v>0.47886624706150382</v>
      </c>
      <c r="N5779" s="44">
        <v>0.36158742635845231</v>
      </c>
      <c r="O5779" s="161">
        <f t="shared" si="901"/>
        <v>2000000</v>
      </c>
      <c r="P5779" s="162">
        <f t="shared" si="902"/>
        <v>146.0977432335423</v>
      </c>
      <c r="Q5779" s="162">
        <f t="shared" si="903"/>
        <v>133.94001471972624</v>
      </c>
      <c r="R5779" s="163">
        <f t="shared" si="904"/>
        <v>1</v>
      </c>
      <c r="S5779" s="161">
        <f t="shared" si="905"/>
        <v>5000000</v>
      </c>
      <c r="T5779" s="162">
        <f t="shared" si="906"/>
        <v>178.69924774451411</v>
      </c>
      <c r="U5779" s="162">
        <f t="shared" si="907"/>
        <v>124.47000735986312</v>
      </c>
      <c r="V5779" s="163">
        <f t="shared" si="908"/>
        <v>1</v>
      </c>
      <c r="W5779" s="164">
        <f t="shared" si="909"/>
        <v>-25684542.972367864</v>
      </c>
      <c r="X5779" s="164">
        <f t="shared" si="910"/>
        <v>121146201.92325497</v>
      </c>
    </row>
    <row r="5780" spans="10:24" x14ac:dyDescent="0.25">
      <c r="J5780">
        <v>5777</v>
      </c>
      <c r="K5780" s="43">
        <v>0.97833616518808897</v>
      </c>
      <c r="L5780">
        <v>0.1480247870171626</v>
      </c>
      <c r="M5780">
        <v>0.67661324240799214</v>
      </c>
      <c r="N5780" s="44">
        <v>0.89657644732481057</v>
      </c>
      <c r="O5780" s="161">
        <f t="shared" si="901"/>
        <v>9000000</v>
      </c>
      <c r="P5780" s="162">
        <f t="shared" si="902"/>
        <v>164.32586342305765</v>
      </c>
      <c r="Q5780" s="162">
        <f t="shared" si="903"/>
        <v>144.16498124656118</v>
      </c>
      <c r="R5780" s="163">
        <f t="shared" si="904"/>
        <v>1</v>
      </c>
      <c r="S5780" s="161">
        <f t="shared" si="905"/>
        <v>9000000</v>
      </c>
      <c r="T5780" s="162">
        <f t="shared" si="906"/>
        <v>184.77528780768588</v>
      </c>
      <c r="U5780" s="162">
        <f t="shared" si="907"/>
        <v>129.58249062328059</v>
      </c>
      <c r="V5780" s="163">
        <f t="shared" si="908"/>
        <v>1</v>
      </c>
      <c r="W5780" s="164">
        <f t="shared" si="909"/>
        <v>131447939.58846825</v>
      </c>
      <c r="X5780" s="164">
        <f t="shared" si="910"/>
        <v>346735174.65964764</v>
      </c>
    </row>
    <row r="5781" spans="10:24" x14ac:dyDescent="0.25">
      <c r="J5781">
        <v>5778</v>
      </c>
      <c r="K5781" s="43">
        <v>4.4413853661165903E-2</v>
      </c>
      <c r="L5781">
        <v>0.36628443472974637</v>
      </c>
      <c r="M5781">
        <v>0.69392945294880304</v>
      </c>
      <c r="N5781" s="44">
        <v>4.0815618837442003E-2</v>
      </c>
      <c r="O5781" s="161">
        <f t="shared" si="901"/>
        <v>1000000</v>
      </c>
      <c r="P5781" s="162">
        <f t="shared" si="902"/>
        <v>174.87434449373387</v>
      </c>
      <c r="Q5781" s="162">
        <f t="shared" si="903"/>
        <v>145.14039120562163</v>
      </c>
      <c r="R5781" s="163">
        <f t="shared" si="904"/>
        <v>1</v>
      </c>
      <c r="S5781" s="161">
        <f t="shared" si="905"/>
        <v>1000000</v>
      </c>
      <c r="T5781" s="162">
        <f t="shared" si="906"/>
        <v>188.29144816457796</v>
      </c>
      <c r="U5781" s="162">
        <f t="shared" si="907"/>
        <v>130.0701956028108</v>
      </c>
      <c r="V5781" s="163">
        <f t="shared" si="908"/>
        <v>0.9</v>
      </c>
      <c r="W5781" s="164">
        <f t="shared" si="909"/>
        <v>-20266046.711887754</v>
      </c>
      <c r="X5781" s="164">
        <f t="shared" si="910"/>
        <v>-97600872.694409549</v>
      </c>
    </row>
    <row r="5782" spans="10:24" x14ac:dyDescent="0.25">
      <c r="J5782">
        <v>5779</v>
      </c>
      <c r="K5782" s="43">
        <v>5.0555463926437838E-2</v>
      </c>
      <c r="L5782">
        <v>0.4805859600714173</v>
      </c>
      <c r="M5782">
        <v>0.92730165473888448</v>
      </c>
      <c r="N5782" s="44">
        <v>0.15719644532461896</v>
      </c>
      <c r="O5782" s="161">
        <f t="shared" si="901"/>
        <v>2000000</v>
      </c>
      <c r="P5782" s="162">
        <f t="shared" si="902"/>
        <v>179.26975493031478</v>
      </c>
      <c r="Q5782" s="162">
        <f t="shared" si="903"/>
        <v>164.11970547967658</v>
      </c>
      <c r="R5782" s="163">
        <f t="shared" si="904"/>
        <v>1</v>
      </c>
      <c r="S5782" s="161">
        <f t="shared" si="905"/>
        <v>2000000</v>
      </c>
      <c r="T5782" s="162">
        <f t="shared" si="906"/>
        <v>189.75658497677159</v>
      </c>
      <c r="U5782" s="162">
        <f t="shared" si="907"/>
        <v>139.55985273983831</v>
      </c>
      <c r="V5782" s="163">
        <f t="shared" si="908"/>
        <v>0.9</v>
      </c>
      <c r="W5782" s="164">
        <f t="shared" si="909"/>
        <v>-19699901.098723616</v>
      </c>
      <c r="X5782" s="164">
        <f t="shared" si="910"/>
        <v>-59645881.973520085</v>
      </c>
    </row>
    <row r="5783" spans="10:24" x14ac:dyDescent="0.25">
      <c r="J5783">
        <v>5780</v>
      </c>
      <c r="K5783" s="43">
        <v>8.7261625121927366E-2</v>
      </c>
      <c r="L5783">
        <v>0.40050754656004106</v>
      </c>
      <c r="M5783">
        <v>0.21293003354189011</v>
      </c>
      <c r="N5783" s="44">
        <v>0.79058295716593874</v>
      </c>
      <c r="O5783" s="161">
        <f t="shared" si="901"/>
        <v>2000000</v>
      </c>
      <c r="P5783" s="162">
        <f t="shared" si="902"/>
        <v>176.21949600515205</v>
      </c>
      <c r="Q5783" s="162">
        <f t="shared" si="903"/>
        <v>119.07408196537369</v>
      </c>
      <c r="R5783" s="163">
        <f t="shared" si="904"/>
        <v>1</v>
      </c>
      <c r="S5783" s="161">
        <f t="shared" si="905"/>
        <v>2000000</v>
      </c>
      <c r="T5783" s="162">
        <f t="shared" si="906"/>
        <v>188.73983200171736</v>
      </c>
      <c r="U5783" s="162">
        <f t="shared" si="907"/>
        <v>117.03704098268685</v>
      </c>
      <c r="V5783" s="163">
        <f t="shared" si="908"/>
        <v>1</v>
      </c>
      <c r="W5783" s="164">
        <f t="shared" si="909"/>
        <v>64290828.079556718</v>
      </c>
      <c r="X5783" s="164">
        <f t="shared" si="910"/>
        <v>-6594417.9619389772</v>
      </c>
    </row>
    <row r="5784" spans="10:24" x14ac:dyDescent="0.25">
      <c r="J5784">
        <v>5781</v>
      </c>
      <c r="K5784" s="43">
        <v>0.72351125685057882</v>
      </c>
      <c r="L5784">
        <v>0.607676675036526</v>
      </c>
      <c r="M5784">
        <v>0.20804459690574284</v>
      </c>
      <c r="N5784" s="44">
        <v>8.6417815843161772E-2</v>
      </c>
      <c r="O5784" s="161">
        <f t="shared" si="901"/>
        <v>6000000</v>
      </c>
      <c r="P5784" s="162">
        <f t="shared" si="902"/>
        <v>184.09903096472544</v>
      </c>
      <c r="Q5784" s="162">
        <f t="shared" si="903"/>
        <v>118.73550437561204</v>
      </c>
      <c r="R5784" s="163">
        <f t="shared" si="904"/>
        <v>1</v>
      </c>
      <c r="S5784" s="161">
        <f t="shared" si="905"/>
        <v>7000000</v>
      </c>
      <c r="T5784" s="162">
        <f t="shared" si="906"/>
        <v>191.36634365490849</v>
      </c>
      <c r="U5784" s="162">
        <f t="shared" si="907"/>
        <v>116.86775218780602</v>
      </c>
      <c r="V5784" s="163">
        <f t="shared" si="908"/>
        <v>0.9</v>
      </c>
      <c r="W5784" s="164">
        <f t="shared" si="909"/>
        <v>342181159.53468043</v>
      </c>
      <c r="X5784" s="164">
        <f t="shared" si="910"/>
        <v>319341126.24274558</v>
      </c>
    </row>
    <row r="5785" spans="10:24" x14ac:dyDescent="0.25">
      <c r="J5785">
        <v>5782</v>
      </c>
      <c r="K5785" s="43">
        <v>4.7135208770513803E-2</v>
      </c>
      <c r="L5785">
        <v>0.55983480976960565</v>
      </c>
      <c r="M5785">
        <v>0.78111055944061147</v>
      </c>
      <c r="N5785" s="44">
        <v>0.8201831495316535</v>
      </c>
      <c r="O5785" s="161">
        <f t="shared" si="901"/>
        <v>1000000</v>
      </c>
      <c r="P5785" s="162">
        <f t="shared" si="902"/>
        <v>182.25825618820485</v>
      </c>
      <c r="Q5785" s="162">
        <f t="shared" si="903"/>
        <v>150.51898738469495</v>
      </c>
      <c r="R5785" s="163">
        <f t="shared" si="904"/>
        <v>1</v>
      </c>
      <c r="S5785" s="161">
        <f t="shared" si="905"/>
        <v>1000000</v>
      </c>
      <c r="T5785" s="162">
        <f t="shared" si="906"/>
        <v>190.75275206273494</v>
      </c>
      <c r="U5785" s="162">
        <f t="shared" si="907"/>
        <v>132.75949369234749</v>
      </c>
      <c r="V5785" s="163">
        <f t="shared" si="908"/>
        <v>1</v>
      </c>
      <c r="W5785" s="164">
        <f t="shared" si="909"/>
        <v>-18260731.196490098</v>
      </c>
      <c r="X5785" s="164">
        <f t="shared" si="910"/>
        <v>-92006741.62961255</v>
      </c>
    </row>
    <row r="5786" spans="10:24" x14ac:dyDescent="0.25">
      <c r="J5786">
        <v>5783</v>
      </c>
      <c r="K5786" s="43">
        <v>3.9271371827359847E-2</v>
      </c>
      <c r="L5786">
        <v>0.72708639853984691</v>
      </c>
      <c r="M5786">
        <v>0.48750364520224843</v>
      </c>
      <c r="N5786" s="44">
        <v>0.42347099359363882</v>
      </c>
      <c r="O5786" s="161">
        <f t="shared" si="901"/>
        <v>1000000</v>
      </c>
      <c r="P5786" s="162">
        <f t="shared" si="902"/>
        <v>189.06037089865782</v>
      </c>
      <c r="Q5786" s="162">
        <f t="shared" si="903"/>
        <v>134.37342319264107</v>
      </c>
      <c r="R5786" s="163">
        <f t="shared" si="904"/>
        <v>1</v>
      </c>
      <c r="S5786" s="161">
        <f t="shared" si="905"/>
        <v>1000000</v>
      </c>
      <c r="T5786" s="162">
        <f t="shared" si="906"/>
        <v>193.02012363288594</v>
      </c>
      <c r="U5786" s="162">
        <f t="shared" si="907"/>
        <v>124.68671159632054</v>
      </c>
      <c r="V5786" s="163">
        <f t="shared" si="908"/>
        <v>1</v>
      </c>
      <c r="W5786" s="164">
        <f t="shared" si="909"/>
        <v>4686947.7060167491</v>
      </c>
      <c r="X5786" s="164">
        <f t="shared" si="910"/>
        <v>-81666587.963434592</v>
      </c>
    </row>
    <row r="5787" spans="10:24" x14ac:dyDescent="0.25">
      <c r="J5787">
        <v>5784</v>
      </c>
      <c r="K5787" s="43">
        <v>0.63730672269830924</v>
      </c>
      <c r="L5787">
        <v>0.17493710694621856</v>
      </c>
      <c r="M5787">
        <v>0.70910515213103342</v>
      </c>
      <c r="N5787" s="44">
        <v>0.98155795919702815</v>
      </c>
      <c r="O5787" s="161">
        <f t="shared" si="901"/>
        <v>6000000</v>
      </c>
      <c r="P5787" s="162">
        <f t="shared" si="902"/>
        <v>165.97750045588029</v>
      </c>
      <c r="Q5787" s="162">
        <f t="shared" si="903"/>
        <v>146.01544831326757</v>
      </c>
      <c r="R5787" s="163">
        <f t="shared" si="904"/>
        <v>1</v>
      </c>
      <c r="S5787" s="161">
        <f t="shared" si="905"/>
        <v>7000000</v>
      </c>
      <c r="T5787" s="162">
        <f t="shared" si="906"/>
        <v>185.32583348529343</v>
      </c>
      <c r="U5787" s="162">
        <f t="shared" si="907"/>
        <v>130.5077241566338</v>
      </c>
      <c r="V5787" s="163">
        <f t="shared" si="908"/>
        <v>1</v>
      </c>
      <c r="W5787" s="164">
        <f t="shared" si="909"/>
        <v>69772312.855676323</v>
      </c>
      <c r="X5787" s="164">
        <f t="shared" si="910"/>
        <v>233726765.3006174</v>
      </c>
    </row>
    <row r="5788" spans="10:24" x14ac:dyDescent="0.25">
      <c r="J5788">
        <v>5785</v>
      </c>
      <c r="K5788" s="43">
        <v>6.0421748989759494E-2</v>
      </c>
      <c r="L5788">
        <v>0.98547604904248687</v>
      </c>
      <c r="M5788">
        <v>0.73428086320052488</v>
      </c>
      <c r="N5788" s="44">
        <v>0.27855919855213196</v>
      </c>
      <c r="O5788" s="161">
        <f t="shared" si="901"/>
        <v>2000000</v>
      </c>
      <c r="P5788" s="162">
        <f t="shared" si="902"/>
        <v>212.74253747444934</v>
      </c>
      <c r="Q5788" s="162">
        <f t="shared" si="903"/>
        <v>147.51623958392722</v>
      </c>
      <c r="R5788" s="163">
        <f t="shared" si="904"/>
        <v>1</v>
      </c>
      <c r="S5788" s="161">
        <f t="shared" si="905"/>
        <v>2000000</v>
      </c>
      <c r="T5788" s="162">
        <f t="shared" si="906"/>
        <v>200.91417915814978</v>
      </c>
      <c r="U5788" s="162">
        <f t="shared" si="907"/>
        <v>131.25811979196359</v>
      </c>
      <c r="V5788" s="163">
        <f t="shared" si="908"/>
        <v>1</v>
      </c>
      <c r="W5788" s="164">
        <f t="shared" si="909"/>
        <v>80452595.781044245</v>
      </c>
      <c r="X5788" s="164">
        <f t="shared" si="910"/>
        <v>-10687881.267627627</v>
      </c>
    </row>
    <row r="5789" spans="10:24" x14ac:dyDescent="0.25">
      <c r="J5789">
        <v>5786</v>
      </c>
      <c r="K5789" s="43">
        <v>1.3638615288964928E-2</v>
      </c>
      <c r="L5789">
        <v>0.6669476080631136</v>
      </c>
      <c r="M5789">
        <v>0.86907519932714761</v>
      </c>
      <c r="N5789" s="44">
        <v>0.10390319359835909</v>
      </c>
      <c r="O5789" s="161">
        <f t="shared" si="901"/>
        <v>1000000</v>
      </c>
      <c r="P5789" s="162">
        <f t="shared" si="902"/>
        <v>186.47250141842434</v>
      </c>
      <c r="Q5789" s="162">
        <f t="shared" si="903"/>
        <v>157.44060391623265</v>
      </c>
      <c r="R5789" s="163">
        <f t="shared" si="904"/>
        <v>1</v>
      </c>
      <c r="S5789" s="161">
        <f t="shared" si="905"/>
        <v>1000000</v>
      </c>
      <c r="T5789" s="162">
        <f t="shared" si="906"/>
        <v>192.15750047280812</v>
      </c>
      <c r="U5789" s="162">
        <f t="shared" si="907"/>
        <v>136.22030195811632</v>
      </c>
      <c r="V5789" s="163">
        <f t="shared" si="908"/>
        <v>0.9</v>
      </c>
      <c r="W5789" s="164">
        <f t="shared" si="909"/>
        <v>-20968102.497808304</v>
      </c>
      <c r="X5789" s="164">
        <f t="shared" si="910"/>
        <v>-99656521.336777389</v>
      </c>
    </row>
    <row r="5790" spans="10:24" x14ac:dyDescent="0.25">
      <c r="J5790">
        <v>5787</v>
      </c>
      <c r="K5790" s="43">
        <v>0.78282285371988225</v>
      </c>
      <c r="L5790">
        <v>0.65031317819092771</v>
      </c>
      <c r="M5790">
        <v>0.88963450793264087</v>
      </c>
      <c r="N5790" s="44">
        <v>7.3315314458170078E-2</v>
      </c>
      <c r="O5790" s="161">
        <f t="shared" si="901"/>
        <v>7000000</v>
      </c>
      <c r="P5790" s="162">
        <f t="shared" si="902"/>
        <v>185.79249180026378</v>
      </c>
      <c r="Q5790" s="162">
        <f t="shared" si="903"/>
        <v>159.49173386230373</v>
      </c>
      <c r="R5790" s="163">
        <f t="shared" si="904"/>
        <v>1</v>
      </c>
      <c r="S5790" s="161">
        <f t="shared" si="905"/>
        <v>7000000</v>
      </c>
      <c r="T5790" s="162">
        <f t="shared" si="906"/>
        <v>191.93083060008792</v>
      </c>
      <c r="U5790" s="162">
        <f t="shared" si="907"/>
        <v>137.24586693115188</v>
      </c>
      <c r="V5790" s="163">
        <f t="shared" si="908"/>
        <v>0.9</v>
      </c>
      <c r="W5790" s="164">
        <f t="shared" si="909"/>
        <v>134105305.56572029</v>
      </c>
      <c r="X5790" s="164">
        <f t="shared" si="910"/>
        <v>194515271.11429703</v>
      </c>
    </row>
    <row r="5791" spans="10:24" x14ac:dyDescent="0.25">
      <c r="J5791">
        <v>5788</v>
      </c>
      <c r="K5791" s="43">
        <v>0.40398703513317635</v>
      </c>
      <c r="L5791">
        <v>8.5807658850467483E-3</v>
      </c>
      <c r="M5791">
        <v>0.51543510982061302</v>
      </c>
      <c r="N5791" s="44">
        <v>0.29327820317357334</v>
      </c>
      <c r="O5791" s="161">
        <f t="shared" si="901"/>
        <v>5000000</v>
      </c>
      <c r="P5791" s="162">
        <f t="shared" si="902"/>
        <v>144.25157040634002</v>
      </c>
      <c r="Q5791" s="162">
        <f t="shared" si="903"/>
        <v>135.7739948086959</v>
      </c>
      <c r="R5791" s="163">
        <f t="shared" si="904"/>
        <v>1</v>
      </c>
      <c r="S5791" s="161">
        <f t="shared" si="905"/>
        <v>6000000</v>
      </c>
      <c r="T5791" s="162">
        <f t="shared" si="906"/>
        <v>178.08385680211333</v>
      </c>
      <c r="U5791" s="162">
        <f t="shared" si="907"/>
        <v>125.38699740434795</v>
      </c>
      <c r="V5791" s="163">
        <f t="shared" si="908"/>
        <v>1</v>
      </c>
      <c r="W5791" s="164">
        <f t="shared" si="909"/>
        <v>-7612122.0117794052</v>
      </c>
      <c r="X5791" s="164">
        <f t="shared" si="910"/>
        <v>166181156.38659227</v>
      </c>
    </row>
    <row r="5792" spans="10:24" x14ac:dyDescent="0.25">
      <c r="J5792">
        <v>5789</v>
      </c>
      <c r="K5792" s="43">
        <v>0.83618418403273287</v>
      </c>
      <c r="L5792">
        <v>0.98438703671152961</v>
      </c>
      <c r="M5792">
        <v>0.44066018821805397</v>
      </c>
      <c r="N5792" s="44">
        <v>0.16511650909044118</v>
      </c>
      <c r="O5792" s="161">
        <f t="shared" si="901"/>
        <v>7000000</v>
      </c>
      <c r="P5792" s="162">
        <f t="shared" si="902"/>
        <v>212.31272527630063</v>
      </c>
      <c r="Q5792" s="162">
        <f t="shared" si="903"/>
        <v>132.0140877308194</v>
      </c>
      <c r="R5792" s="163">
        <f t="shared" si="904"/>
        <v>1</v>
      </c>
      <c r="S5792" s="161">
        <f t="shared" si="905"/>
        <v>7000000</v>
      </c>
      <c r="T5792" s="162">
        <f t="shared" si="906"/>
        <v>200.77090842543353</v>
      </c>
      <c r="U5792" s="162">
        <f t="shared" si="907"/>
        <v>123.5070438654097</v>
      </c>
      <c r="V5792" s="163">
        <f t="shared" si="908"/>
        <v>0.9</v>
      </c>
      <c r="W5792" s="164">
        <f t="shared" si="909"/>
        <v>512090462.81836855</v>
      </c>
      <c r="X5792" s="164">
        <f t="shared" si="910"/>
        <v>336762346.72815019</v>
      </c>
    </row>
    <row r="5793" spans="10:24" x14ac:dyDescent="0.25">
      <c r="J5793">
        <v>5790</v>
      </c>
      <c r="K5793" s="43">
        <v>0.64672842007192777</v>
      </c>
      <c r="L5793">
        <v>0.61542231186352681</v>
      </c>
      <c r="M5793">
        <v>0.96337517980672138</v>
      </c>
      <c r="N5793" s="44">
        <v>0.89596759861285502</v>
      </c>
      <c r="O5793" s="161">
        <f t="shared" si="901"/>
        <v>6000000</v>
      </c>
      <c r="P5793" s="162">
        <f t="shared" si="902"/>
        <v>184.4021981988779</v>
      </c>
      <c r="Q5793" s="162">
        <f t="shared" si="903"/>
        <v>170.82544208088237</v>
      </c>
      <c r="R5793" s="163">
        <f t="shared" si="904"/>
        <v>1</v>
      </c>
      <c r="S5793" s="161">
        <f t="shared" si="905"/>
        <v>7000000</v>
      </c>
      <c r="T5793" s="162">
        <f t="shared" si="906"/>
        <v>191.46739939962598</v>
      </c>
      <c r="U5793" s="162">
        <f t="shared" si="907"/>
        <v>142.9127210404412</v>
      </c>
      <c r="V5793" s="163">
        <f t="shared" si="908"/>
        <v>1</v>
      </c>
      <c r="W5793" s="164">
        <f t="shared" si="909"/>
        <v>31460536.707973182</v>
      </c>
      <c r="X5793" s="164">
        <f t="shared" si="910"/>
        <v>189882748.51429343</v>
      </c>
    </row>
    <row r="5794" spans="10:24" x14ac:dyDescent="0.25">
      <c r="J5794">
        <v>5791</v>
      </c>
      <c r="K5794" s="43">
        <v>0.32471152401067593</v>
      </c>
      <c r="L5794">
        <v>2.9949008914776809E-2</v>
      </c>
      <c r="M5794">
        <v>0.80858652744879611</v>
      </c>
      <c r="N5794" s="44">
        <v>2.4683175948632119E-2</v>
      </c>
      <c r="O5794" s="161">
        <f t="shared" si="901"/>
        <v>5000000</v>
      </c>
      <c r="P5794" s="162">
        <f t="shared" si="902"/>
        <v>151.77684684867296</v>
      </c>
      <c r="Q5794" s="162">
        <f t="shared" si="903"/>
        <v>152.45398799019742</v>
      </c>
      <c r="R5794" s="163">
        <f t="shared" si="904"/>
        <v>1</v>
      </c>
      <c r="S5794" s="161">
        <f t="shared" si="905"/>
        <v>6000000</v>
      </c>
      <c r="T5794" s="162">
        <f t="shared" si="906"/>
        <v>180.59228228289098</v>
      </c>
      <c r="U5794" s="162">
        <f t="shared" si="907"/>
        <v>133.72699399509872</v>
      </c>
      <c r="V5794" s="163">
        <f t="shared" si="908"/>
        <v>0.9</v>
      </c>
      <c r="W5794" s="164">
        <f t="shared" si="909"/>
        <v>-53385705.70762229</v>
      </c>
      <c r="X5794" s="164">
        <f t="shared" si="910"/>
        <v>103072556.75407818</v>
      </c>
    </row>
    <row r="5795" spans="10:24" x14ac:dyDescent="0.25">
      <c r="J5795">
        <v>5792</v>
      </c>
      <c r="K5795" s="43">
        <v>0.54488929291498489</v>
      </c>
      <c r="L5795">
        <v>3.7460021343331595E-2</v>
      </c>
      <c r="M5795">
        <v>6.5079599669275234E-2</v>
      </c>
      <c r="N5795" s="44">
        <v>0.25272380754460055</v>
      </c>
      <c r="O5795" s="161">
        <f t="shared" si="901"/>
        <v>5000000</v>
      </c>
      <c r="P5795" s="162">
        <f t="shared" si="902"/>
        <v>153.28569705812029</v>
      </c>
      <c r="Q5795" s="162">
        <f t="shared" si="903"/>
        <v>104.73051202234814</v>
      </c>
      <c r="R5795" s="163">
        <f t="shared" si="904"/>
        <v>1</v>
      </c>
      <c r="S5795" s="161">
        <f t="shared" si="905"/>
        <v>6000000</v>
      </c>
      <c r="T5795" s="162">
        <f t="shared" si="906"/>
        <v>181.09523235270677</v>
      </c>
      <c r="U5795" s="162">
        <f t="shared" si="907"/>
        <v>109.86525601117407</v>
      </c>
      <c r="V5795" s="163">
        <f t="shared" si="908"/>
        <v>1</v>
      </c>
      <c r="W5795" s="164">
        <f t="shared" si="909"/>
        <v>192775925.17886078</v>
      </c>
      <c r="X5795" s="164">
        <f t="shared" si="910"/>
        <v>277379858.04919624</v>
      </c>
    </row>
    <row r="5796" spans="10:24" x14ac:dyDescent="0.25">
      <c r="J5796">
        <v>5793</v>
      </c>
      <c r="K5796" s="43">
        <v>4.6326541526428788E-2</v>
      </c>
      <c r="L5796">
        <v>0.22329860709444127</v>
      </c>
      <c r="M5796">
        <v>0.77074545170894071</v>
      </c>
      <c r="N5796" s="44">
        <v>0.39672799534951542</v>
      </c>
      <c r="O5796" s="161">
        <f t="shared" si="901"/>
        <v>1000000</v>
      </c>
      <c r="P5796" s="162">
        <f t="shared" si="902"/>
        <v>168.58349682811982</v>
      </c>
      <c r="Q5796" s="162">
        <f t="shared" si="903"/>
        <v>149.82608133138677</v>
      </c>
      <c r="R5796" s="163">
        <f t="shared" si="904"/>
        <v>1</v>
      </c>
      <c r="S5796" s="161">
        <f t="shared" si="905"/>
        <v>1000000</v>
      </c>
      <c r="T5796" s="162">
        <f t="shared" si="906"/>
        <v>186.19449894270662</v>
      </c>
      <c r="U5796" s="162">
        <f t="shared" si="907"/>
        <v>132.41304066569339</v>
      </c>
      <c r="V5796" s="163">
        <f t="shared" si="908"/>
        <v>1</v>
      </c>
      <c r="W5796" s="164">
        <f t="shared" si="909"/>
        <v>-31242584.503266953</v>
      </c>
      <c r="X5796" s="164">
        <f t="shared" si="910"/>
        <v>-96218541.722986773</v>
      </c>
    </row>
    <row r="5797" spans="10:24" x14ac:dyDescent="0.25">
      <c r="J5797">
        <v>5794</v>
      </c>
      <c r="K5797" s="43">
        <v>8.2481692178524524E-2</v>
      </c>
      <c r="L5797">
        <v>0.63993523598743907</v>
      </c>
      <c r="M5797">
        <v>0.16393002053289796</v>
      </c>
      <c r="N5797" s="44">
        <v>0.63559763847024953</v>
      </c>
      <c r="O5797" s="161">
        <f t="shared" si="901"/>
        <v>2000000</v>
      </c>
      <c r="P5797" s="162">
        <f t="shared" si="902"/>
        <v>185.37428530921105</v>
      </c>
      <c r="Q5797" s="162">
        <f t="shared" si="903"/>
        <v>115.4313330240482</v>
      </c>
      <c r="R5797" s="163">
        <f t="shared" si="904"/>
        <v>1</v>
      </c>
      <c r="S5797" s="161">
        <f t="shared" si="905"/>
        <v>2000000</v>
      </c>
      <c r="T5797" s="162">
        <f t="shared" si="906"/>
        <v>191.79142843640369</v>
      </c>
      <c r="U5797" s="162">
        <f t="shared" si="907"/>
        <v>115.2156665120241</v>
      </c>
      <c r="V5797" s="163">
        <f t="shared" si="908"/>
        <v>1</v>
      </c>
      <c r="W5797" s="164">
        <f t="shared" si="909"/>
        <v>89885904.570325702</v>
      </c>
      <c r="X5797" s="164">
        <f t="shared" si="910"/>
        <v>3151523.8487591743</v>
      </c>
    </row>
    <row r="5798" spans="10:24" x14ac:dyDescent="0.25">
      <c r="J5798">
        <v>5795</v>
      </c>
      <c r="K5798" s="43">
        <v>0.30050161463249003</v>
      </c>
      <c r="L5798">
        <v>0.1626320401868715</v>
      </c>
      <c r="M5798">
        <v>0.86373676049586356</v>
      </c>
      <c r="N5798" s="44">
        <v>0.16847386646162832</v>
      </c>
      <c r="O5798" s="161">
        <f t="shared" si="901"/>
        <v>5000000</v>
      </c>
      <c r="P5798" s="162">
        <f t="shared" si="902"/>
        <v>165.24453173495289</v>
      </c>
      <c r="Q5798" s="162">
        <f t="shared" si="903"/>
        <v>156.94525822324565</v>
      </c>
      <c r="R5798" s="163">
        <f t="shared" si="904"/>
        <v>1</v>
      </c>
      <c r="S5798" s="161">
        <f t="shared" si="905"/>
        <v>6000000</v>
      </c>
      <c r="T5798" s="162">
        <f t="shared" si="906"/>
        <v>185.08151057831762</v>
      </c>
      <c r="U5798" s="162">
        <f t="shared" si="907"/>
        <v>135.97262911162281</v>
      </c>
      <c r="V5798" s="163">
        <f t="shared" si="908"/>
        <v>0.9</v>
      </c>
      <c r="W5798" s="164">
        <f t="shared" si="909"/>
        <v>-8503632.4414637908</v>
      </c>
      <c r="X5798" s="164">
        <f t="shared" si="910"/>
        <v>115187959.92015198</v>
      </c>
    </row>
    <row r="5799" spans="10:24" x14ac:dyDescent="0.25">
      <c r="J5799">
        <v>5796</v>
      </c>
      <c r="K5799" s="43">
        <v>9.158687762552109E-2</v>
      </c>
      <c r="L5799">
        <v>0.33371353713605778</v>
      </c>
      <c r="M5799">
        <v>0.28515754061050125</v>
      </c>
      <c r="N5799" s="44">
        <v>0.31055007958922232</v>
      </c>
      <c r="O5799" s="161">
        <f t="shared" si="901"/>
        <v>2000000</v>
      </c>
      <c r="P5799" s="162">
        <f t="shared" si="902"/>
        <v>173.55477196733133</v>
      </c>
      <c r="Q5799" s="162">
        <f t="shared" si="903"/>
        <v>123.64824953911896</v>
      </c>
      <c r="R5799" s="163">
        <f t="shared" si="904"/>
        <v>1</v>
      </c>
      <c r="S5799" s="161">
        <f t="shared" si="905"/>
        <v>2000000</v>
      </c>
      <c r="T5799" s="162">
        <f t="shared" si="906"/>
        <v>187.8515906557771</v>
      </c>
      <c r="U5799" s="162">
        <f t="shared" si="907"/>
        <v>119.32412476955948</v>
      </c>
      <c r="V5799" s="163">
        <f t="shared" si="908"/>
        <v>1</v>
      </c>
      <c r="W5799" s="164">
        <f t="shared" si="909"/>
        <v>49813044.856424734</v>
      </c>
      <c r="X5799" s="164">
        <f t="shared" si="910"/>
        <v>-12945068.227564752</v>
      </c>
    </row>
    <row r="5800" spans="10:24" x14ac:dyDescent="0.25">
      <c r="J5800">
        <v>5797</v>
      </c>
      <c r="K5800" s="43">
        <v>0.70612389132056985</v>
      </c>
      <c r="L5800">
        <v>0.68555248209137276</v>
      </c>
      <c r="M5800">
        <v>0.78309087439193303</v>
      </c>
      <c r="N5800" s="44">
        <v>0.75361304747335256</v>
      </c>
      <c r="O5800" s="161">
        <f t="shared" si="901"/>
        <v>6000000</v>
      </c>
      <c r="P5800" s="162">
        <f t="shared" si="902"/>
        <v>187.24924020799574</v>
      </c>
      <c r="Q5800" s="162">
        <f t="shared" si="903"/>
        <v>150.65349099083809</v>
      </c>
      <c r="R5800" s="163">
        <f t="shared" si="904"/>
        <v>1</v>
      </c>
      <c r="S5800" s="161">
        <f t="shared" si="905"/>
        <v>7000000</v>
      </c>
      <c r="T5800" s="162">
        <f t="shared" si="906"/>
        <v>192.41641340266523</v>
      </c>
      <c r="U5800" s="162">
        <f t="shared" si="907"/>
        <v>132.82674549541906</v>
      </c>
      <c r="V5800" s="163">
        <f t="shared" si="908"/>
        <v>1</v>
      </c>
      <c r="W5800" s="164">
        <f t="shared" si="909"/>
        <v>169574495.30294588</v>
      </c>
      <c r="X5800" s="164">
        <f t="shared" si="910"/>
        <v>267127675.35072315</v>
      </c>
    </row>
    <row r="5801" spans="10:24" x14ac:dyDescent="0.25">
      <c r="J5801">
        <v>5798</v>
      </c>
      <c r="K5801" s="43">
        <v>0.7688967524656144</v>
      </c>
      <c r="L5801">
        <v>0.35096363320232438</v>
      </c>
      <c r="M5801">
        <v>0.43749761100869067</v>
      </c>
      <c r="N5801" s="44">
        <v>0.77909055135511374</v>
      </c>
      <c r="O5801" s="161">
        <f t="shared" si="901"/>
        <v>7000000</v>
      </c>
      <c r="P5801" s="162">
        <f t="shared" si="902"/>
        <v>174.25919762863171</v>
      </c>
      <c r="Q5801" s="162">
        <f t="shared" si="903"/>
        <v>131.85366505036251</v>
      </c>
      <c r="R5801" s="163">
        <f t="shared" si="904"/>
        <v>1</v>
      </c>
      <c r="S5801" s="161">
        <f t="shared" si="905"/>
        <v>7000000</v>
      </c>
      <c r="T5801" s="162">
        <f t="shared" si="906"/>
        <v>188.08639920954391</v>
      </c>
      <c r="U5801" s="162">
        <f t="shared" si="907"/>
        <v>123.42683252518125</v>
      </c>
      <c r="V5801" s="163">
        <f t="shared" si="908"/>
        <v>1</v>
      </c>
      <c r="W5801" s="164">
        <f t="shared" si="909"/>
        <v>246838728.0478844</v>
      </c>
      <c r="X5801" s="164">
        <f t="shared" si="910"/>
        <v>302616966.79053861</v>
      </c>
    </row>
    <row r="5802" spans="10:24" x14ac:dyDescent="0.25">
      <c r="J5802">
        <v>5799</v>
      </c>
      <c r="K5802" s="43">
        <v>0.24474876831239811</v>
      </c>
      <c r="L5802">
        <v>0.4776774434466724</v>
      </c>
      <c r="M5802">
        <v>0.25575558011209176</v>
      </c>
      <c r="N5802" s="44">
        <v>0.19321055076707605</v>
      </c>
      <c r="O5802" s="161">
        <f t="shared" si="901"/>
        <v>2000000</v>
      </c>
      <c r="P5802" s="162">
        <f t="shared" si="902"/>
        <v>179.16024628092089</v>
      </c>
      <c r="Q5802" s="162">
        <f t="shared" si="903"/>
        <v>121.87027028988209</v>
      </c>
      <c r="R5802" s="163">
        <f t="shared" si="904"/>
        <v>1</v>
      </c>
      <c r="S5802" s="161">
        <f t="shared" si="905"/>
        <v>5000000</v>
      </c>
      <c r="T5802" s="162">
        <f t="shared" si="906"/>
        <v>189.72008209364029</v>
      </c>
      <c r="U5802" s="162">
        <f t="shared" si="907"/>
        <v>118.43513514494104</v>
      </c>
      <c r="V5802" s="163">
        <f t="shared" si="908"/>
        <v>0.9</v>
      </c>
      <c r="W5802" s="164">
        <f t="shared" si="909"/>
        <v>64579951.982077599</v>
      </c>
      <c r="X5802" s="164">
        <f t="shared" si="910"/>
        <v>170782261.26914662</v>
      </c>
    </row>
    <row r="5803" spans="10:24" x14ac:dyDescent="0.25">
      <c r="J5803">
        <v>5800</v>
      </c>
      <c r="K5803" s="43">
        <v>0.74806403119433373</v>
      </c>
      <c r="L5803">
        <v>0.78333788744838062</v>
      </c>
      <c r="M5803">
        <v>0.14806806912093018</v>
      </c>
      <c r="N5803" s="44">
        <v>0.92091651554438192</v>
      </c>
      <c r="O5803" s="161">
        <f t="shared" si="901"/>
        <v>6000000</v>
      </c>
      <c r="P5803" s="162">
        <f t="shared" si="902"/>
        <v>191.75273838027547</v>
      </c>
      <c r="Q5803" s="162">
        <f t="shared" si="903"/>
        <v>114.10489655906437</v>
      </c>
      <c r="R5803" s="163">
        <f t="shared" si="904"/>
        <v>1</v>
      </c>
      <c r="S5803" s="161">
        <f t="shared" si="905"/>
        <v>7000000</v>
      </c>
      <c r="T5803" s="162">
        <f t="shared" si="906"/>
        <v>193.91757946009182</v>
      </c>
      <c r="U5803" s="162">
        <f t="shared" si="907"/>
        <v>114.55244827953219</v>
      </c>
      <c r="V5803" s="163">
        <f t="shared" si="908"/>
        <v>1</v>
      </c>
      <c r="W5803" s="164">
        <f t="shared" si="909"/>
        <v>415887050.9272666</v>
      </c>
      <c r="X5803" s="164">
        <f t="shared" si="910"/>
        <v>405555918.26391745</v>
      </c>
    </row>
    <row r="5804" spans="10:24" x14ac:dyDescent="0.25">
      <c r="J5804">
        <v>5801</v>
      </c>
      <c r="K5804" s="43">
        <v>0.49225258495726154</v>
      </c>
      <c r="L5804">
        <v>0.3457123041345006</v>
      </c>
      <c r="M5804">
        <v>0.10730246380562203</v>
      </c>
      <c r="N5804" s="44">
        <v>0.71206865558663057</v>
      </c>
      <c r="O5804" s="161">
        <f t="shared" si="901"/>
        <v>5000000</v>
      </c>
      <c r="P5804" s="162">
        <f t="shared" si="902"/>
        <v>174.04616243143616</v>
      </c>
      <c r="Q5804" s="162">
        <f t="shared" si="903"/>
        <v>110.17995553705536</v>
      </c>
      <c r="R5804" s="163">
        <f t="shared" si="904"/>
        <v>1</v>
      </c>
      <c r="S5804" s="161">
        <f t="shared" si="905"/>
        <v>6000000</v>
      </c>
      <c r="T5804" s="162">
        <f t="shared" si="906"/>
        <v>188.0153874771454</v>
      </c>
      <c r="U5804" s="162">
        <f t="shared" si="907"/>
        <v>112.58997776852767</v>
      </c>
      <c r="V5804" s="163">
        <f t="shared" si="908"/>
        <v>1</v>
      </c>
      <c r="W5804" s="164">
        <f t="shared" si="909"/>
        <v>269331034.47190398</v>
      </c>
      <c r="X5804" s="164">
        <f t="shared" si="910"/>
        <v>302552458.2517063</v>
      </c>
    </row>
    <row r="5805" spans="10:24" x14ac:dyDescent="0.25">
      <c r="J5805">
        <v>5802</v>
      </c>
      <c r="K5805" s="43">
        <v>0.18202790081366027</v>
      </c>
      <c r="L5805">
        <v>0.75411546928861772</v>
      </c>
      <c r="M5805">
        <v>0.535729530606874</v>
      </c>
      <c r="N5805" s="44">
        <v>0.36233019726140303</v>
      </c>
      <c r="O5805" s="161">
        <f t="shared" si="901"/>
        <v>2000000</v>
      </c>
      <c r="P5805" s="162">
        <f t="shared" si="902"/>
        <v>190.31246760058198</v>
      </c>
      <c r="Q5805" s="162">
        <f t="shared" si="903"/>
        <v>136.79361436531227</v>
      </c>
      <c r="R5805" s="163">
        <f t="shared" si="904"/>
        <v>1</v>
      </c>
      <c r="S5805" s="161">
        <f t="shared" si="905"/>
        <v>5000000</v>
      </c>
      <c r="T5805" s="162">
        <f t="shared" si="906"/>
        <v>193.43748920019399</v>
      </c>
      <c r="U5805" s="162">
        <f t="shared" si="907"/>
        <v>125.89680718265613</v>
      </c>
      <c r="V5805" s="163">
        <f t="shared" si="908"/>
        <v>1</v>
      </c>
      <c r="W5805" s="164">
        <f t="shared" si="909"/>
        <v>57037706.470539436</v>
      </c>
      <c r="X5805" s="164">
        <f t="shared" si="910"/>
        <v>187703410.08768928</v>
      </c>
    </row>
    <row r="5806" spans="10:24" x14ac:dyDescent="0.25">
      <c r="J5806">
        <v>5803</v>
      </c>
      <c r="K5806" s="43">
        <v>0.2457802017227011</v>
      </c>
      <c r="L5806">
        <v>0.67251569459868521</v>
      </c>
      <c r="M5806">
        <v>0.31259434448313372</v>
      </c>
      <c r="N5806" s="44">
        <v>0.28458598527874901</v>
      </c>
      <c r="O5806" s="161">
        <f t="shared" si="901"/>
        <v>2000000</v>
      </c>
      <c r="P5806" s="162">
        <f t="shared" si="902"/>
        <v>186.70305654447964</v>
      </c>
      <c r="Q5806" s="162">
        <f t="shared" si="903"/>
        <v>125.22980126160297</v>
      </c>
      <c r="R5806" s="163">
        <f t="shared" si="904"/>
        <v>1</v>
      </c>
      <c r="S5806" s="161">
        <f t="shared" si="905"/>
        <v>5000000</v>
      </c>
      <c r="T5806" s="162">
        <f t="shared" si="906"/>
        <v>192.23435218149322</v>
      </c>
      <c r="U5806" s="162">
        <f t="shared" si="907"/>
        <v>120.11490063080149</v>
      </c>
      <c r="V5806" s="163">
        <f t="shared" si="908"/>
        <v>1</v>
      </c>
      <c r="W5806" s="164">
        <f t="shared" si="909"/>
        <v>72946510.565753326</v>
      </c>
      <c r="X5806" s="164">
        <f t="shared" si="910"/>
        <v>210597257.75345868</v>
      </c>
    </row>
    <row r="5807" spans="10:24" x14ac:dyDescent="0.25">
      <c r="J5807">
        <v>5804</v>
      </c>
      <c r="K5807" s="43">
        <v>0.40131507053962401</v>
      </c>
      <c r="L5807">
        <v>0.12098364910712933</v>
      </c>
      <c r="M5807">
        <v>0.73621905367237772</v>
      </c>
      <c r="N5807" s="44">
        <v>0.24544440963369552</v>
      </c>
      <c r="O5807" s="161">
        <f t="shared" si="901"/>
        <v>5000000</v>
      </c>
      <c r="P5807" s="162">
        <f t="shared" si="902"/>
        <v>162.44874490520669</v>
      </c>
      <c r="Q5807" s="162">
        <f t="shared" si="903"/>
        <v>147.63464371906684</v>
      </c>
      <c r="R5807" s="163">
        <f t="shared" si="904"/>
        <v>1</v>
      </c>
      <c r="S5807" s="161">
        <f t="shared" si="905"/>
        <v>6000000</v>
      </c>
      <c r="T5807" s="162">
        <f t="shared" si="906"/>
        <v>184.1495816350689</v>
      </c>
      <c r="U5807" s="162">
        <f t="shared" si="907"/>
        <v>131.31732185953342</v>
      </c>
      <c r="V5807" s="163">
        <f t="shared" si="908"/>
        <v>1</v>
      </c>
      <c r="W5807" s="164">
        <f t="shared" si="909"/>
        <v>24070505.930699259</v>
      </c>
      <c r="X5807" s="164">
        <f t="shared" si="910"/>
        <v>166993558.65321285</v>
      </c>
    </row>
    <row r="5808" spans="10:24" x14ac:dyDescent="0.25">
      <c r="J5808">
        <v>5805</v>
      </c>
      <c r="K5808" s="43">
        <v>0.20251681243195552</v>
      </c>
      <c r="L5808">
        <v>0.43702770104407251</v>
      </c>
      <c r="M5808">
        <v>0.48976110164224085</v>
      </c>
      <c r="N5808" s="44">
        <v>0.57109564039451466</v>
      </c>
      <c r="O5808" s="161">
        <f t="shared" si="901"/>
        <v>2000000</v>
      </c>
      <c r="P5808" s="162">
        <f t="shared" si="902"/>
        <v>177.62235876991861</v>
      </c>
      <c r="Q5808" s="162">
        <f t="shared" si="903"/>
        <v>134.48664139265367</v>
      </c>
      <c r="R5808" s="163">
        <f t="shared" si="904"/>
        <v>1</v>
      </c>
      <c r="S5808" s="161">
        <f t="shared" si="905"/>
        <v>5000000</v>
      </c>
      <c r="T5808" s="162">
        <f t="shared" si="906"/>
        <v>189.20745292330619</v>
      </c>
      <c r="U5808" s="162">
        <f t="shared" si="907"/>
        <v>124.74332069632683</v>
      </c>
      <c r="V5808" s="163">
        <f t="shared" si="908"/>
        <v>1</v>
      </c>
      <c r="W5808" s="164">
        <f t="shared" si="909"/>
        <v>36271434.754529878</v>
      </c>
      <c r="X5808" s="164">
        <f t="shared" si="910"/>
        <v>172320661.13489681</v>
      </c>
    </row>
    <row r="5809" spans="10:24" x14ac:dyDescent="0.25">
      <c r="J5809">
        <v>5806</v>
      </c>
      <c r="K5809" s="43">
        <v>0.50729660206749216</v>
      </c>
      <c r="L5809">
        <v>0.40619801240926046</v>
      </c>
      <c r="M5809">
        <v>0.86005883780104442</v>
      </c>
      <c r="N5809" s="44">
        <v>0.58779961990538243</v>
      </c>
      <c r="O5809" s="161">
        <f t="shared" si="901"/>
        <v>5000000</v>
      </c>
      <c r="P5809" s="162">
        <f t="shared" si="902"/>
        <v>176.43995785327613</v>
      </c>
      <c r="Q5809" s="162">
        <f t="shared" si="903"/>
        <v>156.61167453977859</v>
      </c>
      <c r="R5809" s="163">
        <f t="shared" si="904"/>
        <v>1</v>
      </c>
      <c r="S5809" s="161">
        <f t="shared" si="905"/>
        <v>6000000</v>
      </c>
      <c r="T5809" s="162">
        <f t="shared" si="906"/>
        <v>188.81331928442538</v>
      </c>
      <c r="U5809" s="162">
        <f t="shared" si="907"/>
        <v>135.80583726988928</v>
      </c>
      <c r="V5809" s="163">
        <f t="shared" si="908"/>
        <v>1</v>
      </c>
      <c r="W5809" s="164">
        <f t="shared" si="909"/>
        <v>49141416.567487687</v>
      </c>
      <c r="X5809" s="164">
        <f t="shared" si="910"/>
        <v>168044892.08721656</v>
      </c>
    </row>
    <row r="5810" spans="10:24" x14ac:dyDescent="0.25">
      <c r="J5810">
        <v>5807</v>
      </c>
      <c r="K5810" s="43">
        <v>0.13934270583753483</v>
      </c>
      <c r="L5810">
        <v>0.24309590794589919</v>
      </c>
      <c r="M5810">
        <v>0.44664924954868213</v>
      </c>
      <c r="N5810" s="44">
        <v>0.56715892942247514</v>
      </c>
      <c r="O5810" s="161">
        <f t="shared" si="901"/>
        <v>2000000</v>
      </c>
      <c r="P5810" s="162">
        <f t="shared" si="902"/>
        <v>169.55432230907351</v>
      </c>
      <c r="Q5810" s="162">
        <f t="shared" si="903"/>
        <v>132.31736766783888</v>
      </c>
      <c r="R5810" s="163">
        <f t="shared" si="904"/>
        <v>1</v>
      </c>
      <c r="S5810" s="161">
        <f t="shared" si="905"/>
        <v>2000000</v>
      </c>
      <c r="T5810" s="162">
        <f t="shared" si="906"/>
        <v>186.51810743635784</v>
      </c>
      <c r="U5810" s="162">
        <f t="shared" si="907"/>
        <v>123.65868383391944</v>
      </c>
      <c r="V5810" s="163">
        <f t="shared" si="908"/>
        <v>1</v>
      </c>
      <c r="W5810" s="164">
        <f t="shared" si="909"/>
        <v>24473909.282469258</v>
      </c>
      <c r="X5810" s="164">
        <f t="shared" si="910"/>
        <v>-24281152.795123205</v>
      </c>
    </row>
    <row r="5811" spans="10:24" x14ac:dyDescent="0.25">
      <c r="J5811">
        <v>5808</v>
      </c>
      <c r="K5811" s="43">
        <v>0.62219035100123954</v>
      </c>
      <c r="L5811">
        <v>0.59130790996486959</v>
      </c>
      <c r="M5811">
        <v>0.50612625443696813</v>
      </c>
      <c r="N5811" s="44">
        <v>0.70542495114903181</v>
      </c>
      <c r="O5811" s="161">
        <f t="shared" si="901"/>
        <v>6000000</v>
      </c>
      <c r="P5811" s="162">
        <f t="shared" si="902"/>
        <v>183.46366045920823</v>
      </c>
      <c r="Q5811" s="162">
        <f t="shared" si="903"/>
        <v>135.30713692351497</v>
      </c>
      <c r="R5811" s="163">
        <f t="shared" si="904"/>
        <v>1</v>
      </c>
      <c r="S5811" s="161">
        <f t="shared" si="905"/>
        <v>7000000</v>
      </c>
      <c r="T5811" s="162">
        <f t="shared" si="906"/>
        <v>191.15455348640273</v>
      </c>
      <c r="U5811" s="162">
        <f t="shared" si="907"/>
        <v>125.15356846175749</v>
      </c>
      <c r="V5811" s="163">
        <f t="shared" si="908"/>
        <v>1</v>
      </c>
      <c r="W5811" s="164">
        <f t="shared" si="909"/>
        <v>238939141.21415955</v>
      </c>
      <c r="X5811" s="164">
        <f t="shared" si="910"/>
        <v>312006895.1725167</v>
      </c>
    </row>
    <row r="5812" spans="10:24" x14ac:dyDescent="0.25">
      <c r="J5812">
        <v>5809</v>
      </c>
      <c r="K5812" s="43">
        <v>0.73680618196338032</v>
      </c>
      <c r="L5812">
        <v>0.84765448275700739</v>
      </c>
      <c r="M5812">
        <v>0.39242891675913505</v>
      </c>
      <c r="N5812" s="44">
        <v>0.80990427636664686</v>
      </c>
      <c r="O5812" s="161">
        <f t="shared" si="901"/>
        <v>6000000</v>
      </c>
      <c r="P5812" s="162">
        <f t="shared" si="902"/>
        <v>195.3963834206528</v>
      </c>
      <c r="Q5812" s="162">
        <f t="shared" si="903"/>
        <v>129.54012014951974</v>
      </c>
      <c r="R5812" s="163">
        <f t="shared" si="904"/>
        <v>1</v>
      </c>
      <c r="S5812" s="161">
        <f t="shared" si="905"/>
        <v>7000000</v>
      </c>
      <c r="T5812" s="162">
        <f t="shared" si="906"/>
        <v>195.13212780688426</v>
      </c>
      <c r="U5812" s="162">
        <f t="shared" si="907"/>
        <v>122.27006007475987</v>
      </c>
      <c r="V5812" s="163">
        <f t="shared" si="908"/>
        <v>1</v>
      </c>
      <c r="W5812" s="164">
        <f t="shared" si="909"/>
        <v>345137579.62679833</v>
      </c>
      <c r="X5812" s="164">
        <f t="shared" si="910"/>
        <v>360034474.12487072</v>
      </c>
    </row>
    <row r="5813" spans="10:24" x14ac:dyDescent="0.25">
      <c r="J5813">
        <v>5810</v>
      </c>
      <c r="K5813" s="43">
        <v>2.7726234278735107E-2</v>
      </c>
      <c r="L5813">
        <v>0.68424032491084652</v>
      </c>
      <c r="M5813">
        <v>0.19403855302820061</v>
      </c>
      <c r="N5813" s="44">
        <v>0.95129386569531649</v>
      </c>
      <c r="O5813" s="161">
        <f t="shared" si="901"/>
        <v>1000000</v>
      </c>
      <c r="P5813" s="162">
        <f t="shared" si="902"/>
        <v>187.19384173673816</v>
      </c>
      <c r="Q5813" s="162">
        <f t="shared" si="903"/>
        <v>117.73780421056723</v>
      </c>
      <c r="R5813" s="163">
        <f t="shared" si="904"/>
        <v>1</v>
      </c>
      <c r="S5813" s="161">
        <f t="shared" si="905"/>
        <v>1000000</v>
      </c>
      <c r="T5813" s="162">
        <f t="shared" si="906"/>
        <v>192.39794724557939</v>
      </c>
      <c r="U5813" s="162">
        <f t="shared" si="907"/>
        <v>116.36890210528362</v>
      </c>
      <c r="V5813" s="163">
        <f t="shared" si="908"/>
        <v>1</v>
      </c>
      <c r="W5813" s="164">
        <f t="shared" si="909"/>
        <v>19456037.526170924</v>
      </c>
      <c r="X5813" s="164">
        <f t="shared" si="910"/>
        <v>-73970954.859704241</v>
      </c>
    </row>
    <row r="5814" spans="10:24" x14ac:dyDescent="0.25">
      <c r="J5814">
        <v>5811</v>
      </c>
      <c r="K5814" s="43">
        <v>0.89981933798084823</v>
      </c>
      <c r="L5814">
        <v>0.48987704067946458</v>
      </c>
      <c r="M5814">
        <v>0.54579342438665801</v>
      </c>
      <c r="N5814" s="44">
        <v>0.32494659723422725</v>
      </c>
      <c r="O5814" s="161">
        <f t="shared" si="901"/>
        <v>7000000</v>
      </c>
      <c r="P5814" s="162">
        <f t="shared" si="902"/>
        <v>179.61934170557822</v>
      </c>
      <c r="Q5814" s="162">
        <f t="shared" si="903"/>
        <v>137.30080670817475</v>
      </c>
      <c r="R5814" s="163">
        <f t="shared" si="904"/>
        <v>1</v>
      </c>
      <c r="S5814" s="161">
        <f t="shared" si="905"/>
        <v>7000000</v>
      </c>
      <c r="T5814" s="162">
        <f t="shared" si="906"/>
        <v>189.8731139018594</v>
      </c>
      <c r="U5814" s="162">
        <f t="shared" si="907"/>
        <v>126.15040335408737</v>
      </c>
      <c r="V5814" s="163">
        <f t="shared" si="908"/>
        <v>1</v>
      </c>
      <c r="W5814" s="164">
        <f t="shared" si="909"/>
        <v>246229744.98182434</v>
      </c>
      <c r="X5814" s="164">
        <f t="shared" si="910"/>
        <v>296058973.83440417</v>
      </c>
    </row>
    <row r="5815" spans="10:24" x14ac:dyDescent="0.25">
      <c r="J5815">
        <v>5812</v>
      </c>
      <c r="K5815" s="43">
        <v>0.12866738269883882</v>
      </c>
      <c r="L5815">
        <v>0.18569703492058698</v>
      </c>
      <c r="M5815">
        <v>0.37841723369607871</v>
      </c>
      <c r="N5815" s="44">
        <v>0.54727526409341454</v>
      </c>
      <c r="O5815" s="161">
        <f t="shared" si="901"/>
        <v>2000000</v>
      </c>
      <c r="P5815" s="162">
        <f t="shared" si="902"/>
        <v>166.59202341917072</v>
      </c>
      <c r="Q5815" s="162">
        <f t="shared" si="903"/>
        <v>128.80719297313132</v>
      </c>
      <c r="R5815" s="163">
        <f t="shared" si="904"/>
        <v>1</v>
      </c>
      <c r="S5815" s="161">
        <f t="shared" si="905"/>
        <v>2000000</v>
      </c>
      <c r="T5815" s="162">
        <f t="shared" si="906"/>
        <v>185.53067447305691</v>
      </c>
      <c r="U5815" s="162">
        <f t="shared" si="907"/>
        <v>121.90359648656566</v>
      </c>
      <c r="V5815" s="163">
        <f t="shared" si="908"/>
        <v>1</v>
      </c>
      <c r="W5815" s="164">
        <f t="shared" si="909"/>
        <v>25569660.892078787</v>
      </c>
      <c r="X5815" s="164">
        <f t="shared" si="910"/>
        <v>-22745844.027017519</v>
      </c>
    </row>
    <row r="5816" spans="10:24" x14ac:dyDescent="0.25">
      <c r="J5816">
        <v>5813</v>
      </c>
      <c r="K5816" s="43">
        <v>0.96588803650759636</v>
      </c>
      <c r="L5816">
        <v>0.46872672652823555</v>
      </c>
      <c r="M5816">
        <v>0.99502713383415453</v>
      </c>
      <c r="N5816" s="44">
        <v>0.44201879235210406</v>
      </c>
      <c r="O5816" s="161">
        <f t="shared" si="901"/>
        <v>9000000</v>
      </c>
      <c r="P5816" s="162">
        <f t="shared" si="902"/>
        <v>178.82293604352989</v>
      </c>
      <c r="Q5816" s="162">
        <f t="shared" si="903"/>
        <v>186.55420726360524</v>
      </c>
      <c r="R5816" s="163">
        <f t="shared" si="904"/>
        <v>1</v>
      </c>
      <c r="S5816" s="161">
        <f t="shared" si="905"/>
        <v>9000000</v>
      </c>
      <c r="T5816" s="162">
        <f t="shared" si="906"/>
        <v>189.60764534784329</v>
      </c>
      <c r="U5816" s="162">
        <f t="shared" si="907"/>
        <v>150.77710363180262</v>
      </c>
      <c r="V5816" s="163">
        <f t="shared" si="908"/>
        <v>1</v>
      </c>
      <c r="W5816" s="164">
        <f t="shared" si="909"/>
        <v>-119581440.98067808</v>
      </c>
      <c r="X5816" s="164">
        <f t="shared" si="910"/>
        <v>199474875.44436604</v>
      </c>
    </row>
    <row r="5817" spans="10:24" x14ac:dyDescent="0.25">
      <c r="J5817">
        <v>5814</v>
      </c>
      <c r="K5817" s="43">
        <v>1.9465593928263969E-2</v>
      </c>
      <c r="L5817">
        <v>0.41801295926158155</v>
      </c>
      <c r="M5817">
        <v>0.73534321094840027</v>
      </c>
      <c r="N5817" s="44">
        <v>0.66229448092367615</v>
      </c>
      <c r="O5817" s="161">
        <f t="shared" si="901"/>
        <v>1000000</v>
      </c>
      <c r="P5817" s="162">
        <f t="shared" si="902"/>
        <v>176.89530846153548</v>
      </c>
      <c r="Q5817" s="162">
        <f t="shared" si="903"/>
        <v>147.58108385245504</v>
      </c>
      <c r="R5817" s="163">
        <f t="shared" si="904"/>
        <v>1</v>
      </c>
      <c r="S5817" s="161">
        <f t="shared" si="905"/>
        <v>1000000</v>
      </c>
      <c r="T5817" s="162">
        <f t="shared" si="906"/>
        <v>188.96510282051182</v>
      </c>
      <c r="U5817" s="162">
        <f t="shared" si="907"/>
        <v>131.29054192622752</v>
      </c>
      <c r="V5817" s="163">
        <f t="shared" si="908"/>
        <v>1</v>
      </c>
      <c r="W5817" s="164">
        <f t="shared" si="909"/>
        <v>-20685775.390919559</v>
      </c>
      <c r="X5817" s="164">
        <f t="shared" si="910"/>
        <v>-92325439.105715692</v>
      </c>
    </row>
    <row r="5818" spans="10:24" x14ac:dyDescent="0.25">
      <c r="J5818">
        <v>5815</v>
      </c>
      <c r="K5818" s="43">
        <v>0.34932993230978882</v>
      </c>
      <c r="L5818">
        <v>0.14229335144135291</v>
      </c>
      <c r="M5818">
        <v>3.3242165391228706E-2</v>
      </c>
      <c r="N5818" s="44">
        <v>0.55006803967803508</v>
      </c>
      <c r="O5818" s="161">
        <f t="shared" si="901"/>
        <v>5000000</v>
      </c>
      <c r="P5818" s="162">
        <f t="shared" si="902"/>
        <v>163.94891338635492</v>
      </c>
      <c r="Q5818" s="162">
        <f t="shared" si="903"/>
        <v>98.29711659734042</v>
      </c>
      <c r="R5818" s="163">
        <f t="shared" si="904"/>
        <v>1</v>
      </c>
      <c r="S5818" s="161">
        <f t="shared" si="905"/>
        <v>6000000</v>
      </c>
      <c r="T5818" s="162">
        <f t="shared" si="906"/>
        <v>184.64963779545164</v>
      </c>
      <c r="U5818" s="162">
        <f t="shared" si="907"/>
        <v>106.64855829867021</v>
      </c>
      <c r="V5818" s="163">
        <f t="shared" si="908"/>
        <v>1</v>
      </c>
      <c r="W5818" s="164">
        <f t="shared" si="909"/>
        <v>278258983.94507247</v>
      </c>
      <c r="X5818" s="164">
        <f t="shared" si="910"/>
        <v>318006476.98068857</v>
      </c>
    </row>
    <row r="5819" spans="10:24" x14ac:dyDescent="0.25">
      <c r="J5819">
        <v>5816</v>
      </c>
      <c r="K5819" s="43">
        <v>0.40541741000311793</v>
      </c>
      <c r="L5819">
        <v>0.40397462628852798</v>
      </c>
      <c r="M5819">
        <v>0.40595285277260329</v>
      </c>
      <c r="N5819" s="44">
        <v>0.80100171047920177</v>
      </c>
      <c r="O5819" s="161">
        <f t="shared" si="901"/>
        <v>5000000</v>
      </c>
      <c r="P5819" s="162">
        <f t="shared" si="902"/>
        <v>176.35391285502408</v>
      </c>
      <c r="Q5819" s="162">
        <f t="shared" si="903"/>
        <v>130.24063463452191</v>
      </c>
      <c r="R5819" s="163">
        <f t="shared" si="904"/>
        <v>1</v>
      </c>
      <c r="S5819" s="161">
        <f t="shared" si="905"/>
        <v>6000000</v>
      </c>
      <c r="T5819" s="162">
        <f t="shared" si="906"/>
        <v>188.78463761834135</v>
      </c>
      <c r="U5819" s="162">
        <f t="shared" si="907"/>
        <v>122.62031731726096</v>
      </c>
      <c r="V5819" s="163">
        <f t="shared" si="908"/>
        <v>1</v>
      </c>
      <c r="W5819" s="164">
        <f t="shared" si="909"/>
        <v>180566391.10251084</v>
      </c>
      <c r="X5819" s="164">
        <f t="shared" si="910"/>
        <v>246985921.80648237</v>
      </c>
    </row>
    <row r="5820" spans="10:24" x14ac:dyDescent="0.25">
      <c r="J5820">
        <v>5817</v>
      </c>
      <c r="K5820" s="43">
        <v>0.66534898705264067</v>
      </c>
      <c r="L5820">
        <v>0.60854104664121578</v>
      </c>
      <c r="M5820">
        <v>0.36049658476178559</v>
      </c>
      <c r="N5820" s="44">
        <v>0.66977605507342441</v>
      </c>
      <c r="O5820" s="161">
        <f t="shared" si="901"/>
        <v>6000000</v>
      </c>
      <c r="P5820" s="162">
        <f t="shared" si="902"/>
        <v>184.13277765525856</v>
      </c>
      <c r="Q5820" s="162">
        <f t="shared" si="903"/>
        <v>127.85736481123078</v>
      </c>
      <c r="R5820" s="163">
        <f t="shared" si="904"/>
        <v>1</v>
      </c>
      <c r="S5820" s="161">
        <f t="shared" si="905"/>
        <v>7000000</v>
      </c>
      <c r="T5820" s="162">
        <f t="shared" si="906"/>
        <v>191.37759255175285</v>
      </c>
      <c r="U5820" s="162">
        <f t="shared" si="907"/>
        <v>121.42868240561539</v>
      </c>
      <c r="V5820" s="163">
        <f t="shared" si="908"/>
        <v>1</v>
      </c>
      <c r="W5820" s="164">
        <f t="shared" si="909"/>
        <v>287652477.06416672</v>
      </c>
      <c r="X5820" s="164">
        <f t="shared" si="910"/>
        <v>339642371.02296227</v>
      </c>
    </row>
    <row r="5821" spans="10:24" x14ac:dyDescent="0.25">
      <c r="J5821">
        <v>5818</v>
      </c>
      <c r="K5821" s="43">
        <v>0.63848137874141819</v>
      </c>
      <c r="L5821">
        <v>0.82221670698490346</v>
      </c>
      <c r="M5821">
        <v>0.54832266431999332</v>
      </c>
      <c r="N5821" s="44">
        <v>0.38040460480041971</v>
      </c>
      <c r="O5821" s="161">
        <f t="shared" si="901"/>
        <v>6000000</v>
      </c>
      <c r="P5821" s="162">
        <f t="shared" si="902"/>
        <v>193.8576875631162</v>
      </c>
      <c r="Q5821" s="162">
        <f t="shared" si="903"/>
        <v>137.42849355793766</v>
      </c>
      <c r="R5821" s="163">
        <f t="shared" si="904"/>
        <v>1</v>
      </c>
      <c r="S5821" s="161">
        <f t="shared" si="905"/>
        <v>7000000</v>
      </c>
      <c r="T5821" s="162">
        <f t="shared" si="906"/>
        <v>194.6192291877054</v>
      </c>
      <c r="U5821" s="162">
        <f t="shared" si="907"/>
        <v>126.21424677896883</v>
      </c>
      <c r="V5821" s="163">
        <f t="shared" si="908"/>
        <v>1</v>
      </c>
      <c r="W5821" s="164">
        <f t="shared" si="909"/>
        <v>288575164.03107125</v>
      </c>
      <c r="X5821" s="164">
        <f t="shared" si="910"/>
        <v>328834876.86115599</v>
      </c>
    </row>
    <row r="5822" spans="10:24" x14ac:dyDescent="0.25">
      <c r="J5822">
        <v>5819</v>
      </c>
      <c r="K5822" s="43">
        <v>0.56899082611003171</v>
      </c>
      <c r="L5822">
        <v>0.78107102989447164</v>
      </c>
      <c r="M5822">
        <v>0.9388977381789132</v>
      </c>
      <c r="N5822" s="44">
        <v>6.201926796977475E-2</v>
      </c>
      <c r="O5822" s="161">
        <f t="shared" si="901"/>
        <v>6000000</v>
      </c>
      <c r="P5822" s="162">
        <f t="shared" si="902"/>
        <v>191.63723225854724</v>
      </c>
      <c r="Q5822" s="162">
        <f t="shared" si="903"/>
        <v>165.91172503386017</v>
      </c>
      <c r="R5822" s="163">
        <f t="shared" si="904"/>
        <v>1</v>
      </c>
      <c r="S5822" s="161">
        <f t="shared" si="905"/>
        <v>6000000</v>
      </c>
      <c r="T5822" s="162">
        <f t="shared" si="906"/>
        <v>193.87907741951574</v>
      </c>
      <c r="U5822" s="162">
        <f t="shared" si="907"/>
        <v>140.4558625169301</v>
      </c>
      <c r="V5822" s="163">
        <f t="shared" si="908"/>
        <v>0.9</v>
      </c>
      <c r="W5822" s="164">
        <f t="shared" si="909"/>
        <v>104353043.34812248</v>
      </c>
      <c r="X5822" s="164">
        <f t="shared" si="910"/>
        <v>138485360.47396249</v>
      </c>
    </row>
    <row r="5823" spans="10:24" x14ac:dyDescent="0.25">
      <c r="J5823">
        <v>5820</v>
      </c>
      <c r="K5823" s="43">
        <v>0.66830712230365608</v>
      </c>
      <c r="L5823">
        <v>0.93475674014786592</v>
      </c>
      <c r="M5823">
        <v>0.65598790349243452</v>
      </c>
      <c r="N5823" s="44">
        <v>7.8014386310566786E-2</v>
      </c>
      <c r="O5823" s="161">
        <f t="shared" si="901"/>
        <v>6000000</v>
      </c>
      <c r="P5823" s="162">
        <f t="shared" si="902"/>
        <v>202.68279187806186</v>
      </c>
      <c r="Q5823" s="162">
        <f t="shared" si="903"/>
        <v>143.03075656661392</v>
      </c>
      <c r="R5823" s="163">
        <f t="shared" si="904"/>
        <v>1</v>
      </c>
      <c r="S5823" s="161">
        <f t="shared" si="905"/>
        <v>7000000</v>
      </c>
      <c r="T5823" s="162">
        <f t="shared" si="906"/>
        <v>197.56093062602062</v>
      </c>
      <c r="U5823" s="162">
        <f t="shared" si="907"/>
        <v>129.01537828330694</v>
      </c>
      <c r="V5823" s="163">
        <f t="shared" si="908"/>
        <v>0.9</v>
      </c>
      <c r="W5823" s="164">
        <f t="shared" si="909"/>
        <v>307912211.86868769</v>
      </c>
      <c r="X5823" s="164">
        <f t="shared" si="910"/>
        <v>281836979.75909621</v>
      </c>
    </row>
    <row r="5824" spans="10:24" x14ac:dyDescent="0.25">
      <c r="J5824">
        <v>5821</v>
      </c>
      <c r="K5824" s="43">
        <v>1.4182263243052162E-3</v>
      </c>
      <c r="L5824">
        <v>0.78623956266426642</v>
      </c>
      <c r="M5824">
        <v>0.17066852470765692</v>
      </c>
      <c r="N5824" s="44">
        <v>0.38735088202948198</v>
      </c>
      <c r="O5824" s="161">
        <f t="shared" si="901"/>
        <v>1000000</v>
      </c>
      <c r="P5824" s="162">
        <f t="shared" si="902"/>
        <v>191.90161645583174</v>
      </c>
      <c r="Q5824" s="162">
        <f t="shared" si="903"/>
        <v>115.96946513817454</v>
      </c>
      <c r="R5824" s="163">
        <f t="shared" si="904"/>
        <v>1</v>
      </c>
      <c r="S5824" s="161">
        <f t="shared" si="905"/>
        <v>1000000</v>
      </c>
      <c r="T5824" s="162">
        <f t="shared" si="906"/>
        <v>193.96720548527725</v>
      </c>
      <c r="U5824" s="162">
        <f t="shared" si="907"/>
        <v>115.48473256908727</v>
      </c>
      <c r="V5824" s="163">
        <f t="shared" si="908"/>
        <v>1</v>
      </c>
      <c r="W5824" s="164">
        <f t="shared" si="909"/>
        <v>25932151.317657202</v>
      </c>
      <c r="X5824" s="164">
        <f t="shared" si="910"/>
        <v>-71517527.083810017</v>
      </c>
    </row>
    <row r="5825" spans="10:24" x14ac:dyDescent="0.25">
      <c r="J5825">
        <v>5822</v>
      </c>
      <c r="K5825" s="43">
        <v>0.58060888576656788</v>
      </c>
      <c r="L5825">
        <v>0.78853293158745652</v>
      </c>
      <c r="M5825">
        <v>0.62492672960834805</v>
      </c>
      <c r="N5825" s="44">
        <v>0.78184509312841399</v>
      </c>
      <c r="O5825" s="161">
        <f t="shared" si="901"/>
        <v>6000000</v>
      </c>
      <c r="P5825" s="162">
        <f t="shared" si="902"/>
        <v>192.02011822512065</v>
      </c>
      <c r="Q5825" s="162">
        <f t="shared" si="903"/>
        <v>141.36892287760637</v>
      </c>
      <c r="R5825" s="163">
        <f t="shared" si="904"/>
        <v>1</v>
      </c>
      <c r="S5825" s="161">
        <f t="shared" si="905"/>
        <v>6000000</v>
      </c>
      <c r="T5825" s="162">
        <f t="shared" si="906"/>
        <v>194.0067060750402</v>
      </c>
      <c r="U5825" s="162">
        <f t="shared" si="907"/>
        <v>128.18446143880317</v>
      </c>
      <c r="V5825" s="163">
        <f t="shared" si="908"/>
        <v>1</v>
      </c>
      <c r="W5825" s="164">
        <f t="shared" si="909"/>
        <v>253907172.08508575</v>
      </c>
      <c r="X5825" s="164">
        <f t="shared" si="910"/>
        <v>244933467.81742221</v>
      </c>
    </row>
    <row r="5826" spans="10:24" x14ac:dyDescent="0.25">
      <c r="J5826">
        <v>5823</v>
      </c>
      <c r="K5826" s="43">
        <v>0.42576161006709512</v>
      </c>
      <c r="L5826">
        <v>0.6395213184046934</v>
      </c>
      <c r="M5826">
        <v>2.2160736469710063E-2</v>
      </c>
      <c r="N5826" s="44">
        <v>0.14719978430396008</v>
      </c>
      <c r="O5826" s="161">
        <f t="shared" si="901"/>
        <v>5000000</v>
      </c>
      <c r="P5826" s="162">
        <f t="shared" si="902"/>
        <v>185.35769387254223</v>
      </c>
      <c r="Q5826" s="162">
        <f t="shared" si="903"/>
        <v>94.779245652848658</v>
      </c>
      <c r="R5826" s="163">
        <f t="shared" si="904"/>
        <v>1</v>
      </c>
      <c r="S5826" s="161">
        <f t="shared" si="905"/>
        <v>6000000</v>
      </c>
      <c r="T5826" s="162">
        <f t="shared" si="906"/>
        <v>191.78589795751407</v>
      </c>
      <c r="U5826" s="162">
        <f t="shared" si="907"/>
        <v>104.88962282642433</v>
      </c>
      <c r="V5826" s="163">
        <f t="shared" si="908"/>
        <v>0.9</v>
      </c>
      <c r="W5826" s="164">
        <f t="shared" si="909"/>
        <v>402892241.09846783</v>
      </c>
      <c r="X5826" s="164">
        <f t="shared" si="910"/>
        <v>319239885.70788461</v>
      </c>
    </row>
    <row r="5827" spans="10:24" x14ac:dyDescent="0.25">
      <c r="J5827">
        <v>5824</v>
      </c>
      <c r="K5827" s="43">
        <v>0.5153785449276842</v>
      </c>
      <c r="L5827">
        <v>0.78970826430556695</v>
      </c>
      <c r="M5827">
        <v>0.95953416563626481</v>
      </c>
      <c r="N5827" s="44">
        <v>0.40637766377676576</v>
      </c>
      <c r="O5827" s="161">
        <f t="shared" si="901"/>
        <v>5000000</v>
      </c>
      <c r="P5827" s="162">
        <f t="shared" si="902"/>
        <v>192.08114094131443</v>
      </c>
      <c r="Q5827" s="162">
        <f t="shared" si="903"/>
        <v>169.90611417848157</v>
      </c>
      <c r="R5827" s="163">
        <f t="shared" si="904"/>
        <v>1</v>
      </c>
      <c r="S5827" s="161">
        <f t="shared" si="905"/>
        <v>6000000</v>
      </c>
      <c r="T5827" s="162">
        <f t="shared" si="906"/>
        <v>194.02704698043814</v>
      </c>
      <c r="U5827" s="162">
        <f t="shared" si="907"/>
        <v>142.45305708924079</v>
      </c>
      <c r="V5827" s="163">
        <f t="shared" si="908"/>
        <v>1</v>
      </c>
      <c r="W5827" s="164">
        <f t="shared" si="909"/>
        <v>60875133.814164281</v>
      </c>
      <c r="X5827" s="164">
        <f t="shared" si="910"/>
        <v>159443939.34718412</v>
      </c>
    </row>
    <row r="5828" spans="10:24" x14ac:dyDescent="0.25">
      <c r="J5828">
        <v>5825</v>
      </c>
      <c r="K5828" s="43">
        <v>0.26072332117460484</v>
      </c>
      <c r="L5828">
        <v>0.83418371871031771</v>
      </c>
      <c r="M5828">
        <v>0.98507525377544536</v>
      </c>
      <c r="N5828" s="44">
        <v>0.79926388673220028</v>
      </c>
      <c r="O5828" s="161">
        <f t="shared" si="901"/>
        <v>2000000</v>
      </c>
      <c r="P5828" s="162">
        <f t="shared" si="902"/>
        <v>194.56246139001948</v>
      </c>
      <c r="Q5828" s="162">
        <f t="shared" si="903"/>
        <v>178.44163627750504</v>
      </c>
      <c r="R5828" s="163">
        <f t="shared" si="904"/>
        <v>1</v>
      </c>
      <c r="S5828" s="161">
        <f t="shared" si="905"/>
        <v>5000000</v>
      </c>
      <c r="T5828" s="162">
        <f t="shared" si="906"/>
        <v>194.85415379667316</v>
      </c>
      <c r="U5828" s="162">
        <f t="shared" si="907"/>
        <v>146.72081813875252</v>
      </c>
      <c r="V5828" s="163">
        <f t="shared" si="908"/>
        <v>1</v>
      </c>
      <c r="W5828" s="164">
        <f t="shared" si="909"/>
        <v>-17758349.774971124</v>
      </c>
      <c r="X5828" s="164">
        <f t="shared" si="910"/>
        <v>90666678.289603204</v>
      </c>
    </row>
    <row r="5829" spans="10:24" x14ac:dyDescent="0.25">
      <c r="J5829">
        <v>5826</v>
      </c>
      <c r="K5829" s="43">
        <v>0.16895249362740461</v>
      </c>
      <c r="L5829">
        <v>0.72621109727059552</v>
      </c>
      <c r="M5829">
        <v>4.3748571098874423E-2</v>
      </c>
      <c r="N5829" s="44">
        <v>0.7219446350333536</v>
      </c>
      <c r="O5829" s="161">
        <f t="shared" ref="O5829:O5892" si="911">VLOOKUP(K5829,$E$5:$H$10,4)</f>
        <v>2000000</v>
      </c>
      <c r="P5829" s="162">
        <f t="shared" ref="P5829:P5892" si="912">_xlfn.NORM.INV(L5829,$E$12,$E$13)</f>
        <v>189.02090523709083</v>
      </c>
      <c r="Q5829" s="162">
        <f t="shared" ref="Q5829:Q5892" si="913">_xlfn.NORM.INV(M5829,$E$15,$E$16)</f>
        <v>100.82498641882692</v>
      </c>
      <c r="R5829" s="163">
        <f t="shared" ref="R5829:R5892" si="914">VLOOKUP(N5829,$E$19:$H$21,4)</f>
        <v>1</v>
      </c>
      <c r="S5829" s="161">
        <f t="shared" ref="S5829:S5892" si="915">VLOOKUP(K5829,$G$5:$H$10,2)</f>
        <v>5000000</v>
      </c>
      <c r="T5829" s="162">
        <f t="shared" ref="T5829:T5892" si="916">_xlfn.NORM.INV(L5829,$G$12,$G$13)</f>
        <v>193.00696841236362</v>
      </c>
      <c r="U5829" s="162">
        <f t="shared" ref="U5829:U5892" si="917">_xlfn.NORM.INV(M5829,$G$15,$G$16)</f>
        <v>107.91249320941347</v>
      </c>
      <c r="V5829" s="163">
        <f t="shared" ref="V5829:V5892" si="918">VLOOKUP(N5829,$G$19:$H$21,2)</f>
        <v>1</v>
      </c>
      <c r="W5829" s="164">
        <f t="shared" ref="W5829:W5892" si="919">O5829*(P5829-Q5829)*R5829-$D$23-$D$24</f>
        <v>126391837.63652781</v>
      </c>
      <c r="X5829" s="164">
        <f t="shared" ref="X5829:X5892" si="920">S5829*(T5829-U5829)*V5829-$F$23-$F$24</f>
        <v>275472376.01475078</v>
      </c>
    </row>
    <row r="5830" spans="10:24" x14ac:dyDescent="0.25">
      <c r="J5830">
        <v>5827</v>
      </c>
      <c r="K5830" s="43">
        <v>0.21089526307615836</v>
      </c>
      <c r="L5830">
        <v>0.94307952180843646</v>
      </c>
      <c r="M5830">
        <v>0.23018280096834665</v>
      </c>
      <c r="N5830" s="44">
        <v>7.886210498809243E-2</v>
      </c>
      <c r="O5830" s="161">
        <f t="shared" si="911"/>
        <v>2000000</v>
      </c>
      <c r="P5830" s="162">
        <f t="shared" si="912"/>
        <v>203.71743296141332</v>
      </c>
      <c r="Q5830" s="162">
        <f t="shared" si="913"/>
        <v>120.23510065765345</v>
      </c>
      <c r="R5830" s="163">
        <f t="shared" si="914"/>
        <v>1</v>
      </c>
      <c r="S5830" s="161">
        <f t="shared" si="915"/>
        <v>5000000</v>
      </c>
      <c r="T5830" s="162">
        <f t="shared" si="916"/>
        <v>197.90581098713778</v>
      </c>
      <c r="U5830" s="162">
        <f t="shared" si="917"/>
        <v>117.61755032882672</v>
      </c>
      <c r="V5830" s="163">
        <f t="shared" si="918"/>
        <v>0.9</v>
      </c>
      <c r="W5830" s="164">
        <f t="shared" si="919"/>
        <v>116964664.60751975</v>
      </c>
      <c r="X5830" s="164">
        <f t="shared" si="920"/>
        <v>211297172.96239978</v>
      </c>
    </row>
    <row r="5831" spans="10:24" x14ac:dyDescent="0.25">
      <c r="J5831">
        <v>5828</v>
      </c>
      <c r="K5831" s="43">
        <v>0.59467644113601181</v>
      </c>
      <c r="L5831">
        <v>0.87082763794841689</v>
      </c>
      <c r="M5831">
        <v>0.34501275987630675</v>
      </c>
      <c r="N5831" s="44">
        <v>0.76471242769462833</v>
      </c>
      <c r="O5831" s="161">
        <f t="shared" si="911"/>
        <v>6000000</v>
      </c>
      <c r="P5831" s="162">
        <f t="shared" si="912"/>
        <v>196.95468198590297</v>
      </c>
      <c r="Q5831" s="162">
        <f t="shared" si="913"/>
        <v>127.02359132838782</v>
      </c>
      <c r="R5831" s="163">
        <f t="shared" si="914"/>
        <v>1</v>
      </c>
      <c r="S5831" s="161">
        <f t="shared" si="915"/>
        <v>6000000</v>
      </c>
      <c r="T5831" s="162">
        <f t="shared" si="916"/>
        <v>195.65156066196766</v>
      </c>
      <c r="U5831" s="162">
        <f t="shared" si="917"/>
        <v>121.01179566419391</v>
      </c>
      <c r="V5831" s="163">
        <f t="shared" si="918"/>
        <v>1</v>
      </c>
      <c r="W5831" s="164">
        <f t="shared" si="919"/>
        <v>369586543.94509083</v>
      </c>
      <c r="X5831" s="164">
        <f t="shared" si="920"/>
        <v>297838589.98664254</v>
      </c>
    </row>
    <row r="5832" spans="10:24" x14ac:dyDescent="0.25">
      <c r="J5832">
        <v>5829</v>
      </c>
      <c r="K5832" s="43">
        <v>0.9520835889045588</v>
      </c>
      <c r="L5832">
        <v>6.587809155766633E-2</v>
      </c>
      <c r="M5832">
        <v>0.59913173598465308</v>
      </c>
      <c r="N5832" s="44">
        <v>0.29430161651514264</v>
      </c>
      <c r="O5832" s="161">
        <f t="shared" si="911"/>
        <v>9000000</v>
      </c>
      <c r="P5832" s="162">
        <f t="shared" si="912"/>
        <v>157.3918116738476</v>
      </c>
      <c r="Q5832" s="162">
        <f t="shared" si="913"/>
        <v>140.02200692966994</v>
      </c>
      <c r="R5832" s="163">
        <f t="shared" si="914"/>
        <v>1</v>
      </c>
      <c r="S5832" s="161">
        <f t="shared" si="915"/>
        <v>9000000</v>
      </c>
      <c r="T5832" s="162">
        <f t="shared" si="916"/>
        <v>182.46393722461588</v>
      </c>
      <c r="U5832" s="162">
        <f t="shared" si="917"/>
        <v>127.51100346483497</v>
      </c>
      <c r="V5832" s="163">
        <f t="shared" si="918"/>
        <v>1</v>
      </c>
      <c r="W5832" s="164">
        <f t="shared" si="919"/>
        <v>106328242.6975989</v>
      </c>
      <c r="X5832" s="164">
        <f t="shared" si="920"/>
        <v>344576403.83802813</v>
      </c>
    </row>
    <row r="5833" spans="10:24" x14ac:dyDescent="0.25">
      <c r="J5833">
        <v>5830</v>
      </c>
      <c r="K5833" s="43">
        <v>0.89363087171450728</v>
      </c>
      <c r="L5833">
        <v>0.24189979995257849</v>
      </c>
      <c r="M5833">
        <v>0.71847216936632918</v>
      </c>
      <c r="N5833" s="44">
        <v>0.46480797560347631</v>
      </c>
      <c r="O5833" s="161">
        <f t="shared" si="911"/>
        <v>7000000</v>
      </c>
      <c r="P5833" s="162">
        <f t="shared" si="912"/>
        <v>169.4969324561911</v>
      </c>
      <c r="Q5833" s="162">
        <f t="shared" si="913"/>
        <v>146.56617579128127</v>
      </c>
      <c r="R5833" s="163">
        <f t="shared" si="914"/>
        <v>1</v>
      </c>
      <c r="S5833" s="161">
        <f t="shared" si="915"/>
        <v>7000000</v>
      </c>
      <c r="T5833" s="162">
        <f t="shared" si="916"/>
        <v>186.49897748539703</v>
      </c>
      <c r="U5833" s="162">
        <f t="shared" si="917"/>
        <v>130.78308789564062</v>
      </c>
      <c r="V5833" s="163">
        <f t="shared" si="918"/>
        <v>1</v>
      </c>
      <c r="W5833" s="164">
        <f t="shared" si="919"/>
        <v>110515296.65436885</v>
      </c>
      <c r="X5833" s="164">
        <f t="shared" si="920"/>
        <v>240011227.12829489</v>
      </c>
    </row>
    <row r="5834" spans="10:24" x14ac:dyDescent="0.25">
      <c r="J5834">
        <v>5831</v>
      </c>
      <c r="K5834" s="43">
        <v>0.83284268968910824</v>
      </c>
      <c r="L5834">
        <v>0.64365610846320065</v>
      </c>
      <c r="M5834">
        <v>0.49352672924445207</v>
      </c>
      <c r="N5834" s="44">
        <v>0.1319735553954533</v>
      </c>
      <c r="O5834" s="161">
        <f t="shared" si="911"/>
        <v>7000000</v>
      </c>
      <c r="P5834" s="162">
        <f t="shared" si="912"/>
        <v>185.523730847325</v>
      </c>
      <c r="Q5834" s="162">
        <f t="shared" si="913"/>
        <v>134.67546408825982</v>
      </c>
      <c r="R5834" s="163">
        <f t="shared" si="914"/>
        <v>1</v>
      </c>
      <c r="S5834" s="161">
        <f t="shared" si="915"/>
        <v>7000000</v>
      </c>
      <c r="T5834" s="162">
        <f t="shared" si="916"/>
        <v>191.841243615775</v>
      </c>
      <c r="U5834" s="162">
        <f t="shared" si="917"/>
        <v>124.83773204412991</v>
      </c>
      <c r="V5834" s="163">
        <f t="shared" si="918"/>
        <v>0.9</v>
      </c>
      <c r="W5834" s="164">
        <f t="shared" si="919"/>
        <v>305937867.3134563</v>
      </c>
      <c r="X5834" s="164">
        <f t="shared" si="920"/>
        <v>272122122.90136409</v>
      </c>
    </row>
    <row r="5835" spans="10:24" x14ac:dyDescent="0.25">
      <c r="J5835">
        <v>5832</v>
      </c>
      <c r="K5835" s="43">
        <v>0.61340990933598016</v>
      </c>
      <c r="L5835">
        <v>0.39611095921670481</v>
      </c>
      <c r="M5835">
        <v>0.38927014548585104</v>
      </c>
      <c r="N5835" s="44">
        <v>0.56701461426427613</v>
      </c>
      <c r="O5835" s="161">
        <f t="shared" si="911"/>
        <v>6000000</v>
      </c>
      <c r="P5835" s="162">
        <f t="shared" si="912"/>
        <v>176.04860348867678</v>
      </c>
      <c r="Q5835" s="162">
        <f t="shared" si="913"/>
        <v>129.37556415289518</v>
      </c>
      <c r="R5835" s="163">
        <f t="shared" si="914"/>
        <v>1</v>
      </c>
      <c r="S5835" s="161">
        <f t="shared" si="915"/>
        <v>7000000</v>
      </c>
      <c r="T5835" s="162">
        <f t="shared" si="916"/>
        <v>188.68286782955892</v>
      </c>
      <c r="U5835" s="162">
        <f t="shared" si="917"/>
        <v>122.18778207644759</v>
      </c>
      <c r="V5835" s="163">
        <f t="shared" si="918"/>
        <v>1</v>
      </c>
      <c r="W5835" s="164">
        <f t="shared" si="919"/>
        <v>230038236.01468956</v>
      </c>
      <c r="X5835" s="164">
        <f t="shared" si="920"/>
        <v>315465600.2717793</v>
      </c>
    </row>
    <row r="5836" spans="10:24" x14ac:dyDescent="0.25">
      <c r="J5836">
        <v>5833</v>
      </c>
      <c r="K5836" s="43">
        <v>0.42605373174563832</v>
      </c>
      <c r="L5836">
        <v>0.8419795242941065</v>
      </c>
      <c r="M5836">
        <v>0.30851392596490679</v>
      </c>
      <c r="N5836" s="44">
        <v>0.40527339143382568</v>
      </c>
      <c r="O5836" s="161">
        <f t="shared" si="911"/>
        <v>5000000</v>
      </c>
      <c r="P5836" s="162">
        <f t="shared" si="912"/>
        <v>195.03940226937041</v>
      </c>
      <c r="Q5836" s="162">
        <f t="shared" si="913"/>
        <v>124.99865859229898</v>
      </c>
      <c r="R5836" s="163">
        <f t="shared" si="914"/>
        <v>1</v>
      </c>
      <c r="S5836" s="161">
        <f t="shared" si="915"/>
        <v>6000000</v>
      </c>
      <c r="T5836" s="162">
        <f t="shared" si="916"/>
        <v>195.01313408979013</v>
      </c>
      <c r="U5836" s="162">
        <f t="shared" si="917"/>
        <v>119.99932929614948</v>
      </c>
      <c r="V5836" s="163">
        <f t="shared" si="918"/>
        <v>1</v>
      </c>
      <c r="W5836" s="164">
        <f t="shared" si="919"/>
        <v>300203718.38535714</v>
      </c>
      <c r="X5836" s="164">
        <f t="shared" si="920"/>
        <v>300082828.76184386</v>
      </c>
    </row>
    <row r="5837" spans="10:24" x14ac:dyDescent="0.25">
      <c r="J5837">
        <v>5834</v>
      </c>
      <c r="K5837" s="43">
        <v>0.30431136924107738</v>
      </c>
      <c r="L5837">
        <v>0.66941735290904736</v>
      </c>
      <c r="M5837">
        <v>0.60230700439820728</v>
      </c>
      <c r="N5837" s="44">
        <v>0.27878234655119083</v>
      </c>
      <c r="O5837" s="161">
        <f t="shared" si="911"/>
        <v>5000000</v>
      </c>
      <c r="P5837" s="162">
        <f t="shared" si="912"/>
        <v>186.5745730898885</v>
      </c>
      <c r="Q5837" s="162">
        <f t="shared" si="913"/>
        <v>140.18646113020387</v>
      </c>
      <c r="R5837" s="163">
        <f t="shared" si="914"/>
        <v>1</v>
      </c>
      <c r="S5837" s="161">
        <f t="shared" si="915"/>
        <v>6000000</v>
      </c>
      <c r="T5837" s="162">
        <f t="shared" si="916"/>
        <v>192.19152436329617</v>
      </c>
      <c r="U5837" s="162">
        <f t="shared" si="917"/>
        <v>127.59323056510193</v>
      </c>
      <c r="V5837" s="163">
        <f t="shared" si="918"/>
        <v>1</v>
      </c>
      <c r="W5837" s="164">
        <f t="shared" si="919"/>
        <v>181940559.79842317</v>
      </c>
      <c r="X5837" s="164">
        <f t="shared" si="920"/>
        <v>237589762.78916538</v>
      </c>
    </row>
    <row r="5838" spans="10:24" x14ac:dyDescent="0.25">
      <c r="J5838">
        <v>5835</v>
      </c>
      <c r="K5838" s="43">
        <v>0.47164443181018101</v>
      </c>
      <c r="L5838">
        <v>1.1565234681559899E-2</v>
      </c>
      <c r="M5838">
        <v>0.41049467382707461</v>
      </c>
      <c r="N5838" s="44">
        <v>0.96813009117273496</v>
      </c>
      <c r="O5838" s="161">
        <f t="shared" si="911"/>
        <v>5000000</v>
      </c>
      <c r="P5838" s="162">
        <f t="shared" si="912"/>
        <v>145.93090815044684</v>
      </c>
      <c r="Q5838" s="162">
        <f t="shared" si="913"/>
        <v>130.47454645318393</v>
      </c>
      <c r="R5838" s="163">
        <f t="shared" si="914"/>
        <v>1</v>
      </c>
      <c r="S5838" s="161">
        <f t="shared" si="915"/>
        <v>6000000</v>
      </c>
      <c r="T5838" s="162">
        <f t="shared" si="916"/>
        <v>178.64363605014896</v>
      </c>
      <c r="U5838" s="162">
        <f t="shared" si="917"/>
        <v>122.73727322659197</v>
      </c>
      <c r="V5838" s="163">
        <f t="shared" si="918"/>
        <v>1</v>
      </c>
      <c r="W5838" s="164">
        <f t="shared" si="919"/>
        <v>27281808.486314535</v>
      </c>
      <c r="X5838" s="164">
        <f t="shared" si="920"/>
        <v>185438176.94134194</v>
      </c>
    </row>
    <row r="5839" spans="10:24" x14ac:dyDescent="0.25">
      <c r="J5839">
        <v>5836</v>
      </c>
      <c r="K5839" s="43">
        <v>0.96755908534172241</v>
      </c>
      <c r="L5839">
        <v>0.29374667608538796</v>
      </c>
      <c r="M5839">
        <v>0.41683348494428163</v>
      </c>
      <c r="N5839" s="44">
        <v>0.37533782497121437</v>
      </c>
      <c r="O5839" s="161">
        <f t="shared" si="911"/>
        <v>9000000</v>
      </c>
      <c r="P5839" s="162">
        <f t="shared" si="912"/>
        <v>171.86291914779432</v>
      </c>
      <c r="Q5839" s="162">
        <f t="shared" si="913"/>
        <v>130.79998198177441</v>
      </c>
      <c r="R5839" s="163">
        <f t="shared" si="914"/>
        <v>1</v>
      </c>
      <c r="S5839" s="161">
        <f t="shared" si="915"/>
        <v>9000000</v>
      </c>
      <c r="T5839" s="162">
        <f t="shared" si="916"/>
        <v>187.28763971593145</v>
      </c>
      <c r="U5839" s="162">
        <f t="shared" si="917"/>
        <v>122.8999909908872</v>
      </c>
      <c r="V5839" s="163">
        <f t="shared" si="918"/>
        <v>1</v>
      </c>
      <c r="W5839" s="164">
        <f t="shared" si="919"/>
        <v>319566434.49417919</v>
      </c>
      <c r="X5839" s="164">
        <f t="shared" si="920"/>
        <v>429488838.52539814</v>
      </c>
    </row>
    <row r="5840" spans="10:24" x14ac:dyDescent="0.25">
      <c r="J5840">
        <v>5837</v>
      </c>
      <c r="K5840" s="43">
        <v>0.95483827938295474</v>
      </c>
      <c r="L5840">
        <v>0.64059344148285136</v>
      </c>
      <c r="M5840">
        <v>0.64199703802627572</v>
      </c>
      <c r="N5840" s="44">
        <v>0.3804661471483467</v>
      </c>
      <c r="O5840" s="161">
        <f t="shared" si="911"/>
        <v>9000000</v>
      </c>
      <c r="P5840" s="162">
        <f t="shared" si="912"/>
        <v>185.40068231833556</v>
      </c>
      <c r="Q5840" s="162">
        <f t="shared" si="913"/>
        <v>142.27603853003905</v>
      </c>
      <c r="R5840" s="163">
        <f t="shared" si="914"/>
        <v>1</v>
      </c>
      <c r="S5840" s="161">
        <f t="shared" si="915"/>
        <v>9000000</v>
      </c>
      <c r="T5840" s="162">
        <f t="shared" si="916"/>
        <v>191.80022743944519</v>
      </c>
      <c r="U5840" s="162">
        <f t="shared" si="917"/>
        <v>128.63801926501952</v>
      </c>
      <c r="V5840" s="163">
        <f t="shared" si="918"/>
        <v>1</v>
      </c>
      <c r="W5840" s="164">
        <f t="shared" si="919"/>
        <v>338121794.09466857</v>
      </c>
      <c r="X5840" s="164">
        <f t="shared" si="920"/>
        <v>418459873.56983101</v>
      </c>
    </row>
    <row r="5841" spans="10:24" x14ac:dyDescent="0.25">
      <c r="J5841">
        <v>5838</v>
      </c>
      <c r="K5841" s="43">
        <v>0.82538746197007462</v>
      </c>
      <c r="L5841">
        <v>0.36477673969743107</v>
      </c>
      <c r="M5841">
        <v>0.85327185965334451</v>
      </c>
      <c r="N5841" s="44">
        <v>0.38571328012370254</v>
      </c>
      <c r="O5841" s="161">
        <f t="shared" si="911"/>
        <v>7000000</v>
      </c>
      <c r="P5841" s="162">
        <f t="shared" si="912"/>
        <v>174.8142065293078</v>
      </c>
      <c r="Q5841" s="162">
        <f t="shared" si="913"/>
        <v>156.01139324640431</v>
      </c>
      <c r="R5841" s="163">
        <f t="shared" si="914"/>
        <v>1</v>
      </c>
      <c r="S5841" s="161">
        <f t="shared" si="915"/>
        <v>7000000</v>
      </c>
      <c r="T5841" s="162">
        <f t="shared" si="916"/>
        <v>188.27140217643594</v>
      </c>
      <c r="U5841" s="162">
        <f t="shared" si="917"/>
        <v>135.50569662320214</v>
      </c>
      <c r="V5841" s="163">
        <f t="shared" si="918"/>
        <v>1</v>
      </c>
      <c r="W5841" s="164">
        <f t="shared" si="919"/>
        <v>81619692.980324402</v>
      </c>
      <c r="X5841" s="164">
        <f t="shared" si="920"/>
        <v>219359938.87263662</v>
      </c>
    </row>
    <row r="5842" spans="10:24" x14ac:dyDescent="0.25">
      <c r="J5842">
        <v>5839</v>
      </c>
      <c r="K5842" s="43">
        <v>0.28289178746757637</v>
      </c>
      <c r="L5842">
        <v>0.55452541986002768</v>
      </c>
      <c r="M5842">
        <v>0.10745443796050091</v>
      </c>
      <c r="N5842" s="44">
        <v>0.50076937249432218</v>
      </c>
      <c r="O5842" s="161">
        <f t="shared" si="911"/>
        <v>2000000</v>
      </c>
      <c r="P5842" s="162">
        <f t="shared" si="912"/>
        <v>182.05654919258049</v>
      </c>
      <c r="Q5842" s="162">
        <f t="shared" si="913"/>
        <v>110.19640279958043</v>
      </c>
      <c r="R5842" s="163">
        <f t="shared" si="914"/>
        <v>1</v>
      </c>
      <c r="S5842" s="161">
        <f t="shared" si="915"/>
        <v>5000000</v>
      </c>
      <c r="T5842" s="162">
        <f t="shared" si="916"/>
        <v>190.68551639752684</v>
      </c>
      <c r="U5842" s="162">
        <f t="shared" si="917"/>
        <v>112.59820139979021</v>
      </c>
      <c r="V5842" s="163">
        <f t="shared" si="918"/>
        <v>1</v>
      </c>
      <c r="W5842" s="164">
        <f t="shared" si="919"/>
        <v>93720292.786000133</v>
      </c>
      <c r="X5842" s="164">
        <f t="shared" si="920"/>
        <v>240436574.9886831</v>
      </c>
    </row>
    <row r="5843" spans="10:24" x14ac:dyDescent="0.25">
      <c r="J5843">
        <v>5840</v>
      </c>
      <c r="K5843" s="43">
        <v>0.33923456208601166</v>
      </c>
      <c r="L5843">
        <v>0.4493662597899013</v>
      </c>
      <c r="M5843">
        <v>0.24081934523369963</v>
      </c>
      <c r="N5843" s="44">
        <v>0.74450889161267586</v>
      </c>
      <c r="O5843" s="161">
        <f t="shared" si="911"/>
        <v>5000000</v>
      </c>
      <c r="P5843" s="162">
        <f t="shared" si="912"/>
        <v>178.09106022545527</v>
      </c>
      <c r="Q5843" s="162">
        <f t="shared" si="913"/>
        <v>120.92661230610645</v>
      </c>
      <c r="R5843" s="163">
        <f t="shared" si="914"/>
        <v>1</v>
      </c>
      <c r="S5843" s="161">
        <f t="shared" si="915"/>
        <v>6000000</v>
      </c>
      <c r="T5843" s="162">
        <f t="shared" si="916"/>
        <v>189.36368674181841</v>
      </c>
      <c r="U5843" s="162">
        <f t="shared" si="917"/>
        <v>117.96330615305322</v>
      </c>
      <c r="V5843" s="163">
        <f t="shared" si="918"/>
        <v>1</v>
      </c>
      <c r="W5843" s="164">
        <f t="shared" si="919"/>
        <v>235822239.59674406</v>
      </c>
      <c r="X5843" s="164">
        <f t="shared" si="920"/>
        <v>278402283.5325911</v>
      </c>
    </row>
    <row r="5844" spans="10:24" x14ac:dyDescent="0.25">
      <c r="J5844">
        <v>5841</v>
      </c>
      <c r="K5844" s="43">
        <v>0.88852209925162218</v>
      </c>
      <c r="L5844">
        <v>0.17300667761776811</v>
      </c>
      <c r="M5844">
        <v>0.39090803175624211</v>
      </c>
      <c r="N5844" s="44">
        <v>0.34944419076597777</v>
      </c>
      <c r="O5844" s="161">
        <f t="shared" si="911"/>
        <v>7000000</v>
      </c>
      <c r="P5844" s="162">
        <f t="shared" si="912"/>
        <v>165.86474642835549</v>
      </c>
      <c r="Q5844" s="162">
        <f t="shared" si="913"/>
        <v>129.46093656191519</v>
      </c>
      <c r="R5844" s="163">
        <f t="shared" si="914"/>
        <v>1</v>
      </c>
      <c r="S5844" s="161">
        <f t="shared" si="915"/>
        <v>7000000</v>
      </c>
      <c r="T5844" s="162">
        <f t="shared" si="916"/>
        <v>185.28824880945183</v>
      </c>
      <c r="U5844" s="162">
        <f t="shared" si="917"/>
        <v>122.2304682809576</v>
      </c>
      <c r="V5844" s="163">
        <f t="shared" si="918"/>
        <v>1</v>
      </c>
      <c r="W5844" s="164">
        <f t="shared" si="919"/>
        <v>204826669.06508207</v>
      </c>
      <c r="X5844" s="164">
        <f t="shared" si="920"/>
        <v>291404463.69945961</v>
      </c>
    </row>
    <row r="5845" spans="10:24" x14ac:dyDescent="0.25">
      <c r="J5845">
        <v>5842</v>
      </c>
      <c r="K5845" s="43">
        <v>0.39076447376288825</v>
      </c>
      <c r="L5845">
        <v>0.12547655873784069</v>
      </c>
      <c r="M5845">
        <v>0.83818528182814356</v>
      </c>
      <c r="N5845" s="44">
        <v>0.14382831961249576</v>
      </c>
      <c r="O5845" s="161">
        <f t="shared" si="911"/>
        <v>5000000</v>
      </c>
      <c r="P5845" s="162">
        <f t="shared" si="912"/>
        <v>162.77943873778182</v>
      </c>
      <c r="Q5845" s="162">
        <f t="shared" si="913"/>
        <v>154.74053861930119</v>
      </c>
      <c r="R5845" s="163">
        <f t="shared" si="914"/>
        <v>1</v>
      </c>
      <c r="S5845" s="161">
        <f t="shared" si="915"/>
        <v>6000000</v>
      </c>
      <c r="T5845" s="162">
        <f t="shared" si="916"/>
        <v>184.25981291259393</v>
      </c>
      <c r="U5845" s="162">
        <f t="shared" si="917"/>
        <v>134.87026930965058</v>
      </c>
      <c r="V5845" s="163">
        <f t="shared" si="918"/>
        <v>0.9</v>
      </c>
      <c r="W5845" s="164">
        <f t="shared" si="919"/>
        <v>-9805499.4075968713</v>
      </c>
      <c r="X5845" s="164">
        <f t="shared" si="920"/>
        <v>116703535.45589411</v>
      </c>
    </row>
    <row r="5846" spans="10:24" x14ac:dyDescent="0.25">
      <c r="J5846">
        <v>5843</v>
      </c>
      <c r="K5846" s="43">
        <v>0.82038355826187004</v>
      </c>
      <c r="L5846">
        <v>0.38154860736198548</v>
      </c>
      <c r="M5846">
        <v>0.40776970019794467</v>
      </c>
      <c r="N5846" s="44">
        <v>3.3953323284132253E-2</v>
      </c>
      <c r="O5846" s="161">
        <f t="shared" si="911"/>
        <v>7000000</v>
      </c>
      <c r="P5846" s="162">
        <f t="shared" si="912"/>
        <v>175.47875841935536</v>
      </c>
      <c r="Q5846" s="162">
        <f t="shared" si="913"/>
        <v>130.3342818361397</v>
      </c>
      <c r="R5846" s="163">
        <f t="shared" si="914"/>
        <v>1</v>
      </c>
      <c r="S5846" s="161">
        <f t="shared" si="915"/>
        <v>7000000</v>
      </c>
      <c r="T5846" s="162">
        <f t="shared" si="916"/>
        <v>188.49291947311846</v>
      </c>
      <c r="U5846" s="162">
        <f t="shared" si="917"/>
        <v>122.66714091806985</v>
      </c>
      <c r="V5846" s="163">
        <f t="shared" si="918"/>
        <v>0.9</v>
      </c>
      <c r="W5846" s="164">
        <f t="shared" si="919"/>
        <v>266011336.08250964</v>
      </c>
      <c r="X5846" s="164">
        <f t="shared" si="920"/>
        <v>264702404.8968063</v>
      </c>
    </row>
    <row r="5847" spans="10:24" x14ac:dyDescent="0.25">
      <c r="J5847">
        <v>5844</v>
      </c>
      <c r="K5847" s="43">
        <v>0.31223437197863013</v>
      </c>
      <c r="L5847">
        <v>0.26516019371004851</v>
      </c>
      <c r="M5847">
        <v>0.15912285211049937</v>
      </c>
      <c r="N5847" s="44">
        <v>0.19218862865750896</v>
      </c>
      <c r="O5847" s="161">
        <f t="shared" si="911"/>
        <v>5000000</v>
      </c>
      <c r="P5847" s="162">
        <f t="shared" si="912"/>
        <v>170.58724479869105</v>
      </c>
      <c r="Q5847" s="162">
        <f t="shared" si="913"/>
        <v>115.03861188120209</v>
      </c>
      <c r="R5847" s="163">
        <f t="shared" si="914"/>
        <v>1</v>
      </c>
      <c r="S5847" s="161">
        <f t="shared" si="915"/>
        <v>6000000</v>
      </c>
      <c r="T5847" s="162">
        <f t="shared" si="916"/>
        <v>186.86241493289702</v>
      </c>
      <c r="U5847" s="162">
        <f t="shared" si="917"/>
        <v>115.01930594060104</v>
      </c>
      <c r="V5847" s="163">
        <f t="shared" si="918"/>
        <v>0.9</v>
      </c>
      <c r="W5847" s="164">
        <f t="shared" si="919"/>
        <v>227743164.58744478</v>
      </c>
      <c r="X5847" s="164">
        <f t="shared" si="920"/>
        <v>237952788.55839831</v>
      </c>
    </row>
    <row r="5848" spans="10:24" x14ac:dyDescent="0.25">
      <c r="J5848">
        <v>5845</v>
      </c>
      <c r="K5848" s="43">
        <v>0.49512588104564681</v>
      </c>
      <c r="L5848">
        <v>0.51113952362861936</v>
      </c>
      <c r="M5848">
        <v>0.46200318158165055</v>
      </c>
      <c r="N5848" s="44">
        <v>9.2925787125027082E-2</v>
      </c>
      <c r="O5848" s="161">
        <f t="shared" si="911"/>
        <v>5000000</v>
      </c>
      <c r="P5848" s="162">
        <f t="shared" si="912"/>
        <v>180.41889411466587</v>
      </c>
      <c r="Q5848" s="162">
        <f t="shared" si="913"/>
        <v>133.09223284707124</v>
      </c>
      <c r="R5848" s="163">
        <f t="shared" si="914"/>
        <v>1</v>
      </c>
      <c r="S5848" s="161">
        <f t="shared" si="915"/>
        <v>6000000</v>
      </c>
      <c r="T5848" s="162">
        <f t="shared" si="916"/>
        <v>190.13963137155528</v>
      </c>
      <c r="U5848" s="162">
        <f t="shared" si="917"/>
        <v>124.04611642353562</v>
      </c>
      <c r="V5848" s="163">
        <f t="shared" si="918"/>
        <v>0.9</v>
      </c>
      <c r="W5848" s="164">
        <f t="shared" si="919"/>
        <v>186633306.33797315</v>
      </c>
      <c r="X5848" s="164">
        <f t="shared" si="920"/>
        <v>206904980.71930617</v>
      </c>
    </row>
    <row r="5849" spans="10:24" x14ac:dyDescent="0.25">
      <c r="J5849">
        <v>5846</v>
      </c>
      <c r="K5849" s="43">
        <v>0.94905625293020324</v>
      </c>
      <c r="L5849">
        <v>0.9581685146875355</v>
      </c>
      <c r="M5849">
        <v>5.8695471035361879E-2</v>
      </c>
      <c r="N5849" s="44">
        <v>0.6834394197816146</v>
      </c>
      <c r="O5849" s="161">
        <f t="shared" si="911"/>
        <v>7000000</v>
      </c>
      <c r="P5849" s="162">
        <f t="shared" si="912"/>
        <v>205.94725546315499</v>
      </c>
      <c r="Q5849" s="162">
        <f t="shared" si="913"/>
        <v>103.68361532133108</v>
      </c>
      <c r="R5849" s="163">
        <f t="shared" si="914"/>
        <v>1</v>
      </c>
      <c r="S5849" s="161">
        <f t="shared" si="915"/>
        <v>9000000</v>
      </c>
      <c r="T5849" s="162">
        <f t="shared" si="916"/>
        <v>198.64908515438501</v>
      </c>
      <c r="U5849" s="162">
        <f t="shared" si="917"/>
        <v>109.34180766066554</v>
      </c>
      <c r="V5849" s="163">
        <f t="shared" si="918"/>
        <v>1</v>
      </c>
      <c r="W5849" s="164">
        <f t="shared" si="919"/>
        <v>665845480.99276733</v>
      </c>
      <c r="X5849" s="164">
        <f t="shared" si="920"/>
        <v>653765497.44347525</v>
      </c>
    </row>
    <row r="5850" spans="10:24" x14ac:dyDescent="0.25">
      <c r="J5850">
        <v>5847</v>
      </c>
      <c r="K5850" s="43">
        <v>0.99388833194828463</v>
      </c>
      <c r="L5850">
        <v>0.34009221480864116</v>
      </c>
      <c r="M5850">
        <v>8.8738920246058339E-2</v>
      </c>
      <c r="N5850" s="44">
        <v>0.61140639849972078</v>
      </c>
      <c r="O5850" s="161">
        <f t="shared" si="911"/>
        <v>9000000</v>
      </c>
      <c r="P5850" s="162">
        <f t="shared" si="912"/>
        <v>173.81682792562023</v>
      </c>
      <c r="Q5850" s="162">
        <f t="shared" si="913"/>
        <v>108.02876916723869</v>
      </c>
      <c r="R5850" s="163">
        <f t="shared" si="914"/>
        <v>1</v>
      </c>
      <c r="S5850" s="161">
        <f t="shared" si="915"/>
        <v>9000000</v>
      </c>
      <c r="T5850" s="162">
        <f t="shared" si="916"/>
        <v>187.93894264187341</v>
      </c>
      <c r="U5850" s="162">
        <f t="shared" si="917"/>
        <v>111.51438458361935</v>
      </c>
      <c r="V5850" s="163">
        <f t="shared" si="918"/>
        <v>1</v>
      </c>
      <c r="W5850" s="164">
        <f t="shared" si="919"/>
        <v>542092528.82543385</v>
      </c>
      <c r="X5850" s="164">
        <f t="shared" si="920"/>
        <v>537821022.52428663</v>
      </c>
    </row>
    <row r="5851" spans="10:24" x14ac:dyDescent="0.25">
      <c r="J5851">
        <v>5848</v>
      </c>
      <c r="K5851" s="43">
        <v>0.17688870205738227</v>
      </c>
      <c r="L5851">
        <v>0.36876534021517637</v>
      </c>
      <c r="M5851">
        <v>0.87236902995886401</v>
      </c>
      <c r="N5851" s="44">
        <v>6.7398333098807162E-2</v>
      </c>
      <c r="O5851" s="161">
        <f t="shared" si="911"/>
        <v>2000000</v>
      </c>
      <c r="P5851" s="162">
        <f t="shared" si="912"/>
        <v>174.97312272338647</v>
      </c>
      <c r="Q5851" s="162">
        <f t="shared" si="913"/>
        <v>157.75322595292468</v>
      </c>
      <c r="R5851" s="163">
        <f t="shared" si="914"/>
        <v>1</v>
      </c>
      <c r="S5851" s="161">
        <f t="shared" si="915"/>
        <v>5000000</v>
      </c>
      <c r="T5851" s="162">
        <f t="shared" si="916"/>
        <v>188.32437424112882</v>
      </c>
      <c r="U5851" s="162">
        <f t="shared" si="917"/>
        <v>136.37661297646235</v>
      </c>
      <c r="V5851" s="163">
        <f t="shared" si="918"/>
        <v>0.9</v>
      </c>
      <c r="W5851" s="164">
        <f t="shared" si="919"/>
        <v>-15560206.459076427</v>
      </c>
      <c r="X5851" s="164">
        <f t="shared" si="920"/>
        <v>83764925.69099912</v>
      </c>
    </row>
    <row r="5852" spans="10:24" x14ac:dyDescent="0.25">
      <c r="J5852">
        <v>5849</v>
      </c>
      <c r="K5852" s="43">
        <v>0.18202111194759907</v>
      </c>
      <c r="L5852">
        <v>0.4564682486132392</v>
      </c>
      <c r="M5852">
        <v>0.43932650889718361</v>
      </c>
      <c r="N5852" s="44">
        <v>0.18700547137394052</v>
      </c>
      <c r="O5852" s="161">
        <f t="shared" si="911"/>
        <v>2000000</v>
      </c>
      <c r="P5852" s="162">
        <f t="shared" si="912"/>
        <v>178.35996951965993</v>
      </c>
      <c r="Q5852" s="162">
        <f t="shared" si="913"/>
        <v>131.94646046566672</v>
      </c>
      <c r="R5852" s="163">
        <f t="shared" si="914"/>
        <v>1</v>
      </c>
      <c r="S5852" s="161">
        <f t="shared" si="915"/>
        <v>5000000</v>
      </c>
      <c r="T5852" s="162">
        <f t="shared" si="916"/>
        <v>189.45332317321999</v>
      </c>
      <c r="U5852" s="162">
        <f t="shared" si="917"/>
        <v>123.47323023283336</v>
      </c>
      <c r="V5852" s="163">
        <f t="shared" si="918"/>
        <v>0.9</v>
      </c>
      <c r="W5852" s="164">
        <f t="shared" si="919"/>
        <v>42827018.10798642</v>
      </c>
      <c r="X5852" s="164">
        <f t="shared" si="920"/>
        <v>146910418.23173982</v>
      </c>
    </row>
    <row r="5853" spans="10:24" x14ac:dyDescent="0.25">
      <c r="J5853">
        <v>5850</v>
      </c>
      <c r="K5853" s="43">
        <v>0.19427745607460911</v>
      </c>
      <c r="L5853">
        <v>0.68819097717264754</v>
      </c>
      <c r="M5853">
        <v>8.0620845628701643E-3</v>
      </c>
      <c r="N5853" s="44">
        <v>0.8441626549574649</v>
      </c>
      <c r="O5853" s="161">
        <f t="shared" si="911"/>
        <v>2000000</v>
      </c>
      <c r="P5853" s="162">
        <f t="shared" si="912"/>
        <v>187.3609368430229</v>
      </c>
      <c r="Q5853" s="162">
        <f t="shared" si="913"/>
        <v>86.878144399562899</v>
      </c>
      <c r="R5853" s="163">
        <f t="shared" si="914"/>
        <v>1</v>
      </c>
      <c r="S5853" s="161">
        <f t="shared" si="915"/>
        <v>5000000</v>
      </c>
      <c r="T5853" s="162">
        <f t="shared" si="916"/>
        <v>192.45364561434096</v>
      </c>
      <c r="U5853" s="162">
        <f t="shared" si="917"/>
        <v>100.93907219978145</v>
      </c>
      <c r="V5853" s="163">
        <f t="shared" si="918"/>
        <v>1</v>
      </c>
      <c r="W5853" s="164">
        <f t="shared" si="919"/>
        <v>150965584.88692001</v>
      </c>
      <c r="X5853" s="164">
        <f t="shared" si="920"/>
        <v>307572867.07279754</v>
      </c>
    </row>
    <row r="5854" spans="10:24" x14ac:dyDescent="0.25">
      <c r="J5854">
        <v>5851</v>
      </c>
      <c r="K5854" s="43">
        <v>0.59805048611926792</v>
      </c>
      <c r="L5854">
        <v>0.18652437401929334</v>
      </c>
      <c r="M5854">
        <v>0.28753436773087448</v>
      </c>
      <c r="N5854" s="44">
        <v>0.70409004188155699</v>
      </c>
      <c r="O5854" s="161">
        <f t="shared" si="911"/>
        <v>6000000</v>
      </c>
      <c r="P5854" s="162">
        <f t="shared" si="912"/>
        <v>166.63834308734207</v>
      </c>
      <c r="Q5854" s="162">
        <f t="shared" si="913"/>
        <v>123.78795553170923</v>
      </c>
      <c r="R5854" s="163">
        <f t="shared" si="914"/>
        <v>1</v>
      </c>
      <c r="S5854" s="161">
        <f t="shared" si="915"/>
        <v>6000000</v>
      </c>
      <c r="T5854" s="162">
        <f t="shared" si="916"/>
        <v>185.54611436244736</v>
      </c>
      <c r="U5854" s="162">
        <f t="shared" si="917"/>
        <v>119.39397776585461</v>
      </c>
      <c r="V5854" s="163">
        <f t="shared" si="918"/>
        <v>1</v>
      </c>
      <c r="W5854" s="164">
        <f t="shared" si="919"/>
        <v>207102325.33379701</v>
      </c>
      <c r="X5854" s="164">
        <f t="shared" si="920"/>
        <v>246912819.57955647</v>
      </c>
    </row>
    <row r="5855" spans="10:24" x14ac:dyDescent="0.25">
      <c r="J5855">
        <v>5852</v>
      </c>
      <c r="K5855" s="43">
        <v>0.45159313218886399</v>
      </c>
      <c r="L5855">
        <v>0.7351535456393542</v>
      </c>
      <c r="M5855">
        <v>0.82073811724841583</v>
      </c>
      <c r="N5855" s="44">
        <v>0.35065176402159537</v>
      </c>
      <c r="O5855" s="161">
        <f t="shared" si="911"/>
        <v>5000000</v>
      </c>
      <c r="P5855" s="162">
        <f t="shared" si="912"/>
        <v>189.42712294210975</v>
      </c>
      <c r="Q5855" s="162">
        <f t="shared" si="913"/>
        <v>153.36363331863049</v>
      </c>
      <c r="R5855" s="163">
        <f t="shared" si="914"/>
        <v>1</v>
      </c>
      <c r="S5855" s="161">
        <f t="shared" si="915"/>
        <v>6000000</v>
      </c>
      <c r="T5855" s="162">
        <f t="shared" si="916"/>
        <v>193.14237431403657</v>
      </c>
      <c r="U5855" s="162">
        <f t="shared" si="917"/>
        <v>134.18181665931525</v>
      </c>
      <c r="V5855" s="163">
        <f t="shared" si="918"/>
        <v>1</v>
      </c>
      <c r="W5855" s="164">
        <f t="shared" si="919"/>
        <v>130317448.1173963</v>
      </c>
      <c r="X5855" s="164">
        <f t="shared" si="920"/>
        <v>203763345.92832798</v>
      </c>
    </row>
    <row r="5856" spans="10:24" x14ac:dyDescent="0.25">
      <c r="J5856">
        <v>5853</v>
      </c>
      <c r="K5856" s="43">
        <v>0.10779076218615113</v>
      </c>
      <c r="L5856">
        <v>0.25624693963263256</v>
      </c>
      <c r="M5856">
        <v>0.60061673657368431</v>
      </c>
      <c r="N5856" s="44">
        <v>0.99675649829418012</v>
      </c>
      <c r="O5856" s="161">
        <f t="shared" si="911"/>
        <v>2000000</v>
      </c>
      <c r="P5856" s="162">
        <f t="shared" si="912"/>
        <v>170.17560864876583</v>
      </c>
      <c r="Q5856" s="162">
        <f t="shared" si="913"/>
        <v>140.09887546529427</v>
      </c>
      <c r="R5856" s="163">
        <f t="shared" si="914"/>
        <v>1</v>
      </c>
      <c r="S5856" s="161">
        <f t="shared" si="915"/>
        <v>2000000</v>
      </c>
      <c r="T5856" s="162">
        <f t="shared" si="916"/>
        <v>186.72520288292193</v>
      </c>
      <c r="U5856" s="162">
        <f t="shared" si="917"/>
        <v>127.54943773264714</v>
      </c>
      <c r="V5856" s="163">
        <f t="shared" si="918"/>
        <v>1</v>
      </c>
      <c r="W5856" s="164">
        <f t="shared" si="919"/>
        <v>10153466.366943121</v>
      </c>
      <c r="X5856" s="164">
        <f t="shared" si="920"/>
        <v>-31648469.699450403</v>
      </c>
    </row>
    <row r="5857" spans="10:24" x14ac:dyDescent="0.25">
      <c r="J5857">
        <v>5854</v>
      </c>
      <c r="K5857" s="43">
        <v>0.79280040037536381</v>
      </c>
      <c r="L5857">
        <v>0.97807342250188001</v>
      </c>
      <c r="M5857">
        <v>0.67895155932075735</v>
      </c>
      <c r="N5857" s="44">
        <v>0.20592758568972958</v>
      </c>
      <c r="O5857" s="161">
        <f t="shared" si="911"/>
        <v>7000000</v>
      </c>
      <c r="P5857" s="162">
        <f t="shared" si="912"/>
        <v>210.2323754800544</v>
      </c>
      <c r="Q5857" s="162">
        <f t="shared" si="913"/>
        <v>144.29538023588884</v>
      </c>
      <c r="R5857" s="163">
        <f t="shared" si="914"/>
        <v>1</v>
      </c>
      <c r="S5857" s="161">
        <f t="shared" si="915"/>
        <v>7000000</v>
      </c>
      <c r="T5857" s="162">
        <f t="shared" si="916"/>
        <v>200.07745849335146</v>
      </c>
      <c r="U5857" s="162">
        <f t="shared" si="917"/>
        <v>129.64769011794442</v>
      </c>
      <c r="V5857" s="163">
        <f t="shared" si="918"/>
        <v>1</v>
      </c>
      <c r="W5857" s="164">
        <f t="shared" si="919"/>
        <v>411558966.7091589</v>
      </c>
      <c r="X5857" s="164">
        <f t="shared" si="920"/>
        <v>343008378.62784928</v>
      </c>
    </row>
    <row r="5858" spans="10:24" x14ac:dyDescent="0.25">
      <c r="J5858">
        <v>5855</v>
      </c>
      <c r="K5858" s="43">
        <v>6.6989233404406656E-2</v>
      </c>
      <c r="L5858">
        <v>0.63736111305607668</v>
      </c>
      <c r="M5858">
        <v>0.24831679750129132</v>
      </c>
      <c r="N5858" s="44">
        <v>0.53253042742420142</v>
      </c>
      <c r="O5858" s="161">
        <f t="shared" si="911"/>
        <v>2000000</v>
      </c>
      <c r="P5858" s="162">
        <f t="shared" si="912"/>
        <v>185.27121013915837</v>
      </c>
      <c r="Q5858" s="162">
        <f t="shared" si="913"/>
        <v>121.40407858608837</v>
      </c>
      <c r="R5858" s="163">
        <f t="shared" si="914"/>
        <v>1</v>
      </c>
      <c r="S5858" s="161">
        <f t="shared" si="915"/>
        <v>2000000</v>
      </c>
      <c r="T5858" s="162">
        <f t="shared" si="916"/>
        <v>191.75707004638613</v>
      </c>
      <c r="U5858" s="162">
        <f t="shared" si="917"/>
        <v>118.20203929304418</v>
      </c>
      <c r="V5858" s="163">
        <f t="shared" si="918"/>
        <v>1</v>
      </c>
      <c r="W5858" s="164">
        <f t="shared" si="919"/>
        <v>77734263.106139988</v>
      </c>
      <c r="X5858" s="164">
        <f t="shared" si="920"/>
        <v>-2889938.4933160841</v>
      </c>
    </row>
    <row r="5859" spans="10:24" x14ac:dyDescent="0.25">
      <c r="J5859">
        <v>5856</v>
      </c>
      <c r="K5859" s="43">
        <v>4.5630808016899671E-2</v>
      </c>
      <c r="L5859">
        <v>0.52769368835787034</v>
      </c>
      <c r="M5859">
        <v>0.54212474380244657</v>
      </c>
      <c r="N5859" s="44">
        <v>0.4761639530248738</v>
      </c>
      <c r="O5859" s="161">
        <f t="shared" si="911"/>
        <v>1000000</v>
      </c>
      <c r="P5859" s="162">
        <f t="shared" si="912"/>
        <v>181.04210442837385</v>
      </c>
      <c r="Q5859" s="162">
        <f t="shared" si="913"/>
        <v>137.1157611489013</v>
      </c>
      <c r="R5859" s="163">
        <f t="shared" si="914"/>
        <v>1</v>
      </c>
      <c r="S5859" s="161">
        <f t="shared" si="915"/>
        <v>1000000</v>
      </c>
      <c r="T5859" s="162">
        <f t="shared" si="916"/>
        <v>190.34736814279128</v>
      </c>
      <c r="U5859" s="162">
        <f t="shared" si="917"/>
        <v>126.05788057445065</v>
      </c>
      <c r="V5859" s="163">
        <f t="shared" si="918"/>
        <v>1</v>
      </c>
      <c r="W5859" s="164">
        <f t="shared" si="919"/>
        <v>-6073656.7205274552</v>
      </c>
      <c r="X5859" s="164">
        <f t="shared" si="920"/>
        <v>-85710512.431659371</v>
      </c>
    </row>
    <row r="5860" spans="10:24" x14ac:dyDescent="0.25">
      <c r="J5860">
        <v>5857</v>
      </c>
      <c r="K5860" s="43">
        <v>0.71072297836523535</v>
      </c>
      <c r="L5860">
        <v>0.49664284849144535</v>
      </c>
      <c r="M5860">
        <v>0.77225655211918853</v>
      </c>
      <c r="N5860" s="44">
        <v>0.55315009805825277</v>
      </c>
      <c r="O5860" s="161">
        <f t="shared" si="911"/>
        <v>6000000</v>
      </c>
      <c r="P5860" s="162">
        <f t="shared" si="912"/>
        <v>179.87377154677793</v>
      </c>
      <c r="Q5860" s="162">
        <f t="shared" si="913"/>
        <v>149.92597733850411</v>
      </c>
      <c r="R5860" s="163">
        <f t="shared" si="914"/>
        <v>1</v>
      </c>
      <c r="S5860" s="161">
        <f t="shared" si="915"/>
        <v>7000000</v>
      </c>
      <c r="T5860" s="162">
        <f t="shared" si="916"/>
        <v>189.95792384892599</v>
      </c>
      <c r="U5860" s="162">
        <f t="shared" si="917"/>
        <v>132.46298866925207</v>
      </c>
      <c r="V5860" s="163">
        <f t="shared" si="918"/>
        <v>1</v>
      </c>
      <c r="W5860" s="164">
        <f t="shared" si="919"/>
        <v>129686765.24964291</v>
      </c>
      <c r="X5860" s="164">
        <f t="shared" si="920"/>
        <v>252464546.25771743</v>
      </c>
    </row>
    <row r="5861" spans="10:24" x14ac:dyDescent="0.25">
      <c r="J5861">
        <v>5858</v>
      </c>
      <c r="K5861" s="43">
        <v>0.15841003110471241</v>
      </c>
      <c r="L5861">
        <v>0.35840074278000233</v>
      </c>
      <c r="M5861">
        <v>0.74221687278171489</v>
      </c>
      <c r="N5861" s="44">
        <v>0.45778963784063997</v>
      </c>
      <c r="O5861" s="161">
        <f t="shared" si="911"/>
        <v>2000000</v>
      </c>
      <c r="P5861" s="162">
        <f t="shared" si="912"/>
        <v>174.55894757115192</v>
      </c>
      <c r="Q5861" s="162">
        <f t="shared" si="913"/>
        <v>148.00390049354181</v>
      </c>
      <c r="R5861" s="163">
        <f t="shared" si="914"/>
        <v>1</v>
      </c>
      <c r="S5861" s="161">
        <f t="shared" si="915"/>
        <v>5000000</v>
      </c>
      <c r="T5861" s="162">
        <f t="shared" si="916"/>
        <v>188.18631585705063</v>
      </c>
      <c r="U5861" s="162">
        <f t="shared" si="917"/>
        <v>131.50195024677089</v>
      </c>
      <c r="V5861" s="163">
        <f t="shared" si="918"/>
        <v>1</v>
      </c>
      <c r="W5861" s="164">
        <f t="shared" si="919"/>
        <v>3110094.1552202255</v>
      </c>
      <c r="X5861" s="164">
        <f t="shared" si="920"/>
        <v>133421828.05139869</v>
      </c>
    </row>
    <row r="5862" spans="10:24" x14ac:dyDescent="0.25">
      <c r="J5862">
        <v>5859</v>
      </c>
      <c r="K5862" s="43">
        <v>0.93863301694853329</v>
      </c>
      <c r="L5862">
        <v>0.62818688612354479</v>
      </c>
      <c r="M5862">
        <v>0.60617011895182604</v>
      </c>
      <c r="N5862" s="44">
        <v>0.7008259562026451</v>
      </c>
      <c r="O5862" s="161">
        <f t="shared" si="911"/>
        <v>7000000</v>
      </c>
      <c r="P5862" s="162">
        <f t="shared" si="912"/>
        <v>184.90582616584865</v>
      </c>
      <c r="Q5862" s="162">
        <f t="shared" si="913"/>
        <v>140.3870155125652</v>
      </c>
      <c r="R5862" s="163">
        <f t="shared" si="914"/>
        <v>1</v>
      </c>
      <c r="S5862" s="161">
        <f t="shared" si="915"/>
        <v>9000000</v>
      </c>
      <c r="T5862" s="162">
        <f t="shared" si="916"/>
        <v>191.63527538861621</v>
      </c>
      <c r="U5862" s="162">
        <f t="shared" si="917"/>
        <v>127.6935077562826</v>
      </c>
      <c r="V5862" s="163">
        <f t="shared" si="918"/>
        <v>1</v>
      </c>
      <c r="W5862" s="164">
        <f t="shared" si="919"/>
        <v>261631674.57298416</v>
      </c>
      <c r="X5862" s="164">
        <f t="shared" si="920"/>
        <v>425475908.69100249</v>
      </c>
    </row>
    <row r="5863" spans="10:24" x14ac:dyDescent="0.25">
      <c r="J5863">
        <v>5860</v>
      </c>
      <c r="K5863" s="43">
        <v>0.50840485665828372</v>
      </c>
      <c r="L5863">
        <v>0.62945243370539694</v>
      </c>
      <c r="M5863">
        <v>0.42144451418085294</v>
      </c>
      <c r="N5863" s="44">
        <v>0.65446319250972318</v>
      </c>
      <c r="O5863" s="161">
        <f t="shared" si="911"/>
        <v>5000000</v>
      </c>
      <c r="P5863" s="162">
        <f t="shared" si="912"/>
        <v>184.95605179892959</v>
      </c>
      <c r="Q5863" s="162">
        <f t="shared" si="913"/>
        <v>131.03601127032741</v>
      </c>
      <c r="R5863" s="163">
        <f t="shared" si="914"/>
        <v>1</v>
      </c>
      <c r="S5863" s="161">
        <f t="shared" si="915"/>
        <v>6000000</v>
      </c>
      <c r="T5863" s="162">
        <f t="shared" si="916"/>
        <v>191.65201726630985</v>
      </c>
      <c r="U5863" s="162">
        <f t="shared" si="917"/>
        <v>123.0180056351637</v>
      </c>
      <c r="V5863" s="163">
        <f t="shared" si="918"/>
        <v>1</v>
      </c>
      <c r="W5863" s="164">
        <f t="shared" si="919"/>
        <v>219600202.64301091</v>
      </c>
      <c r="X5863" s="164">
        <f t="shared" si="920"/>
        <v>261804069.78687692</v>
      </c>
    </row>
    <row r="5864" spans="10:24" x14ac:dyDescent="0.25">
      <c r="J5864">
        <v>5861</v>
      </c>
      <c r="K5864" s="43">
        <v>0.30399597726524019</v>
      </c>
      <c r="L5864">
        <v>0.47190548852853875</v>
      </c>
      <c r="M5864">
        <v>0.12575069200684041</v>
      </c>
      <c r="N5864" s="44">
        <v>0.94277148487227524</v>
      </c>
      <c r="O5864" s="161">
        <f t="shared" si="911"/>
        <v>5000000</v>
      </c>
      <c r="P5864" s="162">
        <f t="shared" si="912"/>
        <v>178.94278790830788</v>
      </c>
      <c r="Q5864" s="162">
        <f t="shared" si="913"/>
        <v>112.06579457567885</v>
      </c>
      <c r="R5864" s="163">
        <f t="shared" si="914"/>
        <v>1</v>
      </c>
      <c r="S5864" s="161">
        <f t="shared" si="915"/>
        <v>6000000</v>
      </c>
      <c r="T5864" s="162">
        <f t="shared" si="916"/>
        <v>189.64759596943597</v>
      </c>
      <c r="U5864" s="162">
        <f t="shared" si="917"/>
        <v>113.53289728783943</v>
      </c>
      <c r="V5864" s="163">
        <f t="shared" si="918"/>
        <v>1</v>
      </c>
      <c r="W5864" s="164">
        <f t="shared" si="919"/>
        <v>284384966.66314512</v>
      </c>
      <c r="X5864" s="164">
        <f t="shared" si="920"/>
        <v>306688192.08957922</v>
      </c>
    </row>
    <row r="5865" spans="10:24" x14ac:dyDescent="0.25">
      <c r="J5865">
        <v>5862</v>
      </c>
      <c r="K5865" s="43">
        <v>0.20196637600584333</v>
      </c>
      <c r="L5865">
        <v>0.39405499621410545</v>
      </c>
      <c r="M5865">
        <v>0.68258883626415046</v>
      </c>
      <c r="N5865" s="44">
        <v>0.97152490585531948</v>
      </c>
      <c r="O5865" s="161">
        <f t="shared" si="911"/>
        <v>2000000</v>
      </c>
      <c r="P5865" s="162">
        <f t="shared" si="912"/>
        <v>175.96851455016051</v>
      </c>
      <c r="Q5865" s="162">
        <f t="shared" si="913"/>
        <v>144.49900798201463</v>
      </c>
      <c r="R5865" s="163">
        <f t="shared" si="914"/>
        <v>1</v>
      </c>
      <c r="S5865" s="161">
        <f t="shared" si="915"/>
        <v>5000000</v>
      </c>
      <c r="T5865" s="162">
        <f t="shared" si="916"/>
        <v>188.65617151672018</v>
      </c>
      <c r="U5865" s="162">
        <f t="shared" si="917"/>
        <v>129.74950399100732</v>
      </c>
      <c r="V5865" s="163">
        <f t="shared" si="918"/>
        <v>1</v>
      </c>
      <c r="W5865" s="164">
        <f t="shared" si="919"/>
        <v>12939013.13629175</v>
      </c>
      <c r="X5865" s="164">
        <f t="shared" si="920"/>
        <v>144533337.6285643</v>
      </c>
    </row>
    <row r="5866" spans="10:24" x14ac:dyDescent="0.25">
      <c r="J5866">
        <v>5863</v>
      </c>
      <c r="K5866" s="43">
        <v>0.29012057679504077</v>
      </c>
      <c r="L5866">
        <v>0.99112009660162292</v>
      </c>
      <c r="M5866">
        <v>0.41253794180223435</v>
      </c>
      <c r="N5866" s="44">
        <v>0.9659897143318259</v>
      </c>
      <c r="O5866" s="161">
        <f t="shared" si="911"/>
        <v>2000000</v>
      </c>
      <c r="P5866" s="162">
        <f t="shared" si="912"/>
        <v>215.5588227514001</v>
      </c>
      <c r="Q5866" s="162">
        <f t="shared" si="913"/>
        <v>130.57957491262474</v>
      </c>
      <c r="R5866" s="163">
        <f t="shared" si="914"/>
        <v>1</v>
      </c>
      <c r="S5866" s="161">
        <f t="shared" si="915"/>
        <v>5000000</v>
      </c>
      <c r="T5866" s="162">
        <f t="shared" si="916"/>
        <v>201.85294091713337</v>
      </c>
      <c r="U5866" s="162">
        <f t="shared" si="917"/>
        <v>122.78978745631237</v>
      </c>
      <c r="V5866" s="163">
        <f t="shared" si="918"/>
        <v>1</v>
      </c>
      <c r="W5866" s="164">
        <f t="shared" si="919"/>
        <v>119958495.67755073</v>
      </c>
      <c r="X5866" s="164">
        <f t="shared" si="920"/>
        <v>245315767.30410498</v>
      </c>
    </row>
    <row r="5867" spans="10:24" x14ac:dyDescent="0.25">
      <c r="J5867">
        <v>5864</v>
      </c>
      <c r="K5867" s="43">
        <v>0.97651617906378063</v>
      </c>
      <c r="L5867">
        <v>0.82113828207800399</v>
      </c>
      <c r="M5867">
        <v>7.3974701928855136E-2</v>
      </c>
      <c r="N5867" s="44">
        <v>0.50664987717257071</v>
      </c>
      <c r="O5867" s="161">
        <f t="shared" si="911"/>
        <v>9000000</v>
      </c>
      <c r="P5867" s="162">
        <f t="shared" si="912"/>
        <v>193.79567553000658</v>
      </c>
      <c r="Q5867" s="162">
        <f t="shared" si="913"/>
        <v>106.06374707277966</v>
      </c>
      <c r="R5867" s="163">
        <f t="shared" si="914"/>
        <v>1</v>
      </c>
      <c r="S5867" s="161">
        <f t="shared" si="915"/>
        <v>9000000</v>
      </c>
      <c r="T5867" s="162">
        <f t="shared" si="916"/>
        <v>194.59855851000219</v>
      </c>
      <c r="U5867" s="162">
        <f t="shared" si="917"/>
        <v>110.53187353638984</v>
      </c>
      <c r="V5867" s="163">
        <f t="shared" si="918"/>
        <v>1</v>
      </c>
      <c r="W5867" s="164">
        <f t="shared" si="919"/>
        <v>739587356.11504221</v>
      </c>
      <c r="X5867" s="164">
        <f t="shared" si="920"/>
        <v>606600164.76251113</v>
      </c>
    </row>
    <row r="5868" spans="10:24" x14ac:dyDescent="0.25">
      <c r="J5868">
        <v>5865</v>
      </c>
      <c r="K5868" s="43">
        <v>0.70084902234673685</v>
      </c>
      <c r="L5868">
        <v>0.9843486423239729</v>
      </c>
      <c r="M5868">
        <v>0.54449114992478831</v>
      </c>
      <c r="N5868" s="44">
        <v>0.79592554058400078</v>
      </c>
      <c r="O5868" s="161">
        <f t="shared" si="911"/>
        <v>6000000</v>
      </c>
      <c r="P5868" s="162">
        <f t="shared" si="912"/>
        <v>212.29804741787922</v>
      </c>
      <c r="Q5868" s="162">
        <f t="shared" si="913"/>
        <v>137.23509920741662</v>
      </c>
      <c r="R5868" s="163">
        <f t="shared" si="914"/>
        <v>1</v>
      </c>
      <c r="S5868" s="161">
        <f t="shared" si="915"/>
        <v>7000000</v>
      </c>
      <c r="T5868" s="162">
        <f t="shared" si="916"/>
        <v>200.76601580595974</v>
      </c>
      <c r="U5868" s="162">
        <f t="shared" si="917"/>
        <v>126.11754960370831</v>
      </c>
      <c r="V5868" s="163">
        <f t="shared" si="918"/>
        <v>1</v>
      </c>
      <c r="W5868" s="164">
        <f t="shared" si="919"/>
        <v>400377689.26277554</v>
      </c>
      <c r="X5868" s="164">
        <f t="shared" si="920"/>
        <v>372539263.41575998</v>
      </c>
    </row>
    <row r="5869" spans="10:24" x14ac:dyDescent="0.25">
      <c r="J5869">
        <v>5866</v>
      </c>
      <c r="K5869" s="43">
        <v>0.34850038331764221</v>
      </c>
      <c r="L5869">
        <v>0.57375522202509355</v>
      </c>
      <c r="M5869">
        <v>0.97142906620532099</v>
      </c>
      <c r="N5869" s="44">
        <v>5.8990883818498374E-2</v>
      </c>
      <c r="O5869" s="161">
        <f t="shared" si="911"/>
        <v>5000000</v>
      </c>
      <c r="P5869" s="162">
        <f t="shared" si="912"/>
        <v>182.78914318475387</v>
      </c>
      <c r="Q5869" s="162">
        <f t="shared" si="913"/>
        <v>173.04448136376851</v>
      </c>
      <c r="R5869" s="163">
        <f t="shared" si="914"/>
        <v>1</v>
      </c>
      <c r="S5869" s="161">
        <f t="shared" si="915"/>
        <v>6000000</v>
      </c>
      <c r="T5869" s="162">
        <f t="shared" si="916"/>
        <v>190.92971439491797</v>
      </c>
      <c r="U5869" s="162">
        <f t="shared" si="917"/>
        <v>144.02224068188426</v>
      </c>
      <c r="V5869" s="163">
        <f t="shared" si="918"/>
        <v>0.9</v>
      </c>
      <c r="W5869" s="164">
        <f t="shared" si="919"/>
        <v>-1276690.8950732127</v>
      </c>
      <c r="X5869" s="164">
        <f t="shared" si="920"/>
        <v>103300358.05038202</v>
      </c>
    </row>
    <row r="5870" spans="10:24" x14ac:dyDescent="0.25">
      <c r="J5870">
        <v>5867</v>
      </c>
      <c r="K5870" s="43">
        <v>0.82862116610454228</v>
      </c>
      <c r="L5870">
        <v>0.71201624686733611</v>
      </c>
      <c r="M5870">
        <v>0.25238462885244128</v>
      </c>
      <c r="N5870" s="44">
        <v>0.3013325235084805</v>
      </c>
      <c r="O5870" s="161">
        <f t="shared" si="911"/>
        <v>7000000</v>
      </c>
      <c r="P5870" s="162">
        <f t="shared" si="912"/>
        <v>188.38926894426206</v>
      </c>
      <c r="Q5870" s="162">
        <f t="shared" si="913"/>
        <v>121.65990995841258</v>
      </c>
      <c r="R5870" s="163">
        <f t="shared" si="914"/>
        <v>1</v>
      </c>
      <c r="S5870" s="161">
        <f t="shared" si="915"/>
        <v>7000000</v>
      </c>
      <c r="T5870" s="162">
        <f t="shared" si="916"/>
        <v>192.79642298142068</v>
      </c>
      <c r="U5870" s="162">
        <f t="shared" si="917"/>
        <v>118.32995497920629</v>
      </c>
      <c r="V5870" s="163">
        <f t="shared" si="918"/>
        <v>1</v>
      </c>
      <c r="W5870" s="164">
        <f t="shared" si="919"/>
        <v>417105512.90094632</v>
      </c>
      <c r="X5870" s="164">
        <f t="shared" si="920"/>
        <v>371265276.01550066</v>
      </c>
    </row>
    <row r="5871" spans="10:24" x14ac:dyDescent="0.25">
      <c r="J5871">
        <v>5868</v>
      </c>
      <c r="K5871" s="43">
        <v>0.94788533596565805</v>
      </c>
      <c r="L5871">
        <v>0.57306655091238734</v>
      </c>
      <c r="M5871">
        <v>0.93314710717772531</v>
      </c>
      <c r="N5871" s="44">
        <v>0.51304770269603672</v>
      </c>
      <c r="O5871" s="161">
        <f t="shared" si="911"/>
        <v>7000000</v>
      </c>
      <c r="P5871" s="162">
        <f t="shared" si="912"/>
        <v>182.76280231026658</v>
      </c>
      <c r="Q5871" s="162">
        <f t="shared" si="913"/>
        <v>164.99294621414128</v>
      </c>
      <c r="R5871" s="163">
        <f t="shared" si="914"/>
        <v>1</v>
      </c>
      <c r="S5871" s="161">
        <f t="shared" si="915"/>
        <v>9000000</v>
      </c>
      <c r="T5871" s="162">
        <f t="shared" si="916"/>
        <v>190.92093410342218</v>
      </c>
      <c r="U5871" s="162">
        <f t="shared" si="917"/>
        <v>139.99647310707064</v>
      </c>
      <c r="V5871" s="163">
        <f t="shared" si="918"/>
        <v>1</v>
      </c>
      <c r="W5871" s="164">
        <f t="shared" si="919"/>
        <v>74388992.672877073</v>
      </c>
      <c r="X5871" s="164">
        <f t="shared" si="920"/>
        <v>308320148.96716386</v>
      </c>
    </row>
    <row r="5872" spans="10:24" x14ac:dyDescent="0.25">
      <c r="J5872">
        <v>5869</v>
      </c>
      <c r="K5872" s="43">
        <v>0.76020628314869865</v>
      </c>
      <c r="L5872">
        <v>0.26579616785156712</v>
      </c>
      <c r="M5872">
        <v>0.74972621342455903</v>
      </c>
      <c r="N5872" s="44">
        <v>4.9594490744358843E-2</v>
      </c>
      <c r="O5872" s="161">
        <f t="shared" si="911"/>
        <v>7000000</v>
      </c>
      <c r="P5872" s="162">
        <f t="shared" si="912"/>
        <v>170.61634287527659</v>
      </c>
      <c r="Q5872" s="162">
        <f t="shared" si="913"/>
        <v>148.47256861832744</v>
      </c>
      <c r="R5872" s="163">
        <f t="shared" si="914"/>
        <v>1</v>
      </c>
      <c r="S5872" s="161">
        <f t="shared" si="915"/>
        <v>7000000</v>
      </c>
      <c r="T5872" s="162">
        <f t="shared" si="916"/>
        <v>186.87211429175886</v>
      </c>
      <c r="U5872" s="162">
        <f t="shared" si="917"/>
        <v>131.73628430916372</v>
      </c>
      <c r="V5872" s="163">
        <f t="shared" si="918"/>
        <v>0.9</v>
      </c>
      <c r="W5872" s="164">
        <f t="shared" si="919"/>
        <v>105006419.79864401</v>
      </c>
      <c r="X5872" s="164">
        <f t="shared" si="920"/>
        <v>197355728.89034939</v>
      </c>
    </row>
    <row r="5873" spans="10:24" x14ac:dyDescent="0.25">
      <c r="J5873">
        <v>5870</v>
      </c>
      <c r="K5873" s="43">
        <v>0.2764506915717645</v>
      </c>
      <c r="L5873">
        <v>0.26410316644355103</v>
      </c>
      <c r="M5873">
        <v>0.69414589743506394</v>
      </c>
      <c r="N5873" s="44">
        <v>0.48000224905121858</v>
      </c>
      <c r="O5873" s="161">
        <f t="shared" si="911"/>
        <v>2000000</v>
      </c>
      <c r="P5873" s="162">
        <f t="shared" si="912"/>
        <v>170.53880349352247</v>
      </c>
      <c r="Q5873" s="162">
        <f t="shared" si="913"/>
        <v>145.15273237200805</v>
      </c>
      <c r="R5873" s="163">
        <f t="shared" si="914"/>
        <v>1</v>
      </c>
      <c r="S5873" s="161">
        <f t="shared" si="915"/>
        <v>5000000</v>
      </c>
      <c r="T5873" s="162">
        <f t="shared" si="916"/>
        <v>186.84626783117415</v>
      </c>
      <c r="U5873" s="162">
        <f t="shared" si="917"/>
        <v>130.07636618600401</v>
      </c>
      <c r="V5873" s="163">
        <f t="shared" si="918"/>
        <v>1</v>
      </c>
      <c r="W5873" s="164">
        <f t="shared" si="919"/>
        <v>772142.24302884191</v>
      </c>
      <c r="X5873" s="164">
        <f t="shared" si="920"/>
        <v>133849508.2258507</v>
      </c>
    </row>
    <row r="5874" spans="10:24" x14ac:dyDescent="0.25">
      <c r="J5874">
        <v>5871</v>
      </c>
      <c r="K5874" s="43">
        <v>4.3693226364503568E-2</v>
      </c>
      <c r="L5874">
        <v>0.40931552874848587</v>
      </c>
      <c r="M5874">
        <v>0.76209468325248209</v>
      </c>
      <c r="N5874" s="44">
        <v>0.81760217210435715</v>
      </c>
      <c r="O5874" s="161">
        <f t="shared" si="911"/>
        <v>1000000</v>
      </c>
      <c r="P5874" s="162">
        <f t="shared" si="912"/>
        <v>176.56040936512508</v>
      </c>
      <c r="Q5874" s="162">
        <f t="shared" si="913"/>
        <v>149.2611352439115</v>
      </c>
      <c r="R5874" s="163">
        <f t="shared" si="914"/>
        <v>1</v>
      </c>
      <c r="S5874" s="161">
        <f t="shared" si="915"/>
        <v>1000000</v>
      </c>
      <c r="T5874" s="162">
        <f t="shared" si="916"/>
        <v>188.85346978837504</v>
      </c>
      <c r="U5874" s="162">
        <f t="shared" si="917"/>
        <v>132.13056762195575</v>
      </c>
      <c r="V5874" s="163">
        <f t="shared" si="918"/>
        <v>1</v>
      </c>
      <c r="W5874" s="164">
        <f t="shared" si="919"/>
        <v>-22700725.878786415</v>
      </c>
      <c r="X5874" s="164">
        <f t="shared" si="920"/>
        <v>-93277097.833580703</v>
      </c>
    </row>
    <row r="5875" spans="10:24" x14ac:dyDescent="0.25">
      <c r="J5875">
        <v>5872</v>
      </c>
      <c r="K5875" s="43">
        <v>0.78702885646167453</v>
      </c>
      <c r="L5875">
        <v>8.4980779278052143E-3</v>
      </c>
      <c r="M5875">
        <v>0.50880144407271244</v>
      </c>
      <c r="N5875" s="44">
        <v>0.64993578082700643</v>
      </c>
      <c r="O5875" s="161">
        <f t="shared" si="911"/>
        <v>7000000</v>
      </c>
      <c r="P5875" s="162">
        <f t="shared" si="912"/>
        <v>144.1981367546552</v>
      </c>
      <c r="Q5875" s="162">
        <f t="shared" si="913"/>
        <v>135.44127477151335</v>
      </c>
      <c r="R5875" s="163">
        <f t="shared" si="914"/>
        <v>1</v>
      </c>
      <c r="S5875" s="161">
        <f t="shared" si="915"/>
        <v>7000000</v>
      </c>
      <c r="T5875" s="162">
        <f t="shared" si="916"/>
        <v>178.06604558488507</v>
      </c>
      <c r="U5875" s="162">
        <f t="shared" si="917"/>
        <v>125.22063738575667</v>
      </c>
      <c r="V5875" s="163">
        <f t="shared" si="918"/>
        <v>1</v>
      </c>
      <c r="W5875" s="164">
        <f t="shared" si="919"/>
        <v>11298033.881992921</v>
      </c>
      <c r="X5875" s="164">
        <f t="shared" si="920"/>
        <v>219917857.39389879</v>
      </c>
    </row>
    <row r="5876" spans="10:24" x14ac:dyDescent="0.25">
      <c r="J5876">
        <v>5873</v>
      </c>
      <c r="K5876" s="43">
        <v>0.25581976337302548</v>
      </c>
      <c r="L5876">
        <v>5.8620916222622554E-2</v>
      </c>
      <c r="M5876">
        <v>0.31800851455731838</v>
      </c>
      <c r="N5876" s="44">
        <v>0.63202808428611645</v>
      </c>
      <c r="O5876" s="161">
        <f t="shared" si="911"/>
        <v>2000000</v>
      </c>
      <c r="P5876" s="162">
        <f t="shared" si="912"/>
        <v>156.50315556221955</v>
      </c>
      <c r="Q5876" s="162">
        <f t="shared" si="913"/>
        <v>125.5345009360652</v>
      </c>
      <c r="R5876" s="163">
        <f t="shared" si="914"/>
        <v>1</v>
      </c>
      <c r="S5876" s="161">
        <f t="shared" si="915"/>
        <v>5000000</v>
      </c>
      <c r="T5876" s="162">
        <f t="shared" si="916"/>
        <v>182.16771852073984</v>
      </c>
      <c r="U5876" s="162">
        <f t="shared" si="917"/>
        <v>120.2672504680326</v>
      </c>
      <c r="V5876" s="163">
        <f t="shared" si="918"/>
        <v>1</v>
      </c>
      <c r="W5876" s="164">
        <f t="shared" si="919"/>
        <v>11937309.252308697</v>
      </c>
      <c r="X5876" s="164">
        <f t="shared" si="920"/>
        <v>159502340.26353621</v>
      </c>
    </row>
    <row r="5877" spans="10:24" x14ac:dyDescent="0.25">
      <c r="J5877">
        <v>5874</v>
      </c>
      <c r="K5877" s="43">
        <v>0.89956163818317936</v>
      </c>
      <c r="L5877">
        <v>0.89546900894317094</v>
      </c>
      <c r="M5877">
        <v>0.88643731093468625</v>
      </c>
      <c r="N5877" s="44">
        <v>0.82162061570249256</v>
      </c>
      <c r="O5877" s="161">
        <f t="shared" si="911"/>
        <v>7000000</v>
      </c>
      <c r="P5877" s="162">
        <f t="shared" si="912"/>
        <v>198.8422338109489</v>
      </c>
      <c r="Q5877" s="162">
        <f t="shared" si="913"/>
        <v>159.15593883516817</v>
      </c>
      <c r="R5877" s="163">
        <f t="shared" si="914"/>
        <v>1</v>
      </c>
      <c r="S5877" s="161">
        <f t="shared" si="915"/>
        <v>7000000</v>
      </c>
      <c r="T5877" s="162">
        <f t="shared" si="916"/>
        <v>196.28074460364962</v>
      </c>
      <c r="U5877" s="162">
        <f t="shared" si="917"/>
        <v>137.07796941758409</v>
      </c>
      <c r="V5877" s="163">
        <f t="shared" si="918"/>
        <v>1</v>
      </c>
      <c r="W5877" s="164">
        <f t="shared" si="919"/>
        <v>227804064.83046508</v>
      </c>
      <c r="X5877" s="164">
        <f t="shared" si="920"/>
        <v>264419426.30245876</v>
      </c>
    </row>
    <row r="5878" spans="10:24" x14ac:dyDescent="0.25">
      <c r="J5878">
        <v>5875</v>
      </c>
      <c r="K5878" s="43">
        <v>0.96434244552675963</v>
      </c>
      <c r="L5878">
        <v>0.84621040756112154</v>
      </c>
      <c r="M5878">
        <v>0.36559781011678949</v>
      </c>
      <c r="N5878" s="44">
        <v>0.64516364159974282</v>
      </c>
      <c r="O5878" s="161">
        <f t="shared" si="911"/>
        <v>9000000</v>
      </c>
      <c r="P5878" s="162">
        <f t="shared" si="912"/>
        <v>195.30472204936052</v>
      </c>
      <c r="Q5878" s="162">
        <f t="shared" si="913"/>
        <v>128.12928950606519</v>
      </c>
      <c r="R5878" s="163">
        <f t="shared" si="914"/>
        <v>1</v>
      </c>
      <c r="S5878" s="161">
        <f t="shared" si="915"/>
        <v>9000000</v>
      </c>
      <c r="T5878" s="162">
        <f t="shared" si="916"/>
        <v>195.10157401645353</v>
      </c>
      <c r="U5878" s="162">
        <f t="shared" si="917"/>
        <v>121.5646447530326</v>
      </c>
      <c r="V5878" s="163">
        <f t="shared" si="918"/>
        <v>1</v>
      </c>
      <c r="W5878" s="164">
        <f t="shared" si="919"/>
        <v>554578892.88965797</v>
      </c>
      <c r="X5878" s="164">
        <f t="shared" si="920"/>
        <v>511832363.37078834</v>
      </c>
    </row>
    <row r="5879" spans="10:24" x14ac:dyDescent="0.25">
      <c r="J5879">
        <v>5876</v>
      </c>
      <c r="K5879" s="43">
        <v>0.99223693342399388</v>
      </c>
      <c r="L5879">
        <v>0.24006490796160462</v>
      </c>
      <c r="M5879">
        <v>0.92671893571965569</v>
      </c>
      <c r="N5879" s="44">
        <v>0.80230476389847027</v>
      </c>
      <c r="O5879" s="161">
        <f t="shared" si="911"/>
        <v>9000000</v>
      </c>
      <c r="P5879" s="162">
        <f t="shared" si="912"/>
        <v>169.40859321258435</v>
      </c>
      <c r="Q5879" s="162">
        <f t="shared" si="913"/>
        <v>164.03564732283948</v>
      </c>
      <c r="R5879" s="163">
        <f t="shared" si="914"/>
        <v>1</v>
      </c>
      <c r="S5879" s="161">
        <f t="shared" si="915"/>
        <v>9000000</v>
      </c>
      <c r="T5879" s="162">
        <f t="shared" si="916"/>
        <v>186.46953107086145</v>
      </c>
      <c r="U5879" s="162">
        <f t="shared" si="917"/>
        <v>139.51782366141973</v>
      </c>
      <c r="V5879" s="163">
        <f t="shared" si="918"/>
        <v>1</v>
      </c>
      <c r="W5879" s="164">
        <f t="shared" si="919"/>
        <v>-1643486.9922961742</v>
      </c>
      <c r="X5879" s="164">
        <f t="shared" si="920"/>
        <v>272565366.6849755</v>
      </c>
    </row>
    <row r="5880" spans="10:24" x14ac:dyDescent="0.25">
      <c r="J5880">
        <v>5877</v>
      </c>
      <c r="K5880" s="43">
        <v>9.8002493621677789E-2</v>
      </c>
      <c r="L5880">
        <v>0.77978451166259355</v>
      </c>
      <c r="M5880">
        <v>0.2263780954351835</v>
      </c>
      <c r="N5880" s="44">
        <v>0.84634786642874882</v>
      </c>
      <c r="O5880" s="161">
        <f t="shared" si="911"/>
        <v>2000000</v>
      </c>
      <c r="P5880" s="162">
        <f t="shared" si="912"/>
        <v>191.57198471246227</v>
      </c>
      <c r="Q5880" s="162">
        <f t="shared" si="913"/>
        <v>119.98344049304197</v>
      </c>
      <c r="R5880" s="163">
        <f t="shared" si="914"/>
        <v>1</v>
      </c>
      <c r="S5880" s="161">
        <f t="shared" si="915"/>
        <v>2000000</v>
      </c>
      <c r="T5880" s="162">
        <f t="shared" si="916"/>
        <v>193.85732823748742</v>
      </c>
      <c r="U5880" s="162">
        <f t="shared" si="917"/>
        <v>117.49172024652098</v>
      </c>
      <c r="V5880" s="163">
        <f t="shared" si="918"/>
        <v>1</v>
      </c>
      <c r="W5880" s="164">
        <f t="shared" si="919"/>
        <v>93177088.438840598</v>
      </c>
      <c r="X5880" s="164">
        <f t="shared" si="920"/>
        <v>2731215.9819328785</v>
      </c>
    </row>
    <row r="5881" spans="10:24" x14ac:dyDescent="0.25">
      <c r="J5881">
        <v>5878</v>
      </c>
      <c r="K5881" s="43">
        <v>0.44593175711714872</v>
      </c>
      <c r="L5881">
        <v>0.22327327021891996</v>
      </c>
      <c r="M5881">
        <v>0.7738645924769828</v>
      </c>
      <c r="N5881" s="44">
        <v>0.73080165163716626</v>
      </c>
      <c r="O5881" s="161">
        <f t="shared" si="911"/>
        <v>5000000</v>
      </c>
      <c r="P5881" s="162">
        <f t="shared" si="912"/>
        <v>168.58222409916752</v>
      </c>
      <c r="Q5881" s="162">
        <f t="shared" si="913"/>
        <v>150.03269249429056</v>
      </c>
      <c r="R5881" s="163">
        <f t="shared" si="914"/>
        <v>1</v>
      </c>
      <c r="S5881" s="161">
        <f t="shared" si="915"/>
        <v>6000000</v>
      </c>
      <c r="T5881" s="162">
        <f t="shared" si="916"/>
        <v>186.19407469972251</v>
      </c>
      <c r="U5881" s="162">
        <f t="shared" si="917"/>
        <v>132.51634624714526</v>
      </c>
      <c r="V5881" s="163">
        <f t="shared" si="918"/>
        <v>1</v>
      </c>
      <c r="W5881" s="164">
        <f t="shared" si="919"/>
        <v>42747658.024384812</v>
      </c>
      <c r="X5881" s="164">
        <f t="shared" si="920"/>
        <v>172066370.71546346</v>
      </c>
    </row>
    <row r="5882" spans="10:24" x14ac:dyDescent="0.25">
      <c r="J5882">
        <v>5879</v>
      </c>
      <c r="K5882" s="43">
        <v>0.692333421080917</v>
      </c>
      <c r="L5882">
        <v>0.56710490979683614</v>
      </c>
      <c r="M5882">
        <v>3.9499398677539044E-2</v>
      </c>
      <c r="N5882" s="44">
        <v>0.21914044533541321</v>
      </c>
      <c r="O5882" s="161">
        <f t="shared" si="911"/>
        <v>6000000</v>
      </c>
      <c r="P5882" s="162">
        <f t="shared" si="912"/>
        <v>182.53512321191218</v>
      </c>
      <c r="Q5882" s="162">
        <f t="shared" si="913"/>
        <v>99.869498923863404</v>
      </c>
      <c r="R5882" s="163">
        <f t="shared" si="914"/>
        <v>1</v>
      </c>
      <c r="S5882" s="161">
        <f t="shared" si="915"/>
        <v>7000000</v>
      </c>
      <c r="T5882" s="162">
        <f t="shared" si="916"/>
        <v>190.84504107063739</v>
      </c>
      <c r="U5882" s="162">
        <f t="shared" si="917"/>
        <v>107.4347494619317</v>
      </c>
      <c r="V5882" s="163">
        <f t="shared" si="918"/>
        <v>1</v>
      </c>
      <c r="W5882" s="164">
        <f t="shared" si="919"/>
        <v>445993745.72829264</v>
      </c>
      <c r="X5882" s="164">
        <f t="shared" si="920"/>
        <v>433872041.26093984</v>
      </c>
    </row>
    <row r="5883" spans="10:24" x14ac:dyDescent="0.25">
      <c r="J5883">
        <v>5880</v>
      </c>
      <c r="K5883" s="43">
        <v>0.6047628538931622</v>
      </c>
      <c r="L5883">
        <v>0.7662958438682298</v>
      </c>
      <c r="M5883">
        <v>0.4062831866680694</v>
      </c>
      <c r="N5883" s="44">
        <v>0.37064600850240603</v>
      </c>
      <c r="O5883" s="161">
        <f t="shared" si="911"/>
        <v>6000000</v>
      </c>
      <c r="P5883" s="162">
        <f t="shared" si="912"/>
        <v>190.90053528111014</v>
      </c>
      <c r="Q5883" s="162">
        <f t="shared" si="913"/>
        <v>130.25766899828739</v>
      </c>
      <c r="R5883" s="163">
        <f t="shared" si="914"/>
        <v>1</v>
      </c>
      <c r="S5883" s="161">
        <f t="shared" si="915"/>
        <v>7000000</v>
      </c>
      <c r="T5883" s="162">
        <f t="shared" si="916"/>
        <v>193.63351176037006</v>
      </c>
      <c r="U5883" s="162">
        <f t="shared" si="917"/>
        <v>122.62883449914369</v>
      </c>
      <c r="V5883" s="163">
        <f t="shared" si="918"/>
        <v>1</v>
      </c>
      <c r="W5883" s="164">
        <f t="shared" si="919"/>
        <v>313857197.69693649</v>
      </c>
      <c r="X5883" s="164">
        <f t="shared" si="920"/>
        <v>347032740.82858455</v>
      </c>
    </row>
    <row r="5884" spans="10:24" x14ac:dyDescent="0.25">
      <c r="J5884">
        <v>5881</v>
      </c>
      <c r="K5884" s="43">
        <v>0.50021819286300762</v>
      </c>
      <c r="L5884">
        <v>0.89672985619759127</v>
      </c>
      <c r="M5884">
        <v>0.27137839738155345</v>
      </c>
      <c r="N5884" s="44">
        <v>0.12561548443007053</v>
      </c>
      <c r="O5884" s="161">
        <f t="shared" si="911"/>
        <v>5000000</v>
      </c>
      <c r="P5884" s="162">
        <f t="shared" si="912"/>
        <v>198.94704086300243</v>
      </c>
      <c r="Q5884" s="162">
        <f t="shared" si="913"/>
        <v>122.82701024207111</v>
      </c>
      <c r="R5884" s="163">
        <f t="shared" si="914"/>
        <v>1</v>
      </c>
      <c r="S5884" s="161">
        <f t="shared" si="915"/>
        <v>6000000</v>
      </c>
      <c r="T5884" s="162">
        <f t="shared" si="916"/>
        <v>196.31568028766748</v>
      </c>
      <c r="U5884" s="162">
        <f t="shared" si="917"/>
        <v>118.91350512103556</v>
      </c>
      <c r="V5884" s="163">
        <f t="shared" si="918"/>
        <v>0.9</v>
      </c>
      <c r="W5884" s="164">
        <f t="shared" si="919"/>
        <v>330600153.10465658</v>
      </c>
      <c r="X5884" s="164">
        <f t="shared" si="920"/>
        <v>267971745.89981234</v>
      </c>
    </row>
    <row r="5885" spans="10:24" x14ac:dyDescent="0.25">
      <c r="J5885">
        <v>5882</v>
      </c>
      <c r="K5885" s="43">
        <v>0.15501443233860457</v>
      </c>
      <c r="L5885">
        <v>0.16929145625341058</v>
      </c>
      <c r="M5885">
        <v>0.50187967822501123</v>
      </c>
      <c r="N5885" s="44">
        <v>0.82519968609006011</v>
      </c>
      <c r="O5885" s="161">
        <f t="shared" si="911"/>
        <v>2000000</v>
      </c>
      <c r="P5885" s="162">
        <f t="shared" si="912"/>
        <v>165.64546530880017</v>
      </c>
      <c r="Q5885" s="162">
        <f t="shared" si="913"/>
        <v>135.09423344038069</v>
      </c>
      <c r="R5885" s="163">
        <f t="shared" si="914"/>
        <v>1</v>
      </c>
      <c r="S5885" s="161">
        <f t="shared" si="915"/>
        <v>5000000</v>
      </c>
      <c r="T5885" s="162">
        <f t="shared" si="916"/>
        <v>185.21515510293338</v>
      </c>
      <c r="U5885" s="162">
        <f t="shared" si="917"/>
        <v>125.04711672019035</v>
      </c>
      <c r="V5885" s="163">
        <f t="shared" si="918"/>
        <v>1</v>
      </c>
      <c r="W5885" s="164">
        <f t="shared" si="919"/>
        <v>11102463.736838959</v>
      </c>
      <c r="X5885" s="164">
        <f t="shared" si="920"/>
        <v>150840191.91371518</v>
      </c>
    </row>
    <row r="5886" spans="10:24" x14ac:dyDescent="0.25">
      <c r="J5886">
        <v>5883</v>
      </c>
      <c r="K5886" s="43">
        <v>0.86996678060919264</v>
      </c>
      <c r="L5886">
        <v>0.39713227523324701</v>
      </c>
      <c r="M5886">
        <v>0.69073184310626712</v>
      </c>
      <c r="N5886" s="44">
        <v>0.1751868145930372</v>
      </c>
      <c r="O5886" s="161">
        <f t="shared" si="911"/>
        <v>7000000</v>
      </c>
      <c r="P5886" s="162">
        <f t="shared" si="912"/>
        <v>176.08834632704932</v>
      </c>
      <c r="Q5886" s="162">
        <f t="shared" si="913"/>
        <v>144.95851679522733</v>
      </c>
      <c r="R5886" s="163">
        <f t="shared" si="914"/>
        <v>1</v>
      </c>
      <c r="S5886" s="161">
        <f t="shared" si="915"/>
        <v>7000000</v>
      </c>
      <c r="T5886" s="162">
        <f t="shared" si="916"/>
        <v>188.69611544234976</v>
      </c>
      <c r="U5886" s="162">
        <f t="shared" si="917"/>
        <v>129.97925839761368</v>
      </c>
      <c r="V5886" s="163">
        <f t="shared" si="918"/>
        <v>0.9</v>
      </c>
      <c r="W5886" s="164">
        <f t="shared" si="919"/>
        <v>167908806.72275397</v>
      </c>
      <c r="X5886" s="164">
        <f t="shared" si="920"/>
        <v>219916199.38183737</v>
      </c>
    </row>
    <row r="5887" spans="10:24" x14ac:dyDescent="0.25">
      <c r="J5887">
        <v>5884</v>
      </c>
      <c r="K5887" s="43">
        <v>0.2802467975120061</v>
      </c>
      <c r="L5887">
        <v>0.83877073825919635</v>
      </c>
      <c r="M5887">
        <v>0.12501686372302245</v>
      </c>
      <c r="N5887" s="44">
        <v>0.97311727310634522</v>
      </c>
      <c r="O5887" s="161">
        <f t="shared" si="911"/>
        <v>2000000</v>
      </c>
      <c r="P5887" s="162">
        <f t="shared" si="912"/>
        <v>194.84127453504394</v>
      </c>
      <c r="Q5887" s="162">
        <f t="shared" si="913"/>
        <v>111.9946507348952</v>
      </c>
      <c r="R5887" s="163">
        <f t="shared" si="914"/>
        <v>1</v>
      </c>
      <c r="S5887" s="161">
        <f t="shared" si="915"/>
        <v>5000000</v>
      </c>
      <c r="T5887" s="162">
        <f t="shared" si="916"/>
        <v>194.94709151168132</v>
      </c>
      <c r="U5887" s="162">
        <f t="shared" si="917"/>
        <v>113.4973253674476</v>
      </c>
      <c r="V5887" s="163">
        <f t="shared" si="918"/>
        <v>1</v>
      </c>
      <c r="W5887" s="164">
        <f t="shared" si="919"/>
        <v>115693247.60029748</v>
      </c>
      <c r="X5887" s="164">
        <f t="shared" si="920"/>
        <v>257248830.72116858</v>
      </c>
    </row>
    <row r="5888" spans="10:24" x14ac:dyDescent="0.25">
      <c r="J5888">
        <v>5885</v>
      </c>
      <c r="K5888" s="43">
        <v>0.83848184486354638</v>
      </c>
      <c r="L5888">
        <v>0.27887361330974425</v>
      </c>
      <c r="M5888">
        <v>0.87793786144556774</v>
      </c>
      <c r="N5888" s="44">
        <v>0.94553767170867442</v>
      </c>
      <c r="O5888" s="161">
        <f t="shared" si="911"/>
        <v>7000000</v>
      </c>
      <c r="P5888" s="162">
        <f t="shared" si="912"/>
        <v>171.20713628511726</v>
      </c>
      <c r="Q5888" s="162">
        <f t="shared" si="913"/>
        <v>158.29479877903105</v>
      </c>
      <c r="R5888" s="163">
        <f t="shared" si="914"/>
        <v>1</v>
      </c>
      <c r="S5888" s="161">
        <f t="shared" si="915"/>
        <v>7000000</v>
      </c>
      <c r="T5888" s="162">
        <f t="shared" si="916"/>
        <v>187.06904542837242</v>
      </c>
      <c r="U5888" s="162">
        <f t="shared" si="917"/>
        <v>136.64739938951553</v>
      </c>
      <c r="V5888" s="163">
        <f t="shared" si="918"/>
        <v>1</v>
      </c>
      <c r="W5888" s="164">
        <f t="shared" si="919"/>
        <v>40386362.542603418</v>
      </c>
      <c r="X5888" s="164">
        <f t="shared" si="920"/>
        <v>202951522.27199823</v>
      </c>
    </row>
    <row r="5889" spans="10:24" x14ac:dyDescent="0.25">
      <c r="J5889">
        <v>5886</v>
      </c>
      <c r="K5889" s="43">
        <v>0.7299546673563625</v>
      </c>
      <c r="L5889">
        <v>9.7680802284920598E-2</v>
      </c>
      <c r="M5889">
        <v>8.5966559633188222E-2</v>
      </c>
      <c r="N5889" s="44">
        <v>0.73359499863300848</v>
      </c>
      <c r="O5889" s="161">
        <f t="shared" si="911"/>
        <v>6000000</v>
      </c>
      <c r="P5889" s="162">
        <f t="shared" si="912"/>
        <v>160.57679894443015</v>
      </c>
      <c r="Q5889" s="162">
        <f t="shared" si="913"/>
        <v>107.67962760653579</v>
      </c>
      <c r="R5889" s="163">
        <f t="shared" si="914"/>
        <v>1</v>
      </c>
      <c r="S5889" s="161">
        <f t="shared" si="915"/>
        <v>7000000</v>
      </c>
      <c r="T5889" s="162">
        <f t="shared" si="916"/>
        <v>183.52559964814338</v>
      </c>
      <c r="U5889" s="162">
        <f t="shared" si="917"/>
        <v>111.33981380326789</v>
      </c>
      <c r="V5889" s="163">
        <f t="shared" si="918"/>
        <v>1</v>
      </c>
      <c r="W5889" s="164">
        <f t="shared" si="919"/>
        <v>267383028.02736616</v>
      </c>
      <c r="X5889" s="164">
        <f t="shared" si="920"/>
        <v>355300500.91412848</v>
      </c>
    </row>
    <row r="5890" spans="10:24" x14ac:dyDescent="0.25">
      <c r="J5890">
        <v>5887</v>
      </c>
      <c r="K5890" s="43">
        <v>0.323179340437729</v>
      </c>
      <c r="L5890">
        <v>1.9318464071156338E-3</v>
      </c>
      <c r="M5890">
        <v>0.28716715371730084</v>
      </c>
      <c r="N5890" s="44">
        <v>0.59684353749038388</v>
      </c>
      <c r="O5890" s="161">
        <f t="shared" si="911"/>
        <v>5000000</v>
      </c>
      <c r="P5890" s="162">
        <f t="shared" si="912"/>
        <v>136.66378190397512</v>
      </c>
      <c r="Q5890" s="162">
        <f t="shared" si="913"/>
        <v>123.7664071664561</v>
      </c>
      <c r="R5890" s="163">
        <f t="shared" si="914"/>
        <v>1</v>
      </c>
      <c r="S5890" s="161">
        <f t="shared" si="915"/>
        <v>6000000</v>
      </c>
      <c r="T5890" s="162">
        <f t="shared" si="916"/>
        <v>175.55459396799171</v>
      </c>
      <c r="U5890" s="162">
        <f t="shared" si="917"/>
        <v>119.38320358322805</v>
      </c>
      <c r="V5890" s="163">
        <f t="shared" si="918"/>
        <v>1</v>
      </c>
      <c r="W5890" s="164">
        <f t="shared" si="919"/>
        <v>14486873.687595077</v>
      </c>
      <c r="X5890" s="164">
        <f t="shared" si="920"/>
        <v>187028342.30858195</v>
      </c>
    </row>
    <row r="5891" spans="10:24" x14ac:dyDescent="0.25">
      <c r="J5891">
        <v>5888</v>
      </c>
      <c r="K5891" s="43">
        <v>0.37404150899198829</v>
      </c>
      <c r="L5891">
        <v>0.22896970618997114</v>
      </c>
      <c r="M5891">
        <v>0.27686400524824906</v>
      </c>
      <c r="N5891" s="44">
        <v>0.16340119037299039</v>
      </c>
      <c r="O5891" s="161">
        <f t="shared" si="911"/>
        <v>5000000</v>
      </c>
      <c r="P5891" s="162">
        <f t="shared" si="912"/>
        <v>168.86633747730048</v>
      </c>
      <c r="Q5891" s="162">
        <f t="shared" si="913"/>
        <v>123.15633876227726</v>
      </c>
      <c r="R5891" s="163">
        <f t="shared" si="914"/>
        <v>1</v>
      </c>
      <c r="S5891" s="161">
        <f t="shared" si="915"/>
        <v>6000000</v>
      </c>
      <c r="T5891" s="162">
        <f t="shared" si="916"/>
        <v>186.28877915910016</v>
      </c>
      <c r="U5891" s="162">
        <f t="shared" si="917"/>
        <v>119.07816938113862</v>
      </c>
      <c r="V5891" s="163">
        <f t="shared" si="918"/>
        <v>0.9</v>
      </c>
      <c r="W5891" s="164">
        <f t="shared" si="919"/>
        <v>178549993.5751161</v>
      </c>
      <c r="X5891" s="164">
        <f t="shared" si="920"/>
        <v>212937292.80099231</v>
      </c>
    </row>
    <row r="5892" spans="10:24" x14ac:dyDescent="0.25">
      <c r="J5892">
        <v>5889</v>
      </c>
      <c r="K5892" s="43">
        <v>0.81328582089068391</v>
      </c>
      <c r="L5892">
        <v>0.97444032595875352</v>
      </c>
      <c r="M5892">
        <v>0.40765961610543744</v>
      </c>
      <c r="N5892" s="44">
        <v>0.21094386617967531</v>
      </c>
      <c r="O5892" s="161">
        <f t="shared" si="911"/>
        <v>7000000</v>
      </c>
      <c r="P5892" s="162">
        <f t="shared" si="912"/>
        <v>209.25714795166095</v>
      </c>
      <c r="Q5892" s="162">
        <f t="shared" si="913"/>
        <v>130.32861061578359</v>
      </c>
      <c r="R5892" s="163">
        <f t="shared" si="914"/>
        <v>1</v>
      </c>
      <c r="S5892" s="161">
        <f t="shared" si="915"/>
        <v>7000000</v>
      </c>
      <c r="T5892" s="162">
        <f t="shared" si="916"/>
        <v>199.75238265055364</v>
      </c>
      <c r="U5892" s="162">
        <f t="shared" si="917"/>
        <v>122.66430530789179</v>
      </c>
      <c r="V5892" s="163">
        <f t="shared" si="918"/>
        <v>1</v>
      </c>
      <c r="W5892" s="164">
        <f t="shared" si="919"/>
        <v>502499761.35114157</v>
      </c>
      <c r="X5892" s="164">
        <f t="shared" si="920"/>
        <v>389616541.39863288</v>
      </c>
    </row>
    <row r="5893" spans="10:24" x14ac:dyDescent="0.25">
      <c r="J5893">
        <v>5890</v>
      </c>
      <c r="K5893" s="43">
        <v>0.98640712089616944</v>
      </c>
      <c r="L5893">
        <v>0.79104256626416836</v>
      </c>
      <c r="M5893">
        <v>0.39348343840434474</v>
      </c>
      <c r="N5893" s="44">
        <v>0.87788908345609673</v>
      </c>
      <c r="O5893" s="161">
        <f t="shared" ref="O5893:O5956" si="921">VLOOKUP(K5893,$E$5:$H$10,4)</f>
        <v>9000000</v>
      </c>
      <c r="P5893" s="162">
        <f t="shared" ref="P5893:P5956" si="922">_xlfn.NORM.INV(L5893,$E$12,$E$13)</f>
        <v>192.15066052876207</v>
      </c>
      <c r="Q5893" s="162">
        <f t="shared" ref="Q5893:Q5956" si="923">_xlfn.NORM.INV(M5893,$E$15,$E$16)</f>
        <v>129.59497265061145</v>
      </c>
      <c r="R5893" s="163">
        <f t="shared" ref="R5893:R5956" si="924">VLOOKUP(N5893,$E$19:$H$21,4)</f>
        <v>1</v>
      </c>
      <c r="S5893" s="161">
        <f t="shared" ref="S5893:S5956" si="925">VLOOKUP(K5893,$G$5:$H$10,2)</f>
        <v>9000000</v>
      </c>
      <c r="T5893" s="162">
        <f t="shared" ref="T5893:T5956" si="926">_xlfn.NORM.INV(L5893,$G$12,$G$13)</f>
        <v>194.05022017625402</v>
      </c>
      <c r="U5893" s="162">
        <f t="shared" ref="U5893:U5956" si="927">_xlfn.NORM.INV(M5893,$G$15,$G$16)</f>
        <v>122.29748632530573</v>
      </c>
      <c r="V5893" s="163">
        <f t="shared" ref="V5893:V5956" si="928">VLOOKUP(N5893,$G$19:$H$21,2)</f>
        <v>1</v>
      </c>
      <c r="W5893" s="164">
        <f t="shared" ref="W5893:W5956" si="929">O5893*(P5893-Q5893)*R5893-$D$23-$D$24</f>
        <v>513001190.9033556</v>
      </c>
      <c r="X5893" s="164">
        <f t="shared" ref="X5893:X5956" si="930">S5893*(T5893-U5893)*V5893-$F$23-$F$24</f>
        <v>495774604.65853465</v>
      </c>
    </row>
    <row r="5894" spans="10:24" x14ac:dyDescent="0.25">
      <c r="J5894">
        <v>5891</v>
      </c>
      <c r="K5894" s="43">
        <v>0.97844832114509595</v>
      </c>
      <c r="L5894">
        <v>0.71621975104895041</v>
      </c>
      <c r="M5894">
        <v>0.66932998434760693</v>
      </c>
      <c r="N5894" s="44">
        <v>0.86461582543702309</v>
      </c>
      <c r="O5894" s="161">
        <f t="shared" si="921"/>
        <v>9000000</v>
      </c>
      <c r="P5894" s="162">
        <f t="shared" si="922"/>
        <v>188.57471937535067</v>
      </c>
      <c r="Q5894" s="162">
        <f t="shared" si="923"/>
        <v>143.76127610403142</v>
      </c>
      <c r="R5894" s="163">
        <f t="shared" si="924"/>
        <v>1</v>
      </c>
      <c r="S5894" s="161">
        <f t="shared" si="925"/>
        <v>9000000</v>
      </c>
      <c r="T5894" s="162">
        <f t="shared" si="926"/>
        <v>192.85823979178355</v>
      </c>
      <c r="U5894" s="162">
        <f t="shared" si="927"/>
        <v>129.38063805201571</v>
      </c>
      <c r="V5894" s="163">
        <f t="shared" si="928"/>
        <v>1</v>
      </c>
      <c r="W5894" s="164">
        <f t="shared" si="929"/>
        <v>353320989.44187319</v>
      </c>
      <c r="X5894" s="164">
        <f t="shared" si="930"/>
        <v>421298415.65791047</v>
      </c>
    </row>
    <row r="5895" spans="10:24" x14ac:dyDescent="0.25">
      <c r="J5895">
        <v>5892</v>
      </c>
      <c r="K5895" s="43">
        <v>0.55526794826764203</v>
      </c>
      <c r="L5895">
        <v>0.44293408367129372</v>
      </c>
      <c r="M5895">
        <v>0.84518141153800541</v>
      </c>
      <c r="N5895" s="44">
        <v>0.110169652822935</v>
      </c>
      <c r="O5895" s="161">
        <f t="shared" si="921"/>
        <v>6000000</v>
      </c>
      <c r="P5895" s="162">
        <f t="shared" si="922"/>
        <v>177.84698441986845</v>
      </c>
      <c r="Q5895" s="162">
        <f t="shared" si="923"/>
        <v>155.31967281287064</v>
      </c>
      <c r="R5895" s="163">
        <f t="shared" si="924"/>
        <v>1</v>
      </c>
      <c r="S5895" s="161">
        <f t="shared" si="925"/>
        <v>6000000</v>
      </c>
      <c r="T5895" s="162">
        <f t="shared" si="926"/>
        <v>189.28232813995615</v>
      </c>
      <c r="U5895" s="162">
        <f t="shared" si="927"/>
        <v>135.15983640643532</v>
      </c>
      <c r="V5895" s="163">
        <f t="shared" si="928"/>
        <v>0.9</v>
      </c>
      <c r="W5895" s="164">
        <f t="shared" si="929"/>
        <v>85163869.641986877</v>
      </c>
      <c r="X5895" s="164">
        <f t="shared" si="930"/>
        <v>142261455.36101252</v>
      </c>
    </row>
    <row r="5896" spans="10:24" x14ac:dyDescent="0.25">
      <c r="J5896">
        <v>5893</v>
      </c>
      <c r="K5896" s="43">
        <v>0.47507359210540723</v>
      </c>
      <c r="L5896">
        <v>0.10932611349530197</v>
      </c>
      <c r="M5896">
        <v>0.28911752682592751</v>
      </c>
      <c r="N5896" s="44">
        <v>0.32277851622432174</v>
      </c>
      <c r="O5896" s="161">
        <f t="shared" si="921"/>
        <v>5000000</v>
      </c>
      <c r="P5896" s="162">
        <f t="shared" si="922"/>
        <v>161.54820221638693</v>
      </c>
      <c r="Q5896" s="162">
        <f t="shared" si="923"/>
        <v>123.88070796036703</v>
      </c>
      <c r="R5896" s="163">
        <f t="shared" si="924"/>
        <v>1</v>
      </c>
      <c r="S5896" s="161">
        <f t="shared" si="925"/>
        <v>6000000</v>
      </c>
      <c r="T5896" s="162">
        <f t="shared" si="926"/>
        <v>183.84940073879562</v>
      </c>
      <c r="U5896" s="162">
        <f t="shared" si="927"/>
        <v>119.44035398018352</v>
      </c>
      <c r="V5896" s="163">
        <f t="shared" si="928"/>
        <v>1</v>
      </c>
      <c r="W5896" s="164">
        <f t="shared" si="929"/>
        <v>138337471.28009945</v>
      </c>
      <c r="X5896" s="164">
        <f t="shared" si="930"/>
        <v>236454280.55167264</v>
      </c>
    </row>
    <row r="5897" spans="10:24" x14ac:dyDescent="0.25">
      <c r="J5897">
        <v>5894</v>
      </c>
      <c r="K5897" s="43">
        <v>0.52439400211622056</v>
      </c>
      <c r="L5897">
        <v>0.28575536835344006</v>
      </c>
      <c r="M5897">
        <v>0.50424556961719791</v>
      </c>
      <c r="N5897" s="44">
        <v>0.98252809609461078</v>
      </c>
      <c r="O5897" s="161">
        <f t="shared" si="921"/>
        <v>5000000</v>
      </c>
      <c r="P5897" s="162">
        <f t="shared" si="922"/>
        <v>171.51258058214881</v>
      </c>
      <c r="Q5897" s="162">
        <f t="shared" si="923"/>
        <v>135.21284531455211</v>
      </c>
      <c r="R5897" s="163">
        <f t="shared" si="924"/>
        <v>1</v>
      </c>
      <c r="S5897" s="161">
        <f t="shared" si="925"/>
        <v>6000000</v>
      </c>
      <c r="T5897" s="162">
        <f t="shared" si="926"/>
        <v>187.1708601940496</v>
      </c>
      <c r="U5897" s="162">
        <f t="shared" si="927"/>
        <v>125.10642265727606</v>
      </c>
      <c r="V5897" s="163">
        <f t="shared" si="928"/>
        <v>1</v>
      </c>
      <c r="W5897" s="164">
        <f t="shared" si="929"/>
        <v>131498676.33798352</v>
      </c>
      <c r="X5897" s="164">
        <f t="shared" si="930"/>
        <v>222386625.22064126</v>
      </c>
    </row>
    <row r="5898" spans="10:24" x14ac:dyDescent="0.25">
      <c r="J5898">
        <v>5895</v>
      </c>
      <c r="K5898" s="43">
        <v>0.9265587850237007</v>
      </c>
      <c r="L5898">
        <v>0.70935617149620489</v>
      </c>
      <c r="M5898">
        <v>0.59579588057573185</v>
      </c>
      <c r="N5898" s="44">
        <v>0.96799830602200732</v>
      </c>
      <c r="O5898" s="161">
        <f t="shared" si="921"/>
        <v>7000000</v>
      </c>
      <c r="P5898" s="162">
        <f t="shared" si="922"/>
        <v>188.27257244055355</v>
      </c>
      <c r="Q5898" s="162">
        <f t="shared" si="923"/>
        <v>139.84960034489163</v>
      </c>
      <c r="R5898" s="163">
        <f t="shared" si="924"/>
        <v>1</v>
      </c>
      <c r="S5898" s="161">
        <f t="shared" si="925"/>
        <v>9000000</v>
      </c>
      <c r="T5898" s="162">
        <f t="shared" si="926"/>
        <v>192.75752414685118</v>
      </c>
      <c r="U5898" s="162">
        <f t="shared" si="927"/>
        <v>127.42480017244581</v>
      </c>
      <c r="V5898" s="163">
        <f t="shared" si="928"/>
        <v>1</v>
      </c>
      <c r="W5898" s="164">
        <f t="shared" si="929"/>
        <v>288960804.66963345</v>
      </c>
      <c r="X5898" s="164">
        <f t="shared" si="930"/>
        <v>437994515.76964831</v>
      </c>
    </row>
    <row r="5899" spans="10:24" x14ac:dyDescent="0.25">
      <c r="J5899">
        <v>5896</v>
      </c>
      <c r="K5899" s="43">
        <v>0.11897418097069012</v>
      </c>
      <c r="L5899">
        <v>0.35617207958211716</v>
      </c>
      <c r="M5899">
        <v>0.14022439545013066</v>
      </c>
      <c r="N5899" s="44">
        <v>0.8760597182862605</v>
      </c>
      <c r="O5899" s="161">
        <f t="shared" si="921"/>
        <v>2000000</v>
      </c>
      <c r="P5899" s="162">
        <f t="shared" si="922"/>
        <v>174.46935533127547</v>
      </c>
      <c r="Q5899" s="162">
        <f t="shared" si="923"/>
        <v>113.41376564051556</v>
      </c>
      <c r="R5899" s="163">
        <f t="shared" si="924"/>
        <v>1</v>
      </c>
      <c r="S5899" s="161">
        <f t="shared" si="925"/>
        <v>2000000</v>
      </c>
      <c r="T5899" s="162">
        <f t="shared" si="926"/>
        <v>188.15645177709183</v>
      </c>
      <c r="U5899" s="162">
        <f t="shared" si="927"/>
        <v>114.20688282025779</v>
      </c>
      <c r="V5899" s="163">
        <f t="shared" si="928"/>
        <v>1</v>
      </c>
      <c r="W5899" s="164">
        <f t="shared" si="929"/>
        <v>72111179.381519809</v>
      </c>
      <c r="X5899" s="164">
        <f t="shared" si="930"/>
        <v>-2100862.0863319039</v>
      </c>
    </row>
    <row r="5900" spans="10:24" x14ac:dyDescent="0.25">
      <c r="J5900">
        <v>5897</v>
      </c>
      <c r="K5900" s="43">
        <v>0.4603650891157175</v>
      </c>
      <c r="L5900">
        <v>0.67012454469691107</v>
      </c>
      <c r="M5900">
        <v>0.64727707288601521</v>
      </c>
      <c r="N5900" s="44">
        <v>8.0322588748126367E-2</v>
      </c>
      <c r="O5900" s="161">
        <f t="shared" si="921"/>
        <v>5000000</v>
      </c>
      <c r="P5900" s="162">
        <f t="shared" si="922"/>
        <v>186.60385644806297</v>
      </c>
      <c r="Q5900" s="162">
        <f t="shared" si="923"/>
        <v>142.55958915611342</v>
      </c>
      <c r="R5900" s="163">
        <f t="shared" si="924"/>
        <v>1</v>
      </c>
      <c r="S5900" s="161">
        <f t="shared" si="925"/>
        <v>6000000</v>
      </c>
      <c r="T5900" s="162">
        <f t="shared" si="926"/>
        <v>192.20128548268767</v>
      </c>
      <c r="U5900" s="162">
        <f t="shared" si="927"/>
        <v>128.77979457805671</v>
      </c>
      <c r="V5900" s="163">
        <f t="shared" si="928"/>
        <v>0.9</v>
      </c>
      <c r="W5900" s="164">
        <f t="shared" si="929"/>
        <v>170221336.45974776</v>
      </c>
      <c r="X5900" s="164">
        <f t="shared" si="930"/>
        <v>192476050.8850072</v>
      </c>
    </row>
    <row r="5901" spans="10:24" x14ac:dyDescent="0.25">
      <c r="J5901">
        <v>5898</v>
      </c>
      <c r="K5901" s="43">
        <v>0.12397986739437561</v>
      </c>
      <c r="L5901">
        <v>4.0227722165625424E-2</v>
      </c>
      <c r="M5901">
        <v>0.84570300545411903</v>
      </c>
      <c r="N5901" s="44">
        <v>0.31833147846272591</v>
      </c>
      <c r="O5901" s="161">
        <f t="shared" si="921"/>
        <v>2000000</v>
      </c>
      <c r="P5901" s="162">
        <f t="shared" si="922"/>
        <v>153.77925645404707</v>
      </c>
      <c r="Q5901" s="162">
        <f t="shared" si="923"/>
        <v>155.36353404808156</v>
      </c>
      <c r="R5901" s="163">
        <f t="shared" si="924"/>
        <v>1</v>
      </c>
      <c r="S5901" s="161">
        <f t="shared" si="925"/>
        <v>2000000</v>
      </c>
      <c r="T5901" s="162">
        <f t="shared" si="926"/>
        <v>181.25975215134903</v>
      </c>
      <c r="U5901" s="162">
        <f t="shared" si="927"/>
        <v>135.18176702404077</v>
      </c>
      <c r="V5901" s="163">
        <f t="shared" si="928"/>
        <v>1</v>
      </c>
      <c r="W5901" s="164">
        <f t="shared" si="929"/>
        <v>-53168555.188068978</v>
      </c>
      <c r="X5901" s="164">
        <f t="shared" si="930"/>
        <v>-57844029.745383471</v>
      </c>
    </row>
    <row r="5902" spans="10:24" x14ac:dyDescent="0.25">
      <c r="J5902">
        <v>5899</v>
      </c>
      <c r="K5902" s="43">
        <v>0.65277152127372517</v>
      </c>
      <c r="L5902">
        <v>0.46471334800309239</v>
      </c>
      <c r="M5902">
        <v>0.48316726506611585</v>
      </c>
      <c r="N5902" s="44">
        <v>3.559917549859537E-2</v>
      </c>
      <c r="O5902" s="161">
        <f t="shared" si="921"/>
        <v>6000000</v>
      </c>
      <c r="P5902" s="162">
        <f t="shared" si="922"/>
        <v>178.67150747230448</v>
      </c>
      <c r="Q5902" s="162">
        <f t="shared" si="923"/>
        <v>134.15588126989516</v>
      </c>
      <c r="R5902" s="163">
        <f t="shared" si="924"/>
        <v>1</v>
      </c>
      <c r="S5902" s="161">
        <f t="shared" si="925"/>
        <v>7000000</v>
      </c>
      <c r="T5902" s="162">
        <f t="shared" si="926"/>
        <v>189.55716915743483</v>
      </c>
      <c r="U5902" s="162">
        <f t="shared" si="927"/>
        <v>124.57794063494758</v>
      </c>
      <c r="V5902" s="163">
        <f t="shared" si="928"/>
        <v>0.9</v>
      </c>
      <c r="W5902" s="164">
        <f t="shared" si="929"/>
        <v>217093757.21445593</v>
      </c>
      <c r="X5902" s="164">
        <f t="shared" si="930"/>
        <v>259369139.6916697</v>
      </c>
    </row>
    <row r="5903" spans="10:24" x14ac:dyDescent="0.25">
      <c r="J5903">
        <v>5900</v>
      </c>
      <c r="K5903" s="43">
        <v>0.62845069378052565</v>
      </c>
      <c r="L5903">
        <v>0.75811087608685535</v>
      </c>
      <c r="M5903">
        <v>0.59247224046848235</v>
      </c>
      <c r="N5903" s="44">
        <v>0.92700740581087071</v>
      </c>
      <c r="O5903" s="161">
        <f t="shared" si="921"/>
        <v>6000000</v>
      </c>
      <c r="P5903" s="162">
        <f t="shared" si="922"/>
        <v>190.50358047710242</v>
      </c>
      <c r="Q5903" s="162">
        <f t="shared" si="923"/>
        <v>139.6781827555574</v>
      </c>
      <c r="R5903" s="163">
        <f t="shared" si="924"/>
        <v>1</v>
      </c>
      <c r="S5903" s="161">
        <f t="shared" si="925"/>
        <v>7000000</v>
      </c>
      <c r="T5903" s="162">
        <f t="shared" si="926"/>
        <v>193.50119349236746</v>
      </c>
      <c r="U5903" s="162">
        <f t="shared" si="927"/>
        <v>127.3390913777787</v>
      </c>
      <c r="V5903" s="163">
        <f t="shared" si="928"/>
        <v>1</v>
      </c>
      <c r="W5903" s="164">
        <f t="shared" si="929"/>
        <v>254952386.32927012</v>
      </c>
      <c r="X5903" s="164">
        <f t="shared" si="930"/>
        <v>313134714.80212134</v>
      </c>
    </row>
    <row r="5904" spans="10:24" x14ac:dyDescent="0.25">
      <c r="J5904">
        <v>5901</v>
      </c>
      <c r="K5904" s="43">
        <v>0.73660384820497993</v>
      </c>
      <c r="L5904">
        <v>0.42841394486330842</v>
      </c>
      <c r="M5904">
        <v>0.39861332805258443</v>
      </c>
      <c r="N5904" s="44">
        <v>0.50562658383817194</v>
      </c>
      <c r="O5904" s="161">
        <f t="shared" si="921"/>
        <v>6000000</v>
      </c>
      <c r="P5904" s="162">
        <f t="shared" si="922"/>
        <v>177.29379621927754</v>
      </c>
      <c r="Q5904" s="162">
        <f t="shared" si="923"/>
        <v>129.86124053917121</v>
      </c>
      <c r="R5904" s="163">
        <f t="shared" si="924"/>
        <v>1</v>
      </c>
      <c r="S5904" s="161">
        <f t="shared" si="925"/>
        <v>7000000</v>
      </c>
      <c r="T5904" s="162">
        <f t="shared" si="926"/>
        <v>189.09793207309252</v>
      </c>
      <c r="U5904" s="162">
        <f t="shared" si="927"/>
        <v>122.4306202695856</v>
      </c>
      <c r="V5904" s="163">
        <f t="shared" si="928"/>
        <v>1</v>
      </c>
      <c r="W5904" s="164">
        <f t="shared" si="929"/>
        <v>234595334.08063799</v>
      </c>
      <c r="X5904" s="164">
        <f t="shared" si="930"/>
        <v>316671182.62454844</v>
      </c>
    </row>
    <row r="5905" spans="10:24" x14ac:dyDescent="0.25">
      <c r="J5905">
        <v>5902</v>
      </c>
      <c r="K5905" s="43">
        <v>0.64421005119690478</v>
      </c>
      <c r="L5905">
        <v>0.12184028905439903</v>
      </c>
      <c r="M5905">
        <v>0.7128850503468076</v>
      </c>
      <c r="N5905" s="44">
        <v>0.22058184871706532</v>
      </c>
      <c r="O5905" s="161">
        <f t="shared" si="921"/>
        <v>6000000</v>
      </c>
      <c r="P5905" s="162">
        <f t="shared" si="922"/>
        <v>162.51245329306022</v>
      </c>
      <c r="Q5905" s="162">
        <f t="shared" si="923"/>
        <v>146.23665726151791</v>
      </c>
      <c r="R5905" s="163">
        <f t="shared" si="924"/>
        <v>1</v>
      </c>
      <c r="S5905" s="161">
        <f t="shared" si="925"/>
        <v>7000000</v>
      </c>
      <c r="T5905" s="162">
        <f t="shared" si="926"/>
        <v>184.17081776435342</v>
      </c>
      <c r="U5905" s="162">
        <f t="shared" si="927"/>
        <v>130.61832863075895</v>
      </c>
      <c r="V5905" s="163">
        <f t="shared" si="928"/>
        <v>1</v>
      </c>
      <c r="W5905" s="164">
        <f t="shared" si="929"/>
        <v>47654776.189253882</v>
      </c>
      <c r="X5905" s="164">
        <f t="shared" si="930"/>
        <v>224867423.93516123</v>
      </c>
    </row>
    <row r="5906" spans="10:24" x14ac:dyDescent="0.25">
      <c r="J5906">
        <v>5903</v>
      </c>
      <c r="K5906" s="43">
        <v>0.89464644781981417</v>
      </c>
      <c r="L5906">
        <v>0.34550712661064376</v>
      </c>
      <c r="M5906">
        <v>0.73323322705526595</v>
      </c>
      <c r="N5906" s="44">
        <v>0.78510460061261444</v>
      </c>
      <c r="O5906" s="161">
        <f t="shared" si="921"/>
        <v>7000000</v>
      </c>
      <c r="P5906" s="162">
        <f t="shared" si="922"/>
        <v>174.03781467123255</v>
      </c>
      <c r="Q5906" s="162">
        <f t="shared" si="923"/>
        <v>147.45242188630701</v>
      </c>
      <c r="R5906" s="163">
        <f t="shared" si="924"/>
        <v>1</v>
      </c>
      <c r="S5906" s="161">
        <f t="shared" si="925"/>
        <v>7000000</v>
      </c>
      <c r="T5906" s="162">
        <f t="shared" si="926"/>
        <v>188.01260489041084</v>
      </c>
      <c r="U5906" s="162">
        <f t="shared" si="927"/>
        <v>131.22621094315352</v>
      </c>
      <c r="V5906" s="163">
        <f t="shared" si="928"/>
        <v>1</v>
      </c>
      <c r="W5906" s="164">
        <f t="shared" si="929"/>
        <v>136097749.49447882</v>
      </c>
      <c r="X5906" s="164">
        <f t="shared" si="930"/>
        <v>247504757.63080126</v>
      </c>
    </row>
    <row r="5907" spans="10:24" x14ac:dyDescent="0.25">
      <c r="J5907">
        <v>5904</v>
      </c>
      <c r="K5907" s="43">
        <v>0.51496104926700059</v>
      </c>
      <c r="L5907">
        <v>0.13657925955984407</v>
      </c>
      <c r="M5907">
        <v>7.301390220951065E-2</v>
      </c>
      <c r="N5907" s="44">
        <v>0.26261855915058718</v>
      </c>
      <c r="O5907" s="161">
        <f t="shared" si="921"/>
        <v>5000000</v>
      </c>
      <c r="P5907" s="162">
        <f t="shared" si="922"/>
        <v>163.56273306592732</v>
      </c>
      <c r="Q5907" s="162">
        <f t="shared" si="923"/>
        <v>105.92587786699096</v>
      </c>
      <c r="R5907" s="163">
        <f t="shared" si="924"/>
        <v>1</v>
      </c>
      <c r="S5907" s="161">
        <f t="shared" si="925"/>
        <v>6000000</v>
      </c>
      <c r="T5907" s="162">
        <f t="shared" si="926"/>
        <v>184.52091102197576</v>
      </c>
      <c r="U5907" s="162">
        <f t="shared" si="927"/>
        <v>110.46293893349548</v>
      </c>
      <c r="V5907" s="163">
        <f t="shared" si="928"/>
        <v>1</v>
      </c>
      <c r="W5907" s="164">
        <f t="shared" si="929"/>
        <v>238184275.99468178</v>
      </c>
      <c r="X5907" s="164">
        <f t="shared" si="930"/>
        <v>294347832.5308817</v>
      </c>
    </row>
    <row r="5908" spans="10:24" x14ac:dyDescent="0.25">
      <c r="J5908">
        <v>5905</v>
      </c>
      <c r="K5908" s="43">
        <v>0.71965167777230066</v>
      </c>
      <c r="L5908">
        <v>0.16475035547552785</v>
      </c>
      <c r="M5908">
        <v>0.1446885732368447</v>
      </c>
      <c r="N5908" s="44">
        <v>0.18415982389159202</v>
      </c>
      <c r="O5908" s="161">
        <f t="shared" si="921"/>
        <v>6000000</v>
      </c>
      <c r="P5908" s="162">
        <f t="shared" si="922"/>
        <v>165.37319915325571</v>
      </c>
      <c r="Q5908" s="162">
        <f t="shared" si="923"/>
        <v>113.81022044901792</v>
      </c>
      <c r="R5908" s="163">
        <f t="shared" si="924"/>
        <v>1</v>
      </c>
      <c r="S5908" s="161">
        <f t="shared" si="925"/>
        <v>7000000</v>
      </c>
      <c r="T5908" s="162">
        <f t="shared" si="926"/>
        <v>185.12439971775191</v>
      </c>
      <c r="U5908" s="162">
        <f t="shared" si="927"/>
        <v>114.40511022450896</v>
      </c>
      <c r="V5908" s="163">
        <f t="shared" si="928"/>
        <v>0.9</v>
      </c>
      <c r="W5908" s="164">
        <f t="shared" si="929"/>
        <v>259377872.22542673</v>
      </c>
      <c r="X5908" s="164">
        <f t="shared" si="930"/>
        <v>295531523.80743062</v>
      </c>
    </row>
    <row r="5909" spans="10:24" x14ac:dyDescent="0.25">
      <c r="J5909">
        <v>5906</v>
      </c>
      <c r="K5909" s="43">
        <v>0.62780486138614755</v>
      </c>
      <c r="L5909">
        <v>0.7787834144938014</v>
      </c>
      <c r="M5909">
        <v>5.1428649422793682E-2</v>
      </c>
      <c r="N5909" s="44">
        <v>0.55671400668495608</v>
      </c>
      <c r="O5909" s="161">
        <f t="shared" si="921"/>
        <v>6000000</v>
      </c>
      <c r="P5909" s="162">
        <f t="shared" si="922"/>
        <v>191.52136379912145</v>
      </c>
      <c r="Q5909" s="162">
        <f t="shared" si="923"/>
        <v>102.37686975884912</v>
      </c>
      <c r="R5909" s="163">
        <f t="shared" si="924"/>
        <v>1</v>
      </c>
      <c r="S5909" s="161">
        <f t="shared" si="925"/>
        <v>7000000</v>
      </c>
      <c r="T5909" s="162">
        <f t="shared" si="926"/>
        <v>193.84045459970716</v>
      </c>
      <c r="U5909" s="162">
        <f t="shared" si="927"/>
        <v>108.68843487942456</v>
      </c>
      <c r="V5909" s="163">
        <f t="shared" si="928"/>
        <v>1</v>
      </c>
      <c r="W5909" s="164">
        <f t="shared" si="929"/>
        <v>484866964.24163395</v>
      </c>
      <c r="X5909" s="164">
        <f t="shared" si="930"/>
        <v>446064138.04197812</v>
      </c>
    </row>
    <row r="5910" spans="10:24" x14ac:dyDescent="0.25">
      <c r="J5910">
        <v>5907</v>
      </c>
      <c r="K5910" s="43">
        <v>0.38958717853916069</v>
      </c>
      <c r="L5910">
        <v>0.97050003004523877</v>
      </c>
      <c r="M5910">
        <v>3.2587129332222631E-2</v>
      </c>
      <c r="N5910" s="44">
        <v>0.55067239306974614</v>
      </c>
      <c r="O5910" s="161">
        <f t="shared" si="921"/>
        <v>5000000</v>
      </c>
      <c r="P5910" s="162">
        <f t="shared" si="922"/>
        <v>208.3229067713809</v>
      </c>
      <c r="Q5910" s="162">
        <f t="shared" si="923"/>
        <v>98.118781080642549</v>
      </c>
      <c r="R5910" s="163">
        <f t="shared" si="924"/>
        <v>1</v>
      </c>
      <c r="S5910" s="161">
        <f t="shared" si="925"/>
        <v>6000000</v>
      </c>
      <c r="T5910" s="162">
        <f t="shared" si="926"/>
        <v>199.44096892379363</v>
      </c>
      <c r="U5910" s="162">
        <f t="shared" si="927"/>
        <v>106.55939054032127</v>
      </c>
      <c r="V5910" s="163">
        <f t="shared" si="928"/>
        <v>1</v>
      </c>
      <c r="W5910" s="164">
        <f t="shared" si="929"/>
        <v>501020628.45369172</v>
      </c>
      <c r="X5910" s="164">
        <f t="shared" si="930"/>
        <v>407289470.30083418</v>
      </c>
    </row>
    <row r="5911" spans="10:24" x14ac:dyDescent="0.25">
      <c r="J5911">
        <v>5908</v>
      </c>
      <c r="K5911" s="43">
        <v>0.68209396860750293</v>
      </c>
      <c r="L5911">
        <v>0.48606070471825225</v>
      </c>
      <c r="M5911">
        <v>0.36183818906316767</v>
      </c>
      <c r="N5911" s="44">
        <v>0.57427885224888831</v>
      </c>
      <c r="O5911" s="161">
        <f t="shared" si="921"/>
        <v>6000000</v>
      </c>
      <c r="P5911" s="162">
        <f t="shared" si="922"/>
        <v>179.47578383620461</v>
      </c>
      <c r="Q5911" s="162">
        <f t="shared" si="923"/>
        <v>127.92900605426638</v>
      </c>
      <c r="R5911" s="163">
        <f t="shared" si="924"/>
        <v>1</v>
      </c>
      <c r="S5911" s="161">
        <f t="shared" si="925"/>
        <v>7000000</v>
      </c>
      <c r="T5911" s="162">
        <f t="shared" si="926"/>
        <v>189.82526127873487</v>
      </c>
      <c r="U5911" s="162">
        <f t="shared" si="927"/>
        <v>121.46450302713319</v>
      </c>
      <c r="V5911" s="163">
        <f t="shared" si="928"/>
        <v>1</v>
      </c>
      <c r="W5911" s="164">
        <f t="shared" si="929"/>
        <v>259280666.69162941</v>
      </c>
      <c r="X5911" s="164">
        <f t="shared" si="930"/>
        <v>328525307.76121175</v>
      </c>
    </row>
    <row r="5912" spans="10:24" x14ac:dyDescent="0.25">
      <c r="J5912">
        <v>5909</v>
      </c>
      <c r="K5912" s="43">
        <v>0.49893535338702455</v>
      </c>
      <c r="L5912">
        <v>0.97667410124222176</v>
      </c>
      <c r="M5912">
        <v>0.7362723067169723</v>
      </c>
      <c r="N5912" s="44">
        <v>0.77104088738179699</v>
      </c>
      <c r="O5912" s="161">
        <f t="shared" si="921"/>
        <v>5000000</v>
      </c>
      <c r="P5912" s="162">
        <f t="shared" si="922"/>
        <v>209.84171707558568</v>
      </c>
      <c r="Q5912" s="162">
        <f t="shared" si="923"/>
        <v>147.63790318958809</v>
      </c>
      <c r="R5912" s="163">
        <f t="shared" si="924"/>
        <v>1</v>
      </c>
      <c r="S5912" s="161">
        <f t="shared" si="925"/>
        <v>6000000</v>
      </c>
      <c r="T5912" s="162">
        <f t="shared" si="926"/>
        <v>199.94723902519522</v>
      </c>
      <c r="U5912" s="162">
        <f t="shared" si="927"/>
        <v>131.31895159479404</v>
      </c>
      <c r="V5912" s="163">
        <f t="shared" si="928"/>
        <v>1</v>
      </c>
      <c r="W5912" s="164">
        <f t="shared" si="929"/>
        <v>261019069.42998797</v>
      </c>
      <c r="X5912" s="164">
        <f t="shared" si="930"/>
        <v>261769724.58240706</v>
      </c>
    </row>
    <row r="5913" spans="10:24" x14ac:dyDescent="0.25">
      <c r="J5913">
        <v>5910</v>
      </c>
      <c r="K5913" s="43">
        <v>0.96386145081257912</v>
      </c>
      <c r="L5913">
        <v>0.33478568506948447</v>
      </c>
      <c r="M5913">
        <v>0.55033496572611074</v>
      </c>
      <c r="N5913" s="44">
        <v>0.37349864223427276</v>
      </c>
      <c r="O5913" s="161">
        <f t="shared" si="921"/>
        <v>9000000</v>
      </c>
      <c r="P5913" s="162">
        <f t="shared" si="922"/>
        <v>173.59895472439604</v>
      </c>
      <c r="Q5913" s="162">
        <f t="shared" si="923"/>
        <v>137.5301536399642</v>
      </c>
      <c r="R5913" s="163">
        <f t="shared" si="924"/>
        <v>1</v>
      </c>
      <c r="S5913" s="161">
        <f t="shared" si="925"/>
        <v>9000000</v>
      </c>
      <c r="T5913" s="162">
        <f t="shared" si="926"/>
        <v>187.86631824146534</v>
      </c>
      <c r="U5913" s="162">
        <f t="shared" si="927"/>
        <v>126.2650768199821</v>
      </c>
      <c r="V5913" s="163">
        <f t="shared" si="928"/>
        <v>1</v>
      </c>
      <c r="W5913" s="164">
        <f t="shared" si="929"/>
        <v>274619209.75988656</v>
      </c>
      <c r="X5913" s="164">
        <f t="shared" si="930"/>
        <v>404411172.79334915</v>
      </c>
    </row>
    <row r="5914" spans="10:24" x14ac:dyDescent="0.25">
      <c r="J5914">
        <v>5911</v>
      </c>
      <c r="K5914" s="43">
        <v>0.44248610602070371</v>
      </c>
      <c r="L5914">
        <v>0.53370105153751235</v>
      </c>
      <c r="M5914">
        <v>0.27763687772457191</v>
      </c>
      <c r="N5914" s="44">
        <v>0.93828398772817179</v>
      </c>
      <c r="O5914" s="161">
        <f t="shared" si="921"/>
        <v>5000000</v>
      </c>
      <c r="P5914" s="162">
        <f t="shared" si="922"/>
        <v>181.26865099929068</v>
      </c>
      <c r="Q5914" s="162">
        <f t="shared" si="923"/>
        <v>123.20247910594426</v>
      </c>
      <c r="R5914" s="163">
        <f t="shared" si="924"/>
        <v>1</v>
      </c>
      <c r="S5914" s="161">
        <f t="shared" si="925"/>
        <v>6000000</v>
      </c>
      <c r="T5914" s="162">
        <f t="shared" si="926"/>
        <v>190.42288366643024</v>
      </c>
      <c r="U5914" s="162">
        <f t="shared" si="927"/>
        <v>119.10123955297213</v>
      </c>
      <c r="V5914" s="163">
        <f t="shared" si="928"/>
        <v>1</v>
      </c>
      <c r="W5914" s="164">
        <f t="shared" si="929"/>
        <v>240330859.46673208</v>
      </c>
      <c r="X5914" s="164">
        <f t="shared" si="930"/>
        <v>277929864.68074864</v>
      </c>
    </row>
    <row r="5915" spans="10:24" x14ac:dyDescent="0.25">
      <c r="J5915">
        <v>5912</v>
      </c>
      <c r="K5915" s="43">
        <v>0.16933349942843035</v>
      </c>
      <c r="L5915">
        <v>0.5563836502529157</v>
      </c>
      <c r="M5915">
        <v>6.6276817027208224E-2</v>
      </c>
      <c r="N5915" s="44">
        <v>0.80616294984816395</v>
      </c>
      <c r="O5915" s="161">
        <f t="shared" si="921"/>
        <v>2000000</v>
      </c>
      <c r="P5915" s="162">
        <f t="shared" si="922"/>
        <v>182.1271003523907</v>
      </c>
      <c r="Q5915" s="162">
        <f t="shared" si="923"/>
        <v>104.9178456932616</v>
      </c>
      <c r="R5915" s="163">
        <f t="shared" si="924"/>
        <v>1</v>
      </c>
      <c r="S5915" s="161">
        <f t="shared" si="925"/>
        <v>5000000</v>
      </c>
      <c r="T5915" s="162">
        <f t="shared" si="926"/>
        <v>190.70903345079691</v>
      </c>
      <c r="U5915" s="162">
        <f t="shared" si="927"/>
        <v>109.9589228466308</v>
      </c>
      <c r="V5915" s="163">
        <f t="shared" si="928"/>
        <v>1</v>
      </c>
      <c r="W5915" s="164">
        <f t="shared" si="929"/>
        <v>104418509.3182582</v>
      </c>
      <c r="X5915" s="164">
        <f t="shared" si="930"/>
        <v>253750553.02083057</v>
      </c>
    </row>
    <row r="5916" spans="10:24" x14ac:dyDescent="0.25">
      <c r="J5916">
        <v>5913</v>
      </c>
      <c r="K5916" s="43">
        <v>0.40242783572961971</v>
      </c>
      <c r="L5916">
        <v>0.17561306214393035</v>
      </c>
      <c r="M5916">
        <v>0.29934052566712854</v>
      </c>
      <c r="N5916" s="44">
        <v>0.73433574014037728</v>
      </c>
      <c r="O5916" s="161">
        <f t="shared" si="921"/>
        <v>5000000</v>
      </c>
      <c r="P5916" s="162">
        <f t="shared" si="922"/>
        <v>166.01679530046974</v>
      </c>
      <c r="Q5916" s="162">
        <f t="shared" si="923"/>
        <v>124.47403651421149</v>
      </c>
      <c r="R5916" s="163">
        <f t="shared" si="924"/>
        <v>1</v>
      </c>
      <c r="S5916" s="161">
        <f t="shared" si="925"/>
        <v>6000000</v>
      </c>
      <c r="T5916" s="162">
        <f t="shared" si="926"/>
        <v>185.33893176682324</v>
      </c>
      <c r="U5916" s="162">
        <f t="shared" si="927"/>
        <v>119.73701825710575</v>
      </c>
      <c r="V5916" s="163">
        <f t="shared" si="928"/>
        <v>1</v>
      </c>
      <c r="W5916" s="164">
        <f t="shared" si="929"/>
        <v>157713793.93129122</v>
      </c>
      <c r="X5916" s="164">
        <f t="shared" si="930"/>
        <v>243611481.05830497</v>
      </c>
    </row>
    <row r="5917" spans="10:24" x14ac:dyDescent="0.25">
      <c r="J5917">
        <v>5914</v>
      </c>
      <c r="K5917" s="43">
        <v>0.91178711380823307</v>
      </c>
      <c r="L5917">
        <v>0.27502749502214963</v>
      </c>
      <c r="M5917">
        <v>2.873110347948904E-3</v>
      </c>
      <c r="N5917" s="44">
        <v>0.65669906787048971</v>
      </c>
      <c r="O5917" s="161">
        <f t="shared" si="921"/>
        <v>7000000</v>
      </c>
      <c r="P5917" s="162">
        <f t="shared" si="922"/>
        <v>171.0348340995113</v>
      </c>
      <c r="Q5917" s="162">
        <f t="shared" si="923"/>
        <v>79.761560292090394</v>
      </c>
      <c r="R5917" s="163">
        <f t="shared" si="924"/>
        <v>1</v>
      </c>
      <c r="S5917" s="161">
        <f t="shared" si="925"/>
        <v>9000000</v>
      </c>
      <c r="T5917" s="162">
        <f t="shared" si="926"/>
        <v>187.01161136650376</v>
      </c>
      <c r="U5917" s="162">
        <f t="shared" si="927"/>
        <v>97.380780146045197</v>
      </c>
      <c r="V5917" s="163">
        <f t="shared" si="928"/>
        <v>1</v>
      </c>
      <c r="W5917" s="164">
        <f t="shared" si="929"/>
        <v>588912916.65194631</v>
      </c>
      <c r="X5917" s="164">
        <f t="shared" si="930"/>
        <v>656677480.98412704</v>
      </c>
    </row>
    <row r="5918" spans="10:24" x14ac:dyDescent="0.25">
      <c r="J5918">
        <v>5915</v>
      </c>
      <c r="K5918" s="43">
        <v>0.11223231078474349</v>
      </c>
      <c r="L5918">
        <v>0.7658983930330745</v>
      </c>
      <c r="M5918">
        <v>0.36049463807956672</v>
      </c>
      <c r="N5918" s="44">
        <v>0.62429352743587618</v>
      </c>
      <c r="O5918" s="161">
        <f t="shared" si="921"/>
        <v>2000000</v>
      </c>
      <c r="P5918" s="162">
        <f t="shared" si="922"/>
        <v>190.88108460302576</v>
      </c>
      <c r="Q5918" s="162">
        <f t="shared" si="923"/>
        <v>127.85726079262557</v>
      </c>
      <c r="R5918" s="163">
        <f t="shared" si="924"/>
        <v>1</v>
      </c>
      <c r="S5918" s="161">
        <f t="shared" si="925"/>
        <v>2000000</v>
      </c>
      <c r="T5918" s="162">
        <f t="shared" si="926"/>
        <v>193.62702820100859</v>
      </c>
      <c r="U5918" s="162">
        <f t="shared" si="927"/>
        <v>121.42863039631278</v>
      </c>
      <c r="V5918" s="163">
        <f t="shared" si="928"/>
        <v>1</v>
      </c>
      <c r="W5918" s="164">
        <f t="shared" si="929"/>
        <v>76047647.620800376</v>
      </c>
      <c r="X5918" s="164">
        <f t="shared" si="930"/>
        <v>-5603204.3906084001</v>
      </c>
    </row>
    <row r="5919" spans="10:24" x14ac:dyDescent="0.25">
      <c r="J5919">
        <v>5916</v>
      </c>
      <c r="K5919" s="43">
        <v>0.14979274363246686</v>
      </c>
      <c r="L5919">
        <v>0.50113351238042447</v>
      </c>
      <c r="M5919">
        <v>2.132821322692402E-2</v>
      </c>
      <c r="N5919" s="44">
        <v>0.36239309880098869</v>
      </c>
      <c r="O5919" s="161">
        <f t="shared" si="921"/>
        <v>2000000</v>
      </c>
      <c r="P5919" s="162">
        <f t="shared" si="922"/>
        <v>180.0426194700805</v>
      </c>
      <c r="Q5919" s="162">
        <f t="shared" si="923"/>
        <v>94.458829240619536</v>
      </c>
      <c r="R5919" s="163">
        <f t="shared" si="924"/>
        <v>1</v>
      </c>
      <c r="S5919" s="161">
        <f t="shared" si="925"/>
        <v>2000000</v>
      </c>
      <c r="T5919" s="162">
        <f t="shared" si="926"/>
        <v>190.01420649002682</v>
      </c>
      <c r="U5919" s="162">
        <f t="shared" si="927"/>
        <v>104.72941462030977</v>
      </c>
      <c r="V5919" s="163">
        <f t="shared" si="928"/>
        <v>1</v>
      </c>
      <c r="W5919" s="164">
        <f t="shared" si="929"/>
        <v>121167580.45892191</v>
      </c>
      <c r="X5919" s="164">
        <f t="shared" si="930"/>
        <v>20569583.739434123</v>
      </c>
    </row>
    <row r="5920" spans="10:24" x14ac:dyDescent="0.25">
      <c r="J5920">
        <v>5917</v>
      </c>
      <c r="K5920" s="43">
        <v>0.73805756594259497</v>
      </c>
      <c r="L5920">
        <v>0.26278422560625947</v>
      </c>
      <c r="M5920">
        <v>0.17155507084092292</v>
      </c>
      <c r="N5920" s="44">
        <v>8.4109314814599156E-2</v>
      </c>
      <c r="O5920" s="161">
        <f t="shared" si="921"/>
        <v>6000000</v>
      </c>
      <c r="P5920" s="162">
        <f t="shared" si="922"/>
        <v>170.47822048406053</v>
      </c>
      <c r="Q5920" s="162">
        <f t="shared" si="923"/>
        <v>116.03924126912955</v>
      </c>
      <c r="R5920" s="163">
        <f t="shared" si="924"/>
        <v>1</v>
      </c>
      <c r="S5920" s="161">
        <f t="shared" si="925"/>
        <v>7000000</v>
      </c>
      <c r="T5920" s="162">
        <f t="shared" si="926"/>
        <v>186.82607349468685</v>
      </c>
      <c r="U5920" s="162">
        <f t="shared" si="927"/>
        <v>115.51962063456477</v>
      </c>
      <c r="V5920" s="163">
        <f t="shared" si="928"/>
        <v>0.9</v>
      </c>
      <c r="W5920" s="164">
        <f t="shared" si="929"/>
        <v>276633875.28958589</v>
      </c>
      <c r="X5920" s="164">
        <f t="shared" si="930"/>
        <v>299230653.01876909</v>
      </c>
    </row>
    <row r="5921" spans="10:24" x14ac:dyDescent="0.25">
      <c r="J5921">
        <v>5918</v>
      </c>
      <c r="K5921" s="43">
        <v>0.63254040926467159</v>
      </c>
      <c r="L5921">
        <v>0.92117364946554048</v>
      </c>
      <c r="M5921">
        <v>0.21385980247717384</v>
      </c>
      <c r="N5921" s="44">
        <v>0.8533720658743531</v>
      </c>
      <c r="O5921" s="161">
        <f t="shared" si="921"/>
        <v>6000000</v>
      </c>
      <c r="P5921" s="162">
        <f t="shared" si="922"/>
        <v>201.19515422206399</v>
      </c>
      <c r="Q5921" s="162">
        <f t="shared" si="923"/>
        <v>119.13800144567789</v>
      </c>
      <c r="R5921" s="163">
        <f t="shared" si="924"/>
        <v>1</v>
      </c>
      <c r="S5921" s="161">
        <f t="shared" si="925"/>
        <v>7000000</v>
      </c>
      <c r="T5921" s="162">
        <f t="shared" si="926"/>
        <v>197.06505140735467</v>
      </c>
      <c r="U5921" s="162">
        <f t="shared" si="927"/>
        <v>117.06900072283894</v>
      </c>
      <c r="V5921" s="163">
        <f t="shared" si="928"/>
        <v>1</v>
      </c>
      <c r="W5921" s="164">
        <f t="shared" si="929"/>
        <v>442342916.65831661</v>
      </c>
      <c r="X5921" s="164">
        <f t="shared" si="930"/>
        <v>409972354.79161012</v>
      </c>
    </row>
    <row r="5922" spans="10:24" x14ac:dyDescent="0.25">
      <c r="J5922">
        <v>5919</v>
      </c>
      <c r="K5922" s="43">
        <v>0.35350775896067821</v>
      </c>
      <c r="L5922">
        <v>0.55364375310923974</v>
      </c>
      <c r="M5922">
        <v>0.29243712004290712</v>
      </c>
      <c r="N5922" s="44">
        <v>8.5787814386899197E-2</v>
      </c>
      <c r="O5922" s="161">
        <f t="shared" si="921"/>
        <v>5000000</v>
      </c>
      <c r="P5922" s="162">
        <f t="shared" si="922"/>
        <v>182.0230910835659</v>
      </c>
      <c r="Q5922" s="162">
        <f t="shared" si="923"/>
        <v>124.07442206218582</v>
      </c>
      <c r="R5922" s="163">
        <f t="shared" si="924"/>
        <v>1</v>
      </c>
      <c r="S5922" s="161">
        <f t="shared" si="925"/>
        <v>6000000</v>
      </c>
      <c r="T5922" s="162">
        <f t="shared" si="926"/>
        <v>190.67436369452196</v>
      </c>
      <c r="U5922" s="162">
        <f t="shared" si="927"/>
        <v>119.53721103109291</v>
      </c>
      <c r="V5922" s="163">
        <f t="shared" si="928"/>
        <v>0.9</v>
      </c>
      <c r="W5922" s="164">
        <f t="shared" si="929"/>
        <v>239743345.10690039</v>
      </c>
      <c r="X5922" s="164">
        <f t="shared" si="930"/>
        <v>234140624.38251686</v>
      </c>
    </row>
    <row r="5923" spans="10:24" x14ac:dyDescent="0.25">
      <c r="J5923">
        <v>5920</v>
      </c>
      <c r="K5923" s="43">
        <v>0.22364439121267854</v>
      </c>
      <c r="L5923">
        <v>0.41897085116157518</v>
      </c>
      <c r="M5923">
        <v>0.32561963803073191</v>
      </c>
      <c r="N5923" s="44">
        <v>0.11001380987227283</v>
      </c>
      <c r="O5923" s="161">
        <f t="shared" si="921"/>
        <v>2000000</v>
      </c>
      <c r="P5923" s="162">
        <f t="shared" si="922"/>
        <v>176.93209514142202</v>
      </c>
      <c r="Q5923" s="162">
        <f t="shared" si="923"/>
        <v>125.95917527767354</v>
      </c>
      <c r="R5923" s="163">
        <f t="shared" si="924"/>
        <v>1</v>
      </c>
      <c r="S5923" s="161">
        <f t="shared" si="925"/>
        <v>5000000</v>
      </c>
      <c r="T5923" s="162">
        <f t="shared" si="926"/>
        <v>188.97736504714067</v>
      </c>
      <c r="U5923" s="162">
        <f t="shared" si="927"/>
        <v>120.47958763883678</v>
      </c>
      <c r="V5923" s="163">
        <f t="shared" si="928"/>
        <v>0.9</v>
      </c>
      <c r="W5923" s="164">
        <f t="shared" si="929"/>
        <v>51945839.727496967</v>
      </c>
      <c r="X5923" s="164">
        <f t="shared" si="930"/>
        <v>158239998.33736753</v>
      </c>
    </row>
    <row r="5924" spans="10:24" x14ac:dyDescent="0.25">
      <c r="J5924">
        <v>5921</v>
      </c>
      <c r="K5924" s="43">
        <v>0.41166867997895673</v>
      </c>
      <c r="L5924">
        <v>0.82220602503949947</v>
      </c>
      <c r="M5924">
        <v>0.69566626194713743</v>
      </c>
      <c r="N5924" s="44">
        <v>0.97234695298076956</v>
      </c>
      <c r="O5924" s="161">
        <f t="shared" si="921"/>
        <v>5000000</v>
      </c>
      <c r="P5924" s="162">
        <f t="shared" si="922"/>
        <v>193.8570721644349</v>
      </c>
      <c r="Q5924" s="162">
        <f t="shared" si="923"/>
        <v>145.23952944163855</v>
      </c>
      <c r="R5924" s="163">
        <f t="shared" si="924"/>
        <v>1</v>
      </c>
      <c r="S5924" s="161">
        <f t="shared" si="925"/>
        <v>6000000</v>
      </c>
      <c r="T5924" s="162">
        <f t="shared" si="926"/>
        <v>194.61902405481163</v>
      </c>
      <c r="U5924" s="162">
        <f t="shared" si="927"/>
        <v>130.11976472081926</v>
      </c>
      <c r="V5924" s="163">
        <f t="shared" si="928"/>
        <v>1</v>
      </c>
      <c r="W5924" s="164">
        <f t="shared" si="929"/>
        <v>193087713.61398172</v>
      </c>
      <c r="X5924" s="164">
        <f t="shared" si="930"/>
        <v>236995556.00395423</v>
      </c>
    </row>
    <row r="5925" spans="10:24" x14ac:dyDescent="0.25">
      <c r="J5925">
        <v>5922</v>
      </c>
      <c r="K5925" s="43">
        <v>0.7898388948601206</v>
      </c>
      <c r="L5925">
        <v>0.65586950286618151</v>
      </c>
      <c r="M5925">
        <v>0.38718850713675335</v>
      </c>
      <c r="N5925" s="44">
        <v>0.14376487284011041</v>
      </c>
      <c r="O5925" s="161">
        <f t="shared" si="921"/>
        <v>7000000</v>
      </c>
      <c r="P5925" s="162">
        <f t="shared" si="922"/>
        <v>186.01824219104449</v>
      </c>
      <c r="Q5925" s="162">
        <f t="shared" si="923"/>
        <v>129.26691351266282</v>
      </c>
      <c r="R5925" s="163">
        <f t="shared" si="924"/>
        <v>1</v>
      </c>
      <c r="S5925" s="161">
        <f t="shared" si="925"/>
        <v>7000000</v>
      </c>
      <c r="T5925" s="162">
        <f t="shared" si="926"/>
        <v>192.00608073034817</v>
      </c>
      <c r="U5925" s="162">
        <f t="shared" si="927"/>
        <v>122.13345675633141</v>
      </c>
      <c r="V5925" s="163">
        <f t="shared" si="928"/>
        <v>0.9</v>
      </c>
      <c r="W5925" s="164">
        <f t="shared" si="929"/>
        <v>347259300.74867165</v>
      </c>
      <c r="X5925" s="164">
        <f t="shared" si="930"/>
        <v>290197531.03630561</v>
      </c>
    </row>
    <row r="5926" spans="10:24" x14ac:dyDescent="0.25">
      <c r="J5926">
        <v>5923</v>
      </c>
      <c r="K5926" s="43">
        <v>0.84713357837900016</v>
      </c>
      <c r="L5926">
        <v>0.59693534605668919</v>
      </c>
      <c r="M5926">
        <v>0.38534050495586281</v>
      </c>
      <c r="N5926" s="44">
        <v>6.6102560891565076E-2</v>
      </c>
      <c r="O5926" s="161">
        <f t="shared" si="921"/>
        <v>7000000</v>
      </c>
      <c r="P5926" s="162">
        <f t="shared" si="922"/>
        <v>183.68133752460508</v>
      </c>
      <c r="Q5926" s="162">
        <f t="shared" si="923"/>
        <v>129.17031557679951</v>
      </c>
      <c r="R5926" s="163">
        <f t="shared" si="924"/>
        <v>1</v>
      </c>
      <c r="S5926" s="161">
        <f t="shared" si="925"/>
        <v>7000000</v>
      </c>
      <c r="T5926" s="162">
        <f t="shared" si="926"/>
        <v>191.22711250820169</v>
      </c>
      <c r="U5926" s="162">
        <f t="shared" si="927"/>
        <v>122.08515778839975</v>
      </c>
      <c r="V5926" s="163">
        <f t="shared" si="928"/>
        <v>0.9</v>
      </c>
      <c r="W5926" s="164">
        <f t="shared" si="929"/>
        <v>331577153.63463902</v>
      </c>
      <c r="X5926" s="164">
        <f t="shared" si="930"/>
        <v>285594314.73475218</v>
      </c>
    </row>
    <row r="5927" spans="10:24" x14ac:dyDescent="0.25">
      <c r="J5927">
        <v>5924</v>
      </c>
      <c r="K5927" s="43">
        <v>0.6759225015265703</v>
      </c>
      <c r="L5927">
        <v>0.80803288777544158</v>
      </c>
      <c r="M5927">
        <v>0.9717293387067073</v>
      </c>
      <c r="N5927" s="44">
        <v>0.81840220926834684</v>
      </c>
      <c r="O5927" s="161">
        <f t="shared" si="921"/>
        <v>6000000</v>
      </c>
      <c r="P5927" s="162">
        <f t="shared" si="922"/>
        <v>193.06005381587784</v>
      </c>
      <c r="Q5927" s="162">
        <f t="shared" si="923"/>
        <v>173.1367980249305</v>
      </c>
      <c r="R5927" s="163">
        <f t="shared" si="924"/>
        <v>1</v>
      </c>
      <c r="S5927" s="161">
        <f t="shared" si="925"/>
        <v>7000000</v>
      </c>
      <c r="T5927" s="162">
        <f t="shared" si="926"/>
        <v>194.3533512719593</v>
      </c>
      <c r="U5927" s="162">
        <f t="shared" si="927"/>
        <v>144.06839901246525</v>
      </c>
      <c r="V5927" s="163">
        <f t="shared" si="928"/>
        <v>1</v>
      </c>
      <c r="W5927" s="164">
        <f t="shared" si="929"/>
        <v>69539534.745684028</v>
      </c>
      <c r="X5927" s="164">
        <f t="shared" si="930"/>
        <v>201994665.81645834</v>
      </c>
    </row>
    <row r="5928" spans="10:24" x14ac:dyDescent="0.25">
      <c r="J5928">
        <v>5925</v>
      </c>
      <c r="K5928" s="43">
        <v>0.57973173712226789</v>
      </c>
      <c r="L5928">
        <v>0.24539619317226613</v>
      </c>
      <c r="M5928">
        <v>6.0821986051358246E-2</v>
      </c>
      <c r="N5928" s="44">
        <v>0.82744694210594583</v>
      </c>
      <c r="O5928" s="161">
        <f t="shared" si="921"/>
        <v>6000000</v>
      </c>
      <c r="P5928" s="162">
        <f t="shared" si="922"/>
        <v>169.66426389908261</v>
      </c>
      <c r="Q5928" s="162">
        <f t="shared" si="923"/>
        <v>104.04180045151269</v>
      </c>
      <c r="R5928" s="163">
        <f t="shared" si="924"/>
        <v>1</v>
      </c>
      <c r="S5928" s="161">
        <f t="shared" si="925"/>
        <v>6000000</v>
      </c>
      <c r="T5928" s="162">
        <f t="shared" si="926"/>
        <v>186.55475463302753</v>
      </c>
      <c r="U5928" s="162">
        <f t="shared" si="927"/>
        <v>109.52090022575635</v>
      </c>
      <c r="V5928" s="163">
        <f t="shared" si="928"/>
        <v>1</v>
      </c>
      <c r="W5928" s="164">
        <f t="shared" si="929"/>
        <v>343734780.68541956</v>
      </c>
      <c r="X5928" s="164">
        <f t="shared" si="930"/>
        <v>312203126.44362706</v>
      </c>
    </row>
    <row r="5929" spans="10:24" x14ac:dyDescent="0.25">
      <c r="J5929">
        <v>5926</v>
      </c>
      <c r="K5929" s="43">
        <v>0.42629725133125396</v>
      </c>
      <c r="L5929">
        <v>0.82175798135129374</v>
      </c>
      <c r="M5929">
        <v>0.29695958850359094</v>
      </c>
      <c r="N5929" s="44">
        <v>0.80582163418318753</v>
      </c>
      <c r="O5929" s="161">
        <f t="shared" si="921"/>
        <v>5000000</v>
      </c>
      <c r="P5929" s="162">
        <f t="shared" si="922"/>
        <v>193.8312808432128</v>
      </c>
      <c r="Q5929" s="162">
        <f t="shared" si="923"/>
        <v>124.33669450306606</v>
      </c>
      <c r="R5929" s="163">
        <f t="shared" si="924"/>
        <v>1</v>
      </c>
      <c r="S5929" s="161">
        <f t="shared" si="925"/>
        <v>6000000</v>
      </c>
      <c r="T5929" s="162">
        <f t="shared" si="926"/>
        <v>194.61042694773761</v>
      </c>
      <c r="U5929" s="162">
        <f t="shared" si="927"/>
        <v>119.66834725153302</v>
      </c>
      <c r="V5929" s="163">
        <f t="shared" si="928"/>
        <v>1</v>
      </c>
      <c r="W5929" s="164">
        <f t="shared" si="929"/>
        <v>297472931.70073372</v>
      </c>
      <c r="X5929" s="164">
        <f t="shared" si="930"/>
        <v>299652478.1772275</v>
      </c>
    </row>
    <row r="5930" spans="10:24" x14ac:dyDescent="0.25">
      <c r="J5930">
        <v>5927</v>
      </c>
      <c r="K5930" s="43">
        <v>0.58933209031822797</v>
      </c>
      <c r="L5930">
        <v>0.38293931196185438</v>
      </c>
      <c r="M5930">
        <v>0.25860933020053356</v>
      </c>
      <c r="N5930" s="44">
        <v>0.56093684325396653</v>
      </c>
      <c r="O5930" s="161">
        <f t="shared" si="921"/>
        <v>6000000</v>
      </c>
      <c r="P5930" s="162">
        <f t="shared" si="922"/>
        <v>175.53344824994207</v>
      </c>
      <c r="Q5930" s="162">
        <f t="shared" si="923"/>
        <v>122.04722599436039</v>
      </c>
      <c r="R5930" s="163">
        <f t="shared" si="924"/>
        <v>1</v>
      </c>
      <c r="S5930" s="161">
        <f t="shared" si="925"/>
        <v>6000000</v>
      </c>
      <c r="T5930" s="162">
        <f t="shared" si="926"/>
        <v>188.51114941664736</v>
      </c>
      <c r="U5930" s="162">
        <f t="shared" si="927"/>
        <v>118.52361299718019</v>
      </c>
      <c r="V5930" s="163">
        <f t="shared" si="928"/>
        <v>1</v>
      </c>
      <c r="W5930" s="164">
        <f t="shared" si="929"/>
        <v>270917333.53349006</v>
      </c>
      <c r="X5930" s="164">
        <f t="shared" si="930"/>
        <v>269925218.51680297</v>
      </c>
    </row>
    <row r="5931" spans="10:24" x14ac:dyDescent="0.25">
      <c r="J5931">
        <v>5928</v>
      </c>
      <c r="K5931" s="43">
        <v>0.70813271922434384</v>
      </c>
      <c r="L5931">
        <v>0.30575007038587465</v>
      </c>
      <c r="M5931">
        <v>0.80983950699782659</v>
      </c>
      <c r="N5931" s="44">
        <v>0.33939514974791463</v>
      </c>
      <c r="O5931" s="161">
        <f t="shared" si="921"/>
        <v>6000000</v>
      </c>
      <c r="P5931" s="162">
        <f t="shared" si="922"/>
        <v>172.3810009327986</v>
      </c>
      <c r="Q5931" s="162">
        <f t="shared" si="923"/>
        <v>152.54610041151267</v>
      </c>
      <c r="R5931" s="163">
        <f t="shared" si="924"/>
        <v>1</v>
      </c>
      <c r="S5931" s="161">
        <f t="shared" si="925"/>
        <v>7000000</v>
      </c>
      <c r="T5931" s="162">
        <f t="shared" si="926"/>
        <v>187.4603336442662</v>
      </c>
      <c r="U5931" s="162">
        <f t="shared" si="927"/>
        <v>133.77305020575633</v>
      </c>
      <c r="V5931" s="163">
        <f t="shared" si="928"/>
        <v>1</v>
      </c>
      <c r="W5931" s="164">
        <f t="shared" si="929"/>
        <v>69009403.127715588</v>
      </c>
      <c r="X5931" s="164">
        <f t="shared" si="930"/>
        <v>225810984.06956905</v>
      </c>
    </row>
    <row r="5932" spans="10:24" x14ac:dyDescent="0.25">
      <c r="J5932">
        <v>5929</v>
      </c>
      <c r="K5932" s="43">
        <v>0.6804604281524923</v>
      </c>
      <c r="L5932">
        <v>0.9004624167953954</v>
      </c>
      <c r="M5932">
        <v>0.73586786740911159</v>
      </c>
      <c r="N5932" s="44">
        <v>0.23515684228613931</v>
      </c>
      <c r="O5932" s="161">
        <f t="shared" si="921"/>
        <v>6000000</v>
      </c>
      <c r="P5932" s="162">
        <f t="shared" si="922"/>
        <v>199.26286358805874</v>
      </c>
      <c r="Q5932" s="162">
        <f t="shared" si="923"/>
        <v>147.61315698167996</v>
      </c>
      <c r="R5932" s="163">
        <f t="shared" si="924"/>
        <v>1</v>
      </c>
      <c r="S5932" s="161">
        <f t="shared" si="925"/>
        <v>7000000</v>
      </c>
      <c r="T5932" s="162">
        <f t="shared" si="926"/>
        <v>196.42095452935291</v>
      </c>
      <c r="U5932" s="162">
        <f t="shared" si="927"/>
        <v>131.30657849083997</v>
      </c>
      <c r="V5932" s="163">
        <f t="shared" si="928"/>
        <v>1</v>
      </c>
      <c r="W5932" s="164">
        <f t="shared" si="929"/>
        <v>259898239.63827264</v>
      </c>
      <c r="X5932" s="164">
        <f t="shared" si="930"/>
        <v>305800632.26959062</v>
      </c>
    </row>
    <row r="5933" spans="10:24" x14ac:dyDescent="0.25">
      <c r="J5933">
        <v>5930</v>
      </c>
      <c r="K5933" s="43">
        <v>0.41492291518015323</v>
      </c>
      <c r="L5933">
        <v>8.933787782606728E-2</v>
      </c>
      <c r="M5933">
        <v>0.77537352518608427</v>
      </c>
      <c r="N5933" s="44">
        <v>0.59506780890552224</v>
      </c>
      <c r="O5933" s="161">
        <f t="shared" si="921"/>
        <v>5000000</v>
      </c>
      <c r="P5933" s="162">
        <f t="shared" si="922"/>
        <v>159.82734640489127</v>
      </c>
      <c r="Q5933" s="162">
        <f t="shared" si="923"/>
        <v>150.1332212015011</v>
      </c>
      <c r="R5933" s="163">
        <f t="shared" si="924"/>
        <v>1</v>
      </c>
      <c r="S5933" s="161">
        <f t="shared" si="925"/>
        <v>6000000</v>
      </c>
      <c r="T5933" s="162">
        <f t="shared" si="926"/>
        <v>183.27578213496375</v>
      </c>
      <c r="U5933" s="162">
        <f t="shared" si="927"/>
        <v>132.56661060075055</v>
      </c>
      <c r="V5933" s="163">
        <f t="shared" si="928"/>
        <v>1</v>
      </c>
      <c r="W5933" s="164">
        <f t="shared" si="929"/>
        <v>-1529373.9830491394</v>
      </c>
      <c r="X5933" s="164">
        <f t="shared" si="930"/>
        <v>154255029.20527917</v>
      </c>
    </row>
    <row r="5934" spans="10:24" x14ac:dyDescent="0.25">
      <c r="J5934">
        <v>5931</v>
      </c>
      <c r="K5934" s="43">
        <v>0.99388316729415582</v>
      </c>
      <c r="L5934">
        <v>0.84405827774661846</v>
      </c>
      <c r="M5934">
        <v>0.11045506466294464</v>
      </c>
      <c r="N5934" s="44">
        <v>0.88666612058091865</v>
      </c>
      <c r="O5934" s="161">
        <f t="shared" si="921"/>
        <v>9000000</v>
      </c>
      <c r="P5934" s="162">
        <f t="shared" si="922"/>
        <v>195.16916837279828</v>
      </c>
      <c r="Q5934" s="162">
        <f t="shared" si="923"/>
        <v>110.5177679292169</v>
      </c>
      <c r="R5934" s="163">
        <f t="shared" si="924"/>
        <v>1</v>
      </c>
      <c r="S5934" s="161">
        <f t="shared" si="925"/>
        <v>9000000</v>
      </c>
      <c r="T5934" s="162">
        <f t="shared" si="926"/>
        <v>195.05638945759944</v>
      </c>
      <c r="U5934" s="162">
        <f t="shared" si="927"/>
        <v>112.75888396460844</v>
      </c>
      <c r="V5934" s="163">
        <f t="shared" si="928"/>
        <v>1</v>
      </c>
      <c r="W5934" s="164">
        <f t="shared" si="929"/>
        <v>711862603.99223244</v>
      </c>
      <c r="X5934" s="164">
        <f t="shared" si="930"/>
        <v>590677549.43691897</v>
      </c>
    </row>
    <row r="5935" spans="10:24" x14ac:dyDescent="0.25">
      <c r="J5935">
        <v>5932</v>
      </c>
      <c r="K5935" s="43">
        <v>0.6227080549076689</v>
      </c>
      <c r="L5935">
        <v>0.72260788584606483</v>
      </c>
      <c r="M5935">
        <v>0.49981868377077454</v>
      </c>
      <c r="N5935" s="44">
        <v>0.97712391465789528</v>
      </c>
      <c r="O5935" s="161">
        <f t="shared" si="921"/>
        <v>6000000</v>
      </c>
      <c r="P5935" s="162">
        <f t="shared" si="922"/>
        <v>188.85909482211724</v>
      </c>
      <c r="Q5935" s="162">
        <f t="shared" si="923"/>
        <v>134.99091015195054</v>
      </c>
      <c r="R5935" s="163">
        <f t="shared" si="924"/>
        <v>1</v>
      </c>
      <c r="S5935" s="161">
        <f t="shared" si="925"/>
        <v>7000000</v>
      </c>
      <c r="T5935" s="162">
        <f t="shared" si="926"/>
        <v>192.95303160737242</v>
      </c>
      <c r="U5935" s="162">
        <f t="shared" si="927"/>
        <v>124.99545507597527</v>
      </c>
      <c r="V5935" s="163">
        <f t="shared" si="928"/>
        <v>1</v>
      </c>
      <c r="W5935" s="164">
        <f t="shared" si="929"/>
        <v>273209108.02100021</v>
      </c>
      <c r="X5935" s="164">
        <f t="shared" si="930"/>
        <v>325703035.71978009</v>
      </c>
    </row>
    <row r="5936" spans="10:24" x14ac:dyDescent="0.25">
      <c r="J5936">
        <v>5933</v>
      </c>
      <c r="K5936" s="43">
        <v>0.64933325304136746</v>
      </c>
      <c r="L5936">
        <v>0.70948540809169436</v>
      </c>
      <c r="M5936">
        <v>0.50821642904611131</v>
      </c>
      <c r="N5936" s="44">
        <v>0.80853465942290415</v>
      </c>
      <c r="O5936" s="161">
        <f t="shared" si="921"/>
        <v>6000000</v>
      </c>
      <c r="P5936" s="162">
        <f t="shared" si="922"/>
        <v>188.27823038738933</v>
      </c>
      <c r="Q5936" s="162">
        <f t="shared" si="923"/>
        <v>135.41193979202987</v>
      </c>
      <c r="R5936" s="163">
        <f t="shared" si="924"/>
        <v>1</v>
      </c>
      <c r="S5936" s="161">
        <f t="shared" si="925"/>
        <v>7000000</v>
      </c>
      <c r="T5936" s="162">
        <f t="shared" si="926"/>
        <v>192.75941012912978</v>
      </c>
      <c r="U5936" s="162">
        <f t="shared" si="927"/>
        <v>125.20596989601493</v>
      </c>
      <c r="V5936" s="163">
        <f t="shared" si="928"/>
        <v>1</v>
      </c>
      <c r="W5936" s="164">
        <f t="shared" si="929"/>
        <v>267197743.57215673</v>
      </c>
      <c r="X5936" s="164">
        <f t="shared" si="930"/>
        <v>322874081.63180387</v>
      </c>
    </row>
    <row r="5937" spans="10:24" x14ac:dyDescent="0.25">
      <c r="J5937">
        <v>5934</v>
      </c>
      <c r="K5937" s="43">
        <v>0.66377403137439639</v>
      </c>
      <c r="L5937">
        <v>0.12392487410932851</v>
      </c>
      <c r="M5937">
        <v>0.85052665108250169</v>
      </c>
      <c r="N5937" s="44">
        <v>0.7152971670755629</v>
      </c>
      <c r="O5937" s="161">
        <f t="shared" si="921"/>
        <v>6000000</v>
      </c>
      <c r="P5937" s="162">
        <f t="shared" si="922"/>
        <v>162.66618108088227</v>
      </c>
      <c r="Q5937" s="162">
        <f t="shared" si="923"/>
        <v>155.77389610747989</v>
      </c>
      <c r="R5937" s="163">
        <f t="shared" si="924"/>
        <v>1</v>
      </c>
      <c r="S5937" s="161">
        <f t="shared" si="925"/>
        <v>7000000</v>
      </c>
      <c r="T5937" s="162">
        <f t="shared" si="926"/>
        <v>184.22206036029408</v>
      </c>
      <c r="U5937" s="162">
        <f t="shared" si="927"/>
        <v>135.38694805373993</v>
      </c>
      <c r="V5937" s="163">
        <f t="shared" si="928"/>
        <v>1</v>
      </c>
      <c r="W5937" s="164">
        <f t="shared" si="929"/>
        <v>-8646290.1595857069</v>
      </c>
      <c r="X5937" s="164">
        <f t="shared" si="930"/>
        <v>191845786.14587909</v>
      </c>
    </row>
    <row r="5938" spans="10:24" x14ac:dyDescent="0.25">
      <c r="J5938">
        <v>5935</v>
      </c>
      <c r="K5938" s="43">
        <v>0.34568519421932975</v>
      </c>
      <c r="L5938">
        <v>0.65454859905036</v>
      </c>
      <c r="M5938">
        <v>9.7280435130248866E-2</v>
      </c>
      <c r="N5938" s="44">
        <v>0.52327664341171609</v>
      </c>
      <c r="O5938" s="161">
        <f t="shared" si="921"/>
        <v>5000000</v>
      </c>
      <c r="P5938" s="162">
        <f t="shared" si="922"/>
        <v>185.96445287667325</v>
      </c>
      <c r="Q5938" s="162">
        <f t="shared" si="923"/>
        <v>109.05591217756782</v>
      </c>
      <c r="R5938" s="163">
        <f t="shared" si="924"/>
        <v>1</v>
      </c>
      <c r="S5938" s="161">
        <f t="shared" si="925"/>
        <v>6000000</v>
      </c>
      <c r="T5938" s="162">
        <f t="shared" si="926"/>
        <v>191.98815095889108</v>
      </c>
      <c r="U5938" s="162">
        <f t="shared" si="927"/>
        <v>112.02795608878391</v>
      </c>
      <c r="V5938" s="163">
        <f t="shared" si="928"/>
        <v>1</v>
      </c>
      <c r="W5938" s="164">
        <f t="shared" si="929"/>
        <v>334542703.49552715</v>
      </c>
      <c r="X5938" s="164">
        <f t="shared" si="930"/>
        <v>329761169.22064304</v>
      </c>
    </row>
    <row r="5939" spans="10:24" x14ac:dyDescent="0.25">
      <c r="J5939">
        <v>5936</v>
      </c>
      <c r="K5939" s="43">
        <v>0.58860624444901444</v>
      </c>
      <c r="L5939">
        <v>1.0190621691553825E-2</v>
      </c>
      <c r="M5939">
        <v>0.76802208547543094</v>
      </c>
      <c r="N5939" s="44">
        <v>0.61568361819884398</v>
      </c>
      <c r="O5939" s="161">
        <f t="shared" si="921"/>
        <v>6000000</v>
      </c>
      <c r="P5939" s="162">
        <f t="shared" si="922"/>
        <v>145.21118317468429</v>
      </c>
      <c r="Q5939" s="162">
        <f t="shared" si="923"/>
        <v>149.64697179494465</v>
      </c>
      <c r="R5939" s="163">
        <f t="shared" si="924"/>
        <v>1</v>
      </c>
      <c r="S5939" s="161">
        <f t="shared" si="925"/>
        <v>6000000</v>
      </c>
      <c r="T5939" s="162">
        <f t="shared" si="926"/>
        <v>178.40372772489476</v>
      </c>
      <c r="U5939" s="162">
        <f t="shared" si="927"/>
        <v>132.32348589747232</v>
      </c>
      <c r="V5939" s="163">
        <f t="shared" si="928"/>
        <v>1</v>
      </c>
      <c r="W5939" s="164">
        <f t="shared" si="929"/>
        <v>-76614731.721562117</v>
      </c>
      <c r="X5939" s="164">
        <f t="shared" si="930"/>
        <v>126481450.96453464</v>
      </c>
    </row>
    <row r="5940" spans="10:24" x14ac:dyDescent="0.25">
      <c r="J5940">
        <v>5937</v>
      </c>
      <c r="K5940" s="43">
        <v>0.63261641377390554</v>
      </c>
      <c r="L5940">
        <v>0.77292767005623664</v>
      </c>
      <c r="M5940">
        <v>0.67603875043143125</v>
      </c>
      <c r="N5940" s="44">
        <v>9.9416297672942244E-2</v>
      </c>
      <c r="O5940" s="161">
        <f t="shared" si="921"/>
        <v>6000000</v>
      </c>
      <c r="P5940" s="162">
        <f t="shared" si="922"/>
        <v>191.22784742322196</v>
      </c>
      <c r="Q5940" s="162">
        <f t="shared" si="923"/>
        <v>144.13300376918085</v>
      </c>
      <c r="R5940" s="163">
        <f t="shared" si="924"/>
        <v>1</v>
      </c>
      <c r="S5940" s="161">
        <f t="shared" si="925"/>
        <v>7000000</v>
      </c>
      <c r="T5940" s="162">
        <f t="shared" si="926"/>
        <v>193.74261580774066</v>
      </c>
      <c r="U5940" s="162">
        <f t="shared" si="927"/>
        <v>129.56650188459042</v>
      </c>
      <c r="V5940" s="163">
        <f t="shared" si="928"/>
        <v>0.9</v>
      </c>
      <c r="W5940" s="164">
        <f t="shared" si="929"/>
        <v>232569061.92424667</v>
      </c>
      <c r="X5940" s="164">
        <f t="shared" si="930"/>
        <v>254309517.71584654</v>
      </c>
    </row>
    <row r="5941" spans="10:24" x14ac:dyDescent="0.25">
      <c r="J5941">
        <v>5938</v>
      </c>
      <c r="K5941" s="43">
        <v>0.78827499497544085</v>
      </c>
      <c r="L5941">
        <v>0.20949591260326894</v>
      </c>
      <c r="M5941">
        <v>0.8623977556977146</v>
      </c>
      <c r="N5941" s="44">
        <v>0.63337621240681397</v>
      </c>
      <c r="O5941" s="161">
        <f t="shared" si="921"/>
        <v>7000000</v>
      </c>
      <c r="P5941" s="162">
        <f t="shared" si="922"/>
        <v>167.87742654532988</v>
      </c>
      <c r="Q5941" s="162">
        <f t="shared" si="923"/>
        <v>156.82310892975701</v>
      </c>
      <c r="R5941" s="163">
        <f t="shared" si="924"/>
        <v>1</v>
      </c>
      <c r="S5941" s="161">
        <f t="shared" si="925"/>
        <v>7000000</v>
      </c>
      <c r="T5941" s="162">
        <f t="shared" si="926"/>
        <v>185.95914218177663</v>
      </c>
      <c r="U5941" s="162">
        <f t="shared" si="927"/>
        <v>135.91155446487852</v>
      </c>
      <c r="V5941" s="163">
        <f t="shared" si="928"/>
        <v>1</v>
      </c>
      <c r="W5941" s="164">
        <f t="shared" si="929"/>
        <v>27380223.309010088</v>
      </c>
      <c r="X5941" s="164">
        <f t="shared" si="930"/>
        <v>200333114.01828676</v>
      </c>
    </row>
    <row r="5942" spans="10:24" x14ac:dyDescent="0.25">
      <c r="J5942">
        <v>5939</v>
      </c>
      <c r="K5942" s="43">
        <v>0.66263757211800423</v>
      </c>
      <c r="L5942">
        <v>0.23660231667780041</v>
      </c>
      <c r="M5942">
        <v>0.9298551371224244</v>
      </c>
      <c r="N5942" s="44">
        <v>5.2476200160210817E-3</v>
      </c>
      <c r="O5942" s="161">
        <f t="shared" si="921"/>
        <v>6000000</v>
      </c>
      <c r="P5942" s="162">
        <f t="shared" si="922"/>
        <v>169.2408799485064</v>
      </c>
      <c r="Q5942" s="162">
        <f t="shared" si="923"/>
        <v>164.49425953766189</v>
      </c>
      <c r="R5942" s="163">
        <f t="shared" si="924"/>
        <v>1</v>
      </c>
      <c r="S5942" s="161">
        <f t="shared" si="925"/>
        <v>7000000</v>
      </c>
      <c r="T5942" s="162">
        <f t="shared" si="926"/>
        <v>186.41362664950213</v>
      </c>
      <c r="U5942" s="162">
        <f t="shared" si="927"/>
        <v>139.74712976883094</v>
      </c>
      <c r="V5942" s="163">
        <f t="shared" si="928"/>
        <v>0.05</v>
      </c>
      <c r="W5942" s="164">
        <f t="shared" si="929"/>
        <v>-21520277.534932915</v>
      </c>
      <c r="X5942" s="164">
        <f t="shared" si="930"/>
        <v>-133666726.09176508</v>
      </c>
    </row>
    <row r="5943" spans="10:24" x14ac:dyDescent="0.25">
      <c r="J5943">
        <v>5940</v>
      </c>
      <c r="K5943" s="43">
        <v>0.85743363744541312</v>
      </c>
      <c r="L5943">
        <v>0.42330739052549438</v>
      </c>
      <c r="M5943">
        <v>0.29126135099200201</v>
      </c>
      <c r="N5943" s="44">
        <v>0.55673134448897854</v>
      </c>
      <c r="O5943" s="161">
        <f t="shared" si="921"/>
        <v>7000000</v>
      </c>
      <c r="P5943" s="162">
        <f t="shared" si="922"/>
        <v>177.09840746173609</v>
      </c>
      <c r="Q5943" s="162">
        <f t="shared" si="923"/>
        <v>124.00592842919518</v>
      </c>
      <c r="R5943" s="163">
        <f t="shared" si="924"/>
        <v>1</v>
      </c>
      <c r="S5943" s="161">
        <f t="shared" si="925"/>
        <v>7000000</v>
      </c>
      <c r="T5943" s="162">
        <f t="shared" si="926"/>
        <v>189.03280248724536</v>
      </c>
      <c r="U5943" s="162">
        <f t="shared" si="927"/>
        <v>119.5029642145976</v>
      </c>
      <c r="V5943" s="163">
        <f t="shared" si="928"/>
        <v>1</v>
      </c>
      <c r="W5943" s="164">
        <f t="shared" si="929"/>
        <v>321647353.22778636</v>
      </c>
      <c r="X5943" s="164">
        <f t="shared" si="930"/>
        <v>336708867.90853435</v>
      </c>
    </row>
    <row r="5944" spans="10:24" x14ac:dyDescent="0.25">
      <c r="J5944">
        <v>5941</v>
      </c>
      <c r="K5944" s="43">
        <v>0.69335926636770528</v>
      </c>
      <c r="L5944">
        <v>0.5351539538623733</v>
      </c>
      <c r="M5944">
        <v>0.83825276170548912</v>
      </c>
      <c r="N5944" s="44">
        <v>0.75786933497653453</v>
      </c>
      <c r="O5944" s="161">
        <f t="shared" si="921"/>
        <v>6000000</v>
      </c>
      <c r="P5944" s="162">
        <f t="shared" si="922"/>
        <v>181.32348362156955</v>
      </c>
      <c r="Q5944" s="162">
        <f t="shared" si="923"/>
        <v>154.74604546474075</v>
      </c>
      <c r="R5944" s="163">
        <f t="shared" si="924"/>
        <v>1</v>
      </c>
      <c r="S5944" s="161">
        <f t="shared" si="925"/>
        <v>7000000</v>
      </c>
      <c r="T5944" s="162">
        <f t="shared" si="926"/>
        <v>190.44116120718985</v>
      </c>
      <c r="U5944" s="162">
        <f t="shared" si="927"/>
        <v>134.87302273237037</v>
      </c>
      <c r="V5944" s="163">
        <f t="shared" si="928"/>
        <v>1</v>
      </c>
      <c r="W5944" s="164">
        <f t="shared" si="929"/>
        <v>109464628.94097283</v>
      </c>
      <c r="X5944" s="164">
        <f t="shared" si="930"/>
        <v>238976969.32373637</v>
      </c>
    </row>
    <row r="5945" spans="10:24" x14ac:dyDescent="0.25">
      <c r="J5945">
        <v>5942</v>
      </c>
      <c r="K5945" s="43">
        <v>0.78706948756420514</v>
      </c>
      <c r="L5945">
        <v>0.44415417125892931</v>
      </c>
      <c r="M5945">
        <v>0.59625700104406498</v>
      </c>
      <c r="N5945" s="44">
        <v>0.81061785153038224</v>
      </c>
      <c r="O5945" s="161">
        <f t="shared" si="921"/>
        <v>7000000</v>
      </c>
      <c r="P5945" s="162">
        <f t="shared" si="922"/>
        <v>177.89332380796949</v>
      </c>
      <c r="Q5945" s="162">
        <f t="shared" si="923"/>
        <v>139.87341063170416</v>
      </c>
      <c r="R5945" s="163">
        <f t="shared" si="924"/>
        <v>1</v>
      </c>
      <c r="S5945" s="161">
        <f t="shared" si="925"/>
        <v>7000000</v>
      </c>
      <c r="T5945" s="162">
        <f t="shared" si="926"/>
        <v>189.29777460265649</v>
      </c>
      <c r="U5945" s="162">
        <f t="shared" si="927"/>
        <v>127.43670531585208</v>
      </c>
      <c r="V5945" s="163">
        <f t="shared" si="928"/>
        <v>1</v>
      </c>
      <c r="W5945" s="164">
        <f t="shared" si="929"/>
        <v>216139392.23385733</v>
      </c>
      <c r="X5945" s="164">
        <f t="shared" si="930"/>
        <v>283027485.00763088</v>
      </c>
    </row>
    <row r="5946" spans="10:24" x14ac:dyDescent="0.25">
      <c r="J5946">
        <v>5943</v>
      </c>
      <c r="K5946" s="43">
        <v>0.48093960919604517</v>
      </c>
      <c r="L5946">
        <v>0.7035311819297837</v>
      </c>
      <c r="M5946">
        <v>0.50711251702363769</v>
      </c>
      <c r="N5946" s="44">
        <v>0.15986217309782935</v>
      </c>
      <c r="O5946" s="161">
        <f t="shared" si="921"/>
        <v>5000000</v>
      </c>
      <c r="P5946" s="162">
        <f t="shared" si="922"/>
        <v>188.01875813003485</v>
      </c>
      <c r="Q5946" s="162">
        <f t="shared" si="923"/>
        <v>135.35658761702143</v>
      </c>
      <c r="R5946" s="163">
        <f t="shared" si="924"/>
        <v>1</v>
      </c>
      <c r="S5946" s="161">
        <f t="shared" si="925"/>
        <v>6000000</v>
      </c>
      <c r="T5946" s="162">
        <f t="shared" si="926"/>
        <v>192.67291937667829</v>
      </c>
      <c r="U5946" s="162">
        <f t="shared" si="927"/>
        <v>125.17829380851072</v>
      </c>
      <c r="V5946" s="163">
        <f t="shared" si="928"/>
        <v>0.9</v>
      </c>
      <c r="W5946" s="164">
        <f t="shared" si="929"/>
        <v>213310852.56506711</v>
      </c>
      <c r="X5946" s="164">
        <f t="shared" si="930"/>
        <v>214470978.06810492</v>
      </c>
    </row>
    <row r="5947" spans="10:24" x14ac:dyDescent="0.25">
      <c r="J5947">
        <v>5944</v>
      </c>
      <c r="K5947" s="43">
        <v>0.68752686746579228</v>
      </c>
      <c r="L5947">
        <v>0.5069749818953202</v>
      </c>
      <c r="M5947">
        <v>0.5976169467728244</v>
      </c>
      <c r="N5947" s="44">
        <v>0.16094480760911778</v>
      </c>
      <c r="O5947" s="161">
        <f t="shared" si="921"/>
        <v>6000000</v>
      </c>
      <c r="P5947" s="162">
        <f t="shared" si="922"/>
        <v>180.26226866494051</v>
      </c>
      <c r="Q5947" s="162">
        <f t="shared" si="923"/>
        <v>139.94367278618674</v>
      </c>
      <c r="R5947" s="163">
        <f t="shared" si="924"/>
        <v>1</v>
      </c>
      <c r="S5947" s="161">
        <f t="shared" si="925"/>
        <v>7000000</v>
      </c>
      <c r="T5947" s="162">
        <f t="shared" si="926"/>
        <v>190.08742288831351</v>
      </c>
      <c r="U5947" s="162">
        <f t="shared" si="927"/>
        <v>127.47183639309337</v>
      </c>
      <c r="V5947" s="163">
        <f t="shared" si="928"/>
        <v>0.9</v>
      </c>
      <c r="W5947" s="164">
        <f t="shared" si="929"/>
        <v>191911575.2725226</v>
      </c>
      <c r="X5947" s="164">
        <f t="shared" si="930"/>
        <v>244478194.91988689</v>
      </c>
    </row>
    <row r="5948" spans="10:24" x14ac:dyDescent="0.25">
      <c r="J5948">
        <v>5945</v>
      </c>
      <c r="K5948" s="43">
        <v>0.74216611321912107</v>
      </c>
      <c r="L5948">
        <v>0.86265315062446324</v>
      </c>
      <c r="M5948">
        <v>0.66397711609559928</v>
      </c>
      <c r="N5948" s="44">
        <v>0.43506624738576949</v>
      </c>
      <c r="O5948" s="161">
        <f t="shared" si="921"/>
        <v>6000000</v>
      </c>
      <c r="P5948" s="162">
        <f t="shared" si="922"/>
        <v>196.3847581379388</v>
      </c>
      <c r="Q5948" s="162">
        <f t="shared" si="923"/>
        <v>143.46683965337058</v>
      </c>
      <c r="R5948" s="163">
        <f t="shared" si="924"/>
        <v>1</v>
      </c>
      <c r="S5948" s="161">
        <f t="shared" si="925"/>
        <v>7000000</v>
      </c>
      <c r="T5948" s="162">
        <f t="shared" si="926"/>
        <v>195.4615860459796</v>
      </c>
      <c r="U5948" s="162">
        <f t="shared" si="927"/>
        <v>129.23341982668529</v>
      </c>
      <c r="V5948" s="163">
        <f t="shared" si="928"/>
        <v>1</v>
      </c>
      <c r="W5948" s="164">
        <f t="shared" si="929"/>
        <v>267507510.90740931</v>
      </c>
      <c r="X5948" s="164">
        <f t="shared" si="930"/>
        <v>313597163.53506017</v>
      </c>
    </row>
    <row r="5949" spans="10:24" x14ac:dyDescent="0.25">
      <c r="J5949">
        <v>5946</v>
      </c>
      <c r="K5949" s="43">
        <v>0.82208115632820922</v>
      </c>
      <c r="L5949">
        <v>1.0507265002259736E-3</v>
      </c>
      <c r="M5949">
        <v>0.64585347168768037</v>
      </c>
      <c r="N5949" s="44">
        <v>0.56877390164630925</v>
      </c>
      <c r="O5949" s="161">
        <f t="shared" si="921"/>
        <v>7000000</v>
      </c>
      <c r="P5949" s="162">
        <f t="shared" si="922"/>
        <v>133.86740148102658</v>
      </c>
      <c r="Q5949" s="162">
        <f t="shared" si="923"/>
        <v>142.4829909771417</v>
      </c>
      <c r="R5949" s="163">
        <f t="shared" si="924"/>
        <v>1</v>
      </c>
      <c r="S5949" s="161">
        <f t="shared" si="925"/>
        <v>7000000</v>
      </c>
      <c r="T5949" s="162">
        <f t="shared" si="926"/>
        <v>174.62246716034218</v>
      </c>
      <c r="U5949" s="162">
        <f t="shared" si="927"/>
        <v>128.74149548857085</v>
      </c>
      <c r="V5949" s="163">
        <f t="shared" si="928"/>
        <v>1</v>
      </c>
      <c r="W5949" s="164">
        <f t="shared" si="929"/>
        <v>-110309126.47280584</v>
      </c>
      <c r="X5949" s="164">
        <f t="shared" si="930"/>
        <v>171166801.70239931</v>
      </c>
    </row>
    <row r="5950" spans="10:24" x14ac:dyDescent="0.25">
      <c r="J5950">
        <v>5947</v>
      </c>
      <c r="K5950" s="43">
        <v>0.7949446076055533</v>
      </c>
      <c r="L5950">
        <v>1.9719551583506356E-2</v>
      </c>
      <c r="M5950">
        <v>0.76861191305589538</v>
      </c>
      <c r="N5950" s="44">
        <v>0.93313970378169397</v>
      </c>
      <c r="O5950" s="161">
        <f t="shared" si="921"/>
        <v>7000000</v>
      </c>
      <c r="P5950" s="162">
        <f t="shared" si="922"/>
        <v>149.10636166218055</v>
      </c>
      <c r="Q5950" s="162">
        <f t="shared" si="923"/>
        <v>149.68566337268439</v>
      </c>
      <c r="R5950" s="163">
        <f t="shared" si="924"/>
        <v>1</v>
      </c>
      <c r="S5950" s="161">
        <f t="shared" si="925"/>
        <v>7000000</v>
      </c>
      <c r="T5950" s="162">
        <f t="shared" si="926"/>
        <v>179.70212055406017</v>
      </c>
      <c r="U5950" s="162">
        <f t="shared" si="927"/>
        <v>132.34283168634221</v>
      </c>
      <c r="V5950" s="163">
        <f t="shared" si="928"/>
        <v>1</v>
      </c>
      <c r="W5950" s="164">
        <f t="shared" si="929"/>
        <v>-54055111.973526895</v>
      </c>
      <c r="X5950" s="164">
        <f t="shared" si="930"/>
        <v>181515022.07402575</v>
      </c>
    </row>
    <row r="5951" spans="10:24" x14ac:dyDescent="0.25">
      <c r="J5951">
        <v>5948</v>
      </c>
      <c r="K5951" s="43">
        <v>0.72941081826635434</v>
      </c>
      <c r="L5951">
        <v>0.35746778236535393</v>
      </c>
      <c r="M5951">
        <v>0.74655085410773825</v>
      </c>
      <c r="N5951" s="44">
        <v>8.363806999239809E-2</v>
      </c>
      <c r="O5951" s="161">
        <f t="shared" si="921"/>
        <v>6000000</v>
      </c>
      <c r="P5951" s="162">
        <f t="shared" si="922"/>
        <v>174.52146637277963</v>
      </c>
      <c r="Q5951" s="162">
        <f t="shared" si="923"/>
        <v>148.2735016144492</v>
      </c>
      <c r="R5951" s="163">
        <f t="shared" si="924"/>
        <v>1</v>
      </c>
      <c r="S5951" s="161">
        <f t="shared" si="925"/>
        <v>7000000</v>
      </c>
      <c r="T5951" s="162">
        <f t="shared" si="926"/>
        <v>188.17382212425989</v>
      </c>
      <c r="U5951" s="162">
        <f t="shared" si="927"/>
        <v>131.63675080722459</v>
      </c>
      <c r="V5951" s="163">
        <f t="shared" si="928"/>
        <v>0.9</v>
      </c>
      <c r="W5951" s="164">
        <f t="shared" si="929"/>
        <v>107487788.54998255</v>
      </c>
      <c r="X5951" s="164">
        <f t="shared" si="930"/>
        <v>206183549.29732239</v>
      </c>
    </row>
    <row r="5952" spans="10:24" x14ac:dyDescent="0.25">
      <c r="J5952">
        <v>5949</v>
      </c>
      <c r="K5952" s="43">
        <v>0.64587618792888213</v>
      </c>
      <c r="L5952">
        <v>0.95028446659036192</v>
      </c>
      <c r="M5952">
        <v>0.93896052246039896</v>
      </c>
      <c r="N5952" s="44">
        <v>0.53278126231777845</v>
      </c>
      <c r="O5952" s="161">
        <f t="shared" si="921"/>
        <v>6000000</v>
      </c>
      <c r="P5952" s="162">
        <f t="shared" si="922"/>
        <v>204.71427128159451</v>
      </c>
      <c r="Q5952" s="162">
        <f t="shared" si="923"/>
        <v>165.92212123463793</v>
      </c>
      <c r="R5952" s="163">
        <f t="shared" si="924"/>
        <v>1</v>
      </c>
      <c r="S5952" s="161">
        <f t="shared" si="925"/>
        <v>7000000</v>
      </c>
      <c r="T5952" s="162">
        <f t="shared" si="926"/>
        <v>198.23809042719816</v>
      </c>
      <c r="U5952" s="162">
        <f t="shared" si="927"/>
        <v>140.46106061731896</v>
      </c>
      <c r="V5952" s="163">
        <f t="shared" si="928"/>
        <v>1</v>
      </c>
      <c r="W5952" s="164">
        <f t="shared" si="929"/>
        <v>182752900.28173947</v>
      </c>
      <c r="X5952" s="164">
        <f t="shared" si="930"/>
        <v>254439208.66915435</v>
      </c>
    </row>
    <row r="5953" spans="10:24" x14ac:dyDescent="0.25">
      <c r="J5953">
        <v>5950</v>
      </c>
      <c r="K5953" s="43">
        <v>8.3085634523677121E-2</v>
      </c>
      <c r="L5953">
        <v>0.16931648859814008</v>
      </c>
      <c r="M5953">
        <v>0.82803377632213093</v>
      </c>
      <c r="N5953" s="44">
        <v>0.58550936810808507</v>
      </c>
      <c r="O5953" s="161">
        <f t="shared" si="921"/>
        <v>2000000</v>
      </c>
      <c r="P5953" s="162">
        <f t="shared" si="922"/>
        <v>165.64695303600757</v>
      </c>
      <c r="Q5953" s="162">
        <f t="shared" si="923"/>
        <v>153.9284769267619</v>
      </c>
      <c r="R5953" s="163">
        <f t="shared" si="924"/>
        <v>1</v>
      </c>
      <c r="S5953" s="161">
        <f t="shared" si="925"/>
        <v>2000000</v>
      </c>
      <c r="T5953" s="162">
        <f t="shared" si="926"/>
        <v>185.21565101200252</v>
      </c>
      <c r="U5953" s="162">
        <f t="shared" si="927"/>
        <v>134.46423846338095</v>
      </c>
      <c r="V5953" s="163">
        <f t="shared" si="928"/>
        <v>1</v>
      </c>
      <c r="W5953" s="164">
        <f t="shared" si="929"/>
        <v>-26563047.781508658</v>
      </c>
      <c r="X5953" s="164">
        <f t="shared" si="930"/>
        <v>-48497174.902756855</v>
      </c>
    </row>
    <row r="5954" spans="10:24" x14ac:dyDescent="0.25">
      <c r="J5954">
        <v>5951</v>
      </c>
      <c r="K5954" s="43">
        <v>0.92952419316243662</v>
      </c>
      <c r="L5954">
        <v>0.93571980874738847</v>
      </c>
      <c r="M5954">
        <v>0.72746298732246184</v>
      </c>
      <c r="N5954" s="44">
        <v>0.45823203804408164</v>
      </c>
      <c r="O5954" s="161">
        <f t="shared" si="921"/>
        <v>7000000</v>
      </c>
      <c r="P5954" s="162">
        <f t="shared" si="922"/>
        <v>202.7970517070936</v>
      </c>
      <c r="Q5954" s="162">
        <f t="shared" si="923"/>
        <v>147.1031598230806</v>
      </c>
      <c r="R5954" s="163">
        <f t="shared" si="924"/>
        <v>1</v>
      </c>
      <c r="S5954" s="161">
        <f t="shared" si="925"/>
        <v>9000000</v>
      </c>
      <c r="T5954" s="162">
        <f t="shared" si="926"/>
        <v>197.59901723569789</v>
      </c>
      <c r="U5954" s="162">
        <f t="shared" si="927"/>
        <v>131.0515799115403</v>
      </c>
      <c r="V5954" s="163">
        <f t="shared" si="928"/>
        <v>1</v>
      </c>
      <c r="W5954" s="164">
        <f t="shared" si="929"/>
        <v>339857243.18809098</v>
      </c>
      <c r="X5954" s="164">
        <f t="shared" si="930"/>
        <v>448926935.91741824</v>
      </c>
    </row>
    <row r="5955" spans="10:24" x14ac:dyDescent="0.25">
      <c r="J5955">
        <v>5952</v>
      </c>
      <c r="K5955" s="43">
        <v>0.40150497680221675</v>
      </c>
      <c r="L5955">
        <v>0.92143927180264396</v>
      </c>
      <c r="M5955">
        <v>0.84862713011719093</v>
      </c>
      <c r="N5955" s="44">
        <v>0.41512839192532014</v>
      </c>
      <c r="O5955" s="161">
        <f t="shared" si="921"/>
        <v>5000000</v>
      </c>
      <c r="P5955" s="162">
        <f t="shared" si="922"/>
        <v>201.22229090476017</v>
      </c>
      <c r="Q5955" s="162">
        <f t="shared" si="923"/>
        <v>155.61126233359678</v>
      </c>
      <c r="R5955" s="163">
        <f t="shared" si="924"/>
        <v>1</v>
      </c>
      <c r="S5955" s="161">
        <f t="shared" si="925"/>
        <v>6000000</v>
      </c>
      <c r="T5955" s="162">
        <f t="shared" si="926"/>
        <v>197.0740969682534</v>
      </c>
      <c r="U5955" s="162">
        <f t="shared" si="927"/>
        <v>135.30563116679838</v>
      </c>
      <c r="V5955" s="163">
        <f t="shared" si="928"/>
        <v>1</v>
      </c>
      <c r="W5955" s="164">
        <f t="shared" si="929"/>
        <v>178055142.85581693</v>
      </c>
      <c r="X5955" s="164">
        <f t="shared" si="930"/>
        <v>220610794.80873013</v>
      </c>
    </row>
    <row r="5956" spans="10:24" x14ac:dyDescent="0.25">
      <c r="J5956">
        <v>5953</v>
      </c>
      <c r="K5956" s="43">
        <v>0.12381779357512601</v>
      </c>
      <c r="L5956">
        <v>0.40331678939565752</v>
      </c>
      <c r="M5956">
        <v>0.91169819842695987</v>
      </c>
      <c r="N5956" s="44">
        <v>0.13463040503946311</v>
      </c>
      <c r="O5956" s="161">
        <f t="shared" si="921"/>
        <v>2000000</v>
      </c>
      <c r="P5956" s="162">
        <f t="shared" si="922"/>
        <v>176.32843169083645</v>
      </c>
      <c r="Q5956" s="162">
        <f t="shared" si="923"/>
        <v>162.02573447756828</v>
      </c>
      <c r="R5956" s="163">
        <f t="shared" si="924"/>
        <v>1</v>
      </c>
      <c r="S5956" s="161">
        <f t="shared" si="925"/>
        <v>2000000</v>
      </c>
      <c r="T5956" s="162">
        <f t="shared" si="926"/>
        <v>188.77614389694548</v>
      </c>
      <c r="U5956" s="162">
        <f t="shared" si="927"/>
        <v>138.51286723878414</v>
      </c>
      <c r="V5956" s="163">
        <f t="shared" si="928"/>
        <v>0.9</v>
      </c>
      <c r="W5956" s="164">
        <f t="shared" si="929"/>
        <v>-21394605.573463649</v>
      </c>
      <c r="X5956" s="164">
        <f t="shared" si="930"/>
        <v>-59526102.015309587</v>
      </c>
    </row>
    <row r="5957" spans="10:24" x14ac:dyDescent="0.25">
      <c r="J5957">
        <v>5954</v>
      </c>
      <c r="K5957" s="43">
        <v>0.69221226326507912</v>
      </c>
      <c r="L5957">
        <v>0.93214957946630073</v>
      </c>
      <c r="M5957">
        <v>0.75129033632801656</v>
      </c>
      <c r="N5957" s="44">
        <v>0.82336123362551272</v>
      </c>
      <c r="O5957" s="161">
        <f t="shared" ref="O5957:O6020" si="931">VLOOKUP(K5957,$E$5:$H$10,4)</f>
        <v>6000000</v>
      </c>
      <c r="P5957" s="162">
        <f t="shared" ref="P5957:P6020" si="932">_xlfn.NORM.INV(L5957,$E$12,$E$13)</f>
        <v>202.37990297372815</v>
      </c>
      <c r="Q5957" s="162">
        <f t="shared" ref="Q5957:Q6020" si="933">_xlfn.NORM.INV(M5957,$E$15,$E$16)</f>
        <v>148.57111692664685</v>
      </c>
      <c r="R5957" s="163">
        <f t="shared" ref="R5957:R6020" si="934">VLOOKUP(N5957,$E$19:$H$21,4)</f>
        <v>1</v>
      </c>
      <c r="S5957" s="161">
        <f t="shared" ref="S5957:S6020" si="935">VLOOKUP(K5957,$G$5:$H$10,2)</f>
        <v>7000000</v>
      </c>
      <c r="T5957" s="162">
        <f t="shared" ref="T5957:T6020" si="936">_xlfn.NORM.INV(L5957,$G$12,$G$13)</f>
        <v>197.45996765790937</v>
      </c>
      <c r="U5957" s="162">
        <f t="shared" ref="U5957:U6020" si="937">_xlfn.NORM.INV(M5957,$G$15,$G$16)</f>
        <v>131.78555846332341</v>
      </c>
      <c r="V5957" s="163">
        <f t="shared" ref="V5957:V6020" si="938">VLOOKUP(N5957,$G$19:$H$21,2)</f>
        <v>1</v>
      </c>
      <c r="W5957" s="164">
        <f t="shared" ref="W5957:W6020" si="939">O5957*(P5957-Q5957)*R5957-$D$23-$D$24</f>
        <v>272852716.28248781</v>
      </c>
      <c r="X5957" s="164">
        <f t="shared" ref="X5957:X6020" si="940">S5957*(T5957-U5957)*V5957-$F$23-$F$24</f>
        <v>309720864.36210173</v>
      </c>
    </row>
    <row r="5958" spans="10:24" x14ac:dyDescent="0.25">
      <c r="J5958">
        <v>5955</v>
      </c>
      <c r="K5958" s="43">
        <v>0.65405536060434144</v>
      </c>
      <c r="L5958">
        <v>9.0626849693742795E-2</v>
      </c>
      <c r="M5958">
        <v>2.9495216958257409E-2</v>
      </c>
      <c r="N5958" s="44">
        <v>0.16623985585564716</v>
      </c>
      <c r="O5958" s="161">
        <f t="shared" si="931"/>
        <v>6000000</v>
      </c>
      <c r="P5958" s="162">
        <f t="shared" si="932"/>
        <v>159.94642733648865</v>
      </c>
      <c r="Q5958" s="162">
        <f t="shared" si="933"/>
        <v>97.234707512268884</v>
      </c>
      <c r="R5958" s="163">
        <f t="shared" si="934"/>
        <v>1</v>
      </c>
      <c r="S5958" s="161">
        <f t="shared" si="935"/>
        <v>7000000</v>
      </c>
      <c r="T5958" s="162">
        <f t="shared" si="936"/>
        <v>183.31547577882955</v>
      </c>
      <c r="U5958" s="162">
        <f t="shared" si="937"/>
        <v>106.11735375613443</v>
      </c>
      <c r="V5958" s="163">
        <f t="shared" si="938"/>
        <v>0.9</v>
      </c>
      <c r="W5958" s="164">
        <f t="shared" si="939"/>
        <v>326270318.94531864</v>
      </c>
      <c r="X5958" s="164">
        <f t="shared" si="940"/>
        <v>336348168.74297923</v>
      </c>
    </row>
    <row r="5959" spans="10:24" x14ac:dyDescent="0.25">
      <c r="J5959">
        <v>5956</v>
      </c>
      <c r="K5959" s="43">
        <v>0.55548086575872446</v>
      </c>
      <c r="L5959">
        <v>0.50795427583978781</v>
      </c>
      <c r="M5959">
        <v>0.53010785989700904</v>
      </c>
      <c r="N5959" s="44">
        <v>0.67346966138699915</v>
      </c>
      <c r="O5959" s="161">
        <f t="shared" si="931"/>
        <v>6000000</v>
      </c>
      <c r="P5959" s="162">
        <f t="shared" si="932"/>
        <v>180.29909600942756</v>
      </c>
      <c r="Q5959" s="162">
        <f t="shared" si="933"/>
        <v>136.51081993011474</v>
      </c>
      <c r="R5959" s="163">
        <f t="shared" si="934"/>
        <v>1</v>
      </c>
      <c r="S5959" s="161">
        <f t="shared" si="935"/>
        <v>6000000</v>
      </c>
      <c r="T5959" s="162">
        <f t="shared" si="936"/>
        <v>190.09969866980919</v>
      </c>
      <c r="U5959" s="162">
        <f t="shared" si="937"/>
        <v>125.75540996505737</v>
      </c>
      <c r="V5959" s="163">
        <f t="shared" si="938"/>
        <v>1</v>
      </c>
      <c r="W5959" s="164">
        <f t="shared" si="939"/>
        <v>212729656.47587693</v>
      </c>
      <c r="X5959" s="164">
        <f t="shared" si="940"/>
        <v>236065732.22851092</v>
      </c>
    </row>
    <row r="5960" spans="10:24" x14ac:dyDescent="0.25">
      <c r="J5960">
        <v>5957</v>
      </c>
      <c r="K5960" s="43">
        <v>0.38192286921095886</v>
      </c>
      <c r="L5960">
        <v>0.24290328311250209</v>
      </c>
      <c r="M5960">
        <v>0.51374061189333664</v>
      </c>
      <c r="N5960" s="44">
        <v>0.89917373111884213</v>
      </c>
      <c r="O5960" s="161">
        <f t="shared" si="931"/>
        <v>5000000</v>
      </c>
      <c r="P5960" s="162">
        <f t="shared" si="932"/>
        <v>169.5450904194638</v>
      </c>
      <c r="Q5960" s="162">
        <f t="shared" si="933"/>
        <v>135.68898837898669</v>
      </c>
      <c r="R5960" s="163">
        <f t="shared" si="934"/>
        <v>1</v>
      </c>
      <c r="S5960" s="161">
        <f t="shared" si="935"/>
        <v>6000000</v>
      </c>
      <c r="T5960" s="162">
        <f t="shared" si="936"/>
        <v>186.51503013982128</v>
      </c>
      <c r="U5960" s="162">
        <f t="shared" si="937"/>
        <v>125.34449418949335</v>
      </c>
      <c r="V5960" s="163">
        <f t="shared" si="938"/>
        <v>1</v>
      </c>
      <c r="W5960" s="164">
        <f t="shared" si="939"/>
        <v>119280510.20238554</v>
      </c>
      <c r="X5960" s="164">
        <f t="shared" si="940"/>
        <v>217023215.7019676</v>
      </c>
    </row>
    <row r="5961" spans="10:24" x14ac:dyDescent="0.25">
      <c r="J5961">
        <v>5958</v>
      </c>
      <c r="K5961" s="43">
        <v>0.94438302421359144</v>
      </c>
      <c r="L5961">
        <v>0.31746156199770859</v>
      </c>
      <c r="M5961">
        <v>0.28276068199268922</v>
      </c>
      <c r="N5961" s="44">
        <v>0.39885589031830571</v>
      </c>
      <c r="O5961" s="161">
        <f t="shared" si="931"/>
        <v>7000000</v>
      </c>
      <c r="P5961" s="162">
        <f t="shared" si="932"/>
        <v>172.87786513615066</v>
      </c>
      <c r="Q5961" s="162">
        <f t="shared" si="933"/>
        <v>123.50680293137873</v>
      </c>
      <c r="R5961" s="163">
        <f t="shared" si="934"/>
        <v>1</v>
      </c>
      <c r="S5961" s="161">
        <f t="shared" si="935"/>
        <v>9000000</v>
      </c>
      <c r="T5961" s="162">
        <f t="shared" si="936"/>
        <v>187.62595504538356</v>
      </c>
      <c r="U5961" s="162">
        <f t="shared" si="937"/>
        <v>119.25340146568936</v>
      </c>
      <c r="V5961" s="163">
        <f t="shared" si="938"/>
        <v>1</v>
      </c>
      <c r="W5961" s="164">
        <f t="shared" si="939"/>
        <v>295597435.43340349</v>
      </c>
      <c r="X5961" s="164">
        <f t="shared" si="940"/>
        <v>465352982.21724784</v>
      </c>
    </row>
    <row r="5962" spans="10:24" x14ac:dyDescent="0.25">
      <c r="J5962">
        <v>5959</v>
      </c>
      <c r="K5962" s="43">
        <v>0.14027861049670476</v>
      </c>
      <c r="L5962">
        <v>0.57080368524227942</v>
      </c>
      <c r="M5962">
        <v>0.8920816170160063</v>
      </c>
      <c r="N5962" s="44">
        <v>0.46711026475237338</v>
      </c>
      <c r="O5962" s="161">
        <f t="shared" si="931"/>
        <v>2000000</v>
      </c>
      <c r="P5962" s="162">
        <f t="shared" si="932"/>
        <v>182.67630981913425</v>
      </c>
      <c r="Q5962" s="162">
        <f t="shared" si="933"/>
        <v>159.75349064991974</v>
      </c>
      <c r="R5962" s="163">
        <f t="shared" si="934"/>
        <v>1</v>
      </c>
      <c r="S5962" s="161">
        <f t="shared" si="935"/>
        <v>2000000</v>
      </c>
      <c r="T5962" s="162">
        <f t="shared" si="936"/>
        <v>190.89210327304474</v>
      </c>
      <c r="U5962" s="162">
        <f t="shared" si="937"/>
        <v>137.37674532495987</v>
      </c>
      <c r="V5962" s="163">
        <f t="shared" si="938"/>
        <v>1</v>
      </c>
      <c r="W5962" s="164">
        <f t="shared" si="939"/>
        <v>-4154361.6615709886</v>
      </c>
      <c r="X5962" s="164">
        <f t="shared" si="940"/>
        <v>-42969284.103830263</v>
      </c>
    </row>
    <row r="5963" spans="10:24" x14ac:dyDescent="0.25">
      <c r="J5963">
        <v>5960</v>
      </c>
      <c r="K5963" s="43">
        <v>0.28174416702591198</v>
      </c>
      <c r="L5963">
        <v>0.55540244576182474</v>
      </c>
      <c r="M5963">
        <v>0.51987726851521321</v>
      </c>
      <c r="N5963" s="44">
        <v>0.21663732417825321</v>
      </c>
      <c r="O5963" s="161">
        <f t="shared" si="931"/>
        <v>2000000</v>
      </c>
      <c r="P5963" s="162">
        <f t="shared" si="932"/>
        <v>182.08984134154255</v>
      </c>
      <c r="Q5963" s="162">
        <f t="shared" si="933"/>
        <v>135.99691112933959</v>
      </c>
      <c r="R5963" s="163">
        <f t="shared" si="934"/>
        <v>1</v>
      </c>
      <c r="S5963" s="161">
        <f t="shared" si="935"/>
        <v>5000000</v>
      </c>
      <c r="T5963" s="162">
        <f t="shared" si="936"/>
        <v>190.69661378051418</v>
      </c>
      <c r="U5963" s="162">
        <f t="shared" si="937"/>
        <v>125.4984555646698</v>
      </c>
      <c r="V5963" s="163">
        <f t="shared" si="938"/>
        <v>1</v>
      </c>
      <c r="W5963" s="164">
        <f t="shared" si="939"/>
        <v>42185860.424405918</v>
      </c>
      <c r="X5963" s="164">
        <f t="shared" si="940"/>
        <v>175990791.07922196</v>
      </c>
    </row>
    <row r="5964" spans="10:24" x14ac:dyDescent="0.25">
      <c r="J5964">
        <v>5961</v>
      </c>
      <c r="K5964" s="43">
        <v>0.7436503207655204</v>
      </c>
      <c r="L5964">
        <v>0.59941772185082631</v>
      </c>
      <c r="M5964">
        <v>0.59014064869503313</v>
      </c>
      <c r="N5964" s="44">
        <v>0.67654323117424797</v>
      </c>
      <c r="O5964" s="161">
        <f t="shared" si="931"/>
        <v>6000000</v>
      </c>
      <c r="P5964" s="162">
        <f t="shared" si="932"/>
        <v>183.77760352585781</v>
      </c>
      <c r="Q5964" s="162">
        <f t="shared" si="933"/>
        <v>139.5581358350145</v>
      </c>
      <c r="R5964" s="163">
        <f t="shared" si="934"/>
        <v>1</v>
      </c>
      <c r="S5964" s="161">
        <f t="shared" si="935"/>
        <v>7000000</v>
      </c>
      <c r="T5964" s="162">
        <f t="shared" si="936"/>
        <v>191.25920117528594</v>
      </c>
      <c r="U5964" s="162">
        <f t="shared" si="937"/>
        <v>127.27906791750725</v>
      </c>
      <c r="V5964" s="163">
        <f t="shared" si="938"/>
        <v>1</v>
      </c>
      <c r="W5964" s="164">
        <f t="shared" si="939"/>
        <v>215316806.14505991</v>
      </c>
      <c r="X5964" s="164">
        <f t="shared" si="940"/>
        <v>297860932.80445081</v>
      </c>
    </row>
    <row r="5965" spans="10:24" x14ac:dyDescent="0.25">
      <c r="J5965">
        <v>5962</v>
      </c>
      <c r="K5965" s="43">
        <v>0.67179549737986677</v>
      </c>
      <c r="L5965">
        <v>0.63534498736978817</v>
      </c>
      <c r="M5965">
        <v>0.89109452673010059</v>
      </c>
      <c r="N5965" s="44">
        <v>0.70646281875327976</v>
      </c>
      <c r="O5965" s="161">
        <f t="shared" si="931"/>
        <v>6000000</v>
      </c>
      <c r="P5965" s="162">
        <f t="shared" si="932"/>
        <v>185.1906524668303</v>
      </c>
      <c r="Q5965" s="162">
        <f t="shared" si="933"/>
        <v>159.6473976202272</v>
      </c>
      <c r="R5965" s="163">
        <f t="shared" si="934"/>
        <v>1</v>
      </c>
      <c r="S5965" s="161">
        <f t="shared" si="935"/>
        <v>7000000</v>
      </c>
      <c r="T5965" s="162">
        <f t="shared" si="936"/>
        <v>191.73021748894342</v>
      </c>
      <c r="U5965" s="162">
        <f t="shared" si="937"/>
        <v>137.3236988101136</v>
      </c>
      <c r="V5965" s="163">
        <f t="shared" si="938"/>
        <v>1</v>
      </c>
      <c r="W5965" s="164">
        <f t="shared" si="939"/>
        <v>103259529.07961863</v>
      </c>
      <c r="X5965" s="164">
        <f t="shared" si="940"/>
        <v>230845630.75180876</v>
      </c>
    </row>
    <row r="5966" spans="10:24" x14ac:dyDescent="0.25">
      <c r="J5966">
        <v>5963</v>
      </c>
      <c r="K5966" s="43">
        <v>0.48346671127270402</v>
      </c>
      <c r="L5966">
        <v>0.54755009502356444</v>
      </c>
      <c r="M5966">
        <v>0.92872120300483096</v>
      </c>
      <c r="N5966" s="44">
        <v>0.16259926642597722</v>
      </c>
      <c r="O5966" s="161">
        <f t="shared" si="931"/>
        <v>5000000</v>
      </c>
      <c r="P5966" s="162">
        <f t="shared" si="932"/>
        <v>181.79211052107632</v>
      </c>
      <c r="Q5966" s="162">
        <f t="shared" si="933"/>
        <v>164.32665966484899</v>
      </c>
      <c r="R5966" s="163">
        <f t="shared" si="934"/>
        <v>1</v>
      </c>
      <c r="S5966" s="161">
        <f t="shared" si="935"/>
        <v>6000000</v>
      </c>
      <c r="T5966" s="162">
        <f t="shared" si="936"/>
        <v>190.5973701736921</v>
      </c>
      <c r="U5966" s="162">
        <f t="shared" si="937"/>
        <v>139.66332983242449</v>
      </c>
      <c r="V5966" s="163">
        <f t="shared" si="938"/>
        <v>0.9</v>
      </c>
      <c r="W5966" s="164">
        <f t="shared" si="939"/>
        <v>37327254.281136677</v>
      </c>
      <c r="X5966" s="164">
        <f t="shared" si="940"/>
        <v>125043817.84284508</v>
      </c>
    </row>
    <row r="5967" spans="10:24" x14ac:dyDescent="0.25">
      <c r="J5967">
        <v>5964</v>
      </c>
      <c r="K5967" s="43">
        <v>0.6780847985510271</v>
      </c>
      <c r="L5967">
        <v>0.601739097339827</v>
      </c>
      <c r="M5967">
        <v>0.1264921092250636</v>
      </c>
      <c r="N5967" s="44">
        <v>0.8322816037072347</v>
      </c>
      <c r="O5967" s="161">
        <f t="shared" si="931"/>
        <v>6000000</v>
      </c>
      <c r="P5967" s="162">
        <f t="shared" si="932"/>
        <v>183.86776689122252</v>
      </c>
      <c r="Q5967" s="162">
        <f t="shared" si="933"/>
        <v>112.13738064472857</v>
      </c>
      <c r="R5967" s="163">
        <f t="shared" si="934"/>
        <v>1</v>
      </c>
      <c r="S5967" s="161">
        <f t="shared" si="935"/>
        <v>7000000</v>
      </c>
      <c r="T5967" s="162">
        <f t="shared" si="936"/>
        <v>191.2892556304075</v>
      </c>
      <c r="U5967" s="162">
        <f t="shared" si="937"/>
        <v>113.56869032236429</v>
      </c>
      <c r="V5967" s="163">
        <f t="shared" si="938"/>
        <v>1</v>
      </c>
      <c r="W5967" s="164">
        <f t="shared" si="939"/>
        <v>380382317.47896367</v>
      </c>
      <c r="X5967" s="164">
        <f t="shared" si="940"/>
        <v>394043957.15630245</v>
      </c>
    </row>
    <row r="5968" spans="10:24" x14ac:dyDescent="0.25">
      <c r="J5968">
        <v>5965</v>
      </c>
      <c r="K5968" s="43">
        <v>0.24165769998217757</v>
      </c>
      <c r="L5968">
        <v>0.97263243936781496</v>
      </c>
      <c r="M5968">
        <v>0.72662860054381195</v>
      </c>
      <c r="N5968" s="44">
        <v>9.4281594606016816E-2</v>
      </c>
      <c r="O5968" s="161">
        <f t="shared" si="931"/>
        <v>2000000</v>
      </c>
      <c r="P5968" s="162">
        <f t="shared" si="932"/>
        <v>208.81459383685487</v>
      </c>
      <c r="Q5968" s="162">
        <f t="shared" si="933"/>
        <v>147.05296247470264</v>
      </c>
      <c r="R5968" s="163">
        <f t="shared" si="934"/>
        <v>1</v>
      </c>
      <c r="S5968" s="161">
        <f t="shared" si="935"/>
        <v>5000000</v>
      </c>
      <c r="T5968" s="162">
        <f t="shared" si="936"/>
        <v>199.60486461228496</v>
      </c>
      <c r="U5968" s="162">
        <f t="shared" si="937"/>
        <v>131.02648123735131</v>
      </c>
      <c r="V5968" s="163">
        <f t="shared" si="938"/>
        <v>0.9</v>
      </c>
      <c r="W5968" s="164">
        <f t="shared" si="939"/>
        <v>73523262.724304453</v>
      </c>
      <c r="X5968" s="164">
        <f t="shared" si="940"/>
        <v>158602725.18720144</v>
      </c>
    </row>
    <row r="5969" spans="10:24" x14ac:dyDescent="0.25">
      <c r="J5969">
        <v>5966</v>
      </c>
      <c r="K5969" s="43">
        <v>0.66703572524509946</v>
      </c>
      <c r="L5969">
        <v>0.20564276423185857</v>
      </c>
      <c r="M5969">
        <v>0.14311065202448414</v>
      </c>
      <c r="N5969" s="44">
        <v>0.46044285178292865</v>
      </c>
      <c r="O5969" s="161">
        <f t="shared" si="931"/>
        <v>6000000</v>
      </c>
      <c r="P5969" s="162">
        <f t="shared" si="932"/>
        <v>167.67549779703029</v>
      </c>
      <c r="Q5969" s="162">
        <f t="shared" si="933"/>
        <v>113.67104578955275</v>
      </c>
      <c r="R5969" s="163">
        <f t="shared" si="934"/>
        <v>1</v>
      </c>
      <c r="S5969" s="161">
        <f t="shared" si="935"/>
        <v>7000000</v>
      </c>
      <c r="T5969" s="162">
        <f t="shared" si="936"/>
        <v>185.89183259901009</v>
      </c>
      <c r="U5969" s="162">
        <f t="shared" si="937"/>
        <v>114.33552289477637</v>
      </c>
      <c r="V5969" s="163">
        <f t="shared" si="938"/>
        <v>1</v>
      </c>
      <c r="W5969" s="164">
        <f t="shared" si="939"/>
        <v>274026712.04486525</v>
      </c>
      <c r="X5969" s="164">
        <f t="shared" si="940"/>
        <v>350894167.929636</v>
      </c>
    </row>
    <row r="5970" spans="10:24" x14ac:dyDescent="0.25">
      <c r="J5970">
        <v>5967</v>
      </c>
      <c r="K5970" s="43">
        <v>0.53767178280662553</v>
      </c>
      <c r="L5970">
        <v>0.43029354551412335</v>
      </c>
      <c r="M5970">
        <v>0.6050145010004353</v>
      </c>
      <c r="N5970" s="44">
        <v>0.88360335165418735</v>
      </c>
      <c r="O5970" s="161">
        <f t="shared" si="931"/>
        <v>5000000</v>
      </c>
      <c r="P5970" s="162">
        <f t="shared" si="932"/>
        <v>177.36559694574984</v>
      </c>
      <c r="Q5970" s="162">
        <f t="shared" si="933"/>
        <v>140.32696548166095</v>
      </c>
      <c r="R5970" s="163">
        <f t="shared" si="934"/>
        <v>1</v>
      </c>
      <c r="S5970" s="161">
        <f t="shared" si="935"/>
        <v>6000000</v>
      </c>
      <c r="T5970" s="162">
        <f t="shared" si="936"/>
        <v>189.12186564858328</v>
      </c>
      <c r="U5970" s="162">
        <f t="shared" si="937"/>
        <v>127.66348274083047</v>
      </c>
      <c r="V5970" s="163">
        <f t="shared" si="938"/>
        <v>1</v>
      </c>
      <c r="W5970" s="164">
        <f t="shared" si="939"/>
        <v>135193157.32044446</v>
      </c>
      <c r="X5970" s="164">
        <f t="shared" si="940"/>
        <v>218750297.44651681</v>
      </c>
    </row>
    <row r="5971" spans="10:24" x14ac:dyDescent="0.25">
      <c r="J5971">
        <v>5968</v>
      </c>
      <c r="K5971" s="43">
        <v>0.40627535228477674</v>
      </c>
      <c r="L5971">
        <v>0.32811408626871041</v>
      </c>
      <c r="M5971">
        <v>0.94634049853209623</v>
      </c>
      <c r="N5971" s="44">
        <v>9.9630542692992763E-2</v>
      </c>
      <c r="O5971" s="161">
        <f t="shared" si="931"/>
        <v>5000000</v>
      </c>
      <c r="P5971" s="162">
        <f t="shared" si="932"/>
        <v>173.32309904342654</v>
      </c>
      <c r="Q5971" s="162">
        <f t="shared" si="933"/>
        <v>167.20722609757411</v>
      </c>
      <c r="R5971" s="163">
        <f t="shared" si="934"/>
        <v>1</v>
      </c>
      <c r="S5971" s="161">
        <f t="shared" si="935"/>
        <v>6000000</v>
      </c>
      <c r="T5971" s="162">
        <f t="shared" si="936"/>
        <v>187.77436634780884</v>
      </c>
      <c r="U5971" s="162">
        <f t="shared" si="937"/>
        <v>141.10361304878705</v>
      </c>
      <c r="V5971" s="163">
        <f t="shared" si="938"/>
        <v>0.9</v>
      </c>
      <c r="W5971" s="164">
        <f t="shared" si="939"/>
        <v>-19420635.270737845</v>
      </c>
      <c r="X5971" s="164">
        <f t="shared" si="940"/>
        <v>102022067.81471762</v>
      </c>
    </row>
    <row r="5972" spans="10:24" x14ac:dyDescent="0.25">
      <c r="J5972">
        <v>5969</v>
      </c>
      <c r="K5972" s="43">
        <v>0.642242851260589</v>
      </c>
      <c r="L5972">
        <v>0.33552984504128625</v>
      </c>
      <c r="M5972">
        <v>0.62549965897944748</v>
      </c>
      <c r="N5972" s="44">
        <v>0.93280712175360636</v>
      </c>
      <c r="O5972" s="161">
        <f t="shared" si="931"/>
        <v>6000000</v>
      </c>
      <c r="P5972" s="162">
        <f t="shared" si="932"/>
        <v>173.62958859718361</v>
      </c>
      <c r="Q5972" s="162">
        <f t="shared" si="933"/>
        <v>141.39914647331494</v>
      </c>
      <c r="R5972" s="163">
        <f t="shared" si="934"/>
        <v>1</v>
      </c>
      <c r="S5972" s="161">
        <f t="shared" si="935"/>
        <v>7000000</v>
      </c>
      <c r="T5972" s="162">
        <f t="shared" si="936"/>
        <v>187.87652953239456</v>
      </c>
      <c r="U5972" s="162">
        <f t="shared" si="937"/>
        <v>128.19957323665747</v>
      </c>
      <c r="V5972" s="163">
        <f t="shared" si="938"/>
        <v>1</v>
      </c>
      <c r="W5972" s="164">
        <f t="shared" si="939"/>
        <v>143382652.74321201</v>
      </c>
      <c r="X5972" s="164">
        <f t="shared" si="940"/>
        <v>267738694.07015961</v>
      </c>
    </row>
    <row r="5973" spans="10:24" x14ac:dyDescent="0.25">
      <c r="J5973">
        <v>5970</v>
      </c>
      <c r="K5973" s="43">
        <v>0.5479704302655255</v>
      </c>
      <c r="L5973">
        <v>0.10205946188268178</v>
      </c>
      <c r="M5973">
        <v>0.27024357006697841</v>
      </c>
      <c r="N5973" s="44">
        <v>0.10108059562169724</v>
      </c>
      <c r="O5973" s="161">
        <f t="shared" si="931"/>
        <v>5000000</v>
      </c>
      <c r="P5973" s="162">
        <f t="shared" si="932"/>
        <v>160.95144402499758</v>
      </c>
      <c r="Q5973" s="162">
        <f t="shared" si="933"/>
        <v>122.75846985925307</v>
      </c>
      <c r="R5973" s="163">
        <f t="shared" si="934"/>
        <v>1</v>
      </c>
      <c r="S5973" s="161">
        <f t="shared" si="935"/>
        <v>6000000</v>
      </c>
      <c r="T5973" s="162">
        <f t="shared" si="936"/>
        <v>183.65048134166585</v>
      </c>
      <c r="U5973" s="162">
        <f t="shared" si="937"/>
        <v>118.87923492962653</v>
      </c>
      <c r="V5973" s="163">
        <f t="shared" si="938"/>
        <v>0.9</v>
      </c>
      <c r="W5973" s="164">
        <f t="shared" si="939"/>
        <v>140964870.8287226</v>
      </c>
      <c r="X5973" s="164">
        <f t="shared" si="940"/>
        <v>199764730.62501234</v>
      </c>
    </row>
    <row r="5974" spans="10:24" x14ac:dyDescent="0.25">
      <c r="J5974">
        <v>5971</v>
      </c>
      <c r="K5974" s="43">
        <v>0.74636590681801951</v>
      </c>
      <c r="L5974">
        <v>0.39954772758732671</v>
      </c>
      <c r="M5974">
        <v>0.67549011838444906</v>
      </c>
      <c r="N5974" s="44">
        <v>0.28228616349214508</v>
      </c>
      <c r="O5974" s="161">
        <f t="shared" si="931"/>
        <v>6000000</v>
      </c>
      <c r="P5974" s="162">
        <f t="shared" si="932"/>
        <v>176.18223107407104</v>
      </c>
      <c r="Q5974" s="162">
        <f t="shared" si="933"/>
        <v>144.10248749246477</v>
      </c>
      <c r="R5974" s="163">
        <f t="shared" si="934"/>
        <v>1</v>
      </c>
      <c r="S5974" s="161">
        <f t="shared" si="935"/>
        <v>7000000</v>
      </c>
      <c r="T5974" s="162">
        <f t="shared" si="936"/>
        <v>188.72741035802369</v>
      </c>
      <c r="U5974" s="162">
        <f t="shared" si="937"/>
        <v>129.55124374623239</v>
      </c>
      <c r="V5974" s="163">
        <f t="shared" si="938"/>
        <v>1</v>
      </c>
      <c r="W5974" s="164">
        <f t="shared" si="939"/>
        <v>142478461.48963758</v>
      </c>
      <c r="X5974" s="164">
        <f t="shared" si="940"/>
        <v>264233166.28253913</v>
      </c>
    </row>
    <row r="5975" spans="10:24" x14ac:dyDescent="0.25">
      <c r="J5975">
        <v>5972</v>
      </c>
      <c r="K5975" s="43">
        <v>0.49567300680070658</v>
      </c>
      <c r="L5975">
        <v>0.39758542475452341</v>
      </c>
      <c r="M5975">
        <v>0.80325834662911222</v>
      </c>
      <c r="N5975" s="44">
        <v>0.28665641141402642</v>
      </c>
      <c r="O5975" s="161">
        <f t="shared" si="931"/>
        <v>5000000</v>
      </c>
      <c r="P5975" s="162">
        <f t="shared" si="932"/>
        <v>176.10597109029979</v>
      </c>
      <c r="Q5975" s="162">
        <f t="shared" si="933"/>
        <v>152.06634824127997</v>
      </c>
      <c r="R5975" s="163">
        <f t="shared" si="934"/>
        <v>1</v>
      </c>
      <c r="S5975" s="161">
        <f t="shared" si="935"/>
        <v>6000000</v>
      </c>
      <c r="T5975" s="162">
        <f t="shared" si="936"/>
        <v>188.70199036343325</v>
      </c>
      <c r="U5975" s="162">
        <f t="shared" si="937"/>
        <v>133.53317412063998</v>
      </c>
      <c r="V5975" s="163">
        <f t="shared" si="938"/>
        <v>1</v>
      </c>
      <c r="W5975" s="164">
        <f t="shared" si="939"/>
        <v>70198114.245099112</v>
      </c>
      <c r="X5975" s="164">
        <f t="shared" si="940"/>
        <v>181012897.45675963</v>
      </c>
    </row>
    <row r="5976" spans="10:24" x14ac:dyDescent="0.25">
      <c r="J5976">
        <v>5973</v>
      </c>
      <c r="K5976" s="43">
        <v>0.50372114799159773</v>
      </c>
      <c r="L5976">
        <v>0.2004205182163793</v>
      </c>
      <c r="M5976">
        <v>0.76365478465400416</v>
      </c>
      <c r="N5976" s="44">
        <v>1.5515621372715338E-2</v>
      </c>
      <c r="O5976" s="161">
        <f t="shared" si="931"/>
        <v>5000000</v>
      </c>
      <c r="P5976" s="162">
        <f t="shared" si="932"/>
        <v>167.39819810130149</v>
      </c>
      <c r="Q5976" s="162">
        <f t="shared" si="933"/>
        <v>149.36216866589328</v>
      </c>
      <c r="R5976" s="163">
        <f t="shared" si="934"/>
        <v>1</v>
      </c>
      <c r="S5976" s="161">
        <f t="shared" si="935"/>
        <v>6000000</v>
      </c>
      <c r="T5976" s="162">
        <f t="shared" si="936"/>
        <v>185.79939936710051</v>
      </c>
      <c r="U5976" s="162">
        <f t="shared" si="937"/>
        <v>132.18108433294663</v>
      </c>
      <c r="V5976" s="163">
        <f t="shared" si="938"/>
        <v>0.05</v>
      </c>
      <c r="W5976" s="164">
        <f t="shared" si="939"/>
        <v>40180147.177041054</v>
      </c>
      <c r="X5976" s="164">
        <f t="shared" si="940"/>
        <v>-133914505.48975384</v>
      </c>
    </row>
    <row r="5977" spans="10:24" x14ac:dyDescent="0.25">
      <c r="J5977">
        <v>5974</v>
      </c>
      <c r="K5977" s="43">
        <v>0.30570140406436663</v>
      </c>
      <c r="L5977">
        <v>0.1635389632339056</v>
      </c>
      <c r="M5977">
        <v>0.59367106270756431</v>
      </c>
      <c r="N5977" s="44">
        <v>0.2793987247292713</v>
      </c>
      <c r="O5977" s="161">
        <f t="shared" si="931"/>
        <v>5000000</v>
      </c>
      <c r="P5977" s="162">
        <f t="shared" si="932"/>
        <v>165.29975105533293</v>
      </c>
      <c r="Q5977" s="162">
        <f t="shared" si="933"/>
        <v>139.73997204579226</v>
      </c>
      <c r="R5977" s="163">
        <f t="shared" si="934"/>
        <v>1</v>
      </c>
      <c r="S5977" s="161">
        <f t="shared" si="935"/>
        <v>6000000</v>
      </c>
      <c r="T5977" s="162">
        <f t="shared" si="936"/>
        <v>185.0999170184443</v>
      </c>
      <c r="U5977" s="162">
        <f t="shared" si="937"/>
        <v>127.36998602289613</v>
      </c>
      <c r="V5977" s="163">
        <f t="shared" si="938"/>
        <v>1</v>
      </c>
      <c r="W5977" s="164">
        <f t="shared" si="939"/>
        <v>77798895.047703385</v>
      </c>
      <c r="X5977" s="164">
        <f t="shared" si="940"/>
        <v>196379585.97328901</v>
      </c>
    </row>
    <row r="5978" spans="10:24" x14ac:dyDescent="0.25">
      <c r="J5978">
        <v>5975</v>
      </c>
      <c r="K5978" s="43">
        <v>0.94504873164345871</v>
      </c>
      <c r="L5978">
        <v>0.61419890848696646</v>
      </c>
      <c r="M5978">
        <v>0.87262930483440715</v>
      </c>
      <c r="N5978" s="44">
        <v>0.93078132642687295</v>
      </c>
      <c r="O5978" s="161">
        <f t="shared" si="931"/>
        <v>7000000</v>
      </c>
      <c r="P5978" s="162">
        <f t="shared" si="932"/>
        <v>184.35419715901517</v>
      </c>
      <c r="Q5978" s="162">
        <f t="shared" si="933"/>
        <v>157.77816662666294</v>
      </c>
      <c r="R5978" s="163">
        <f t="shared" si="934"/>
        <v>1</v>
      </c>
      <c r="S5978" s="161">
        <f t="shared" si="935"/>
        <v>9000000</v>
      </c>
      <c r="T5978" s="162">
        <f t="shared" si="936"/>
        <v>191.45139905300505</v>
      </c>
      <c r="U5978" s="162">
        <f t="shared" si="937"/>
        <v>136.38908331333147</v>
      </c>
      <c r="V5978" s="163">
        <f t="shared" si="938"/>
        <v>1</v>
      </c>
      <c r="W5978" s="164">
        <f t="shared" si="939"/>
        <v>136032213.72646564</v>
      </c>
      <c r="X5978" s="164">
        <f t="shared" si="940"/>
        <v>345560841.65706223</v>
      </c>
    </row>
    <row r="5979" spans="10:24" x14ac:dyDescent="0.25">
      <c r="J5979">
        <v>5976</v>
      </c>
      <c r="K5979" s="43">
        <v>0.2741800165336884</v>
      </c>
      <c r="L5979">
        <v>0.57631502255378986</v>
      </c>
      <c r="M5979">
        <v>0.90592612098070002</v>
      </c>
      <c r="N5979" s="44">
        <v>0.63937477276313726</v>
      </c>
      <c r="O5979" s="161">
        <f t="shared" si="931"/>
        <v>2000000</v>
      </c>
      <c r="P5979" s="162">
        <f t="shared" si="932"/>
        <v>182.88712871531641</v>
      </c>
      <c r="Q5979" s="162">
        <f t="shared" si="933"/>
        <v>161.32156632523387</v>
      </c>
      <c r="R5979" s="163">
        <f t="shared" si="934"/>
        <v>1</v>
      </c>
      <c r="S5979" s="161">
        <f t="shared" si="935"/>
        <v>5000000</v>
      </c>
      <c r="T5979" s="162">
        <f t="shared" si="936"/>
        <v>190.96237623843879</v>
      </c>
      <c r="U5979" s="162">
        <f t="shared" si="937"/>
        <v>138.16078316261692</v>
      </c>
      <c r="V5979" s="163">
        <f t="shared" si="938"/>
        <v>1</v>
      </c>
      <c r="W5979" s="164">
        <f t="shared" si="939"/>
        <v>-6868875.2198349312</v>
      </c>
      <c r="X5979" s="164">
        <f t="shared" si="940"/>
        <v>114007965.37910935</v>
      </c>
    </row>
    <row r="5980" spans="10:24" x14ac:dyDescent="0.25">
      <c r="J5980">
        <v>5977</v>
      </c>
      <c r="K5980" s="43">
        <v>0.4489989651465639</v>
      </c>
      <c r="L5980">
        <v>0.8753933441341929</v>
      </c>
      <c r="M5980">
        <v>0.14686880516543177</v>
      </c>
      <c r="N5980" s="44">
        <v>0.81429891778765739</v>
      </c>
      <c r="O5980" s="161">
        <f t="shared" si="931"/>
        <v>5000000</v>
      </c>
      <c r="P5980" s="162">
        <f t="shared" si="932"/>
        <v>197.28393421239551</v>
      </c>
      <c r="Q5980" s="162">
        <f t="shared" si="933"/>
        <v>114.00084813656849</v>
      </c>
      <c r="R5980" s="163">
        <f t="shared" si="934"/>
        <v>1</v>
      </c>
      <c r="S5980" s="161">
        <f t="shared" si="935"/>
        <v>6000000</v>
      </c>
      <c r="T5980" s="162">
        <f t="shared" si="936"/>
        <v>195.76131140413185</v>
      </c>
      <c r="U5980" s="162">
        <f t="shared" si="937"/>
        <v>114.50042406828425</v>
      </c>
      <c r="V5980" s="163">
        <f t="shared" si="938"/>
        <v>1</v>
      </c>
      <c r="W5980" s="164">
        <f t="shared" si="939"/>
        <v>366415430.37913507</v>
      </c>
      <c r="X5980" s="164">
        <f t="shared" si="940"/>
        <v>337565324.01508558</v>
      </c>
    </row>
    <row r="5981" spans="10:24" x14ac:dyDescent="0.25">
      <c r="J5981">
        <v>5978</v>
      </c>
      <c r="K5981" s="43">
        <v>0.38585388816585608</v>
      </c>
      <c r="L5981">
        <v>0.22609648276938032</v>
      </c>
      <c r="M5981">
        <v>0.75023994702466434</v>
      </c>
      <c r="N5981" s="44">
        <v>0.59549980031426453</v>
      </c>
      <c r="O5981" s="161">
        <f t="shared" si="931"/>
        <v>5000000</v>
      </c>
      <c r="P5981" s="162">
        <f t="shared" si="932"/>
        <v>168.72353926727817</v>
      </c>
      <c r="Q5981" s="162">
        <f t="shared" si="933"/>
        <v>148.50490047051048</v>
      </c>
      <c r="R5981" s="163">
        <f t="shared" si="934"/>
        <v>1</v>
      </c>
      <c r="S5981" s="161">
        <f t="shared" si="935"/>
        <v>6000000</v>
      </c>
      <c r="T5981" s="162">
        <f t="shared" si="936"/>
        <v>186.24117975575939</v>
      </c>
      <c r="U5981" s="162">
        <f t="shared" si="937"/>
        <v>131.75245023525522</v>
      </c>
      <c r="V5981" s="163">
        <f t="shared" si="938"/>
        <v>1</v>
      </c>
      <c r="W5981" s="164">
        <f t="shared" si="939"/>
        <v>51093193.983838454</v>
      </c>
      <c r="X5981" s="164">
        <f t="shared" si="940"/>
        <v>176932377.123025</v>
      </c>
    </row>
    <row r="5982" spans="10:24" x14ac:dyDescent="0.25">
      <c r="J5982">
        <v>5979</v>
      </c>
      <c r="K5982" s="43">
        <v>0.35017337090381917</v>
      </c>
      <c r="L5982">
        <v>0.12230871244789598</v>
      </c>
      <c r="M5982">
        <v>1.0229547879316847E-2</v>
      </c>
      <c r="N5982" s="44">
        <v>0.91288877320634787</v>
      </c>
      <c r="O5982" s="161">
        <f t="shared" si="931"/>
        <v>5000000</v>
      </c>
      <c r="P5982" s="162">
        <f t="shared" si="932"/>
        <v>162.5471569581284</v>
      </c>
      <c r="Q5982" s="162">
        <f t="shared" si="933"/>
        <v>88.64359634980292</v>
      </c>
      <c r="R5982" s="163">
        <f t="shared" si="934"/>
        <v>1</v>
      </c>
      <c r="S5982" s="161">
        <f t="shared" si="935"/>
        <v>6000000</v>
      </c>
      <c r="T5982" s="162">
        <f t="shared" si="936"/>
        <v>184.18238565270946</v>
      </c>
      <c r="U5982" s="162">
        <f t="shared" si="937"/>
        <v>101.82179817490146</v>
      </c>
      <c r="V5982" s="163">
        <f t="shared" si="938"/>
        <v>1</v>
      </c>
      <c r="W5982" s="164">
        <f t="shared" si="939"/>
        <v>319517803.04162741</v>
      </c>
      <c r="X5982" s="164">
        <f t="shared" si="940"/>
        <v>344163524.86684799</v>
      </c>
    </row>
    <row r="5983" spans="10:24" x14ac:dyDescent="0.25">
      <c r="J5983">
        <v>5980</v>
      </c>
      <c r="K5983" s="43">
        <v>0.84145630899538593</v>
      </c>
      <c r="L5983">
        <v>0.66168839229148091</v>
      </c>
      <c r="M5983">
        <v>0.36245472582002114</v>
      </c>
      <c r="N5983" s="44">
        <v>0.77293274733149009</v>
      </c>
      <c r="O5983" s="161">
        <f t="shared" si="931"/>
        <v>7000000</v>
      </c>
      <c r="P5983" s="162">
        <f t="shared" si="932"/>
        <v>186.25613186862549</v>
      </c>
      <c r="Q5983" s="162">
        <f t="shared" si="933"/>
        <v>127.96189846235319</v>
      </c>
      <c r="R5983" s="163">
        <f t="shared" si="934"/>
        <v>1</v>
      </c>
      <c r="S5983" s="161">
        <f t="shared" si="935"/>
        <v>7000000</v>
      </c>
      <c r="T5983" s="162">
        <f t="shared" si="936"/>
        <v>192.08537728954184</v>
      </c>
      <c r="U5983" s="162">
        <f t="shared" si="937"/>
        <v>121.4809492311766</v>
      </c>
      <c r="V5983" s="163">
        <f t="shared" si="938"/>
        <v>1</v>
      </c>
      <c r="W5983" s="164">
        <f t="shared" si="939"/>
        <v>358059633.8439061</v>
      </c>
      <c r="X5983" s="164">
        <f t="shared" si="940"/>
        <v>344230996.4085567</v>
      </c>
    </row>
    <row r="5984" spans="10:24" x14ac:dyDescent="0.25">
      <c r="J5984">
        <v>5981</v>
      </c>
      <c r="K5984" s="43">
        <v>7.5846991475330805E-2</v>
      </c>
      <c r="L5984">
        <v>0.63472470105048928</v>
      </c>
      <c r="M5984">
        <v>0.52213632339962968</v>
      </c>
      <c r="N5984" s="44">
        <v>0.2692962876619156</v>
      </c>
      <c r="O5984" s="161">
        <f t="shared" si="931"/>
        <v>2000000</v>
      </c>
      <c r="P5984" s="162">
        <f t="shared" si="932"/>
        <v>185.16589808326196</v>
      </c>
      <c r="Q5984" s="162">
        <f t="shared" si="933"/>
        <v>136.11032075942586</v>
      </c>
      <c r="R5984" s="163">
        <f t="shared" si="934"/>
        <v>1</v>
      </c>
      <c r="S5984" s="161">
        <f t="shared" si="935"/>
        <v>2000000</v>
      </c>
      <c r="T5984" s="162">
        <f t="shared" si="936"/>
        <v>191.72196602775398</v>
      </c>
      <c r="U5984" s="162">
        <f t="shared" si="937"/>
        <v>125.55516037971293</v>
      </c>
      <c r="V5984" s="163">
        <f t="shared" si="938"/>
        <v>1</v>
      </c>
      <c r="W5984" s="164">
        <f t="shared" si="939"/>
        <v>48111154.647672206</v>
      </c>
      <c r="X5984" s="164">
        <f t="shared" si="940"/>
        <v>-17666388.703917906</v>
      </c>
    </row>
    <row r="5985" spans="10:24" x14ac:dyDescent="0.25">
      <c r="J5985">
        <v>5982</v>
      </c>
      <c r="K5985" s="43">
        <v>0.48263495075956742</v>
      </c>
      <c r="L5985">
        <v>0.27738547581974227</v>
      </c>
      <c r="M5985">
        <v>0.31839494761055454</v>
      </c>
      <c r="N5985" s="44">
        <v>0.44281874958528311</v>
      </c>
      <c r="O5985" s="161">
        <f t="shared" si="931"/>
        <v>5000000</v>
      </c>
      <c r="P5985" s="162">
        <f t="shared" si="932"/>
        <v>171.14060802001006</v>
      </c>
      <c r="Q5985" s="162">
        <f t="shared" si="933"/>
        <v>125.55616408535514</v>
      </c>
      <c r="R5985" s="163">
        <f t="shared" si="934"/>
        <v>1</v>
      </c>
      <c r="S5985" s="161">
        <f t="shared" si="935"/>
        <v>6000000</v>
      </c>
      <c r="T5985" s="162">
        <f t="shared" si="936"/>
        <v>187.04686934000335</v>
      </c>
      <c r="U5985" s="162">
        <f t="shared" si="937"/>
        <v>120.27808204267757</v>
      </c>
      <c r="V5985" s="163">
        <f t="shared" si="938"/>
        <v>1</v>
      </c>
      <c r="W5985" s="164">
        <f t="shared" si="939"/>
        <v>177922219.67327464</v>
      </c>
      <c r="X5985" s="164">
        <f t="shared" si="940"/>
        <v>250612723.78395474</v>
      </c>
    </row>
    <row r="5986" spans="10:24" x14ac:dyDescent="0.25">
      <c r="J5986">
        <v>5983</v>
      </c>
      <c r="K5986" s="43">
        <v>0.9164046383406973</v>
      </c>
      <c r="L5986">
        <v>0.42552689387839948</v>
      </c>
      <c r="M5986">
        <v>0.26172170149926632</v>
      </c>
      <c r="N5986" s="44">
        <v>0.9462790314290257</v>
      </c>
      <c r="O5986" s="161">
        <f t="shared" si="931"/>
        <v>7000000</v>
      </c>
      <c r="P5986" s="162">
        <f t="shared" si="932"/>
        <v>177.18338941756403</v>
      </c>
      <c r="Q5986" s="162">
        <f t="shared" si="933"/>
        <v>122.23906975145886</v>
      </c>
      <c r="R5986" s="163">
        <f t="shared" si="934"/>
        <v>1</v>
      </c>
      <c r="S5986" s="161">
        <f t="shared" si="935"/>
        <v>9000000</v>
      </c>
      <c r="T5986" s="162">
        <f t="shared" si="936"/>
        <v>189.06112980585468</v>
      </c>
      <c r="U5986" s="162">
        <f t="shared" si="937"/>
        <v>118.61953487572943</v>
      </c>
      <c r="V5986" s="163">
        <f t="shared" si="938"/>
        <v>1</v>
      </c>
      <c r="W5986" s="164">
        <f t="shared" si="939"/>
        <v>334610237.66273624</v>
      </c>
      <c r="X5986" s="164">
        <f t="shared" si="940"/>
        <v>483974354.37112725</v>
      </c>
    </row>
    <row r="5987" spans="10:24" x14ac:dyDescent="0.25">
      <c r="J5987">
        <v>5984</v>
      </c>
      <c r="K5987" s="43">
        <v>0.96568898777836887</v>
      </c>
      <c r="L5987">
        <v>0.47855503963557611</v>
      </c>
      <c r="M5987">
        <v>0.16820418097181966</v>
      </c>
      <c r="N5987" s="44">
        <v>0.82130366305625502</v>
      </c>
      <c r="O5987" s="161">
        <f t="shared" si="931"/>
        <v>9000000</v>
      </c>
      <c r="P5987" s="162">
        <f t="shared" si="932"/>
        <v>179.19329313058023</v>
      </c>
      <c r="Q5987" s="162">
        <f t="shared" si="933"/>
        <v>115.77427907373038</v>
      </c>
      <c r="R5987" s="163">
        <f t="shared" si="934"/>
        <v>1</v>
      </c>
      <c r="S5987" s="161">
        <f t="shared" si="935"/>
        <v>9000000</v>
      </c>
      <c r="T5987" s="162">
        <f t="shared" si="936"/>
        <v>189.73109771019341</v>
      </c>
      <c r="U5987" s="162">
        <f t="shared" si="937"/>
        <v>115.38713953686519</v>
      </c>
      <c r="V5987" s="163">
        <f t="shared" si="938"/>
        <v>1</v>
      </c>
      <c r="W5987" s="164">
        <f t="shared" si="939"/>
        <v>520771126.51164865</v>
      </c>
      <c r="X5987" s="164">
        <f t="shared" si="940"/>
        <v>519095623.55995393</v>
      </c>
    </row>
    <row r="5988" spans="10:24" x14ac:dyDescent="0.25">
      <c r="J5988">
        <v>5985</v>
      </c>
      <c r="K5988" s="43">
        <v>4.0445042836028788E-2</v>
      </c>
      <c r="L5988">
        <v>0.41068121304745075</v>
      </c>
      <c r="M5988">
        <v>0.29221232250333495</v>
      </c>
      <c r="N5988" s="44">
        <v>0.19518998808002264</v>
      </c>
      <c r="O5988" s="161">
        <f t="shared" si="931"/>
        <v>1000000</v>
      </c>
      <c r="P5988" s="162">
        <f t="shared" si="932"/>
        <v>176.61310508494964</v>
      </c>
      <c r="Q5988" s="162">
        <f t="shared" si="933"/>
        <v>124.06133656160013</v>
      </c>
      <c r="R5988" s="163">
        <f t="shared" si="934"/>
        <v>1</v>
      </c>
      <c r="S5988" s="161">
        <f t="shared" si="935"/>
        <v>1000000</v>
      </c>
      <c r="T5988" s="162">
        <f t="shared" si="936"/>
        <v>188.87103502831656</v>
      </c>
      <c r="U5988" s="162">
        <f t="shared" si="937"/>
        <v>119.53066828080007</v>
      </c>
      <c r="V5988" s="163">
        <f t="shared" si="938"/>
        <v>0.9</v>
      </c>
      <c r="W5988" s="164">
        <f t="shared" si="939"/>
        <v>2551768.5233495086</v>
      </c>
      <c r="X5988" s="164">
        <f t="shared" si="940"/>
        <v>-87593669.927235156</v>
      </c>
    </row>
    <row r="5989" spans="10:24" x14ac:dyDescent="0.25">
      <c r="J5989">
        <v>5986</v>
      </c>
      <c r="K5989" s="43">
        <v>0.69828672260209423</v>
      </c>
      <c r="L5989">
        <v>0.11028222707561319</v>
      </c>
      <c r="M5989">
        <v>0.98274135483221114</v>
      </c>
      <c r="N5989" s="44">
        <v>0.15176493819628367</v>
      </c>
      <c r="O5989" s="161">
        <f t="shared" si="931"/>
        <v>6000000</v>
      </c>
      <c r="P5989" s="162">
        <f t="shared" si="932"/>
        <v>161.62457136853175</v>
      </c>
      <c r="Q5989" s="162">
        <f t="shared" si="933"/>
        <v>177.27952629433526</v>
      </c>
      <c r="R5989" s="163">
        <f t="shared" si="934"/>
        <v>1</v>
      </c>
      <c r="S5989" s="161">
        <f t="shared" si="935"/>
        <v>7000000</v>
      </c>
      <c r="T5989" s="162">
        <f t="shared" si="936"/>
        <v>183.87485712284391</v>
      </c>
      <c r="U5989" s="162">
        <f t="shared" si="937"/>
        <v>146.13976314716763</v>
      </c>
      <c r="V5989" s="163">
        <f t="shared" si="938"/>
        <v>0.9</v>
      </c>
      <c r="W5989" s="164">
        <f t="shared" si="939"/>
        <v>-143929729.55482104</v>
      </c>
      <c r="X5989" s="164">
        <f t="shared" si="940"/>
        <v>87731092.046760559</v>
      </c>
    </row>
    <row r="5990" spans="10:24" x14ac:dyDescent="0.25">
      <c r="J5990">
        <v>5987</v>
      </c>
      <c r="K5990" s="43">
        <v>0.57811987670205545</v>
      </c>
      <c r="L5990">
        <v>0.37861550354165407</v>
      </c>
      <c r="M5990">
        <v>0.82183913540483622</v>
      </c>
      <c r="N5990" s="44">
        <v>0.17596236109594565</v>
      </c>
      <c r="O5990" s="161">
        <f t="shared" si="931"/>
        <v>6000000</v>
      </c>
      <c r="P5990" s="162">
        <f t="shared" si="932"/>
        <v>175.3632150095128</v>
      </c>
      <c r="Q5990" s="162">
        <f t="shared" si="933"/>
        <v>153.44793251436766</v>
      </c>
      <c r="R5990" s="163">
        <f t="shared" si="934"/>
        <v>1</v>
      </c>
      <c r="S5990" s="161">
        <f t="shared" si="935"/>
        <v>6000000</v>
      </c>
      <c r="T5990" s="162">
        <f t="shared" si="936"/>
        <v>188.45440500317093</v>
      </c>
      <c r="U5990" s="162">
        <f t="shared" si="937"/>
        <v>134.22396625718383</v>
      </c>
      <c r="V5990" s="163">
        <f t="shared" si="938"/>
        <v>0.9</v>
      </c>
      <c r="W5990" s="164">
        <f t="shared" si="939"/>
        <v>81491694.970870808</v>
      </c>
      <c r="X5990" s="164">
        <f t="shared" si="940"/>
        <v>142844369.22833031</v>
      </c>
    </row>
    <row r="5991" spans="10:24" x14ac:dyDescent="0.25">
      <c r="J5991">
        <v>5988</v>
      </c>
      <c r="K5991" s="43">
        <v>0.72717316094636708</v>
      </c>
      <c r="L5991">
        <v>0.5564495279256414</v>
      </c>
      <c r="M5991">
        <v>0.77975369257425375</v>
      </c>
      <c r="N5991" s="44">
        <v>0.60686850696373396</v>
      </c>
      <c r="O5991" s="161">
        <f t="shared" si="931"/>
        <v>6000000</v>
      </c>
      <c r="P5991" s="162">
        <f t="shared" si="932"/>
        <v>182.12960237496407</v>
      </c>
      <c r="Q5991" s="162">
        <f t="shared" si="933"/>
        <v>150.42723248942326</v>
      </c>
      <c r="R5991" s="163">
        <f t="shared" si="934"/>
        <v>1</v>
      </c>
      <c r="S5991" s="161">
        <f t="shared" si="935"/>
        <v>7000000</v>
      </c>
      <c r="T5991" s="162">
        <f t="shared" si="936"/>
        <v>190.70986745832136</v>
      </c>
      <c r="U5991" s="162">
        <f t="shared" si="937"/>
        <v>132.71361624471163</v>
      </c>
      <c r="V5991" s="163">
        <f t="shared" si="938"/>
        <v>1</v>
      </c>
      <c r="W5991" s="164">
        <f t="shared" si="939"/>
        <v>140214219.31324482</v>
      </c>
      <c r="X5991" s="164">
        <f t="shared" si="940"/>
        <v>255973758.49526805</v>
      </c>
    </row>
    <row r="5992" spans="10:24" x14ac:dyDescent="0.25">
      <c r="J5992">
        <v>5989</v>
      </c>
      <c r="K5992" s="43">
        <v>0.31702017560040563</v>
      </c>
      <c r="L5992">
        <v>0.7934998282722584</v>
      </c>
      <c r="M5992">
        <v>0.30927115543888006</v>
      </c>
      <c r="N5992" s="44">
        <v>0.31925346880180616</v>
      </c>
      <c r="O5992" s="161">
        <f t="shared" si="931"/>
        <v>5000000</v>
      </c>
      <c r="P5992" s="162">
        <f t="shared" si="932"/>
        <v>192.2793764591253</v>
      </c>
      <c r="Q5992" s="162">
        <f t="shared" si="933"/>
        <v>125.04165336848368</v>
      </c>
      <c r="R5992" s="163">
        <f t="shared" si="934"/>
        <v>1</v>
      </c>
      <c r="S5992" s="161">
        <f t="shared" si="935"/>
        <v>6000000</v>
      </c>
      <c r="T5992" s="162">
        <f t="shared" si="936"/>
        <v>194.0931254863751</v>
      </c>
      <c r="U5992" s="162">
        <f t="shared" si="937"/>
        <v>120.02082668424184</v>
      </c>
      <c r="V5992" s="163">
        <f t="shared" si="938"/>
        <v>1</v>
      </c>
      <c r="W5992" s="164">
        <f t="shared" si="939"/>
        <v>286188615.45320809</v>
      </c>
      <c r="X5992" s="164">
        <f t="shared" si="940"/>
        <v>294433792.81279957</v>
      </c>
    </row>
    <row r="5993" spans="10:24" x14ac:dyDescent="0.25">
      <c r="J5993">
        <v>5990</v>
      </c>
      <c r="K5993" s="43">
        <v>0.60118517747612621</v>
      </c>
      <c r="L5993">
        <v>0.55935908052136929</v>
      </c>
      <c r="M5993">
        <v>0.98726043313130785</v>
      </c>
      <c r="N5993" s="44">
        <v>0.39912467713201938</v>
      </c>
      <c r="O5993" s="161">
        <f t="shared" si="931"/>
        <v>6000000</v>
      </c>
      <c r="P5993" s="162">
        <f t="shared" si="932"/>
        <v>182.24016681740508</v>
      </c>
      <c r="Q5993" s="162">
        <f t="shared" si="933"/>
        <v>179.68119748348025</v>
      </c>
      <c r="R5993" s="163">
        <f t="shared" si="934"/>
        <v>1</v>
      </c>
      <c r="S5993" s="161">
        <f t="shared" si="935"/>
        <v>7000000</v>
      </c>
      <c r="T5993" s="162">
        <f t="shared" si="936"/>
        <v>190.74672227246836</v>
      </c>
      <c r="U5993" s="162">
        <f t="shared" si="937"/>
        <v>147.34059874174011</v>
      </c>
      <c r="V5993" s="163">
        <f t="shared" si="938"/>
        <v>1</v>
      </c>
      <c r="W5993" s="164">
        <f t="shared" si="939"/>
        <v>-34646183.99645099</v>
      </c>
      <c r="X5993" s="164">
        <f t="shared" si="940"/>
        <v>153842864.71509778</v>
      </c>
    </row>
    <row r="5994" spans="10:24" x14ac:dyDescent="0.25">
      <c r="J5994">
        <v>5991</v>
      </c>
      <c r="K5994" s="43">
        <v>0.22099197431182271</v>
      </c>
      <c r="L5994">
        <v>0.1046845150559218</v>
      </c>
      <c r="M5994">
        <v>0.61858859797691967</v>
      </c>
      <c r="N5994" s="44">
        <v>0.56865715726438193</v>
      </c>
      <c r="O5994" s="161">
        <f t="shared" si="931"/>
        <v>2000000</v>
      </c>
      <c r="P5994" s="162">
        <f t="shared" si="932"/>
        <v>161.17046506854962</v>
      </c>
      <c r="Q5994" s="162">
        <f t="shared" si="933"/>
        <v>141.03552061892648</v>
      </c>
      <c r="R5994" s="163">
        <f t="shared" si="934"/>
        <v>1</v>
      </c>
      <c r="S5994" s="161">
        <f t="shared" si="935"/>
        <v>5000000</v>
      </c>
      <c r="T5994" s="162">
        <f t="shared" si="936"/>
        <v>183.7234883561832</v>
      </c>
      <c r="U5994" s="162">
        <f t="shared" si="937"/>
        <v>128.01776030946326</v>
      </c>
      <c r="V5994" s="163">
        <f t="shared" si="938"/>
        <v>1</v>
      </c>
      <c r="W5994" s="164">
        <f t="shared" si="939"/>
        <v>-9730111.100753732</v>
      </c>
      <c r="X5994" s="164">
        <f t="shared" si="940"/>
        <v>128528640.23359972</v>
      </c>
    </row>
    <row r="5995" spans="10:24" x14ac:dyDescent="0.25">
      <c r="J5995">
        <v>5992</v>
      </c>
      <c r="K5995" s="43">
        <v>5.2786280875536828E-2</v>
      </c>
      <c r="L5995">
        <v>0.40701737239653624</v>
      </c>
      <c r="M5995">
        <v>0.89941325011956352</v>
      </c>
      <c r="N5995" s="44">
        <v>0.18574320627647867</v>
      </c>
      <c r="O5995" s="161">
        <f t="shared" si="931"/>
        <v>2000000</v>
      </c>
      <c r="P5995" s="162">
        <f t="shared" si="932"/>
        <v>176.47163740192198</v>
      </c>
      <c r="Q5995" s="162">
        <f t="shared" si="933"/>
        <v>160.5643073110781</v>
      </c>
      <c r="R5995" s="163">
        <f t="shared" si="934"/>
        <v>1</v>
      </c>
      <c r="S5995" s="161">
        <f t="shared" si="935"/>
        <v>2000000</v>
      </c>
      <c r="T5995" s="162">
        <f t="shared" si="936"/>
        <v>188.823879133974</v>
      </c>
      <c r="U5995" s="162">
        <f t="shared" si="937"/>
        <v>137.78215365553905</v>
      </c>
      <c r="V5995" s="163">
        <f t="shared" si="938"/>
        <v>0.9</v>
      </c>
      <c r="W5995" s="164">
        <f t="shared" si="939"/>
        <v>-18185339.818312228</v>
      </c>
      <c r="X5995" s="164">
        <f t="shared" si="940"/>
        <v>-58124894.138817072</v>
      </c>
    </row>
    <row r="5996" spans="10:24" x14ac:dyDescent="0.25">
      <c r="J5996">
        <v>5993</v>
      </c>
      <c r="K5996" s="43">
        <v>0.49382508245758949</v>
      </c>
      <c r="L5996">
        <v>0.71507401955723615</v>
      </c>
      <c r="M5996">
        <v>0.8098832109847357</v>
      </c>
      <c r="N5996" s="44">
        <v>0.82524815000710017</v>
      </c>
      <c r="O5996" s="161">
        <f t="shared" si="931"/>
        <v>5000000</v>
      </c>
      <c r="P5996" s="162">
        <f t="shared" si="932"/>
        <v>188.52404305066801</v>
      </c>
      <c r="Q5996" s="162">
        <f t="shared" si="933"/>
        <v>152.54932001279556</v>
      </c>
      <c r="R5996" s="163">
        <f t="shared" si="934"/>
        <v>1</v>
      </c>
      <c r="S5996" s="161">
        <f t="shared" si="935"/>
        <v>6000000</v>
      </c>
      <c r="T5996" s="162">
        <f t="shared" si="936"/>
        <v>192.84134768355599</v>
      </c>
      <c r="U5996" s="162">
        <f t="shared" si="937"/>
        <v>133.7746600063978</v>
      </c>
      <c r="V5996" s="163">
        <f t="shared" si="938"/>
        <v>1</v>
      </c>
      <c r="W5996" s="164">
        <f t="shared" si="939"/>
        <v>129873615.18936226</v>
      </c>
      <c r="X5996" s="164">
        <f t="shared" si="940"/>
        <v>204400126.06294918</v>
      </c>
    </row>
    <row r="5997" spans="10:24" x14ac:dyDescent="0.25">
      <c r="J5997">
        <v>5994</v>
      </c>
      <c r="K5997" s="43">
        <v>0.6393215355965246</v>
      </c>
      <c r="L5997">
        <v>2.3134793260183639E-2</v>
      </c>
      <c r="M5997">
        <v>4.1689803395386638E-2</v>
      </c>
      <c r="N5997" s="44">
        <v>0.43729011708333254</v>
      </c>
      <c r="O5997" s="161">
        <f t="shared" si="931"/>
        <v>6000000</v>
      </c>
      <c r="P5997" s="162">
        <f t="shared" si="932"/>
        <v>150.10611489229595</v>
      </c>
      <c r="Q5997" s="162">
        <f t="shared" si="933"/>
        <v>100.37190575921224</v>
      </c>
      <c r="R5997" s="163">
        <f t="shared" si="934"/>
        <v>1</v>
      </c>
      <c r="S5997" s="161">
        <f t="shared" si="935"/>
        <v>7000000</v>
      </c>
      <c r="T5997" s="162">
        <f t="shared" si="936"/>
        <v>180.03537163076533</v>
      </c>
      <c r="U5997" s="162">
        <f t="shared" si="937"/>
        <v>107.68595287960612</v>
      </c>
      <c r="V5997" s="163">
        <f t="shared" si="938"/>
        <v>1</v>
      </c>
      <c r="W5997" s="164">
        <f t="shared" si="939"/>
        <v>248405254.79850227</v>
      </c>
      <c r="X5997" s="164">
        <f t="shared" si="940"/>
        <v>356445931.25811446</v>
      </c>
    </row>
    <row r="5998" spans="10:24" x14ac:dyDescent="0.25">
      <c r="J5998">
        <v>5995</v>
      </c>
      <c r="K5998" s="43">
        <v>0.86682085540311116</v>
      </c>
      <c r="L5998">
        <v>0.4632784130598514</v>
      </c>
      <c r="M5998">
        <v>0.95738738567368054</v>
      </c>
      <c r="N5998" s="44">
        <v>0.18893683615007362</v>
      </c>
      <c r="O5998" s="161">
        <f t="shared" si="931"/>
        <v>7000000</v>
      </c>
      <c r="P5998" s="162">
        <f t="shared" si="932"/>
        <v>178.617333946749</v>
      </c>
      <c r="Q5998" s="162">
        <f t="shared" si="933"/>
        <v>169.42282135302349</v>
      </c>
      <c r="R5998" s="163">
        <f t="shared" si="934"/>
        <v>1</v>
      </c>
      <c r="S5998" s="161">
        <f t="shared" si="935"/>
        <v>7000000</v>
      </c>
      <c r="T5998" s="162">
        <f t="shared" si="936"/>
        <v>189.539111315583</v>
      </c>
      <c r="U5998" s="162">
        <f t="shared" si="937"/>
        <v>142.21141067651175</v>
      </c>
      <c r="V5998" s="163">
        <f t="shared" si="938"/>
        <v>0.9</v>
      </c>
      <c r="W5998" s="164">
        <f t="shared" si="939"/>
        <v>14361588.15607854</v>
      </c>
      <c r="X5998" s="164">
        <f t="shared" si="940"/>
        <v>148164514.02614892</v>
      </c>
    </row>
    <row r="5999" spans="10:24" x14ac:dyDescent="0.25">
      <c r="J5999">
        <v>5996</v>
      </c>
      <c r="K5999" s="43">
        <v>9.2503157059288688E-2</v>
      </c>
      <c r="L5999">
        <v>0.27185834483757987</v>
      </c>
      <c r="M5999">
        <v>0.88943256205805388</v>
      </c>
      <c r="N5999" s="44">
        <v>6.2067443470811723E-2</v>
      </c>
      <c r="O5999" s="161">
        <f t="shared" si="931"/>
        <v>2000000</v>
      </c>
      <c r="P5999" s="162">
        <f t="shared" si="932"/>
        <v>170.89196603367927</v>
      </c>
      <c r="Q5999" s="162">
        <f t="shared" si="933"/>
        <v>159.47031940970152</v>
      </c>
      <c r="R5999" s="163">
        <f t="shared" si="934"/>
        <v>1</v>
      </c>
      <c r="S5999" s="161">
        <f t="shared" si="935"/>
        <v>2000000</v>
      </c>
      <c r="T5999" s="162">
        <f t="shared" si="936"/>
        <v>186.9639886778931</v>
      </c>
      <c r="U5999" s="162">
        <f t="shared" si="937"/>
        <v>137.23515970485076</v>
      </c>
      <c r="V5999" s="163">
        <f t="shared" si="938"/>
        <v>0.9</v>
      </c>
      <c r="W5999" s="164">
        <f t="shared" si="939"/>
        <v>-27156706.752044499</v>
      </c>
      <c r="X5999" s="164">
        <f t="shared" si="940"/>
        <v>-60488107.848523781</v>
      </c>
    </row>
    <row r="6000" spans="10:24" x14ac:dyDescent="0.25">
      <c r="J6000">
        <v>5997</v>
      </c>
      <c r="K6000" s="43">
        <v>0.16533983128856788</v>
      </c>
      <c r="L6000">
        <v>0.40568437724079909</v>
      </c>
      <c r="M6000">
        <v>0.67763104751127667</v>
      </c>
      <c r="N6000" s="44">
        <v>0.81883067478120641</v>
      </c>
      <c r="O6000" s="161">
        <f t="shared" si="931"/>
        <v>2000000</v>
      </c>
      <c r="P6000" s="162">
        <f t="shared" si="932"/>
        <v>176.4200906883824</v>
      </c>
      <c r="Q6000" s="162">
        <f t="shared" si="933"/>
        <v>144.22169214018183</v>
      </c>
      <c r="R6000" s="163">
        <f t="shared" si="934"/>
        <v>1</v>
      </c>
      <c r="S6000" s="161">
        <f t="shared" si="935"/>
        <v>5000000</v>
      </c>
      <c r="T6000" s="162">
        <f t="shared" si="936"/>
        <v>188.80669689612748</v>
      </c>
      <c r="U6000" s="162">
        <f t="shared" si="937"/>
        <v>129.6108460700909</v>
      </c>
      <c r="V6000" s="163">
        <f t="shared" si="938"/>
        <v>1</v>
      </c>
      <c r="W6000" s="164">
        <f t="shared" si="939"/>
        <v>14396797.096401148</v>
      </c>
      <c r="X6000" s="164">
        <f t="shared" si="940"/>
        <v>145979254.13018286</v>
      </c>
    </row>
    <row r="6001" spans="10:24" x14ac:dyDescent="0.25">
      <c r="J6001">
        <v>5998</v>
      </c>
      <c r="K6001" s="43">
        <v>0.83741468338859393</v>
      </c>
      <c r="L6001">
        <v>0.36410908843365963</v>
      </c>
      <c r="M6001">
        <v>0.75811244252449494</v>
      </c>
      <c r="N6001" s="44">
        <v>0.54369742877437466</v>
      </c>
      <c r="O6001" s="161">
        <f t="shared" si="931"/>
        <v>7000000</v>
      </c>
      <c r="P6001" s="162">
        <f t="shared" si="932"/>
        <v>174.78754909289637</v>
      </c>
      <c r="Q6001" s="162">
        <f t="shared" si="933"/>
        <v>149.00487431742553</v>
      </c>
      <c r="R6001" s="163">
        <f t="shared" si="934"/>
        <v>1</v>
      </c>
      <c r="S6001" s="161">
        <f t="shared" si="935"/>
        <v>7000000</v>
      </c>
      <c r="T6001" s="162">
        <f t="shared" si="936"/>
        <v>188.26251636429879</v>
      </c>
      <c r="U6001" s="162">
        <f t="shared" si="937"/>
        <v>132.00243715871278</v>
      </c>
      <c r="V6001" s="163">
        <f t="shared" si="938"/>
        <v>1</v>
      </c>
      <c r="W6001" s="164">
        <f t="shared" si="939"/>
        <v>130478723.42829585</v>
      </c>
      <c r="X6001" s="164">
        <f t="shared" si="940"/>
        <v>243820554.43910205</v>
      </c>
    </row>
    <row r="6002" spans="10:24" x14ac:dyDescent="0.25">
      <c r="J6002">
        <v>5999</v>
      </c>
      <c r="K6002" s="43">
        <v>0.34165342439540891</v>
      </c>
      <c r="L6002">
        <v>0.58615107058258331</v>
      </c>
      <c r="M6002">
        <v>3.5634570044335567E-2</v>
      </c>
      <c r="N6002" s="44">
        <v>0.95685217691648861</v>
      </c>
      <c r="O6002" s="161">
        <f t="shared" si="931"/>
        <v>5000000</v>
      </c>
      <c r="P6002" s="162">
        <f t="shared" si="932"/>
        <v>183.26482632825864</v>
      </c>
      <c r="Q6002" s="162">
        <f t="shared" si="933"/>
        <v>98.924825643353017</v>
      </c>
      <c r="R6002" s="163">
        <f t="shared" si="934"/>
        <v>1</v>
      </c>
      <c r="S6002" s="161">
        <f t="shared" si="935"/>
        <v>6000000</v>
      </c>
      <c r="T6002" s="162">
        <f t="shared" si="936"/>
        <v>191.08827544275289</v>
      </c>
      <c r="U6002" s="162">
        <f t="shared" si="937"/>
        <v>106.96241282167651</v>
      </c>
      <c r="V6002" s="163">
        <f t="shared" si="938"/>
        <v>1</v>
      </c>
      <c r="W6002" s="164">
        <f t="shared" si="939"/>
        <v>371700003.42452806</v>
      </c>
      <c r="X6002" s="164">
        <f t="shared" si="940"/>
        <v>354755175.72645825</v>
      </c>
    </row>
    <row r="6003" spans="10:24" x14ac:dyDescent="0.25">
      <c r="J6003">
        <v>6000</v>
      </c>
      <c r="K6003" s="43">
        <v>0.55438331732960366</v>
      </c>
      <c r="L6003">
        <v>0.86876609312507669</v>
      </c>
      <c r="M6003">
        <v>0.8501416518281234</v>
      </c>
      <c r="N6003" s="44">
        <v>0.66664530562320601</v>
      </c>
      <c r="O6003" s="161">
        <f t="shared" si="931"/>
        <v>6000000</v>
      </c>
      <c r="P6003" s="162">
        <f t="shared" si="932"/>
        <v>196.80866014201072</v>
      </c>
      <c r="Q6003" s="162">
        <f t="shared" si="933"/>
        <v>155.74082229293955</v>
      </c>
      <c r="R6003" s="163">
        <f t="shared" si="934"/>
        <v>1</v>
      </c>
      <c r="S6003" s="161">
        <f t="shared" si="935"/>
        <v>6000000</v>
      </c>
      <c r="T6003" s="162">
        <f t="shared" si="936"/>
        <v>195.60288671400357</v>
      </c>
      <c r="U6003" s="162">
        <f t="shared" si="937"/>
        <v>135.37041114646976</v>
      </c>
      <c r="V6003" s="163">
        <f t="shared" si="938"/>
        <v>1</v>
      </c>
      <c r="W6003" s="164">
        <f t="shared" si="939"/>
        <v>196407027.09442702</v>
      </c>
      <c r="X6003" s="164">
        <f t="shared" si="940"/>
        <v>211394853.40520287</v>
      </c>
    </row>
    <row r="6004" spans="10:24" x14ac:dyDescent="0.25">
      <c r="J6004">
        <v>6001</v>
      </c>
      <c r="K6004" s="43">
        <v>0.5903822967711192</v>
      </c>
      <c r="L6004">
        <v>0.95338443324290667</v>
      </c>
      <c r="M6004">
        <v>0.90065226645403795</v>
      </c>
      <c r="N6004" s="44">
        <v>0.63019844518096835</v>
      </c>
      <c r="O6004" s="161">
        <f t="shared" si="931"/>
        <v>6000000</v>
      </c>
      <c r="P6004" s="162">
        <f t="shared" si="932"/>
        <v>205.1789148610446</v>
      </c>
      <c r="Q6004" s="162">
        <f t="shared" si="933"/>
        <v>160.70554214082867</v>
      </c>
      <c r="R6004" s="163">
        <f t="shared" si="934"/>
        <v>1</v>
      </c>
      <c r="S6004" s="161">
        <f t="shared" si="935"/>
        <v>6000000</v>
      </c>
      <c r="T6004" s="162">
        <f t="shared" si="936"/>
        <v>198.39297162034819</v>
      </c>
      <c r="U6004" s="162">
        <f t="shared" si="937"/>
        <v>137.85277107041435</v>
      </c>
      <c r="V6004" s="163">
        <f t="shared" si="938"/>
        <v>1</v>
      </c>
      <c r="W6004" s="164">
        <f t="shared" si="939"/>
        <v>216840236.32129562</v>
      </c>
      <c r="X6004" s="164">
        <f t="shared" si="940"/>
        <v>213241203.29960304</v>
      </c>
    </row>
    <row r="6005" spans="10:24" x14ac:dyDescent="0.25">
      <c r="J6005">
        <v>6002</v>
      </c>
      <c r="K6005" s="43">
        <v>0.35507326965767461</v>
      </c>
      <c r="L6005">
        <v>0.59042136825569136</v>
      </c>
      <c r="M6005">
        <v>0.78152818223300591</v>
      </c>
      <c r="N6005" s="44">
        <v>4.3211594879551729E-2</v>
      </c>
      <c r="O6005" s="161">
        <f t="shared" si="931"/>
        <v>5000000</v>
      </c>
      <c r="P6005" s="162">
        <f t="shared" si="932"/>
        <v>183.42943537166698</v>
      </c>
      <c r="Q6005" s="162">
        <f t="shared" si="933"/>
        <v>150.54729390700368</v>
      </c>
      <c r="R6005" s="163">
        <f t="shared" si="934"/>
        <v>1</v>
      </c>
      <c r="S6005" s="161">
        <f t="shared" si="935"/>
        <v>6000000</v>
      </c>
      <c r="T6005" s="162">
        <f t="shared" si="936"/>
        <v>191.14314512388898</v>
      </c>
      <c r="U6005" s="162">
        <f t="shared" si="937"/>
        <v>132.77364695350184</v>
      </c>
      <c r="V6005" s="163">
        <f t="shared" si="938"/>
        <v>0.9</v>
      </c>
      <c r="W6005" s="164">
        <f t="shared" si="939"/>
        <v>114410707.32331654</v>
      </c>
      <c r="X6005" s="164">
        <f t="shared" si="940"/>
        <v>165195290.1200906</v>
      </c>
    </row>
    <row r="6006" spans="10:24" x14ac:dyDescent="0.25">
      <c r="J6006">
        <v>6003</v>
      </c>
      <c r="K6006" s="43">
        <v>0.15319610144786433</v>
      </c>
      <c r="L6006">
        <v>0.43662316752209474</v>
      </c>
      <c r="M6006">
        <v>0.36207933813562976</v>
      </c>
      <c r="N6006" s="44">
        <v>0.65740043261117997</v>
      </c>
      <c r="O6006" s="161">
        <f t="shared" si="931"/>
        <v>2000000</v>
      </c>
      <c r="P6006" s="162">
        <f t="shared" si="932"/>
        <v>177.60695500058915</v>
      </c>
      <c r="Q6006" s="162">
        <f t="shared" si="933"/>
        <v>127.94187369713131</v>
      </c>
      <c r="R6006" s="163">
        <f t="shared" si="934"/>
        <v>1</v>
      </c>
      <c r="S6006" s="161">
        <f t="shared" si="935"/>
        <v>5000000</v>
      </c>
      <c r="T6006" s="162">
        <f t="shared" si="936"/>
        <v>189.20231833352972</v>
      </c>
      <c r="U6006" s="162">
        <f t="shared" si="937"/>
        <v>121.47093684856566</v>
      </c>
      <c r="V6006" s="163">
        <f t="shared" si="938"/>
        <v>1</v>
      </c>
      <c r="W6006" s="164">
        <f t="shared" si="939"/>
        <v>49330162.606915683</v>
      </c>
      <c r="X6006" s="164">
        <f t="shared" si="940"/>
        <v>188656907.4248203</v>
      </c>
    </row>
    <row r="6007" spans="10:24" x14ac:dyDescent="0.25">
      <c r="J6007">
        <v>6004</v>
      </c>
      <c r="K6007" s="43">
        <v>0.14818859060107314</v>
      </c>
      <c r="L6007">
        <v>0.42330902449440522</v>
      </c>
      <c r="M6007">
        <v>0.68542410741469484</v>
      </c>
      <c r="N6007" s="44">
        <v>0.57889990998424434</v>
      </c>
      <c r="O6007" s="161">
        <f t="shared" si="931"/>
        <v>2000000</v>
      </c>
      <c r="P6007" s="162">
        <f t="shared" si="932"/>
        <v>177.09847005825833</v>
      </c>
      <c r="Q6007" s="162">
        <f t="shared" si="933"/>
        <v>144.65842127242735</v>
      </c>
      <c r="R6007" s="163">
        <f t="shared" si="934"/>
        <v>1</v>
      </c>
      <c r="S6007" s="161">
        <f t="shared" si="935"/>
        <v>2000000</v>
      </c>
      <c r="T6007" s="162">
        <f t="shared" si="936"/>
        <v>189.03282335275279</v>
      </c>
      <c r="U6007" s="162">
        <f t="shared" si="937"/>
        <v>129.82921063621367</v>
      </c>
      <c r="V6007" s="163">
        <f t="shared" si="938"/>
        <v>1</v>
      </c>
      <c r="W6007" s="164">
        <f t="shared" si="939"/>
        <v>14880097.571661964</v>
      </c>
      <c r="X6007" s="164">
        <f t="shared" si="940"/>
        <v>-31592774.566921771</v>
      </c>
    </row>
    <row r="6008" spans="10:24" x14ac:dyDescent="0.25">
      <c r="J6008">
        <v>6005</v>
      </c>
      <c r="K6008" s="43">
        <v>4.5146686715413553E-2</v>
      </c>
      <c r="L6008">
        <v>0.11473122983146455</v>
      </c>
      <c r="M6008">
        <v>0.72565634153162051</v>
      </c>
      <c r="N6008" s="44">
        <v>0.42871718347870136</v>
      </c>
      <c r="O6008" s="161">
        <f t="shared" si="931"/>
        <v>1000000</v>
      </c>
      <c r="P6008" s="162">
        <f t="shared" si="932"/>
        <v>161.97382961121878</v>
      </c>
      <c r="Q6008" s="162">
        <f t="shared" si="933"/>
        <v>146.99456622715314</v>
      </c>
      <c r="R6008" s="163">
        <f t="shared" si="934"/>
        <v>1</v>
      </c>
      <c r="S6008" s="161">
        <f t="shared" si="935"/>
        <v>1000000</v>
      </c>
      <c r="T6008" s="162">
        <f t="shared" si="936"/>
        <v>183.99127653707293</v>
      </c>
      <c r="U6008" s="162">
        <f t="shared" si="937"/>
        <v>130.99728311357657</v>
      </c>
      <c r="V6008" s="163">
        <f t="shared" si="938"/>
        <v>1</v>
      </c>
      <c r="W6008" s="164">
        <f t="shared" si="939"/>
        <v>-35020736.615934372</v>
      </c>
      <c r="X6008" s="164">
        <f t="shared" si="940"/>
        <v>-97006006.576503634</v>
      </c>
    </row>
    <row r="6009" spans="10:24" x14ac:dyDescent="0.25">
      <c r="J6009">
        <v>6006</v>
      </c>
      <c r="K6009" s="43">
        <v>0.49498648182697069</v>
      </c>
      <c r="L6009">
        <v>0.67028964068323393</v>
      </c>
      <c r="M6009">
        <v>0.39912950038109363</v>
      </c>
      <c r="N6009" s="44">
        <v>0.42234827293714883</v>
      </c>
      <c r="O6009" s="161">
        <f t="shared" si="931"/>
        <v>5000000</v>
      </c>
      <c r="P6009" s="162">
        <f t="shared" si="932"/>
        <v>186.61069635455729</v>
      </c>
      <c r="Q6009" s="162">
        <f t="shared" si="933"/>
        <v>129.88798141415052</v>
      </c>
      <c r="R6009" s="163">
        <f t="shared" si="934"/>
        <v>1</v>
      </c>
      <c r="S6009" s="161">
        <f t="shared" si="935"/>
        <v>6000000</v>
      </c>
      <c r="T6009" s="162">
        <f t="shared" si="936"/>
        <v>192.2035654515191</v>
      </c>
      <c r="U6009" s="162">
        <f t="shared" si="937"/>
        <v>122.44399070707526</v>
      </c>
      <c r="V6009" s="163">
        <f t="shared" si="938"/>
        <v>1</v>
      </c>
      <c r="W6009" s="164">
        <f t="shared" si="939"/>
        <v>233613574.70203388</v>
      </c>
      <c r="X6009" s="164">
        <f t="shared" si="940"/>
        <v>268557448.466663</v>
      </c>
    </row>
    <row r="6010" spans="10:24" x14ac:dyDescent="0.25">
      <c r="J6010">
        <v>6007</v>
      </c>
      <c r="K6010" s="43">
        <v>0.43486950529583113</v>
      </c>
      <c r="L6010">
        <v>0.59042858596555348</v>
      </c>
      <c r="M6010">
        <v>0.98145840363841208</v>
      </c>
      <c r="N6010" s="44">
        <v>7.5234383655677917E-2</v>
      </c>
      <c r="O6010" s="161">
        <f t="shared" si="931"/>
        <v>5000000</v>
      </c>
      <c r="P6010" s="162">
        <f t="shared" si="932"/>
        <v>183.42971394022049</v>
      </c>
      <c r="Q6010" s="162">
        <f t="shared" si="933"/>
        <v>176.69693959236929</v>
      </c>
      <c r="R6010" s="163">
        <f t="shared" si="934"/>
        <v>1</v>
      </c>
      <c r="S6010" s="161">
        <f t="shared" si="935"/>
        <v>6000000</v>
      </c>
      <c r="T6010" s="162">
        <f t="shared" si="936"/>
        <v>191.14323798007351</v>
      </c>
      <c r="U6010" s="162">
        <f t="shared" si="937"/>
        <v>145.84846979618465</v>
      </c>
      <c r="V6010" s="163">
        <f t="shared" si="938"/>
        <v>0.9</v>
      </c>
      <c r="W6010" s="164">
        <f t="shared" si="939"/>
        <v>-16336128.260743976</v>
      </c>
      <c r="X6010" s="164">
        <f t="shared" si="940"/>
        <v>94591748.19299987</v>
      </c>
    </row>
    <row r="6011" spans="10:24" x14ac:dyDescent="0.25">
      <c r="J6011">
        <v>6008</v>
      </c>
      <c r="K6011" s="43">
        <v>0.21491282434168013</v>
      </c>
      <c r="L6011">
        <v>0.22499260028658519</v>
      </c>
      <c r="M6011">
        <v>0.44801419598038428</v>
      </c>
      <c r="N6011" s="44">
        <v>0.63491957890014461</v>
      </c>
      <c r="O6011" s="161">
        <f t="shared" si="931"/>
        <v>2000000</v>
      </c>
      <c r="P6011" s="162">
        <f t="shared" si="932"/>
        <v>168.66840450754745</v>
      </c>
      <c r="Q6011" s="162">
        <f t="shared" si="933"/>
        <v>132.38639842300842</v>
      </c>
      <c r="R6011" s="163">
        <f t="shared" si="934"/>
        <v>1</v>
      </c>
      <c r="S6011" s="161">
        <f t="shared" si="935"/>
        <v>5000000</v>
      </c>
      <c r="T6011" s="162">
        <f t="shared" si="936"/>
        <v>186.22280150251581</v>
      </c>
      <c r="U6011" s="162">
        <f t="shared" si="937"/>
        <v>123.69319921150421</v>
      </c>
      <c r="V6011" s="163">
        <f t="shared" si="938"/>
        <v>1</v>
      </c>
      <c r="W6011" s="164">
        <f t="shared" si="939"/>
        <v>22564012.169078067</v>
      </c>
      <c r="X6011" s="164">
        <f t="shared" si="940"/>
        <v>162648011.45505798</v>
      </c>
    </row>
    <row r="6012" spans="10:24" x14ac:dyDescent="0.25">
      <c r="J6012">
        <v>6009</v>
      </c>
      <c r="K6012" s="43">
        <v>0.62425988582069158</v>
      </c>
      <c r="L6012">
        <v>0.62481391496060501</v>
      </c>
      <c r="M6012">
        <v>0.59669744805660696</v>
      </c>
      <c r="N6012" s="44">
        <v>0.58817631323356512</v>
      </c>
      <c r="O6012" s="161">
        <f t="shared" si="931"/>
        <v>6000000</v>
      </c>
      <c r="P6012" s="162">
        <f t="shared" si="932"/>
        <v>184.77222998343345</v>
      </c>
      <c r="Q6012" s="162">
        <f t="shared" si="933"/>
        <v>139.89615988075306</v>
      </c>
      <c r="R6012" s="163">
        <f t="shared" si="934"/>
        <v>1</v>
      </c>
      <c r="S6012" s="161">
        <f t="shared" si="935"/>
        <v>7000000</v>
      </c>
      <c r="T6012" s="162">
        <f t="shared" si="936"/>
        <v>191.59074332781114</v>
      </c>
      <c r="U6012" s="162">
        <f t="shared" si="937"/>
        <v>127.44807994037653</v>
      </c>
      <c r="V6012" s="163">
        <f t="shared" si="938"/>
        <v>1</v>
      </c>
      <c r="W6012" s="164">
        <f t="shared" si="939"/>
        <v>219256420.61608231</v>
      </c>
      <c r="X6012" s="164">
        <f t="shared" si="940"/>
        <v>298998643.71204227</v>
      </c>
    </row>
    <row r="6013" spans="10:24" x14ac:dyDescent="0.25">
      <c r="J6013">
        <v>6010</v>
      </c>
      <c r="K6013" s="43">
        <v>9.8570805843153364E-3</v>
      </c>
      <c r="L6013">
        <v>0.14581844670250876</v>
      </c>
      <c r="M6013">
        <v>0.5176369778321579</v>
      </c>
      <c r="N6013" s="44">
        <v>0.73982941245263445</v>
      </c>
      <c r="O6013" s="161">
        <f t="shared" si="931"/>
        <v>1000000</v>
      </c>
      <c r="P6013" s="162">
        <f t="shared" si="932"/>
        <v>164.18193724289182</v>
      </c>
      <c r="Q6013" s="162">
        <f t="shared" si="933"/>
        <v>135.88447516239702</v>
      </c>
      <c r="R6013" s="163">
        <f t="shared" si="934"/>
        <v>1</v>
      </c>
      <c r="S6013" s="161">
        <f t="shared" si="935"/>
        <v>1000000</v>
      </c>
      <c r="T6013" s="162">
        <f t="shared" si="936"/>
        <v>184.72731241429727</v>
      </c>
      <c r="U6013" s="162">
        <f t="shared" si="937"/>
        <v>125.44223758119851</v>
      </c>
      <c r="V6013" s="163">
        <f t="shared" si="938"/>
        <v>1</v>
      </c>
      <c r="W6013" s="164">
        <f t="shared" si="939"/>
        <v>-21702537.919505205</v>
      </c>
      <c r="X6013" s="164">
        <f t="shared" si="940"/>
        <v>-90714925.166901231</v>
      </c>
    </row>
    <row r="6014" spans="10:24" x14ac:dyDescent="0.25">
      <c r="J6014">
        <v>6011</v>
      </c>
      <c r="K6014" s="43">
        <v>0.22306545502474784</v>
      </c>
      <c r="L6014">
        <v>0.23288768447117481</v>
      </c>
      <c r="M6014">
        <v>0.23708559708297927</v>
      </c>
      <c r="N6014" s="44">
        <v>0.9525635995967241</v>
      </c>
      <c r="O6014" s="161">
        <f t="shared" si="931"/>
        <v>2000000</v>
      </c>
      <c r="P6014" s="162">
        <f t="shared" si="932"/>
        <v>169.05945012912375</v>
      </c>
      <c r="Q6014" s="162">
        <f t="shared" si="933"/>
        <v>120.68582459150062</v>
      </c>
      <c r="R6014" s="163">
        <f t="shared" si="934"/>
        <v>1</v>
      </c>
      <c r="S6014" s="161">
        <f t="shared" si="935"/>
        <v>5000000</v>
      </c>
      <c r="T6014" s="162">
        <f t="shared" si="936"/>
        <v>186.35315004304124</v>
      </c>
      <c r="U6014" s="162">
        <f t="shared" si="937"/>
        <v>117.84291229575031</v>
      </c>
      <c r="V6014" s="163">
        <f t="shared" si="938"/>
        <v>1</v>
      </c>
      <c r="W6014" s="164">
        <f t="shared" si="939"/>
        <v>46747251.07524626</v>
      </c>
      <c r="X6014" s="164">
        <f t="shared" si="940"/>
        <v>192551188.73645467</v>
      </c>
    </row>
    <row r="6015" spans="10:24" x14ac:dyDescent="0.25">
      <c r="J6015">
        <v>6012</v>
      </c>
      <c r="K6015" s="43">
        <v>0.63366608846374828</v>
      </c>
      <c r="L6015">
        <v>0.72469007740324942</v>
      </c>
      <c r="M6015">
        <v>3.464757409098429E-2</v>
      </c>
      <c r="N6015" s="44">
        <v>8.364656362322842E-2</v>
      </c>
      <c r="O6015" s="161">
        <f t="shared" si="931"/>
        <v>6000000</v>
      </c>
      <c r="P6015" s="162">
        <f t="shared" si="932"/>
        <v>188.95247338899458</v>
      </c>
      <c r="Q6015" s="162">
        <f t="shared" si="933"/>
        <v>98.670187947588161</v>
      </c>
      <c r="R6015" s="163">
        <f t="shared" si="934"/>
        <v>1</v>
      </c>
      <c r="S6015" s="161">
        <f t="shared" si="935"/>
        <v>7000000</v>
      </c>
      <c r="T6015" s="162">
        <f t="shared" si="936"/>
        <v>192.98415779633152</v>
      </c>
      <c r="U6015" s="162">
        <f t="shared" si="937"/>
        <v>106.83509397379407</v>
      </c>
      <c r="V6015" s="163">
        <f t="shared" si="938"/>
        <v>0.9</v>
      </c>
      <c r="W6015" s="164">
        <f t="shared" si="939"/>
        <v>491693712.64843845</v>
      </c>
      <c r="X6015" s="164">
        <f t="shared" si="940"/>
        <v>392739102.08198583</v>
      </c>
    </row>
    <row r="6016" spans="10:24" x14ac:dyDescent="0.25">
      <c r="J6016">
        <v>6013</v>
      </c>
      <c r="K6016" s="43">
        <v>0.74247582622617836</v>
      </c>
      <c r="L6016">
        <v>0.96608757641328391</v>
      </c>
      <c r="M6016">
        <v>0.1032692718740269</v>
      </c>
      <c r="N6016" s="44">
        <v>0.53230731038992707</v>
      </c>
      <c r="O6016" s="161">
        <f t="shared" si="931"/>
        <v>6000000</v>
      </c>
      <c r="P6016" s="162">
        <f t="shared" si="932"/>
        <v>207.3925312287549</v>
      </c>
      <c r="Q6016" s="162">
        <f t="shared" si="933"/>
        <v>109.73718178419659</v>
      </c>
      <c r="R6016" s="163">
        <f t="shared" si="934"/>
        <v>1</v>
      </c>
      <c r="S6016" s="161">
        <f t="shared" si="935"/>
        <v>7000000</v>
      </c>
      <c r="T6016" s="162">
        <f t="shared" si="936"/>
        <v>199.1308437429183</v>
      </c>
      <c r="U6016" s="162">
        <f t="shared" si="937"/>
        <v>112.3685908920983</v>
      </c>
      <c r="V6016" s="163">
        <f t="shared" si="938"/>
        <v>1</v>
      </c>
      <c r="W6016" s="164">
        <f t="shared" si="939"/>
        <v>535932096.66734982</v>
      </c>
      <c r="X6016" s="164">
        <f t="shared" si="940"/>
        <v>457335769.95573997</v>
      </c>
    </row>
    <row r="6017" spans="10:24" x14ac:dyDescent="0.25">
      <c r="J6017">
        <v>6014</v>
      </c>
      <c r="K6017" s="43">
        <v>0.18224764546511585</v>
      </c>
      <c r="L6017">
        <v>0.30562427336663145</v>
      </c>
      <c r="M6017">
        <v>0.88885742408408275</v>
      </c>
      <c r="N6017" s="44">
        <v>0.74508669705582242</v>
      </c>
      <c r="O6017" s="161">
        <f t="shared" si="931"/>
        <v>2000000</v>
      </c>
      <c r="P6017" s="162">
        <f t="shared" si="932"/>
        <v>172.3756192971816</v>
      </c>
      <c r="Q6017" s="162">
        <f t="shared" si="933"/>
        <v>159.40948465077906</v>
      </c>
      <c r="R6017" s="163">
        <f t="shared" si="934"/>
        <v>1</v>
      </c>
      <c r="S6017" s="161">
        <f t="shared" si="935"/>
        <v>5000000</v>
      </c>
      <c r="T6017" s="162">
        <f t="shared" si="936"/>
        <v>187.45853976572721</v>
      </c>
      <c r="U6017" s="162">
        <f t="shared" si="937"/>
        <v>137.20474232538953</v>
      </c>
      <c r="V6017" s="163">
        <f t="shared" si="938"/>
        <v>1</v>
      </c>
      <c r="W6017" s="164">
        <f t="shared" si="939"/>
        <v>-24067730.707194924</v>
      </c>
      <c r="X6017" s="164">
        <f t="shared" si="940"/>
        <v>101268987.20168838</v>
      </c>
    </row>
    <row r="6018" spans="10:24" x14ac:dyDescent="0.25">
      <c r="J6018">
        <v>6015</v>
      </c>
      <c r="K6018" s="43">
        <v>0.16629267556485028</v>
      </c>
      <c r="L6018">
        <v>0.95827080896355288</v>
      </c>
      <c r="M6018">
        <v>0.44577090598715718</v>
      </c>
      <c r="N6018" s="44">
        <v>0.51961943103016905</v>
      </c>
      <c r="O6018" s="161">
        <f t="shared" si="931"/>
        <v>2000000</v>
      </c>
      <c r="P6018" s="162">
        <f t="shared" si="932"/>
        <v>205.96444346853866</v>
      </c>
      <c r="Q6018" s="162">
        <f t="shared" si="933"/>
        <v>132.27292949612166</v>
      </c>
      <c r="R6018" s="163">
        <f t="shared" si="934"/>
        <v>1</v>
      </c>
      <c r="S6018" s="161">
        <f t="shared" si="935"/>
        <v>5000000</v>
      </c>
      <c r="T6018" s="162">
        <f t="shared" si="936"/>
        <v>198.65481448951289</v>
      </c>
      <c r="U6018" s="162">
        <f t="shared" si="937"/>
        <v>123.63646474806083</v>
      </c>
      <c r="V6018" s="163">
        <f t="shared" si="938"/>
        <v>1</v>
      </c>
      <c r="W6018" s="164">
        <f t="shared" si="939"/>
        <v>97383027.944833994</v>
      </c>
      <c r="X6018" s="164">
        <f t="shared" si="940"/>
        <v>225091748.70726025</v>
      </c>
    </row>
    <row r="6019" spans="10:24" x14ac:dyDescent="0.25">
      <c r="J6019">
        <v>6016</v>
      </c>
      <c r="K6019" s="43">
        <v>0.19533634938340227</v>
      </c>
      <c r="L6019">
        <v>0.49503563656332494</v>
      </c>
      <c r="M6019">
        <v>0.23971990091663131</v>
      </c>
      <c r="N6019" s="44">
        <v>0.62712040272692904</v>
      </c>
      <c r="O6019" s="161">
        <f t="shared" si="931"/>
        <v>2000000</v>
      </c>
      <c r="P6019" s="162">
        <f t="shared" si="932"/>
        <v>179.81333797613544</v>
      </c>
      <c r="Q6019" s="162">
        <f t="shared" si="933"/>
        <v>120.85592285416058</v>
      </c>
      <c r="R6019" s="163">
        <f t="shared" si="934"/>
        <v>1</v>
      </c>
      <c r="S6019" s="161">
        <f t="shared" si="935"/>
        <v>5000000</v>
      </c>
      <c r="T6019" s="162">
        <f t="shared" si="936"/>
        <v>189.93777932537847</v>
      </c>
      <c r="U6019" s="162">
        <f t="shared" si="937"/>
        <v>117.92796142708029</v>
      </c>
      <c r="V6019" s="163">
        <f t="shared" si="938"/>
        <v>1</v>
      </c>
      <c r="W6019" s="164">
        <f t="shared" si="939"/>
        <v>67914830.243949726</v>
      </c>
      <c r="X6019" s="164">
        <f t="shared" si="940"/>
        <v>210049089.4914909</v>
      </c>
    </row>
    <row r="6020" spans="10:24" x14ac:dyDescent="0.25">
      <c r="J6020">
        <v>6017</v>
      </c>
      <c r="K6020" s="43">
        <v>4.6586955733072255E-3</v>
      </c>
      <c r="L6020">
        <v>0.10949245179689837</v>
      </c>
      <c r="M6020">
        <v>0.97376340373341852</v>
      </c>
      <c r="N6020" s="44">
        <v>0.82086394209744162</v>
      </c>
      <c r="O6020" s="161">
        <f t="shared" si="931"/>
        <v>1000000</v>
      </c>
      <c r="P6020" s="162">
        <f t="shared" si="932"/>
        <v>161.56152277287248</v>
      </c>
      <c r="Q6020" s="162">
        <f t="shared" si="933"/>
        <v>173.78462392982797</v>
      </c>
      <c r="R6020" s="163">
        <f t="shared" si="934"/>
        <v>1</v>
      </c>
      <c r="S6020" s="161">
        <f t="shared" si="935"/>
        <v>1000000</v>
      </c>
      <c r="T6020" s="162">
        <f t="shared" si="936"/>
        <v>183.85384092429084</v>
      </c>
      <c r="U6020" s="162">
        <f t="shared" si="937"/>
        <v>144.39231196491397</v>
      </c>
      <c r="V6020" s="163">
        <f t="shared" si="938"/>
        <v>1</v>
      </c>
      <c r="W6020" s="164">
        <f t="shared" si="939"/>
        <v>-62223101.156955495</v>
      </c>
      <c r="X6020" s="164">
        <f t="shared" si="940"/>
        <v>-110538471.04062313</v>
      </c>
    </row>
    <row r="6021" spans="10:24" x14ac:dyDescent="0.25">
      <c r="J6021">
        <v>6018</v>
      </c>
      <c r="K6021" s="43">
        <v>0.73848214101131471</v>
      </c>
      <c r="L6021">
        <v>0.85849871076552264</v>
      </c>
      <c r="M6021">
        <v>0.92846186356921823</v>
      </c>
      <c r="N6021" s="44">
        <v>0.8006956534710612</v>
      </c>
      <c r="O6021" s="161">
        <f t="shared" ref="O6021:O6084" si="941">VLOOKUP(K6021,$E$5:$H$10,4)</f>
        <v>6000000</v>
      </c>
      <c r="P6021" s="162">
        <f t="shared" ref="P6021:P6084" si="942">_xlfn.NORM.INV(L6021,$E$12,$E$13)</f>
        <v>196.10398056855792</v>
      </c>
      <c r="Q6021" s="162">
        <f t="shared" ref="Q6021:Q6084" si="943">_xlfn.NORM.INV(M6021,$E$15,$E$16)</f>
        <v>164.28861635749843</v>
      </c>
      <c r="R6021" s="163">
        <f t="shared" ref="R6021:R6084" si="944">VLOOKUP(N6021,$E$19:$H$21,4)</f>
        <v>1</v>
      </c>
      <c r="S6021" s="161">
        <f t="shared" ref="S6021:S6084" si="945">VLOOKUP(K6021,$G$5:$H$10,2)</f>
        <v>7000000</v>
      </c>
      <c r="T6021" s="162">
        <f t="shared" ref="T6021:T6084" si="946">_xlfn.NORM.INV(L6021,$G$12,$G$13)</f>
        <v>195.36799352285263</v>
      </c>
      <c r="U6021" s="162">
        <f t="shared" ref="U6021:U6084" si="947">_xlfn.NORM.INV(M6021,$G$15,$G$16)</f>
        <v>139.64430817874921</v>
      </c>
      <c r="V6021" s="163">
        <f t="shared" ref="V6021:V6084" si="948">VLOOKUP(N6021,$G$19:$H$21,2)</f>
        <v>1</v>
      </c>
      <c r="W6021" s="164">
        <f t="shared" ref="W6021:W6084" si="949">O6021*(P6021-Q6021)*R6021-$D$23-$D$24</f>
        <v>140892185.26635695</v>
      </c>
      <c r="X6021" s="164">
        <f t="shared" ref="X6021:X6084" si="950">S6021*(T6021-U6021)*V6021-$F$23-$F$24</f>
        <v>240065797.40872389</v>
      </c>
    </row>
    <row r="6022" spans="10:24" x14ac:dyDescent="0.25">
      <c r="J6022">
        <v>6019</v>
      </c>
      <c r="K6022" s="43">
        <v>0.49071012362009836</v>
      </c>
      <c r="L6022">
        <v>0.95221698309417158</v>
      </c>
      <c r="M6022">
        <v>0.50245244838205683</v>
      </c>
      <c r="N6022" s="44">
        <v>0.34943133933788351</v>
      </c>
      <c r="O6022" s="161">
        <f t="shared" si="941"/>
        <v>5000000</v>
      </c>
      <c r="P6022" s="162">
        <f t="shared" si="942"/>
        <v>205.00110615632985</v>
      </c>
      <c r="Q6022" s="162">
        <f t="shared" si="943"/>
        <v>135.12294830351036</v>
      </c>
      <c r="R6022" s="163">
        <f t="shared" si="944"/>
        <v>1</v>
      </c>
      <c r="S6022" s="161">
        <f t="shared" si="945"/>
        <v>6000000</v>
      </c>
      <c r="T6022" s="162">
        <f t="shared" si="946"/>
        <v>198.33370205210994</v>
      </c>
      <c r="U6022" s="162">
        <f t="shared" si="947"/>
        <v>125.06147415175518</v>
      </c>
      <c r="V6022" s="163">
        <f t="shared" si="948"/>
        <v>1</v>
      </c>
      <c r="W6022" s="164">
        <f t="shared" si="949"/>
        <v>299390789.26409751</v>
      </c>
      <c r="X6022" s="164">
        <f t="shared" si="950"/>
        <v>289633367.40212858</v>
      </c>
    </row>
    <row r="6023" spans="10:24" x14ac:dyDescent="0.25">
      <c r="J6023">
        <v>6020</v>
      </c>
      <c r="K6023" s="43">
        <v>0.79777167767652735</v>
      </c>
      <c r="L6023">
        <v>0.17428178816091178</v>
      </c>
      <c r="M6023">
        <v>0.99096146147744002</v>
      </c>
      <c r="N6023" s="44">
        <v>0.95601242524644814</v>
      </c>
      <c r="O6023" s="161">
        <f t="shared" si="941"/>
        <v>7000000</v>
      </c>
      <c r="P6023" s="162">
        <f t="shared" si="942"/>
        <v>165.93931316649198</v>
      </c>
      <c r="Q6023" s="162">
        <f t="shared" si="943"/>
        <v>182.28071132715058</v>
      </c>
      <c r="R6023" s="163">
        <f t="shared" si="944"/>
        <v>1</v>
      </c>
      <c r="S6023" s="161">
        <f t="shared" si="945"/>
        <v>7000000</v>
      </c>
      <c r="T6023" s="162">
        <f t="shared" si="946"/>
        <v>185.31310438883065</v>
      </c>
      <c r="U6023" s="162">
        <f t="shared" si="947"/>
        <v>148.64035566357529</v>
      </c>
      <c r="V6023" s="163">
        <f t="shared" si="948"/>
        <v>1</v>
      </c>
      <c r="W6023" s="164">
        <f t="shared" si="949"/>
        <v>-164389787.12461019</v>
      </c>
      <c r="X6023" s="164">
        <f t="shared" si="950"/>
        <v>106709241.07678753</v>
      </c>
    </row>
    <row r="6024" spans="10:24" x14ac:dyDescent="0.25">
      <c r="J6024">
        <v>6021</v>
      </c>
      <c r="K6024" s="43">
        <v>0.93848295896118594</v>
      </c>
      <c r="L6024">
        <v>0.32894745938066472</v>
      </c>
      <c r="M6024">
        <v>0.85673907561711105</v>
      </c>
      <c r="N6024" s="44">
        <v>0.59699711736260597</v>
      </c>
      <c r="O6024" s="161">
        <f t="shared" si="941"/>
        <v>7000000</v>
      </c>
      <c r="P6024" s="162">
        <f t="shared" si="942"/>
        <v>173.35767890838855</v>
      </c>
      <c r="Q6024" s="162">
        <f t="shared" si="943"/>
        <v>156.31565551755639</v>
      </c>
      <c r="R6024" s="163">
        <f t="shared" si="944"/>
        <v>1</v>
      </c>
      <c r="S6024" s="161">
        <f t="shared" si="945"/>
        <v>9000000</v>
      </c>
      <c r="T6024" s="162">
        <f t="shared" si="946"/>
        <v>187.78589296946285</v>
      </c>
      <c r="U6024" s="162">
        <f t="shared" si="947"/>
        <v>135.65782775877818</v>
      </c>
      <c r="V6024" s="163">
        <f t="shared" si="948"/>
        <v>1</v>
      </c>
      <c r="W6024" s="164">
        <f t="shared" si="949"/>
        <v>69294163.735825092</v>
      </c>
      <c r="X6024" s="164">
        <f t="shared" si="950"/>
        <v>319152586.89616203</v>
      </c>
    </row>
    <row r="6025" spans="10:24" x14ac:dyDescent="0.25">
      <c r="J6025">
        <v>6022</v>
      </c>
      <c r="K6025" s="43">
        <v>0.17713358630869247</v>
      </c>
      <c r="L6025">
        <v>0.20017500421908341</v>
      </c>
      <c r="M6025">
        <v>0.95728864395618851</v>
      </c>
      <c r="N6025" s="44">
        <v>1.9080167705800566E-3</v>
      </c>
      <c r="O6025" s="161">
        <f t="shared" si="941"/>
        <v>2000000</v>
      </c>
      <c r="P6025" s="162">
        <f t="shared" si="942"/>
        <v>167.385055532617</v>
      </c>
      <c r="Q6025" s="162">
        <f t="shared" si="943"/>
        <v>169.40107055411431</v>
      </c>
      <c r="R6025" s="163">
        <f t="shared" si="944"/>
        <v>1</v>
      </c>
      <c r="S6025" s="161">
        <f t="shared" si="945"/>
        <v>5000000</v>
      </c>
      <c r="T6025" s="162">
        <f t="shared" si="946"/>
        <v>185.79501851087232</v>
      </c>
      <c r="U6025" s="162">
        <f t="shared" si="947"/>
        <v>142.20053527705716</v>
      </c>
      <c r="V6025" s="163">
        <f t="shared" si="948"/>
        <v>0.05</v>
      </c>
      <c r="W6025" s="164">
        <f t="shared" si="949"/>
        <v>-54032030.042994618</v>
      </c>
      <c r="X6025" s="164">
        <f t="shared" si="950"/>
        <v>-139101379.1915462</v>
      </c>
    </row>
    <row r="6026" spans="10:24" x14ac:dyDescent="0.25">
      <c r="J6026">
        <v>6023</v>
      </c>
      <c r="K6026" s="43">
        <v>0.38372276223084933</v>
      </c>
      <c r="L6026">
        <v>0.23920699643998411</v>
      </c>
      <c r="M6026">
        <v>0.23372073498356583</v>
      </c>
      <c r="N6026" s="44">
        <v>0.62722846889710293</v>
      </c>
      <c r="O6026" s="161">
        <f t="shared" si="941"/>
        <v>5000000</v>
      </c>
      <c r="P6026" s="162">
        <f t="shared" si="942"/>
        <v>169.36716364317863</v>
      </c>
      <c r="Q6026" s="162">
        <f t="shared" si="943"/>
        <v>120.46703524067136</v>
      </c>
      <c r="R6026" s="163">
        <f t="shared" si="944"/>
        <v>1</v>
      </c>
      <c r="S6026" s="161">
        <f t="shared" si="945"/>
        <v>6000000</v>
      </c>
      <c r="T6026" s="162">
        <f t="shared" si="946"/>
        <v>186.45572121439287</v>
      </c>
      <c r="U6026" s="162">
        <f t="shared" si="947"/>
        <v>117.73351762033568</v>
      </c>
      <c r="V6026" s="163">
        <f t="shared" si="948"/>
        <v>1</v>
      </c>
      <c r="W6026" s="164">
        <f t="shared" si="949"/>
        <v>194500642.01253632</v>
      </c>
      <c r="X6026" s="164">
        <f t="shared" si="950"/>
        <v>262333221.56434315</v>
      </c>
    </row>
    <row r="6027" spans="10:24" x14ac:dyDescent="0.25">
      <c r="J6027">
        <v>6024</v>
      </c>
      <c r="K6027" s="43">
        <v>0.81777212483155792</v>
      </c>
      <c r="L6027">
        <v>0.67214488672655959</v>
      </c>
      <c r="M6027">
        <v>0.98452879202299282</v>
      </c>
      <c r="N6027" s="44">
        <v>0.48661733432337972</v>
      </c>
      <c r="O6027" s="161">
        <f t="shared" si="941"/>
        <v>7000000</v>
      </c>
      <c r="P6027" s="162">
        <f t="shared" si="942"/>
        <v>186.68765396725877</v>
      </c>
      <c r="Q6027" s="162">
        <f t="shared" si="943"/>
        <v>178.15624914539944</v>
      </c>
      <c r="R6027" s="163">
        <f t="shared" si="944"/>
        <v>1</v>
      </c>
      <c r="S6027" s="161">
        <f t="shared" si="945"/>
        <v>7000000</v>
      </c>
      <c r="T6027" s="162">
        <f t="shared" si="946"/>
        <v>192.22921798908627</v>
      </c>
      <c r="U6027" s="162">
        <f t="shared" si="947"/>
        <v>146.57812457269972</v>
      </c>
      <c r="V6027" s="163">
        <f t="shared" si="948"/>
        <v>1</v>
      </c>
      <c r="W6027" s="164">
        <f t="shared" si="949"/>
        <v>9719833.7530152798</v>
      </c>
      <c r="X6027" s="164">
        <f t="shared" si="950"/>
        <v>169557653.91470581</v>
      </c>
    </row>
    <row r="6028" spans="10:24" x14ac:dyDescent="0.25">
      <c r="J6028">
        <v>6025</v>
      </c>
      <c r="K6028" s="43">
        <v>0.47597345513057487</v>
      </c>
      <c r="L6028">
        <v>0.47294248296129227</v>
      </c>
      <c r="M6028">
        <v>0.16802322572389095</v>
      </c>
      <c r="N6028" s="44">
        <v>0.82021831217989494</v>
      </c>
      <c r="O6028" s="161">
        <f t="shared" si="941"/>
        <v>5000000</v>
      </c>
      <c r="P6028" s="162">
        <f t="shared" si="942"/>
        <v>178.98187172066886</v>
      </c>
      <c r="Q6028" s="162">
        <f t="shared" si="943"/>
        <v>115.7598744830843</v>
      </c>
      <c r="R6028" s="163">
        <f t="shared" si="944"/>
        <v>1</v>
      </c>
      <c r="S6028" s="161">
        <f t="shared" si="945"/>
        <v>6000000</v>
      </c>
      <c r="T6028" s="162">
        <f t="shared" si="946"/>
        <v>189.66062390688961</v>
      </c>
      <c r="U6028" s="162">
        <f t="shared" si="947"/>
        <v>115.37993724154215</v>
      </c>
      <c r="V6028" s="163">
        <f t="shared" si="948"/>
        <v>1</v>
      </c>
      <c r="W6028" s="164">
        <f t="shared" si="949"/>
        <v>266109986.18792278</v>
      </c>
      <c r="X6028" s="164">
        <f t="shared" si="950"/>
        <v>295684119.99208474</v>
      </c>
    </row>
    <row r="6029" spans="10:24" x14ac:dyDescent="0.25">
      <c r="J6029">
        <v>6026</v>
      </c>
      <c r="K6029" s="43">
        <v>0.61352463517079703</v>
      </c>
      <c r="L6029">
        <v>0.68995234713850517</v>
      </c>
      <c r="M6029">
        <v>0.13737891743346842</v>
      </c>
      <c r="N6029" s="44">
        <v>0.88451241848804452</v>
      </c>
      <c r="O6029" s="161">
        <f t="shared" si="941"/>
        <v>6000000</v>
      </c>
      <c r="P6029" s="162">
        <f t="shared" si="942"/>
        <v>187.43572918381361</v>
      </c>
      <c r="Q6029" s="162">
        <f t="shared" si="943"/>
        <v>113.15657491422388</v>
      </c>
      <c r="R6029" s="163">
        <f t="shared" si="944"/>
        <v>1</v>
      </c>
      <c r="S6029" s="161">
        <f t="shared" si="945"/>
        <v>7000000</v>
      </c>
      <c r="T6029" s="162">
        <f t="shared" si="946"/>
        <v>192.47857639460454</v>
      </c>
      <c r="U6029" s="162">
        <f t="shared" si="947"/>
        <v>114.07828745711194</v>
      </c>
      <c r="V6029" s="163">
        <f t="shared" si="948"/>
        <v>1</v>
      </c>
      <c r="W6029" s="164">
        <f t="shared" si="949"/>
        <v>395674925.61753833</v>
      </c>
      <c r="X6029" s="164">
        <f t="shared" si="950"/>
        <v>398802022.56244826</v>
      </c>
    </row>
    <row r="6030" spans="10:24" x14ac:dyDescent="0.25">
      <c r="J6030">
        <v>6027</v>
      </c>
      <c r="K6030" s="43">
        <v>0.39746594410256431</v>
      </c>
      <c r="L6030">
        <v>0.58630211831315049</v>
      </c>
      <c r="M6030">
        <v>0.32431820783402809</v>
      </c>
      <c r="N6030" s="44">
        <v>0.17819130807881456</v>
      </c>
      <c r="O6030" s="161">
        <f t="shared" si="941"/>
        <v>5000000</v>
      </c>
      <c r="P6030" s="162">
        <f t="shared" si="942"/>
        <v>183.27064201237553</v>
      </c>
      <c r="Q6030" s="162">
        <f t="shared" si="943"/>
        <v>125.88685354786476</v>
      </c>
      <c r="R6030" s="163">
        <f t="shared" si="944"/>
        <v>1</v>
      </c>
      <c r="S6030" s="161">
        <f t="shared" si="945"/>
        <v>6000000</v>
      </c>
      <c r="T6030" s="162">
        <f t="shared" si="946"/>
        <v>191.09021400412519</v>
      </c>
      <c r="U6030" s="162">
        <f t="shared" si="947"/>
        <v>120.44342677393239</v>
      </c>
      <c r="V6030" s="163">
        <f t="shared" si="948"/>
        <v>0.9</v>
      </c>
      <c r="W6030" s="164">
        <f t="shared" si="949"/>
        <v>236918942.32255387</v>
      </c>
      <c r="X6030" s="164">
        <f t="shared" si="950"/>
        <v>231492651.04304111</v>
      </c>
    </row>
    <row r="6031" spans="10:24" x14ac:dyDescent="0.25">
      <c r="J6031">
        <v>6028</v>
      </c>
      <c r="K6031" s="43">
        <v>0.12352928512731476</v>
      </c>
      <c r="L6031">
        <v>0.202000135985547</v>
      </c>
      <c r="M6031">
        <v>0.18385133489746108</v>
      </c>
      <c r="N6031" s="44">
        <v>1.7804031904534834E-2</v>
      </c>
      <c r="O6031" s="161">
        <f t="shared" si="941"/>
        <v>2000000</v>
      </c>
      <c r="P6031" s="162">
        <f t="shared" si="942"/>
        <v>167.48252622018256</v>
      </c>
      <c r="Q6031" s="162">
        <f t="shared" si="943"/>
        <v>116.98430095390469</v>
      </c>
      <c r="R6031" s="163">
        <f t="shared" si="944"/>
        <v>1</v>
      </c>
      <c r="S6031" s="161">
        <f t="shared" si="945"/>
        <v>2000000</v>
      </c>
      <c r="T6031" s="162">
        <f t="shared" si="946"/>
        <v>185.82750874006086</v>
      </c>
      <c r="U6031" s="162">
        <f t="shared" si="947"/>
        <v>115.99215047695235</v>
      </c>
      <c r="V6031" s="163">
        <f t="shared" si="948"/>
        <v>0.05</v>
      </c>
      <c r="W6031" s="164">
        <f t="shared" si="949"/>
        <v>50996450.532555744</v>
      </c>
      <c r="X6031" s="164">
        <f t="shared" si="950"/>
        <v>-143016464.17368916</v>
      </c>
    </row>
    <row r="6032" spans="10:24" x14ac:dyDescent="0.25">
      <c r="J6032">
        <v>6029</v>
      </c>
      <c r="K6032" s="43">
        <v>0.44191722677538825</v>
      </c>
      <c r="L6032">
        <v>1.3862982580622463E-3</v>
      </c>
      <c r="M6032">
        <v>0.16065551013516888</v>
      </c>
      <c r="N6032" s="44">
        <v>0.86811582947476451</v>
      </c>
      <c r="O6032" s="161">
        <f t="shared" si="941"/>
        <v>5000000</v>
      </c>
      <c r="P6032" s="162">
        <f t="shared" si="942"/>
        <v>135.12170791206427</v>
      </c>
      <c r="Q6032" s="162">
        <f t="shared" si="943"/>
        <v>115.16465267566564</v>
      </c>
      <c r="R6032" s="163">
        <f t="shared" si="944"/>
        <v>1</v>
      </c>
      <c r="S6032" s="161">
        <f t="shared" si="945"/>
        <v>6000000</v>
      </c>
      <c r="T6032" s="162">
        <f t="shared" si="946"/>
        <v>175.04056930402143</v>
      </c>
      <c r="U6032" s="162">
        <f t="shared" si="947"/>
        <v>115.08232633783282</v>
      </c>
      <c r="V6032" s="163">
        <f t="shared" si="948"/>
        <v>1</v>
      </c>
      <c r="W6032" s="164">
        <f t="shared" si="949"/>
        <v>49785276.181993157</v>
      </c>
      <c r="X6032" s="164">
        <f t="shared" si="950"/>
        <v>209749457.79713166</v>
      </c>
    </row>
    <row r="6033" spans="10:24" x14ac:dyDescent="0.25">
      <c r="J6033">
        <v>6030</v>
      </c>
      <c r="K6033" s="43">
        <v>0.8514761429673342</v>
      </c>
      <c r="L6033">
        <v>0.81478822785167737</v>
      </c>
      <c r="M6033">
        <v>2.9500221716009523E-2</v>
      </c>
      <c r="N6033" s="44">
        <v>0.41695790887770812</v>
      </c>
      <c r="O6033" s="161">
        <f t="shared" si="941"/>
        <v>7000000</v>
      </c>
      <c r="P6033" s="162">
        <f t="shared" si="942"/>
        <v>193.43520423385468</v>
      </c>
      <c r="Q6033" s="162">
        <f t="shared" si="943"/>
        <v>97.236199345559072</v>
      </c>
      <c r="R6033" s="163">
        <f t="shared" si="944"/>
        <v>1</v>
      </c>
      <c r="S6033" s="161">
        <f t="shared" si="945"/>
        <v>7000000</v>
      </c>
      <c r="T6033" s="162">
        <f t="shared" si="946"/>
        <v>194.47840141128489</v>
      </c>
      <c r="U6033" s="162">
        <f t="shared" si="947"/>
        <v>106.11809967277954</v>
      </c>
      <c r="V6033" s="163">
        <f t="shared" si="948"/>
        <v>1</v>
      </c>
      <c r="W6033" s="164">
        <f t="shared" si="949"/>
        <v>623393034.2180692</v>
      </c>
      <c r="X6033" s="164">
        <f t="shared" si="950"/>
        <v>468522112.16953754</v>
      </c>
    </row>
    <row r="6034" spans="10:24" x14ac:dyDescent="0.25">
      <c r="J6034">
        <v>6031</v>
      </c>
      <c r="K6034" s="43">
        <v>0.10366952312349731</v>
      </c>
      <c r="L6034">
        <v>5.8214220553819418E-3</v>
      </c>
      <c r="M6034">
        <v>0.78579803699147566</v>
      </c>
      <c r="N6034" s="44">
        <v>0.42428684830494467</v>
      </c>
      <c r="O6034" s="161">
        <f t="shared" si="941"/>
        <v>2000000</v>
      </c>
      <c r="P6034" s="162">
        <f t="shared" si="942"/>
        <v>142.15817423455519</v>
      </c>
      <c r="Q6034" s="162">
        <f t="shared" si="943"/>
        <v>150.83851656074262</v>
      </c>
      <c r="R6034" s="163">
        <f t="shared" si="944"/>
        <v>1</v>
      </c>
      <c r="S6034" s="161">
        <f t="shared" si="945"/>
        <v>2000000</v>
      </c>
      <c r="T6034" s="162">
        <f t="shared" si="946"/>
        <v>177.38605807818507</v>
      </c>
      <c r="U6034" s="162">
        <f t="shared" si="947"/>
        <v>132.91925828037131</v>
      </c>
      <c r="V6034" s="163">
        <f t="shared" si="948"/>
        <v>1</v>
      </c>
      <c r="W6034" s="164">
        <f t="shared" si="949"/>
        <v>-67360684.652374864</v>
      </c>
      <c r="X6034" s="164">
        <f t="shared" si="950"/>
        <v>-61066400.404372469</v>
      </c>
    </row>
    <row r="6035" spans="10:24" x14ac:dyDescent="0.25">
      <c r="J6035">
        <v>6032</v>
      </c>
      <c r="K6035" s="43">
        <v>0.43862414018497398</v>
      </c>
      <c r="L6035">
        <v>0.3299426675735917</v>
      </c>
      <c r="M6035">
        <v>0.66184961105660789</v>
      </c>
      <c r="N6035" s="44">
        <v>0.63573467954644569</v>
      </c>
      <c r="O6035" s="161">
        <f t="shared" si="941"/>
        <v>5000000</v>
      </c>
      <c r="P6035" s="162">
        <f t="shared" si="942"/>
        <v>173.39892775473831</v>
      </c>
      <c r="Q6035" s="162">
        <f t="shared" si="943"/>
        <v>143.35032672268031</v>
      </c>
      <c r="R6035" s="163">
        <f t="shared" si="944"/>
        <v>1</v>
      </c>
      <c r="S6035" s="161">
        <f t="shared" si="945"/>
        <v>6000000</v>
      </c>
      <c r="T6035" s="162">
        <f t="shared" si="946"/>
        <v>187.79964258491276</v>
      </c>
      <c r="U6035" s="162">
        <f t="shared" si="947"/>
        <v>129.17516336134014</v>
      </c>
      <c r="V6035" s="163">
        <f t="shared" si="948"/>
        <v>1</v>
      </c>
      <c r="W6035" s="164">
        <f t="shared" si="949"/>
        <v>100243005.16029</v>
      </c>
      <c r="X6035" s="164">
        <f t="shared" si="950"/>
        <v>201746875.34143573</v>
      </c>
    </row>
    <row r="6036" spans="10:24" x14ac:dyDescent="0.25">
      <c r="J6036">
        <v>6033</v>
      </c>
      <c r="K6036" s="43">
        <v>1.4810790917115457E-2</v>
      </c>
      <c r="L6036">
        <v>0.86852631087068433</v>
      </c>
      <c r="M6036">
        <v>0.37622088576923729</v>
      </c>
      <c r="N6036" s="44">
        <v>0.83364955846247735</v>
      </c>
      <c r="O6036" s="161">
        <f t="shared" si="941"/>
        <v>1000000</v>
      </c>
      <c r="P6036" s="162">
        <f t="shared" si="942"/>
        <v>196.79177927105204</v>
      </c>
      <c r="Q6036" s="162">
        <f t="shared" si="943"/>
        <v>128.69157334046008</v>
      </c>
      <c r="R6036" s="163">
        <f t="shared" si="944"/>
        <v>1</v>
      </c>
      <c r="S6036" s="161">
        <f t="shared" si="945"/>
        <v>1000000</v>
      </c>
      <c r="T6036" s="162">
        <f t="shared" si="946"/>
        <v>195.59725975701735</v>
      </c>
      <c r="U6036" s="162">
        <f t="shared" si="947"/>
        <v>121.84578667023004</v>
      </c>
      <c r="V6036" s="163">
        <f t="shared" si="948"/>
        <v>1</v>
      </c>
      <c r="W6036" s="164">
        <f t="shared" si="949"/>
        <v>18100205.930591956</v>
      </c>
      <c r="X6036" s="164">
        <f t="shared" si="950"/>
        <v>-76248526.913212687</v>
      </c>
    </row>
    <row r="6037" spans="10:24" x14ac:dyDescent="0.25">
      <c r="J6037">
        <v>6034</v>
      </c>
      <c r="K6037" s="43">
        <v>0.40231529308563729</v>
      </c>
      <c r="L6037">
        <v>0.9937415538574994</v>
      </c>
      <c r="M6037">
        <v>0.54167976931538342</v>
      </c>
      <c r="N6037" s="44">
        <v>0.83516238710906809</v>
      </c>
      <c r="O6037" s="161">
        <f t="shared" si="941"/>
        <v>5000000</v>
      </c>
      <c r="P6037" s="162">
        <f t="shared" si="942"/>
        <v>217.45839987404696</v>
      </c>
      <c r="Q6037" s="162">
        <f t="shared" si="943"/>
        <v>137.09332958843299</v>
      </c>
      <c r="R6037" s="163">
        <f t="shared" si="944"/>
        <v>1</v>
      </c>
      <c r="S6037" s="161">
        <f t="shared" si="945"/>
        <v>6000000</v>
      </c>
      <c r="T6037" s="162">
        <f t="shared" si="946"/>
        <v>202.48613329134898</v>
      </c>
      <c r="U6037" s="162">
        <f t="shared" si="947"/>
        <v>126.0466647942165</v>
      </c>
      <c r="V6037" s="163">
        <f t="shared" si="948"/>
        <v>1</v>
      </c>
      <c r="W6037" s="164">
        <f t="shared" si="949"/>
        <v>351825351.42806983</v>
      </c>
      <c r="X6037" s="164">
        <f t="shared" si="950"/>
        <v>308636810.98279488</v>
      </c>
    </row>
    <row r="6038" spans="10:24" x14ac:dyDescent="0.25">
      <c r="J6038">
        <v>6035</v>
      </c>
      <c r="K6038" s="43">
        <v>0.44406311560408185</v>
      </c>
      <c r="L6038">
        <v>0.14835786604223511</v>
      </c>
      <c r="M6038">
        <v>0.45366986180439961</v>
      </c>
      <c r="N6038" s="44">
        <v>0.51422761211710089</v>
      </c>
      <c r="O6038" s="161">
        <f t="shared" si="941"/>
        <v>5000000</v>
      </c>
      <c r="P6038" s="162">
        <f t="shared" si="942"/>
        <v>164.34746601666916</v>
      </c>
      <c r="Q6038" s="162">
        <f t="shared" si="943"/>
        <v>132.67210569654875</v>
      </c>
      <c r="R6038" s="163">
        <f t="shared" si="944"/>
        <v>1</v>
      </c>
      <c r="S6038" s="161">
        <f t="shared" si="945"/>
        <v>6000000</v>
      </c>
      <c r="T6038" s="162">
        <f t="shared" si="946"/>
        <v>184.78248867222305</v>
      </c>
      <c r="U6038" s="162">
        <f t="shared" si="947"/>
        <v>123.83605284827438</v>
      </c>
      <c r="V6038" s="163">
        <f t="shared" si="948"/>
        <v>1</v>
      </c>
      <c r="W6038" s="164">
        <f t="shared" si="949"/>
        <v>108376801.60060203</v>
      </c>
      <c r="X6038" s="164">
        <f t="shared" si="950"/>
        <v>215678614.94369203</v>
      </c>
    </row>
    <row r="6039" spans="10:24" x14ac:dyDescent="0.25">
      <c r="J6039">
        <v>6036</v>
      </c>
      <c r="K6039" s="43">
        <v>0.37727496599407229</v>
      </c>
      <c r="L6039">
        <v>0.18901077704310865</v>
      </c>
      <c r="M6039">
        <v>0.39591468396455221</v>
      </c>
      <c r="N6039" s="44">
        <v>0.62903570545130549</v>
      </c>
      <c r="O6039" s="161">
        <f t="shared" si="941"/>
        <v>5000000</v>
      </c>
      <c r="P6039" s="162">
        <f t="shared" si="942"/>
        <v>166.77678743443883</v>
      </c>
      <c r="Q6039" s="162">
        <f t="shared" si="943"/>
        <v>129.72128345198442</v>
      </c>
      <c r="R6039" s="163">
        <f t="shared" si="944"/>
        <v>1</v>
      </c>
      <c r="S6039" s="161">
        <f t="shared" si="945"/>
        <v>6000000</v>
      </c>
      <c r="T6039" s="162">
        <f t="shared" si="946"/>
        <v>185.59226247814627</v>
      </c>
      <c r="U6039" s="162">
        <f t="shared" si="947"/>
        <v>122.36064172599221</v>
      </c>
      <c r="V6039" s="163">
        <f t="shared" si="948"/>
        <v>1</v>
      </c>
      <c r="W6039" s="164">
        <f t="shared" si="949"/>
        <v>135277519.91227207</v>
      </c>
      <c r="X6039" s="164">
        <f t="shared" si="950"/>
        <v>229389724.51292437</v>
      </c>
    </row>
    <row r="6040" spans="10:24" x14ac:dyDescent="0.25">
      <c r="J6040">
        <v>6037</v>
      </c>
      <c r="K6040" s="43">
        <v>1.9776924932925155E-2</v>
      </c>
      <c r="L6040">
        <v>0.47368831411075452</v>
      </c>
      <c r="M6040">
        <v>5.2705584474151079E-2</v>
      </c>
      <c r="N6040" s="44">
        <v>0.56937961124283809</v>
      </c>
      <c r="O6040" s="161">
        <f t="shared" si="941"/>
        <v>1000000</v>
      </c>
      <c r="P6040" s="162">
        <f t="shared" si="942"/>
        <v>179.00997744325716</v>
      </c>
      <c r="Q6040" s="162">
        <f t="shared" si="943"/>
        <v>102.61664444922602</v>
      </c>
      <c r="R6040" s="163">
        <f t="shared" si="944"/>
        <v>1</v>
      </c>
      <c r="S6040" s="161">
        <f t="shared" si="945"/>
        <v>1000000</v>
      </c>
      <c r="T6040" s="162">
        <f t="shared" si="946"/>
        <v>189.66999248108573</v>
      </c>
      <c r="U6040" s="162">
        <f t="shared" si="947"/>
        <v>108.80832222461301</v>
      </c>
      <c r="V6040" s="163">
        <f t="shared" si="948"/>
        <v>1</v>
      </c>
      <c r="W6040" s="164">
        <f t="shared" si="949"/>
        <v>26393332.994031146</v>
      </c>
      <c r="X6040" s="164">
        <f t="shared" si="950"/>
        <v>-69138329.743527278</v>
      </c>
    </row>
    <row r="6041" spans="10:24" x14ac:dyDescent="0.25">
      <c r="J6041">
        <v>6038</v>
      </c>
      <c r="K6041" s="43">
        <v>0.39762392910624855</v>
      </c>
      <c r="L6041">
        <v>0.65321408515681356</v>
      </c>
      <c r="M6041">
        <v>0.33108354223089376</v>
      </c>
      <c r="N6041" s="44">
        <v>0.17779719298472452</v>
      </c>
      <c r="O6041" s="161">
        <f t="shared" si="941"/>
        <v>5000000</v>
      </c>
      <c r="P6041" s="162">
        <f t="shared" si="942"/>
        <v>185.91018711115385</v>
      </c>
      <c r="Q6041" s="162">
        <f t="shared" si="943"/>
        <v>126.26153705755016</v>
      </c>
      <c r="R6041" s="163">
        <f t="shared" si="944"/>
        <v>1</v>
      </c>
      <c r="S6041" s="161">
        <f t="shared" si="945"/>
        <v>6000000</v>
      </c>
      <c r="T6041" s="162">
        <f t="shared" si="946"/>
        <v>191.97006237038462</v>
      </c>
      <c r="U6041" s="162">
        <f t="shared" si="947"/>
        <v>120.63076852877508</v>
      </c>
      <c r="V6041" s="163">
        <f t="shared" si="948"/>
        <v>0.9</v>
      </c>
      <c r="W6041" s="164">
        <f t="shared" si="949"/>
        <v>248243250.26801842</v>
      </c>
      <c r="X6041" s="164">
        <f t="shared" si="950"/>
        <v>235232186.74469155</v>
      </c>
    </row>
    <row r="6042" spans="10:24" x14ac:dyDescent="0.25">
      <c r="J6042">
        <v>6039</v>
      </c>
      <c r="K6042" s="43">
        <v>0.72424658931669339</v>
      </c>
      <c r="L6042">
        <v>0.29703007918143265</v>
      </c>
      <c r="M6042">
        <v>0.75605748121014771</v>
      </c>
      <c r="N6042" s="44">
        <v>0.45301033131667023</v>
      </c>
      <c r="O6042" s="161">
        <f t="shared" si="941"/>
        <v>6000000</v>
      </c>
      <c r="P6042" s="162">
        <f t="shared" si="942"/>
        <v>172.00557591595003</v>
      </c>
      <c r="Q6042" s="162">
        <f t="shared" si="943"/>
        <v>148.87353220190178</v>
      </c>
      <c r="R6042" s="163">
        <f t="shared" si="944"/>
        <v>1</v>
      </c>
      <c r="S6042" s="161">
        <f t="shared" si="945"/>
        <v>7000000</v>
      </c>
      <c r="T6042" s="162">
        <f t="shared" si="946"/>
        <v>187.33519197198333</v>
      </c>
      <c r="U6042" s="162">
        <f t="shared" si="947"/>
        <v>131.93676610095088</v>
      </c>
      <c r="V6042" s="163">
        <f t="shared" si="948"/>
        <v>1</v>
      </c>
      <c r="W6042" s="164">
        <f t="shared" si="949"/>
        <v>88792262.284289509</v>
      </c>
      <c r="X6042" s="164">
        <f t="shared" si="950"/>
        <v>237788981.09722722</v>
      </c>
    </row>
    <row r="6043" spans="10:24" x14ac:dyDescent="0.25">
      <c r="J6043">
        <v>6040</v>
      </c>
      <c r="K6043" s="43">
        <v>0.29220565773001306</v>
      </c>
      <c r="L6043">
        <v>4.0186151912031787E-2</v>
      </c>
      <c r="M6043">
        <v>0.43235985697935597</v>
      </c>
      <c r="N6043" s="44">
        <v>0.20361746868522856</v>
      </c>
      <c r="O6043" s="161">
        <f t="shared" si="941"/>
        <v>2000000</v>
      </c>
      <c r="P6043" s="162">
        <f t="shared" si="942"/>
        <v>153.77205072195591</v>
      </c>
      <c r="Q6043" s="162">
        <f t="shared" si="943"/>
        <v>131.59261399363655</v>
      </c>
      <c r="R6043" s="163">
        <f t="shared" si="944"/>
        <v>1</v>
      </c>
      <c r="S6043" s="161">
        <f t="shared" si="945"/>
        <v>5000000</v>
      </c>
      <c r="T6043" s="162">
        <f t="shared" si="946"/>
        <v>181.25735024065196</v>
      </c>
      <c r="U6043" s="162">
        <f t="shared" si="947"/>
        <v>123.29630699681827</v>
      </c>
      <c r="V6043" s="163">
        <f t="shared" si="948"/>
        <v>1</v>
      </c>
      <c r="W6043" s="164">
        <f t="shared" si="949"/>
        <v>-5641126.5433612838</v>
      </c>
      <c r="X6043" s="164">
        <f t="shared" si="950"/>
        <v>139805216.21916842</v>
      </c>
    </row>
    <row r="6044" spans="10:24" x14ac:dyDescent="0.25">
      <c r="J6044">
        <v>6041</v>
      </c>
      <c r="K6044" s="43">
        <v>0.82551941570160225</v>
      </c>
      <c r="L6044">
        <v>0.28371658691112223</v>
      </c>
      <c r="M6044">
        <v>0.52022426747369876</v>
      </c>
      <c r="N6044" s="44">
        <v>0.84725654594536592</v>
      </c>
      <c r="O6044" s="161">
        <f t="shared" si="941"/>
        <v>7000000</v>
      </c>
      <c r="P6044" s="162">
        <f t="shared" si="942"/>
        <v>171.4224619513023</v>
      </c>
      <c r="Q6044" s="162">
        <f t="shared" si="943"/>
        <v>136.01432908184486</v>
      </c>
      <c r="R6044" s="163">
        <f t="shared" si="944"/>
        <v>1</v>
      </c>
      <c r="S6044" s="161">
        <f t="shared" si="945"/>
        <v>7000000</v>
      </c>
      <c r="T6044" s="162">
        <f t="shared" si="946"/>
        <v>187.14082065043411</v>
      </c>
      <c r="U6044" s="162">
        <f t="shared" si="947"/>
        <v>125.50716454092243</v>
      </c>
      <c r="V6044" s="163">
        <f t="shared" si="948"/>
        <v>1</v>
      </c>
      <c r="W6044" s="164">
        <f t="shared" si="949"/>
        <v>197856930.08620203</v>
      </c>
      <c r="X6044" s="164">
        <f t="shared" si="950"/>
        <v>281435592.76658171</v>
      </c>
    </row>
    <row r="6045" spans="10:24" x14ac:dyDescent="0.25">
      <c r="J6045">
        <v>6042</v>
      </c>
      <c r="K6045" s="43">
        <v>0.47322959830445055</v>
      </c>
      <c r="L6045">
        <v>0.19077390258742355</v>
      </c>
      <c r="M6045">
        <v>0.70484522656630888</v>
      </c>
      <c r="N6045" s="44">
        <v>0.25609927674234179</v>
      </c>
      <c r="O6045" s="161">
        <f t="shared" si="941"/>
        <v>5000000</v>
      </c>
      <c r="P6045" s="162">
        <f t="shared" si="942"/>
        <v>166.87428044665285</v>
      </c>
      <c r="Q6045" s="162">
        <f t="shared" si="943"/>
        <v>145.76775021530474</v>
      </c>
      <c r="R6045" s="163">
        <f t="shared" si="944"/>
        <v>1</v>
      </c>
      <c r="S6045" s="161">
        <f t="shared" si="945"/>
        <v>6000000</v>
      </c>
      <c r="T6045" s="162">
        <f t="shared" si="946"/>
        <v>185.62476014888429</v>
      </c>
      <c r="U6045" s="162">
        <f t="shared" si="947"/>
        <v>130.38387510765239</v>
      </c>
      <c r="V6045" s="163">
        <f t="shared" si="948"/>
        <v>1</v>
      </c>
      <c r="W6045" s="164">
        <f t="shared" si="949"/>
        <v>55532651.156740516</v>
      </c>
      <c r="X6045" s="164">
        <f t="shared" si="950"/>
        <v>181445310.24739146</v>
      </c>
    </row>
    <row r="6046" spans="10:24" x14ac:dyDescent="0.25">
      <c r="J6046">
        <v>6043</v>
      </c>
      <c r="K6046" s="43">
        <v>0.17610616428165815</v>
      </c>
      <c r="L6046">
        <v>0.55062876610633538</v>
      </c>
      <c r="M6046">
        <v>0.3963777691605852</v>
      </c>
      <c r="N6046" s="44">
        <v>7.8046354247518712E-2</v>
      </c>
      <c r="O6046" s="161">
        <f t="shared" si="941"/>
        <v>2000000</v>
      </c>
      <c r="P6046" s="162">
        <f t="shared" si="942"/>
        <v>181.90875123061434</v>
      </c>
      <c r="Q6046" s="162">
        <f t="shared" si="943"/>
        <v>129.74531816786234</v>
      </c>
      <c r="R6046" s="163">
        <f t="shared" si="944"/>
        <v>1</v>
      </c>
      <c r="S6046" s="161">
        <f t="shared" si="945"/>
        <v>5000000</v>
      </c>
      <c r="T6046" s="162">
        <f t="shared" si="946"/>
        <v>190.63625041020478</v>
      </c>
      <c r="U6046" s="162">
        <f t="shared" si="947"/>
        <v>122.37265908393117</v>
      </c>
      <c r="V6046" s="163">
        <f t="shared" si="948"/>
        <v>0.9</v>
      </c>
      <c r="W6046" s="164">
        <f t="shared" si="949"/>
        <v>54326866.125504017</v>
      </c>
      <c r="X6046" s="164">
        <f t="shared" si="950"/>
        <v>157186160.96823126</v>
      </c>
    </row>
    <row r="6047" spans="10:24" x14ac:dyDescent="0.25">
      <c r="J6047">
        <v>6044</v>
      </c>
      <c r="K6047" s="43">
        <v>0.43882451287721147</v>
      </c>
      <c r="L6047">
        <v>0.53396434899611311</v>
      </c>
      <c r="M6047">
        <v>0.44984471149094873</v>
      </c>
      <c r="N6047" s="44">
        <v>0.3124195954964164</v>
      </c>
      <c r="O6047" s="161">
        <f t="shared" si="941"/>
        <v>5000000</v>
      </c>
      <c r="P6047" s="162">
        <f t="shared" si="942"/>
        <v>181.27858658238506</v>
      </c>
      <c r="Q6047" s="162">
        <f t="shared" si="943"/>
        <v>132.47892614894786</v>
      </c>
      <c r="R6047" s="163">
        <f t="shared" si="944"/>
        <v>1</v>
      </c>
      <c r="S6047" s="161">
        <f t="shared" si="945"/>
        <v>6000000</v>
      </c>
      <c r="T6047" s="162">
        <f t="shared" si="946"/>
        <v>190.42619552746169</v>
      </c>
      <c r="U6047" s="162">
        <f t="shared" si="947"/>
        <v>123.73946307447393</v>
      </c>
      <c r="V6047" s="163">
        <f t="shared" si="948"/>
        <v>1</v>
      </c>
      <c r="W6047" s="164">
        <f t="shared" si="949"/>
        <v>193998302.16718599</v>
      </c>
      <c r="X6047" s="164">
        <f t="shared" si="950"/>
        <v>250120394.7179265</v>
      </c>
    </row>
    <row r="6048" spans="10:24" x14ac:dyDescent="0.25">
      <c r="J6048">
        <v>6045</v>
      </c>
      <c r="K6048" s="43">
        <v>0.88330353632396374</v>
      </c>
      <c r="L6048">
        <v>5.8405891956812006E-3</v>
      </c>
      <c r="M6048">
        <v>0.5939456382973719</v>
      </c>
      <c r="N6048" s="44">
        <v>4.7648926136549807E-2</v>
      </c>
      <c r="O6048" s="161">
        <f t="shared" si="941"/>
        <v>7000000</v>
      </c>
      <c r="P6048" s="162">
        <f t="shared" si="942"/>
        <v>142.17551747560748</v>
      </c>
      <c r="Q6048" s="162">
        <f t="shared" si="943"/>
        <v>139.75413047659094</v>
      </c>
      <c r="R6048" s="163">
        <f t="shared" si="944"/>
        <v>1</v>
      </c>
      <c r="S6048" s="161">
        <f t="shared" si="945"/>
        <v>7000000</v>
      </c>
      <c r="T6048" s="162">
        <f t="shared" si="946"/>
        <v>177.39183915853582</v>
      </c>
      <c r="U6048" s="162">
        <f t="shared" si="947"/>
        <v>127.37706523829547</v>
      </c>
      <c r="V6048" s="163">
        <f t="shared" si="948"/>
        <v>0.9</v>
      </c>
      <c r="W6048" s="164">
        <f t="shared" si="949"/>
        <v>-33050291.006884266</v>
      </c>
      <c r="X6048" s="164">
        <f t="shared" si="950"/>
        <v>165093075.69751418</v>
      </c>
    </row>
    <row r="6049" spans="10:24" x14ac:dyDescent="0.25">
      <c r="J6049">
        <v>6046</v>
      </c>
      <c r="K6049" s="43">
        <v>6.2961788150085463E-2</v>
      </c>
      <c r="L6049">
        <v>2.7444854029072152E-2</v>
      </c>
      <c r="M6049">
        <v>0.88266073266850642</v>
      </c>
      <c r="N6049" s="44">
        <v>0.21373173362982856</v>
      </c>
      <c r="O6049" s="161">
        <f t="shared" si="941"/>
        <v>2000000</v>
      </c>
      <c r="P6049" s="162">
        <f t="shared" si="942"/>
        <v>151.2037764441406</v>
      </c>
      <c r="Q6049" s="162">
        <f t="shared" si="943"/>
        <v>158.7678639771903</v>
      </c>
      <c r="R6049" s="163">
        <f t="shared" si="944"/>
        <v>1</v>
      </c>
      <c r="S6049" s="161">
        <f t="shared" si="945"/>
        <v>2000000</v>
      </c>
      <c r="T6049" s="162">
        <f t="shared" si="946"/>
        <v>180.40125881471351</v>
      </c>
      <c r="U6049" s="162">
        <f t="shared" si="947"/>
        <v>136.88393198859515</v>
      </c>
      <c r="V6049" s="163">
        <f t="shared" si="948"/>
        <v>1</v>
      </c>
      <c r="W6049" s="164">
        <f t="shared" si="949"/>
        <v>-65128175.066099405</v>
      </c>
      <c r="X6049" s="164">
        <f t="shared" si="950"/>
        <v>-62965346.34776327</v>
      </c>
    </row>
    <row r="6050" spans="10:24" x14ac:dyDescent="0.25">
      <c r="J6050">
        <v>6047</v>
      </c>
      <c r="K6050" s="43">
        <v>3.4017823755772669E-2</v>
      </c>
      <c r="L6050">
        <v>0.62738679607130532</v>
      </c>
      <c r="M6050">
        <v>0.11229393124145137</v>
      </c>
      <c r="N6050" s="44">
        <v>0.10374313275306624</v>
      </c>
      <c r="O6050" s="161">
        <f t="shared" si="941"/>
        <v>1000000</v>
      </c>
      <c r="P6050" s="162">
        <f t="shared" si="942"/>
        <v>184.8741014796492</v>
      </c>
      <c r="Q6050" s="162">
        <f t="shared" si="943"/>
        <v>110.71162518123433</v>
      </c>
      <c r="R6050" s="163">
        <f t="shared" si="944"/>
        <v>1</v>
      </c>
      <c r="S6050" s="161">
        <f t="shared" si="945"/>
        <v>1000000</v>
      </c>
      <c r="T6050" s="162">
        <f t="shared" si="946"/>
        <v>191.62470049321641</v>
      </c>
      <c r="U6050" s="162">
        <f t="shared" si="947"/>
        <v>112.85581259061716</v>
      </c>
      <c r="V6050" s="163">
        <f t="shared" si="948"/>
        <v>0.9</v>
      </c>
      <c r="W6050" s="164">
        <f t="shared" si="949"/>
        <v>24162476.298414871</v>
      </c>
      <c r="X6050" s="164">
        <f t="shared" si="950"/>
        <v>-79108000.887660682</v>
      </c>
    </row>
    <row r="6051" spans="10:24" x14ac:dyDescent="0.25">
      <c r="J6051">
        <v>6048</v>
      </c>
      <c r="K6051" s="43">
        <v>0.33586760618161715</v>
      </c>
      <c r="L6051">
        <v>0.60581833734776902</v>
      </c>
      <c r="M6051">
        <v>0.55943111423932379</v>
      </c>
      <c r="N6051" s="44">
        <v>0.54484271876629786</v>
      </c>
      <c r="O6051" s="161">
        <f t="shared" si="941"/>
        <v>5000000</v>
      </c>
      <c r="P6051" s="162">
        <f t="shared" si="942"/>
        <v>184.02654792629798</v>
      </c>
      <c r="Q6051" s="162">
        <f t="shared" si="943"/>
        <v>137.99054087222899</v>
      </c>
      <c r="R6051" s="163">
        <f t="shared" si="944"/>
        <v>1</v>
      </c>
      <c r="S6051" s="161">
        <f t="shared" si="945"/>
        <v>6000000</v>
      </c>
      <c r="T6051" s="162">
        <f t="shared" si="946"/>
        <v>191.34218264209932</v>
      </c>
      <c r="U6051" s="162">
        <f t="shared" si="947"/>
        <v>126.4952704361145</v>
      </c>
      <c r="V6051" s="163">
        <f t="shared" si="948"/>
        <v>1</v>
      </c>
      <c r="W6051" s="164">
        <f t="shared" si="949"/>
        <v>180180035.27034494</v>
      </c>
      <c r="X6051" s="164">
        <f t="shared" si="950"/>
        <v>239081473.23590893</v>
      </c>
    </row>
    <row r="6052" spans="10:24" x14ac:dyDescent="0.25">
      <c r="J6052">
        <v>6049</v>
      </c>
      <c r="K6052" s="43">
        <v>5.4854588256934012E-3</v>
      </c>
      <c r="L6052">
        <v>9.4351112318804997E-2</v>
      </c>
      <c r="M6052">
        <v>0.75965052806023592</v>
      </c>
      <c r="N6052" s="44">
        <v>0.11059309806599316</v>
      </c>
      <c r="O6052" s="161">
        <f t="shared" si="941"/>
        <v>1000000</v>
      </c>
      <c r="P6052" s="162">
        <f t="shared" si="942"/>
        <v>160.28358052055916</v>
      </c>
      <c r="Q6052" s="162">
        <f t="shared" si="943"/>
        <v>149.10357692617535</v>
      </c>
      <c r="R6052" s="163">
        <f t="shared" si="944"/>
        <v>1</v>
      </c>
      <c r="S6052" s="161">
        <f t="shared" si="945"/>
        <v>1000000</v>
      </c>
      <c r="T6052" s="162">
        <f t="shared" si="946"/>
        <v>183.42786017351972</v>
      </c>
      <c r="U6052" s="162">
        <f t="shared" si="947"/>
        <v>132.05178846308766</v>
      </c>
      <c r="V6052" s="163">
        <f t="shared" si="948"/>
        <v>0.9</v>
      </c>
      <c r="W6052" s="164">
        <f t="shared" si="949"/>
        <v>-38819996.405616194</v>
      </c>
      <c r="X6052" s="164">
        <f t="shared" si="950"/>
        <v>-103761535.46061113</v>
      </c>
    </row>
    <row r="6053" spans="10:24" x14ac:dyDescent="0.25">
      <c r="J6053">
        <v>6050</v>
      </c>
      <c r="K6053" s="43">
        <v>0.84478108726562307</v>
      </c>
      <c r="L6053">
        <v>0.27797597729821177</v>
      </c>
      <c r="M6053">
        <v>0.52196643118369945</v>
      </c>
      <c r="N6053" s="44">
        <v>0.40725211199507327</v>
      </c>
      <c r="O6053" s="161">
        <f t="shared" si="941"/>
        <v>7000000</v>
      </c>
      <c r="P6053" s="162">
        <f t="shared" si="942"/>
        <v>171.16702760376754</v>
      </c>
      <c r="Q6053" s="162">
        <f t="shared" si="943"/>
        <v>136.1017905923658</v>
      </c>
      <c r="R6053" s="163">
        <f t="shared" si="944"/>
        <v>1</v>
      </c>
      <c r="S6053" s="161">
        <f t="shared" si="945"/>
        <v>7000000</v>
      </c>
      <c r="T6053" s="162">
        <f t="shared" si="946"/>
        <v>187.0556758679225</v>
      </c>
      <c r="U6053" s="162">
        <f t="shared" si="947"/>
        <v>125.5508952961829</v>
      </c>
      <c r="V6053" s="163">
        <f t="shared" si="948"/>
        <v>1</v>
      </c>
      <c r="W6053" s="164">
        <f t="shared" si="949"/>
        <v>195456659.07981214</v>
      </c>
      <c r="X6053" s="164">
        <f t="shared" si="950"/>
        <v>280533464.00217724</v>
      </c>
    </row>
    <row r="6054" spans="10:24" x14ac:dyDescent="0.25">
      <c r="J6054">
        <v>6051</v>
      </c>
      <c r="K6054" s="43">
        <v>0.85147945934908464</v>
      </c>
      <c r="L6054">
        <v>5.4847871989841201E-2</v>
      </c>
      <c r="M6054">
        <v>0.18470987646159476</v>
      </c>
      <c r="N6054" s="44">
        <v>0.16447927303311649</v>
      </c>
      <c r="O6054" s="161">
        <f t="shared" si="941"/>
        <v>7000000</v>
      </c>
      <c r="P6054" s="162">
        <f t="shared" si="942"/>
        <v>156.00656728897494</v>
      </c>
      <c r="Q6054" s="162">
        <f t="shared" si="943"/>
        <v>117.0487842767028</v>
      </c>
      <c r="R6054" s="163">
        <f t="shared" si="944"/>
        <v>1</v>
      </c>
      <c r="S6054" s="161">
        <f t="shared" si="945"/>
        <v>7000000</v>
      </c>
      <c r="T6054" s="162">
        <f t="shared" si="946"/>
        <v>182.00218909632497</v>
      </c>
      <c r="U6054" s="162">
        <f t="shared" si="947"/>
        <v>116.0243921383514</v>
      </c>
      <c r="V6054" s="163">
        <f t="shared" si="948"/>
        <v>0.9</v>
      </c>
      <c r="W6054" s="164">
        <f t="shared" si="949"/>
        <v>222704481.0859049</v>
      </c>
      <c r="X6054" s="164">
        <f t="shared" si="950"/>
        <v>265660120.83523345</v>
      </c>
    </row>
    <row r="6055" spans="10:24" x14ac:dyDescent="0.25">
      <c r="J6055">
        <v>6052</v>
      </c>
      <c r="K6055" s="43">
        <v>0.8963591608033602</v>
      </c>
      <c r="L6055">
        <v>0.97242117640528236</v>
      </c>
      <c r="M6055">
        <v>0.28611314689932399</v>
      </c>
      <c r="N6055" s="44">
        <v>0.20274106514757639</v>
      </c>
      <c r="O6055" s="161">
        <f t="shared" si="941"/>
        <v>7000000</v>
      </c>
      <c r="P6055" s="162">
        <f t="shared" si="942"/>
        <v>208.76448501274888</v>
      </c>
      <c r="Q6055" s="162">
        <f t="shared" si="943"/>
        <v>123.70448472109031</v>
      </c>
      <c r="R6055" s="163">
        <f t="shared" si="944"/>
        <v>1</v>
      </c>
      <c r="S6055" s="161">
        <f t="shared" si="945"/>
        <v>7000000</v>
      </c>
      <c r="T6055" s="162">
        <f t="shared" si="946"/>
        <v>199.58816167091629</v>
      </c>
      <c r="U6055" s="162">
        <f t="shared" si="947"/>
        <v>119.35224236054515</v>
      </c>
      <c r="V6055" s="163">
        <f t="shared" si="948"/>
        <v>1</v>
      </c>
      <c r="W6055" s="164">
        <f t="shared" si="949"/>
        <v>545420002.04161</v>
      </c>
      <c r="X6055" s="164">
        <f t="shared" si="950"/>
        <v>411651435.172598</v>
      </c>
    </row>
    <row r="6056" spans="10:24" x14ac:dyDescent="0.25">
      <c r="J6056">
        <v>6053</v>
      </c>
      <c r="K6056" s="43">
        <v>0.34560305481398357</v>
      </c>
      <c r="L6056">
        <v>0.69009183880651825</v>
      </c>
      <c r="M6056">
        <v>0.31614514388722492</v>
      </c>
      <c r="N6056" s="44">
        <v>3.6053132880259686E-2</v>
      </c>
      <c r="O6056" s="161">
        <f t="shared" si="941"/>
        <v>5000000</v>
      </c>
      <c r="P6056" s="162">
        <f t="shared" si="942"/>
        <v>187.44166024515053</v>
      </c>
      <c r="Q6056" s="162">
        <f t="shared" si="943"/>
        <v>125.42988514188511</v>
      </c>
      <c r="R6056" s="163">
        <f t="shared" si="944"/>
        <v>1</v>
      </c>
      <c r="S6056" s="161">
        <f t="shared" si="945"/>
        <v>6000000</v>
      </c>
      <c r="T6056" s="162">
        <f t="shared" si="946"/>
        <v>192.48055341505017</v>
      </c>
      <c r="U6056" s="162">
        <f t="shared" si="947"/>
        <v>120.21494257094255</v>
      </c>
      <c r="V6056" s="163">
        <f t="shared" si="948"/>
        <v>0.9</v>
      </c>
      <c r="W6056" s="164">
        <f t="shared" si="949"/>
        <v>260058875.51632708</v>
      </c>
      <c r="X6056" s="164">
        <f t="shared" si="950"/>
        <v>240234298.55818111</v>
      </c>
    </row>
    <row r="6057" spans="10:24" x14ac:dyDescent="0.25">
      <c r="J6057">
        <v>6054</v>
      </c>
      <c r="K6057" s="43">
        <v>0.77285019387854736</v>
      </c>
      <c r="L6057">
        <v>0.65610861206935411</v>
      </c>
      <c r="M6057">
        <v>0.14729822323856823</v>
      </c>
      <c r="N6057" s="44">
        <v>0.40151209855785908</v>
      </c>
      <c r="O6057" s="161">
        <f t="shared" si="941"/>
        <v>7000000</v>
      </c>
      <c r="P6057" s="162">
        <f t="shared" si="942"/>
        <v>186.02798735752006</v>
      </c>
      <c r="Q6057" s="162">
        <f t="shared" si="943"/>
        <v>114.03816975506575</v>
      </c>
      <c r="R6057" s="163">
        <f t="shared" si="944"/>
        <v>1</v>
      </c>
      <c r="S6057" s="161">
        <f t="shared" si="945"/>
        <v>7000000</v>
      </c>
      <c r="T6057" s="162">
        <f t="shared" si="946"/>
        <v>192.00932911917334</v>
      </c>
      <c r="U6057" s="162">
        <f t="shared" si="947"/>
        <v>114.51908487753288</v>
      </c>
      <c r="V6057" s="163">
        <f t="shared" si="948"/>
        <v>1</v>
      </c>
      <c r="W6057" s="164">
        <f t="shared" si="949"/>
        <v>453928723.21718019</v>
      </c>
      <c r="X6057" s="164">
        <f t="shared" si="950"/>
        <v>392431709.69148326</v>
      </c>
    </row>
    <row r="6058" spans="10:24" x14ac:dyDescent="0.25">
      <c r="J6058">
        <v>6055</v>
      </c>
      <c r="K6058" s="43">
        <v>0.55147591037739918</v>
      </c>
      <c r="L6058">
        <v>0.16656199889853429</v>
      </c>
      <c r="M6058">
        <v>0.4371089927474453</v>
      </c>
      <c r="N6058" s="44">
        <v>0.9481771681951997</v>
      </c>
      <c r="O6058" s="161">
        <f t="shared" si="941"/>
        <v>6000000</v>
      </c>
      <c r="P6058" s="162">
        <f t="shared" si="942"/>
        <v>165.48239142188339</v>
      </c>
      <c r="Q6058" s="162">
        <f t="shared" si="943"/>
        <v>131.83393850755431</v>
      </c>
      <c r="R6058" s="163">
        <f t="shared" si="944"/>
        <v>1</v>
      </c>
      <c r="S6058" s="161">
        <f t="shared" si="945"/>
        <v>6000000</v>
      </c>
      <c r="T6058" s="162">
        <f t="shared" si="946"/>
        <v>185.16079714062781</v>
      </c>
      <c r="U6058" s="162">
        <f t="shared" si="947"/>
        <v>123.41696925377715</v>
      </c>
      <c r="V6058" s="163">
        <f t="shared" si="948"/>
        <v>1</v>
      </c>
      <c r="W6058" s="164">
        <f t="shared" si="949"/>
        <v>151890717.48597449</v>
      </c>
      <c r="X6058" s="164">
        <f t="shared" si="950"/>
        <v>220462967.32110393</v>
      </c>
    </row>
    <row r="6059" spans="10:24" x14ac:dyDescent="0.25">
      <c r="J6059">
        <v>6056</v>
      </c>
      <c r="K6059" s="43">
        <v>0.36298511761135477</v>
      </c>
      <c r="L6059">
        <v>0.4700763549190109</v>
      </c>
      <c r="M6059">
        <v>0.20253800896419716</v>
      </c>
      <c r="N6059" s="44">
        <v>0.53373880631439607</v>
      </c>
      <c r="O6059" s="161">
        <f t="shared" si="941"/>
        <v>5000000</v>
      </c>
      <c r="P6059" s="162">
        <f t="shared" si="942"/>
        <v>178.87383109285656</v>
      </c>
      <c r="Q6059" s="162">
        <f t="shared" si="943"/>
        <v>118.34820061036027</v>
      </c>
      <c r="R6059" s="163">
        <f t="shared" si="944"/>
        <v>1</v>
      </c>
      <c r="S6059" s="161">
        <f t="shared" si="945"/>
        <v>6000000</v>
      </c>
      <c r="T6059" s="162">
        <f t="shared" si="946"/>
        <v>189.62461036428553</v>
      </c>
      <c r="U6059" s="162">
        <f t="shared" si="947"/>
        <v>116.67410030518013</v>
      </c>
      <c r="V6059" s="163">
        <f t="shared" si="948"/>
        <v>1</v>
      </c>
      <c r="W6059" s="164">
        <f t="shared" si="949"/>
        <v>252628152.41248149</v>
      </c>
      <c r="X6059" s="164">
        <f t="shared" si="950"/>
        <v>287703060.35463238</v>
      </c>
    </row>
    <row r="6060" spans="10:24" x14ac:dyDescent="0.25">
      <c r="J6060">
        <v>6057</v>
      </c>
      <c r="K6060" s="43">
        <v>0.27225696035482627</v>
      </c>
      <c r="L6060">
        <v>0.46711768827223166</v>
      </c>
      <c r="M6060">
        <v>8.890239276820211E-2</v>
      </c>
      <c r="N6060" s="44">
        <v>0.6686674176544507</v>
      </c>
      <c r="O6060" s="161">
        <f t="shared" si="941"/>
        <v>2000000</v>
      </c>
      <c r="P6060" s="162">
        <f t="shared" si="942"/>
        <v>178.76224077742543</v>
      </c>
      <c r="Q6060" s="162">
        <f t="shared" si="943"/>
        <v>108.04910092708201</v>
      </c>
      <c r="R6060" s="163">
        <f t="shared" si="944"/>
        <v>1</v>
      </c>
      <c r="S6060" s="161">
        <f t="shared" si="945"/>
        <v>5000000</v>
      </c>
      <c r="T6060" s="162">
        <f t="shared" si="946"/>
        <v>189.58741359247514</v>
      </c>
      <c r="U6060" s="162">
        <f t="shared" si="947"/>
        <v>111.524550463541</v>
      </c>
      <c r="V6060" s="163">
        <f t="shared" si="948"/>
        <v>1</v>
      </c>
      <c r="W6060" s="164">
        <f t="shared" si="949"/>
        <v>91426279.700686842</v>
      </c>
      <c r="X6060" s="164">
        <f t="shared" si="950"/>
        <v>240314315.64467072</v>
      </c>
    </row>
    <row r="6061" spans="10:24" x14ac:dyDescent="0.25">
      <c r="J6061">
        <v>6058</v>
      </c>
      <c r="K6061" s="43">
        <v>0.68583558838529968</v>
      </c>
      <c r="L6061">
        <v>0.41614848296016183</v>
      </c>
      <c r="M6061">
        <v>0.21559081910780775</v>
      </c>
      <c r="N6061" s="44">
        <v>0.50037244496751432</v>
      </c>
      <c r="O6061" s="161">
        <f t="shared" si="941"/>
        <v>6000000</v>
      </c>
      <c r="P6061" s="162">
        <f t="shared" si="942"/>
        <v>176.82365171337509</v>
      </c>
      <c r="Q6061" s="162">
        <f t="shared" si="943"/>
        <v>119.25657545963585</v>
      </c>
      <c r="R6061" s="163">
        <f t="shared" si="944"/>
        <v>1</v>
      </c>
      <c r="S6061" s="161">
        <f t="shared" si="945"/>
        <v>7000000</v>
      </c>
      <c r="T6061" s="162">
        <f t="shared" si="946"/>
        <v>188.9412172377917</v>
      </c>
      <c r="U6061" s="162">
        <f t="shared" si="947"/>
        <v>117.12828772981793</v>
      </c>
      <c r="V6061" s="163">
        <f t="shared" si="948"/>
        <v>1</v>
      </c>
      <c r="W6061" s="164">
        <f t="shared" si="949"/>
        <v>295402457.52243537</v>
      </c>
      <c r="X6061" s="164">
        <f t="shared" si="950"/>
        <v>352690506.55581641</v>
      </c>
    </row>
    <row r="6062" spans="10:24" x14ac:dyDescent="0.25">
      <c r="J6062">
        <v>6059</v>
      </c>
      <c r="K6062" s="43">
        <v>0.7107260996795276</v>
      </c>
      <c r="L6062">
        <v>0.44874938607186421</v>
      </c>
      <c r="M6062">
        <v>4.3585635845758697E-2</v>
      </c>
      <c r="N6062" s="44">
        <v>0.14536575522223982</v>
      </c>
      <c r="O6062" s="161">
        <f t="shared" si="941"/>
        <v>6000000</v>
      </c>
      <c r="P6062" s="162">
        <f t="shared" si="942"/>
        <v>178.06767521394676</v>
      </c>
      <c r="Q6062" s="162">
        <f t="shared" si="943"/>
        <v>100.78976382749333</v>
      </c>
      <c r="R6062" s="163">
        <f t="shared" si="944"/>
        <v>1</v>
      </c>
      <c r="S6062" s="161">
        <f t="shared" si="945"/>
        <v>7000000</v>
      </c>
      <c r="T6062" s="162">
        <f t="shared" si="946"/>
        <v>189.35589173798226</v>
      </c>
      <c r="U6062" s="162">
        <f t="shared" si="947"/>
        <v>107.89488191374667</v>
      </c>
      <c r="V6062" s="163">
        <f t="shared" si="948"/>
        <v>0.9</v>
      </c>
      <c r="W6062" s="164">
        <f t="shared" si="949"/>
        <v>413667468.31872058</v>
      </c>
      <c r="X6062" s="164">
        <f t="shared" si="950"/>
        <v>363204361.89268422</v>
      </c>
    </row>
    <row r="6063" spans="10:24" x14ac:dyDescent="0.25">
      <c r="J6063">
        <v>6060</v>
      </c>
      <c r="K6063" s="43">
        <v>0.94140577218432164</v>
      </c>
      <c r="L6063">
        <v>0.12769249890479684</v>
      </c>
      <c r="M6063">
        <v>0.48472739677633025</v>
      </c>
      <c r="N6063" s="44">
        <v>0.34265497149654001</v>
      </c>
      <c r="O6063" s="161">
        <f t="shared" si="941"/>
        <v>7000000</v>
      </c>
      <c r="P6063" s="162">
        <f t="shared" si="942"/>
        <v>162.93949863172367</v>
      </c>
      <c r="Q6063" s="162">
        <f t="shared" si="943"/>
        <v>134.23415810278232</v>
      </c>
      <c r="R6063" s="163">
        <f t="shared" si="944"/>
        <v>1</v>
      </c>
      <c r="S6063" s="161">
        <f t="shared" si="945"/>
        <v>9000000</v>
      </c>
      <c r="T6063" s="162">
        <f t="shared" si="946"/>
        <v>184.31316621057456</v>
      </c>
      <c r="U6063" s="162">
        <f t="shared" si="947"/>
        <v>124.61707905139116</v>
      </c>
      <c r="V6063" s="163">
        <f t="shared" si="948"/>
        <v>1</v>
      </c>
      <c r="W6063" s="164">
        <f t="shared" si="949"/>
        <v>150937383.70258945</v>
      </c>
      <c r="X6063" s="164">
        <f t="shared" si="950"/>
        <v>387264784.43265069</v>
      </c>
    </row>
    <row r="6064" spans="10:24" x14ac:dyDescent="0.25">
      <c r="J6064">
        <v>6061</v>
      </c>
      <c r="K6064" s="43">
        <v>2.5045898354173812E-2</v>
      </c>
      <c r="L6064">
        <v>0.54478483734113103</v>
      </c>
      <c r="M6064">
        <v>0.96533342855925719</v>
      </c>
      <c r="N6064" s="44">
        <v>0.22956015118584794</v>
      </c>
      <c r="O6064" s="161">
        <f t="shared" si="941"/>
        <v>1000000</v>
      </c>
      <c r="P6064" s="162">
        <f t="shared" si="942"/>
        <v>181.68743651571734</v>
      </c>
      <c r="Q6064" s="162">
        <f t="shared" si="943"/>
        <v>171.32485501157674</v>
      </c>
      <c r="R6064" s="163">
        <f t="shared" si="944"/>
        <v>1</v>
      </c>
      <c r="S6064" s="161">
        <f t="shared" si="945"/>
        <v>1000000</v>
      </c>
      <c r="T6064" s="162">
        <f t="shared" si="946"/>
        <v>190.56247883857245</v>
      </c>
      <c r="U6064" s="162">
        <f t="shared" si="947"/>
        <v>143.16242750578837</v>
      </c>
      <c r="V6064" s="163">
        <f t="shared" si="948"/>
        <v>1</v>
      </c>
      <c r="W6064" s="164">
        <f t="shared" si="949"/>
        <v>-39637418.495859407</v>
      </c>
      <c r="X6064" s="164">
        <f t="shared" si="950"/>
        <v>-102599948.66721593</v>
      </c>
    </row>
    <row r="6065" spans="10:24" x14ac:dyDescent="0.25">
      <c r="J6065">
        <v>6062</v>
      </c>
      <c r="K6065" s="43">
        <v>0.15608008019066444</v>
      </c>
      <c r="L6065">
        <v>0.5825866671442822</v>
      </c>
      <c r="M6065">
        <v>0.66232390513601136</v>
      </c>
      <c r="N6065" s="44">
        <v>0.95565456921354941</v>
      </c>
      <c r="O6065" s="161">
        <f t="shared" si="941"/>
        <v>2000000</v>
      </c>
      <c r="P6065" s="162">
        <f t="shared" si="942"/>
        <v>183.12772895809724</v>
      </c>
      <c r="Q6065" s="162">
        <f t="shared" si="943"/>
        <v>143.3762767887585</v>
      </c>
      <c r="R6065" s="163">
        <f t="shared" si="944"/>
        <v>1</v>
      </c>
      <c r="S6065" s="161">
        <f t="shared" si="945"/>
        <v>5000000</v>
      </c>
      <c r="T6065" s="162">
        <f t="shared" si="946"/>
        <v>191.04257631936574</v>
      </c>
      <c r="U6065" s="162">
        <f t="shared" si="947"/>
        <v>129.18813839437925</v>
      </c>
      <c r="V6065" s="163">
        <f t="shared" si="948"/>
        <v>1</v>
      </c>
      <c r="W6065" s="164">
        <f t="shared" si="949"/>
        <v>29502904.338677466</v>
      </c>
      <c r="X6065" s="164">
        <f t="shared" si="950"/>
        <v>159272189.62493241</v>
      </c>
    </row>
    <row r="6066" spans="10:24" x14ac:dyDescent="0.25">
      <c r="J6066">
        <v>6063</v>
      </c>
      <c r="K6066" s="43">
        <v>0.29645559939436428</v>
      </c>
      <c r="L6066">
        <v>0.96915107523717281</v>
      </c>
      <c r="M6066">
        <v>0.88381912292683518</v>
      </c>
      <c r="N6066" s="44">
        <v>0.36321614546988901</v>
      </c>
      <c r="O6066" s="161">
        <f t="shared" si="941"/>
        <v>2000000</v>
      </c>
      <c r="P6066" s="162">
        <f t="shared" si="942"/>
        <v>208.02691411748634</v>
      </c>
      <c r="Q6066" s="162">
        <f t="shared" si="943"/>
        <v>158.88594289429813</v>
      </c>
      <c r="R6066" s="163">
        <f t="shared" si="944"/>
        <v>1</v>
      </c>
      <c r="S6066" s="161">
        <f t="shared" si="945"/>
        <v>5000000</v>
      </c>
      <c r="T6066" s="162">
        <f t="shared" si="946"/>
        <v>199.34230470582878</v>
      </c>
      <c r="U6066" s="162">
        <f t="shared" si="947"/>
        <v>136.94297144714906</v>
      </c>
      <c r="V6066" s="163">
        <f t="shared" si="948"/>
        <v>1</v>
      </c>
      <c r="W6066" s="164">
        <f t="shared" si="949"/>
        <v>48281942.446376428</v>
      </c>
      <c r="X6066" s="164">
        <f t="shared" si="950"/>
        <v>161996666.29339862</v>
      </c>
    </row>
    <row r="6067" spans="10:24" x14ac:dyDescent="0.25">
      <c r="J6067">
        <v>6064</v>
      </c>
      <c r="K6067" s="43">
        <v>0.16926231271915693</v>
      </c>
      <c r="L6067">
        <v>0.47682500536015593</v>
      </c>
      <c r="M6067">
        <v>0.68845328970784492</v>
      </c>
      <c r="N6067" s="44">
        <v>0.40831952137293781</v>
      </c>
      <c r="O6067" s="161">
        <f t="shared" si="941"/>
        <v>2000000</v>
      </c>
      <c r="P6067" s="162">
        <f t="shared" si="942"/>
        <v>179.12814288590371</v>
      </c>
      <c r="Q6067" s="162">
        <f t="shared" si="943"/>
        <v>144.8294182374122</v>
      </c>
      <c r="R6067" s="163">
        <f t="shared" si="944"/>
        <v>1</v>
      </c>
      <c r="S6067" s="161">
        <f t="shared" si="945"/>
        <v>5000000</v>
      </c>
      <c r="T6067" s="162">
        <f t="shared" si="946"/>
        <v>189.7093809619679</v>
      </c>
      <c r="U6067" s="162">
        <f t="shared" si="947"/>
        <v>129.9147091187061</v>
      </c>
      <c r="V6067" s="163">
        <f t="shared" si="948"/>
        <v>1</v>
      </c>
      <c r="W6067" s="164">
        <f t="shared" si="949"/>
        <v>18597449.296983033</v>
      </c>
      <c r="X6067" s="164">
        <f t="shared" si="950"/>
        <v>148973359.21630895</v>
      </c>
    </row>
    <row r="6068" spans="10:24" x14ac:dyDescent="0.25">
      <c r="J6068">
        <v>6065</v>
      </c>
      <c r="K6068" s="43">
        <v>0.56228931873605803</v>
      </c>
      <c r="L6068">
        <v>0.47125545000006042</v>
      </c>
      <c r="M6068">
        <v>0.29782246192278972</v>
      </c>
      <c r="N6068" s="44">
        <v>0.89859026744176962</v>
      </c>
      <c r="O6068" s="161">
        <f t="shared" si="941"/>
        <v>6000000</v>
      </c>
      <c r="P6068" s="162">
        <f t="shared" si="942"/>
        <v>178.91828463104926</v>
      </c>
      <c r="Q6068" s="162">
        <f t="shared" si="943"/>
        <v>124.38652628067274</v>
      </c>
      <c r="R6068" s="163">
        <f t="shared" si="944"/>
        <v>1</v>
      </c>
      <c r="S6068" s="161">
        <f t="shared" si="945"/>
        <v>6000000</v>
      </c>
      <c r="T6068" s="162">
        <f t="shared" si="946"/>
        <v>189.63942821034976</v>
      </c>
      <c r="U6068" s="162">
        <f t="shared" si="947"/>
        <v>119.69326314033637</v>
      </c>
      <c r="V6068" s="163">
        <f t="shared" si="948"/>
        <v>1</v>
      </c>
      <c r="W6068" s="164">
        <f t="shared" si="949"/>
        <v>277190550.1022591</v>
      </c>
      <c r="X6068" s="164">
        <f t="shared" si="950"/>
        <v>269676990.42008036</v>
      </c>
    </row>
    <row r="6069" spans="10:24" x14ac:dyDescent="0.25">
      <c r="J6069">
        <v>6066</v>
      </c>
      <c r="K6069" s="43">
        <v>0.23377834019966115</v>
      </c>
      <c r="L6069">
        <v>0.13548023280636012</v>
      </c>
      <c r="M6069">
        <v>0.79982427239824605</v>
      </c>
      <c r="N6069" s="44">
        <v>0.65709347303586652</v>
      </c>
      <c r="O6069" s="161">
        <f t="shared" si="941"/>
        <v>2000000</v>
      </c>
      <c r="P6069" s="162">
        <f t="shared" si="942"/>
        <v>163.48719897585499</v>
      </c>
      <c r="Q6069" s="162">
        <f t="shared" si="943"/>
        <v>151.81987430651083</v>
      </c>
      <c r="R6069" s="163">
        <f t="shared" si="944"/>
        <v>1</v>
      </c>
      <c r="S6069" s="161">
        <f t="shared" si="945"/>
        <v>5000000</v>
      </c>
      <c r="T6069" s="162">
        <f t="shared" si="946"/>
        <v>184.49573299195166</v>
      </c>
      <c r="U6069" s="162">
        <f t="shared" si="947"/>
        <v>133.40993715325541</v>
      </c>
      <c r="V6069" s="163">
        <f t="shared" si="948"/>
        <v>1</v>
      </c>
      <c r="W6069" s="164">
        <f t="shared" si="949"/>
        <v>-26665350.661311664</v>
      </c>
      <c r="X6069" s="164">
        <f t="shared" si="950"/>
        <v>105428979.19348121</v>
      </c>
    </row>
    <row r="6070" spans="10:24" x14ac:dyDescent="0.25">
      <c r="J6070">
        <v>6067</v>
      </c>
      <c r="K6070" s="43">
        <v>0.65059466108381547</v>
      </c>
      <c r="L6070">
        <v>0.62993931199444386</v>
      </c>
      <c r="M6070">
        <v>0.24688716257725096</v>
      </c>
      <c r="N6070" s="44">
        <v>0.26490572555342895</v>
      </c>
      <c r="O6070" s="161">
        <f t="shared" si="941"/>
        <v>6000000</v>
      </c>
      <c r="P6070" s="162">
        <f t="shared" si="942"/>
        <v>184.97538925781663</v>
      </c>
      <c r="Q6070" s="162">
        <f t="shared" si="943"/>
        <v>121.31363816465101</v>
      </c>
      <c r="R6070" s="163">
        <f t="shared" si="944"/>
        <v>1</v>
      </c>
      <c r="S6070" s="161">
        <f t="shared" si="945"/>
        <v>7000000</v>
      </c>
      <c r="T6070" s="162">
        <f t="shared" si="946"/>
        <v>191.65846308593888</v>
      </c>
      <c r="U6070" s="162">
        <f t="shared" si="947"/>
        <v>118.15681908232551</v>
      </c>
      <c r="V6070" s="163">
        <f t="shared" si="948"/>
        <v>1</v>
      </c>
      <c r="W6070" s="164">
        <f t="shared" si="949"/>
        <v>331970506.5589937</v>
      </c>
      <c r="X6070" s="164">
        <f t="shared" si="950"/>
        <v>364511508.02529353</v>
      </c>
    </row>
    <row r="6071" spans="10:24" x14ac:dyDescent="0.25">
      <c r="J6071">
        <v>6068</v>
      </c>
      <c r="K6071" s="43">
        <v>0.37366632365343899</v>
      </c>
      <c r="L6071">
        <v>0.99734816323998965</v>
      </c>
      <c r="M6071">
        <v>4.0237902983644047E-2</v>
      </c>
      <c r="N6071" s="44">
        <v>0.33270951650961855</v>
      </c>
      <c r="O6071" s="161">
        <f t="shared" si="941"/>
        <v>5000000</v>
      </c>
      <c r="P6071" s="162">
        <f t="shared" si="942"/>
        <v>221.81979921225684</v>
      </c>
      <c r="Q6071" s="162">
        <f t="shared" si="943"/>
        <v>100.04136034842278</v>
      </c>
      <c r="R6071" s="163">
        <f t="shared" si="944"/>
        <v>1</v>
      </c>
      <c r="S6071" s="161">
        <f t="shared" si="945"/>
        <v>6000000</v>
      </c>
      <c r="T6071" s="162">
        <f t="shared" si="946"/>
        <v>203.93993307075226</v>
      </c>
      <c r="U6071" s="162">
        <f t="shared" si="947"/>
        <v>107.52068017421139</v>
      </c>
      <c r="V6071" s="163">
        <f t="shared" si="948"/>
        <v>1</v>
      </c>
      <c r="W6071" s="164">
        <f t="shared" si="949"/>
        <v>558892194.31917024</v>
      </c>
      <c r="X6071" s="164">
        <f t="shared" si="950"/>
        <v>428515517.37924516</v>
      </c>
    </row>
    <row r="6072" spans="10:24" x14ac:dyDescent="0.25">
      <c r="J6072">
        <v>6069</v>
      </c>
      <c r="K6072" s="43">
        <v>0.50120955537889111</v>
      </c>
      <c r="L6072">
        <v>0.82759526122511995</v>
      </c>
      <c r="M6072">
        <v>0.59086371225073619</v>
      </c>
      <c r="N6072" s="44">
        <v>0.83060229797719043</v>
      </c>
      <c r="O6072" s="161">
        <f t="shared" si="941"/>
        <v>5000000</v>
      </c>
      <c r="P6072" s="162">
        <f t="shared" si="942"/>
        <v>194.1705757673206</v>
      </c>
      <c r="Q6072" s="162">
        <f t="shared" si="943"/>
        <v>139.59534652138515</v>
      </c>
      <c r="R6072" s="163">
        <f t="shared" si="944"/>
        <v>1</v>
      </c>
      <c r="S6072" s="161">
        <f t="shared" si="945"/>
        <v>6000000</v>
      </c>
      <c r="T6072" s="162">
        <f t="shared" si="946"/>
        <v>194.72352525577352</v>
      </c>
      <c r="U6072" s="162">
        <f t="shared" si="947"/>
        <v>127.29767326069258</v>
      </c>
      <c r="V6072" s="163">
        <f t="shared" si="948"/>
        <v>1</v>
      </c>
      <c r="W6072" s="164">
        <f t="shared" si="949"/>
        <v>222876146.22967726</v>
      </c>
      <c r="X6072" s="164">
        <f t="shared" si="950"/>
        <v>254555111.97048569</v>
      </c>
    </row>
    <row r="6073" spans="10:24" x14ac:dyDescent="0.25">
      <c r="J6073">
        <v>6070</v>
      </c>
      <c r="K6073" s="43">
        <v>1.1917297993267351E-2</v>
      </c>
      <c r="L6073">
        <v>0.51003939047607705</v>
      </c>
      <c r="M6073">
        <v>0.18642503078761419</v>
      </c>
      <c r="N6073" s="44">
        <v>0.85485969292798636</v>
      </c>
      <c r="O6073" s="161">
        <f t="shared" si="941"/>
        <v>1000000</v>
      </c>
      <c r="P6073" s="162">
        <f t="shared" si="942"/>
        <v>180.37751515039258</v>
      </c>
      <c r="Q6073" s="162">
        <f t="shared" si="943"/>
        <v>117.17705061437741</v>
      </c>
      <c r="R6073" s="163">
        <f t="shared" si="944"/>
        <v>1</v>
      </c>
      <c r="S6073" s="161">
        <f t="shared" si="945"/>
        <v>1000000</v>
      </c>
      <c r="T6073" s="162">
        <f t="shared" si="946"/>
        <v>190.12583838346418</v>
      </c>
      <c r="U6073" s="162">
        <f t="shared" si="947"/>
        <v>116.0885253071887</v>
      </c>
      <c r="V6073" s="163">
        <f t="shared" si="948"/>
        <v>1</v>
      </c>
      <c r="W6073" s="164">
        <f t="shared" si="949"/>
        <v>13200464.536015175</v>
      </c>
      <c r="X6073" s="164">
        <f t="shared" si="950"/>
        <v>-75962686.923724517</v>
      </c>
    </row>
    <row r="6074" spans="10:24" x14ac:dyDescent="0.25">
      <c r="J6074">
        <v>6071</v>
      </c>
      <c r="K6074" s="43">
        <v>0.9294159361915405</v>
      </c>
      <c r="L6074">
        <v>0.84000565221599721</v>
      </c>
      <c r="M6074">
        <v>0.83415795564135264</v>
      </c>
      <c r="N6074" s="44">
        <v>0.5763480810086703</v>
      </c>
      <c r="O6074" s="161">
        <f t="shared" si="941"/>
        <v>7000000</v>
      </c>
      <c r="P6074" s="162">
        <f t="shared" si="942"/>
        <v>194.91721670736581</v>
      </c>
      <c r="Q6074" s="162">
        <f t="shared" si="943"/>
        <v>154.41454619056813</v>
      </c>
      <c r="R6074" s="163">
        <f t="shared" si="944"/>
        <v>1</v>
      </c>
      <c r="S6074" s="161">
        <f t="shared" si="945"/>
        <v>9000000</v>
      </c>
      <c r="T6074" s="162">
        <f t="shared" si="946"/>
        <v>194.97240556912195</v>
      </c>
      <c r="U6074" s="162">
        <f t="shared" si="947"/>
        <v>134.70727309528405</v>
      </c>
      <c r="V6074" s="163">
        <f t="shared" si="948"/>
        <v>1</v>
      </c>
      <c r="W6074" s="164">
        <f t="shared" si="949"/>
        <v>233518693.61758375</v>
      </c>
      <c r="X6074" s="164">
        <f t="shared" si="950"/>
        <v>392386192.26454103</v>
      </c>
    </row>
    <row r="6075" spans="10:24" x14ac:dyDescent="0.25">
      <c r="J6075">
        <v>6072</v>
      </c>
      <c r="K6075" s="43">
        <v>0.17311919954854171</v>
      </c>
      <c r="L6075">
        <v>0.38548015608479291</v>
      </c>
      <c r="M6075">
        <v>0.56513107864106626</v>
      </c>
      <c r="N6075" s="44">
        <v>0.75941274007153448</v>
      </c>
      <c r="O6075" s="161">
        <f t="shared" si="941"/>
        <v>2000000</v>
      </c>
      <c r="P6075" s="162">
        <f t="shared" si="942"/>
        <v>175.63321506103017</v>
      </c>
      <c r="Q6075" s="162">
        <f t="shared" si="943"/>
        <v>138.27982981002921</v>
      </c>
      <c r="R6075" s="163">
        <f t="shared" si="944"/>
        <v>1</v>
      </c>
      <c r="S6075" s="161">
        <f t="shared" si="945"/>
        <v>5000000</v>
      </c>
      <c r="T6075" s="162">
        <f t="shared" si="946"/>
        <v>188.54440502034339</v>
      </c>
      <c r="U6075" s="162">
        <f t="shared" si="947"/>
        <v>126.63991490501461</v>
      </c>
      <c r="V6075" s="163">
        <f t="shared" si="948"/>
        <v>1</v>
      </c>
      <c r="W6075" s="164">
        <f t="shared" si="949"/>
        <v>24706770.502001911</v>
      </c>
      <c r="X6075" s="164">
        <f t="shared" si="950"/>
        <v>159522450.57664394</v>
      </c>
    </row>
    <row r="6076" spans="10:24" x14ac:dyDescent="0.25">
      <c r="J6076">
        <v>6073</v>
      </c>
      <c r="K6076" s="43">
        <v>0.77670537556050334</v>
      </c>
      <c r="L6076">
        <v>0.7110296705667325</v>
      </c>
      <c r="M6076">
        <v>4.1395687980138263E-2</v>
      </c>
      <c r="N6076" s="44">
        <v>0.31939231035142002</v>
      </c>
      <c r="O6076" s="161">
        <f t="shared" si="941"/>
        <v>7000000</v>
      </c>
      <c r="P6076" s="162">
        <f t="shared" si="942"/>
        <v>188.34592933142613</v>
      </c>
      <c r="Q6076" s="162">
        <f t="shared" si="943"/>
        <v>100.30570878706145</v>
      </c>
      <c r="R6076" s="163">
        <f t="shared" si="944"/>
        <v>1</v>
      </c>
      <c r="S6076" s="161">
        <f t="shared" si="945"/>
        <v>7000000</v>
      </c>
      <c r="T6076" s="162">
        <f t="shared" si="946"/>
        <v>192.7819764438087</v>
      </c>
      <c r="U6076" s="162">
        <f t="shared" si="947"/>
        <v>107.65285439353073</v>
      </c>
      <c r="V6076" s="163">
        <f t="shared" si="948"/>
        <v>1</v>
      </c>
      <c r="W6076" s="164">
        <f t="shared" si="949"/>
        <v>566281543.81055284</v>
      </c>
      <c r="X6076" s="164">
        <f t="shared" si="950"/>
        <v>445903854.35194576</v>
      </c>
    </row>
    <row r="6077" spans="10:24" x14ac:dyDescent="0.25">
      <c r="J6077">
        <v>6074</v>
      </c>
      <c r="K6077" s="43">
        <v>0.3940378629243525</v>
      </c>
      <c r="L6077">
        <v>0.34905606508024534</v>
      </c>
      <c r="M6077">
        <v>0.38557826110906135</v>
      </c>
      <c r="N6077" s="44">
        <v>0.35557666840784963</v>
      </c>
      <c r="O6077" s="161">
        <f t="shared" si="941"/>
        <v>5000000</v>
      </c>
      <c r="P6077" s="162">
        <f t="shared" si="942"/>
        <v>174.18194777282338</v>
      </c>
      <c r="Q6077" s="162">
        <f t="shared" si="943"/>
        <v>129.18275103693688</v>
      </c>
      <c r="R6077" s="163">
        <f t="shared" si="944"/>
        <v>1</v>
      </c>
      <c r="S6077" s="161">
        <f t="shared" si="945"/>
        <v>6000000</v>
      </c>
      <c r="T6077" s="162">
        <f t="shared" si="946"/>
        <v>188.06064925760779</v>
      </c>
      <c r="U6077" s="162">
        <f t="shared" si="947"/>
        <v>122.09137551846844</v>
      </c>
      <c r="V6077" s="163">
        <f t="shared" si="948"/>
        <v>1</v>
      </c>
      <c r="W6077" s="164">
        <f t="shared" si="949"/>
        <v>174995983.67943251</v>
      </c>
      <c r="X6077" s="164">
        <f t="shared" si="950"/>
        <v>245815642.43483615</v>
      </c>
    </row>
    <row r="6078" spans="10:24" x14ac:dyDescent="0.25">
      <c r="J6078">
        <v>6075</v>
      </c>
      <c r="K6078" s="43">
        <v>0.60725394208178207</v>
      </c>
      <c r="L6078">
        <v>0.78783438987673393</v>
      </c>
      <c r="M6078">
        <v>0.34598570408234952</v>
      </c>
      <c r="N6078" s="44">
        <v>8.4699942798775463E-2</v>
      </c>
      <c r="O6078" s="161">
        <f t="shared" si="941"/>
        <v>6000000</v>
      </c>
      <c r="P6078" s="162">
        <f t="shared" si="942"/>
        <v>191.98394436438002</v>
      </c>
      <c r="Q6078" s="162">
        <f t="shared" si="943"/>
        <v>127.07637732537756</v>
      </c>
      <c r="R6078" s="163">
        <f t="shared" si="944"/>
        <v>1</v>
      </c>
      <c r="S6078" s="161">
        <f t="shared" si="945"/>
        <v>7000000</v>
      </c>
      <c r="T6078" s="162">
        <f t="shared" si="946"/>
        <v>193.99464812146002</v>
      </c>
      <c r="U6078" s="162">
        <f t="shared" si="947"/>
        <v>121.03818866268878</v>
      </c>
      <c r="V6078" s="163">
        <f t="shared" si="948"/>
        <v>0.9</v>
      </c>
      <c r="W6078" s="164">
        <f t="shared" si="949"/>
        <v>339445402.23401475</v>
      </c>
      <c r="X6078" s="164">
        <f t="shared" si="950"/>
        <v>309625694.59025878</v>
      </c>
    </row>
    <row r="6079" spans="10:24" x14ac:dyDescent="0.25">
      <c r="J6079">
        <v>6076</v>
      </c>
      <c r="K6079" s="43">
        <v>0.84546649998673451</v>
      </c>
      <c r="L6079">
        <v>0.35477721082802105</v>
      </c>
      <c r="M6079">
        <v>0.72416351871105167</v>
      </c>
      <c r="N6079" s="44">
        <v>3.3333599581670925E-2</v>
      </c>
      <c r="O6079" s="161">
        <f t="shared" si="941"/>
        <v>7000000</v>
      </c>
      <c r="P6079" s="162">
        <f t="shared" si="942"/>
        <v>174.41318126942068</v>
      </c>
      <c r="Q6079" s="162">
        <f t="shared" si="943"/>
        <v>146.90510204455211</v>
      </c>
      <c r="R6079" s="163">
        <f t="shared" si="944"/>
        <v>1</v>
      </c>
      <c r="S6079" s="161">
        <f t="shared" si="945"/>
        <v>7000000</v>
      </c>
      <c r="T6079" s="162">
        <f t="shared" si="946"/>
        <v>188.1377270898069</v>
      </c>
      <c r="U6079" s="162">
        <f t="shared" si="947"/>
        <v>130.95255102227605</v>
      </c>
      <c r="V6079" s="163">
        <f t="shared" si="948"/>
        <v>0.9</v>
      </c>
      <c r="W6079" s="164">
        <f t="shared" si="949"/>
        <v>142556554.57407996</v>
      </c>
      <c r="X6079" s="164">
        <f t="shared" si="950"/>
        <v>210266609.22544432</v>
      </c>
    </row>
    <row r="6080" spans="10:24" x14ac:dyDescent="0.25">
      <c r="J6080">
        <v>6077</v>
      </c>
      <c r="K6080" s="43">
        <v>0.30108320859203164</v>
      </c>
      <c r="L6080">
        <v>0.34859489071833627</v>
      </c>
      <c r="M6080">
        <v>8.7329286872450451E-2</v>
      </c>
      <c r="N6080" s="44">
        <v>0.49003132802469418</v>
      </c>
      <c r="O6080" s="161">
        <f t="shared" si="941"/>
        <v>5000000</v>
      </c>
      <c r="P6080" s="162">
        <f t="shared" si="942"/>
        <v>174.16324871221542</v>
      </c>
      <c r="Q6080" s="162">
        <f t="shared" si="943"/>
        <v>107.85227870797024</v>
      </c>
      <c r="R6080" s="163">
        <f t="shared" si="944"/>
        <v>1</v>
      </c>
      <c r="S6080" s="161">
        <f t="shared" si="945"/>
        <v>6000000</v>
      </c>
      <c r="T6080" s="162">
        <f t="shared" si="946"/>
        <v>188.05441623740515</v>
      </c>
      <c r="U6080" s="162">
        <f t="shared" si="947"/>
        <v>111.42613935398512</v>
      </c>
      <c r="V6080" s="163">
        <f t="shared" si="948"/>
        <v>1</v>
      </c>
      <c r="W6080" s="164">
        <f t="shared" si="949"/>
        <v>281554850.02122587</v>
      </c>
      <c r="X6080" s="164">
        <f t="shared" si="950"/>
        <v>309769661.30052018</v>
      </c>
    </row>
    <row r="6081" spans="10:24" x14ac:dyDescent="0.25">
      <c r="J6081">
        <v>6078</v>
      </c>
      <c r="K6081" s="43">
        <v>0.2355913446743586</v>
      </c>
      <c r="L6081">
        <v>0.11630419439480322</v>
      </c>
      <c r="M6081">
        <v>0.43175302840600727</v>
      </c>
      <c r="N6081" s="44">
        <v>0.43642502122248417</v>
      </c>
      <c r="O6081" s="161">
        <f t="shared" si="941"/>
        <v>2000000</v>
      </c>
      <c r="P6081" s="162">
        <f t="shared" si="942"/>
        <v>162.09500016513087</v>
      </c>
      <c r="Q6081" s="162">
        <f t="shared" si="943"/>
        <v>131.56174332211432</v>
      </c>
      <c r="R6081" s="163">
        <f t="shared" si="944"/>
        <v>1</v>
      </c>
      <c r="S6081" s="161">
        <f t="shared" si="945"/>
        <v>5000000</v>
      </c>
      <c r="T6081" s="162">
        <f t="shared" si="946"/>
        <v>184.03166672171028</v>
      </c>
      <c r="U6081" s="162">
        <f t="shared" si="947"/>
        <v>123.28087166105716</v>
      </c>
      <c r="V6081" s="163">
        <f t="shared" si="948"/>
        <v>1</v>
      </c>
      <c r="W6081" s="164">
        <f t="shared" si="949"/>
        <v>11066513.686033092</v>
      </c>
      <c r="X6081" s="164">
        <f t="shared" si="950"/>
        <v>153753975.30326557</v>
      </c>
    </row>
    <row r="6082" spans="10:24" x14ac:dyDescent="0.25">
      <c r="J6082">
        <v>6079</v>
      </c>
      <c r="K6082" s="43">
        <v>0.65711077788396033</v>
      </c>
      <c r="L6082">
        <v>0.44847441324520232</v>
      </c>
      <c r="M6082">
        <v>0.21337814600533667</v>
      </c>
      <c r="N6082" s="44">
        <v>0.26417669650844489</v>
      </c>
      <c r="O6082" s="161">
        <f t="shared" si="941"/>
        <v>6000000</v>
      </c>
      <c r="P6082" s="162">
        <f t="shared" si="942"/>
        <v>178.0572497831258</v>
      </c>
      <c r="Q6082" s="162">
        <f t="shared" si="943"/>
        <v>119.10490893651718</v>
      </c>
      <c r="R6082" s="163">
        <f t="shared" si="944"/>
        <v>1</v>
      </c>
      <c r="S6082" s="161">
        <f t="shared" si="945"/>
        <v>7000000</v>
      </c>
      <c r="T6082" s="162">
        <f t="shared" si="946"/>
        <v>189.35241659437526</v>
      </c>
      <c r="U6082" s="162">
        <f t="shared" si="947"/>
        <v>117.05245446825859</v>
      </c>
      <c r="V6082" s="163">
        <f t="shared" si="948"/>
        <v>1</v>
      </c>
      <c r="W6082" s="164">
        <f t="shared" si="949"/>
        <v>303714045.07965171</v>
      </c>
      <c r="X6082" s="164">
        <f t="shared" si="950"/>
        <v>356099734.88281667</v>
      </c>
    </row>
    <row r="6083" spans="10:24" x14ac:dyDescent="0.25">
      <c r="J6083">
        <v>6080</v>
      </c>
      <c r="K6083" s="43">
        <v>0.64149401984605281</v>
      </c>
      <c r="L6083">
        <v>0.80263686803305712</v>
      </c>
      <c r="M6083">
        <v>0.3830129813527533</v>
      </c>
      <c r="N6083" s="44">
        <v>0.58814016300128258</v>
      </c>
      <c r="O6083" s="161">
        <f t="shared" si="941"/>
        <v>6000000</v>
      </c>
      <c r="P6083" s="162">
        <f t="shared" si="942"/>
        <v>192.76616355979249</v>
      </c>
      <c r="Q6083" s="162">
        <f t="shared" si="943"/>
        <v>129.04845820905561</v>
      </c>
      <c r="R6083" s="163">
        <f t="shared" si="944"/>
        <v>1</v>
      </c>
      <c r="S6083" s="161">
        <f t="shared" si="945"/>
        <v>7000000</v>
      </c>
      <c r="T6083" s="162">
        <f t="shared" si="946"/>
        <v>194.25538785326415</v>
      </c>
      <c r="U6083" s="162">
        <f t="shared" si="947"/>
        <v>122.02422910452781</v>
      </c>
      <c r="V6083" s="163">
        <f t="shared" si="948"/>
        <v>1</v>
      </c>
      <c r="W6083" s="164">
        <f t="shared" si="949"/>
        <v>332306232.10442126</v>
      </c>
      <c r="X6083" s="164">
        <f t="shared" si="950"/>
        <v>355618111.24115443</v>
      </c>
    </row>
    <row r="6084" spans="10:24" x14ac:dyDescent="0.25">
      <c r="J6084">
        <v>6081</v>
      </c>
      <c r="K6084" s="43">
        <v>0.42672140097566902</v>
      </c>
      <c r="L6084">
        <v>0.66681785762054491</v>
      </c>
      <c r="M6084">
        <v>0.35415824879691771</v>
      </c>
      <c r="N6084" s="44">
        <v>0.6817679342743761</v>
      </c>
      <c r="O6084" s="161">
        <f t="shared" si="941"/>
        <v>5000000</v>
      </c>
      <c r="P6084" s="162">
        <f t="shared" si="942"/>
        <v>186.46714730267388</v>
      </c>
      <c r="Q6084" s="162">
        <f t="shared" si="943"/>
        <v>127.51763919749756</v>
      </c>
      <c r="R6084" s="163">
        <f t="shared" si="944"/>
        <v>1</v>
      </c>
      <c r="S6084" s="161">
        <f t="shared" si="945"/>
        <v>6000000</v>
      </c>
      <c r="T6084" s="162">
        <f t="shared" si="946"/>
        <v>192.15571576755795</v>
      </c>
      <c r="U6084" s="162">
        <f t="shared" si="947"/>
        <v>121.25881959874879</v>
      </c>
      <c r="V6084" s="163">
        <f t="shared" si="948"/>
        <v>1</v>
      </c>
      <c r="W6084" s="164">
        <f t="shared" si="949"/>
        <v>244747540.52588159</v>
      </c>
      <c r="X6084" s="164">
        <f t="shared" si="950"/>
        <v>275381377.01285499</v>
      </c>
    </row>
    <row r="6085" spans="10:24" x14ac:dyDescent="0.25">
      <c r="J6085">
        <v>6082</v>
      </c>
      <c r="K6085" s="43">
        <v>0.13770073948584249</v>
      </c>
      <c r="L6085">
        <v>0.50255253463994709</v>
      </c>
      <c r="M6085">
        <v>0.13979509861917616</v>
      </c>
      <c r="N6085" s="44">
        <v>0.25247858091999986</v>
      </c>
      <c r="O6085" s="161">
        <f t="shared" ref="O6085:O6148" si="951">VLOOKUP(K6085,$E$5:$H$10,4)</f>
        <v>2000000</v>
      </c>
      <c r="P6085" s="162">
        <f t="shared" ref="P6085:P6148" si="952">_xlfn.NORM.INV(L6085,$E$12,$E$13)</f>
        <v>180.09597448734061</v>
      </c>
      <c r="Q6085" s="162">
        <f t="shared" ref="Q6085:Q6148" si="953">_xlfn.NORM.INV(M6085,$E$15,$E$16)</f>
        <v>113.37519226558456</v>
      </c>
      <c r="R6085" s="163">
        <f t="shared" ref="R6085:R6148" si="954">VLOOKUP(N6085,$E$19:$H$21,4)</f>
        <v>1</v>
      </c>
      <c r="S6085" s="161">
        <f t="shared" ref="S6085:S6148" si="955">VLOOKUP(K6085,$G$5:$H$10,2)</f>
        <v>2000000</v>
      </c>
      <c r="T6085" s="162">
        <f t="shared" ref="T6085:T6148" si="956">_xlfn.NORM.INV(L6085,$G$12,$G$13)</f>
        <v>190.0319914957802</v>
      </c>
      <c r="U6085" s="162">
        <f t="shared" ref="U6085:U6148" si="957">_xlfn.NORM.INV(M6085,$G$15,$G$16)</f>
        <v>114.18759613279228</v>
      </c>
      <c r="V6085" s="163">
        <f t="shared" ref="V6085:V6148" si="958">VLOOKUP(N6085,$G$19:$H$21,2)</f>
        <v>1</v>
      </c>
      <c r="W6085" s="164">
        <f t="shared" ref="W6085:W6148" si="959">O6085*(P6085-Q6085)*R6085-$D$23-$D$24</f>
        <v>83441564.443512112</v>
      </c>
      <c r="X6085" s="164">
        <f t="shared" ref="X6085:X6148" si="960">S6085*(T6085-U6085)*V6085-$F$23-$F$24</f>
        <v>1688790.7259758413</v>
      </c>
    </row>
    <row r="6086" spans="10:24" x14ac:dyDescent="0.25">
      <c r="J6086">
        <v>6083</v>
      </c>
      <c r="K6086" s="43">
        <v>0.6801573503169881</v>
      </c>
      <c r="L6086">
        <v>0.22881453278183184</v>
      </c>
      <c r="M6086">
        <v>0.9721896535898541</v>
      </c>
      <c r="N6086" s="44">
        <v>0.19105520077833738</v>
      </c>
      <c r="O6086" s="161">
        <f t="shared" si="951"/>
        <v>6000000</v>
      </c>
      <c r="P6086" s="162">
        <f t="shared" si="952"/>
        <v>168.85865124959273</v>
      </c>
      <c r="Q6086" s="162">
        <f t="shared" si="953"/>
        <v>173.27991593509742</v>
      </c>
      <c r="R6086" s="163">
        <f t="shared" si="954"/>
        <v>1</v>
      </c>
      <c r="S6086" s="161">
        <f t="shared" si="955"/>
        <v>7000000</v>
      </c>
      <c r="T6086" s="162">
        <f t="shared" si="956"/>
        <v>186.28621708319758</v>
      </c>
      <c r="U6086" s="162">
        <f t="shared" si="957"/>
        <v>144.13995796754872</v>
      </c>
      <c r="V6086" s="163">
        <f t="shared" si="958"/>
        <v>0.9</v>
      </c>
      <c r="W6086" s="164">
        <f t="shared" si="959"/>
        <v>-76527588.113028169</v>
      </c>
      <c r="X6086" s="164">
        <f t="shared" si="960"/>
        <v>115521432.42858779</v>
      </c>
    </row>
    <row r="6087" spans="10:24" x14ac:dyDescent="0.25">
      <c r="J6087">
        <v>6084</v>
      </c>
      <c r="K6087" s="43">
        <v>0.32228105148390596</v>
      </c>
      <c r="L6087">
        <v>0.5098880573245469</v>
      </c>
      <c r="M6087">
        <v>0.22654220712915085</v>
      </c>
      <c r="N6087" s="44">
        <v>0.48333053777077861</v>
      </c>
      <c r="O6087" s="161">
        <f t="shared" si="951"/>
        <v>5000000</v>
      </c>
      <c r="P6087" s="162">
        <f t="shared" si="952"/>
        <v>180.37182333573188</v>
      </c>
      <c r="Q6087" s="162">
        <f t="shared" si="953"/>
        <v>119.99434449065782</v>
      </c>
      <c r="R6087" s="163">
        <f t="shared" si="954"/>
        <v>1</v>
      </c>
      <c r="S6087" s="161">
        <f t="shared" si="955"/>
        <v>6000000</v>
      </c>
      <c r="T6087" s="162">
        <f t="shared" si="956"/>
        <v>190.12394111191063</v>
      </c>
      <c r="U6087" s="162">
        <f t="shared" si="957"/>
        <v>117.49717224532891</v>
      </c>
      <c r="V6087" s="163">
        <f t="shared" si="958"/>
        <v>1</v>
      </c>
      <c r="W6087" s="164">
        <f t="shared" si="959"/>
        <v>251887394.22537023</v>
      </c>
      <c r="X6087" s="164">
        <f t="shared" si="960"/>
        <v>285760613.19949031</v>
      </c>
    </row>
    <row r="6088" spans="10:24" x14ac:dyDescent="0.25">
      <c r="J6088">
        <v>6085</v>
      </c>
      <c r="K6088" s="43">
        <v>0.92216288110488398</v>
      </c>
      <c r="L6088">
        <v>0.83442443437992686</v>
      </c>
      <c r="M6088">
        <v>0.27585545572844716</v>
      </c>
      <c r="N6088" s="44">
        <v>0.29454030256404817</v>
      </c>
      <c r="O6088" s="161">
        <f t="shared" si="951"/>
        <v>7000000</v>
      </c>
      <c r="P6088" s="162">
        <f t="shared" si="952"/>
        <v>194.57696758262017</v>
      </c>
      <c r="Q6088" s="162">
        <f t="shared" si="953"/>
        <v>123.09603354929945</v>
      </c>
      <c r="R6088" s="163">
        <f t="shared" si="954"/>
        <v>1</v>
      </c>
      <c r="S6088" s="161">
        <f t="shared" si="955"/>
        <v>9000000</v>
      </c>
      <c r="T6088" s="162">
        <f t="shared" si="956"/>
        <v>194.85898919420671</v>
      </c>
      <c r="U6088" s="162">
        <f t="shared" si="957"/>
        <v>119.04801677464972</v>
      </c>
      <c r="V6088" s="163">
        <f t="shared" si="958"/>
        <v>1</v>
      </c>
      <c r="W6088" s="164">
        <f t="shared" si="959"/>
        <v>450366538.23324507</v>
      </c>
      <c r="X6088" s="164">
        <f t="shared" si="960"/>
        <v>532298751.7760129</v>
      </c>
    </row>
    <row r="6089" spans="10:24" x14ac:dyDescent="0.25">
      <c r="J6089">
        <v>6086</v>
      </c>
      <c r="K6089" s="43">
        <v>0.39594791283907416</v>
      </c>
      <c r="L6089">
        <v>0.34238940228176618</v>
      </c>
      <c r="M6089">
        <v>0.77842997580471629</v>
      </c>
      <c r="N6089" s="44">
        <v>0.26053992507749724</v>
      </c>
      <c r="O6089" s="161">
        <f t="shared" si="951"/>
        <v>5000000</v>
      </c>
      <c r="P6089" s="162">
        <f t="shared" si="952"/>
        <v>173.91073909266663</v>
      </c>
      <c r="Q6089" s="162">
        <f t="shared" si="953"/>
        <v>150.33803112272201</v>
      </c>
      <c r="R6089" s="163">
        <f t="shared" si="954"/>
        <v>1</v>
      </c>
      <c r="S6089" s="161">
        <f t="shared" si="955"/>
        <v>6000000</v>
      </c>
      <c r="T6089" s="162">
        <f t="shared" si="956"/>
        <v>187.97024636422222</v>
      </c>
      <c r="U6089" s="162">
        <f t="shared" si="957"/>
        <v>132.66901556136099</v>
      </c>
      <c r="V6089" s="163">
        <f t="shared" si="958"/>
        <v>1</v>
      </c>
      <c r="W6089" s="164">
        <f t="shared" si="959"/>
        <v>67863539.849723086</v>
      </c>
      <c r="X6089" s="164">
        <f t="shared" si="960"/>
        <v>181807384.81716734</v>
      </c>
    </row>
    <row r="6090" spans="10:24" x14ac:dyDescent="0.25">
      <c r="J6090">
        <v>6087</v>
      </c>
      <c r="K6090" s="43">
        <v>7.8555786059001598E-2</v>
      </c>
      <c r="L6090">
        <v>0.4584225711447425</v>
      </c>
      <c r="M6090">
        <v>0.84822883607045019</v>
      </c>
      <c r="N6090" s="44">
        <v>0.94835358322966978</v>
      </c>
      <c r="O6090" s="161">
        <f t="shared" si="951"/>
        <v>2000000</v>
      </c>
      <c r="P6090" s="162">
        <f t="shared" si="952"/>
        <v>178.43387183393011</v>
      </c>
      <c r="Q6090" s="162">
        <f t="shared" si="953"/>
        <v>155.57733359336325</v>
      </c>
      <c r="R6090" s="163">
        <f t="shared" si="954"/>
        <v>1</v>
      </c>
      <c r="S6090" s="161">
        <f t="shared" si="955"/>
        <v>2000000</v>
      </c>
      <c r="T6090" s="162">
        <f t="shared" si="956"/>
        <v>189.47795727797671</v>
      </c>
      <c r="U6090" s="162">
        <f t="shared" si="957"/>
        <v>135.28866679668161</v>
      </c>
      <c r="V6090" s="163">
        <f t="shared" si="958"/>
        <v>1</v>
      </c>
      <c r="W6090" s="164">
        <f t="shared" si="959"/>
        <v>-4286923.5188662708</v>
      </c>
      <c r="X6090" s="164">
        <f t="shared" si="960"/>
        <v>-41621419.037409797</v>
      </c>
    </row>
    <row r="6091" spans="10:24" x14ac:dyDescent="0.25">
      <c r="J6091">
        <v>6088</v>
      </c>
      <c r="K6091" s="43">
        <v>0.80401411203435458</v>
      </c>
      <c r="L6091">
        <v>0.56667758988433403</v>
      </c>
      <c r="M6091">
        <v>0.31294548534173072</v>
      </c>
      <c r="N6091" s="44">
        <v>2.8805576793158427E-2</v>
      </c>
      <c r="O6091" s="161">
        <f t="shared" si="951"/>
        <v>7000000</v>
      </c>
      <c r="P6091" s="162">
        <f t="shared" si="952"/>
        <v>182.51882660905312</v>
      </c>
      <c r="Q6091" s="162">
        <f t="shared" si="953"/>
        <v>125.24963098383947</v>
      </c>
      <c r="R6091" s="163">
        <f t="shared" si="954"/>
        <v>1</v>
      </c>
      <c r="S6091" s="161">
        <f t="shared" si="955"/>
        <v>7000000</v>
      </c>
      <c r="T6091" s="162">
        <f t="shared" si="956"/>
        <v>190.83960886968438</v>
      </c>
      <c r="U6091" s="162">
        <f t="shared" si="957"/>
        <v>120.12481549191973</v>
      </c>
      <c r="V6091" s="163">
        <f t="shared" si="958"/>
        <v>0.9</v>
      </c>
      <c r="W6091" s="164">
        <f t="shared" si="959"/>
        <v>350884369.3764956</v>
      </c>
      <c r="X6091" s="164">
        <f t="shared" si="960"/>
        <v>295503198.2799173</v>
      </c>
    </row>
    <row r="6092" spans="10:24" x14ac:dyDescent="0.25">
      <c r="J6092">
        <v>6089</v>
      </c>
      <c r="K6092" s="43">
        <v>0.59734268414067038</v>
      </c>
      <c r="L6092">
        <v>0.12919542511205007</v>
      </c>
      <c r="M6092">
        <v>0.90968908985045738</v>
      </c>
      <c r="N6092" s="44">
        <v>8.2081900006302222E-3</v>
      </c>
      <c r="O6092" s="161">
        <f t="shared" si="951"/>
        <v>6000000</v>
      </c>
      <c r="P6092" s="162">
        <f t="shared" si="952"/>
        <v>163.04696049288171</v>
      </c>
      <c r="Q6092" s="162">
        <f t="shared" si="953"/>
        <v>161.77685807649254</v>
      </c>
      <c r="R6092" s="163">
        <f t="shared" si="954"/>
        <v>1</v>
      </c>
      <c r="S6092" s="161">
        <f t="shared" si="955"/>
        <v>6000000</v>
      </c>
      <c r="T6092" s="162">
        <f t="shared" si="956"/>
        <v>184.34898683096057</v>
      </c>
      <c r="U6092" s="162">
        <f t="shared" si="957"/>
        <v>138.38842903824627</v>
      </c>
      <c r="V6092" s="163">
        <f t="shared" si="958"/>
        <v>0.05</v>
      </c>
      <c r="W6092" s="164">
        <f t="shared" si="959"/>
        <v>-42379385.501665011</v>
      </c>
      <c r="X6092" s="164">
        <f t="shared" si="960"/>
        <v>-136211832.66218573</v>
      </c>
    </row>
    <row r="6093" spans="10:24" x14ac:dyDescent="0.25">
      <c r="J6093">
        <v>6090</v>
      </c>
      <c r="K6093" s="43">
        <v>0.45804289561131151</v>
      </c>
      <c r="L6093">
        <v>0.94809276477921767</v>
      </c>
      <c r="M6093">
        <v>0.52869857543262533</v>
      </c>
      <c r="N6093" s="44">
        <v>0.19526668877859799</v>
      </c>
      <c r="O6093" s="161">
        <f t="shared" si="951"/>
        <v>5000000</v>
      </c>
      <c r="P6093" s="162">
        <f t="shared" si="952"/>
        <v>204.39953705576463</v>
      </c>
      <c r="Q6093" s="162">
        <f t="shared" si="953"/>
        <v>136.43997634432381</v>
      </c>
      <c r="R6093" s="163">
        <f t="shared" si="954"/>
        <v>1</v>
      </c>
      <c r="S6093" s="161">
        <f t="shared" si="955"/>
        <v>6000000</v>
      </c>
      <c r="T6093" s="162">
        <f t="shared" si="956"/>
        <v>198.13317901858821</v>
      </c>
      <c r="U6093" s="162">
        <f t="shared" si="957"/>
        <v>125.71998817216191</v>
      </c>
      <c r="V6093" s="163">
        <f t="shared" si="958"/>
        <v>0.9</v>
      </c>
      <c r="W6093" s="164">
        <f t="shared" si="959"/>
        <v>289797803.55720407</v>
      </c>
      <c r="X6093" s="164">
        <f t="shared" si="960"/>
        <v>241031230.57070208</v>
      </c>
    </row>
    <row r="6094" spans="10:24" x14ac:dyDescent="0.25">
      <c r="J6094">
        <v>6091</v>
      </c>
      <c r="K6094" s="43">
        <v>0.79645008977165233</v>
      </c>
      <c r="L6094">
        <v>0.63696668755423114</v>
      </c>
      <c r="M6094">
        <v>0.95170225010664999</v>
      </c>
      <c r="N6094" s="44">
        <v>0.73538058022955455</v>
      </c>
      <c r="O6094" s="161">
        <f t="shared" si="951"/>
        <v>7000000</v>
      </c>
      <c r="P6094" s="162">
        <f t="shared" si="952"/>
        <v>185.25543831496242</v>
      </c>
      <c r="Q6094" s="162">
        <f t="shared" si="953"/>
        <v>168.23175115533098</v>
      </c>
      <c r="R6094" s="163">
        <f t="shared" si="954"/>
        <v>1</v>
      </c>
      <c r="S6094" s="161">
        <f t="shared" si="955"/>
        <v>7000000</v>
      </c>
      <c r="T6094" s="162">
        <f t="shared" si="956"/>
        <v>191.75181277165413</v>
      </c>
      <c r="U6094" s="162">
        <f t="shared" si="957"/>
        <v>141.61587557766549</v>
      </c>
      <c r="V6094" s="163">
        <f t="shared" si="958"/>
        <v>1</v>
      </c>
      <c r="W6094" s="164">
        <f t="shared" si="959"/>
        <v>69165810.117420048</v>
      </c>
      <c r="X6094" s="164">
        <f t="shared" si="960"/>
        <v>200951560.35792047</v>
      </c>
    </row>
    <row r="6095" spans="10:24" x14ac:dyDescent="0.25">
      <c r="J6095">
        <v>6092</v>
      </c>
      <c r="K6095" s="43">
        <v>0.81039660455983109</v>
      </c>
      <c r="L6095">
        <v>0.13020141421426323</v>
      </c>
      <c r="M6095">
        <v>0.23609085034089161</v>
      </c>
      <c r="N6095" s="44">
        <v>0.15321925598456676</v>
      </c>
      <c r="O6095" s="161">
        <f t="shared" si="951"/>
        <v>7000000</v>
      </c>
      <c r="P6095" s="162">
        <f t="shared" si="952"/>
        <v>163.11840706390194</v>
      </c>
      <c r="Q6095" s="162">
        <f t="shared" si="953"/>
        <v>120.62132371385663</v>
      </c>
      <c r="R6095" s="163">
        <f t="shared" si="954"/>
        <v>1</v>
      </c>
      <c r="S6095" s="161">
        <f t="shared" si="955"/>
        <v>7000000</v>
      </c>
      <c r="T6095" s="162">
        <f t="shared" si="956"/>
        <v>184.37280235463399</v>
      </c>
      <c r="U6095" s="162">
        <f t="shared" si="957"/>
        <v>117.81066185692831</v>
      </c>
      <c r="V6095" s="163">
        <f t="shared" si="958"/>
        <v>0.9</v>
      </c>
      <c r="W6095" s="164">
        <f t="shared" si="959"/>
        <v>247479583.4503172</v>
      </c>
      <c r="X6095" s="164">
        <f t="shared" si="960"/>
        <v>269341485.13554579</v>
      </c>
    </row>
    <row r="6096" spans="10:24" x14ac:dyDescent="0.25">
      <c r="J6096">
        <v>6093</v>
      </c>
      <c r="K6096" s="43">
        <v>0.15819592623844192</v>
      </c>
      <c r="L6096">
        <v>0.38865344536244861</v>
      </c>
      <c r="M6096">
        <v>0.16937059812270749</v>
      </c>
      <c r="N6096" s="44">
        <v>0.4329275950127851</v>
      </c>
      <c r="O6096" s="161">
        <f t="shared" si="951"/>
        <v>2000000</v>
      </c>
      <c r="P6096" s="162">
        <f t="shared" si="952"/>
        <v>175.75754480591016</v>
      </c>
      <c r="Q6096" s="162">
        <f t="shared" si="953"/>
        <v>115.86689120200117</v>
      </c>
      <c r="R6096" s="163">
        <f t="shared" si="954"/>
        <v>1</v>
      </c>
      <c r="S6096" s="161">
        <f t="shared" si="955"/>
        <v>5000000</v>
      </c>
      <c r="T6096" s="162">
        <f t="shared" si="956"/>
        <v>188.58584826863671</v>
      </c>
      <c r="U6096" s="162">
        <f t="shared" si="957"/>
        <v>115.43344560100059</v>
      </c>
      <c r="V6096" s="163">
        <f t="shared" si="958"/>
        <v>1</v>
      </c>
      <c r="W6096" s="164">
        <f t="shared" si="959"/>
        <v>69781307.207817972</v>
      </c>
      <c r="X6096" s="164">
        <f t="shared" si="960"/>
        <v>215762013.3381806</v>
      </c>
    </row>
    <row r="6097" spans="10:24" x14ac:dyDescent="0.25">
      <c r="J6097">
        <v>6094</v>
      </c>
      <c r="K6097" s="43">
        <v>0.64398557444465998</v>
      </c>
      <c r="L6097">
        <v>0.28366606937485128</v>
      </c>
      <c r="M6097">
        <v>0.88403915249308207</v>
      </c>
      <c r="N6097" s="44">
        <v>0.27453851467331614</v>
      </c>
      <c r="O6097" s="161">
        <f t="shared" si="951"/>
        <v>6000000</v>
      </c>
      <c r="P6097" s="162">
        <f t="shared" si="952"/>
        <v>171.42022504285117</v>
      </c>
      <c r="Q6097" s="162">
        <f t="shared" si="953"/>
        <v>158.90846557645682</v>
      </c>
      <c r="R6097" s="163">
        <f t="shared" si="954"/>
        <v>1</v>
      </c>
      <c r="S6097" s="161">
        <f t="shared" si="955"/>
        <v>7000000</v>
      </c>
      <c r="T6097" s="162">
        <f t="shared" si="956"/>
        <v>187.14007501428372</v>
      </c>
      <c r="U6097" s="162">
        <f t="shared" si="957"/>
        <v>136.95423278822841</v>
      </c>
      <c r="V6097" s="163">
        <f t="shared" si="958"/>
        <v>1</v>
      </c>
      <c r="W6097" s="164">
        <f t="shared" si="959"/>
        <v>25070556.798366114</v>
      </c>
      <c r="X6097" s="164">
        <f t="shared" si="960"/>
        <v>201300895.58238721</v>
      </c>
    </row>
    <row r="6098" spans="10:24" x14ac:dyDescent="0.25">
      <c r="J6098">
        <v>6095</v>
      </c>
      <c r="K6098" s="43">
        <v>0.16498891561657902</v>
      </c>
      <c r="L6098">
        <v>0.7077300438833789</v>
      </c>
      <c r="M6098">
        <v>0.64483451733867292</v>
      </c>
      <c r="N6098" s="44">
        <v>0.42489414228363909</v>
      </c>
      <c r="O6098" s="161">
        <f t="shared" si="951"/>
        <v>2000000</v>
      </c>
      <c r="P6098" s="162">
        <f t="shared" si="952"/>
        <v>188.20148109781712</v>
      </c>
      <c r="Q6098" s="162">
        <f t="shared" si="953"/>
        <v>142.4282325809036</v>
      </c>
      <c r="R6098" s="163">
        <f t="shared" si="954"/>
        <v>1</v>
      </c>
      <c r="S6098" s="161">
        <f t="shared" si="955"/>
        <v>5000000</v>
      </c>
      <c r="T6098" s="162">
        <f t="shared" si="956"/>
        <v>192.73382703260572</v>
      </c>
      <c r="U6098" s="162">
        <f t="shared" si="957"/>
        <v>128.71411629045178</v>
      </c>
      <c r="V6098" s="163">
        <f t="shared" si="958"/>
        <v>1</v>
      </c>
      <c r="W6098" s="164">
        <f t="shared" si="959"/>
        <v>41546497.033827052</v>
      </c>
      <c r="X6098" s="164">
        <f t="shared" si="960"/>
        <v>170098553.71076965</v>
      </c>
    </row>
    <row r="6099" spans="10:24" x14ac:dyDescent="0.25">
      <c r="J6099">
        <v>6096</v>
      </c>
      <c r="K6099" s="43">
        <v>0.40086502125552947</v>
      </c>
      <c r="L6099">
        <v>1.4019214633935406E-2</v>
      </c>
      <c r="M6099">
        <v>0.10969564263847342</v>
      </c>
      <c r="N6099" s="44">
        <v>0.8688890922907575</v>
      </c>
      <c r="O6099" s="161">
        <f t="shared" si="951"/>
        <v>5000000</v>
      </c>
      <c r="P6099" s="162">
        <f t="shared" si="952"/>
        <v>147.04877592145385</v>
      </c>
      <c r="Q6099" s="162">
        <f t="shared" si="953"/>
        <v>110.43703309014599</v>
      </c>
      <c r="R6099" s="163">
        <f t="shared" si="954"/>
        <v>1</v>
      </c>
      <c r="S6099" s="161">
        <f t="shared" si="955"/>
        <v>6000000</v>
      </c>
      <c r="T6099" s="162">
        <f t="shared" si="956"/>
        <v>179.01625864048461</v>
      </c>
      <c r="U6099" s="162">
        <f t="shared" si="957"/>
        <v>112.718516545073</v>
      </c>
      <c r="V6099" s="163">
        <f t="shared" si="958"/>
        <v>1</v>
      </c>
      <c r="W6099" s="164">
        <f t="shared" si="959"/>
        <v>133058714.15653932</v>
      </c>
      <c r="X6099" s="164">
        <f t="shared" si="960"/>
        <v>247786452.57246965</v>
      </c>
    </row>
    <row r="6100" spans="10:24" x14ac:dyDescent="0.25">
      <c r="J6100">
        <v>6097</v>
      </c>
      <c r="K6100" s="43">
        <v>0.67608176755206728</v>
      </c>
      <c r="L6100">
        <v>0.11772892033494675</v>
      </c>
      <c r="M6100">
        <v>0.5157863685837677</v>
      </c>
      <c r="N6100" s="44">
        <v>0.27543247607384491</v>
      </c>
      <c r="O6100" s="161">
        <f t="shared" si="951"/>
        <v>6000000</v>
      </c>
      <c r="P6100" s="162">
        <f t="shared" si="952"/>
        <v>162.20375181065484</v>
      </c>
      <c r="Q6100" s="162">
        <f t="shared" si="953"/>
        <v>135.79161780594598</v>
      </c>
      <c r="R6100" s="163">
        <f t="shared" si="954"/>
        <v>1</v>
      </c>
      <c r="S6100" s="161">
        <f t="shared" si="955"/>
        <v>7000000</v>
      </c>
      <c r="T6100" s="162">
        <f t="shared" si="956"/>
        <v>184.06791727021829</v>
      </c>
      <c r="U6100" s="162">
        <f t="shared" si="957"/>
        <v>125.39580890297299</v>
      </c>
      <c r="V6100" s="163">
        <f t="shared" si="958"/>
        <v>1</v>
      </c>
      <c r="W6100" s="164">
        <f t="shared" si="959"/>
        <v>108472804.02825317</v>
      </c>
      <c r="X6100" s="164">
        <f t="shared" si="960"/>
        <v>260704758.5707171</v>
      </c>
    </row>
    <row r="6101" spans="10:24" x14ac:dyDescent="0.25">
      <c r="J6101">
        <v>6098</v>
      </c>
      <c r="K6101" s="43">
        <v>0.96958270083369047</v>
      </c>
      <c r="L6101">
        <v>0.40425377227804404</v>
      </c>
      <c r="M6101">
        <v>0.55946817802863669</v>
      </c>
      <c r="N6101" s="44">
        <v>5.9527491394248289E-2</v>
      </c>
      <c r="O6101" s="161">
        <f t="shared" si="951"/>
        <v>9000000</v>
      </c>
      <c r="P6101" s="162">
        <f t="shared" si="952"/>
        <v>176.36472232908017</v>
      </c>
      <c r="Q6101" s="162">
        <f t="shared" si="953"/>
        <v>137.99241987686059</v>
      </c>
      <c r="R6101" s="163">
        <f t="shared" si="954"/>
        <v>1</v>
      </c>
      <c r="S6101" s="161">
        <f t="shared" si="955"/>
        <v>9000000</v>
      </c>
      <c r="T6101" s="162">
        <f t="shared" si="956"/>
        <v>188.78824077636006</v>
      </c>
      <c r="U6101" s="162">
        <f t="shared" si="957"/>
        <v>126.4962099384303</v>
      </c>
      <c r="V6101" s="163">
        <f t="shared" si="958"/>
        <v>0.9</v>
      </c>
      <c r="W6101" s="164">
        <f t="shared" si="959"/>
        <v>295350722.06997615</v>
      </c>
      <c r="X6101" s="164">
        <f t="shared" si="960"/>
        <v>354565449.78723103</v>
      </c>
    </row>
    <row r="6102" spans="10:24" x14ac:dyDescent="0.25">
      <c r="J6102">
        <v>6099</v>
      </c>
      <c r="K6102" s="43">
        <v>0.37266769471350503</v>
      </c>
      <c r="L6102">
        <v>0.76581209651879312</v>
      </c>
      <c r="M6102">
        <v>0.93674750101232451</v>
      </c>
      <c r="N6102" s="44">
        <v>0.24244803598915599</v>
      </c>
      <c r="O6102" s="161">
        <f t="shared" si="951"/>
        <v>5000000</v>
      </c>
      <c r="P6102" s="162">
        <f t="shared" si="952"/>
        <v>190.87686379204649</v>
      </c>
      <c r="Q6102" s="162">
        <f t="shared" si="953"/>
        <v>165.56060738237522</v>
      </c>
      <c r="R6102" s="163">
        <f t="shared" si="954"/>
        <v>1</v>
      </c>
      <c r="S6102" s="161">
        <f t="shared" si="955"/>
        <v>6000000</v>
      </c>
      <c r="T6102" s="162">
        <f t="shared" si="956"/>
        <v>193.62562126401551</v>
      </c>
      <c r="U6102" s="162">
        <f t="shared" si="957"/>
        <v>140.28030369118761</v>
      </c>
      <c r="V6102" s="163">
        <f t="shared" si="958"/>
        <v>1</v>
      </c>
      <c r="W6102" s="164">
        <f t="shared" si="959"/>
        <v>76581282.048356339</v>
      </c>
      <c r="X6102" s="164">
        <f t="shared" si="960"/>
        <v>170071905.43696737</v>
      </c>
    </row>
    <row r="6103" spans="10:24" x14ac:dyDescent="0.25">
      <c r="J6103">
        <v>6100</v>
      </c>
      <c r="K6103" s="43">
        <v>0.69550669769398521</v>
      </c>
      <c r="L6103">
        <v>0.60880256300321334</v>
      </c>
      <c r="M6103">
        <v>0.10523543537594393</v>
      </c>
      <c r="N6103" s="44">
        <v>0.35899850242850917</v>
      </c>
      <c r="O6103" s="161">
        <f t="shared" si="951"/>
        <v>6000000</v>
      </c>
      <c r="P6103" s="162">
        <f t="shared" si="952"/>
        <v>184.14299186041663</v>
      </c>
      <c r="Q6103" s="162">
        <f t="shared" si="953"/>
        <v>109.954565640181</v>
      </c>
      <c r="R6103" s="163">
        <f t="shared" si="954"/>
        <v>1</v>
      </c>
      <c r="S6103" s="161">
        <f t="shared" si="955"/>
        <v>7000000</v>
      </c>
      <c r="T6103" s="162">
        <f t="shared" si="956"/>
        <v>191.38099728680555</v>
      </c>
      <c r="U6103" s="162">
        <f t="shared" si="957"/>
        <v>112.47728282009049</v>
      </c>
      <c r="V6103" s="163">
        <f t="shared" si="958"/>
        <v>1</v>
      </c>
      <c r="W6103" s="164">
        <f t="shared" si="959"/>
        <v>395130557.32141376</v>
      </c>
      <c r="X6103" s="164">
        <f t="shared" si="960"/>
        <v>402326001.26700544</v>
      </c>
    </row>
    <row r="6104" spans="10:24" x14ac:dyDescent="0.25">
      <c r="J6104">
        <v>6101</v>
      </c>
      <c r="K6104" s="43">
        <v>0.31298346190581938</v>
      </c>
      <c r="L6104">
        <v>0.21575664990469934</v>
      </c>
      <c r="M6104">
        <v>8.9518045261252843E-2</v>
      </c>
      <c r="N6104" s="44">
        <v>0.18676091345404855</v>
      </c>
      <c r="O6104" s="161">
        <f t="shared" si="951"/>
        <v>5000000</v>
      </c>
      <c r="P6104" s="162">
        <f t="shared" si="952"/>
        <v>168.20092931370144</v>
      </c>
      <c r="Q6104" s="162">
        <f t="shared" si="953"/>
        <v>108.12542336949318</v>
      </c>
      <c r="R6104" s="163">
        <f t="shared" si="954"/>
        <v>1</v>
      </c>
      <c r="S6104" s="161">
        <f t="shared" si="955"/>
        <v>6000000</v>
      </c>
      <c r="T6104" s="162">
        <f t="shared" si="956"/>
        <v>186.06697643790048</v>
      </c>
      <c r="U6104" s="162">
        <f t="shared" si="957"/>
        <v>111.56271168474659</v>
      </c>
      <c r="V6104" s="163">
        <f t="shared" si="958"/>
        <v>0.9</v>
      </c>
      <c r="W6104" s="164">
        <f t="shared" si="959"/>
        <v>250377529.72104132</v>
      </c>
      <c r="X6104" s="164">
        <f t="shared" si="960"/>
        <v>252323029.66703099</v>
      </c>
    </row>
    <row r="6105" spans="10:24" x14ac:dyDescent="0.25">
      <c r="J6105">
        <v>6102</v>
      </c>
      <c r="K6105" s="43">
        <v>0.39611955617823646</v>
      </c>
      <c r="L6105">
        <v>0.77362901186672117</v>
      </c>
      <c r="M6105">
        <v>0.84998626698074953</v>
      </c>
      <c r="N6105" s="44">
        <v>0.60816214541088642</v>
      </c>
      <c r="O6105" s="161">
        <f t="shared" si="951"/>
        <v>5000000</v>
      </c>
      <c r="P6105" s="162">
        <f t="shared" si="952"/>
        <v>191.26277387622929</v>
      </c>
      <c r="Q6105" s="162">
        <f t="shared" si="953"/>
        <v>155.72748982862694</v>
      </c>
      <c r="R6105" s="163">
        <f t="shared" si="954"/>
        <v>1</v>
      </c>
      <c r="S6105" s="161">
        <f t="shared" si="955"/>
        <v>6000000</v>
      </c>
      <c r="T6105" s="162">
        <f t="shared" si="956"/>
        <v>193.7542579587431</v>
      </c>
      <c r="U6105" s="162">
        <f t="shared" si="957"/>
        <v>135.36374491431346</v>
      </c>
      <c r="V6105" s="163">
        <f t="shared" si="958"/>
        <v>1</v>
      </c>
      <c r="W6105" s="164">
        <f t="shared" si="959"/>
        <v>127676420.23801172</v>
      </c>
      <c r="X6105" s="164">
        <f t="shared" si="960"/>
        <v>200343078.26657784</v>
      </c>
    </row>
    <row r="6106" spans="10:24" x14ac:dyDescent="0.25">
      <c r="J6106">
        <v>6103</v>
      </c>
      <c r="K6106" s="43">
        <v>4.1811007525918265E-2</v>
      </c>
      <c r="L6106">
        <v>0.64810669323079328</v>
      </c>
      <c r="M6106">
        <v>0.65308579844001402</v>
      </c>
      <c r="N6106" s="44">
        <v>0.82757518346182513</v>
      </c>
      <c r="O6106" s="161">
        <f t="shared" si="951"/>
        <v>1000000</v>
      </c>
      <c r="P6106" s="162">
        <f t="shared" si="952"/>
        <v>185.70320907469389</v>
      </c>
      <c r="Q6106" s="162">
        <f t="shared" si="953"/>
        <v>142.8732995088038</v>
      </c>
      <c r="R6106" s="163">
        <f t="shared" si="954"/>
        <v>1</v>
      </c>
      <c r="S6106" s="161">
        <f t="shared" si="955"/>
        <v>1000000</v>
      </c>
      <c r="T6106" s="162">
        <f t="shared" si="956"/>
        <v>191.90106969156463</v>
      </c>
      <c r="U6106" s="162">
        <f t="shared" si="957"/>
        <v>128.93664975440188</v>
      </c>
      <c r="V6106" s="163">
        <f t="shared" si="958"/>
        <v>1</v>
      </c>
      <c r="W6106" s="164">
        <f t="shared" si="959"/>
        <v>-7170090.4341099113</v>
      </c>
      <c r="X6106" s="164">
        <f t="shared" si="960"/>
        <v>-87035580.062837258</v>
      </c>
    </row>
    <row r="6107" spans="10:24" x14ac:dyDescent="0.25">
      <c r="J6107">
        <v>6104</v>
      </c>
      <c r="K6107" s="43">
        <v>0.7304771141783637</v>
      </c>
      <c r="L6107">
        <v>0.34981831614845649</v>
      </c>
      <c r="M6107">
        <v>0.44930766509229447</v>
      </c>
      <c r="N6107" s="44">
        <v>0.53760651338967647</v>
      </c>
      <c r="O6107" s="161">
        <f t="shared" si="951"/>
        <v>6000000</v>
      </c>
      <c r="P6107" s="162">
        <f t="shared" si="952"/>
        <v>174.21283468104156</v>
      </c>
      <c r="Q6107" s="162">
        <f t="shared" si="953"/>
        <v>132.45178555269447</v>
      </c>
      <c r="R6107" s="163">
        <f t="shared" si="954"/>
        <v>1</v>
      </c>
      <c r="S6107" s="161">
        <f t="shared" si="955"/>
        <v>7000000</v>
      </c>
      <c r="T6107" s="162">
        <f t="shared" si="956"/>
        <v>188.07094489368052</v>
      </c>
      <c r="U6107" s="162">
        <f t="shared" si="957"/>
        <v>123.72589277634724</v>
      </c>
      <c r="V6107" s="163">
        <f t="shared" si="958"/>
        <v>1</v>
      </c>
      <c r="W6107" s="164">
        <f t="shared" si="959"/>
        <v>200566294.7700825</v>
      </c>
      <c r="X6107" s="164">
        <f t="shared" si="960"/>
        <v>300415364.82133299</v>
      </c>
    </row>
    <row r="6108" spans="10:24" x14ac:dyDescent="0.25">
      <c r="J6108">
        <v>6105</v>
      </c>
      <c r="K6108" s="43">
        <v>0.21916487758199032</v>
      </c>
      <c r="L6108">
        <v>8.1967248064374498E-2</v>
      </c>
      <c r="M6108">
        <v>0.46657992733499654</v>
      </c>
      <c r="N6108" s="44">
        <v>0.90849059243504837</v>
      </c>
      <c r="O6108" s="161">
        <f t="shared" si="951"/>
        <v>2000000</v>
      </c>
      <c r="P6108" s="162">
        <f t="shared" si="952"/>
        <v>159.12059926280745</v>
      </c>
      <c r="Q6108" s="162">
        <f t="shared" si="953"/>
        <v>133.32260157568956</v>
      </c>
      <c r="R6108" s="163">
        <f t="shared" si="954"/>
        <v>1</v>
      </c>
      <c r="S6108" s="161">
        <f t="shared" si="955"/>
        <v>5000000</v>
      </c>
      <c r="T6108" s="162">
        <f t="shared" si="956"/>
        <v>183.04019975426914</v>
      </c>
      <c r="U6108" s="162">
        <f t="shared" si="957"/>
        <v>124.16130078784478</v>
      </c>
      <c r="V6108" s="163">
        <f t="shared" si="958"/>
        <v>1</v>
      </c>
      <c r="W6108" s="164">
        <f t="shared" si="959"/>
        <v>1595995.3742357716</v>
      </c>
      <c r="X6108" s="164">
        <f t="shared" si="960"/>
        <v>144394494.83212179</v>
      </c>
    </row>
    <row r="6109" spans="10:24" x14ac:dyDescent="0.25">
      <c r="J6109">
        <v>6106</v>
      </c>
      <c r="K6109" s="43">
        <v>0.832089777629759</v>
      </c>
      <c r="L6109">
        <v>0.39328920311029825</v>
      </c>
      <c r="M6109">
        <v>0.8362805657830924</v>
      </c>
      <c r="N6109" s="44">
        <v>0.92207522046279089</v>
      </c>
      <c r="O6109" s="161">
        <f t="shared" si="951"/>
        <v>7000000</v>
      </c>
      <c r="P6109" s="162">
        <f t="shared" si="952"/>
        <v>175.93865421095478</v>
      </c>
      <c r="Q6109" s="162">
        <f t="shared" si="953"/>
        <v>154.58571260995194</v>
      </c>
      <c r="R6109" s="163">
        <f t="shared" si="954"/>
        <v>1</v>
      </c>
      <c r="S6109" s="161">
        <f t="shared" si="955"/>
        <v>7000000</v>
      </c>
      <c r="T6109" s="162">
        <f t="shared" si="956"/>
        <v>188.64621807031827</v>
      </c>
      <c r="U6109" s="162">
        <f t="shared" si="957"/>
        <v>134.79285630497597</v>
      </c>
      <c r="V6109" s="163">
        <f t="shared" si="958"/>
        <v>1</v>
      </c>
      <c r="W6109" s="164">
        <f t="shared" si="959"/>
        <v>99470591.207019866</v>
      </c>
      <c r="X6109" s="164">
        <f t="shared" si="960"/>
        <v>226973532.35739607</v>
      </c>
    </row>
    <row r="6110" spans="10:24" x14ac:dyDescent="0.25">
      <c r="J6110">
        <v>6107</v>
      </c>
      <c r="K6110" s="43">
        <v>0.60688990916393937</v>
      </c>
      <c r="L6110">
        <v>0.23307137125488009</v>
      </c>
      <c r="M6110">
        <v>0.18801632792570677</v>
      </c>
      <c r="N6110" s="44">
        <v>0.18233318841998791</v>
      </c>
      <c r="O6110" s="161">
        <f t="shared" si="951"/>
        <v>6000000</v>
      </c>
      <c r="P6110" s="162">
        <f t="shared" si="952"/>
        <v>169.06845924384513</v>
      </c>
      <c r="Q6110" s="162">
        <f t="shared" si="953"/>
        <v>117.29540225197024</v>
      </c>
      <c r="R6110" s="163">
        <f t="shared" si="954"/>
        <v>1</v>
      </c>
      <c r="S6110" s="161">
        <f t="shared" si="955"/>
        <v>7000000</v>
      </c>
      <c r="T6110" s="162">
        <f t="shared" si="956"/>
        <v>186.35615308128172</v>
      </c>
      <c r="U6110" s="162">
        <f t="shared" si="957"/>
        <v>116.14770112598512</v>
      </c>
      <c r="V6110" s="163">
        <f t="shared" si="958"/>
        <v>0.9</v>
      </c>
      <c r="W6110" s="164">
        <f t="shared" si="959"/>
        <v>260638341.9512493</v>
      </c>
      <c r="X6110" s="164">
        <f t="shared" si="960"/>
        <v>292313247.31836855</v>
      </c>
    </row>
    <row r="6111" spans="10:24" x14ac:dyDescent="0.25">
      <c r="J6111">
        <v>6108</v>
      </c>
      <c r="K6111" s="43">
        <v>0.83332831155034182</v>
      </c>
      <c r="L6111">
        <v>6.3278013876184369E-2</v>
      </c>
      <c r="M6111">
        <v>0.91349739709530209</v>
      </c>
      <c r="N6111" s="44">
        <v>5.8100194905279512E-2</v>
      </c>
      <c r="O6111" s="161">
        <f t="shared" si="951"/>
        <v>7000000</v>
      </c>
      <c r="P6111" s="162">
        <f t="shared" si="952"/>
        <v>157.08262707431626</v>
      </c>
      <c r="Q6111" s="162">
        <f t="shared" si="953"/>
        <v>162.25221584056916</v>
      </c>
      <c r="R6111" s="163">
        <f t="shared" si="954"/>
        <v>1</v>
      </c>
      <c r="S6111" s="161">
        <f t="shared" si="955"/>
        <v>7000000</v>
      </c>
      <c r="T6111" s="162">
        <f t="shared" si="956"/>
        <v>182.36087569143876</v>
      </c>
      <c r="U6111" s="162">
        <f t="shared" si="957"/>
        <v>138.6261079202846</v>
      </c>
      <c r="V6111" s="163">
        <f t="shared" si="958"/>
        <v>0.9</v>
      </c>
      <c r="W6111" s="164">
        <f t="shared" si="959"/>
        <v>-86187121.363770306</v>
      </c>
      <c r="X6111" s="164">
        <f t="shared" si="960"/>
        <v>125529036.95827127</v>
      </c>
    </row>
    <row r="6112" spans="10:24" x14ac:dyDescent="0.25">
      <c r="J6112">
        <v>6109</v>
      </c>
      <c r="K6112" s="43">
        <v>0.35699088723751482</v>
      </c>
      <c r="L6112">
        <v>0.44666191589515425</v>
      </c>
      <c r="M6112">
        <v>0.70820529572284141</v>
      </c>
      <c r="N6112" s="44">
        <v>0.49716353984485639</v>
      </c>
      <c r="O6112" s="161">
        <f t="shared" si="951"/>
        <v>5000000</v>
      </c>
      <c r="P6112" s="162">
        <f t="shared" si="952"/>
        <v>177.98850630065914</v>
      </c>
      <c r="Q6112" s="162">
        <f t="shared" si="953"/>
        <v>145.96298550301802</v>
      </c>
      <c r="R6112" s="163">
        <f t="shared" si="954"/>
        <v>1</v>
      </c>
      <c r="S6112" s="161">
        <f t="shared" si="955"/>
        <v>6000000</v>
      </c>
      <c r="T6112" s="162">
        <f t="shared" si="956"/>
        <v>189.32950210021971</v>
      </c>
      <c r="U6112" s="162">
        <f t="shared" si="957"/>
        <v>130.48149275150902</v>
      </c>
      <c r="V6112" s="163">
        <f t="shared" si="958"/>
        <v>1</v>
      </c>
      <c r="W6112" s="164">
        <f t="shared" si="959"/>
        <v>110127603.98820561</v>
      </c>
      <c r="X6112" s="164">
        <f t="shared" si="960"/>
        <v>203088056.09226412</v>
      </c>
    </row>
    <row r="6113" spans="10:24" x14ac:dyDescent="0.25">
      <c r="J6113">
        <v>6110</v>
      </c>
      <c r="K6113" s="43">
        <v>4.3057586928872071E-2</v>
      </c>
      <c r="L6113">
        <v>0.55623136092960801</v>
      </c>
      <c r="M6113">
        <v>0.96410656074169632</v>
      </c>
      <c r="N6113" s="44">
        <v>0.71806978909837482</v>
      </c>
      <c r="O6113" s="161">
        <f t="shared" si="951"/>
        <v>1000000</v>
      </c>
      <c r="P6113" s="162">
        <f t="shared" si="952"/>
        <v>182.12131665674065</v>
      </c>
      <c r="Q6113" s="162">
        <f t="shared" si="953"/>
        <v>171.00934649665516</v>
      </c>
      <c r="R6113" s="163">
        <f t="shared" si="954"/>
        <v>1</v>
      </c>
      <c r="S6113" s="161">
        <f t="shared" si="955"/>
        <v>1000000</v>
      </c>
      <c r="T6113" s="162">
        <f t="shared" si="956"/>
        <v>190.70710555224687</v>
      </c>
      <c r="U6113" s="162">
        <f t="shared" si="957"/>
        <v>143.00467324832758</v>
      </c>
      <c r="V6113" s="163">
        <f t="shared" si="958"/>
        <v>1</v>
      </c>
      <c r="W6113" s="164">
        <f t="shared" si="959"/>
        <v>-38888029.839914508</v>
      </c>
      <c r="X6113" s="164">
        <f t="shared" si="960"/>
        <v>-102297567.69608071</v>
      </c>
    </row>
    <row r="6114" spans="10:24" x14ac:dyDescent="0.25">
      <c r="J6114">
        <v>6111</v>
      </c>
      <c r="K6114" s="43">
        <v>0.27652436506600186</v>
      </c>
      <c r="L6114">
        <v>0.28619041152976654</v>
      </c>
      <c r="M6114">
        <v>0.22565927524485496</v>
      </c>
      <c r="N6114" s="44">
        <v>0.2053300652307628</v>
      </c>
      <c r="O6114" s="161">
        <f t="shared" si="951"/>
        <v>2000000</v>
      </c>
      <c r="P6114" s="162">
        <f t="shared" si="952"/>
        <v>171.53177074286398</v>
      </c>
      <c r="Q6114" s="162">
        <f t="shared" si="953"/>
        <v>119.93562754914004</v>
      </c>
      <c r="R6114" s="163">
        <f t="shared" si="954"/>
        <v>1</v>
      </c>
      <c r="S6114" s="161">
        <f t="shared" si="955"/>
        <v>5000000</v>
      </c>
      <c r="T6114" s="162">
        <f t="shared" si="956"/>
        <v>187.17725691428799</v>
      </c>
      <c r="U6114" s="162">
        <f t="shared" si="957"/>
        <v>117.46781377457002</v>
      </c>
      <c r="V6114" s="163">
        <f t="shared" si="958"/>
        <v>1</v>
      </c>
      <c r="W6114" s="164">
        <f t="shared" si="959"/>
        <v>53192286.387447894</v>
      </c>
      <c r="X6114" s="164">
        <f t="shared" si="960"/>
        <v>198547215.69858986</v>
      </c>
    </row>
    <row r="6115" spans="10:24" x14ac:dyDescent="0.25">
      <c r="J6115">
        <v>6112</v>
      </c>
      <c r="K6115" s="43">
        <v>0.1069469884835258</v>
      </c>
      <c r="L6115">
        <v>0.90027684959695753</v>
      </c>
      <c r="M6115">
        <v>0.92492896867003138</v>
      </c>
      <c r="N6115" s="44">
        <v>0.1276734701069836</v>
      </c>
      <c r="O6115" s="161">
        <f t="shared" si="951"/>
        <v>2000000</v>
      </c>
      <c r="P6115" s="162">
        <f t="shared" si="952"/>
        <v>199.2469600277102</v>
      </c>
      <c r="Q6115" s="162">
        <f t="shared" si="953"/>
        <v>163.78059720812684</v>
      </c>
      <c r="R6115" s="163">
        <f t="shared" si="954"/>
        <v>1</v>
      </c>
      <c r="S6115" s="161">
        <f t="shared" si="955"/>
        <v>2000000</v>
      </c>
      <c r="T6115" s="162">
        <f t="shared" si="956"/>
        <v>196.41565334257007</v>
      </c>
      <c r="U6115" s="162">
        <f t="shared" si="957"/>
        <v>139.39029860406342</v>
      </c>
      <c r="V6115" s="163">
        <f t="shared" si="958"/>
        <v>0.9</v>
      </c>
      <c r="W6115" s="164">
        <f t="shared" si="959"/>
        <v>20932725.639166728</v>
      </c>
      <c r="X6115" s="164">
        <f t="shared" si="960"/>
        <v>-47354361.47068803</v>
      </c>
    </row>
    <row r="6116" spans="10:24" x14ac:dyDescent="0.25">
      <c r="J6116">
        <v>6113</v>
      </c>
      <c r="K6116" s="43">
        <v>0.38101972636162296</v>
      </c>
      <c r="L6116">
        <v>0.36788132240777405</v>
      </c>
      <c r="M6116">
        <v>0.74435374769928919</v>
      </c>
      <c r="N6116" s="44">
        <v>0.32393532443689588</v>
      </c>
      <c r="O6116" s="161">
        <f t="shared" si="951"/>
        <v>5000000</v>
      </c>
      <c r="P6116" s="162">
        <f t="shared" si="952"/>
        <v>174.93795042165894</v>
      </c>
      <c r="Q6116" s="162">
        <f t="shared" si="953"/>
        <v>148.13652931977296</v>
      </c>
      <c r="R6116" s="163">
        <f t="shared" si="954"/>
        <v>1</v>
      </c>
      <c r="S6116" s="161">
        <f t="shared" si="955"/>
        <v>6000000</v>
      </c>
      <c r="T6116" s="162">
        <f t="shared" si="956"/>
        <v>188.31265014055299</v>
      </c>
      <c r="U6116" s="162">
        <f t="shared" si="957"/>
        <v>131.56826465988649</v>
      </c>
      <c r="V6116" s="163">
        <f t="shared" si="958"/>
        <v>1</v>
      </c>
      <c r="W6116" s="164">
        <f t="shared" si="959"/>
        <v>84007105.509429887</v>
      </c>
      <c r="X6116" s="164">
        <f t="shared" si="960"/>
        <v>190466312.88399899</v>
      </c>
    </row>
    <row r="6117" spans="10:24" x14ac:dyDescent="0.25">
      <c r="J6117">
        <v>6114</v>
      </c>
      <c r="K6117" s="43">
        <v>0.72603609505642919</v>
      </c>
      <c r="L6117">
        <v>0.72756560706849638</v>
      </c>
      <c r="M6117">
        <v>0.7654800176692671</v>
      </c>
      <c r="N6117" s="44">
        <v>0.30525159370728994</v>
      </c>
      <c r="O6117" s="161">
        <f t="shared" si="951"/>
        <v>6000000</v>
      </c>
      <c r="P6117" s="162">
        <f t="shared" si="952"/>
        <v>189.08200407581054</v>
      </c>
      <c r="Q6117" s="162">
        <f t="shared" si="953"/>
        <v>149.48083953972414</v>
      </c>
      <c r="R6117" s="163">
        <f t="shared" si="954"/>
        <v>1</v>
      </c>
      <c r="S6117" s="161">
        <f t="shared" si="955"/>
        <v>7000000</v>
      </c>
      <c r="T6117" s="162">
        <f t="shared" si="956"/>
        <v>193.02733469193686</v>
      </c>
      <c r="U6117" s="162">
        <f t="shared" si="957"/>
        <v>132.24041976986206</v>
      </c>
      <c r="V6117" s="163">
        <f t="shared" si="958"/>
        <v>1</v>
      </c>
      <c r="W6117" s="164">
        <f t="shared" si="959"/>
        <v>187606987.2165184</v>
      </c>
      <c r="X6117" s="164">
        <f t="shared" si="960"/>
        <v>275508404.45452362</v>
      </c>
    </row>
    <row r="6118" spans="10:24" x14ac:dyDescent="0.25">
      <c r="J6118">
        <v>6115</v>
      </c>
      <c r="K6118" s="43">
        <v>7.2289567488174389E-2</v>
      </c>
      <c r="L6118">
        <v>0.73547532854468112</v>
      </c>
      <c r="M6118">
        <v>0.98314796052931297</v>
      </c>
      <c r="N6118" s="44">
        <v>0.14240989770944423</v>
      </c>
      <c r="O6118" s="161">
        <f t="shared" si="951"/>
        <v>2000000</v>
      </c>
      <c r="P6118" s="162">
        <f t="shared" si="952"/>
        <v>189.44186802900361</v>
      </c>
      <c r="Q6118" s="162">
        <f t="shared" si="953"/>
        <v>177.47188687346318</v>
      </c>
      <c r="R6118" s="163">
        <f t="shared" si="954"/>
        <v>1</v>
      </c>
      <c r="S6118" s="161">
        <f t="shared" si="955"/>
        <v>2000000</v>
      </c>
      <c r="T6118" s="162">
        <f t="shared" si="956"/>
        <v>193.1472893430012</v>
      </c>
      <c r="U6118" s="162">
        <f t="shared" si="957"/>
        <v>146.23594343673159</v>
      </c>
      <c r="V6118" s="163">
        <f t="shared" si="958"/>
        <v>0.9</v>
      </c>
      <c r="W6118" s="164">
        <f t="shared" si="959"/>
        <v>-26060037.688919123</v>
      </c>
      <c r="X6118" s="164">
        <f t="shared" si="960"/>
        <v>-65559577.36871469</v>
      </c>
    </row>
    <row r="6119" spans="10:24" x14ac:dyDescent="0.25">
      <c r="J6119">
        <v>6116</v>
      </c>
      <c r="K6119" s="43">
        <v>0.21589904793195991</v>
      </c>
      <c r="L6119">
        <v>0.86158475188212214</v>
      </c>
      <c r="M6119">
        <v>0.30797416320555593</v>
      </c>
      <c r="N6119" s="44">
        <v>0.90800826676369806</v>
      </c>
      <c r="O6119" s="161">
        <f t="shared" si="951"/>
        <v>2000000</v>
      </c>
      <c r="P6119" s="162">
        <f t="shared" si="952"/>
        <v>196.31200427896857</v>
      </c>
      <c r="Q6119" s="162">
        <f t="shared" si="953"/>
        <v>124.96798314305573</v>
      </c>
      <c r="R6119" s="163">
        <f t="shared" si="954"/>
        <v>1</v>
      </c>
      <c r="S6119" s="161">
        <f t="shared" si="955"/>
        <v>5000000</v>
      </c>
      <c r="T6119" s="162">
        <f t="shared" si="956"/>
        <v>195.43733475965618</v>
      </c>
      <c r="U6119" s="162">
        <f t="shared" si="957"/>
        <v>119.98399157152787</v>
      </c>
      <c r="V6119" s="163">
        <f t="shared" si="958"/>
        <v>1</v>
      </c>
      <c r="W6119" s="164">
        <f t="shared" si="959"/>
        <v>92688042.271825671</v>
      </c>
      <c r="X6119" s="164">
        <f t="shared" si="960"/>
        <v>227266715.94064158</v>
      </c>
    </row>
    <row r="6120" spans="10:24" x14ac:dyDescent="0.25">
      <c r="J6120">
        <v>6117</v>
      </c>
      <c r="K6120" s="43">
        <v>0.29268880867032354</v>
      </c>
      <c r="L6120">
        <v>0.91916484170483492</v>
      </c>
      <c r="M6120">
        <v>0.61134884846535587</v>
      </c>
      <c r="N6120" s="44">
        <v>0.33855196087836215</v>
      </c>
      <c r="O6120" s="161">
        <f t="shared" si="951"/>
        <v>2000000</v>
      </c>
      <c r="P6120" s="162">
        <f t="shared" si="952"/>
        <v>200.99213868979351</v>
      </c>
      <c r="Q6120" s="162">
        <f t="shared" si="953"/>
        <v>140.65672661366267</v>
      </c>
      <c r="R6120" s="163">
        <f t="shared" si="954"/>
        <v>1</v>
      </c>
      <c r="S6120" s="161">
        <f t="shared" si="955"/>
        <v>5000000</v>
      </c>
      <c r="T6120" s="162">
        <f t="shared" si="956"/>
        <v>196.9973795632645</v>
      </c>
      <c r="U6120" s="162">
        <f t="shared" si="957"/>
        <v>127.82836330683133</v>
      </c>
      <c r="V6120" s="163">
        <f t="shared" si="958"/>
        <v>1</v>
      </c>
      <c r="W6120" s="164">
        <f t="shared" si="959"/>
        <v>70670824.152261674</v>
      </c>
      <c r="X6120" s="164">
        <f t="shared" si="960"/>
        <v>195845081.28216583</v>
      </c>
    </row>
    <row r="6121" spans="10:24" x14ac:dyDescent="0.25">
      <c r="J6121">
        <v>6118</v>
      </c>
      <c r="K6121" s="43">
        <v>0.16098804014738044</v>
      </c>
      <c r="L6121">
        <v>0.52313797420996888</v>
      </c>
      <c r="M6121">
        <v>0.67897768692568805</v>
      </c>
      <c r="N6121" s="44">
        <v>0.15549124862940211</v>
      </c>
      <c r="O6121" s="161">
        <f t="shared" si="951"/>
        <v>2000000</v>
      </c>
      <c r="P6121" s="162">
        <f t="shared" si="952"/>
        <v>180.87046281776929</v>
      </c>
      <c r="Q6121" s="162">
        <f t="shared" si="953"/>
        <v>144.29683949670448</v>
      </c>
      <c r="R6121" s="163">
        <f t="shared" si="954"/>
        <v>1</v>
      </c>
      <c r="S6121" s="161">
        <f t="shared" si="955"/>
        <v>5000000</v>
      </c>
      <c r="T6121" s="162">
        <f t="shared" si="956"/>
        <v>190.29015427258977</v>
      </c>
      <c r="U6121" s="162">
        <f t="shared" si="957"/>
        <v>129.64841974835224</v>
      </c>
      <c r="V6121" s="163">
        <f t="shared" si="958"/>
        <v>0.9</v>
      </c>
      <c r="W6121" s="164">
        <f t="shared" si="959"/>
        <v>23147246.64212963</v>
      </c>
      <c r="X6121" s="164">
        <f t="shared" si="960"/>
        <v>122887805.35906893</v>
      </c>
    </row>
    <row r="6122" spans="10:24" x14ac:dyDescent="0.25">
      <c r="J6122">
        <v>6119</v>
      </c>
      <c r="K6122" s="43">
        <v>0.34157121686109349</v>
      </c>
      <c r="L6122">
        <v>0.64180099751761266</v>
      </c>
      <c r="M6122">
        <v>0.57070756719675897</v>
      </c>
      <c r="N6122" s="44">
        <v>0.61676391038365852</v>
      </c>
      <c r="O6122" s="161">
        <f t="shared" si="951"/>
        <v>5000000</v>
      </c>
      <c r="P6122" s="162">
        <f t="shared" si="952"/>
        <v>185.44915435380815</v>
      </c>
      <c r="Q6122" s="162">
        <f t="shared" si="953"/>
        <v>138.56351724299122</v>
      </c>
      <c r="R6122" s="163">
        <f t="shared" si="954"/>
        <v>1</v>
      </c>
      <c r="S6122" s="161">
        <f t="shared" si="955"/>
        <v>6000000</v>
      </c>
      <c r="T6122" s="162">
        <f t="shared" si="956"/>
        <v>191.81638478460272</v>
      </c>
      <c r="U6122" s="162">
        <f t="shared" si="957"/>
        <v>126.78175862149561</v>
      </c>
      <c r="V6122" s="163">
        <f t="shared" si="958"/>
        <v>1</v>
      </c>
      <c r="W6122" s="164">
        <f t="shared" si="959"/>
        <v>184428185.55408466</v>
      </c>
      <c r="X6122" s="164">
        <f t="shared" si="960"/>
        <v>240207756.97864264</v>
      </c>
    </row>
    <row r="6123" spans="10:24" x14ac:dyDescent="0.25">
      <c r="J6123">
        <v>6120</v>
      </c>
      <c r="K6123" s="43">
        <v>0.32010287925754721</v>
      </c>
      <c r="L6123">
        <v>7.6324574453007554E-2</v>
      </c>
      <c r="M6123">
        <v>0.21664797340387576</v>
      </c>
      <c r="N6123" s="44">
        <v>0.61530882360845729</v>
      </c>
      <c r="O6123" s="161">
        <f t="shared" si="951"/>
        <v>5000000</v>
      </c>
      <c r="P6123" s="162">
        <f t="shared" si="952"/>
        <v>158.54645229127726</v>
      </c>
      <c r="Q6123" s="162">
        <f t="shared" si="953"/>
        <v>119.3287186469579</v>
      </c>
      <c r="R6123" s="163">
        <f t="shared" si="954"/>
        <v>1</v>
      </c>
      <c r="S6123" s="161">
        <f t="shared" si="955"/>
        <v>6000000</v>
      </c>
      <c r="T6123" s="162">
        <f t="shared" si="956"/>
        <v>182.84881743042575</v>
      </c>
      <c r="U6123" s="162">
        <f t="shared" si="957"/>
        <v>117.16435932347895</v>
      </c>
      <c r="V6123" s="163">
        <f t="shared" si="958"/>
        <v>1</v>
      </c>
      <c r="W6123" s="164">
        <f t="shared" si="959"/>
        <v>146088668.22159684</v>
      </c>
      <c r="X6123" s="164">
        <f t="shared" si="960"/>
        <v>244106748.64168084</v>
      </c>
    </row>
    <row r="6124" spans="10:24" x14ac:dyDescent="0.25">
      <c r="J6124">
        <v>6121</v>
      </c>
      <c r="K6124" s="43">
        <v>0.1275135837786262</v>
      </c>
      <c r="L6124">
        <v>0.74242049562923107</v>
      </c>
      <c r="M6124">
        <v>0.46954966045688029</v>
      </c>
      <c r="N6124" s="44">
        <v>2.7718156478726552E-2</v>
      </c>
      <c r="O6124" s="161">
        <f t="shared" si="951"/>
        <v>2000000</v>
      </c>
      <c r="P6124" s="162">
        <f t="shared" si="952"/>
        <v>189.76238548787123</v>
      </c>
      <c r="Q6124" s="162">
        <f t="shared" si="953"/>
        <v>133.47196106654567</v>
      </c>
      <c r="R6124" s="163">
        <f t="shared" si="954"/>
        <v>1</v>
      </c>
      <c r="S6124" s="161">
        <f t="shared" si="955"/>
        <v>2000000</v>
      </c>
      <c r="T6124" s="162">
        <f t="shared" si="956"/>
        <v>193.25412849595708</v>
      </c>
      <c r="U6124" s="162">
        <f t="shared" si="957"/>
        <v>124.23598053327284</v>
      </c>
      <c r="V6124" s="163">
        <f t="shared" si="958"/>
        <v>0.9</v>
      </c>
      <c r="W6124" s="164">
        <f t="shared" si="959"/>
        <v>62580848.842651114</v>
      </c>
      <c r="X6124" s="164">
        <f t="shared" si="960"/>
        <v>-25767333.667168364</v>
      </c>
    </row>
    <row r="6125" spans="10:24" x14ac:dyDescent="0.25">
      <c r="J6125">
        <v>6122</v>
      </c>
      <c r="K6125" s="43">
        <v>0.32727803009535272</v>
      </c>
      <c r="L6125">
        <v>0.91739769549897954</v>
      </c>
      <c r="M6125">
        <v>7.2121811172179973E-2</v>
      </c>
      <c r="N6125" s="44">
        <v>0.53533481720551201</v>
      </c>
      <c r="O6125" s="161">
        <f t="shared" si="951"/>
        <v>5000000</v>
      </c>
      <c r="P6125" s="162">
        <f t="shared" si="952"/>
        <v>200.81667231134139</v>
      </c>
      <c r="Q6125" s="162">
        <f t="shared" si="953"/>
        <v>105.79661923374299</v>
      </c>
      <c r="R6125" s="163">
        <f t="shared" si="954"/>
        <v>1</v>
      </c>
      <c r="S6125" s="161">
        <f t="shared" si="955"/>
        <v>6000000</v>
      </c>
      <c r="T6125" s="162">
        <f t="shared" si="956"/>
        <v>196.93889077044713</v>
      </c>
      <c r="U6125" s="162">
        <f t="shared" si="957"/>
        <v>110.3983096168715</v>
      </c>
      <c r="V6125" s="163">
        <f t="shared" si="958"/>
        <v>1</v>
      </c>
      <c r="W6125" s="164">
        <f t="shared" si="959"/>
        <v>425100265.38799202</v>
      </c>
      <c r="X6125" s="164">
        <f t="shared" si="960"/>
        <v>369243486.92145377</v>
      </c>
    </row>
    <row r="6126" spans="10:24" x14ac:dyDescent="0.25">
      <c r="J6126">
        <v>6123</v>
      </c>
      <c r="K6126" s="43">
        <v>0.39352525423296614</v>
      </c>
      <c r="L6126">
        <v>0.73519096025678798</v>
      </c>
      <c r="M6126">
        <v>0.44897424705722777</v>
      </c>
      <c r="N6126" s="44">
        <v>0.91768769279515128</v>
      </c>
      <c r="O6126" s="161">
        <f t="shared" si="951"/>
        <v>5000000</v>
      </c>
      <c r="P6126" s="162">
        <f t="shared" si="952"/>
        <v>189.42883692726448</v>
      </c>
      <c r="Q6126" s="162">
        <f t="shared" si="953"/>
        <v>132.43493332030872</v>
      </c>
      <c r="R6126" s="163">
        <f t="shared" si="954"/>
        <v>1</v>
      </c>
      <c r="S6126" s="161">
        <f t="shared" si="955"/>
        <v>6000000</v>
      </c>
      <c r="T6126" s="162">
        <f t="shared" si="956"/>
        <v>193.14294564242149</v>
      </c>
      <c r="U6126" s="162">
        <f t="shared" si="957"/>
        <v>123.71746666015436</v>
      </c>
      <c r="V6126" s="163">
        <f t="shared" si="958"/>
        <v>1</v>
      </c>
      <c r="W6126" s="164">
        <f t="shared" si="959"/>
        <v>234969518.03477883</v>
      </c>
      <c r="X6126" s="164">
        <f t="shared" si="960"/>
        <v>266552873.89360285</v>
      </c>
    </row>
    <row r="6127" spans="10:24" x14ac:dyDescent="0.25">
      <c r="J6127">
        <v>6124</v>
      </c>
      <c r="K6127" s="43">
        <v>0.74015026384060933</v>
      </c>
      <c r="L6127">
        <v>0.9879420176461059</v>
      </c>
      <c r="M6127">
        <v>0.19007772142285251</v>
      </c>
      <c r="N6127" s="44">
        <v>0.42676380896429134</v>
      </c>
      <c r="O6127" s="161">
        <f t="shared" si="951"/>
        <v>6000000</v>
      </c>
      <c r="P6127" s="162">
        <f t="shared" si="952"/>
        <v>213.82915085427095</v>
      </c>
      <c r="Q6127" s="162">
        <f t="shared" si="953"/>
        <v>117.44780155650513</v>
      </c>
      <c r="R6127" s="163">
        <f t="shared" si="954"/>
        <v>1</v>
      </c>
      <c r="S6127" s="161">
        <f t="shared" si="955"/>
        <v>7000000</v>
      </c>
      <c r="T6127" s="162">
        <f t="shared" si="956"/>
        <v>201.27638361809031</v>
      </c>
      <c r="U6127" s="162">
        <f t="shared" si="957"/>
        <v>116.22390077825256</v>
      </c>
      <c r="V6127" s="163">
        <f t="shared" si="958"/>
        <v>1</v>
      </c>
      <c r="W6127" s="164">
        <f t="shared" si="959"/>
        <v>528288095.78659499</v>
      </c>
      <c r="X6127" s="164">
        <f t="shared" si="960"/>
        <v>445367379.87886429</v>
      </c>
    </row>
    <row r="6128" spans="10:24" x14ac:dyDescent="0.25">
      <c r="J6128">
        <v>6125</v>
      </c>
      <c r="K6128" s="43">
        <v>0.98367692923885031</v>
      </c>
      <c r="L6128">
        <v>0.80856827916801355</v>
      </c>
      <c r="M6128">
        <v>0.65733333308579178</v>
      </c>
      <c r="N6128" s="44">
        <v>0.96104871009403348</v>
      </c>
      <c r="O6128" s="161">
        <f t="shared" si="951"/>
        <v>9000000</v>
      </c>
      <c r="P6128" s="162">
        <f t="shared" si="952"/>
        <v>193.08948690708488</v>
      </c>
      <c r="Q6128" s="162">
        <f t="shared" si="953"/>
        <v>143.10392302522195</v>
      </c>
      <c r="R6128" s="163">
        <f t="shared" si="954"/>
        <v>1</v>
      </c>
      <c r="S6128" s="161">
        <f t="shared" si="955"/>
        <v>9000000</v>
      </c>
      <c r="T6128" s="162">
        <f t="shared" si="956"/>
        <v>194.36316230236162</v>
      </c>
      <c r="U6128" s="162">
        <f t="shared" si="957"/>
        <v>129.05196151261097</v>
      </c>
      <c r="V6128" s="163">
        <f t="shared" si="958"/>
        <v>1</v>
      </c>
      <c r="W6128" s="164">
        <f t="shared" si="959"/>
        <v>399870074.93676639</v>
      </c>
      <c r="X6128" s="164">
        <f t="shared" si="960"/>
        <v>437800807.10775578</v>
      </c>
    </row>
    <row r="6129" spans="10:24" x14ac:dyDescent="0.25">
      <c r="J6129">
        <v>6126</v>
      </c>
      <c r="K6129" s="43">
        <v>5.3753188433942389E-2</v>
      </c>
      <c r="L6129">
        <v>0.19022080094788518</v>
      </c>
      <c r="M6129">
        <v>0.73652388214034048</v>
      </c>
      <c r="N6129" s="44">
        <v>0.33042132466726992</v>
      </c>
      <c r="O6129" s="161">
        <f t="shared" si="951"/>
        <v>2000000</v>
      </c>
      <c r="P6129" s="162">
        <f t="shared" si="952"/>
        <v>166.84375622234063</v>
      </c>
      <c r="Q6129" s="162">
        <f t="shared" si="953"/>
        <v>147.65330596208003</v>
      </c>
      <c r="R6129" s="163">
        <f t="shared" si="954"/>
        <v>1</v>
      </c>
      <c r="S6129" s="161">
        <f t="shared" si="955"/>
        <v>2000000</v>
      </c>
      <c r="T6129" s="162">
        <f t="shared" si="956"/>
        <v>185.61458540744687</v>
      </c>
      <c r="U6129" s="162">
        <f t="shared" si="957"/>
        <v>131.32665298104001</v>
      </c>
      <c r="V6129" s="163">
        <f t="shared" si="958"/>
        <v>1</v>
      </c>
      <c r="W6129" s="164">
        <f t="shared" si="959"/>
        <v>-11619099.479478791</v>
      </c>
      <c r="X6129" s="164">
        <f t="shared" si="960"/>
        <v>-41424135.147186294</v>
      </c>
    </row>
    <row r="6130" spans="10:24" x14ac:dyDescent="0.25">
      <c r="J6130">
        <v>6127</v>
      </c>
      <c r="K6130" s="43">
        <v>0.39799815684566664</v>
      </c>
      <c r="L6130">
        <v>0.66212131760884008</v>
      </c>
      <c r="M6130">
        <v>0.73099070788542464</v>
      </c>
      <c r="N6130" s="44">
        <v>0.35101957686697383</v>
      </c>
      <c r="O6130" s="161">
        <f t="shared" si="951"/>
        <v>5000000</v>
      </c>
      <c r="P6130" s="162">
        <f t="shared" si="952"/>
        <v>186.27389316644317</v>
      </c>
      <c r="Q6130" s="162">
        <f t="shared" si="953"/>
        <v>147.31624067461058</v>
      </c>
      <c r="R6130" s="163">
        <f t="shared" si="954"/>
        <v>1</v>
      </c>
      <c r="S6130" s="161">
        <f t="shared" si="955"/>
        <v>6000000</v>
      </c>
      <c r="T6130" s="162">
        <f t="shared" si="956"/>
        <v>192.09129772214771</v>
      </c>
      <c r="U6130" s="162">
        <f t="shared" si="957"/>
        <v>131.15812033730529</v>
      </c>
      <c r="V6130" s="163">
        <f t="shared" si="958"/>
        <v>1</v>
      </c>
      <c r="W6130" s="164">
        <f t="shared" si="959"/>
        <v>144788262.45916295</v>
      </c>
      <c r="X6130" s="164">
        <f t="shared" si="960"/>
        <v>215599064.30905455</v>
      </c>
    </row>
    <row r="6131" spans="10:24" x14ac:dyDescent="0.25">
      <c r="J6131">
        <v>6128</v>
      </c>
      <c r="K6131" s="43">
        <v>0.36642203964613596</v>
      </c>
      <c r="L6131">
        <v>0.50844062815229252</v>
      </c>
      <c r="M6131">
        <v>0.77958463551669133</v>
      </c>
      <c r="N6131" s="44">
        <v>0.99634053576955062</v>
      </c>
      <c r="O6131" s="161">
        <f t="shared" si="951"/>
        <v>5000000</v>
      </c>
      <c r="P6131" s="162">
        <f t="shared" si="952"/>
        <v>180.31738643884879</v>
      </c>
      <c r="Q6131" s="162">
        <f t="shared" si="953"/>
        <v>150.41582316206112</v>
      </c>
      <c r="R6131" s="163">
        <f t="shared" si="954"/>
        <v>1</v>
      </c>
      <c r="S6131" s="161">
        <f t="shared" si="955"/>
        <v>6000000</v>
      </c>
      <c r="T6131" s="162">
        <f t="shared" si="956"/>
        <v>190.10579547961626</v>
      </c>
      <c r="U6131" s="162">
        <f t="shared" si="957"/>
        <v>132.70791158103054</v>
      </c>
      <c r="V6131" s="163">
        <f t="shared" si="958"/>
        <v>1</v>
      </c>
      <c r="W6131" s="164">
        <f t="shared" si="959"/>
        <v>99507816.383938342</v>
      </c>
      <c r="X6131" s="164">
        <f t="shared" si="960"/>
        <v>194387303.3915143</v>
      </c>
    </row>
    <row r="6132" spans="10:24" x14ac:dyDescent="0.25">
      <c r="J6132">
        <v>6129</v>
      </c>
      <c r="K6132" s="43">
        <v>2.9223489033613159E-2</v>
      </c>
      <c r="L6132">
        <v>0.6527193417246836</v>
      </c>
      <c r="M6132">
        <v>0.12508437398166949</v>
      </c>
      <c r="N6132" s="44">
        <v>0.72529301331752416</v>
      </c>
      <c r="O6132" s="161">
        <f t="shared" si="951"/>
        <v>1000000</v>
      </c>
      <c r="P6132" s="162">
        <f t="shared" si="952"/>
        <v>185.89008887612061</v>
      </c>
      <c r="Q6132" s="162">
        <f t="shared" si="953"/>
        <v>112.00120793803322</v>
      </c>
      <c r="R6132" s="163">
        <f t="shared" si="954"/>
        <v>1</v>
      </c>
      <c r="S6132" s="161">
        <f t="shared" si="955"/>
        <v>1000000</v>
      </c>
      <c r="T6132" s="162">
        <f t="shared" si="956"/>
        <v>191.96336295870688</v>
      </c>
      <c r="U6132" s="162">
        <f t="shared" si="957"/>
        <v>113.50060396901661</v>
      </c>
      <c r="V6132" s="163">
        <f t="shared" si="958"/>
        <v>1</v>
      </c>
      <c r="W6132" s="164">
        <f t="shared" si="959"/>
        <v>23888880.938087404</v>
      </c>
      <c r="X6132" s="164">
        <f t="shared" si="960"/>
        <v>-71537241.010309726</v>
      </c>
    </row>
    <row r="6133" spans="10:24" x14ac:dyDescent="0.25">
      <c r="J6133">
        <v>6130</v>
      </c>
      <c r="K6133" s="43">
        <v>5.496940724446886E-2</v>
      </c>
      <c r="L6133">
        <v>0.30877303352255936</v>
      </c>
      <c r="M6133">
        <v>0.38653926603900035</v>
      </c>
      <c r="N6133" s="44">
        <v>0.79047111428703409</v>
      </c>
      <c r="O6133" s="161">
        <f t="shared" si="951"/>
        <v>2000000</v>
      </c>
      <c r="P6133" s="162">
        <f t="shared" si="952"/>
        <v>172.5100317508429</v>
      </c>
      <c r="Q6133" s="162">
        <f t="shared" si="953"/>
        <v>129.23299202796554</v>
      </c>
      <c r="R6133" s="163">
        <f t="shared" si="954"/>
        <v>1</v>
      </c>
      <c r="S6133" s="161">
        <f t="shared" si="955"/>
        <v>2000000</v>
      </c>
      <c r="T6133" s="162">
        <f t="shared" si="956"/>
        <v>187.50334391694764</v>
      </c>
      <c r="U6133" s="162">
        <f t="shared" si="957"/>
        <v>122.11649601398277</v>
      </c>
      <c r="V6133" s="163">
        <f t="shared" si="958"/>
        <v>1</v>
      </c>
      <c r="W6133" s="164">
        <f t="shared" si="959"/>
        <v>36554079.445754722</v>
      </c>
      <c r="X6133" s="164">
        <f t="shared" si="960"/>
        <v>-19226304.19407025</v>
      </c>
    </row>
    <row r="6134" spans="10:24" x14ac:dyDescent="0.25">
      <c r="J6134">
        <v>6131</v>
      </c>
      <c r="K6134" s="43">
        <v>0.4699071854218938</v>
      </c>
      <c r="L6134">
        <v>0.6380166162446812</v>
      </c>
      <c r="M6134">
        <v>0.13976293959238417</v>
      </c>
      <c r="N6134" s="44">
        <v>0.6016047503593942</v>
      </c>
      <c r="O6134" s="161">
        <f t="shared" si="951"/>
        <v>5000000</v>
      </c>
      <c r="P6134" s="162">
        <f t="shared" si="952"/>
        <v>185.29743453736859</v>
      </c>
      <c r="Q6134" s="162">
        <f t="shared" si="953"/>
        <v>113.37229945863064</v>
      </c>
      <c r="R6134" s="163">
        <f t="shared" si="954"/>
        <v>1</v>
      </c>
      <c r="S6134" s="161">
        <f t="shared" si="955"/>
        <v>6000000</v>
      </c>
      <c r="T6134" s="162">
        <f t="shared" si="956"/>
        <v>191.7658115124562</v>
      </c>
      <c r="U6134" s="162">
        <f t="shared" si="957"/>
        <v>114.18614972931532</v>
      </c>
      <c r="V6134" s="163">
        <f t="shared" si="958"/>
        <v>1</v>
      </c>
      <c r="W6134" s="164">
        <f t="shared" si="959"/>
        <v>309625675.39368975</v>
      </c>
      <c r="X6134" s="164">
        <f t="shared" si="960"/>
        <v>315477970.69884527</v>
      </c>
    </row>
    <row r="6135" spans="10:24" x14ac:dyDescent="0.25">
      <c r="J6135">
        <v>6132</v>
      </c>
      <c r="K6135" s="43">
        <v>4.359370374292737E-2</v>
      </c>
      <c r="L6135">
        <v>0.42464454803901719</v>
      </c>
      <c r="M6135">
        <v>0.54067833355264916</v>
      </c>
      <c r="N6135" s="44">
        <v>0.5637567607942825</v>
      </c>
      <c r="O6135" s="161">
        <f t="shared" si="951"/>
        <v>1000000</v>
      </c>
      <c r="P6135" s="162">
        <f t="shared" si="952"/>
        <v>177.14961649701937</v>
      </c>
      <c r="Q6135" s="162">
        <f t="shared" si="953"/>
        <v>137.04285590593329</v>
      </c>
      <c r="R6135" s="163">
        <f t="shared" si="954"/>
        <v>1</v>
      </c>
      <c r="S6135" s="161">
        <f t="shared" si="955"/>
        <v>1000000</v>
      </c>
      <c r="T6135" s="162">
        <f t="shared" si="956"/>
        <v>189.04987216567312</v>
      </c>
      <c r="U6135" s="162">
        <f t="shared" si="957"/>
        <v>126.02142795296665</v>
      </c>
      <c r="V6135" s="163">
        <f t="shared" si="958"/>
        <v>1</v>
      </c>
      <c r="W6135" s="164">
        <f t="shared" si="959"/>
        <v>-9893239.4089139253</v>
      </c>
      <c r="X6135" s="164">
        <f t="shared" si="960"/>
        <v>-86971555.787293524</v>
      </c>
    </row>
    <row r="6136" spans="10:24" x14ac:dyDescent="0.25">
      <c r="J6136">
        <v>6133</v>
      </c>
      <c r="K6136" s="43">
        <v>0.88524221334480768</v>
      </c>
      <c r="L6136">
        <v>0.897175366313407</v>
      </c>
      <c r="M6136">
        <v>0.71297213687456629</v>
      </c>
      <c r="N6136" s="44">
        <v>0.84414184761658451</v>
      </c>
      <c r="O6136" s="161">
        <f t="shared" si="951"/>
        <v>7000000</v>
      </c>
      <c r="P6136" s="162">
        <f t="shared" si="952"/>
        <v>198.98429559495077</v>
      </c>
      <c r="Q6136" s="162">
        <f t="shared" si="953"/>
        <v>146.24176991033033</v>
      </c>
      <c r="R6136" s="163">
        <f t="shared" si="954"/>
        <v>1</v>
      </c>
      <c r="S6136" s="161">
        <f t="shared" si="955"/>
        <v>7000000</v>
      </c>
      <c r="T6136" s="162">
        <f t="shared" si="956"/>
        <v>196.32809853165026</v>
      </c>
      <c r="U6136" s="162">
        <f t="shared" si="957"/>
        <v>130.62088495516517</v>
      </c>
      <c r="V6136" s="163">
        <f t="shared" si="958"/>
        <v>1</v>
      </c>
      <c r="W6136" s="164">
        <f t="shared" si="959"/>
        <v>319197679.79234302</v>
      </c>
      <c r="X6136" s="164">
        <f t="shared" si="960"/>
        <v>309950495.03539562</v>
      </c>
    </row>
    <row r="6137" spans="10:24" x14ac:dyDescent="0.25">
      <c r="J6137">
        <v>6134</v>
      </c>
      <c r="K6137" s="43">
        <v>0.43341181192429878</v>
      </c>
      <c r="L6137">
        <v>0.58858108286188571</v>
      </c>
      <c r="M6137">
        <v>0.51729623405233538</v>
      </c>
      <c r="N6137" s="44">
        <v>0.61594311247477984</v>
      </c>
      <c r="O6137" s="161">
        <f t="shared" si="951"/>
        <v>5000000</v>
      </c>
      <c r="P6137" s="162">
        <f t="shared" si="952"/>
        <v>183.35844759488722</v>
      </c>
      <c r="Q6137" s="162">
        <f t="shared" si="953"/>
        <v>135.86737641119549</v>
      </c>
      <c r="R6137" s="163">
        <f t="shared" si="954"/>
        <v>1</v>
      </c>
      <c r="S6137" s="161">
        <f t="shared" si="955"/>
        <v>6000000</v>
      </c>
      <c r="T6137" s="162">
        <f t="shared" si="956"/>
        <v>191.11948253162907</v>
      </c>
      <c r="U6137" s="162">
        <f t="shared" si="957"/>
        <v>125.43368820559775</v>
      </c>
      <c r="V6137" s="163">
        <f t="shared" si="958"/>
        <v>1</v>
      </c>
      <c r="W6137" s="164">
        <f t="shared" si="959"/>
        <v>187455355.91845864</v>
      </c>
      <c r="X6137" s="164">
        <f t="shared" si="960"/>
        <v>244114765.95618796</v>
      </c>
    </row>
    <row r="6138" spans="10:24" x14ac:dyDescent="0.25">
      <c r="J6138">
        <v>6135</v>
      </c>
      <c r="K6138" s="43">
        <v>0.33891082023976338</v>
      </c>
      <c r="L6138">
        <v>0.29739595621249282</v>
      </c>
      <c r="M6138">
        <v>0.71088366664228464</v>
      </c>
      <c r="N6138" s="44">
        <v>0.17320394064992439</v>
      </c>
      <c r="O6138" s="161">
        <f t="shared" si="951"/>
        <v>5000000</v>
      </c>
      <c r="P6138" s="162">
        <f t="shared" si="952"/>
        <v>172.02142756205919</v>
      </c>
      <c r="Q6138" s="162">
        <f t="shared" si="953"/>
        <v>146.11936187102344</v>
      </c>
      <c r="R6138" s="163">
        <f t="shared" si="954"/>
        <v>1</v>
      </c>
      <c r="S6138" s="161">
        <f t="shared" si="955"/>
        <v>6000000</v>
      </c>
      <c r="T6138" s="162">
        <f t="shared" si="956"/>
        <v>187.34047585401973</v>
      </c>
      <c r="U6138" s="162">
        <f t="shared" si="957"/>
        <v>130.55968093551172</v>
      </c>
      <c r="V6138" s="163">
        <f t="shared" si="958"/>
        <v>0.9</v>
      </c>
      <c r="W6138" s="164">
        <f t="shared" si="959"/>
        <v>79510328.455178723</v>
      </c>
      <c r="X6138" s="164">
        <f t="shared" si="960"/>
        <v>156616292.5599432</v>
      </c>
    </row>
    <row r="6139" spans="10:24" x14ac:dyDescent="0.25">
      <c r="J6139">
        <v>6136</v>
      </c>
      <c r="K6139" s="43">
        <v>0.81114289461748301</v>
      </c>
      <c r="L6139">
        <v>0.7698636763848713</v>
      </c>
      <c r="M6139">
        <v>0.70729580721647911</v>
      </c>
      <c r="N6139" s="44">
        <v>0.86172004542269887</v>
      </c>
      <c r="O6139" s="161">
        <f t="shared" si="951"/>
        <v>7000000</v>
      </c>
      <c r="P6139" s="162">
        <f t="shared" si="952"/>
        <v>191.07596956430652</v>
      </c>
      <c r="Q6139" s="162">
        <f t="shared" si="953"/>
        <v>145.91003766714289</v>
      </c>
      <c r="R6139" s="163">
        <f t="shared" si="954"/>
        <v>1</v>
      </c>
      <c r="S6139" s="161">
        <f t="shared" si="955"/>
        <v>7000000</v>
      </c>
      <c r="T6139" s="162">
        <f t="shared" si="956"/>
        <v>193.69198985476885</v>
      </c>
      <c r="U6139" s="162">
        <f t="shared" si="957"/>
        <v>130.45501883357144</v>
      </c>
      <c r="V6139" s="163">
        <f t="shared" si="958"/>
        <v>1</v>
      </c>
      <c r="W6139" s="164">
        <f t="shared" si="959"/>
        <v>266161523.28014541</v>
      </c>
      <c r="X6139" s="164">
        <f t="shared" si="960"/>
        <v>292658797.14838183</v>
      </c>
    </row>
    <row r="6140" spans="10:24" x14ac:dyDescent="0.25">
      <c r="J6140">
        <v>6137</v>
      </c>
      <c r="K6140" s="43">
        <v>0.73300029437077063</v>
      </c>
      <c r="L6140">
        <v>0.81680187994124698</v>
      </c>
      <c r="M6140">
        <v>0.44537483695070457</v>
      </c>
      <c r="N6140" s="44">
        <v>5.5224343446381607E-2</v>
      </c>
      <c r="O6140" s="161">
        <f t="shared" si="951"/>
        <v>6000000</v>
      </c>
      <c r="P6140" s="162">
        <f t="shared" si="952"/>
        <v>193.54866481102192</v>
      </c>
      <c r="Q6140" s="162">
        <f t="shared" si="953"/>
        <v>132.25288672212952</v>
      </c>
      <c r="R6140" s="163">
        <f t="shared" si="954"/>
        <v>1</v>
      </c>
      <c r="S6140" s="161">
        <f t="shared" si="955"/>
        <v>7000000</v>
      </c>
      <c r="T6140" s="162">
        <f t="shared" si="956"/>
        <v>194.51622160367398</v>
      </c>
      <c r="U6140" s="162">
        <f t="shared" si="957"/>
        <v>123.62644336106476</v>
      </c>
      <c r="V6140" s="163">
        <f t="shared" si="958"/>
        <v>0.9</v>
      </c>
      <c r="W6140" s="164">
        <f t="shared" si="959"/>
        <v>317774668.5333544</v>
      </c>
      <c r="X6140" s="164">
        <f t="shared" si="960"/>
        <v>296605602.92843813</v>
      </c>
    </row>
    <row r="6141" spans="10:24" x14ac:dyDescent="0.25">
      <c r="J6141">
        <v>6138</v>
      </c>
      <c r="K6141" s="43">
        <v>0.53894080774673059</v>
      </c>
      <c r="L6141">
        <v>0.70213163270528578</v>
      </c>
      <c r="M6141">
        <v>0.69059513564130925</v>
      </c>
      <c r="N6141" s="44">
        <v>0.38954950206861427</v>
      </c>
      <c r="O6141" s="161">
        <f t="shared" si="951"/>
        <v>5000000</v>
      </c>
      <c r="P6141" s="162">
        <f t="shared" si="952"/>
        <v>187.95811836544979</v>
      </c>
      <c r="Q6141" s="162">
        <f t="shared" si="953"/>
        <v>144.95075954895444</v>
      </c>
      <c r="R6141" s="163">
        <f t="shared" si="954"/>
        <v>1</v>
      </c>
      <c r="S6141" s="161">
        <f t="shared" si="955"/>
        <v>6000000</v>
      </c>
      <c r="T6141" s="162">
        <f t="shared" si="956"/>
        <v>192.65270612181661</v>
      </c>
      <c r="U6141" s="162">
        <f t="shared" si="957"/>
        <v>129.97537977447723</v>
      </c>
      <c r="V6141" s="163">
        <f t="shared" si="958"/>
        <v>1</v>
      </c>
      <c r="W6141" s="164">
        <f t="shared" si="959"/>
        <v>165036794.08247676</v>
      </c>
      <c r="X6141" s="164">
        <f t="shared" si="960"/>
        <v>226063958.08403623</v>
      </c>
    </row>
    <row r="6142" spans="10:24" x14ac:dyDescent="0.25">
      <c r="J6142">
        <v>6139</v>
      </c>
      <c r="K6142" s="43">
        <v>0.30977889049417184</v>
      </c>
      <c r="L6142">
        <v>0.32858835538955211</v>
      </c>
      <c r="M6142">
        <v>0.31249869599675961</v>
      </c>
      <c r="N6142" s="44">
        <v>7.347871103978254E-2</v>
      </c>
      <c r="O6142" s="161">
        <f t="shared" si="951"/>
        <v>5000000</v>
      </c>
      <c r="P6142" s="162">
        <f t="shared" si="952"/>
        <v>173.34278263750375</v>
      </c>
      <c r="Q6142" s="162">
        <f t="shared" si="953"/>
        <v>125.22439811019774</v>
      </c>
      <c r="R6142" s="163">
        <f t="shared" si="954"/>
        <v>1</v>
      </c>
      <c r="S6142" s="161">
        <f t="shared" si="955"/>
        <v>6000000</v>
      </c>
      <c r="T6142" s="162">
        <f t="shared" si="956"/>
        <v>187.78092754583457</v>
      </c>
      <c r="U6142" s="162">
        <f t="shared" si="957"/>
        <v>120.11219905509887</v>
      </c>
      <c r="V6142" s="163">
        <f t="shared" si="958"/>
        <v>0.9</v>
      </c>
      <c r="W6142" s="164">
        <f t="shared" si="959"/>
        <v>190591922.63653004</v>
      </c>
      <c r="X6142" s="164">
        <f t="shared" si="960"/>
        <v>215411133.84997278</v>
      </c>
    </row>
    <row r="6143" spans="10:24" x14ac:dyDescent="0.25">
      <c r="J6143">
        <v>6140</v>
      </c>
      <c r="K6143" s="43">
        <v>0.13293537574537773</v>
      </c>
      <c r="L6143">
        <v>0.8425285355781984</v>
      </c>
      <c r="M6143">
        <v>0.2495289540733665</v>
      </c>
      <c r="N6143" s="44">
        <v>0.46220936254344702</v>
      </c>
      <c r="O6143" s="161">
        <f t="shared" si="951"/>
        <v>2000000</v>
      </c>
      <c r="P6143" s="162">
        <f t="shared" si="952"/>
        <v>195.07356465155803</v>
      </c>
      <c r="Q6143" s="162">
        <f t="shared" si="953"/>
        <v>121.48054379542158</v>
      </c>
      <c r="R6143" s="163">
        <f t="shared" si="954"/>
        <v>1</v>
      </c>
      <c r="S6143" s="161">
        <f t="shared" si="955"/>
        <v>2000000</v>
      </c>
      <c r="T6143" s="162">
        <f t="shared" si="956"/>
        <v>195.02452155051935</v>
      </c>
      <c r="U6143" s="162">
        <f t="shared" si="957"/>
        <v>118.2402718977108</v>
      </c>
      <c r="V6143" s="163">
        <f t="shared" si="958"/>
        <v>1</v>
      </c>
      <c r="W6143" s="164">
        <f t="shared" si="959"/>
        <v>97186041.712272882</v>
      </c>
      <c r="X6143" s="164">
        <f t="shared" si="960"/>
        <v>3568499.3056171238</v>
      </c>
    </row>
    <row r="6144" spans="10:24" x14ac:dyDescent="0.25">
      <c r="J6144">
        <v>6141</v>
      </c>
      <c r="K6144" s="43">
        <v>0.73290883880495872</v>
      </c>
      <c r="L6144">
        <v>0.59483469271685796</v>
      </c>
      <c r="M6144">
        <v>0.99919428605508032</v>
      </c>
      <c r="N6144" s="44">
        <v>0.96081723919168049</v>
      </c>
      <c r="O6144" s="161">
        <f t="shared" si="951"/>
        <v>6000000</v>
      </c>
      <c r="P6144" s="162">
        <f t="shared" si="952"/>
        <v>183.59999307379042</v>
      </c>
      <c r="Q6144" s="162">
        <f t="shared" si="953"/>
        <v>198.07660494413915</v>
      </c>
      <c r="R6144" s="163">
        <f t="shared" si="954"/>
        <v>1</v>
      </c>
      <c r="S6144" s="161">
        <f t="shared" si="955"/>
        <v>7000000</v>
      </c>
      <c r="T6144" s="162">
        <f t="shared" si="956"/>
        <v>191.19999769126346</v>
      </c>
      <c r="U6144" s="162">
        <f t="shared" si="957"/>
        <v>156.53830247206957</v>
      </c>
      <c r="V6144" s="163">
        <f t="shared" si="958"/>
        <v>1</v>
      </c>
      <c r="W6144" s="164">
        <f t="shared" si="959"/>
        <v>-136859671.22209239</v>
      </c>
      <c r="X6144" s="164">
        <f t="shared" si="960"/>
        <v>92631866.53435722</v>
      </c>
    </row>
    <row r="6145" spans="10:24" x14ac:dyDescent="0.25">
      <c r="J6145">
        <v>6142</v>
      </c>
      <c r="K6145" s="43">
        <v>0.879191228120905</v>
      </c>
      <c r="L6145">
        <v>0.55710393412234049</v>
      </c>
      <c r="M6145">
        <v>0.11409260670375987</v>
      </c>
      <c r="N6145" s="44">
        <v>0.38561358059290629</v>
      </c>
      <c r="O6145" s="161">
        <f t="shared" si="951"/>
        <v>7000000</v>
      </c>
      <c r="P6145" s="162">
        <f t="shared" si="952"/>
        <v>182.15445983818014</v>
      </c>
      <c r="Q6145" s="162">
        <f t="shared" si="953"/>
        <v>110.89906285303834</v>
      </c>
      <c r="R6145" s="163">
        <f t="shared" si="954"/>
        <v>1</v>
      </c>
      <c r="S6145" s="161">
        <f t="shared" si="955"/>
        <v>7000000</v>
      </c>
      <c r="T6145" s="162">
        <f t="shared" si="956"/>
        <v>190.71815327939339</v>
      </c>
      <c r="U6145" s="162">
        <f t="shared" si="957"/>
        <v>112.94953142651917</v>
      </c>
      <c r="V6145" s="163">
        <f t="shared" si="958"/>
        <v>1</v>
      </c>
      <c r="W6145" s="164">
        <f t="shared" si="959"/>
        <v>448787778.89599258</v>
      </c>
      <c r="X6145" s="164">
        <f t="shared" si="960"/>
        <v>394380352.97011948</v>
      </c>
    </row>
    <row r="6146" spans="10:24" x14ac:dyDescent="0.25">
      <c r="J6146">
        <v>6143</v>
      </c>
      <c r="K6146" s="43">
        <v>0.99511331572207717</v>
      </c>
      <c r="L6146">
        <v>0.73842527991010576</v>
      </c>
      <c r="M6146">
        <v>0.63428120576647129</v>
      </c>
      <c r="N6146" s="44">
        <v>0.81330167993628455</v>
      </c>
      <c r="O6146" s="161">
        <f t="shared" si="951"/>
        <v>9000000</v>
      </c>
      <c r="P6146" s="162">
        <f t="shared" si="952"/>
        <v>189.5774726592966</v>
      </c>
      <c r="Q6146" s="162">
        <f t="shared" si="953"/>
        <v>141.8642769349027</v>
      </c>
      <c r="R6146" s="163">
        <f t="shared" si="954"/>
        <v>1</v>
      </c>
      <c r="S6146" s="161">
        <f t="shared" si="955"/>
        <v>9000000</v>
      </c>
      <c r="T6146" s="162">
        <f t="shared" si="956"/>
        <v>193.19249088643221</v>
      </c>
      <c r="U6146" s="162">
        <f t="shared" si="957"/>
        <v>128.43213846745135</v>
      </c>
      <c r="V6146" s="163">
        <f t="shared" si="958"/>
        <v>1</v>
      </c>
      <c r="W6146" s="164">
        <f t="shared" si="959"/>
        <v>379418761.51954508</v>
      </c>
      <c r="X6146" s="164">
        <f t="shared" si="960"/>
        <v>432843171.77082777</v>
      </c>
    </row>
    <row r="6147" spans="10:24" x14ac:dyDescent="0.25">
      <c r="J6147">
        <v>6144</v>
      </c>
      <c r="K6147" s="43">
        <v>7.9285934626696641E-2</v>
      </c>
      <c r="L6147">
        <v>0.95066219218089121</v>
      </c>
      <c r="M6147">
        <v>0.12219169208312219</v>
      </c>
      <c r="N6147" s="44">
        <v>0.76097160994649149</v>
      </c>
      <c r="O6147" s="161">
        <f t="shared" si="951"/>
        <v>2000000</v>
      </c>
      <c r="P6147" s="162">
        <f t="shared" si="952"/>
        <v>204.76962616947176</v>
      </c>
      <c r="Q6147" s="162">
        <f t="shared" si="953"/>
        <v>111.71799484276033</v>
      </c>
      <c r="R6147" s="163">
        <f t="shared" si="954"/>
        <v>1</v>
      </c>
      <c r="S6147" s="161">
        <f t="shared" si="955"/>
        <v>2000000</v>
      </c>
      <c r="T6147" s="162">
        <f t="shared" si="956"/>
        <v>198.25654205649059</v>
      </c>
      <c r="U6147" s="162">
        <f t="shared" si="957"/>
        <v>113.35899742138017</v>
      </c>
      <c r="V6147" s="163">
        <f t="shared" si="958"/>
        <v>1</v>
      </c>
      <c r="W6147" s="164">
        <f t="shared" si="959"/>
        <v>136103262.65342286</v>
      </c>
      <c r="X6147" s="164">
        <f t="shared" si="960"/>
        <v>19795089.270220846</v>
      </c>
    </row>
    <row r="6148" spans="10:24" x14ac:dyDescent="0.25">
      <c r="J6148">
        <v>6145</v>
      </c>
      <c r="K6148" s="43">
        <v>0.34287542157688133</v>
      </c>
      <c r="L6148">
        <v>0.62459626362140919</v>
      </c>
      <c r="M6148">
        <v>2.226313064733576E-2</v>
      </c>
      <c r="N6148" s="44">
        <v>0.11837520255534939</v>
      </c>
      <c r="O6148" s="161">
        <f t="shared" si="951"/>
        <v>5000000</v>
      </c>
      <c r="P6148" s="162">
        <f t="shared" si="952"/>
        <v>184.76362237999652</v>
      </c>
      <c r="Q6148" s="162">
        <f t="shared" si="953"/>
        <v>94.817949378186825</v>
      </c>
      <c r="R6148" s="163">
        <f t="shared" si="954"/>
        <v>1</v>
      </c>
      <c r="S6148" s="161">
        <f t="shared" si="955"/>
        <v>6000000</v>
      </c>
      <c r="T6148" s="162">
        <f t="shared" si="956"/>
        <v>191.5878741266655</v>
      </c>
      <c r="U6148" s="162">
        <f t="shared" si="957"/>
        <v>104.90897468909341</v>
      </c>
      <c r="V6148" s="163">
        <f t="shared" si="958"/>
        <v>0.9</v>
      </c>
      <c r="W6148" s="164">
        <f t="shared" si="959"/>
        <v>399728365.00904846</v>
      </c>
      <c r="X6148" s="164">
        <f t="shared" si="960"/>
        <v>318066056.96288925</v>
      </c>
    </row>
    <row r="6149" spans="10:24" x14ac:dyDescent="0.25">
      <c r="J6149">
        <v>6146</v>
      </c>
      <c r="K6149" s="43">
        <v>0.25035999751191029</v>
      </c>
      <c r="L6149">
        <v>0.54506821653856952</v>
      </c>
      <c r="M6149">
        <v>0.46852545582973137</v>
      </c>
      <c r="N6149" s="44">
        <v>2.8286564456349028E-3</v>
      </c>
      <c r="O6149" s="161">
        <f t="shared" ref="O6149:O6212" si="961">VLOOKUP(K6149,$E$5:$H$10,4)</f>
        <v>2000000</v>
      </c>
      <c r="P6149" s="162">
        <f t="shared" ref="P6149:P6212" si="962">_xlfn.NORM.INV(L6149,$E$12,$E$13)</f>
        <v>181.69815947660507</v>
      </c>
      <c r="Q6149" s="162">
        <f t="shared" ref="Q6149:Q6212" si="963">_xlfn.NORM.INV(M6149,$E$15,$E$16)</f>
        <v>133.42045985942451</v>
      </c>
      <c r="R6149" s="163">
        <f t="shared" ref="R6149:R6212" si="964">VLOOKUP(N6149,$E$19:$H$21,4)</f>
        <v>1</v>
      </c>
      <c r="S6149" s="161">
        <f t="shared" ref="S6149:S6212" si="965">VLOOKUP(K6149,$G$5:$H$10,2)</f>
        <v>5000000</v>
      </c>
      <c r="T6149" s="162">
        <f t="shared" ref="T6149:T6212" si="966">_xlfn.NORM.INV(L6149,$G$12,$G$13)</f>
        <v>190.56605315886836</v>
      </c>
      <c r="U6149" s="162">
        <f t="shared" ref="U6149:U6212" si="967">_xlfn.NORM.INV(M6149,$G$15,$G$16)</f>
        <v>124.21022992971226</v>
      </c>
      <c r="V6149" s="163">
        <f t="shared" ref="V6149:V6212" si="968">VLOOKUP(N6149,$G$19:$H$21,2)</f>
        <v>0.05</v>
      </c>
      <c r="W6149" s="164">
        <f t="shared" ref="W6149:W6212" si="969">O6149*(P6149-Q6149)*R6149-$D$23-$D$24</f>
        <v>46555399.234361112</v>
      </c>
      <c r="X6149" s="164">
        <f t="shared" ref="X6149:X6212" si="970">S6149*(T6149-U6149)*V6149-$F$23-$F$24</f>
        <v>-133411044.19271097</v>
      </c>
    </row>
    <row r="6150" spans="10:24" x14ac:dyDescent="0.25">
      <c r="J6150">
        <v>6147</v>
      </c>
      <c r="K6150" s="43">
        <v>0.57515161396340797</v>
      </c>
      <c r="L6150">
        <v>0.95431422490570961</v>
      </c>
      <c r="M6150">
        <v>0.49485277148963702</v>
      </c>
      <c r="N6150" s="44">
        <v>0.95094462703140525</v>
      </c>
      <c r="O6150" s="161">
        <f t="shared" si="961"/>
        <v>6000000</v>
      </c>
      <c r="P6150" s="162">
        <f t="shared" si="962"/>
        <v>205.32310107432534</v>
      </c>
      <c r="Q6150" s="162">
        <f t="shared" si="963"/>
        <v>134.74194906990905</v>
      </c>
      <c r="R6150" s="163">
        <f t="shared" si="964"/>
        <v>1</v>
      </c>
      <c r="S6150" s="161">
        <f t="shared" si="965"/>
        <v>6000000</v>
      </c>
      <c r="T6150" s="162">
        <f t="shared" si="966"/>
        <v>198.44103369144176</v>
      </c>
      <c r="U6150" s="162">
        <f t="shared" si="967"/>
        <v>124.87097453495453</v>
      </c>
      <c r="V6150" s="163">
        <f t="shared" si="968"/>
        <v>1</v>
      </c>
      <c r="W6150" s="164">
        <f t="shared" si="969"/>
        <v>373486912.02649766</v>
      </c>
      <c r="X6150" s="164">
        <f t="shared" si="970"/>
        <v>291420354.93892342</v>
      </c>
    </row>
    <row r="6151" spans="10:24" x14ac:dyDescent="0.25">
      <c r="J6151">
        <v>6148</v>
      </c>
      <c r="K6151" s="43">
        <v>0.75928324886653698</v>
      </c>
      <c r="L6151">
        <v>0.40030412217471945</v>
      </c>
      <c r="M6151">
        <v>0.56647223231589627</v>
      </c>
      <c r="N6151" s="44">
        <v>0.90792590598852563</v>
      </c>
      <c r="O6151" s="161">
        <f t="shared" si="961"/>
        <v>7000000</v>
      </c>
      <c r="P6151" s="162">
        <f t="shared" si="962"/>
        <v>176.21160001805106</v>
      </c>
      <c r="Q6151" s="162">
        <f t="shared" si="963"/>
        <v>138.34799465690512</v>
      </c>
      <c r="R6151" s="163">
        <f t="shared" si="964"/>
        <v>1</v>
      </c>
      <c r="S6151" s="161">
        <f t="shared" si="965"/>
        <v>7000000</v>
      </c>
      <c r="T6151" s="162">
        <f t="shared" si="966"/>
        <v>188.73720000601702</v>
      </c>
      <c r="U6151" s="162">
        <f t="shared" si="967"/>
        <v>126.67399732845256</v>
      </c>
      <c r="V6151" s="163">
        <f t="shared" si="968"/>
        <v>1</v>
      </c>
      <c r="W6151" s="164">
        <f t="shared" si="969"/>
        <v>215045237.5280216</v>
      </c>
      <c r="X6151" s="164">
        <f t="shared" si="970"/>
        <v>284442418.74295121</v>
      </c>
    </row>
    <row r="6152" spans="10:24" x14ac:dyDescent="0.25">
      <c r="J6152">
        <v>6149</v>
      </c>
      <c r="K6152" s="43">
        <v>0.98289238207192853</v>
      </c>
      <c r="L6152">
        <v>0.54840285989112258</v>
      </c>
      <c r="M6152">
        <v>6.7243077224765302E-2</v>
      </c>
      <c r="N6152" s="44">
        <v>0.75534404033138525</v>
      </c>
      <c r="O6152" s="161">
        <f t="shared" si="961"/>
        <v>9000000</v>
      </c>
      <c r="P6152" s="162">
        <f t="shared" si="962"/>
        <v>181.82440782402298</v>
      </c>
      <c r="Q6152" s="162">
        <f t="shared" si="963"/>
        <v>105.06713841335613</v>
      </c>
      <c r="R6152" s="163">
        <f t="shared" si="964"/>
        <v>1</v>
      </c>
      <c r="S6152" s="161">
        <f t="shared" si="965"/>
        <v>9000000</v>
      </c>
      <c r="T6152" s="162">
        <f t="shared" si="966"/>
        <v>190.608135941341</v>
      </c>
      <c r="U6152" s="162">
        <f t="shared" si="967"/>
        <v>110.03356920667807</v>
      </c>
      <c r="V6152" s="163">
        <f t="shared" si="968"/>
        <v>1</v>
      </c>
      <c r="W6152" s="164">
        <f t="shared" si="969"/>
        <v>640815424.69600165</v>
      </c>
      <c r="X6152" s="164">
        <f t="shared" si="970"/>
        <v>575171100.61196649</v>
      </c>
    </row>
    <row r="6153" spans="10:24" x14ac:dyDescent="0.25">
      <c r="J6153">
        <v>6150</v>
      </c>
      <c r="K6153" s="43">
        <v>0.91326158514597122</v>
      </c>
      <c r="L6153">
        <v>0.13145915315009848</v>
      </c>
      <c r="M6153">
        <v>0.77742868058629389</v>
      </c>
      <c r="N6153" s="44">
        <v>8.7530073335104208E-2</v>
      </c>
      <c r="O6153" s="161">
        <f t="shared" si="961"/>
        <v>7000000</v>
      </c>
      <c r="P6153" s="162">
        <f t="shared" si="962"/>
        <v>163.20719798940172</v>
      </c>
      <c r="Q6153" s="162">
        <f t="shared" si="963"/>
        <v>150.27075899389095</v>
      </c>
      <c r="R6153" s="163">
        <f t="shared" si="964"/>
        <v>1</v>
      </c>
      <c r="S6153" s="161">
        <f t="shared" si="965"/>
        <v>9000000</v>
      </c>
      <c r="T6153" s="162">
        <f t="shared" si="966"/>
        <v>184.40239932980057</v>
      </c>
      <c r="U6153" s="162">
        <f t="shared" si="967"/>
        <v>132.63537949694546</v>
      </c>
      <c r="V6153" s="163">
        <f t="shared" si="968"/>
        <v>0.9</v>
      </c>
      <c r="W6153" s="164">
        <f t="shared" si="969"/>
        <v>40555072.968575388</v>
      </c>
      <c r="X6153" s="164">
        <f t="shared" si="970"/>
        <v>269312860.64612639</v>
      </c>
    </row>
    <row r="6154" spans="10:24" x14ac:dyDescent="0.25">
      <c r="J6154">
        <v>6151</v>
      </c>
      <c r="K6154" s="43">
        <v>0.4909615723023607</v>
      </c>
      <c r="L6154">
        <v>0.2895274596381926</v>
      </c>
      <c r="M6154">
        <v>0.9386026369348659</v>
      </c>
      <c r="N6154" s="44">
        <v>0.48534812329871113</v>
      </c>
      <c r="O6154" s="161">
        <f t="shared" si="961"/>
        <v>5000000</v>
      </c>
      <c r="P6154" s="162">
        <f t="shared" si="962"/>
        <v>171.6785142424238</v>
      </c>
      <c r="Q6154" s="162">
        <f t="shared" si="963"/>
        <v>165.86297192083077</v>
      </c>
      <c r="R6154" s="163">
        <f t="shared" si="964"/>
        <v>1</v>
      </c>
      <c r="S6154" s="161">
        <f t="shared" si="965"/>
        <v>6000000</v>
      </c>
      <c r="T6154" s="162">
        <f t="shared" si="966"/>
        <v>187.22617141414128</v>
      </c>
      <c r="U6154" s="162">
        <f t="shared" si="967"/>
        <v>140.43148596041539</v>
      </c>
      <c r="V6154" s="163">
        <f t="shared" si="968"/>
        <v>1</v>
      </c>
      <c r="W6154" s="164">
        <f t="shared" si="969"/>
        <v>-20922288.392034858</v>
      </c>
      <c r="X6154" s="164">
        <f t="shared" si="970"/>
        <v>130768112.72235537</v>
      </c>
    </row>
    <row r="6155" spans="10:24" x14ac:dyDescent="0.25">
      <c r="J6155">
        <v>6152</v>
      </c>
      <c r="K6155" s="43">
        <v>0.52054679154655736</v>
      </c>
      <c r="L6155">
        <v>0.98978537532416278</v>
      </c>
      <c r="M6155">
        <v>0.80677262286071527</v>
      </c>
      <c r="N6155" s="44">
        <v>0.73798829027443635</v>
      </c>
      <c r="O6155" s="161">
        <f t="shared" si="961"/>
        <v>5000000</v>
      </c>
      <c r="P6155" s="162">
        <f t="shared" si="962"/>
        <v>214.77554217866742</v>
      </c>
      <c r="Q6155" s="162">
        <f t="shared" si="963"/>
        <v>152.32129136299406</v>
      </c>
      <c r="R6155" s="163">
        <f t="shared" si="964"/>
        <v>1</v>
      </c>
      <c r="S6155" s="161">
        <f t="shared" si="965"/>
        <v>6000000</v>
      </c>
      <c r="T6155" s="162">
        <f t="shared" si="966"/>
        <v>201.59184739288915</v>
      </c>
      <c r="U6155" s="162">
        <f t="shared" si="967"/>
        <v>133.66064568149702</v>
      </c>
      <c r="V6155" s="163">
        <f t="shared" si="968"/>
        <v>1</v>
      </c>
      <c r="W6155" s="164">
        <f t="shared" si="969"/>
        <v>262271254.07836682</v>
      </c>
      <c r="X6155" s="164">
        <f t="shared" si="970"/>
        <v>257587210.26835281</v>
      </c>
    </row>
    <row r="6156" spans="10:24" x14ac:dyDescent="0.25">
      <c r="J6156">
        <v>6153</v>
      </c>
      <c r="K6156" s="43">
        <v>0.32688477461229415</v>
      </c>
      <c r="L6156">
        <v>6.629069186102321E-2</v>
      </c>
      <c r="M6156">
        <v>0.37986506253742858</v>
      </c>
      <c r="N6156" s="44">
        <v>9.0782170858516142E-2</v>
      </c>
      <c r="O6156" s="161">
        <f t="shared" si="961"/>
        <v>5000000</v>
      </c>
      <c r="P6156" s="162">
        <f t="shared" si="962"/>
        <v>157.44000098943746</v>
      </c>
      <c r="Q6156" s="162">
        <f t="shared" si="963"/>
        <v>128.8832959746527</v>
      </c>
      <c r="R6156" s="163">
        <f t="shared" si="964"/>
        <v>1</v>
      </c>
      <c r="S6156" s="161">
        <f t="shared" si="965"/>
        <v>6000000</v>
      </c>
      <c r="T6156" s="162">
        <f t="shared" si="966"/>
        <v>182.4800003298125</v>
      </c>
      <c r="U6156" s="162">
        <f t="shared" si="967"/>
        <v>121.94164798732635</v>
      </c>
      <c r="V6156" s="163">
        <f t="shared" si="968"/>
        <v>0.9</v>
      </c>
      <c r="W6156" s="164">
        <f t="shared" si="969"/>
        <v>92783525.073923826</v>
      </c>
      <c r="X6156" s="164">
        <f t="shared" si="970"/>
        <v>176907102.64942521</v>
      </c>
    </row>
    <row r="6157" spans="10:24" x14ac:dyDescent="0.25">
      <c r="J6157">
        <v>6154</v>
      </c>
      <c r="K6157" s="43">
        <v>0.15119232195155574</v>
      </c>
      <c r="L6157">
        <v>0.6039082996824412</v>
      </c>
      <c r="M6157">
        <v>0.89643802297358244</v>
      </c>
      <c r="N6157" s="44">
        <v>0.66781260739070203</v>
      </c>
      <c r="O6157" s="161">
        <f t="shared" si="961"/>
        <v>2000000</v>
      </c>
      <c r="P6157" s="162">
        <f t="shared" si="962"/>
        <v>183.9521462054617</v>
      </c>
      <c r="Q6157" s="162">
        <f t="shared" si="963"/>
        <v>160.23026695346604</v>
      </c>
      <c r="R6157" s="163">
        <f t="shared" si="964"/>
        <v>1</v>
      </c>
      <c r="S6157" s="161">
        <f t="shared" si="965"/>
        <v>5000000</v>
      </c>
      <c r="T6157" s="162">
        <f t="shared" si="966"/>
        <v>191.31738206848723</v>
      </c>
      <c r="U6157" s="162">
        <f t="shared" si="967"/>
        <v>137.61513347673304</v>
      </c>
      <c r="V6157" s="163">
        <f t="shared" si="968"/>
        <v>1</v>
      </c>
      <c r="W6157" s="164">
        <f t="shared" si="969"/>
        <v>-2556241.4960086793</v>
      </c>
      <c r="X6157" s="164">
        <f t="shared" si="970"/>
        <v>118511242.95877099</v>
      </c>
    </row>
    <row r="6158" spans="10:24" x14ac:dyDescent="0.25">
      <c r="J6158">
        <v>6155</v>
      </c>
      <c r="K6158" s="43">
        <v>0.46225930385327363</v>
      </c>
      <c r="L6158">
        <v>0.15760145177091822</v>
      </c>
      <c r="M6158">
        <v>0.3779973680941443</v>
      </c>
      <c r="N6158" s="44">
        <v>0.39173288547393881</v>
      </c>
      <c r="O6158" s="161">
        <f t="shared" si="961"/>
        <v>5000000</v>
      </c>
      <c r="P6158" s="162">
        <f t="shared" si="962"/>
        <v>164.93453090860712</v>
      </c>
      <c r="Q6158" s="162">
        <f t="shared" si="963"/>
        <v>128.78510661949991</v>
      </c>
      <c r="R6158" s="163">
        <f t="shared" si="964"/>
        <v>1</v>
      </c>
      <c r="S6158" s="161">
        <f t="shared" si="965"/>
        <v>6000000</v>
      </c>
      <c r="T6158" s="162">
        <f t="shared" si="966"/>
        <v>184.9781769695357</v>
      </c>
      <c r="U6158" s="162">
        <f t="shared" si="967"/>
        <v>121.89255330974996</v>
      </c>
      <c r="V6158" s="163">
        <f t="shared" si="968"/>
        <v>1</v>
      </c>
      <c r="W6158" s="164">
        <f t="shared" si="969"/>
        <v>130747121.44553602</v>
      </c>
      <c r="X6158" s="164">
        <f t="shared" si="970"/>
        <v>228513741.95871443</v>
      </c>
    </row>
    <row r="6159" spans="10:24" x14ac:dyDescent="0.25">
      <c r="J6159">
        <v>6156</v>
      </c>
      <c r="K6159" s="43">
        <v>0.23097619580767259</v>
      </c>
      <c r="L6159">
        <v>0.79042254516076482</v>
      </c>
      <c r="M6159">
        <v>6.0831366592475011E-2</v>
      </c>
      <c r="N6159" s="44">
        <v>1.0828243888514444E-2</v>
      </c>
      <c r="O6159" s="161">
        <f t="shared" si="961"/>
        <v>2000000</v>
      </c>
      <c r="P6159" s="162">
        <f t="shared" si="962"/>
        <v>192.11832391465728</v>
      </c>
      <c r="Q6159" s="162">
        <f t="shared" si="963"/>
        <v>104.04335861103245</v>
      </c>
      <c r="R6159" s="163">
        <f t="shared" si="964"/>
        <v>1</v>
      </c>
      <c r="S6159" s="161">
        <f t="shared" si="965"/>
        <v>5000000</v>
      </c>
      <c r="T6159" s="162">
        <f t="shared" si="966"/>
        <v>194.03944130488577</v>
      </c>
      <c r="U6159" s="162">
        <f t="shared" si="967"/>
        <v>109.52167930551623</v>
      </c>
      <c r="V6159" s="163">
        <f t="shared" si="968"/>
        <v>0.05</v>
      </c>
      <c r="W6159" s="164">
        <f t="shared" si="969"/>
        <v>126149930.60724968</v>
      </c>
      <c r="X6159" s="164">
        <f t="shared" si="970"/>
        <v>-128870559.50015761</v>
      </c>
    </row>
    <row r="6160" spans="10:24" x14ac:dyDescent="0.25">
      <c r="J6160">
        <v>6157</v>
      </c>
      <c r="K6160" s="43">
        <v>0.29749734704192454</v>
      </c>
      <c r="L6160">
        <v>0.57415236178948048</v>
      </c>
      <c r="M6160">
        <v>0.7634778145219655</v>
      </c>
      <c r="N6160" s="44">
        <v>0.88674164508278985</v>
      </c>
      <c r="O6160" s="161">
        <f t="shared" si="961"/>
        <v>2000000</v>
      </c>
      <c r="P6160" s="162">
        <f t="shared" si="962"/>
        <v>182.80433722780018</v>
      </c>
      <c r="Q6160" s="162">
        <f t="shared" si="963"/>
        <v>149.35068953906278</v>
      </c>
      <c r="R6160" s="163">
        <f t="shared" si="964"/>
        <v>1</v>
      </c>
      <c r="S6160" s="161">
        <f t="shared" si="965"/>
        <v>5000000</v>
      </c>
      <c r="T6160" s="162">
        <f t="shared" si="966"/>
        <v>190.93477907593339</v>
      </c>
      <c r="U6160" s="162">
        <f t="shared" si="967"/>
        <v>132.17534476953139</v>
      </c>
      <c r="V6160" s="163">
        <f t="shared" si="968"/>
        <v>1</v>
      </c>
      <c r="W6160" s="164">
        <f t="shared" si="969"/>
        <v>16907295.377474785</v>
      </c>
      <c r="X6160" s="164">
        <f t="shared" si="970"/>
        <v>143797171.53201002</v>
      </c>
    </row>
    <row r="6161" spans="10:24" x14ac:dyDescent="0.25">
      <c r="J6161">
        <v>6158</v>
      </c>
      <c r="K6161" s="43">
        <v>7.410556078249908E-2</v>
      </c>
      <c r="L6161">
        <v>0.62212678688628886</v>
      </c>
      <c r="M6161">
        <v>8.3157095193182595E-2</v>
      </c>
      <c r="N6161" s="44">
        <v>0.62881232387337127</v>
      </c>
      <c r="O6161" s="161">
        <f t="shared" si="961"/>
        <v>2000000</v>
      </c>
      <c r="P6161" s="162">
        <f t="shared" si="962"/>
        <v>184.66606935318345</v>
      </c>
      <c r="Q6161" s="162">
        <f t="shared" si="963"/>
        <v>107.31710849807408</v>
      </c>
      <c r="R6161" s="163">
        <f t="shared" si="964"/>
        <v>1</v>
      </c>
      <c r="S6161" s="161">
        <f t="shared" si="965"/>
        <v>2000000</v>
      </c>
      <c r="T6161" s="162">
        <f t="shared" si="966"/>
        <v>191.55535645106116</v>
      </c>
      <c r="U6161" s="162">
        <f t="shared" si="967"/>
        <v>111.15855424903704</v>
      </c>
      <c r="V6161" s="163">
        <f t="shared" si="968"/>
        <v>1</v>
      </c>
      <c r="W6161" s="164">
        <f t="shared" si="969"/>
        <v>104697921.71021873</v>
      </c>
      <c r="X6161" s="164">
        <f t="shared" si="970"/>
        <v>10793604.404048234</v>
      </c>
    </row>
    <row r="6162" spans="10:24" x14ac:dyDescent="0.25">
      <c r="J6162">
        <v>6159</v>
      </c>
      <c r="K6162" s="43">
        <v>0.93027663430043872</v>
      </c>
      <c r="L6162">
        <v>0.50195277523970516</v>
      </c>
      <c r="M6162">
        <v>2.2920022621228719E-2</v>
      </c>
      <c r="N6162" s="44">
        <v>0.13174067526999456</v>
      </c>
      <c r="O6162" s="161">
        <f t="shared" si="961"/>
        <v>7000000</v>
      </c>
      <c r="P6162" s="162">
        <f t="shared" si="962"/>
        <v>180.07342351765189</v>
      </c>
      <c r="Q6162" s="162">
        <f t="shared" si="963"/>
        <v>95.062735900890885</v>
      </c>
      <c r="R6162" s="163">
        <f t="shared" si="964"/>
        <v>1</v>
      </c>
      <c r="S6162" s="161">
        <f t="shared" si="965"/>
        <v>9000000</v>
      </c>
      <c r="T6162" s="162">
        <f t="shared" si="966"/>
        <v>190.02447450588397</v>
      </c>
      <c r="U6162" s="162">
        <f t="shared" si="967"/>
        <v>105.03136795044544</v>
      </c>
      <c r="V6162" s="163">
        <f t="shared" si="968"/>
        <v>0.9</v>
      </c>
      <c r="W6162" s="164">
        <f t="shared" si="969"/>
        <v>545074813.31732702</v>
      </c>
      <c r="X6162" s="164">
        <f t="shared" si="970"/>
        <v>538444163.09905207</v>
      </c>
    </row>
    <row r="6163" spans="10:24" x14ac:dyDescent="0.25">
      <c r="J6163">
        <v>6160</v>
      </c>
      <c r="K6163" s="43">
        <v>0.29220448931177079</v>
      </c>
      <c r="L6163">
        <v>0.70316413357538521</v>
      </c>
      <c r="M6163">
        <v>0.47010372692531299</v>
      </c>
      <c r="N6163" s="44">
        <v>0.74713795124742166</v>
      </c>
      <c r="O6163" s="161">
        <f t="shared" si="961"/>
        <v>2000000</v>
      </c>
      <c r="P6163" s="162">
        <f t="shared" si="962"/>
        <v>188.00284199196111</v>
      </c>
      <c r="Q6163" s="162">
        <f t="shared" si="963"/>
        <v>133.49981755536044</v>
      </c>
      <c r="R6163" s="163">
        <f t="shared" si="964"/>
        <v>1</v>
      </c>
      <c r="S6163" s="161">
        <f t="shared" si="965"/>
        <v>5000000</v>
      </c>
      <c r="T6163" s="162">
        <f t="shared" si="966"/>
        <v>192.66761399732036</v>
      </c>
      <c r="U6163" s="162">
        <f t="shared" si="967"/>
        <v>124.24990877768022</v>
      </c>
      <c r="V6163" s="163">
        <f t="shared" si="968"/>
        <v>1</v>
      </c>
      <c r="W6163" s="164">
        <f t="shared" si="969"/>
        <v>59006048.87320134</v>
      </c>
      <c r="X6163" s="164">
        <f t="shared" si="970"/>
        <v>192088526.09820068</v>
      </c>
    </row>
    <row r="6164" spans="10:24" x14ac:dyDescent="0.25">
      <c r="J6164">
        <v>6161</v>
      </c>
      <c r="K6164" s="43">
        <v>0.98665604581402777</v>
      </c>
      <c r="L6164">
        <v>0.50811881257477998</v>
      </c>
      <c r="M6164">
        <v>6.0830651985139372E-2</v>
      </c>
      <c r="N6164" s="44">
        <v>0.69755595656389502</v>
      </c>
      <c r="O6164" s="161">
        <f t="shared" si="961"/>
        <v>9000000</v>
      </c>
      <c r="P6164" s="162">
        <f t="shared" si="962"/>
        <v>180.3052837515078</v>
      </c>
      <c r="Q6164" s="162">
        <f t="shared" si="963"/>
        <v>104.04323991743168</v>
      </c>
      <c r="R6164" s="163">
        <f t="shared" si="964"/>
        <v>1</v>
      </c>
      <c r="S6164" s="161">
        <f t="shared" si="965"/>
        <v>9000000</v>
      </c>
      <c r="T6164" s="162">
        <f t="shared" si="966"/>
        <v>190.10176125050259</v>
      </c>
      <c r="U6164" s="162">
        <f t="shared" si="967"/>
        <v>109.52161995871583</v>
      </c>
      <c r="V6164" s="163">
        <f t="shared" si="968"/>
        <v>1</v>
      </c>
      <c r="W6164" s="164">
        <f t="shared" si="969"/>
        <v>636358394.50668514</v>
      </c>
      <c r="X6164" s="164">
        <f t="shared" si="970"/>
        <v>575221271.62608087</v>
      </c>
    </row>
    <row r="6165" spans="10:24" x14ac:dyDescent="0.25">
      <c r="J6165">
        <v>6162</v>
      </c>
      <c r="K6165" s="43">
        <v>8.5718590653735216E-2</v>
      </c>
      <c r="L6165">
        <v>0.75287725050803767</v>
      </c>
      <c r="M6165">
        <v>0.59909873226680288</v>
      </c>
      <c r="N6165" s="44">
        <v>0.50002527362355198</v>
      </c>
      <c r="O6165" s="161">
        <f t="shared" si="961"/>
        <v>2000000</v>
      </c>
      <c r="P6165" s="162">
        <f t="shared" si="962"/>
        <v>190.25357932572467</v>
      </c>
      <c r="Q6165" s="162">
        <f t="shared" si="963"/>
        <v>140.02029939482514</v>
      </c>
      <c r="R6165" s="163">
        <f t="shared" si="964"/>
        <v>1</v>
      </c>
      <c r="S6165" s="161">
        <f t="shared" si="965"/>
        <v>2000000</v>
      </c>
      <c r="T6165" s="162">
        <f t="shared" si="966"/>
        <v>193.41785977524157</v>
      </c>
      <c r="U6165" s="162">
        <f t="shared" si="967"/>
        <v>127.51014969741257</v>
      </c>
      <c r="V6165" s="163">
        <f t="shared" si="968"/>
        <v>1</v>
      </c>
      <c r="W6165" s="164">
        <f t="shared" si="969"/>
        <v>50466559.861799061</v>
      </c>
      <c r="X6165" s="164">
        <f t="shared" si="970"/>
        <v>-18184579.844342008</v>
      </c>
    </row>
    <row r="6166" spans="10:24" x14ac:dyDescent="0.25">
      <c r="J6166">
        <v>6163</v>
      </c>
      <c r="K6166" s="43">
        <v>0.83841205200835045</v>
      </c>
      <c r="L6166">
        <v>0.13491184979092086</v>
      </c>
      <c r="M6166">
        <v>0.14509660644892108</v>
      </c>
      <c r="N6166" s="44">
        <v>0.85274687882307132</v>
      </c>
      <c r="O6166" s="161">
        <f t="shared" si="961"/>
        <v>7000000</v>
      </c>
      <c r="P6166" s="162">
        <f t="shared" si="962"/>
        <v>163.44797028570653</v>
      </c>
      <c r="Q6166" s="162">
        <f t="shared" si="963"/>
        <v>113.8460428740938</v>
      </c>
      <c r="R6166" s="163">
        <f t="shared" si="964"/>
        <v>1</v>
      </c>
      <c r="S6166" s="161">
        <f t="shared" si="965"/>
        <v>7000000</v>
      </c>
      <c r="T6166" s="162">
        <f t="shared" si="966"/>
        <v>184.48265676190218</v>
      </c>
      <c r="U6166" s="162">
        <f t="shared" si="967"/>
        <v>114.4230214370469</v>
      </c>
      <c r="V6166" s="163">
        <f t="shared" si="968"/>
        <v>1</v>
      </c>
      <c r="W6166" s="164">
        <f t="shared" si="969"/>
        <v>297213491.88128912</v>
      </c>
      <c r="X6166" s="164">
        <f t="shared" si="970"/>
        <v>340417447.27398694</v>
      </c>
    </row>
    <row r="6167" spans="10:24" x14ac:dyDescent="0.25">
      <c r="J6167">
        <v>6164</v>
      </c>
      <c r="K6167" s="43">
        <v>2.3998116997436481E-2</v>
      </c>
      <c r="L6167">
        <v>0.34951241412289169</v>
      </c>
      <c r="M6167">
        <v>0.41187589472884178</v>
      </c>
      <c r="N6167" s="44">
        <v>0.76730233559110539</v>
      </c>
      <c r="O6167" s="161">
        <f t="shared" si="961"/>
        <v>1000000</v>
      </c>
      <c r="P6167" s="162">
        <f t="shared" si="962"/>
        <v>174.20044228725078</v>
      </c>
      <c r="Q6167" s="162">
        <f t="shared" si="963"/>
        <v>130.54555772804619</v>
      </c>
      <c r="R6167" s="163">
        <f t="shared" si="964"/>
        <v>1</v>
      </c>
      <c r="S6167" s="161">
        <f t="shared" si="965"/>
        <v>1000000</v>
      </c>
      <c r="T6167" s="162">
        <f t="shared" si="966"/>
        <v>188.06681409575026</v>
      </c>
      <c r="U6167" s="162">
        <f t="shared" si="967"/>
        <v>122.7727788640231</v>
      </c>
      <c r="V6167" s="163">
        <f t="shared" si="968"/>
        <v>1</v>
      </c>
      <c r="W6167" s="164">
        <f t="shared" si="969"/>
        <v>-6345115.4407954141</v>
      </c>
      <c r="X6167" s="164">
        <f t="shared" si="970"/>
        <v>-84705964.768272832</v>
      </c>
    </row>
    <row r="6168" spans="10:24" x14ac:dyDescent="0.25">
      <c r="J6168">
        <v>6165</v>
      </c>
      <c r="K6168" s="43">
        <v>0.67786230452931628</v>
      </c>
      <c r="L6168">
        <v>0.48964459117874126</v>
      </c>
      <c r="M6168">
        <v>0.17341306804350842</v>
      </c>
      <c r="N6168" s="44">
        <v>0.65613740189781045</v>
      </c>
      <c r="O6168" s="161">
        <f t="shared" si="961"/>
        <v>6000000</v>
      </c>
      <c r="P6168" s="162">
        <f t="shared" si="962"/>
        <v>179.61059885832356</v>
      </c>
      <c r="Q6168" s="162">
        <f t="shared" si="963"/>
        <v>116.18473259618376</v>
      </c>
      <c r="R6168" s="163">
        <f t="shared" si="964"/>
        <v>1</v>
      </c>
      <c r="S6168" s="161">
        <f t="shared" si="965"/>
        <v>7000000</v>
      </c>
      <c r="T6168" s="162">
        <f t="shared" si="966"/>
        <v>189.87019961944119</v>
      </c>
      <c r="U6168" s="162">
        <f t="shared" si="967"/>
        <v>115.59236629809189</v>
      </c>
      <c r="V6168" s="163">
        <f t="shared" si="968"/>
        <v>1</v>
      </c>
      <c r="W6168" s="164">
        <f t="shared" si="969"/>
        <v>330555197.57283872</v>
      </c>
      <c r="X6168" s="164">
        <f t="shared" si="970"/>
        <v>369944833.24944514</v>
      </c>
    </row>
    <row r="6169" spans="10:24" x14ac:dyDescent="0.25">
      <c r="J6169">
        <v>6166</v>
      </c>
      <c r="K6169" s="43">
        <v>0.46033676827401215</v>
      </c>
      <c r="L6169">
        <v>0.3351409092626475</v>
      </c>
      <c r="M6169">
        <v>0.89809904335471613</v>
      </c>
      <c r="N6169" s="44">
        <v>0.64052516529807813</v>
      </c>
      <c r="O6169" s="161">
        <f t="shared" si="961"/>
        <v>5000000</v>
      </c>
      <c r="P6169" s="162">
        <f t="shared" si="962"/>
        <v>173.61358110267733</v>
      </c>
      <c r="Q6169" s="162">
        <f t="shared" si="963"/>
        <v>160.41588171667985</v>
      </c>
      <c r="R6169" s="163">
        <f t="shared" si="964"/>
        <v>1</v>
      </c>
      <c r="S6169" s="161">
        <f t="shared" si="965"/>
        <v>6000000</v>
      </c>
      <c r="T6169" s="162">
        <f t="shared" si="966"/>
        <v>187.87119370089243</v>
      </c>
      <c r="U6169" s="162">
        <f t="shared" si="967"/>
        <v>137.70794085833992</v>
      </c>
      <c r="V6169" s="163">
        <f t="shared" si="968"/>
        <v>1</v>
      </c>
      <c r="W6169" s="164">
        <f t="shared" si="969"/>
        <v>15988496.929987408</v>
      </c>
      <c r="X6169" s="164">
        <f t="shared" si="970"/>
        <v>150979517.05531508</v>
      </c>
    </row>
    <row r="6170" spans="10:24" x14ac:dyDescent="0.25">
      <c r="J6170">
        <v>6167</v>
      </c>
      <c r="K6170" s="43">
        <v>5.9632002136054685E-2</v>
      </c>
      <c r="L6170">
        <v>0.60530540462058702</v>
      </c>
      <c r="M6170">
        <v>0.68805094929552457</v>
      </c>
      <c r="N6170" s="44">
        <v>0.43038624370116518</v>
      </c>
      <c r="O6170" s="161">
        <f t="shared" si="961"/>
        <v>2000000</v>
      </c>
      <c r="P6170" s="162">
        <f t="shared" si="962"/>
        <v>184.00655799595719</v>
      </c>
      <c r="Q6170" s="162">
        <f t="shared" si="963"/>
        <v>144.80666502085336</v>
      </c>
      <c r="R6170" s="163">
        <f t="shared" si="964"/>
        <v>1</v>
      </c>
      <c r="S6170" s="161">
        <f t="shared" si="965"/>
        <v>2000000</v>
      </c>
      <c r="T6170" s="162">
        <f t="shared" si="966"/>
        <v>191.33551933198572</v>
      </c>
      <c r="U6170" s="162">
        <f t="shared" si="967"/>
        <v>129.90333251042668</v>
      </c>
      <c r="V6170" s="163">
        <f t="shared" si="968"/>
        <v>1</v>
      </c>
      <c r="W6170" s="164">
        <f t="shared" si="969"/>
        <v>28399785.950207666</v>
      </c>
      <c r="X6170" s="164">
        <f t="shared" si="970"/>
        <v>-27135626.356881917</v>
      </c>
    </row>
    <row r="6171" spans="10:24" x14ac:dyDescent="0.25">
      <c r="J6171">
        <v>6168</v>
      </c>
      <c r="K6171" s="43">
        <v>7.395288191367233E-2</v>
      </c>
      <c r="L6171">
        <v>3.2572117264171752E-2</v>
      </c>
      <c r="M6171">
        <v>0.59482025584762144</v>
      </c>
      <c r="N6171" s="44">
        <v>0.58068231657439229</v>
      </c>
      <c r="O6171" s="161">
        <f t="shared" si="961"/>
        <v>2000000</v>
      </c>
      <c r="P6171" s="162">
        <f t="shared" si="962"/>
        <v>152.33599461387061</v>
      </c>
      <c r="Q6171" s="162">
        <f t="shared" si="963"/>
        <v>139.79924586390399</v>
      </c>
      <c r="R6171" s="163">
        <f t="shared" si="964"/>
        <v>1</v>
      </c>
      <c r="S6171" s="161">
        <f t="shared" si="965"/>
        <v>2000000</v>
      </c>
      <c r="T6171" s="162">
        <f t="shared" si="966"/>
        <v>180.7786648712902</v>
      </c>
      <c r="U6171" s="162">
        <f t="shared" si="967"/>
        <v>127.399622931952</v>
      </c>
      <c r="V6171" s="163">
        <f t="shared" si="968"/>
        <v>1</v>
      </c>
      <c r="W6171" s="164">
        <f t="shared" si="969"/>
        <v>-24926502.500066761</v>
      </c>
      <c r="X6171" s="164">
        <f t="shared" si="970"/>
        <v>-43241916.121323586</v>
      </c>
    </row>
    <row r="6172" spans="10:24" x14ac:dyDescent="0.25">
      <c r="J6172">
        <v>6169</v>
      </c>
      <c r="K6172" s="43">
        <v>0.35581736529502317</v>
      </c>
      <c r="L6172">
        <v>0.39793512226184713</v>
      </c>
      <c r="M6172">
        <v>0.96064129494742168</v>
      </c>
      <c r="N6172" s="44">
        <v>0.86066920422524573</v>
      </c>
      <c r="O6172" s="161">
        <f t="shared" si="961"/>
        <v>5000000</v>
      </c>
      <c r="P6172" s="162">
        <f t="shared" si="962"/>
        <v>176.11956852326438</v>
      </c>
      <c r="Q6172" s="162">
        <f t="shared" si="963"/>
        <v>170.16353850723237</v>
      </c>
      <c r="R6172" s="163">
        <f t="shared" si="964"/>
        <v>1</v>
      </c>
      <c r="S6172" s="161">
        <f t="shared" si="965"/>
        <v>6000000</v>
      </c>
      <c r="T6172" s="162">
        <f t="shared" si="966"/>
        <v>188.70652284108812</v>
      </c>
      <c r="U6172" s="162">
        <f t="shared" si="967"/>
        <v>142.58176925361619</v>
      </c>
      <c r="V6172" s="163">
        <f t="shared" si="968"/>
        <v>1</v>
      </c>
      <c r="W6172" s="164">
        <f t="shared" si="969"/>
        <v>-20219849.919839986</v>
      </c>
      <c r="X6172" s="164">
        <f t="shared" si="970"/>
        <v>126748521.52483159</v>
      </c>
    </row>
    <row r="6173" spans="10:24" x14ac:dyDescent="0.25">
      <c r="J6173">
        <v>6170</v>
      </c>
      <c r="K6173" s="43">
        <v>0.97604920967404363</v>
      </c>
      <c r="L6173">
        <v>0.84944636288204922</v>
      </c>
      <c r="M6173">
        <v>0.72726140664983818</v>
      </c>
      <c r="N6173" s="44">
        <v>0.26081507616405064</v>
      </c>
      <c r="O6173" s="161">
        <f t="shared" si="961"/>
        <v>9000000</v>
      </c>
      <c r="P6173" s="162">
        <f t="shared" si="962"/>
        <v>195.5109269617634</v>
      </c>
      <c r="Q6173" s="162">
        <f t="shared" si="963"/>
        <v>147.09102560060458</v>
      </c>
      <c r="R6173" s="163">
        <f t="shared" si="964"/>
        <v>1</v>
      </c>
      <c r="S6173" s="161">
        <f t="shared" si="965"/>
        <v>9000000</v>
      </c>
      <c r="T6173" s="162">
        <f t="shared" si="966"/>
        <v>195.17030898725446</v>
      </c>
      <c r="U6173" s="162">
        <f t="shared" si="967"/>
        <v>131.04551280030228</v>
      </c>
      <c r="V6173" s="163">
        <f t="shared" si="968"/>
        <v>1</v>
      </c>
      <c r="W6173" s="164">
        <f t="shared" si="969"/>
        <v>385779112.25042939</v>
      </c>
      <c r="X6173" s="164">
        <f t="shared" si="970"/>
        <v>427123165.68256962</v>
      </c>
    </row>
    <row r="6174" spans="10:24" x14ac:dyDescent="0.25">
      <c r="J6174">
        <v>6171</v>
      </c>
      <c r="K6174" s="43">
        <v>0.45693600292071024</v>
      </c>
      <c r="L6174">
        <v>0.46603757968630422</v>
      </c>
      <c r="M6174">
        <v>0.47328074831398514</v>
      </c>
      <c r="N6174" s="44">
        <v>0.29909665551129816</v>
      </c>
      <c r="O6174" s="161">
        <f t="shared" si="961"/>
        <v>5000000</v>
      </c>
      <c r="P6174" s="162">
        <f t="shared" si="962"/>
        <v>178.72148619887201</v>
      </c>
      <c r="Q6174" s="162">
        <f t="shared" si="963"/>
        <v>133.65949235774966</v>
      </c>
      <c r="R6174" s="163">
        <f t="shared" si="964"/>
        <v>1</v>
      </c>
      <c r="S6174" s="161">
        <f t="shared" si="965"/>
        <v>6000000</v>
      </c>
      <c r="T6174" s="162">
        <f t="shared" si="966"/>
        <v>189.57382873295734</v>
      </c>
      <c r="U6174" s="162">
        <f t="shared" si="967"/>
        <v>124.32974617887483</v>
      </c>
      <c r="V6174" s="163">
        <f t="shared" si="968"/>
        <v>1</v>
      </c>
      <c r="W6174" s="164">
        <f t="shared" si="969"/>
        <v>175309969.2056118</v>
      </c>
      <c r="X6174" s="164">
        <f t="shared" si="970"/>
        <v>241464495.32449508</v>
      </c>
    </row>
    <row r="6175" spans="10:24" x14ac:dyDescent="0.25">
      <c r="J6175">
        <v>6172</v>
      </c>
      <c r="K6175" s="43">
        <v>0.33705076171917137</v>
      </c>
      <c r="L6175">
        <v>0.65657602937741499</v>
      </c>
      <c r="M6175">
        <v>8.0025887671069107E-3</v>
      </c>
      <c r="N6175" s="44">
        <v>0.16263251505700582</v>
      </c>
      <c r="O6175" s="161">
        <f t="shared" si="961"/>
        <v>5000000</v>
      </c>
      <c r="P6175" s="162">
        <f t="shared" si="962"/>
        <v>186.04704483456811</v>
      </c>
      <c r="Q6175" s="162">
        <f t="shared" si="963"/>
        <v>86.82405080823716</v>
      </c>
      <c r="R6175" s="163">
        <f t="shared" si="964"/>
        <v>1</v>
      </c>
      <c r="S6175" s="161">
        <f t="shared" si="965"/>
        <v>6000000</v>
      </c>
      <c r="T6175" s="162">
        <f t="shared" si="966"/>
        <v>192.01568161152269</v>
      </c>
      <c r="U6175" s="162">
        <f t="shared" si="967"/>
        <v>100.91202540411858</v>
      </c>
      <c r="V6175" s="163">
        <f t="shared" si="968"/>
        <v>0.9</v>
      </c>
      <c r="W6175" s="164">
        <f t="shared" si="969"/>
        <v>446114970.13165474</v>
      </c>
      <c r="X6175" s="164">
        <f t="shared" si="970"/>
        <v>341959743.51998222</v>
      </c>
    </row>
    <row r="6176" spans="10:24" x14ac:dyDescent="0.25">
      <c r="J6176">
        <v>6173</v>
      </c>
      <c r="K6176" s="43">
        <v>0.93124639115111729</v>
      </c>
      <c r="L6176">
        <v>0.24306989835215465</v>
      </c>
      <c r="M6176">
        <v>0.44652337028772227</v>
      </c>
      <c r="N6176" s="44">
        <v>0.5279737948061507</v>
      </c>
      <c r="O6176" s="161">
        <f t="shared" si="961"/>
        <v>7000000</v>
      </c>
      <c r="P6176" s="162">
        <f t="shared" si="962"/>
        <v>169.55307598389604</v>
      </c>
      <c r="Q6176" s="162">
        <f t="shared" si="963"/>
        <v>132.31099985699339</v>
      </c>
      <c r="R6176" s="163">
        <f t="shared" si="964"/>
        <v>1</v>
      </c>
      <c r="S6176" s="161">
        <f t="shared" si="965"/>
        <v>9000000</v>
      </c>
      <c r="T6176" s="162">
        <f t="shared" si="966"/>
        <v>186.517691994632</v>
      </c>
      <c r="U6176" s="162">
        <f t="shared" si="967"/>
        <v>123.6554999284967</v>
      </c>
      <c r="V6176" s="163">
        <f t="shared" si="968"/>
        <v>1</v>
      </c>
      <c r="W6176" s="164">
        <f t="shared" si="969"/>
        <v>210694532.88831851</v>
      </c>
      <c r="X6176" s="164">
        <f t="shared" si="970"/>
        <v>415759728.59521782</v>
      </c>
    </row>
    <row r="6177" spans="10:24" x14ac:dyDescent="0.25">
      <c r="J6177">
        <v>6174</v>
      </c>
      <c r="K6177" s="43">
        <v>0.25378310409779514</v>
      </c>
      <c r="L6177">
        <v>0.24582650684807239</v>
      </c>
      <c r="M6177">
        <v>5.4761376535059858E-2</v>
      </c>
      <c r="N6177" s="44">
        <v>0.114168689654919</v>
      </c>
      <c r="O6177" s="161">
        <f t="shared" si="961"/>
        <v>2000000</v>
      </c>
      <c r="P6177" s="162">
        <f t="shared" si="962"/>
        <v>169.68476895524267</v>
      </c>
      <c r="Q6177" s="162">
        <f t="shared" si="963"/>
        <v>102.99316169278497</v>
      </c>
      <c r="R6177" s="163">
        <f t="shared" si="964"/>
        <v>1</v>
      </c>
      <c r="S6177" s="161">
        <f t="shared" si="965"/>
        <v>5000000</v>
      </c>
      <c r="T6177" s="162">
        <f t="shared" si="966"/>
        <v>186.56158965174757</v>
      </c>
      <c r="U6177" s="162">
        <f t="shared" si="967"/>
        <v>108.99658084639248</v>
      </c>
      <c r="V6177" s="163">
        <f t="shared" si="968"/>
        <v>0.9</v>
      </c>
      <c r="W6177" s="164">
        <f t="shared" si="969"/>
        <v>83383214.524915412</v>
      </c>
      <c r="X6177" s="164">
        <f t="shared" si="970"/>
        <v>199042539.62409794</v>
      </c>
    </row>
    <row r="6178" spans="10:24" x14ac:dyDescent="0.25">
      <c r="J6178">
        <v>6175</v>
      </c>
      <c r="K6178" s="43">
        <v>0.30635311028097012</v>
      </c>
      <c r="L6178">
        <v>0.44432740519390224</v>
      </c>
      <c r="M6178">
        <v>0.14851928253863678</v>
      </c>
      <c r="N6178" s="44">
        <v>8.1511992825099577E-2</v>
      </c>
      <c r="O6178" s="161">
        <f t="shared" si="961"/>
        <v>5000000</v>
      </c>
      <c r="P6178" s="162">
        <f t="shared" si="962"/>
        <v>177.89990165839893</v>
      </c>
      <c r="Q6178" s="162">
        <f t="shared" si="963"/>
        <v>114.14389783810746</v>
      </c>
      <c r="R6178" s="163">
        <f t="shared" si="964"/>
        <v>1</v>
      </c>
      <c r="S6178" s="161">
        <f t="shared" si="965"/>
        <v>6000000</v>
      </c>
      <c r="T6178" s="162">
        <f t="shared" si="966"/>
        <v>189.29996721946631</v>
      </c>
      <c r="U6178" s="162">
        <f t="shared" si="967"/>
        <v>114.57194891905374</v>
      </c>
      <c r="V6178" s="163">
        <f t="shared" si="968"/>
        <v>0.9</v>
      </c>
      <c r="W6178" s="164">
        <f t="shared" si="969"/>
        <v>268780019.10145736</v>
      </c>
      <c r="X6178" s="164">
        <f t="shared" si="970"/>
        <v>253531298.8222279</v>
      </c>
    </row>
    <row r="6179" spans="10:24" x14ac:dyDescent="0.25">
      <c r="J6179">
        <v>6176</v>
      </c>
      <c r="K6179" s="43">
        <v>0.85677818940904316</v>
      </c>
      <c r="L6179">
        <v>0.8783405299778505</v>
      </c>
      <c r="M6179">
        <v>0.60229728492794976</v>
      </c>
      <c r="N6179" s="44">
        <v>0.54651020701818553</v>
      </c>
      <c r="O6179" s="161">
        <f t="shared" si="961"/>
        <v>7000000</v>
      </c>
      <c r="P6179" s="162">
        <f t="shared" si="962"/>
        <v>197.50096795502901</v>
      </c>
      <c r="Q6179" s="162">
        <f t="shared" si="963"/>
        <v>140.18595720750531</v>
      </c>
      <c r="R6179" s="163">
        <f t="shared" si="964"/>
        <v>1</v>
      </c>
      <c r="S6179" s="161">
        <f t="shared" si="965"/>
        <v>7000000</v>
      </c>
      <c r="T6179" s="162">
        <f t="shared" si="966"/>
        <v>195.83365598500967</v>
      </c>
      <c r="U6179" s="162">
        <f t="shared" si="967"/>
        <v>127.59297860375266</v>
      </c>
      <c r="V6179" s="163">
        <f t="shared" si="968"/>
        <v>1</v>
      </c>
      <c r="W6179" s="164">
        <f t="shared" si="969"/>
        <v>351205075.2326659</v>
      </c>
      <c r="X6179" s="164">
        <f t="shared" si="970"/>
        <v>327684741.6687991</v>
      </c>
    </row>
    <row r="6180" spans="10:24" x14ac:dyDescent="0.25">
      <c r="J6180">
        <v>6177</v>
      </c>
      <c r="K6180" s="43">
        <v>0.72847382418842532</v>
      </c>
      <c r="L6180">
        <v>0.59555643108616008</v>
      </c>
      <c r="M6180">
        <v>2.3000094173337593E-2</v>
      </c>
      <c r="N6180" s="44">
        <v>0.79064402277110923</v>
      </c>
      <c r="O6180" s="161">
        <f t="shared" si="961"/>
        <v>6000000</v>
      </c>
      <c r="P6180" s="162">
        <f t="shared" si="962"/>
        <v>183.62792918349064</v>
      </c>
      <c r="Q6180" s="162">
        <f t="shared" si="963"/>
        <v>95.092168361869099</v>
      </c>
      <c r="R6180" s="163">
        <f t="shared" si="964"/>
        <v>1</v>
      </c>
      <c r="S6180" s="161">
        <f t="shared" si="965"/>
        <v>7000000</v>
      </c>
      <c r="T6180" s="162">
        <f t="shared" si="966"/>
        <v>191.2093097278302</v>
      </c>
      <c r="U6180" s="162">
        <f t="shared" si="967"/>
        <v>105.04608418093454</v>
      </c>
      <c r="V6180" s="163">
        <f t="shared" si="968"/>
        <v>1</v>
      </c>
      <c r="W6180" s="164">
        <f t="shared" si="969"/>
        <v>481214564.92972922</v>
      </c>
      <c r="X6180" s="164">
        <f t="shared" si="970"/>
        <v>453142578.8282696</v>
      </c>
    </row>
    <row r="6181" spans="10:24" x14ac:dyDescent="0.25">
      <c r="J6181">
        <v>6178</v>
      </c>
      <c r="K6181" s="43">
        <v>0.62677003131791198</v>
      </c>
      <c r="L6181">
        <v>0.90758782583585051</v>
      </c>
      <c r="M6181">
        <v>0.54992012354425091</v>
      </c>
      <c r="N6181" s="44">
        <v>6.5827030068586923E-2</v>
      </c>
      <c r="O6181" s="161">
        <f t="shared" si="961"/>
        <v>6000000</v>
      </c>
      <c r="P6181" s="162">
        <f t="shared" si="962"/>
        <v>199.89069510578895</v>
      </c>
      <c r="Q6181" s="162">
        <f t="shared" si="963"/>
        <v>137.50919083508055</v>
      </c>
      <c r="R6181" s="163">
        <f t="shared" si="964"/>
        <v>1</v>
      </c>
      <c r="S6181" s="161">
        <f t="shared" si="965"/>
        <v>7000000</v>
      </c>
      <c r="T6181" s="162">
        <f t="shared" si="966"/>
        <v>196.63023170192963</v>
      </c>
      <c r="U6181" s="162">
        <f t="shared" si="967"/>
        <v>126.25459541754027</v>
      </c>
      <c r="V6181" s="163">
        <f t="shared" si="968"/>
        <v>0.9</v>
      </c>
      <c r="W6181" s="164">
        <f t="shared" si="969"/>
        <v>324289025.62425041</v>
      </c>
      <c r="X6181" s="164">
        <f t="shared" si="970"/>
        <v>293366508.59165299</v>
      </c>
    </row>
    <row r="6182" spans="10:24" x14ac:dyDescent="0.25">
      <c r="J6182">
        <v>6179</v>
      </c>
      <c r="K6182" s="43">
        <v>0.2529195949112274</v>
      </c>
      <c r="L6182">
        <v>4.9401154705847938E-2</v>
      </c>
      <c r="M6182">
        <v>0.41029315964210389</v>
      </c>
      <c r="N6182" s="44">
        <v>0.76610075889661233</v>
      </c>
      <c r="O6182" s="161">
        <f t="shared" si="961"/>
        <v>2000000</v>
      </c>
      <c r="P6182" s="162">
        <f t="shared" si="962"/>
        <v>155.23968073635291</v>
      </c>
      <c r="Q6182" s="162">
        <f t="shared" si="963"/>
        <v>130.4641814646169</v>
      </c>
      <c r="R6182" s="163">
        <f t="shared" si="964"/>
        <v>1</v>
      </c>
      <c r="S6182" s="161">
        <f t="shared" si="965"/>
        <v>5000000</v>
      </c>
      <c r="T6182" s="162">
        <f t="shared" si="966"/>
        <v>181.74656024545098</v>
      </c>
      <c r="U6182" s="162">
        <f t="shared" si="967"/>
        <v>122.73209073230845</v>
      </c>
      <c r="V6182" s="163">
        <f t="shared" si="968"/>
        <v>1</v>
      </c>
      <c r="W6182" s="164">
        <f t="shared" si="969"/>
        <v>-449001.45652797818</v>
      </c>
      <c r="X6182" s="164">
        <f t="shared" si="970"/>
        <v>145072347.56571263</v>
      </c>
    </row>
    <row r="6183" spans="10:24" x14ac:dyDescent="0.25">
      <c r="J6183">
        <v>6180</v>
      </c>
      <c r="K6183" s="43">
        <v>7.6753294521030524E-2</v>
      </c>
      <c r="L6183">
        <v>0.3101187884103872</v>
      </c>
      <c r="M6183">
        <v>0.78924132048589279</v>
      </c>
      <c r="N6183" s="44">
        <v>0.52424414498637761</v>
      </c>
      <c r="O6183" s="161">
        <f t="shared" si="961"/>
        <v>2000000</v>
      </c>
      <c r="P6183" s="162">
        <f t="shared" si="962"/>
        <v>172.56729498870317</v>
      </c>
      <c r="Q6183" s="162">
        <f t="shared" si="963"/>
        <v>151.07583140373674</v>
      </c>
      <c r="R6183" s="163">
        <f t="shared" si="964"/>
        <v>1</v>
      </c>
      <c r="S6183" s="161">
        <f t="shared" si="965"/>
        <v>2000000</v>
      </c>
      <c r="T6183" s="162">
        <f t="shared" si="966"/>
        <v>187.52243166290106</v>
      </c>
      <c r="U6183" s="162">
        <f t="shared" si="967"/>
        <v>133.03791570186837</v>
      </c>
      <c r="V6183" s="163">
        <f t="shared" si="968"/>
        <v>1</v>
      </c>
      <c r="W6183" s="164">
        <f t="shared" si="969"/>
        <v>-7017072.8300671503</v>
      </c>
      <c r="X6183" s="164">
        <f t="shared" si="970"/>
        <v>-41030968.077934638</v>
      </c>
    </row>
    <row r="6184" spans="10:24" x14ac:dyDescent="0.25">
      <c r="J6184">
        <v>6181</v>
      </c>
      <c r="K6184" s="43">
        <v>0.37339219016908021</v>
      </c>
      <c r="L6184">
        <v>6.507335838454642E-2</v>
      </c>
      <c r="M6184">
        <v>0.17188412142421439</v>
      </c>
      <c r="N6184" s="44">
        <v>0.18827060880064539</v>
      </c>
      <c r="O6184" s="161">
        <f t="shared" si="961"/>
        <v>5000000</v>
      </c>
      <c r="P6184" s="162">
        <f t="shared" si="962"/>
        <v>157.2971463336267</v>
      </c>
      <c r="Q6184" s="162">
        <f t="shared" si="963"/>
        <v>116.06508072900289</v>
      </c>
      <c r="R6184" s="163">
        <f t="shared" si="964"/>
        <v>1</v>
      </c>
      <c r="S6184" s="161">
        <f t="shared" si="965"/>
        <v>6000000</v>
      </c>
      <c r="T6184" s="162">
        <f t="shared" si="966"/>
        <v>182.43238211120891</v>
      </c>
      <c r="U6184" s="162">
        <f t="shared" si="967"/>
        <v>115.53254036450144</v>
      </c>
      <c r="V6184" s="163">
        <f t="shared" si="968"/>
        <v>0.9</v>
      </c>
      <c r="W6184" s="164">
        <f t="shared" si="969"/>
        <v>156160328.02311906</v>
      </c>
      <c r="X6184" s="164">
        <f t="shared" si="970"/>
        <v>211259145.43222034</v>
      </c>
    </row>
    <row r="6185" spans="10:24" x14ac:dyDescent="0.25">
      <c r="J6185">
        <v>6182</v>
      </c>
      <c r="K6185" s="43">
        <v>0.17980376361743533</v>
      </c>
      <c r="L6185">
        <v>3.9258857307255091E-2</v>
      </c>
      <c r="M6185">
        <v>0.86098402182237599</v>
      </c>
      <c r="N6185" s="44">
        <v>0.1618042838528817</v>
      </c>
      <c r="O6185" s="161">
        <f t="shared" si="961"/>
        <v>2000000</v>
      </c>
      <c r="P6185" s="162">
        <f t="shared" si="962"/>
        <v>153.60971780909298</v>
      </c>
      <c r="Q6185" s="162">
        <f t="shared" si="963"/>
        <v>156.69501985228115</v>
      </c>
      <c r="R6185" s="163">
        <f t="shared" si="964"/>
        <v>1</v>
      </c>
      <c r="S6185" s="161">
        <f t="shared" si="965"/>
        <v>5000000</v>
      </c>
      <c r="T6185" s="162">
        <f t="shared" si="966"/>
        <v>181.20323926969766</v>
      </c>
      <c r="U6185" s="162">
        <f t="shared" si="967"/>
        <v>135.84750992614056</v>
      </c>
      <c r="V6185" s="163">
        <f t="shared" si="968"/>
        <v>0.9</v>
      </c>
      <c r="W6185" s="164">
        <f t="shared" si="969"/>
        <v>-56170604.086376332</v>
      </c>
      <c r="X6185" s="164">
        <f t="shared" si="970"/>
        <v>54100782.046006948</v>
      </c>
    </row>
    <row r="6186" spans="10:24" x14ac:dyDescent="0.25">
      <c r="J6186">
        <v>6183</v>
      </c>
      <c r="K6186" s="43">
        <v>0.9793886311998018</v>
      </c>
      <c r="L6186">
        <v>0.26477291390357072</v>
      </c>
      <c r="M6186">
        <v>0.90161201600230667</v>
      </c>
      <c r="N6186" s="44">
        <v>0.32491237607877765</v>
      </c>
      <c r="O6186" s="161">
        <f t="shared" si="961"/>
        <v>9000000</v>
      </c>
      <c r="P6186" s="162">
        <f t="shared" si="962"/>
        <v>170.56950801040398</v>
      </c>
      <c r="Q6186" s="162">
        <f t="shared" si="963"/>
        <v>160.81583103932732</v>
      </c>
      <c r="R6186" s="163">
        <f t="shared" si="964"/>
        <v>1</v>
      </c>
      <c r="S6186" s="161">
        <f t="shared" si="965"/>
        <v>9000000</v>
      </c>
      <c r="T6186" s="162">
        <f t="shared" si="966"/>
        <v>186.85650267013466</v>
      </c>
      <c r="U6186" s="162">
        <f t="shared" si="967"/>
        <v>137.90791551966367</v>
      </c>
      <c r="V6186" s="163">
        <f t="shared" si="968"/>
        <v>1</v>
      </c>
      <c r="W6186" s="164">
        <f t="shared" si="969"/>
        <v>37783092.739689916</v>
      </c>
      <c r="X6186" s="164">
        <f t="shared" si="970"/>
        <v>290537284.35423887</v>
      </c>
    </row>
    <row r="6187" spans="10:24" x14ac:dyDescent="0.25">
      <c r="J6187">
        <v>6184</v>
      </c>
      <c r="K6187" s="43">
        <v>0.15093473666049073</v>
      </c>
      <c r="L6187">
        <v>0.72330929583304848</v>
      </c>
      <c r="M6187">
        <v>0.88627203419914358</v>
      </c>
      <c r="N6187" s="44">
        <v>0.81625453396843539</v>
      </c>
      <c r="O6187" s="161">
        <f t="shared" si="961"/>
        <v>2000000</v>
      </c>
      <c r="P6187" s="162">
        <f t="shared" si="962"/>
        <v>188.89051194683063</v>
      </c>
      <c r="Q6187" s="162">
        <f t="shared" si="963"/>
        <v>159.1387646908712</v>
      </c>
      <c r="R6187" s="163">
        <f t="shared" si="964"/>
        <v>1</v>
      </c>
      <c r="S6187" s="161">
        <f t="shared" si="965"/>
        <v>5000000</v>
      </c>
      <c r="T6187" s="162">
        <f t="shared" si="966"/>
        <v>192.96350398227688</v>
      </c>
      <c r="U6187" s="162">
        <f t="shared" si="967"/>
        <v>137.0693823454356</v>
      </c>
      <c r="V6187" s="163">
        <f t="shared" si="968"/>
        <v>1</v>
      </c>
      <c r="W6187" s="164">
        <f t="shared" si="969"/>
        <v>9503494.5119188577</v>
      </c>
      <c r="X6187" s="164">
        <f t="shared" si="970"/>
        <v>129470608.18420637</v>
      </c>
    </row>
    <row r="6188" spans="10:24" x14ac:dyDescent="0.25">
      <c r="J6188">
        <v>6185</v>
      </c>
      <c r="K6188" s="43">
        <v>0.86096166780724859</v>
      </c>
      <c r="L6188">
        <v>0.37543530499251343</v>
      </c>
      <c r="M6188">
        <v>0.14737867268851845</v>
      </c>
      <c r="N6188" s="44">
        <v>8.4821815782405219E-2</v>
      </c>
      <c r="O6188" s="161">
        <f t="shared" si="961"/>
        <v>7000000</v>
      </c>
      <c r="P6188" s="162">
        <f t="shared" si="962"/>
        <v>175.23762595482864</v>
      </c>
      <c r="Q6188" s="162">
        <f t="shared" si="963"/>
        <v>114.04515366898659</v>
      </c>
      <c r="R6188" s="163">
        <f t="shared" si="964"/>
        <v>1</v>
      </c>
      <c r="S6188" s="161">
        <f t="shared" si="965"/>
        <v>7000000</v>
      </c>
      <c r="T6188" s="162">
        <f t="shared" si="966"/>
        <v>188.41254198494289</v>
      </c>
      <c r="U6188" s="162">
        <f t="shared" si="967"/>
        <v>114.52257683449329</v>
      </c>
      <c r="V6188" s="163">
        <f t="shared" si="968"/>
        <v>0.9</v>
      </c>
      <c r="W6188" s="164">
        <f t="shared" si="969"/>
        <v>378347306.00089443</v>
      </c>
      <c r="X6188" s="164">
        <f t="shared" si="970"/>
        <v>315506780.44783247</v>
      </c>
    </row>
    <row r="6189" spans="10:24" x14ac:dyDescent="0.25">
      <c r="J6189">
        <v>6186</v>
      </c>
      <c r="K6189" s="43">
        <v>0.6044222835294577</v>
      </c>
      <c r="L6189">
        <v>2.5667746733743835E-2</v>
      </c>
      <c r="M6189">
        <v>0.64505313314508383</v>
      </c>
      <c r="N6189" s="44">
        <v>0.50421379383760612</v>
      </c>
      <c r="O6189" s="161">
        <f t="shared" si="961"/>
        <v>6000000</v>
      </c>
      <c r="P6189" s="162">
        <f t="shared" si="962"/>
        <v>150.77003119013196</v>
      </c>
      <c r="Q6189" s="162">
        <f t="shared" si="963"/>
        <v>142.43997624425955</v>
      </c>
      <c r="R6189" s="163">
        <f t="shared" si="964"/>
        <v>1</v>
      </c>
      <c r="S6189" s="161">
        <f t="shared" si="965"/>
        <v>7000000</v>
      </c>
      <c r="T6189" s="162">
        <f t="shared" si="966"/>
        <v>180.25667706337731</v>
      </c>
      <c r="U6189" s="162">
        <f t="shared" si="967"/>
        <v>128.71998812212979</v>
      </c>
      <c r="V6189" s="163">
        <f t="shared" si="968"/>
        <v>1</v>
      </c>
      <c r="W6189" s="164">
        <f t="shared" si="969"/>
        <v>-19670.324765570462</v>
      </c>
      <c r="X6189" s="164">
        <f t="shared" si="970"/>
        <v>210756822.58873266</v>
      </c>
    </row>
    <row r="6190" spans="10:24" x14ac:dyDescent="0.25">
      <c r="J6190">
        <v>6187</v>
      </c>
      <c r="K6190" s="43">
        <v>0.81104838883127872</v>
      </c>
      <c r="L6190">
        <v>0.55322267159125282</v>
      </c>
      <c r="M6190">
        <v>0.32099758822459878</v>
      </c>
      <c r="N6190" s="44">
        <v>0.62520662043415276</v>
      </c>
      <c r="O6190" s="161">
        <f t="shared" si="961"/>
        <v>7000000</v>
      </c>
      <c r="P6190" s="162">
        <f t="shared" si="962"/>
        <v>182.00711514753868</v>
      </c>
      <c r="Q6190" s="162">
        <f t="shared" si="963"/>
        <v>125.70177954260893</v>
      </c>
      <c r="R6190" s="163">
        <f t="shared" si="964"/>
        <v>1</v>
      </c>
      <c r="S6190" s="161">
        <f t="shared" si="965"/>
        <v>7000000</v>
      </c>
      <c r="T6190" s="162">
        <f t="shared" si="966"/>
        <v>190.66903838251289</v>
      </c>
      <c r="U6190" s="162">
        <f t="shared" si="967"/>
        <v>120.35088977130447</v>
      </c>
      <c r="V6190" s="163">
        <f t="shared" si="968"/>
        <v>1</v>
      </c>
      <c r="W6190" s="164">
        <f t="shared" si="969"/>
        <v>344137349.23450828</v>
      </c>
      <c r="X6190" s="164">
        <f t="shared" si="970"/>
        <v>342227040.27845901</v>
      </c>
    </row>
    <row r="6191" spans="10:24" x14ac:dyDescent="0.25">
      <c r="J6191">
        <v>6188</v>
      </c>
      <c r="K6191" s="43">
        <v>0.38329755027144941</v>
      </c>
      <c r="L6191">
        <v>0.37350598018935843</v>
      </c>
      <c r="M6191">
        <v>0.20152731006637448</v>
      </c>
      <c r="N6191" s="44">
        <v>0.84039615460492745</v>
      </c>
      <c r="O6191" s="161">
        <f t="shared" si="961"/>
        <v>5000000</v>
      </c>
      <c r="P6191" s="162">
        <f t="shared" si="962"/>
        <v>175.16127263204044</v>
      </c>
      <c r="Q6191" s="162">
        <f t="shared" si="963"/>
        <v>118.2764345641841</v>
      </c>
      <c r="R6191" s="163">
        <f t="shared" si="964"/>
        <v>1</v>
      </c>
      <c r="S6191" s="161">
        <f t="shared" si="965"/>
        <v>6000000</v>
      </c>
      <c r="T6191" s="162">
        <f t="shared" si="966"/>
        <v>188.38709087734682</v>
      </c>
      <c r="U6191" s="162">
        <f t="shared" si="967"/>
        <v>116.63821728209204</v>
      </c>
      <c r="V6191" s="163">
        <f t="shared" si="968"/>
        <v>1</v>
      </c>
      <c r="W6191" s="164">
        <f t="shared" si="969"/>
        <v>234424190.33928168</v>
      </c>
      <c r="X6191" s="164">
        <f t="shared" si="970"/>
        <v>280493241.57152867</v>
      </c>
    </row>
    <row r="6192" spans="10:24" x14ac:dyDescent="0.25">
      <c r="J6192">
        <v>6189</v>
      </c>
      <c r="K6192" s="43">
        <v>0.5968920943744187</v>
      </c>
      <c r="L6192">
        <v>0.70721580677427953</v>
      </c>
      <c r="M6192">
        <v>0.77028676784414229</v>
      </c>
      <c r="N6192" s="44">
        <v>0.1880024839856459</v>
      </c>
      <c r="O6192" s="161">
        <f t="shared" si="961"/>
        <v>6000000</v>
      </c>
      <c r="P6192" s="162">
        <f t="shared" si="962"/>
        <v>188.1790379481923</v>
      </c>
      <c r="Q6192" s="162">
        <f t="shared" si="963"/>
        <v>149.79583175024172</v>
      </c>
      <c r="R6192" s="163">
        <f t="shared" si="964"/>
        <v>1</v>
      </c>
      <c r="S6192" s="161">
        <f t="shared" si="965"/>
        <v>6000000</v>
      </c>
      <c r="T6192" s="162">
        <f t="shared" si="966"/>
        <v>192.72634598273078</v>
      </c>
      <c r="U6192" s="162">
        <f t="shared" si="967"/>
        <v>132.39791587512084</v>
      </c>
      <c r="V6192" s="163">
        <f t="shared" si="968"/>
        <v>0.9</v>
      </c>
      <c r="W6192" s="164">
        <f t="shared" si="969"/>
        <v>180299237.18770352</v>
      </c>
      <c r="X6192" s="164">
        <f t="shared" si="970"/>
        <v>175773522.58109361</v>
      </c>
    </row>
    <row r="6193" spans="10:24" x14ac:dyDescent="0.25">
      <c r="J6193">
        <v>6190</v>
      </c>
      <c r="K6193" s="43">
        <v>0.69152543109887965</v>
      </c>
      <c r="L6193">
        <v>0.18345386737366287</v>
      </c>
      <c r="M6193">
        <v>0.47472228576079201</v>
      </c>
      <c r="N6193" s="44">
        <v>5.5174288632940383E-2</v>
      </c>
      <c r="O6193" s="161">
        <f t="shared" si="961"/>
        <v>6000000</v>
      </c>
      <c r="P6193" s="162">
        <f t="shared" si="962"/>
        <v>166.46578835479005</v>
      </c>
      <c r="Q6193" s="162">
        <f t="shared" si="963"/>
        <v>133.73191420805196</v>
      </c>
      <c r="R6193" s="163">
        <f t="shared" si="964"/>
        <v>1</v>
      </c>
      <c r="S6193" s="161">
        <f t="shared" si="965"/>
        <v>7000000</v>
      </c>
      <c r="T6193" s="162">
        <f t="shared" si="966"/>
        <v>185.48859611826336</v>
      </c>
      <c r="U6193" s="162">
        <f t="shared" si="967"/>
        <v>124.36595710402598</v>
      </c>
      <c r="V6193" s="163">
        <f t="shared" si="968"/>
        <v>0.9</v>
      </c>
      <c r="W6193" s="164">
        <f t="shared" si="969"/>
        <v>146403244.88042852</v>
      </c>
      <c r="X6193" s="164">
        <f t="shared" si="970"/>
        <v>235072625.7896955</v>
      </c>
    </row>
    <row r="6194" spans="10:24" x14ac:dyDescent="0.25">
      <c r="J6194">
        <v>6191</v>
      </c>
      <c r="K6194" s="43">
        <v>9.7309452398252949E-2</v>
      </c>
      <c r="L6194">
        <v>0.65680759979571102</v>
      </c>
      <c r="M6194">
        <v>0.60814981829227166</v>
      </c>
      <c r="N6194" s="44">
        <v>0.34937836752761353</v>
      </c>
      <c r="O6194" s="161">
        <f t="shared" si="961"/>
        <v>2000000</v>
      </c>
      <c r="P6194" s="162">
        <f t="shared" si="962"/>
        <v>186.0564900083389</v>
      </c>
      <c r="Q6194" s="162">
        <f t="shared" si="963"/>
        <v>140.49000104639987</v>
      </c>
      <c r="R6194" s="163">
        <f t="shared" si="964"/>
        <v>1</v>
      </c>
      <c r="S6194" s="161">
        <f t="shared" si="965"/>
        <v>2000000</v>
      </c>
      <c r="T6194" s="162">
        <f t="shared" si="966"/>
        <v>192.01883000277962</v>
      </c>
      <c r="U6194" s="162">
        <f t="shared" si="967"/>
        <v>127.74500052319993</v>
      </c>
      <c r="V6194" s="163">
        <f t="shared" si="968"/>
        <v>1</v>
      </c>
      <c r="W6194" s="164">
        <f t="shared" si="969"/>
        <v>41132977.923878059</v>
      </c>
      <c r="X6194" s="164">
        <f t="shared" si="970"/>
        <v>-21452341.040840626</v>
      </c>
    </row>
    <row r="6195" spans="10:24" x14ac:dyDescent="0.25">
      <c r="J6195">
        <v>6192</v>
      </c>
      <c r="K6195" s="43">
        <v>0.54654097713570327</v>
      </c>
      <c r="L6195">
        <v>3.2085161124482342E-2</v>
      </c>
      <c r="M6195">
        <v>0.34344557581696811</v>
      </c>
      <c r="N6195" s="44">
        <v>0.89376803166847152</v>
      </c>
      <c r="O6195" s="161">
        <f t="shared" si="961"/>
        <v>5000000</v>
      </c>
      <c r="P6195" s="162">
        <f t="shared" si="962"/>
        <v>152.23508019496953</v>
      </c>
      <c r="Q6195" s="162">
        <f t="shared" si="963"/>
        <v>126.93844835271271</v>
      </c>
      <c r="R6195" s="163">
        <f t="shared" si="964"/>
        <v>1</v>
      </c>
      <c r="S6195" s="161">
        <f t="shared" si="965"/>
        <v>6000000</v>
      </c>
      <c r="T6195" s="162">
        <f t="shared" si="966"/>
        <v>180.74502673165651</v>
      </c>
      <c r="U6195" s="162">
        <f t="shared" si="967"/>
        <v>120.96922417635636</v>
      </c>
      <c r="V6195" s="163">
        <f t="shared" si="968"/>
        <v>1</v>
      </c>
      <c r="W6195" s="164">
        <f t="shared" si="969"/>
        <v>76483159.211284071</v>
      </c>
      <c r="X6195" s="164">
        <f t="shared" si="970"/>
        <v>208654815.33180088</v>
      </c>
    </row>
    <row r="6196" spans="10:24" x14ac:dyDescent="0.25">
      <c r="J6196">
        <v>6193</v>
      </c>
      <c r="K6196" s="43">
        <v>0.28198184002383109</v>
      </c>
      <c r="L6196">
        <v>0.24343144590313848</v>
      </c>
      <c r="M6196">
        <v>0.12089862934726625</v>
      </c>
      <c r="N6196" s="44">
        <v>0.91902966016686682</v>
      </c>
      <c r="O6196" s="161">
        <f t="shared" si="961"/>
        <v>2000000</v>
      </c>
      <c r="P6196" s="162">
        <f t="shared" si="962"/>
        <v>169.5703941247275</v>
      </c>
      <c r="Q6196" s="162">
        <f t="shared" si="963"/>
        <v>111.58987292297488</v>
      </c>
      <c r="R6196" s="163">
        <f t="shared" si="964"/>
        <v>1</v>
      </c>
      <c r="S6196" s="161">
        <f t="shared" si="965"/>
        <v>5000000</v>
      </c>
      <c r="T6196" s="162">
        <f t="shared" si="966"/>
        <v>186.5234647082425</v>
      </c>
      <c r="U6196" s="162">
        <f t="shared" si="967"/>
        <v>113.29493646148744</v>
      </c>
      <c r="V6196" s="163">
        <f t="shared" si="968"/>
        <v>1</v>
      </c>
      <c r="W6196" s="164">
        <f t="shared" si="969"/>
        <v>65961042.403505251</v>
      </c>
      <c r="X6196" s="164">
        <f t="shared" si="970"/>
        <v>216142641.23377532</v>
      </c>
    </row>
    <row r="6197" spans="10:24" x14ac:dyDescent="0.25">
      <c r="J6197">
        <v>6194</v>
      </c>
      <c r="K6197" s="43">
        <v>0.89603843243392622</v>
      </c>
      <c r="L6197">
        <v>0.18682741497411626</v>
      </c>
      <c r="M6197">
        <v>0.44952980139505394</v>
      </c>
      <c r="N6197" s="44">
        <v>0.379255501821395</v>
      </c>
      <c r="O6197" s="161">
        <f t="shared" si="961"/>
        <v>7000000</v>
      </c>
      <c r="P6197" s="162">
        <f t="shared" si="962"/>
        <v>166.65527737986275</v>
      </c>
      <c r="Q6197" s="162">
        <f t="shared" si="963"/>
        <v>132.46301217260807</v>
      </c>
      <c r="R6197" s="163">
        <f t="shared" si="964"/>
        <v>1</v>
      </c>
      <c r="S6197" s="161">
        <f t="shared" si="965"/>
        <v>7000000</v>
      </c>
      <c r="T6197" s="162">
        <f t="shared" si="966"/>
        <v>185.55175912662091</v>
      </c>
      <c r="U6197" s="162">
        <f t="shared" si="967"/>
        <v>123.73150608630404</v>
      </c>
      <c r="V6197" s="163">
        <f t="shared" si="968"/>
        <v>1</v>
      </c>
      <c r="W6197" s="164">
        <f t="shared" si="969"/>
        <v>189345856.45078275</v>
      </c>
      <c r="X6197" s="164">
        <f t="shared" si="970"/>
        <v>282741771.2822181</v>
      </c>
    </row>
    <row r="6198" spans="10:24" x14ac:dyDescent="0.25">
      <c r="J6198">
        <v>6195</v>
      </c>
      <c r="K6198" s="43">
        <v>0.59458229846371646</v>
      </c>
      <c r="L6198">
        <v>5.647663816429449E-3</v>
      </c>
      <c r="M6198">
        <v>0.99918716829456056</v>
      </c>
      <c r="N6198" s="44">
        <v>0.87760465047354297</v>
      </c>
      <c r="O6198" s="161">
        <f t="shared" si="961"/>
        <v>6000000</v>
      </c>
      <c r="P6198" s="162">
        <f t="shared" si="962"/>
        <v>141.99859554716821</v>
      </c>
      <c r="Q6198" s="162">
        <f t="shared" si="963"/>
        <v>198.02524901190176</v>
      </c>
      <c r="R6198" s="163">
        <f t="shared" si="964"/>
        <v>1</v>
      </c>
      <c r="S6198" s="161">
        <f t="shared" si="965"/>
        <v>6000000</v>
      </c>
      <c r="T6198" s="162">
        <f t="shared" si="966"/>
        <v>177.33286518238941</v>
      </c>
      <c r="U6198" s="162">
        <f t="shared" si="967"/>
        <v>156.5126245059509</v>
      </c>
      <c r="V6198" s="163">
        <f t="shared" si="968"/>
        <v>1</v>
      </c>
      <c r="W6198" s="164">
        <f t="shared" si="969"/>
        <v>-386159920.78840137</v>
      </c>
      <c r="X6198" s="164">
        <f t="shared" si="970"/>
        <v>-25078555.941368908</v>
      </c>
    </row>
    <row r="6199" spans="10:24" x14ac:dyDescent="0.25">
      <c r="J6199">
        <v>6196</v>
      </c>
      <c r="K6199" s="43">
        <v>0.75329687485250119</v>
      </c>
      <c r="L6199">
        <v>0.89248567198078088</v>
      </c>
      <c r="M6199">
        <v>0.21478559883859372</v>
      </c>
      <c r="N6199" s="44">
        <v>0.83984817787119881</v>
      </c>
      <c r="O6199" s="161">
        <f t="shared" si="961"/>
        <v>7000000</v>
      </c>
      <c r="P6199" s="162">
        <f t="shared" si="962"/>
        <v>198.59784019474657</v>
      </c>
      <c r="Q6199" s="162">
        <f t="shared" si="963"/>
        <v>119.20148724356865</v>
      </c>
      <c r="R6199" s="163">
        <f t="shared" si="964"/>
        <v>1</v>
      </c>
      <c r="S6199" s="161">
        <f t="shared" si="965"/>
        <v>7000000</v>
      </c>
      <c r="T6199" s="162">
        <f t="shared" si="966"/>
        <v>196.19928006491551</v>
      </c>
      <c r="U6199" s="162">
        <f t="shared" si="967"/>
        <v>117.10074362178432</v>
      </c>
      <c r="V6199" s="163">
        <f t="shared" si="968"/>
        <v>1</v>
      </c>
      <c r="W6199" s="164">
        <f t="shared" si="969"/>
        <v>505774470.65824544</v>
      </c>
      <c r="X6199" s="164">
        <f t="shared" si="970"/>
        <v>403689755.10191834</v>
      </c>
    </row>
    <row r="6200" spans="10:24" x14ac:dyDescent="0.25">
      <c r="J6200">
        <v>6197</v>
      </c>
      <c r="K6200" s="43">
        <v>0.75556952184405457</v>
      </c>
      <c r="L6200">
        <v>0.14301129016770719</v>
      </c>
      <c r="M6200">
        <v>0.67904212418513021</v>
      </c>
      <c r="N6200" s="44">
        <v>0.87139903030631705</v>
      </c>
      <c r="O6200" s="161">
        <f t="shared" si="961"/>
        <v>7000000</v>
      </c>
      <c r="P6200" s="162">
        <f t="shared" si="962"/>
        <v>163.99668551639053</v>
      </c>
      <c r="Q6200" s="162">
        <f t="shared" si="963"/>
        <v>144.30043861327312</v>
      </c>
      <c r="R6200" s="163">
        <f t="shared" si="964"/>
        <v>1</v>
      </c>
      <c r="S6200" s="161">
        <f t="shared" si="965"/>
        <v>7000000</v>
      </c>
      <c r="T6200" s="162">
        <f t="shared" si="966"/>
        <v>184.66556183879683</v>
      </c>
      <c r="U6200" s="162">
        <f t="shared" si="967"/>
        <v>129.65021930663656</v>
      </c>
      <c r="V6200" s="163">
        <f t="shared" si="968"/>
        <v>1</v>
      </c>
      <c r="W6200" s="164">
        <f t="shared" si="969"/>
        <v>87873728.321821898</v>
      </c>
      <c r="X6200" s="164">
        <f t="shared" si="970"/>
        <v>235107397.72512192</v>
      </c>
    </row>
    <row r="6201" spans="10:24" x14ac:dyDescent="0.25">
      <c r="J6201">
        <v>6198</v>
      </c>
      <c r="K6201" s="43">
        <v>0.70119511460148098</v>
      </c>
      <c r="L6201">
        <v>0.7888234491722812</v>
      </c>
      <c r="M6201">
        <v>0.52830411803927257</v>
      </c>
      <c r="N6201" s="44">
        <v>0.5522547561460579</v>
      </c>
      <c r="O6201" s="161">
        <f t="shared" si="961"/>
        <v>6000000</v>
      </c>
      <c r="P6201" s="162">
        <f t="shared" si="962"/>
        <v>192.03518322225014</v>
      </c>
      <c r="Q6201" s="162">
        <f t="shared" si="963"/>
        <v>136.42015056547032</v>
      </c>
      <c r="R6201" s="163">
        <f t="shared" si="964"/>
        <v>1</v>
      </c>
      <c r="S6201" s="161">
        <f t="shared" si="965"/>
        <v>7000000</v>
      </c>
      <c r="T6201" s="162">
        <f t="shared" si="966"/>
        <v>194.01172774075005</v>
      </c>
      <c r="U6201" s="162">
        <f t="shared" si="967"/>
        <v>125.71007528273516</v>
      </c>
      <c r="V6201" s="163">
        <f t="shared" si="968"/>
        <v>1</v>
      </c>
      <c r="W6201" s="164">
        <f t="shared" si="969"/>
        <v>283690195.94067889</v>
      </c>
      <c r="X6201" s="164">
        <f t="shared" si="970"/>
        <v>328111567.20610422</v>
      </c>
    </row>
    <row r="6202" spans="10:24" x14ac:dyDescent="0.25">
      <c r="J6202">
        <v>6199</v>
      </c>
      <c r="K6202" s="43">
        <v>0.2694145063683997</v>
      </c>
      <c r="L6202">
        <v>0.24765121730241169</v>
      </c>
      <c r="M6202">
        <v>0.77492924610529657</v>
      </c>
      <c r="N6202" s="44">
        <v>0.9924045049045026</v>
      </c>
      <c r="O6202" s="161">
        <f t="shared" si="961"/>
        <v>2000000</v>
      </c>
      <c r="P6202" s="162">
        <f t="shared" si="962"/>
        <v>169.77150591079442</v>
      </c>
      <c r="Q6202" s="162">
        <f t="shared" si="963"/>
        <v>150.10358264529654</v>
      </c>
      <c r="R6202" s="163">
        <f t="shared" si="964"/>
        <v>1</v>
      </c>
      <c r="S6202" s="161">
        <f t="shared" si="965"/>
        <v>5000000</v>
      </c>
      <c r="T6202" s="162">
        <f t="shared" si="966"/>
        <v>186.5905019702648</v>
      </c>
      <c r="U6202" s="162">
        <f t="shared" si="967"/>
        <v>132.55179132264828</v>
      </c>
      <c r="V6202" s="163">
        <f t="shared" si="968"/>
        <v>1</v>
      </c>
      <c r="W6202" s="164">
        <f t="shared" si="969"/>
        <v>-10664153.469004251</v>
      </c>
      <c r="X6202" s="164">
        <f t="shared" si="970"/>
        <v>120193553.23808253</v>
      </c>
    </row>
    <row r="6203" spans="10:24" x14ac:dyDescent="0.25">
      <c r="J6203">
        <v>6200</v>
      </c>
      <c r="K6203" s="43">
        <v>0.7858038284166794</v>
      </c>
      <c r="L6203">
        <v>9.8936263809177527E-2</v>
      </c>
      <c r="M6203">
        <v>0.67814106908857541</v>
      </c>
      <c r="N6203" s="44">
        <v>0.20168368181402563</v>
      </c>
      <c r="O6203" s="161">
        <f t="shared" si="961"/>
        <v>7000000</v>
      </c>
      <c r="P6203" s="162">
        <f t="shared" si="962"/>
        <v>160.68545250833952</v>
      </c>
      <c r="Q6203" s="162">
        <f t="shared" si="963"/>
        <v>144.25013781962815</v>
      </c>
      <c r="R6203" s="163">
        <f t="shared" si="964"/>
        <v>1</v>
      </c>
      <c r="S6203" s="161">
        <f t="shared" si="965"/>
        <v>7000000</v>
      </c>
      <c r="T6203" s="162">
        <f t="shared" si="966"/>
        <v>183.56181750277983</v>
      </c>
      <c r="U6203" s="162">
        <f t="shared" si="967"/>
        <v>129.62506890981408</v>
      </c>
      <c r="V6203" s="163">
        <f t="shared" si="968"/>
        <v>1</v>
      </c>
      <c r="W6203" s="164">
        <f t="shared" si="969"/>
        <v>65047202.82097961</v>
      </c>
      <c r="X6203" s="164">
        <f t="shared" si="970"/>
        <v>227557240.15076029</v>
      </c>
    </row>
    <row r="6204" spans="10:24" x14ac:dyDescent="0.25">
      <c r="J6204">
        <v>6201</v>
      </c>
      <c r="K6204" s="43">
        <v>0.8512600334861089</v>
      </c>
      <c r="L6204">
        <v>0.22536241927342882</v>
      </c>
      <c r="M6204">
        <v>0.53295644687794441</v>
      </c>
      <c r="N6204" s="44">
        <v>0.48243178091534156</v>
      </c>
      <c r="O6204" s="161">
        <f t="shared" si="961"/>
        <v>7000000</v>
      </c>
      <c r="P6204" s="162">
        <f t="shared" si="962"/>
        <v>168.68689259030106</v>
      </c>
      <c r="Q6204" s="162">
        <f t="shared" si="963"/>
        <v>136.6540749189503</v>
      </c>
      <c r="R6204" s="163">
        <f t="shared" si="964"/>
        <v>1</v>
      </c>
      <c r="S6204" s="161">
        <f t="shared" si="965"/>
        <v>7000000</v>
      </c>
      <c r="T6204" s="162">
        <f t="shared" si="966"/>
        <v>186.22896419676701</v>
      </c>
      <c r="U6204" s="162">
        <f t="shared" si="967"/>
        <v>125.82703745947515</v>
      </c>
      <c r="V6204" s="163">
        <f t="shared" si="968"/>
        <v>1</v>
      </c>
      <c r="W6204" s="164">
        <f t="shared" si="969"/>
        <v>174229723.69945529</v>
      </c>
      <c r="X6204" s="164">
        <f t="shared" si="970"/>
        <v>272813487.16104299</v>
      </c>
    </row>
    <row r="6205" spans="10:24" x14ac:dyDescent="0.25">
      <c r="J6205">
        <v>6202</v>
      </c>
      <c r="K6205" s="43">
        <v>0.3334893037265404</v>
      </c>
      <c r="L6205">
        <v>0.62505660452442191</v>
      </c>
      <c r="M6205">
        <v>0.25485473749326781</v>
      </c>
      <c r="N6205" s="44">
        <v>0.33983839137585037</v>
      </c>
      <c r="O6205" s="161">
        <f t="shared" si="961"/>
        <v>5000000</v>
      </c>
      <c r="P6205" s="162">
        <f t="shared" si="962"/>
        <v>184.78182964384442</v>
      </c>
      <c r="Q6205" s="162">
        <f t="shared" si="963"/>
        <v>121.8141972683696</v>
      </c>
      <c r="R6205" s="163">
        <f t="shared" si="964"/>
        <v>1</v>
      </c>
      <c r="S6205" s="161">
        <f t="shared" si="965"/>
        <v>6000000</v>
      </c>
      <c r="T6205" s="162">
        <f t="shared" si="966"/>
        <v>191.5939432146148</v>
      </c>
      <c r="U6205" s="162">
        <f t="shared" si="967"/>
        <v>118.40709863418481</v>
      </c>
      <c r="V6205" s="163">
        <f t="shared" si="968"/>
        <v>1</v>
      </c>
      <c r="W6205" s="164">
        <f t="shared" si="969"/>
        <v>264838161.87737411</v>
      </c>
      <c r="X6205" s="164">
        <f t="shared" si="970"/>
        <v>289121067.48257995</v>
      </c>
    </row>
    <row r="6206" spans="10:24" x14ac:dyDescent="0.25">
      <c r="J6206">
        <v>6203</v>
      </c>
      <c r="K6206" s="43">
        <v>0.64704184726986358</v>
      </c>
      <c r="L6206">
        <v>0.50266672851155436</v>
      </c>
      <c r="M6206">
        <v>0.26496483598718035</v>
      </c>
      <c r="N6206" s="44">
        <v>0.10877532170572102</v>
      </c>
      <c r="O6206" s="161">
        <f t="shared" si="961"/>
        <v>6000000</v>
      </c>
      <c r="P6206" s="162">
        <f t="shared" si="962"/>
        <v>180.1002682030292</v>
      </c>
      <c r="Q6206" s="162">
        <f t="shared" si="963"/>
        <v>122.43773250363283</v>
      </c>
      <c r="R6206" s="163">
        <f t="shared" si="964"/>
        <v>1</v>
      </c>
      <c r="S6206" s="161">
        <f t="shared" si="965"/>
        <v>7000000</v>
      </c>
      <c r="T6206" s="162">
        <f t="shared" si="966"/>
        <v>190.03342273434308</v>
      </c>
      <c r="U6206" s="162">
        <f t="shared" si="967"/>
        <v>118.71886625181641</v>
      </c>
      <c r="V6206" s="163">
        <f t="shared" si="968"/>
        <v>0.9</v>
      </c>
      <c r="W6206" s="164">
        <f t="shared" si="969"/>
        <v>295975214.19637823</v>
      </c>
      <c r="X6206" s="164">
        <f t="shared" si="970"/>
        <v>299281705.83991802</v>
      </c>
    </row>
    <row r="6207" spans="10:24" x14ac:dyDescent="0.25">
      <c r="J6207">
        <v>6204</v>
      </c>
      <c r="K6207" s="43">
        <v>0.24573163025380607</v>
      </c>
      <c r="L6207">
        <v>0.50767153776019158</v>
      </c>
      <c r="M6207">
        <v>0.65290616404381785</v>
      </c>
      <c r="N6207" s="44">
        <v>0.3764696758783459</v>
      </c>
      <c r="O6207" s="161">
        <f t="shared" si="961"/>
        <v>2000000</v>
      </c>
      <c r="P6207" s="162">
        <f t="shared" si="962"/>
        <v>180.28846318113855</v>
      </c>
      <c r="Q6207" s="162">
        <f t="shared" si="963"/>
        <v>142.86356935683418</v>
      </c>
      <c r="R6207" s="163">
        <f t="shared" si="964"/>
        <v>1</v>
      </c>
      <c r="S6207" s="161">
        <f t="shared" si="965"/>
        <v>5000000</v>
      </c>
      <c r="T6207" s="162">
        <f t="shared" si="966"/>
        <v>190.09615439371285</v>
      </c>
      <c r="U6207" s="162">
        <f t="shared" si="967"/>
        <v>128.93178467841707</v>
      </c>
      <c r="V6207" s="163">
        <f t="shared" si="968"/>
        <v>1</v>
      </c>
      <c r="W6207" s="164">
        <f t="shared" si="969"/>
        <v>24849787.648608759</v>
      </c>
      <c r="X6207" s="164">
        <f t="shared" si="970"/>
        <v>155821848.5764789</v>
      </c>
    </row>
    <row r="6208" spans="10:24" x14ac:dyDescent="0.25">
      <c r="J6208">
        <v>6205</v>
      </c>
      <c r="K6208" s="43">
        <v>0.65138343903464435</v>
      </c>
      <c r="L6208">
        <v>0.63895950965903126</v>
      </c>
      <c r="M6208">
        <v>0.648874047145372</v>
      </c>
      <c r="N6208" s="44">
        <v>0.76542895709393277</v>
      </c>
      <c r="O6208" s="161">
        <f t="shared" si="961"/>
        <v>6000000</v>
      </c>
      <c r="P6208" s="162">
        <f t="shared" si="962"/>
        <v>185.33518485657223</v>
      </c>
      <c r="Q6208" s="162">
        <f t="shared" si="963"/>
        <v>142.64564805906522</v>
      </c>
      <c r="R6208" s="163">
        <f t="shared" si="964"/>
        <v>1</v>
      </c>
      <c r="S6208" s="161">
        <f t="shared" si="965"/>
        <v>7000000</v>
      </c>
      <c r="T6208" s="162">
        <f t="shared" si="966"/>
        <v>191.77839495219075</v>
      </c>
      <c r="U6208" s="162">
        <f t="shared" si="967"/>
        <v>128.82282402953263</v>
      </c>
      <c r="V6208" s="163">
        <f t="shared" si="968"/>
        <v>1</v>
      </c>
      <c r="W6208" s="164">
        <f t="shared" si="969"/>
        <v>206137220.78504202</v>
      </c>
      <c r="X6208" s="164">
        <f t="shared" si="970"/>
        <v>290688996.4586069</v>
      </c>
    </row>
    <row r="6209" spans="10:24" x14ac:dyDescent="0.25">
      <c r="J6209">
        <v>6206</v>
      </c>
      <c r="K6209" s="43">
        <v>0.12472754966510613</v>
      </c>
      <c r="L6209">
        <v>0.87098166930143783</v>
      </c>
      <c r="M6209">
        <v>0.19110086433747575</v>
      </c>
      <c r="N6209" s="44">
        <v>0.71621588001597492</v>
      </c>
      <c r="O6209" s="161">
        <f t="shared" si="961"/>
        <v>2000000</v>
      </c>
      <c r="P6209" s="162">
        <f t="shared" si="962"/>
        <v>196.96565683212435</v>
      </c>
      <c r="Q6209" s="162">
        <f t="shared" si="963"/>
        <v>117.52306542405547</v>
      </c>
      <c r="R6209" s="163">
        <f t="shared" si="964"/>
        <v>1</v>
      </c>
      <c r="S6209" s="161">
        <f t="shared" si="965"/>
        <v>2000000</v>
      </c>
      <c r="T6209" s="162">
        <f t="shared" si="966"/>
        <v>195.65521894404145</v>
      </c>
      <c r="U6209" s="162">
        <f t="shared" si="967"/>
        <v>116.26153271202773</v>
      </c>
      <c r="V6209" s="163">
        <f t="shared" si="968"/>
        <v>1</v>
      </c>
      <c r="W6209" s="164">
        <f t="shared" si="969"/>
        <v>108885182.81613776</v>
      </c>
      <c r="X6209" s="164">
        <f t="shared" si="970"/>
        <v>8787372.4640274346</v>
      </c>
    </row>
    <row r="6210" spans="10:24" x14ac:dyDescent="0.25">
      <c r="J6210">
        <v>6207</v>
      </c>
      <c r="K6210" s="43">
        <v>0.77884563675940854</v>
      </c>
      <c r="L6210">
        <v>0.84196914615891683</v>
      </c>
      <c r="M6210">
        <v>0.46716567302884437</v>
      </c>
      <c r="N6210" s="44">
        <v>0.19264775479311291</v>
      </c>
      <c r="O6210" s="161">
        <f t="shared" si="961"/>
        <v>7000000</v>
      </c>
      <c r="P6210" s="162">
        <f t="shared" si="962"/>
        <v>195.03875723819311</v>
      </c>
      <c r="Q6210" s="162">
        <f t="shared" si="963"/>
        <v>133.35206816078198</v>
      </c>
      <c r="R6210" s="163">
        <f t="shared" si="964"/>
        <v>1</v>
      </c>
      <c r="S6210" s="161">
        <f t="shared" si="965"/>
        <v>7000000</v>
      </c>
      <c r="T6210" s="162">
        <f t="shared" si="966"/>
        <v>195.0129190793977</v>
      </c>
      <c r="U6210" s="162">
        <f t="shared" si="967"/>
        <v>124.17603408039099</v>
      </c>
      <c r="V6210" s="163">
        <f t="shared" si="968"/>
        <v>0.9</v>
      </c>
      <c r="W6210" s="164">
        <f t="shared" si="969"/>
        <v>381806823.54187793</v>
      </c>
      <c r="X6210" s="164">
        <f t="shared" si="970"/>
        <v>296272375.49374229</v>
      </c>
    </row>
    <row r="6211" spans="10:24" x14ac:dyDescent="0.25">
      <c r="J6211">
        <v>6208</v>
      </c>
      <c r="K6211" s="43">
        <v>8.4211155530053983E-2</v>
      </c>
      <c r="L6211">
        <v>0.4824783384127912</v>
      </c>
      <c r="M6211">
        <v>0.76470248092149751</v>
      </c>
      <c r="N6211" s="44">
        <v>0.99099663533539695</v>
      </c>
      <c r="O6211" s="161">
        <f t="shared" si="961"/>
        <v>2000000</v>
      </c>
      <c r="P6211" s="162">
        <f t="shared" si="962"/>
        <v>179.34098366684586</v>
      </c>
      <c r="Q6211" s="162">
        <f t="shared" si="963"/>
        <v>149.43022445905092</v>
      </c>
      <c r="R6211" s="163">
        <f t="shared" si="964"/>
        <v>1</v>
      </c>
      <c r="S6211" s="161">
        <f t="shared" si="965"/>
        <v>2000000</v>
      </c>
      <c r="T6211" s="162">
        <f t="shared" si="966"/>
        <v>189.78032788894862</v>
      </c>
      <c r="U6211" s="162">
        <f t="shared" si="967"/>
        <v>132.21511222952546</v>
      </c>
      <c r="V6211" s="163">
        <f t="shared" si="968"/>
        <v>1</v>
      </c>
      <c r="W6211" s="164">
        <f t="shared" si="969"/>
        <v>9821518.4155898765</v>
      </c>
      <c r="X6211" s="164">
        <f t="shared" si="970"/>
        <v>-34869568.681153685</v>
      </c>
    </row>
    <row r="6212" spans="10:24" x14ac:dyDescent="0.25">
      <c r="J6212">
        <v>6209</v>
      </c>
      <c r="K6212" s="43">
        <v>0.71250865318143597</v>
      </c>
      <c r="L6212">
        <v>0.95763853924823084</v>
      </c>
      <c r="M6212">
        <v>0.69130030033353007</v>
      </c>
      <c r="N6212" s="44">
        <v>0.97443271347592753</v>
      </c>
      <c r="O6212" s="161">
        <f t="shared" si="961"/>
        <v>6000000</v>
      </c>
      <c r="P6212" s="162">
        <f t="shared" si="962"/>
        <v>205.8587472243581</v>
      </c>
      <c r="Q6212" s="162">
        <f t="shared" si="963"/>
        <v>144.99078908009608</v>
      </c>
      <c r="R6212" s="163">
        <f t="shared" si="964"/>
        <v>1</v>
      </c>
      <c r="S6212" s="161">
        <f t="shared" si="965"/>
        <v>7000000</v>
      </c>
      <c r="T6212" s="162">
        <f t="shared" si="966"/>
        <v>198.61958240811936</v>
      </c>
      <c r="U6212" s="162">
        <f t="shared" si="967"/>
        <v>129.99539454004804</v>
      </c>
      <c r="V6212" s="163">
        <f t="shared" si="968"/>
        <v>1</v>
      </c>
      <c r="W6212" s="164">
        <f t="shared" si="969"/>
        <v>315207748.86557209</v>
      </c>
      <c r="X6212" s="164">
        <f t="shared" si="970"/>
        <v>330369315.07649922</v>
      </c>
    </row>
    <row r="6213" spans="10:24" x14ac:dyDescent="0.25">
      <c r="J6213">
        <v>6210</v>
      </c>
      <c r="K6213" s="43">
        <v>0.1748766640395647</v>
      </c>
      <c r="L6213">
        <v>0.6281860237822835</v>
      </c>
      <c r="M6213">
        <v>5.9681650077655468E-2</v>
      </c>
      <c r="N6213" s="44">
        <v>0.10871770938939518</v>
      </c>
      <c r="O6213" s="161">
        <f t="shared" ref="O6213:O6276" si="971">VLOOKUP(K6213,$E$5:$H$10,4)</f>
        <v>2000000</v>
      </c>
      <c r="P6213" s="162">
        <f t="shared" ref="P6213:P6276" si="972">_xlfn.NORM.INV(L6213,$E$12,$E$13)</f>
        <v>184.90579196102482</v>
      </c>
      <c r="Q6213" s="162">
        <f t="shared" ref="Q6213:Q6276" si="973">_xlfn.NORM.INV(M6213,$E$15,$E$16)</f>
        <v>103.85096773513672</v>
      </c>
      <c r="R6213" s="163">
        <f t="shared" ref="R6213:R6276" si="974">VLOOKUP(N6213,$E$19:$H$21,4)</f>
        <v>1</v>
      </c>
      <c r="S6213" s="161">
        <f t="shared" ref="S6213:S6276" si="975">VLOOKUP(K6213,$G$5:$H$10,2)</f>
        <v>5000000</v>
      </c>
      <c r="T6213" s="162">
        <f t="shared" ref="T6213:T6276" si="976">_xlfn.NORM.INV(L6213,$G$12,$G$13)</f>
        <v>191.63526398700827</v>
      </c>
      <c r="U6213" s="162">
        <f t="shared" ref="U6213:U6276" si="977">_xlfn.NORM.INV(M6213,$G$15,$G$16)</f>
        <v>109.42548386756836</v>
      </c>
      <c r="V6213" s="163">
        <f t="shared" ref="V6213:V6276" si="978">VLOOKUP(N6213,$G$19:$H$21,2)</f>
        <v>0.9</v>
      </c>
      <c r="W6213" s="164">
        <f t="shared" ref="W6213:W6276" si="979">O6213*(P6213-Q6213)*R6213-$D$23-$D$24</f>
        <v>112109648.45177621</v>
      </c>
      <c r="X6213" s="164">
        <f t="shared" ref="X6213:X6276" si="980">S6213*(T6213-U6213)*V6213-$F$23-$F$24</f>
        <v>219944010.53747964</v>
      </c>
    </row>
    <row r="6214" spans="10:24" x14ac:dyDescent="0.25">
      <c r="J6214">
        <v>6211</v>
      </c>
      <c r="K6214" s="43">
        <v>0.48668709063837423</v>
      </c>
      <c r="L6214">
        <v>0.5331416832171485</v>
      </c>
      <c r="M6214">
        <v>5.7332991599145733E-2</v>
      </c>
      <c r="N6214" s="44">
        <v>0.83810857198968869</v>
      </c>
      <c r="O6214" s="161">
        <f t="shared" si="971"/>
        <v>5000000</v>
      </c>
      <c r="P6214" s="162">
        <f t="shared" si="972"/>
        <v>181.24754496380231</v>
      </c>
      <c r="Q6214" s="162">
        <f t="shared" si="973"/>
        <v>103.44873521828596</v>
      </c>
      <c r="R6214" s="163">
        <f t="shared" si="974"/>
        <v>1</v>
      </c>
      <c r="S6214" s="161">
        <f t="shared" si="975"/>
        <v>6000000</v>
      </c>
      <c r="T6214" s="162">
        <f t="shared" si="976"/>
        <v>190.41584832126745</v>
      </c>
      <c r="U6214" s="162">
        <f t="shared" si="977"/>
        <v>109.22436760914297</v>
      </c>
      <c r="V6214" s="163">
        <f t="shared" si="978"/>
        <v>1</v>
      </c>
      <c r="W6214" s="164">
        <f t="shared" si="979"/>
        <v>338994048.72758174</v>
      </c>
      <c r="X6214" s="164">
        <f t="shared" si="980"/>
        <v>337148884.27274686</v>
      </c>
    </row>
    <row r="6215" spans="10:24" x14ac:dyDescent="0.25">
      <c r="J6215">
        <v>6212</v>
      </c>
      <c r="K6215" s="43">
        <v>0.74601781246827858</v>
      </c>
      <c r="L6215">
        <v>6.0903702146642646E-2</v>
      </c>
      <c r="M6215">
        <v>0.87829616191353221</v>
      </c>
      <c r="N6215" s="44">
        <v>0.25955124553744213</v>
      </c>
      <c r="O6215" s="161">
        <f t="shared" si="971"/>
        <v>6000000</v>
      </c>
      <c r="P6215" s="162">
        <f t="shared" si="972"/>
        <v>156.79152572907131</v>
      </c>
      <c r="Q6215" s="162">
        <f t="shared" si="973"/>
        <v>158.33023126588665</v>
      </c>
      <c r="R6215" s="163">
        <f t="shared" si="974"/>
        <v>1</v>
      </c>
      <c r="S6215" s="161">
        <f t="shared" si="975"/>
        <v>7000000</v>
      </c>
      <c r="T6215" s="162">
        <f t="shared" si="976"/>
        <v>182.26384190969043</v>
      </c>
      <c r="U6215" s="162">
        <f t="shared" si="977"/>
        <v>136.66511563294333</v>
      </c>
      <c r="V6215" s="163">
        <f t="shared" si="978"/>
        <v>1</v>
      </c>
      <c r="W6215" s="164">
        <f t="shared" si="979"/>
        <v>-59232233.220892057</v>
      </c>
      <c r="X6215" s="164">
        <f t="shared" si="980"/>
        <v>169191083.93722969</v>
      </c>
    </row>
    <row r="6216" spans="10:24" x14ac:dyDescent="0.25">
      <c r="J6216">
        <v>6213</v>
      </c>
      <c r="K6216" s="43">
        <v>0.68790250317880841</v>
      </c>
      <c r="L6216">
        <v>0.658157011611328</v>
      </c>
      <c r="M6216">
        <v>0.64161996268172095</v>
      </c>
      <c r="N6216" s="44">
        <v>2.3065595404028416E-2</v>
      </c>
      <c r="O6216" s="161">
        <f t="shared" si="971"/>
        <v>6000000</v>
      </c>
      <c r="P6216" s="162">
        <f t="shared" si="972"/>
        <v>186.11157705473471</v>
      </c>
      <c r="Q6216" s="162">
        <f t="shared" si="973"/>
        <v>142.25584518747746</v>
      </c>
      <c r="R6216" s="163">
        <f t="shared" si="974"/>
        <v>1</v>
      </c>
      <c r="S6216" s="161">
        <f t="shared" si="975"/>
        <v>7000000</v>
      </c>
      <c r="T6216" s="162">
        <f t="shared" si="976"/>
        <v>192.03719235157823</v>
      </c>
      <c r="U6216" s="162">
        <f t="shared" si="977"/>
        <v>128.62792259373873</v>
      </c>
      <c r="V6216" s="163">
        <f t="shared" si="978"/>
        <v>0.9</v>
      </c>
      <c r="W6216" s="164">
        <f t="shared" si="979"/>
        <v>213134391.20354348</v>
      </c>
      <c r="X6216" s="164">
        <f t="shared" si="980"/>
        <v>249478399.47438884</v>
      </c>
    </row>
    <row r="6217" spans="10:24" x14ac:dyDescent="0.25">
      <c r="J6217">
        <v>6214</v>
      </c>
      <c r="K6217" s="43">
        <v>0.79690141273883985</v>
      </c>
      <c r="L6217">
        <v>0.52329062461545095</v>
      </c>
      <c r="M6217">
        <v>0.99033013449733931</v>
      </c>
      <c r="N6217" s="44">
        <v>0.59103658865081887</v>
      </c>
      <c r="O6217" s="161">
        <f t="shared" si="971"/>
        <v>7000000</v>
      </c>
      <c r="P6217" s="162">
        <f t="shared" si="972"/>
        <v>180.87621212155381</v>
      </c>
      <c r="Q6217" s="162">
        <f t="shared" si="973"/>
        <v>181.77833941733951</v>
      </c>
      <c r="R6217" s="163">
        <f t="shared" si="974"/>
        <v>1</v>
      </c>
      <c r="S6217" s="161">
        <f t="shared" si="975"/>
        <v>7000000</v>
      </c>
      <c r="T6217" s="162">
        <f t="shared" si="976"/>
        <v>190.29207070718459</v>
      </c>
      <c r="U6217" s="162">
        <f t="shared" si="977"/>
        <v>148.38916970866975</v>
      </c>
      <c r="V6217" s="163">
        <f t="shared" si="978"/>
        <v>1</v>
      </c>
      <c r="W6217" s="164">
        <f t="shared" si="979"/>
        <v>-56314891.070499927</v>
      </c>
      <c r="X6217" s="164">
        <f t="shared" si="980"/>
        <v>143320306.98960388</v>
      </c>
    </row>
    <row r="6218" spans="10:24" x14ac:dyDescent="0.25">
      <c r="J6218">
        <v>6215</v>
      </c>
      <c r="K6218" s="43">
        <v>0.51363898318572054</v>
      </c>
      <c r="L6218">
        <v>0.57517655484393149</v>
      </c>
      <c r="M6218">
        <v>0.8165962945511519</v>
      </c>
      <c r="N6218" s="44">
        <v>0.35141503222871762</v>
      </c>
      <c r="O6218" s="161">
        <f t="shared" si="971"/>
        <v>5000000</v>
      </c>
      <c r="P6218" s="162">
        <f t="shared" si="972"/>
        <v>182.84353482360024</v>
      </c>
      <c r="Q6218" s="162">
        <f t="shared" si="973"/>
        <v>153.04939397112437</v>
      </c>
      <c r="R6218" s="163">
        <f t="shared" si="974"/>
        <v>1</v>
      </c>
      <c r="S6218" s="161">
        <f t="shared" si="975"/>
        <v>6000000</v>
      </c>
      <c r="T6218" s="162">
        <f t="shared" si="976"/>
        <v>190.94784494120009</v>
      </c>
      <c r="U6218" s="162">
        <f t="shared" si="977"/>
        <v>134.02469698556217</v>
      </c>
      <c r="V6218" s="163">
        <f t="shared" si="978"/>
        <v>1</v>
      </c>
      <c r="W6218" s="164">
        <f t="shared" si="979"/>
        <v>98970704.262379318</v>
      </c>
      <c r="X6218" s="164">
        <f t="shared" si="980"/>
        <v>191538887.73382747</v>
      </c>
    </row>
    <row r="6219" spans="10:24" x14ac:dyDescent="0.25">
      <c r="J6219">
        <v>6216</v>
      </c>
      <c r="K6219" s="43">
        <v>0.34192679284067673</v>
      </c>
      <c r="L6219">
        <v>0.68978666387015219</v>
      </c>
      <c r="M6219">
        <v>0.38108440625851669</v>
      </c>
      <c r="N6219" s="44">
        <v>0.37596989116277268</v>
      </c>
      <c r="O6219" s="161">
        <f t="shared" si="971"/>
        <v>5000000</v>
      </c>
      <c r="P6219" s="162">
        <f t="shared" si="972"/>
        <v>187.42868598902913</v>
      </c>
      <c r="Q6219" s="162">
        <f t="shared" si="973"/>
        <v>128.94732031432378</v>
      </c>
      <c r="R6219" s="163">
        <f t="shared" si="974"/>
        <v>1</v>
      </c>
      <c r="S6219" s="161">
        <f t="shared" si="975"/>
        <v>6000000</v>
      </c>
      <c r="T6219" s="162">
        <f t="shared" si="976"/>
        <v>192.47622866300972</v>
      </c>
      <c r="U6219" s="162">
        <f t="shared" si="977"/>
        <v>121.97366015716189</v>
      </c>
      <c r="V6219" s="163">
        <f t="shared" si="978"/>
        <v>1</v>
      </c>
      <c r="W6219" s="164">
        <f t="shared" si="979"/>
        <v>242406828.37352681</v>
      </c>
      <c r="X6219" s="164">
        <f t="shared" si="980"/>
        <v>273015411.03508699</v>
      </c>
    </row>
    <row r="6220" spans="10:24" x14ac:dyDescent="0.25">
      <c r="J6220">
        <v>6217</v>
      </c>
      <c r="K6220" s="43">
        <v>0.78543466947698437</v>
      </c>
      <c r="L6220">
        <v>0.91987002220184766</v>
      </c>
      <c r="M6220">
        <v>0.37721372170462553</v>
      </c>
      <c r="N6220" s="44">
        <v>0.44144382370688373</v>
      </c>
      <c r="O6220" s="161">
        <f t="shared" si="971"/>
        <v>7000000</v>
      </c>
      <c r="P6220" s="162">
        <f t="shared" si="972"/>
        <v>201.06296706085152</v>
      </c>
      <c r="Q6220" s="162">
        <f t="shared" si="973"/>
        <v>128.74386385761241</v>
      </c>
      <c r="R6220" s="163">
        <f t="shared" si="974"/>
        <v>1</v>
      </c>
      <c r="S6220" s="161">
        <f t="shared" si="975"/>
        <v>7000000</v>
      </c>
      <c r="T6220" s="162">
        <f t="shared" si="976"/>
        <v>197.02098902028385</v>
      </c>
      <c r="U6220" s="162">
        <f t="shared" si="977"/>
        <v>121.87193192880621</v>
      </c>
      <c r="V6220" s="163">
        <f t="shared" si="978"/>
        <v>1</v>
      </c>
      <c r="W6220" s="164">
        <f t="shared" si="979"/>
        <v>456233722.42267376</v>
      </c>
      <c r="X6220" s="164">
        <f t="shared" si="980"/>
        <v>376043399.64034349</v>
      </c>
    </row>
    <row r="6221" spans="10:24" x14ac:dyDescent="0.25">
      <c r="J6221">
        <v>6218</v>
      </c>
      <c r="K6221" s="43">
        <v>0.48066234550980413</v>
      </c>
      <c r="L6221">
        <v>0.41374372758368927</v>
      </c>
      <c r="M6221">
        <v>0.80775390602916075</v>
      </c>
      <c r="N6221" s="44">
        <v>0.73251191508553903</v>
      </c>
      <c r="O6221" s="161">
        <f t="shared" si="971"/>
        <v>5000000</v>
      </c>
      <c r="P6221" s="162">
        <f t="shared" si="972"/>
        <v>176.73112321174543</v>
      </c>
      <c r="Q6221" s="162">
        <f t="shared" si="973"/>
        <v>152.39298231015229</v>
      </c>
      <c r="R6221" s="163">
        <f t="shared" si="974"/>
        <v>1</v>
      </c>
      <c r="S6221" s="161">
        <f t="shared" si="975"/>
        <v>6000000</v>
      </c>
      <c r="T6221" s="162">
        <f t="shared" si="976"/>
        <v>188.91037440391514</v>
      </c>
      <c r="U6221" s="162">
        <f t="shared" si="977"/>
        <v>133.69649115507613</v>
      </c>
      <c r="V6221" s="163">
        <f t="shared" si="978"/>
        <v>1</v>
      </c>
      <c r="W6221" s="164">
        <f t="shared" si="979"/>
        <v>71690704.507965684</v>
      </c>
      <c r="X6221" s="164">
        <f t="shared" si="980"/>
        <v>181283299.49303406</v>
      </c>
    </row>
    <row r="6222" spans="10:24" x14ac:dyDescent="0.25">
      <c r="J6222">
        <v>6219</v>
      </c>
      <c r="K6222" s="43">
        <v>0.73021394758217761</v>
      </c>
      <c r="L6222">
        <v>0.98881326326604368</v>
      </c>
      <c r="M6222">
        <v>0.56353581602612413</v>
      </c>
      <c r="N6222" s="44">
        <v>0.46791097526105374</v>
      </c>
      <c r="O6222" s="161">
        <f t="shared" si="971"/>
        <v>6000000</v>
      </c>
      <c r="P6222" s="162">
        <f t="shared" si="972"/>
        <v>214.25950422630916</v>
      </c>
      <c r="Q6222" s="162">
        <f t="shared" si="973"/>
        <v>138.19879925609391</v>
      </c>
      <c r="R6222" s="163">
        <f t="shared" si="974"/>
        <v>1</v>
      </c>
      <c r="S6222" s="161">
        <f t="shared" si="975"/>
        <v>7000000</v>
      </c>
      <c r="T6222" s="162">
        <f t="shared" si="976"/>
        <v>201.41983474210306</v>
      </c>
      <c r="U6222" s="162">
        <f t="shared" si="977"/>
        <v>126.59939962804695</v>
      </c>
      <c r="V6222" s="163">
        <f t="shared" si="978"/>
        <v>1</v>
      </c>
      <c r="W6222" s="164">
        <f t="shared" si="979"/>
        <v>406364229.82129151</v>
      </c>
      <c r="X6222" s="164">
        <f t="shared" si="980"/>
        <v>373743045.79839277</v>
      </c>
    </row>
    <row r="6223" spans="10:24" x14ac:dyDescent="0.25">
      <c r="J6223">
        <v>6220</v>
      </c>
      <c r="K6223" s="43">
        <v>0.37832531964218097</v>
      </c>
      <c r="L6223">
        <v>7.9004417195743804E-2</v>
      </c>
      <c r="M6223">
        <v>5.0169103658355807E-2</v>
      </c>
      <c r="N6223" s="44">
        <v>0.42774821165844623</v>
      </c>
      <c r="O6223" s="161">
        <f t="shared" si="971"/>
        <v>5000000</v>
      </c>
      <c r="P6223" s="162">
        <f t="shared" si="972"/>
        <v>158.82299877319136</v>
      </c>
      <c r="Q6223" s="162">
        <f t="shared" si="973"/>
        <v>102.13567581275259</v>
      </c>
      <c r="R6223" s="163">
        <f t="shared" si="974"/>
        <v>1</v>
      </c>
      <c r="S6223" s="161">
        <f t="shared" si="975"/>
        <v>6000000</v>
      </c>
      <c r="T6223" s="162">
        <f t="shared" si="976"/>
        <v>182.94099959106379</v>
      </c>
      <c r="U6223" s="162">
        <f t="shared" si="977"/>
        <v>108.5678379063763</v>
      </c>
      <c r="V6223" s="163">
        <f t="shared" si="978"/>
        <v>1</v>
      </c>
      <c r="W6223" s="164">
        <f t="shared" si="979"/>
        <v>233436614.80219382</v>
      </c>
      <c r="X6223" s="164">
        <f t="shared" si="980"/>
        <v>296238970.10812491</v>
      </c>
    </row>
    <row r="6224" spans="10:24" x14ac:dyDescent="0.25">
      <c r="J6224">
        <v>6221</v>
      </c>
      <c r="K6224" s="43">
        <v>0.10783503204785827</v>
      </c>
      <c r="L6224">
        <v>0.92791164992590347</v>
      </c>
      <c r="M6224">
        <v>0.43357349678398216</v>
      </c>
      <c r="N6224" s="44">
        <v>0.34331138748698831</v>
      </c>
      <c r="O6224" s="161">
        <f t="shared" si="971"/>
        <v>2000000</v>
      </c>
      <c r="P6224" s="162">
        <f t="shared" si="972"/>
        <v>201.9061896447663</v>
      </c>
      <c r="Q6224" s="162">
        <f t="shared" si="973"/>
        <v>131.65433018488608</v>
      </c>
      <c r="R6224" s="163">
        <f t="shared" si="974"/>
        <v>1</v>
      </c>
      <c r="S6224" s="161">
        <f t="shared" si="975"/>
        <v>2000000</v>
      </c>
      <c r="T6224" s="162">
        <f t="shared" si="976"/>
        <v>197.3020632149221</v>
      </c>
      <c r="U6224" s="162">
        <f t="shared" si="977"/>
        <v>123.32716509244304</v>
      </c>
      <c r="V6224" s="163">
        <f t="shared" si="978"/>
        <v>1</v>
      </c>
      <c r="W6224" s="164">
        <f t="shared" si="979"/>
        <v>90503718.919760436</v>
      </c>
      <c r="X6224" s="164">
        <f t="shared" si="980"/>
        <v>-2050203.7550418675</v>
      </c>
    </row>
    <row r="6225" spans="10:24" x14ac:dyDescent="0.25">
      <c r="J6225">
        <v>6222</v>
      </c>
      <c r="K6225" s="43">
        <v>0.53489589229314749</v>
      </c>
      <c r="L6225">
        <v>3.3562022962595806E-2</v>
      </c>
      <c r="M6225">
        <v>0.62813491624515294</v>
      </c>
      <c r="N6225" s="44">
        <v>0.6838810237841364</v>
      </c>
      <c r="O6225" s="161">
        <f t="shared" si="971"/>
        <v>5000000</v>
      </c>
      <c r="P6225" s="162">
        <f t="shared" si="972"/>
        <v>152.53736161144442</v>
      </c>
      <c r="Q6225" s="162">
        <f t="shared" si="973"/>
        <v>141.5383530969259</v>
      </c>
      <c r="R6225" s="163">
        <f t="shared" si="974"/>
        <v>1</v>
      </c>
      <c r="S6225" s="161">
        <f t="shared" si="975"/>
        <v>6000000</v>
      </c>
      <c r="T6225" s="162">
        <f t="shared" si="976"/>
        <v>180.84578720381481</v>
      </c>
      <c r="U6225" s="162">
        <f t="shared" si="977"/>
        <v>128.26917654846295</v>
      </c>
      <c r="V6225" s="163">
        <f t="shared" si="978"/>
        <v>1</v>
      </c>
      <c r="W6225" s="164">
        <f t="shared" si="979"/>
        <v>4995042.5725926086</v>
      </c>
      <c r="X6225" s="164">
        <f t="shared" si="980"/>
        <v>165459663.93211114</v>
      </c>
    </row>
    <row r="6226" spans="10:24" x14ac:dyDescent="0.25">
      <c r="J6226">
        <v>6223</v>
      </c>
      <c r="K6226" s="43">
        <v>0.98844543799806883</v>
      </c>
      <c r="L6226">
        <v>0.16720677281242713</v>
      </c>
      <c r="M6226">
        <v>1.1507165247369944E-2</v>
      </c>
      <c r="N6226" s="44">
        <v>8.153897055577275E-2</v>
      </c>
      <c r="O6226" s="161">
        <f t="shared" si="971"/>
        <v>9000000</v>
      </c>
      <c r="P6226" s="162">
        <f t="shared" si="972"/>
        <v>165.52106837725557</v>
      </c>
      <c r="Q6226" s="162">
        <f t="shared" si="973"/>
        <v>89.536066469417932</v>
      </c>
      <c r="R6226" s="163">
        <f t="shared" si="974"/>
        <v>1</v>
      </c>
      <c r="S6226" s="161">
        <f t="shared" si="975"/>
        <v>9000000</v>
      </c>
      <c r="T6226" s="162">
        <f t="shared" si="976"/>
        <v>185.17368945908521</v>
      </c>
      <c r="U6226" s="162">
        <f t="shared" si="977"/>
        <v>102.26803323470897</v>
      </c>
      <c r="V6226" s="163">
        <f t="shared" si="978"/>
        <v>0.9</v>
      </c>
      <c r="W6226" s="164">
        <f t="shared" si="979"/>
        <v>633865017.17053878</v>
      </c>
      <c r="X6226" s="164">
        <f t="shared" si="980"/>
        <v>521535815.41744757</v>
      </c>
    </row>
    <row r="6227" spans="10:24" x14ac:dyDescent="0.25">
      <c r="J6227">
        <v>6224</v>
      </c>
      <c r="K6227" s="43">
        <v>0.16314071563528165</v>
      </c>
      <c r="L6227">
        <v>0.33606871038655661</v>
      </c>
      <c r="M6227">
        <v>0.2565417101505918</v>
      </c>
      <c r="N6227" s="44">
        <v>0.39562099464207712</v>
      </c>
      <c r="O6227" s="161">
        <f t="shared" si="971"/>
        <v>2000000</v>
      </c>
      <c r="P6227" s="162">
        <f t="shared" si="972"/>
        <v>173.65175478953054</v>
      </c>
      <c r="Q6227" s="162">
        <f t="shared" si="973"/>
        <v>121.9191188147247</v>
      </c>
      <c r="R6227" s="163">
        <f t="shared" si="974"/>
        <v>1</v>
      </c>
      <c r="S6227" s="161">
        <f t="shared" si="975"/>
        <v>5000000</v>
      </c>
      <c r="T6227" s="162">
        <f t="shared" si="976"/>
        <v>187.88391826317684</v>
      </c>
      <c r="U6227" s="162">
        <f t="shared" si="977"/>
        <v>118.45955940736235</v>
      </c>
      <c r="V6227" s="163">
        <f t="shared" si="978"/>
        <v>1</v>
      </c>
      <c r="W6227" s="164">
        <f t="shared" si="979"/>
        <v>53465271.949611694</v>
      </c>
      <c r="X6227" s="164">
        <f t="shared" si="980"/>
        <v>197121794.27907246</v>
      </c>
    </row>
    <row r="6228" spans="10:24" x14ac:dyDescent="0.25">
      <c r="J6228">
        <v>6225</v>
      </c>
      <c r="K6228" s="43">
        <v>0.25562682230362999</v>
      </c>
      <c r="L6228">
        <v>0.84427531586744731</v>
      </c>
      <c r="M6228">
        <v>0.63284268985317971</v>
      </c>
      <c r="N6228" s="44">
        <v>0.88949322005139031</v>
      </c>
      <c r="O6228" s="161">
        <f t="shared" si="971"/>
        <v>2000000</v>
      </c>
      <c r="P6228" s="162">
        <f t="shared" si="972"/>
        <v>195.18278248581197</v>
      </c>
      <c r="Q6228" s="162">
        <f t="shared" si="973"/>
        <v>141.78783533007123</v>
      </c>
      <c r="R6228" s="163">
        <f t="shared" si="974"/>
        <v>1</v>
      </c>
      <c r="S6228" s="161">
        <f t="shared" si="975"/>
        <v>5000000</v>
      </c>
      <c r="T6228" s="162">
        <f t="shared" si="976"/>
        <v>195.06092749527065</v>
      </c>
      <c r="U6228" s="162">
        <f t="shared" si="977"/>
        <v>128.39391766503562</v>
      </c>
      <c r="V6228" s="163">
        <f t="shared" si="978"/>
        <v>1</v>
      </c>
      <c r="W6228" s="164">
        <f t="shared" si="979"/>
        <v>56789894.311481476</v>
      </c>
      <c r="X6228" s="164">
        <f t="shared" si="980"/>
        <v>183335049.15117514</v>
      </c>
    </row>
    <row r="6229" spans="10:24" x14ac:dyDescent="0.25">
      <c r="J6229">
        <v>6226</v>
      </c>
      <c r="K6229" s="43">
        <v>0.84261458993488791</v>
      </c>
      <c r="L6229">
        <v>0.43235325709540295</v>
      </c>
      <c r="M6229">
        <v>0.54833043516984203</v>
      </c>
      <c r="N6229" s="44">
        <v>0.502628488478018</v>
      </c>
      <c r="O6229" s="161">
        <f t="shared" si="971"/>
        <v>7000000</v>
      </c>
      <c r="P6229" s="162">
        <f t="shared" si="972"/>
        <v>177.44420871538122</v>
      </c>
      <c r="Q6229" s="162">
        <f t="shared" si="973"/>
        <v>137.42888601357635</v>
      </c>
      <c r="R6229" s="163">
        <f t="shared" si="974"/>
        <v>1</v>
      </c>
      <c r="S6229" s="161">
        <f t="shared" si="975"/>
        <v>7000000</v>
      </c>
      <c r="T6229" s="162">
        <f t="shared" si="976"/>
        <v>189.14806957179374</v>
      </c>
      <c r="U6229" s="162">
        <f t="shared" si="977"/>
        <v>126.21444300678817</v>
      </c>
      <c r="V6229" s="163">
        <f t="shared" si="978"/>
        <v>1</v>
      </c>
      <c r="W6229" s="164">
        <f t="shared" si="979"/>
        <v>230107258.91263413</v>
      </c>
      <c r="X6229" s="164">
        <f t="shared" si="980"/>
        <v>290535385.95503896</v>
      </c>
    </row>
    <row r="6230" spans="10:24" x14ac:dyDescent="0.25">
      <c r="J6230">
        <v>6227</v>
      </c>
      <c r="K6230" s="43">
        <v>0.60076884683857756</v>
      </c>
      <c r="L6230">
        <v>6.3051414400236094E-2</v>
      </c>
      <c r="M6230">
        <v>0.34782795104253517</v>
      </c>
      <c r="N6230" s="44">
        <v>0.73485212910976594</v>
      </c>
      <c r="O6230" s="161">
        <f t="shared" si="971"/>
        <v>6000000</v>
      </c>
      <c r="P6230" s="162">
        <f t="shared" si="972"/>
        <v>157.05521624703914</v>
      </c>
      <c r="Q6230" s="162">
        <f t="shared" si="973"/>
        <v>127.17617571885813</v>
      </c>
      <c r="R6230" s="163">
        <f t="shared" si="974"/>
        <v>1</v>
      </c>
      <c r="S6230" s="161">
        <f t="shared" si="975"/>
        <v>7000000</v>
      </c>
      <c r="T6230" s="162">
        <f t="shared" si="976"/>
        <v>182.35173874901304</v>
      </c>
      <c r="U6230" s="162">
        <f t="shared" si="977"/>
        <v>121.08808785942907</v>
      </c>
      <c r="V6230" s="163">
        <f t="shared" si="978"/>
        <v>1</v>
      </c>
      <c r="W6230" s="164">
        <f t="shared" si="979"/>
        <v>129274243.16908604</v>
      </c>
      <c r="X6230" s="164">
        <f t="shared" si="980"/>
        <v>278845556.2270878</v>
      </c>
    </row>
    <row r="6231" spans="10:24" x14ac:dyDescent="0.25">
      <c r="J6231">
        <v>6228</v>
      </c>
      <c r="K6231" s="43">
        <v>0.23092414594298416</v>
      </c>
      <c r="L6231">
        <v>0.46140151456091427</v>
      </c>
      <c r="M6231">
        <v>0.98317487696761841</v>
      </c>
      <c r="N6231" s="44">
        <v>0.19747353219212693</v>
      </c>
      <c r="O6231" s="161">
        <f t="shared" si="971"/>
        <v>2000000</v>
      </c>
      <c r="P6231" s="162">
        <f t="shared" si="972"/>
        <v>178.54644749677044</v>
      </c>
      <c r="Q6231" s="162">
        <f t="shared" si="973"/>
        <v>177.48476026646284</v>
      </c>
      <c r="R6231" s="163">
        <f t="shared" si="974"/>
        <v>1</v>
      </c>
      <c r="S6231" s="161">
        <f t="shared" si="975"/>
        <v>5000000</v>
      </c>
      <c r="T6231" s="162">
        <f t="shared" si="976"/>
        <v>189.51548249892349</v>
      </c>
      <c r="U6231" s="162">
        <f t="shared" si="977"/>
        <v>146.24238013323142</v>
      </c>
      <c r="V6231" s="163">
        <f t="shared" si="978"/>
        <v>0.9</v>
      </c>
      <c r="W6231" s="164">
        <f t="shared" si="979"/>
        <v>-47876625.539384805</v>
      </c>
      <c r="X6231" s="164">
        <f t="shared" si="980"/>
        <v>44728960.645614296</v>
      </c>
    </row>
    <row r="6232" spans="10:24" x14ac:dyDescent="0.25">
      <c r="J6232">
        <v>6229</v>
      </c>
      <c r="K6232" s="43">
        <v>0.84415551171647307</v>
      </c>
      <c r="L6232">
        <v>0.49981445855765527</v>
      </c>
      <c r="M6232">
        <v>0.24936328384741602</v>
      </c>
      <c r="N6232" s="44">
        <v>0.59627510307803988</v>
      </c>
      <c r="O6232" s="161">
        <f t="shared" si="971"/>
        <v>7000000</v>
      </c>
      <c r="P6232" s="162">
        <f t="shared" si="972"/>
        <v>179.99302374836606</v>
      </c>
      <c r="Q6232" s="162">
        <f t="shared" si="973"/>
        <v>121.47010466982312</v>
      </c>
      <c r="R6232" s="163">
        <f t="shared" si="974"/>
        <v>1</v>
      </c>
      <c r="S6232" s="161">
        <f t="shared" si="975"/>
        <v>7000000</v>
      </c>
      <c r="T6232" s="162">
        <f t="shared" si="976"/>
        <v>189.99767458278868</v>
      </c>
      <c r="U6232" s="162">
        <f t="shared" si="977"/>
        <v>118.23505233491156</v>
      </c>
      <c r="V6232" s="163">
        <f t="shared" si="978"/>
        <v>1</v>
      </c>
      <c r="W6232" s="164">
        <f t="shared" si="979"/>
        <v>359660433.54980057</v>
      </c>
      <c r="X6232" s="164">
        <f t="shared" si="980"/>
        <v>352338355.73513985</v>
      </c>
    </row>
    <row r="6233" spans="10:24" x14ac:dyDescent="0.25">
      <c r="J6233">
        <v>6230</v>
      </c>
      <c r="K6233" s="43">
        <v>0.96504125148967757</v>
      </c>
      <c r="L6233">
        <v>0.90997353534584524</v>
      </c>
      <c r="M6233">
        <v>0.92154082685653704</v>
      </c>
      <c r="N6233" s="44">
        <v>0.94172525992963707</v>
      </c>
      <c r="O6233" s="161">
        <f t="shared" si="971"/>
        <v>9000000</v>
      </c>
      <c r="P6233" s="162">
        <f t="shared" si="972"/>
        <v>200.10888123589973</v>
      </c>
      <c r="Q6233" s="162">
        <f t="shared" si="973"/>
        <v>163.31024588772902</v>
      </c>
      <c r="R6233" s="163">
        <f t="shared" si="974"/>
        <v>1</v>
      </c>
      <c r="S6233" s="161">
        <f t="shared" si="975"/>
        <v>9000000</v>
      </c>
      <c r="T6233" s="162">
        <f t="shared" si="976"/>
        <v>196.70296041196659</v>
      </c>
      <c r="U6233" s="162">
        <f t="shared" si="977"/>
        <v>139.15512294386451</v>
      </c>
      <c r="V6233" s="163">
        <f t="shared" si="978"/>
        <v>1</v>
      </c>
      <c r="W6233" s="164">
        <f t="shared" si="979"/>
        <v>281187718.13353634</v>
      </c>
      <c r="X6233" s="164">
        <f t="shared" si="980"/>
        <v>367930537.21291864</v>
      </c>
    </row>
    <row r="6234" spans="10:24" x14ac:dyDescent="0.25">
      <c r="J6234">
        <v>6231</v>
      </c>
      <c r="K6234" s="43">
        <v>0.79534284670120381</v>
      </c>
      <c r="L6234">
        <v>0.48993272965227341</v>
      </c>
      <c r="M6234">
        <v>0.22038029208345877</v>
      </c>
      <c r="N6234" s="44">
        <v>0.80740374531107473</v>
      </c>
      <c r="O6234" s="161">
        <f t="shared" si="971"/>
        <v>7000000</v>
      </c>
      <c r="P6234" s="162">
        <f t="shared" si="972"/>
        <v>179.62143624952054</v>
      </c>
      <c r="Q6234" s="162">
        <f t="shared" si="973"/>
        <v>119.58181028336872</v>
      </c>
      <c r="R6234" s="163">
        <f t="shared" si="974"/>
        <v>1</v>
      </c>
      <c r="S6234" s="161">
        <f t="shared" si="975"/>
        <v>7000000</v>
      </c>
      <c r="T6234" s="162">
        <f t="shared" si="976"/>
        <v>189.8738120831735</v>
      </c>
      <c r="U6234" s="162">
        <f t="shared" si="977"/>
        <v>117.29090514168436</v>
      </c>
      <c r="V6234" s="163">
        <f t="shared" si="978"/>
        <v>1</v>
      </c>
      <c r="W6234" s="164">
        <f t="shared" si="979"/>
        <v>370277381.76306272</v>
      </c>
      <c r="X6234" s="164">
        <f t="shared" si="980"/>
        <v>358080348.590424</v>
      </c>
    </row>
    <row r="6235" spans="10:24" x14ac:dyDescent="0.25">
      <c r="J6235">
        <v>6232</v>
      </c>
      <c r="K6235" s="43">
        <v>0.41488865173420819</v>
      </c>
      <c r="L6235">
        <v>0.56144682900919562</v>
      </c>
      <c r="M6235">
        <v>0.93198185216410667</v>
      </c>
      <c r="N6235" s="44">
        <v>0.41962687255023334</v>
      </c>
      <c r="O6235" s="161">
        <f t="shared" si="971"/>
        <v>5000000</v>
      </c>
      <c r="P6235" s="162">
        <f t="shared" si="972"/>
        <v>182.31957701426717</v>
      </c>
      <c r="Q6235" s="162">
        <f t="shared" si="973"/>
        <v>164.81430308617357</v>
      </c>
      <c r="R6235" s="163">
        <f t="shared" si="974"/>
        <v>1</v>
      </c>
      <c r="S6235" s="161">
        <f t="shared" si="975"/>
        <v>6000000</v>
      </c>
      <c r="T6235" s="162">
        <f t="shared" si="976"/>
        <v>190.77319233808905</v>
      </c>
      <c r="U6235" s="162">
        <f t="shared" si="977"/>
        <v>139.90715154308677</v>
      </c>
      <c r="V6235" s="163">
        <f t="shared" si="978"/>
        <v>1</v>
      </c>
      <c r="W6235" s="164">
        <f t="shared" si="979"/>
        <v>37526369.640468001</v>
      </c>
      <c r="X6235" s="164">
        <f t="shared" si="980"/>
        <v>155196244.77001369</v>
      </c>
    </row>
    <row r="6236" spans="10:24" x14ac:dyDescent="0.25">
      <c r="J6236">
        <v>6233</v>
      </c>
      <c r="K6236" s="43">
        <v>0.94805710561768008</v>
      </c>
      <c r="L6236">
        <v>0.54695972015594341</v>
      </c>
      <c r="M6236">
        <v>0.45732471337699687</v>
      </c>
      <c r="N6236" s="44">
        <v>9.5004121072973069E-2</v>
      </c>
      <c r="O6236" s="161">
        <f t="shared" si="971"/>
        <v>7000000</v>
      </c>
      <c r="P6236" s="162">
        <f t="shared" si="972"/>
        <v>181.76975575549298</v>
      </c>
      <c r="Q6236" s="162">
        <f t="shared" si="973"/>
        <v>132.85648180971654</v>
      </c>
      <c r="R6236" s="163">
        <f t="shared" si="974"/>
        <v>1</v>
      </c>
      <c r="S6236" s="161">
        <f t="shared" si="975"/>
        <v>9000000</v>
      </c>
      <c r="T6236" s="162">
        <f t="shared" si="976"/>
        <v>190.58991858516433</v>
      </c>
      <c r="U6236" s="162">
        <f t="shared" si="977"/>
        <v>123.92824090485827</v>
      </c>
      <c r="V6236" s="163">
        <f t="shared" si="978"/>
        <v>0.9</v>
      </c>
      <c r="W6236" s="164">
        <f t="shared" si="979"/>
        <v>292392917.62043506</v>
      </c>
      <c r="X6236" s="164">
        <f t="shared" si="980"/>
        <v>389959589.21047902</v>
      </c>
    </row>
    <row r="6237" spans="10:24" x14ac:dyDescent="0.25">
      <c r="J6237">
        <v>6234</v>
      </c>
      <c r="K6237" s="43">
        <v>0.39185090231918007</v>
      </c>
      <c r="L6237">
        <v>0.32943727403178502</v>
      </c>
      <c r="M6237">
        <v>4.0234517498339839E-3</v>
      </c>
      <c r="N6237" s="44">
        <v>0.43784954734794324</v>
      </c>
      <c r="O6237" s="161">
        <f t="shared" si="971"/>
        <v>5000000</v>
      </c>
      <c r="P6237" s="162">
        <f t="shared" si="972"/>
        <v>173.37798673670827</v>
      </c>
      <c r="Q6237" s="162">
        <f t="shared" si="973"/>
        <v>81.998091146000405</v>
      </c>
      <c r="R6237" s="163">
        <f t="shared" si="974"/>
        <v>1</v>
      </c>
      <c r="S6237" s="161">
        <f t="shared" si="975"/>
        <v>6000000</v>
      </c>
      <c r="T6237" s="162">
        <f t="shared" si="976"/>
        <v>187.79266224556943</v>
      </c>
      <c r="U6237" s="162">
        <f t="shared" si="977"/>
        <v>98.499045573000203</v>
      </c>
      <c r="V6237" s="163">
        <f t="shared" si="978"/>
        <v>1</v>
      </c>
      <c r="W6237" s="164">
        <f t="shared" si="979"/>
        <v>406899477.95353931</v>
      </c>
      <c r="X6237" s="164">
        <f t="shared" si="980"/>
        <v>385761700.03541535</v>
      </c>
    </row>
    <row r="6238" spans="10:24" x14ac:dyDescent="0.25">
      <c r="J6238">
        <v>6235</v>
      </c>
      <c r="K6238" s="43">
        <v>0.55471197119262194</v>
      </c>
      <c r="L6238">
        <v>0.79083874930833042</v>
      </c>
      <c r="M6238">
        <v>0.61741504415505</v>
      </c>
      <c r="N6238" s="44">
        <v>0.45708046009231584</v>
      </c>
      <c r="O6238" s="161">
        <f t="shared" si="971"/>
        <v>6000000</v>
      </c>
      <c r="P6238" s="162">
        <f t="shared" si="972"/>
        <v>192.1400244240306</v>
      </c>
      <c r="Q6238" s="162">
        <f t="shared" si="973"/>
        <v>140.97397497910043</v>
      </c>
      <c r="R6238" s="163">
        <f t="shared" si="974"/>
        <v>1</v>
      </c>
      <c r="S6238" s="161">
        <f t="shared" si="975"/>
        <v>6000000</v>
      </c>
      <c r="T6238" s="162">
        <f t="shared" si="976"/>
        <v>194.04667480801021</v>
      </c>
      <c r="U6238" s="162">
        <f t="shared" si="977"/>
        <v>127.98698748955022</v>
      </c>
      <c r="V6238" s="163">
        <f t="shared" si="978"/>
        <v>1</v>
      </c>
      <c r="W6238" s="164">
        <f t="shared" si="979"/>
        <v>256996296.669581</v>
      </c>
      <c r="X6238" s="164">
        <f t="shared" si="980"/>
        <v>246358123.91075999</v>
      </c>
    </row>
    <row r="6239" spans="10:24" x14ac:dyDescent="0.25">
      <c r="J6239">
        <v>6236</v>
      </c>
      <c r="K6239" s="43">
        <v>0.89846198938789013</v>
      </c>
      <c r="L6239">
        <v>0.24159709388837369</v>
      </c>
      <c r="M6239">
        <v>0.35356781346139832</v>
      </c>
      <c r="N6239" s="44">
        <v>2.4842666949870584E-2</v>
      </c>
      <c r="O6239" s="161">
        <f t="shared" si="971"/>
        <v>7000000</v>
      </c>
      <c r="P6239" s="162">
        <f t="shared" si="972"/>
        <v>169.48238409177017</v>
      </c>
      <c r="Q6239" s="162">
        <f t="shared" si="973"/>
        <v>127.48588403808792</v>
      </c>
      <c r="R6239" s="163">
        <f t="shared" si="974"/>
        <v>1</v>
      </c>
      <c r="S6239" s="161">
        <f t="shared" si="975"/>
        <v>7000000</v>
      </c>
      <c r="T6239" s="162">
        <f t="shared" si="976"/>
        <v>186.49412803059005</v>
      </c>
      <c r="U6239" s="162">
        <f t="shared" si="977"/>
        <v>121.24294201904395</v>
      </c>
      <c r="V6239" s="163">
        <f t="shared" si="978"/>
        <v>0.9</v>
      </c>
      <c r="W6239" s="164">
        <f t="shared" si="979"/>
        <v>243975500.37577575</v>
      </c>
      <c r="X6239" s="164">
        <f t="shared" si="980"/>
        <v>261082471.87274039</v>
      </c>
    </row>
    <row r="6240" spans="10:24" x14ac:dyDescent="0.25">
      <c r="J6240">
        <v>6237</v>
      </c>
      <c r="K6240" s="43">
        <v>0.81194918314487385</v>
      </c>
      <c r="L6240">
        <v>0.52565437106873358</v>
      </c>
      <c r="M6240">
        <v>0.68109286434809635</v>
      </c>
      <c r="N6240" s="44">
        <v>0.76137388390724348</v>
      </c>
      <c r="O6240" s="161">
        <f t="shared" si="971"/>
        <v>7000000</v>
      </c>
      <c r="P6240" s="162">
        <f t="shared" si="972"/>
        <v>180.96525534671699</v>
      </c>
      <c r="Q6240" s="162">
        <f t="shared" si="973"/>
        <v>144.41514009442005</v>
      </c>
      <c r="R6240" s="163">
        <f t="shared" si="974"/>
        <v>1</v>
      </c>
      <c r="S6240" s="161">
        <f t="shared" si="975"/>
        <v>7000000</v>
      </c>
      <c r="T6240" s="162">
        <f t="shared" si="976"/>
        <v>190.32175178223901</v>
      </c>
      <c r="U6240" s="162">
        <f t="shared" si="977"/>
        <v>129.70757004721003</v>
      </c>
      <c r="V6240" s="163">
        <f t="shared" si="978"/>
        <v>1</v>
      </c>
      <c r="W6240" s="164">
        <f t="shared" si="979"/>
        <v>205850806.76607853</v>
      </c>
      <c r="X6240" s="164">
        <f t="shared" si="980"/>
        <v>274299272.14520288</v>
      </c>
    </row>
    <row r="6241" spans="10:24" x14ac:dyDescent="0.25">
      <c r="J6241">
        <v>6238</v>
      </c>
      <c r="K6241" s="43">
        <v>0.82937557514044635</v>
      </c>
      <c r="L6241">
        <v>0.10433835132217173</v>
      </c>
      <c r="M6241">
        <v>0.80824691041044461</v>
      </c>
      <c r="N6241" s="44">
        <v>0.27636946104596483</v>
      </c>
      <c r="O6241" s="161">
        <f t="shared" si="971"/>
        <v>7000000</v>
      </c>
      <c r="P6241" s="162">
        <f t="shared" si="972"/>
        <v>161.14181268637185</v>
      </c>
      <c r="Q6241" s="162">
        <f t="shared" si="973"/>
        <v>152.4290848686361</v>
      </c>
      <c r="R6241" s="163">
        <f t="shared" si="974"/>
        <v>1</v>
      </c>
      <c r="S6241" s="161">
        <f t="shared" si="975"/>
        <v>7000000</v>
      </c>
      <c r="T6241" s="162">
        <f t="shared" si="976"/>
        <v>183.71393756212396</v>
      </c>
      <c r="U6241" s="162">
        <f t="shared" si="977"/>
        <v>133.71454243431805</v>
      </c>
      <c r="V6241" s="163">
        <f t="shared" si="978"/>
        <v>1</v>
      </c>
      <c r="W6241" s="164">
        <f t="shared" si="979"/>
        <v>10989094.724150278</v>
      </c>
      <c r="X6241" s="164">
        <f t="shared" si="980"/>
        <v>199995765.8946414</v>
      </c>
    </row>
    <row r="6242" spans="10:24" x14ac:dyDescent="0.25">
      <c r="J6242">
        <v>6239</v>
      </c>
      <c r="K6242" s="43">
        <v>0.88071336110721321</v>
      </c>
      <c r="L6242">
        <v>0.10437102724640446</v>
      </c>
      <c r="M6242">
        <v>0.25315572508593143</v>
      </c>
      <c r="N6242" s="44">
        <v>0.55881114235062079</v>
      </c>
      <c r="O6242" s="161">
        <f t="shared" si="971"/>
        <v>7000000</v>
      </c>
      <c r="P6242" s="162">
        <f t="shared" si="972"/>
        <v>161.14452025258919</v>
      </c>
      <c r="Q6242" s="162">
        <f t="shared" si="973"/>
        <v>121.70815883382338</v>
      </c>
      <c r="R6242" s="163">
        <f t="shared" si="974"/>
        <v>1</v>
      </c>
      <c r="S6242" s="161">
        <f t="shared" si="975"/>
        <v>7000000</v>
      </c>
      <c r="T6242" s="162">
        <f t="shared" si="976"/>
        <v>183.7148400841964</v>
      </c>
      <c r="U6242" s="162">
        <f t="shared" si="977"/>
        <v>118.35407941691169</v>
      </c>
      <c r="V6242" s="163">
        <f t="shared" si="978"/>
        <v>1</v>
      </c>
      <c r="W6242" s="164">
        <f t="shared" si="979"/>
        <v>226054529.93136066</v>
      </c>
      <c r="X6242" s="164">
        <f t="shared" si="980"/>
        <v>307525324.67099297</v>
      </c>
    </row>
    <row r="6243" spans="10:24" x14ac:dyDescent="0.25">
      <c r="J6243">
        <v>6240</v>
      </c>
      <c r="K6243" s="43">
        <v>0.51026615110188467</v>
      </c>
      <c r="L6243">
        <v>0.49200339243469415</v>
      </c>
      <c r="M6243">
        <v>0.13102228271742433</v>
      </c>
      <c r="N6243" s="44">
        <v>0.9527418425063725</v>
      </c>
      <c r="O6243" s="161">
        <f t="shared" si="971"/>
        <v>5000000</v>
      </c>
      <c r="P6243" s="162">
        <f t="shared" si="972"/>
        <v>179.69931202393792</v>
      </c>
      <c r="Q6243" s="162">
        <f t="shared" si="973"/>
        <v>112.5685648473472</v>
      </c>
      <c r="R6243" s="163">
        <f t="shared" si="974"/>
        <v>1</v>
      </c>
      <c r="S6243" s="161">
        <f t="shared" si="975"/>
        <v>6000000</v>
      </c>
      <c r="T6243" s="162">
        <f t="shared" si="976"/>
        <v>189.89977067464596</v>
      </c>
      <c r="U6243" s="162">
        <f t="shared" si="977"/>
        <v>113.7842824236736</v>
      </c>
      <c r="V6243" s="163">
        <f t="shared" si="978"/>
        <v>1</v>
      </c>
      <c r="W6243" s="164">
        <f t="shared" si="979"/>
        <v>285653735.88295358</v>
      </c>
      <c r="X6243" s="164">
        <f t="shared" si="980"/>
        <v>306692929.50583416</v>
      </c>
    </row>
    <row r="6244" spans="10:24" x14ac:dyDescent="0.25">
      <c r="J6244">
        <v>6241</v>
      </c>
      <c r="K6244" s="43">
        <v>6.2707284858570578E-2</v>
      </c>
      <c r="L6244">
        <v>0.50254901102369465</v>
      </c>
      <c r="M6244">
        <v>0.76176834953902206</v>
      </c>
      <c r="N6244" s="44">
        <v>0.25144108923329211</v>
      </c>
      <c r="O6244" s="161">
        <f t="shared" si="971"/>
        <v>2000000</v>
      </c>
      <c r="P6244" s="162">
        <f t="shared" si="972"/>
        <v>180.09584199869056</v>
      </c>
      <c r="Q6244" s="162">
        <f t="shared" si="973"/>
        <v>149.24004764233257</v>
      </c>
      <c r="R6244" s="163">
        <f t="shared" si="974"/>
        <v>1</v>
      </c>
      <c r="S6244" s="161">
        <f t="shared" si="975"/>
        <v>2000000</v>
      </c>
      <c r="T6244" s="162">
        <f t="shared" si="976"/>
        <v>190.03194733289686</v>
      </c>
      <c r="U6244" s="162">
        <f t="shared" si="977"/>
        <v>132.12002382116628</v>
      </c>
      <c r="V6244" s="163">
        <f t="shared" si="978"/>
        <v>1</v>
      </c>
      <c r="W6244" s="164">
        <f t="shared" si="979"/>
        <v>11711588.712715976</v>
      </c>
      <c r="X6244" s="164">
        <f t="shared" si="980"/>
        <v>-34176152.976538852</v>
      </c>
    </row>
    <row r="6245" spans="10:24" x14ac:dyDescent="0.25">
      <c r="J6245">
        <v>6242</v>
      </c>
      <c r="K6245" s="43">
        <v>0.12027603033722123</v>
      </c>
      <c r="L6245">
        <v>0.62034865628024882</v>
      </c>
      <c r="M6245">
        <v>0.89938920199776806</v>
      </c>
      <c r="N6245" s="44">
        <v>0.67577852394465732</v>
      </c>
      <c r="O6245" s="161">
        <f t="shared" si="971"/>
        <v>2000000</v>
      </c>
      <c r="P6245" s="162">
        <f t="shared" si="972"/>
        <v>184.59594918381381</v>
      </c>
      <c r="Q6245" s="162">
        <f t="shared" si="973"/>
        <v>160.56157867332533</v>
      </c>
      <c r="R6245" s="163">
        <f t="shared" si="974"/>
        <v>1</v>
      </c>
      <c r="S6245" s="161">
        <f t="shared" si="975"/>
        <v>2000000</v>
      </c>
      <c r="T6245" s="162">
        <f t="shared" si="976"/>
        <v>191.53198306127126</v>
      </c>
      <c r="U6245" s="162">
        <f t="shared" si="977"/>
        <v>137.78078933666268</v>
      </c>
      <c r="V6245" s="163">
        <f t="shared" si="978"/>
        <v>1</v>
      </c>
      <c r="W6245" s="164">
        <f t="shared" si="979"/>
        <v>-1931258.9790230244</v>
      </c>
      <c r="X6245" s="164">
        <f t="shared" si="980"/>
        <v>-42497612.55078283</v>
      </c>
    </row>
    <row r="6246" spans="10:24" x14ac:dyDescent="0.25">
      <c r="J6246">
        <v>6243</v>
      </c>
      <c r="K6246" s="43">
        <v>0.58046566883592143</v>
      </c>
      <c r="L6246">
        <v>9.6636110572779321E-2</v>
      </c>
      <c r="M6246">
        <v>0.76641550499474587</v>
      </c>
      <c r="N6246" s="44">
        <v>0.38686913087072949</v>
      </c>
      <c r="O6246" s="161">
        <f t="shared" si="971"/>
        <v>6000000</v>
      </c>
      <c r="P6246" s="162">
        <f t="shared" si="972"/>
        <v>160.48560325988569</v>
      </c>
      <c r="Q6246" s="162">
        <f t="shared" si="973"/>
        <v>149.54185988860999</v>
      </c>
      <c r="R6246" s="163">
        <f t="shared" si="974"/>
        <v>1</v>
      </c>
      <c r="S6246" s="161">
        <f t="shared" si="975"/>
        <v>6000000</v>
      </c>
      <c r="T6246" s="162">
        <f t="shared" si="976"/>
        <v>183.49520108662855</v>
      </c>
      <c r="U6246" s="162">
        <f t="shared" si="977"/>
        <v>132.27092994430501</v>
      </c>
      <c r="V6246" s="163">
        <f t="shared" si="978"/>
        <v>1</v>
      </c>
      <c r="W6246" s="164">
        <f t="shared" si="979"/>
        <v>15662460.227654211</v>
      </c>
      <c r="X6246" s="164">
        <f t="shared" si="980"/>
        <v>157345626.85394126</v>
      </c>
    </row>
    <row r="6247" spans="10:24" x14ac:dyDescent="0.25">
      <c r="J6247">
        <v>6244</v>
      </c>
      <c r="K6247" s="43">
        <v>7.9422726407949118E-2</v>
      </c>
      <c r="L6247">
        <v>0.29295547519261544</v>
      </c>
      <c r="M6247">
        <v>0.27883067780290505</v>
      </c>
      <c r="N6247" s="44">
        <v>0.95622316336354107</v>
      </c>
      <c r="O6247" s="161">
        <f t="shared" si="971"/>
        <v>2000000</v>
      </c>
      <c r="P6247" s="162">
        <f t="shared" si="972"/>
        <v>171.82843334478983</v>
      </c>
      <c r="Q6247" s="162">
        <f t="shared" si="973"/>
        <v>123.27362566621623</v>
      </c>
      <c r="R6247" s="163">
        <f t="shared" si="974"/>
        <v>1</v>
      </c>
      <c r="S6247" s="161">
        <f t="shared" si="975"/>
        <v>2000000</v>
      </c>
      <c r="T6247" s="162">
        <f t="shared" si="976"/>
        <v>187.27614444826327</v>
      </c>
      <c r="U6247" s="162">
        <f t="shared" si="977"/>
        <v>119.13681283310812</v>
      </c>
      <c r="V6247" s="163">
        <f t="shared" si="978"/>
        <v>1</v>
      </c>
      <c r="W6247" s="164">
        <f t="shared" si="979"/>
        <v>47109615.357147187</v>
      </c>
      <c r="X6247" s="164">
        <f t="shared" si="980"/>
        <v>-13721336.769689709</v>
      </c>
    </row>
    <row r="6248" spans="10:24" x14ac:dyDescent="0.25">
      <c r="J6248">
        <v>6245</v>
      </c>
      <c r="K6248" s="43">
        <v>0.21514510215786842</v>
      </c>
      <c r="L6248">
        <v>0.74292804600537932</v>
      </c>
      <c r="M6248">
        <v>0.32560673284484876</v>
      </c>
      <c r="N6248" s="44">
        <v>0.23901140352542161</v>
      </c>
      <c r="O6248" s="161">
        <f t="shared" si="971"/>
        <v>2000000</v>
      </c>
      <c r="P6248" s="162">
        <f t="shared" si="972"/>
        <v>189.78598270439591</v>
      </c>
      <c r="Q6248" s="162">
        <f t="shared" si="973"/>
        <v>125.9584587056371</v>
      </c>
      <c r="R6248" s="163">
        <f t="shared" si="974"/>
        <v>1</v>
      </c>
      <c r="S6248" s="161">
        <f t="shared" si="975"/>
        <v>5000000</v>
      </c>
      <c r="T6248" s="162">
        <f t="shared" si="976"/>
        <v>193.26199423479864</v>
      </c>
      <c r="U6248" s="162">
        <f t="shared" si="977"/>
        <v>120.47922935281855</v>
      </c>
      <c r="V6248" s="163">
        <f t="shared" si="978"/>
        <v>1</v>
      </c>
      <c r="W6248" s="164">
        <f t="shared" si="979"/>
        <v>77655047.997517616</v>
      </c>
      <c r="X6248" s="164">
        <f t="shared" si="980"/>
        <v>213913824.40990043</v>
      </c>
    </row>
    <row r="6249" spans="10:24" x14ac:dyDescent="0.25">
      <c r="J6249">
        <v>6246</v>
      </c>
      <c r="K6249" s="43">
        <v>9.7967955743036628E-2</v>
      </c>
      <c r="L6249">
        <v>0.3199386218982635</v>
      </c>
      <c r="M6249">
        <v>0.80673730731077031</v>
      </c>
      <c r="N6249" s="44">
        <v>0.76436209702821623</v>
      </c>
      <c r="O6249" s="161">
        <f t="shared" si="971"/>
        <v>2000000</v>
      </c>
      <c r="P6249" s="162">
        <f t="shared" si="972"/>
        <v>172.98194340395864</v>
      </c>
      <c r="Q6249" s="162">
        <f t="shared" si="973"/>
        <v>152.31871541646669</v>
      </c>
      <c r="R6249" s="163">
        <f t="shared" si="974"/>
        <v>1</v>
      </c>
      <c r="S6249" s="161">
        <f t="shared" si="975"/>
        <v>2000000</v>
      </c>
      <c r="T6249" s="162">
        <f t="shared" si="976"/>
        <v>187.66064780131956</v>
      </c>
      <c r="U6249" s="162">
        <f t="shared" si="977"/>
        <v>133.65935770823333</v>
      </c>
      <c r="V6249" s="163">
        <f t="shared" si="978"/>
        <v>1</v>
      </c>
      <c r="W6249" s="164">
        <f t="shared" si="979"/>
        <v>-8673544.0250160992</v>
      </c>
      <c r="X6249" s="164">
        <f t="shared" si="980"/>
        <v>-41997419.813827544</v>
      </c>
    </row>
    <row r="6250" spans="10:24" x14ac:dyDescent="0.25">
      <c r="J6250">
        <v>6247</v>
      </c>
      <c r="K6250" s="43">
        <v>1.2688659962436954E-2</v>
      </c>
      <c r="L6250">
        <v>0.20803606330560409</v>
      </c>
      <c r="M6250">
        <v>0.10170892176492774</v>
      </c>
      <c r="N6250" s="44">
        <v>0.19683171951810419</v>
      </c>
      <c r="O6250" s="161">
        <f t="shared" si="971"/>
        <v>1000000</v>
      </c>
      <c r="P6250" s="162">
        <f t="shared" si="972"/>
        <v>167.80118167451764</v>
      </c>
      <c r="Q6250" s="162">
        <f t="shared" si="973"/>
        <v>109.56251732390081</v>
      </c>
      <c r="R6250" s="163">
        <f t="shared" si="974"/>
        <v>1</v>
      </c>
      <c r="S6250" s="161">
        <f t="shared" si="975"/>
        <v>1000000</v>
      </c>
      <c r="T6250" s="162">
        <f t="shared" si="976"/>
        <v>185.9337272248392</v>
      </c>
      <c r="U6250" s="162">
        <f t="shared" si="977"/>
        <v>112.2812586619504</v>
      </c>
      <c r="V6250" s="163">
        <f t="shared" si="978"/>
        <v>0.9</v>
      </c>
      <c r="W6250" s="164">
        <f t="shared" si="979"/>
        <v>8238664.3506168276</v>
      </c>
      <c r="X6250" s="164">
        <f t="shared" si="980"/>
        <v>-83712778.293400079</v>
      </c>
    </row>
    <row r="6251" spans="10:24" x14ac:dyDescent="0.25">
      <c r="J6251">
        <v>6248</v>
      </c>
      <c r="K6251" s="43">
        <v>0.12469601474508329</v>
      </c>
      <c r="L6251">
        <v>0.33575613124788728</v>
      </c>
      <c r="M6251">
        <v>0.18995556977337624</v>
      </c>
      <c r="N6251" s="44">
        <v>0.90993883113010132</v>
      </c>
      <c r="O6251" s="161">
        <f t="shared" si="971"/>
        <v>2000000</v>
      </c>
      <c r="P6251" s="162">
        <f t="shared" si="972"/>
        <v>173.63889855775273</v>
      </c>
      <c r="Q6251" s="162">
        <f t="shared" si="973"/>
        <v>117.43879929381302</v>
      </c>
      <c r="R6251" s="163">
        <f t="shared" si="974"/>
        <v>1</v>
      </c>
      <c r="S6251" s="161">
        <f t="shared" si="975"/>
        <v>2000000</v>
      </c>
      <c r="T6251" s="162">
        <f t="shared" si="976"/>
        <v>187.87963285258422</v>
      </c>
      <c r="U6251" s="162">
        <f t="shared" si="977"/>
        <v>116.21939964690651</v>
      </c>
      <c r="V6251" s="163">
        <f t="shared" si="978"/>
        <v>1</v>
      </c>
      <c r="W6251" s="164">
        <f t="shared" si="979"/>
        <v>62400198.527879417</v>
      </c>
      <c r="X6251" s="164">
        <f t="shared" si="980"/>
        <v>-6679533.5886445642</v>
      </c>
    </row>
    <row r="6252" spans="10:24" x14ac:dyDescent="0.25">
      <c r="J6252">
        <v>6249</v>
      </c>
      <c r="K6252" s="43">
        <v>0.97493647949089801</v>
      </c>
      <c r="L6252">
        <v>0.19231622174207696</v>
      </c>
      <c r="M6252">
        <v>0.6993855586329295</v>
      </c>
      <c r="N6252" s="44">
        <v>0.44635916657361374</v>
      </c>
      <c r="O6252" s="161">
        <f t="shared" si="971"/>
        <v>9000000</v>
      </c>
      <c r="P6252" s="162">
        <f t="shared" si="972"/>
        <v>166.95911139073348</v>
      </c>
      <c r="Q6252" s="162">
        <f t="shared" si="973"/>
        <v>145.45268266135039</v>
      </c>
      <c r="R6252" s="163">
        <f t="shared" si="974"/>
        <v>1</v>
      </c>
      <c r="S6252" s="161">
        <f t="shared" si="975"/>
        <v>9000000</v>
      </c>
      <c r="T6252" s="162">
        <f t="shared" si="976"/>
        <v>185.65303713024448</v>
      </c>
      <c r="U6252" s="162">
        <f t="shared" si="977"/>
        <v>130.22634133067518</v>
      </c>
      <c r="V6252" s="163">
        <f t="shared" si="978"/>
        <v>1</v>
      </c>
      <c r="W6252" s="164">
        <f t="shared" si="979"/>
        <v>143557858.56444779</v>
      </c>
      <c r="X6252" s="164">
        <f t="shared" si="980"/>
        <v>348840262.19612372</v>
      </c>
    </row>
    <row r="6253" spans="10:24" x14ac:dyDescent="0.25">
      <c r="J6253">
        <v>6250</v>
      </c>
      <c r="K6253" s="43">
        <v>0.42481980944478559</v>
      </c>
      <c r="L6253">
        <v>0.32198309831100203</v>
      </c>
      <c r="M6253">
        <v>0.25836716464949616</v>
      </c>
      <c r="N6253" s="44">
        <v>0.15154876270347839</v>
      </c>
      <c r="O6253" s="161">
        <f t="shared" si="971"/>
        <v>5000000</v>
      </c>
      <c r="P6253" s="162">
        <f t="shared" si="972"/>
        <v>173.06759186240558</v>
      </c>
      <c r="Q6253" s="162">
        <f t="shared" si="973"/>
        <v>122.03224926486244</v>
      </c>
      <c r="R6253" s="163">
        <f t="shared" si="974"/>
        <v>1</v>
      </c>
      <c r="S6253" s="161">
        <f t="shared" si="975"/>
        <v>6000000</v>
      </c>
      <c r="T6253" s="162">
        <f t="shared" si="976"/>
        <v>187.68919728746852</v>
      </c>
      <c r="U6253" s="162">
        <f t="shared" si="977"/>
        <v>118.51612463243123</v>
      </c>
      <c r="V6253" s="163">
        <f t="shared" si="978"/>
        <v>0.9</v>
      </c>
      <c r="W6253" s="164">
        <f t="shared" si="979"/>
        <v>205176712.98771566</v>
      </c>
      <c r="X6253" s="164">
        <f t="shared" si="980"/>
        <v>223534592.33720136</v>
      </c>
    </row>
    <row r="6254" spans="10:24" x14ac:dyDescent="0.25">
      <c r="J6254">
        <v>6251</v>
      </c>
      <c r="K6254" s="43">
        <v>0.37087820961126283</v>
      </c>
      <c r="L6254">
        <v>0.60994512379458465</v>
      </c>
      <c r="M6254">
        <v>0.58269122030971565</v>
      </c>
      <c r="N6254" s="44">
        <v>0.7510837312629306</v>
      </c>
      <c r="O6254" s="161">
        <f t="shared" si="971"/>
        <v>5000000</v>
      </c>
      <c r="P6254" s="162">
        <f t="shared" si="972"/>
        <v>184.18764016633833</v>
      </c>
      <c r="Q6254" s="162">
        <f t="shared" si="973"/>
        <v>139.17566214009619</v>
      </c>
      <c r="R6254" s="163">
        <f t="shared" si="974"/>
        <v>1</v>
      </c>
      <c r="S6254" s="161">
        <f t="shared" si="975"/>
        <v>6000000</v>
      </c>
      <c r="T6254" s="162">
        <f t="shared" si="976"/>
        <v>191.3958800554461</v>
      </c>
      <c r="U6254" s="162">
        <f t="shared" si="977"/>
        <v>127.0878310700481</v>
      </c>
      <c r="V6254" s="163">
        <f t="shared" si="978"/>
        <v>1</v>
      </c>
      <c r="W6254" s="164">
        <f t="shared" si="979"/>
        <v>175059890.13121065</v>
      </c>
      <c r="X6254" s="164">
        <f t="shared" si="980"/>
        <v>235848293.91238803</v>
      </c>
    </row>
    <row r="6255" spans="10:24" x14ac:dyDescent="0.25">
      <c r="J6255">
        <v>6252</v>
      </c>
      <c r="K6255" s="43">
        <v>5.8364917741396738E-2</v>
      </c>
      <c r="L6255">
        <v>0.61743666305930189</v>
      </c>
      <c r="M6255">
        <v>0.51405336077676977</v>
      </c>
      <c r="N6255" s="44">
        <v>0.36299553191927281</v>
      </c>
      <c r="O6255" s="161">
        <f t="shared" si="971"/>
        <v>2000000</v>
      </c>
      <c r="P6255" s="162">
        <f t="shared" si="972"/>
        <v>184.48133118285773</v>
      </c>
      <c r="Q6255" s="162">
        <f t="shared" si="973"/>
        <v>135.70467680277625</v>
      </c>
      <c r="R6255" s="163">
        <f t="shared" si="974"/>
        <v>1</v>
      </c>
      <c r="S6255" s="161">
        <f t="shared" si="975"/>
        <v>2000000</v>
      </c>
      <c r="T6255" s="162">
        <f t="shared" si="976"/>
        <v>191.49377706095257</v>
      </c>
      <c r="U6255" s="162">
        <f t="shared" si="977"/>
        <v>125.35233840138812</v>
      </c>
      <c r="V6255" s="163">
        <f t="shared" si="978"/>
        <v>1</v>
      </c>
      <c r="W6255" s="164">
        <f t="shared" si="979"/>
        <v>47553308.760162964</v>
      </c>
      <c r="X6255" s="164">
        <f t="shared" si="980"/>
        <v>-17717122.680871114</v>
      </c>
    </row>
    <row r="6256" spans="10:24" x14ac:dyDescent="0.25">
      <c r="J6256">
        <v>6253</v>
      </c>
      <c r="K6256" s="43">
        <v>0.69726536806034956</v>
      </c>
      <c r="L6256">
        <v>0.70063166682513689</v>
      </c>
      <c r="M6256">
        <v>9.8375611539216146E-2</v>
      </c>
      <c r="N6256" s="44">
        <v>0.85655586735440215</v>
      </c>
      <c r="O6256" s="161">
        <f t="shared" si="971"/>
        <v>6000000</v>
      </c>
      <c r="P6256" s="162">
        <f t="shared" si="972"/>
        <v>187.89327178393765</v>
      </c>
      <c r="Q6256" s="162">
        <f t="shared" si="973"/>
        <v>109.18274205832935</v>
      </c>
      <c r="R6256" s="163">
        <f t="shared" si="974"/>
        <v>1</v>
      </c>
      <c r="S6256" s="161">
        <f t="shared" si="975"/>
        <v>7000000</v>
      </c>
      <c r="T6256" s="162">
        <f t="shared" si="976"/>
        <v>192.63109059464588</v>
      </c>
      <c r="U6256" s="162">
        <f t="shared" si="977"/>
        <v>112.09137102916468</v>
      </c>
      <c r="V6256" s="163">
        <f t="shared" si="978"/>
        <v>1</v>
      </c>
      <c r="W6256" s="164">
        <f t="shared" si="979"/>
        <v>422263178.3536498</v>
      </c>
      <c r="X6256" s="164">
        <f t="shared" si="980"/>
        <v>413778036.95836842</v>
      </c>
    </row>
    <row r="6257" spans="10:24" x14ac:dyDescent="0.25">
      <c r="J6257">
        <v>6254</v>
      </c>
      <c r="K6257" s="43">
        <v>0.35935356387003714</v>
      </c>
      <c r="L6257">
        <v>0.48115830427202066</v>
      </c>
      <c r="M6257">
        <v>0.10195940259163994</v>
      </c>
      <c r="N6257" s="44">
        <v>0.73449075180575696</v>
      </c>
      <c r="O6257" s="161">
        <f t="shared" si="971"/>
        <v>5000000</v>
      </c>
      <c r="P6257" s="162">
        <f t="shared" si="972"/>
        <v>179.29129951327727</v>
      </c>
      <c r="Q6257" s="162">
        <f t="shared" si="973"/>
        <v>109.59068666839488</v>
      </c>
      <c r="R6257" s="163">
        <f t="shared" si="974"/>
        <v>1</v>
      </c>
      <c r="S6257" s="161">
        <f t="shared" si="975"/>
        <v>6000000</v>
      </c>
      <c r="T6257" s="162">
        <f t="shared" si="976"/>
        <v>189.76376650442575</v>
      </c>
      <c r="U6257" s="162">
        <f t="shared" si="977"/>
        <v>112.29534333419744</v>
      </c>
      <c r="V6257" s="163">
        <f t="shared" si="978"/>
        <v>1</v>
      </c>
      <c r="W6257" s="164">
        <f t="shared" si="979"/>
        <v>298503064.2244119</v>
      </c>
      <c r="X6257" s="164">
        <f t="shared" si="980"/>
        <v>314810539.02136981</v>
      </c>
    </row>
    <row r="6258" spans="10:24" x14ac:dyDescent="0.25">
      <c r="J6258">
        <v>6255</v>
      </c>
      <c r="K6258" s="43">
        <v>0.50243192844218398</v>
      </c>
      <c r="L6258">
        <v>0.1210811550809423</v>
      </c>
      <c r="M6258">
        <v>0.45927917389702799</v>
      </c>
      <c r="N6258" s="44">
        <v>0.87240343545172461</v>
      </c>
      <c r="O6258" s="161">
        <f t="shared" si="971"/>
        <v>5000000</v>
      </c>
      <c r="P6258" s="162">
        <f t="shared" si="972"/>
        <v>162.45601239955229</v>
      </c>
      <c r="Q6258" s="162">
        <f t="shared" si="973"/>
        <v>132.9550026800907</v>
      </c>
      <c r="R6258" s="163">
        <f t="shared" si="974"/>
        <v>1</v>
      </c>
      <c r="S6258" s="161">
        <f t="shared" si="975"/>
        <v>6000000</v>
      </c>
      <c r="T6258" s="162">
        <f t="shared" si="976"/>
        <v>184.15200413318411</v>
      </c>
      <c r="U6258" s="162">
        <f t="shared" si="977"/>
        <v>123.97750134004535</v>
      </c>
      <c r="V6258" s="163">
        <f t="shared" si="978"/>
        <v>1</v>
      </c>
      <c r="W6258" s="164">
        <f t="shared" si="979"/>
        <v>97505048.59730795</v>
      </c>
      <c r="X6258" s="164">
        <f t="shared" si="980"/>
        <v>211047016.75883251</v>
      </c>
    </row>
    <row r="6259" spans="10:24" x14ac:dyDescent="0.25">
      <c r="J6259">
        <v>6256</v>
      </c>
      <c r="K6259" s="43">
        <v>2.3281347387134943E-2</v>
      </c>
      <c r="L6259">
        <v>0.69478382474794487</v>
      </c>
      <c r="M6259">
        <v>0.51249734852474926</v>
      </c>
      <c r="N6259" s="44">
        <v>0.32577795121040165</v>
      </c>
      <c r="O6259" s="161">
        <f t="shared" si="971"/>
        <v>1000000</v>
      </c>
      <c r="P6259" s="162">
        <f t="shared" si="972"/>
        <v>187.64184602993157</v>
      </c>
      <c r="Q6259" s="162">
        <f t="shared" si="973"/>
        <v>135.62662664989881</v>
      </c>
      <c r="R6259" s="163">
        <f t="shared" si="974"/>
        <v>1</v>
      </c>
      <c r="S6259" s="161">
        <f t="shared" si="975"/>
        <v>1000000</v>
      </c>
      <c r="T6259" s="162">
        <f t="shared" si="976"/>
        <v>192.54728200997718</v>
      </c>
      <c r="U6259" s="162">
        <f t="shared" si="977"/>
        <v>125.31331332494941</v>
      </c>
      <c r="V6259" s="163">
        <f t="shared" si="978"/>
        <v>1</v>
      </c>
      <c r="W6259" s="164">
        <f t="shared" si="979"/>
        <v>2015219.3800327629</v>
      </c>
      <c r="X6259" s="164">
        <f t="shared" si="980"/>
        <v>-82766031.314972222</v>
      </c>
    </row>
    <row r="6260" spans="10:24" x14ac:dyDescent="0.25">
      <c r="J6260">
        <v>6257</v>
      </c>
      <c r="K6260" s="43">
        <v>0.11549190510786722</v>
      </c>
      <c r="L6260">
        <v>0.30060941257722074</v>
      </c>
      <c r="M6260">
        <v>0.25772181621004087</v>
      </c>
      <c r="N6260" s="44">
        <v>0.68342685272837911</v>
      </c>
      <c r="O6260" s="161">
        <f t="shared" si="971"/>
        <v>2000000</v>
      </c>
      <c r="P6260" s="162">
        <f t="shared" si="972"/>
        <v>172.16027125388277</v>
      </c>
      <c r="Q6260" s="162">
        <f t="shared" si="973"/>
        <v>121.99230211850008</v>
      </c>
      <c r="R6260" s="163">
        <f t="shared" si="974"/>
        <v>1</v>
      </c>
      <c r="S6260" s="161">
        <f t="shared" si="975"/>
        <v>2000000</v>
      </c>
      <c r="T6260" s="162">
        <f t="shared" si="976"/>
        <v>187.38675708462759</v>
      </c>
      <c r="U6260" s="162">
        <f t="shared" si="977"/>
        <v>118.49615105925004</v>
      </c>
      <c r="V6260" s="163">
        <f t="shared" si="978"/>
        <v>1</v>
      </c>
      <c r="W6260" s="164">
        <f t="shared" si="979"/>
        <v>50335938.270765379</v>
      </c>
      <c r="X6260" s="164">
        <f t="shared" si="980"/>
        <v>-12218787.949244887</v>
      </c>
    </row>
    <row r="6261" spans="10:24" x14ac:dyDescent="0.25">
      <c r="J6261">
        <v>6258</v>
      </c>
      <c r="K6261" s="43">
        <v>0.38576726895254576</v>
      </c>
      <c r="L6261">
        <v>0.30805674478244205</v>
      </c>
      <c r="M6261">
        <v>0.30408806920182241</v>
      </c>
      <c r="N6261" s="44">
        <v>0.96345302935487842</v>
      </c>
      <c r="O6261" s="161">
        <f t="shared" si="971"/>
        <v>5000000</v>
      </c>
      <c r="P6261" s="162">
        <f t="shared" si="972"/>
        <v>172.47950842021189</v>
      </c>
      <c r="Q6261" s="162">
        <f t="shared" si="973"/>
        <v>124.74642733721588</v>
      </c>
      <c r="R6261" s="163">
        <f t="shared" si="974"/>
        <v>1</v>
      </c>
      <c r="S6261" s="161">
        <f t="shared" si="975"/>
        <v>6000000</v>
      </c>
      <c r="T6261" s="162">
        <f t="shared" si="976"/>
        <v>187.49316947340395</v>
      </c>
      <c r="U6261" s="162">
        <f t="shared" si="977"/>
        <v>119.87321366860795</v>
      </c>
      <c r="V6261" s="163">
        <f t="shared" si="978"/>
        <v>1</v>
      </c>
      <c r="W6261" s="164">
        <f t="shared" si="979"/>
        <v>188665405.41498005</v>
      </c>
      <c r="X6261" s="164">
        <f t="shared" si="980"/>
        <v>255719734.82877606</v>
      </c>
    </row>
    <row r="6262" spans="10:24" x14ac:dyDescent="0.25">
      <c r="J6262">
        <v>6259</v>
      </c>
      <c r="K6262" s="43">
        <v>0.34137337583242566</v>
      </c>
      <c r="L6262">
        <v>0.17629180125006816</v>
      </c>
      <c r="M6262">
        <v>0.84005079481221867</v>
      </c>
      <c r="N6262" s="44">
        <v>0.63914758335101463</v>
      </c>
      <c r="O6262" s="161">
        <f t="shared" si="971"/>
        <v>5000000</v>
      </c>
      <c r="P6262" s="162">
        <f t="shared" si="972"/>
        <v>166.05615566137527</v>
      </c>
      <c r="Q6262" s="162">
        <f t="shared" si="973"/>
        <v>154.89333338426852</v>
      </c>
      <c r="R6262" s="163">
        <f t="shared" si="974"/>
        <v>1</v>
      </c>
      <c r="S6262" s="161">
        <f t="shared" si="975"/>
        <v>6000000</v>
      </c>
      <c r="T6262" s="162">
        <f t="shared" si="976"/>
        <v>185.3520518871251</v>
      </c>
      <c r="U6262" s="162">
        <f t="shared" si="977"/>
        <v>134.94666669213427</v>
      </c>
      <c r="V6262" s="163">
        <f t="shared" si="978"/>
        <v>1</v>
      </c>
      <c r="W6262" s="164">
        <f t="shared" si="979"/>
        <v>5814111.3855337799</v>
      </c>
      <c r="X6262" s="164">
        <f t="shared" si="980"/>
        <v>152432311.16994494</v>
      </c>
    </row>
    <row r="6263" spans="10:24" x14ac:dyDescent="0.25">
      <c r="J6263">
        <v>6260</v>
      </c>
      <c r="K6263" s="43">
        <v>0.15906031469850934</v>
      </c>
      <c r="L6263">
        <v>0.14380405006736596</v>
      </c>
      <c r="M6263">
        <v>0.44049882361708614</v>
      </c>
      <c r="N6263" s="44">
        <v>0.95220195835488119</v>
      </c>
      <c r="O6263" s="161">
        <f t="shared" si="971"/>
        <v>2000000</v>
      </c>
      <c r="P6263" s="162">
        <f t="shared" si="972"/>
        <v>164.04924842134665</v>
      </c>
      <c r="Q6263" s="162">
        <f t="shared" si="973"/>
        <v>132.00590719963512</v>
      </c>
      <c r="R6263" s="163">
        <f t="shared" si="974"/>
        <v>1</v>
      </c>
      <c r="S6263" s="161">
        <f t="shared" si="975"/>
        <v>5000000</v>
      </c>
      <c r="T6263" s="162">
        <f t="shared" si="976"/>
        <v>184.68308280711554</v>
      </c>
      <c r="U6263" s="162">
        <f t="shared" si="977"/>
        <v>123.50295359981756</v>
      </c>
      <c r="V6263" s="163">
        <f t="shared" si="978"/>
        <v>1</v>
      </c>
      <c r="W6263" s="164">
        <f t="shared" si="979"/>
        <v>14086682.443423055</v>
      </c>
      <c r="X6263" s="164">
        <f t="shared" si="980"/>
        <v>155900646.0364899</v>
      </c>
    </row>
    <row r="6264" spans="10:24" x14ac:dyDescent="0.25">
      <c r="J6264">
        <v>6261</v>
      </c>
      <c r="K6264" s="43">
        <v>0.75991533637716724</v>
      </c>
      <c r="L6264">
        <v>0.29864177863577812</v>
      </c>
      <c r="M6264">
        <v>0.90488822866930774</v>
      </c>
      <c r="N6264" s="44">
        <v>0.6683546697367081</v>
      </c>
      <c r="O6264" s="161">
        <f t="shared" si="971"/>
        <v>7000000</v>
      </c>
      <c r="P6264" s="162">
        <f t="shared" si="972"/>
        <v>172.07533627915242</v>
      </c>
      <c r="Q6264" s="162">
        <f t="shared" si="973"/>
        <v>161.19836203871012</v>
      </c>
      <c r="R6264" s="163">
        <f t="shared" si="974"/>
        <v>1</v>
      </c>
      <c r="S6264" s="161">
        <f t="shared" si="975"/>
        <v>7000000</v>
      </c>
      <c r="T6264" s="162">
        <f t="shared" si="976"/>
        <v>187.35844542638415</v>
      </c>
      <c r="U6264" s="162">
        <f t="shared" si="977"/>
        <v>138.09918101935506</v>
      </c>
      <c r="V6264" s="163">
        <f t="shared" si="978"/>
        <v>1</v>
      </c>
      <c r="W6264" s="164">
        <f t="shared" si="979"/>
        <v>26138819.683096156</v>
      </c>
      <c r="X6264" s="164">
        <f t="shared" si="980"/>
        <v>194814850.84920365</v>
      </c>
    </row>
    <row r="6265" spans="10:24" x14ac:dyDescent="0.25">
      <c r="J6265">
        <v>6262</v>
      </c>
      <c r="K6265" s="43">
        <v>0.24628580723423266</v>
      </c>
      <c r="L6265">
        <v>0.2032614153319392</v>
      </c>
      <c r="M6265">
        <v>0.97290718591571113</v>
      </c>
      <c r="N6265" s="44">
        <v>0.44764898876067083</v>
      </c>
      <c r="O6265" s="161">
        <f t="shared" si="971"/>
        <v>2000000</v>
      </c>
      <c r="P6265" s="162">
        <f t="shared" si="972"/>
        <v>167.54957675564754</v>
      </c>
      <c r="Q6265" s="162">
        <f t="shared" si="973"/>
        <v>173.50699330648888</v>
      </c>
      <c r="R6265" s="163">
        <f t="shared" si="974"/>
        <v>1</v>
      </c>
      <c r="S6265" s="161">
        <f t="shared" si="975"/>
        <v>5000000</v>
      </c>
      <c r="T6265" s="162">
        <f t="shared" si="976"/>
        <v>185.84985891854919</v>
      </c>
      <c r="U6265" s="162">
        <f t="shared" si="977"/>
        <v>144.25349665324444</v>
      </c>
      <c r="V6265" s="163">
        <f t="shared" si="978"/>
        <v>1</v>
      </c>
      <c r="W6265" s="164">
        <f t="shared" si="979"/>
        <v>-61914833.101682693</v>
      </c>
      <c r="X6265" s="164">
        <f t="shared" si="980"/>
        <v>57981811.326523751</v>
      </c>
    </row>
    <row r="6266" spans="10:24" x14ac:dyDescent="0.25">
      <c r="J6266">
        <v>6263</v>
      </c>
      <c r="K6266" s="43">
        <v>0.17316843363391066</v>
      </c>
      <c r="L6266">
        <v>0.17935187086206705</v>
      </c>
      <c r="M6266">
        <v>0.63985410464624692</v>
      </c>
      <c r="N6266" s="44">
        <v>0.72021245008872625</v>
      </c>
      <c r="O6266" s="161">
        <f t="shared" si="971"/>
        <v>2000000</v>
      </c>
      <c r="P6266" s="162">
        <f t="shared" si="972"/>
        <v>166.23243163444366</v>
      </c>
      <c r="Q6266" s="162">
        <f t="shared" si="973"/>
        <v>142.16137697338823</v>
      </c>
      <c r="R6266" s="163">
        <f t="shared" si="974"/>
        <v>1</v>
      </c>
      <c r="S6266" s="161">
        <f t="shared" si="975"/>
        <v>5000000</v>
      </c>
      <c r="T6266" s="162">
        <f t="shared" si="976"/>
        <v>185.41081054481455</v>
      </c>
      <c r="U6266" s="162">
        <f t="shared" si="977"/>
        <v>128.58068848669413</v>
      </c>
      <c r="V6266" s="163">
        <f t="shared" si="978"/>
        <v>1</v>
      </c>
      <c r="W6266" s="164">
        <f t="shared" si="979"/>
        <v>-1857890.6778891459</v>
      </c>
      <c r="X6266" s="164">
        <f t="shared" si="980"/>
        <v>134150610.29060209</v>
      </c>
    </row>
    <row r="6267" spans="10:24" x14ac:dyDescent="0.25">
      <c r="J6267">
        <v>6264</v>
      </c>
      <c r="K6267" s="43">
        <v>0.47083382909064808</v>
      </c>
      <c r="L6267">
        <v>0.80445575774923073</v>
      </c>
      <c r="M6267">
        <v>0.27725416264132574</v>
      </c>
      <c r="N6267" s="44">
        <v>0.1748583568274289</v>
      </c>
      <c r="O6267" s="161">
        <f t="shared" si="971"/>
        <v>5000000</v>
      </c>
      <c r="P6267" s="162">
        <f t="shared" si="972"/>
        <v>192.86467592918993</v>
      </c>
      <c r="Q6267" s="162">
        <f t="shared" si="973"/>
        <v>123.17963894968705</v>
      </c>
      <c r="R6267" s="163">
        <f t="shared" si="974"/>
        <v>1</v>
      </c>
      <c r="S6267" s="161">
        <f t="shared" si="975"/>
        <v>6000000</v>
      </c>
      <c r="T6267" s="162">
        <f t="shared" si="976"/>
        <v>194.28822530972997</v>
      </c>
      <c r="U6267" s="162">
        <f t="shared" si="977"/>
        <v>119.08981947484352</v>
      </c>
      <c r="V6267" s="163">
        <f t="shared" si="978"/>
        <v>0.9</v>
      </c>
      <c r="W6267" s="164">
        <f t="shared" si="979"/>
        <v>298425184.8975144</v>
      </c>
      <c r="X6267" s="164">
        <f t="shared" si="980"/>
        <v>256071391.50838679</v>
      </c>
    </row>
    <row r="6268" spans="10:24" x14ac:dyDescent="0.25">
      <c r="J6268">
        <v>6265</v>
      </c>
      <c r="K6268" s="43">
        <v>0.98763963492727891</v>
      </c>
      <c r="L6268">
        <v>0.28794939833911648</v>
      </c>
      <c r="M6268">
        <v>0.79299235442023197</v>
      </c>
      <c r="N6268" s="44">
        <v>0.90926776616076777</v>
      </c>
      <c r="O6268" s="161">
        <f t="shared" si="971"/>
        <v>9000000</v>
      </c>
      <c r="P6268" s="162">
        <f t="shared" si="972"/>
        <v>171.60922061301073</v>
      </c>
      <c r="Q6268" s="162">
        <f t="shared" si="973"/>
        <v>151.33696022279307</v>
      </c>
      <c r="R6268" s="163">
        <f t="shared" si="974"/>
        <v>1</v>
      </c>
      <c r="S6268" s="161">
        <f t="shared" si="975"/>
        <v>9000000</v>
      </c>
      <c r="T6268" s="162">
        <f t="shared" si="976"/>
        <v>187.20307353767024</v>
      </c>
      <c r="U6268" s="162">
        <f t="shared" si="977"/>
        <v>133.16848011139652</v>
      </c>
      <c r="V6268" s="163">
        <f t="shared" si="978"/>
        <v>1</v>
      </c>
      <c r="W6268" s="164">
        <f t="shared" si="979"/>
        <v>132450343.51195902</v>
      </c>
      <c r="X6268" s="164">
        <f t="shared" si="980"/>
        <v>336311340.83646345</v>
      </c>
    </row>
    <row r="6269" spans="10:24" x14ac:dyDescent="0.25">
      <c r="J6269">
        <v>6266</v>
      </c>
      <c r="K6269" s="43">
        <v>9.4475499799548057E-2</v>
      </c>
      <c r="L6269">
        <v>0.35808313989198326</v>
      </c>
      <c r="M6269">
        <v>0.39093728582333587</v>
      </c>
      <c r="N6269" s="44">
        <v>0.87769762967712928</v>
      </c>
      <c r="O6269" s="161">
        <f t="shared" si="971"/>
        <v>2000000</v>
      </c>
      <c r="P6269" s="162">
        <f t="shared" si="972"/>
        <v>174.54619186605626</v>
      </c>
      <c r="Q6269" s="162">
        <f t="shared" si="973"/>
        <v>129.46246046538792</v>
      </c>
      <c r="R6269" s="163">
        <f t="shared" si="974"/>
        <v>1</v>
      </c>
      <c r="S6269" s="161">
        <f t="shared" si="975"/>
        <v>2000000</v>
      </c>
      <c r="T6269" s="162">
        <f t="shared" si="976"/>
        <v>188.18206395535208</v>
      </c>
      <c r="U6269" s="162">
        <f t="shared" si="977"/>
        <v>122.23123023269396</v>
      </c>
      <c r="V6269" s="163">
        <f t="shared" si="978"/>
        <v>1</v>
      </c>
      <c r="W6269" s="164">
        <f t="shared" si="979"/>
        <v>40167462.801336676</v>
      </c>
      <c r="X6269" s="164">
        <f t="shared" si="980"/>
        <v>-18098332.55468376</v>
      </c>
    </row>
    <row r="6270" spans="10:24" x14ac:dyDescent="0.25">
      <c r="J6270">
        <v>6267</v>
      </c>
      <c r="K6270" s="43">
        <v>0.26139527920388606</v>
      </c>
      <c r="L6270">
        <v>0.75435765784521447</v>
      </c>
      <c r="M6270">
        <v>0.33783016024802892</v>
      </c>
      <c r="N6270" s="44">
        <v>0.13313699008823998</v>
      </c>
      <c r="O6270" s="161">
        <f t="shared" si="971"/>
        <v>2000000</v>
      </c>
      <c r="P6270" s="162">
        <f t="shared" si="972"/>
        <v>190.32400439160915</v>
      </c>
      <c r="Q6270" s="162">
        <f t="shared" si="973"/>
        <v>126.63215413951482</v>
      </c>
      <c r="R6270" s="163">
        <f t="shared" si="974"/>
        <v>1</v>
      </c>
      <c r="S6270" s="161">
        <f t="shared" si="975"/>
        <v>5000000</v>
      </c>
      <c r="T6270" s="162">
        <f t="shared" si="976"/>
        <v>193.44133479720304</v>
      </c>
      <c r="U6270" s="162">
        <f t="shared" si="977"/>
        <v>120.81607706975741</v>
      </c>
      <c r="V6270" s="163">
        <f t="shared" si="978"/>
        <v>0.9</v>
      </c>
      <c r="W6270" s="164">
        <f t="shared" si="979"/>
        <v>77383700.504188657</v>
      </c>
      <c r="X6270" s="164">
        <f t="shared" si="980"/>
        <v>176813659.77350533</v>
      </c>
    </row>
    <row r="6271" spans="10:24" x14ac:dyDescent="0.25">
      <c r="J6271">
        <v>6268</v>
      </c>
      <c r="K6271" s="43">
        <v>0.57444094709883686</v>
      </c>
      <c r="L6271">
        <v>0.19624535670533827</v>
      </c>
      <c r="M6271">
        <v>0.77617033071137298</v>
      </c>
      <c r="N6271" s="44">
        <v>8.8740418085332395E-2</v>
      </c>
      <c r="O6271" s="161">
        <f t="shared" si="971"/>
        <v>6000000</v>
      </c>
      <c r="P6271" s="162">
        <f t="shared" si="972"/>
        <v>167.17336244724171</v>
      </c>
      <c r="Q6271" s="162">
        <f t="shared" si="973"/>
        <v>150.18646079018291</v>
      </c>
      <c r="R6271" s="163">
        <f t="shared" si="974"/>
        <v>1</v>
      </c>
      <c r="S6271" s="161">
        <f t="shared" si="975"/>
        <v>6000000</v>
      </c>
      <c r="T6271" s="162">
        <f t="shared" si="976"/>
        <v>185.72445414908057</v>
      </c>
      <c r="U6271" s="162">
        <f t="shared" si="977"/>
        <v>132.59323039509147</v>
      </c>
      <c r="V6271" s="163">
        <f t="shared" si="978"/>
        <v>0.9</v>
      </c>
      <c r="W6271" s="164">
        <f t="shared" si="979"/>
        <v>51921409.942352846</v>
      </c>
      <c r="X6271" s="164">
        <f t="shared" si="980"/>
        <v>136908608.27154118</v>
      </c>
    </row>
    <row r="6272" spans="10:24" x14ac:dyDescent="0.25">
      <c r="J6272">
        <v>6269</v>
      </c>
      <c r="K6272" s="43">
        <v>0.30681951298815546</v>
      </c>
      <c r="L6272">
        <v>0.42114346094832356</v>
      </c>
      <c r="M6272">
        <v>8.3537638620471921E-2</v>
      </c>
      <c r="N6272" s="44">
        <v>0.60851194673829245</v>
      </c>
      <c r="O6272" s="161">
        <f t="shared" si="971"/>
        <v>5000000</v>
      </c>
      <c r="P6272" s="162">
        <f t="shared" si="972"/>
        <v>177.01546361445943</v>
      </c>
      <c r="Q6272" s="162">
        <f t="shared" si="973"/>
        <v>107.36674501870634</v>
      </c>
      <c r="R6272" s="163">
        <f t="shared" si="974"/>
        <v>1</v>
      </c>
      <c r="S6272" s="161">
        <f t="shared" si="975"/>
        <v>6000000</v>
      </c>
      <c r="T6272" s="162">
        <f t="shared" si="976"/>
        <v>189.00515453815314</v>
      </c>
      <c r="U6272" s="162">
        <f t="shared" si="977"/>
        <v>111.18337250935318</v>
      </c>
      <c r="V6272" s="163">
        <f t="shared" si="978"/>
        <v>1</v>
      </c>
      <c r="W6272" s="164">
        <f t="shared" si="979"/>
        <v>298243592.97876549</v>
      </c>
      <c r="X6272" s="164">
        <f t="shared" si="980"/>
        <v>316930692.17279977</v>
      </c>
    </row>
    <row r="6273" spans="10:24" x14ac:dyDescent="0.25">
      <c r="J6273">
        <v>6270</v>
      </c>
      <c r="K6273" s="43">
        <v>0.9022793471170627</v>
      </c>
      <c r="L6273">
        <v>0.57842551729765357</v>
      </c>
      <c r="M6273">
        <v>0.80143910175575739</v>
      </c>
      <c r="N6273" s="44">
        <v>3.5724874243599825E-2</v>
      </c>
      <c r="O6273" s="161">
        <f t="shared" si="971"/>
        <v>7000000</v>
      </c>
      <c r="P6273" s="162">
        <f t="shared" si="972"/>
        <v>182.96800803788091</v>
      </c>
      <c r="Q6273" s="162">
        <f t="shared" si="973"/>
        <v>151.9354551183747</v>
      </c>
      <c r="R6273" s="163">
        <f t="shared" si="974"/>
        <v>1</v>
      </c>
      <c r="S6273" s="161">
        <f t="shared" si="975"/>
        <v>9000000</v>
      </c>
      <c r="T6273" s="162">
        <f t="shared" si="976"/>
        <v>190.98933601262698</v>
      </c>
      <c r="U6273" s="162">
        <f t="shared" si="977"/>
        <v>133.46772755918735</v>
      </c>
      <c r="V6273" s="163">
        <f t="shared" si="978"/>
        <v>0.9</v>
      </c>
      <c r="W6273" s="164">
        <f t="shared" si="979"/>
        <v>167227870.43654341</v>
      </c>
      <c r="X6273" s="164">
        <f t="shared" si="980"/>
        <v>315925028.47286099</v>
      </c>
    </row>
    <row r="6274" spans="10:24" x14ac:dyDescent="0.25">
      <c r="J6274">
        <v>6271</v>
      </c>
      <c r="K6274" s="43">
        <v>0.97075759873531786</v>
      </c>
      <c r="L6274">
        <v>0.5485899027776926</v>
      </c>
      <c r="M6274">
        <v>0.63557140130381529</v>
      </c>
      <c r="N6274" s="44">
        <v>0.41036583122206693</v>
      </c>
      <c r="O6274" s="161">
        <f t="shared" si="971"/>
        <v>9000000</v>
      </c>
      <c r="P6274" s="162">
        <f t="shared" si="972"/>
        <v>181.83149294348397</v>
      </c>
      <c r="Q6274" s="162">
        <f t="shared" si="973"/>
        <v>141.93292228326271</v>
      </c>
      <c r="R6274" s="163">
        <f t="shared" si="974"/>
        <v>1</v>
      </c>
      <c r="S6274" s="161">
        <f t="shared" si="975"/>
        <v>9000000</v>
      </c>
      <c r="T6274" s="162">
        <f t="shared" si="976"/>
        <v>190.610497647828</v>
      </c>
      <c r="U6274" s="162">
        <f t="shared" si="977"/>
        <v>128.46646114163136</v>
      </c>
      <c r="V6274" s="163">
        <f t="shared" si="978"/>
        <v>1</v>
      </c>
      <c r="W6274" s="164">
        <f t="shared" si="979"/>
        <v>309087135.94199127</v>
      </c>
      <c r="X6274" s="164">
        <f t="shared" si="980"/>
        <v>409296328.5557698</v>
      </c>
    </row>
    <row r="6275" spans="10:24" x14ac:dyDescent="0.25">
      <c r="J6275">
        <v>6272</v>
      </c>
      <c r="K6275" s="43">
        <v>6.3554399445117316E-2</v>
      </c>
      <c r="L6275">
        <v>3.9295210193673658E-2</v>
      </c>
      <c r="M6275">
        <v>0.21058000022931922</v>
      </c>
      <c r="N6275" s="44">
        <v>0.75366939167352676</v>
      </c>
      <c r="O6275" s="161">
        <f t="shared" si="971"/>
        <v>2000000</v>
      </c>
      <c r="P6275" s="162">
        <f t="shared" si="972"/>
        <v>153.61614019968482</v>
      </c>
      <c r="Q6275" s="162">
        <f t="shared" si="973"/>
        <v>118.91179212462379</v>
      </c>
      <c r="R6275" s="163">
        <f t="shared" si="974"/>
        <v>1</v>
      </c>
      <c r="S6275" s="161">
        <f t="shared" si="975"/>
        <v>2000000</v>
      </c>
      <c r="T6275" s="162">
        <f t="shared" si="976"/>
        <v>181.20538006656162</v>
      </c>
      <c r="U6275" s="162">
        <f t="shared" si="977"/>
        <v>116.95589606231189</v>
      </c>
      <c r="V6275" s="163">
        <f t="shared" si="978"/>
        <v>1</v>
      </c>
      <c r="W6275" s="164">
        <f t="shared" si="979"/>
        <v>19408696.150122061</v>
      </c>
      <c r="X6275" s="164">
        <f t="shared" si="980"/>
        <v>-21501031.991500556</v>
      </c>
    </row>
    <row r="6276" spans="10:24" x14ac:dyDescent="0.25">
      <c r="J6276">
        <v>6273</v>
      </c>
      <c r="K6276" s="43">
        <v>0.13954518388731263</v>
      </c>
      <c r="L6276">
        <v>0.84109288683616179</v>
      </c>
      <c r="M6276">
        <v>4.9270135950958305E-2</v>
      </c>
      <c r="N6276" s="44">
        <v>0.31625658278780544</v>
      </c>
      <c r="O6276" s="161">
        <f t="shared" si="971"/>
        <v>2000000</v>
      </c>
      <c r="P6276" s="162">
        <f t="shared" si="972"/>
        <v>194.98439511887841</v>
      </c>
      <c r="Q6276" s="162">
        <f t="shared" si="973"/>
        <v>101.96056127194031</v>
      </c>
      <c r="R6276" s="163">
        <f t="shared" si="974"/>
        <v>1</v>
      </c>
      <c r="S6276" s="161">
        <f t="shared" si="975"/>
        <v>2000000</v>
      </c>
      <c r="T6276" s="162">
        <f t="shared" si="976"/>
        <v>194.99479837295948</v>
      </c>
      <c r="U6276" s="162">
        <f t="shared" si="977"/>
        <v>108.48028063597016</v>
      </c>
      <c r="V6276" s="163">
        <f t="shared" si="978"/>
        <v>1</v>
      </c>
      <c r="W6276" s="164">
        <f t="shared" si="979"/>
        <v>136047667.69387621</v>
      </c>
      <c r="X6276" s="164">
        <f t="shared" si="980"/>
        <v>23029035.473978639</v>
      </c>
    </row>
    <row r="6277" spans="10:24" x14ac:dyDescent="0.25">
      <c r="J6277">
        <v>6274</v>
      </c>
      <c r="K6277" s="43">
        <v>0.12429546804303349</v>
      </c>
      <c r="L6277">
        <v>0.63675492685038226</v>
      </c>
      <c r="M6277">
        <v>5.7841757821351258E-2</v>
      </c>
      <c r="N6277" s="44">
        <v>0.77347872707434207</v>
      </c>
      <c r="O6277" s="161">
        <f t="shared" ref="O6277:O6340" si="981">VLOOKUP(K6277,$E$5:$H$10,4)</f>
        <v>2000000</v>
      </c>
      <c r="P6277" s="162">
        <f t="shared" ref="P6277:P6340" si="982">_xlfn.NORM.INV(L6277,$E$12,$E$13)</f>
        <v>185.24697307396718</v>
      </c>
      <c r="Q6277" s="162">
        <f t="shared" ref="Q6277:Q6340" si="983">_xlfn.NORM.INV(M6277,$E$15,$E$16)</f>
        <v>103.53695040576926</v>
      </c>
      <c r="R6277" s="163">
        <f t="shared" ref="R6277:R6340" si="984">VLOOKUP(N6277,$E$19:$H$21,4)</f>
        <v>1</v>
      </c>
      <c r="S6277" s="161">
        <f t="shared" ref="S6277:S6340" si="985">VLOOKUP(K6277,$G$5:$H$10,2)</f>
        <v>2000000</v>
      </c>
      <c r="T6277" s="162">
        <f t="shared" ref="T6277:T6340" si="986">_xlfn.NORM.INV(L6277,$G$12,$G$13)</f>
        <v>191.74899102465574</v>
      </c>
      <c r="U6277" s="162">
        <f t="shared" ref="U6277:U6340" si="987">_xlfn.NORM.INV(M6277,$G$15,$G$16)</f>
        <v>109.26847520288463</v>
      </c>
      <c r="V6277" s="163">
        <f t="shared" ref="V6277:V6340" si="988">VLOOKUP(N6277,$G$19:$H$21,2)</f>
        <v>1</v>
      </c>
      <c r="W6277" s="164">
        <f t="shared" ref="W6277:W6340" si="989">O6277*(P6277-Q6277)*R6277-$D$23-$D$24</f>
        <v>113420045.33639583</v>
      </c>
      <c r="X6277" s="164">
        <f t="shared" ref="X6277:X6340" si="990">S6277*(T6277-U6277)*V6277-$F$23-$F$24</f>
        <v>14961031.6435422</v>
      </c>
    </row>
    <row r="6278" spans="10:24" x14ac:dyDescent="0.25">
      <c r="J6278">
        <v>6275</v>
      </c>
      <c r="K6278" s="43">
        <v>0.95882896563079634</v>
      </c>
      <c r="L6278">
        <v>0.42442073124220714</v>
      </c>
      <c r="M6278">
        <v>9.1849778705477392E-2</v>
      </c>
      <c r="N6278" s="44">
        <v>0.96988163483643064</v>
      </c>
      <c r="O6278" s="161">
        <f t="shared" si="981"/>
        <v>9000000</v>
      </c>
      <c r="P6278" s="162">
        <f t="shared" si="982"/>
        <v>177.14104733033275</v>
      </c>
      <c r="Q6278" s="162">
        <f t="shared" si="983"/>
        <v>108.4110003722883</v>
      </c>
      <c r="R6278" s="163">
        <f t="shared" si="984"/>
        <v>1</v>
      </c>
      <c r="S6278" s="161">
        <f t="shared" si="985"/>
        <v>9000000</v>
      </c>
      <c r="T6278" s="162">
        <f t="shared" si="986"/>
        <v>189.04701577677758</v>
      </c>
      <c r="U6278" s="162">
        <f t="shared" si="987"/>
        <v>111.70550018614415</v>
      </c>
      <c r="V6278" s="163">
        <f t="shared" si="988"/>
        <v>1</v>
      </c>
      <c r="W6278" s="164">
        <f t="shared" si="989"/>
        <v>568570422.62240005</v>
      </c>
      <c r="X6278" s="164">
        <f t="shared" si="990"/>
        <v>546073640.31570089</v>
      </c>
    </row>
    <row r="6279" spans="10:24" x14ac:dyDescent="0.25">
      <c r="J6279">
        <v>6276</v>
      </c>
      <c r="K6279" s="43">
        <v>0.49623688279999378</v>
      </c>
      <c r="L6279">
        <v>0.23705659944949886</v>
      </c>
      <c r="M6279">
        <v>0.24889925902321008</v>
      </c>
      <c r="N6279" s="44">
        <v>9.7826597540262017E-2</v>
      </c>
      <c r="O6279" s="161">
        <f t="shared" si="981"/>
        <v>5000000</v>
      </c>
      <c r="P6279" s="162">
        <f t="shared" si="982"/>
        <v>169.26295983728264</v>
      </c>
      <c r="Q6279" s="162">
        <f t="shared" si="983"/>
        <v>121.44084613527608</v>
      </c>
      <c r="R6279" s="163">
        <f t="shared" si="984"/>
        <v>1</v>
      </c>
      <c r="S6279" s="161">
        <f t="shared" si="985"/>
        <v>6000000</v>
      </c>
      <c r="T6279" s="162">
        <f t="shared" si="986"/>
        <v>186.42098661242755</v>
      </c>
      <c r="U6279" s="162">
        <f t="shared" si="987"/>
        <v>118.22042306763804</v>
      </c>
      <c r="V6279" s="163">
        <f t="shared" si="988"/>
        <v>0.9</v>
      </c>
      <c r="W6279" s="164">
        <f t="shared" si="989"/>
        <v>189110568.5100328</v>
      </c>
      <c r="X6279" s="164">
        <f t="shared" si="990"/>
        <v>218283043.14186341</v>
      </c>
    </row>
    <row r="6280" spans="10:24" x14ac:dyDescent="0.25">
      <c r="J6280">
        <v>6277</v>
      </c>
      <c r="K6280" s="43">
        <v>0.76879154005301387</v>
      </c>
      <c r="L6280">
        <v>0.45138377485909309</v>
      </c>
      <c r="M6280">
        <v>0.1695300501283965</v>
      </c>
      <c r="N6280" s="44">
        <v>0.72391452738591122</v>
      </c>
      <c r="O6280" s="161">
        <f t="shared" si="981"/>
        <v>7000000</v>
      </c>
      <c r="P6280" s="162">
        <f t="shared" si="982"/>
        <v>178.16750994179353</v>
      </c>
      <c r="Q6280" s="162">
        <f t="shared" si="983"/>
        <v>115.87951964107468</v>
      </c>
      <c r="R6280" s="163">
        <f t="shared" si="984"/>
        <v>1</v>
      </c>
      <c r="S6280" s="161">
        <f t="shared" si="985"/>
        <v>7000000</v>
      </c>
      <c r="T6280" s="162">
        <f t="shared" si="986"/>
        <v>189.38916998059784</v>
      </c>
      <c r="U6280" s="162">
        <f t="shared" si="987"/>
        <v>115.43975982053733</v>
      </c>
      <c r="V6280" s="163">
        <f t="shared" si="988"/>
        <v>1</v>
      </c>
      <c r="W6280" s="164">
        <f t="shared" si="989"/>
        <v>386015932.10503191</v>
      </c>
      <c r="X6280" s="164">
        <f t="shared" si="990"/>
        <v>367645871.12042356</v>
      </c>
    </row>
    <row r="6281" spans="10:24" x14ac:dyDescent="0.25">
      <c r="J6281">
        <v>6278</v>
      </c>
      <c r="K6281" s="43">
        <v>0.68189743463058461</v>
      </c>
      <c r="L6281">
        <v>0.79241408528708979</v>
      </c>
      <c r="M6281">
        <v>4.4998991122698784E-2</v>
      </c>
      <c r="N6281" s="44">
        <v>0.98507918312723375</v>
      </c>
      <c r="O6281" s="161">
        <f t="shared" si="981"/>
        <v>6000000</v>
      </c>
      <c r="P6281" s="162">
        <f t="shared" si="982"/>
        <v>192.22239227038523</v>
      </c>
      <c r="Q6281" s="162">
        <f t="shared" si="983"/>
        <v>101.09183291965985</v>
      </c>
      <c r="R6281" s="163">
        <f t="shared" si="984"/>
        <v>1</v>
      </c>
      <c r="S6281" s="161">
        <f t="shared" si="985"/>
        <v>7000000</v>
      </c>
      <c r="T6281" s="162">
        <f t="shared" si="986"/>
        <v>194.07413075679509</v>
      </c>
      <c r="U6281" s="162">
        <f t="shared" si="987"/>
        <v>108.04591645982993</v>
      </c>
      <c r="V6281" s="163">
        <f t="shared" si="988"/>
        <v>1</v>
      </c>
      <c r="W6281" s="164">
        <f t="shared" si="989"/>
        <v>496783356.10435224</v>
      </c>
      <c r="X6281" s="164">
        <f t="shared" si="990"/>
        <v>452197500.07875609</v>
      </c>
    </row>
    <row r="6282" spans="10:24" x14ac:dyDescent="0.25">
      <c r="J6282">
        <v>6279</v>
      </c>
      <c r="K6282" s="43">
        <v>0.79227767812731054</v>
      </c>
      <c r="L6282">
        <v>0.91206311165441423</v>
      </c>
      <c r="M6282">
        <v>0.88789466503628367</v>
      </c>
      <c r="N6282" s="44">
        <v>0.77761821643493645</v>
      </c>
      <c r="O6282" s="161">
        <f t="shared" si="981"/>
        <v>7000000</v>
      </c>
      <c r="P6282" s="162">
        <f t="shared" si="982"/>
        <v>200.30354185753248</v>
      </c>
      <c r="Q6282" s="162">
        <f t="shared" si="983"/>
        <v>159.30815204626276</v>
      </c>
      <c r="R6282" s="163">
        <f t="shared" si="984"/>
        <v>1</v>
      </c>
      <c r="S6282" s="161">
        <f t="shared" si="985"/>
        <v>7000000</v>
      </c>
      <c r="T6282" s="162">
        <f t="shared" si="986"/>
        <v>196.76784728584417</v>
      </c>
      <c r="U6282" s="162">
        <f t="shared" si="987"/>
        <v>137.15407602313138</v>
      </c>
      <c r="V6282" s="163">
        <f t="shared" si="988"/>
        <v>1</v>
      </c>
      <c r="W6282" s="164">
        <f t="shared" si="989"/>
        <v>236967728.67888802</v>
      </c>
      <c r="X6282" s="164">
        <f t="shared" si="990"/>
        <v>267296398.8389895</v>
      </c>
    </row>
    <row r="6283" spans="10:24" x14ac:dyDescent="0.25">
      <c r="J6283">
        <v>6280</v>
      </c>
      <c r="K6283" s="43">
        <v>0.27433809573823187</v>
      </c>
      <c r="L6283">
        <v>0.40516457845660658</v>
      </c>
      <c r="M6283">
        <v>0.72862035551172177</v>
      </c>
      <c r="N6283" s="44">
        <v>0.55141340460057509</v>
      </c>
      <c r="O6283" s="161">
        <f t="shared" si="981"/>
        <v>2000000</v>
      </c>
      <c r="P6283" s="162">
        <f t="shared" si="982"/>
        <v>176.3999787220541</v>
      </c>
      <c r="Q6283" s="162">
        <f t="shared" si="983"/>
        <v>147.17291451491883</v>
      </c>
      <c r="R6283" s="163">
        <f t="shared" si="984"/>
        <v>1</v>
      </c>
      <c r="S6283" s="161">
        <f t="shared" si="985"/>
        <v>5000000</v>
      </c>
      <c r="T6283" s="162">
        <f t="shared" si="986"/>
        <v>188.79999290735137</v>
      </c>
      <c r="U6283" s="162">
        <f t="shared" si="987"/>
        <v>131.08645725745941</v>
      </c>
      <c r="V6283" s="163">
        <f t="shared" si="988"/>
        <v>1</v>
      </c>
      <c r="W6283" s="164">
        <f t="shared" si="989"/>
        <v>8454128.4142705426</v>
      </c>
      <c r="X6283" s="164">
        <f t="shared" si="990"/>
        <v>138567678.24945974</v>
      </c>
    </row>
    <row r="6284" spans="10:24" x14ac:dyDescent="0.25">
      <c r="J6284">
        <v>6281</v>
      </c>
      <c r="K6284" s="43">
        <v>0.9833300939473526</v>
      </c>
      <c r="L6284">
        <v>0.14433910293311114</v>
      </c>
      <c r="M6284">
        <v>0.21630332370732086</v>
      </c>
      <c r="N6284" s="44">
        <v>0.49309338042376216</v>
      </c>
      <c r="O6284" s="161">
        <f t="shared" si="981"/>
        <v>9000000</v>
      </c>
      <c r="P6284" s="162">
        <f t="shared" si="982"/>
        <v>164.08461397459143</v>
      </c>
      <c r="Q6284" s="162">
        <f t="shared" si="983"/>
        <v>119.30522122129544</v>
      </c>
      <c r="R6284" s="163">
        <f t="shared" si="984"/>
        <v>1</v>
      </c>
      <c r="S6284" s="161">
        <f t="shared" si="985"/>
        <v>9000000</v>
      </c>
      <c r="T6284" s="162">
        <f t="shared" si="986"/>
        <v>184.69487132486381</v>
      </c>
      <c r="U6284" s="162">
        <f t="shared" si="987"/>
        <v>117.15261061064771</v>
      </c>
      <c r="V6284" s="163">
        <f t="shared" si="988"/>
        <v>1</v>
      </c>
      <c r="W6284" s="164">
        <f t="shared" si="989"/>
        <v>353014534.77966392</v>
      </c>
      <c r="X6284" s="164">
        <f t="shared" si="990"/>
        <v>457880346.4279449</v>
      </c>
    </row>
    <row r="6285" spans="10:24" x14ac:dyDescent="0.25">
      <c r="J6285">
        <v>6282</v>
      </c>
      <c r="K6285" s="43">
        <v>0.52028078241892439</v>
      </c>
      <c r="L6285">
        <v>0.57740981926619617</v>
      </c>
      <c r="M6285">
        <v>0.36933180365029605</v>
      </c>
      <c r="N6285" s="44">
        <v>0.84057563270676339</v>
      </c>
      <c r="O6285" s="161">
        <f t="shared" si="981"/>
        <v>5000000</v>
      </c>
      <c r="P6285" s="162">
        <f t="shared" si="982"/>
        <v>182.92907337787224</v>
      </c>
      <c r="Q6285" s="162">
        <f t="shared" si="983"/>
        <v>128.32752799678471</v>
      </c>
      <c r="R6285" s="163">
        <f t="shared" si="984"/>
        <v>1</v>
      </c>
      <c r="S6285" s="161">
        <f t="shared" si="985"/>
        <v>6000000</v>
      </c>
      <c r="T6285" s="162">
        <f t="shared" si="986"/>
        <v>190.97635779262407</v>
      </c>
      <c r="U6285" s="162">
        <f t="shared" si="987"/>
        <v>121.66376399839235</v>
      </c>
      <c r="V6285" s="163">
        <f t="shared" si="988"/>
        <v>1</v>
      </c>
      <c r="W6285" s="164">
        <f t="shared" si="989"/>
        <v>223007726.90543765</v>
      </c>
      <c r="X6285" s="164">
        <f t="shared" si="990"/>
        <v>265875562.76539028</v>
      </c>
    </row>
    <row r="6286" spans="10:24" x14ac:dyDescent="0.25">
      <c r="J6286">
        <v>6283</v>
      </c>
      <c r="K6286" s="43">
        <v>0.34786966583984591</v>
      </c>
      <c r="L6286">
        <v>0.88216333704755834</v>
      </c>
      <c r="M6286">
        <v>0.34157149554816213</v>
      </c>
      <c r="N6286" s="44">
        <v>0.70823973841742904</v>
      </c>
      <c r="O6286" s="161">
        <f t="shared" si="981"/>
        <v>5000000</v>
      </c>
      <c r="P6286" s="162">
        <f t="shared" si="982"/>
        <v>197.78806201178355</v>
      </c>
      <c r="Q6286" s="162">
        <f t="shared" si="983"/>
        <v>126.83643979767754</v>
      </c>
      <c r="R6286" s="163">
        <f t="shared" si="984"/>
        <v>1</v>
      </c>
      <c r="S6286" s="161">
        <f t="shared" si="985"/>
        <v>6000000</v>
      </c>
      <c r="T6286" s="162">
        <f t="shared" si="986"/>
        <v>195.92935400392784</v>
      </c>
      <c r="U6286" s="162">
        <f t="shared" si="987"/>
        <v>120.91821989883877</v>
      </c>
      <c r="V6286" s="163">
        <f t="shared" si="988"/>
        <v>1</v>
      </c>
      <c r="W6286" s="164">
        <f t="shared" si="989"/>
        <v>304758111.07053006</v>
      </c>
      <c r="X6286" s="164">
        <f t="shared" si="990"/>
        <v>300066804.63053441</v>
      </c>
    </row>
    <row r="6287" spans="10:24" x14ac:dyDescent="0.25">
      <c r="J6287">
        <v>6284</v>
      </c>
      <c r="K6287" s="43">
        <v>0.46407543063294332</v>
      </c>
      <c r="L6287">
        <v>2.8836796816209431E-2</v>
      </c>
      <c r="M6287">
        <v>0.99375113737994536</v>
      </c>
      <c r="N6287" s="44">
        <v>0.19873221749081538</v>
      </c>
      <c r="O6287" s="161">
        <f t="shared" si="981"/>
        <v>5000000</v>
      </c>
      <c r="P6287" s="162">
        <f t="shared" si="982"/>
        <v>151.52743886700321</v>
      </c>
      <c r="Q6287" s="162">
        <f t="shared" si="983"/>
        <v>184.95539993663931</v>
      </c>
      <c r="R6287" s="163">
        <f t="shared" si="984"/>
        <v>1</v>
      </c>
      <c r="S6287" s="161">
        <f t="shared" si="985"/>
        <v>6000000</v>
      </c>
      <c r="T6287" s="162">
        <f t="shared" si="986"/>
        <v>180.50914628900108</v>
      </c>
      <c r="U6287" s="162">
        <f t="shared" si="987"/>
        <v>149.97769996831965</v>
      </c>
      <c r="V6287" s="163">
        <f t="shared" si="988"/>
        <v>0.9</v>
      </c>
      <c r="W6287" s="164">
        <f t="shared" si="989"/>
        <v>-217139805.3481805</v>
      </c>
      <c r="X6287" s="164">
        <f t="shared" si="990"/>
        <v>14869810.131679684</v>
      </c>
    </row>
    <row r="6288" spans="10:24" x14ac:dyDescent="0.25">
      <c r="J6288">
        <v>6285</v>
      </c>
      <c r="K6288" s="43">
        <v>0.53501495885409567</v>
      </c>
      <c r="L6288">
        <v>0.39671988945907799</v>
      </c>
      <c r="M6288">
        <v>0.97885365968728577</v>
      </c>
      <c r="N6288" s="44">
        <v>0.8029840837389719</v>
      </c>
      <c r="O6288" s="161">
        <f t="shared" si="981"/>
        <v>5000000</v>
      </c>
      <c r="P6288" s="162">
        <f t="shared" si="982"/>
        <v>176.07230233164748</v>
      </c>
      <c r="Q6288" s="162">
        <f t="shared" si="983"/>
        <v>175.61257271025843</v>
      </c>
      <c r="R6288" s="163">
        <f t="shared" si="984"/>
        <v>1</v>
      </c>
      <c r="S6288" s="161">
        <f t="shared" si="985"/>
        <v>6000000</v>
      </c>
      <c r="T6288" s="162">
        <f t="shared" si="986"/>
        <v>188.69076744388249</v>
      </c>
      <c r="U6288" s="162">
        <f t="shared" si="987"/>
        <v>145.3062863551292</v>
      </c>
      <c r="V6288" s="163">
        <f t="shared" si="988"/>
        <v>1</v>
      </c>
      <c r="W6288" s="164">
        <f t="shared" si="989"/>
        <v>-47701351.893054776</v>
      </c>
      <c r="X6288" s="164">
        <f t="shared" si="990"/>
        <v>110306886.53251973</v>
      </c>
    </row>
    <row r="6289" spans="10:24" x14ac:dyDescent="0.25">
      <c r="J6289">
        <v>6286</v>
      </c>
      <c r="K6289" s="43">
        <v>0.7511774488096129</v>
      </c>
      <c r="L6289">
        <v>0.26488535712485228</v>
      </c>
      <c r="M6289">
        <v>0.64323187654231606</v>
      </c>
      <c r="N6289" s="44">
        <v>0.7752864601888847</v>
      </c>
      <c r="O6289" s="161">
        <f t="shared" si="981"/>
        <v>7000000</v>
      </c>
      <c r="P6289" s="162">
        <f t="shared" si="982"/>
        <v>170.57465908538742</v>
      </c>
      <c r="Q6289" s="162">
        <f t="shared" si="983"/>
        <v>142.34221934486138</v>
      </c>
      <c r="R6289" s="163">
        <f t="shared" si="984"/>
        <v>1</v>
      </c>
      <c r="S6289" s="161">
        <f t="shared" si="985"/>
        <v>7000000</v>
      </c>
      <c r="T6289" s="162">
        <f t="shared" si="986"/>
        <v>186.85821969512915</v>
      </c>
      <c r="U6289" s="162">
        <f t="shared" si="987"/>
        <v>128.6711096724307</v>
      </c>
      <c r="V6289" s="163">
        <f t="shared" si="988"/>
        <v>1</v>
      </c>
      <c r="W6289" s="164">
        <f t="shared" si="989"/>
        <v>147627078.18368232</v>
      </c>
      <c r="X6289" s="164">
        <f t="shared" si="990"/>
        <v>257309770.15888911</v>
      </c>
    </row>
    <row r="6290" spans="10:24" x14ac:dyDescent="0.25">
      <c r="J6290">
        <v>6287</v>
      </c>
      <c r="K6290" s="43">
        <v>0.73712104453753036</v>
      </c>
      <c r="L6290">
        <v>0.62410628654546008</v>
      </c>
      <c r="M6290">
        <v>0.93040361702523</v>
      </c>
      <c r="N6290" s="44">
        <v>0.30088413201656394</v>
      </c>
      <c r="O6290" s="161">
        <f t="shared" si="981"/>
        <v>6000000</v>
      </c>
      <c r="P6290" s="162">
        <f t="shared" si="982"/>
        <v>184.74425066229895</v>
      </c>
      <c r="Q6290" s="162">
        <f t="shared" si="983"/>
        <v>164.57607555173814</v>
      </c>
      <c r="R6290" s="163">
        <f t="shared" si="984"/>
        <v>1</v>
      </c>
      <c r="S6290" s="161">
        <f t="shared" si="985"/>
        <v>7000000</v>
      </c>
      <c r="T6290" s="162">
        <f t="shared" si="986"/>
        <v>191.58141688743299</v>
      </c>
      <c r="U6290" s="162">
        <f t="shared" si="987"/>
        <v>139.78803777586907</v>
      </c>
      <c r="V6290" s="163">
        <f t="shared" si="988"/>
        <v>1</v>
      </c>
      <c r="W6290" s="164">
        <f t="shared" si="989"/>
        <v>71009050.663364857</v>
      </c>
      <c r="X6290" s="164">
        <f t="shared" si="990"/>
        <v>212553653.78094745</v>
      </c>
    </row>
    <row r="6291" spans="10:24" x14ac:dyDescent="0.25">
      <c r="J6291">
        <v>6288</v>
      </c>
      <c r="K6291" s="43">
        <v>0.79685527022198654</v>
      </c>
      <c r="L6291">
        <v>0.45202216555678953</v>
      </c>
      <c r="M6291">
        <v>0.73261058221786057</v>
      </c>
      <c r="N6291" s="44">
        <v>0.73305852880034506</v>
      </c>
      <c r="O6291" s="161">
        <f t="shared" si="981"/>
        <v>7000000</v>
      </c>
      <c r="P6291" s="162">
        <f t="shared" si="982"/>
        <v>178.19169048136806</v>
      </c>
      <c r="Q6291" s="162">
        <f t="shared" si="983"/>
        <v>147.41455294055936</v>
      </c>
      <c r="R6291" s="163">
        <f t="shared" si="984"/>
        <v>1</v>
      </c>
      <c r="S6291" s="161">
        <f t="shared" si="985"/>
        <v>7000000</v>
      </c>
      <c r="T6291" s="162">
        <f t="shared" si="986"/>
        <v>189.39723016045602</v>
      </c>
      <c r="U6291" s="162">
        <f t="shared" si="987"/>
        <v>131.20727647027968</v>
      </c>
      <c r="V6291" s="163">
        <f t="shared" si="988"/>
        <v>1</v>
      </c>
      <c r="W6291" s="164">
        <f t="shared" si="989"/>
        <v>165439962.78566086</v>
      </c>
      <c r="X6291" s="164">
        <f t="shared" si="990"/>
        <v>257329675.8312344</v>
      </c>
    </row>
    <row r="6292" spans="10:24" x14ac:dyDescent="0.25">
      <c r="J6292">
        <v>6289</v>
      </c>
      <c r="K6292" s="43">
        <v>0.97516095246735013</v>
      </c>
      <c r="L6292">
        <v>0.5670253105091414</v>
      </c>
      <c r="M6292">
        <v>0.41588368506798012</v>
      </c>
      <c r="N6292" s="44">
        <v>0.59684560340737869</v>
      </c>
      <c r="O6292" s="161">
        <f t="shared" si="981"/>
        <v>9000000</v>
      </c>
      <c r="P6292" s="162">
        <f t="shared" si="982"/>
        <v>182.53208732566273</v>
      </c>
      <c r="Q6292" s="162">
        <f t="shared" si="983"/>
        <v>130.75129198406196</v>
      </c>
      <c r="R6292" s="163">
        <f t="shared" si="984"/>
        <v>1</v>
      </c>
      <c r="S6292" s="161">
        <f t="shared" si="985"/>
        <v>9000000</v>
      </c>
      <c r="T6292" s="162">
        <f t="shared" si="986"/>
        <v>190.84402910855425</v>
      </c>
      <c r="U6292" s="162">
        <f t="shared" si="987"/>
        <v>122.87564599203098</v>
      </c>
      <c r="V6292" s="163">
        <f t="shared" si="988"/>
        <v>1</v>
      </c>
      <c r="W6292" s="164">
        <f t="shared" si="989"/>
        <v>416027158.07440686</v>
      </c>
      <c r="X6292" s="164">
        <f t="shared" si="990"/>
        <v>461715448.04870939</v>
      </c>
    </row>
    <row r="6293" spans="10:24" x14ac:dyDescent="0.25">
      <c r="J6293">
        <v>6290</v>
      </c>
      <c r="K6293" s="43">
        <v>0.1647517760758529</v>
      </c>
      <c r="L6293">
        <v>0.43611556682327379</v>
      </c>
      <c r="M6293">
        <v>0.73749859537259521</v>
      </c>
      <c r="N6293" s="44">
        <v>0.72061354843721903</v>
      </c>
      <c r="O6293" s="161">
        <f t="shared" si="981"/>
        <v>2000000</v>
      </c>
      <c r="P6293" s="162">
        <f t="shared" si="982"/>
        <v>177.58762308150196</v>
      </c>
      <c r="Q6293" s="162">
        <f t="shared" si="983"/>
        <v>147.71305409108183</v>
      </c>
      <c r="R6293" s="163">
        <f t="shared" si="984"/>
        <v>1</v>
      </c>
      <c r="S6293" s="161">
        <f t="shared" si="985"/>
        <v>5000000</v>
      </c>
      <c r="T6293" s="162">
        <f t="shared" si="986"/>
        <v>189.19587436050065</v>
      </c>
      <c r="U6293" s="162">
        <f t="shared" si="987"/>
        <v>131.3565270455409</v>
      </c>
      <c r="V6293" s="163">
        <f t="shared" si="988"/>
        <v>1</v>
      </c>
      <c r="W6293" s="164">
        <f t="shared" si="989"/>
        <v>9749137.9808402583</v>
      </c>
      <c r="X6293" s="164">
        <f t="shared" si="990"/>
        <v>139196736.57479876</v>
      </c>
    </row>
    <row r="6294" spans="10:24" x14ac:dyDescent="0.25">
      <c r="J6294">
        <v>6291</v>
      </c>
      <c r="K6294" s="43">
        <v>0.37627157519175713</v>
      </c>
      <c r="L6294">
        <v>0.42812800747118784</v>
      </c>
      <c r="M6294">
        <v>0.11088346936479965</v>
      </c>
      <c r="N6294" s="44">
        <v>0.44366358717599996</v>
      </c>
      <c r="O6294" s="161">
        <f t="shared" si="981"/>
        <v>5000000</v>
      </c>
      <c r="P6294" s="162">
        <f t="shared" si="982"/>
        <v>177.28286801853727</v>
      </c>
      <c r="Q6294" s="162">
        <f t="shared" si="983"/>
        <v>110.56313654489419</v>
      </c>
      <c r="R6294" s="163">
        <f t="shared" si="984"/>
        <v>1</v>
      </c>
      <c r="S6294" s="161">
        <f t="shared" si="985"/>
        <v>6000000</v>
      </c>
      <c r="T6294" s="162">
        <f t="shared" si="986"/>
        <v>189.09428933951241</v>
      </c>
      <c r="U6294" s="162">
        <f t="shared" si="987"/>
        <v>112.78156827244709</v>
      </c>
      <c r="V6294" s="163">
        <f t="shared" si="988"/>
        <v>1</v>
      </c>
      <c r="W6294" s="164">
        <f t="shared" si="989"/>
        <v>283598657.36821538</v>
      </c>
      <c r="X6294" s="164">
        <f t="shared" si="990"/>
        <v>307876326.40239197</v>
      </c>
    </row>
    <row r="6295" spans="10:24" x14ac:dyDescent="0.25">
      <c r="J6295">
        <v>6292</v>
      </c>
      <c r="K6295" s="43">
        <v>0.27084593611056695</v>
      </c>
      <c r="L6295">
        <v>0.32132886718594789</v>
      </c>
      <c r="M6295">
        <v>0.68165087459528362</v>
      </c>
      <c r="N6295" s="44">
        <v>0.90573032235968343</v>
      </c>
      <c r="O6295" s="161">
        <f t="shared" si="981"/>
        <v>2000000</v>
      </c>
      <c r="P6295" s="162">
        <f t="shared" si="982"/>
        <v>173.04020912764955</v>
      </c>
      <c r="Q6295" s="162">
        <f t="shared" si="983"/>
        <v>144.44640409396069</v>
      </c>
      <c r="R6295" s="163">
        <f t="shared" si="984"/>
        <v>1</v>
      </c>
      <c r="S6295" s="161">
        <f t="shared" si="985"/>
        <v>5000000</v>
      </c>
      <c r="T6295" s="162">
        <f t="shared" si="986"/>
        <v>187.68006970921653</v>
      </c>
      <c r="U6295" s="162">
        <f t="shared" si="987"/>
        <v>129.72320204698036</v>
      </c>
      <c r="V6295" s="163">
        <f t="shared" si="988"/>
        <v>1</v>
      </c>
      <c r="W6295" s="164">
        <f t="shared" si="989"/>
        <v>7187610.0673777014</v>
      </c>
      <c r="X6295" s="164">
        <f t="shared" si="990"/>
        <v>139784338.31118083</v>
      </c>
    </row>
    <row r="6296" spans="10:24" x14ac:dyDescent="0.25">
      <c r="J6296">
        <v>6293</v>
      </c>
      <c r="K6296" s="43">
        <v>0.60227709886917713</v>
      </c>
      <c r="L6296">
        <v>0.69721648677764569</v>
      </c>
      <c r="M6296">
        <v>6.9880252484488148E-2</v>
      </c>
      <c r="N6296" s="44">
        <v>0.67858867251262467</v>
      </c>
      <c r="O6296" s="161">
        <f t="shared" si="981"/>
        <v>6000000</v>
      </c>
      <c r="P6296" s="162">
        <f t="shared" si="982"/>
        <v>187.74617269483522</v>
      </c>
      <c r="Q6296" s="162">
        <f t="shared" si="983"/>
        <v>105.46633058453503</v>
      </c>
      <c r="R6296" s="163">
        <f t="shared" si="984"/>
        <v>1</v>
      </c>
      <c r="S6296" s="161">
        <f t="shared" si="985"/>
        <v>7000000</v>
      </c>
      <c r="T6296" s="162">
        <f t="shared" si="986"/>
        <v>192.58205756494507</v>
      </c>
      <c r="U6296" s="162">
        <f t="shared" si="987"/>
        <v>110.23316529226751</v>
      </c>
      <c r="V6296" s="163">
        <f t="shared" si="988"/>
        <v>1</v>
      </c>
      <c r="W6296" s="164">
        <f t="shared" si="989"/>
        <v>443679052.66180116</v>
      </c>
      <c r="X6296" s="164">
        <f t="shared" si="990"/>
        <v>426442245.9087429</v>
      </c>
    </row>
    <row r="6297" spans="10:24" x14ac:dyDescent="0.25">
      <c r="J6297">
        <v>6294</v>
      </c>
      <c r="K6297" s="43">
        <v>0.34217405571297932</v>
      </c>
      <c r="L6297">
        <v>0.82613066195801788</v>
      </c>
      <c r="M6297">
        <v>0.68454896963910949</v>
      </c>
      <c r="N6297" s="44">
        <v>0.44672788038755185</v>
      </c>
      <c r="O6297" s="161">
        <f t="shared" si="981"/>
        <v>5000000</v>
      </c>
      <c r="P6297" s="162">
        <f t="shared" si="982"/>
        <v>194.08476827117218</v>
      </c>
      <c r="Q6297" s="162">
        <f t="shared" si="983"/>
        <v>144.60915156912102</v>
      </c>
      <c r="R6297" s="163">
        <f t="shared" si="984"/>
        <v>1</v>
      </c>
      <c r="S6297" s="161">
        <f t="shared" si="985"/>
        <v>6000000</v>
      </c>
      <c r="T6297" s="162">
        <f t="shared" si="986"/>
        <v>194.69492275705738</v>
      </c>
      <c r="U6297" s="162">
        <f t="shared" si="987"/>
        <v>129.80457578456051</v>
      </c>
      <c r="V6297" s="163">
        <f t="shared" si="988"/>
        <v>1</v>
      </c>
      <c r="W6297" s="164">
        <f t="shared" si="989"/>
        <v>197378083.51025578</v>
      </c>
      <c r="X6297" s="164">
        <f t="shared" si="990"/>
        <v>239342081.8349812</v>
      </c>
    </row>
    <row r="6298" spans="10:24" x14ac:dyDescent="0.25">
      <c r="J6298">
        <v>6295</v>
      </c>
      <c r="K6298" s="43">
        <v>0.50405011700058844</v>
      </c>
      <c r="L6298">
        <v>0.75321488122752833</v>
      </c>
      <c r="M6298">
        <v>0.17970918337736697</v>
      </c>
      <c r="N6298" s="44">
        <v>0.38380604724738954</v>
      </c>
      <c r="O6298" s="161">
        <f t="shared" si="981"/>
        <v>5000000</v>
      </c>
      <c r="P6298" s="162">
        <f t="shared" si="982"/>
        <v>190.26962095551437</v>
      </c>
      <c r="Q6298" s="162">
        <f t="shared" si="983"/>
        <v>116.67052108775854</v>
      </c>
      <c r="R6298" s="163">
        <f t="shared" si="984"/>
        <v>1</v>
      </c>
      <c r="S6298" s="161">
        <f t="shared" si="985"/>
        <v>6000000</v>
      </c>
      <c r="T6298" s="162">
        <f t="shared" si="986"/>
        <v>193.42320698517145</v>
      </c>
      <c r="U6298" s="162">
        <f t="shared" si="987"/>
        <v>115.83526054387927</v>
      </c>
      <c r="V6298" s="163">
        <f t="shared" si="988"/>
        <v>1</v>
      </c>
      <c r="W6298" s="164">
        <f t="shared" si="989"/>
        <v>317995499.33877915</v>
      </c>
      <c r="X6298" s="164">
        <f t="shared" si="990"/>
        <v>315527678.64775306</v>
      </c>
    </row>
    <row r="6299" spans="10:24" x14ac:dyDescent="0.25">
      <c r="J6299">
        <v>6296</v>
      </c>
      <c r="K6299" s="43">
        <v>0.70307739169298733</v>
      </c>
      <c r="L6299">
        <v>0.10967116762062323</v>
      </c>
      <c r="M6299">
        <v>0.92226227625930812</v>
      </c>
      <c r="N6299" s="44">
        <v>0.97200382114171724</v>
      </c>
      <c r="O6299" s="161">
        <f t="shared" si="981"/>
        <v>6000000</v>
      </c>
      <c r="P6299" s="162">
        <f t="shared" si="982"/>
        <v>161.57581834991913</v>
      </c>
      <c r="Q6299" s="162">
        <f t="shared" si="983"/>
        <v>163.40908714520012</v>
      </c>
      <c r="R6299" s="163">
        <f t="shared" si="984"/>
        <v>1</v>
      </c>
      <c r="S6299" s="161">
        <f t="shared" si="985"/>
        <v>7000000</v>
      </c>
      <c r="T6299" s="162">
        <f t="shared" si="986"/>
        <v>183.85860611663972</v>
      </c>
      <c r="U6299" s="162">
        <f t="shared" si="987"/>
        <v>139.20454357260007</v>
      </c>
      <c r="V6299" s="163">
        <f t="shared" si="988"/>
        <v>1</v>
      </c>
      <c r="W6299" s="164">
        <f t="shared" si="989"/>
        <v>-60999612.771685913</v>
      </c>
      <c r="X6299" s="164">
        <f t="shared" si="990"/>
        <v>162578437.80827755</v>
      </c>
    </row>
    <row r="6300" spans="10:24" x14ac:dyDescent="0.25">
      <c r="J6300">
        <v>6297</v>
      </c>
      <c r="K6300" s="43">
        <v>5.1197806501778631E-2</v>
      </c>
      <c r="L6300">
        <v>5.2269010171054342E-3</v>
      </c>
      <c r="M6300">
        <v>0.84849173574315084</v>
      </c>
      <c r="N6300" s="44">
        <v>0.96921527853073297</v>
      </c>
      <c r="O6300" s="161">
        <f t="shared" si="981"/>
        <v>2000000</v>
      </c>
      <c r="P6300" s="162">
        <f t="shared" si="982"/>
        <v>141.59331559347697</v>
      </c>
      <c r="Q6300" s="162">
        <f t="shared" si="983"/>
        <v>155.59972209169908</v>
      </c>
      <c r="R6300" s="163">
        <f t="shared" si="984"/>
        <v>1</v>
      </c>
      <c r="S6300" s="161">
        <f t="shared" si="985"/>
        <v>2000000</v>
      </c>
      <c r="T6300" s="162">
        <f t="shared" si="986"/>
        <v>177.19777186449232</v>
      </c>
      <c r="U6300" s="162">
        <f t="shared" si="987"/>
        <v>135.29986104584952</v>
      </c>
      <c r="V6300" s="163">
        <f t="shared" si="988"/>
        <v>1</v>
      </c>
      <c r="W6300" s="164">
        <f t="shared" si="989"/>
        <v>-78012812.99644421</v>
      </c>
      <c r="X6300" s="164">
        <f t="shared" si="990"/>
        <v>-66204178.362714395</v>
      </c>
    </row>
    <row r="6301" spans="10:24" x14ac:dyDescent="0.25">
      <c r="J6301">
        <v>6298</v>
      </c>
      <c r="K6301" s="43">
        <v>0.83823568922407932</v>
      </c>
      <c r="L6301">
        <v>0.7840751532621113</v>
      </c>
      <c r="M6301">
        <v>9.4739424588808241E-2</v>
      </c>
      <c r="N6301" s="44">
        <v>0.20370717420038065</v>
      </c>
      <c r="O6301" s="161">
        <f t="shared" si="981"/>
        <v>7000000</v>
      </c>
      <c r="P6301" s="162">
        <f t="shared" si="982"/>
        <v>191.79045559024797</v>
      </c>
      <c r="Q6301" s="162">
        <f t="shared" si="983"/>
        <v>108.75755259337825</v>
      </c>
      <c r="R6301" s="163">
        <f t="shared" si="984"/>
        <v>1</v>
      </c>
      <c r="S6301" s="161">
        <f t="shared" si="985"/>
        <v>7000000</v>
      </c>
      <c r="T6301" s="162">
        <f t="shared" si="986"/>
        <v>193.930151863416</v>
      </c>
      <c r="U6301" s="162">
        <f t="shared" si="987"/>
        <v>111.87877629668913</v>
      </c>
      <c r="V6301" s="163">
        <f t="shared" si="988"/>
        <v>1</v>
      </c>
      <c r="W6301" s="164">
        <f t="shared" si="989"/>
        <v>531230320.97808802</v>
      </c>
      <c r="X6301" s="164">
        <f t="shared" si="990"/>
        <v>424359628.9670881</v>
      </c>
    </row>
    <row r="6302" spans="10:24" x14ac:dyDescent="0.25">
      <c r="J6302">
        <v>6299</v>
      </c>
      <c r="K6302" s="43">
        <v>0.95131076270134474</v>
      </c>
      <c r="L6302">
        <v>0.87824568803580194</v>
      </c>
      <c r="M6302">
        <v>0.93377703198316231</v>
      </c>
      <c r="N6302" s="44">
        <v>0.9349739725968369</v>
      </c>
      <c r="O6302" s="161">
        <f t="shared" si="981"/>
        <v>9000000</v>
      </c>
      <c r="P6302" s="162">
        <f t="shared" si="982"/>
        <v>197.49392658882351</v>
      </c>
      <c r="Q6302" s="162">
        <f t="shared" si="983"/>
        <v>165.09052372424156</v>
      </c>
      <c r="R6302" s="163">
        <f t="shared" si="984"/>
        <v>1</v>
      </c>
      <c r="S6302" s="161">
        <f t="shared" si="985"/>
        <v>9000000</v>
      </c>
      <c r="T6302" s="162">
        <f t="shared" si="986"/>
        <v>195.83130886294117</v>
      </c>
      <c r="U6302" s="162">
        <f t="shared" si="987"/>
        <v>140.04526186212078</v>
      </c>
      <c r="V6302" s="163">
        <f t="shared" si="988"/>
        <v>1</v>
      </c>
      <c r="W6302" s="164">
        <f t="shared" si="989"/>
        <v>241630625.78123754</v>
      </c>
      <c r="X6302" s="164">
        <f t="shared" si="990"/>
        <v>352074423.00738353</v>
      </c>
    </row>
    <row r="6303" spans="10:24" x14ac:dyDescent="0.25">
      <c r="J6303">
        <v>6300</v>
      </c>
      <c r="K6303" s="43">
        <v>0.29918066835087387</v>
      </c>
      <c r="L6303">
        <v>0.39855721980529824</v>
      </c>
      <c r="M6303">
        <v>0.99256370544387063</v>
      </c>
      <c r="N6303" s="44">
        <v>0.3214090053228178</v>
      </c>
      <c r="O6303" s="161">
        <f t="shared" si="981"/>
        <v>2000000</v>
      </c>
      <c r="P6303" s="162">
        <f t="shared" si="982"/>
        <v>176.14374992771278</v>
      </c>
      <c r="Q6303" s="162">
        <f t="shared" si="983"/>
        <v>183.70933611410945</v>
      </c>
      <c r="R6303" s="163">
        <f t="shared" si="984"/>
        <v>1</v>
      </c>
      <c r="S6303" s="161">
        <f t="shared" si="985"/>
        <v>5000000</v>
      </c>
      <c r="T6303" s="162">
        <f t="shared" si="986"/>
        <v>188.71458330923758</v>
      </c>
      <c r="U6303" s="162">
        <f t="shared" si="987"/>
        <v>149.35466805705471</v>
      </c>
      <c r="V6303" s="163">
        <f t="shared" si="988"/>
        <v>1</v>
      </c>
      <c r="W6303" s="164">
        <f t="shared" si="989"/>
        <v>-65131172.372793347</v>
      </c>
      <c r="X6303" s="164">
        <f t="shared" si="990"/>
        <v>46799576.260914356</v>
      </c>
    </row>
    <row r="6304" spans="10:24" x14ac:dyDescent="0.25">
      <c r="J6304">
        <v>6301</v>
      </c>
      <c r="K6304" s="43">
        <v>0.30020792375789185</v>
      </c>
      <c r="L6304">
        <v>0.2863990528800493</v>
      </c>
      <c r="M6304">
        <v>1.5342333106307282E-2</v>
      </c>
      <c r="N6304" s="44">
        <v>0.46089006727734927</v>
      </c>
      <c r="O6304" s="161">
        <f t="shared" si="981"/>
        <v>5000000</v>
      </c>
      <c r="P6304" s="162">
        <f t="shared" si="982"/>
        <v>171.54096919050446</v>
      </c>
      <c r="Q6304" s="162">
        <f t="shared" si="983"/>
        <v>91.777236178509753</v>
      </c>
      <c r="R6304" s="163">
        <f t="shared" si="984"/>
        <v>1</v>
      </c>
      <c r="S6304" s="161">
        <f t="shared" si="985"/>
        <v>6000000</v>
      </c>
      <c r="T6304" s="162">
        <f t="shared" si="986"/>
        <v>187.18032306350148</v>
      </c>
      <c r="U6304" s="162">
        <f t="shared" si="987"/>
        <v>103.38861808925488</v>
      </c>
      <c r="V6304" s="163">
        <f t="shared" si="988"/>
        <v>1</v>
      </c>
      <c r="W6304" s="164">
        <f t="shared" si="989"/>
        <v>348818665.05997354</v>
      </c>
      <c r="X6304" s="164">
        <f t="shared" si="990"/>
        <v>352750229.84547961</v>
      </c>
    </row>
    <row r="6305" spans="10:24" x14ac:dyDescent="0.25">
      <c r="J6305">
        <v>6302</v>
      </c>
      <c r="K6305" s="43">
        <v>0.3985409475744548</v>
      </c>
      <c r="L6305">
        <v>0.30423671661320373</v>
      </c>
      <c r="M6305">
        <v>0.63505901455264424</v>
      </c>
      <c r="N6305" s="44">
        <v>0.88729730529779793</v>
      </c>
      <c r="O6305" s="161">
        <f t="shared" si="981"/>
        <v>5000000</v>
      </c>
      <c r="P6305" s="162">
        <f t="shared" si="982"/>
        <v>172.31619382843431</v>
      </c>
      <c r="Q6305" s="162">
        <f t="shared" si="983"/>
        <v>141.9056508169061</v>
      </c>
      <c r="R6305" s="163">
        <f t="shared" si="984"/>
        <v>1</v>
      </c>
      <c r="S6305" s="161">
        <f t="shared" si="985"/>
        <v>6000000</v>
      </c>
      <c r="T6305" s="162">
        <f t="shared" si="986"/>
        <v>187.43873127614478</v>
      </c>
      <c r="U6305" s="162">
        <f t="shared" si="987"/>
        <v>128.45282540845307</v>
      </c>
      <c r="V6305" s="163">
        <f t="shared" si="988"/>
        <v>1</v>
      </c>
      <c r="W6305" s="164">
        <f t="shared" si="989"/>
        <v>102052715.05764103</v>
      </c>
      <c r="X6305" s="164">
        <f t="shared" si="990"/>
        <v>203915435.20615029</v>
      </c>
    </row>
    <row r="6306" spans="10:24" x14ac:dyDescent="0.25">
      <c r="J6306">
        <v>6303</v>
      </c>
      <c r="K6306" s="43">
        <v>0.43945275163910458</v>
      </c>
      <c r="L6306">
        <v>0.32738634531631106</v>
      </c>
      <c r="M6306">
        <v>0.95423455196450568</v>
      </c>
      <c r="N6306" s="44">
        <v>7.7033396461131276E-2</v>
      </c>
      <c r="O6306" s="161">
        <f t="shared" si="981"/>
        <v>5000000</v>
      </c>
      <c r="P6306" s="162">
        <f t="shared" si="982"/>
        <v>173.2928732203095</v>
      </c>
      <c r="Q6306" s="162">
        <f t="shared" si="983"/>
        <v>168.74753869218188</v>
      </c>
      <c r="R6306" s="163">
        <f t="shared" si="984"/>
        <v>1</v>
      </c>
      <c r="S6306" s="161">
        <f t="shared" si="985"/>
        <v>6000000</v>
      </c>
      <c r="T6306" s="162">
        <f t="shared" si="986"/>
        <v>187.76429107343651</v>
      </c>
      <c r="U6306" s="162">
        <f t="shared" si="987"/>
        <v>141.87376934609094</v>
      </c>
      <c r="V6306" s="163">
        <f t="shared" si="988"/>
        <v>0.9</v>
      </c>
      <c r="W6306" s="164">
        <f t="shared" si="989"/>
        <v>-27273327.359361872</v>
      </c>
      <c r="X6306" s="164">
        <f t="shared" si="990"/>
        <v>97808817.327666104</v>
      </c>
    </row>
    <row r="6307" spans="10:24" x14ac:dyDescent="0.25">
      <c r="J6307">
        <v>6304</v>
      </c>
      <c r="K6307" s="43">
        <v>0.8749772324836117</v>
      </c>
      <c r="L6307">
        <v>0.52754970561788506</v>
      </c>
      <c r="M6307">
        <v>0.16428939998631964</v>
      </c>
      <c r="N6307" s="44">
        <v>0.80126192794377082</v>
      </c>
      <c r="O6307" s="161">
        <f t="shared" si="981"/>
        <v>7000000</v>
      </c>
      <c r="P6307" s="162">
        <f t="shared" si="982"/>
        <v>181.0366777478047</v>
      </c>
      <c r="Q6307" s="162">
        <f t="shared" si="983"/>
        <v>115.46038974331289</v>
      </c>
      <c r="R6307" s="163">
        <f t="shared" si="984"/>
        <v>1</v>
      </c>
      <c r="S6307" s="161">
        <f t="shared" si="985"/>
        <v>7000000</v>
      </c>
      <c r="T6307" s="162">
        <f t="shared" si="986"/>
        <v>190.34555924926823</v>
      </c>
      <c r="U6307" s="162">
        <f t="shared" si="987"/>
        <v>115.23019487165644</v>
      </c>
      <c r="V6307" s="163">
        <f t="shared" si="988"/>
        <v>1</v>
      </c>
      <c r="W6307" s="164">
        <f t="shared" si="989"/>
        <v>409034016.0314427</v>
      </c>
      <c r="X6307" s="164">
        <f t="shared" si="990"/>
        <v>375807550.64328259</v>
      </c>
    </row>
    <row r="6308" spans="10:24" x14ac:dyDescent="0.25">
      <c r="J6308">
        <v>6305</v>
      </c>
      <c r="K6308" s="43">
        <v>0.84873086897232353</v>
      </c>
      <c r="L6308">
        <v>0.75596520695209002</v>
      </c>
      <c r="M6308">
        <v>0.89150931779346099</v>
      </c>
      <c r="N6308" s="44">
        <v>0.7469503782566399</v>
      </c>
      <c r="O6308" s="161">
        <f t="shared" si="981"/>
        <v>7000000</v>
      </c>
      <c r="P6308" s="162">
        <f t="shared" si="982"/>
        <v>190.40073643591225</v>
      </c>
      <c r="Q6308" s="162">
        <f t="shared" si="983"/>
        <v>159.69189497136196</v>
      </c>
      <c r="R6308" s="163">
        <f t="shared" si="984"/>
        <v>1</v>
      </c>
      <c r="S6308" s="161">
        <f t="shared" si="985"/>
        <v>7000000</v>
      </c>
      <c r="T6308" s="162">
        <f t="shared" si="986"/>
        <v>193.46691214530409</v>
      </c>
      <c r="U6308" s="162">
        <f t="shared" si="987"/>
        <v>137.34594748568099</v>
      </c>
      <c r="V6308" s="163">
        <f t="shared" si="988"/>
        <v>1</v>
      </c>
      <c r="W6308" s="164">
        <f t="shared" si="989"/>
        <v>164961890.25185204</v>
      </c>
      <c r="X6308" s="164">
        <f t="shared" si="990"/>
        <v>242846752.61736166</v>
      </c>
    </row>
    <row r="6309" spans="10:24" x14ac:dyDescent="0.25">
      <c r="J6309">
        <v>6306</v>
      </c>
      <c r="K6309" s="43">
        <v>4.5511012103248372E-2</v>
      </c>
      <c r="L6309">
        <v>7.2972763122746032E-2</v>
      </c>
      <c r="M6309">
        <v>0.99012767876076102</v>
      </c>
      <c r="N6309" s="44">
        <v>0.57165868307421719</v>
      </c>
      <c r="O6309" s="161">
        <f t="shared" si="981"/>
        <v>1000000</v>
      </c>
      <c r="P6309" s="162">
        <f t="shared" si="982"/>
        <v>158.18995780196224</v>
      </c>
      <c r="Q6309" s="162">
        <f t="shared" si="983"/>
        <v>181.6233069954406</v>
      </c>
      <c r="R6309" s="163">
        <f t="shared" si="984"/>
        <v>1</v>
      </c>
      <c r="S6309" s="161">
        <f t="shared" si="985"/>
        <v>1000000</v>
      </c>
      <c r="T6309" s="162">
        <f t="shared" si="986"/>
        <v>182.72998593398742</v>
      </c>
      <c r="U6309" s="162">
        <f t="shared" si="987"/>
        <v>148.3116534977203</v>
      </c>
      <c r="V6309" s="163">
        <f t="shared" si="988"/>
        <v>1</v>
      </c>
      <c r="W6309" s="164">
        <f t="shared" si="989"/>
        <v>-73433349.193478361</v>
      </c>
      <c r="X6309" s="164">
        <f t="shared" si="990"/>
        <v>-115581667.56373288</v>
      </c>
    </row>
    <row r="6310" spans="10:24" x14ac:dyDescent="0.25">
      <c r="J6310">
        <v>6307</v>
      </c>
      <c r="K6310" s="43">
        <v>0.17416513234132447</v>
      </c>
      <c r="L6310">
        <v>0.51910754682766347</v>
      </c>
      <c r="M6310">
        <v>0.76516497674844364</v>
      </c>
      <c r="N6310" s="44">
        <v>0.29944741202537539</v>
      </c>
      <c r="O6310" s="161">
        <f t="shared" si="981"/>
        <v>2000000</v>
      </c>
      <c r="P6310" s="162">
        <f t="shared" si="982"/>
        <v>180.71870765627537</v>
      </c>
      <c r="Q6310" s="162">
        <f t="shared" si="983"/>
        <v>149.46032025443694</v>
      </c>
      <c r="R6310" s="163">
        <f t="shared" si="984"/>
        <v>1</v>
      </c>
      <c r="S6310" s="161">
        <f t="shared" si="985"/>
        <v>5000000</v>
      </c>
      <c r="T6310" s="162">
        <f t="shared" si="986"/>
        <v>190.23956921875845</v>
      </c>
      <c r="U6310" s="162">
        <f t="shared" si="987"/>
        <v>132.23016012721848</v>
      </c>
      <c r="V6310" s="163">
        <f t="shared" si="988"/>
        <v>1</v>
      </c>
      <c r="W6310" s="164">
        <f t="shared" si="989"/>
        <v>12516774.803676866</v>
      </c>
      <c r="X6310" s="164">
        <f t="shared" si="990"/>
        <v>140047045.45769984</v>
      </c>
    </row>
    <row r="6311" spans="10:24" x14ac:dyDescent="0.25">
      <c r="J6311">
        <v>6308</v>
      </c>
      <c r="K6311" s="43">
        <v>0.16778986376246041</v>
      </c>
      <c r="L6311">
        <v>0.65074374803096124</v>
      </c>
      <c r="M6311">
        <v>0.39244430884568604</v>
      </c>
      <c r="N6311" s="44">
        <v>0.13772303717163692</v>
      </c>
      <c r="O6311" s="161">
        <f t="shared" si="981"/>
        <v>2000000</v>
      </c>
      <c r="P6311" s="162">
        <f t="shared" si="982"/>
        <v>185.80993814091906</v>
      </c>
      <c r="Q6311" s="162">
        <f t="shared" si="983"/>
        <v>129.54092108605957</v>
      </c>
      <c r="R6311" s="163">
        <f t="shared" si="984"/>
        <v>1</v>
      </c>
      <c r="S6311" s="161">
        <f t="shared" si="985"/>
        <v>5000000</v>
      </c>
      <c r="T6311" s="162">
        <f t="shared" si="986"/>
        <v>191.93664604697301</v>
      </c>
      <c r="U6311" s="162">
        <f t="shared" si="987"/>
        <v>122.27046054302978</v>
      </c>
      <c r="V6311" s="163">
        <f t="shared" si="988"/>
        <v>0.9</v>
      </c>
      <c r="W6311" s="164">
        <f t="shared" si="989"/>
        <v>62538034.109718978</v>
      </c>
      <c r="X6311" s="164">
        <f t="shared" si="990"/>
        <v>163497834.76774454</v>
      </c>
    </row>
    <row r="6312" spans="10:24" x14ac:dyDescent="0.25">
      <c r="J6312">
        <v>6309</v>
      </c>
      <c r="K6312" s="43">
        <v>0.98781513210231653</v>
      </c>
      <c r="L6312">
        <v>0.26100515465492224</v>
      </c>
      <c r="M6312">
        <v>9.1851975245809681E-2</v>
      </c>
      <c r="N6312" s="44">
        <v>0.59173473829822398</v>
      </c>
      <c r="O6312" s="161">
        <f t="shared" si="981"/>
        <v>9000000</v>
      </c>
      <c r="P6312" s="162">
        <f t="shared" si="982"/>
        <v>170.39625526258746</v>
      </c>
      <c r="Q6312" s="162">
        <f t="shared" si="983"/>
        <v>108.41126684294278</v>
      </c>
      <c r="R6312" s="163">
        <f t="shared" si="984"/>
        <v>1</v>
      </c>
      <c r="S6312" s="161">
        <f t="shared" si="985"/>
        <v>9000000</v>
      </c>
      <c r="T6312" s="162">
        <f t="shared" si="986"/>
        <v>186.79875175419582</v>
      </c>
      <c r="U6312" s="162">
        <f t="shared" si="987"/>
        <v>111.70563342147139</v>
      </c>
      <c r="V6312" s="163">
        <f t="shared" si="988"/>
        <v>1</v>
      </c>
      <c r="W6312" s="164">
        <f t="shared" si="989"/>
        <v>507864895.77680206</v>
      </c>
      <c r="X6312" s="164">
        <f t="shared" si="990"/>
        <v>525838064.99451983</v>
      </c>
    </row>
    <row r="6313" spans="10:24" x14ac:dyDescent="0.25">
      <c r="J6313">
        <v>6310</v>
      </c>
      <c r="K6313" s="43">
        <v>0.54444886977850337</v>
      </c>
      <c r="L6313">
        <v>0.27178743071773659</v>
      </c>
      <c r="M6313">
        <v>0.41496516070955214</v>
      </c>
      <c r="N6313" s="44">
        <v>0.14433335126971447</v>
      </c>
      <c r="O6313" s="161">
        <f t="shared" si="981"/>
        <v>5000000</v>
      </c>
      <c r="P6313" s="162">
        <f t="shared" si="982"/>
        <v>170.88875974139467</v>
      </c>
      <c r="Q6313" s="162">
        <f t="shared" si="983"/>
        <v>130.70418131639258</v>
      </c>
      <c r="R6313" s="163">
        <f t="shared" si="984"/>
        <v>1</v>
      </c>
      <c r="S6313" s="161">
        <f t="shared" si="985"/>
        <v>6000000</v>
      </c>
      <c r="T6313" s="162">
        <f t="shared" si="986"/>
        <v>186.96291991379823</v>
      </c>
      <c r="U6313" s="162">
        <f t="shared" si="987"/>
        <v>122.85209065819629</v>
      </c>
      <c r="V6313" s="163">
        <f t="shared" si="988"/>
        <v>0.9</v>
      </c>
      <c r="W6313" s="164">
        <f t="shared" si="989"/>
        <v>150922892.12501043</v>
      </c>
      <c r="X6313" s="164">
        <f t="shared" si="990"/>
        <v>196198477.98025048</v>
      </c>
    </row>
    <row r="6314" spans="10:24" x14ac:dyDescent="0.25">
      <c r="J6314">
        <v>6311</v>
      </c>
      <c r="K6314" s="43">
        <v>4.1519924219451165E-2</v>
      </c>
      <c r="L6314">
        <v>0.24864028343786448</v>
      </c>
      <c r="M6314">
        <v>0.79402782842038289</v>
      </c>
      <c r="N6314" s="44">
        <v>0.31846364878569344</v>
      </c>
      <c r="O6314" s="161">
        <f t="shared" si="981"/>
        <v>1000000</v>
      </c>
      <c r="P6314" s="162">
        <f t="shared" si="982"/>
        <v>169.81837808632841</v>
      </c>
      <c r="Q6314" s="162">
        <f t="shared" si="983"/>
        <v>151.4095362274295</v>
      </c>
      <c r="R6314" s="163">
        <f t="shared" si="984"/>
        <v>1</v>
      </c>
      <c r="S6314" s="161">
        <f t="shared" si="985"/>
        <v>1000000</v>
      </c>
      <c r="T6314" s="162">
        <f t="shared" si="986"/>
        <v>186.60612602877615</v>
      </c>
      <c r="U6314" s="162">
        <f t="shared" si="987"/>
        <v>133.20476811371475</v>
      </c>
      <c r="V6314" s="163">
        <f t="shared" si="988"/>
        <v>1</v>
      </c>
      <c r="W6314" s="164">
        <f t="shared" si="989"/>
        <v>-31591158.141101088</v>
      </c>
      <c r="X6314" s="164">
        <f t="shared" si="990"/>
        <v>-96598642.084938601</v>
      </c>
    </row>
    <row r="6315" spans="10:24" x14ac:dyDescent="0.25">
      <c r="J6315">
        <v>6312</v>
      </c>
      <c r="K6315" s="43">
        <v>0.59316731728904082</v>
      </c>
      <c r="L6315">
        <v>0.29033121938229534</v>
      </c>
      <c r="M6315">
        <v>6.877901348029436E-2</v>
      </c>
      <c r="N6315" s="44">
        <v>0.76365175881863534</v>
      </c>
      <c r="O6315" s="161">
        <f t="shared" si="981"/>
        <v>6000000</v>
      </c>
      <c r="P6315" s="162">
        <f t="shared" si="982"/>
        <v>171.71373958593043</v>
      </c>
      <c r="Q6315" s="162">
        <f t="shared" si="983"/>
        <v>105.30107227650201</v>
      </c>
      <c r="R6315" s="163">
        <f t="shared" si="984"/>
        <v>1</v>
      </c>
      <c r="S6315" s="161">
        <f t="shared" si="985"/>
        <v>6000000</v>
      </c>
      <c r="T6315" s="162">
        <f t="shared" si="986"/>
        <v>187.23791319531014</v>
      </c>
      <c r="U6315" s="162">
        <f t="shared" si="987"/>
        <v>110.150536138251</v>
      </c>
      <c r="V6315" s="163">
        <f t="shared" si="988"/>
        <v>1</v>
      </c>
      <c r="W6315" s="164">
        <f t="shared" si="989"/>
        <v>348476003.85657048</v>
      </c>
      <c r="X6315" s="164">
        <f t="shared" si="990"/>
        <v>312524262.34235483</v>
      </c>
    </row>
    <row r="6316" spans="10:24" x14ac:dyDescent="0.25">
      <c r="J6316">
        <v>6313</v>
      </c>
      <c r="K6316" s="43">
        <v>0.35210085991709361</v>
      </c>
      <c r="L6316">
        <v>0.81186297784351713</v>
      </c>
      <c r="M6316">
        <v>0.56682321341445974</v>
      </c>
      <c r="N6316" s="44">
        <v>0.95297578728845989</v>
      </c>
      <c r="O6316" s="161">
        <f t="shared" si="981"/>
        <v>5000000</v>
      </c>
      <c r="P6316" s="162">
        <f t="shared" si="982"/>
        <v>193.271734869662</v>
      </c>
      <c r="Q6316" s="162">
        <f t="shared" si="983"/>
        <v>138.36583984769845</v>
      </c>
      <c r="R6316" s="163">
        <f t="shared" si="984"/>
        <v>1</v>
      </c>
      <c r="S6316" s="161">
        <f t="shared" si="985"/>
        <v>6000000</v>
      </c>
      <c r="T6316" s="162">
        <f t="shared" si="986"/>
        <v>194.42391162322068</v>
      </c>
      <c r="U6316" s="162">
        <f t="shared" si="987"/>
        <v>126.68291992384923</v>
      </c>
      <c r="V6316" s="163">
        <f t="shared" si="988"/>
        <v>1</v>
      </c>
      <c r="W6316" s="164">
        <f t="shared" si="989"/>
        <v>224529475.10981774</v>
      </c>
      <c r="X6316" s="164">
        <f t="shared" si="990"/>
        <v>256445950.19622868</v>
      </c>
    </row>
    <row r="6317" spans="10:24" x14ac:dyDescent="0.25">
      <c r="J6317">
        <v>6314</v>
      </c>
      <c r="K6317" s="43">
        <v>6.972489500490775E-2</v>
      </c>
      <c r="L6317">
        <v>0.81899164960868842</v>
      </c>
      <c r="M6317">
        <v>0.19318777000561105</v>
      </c>
      <c r="N6317" s="44">
        <v>0.56928970442175342</v>
      </c>
      <c r="O6317" s="161">
        <f t="shared" si="981"/>
        <v>2000000</v>
      </c>
      <c r="P6317" s="162">
        <f t="shared" si="982"/>
        <v>193.67293534182252</v>
      </c>
      <c r="Q6317" s="162">
        <f t="shared" si="983"/>
        <v>117.67581931679747</v>
      </c>
      <c r="R6317" s="163">
        <f t="shared" si="984"/>
        <v>1</v>
      </c>
      <c r="S6317" s="161">
        <f t="shared" si="985"/>
        <v>2000000</v>
      </c>
      <c r="T6317" s="162">
        <f t="shared" si="986"/>
        <v>194.55764511394085</v>
      </c>
      <c r="U6317" s="162">
        <f t="shared" si="987"/>
        <v>116.33790965839873</v>
      </c>
      <c r="V6317" s="163">
        <f t="shared" si="988"/>
        <v>1</v>
      </c>
      <c r="W6317" s="164">
        <f t="shared" si="989"/>
        <v>101994232.05005011</v>
      </c>
      <c r="X6317" s="164">
        <f t="shared" si="990"/>
        <v>6439470.9110842347</v>
      </c>
    </row>
    <row r="6318" spans="10:24" x14ac:dyDescent="0.25">
      <c r="J6318">
        <v>6315</v>
      </c>
      <c r="K6318" s="43">
        <v>0.55940348251927696</v>
      </c>
      <c r="L6318">
        <v>0.59019078846327</v>
      </c>
      <c r="M6318">
        <v>0.50818345953549338</v>
      </c>
      <c r="N6318" s="44">
        <v>0.42367252176664183</v>
      </c>
      <c r="O6318" s="161">
        <f t="shared" si="981"/>
        <v>6000000</v>
      </c>
      <c r="P6318" s="162">
        <f t="shared" si="982"/>
        <v>183.42053673318014</v>
      </c>
      <c r="Q6318" s="162">
        <f t="shared" si="983"/>
        <v>135.4102865966494</v>
      </c>
      <c r="R6318" s="163">
        <f t="shared" si="984"/>
        <v>1</v>
      </c>
      <c r="S6318" s="161">
        <f t="shared" si="985"/>
        <v>6000000</v>
      </c>
      <c r="T6318" s="162">
        <f t="shared" si="986"/>
        <v>191.14017891106005</v>
      </c>
      <c r="U6318" s="162">
        <f t="shared" si="987"/>
        <v>125.2051432983247</v>
      </c>
      <c r="V6318" s="163">
        <f t="shared" si="988"/>
        <v>1</v>
      </c>
      <c r="W6318" s="164">
        <f t="shared" si="989"/>
        <v>238061500.81918448</v>
      </c>
      <c r="X6318" s="164">
        <f t="shared" si="990"/>
        <v>245610213.67641211</v>
      </c>
    </row>
    <row r="6319" spans="10:24" x14ac:dyDescent="0.25">
      <c r="J6319">
        <v>6316</v>
      </c>
      <c r="K6319" s="43">
        <v>0.27315819978591493</v>
      </c>
      <c r="L6319">
        <v>0.52252528839236845</v>
      </c>
      <c r="M6319">
        <v>0.67770098069749973</v>
      </c>
      <c r="N6319" s="44">
        <v>0.46563224282297055</v>
      </c>
      <c r="O6319" s="161">
        <f t="shared" si="981"/>
        <v>2000000</v>
      </c>
      <c r="P6319" s="162">
        <f t="shared" si="982"/>
        <v>180.84738838317321</v>
      </c>
      <c r="Q6319" s="162">
        <f t="shared" si="983"/>
        <v>144.22559145282679</v>
      </c>
      <c r="R6319" s="163">
        <f t="shared" si="984"/>
        <v>1</v>
      </c>
      <c r="S6319" s="161">
        <f t="shared" si="985"/>
        <v>5000000</v>
      </c>
      <c r="T6319" s="162">
        <f t="shared" si="986"/>
        <v>190.28246279439108</v>
      </c>
      <c r="U6319" s="162">
        <f t="shared" si="987"/>
        <v>129.6127957264134</v>
      </c>
      <c r="V6319" s="163">
        <f t="shared" si="988"/>
        <v>1</v>
      </c>
      <c r="W6319" s="164">
        <f t="shared" si="989"/>
        <v>23243593.860692844</v>
      </c>
      <c r="X6319" s="164">
        <f t="shared" si="990"/>
        <v>153348335.33988839</v>
      </c>
    </row>
    <row r="6320" spans="10:24" x14ac:dyDescent="0.25">
      <c r="J6320">
        <v>6317</v>
      </c>
      <c r="K6320" s="43">
        <v>0.65825907735481037</v>
      </c>
      <c r="L6320">
        <v>0.67862972646965991</v>
      </c>
      <c r="M6320">
        <v>0.57154170562809681</v>
      </c>
      <c r="N6320" s="44">
        <v>0.2776253980927631</v>
      </c>
      <c r="O6320" s="161">
        <f t="shared" si="981"/>
        <v>6000000</v>
      </c>
      <c r="P6320" s="162">
        <f t="shared" si="982"/>
        <v>186.95805712998458</v>
      </c>
      <c r="Q6320" s="162">
        <f t="shared" si="983"/>
        <v>138.60601189591736</v>
      </c>
      <c r="R6320" s="163">
        <f t="shared" si="984"/>
        <v>1</v>
      </c>
      <c r="S6320" s="161">
        <f t="shared" si="985"/>
        <v>7000000</v>
      </c>
      <c r="T6320" s="162">
        <f t="shared" si="986"/>
        <v>192.31935237666153</v>
      </c>
      <c r="U6320" s="162">
        <f t="shared" si="987"/>
        <v>126.80300594795868</v>
      </c>
      <c r="V6320" s="163">
        <f t="shared" si="988"/>
        <v>1</v>
      </c>
      <c r="W6320" s="164">
        <f t="shared" si="989"/>
        <v>240112271.40440333</v>
      </c>
      <c r="X6320" s="164">
        <f t="shared" si="990"/>
        <v>308614425.00091994</v>
      </c>
    </row>
    <row r="6321" spans="10:24" x14ac:dyDescent="0.25">
      <c r="J6321">
        <v>6318</v>
      </c>
      <c r="K6321" s="43">
        <v>0.65362753634281501</v>
      </c>
      <c r="L6321">
        <v>0.64670150911013313</v>
      </c>
      <c r="M6321">
        <v>0.57948145430790143</v>
      </c>
      <c r="N6321" s="44">
        <v>0.918791838956596</v>
      </c>
      <c r="O6321" s="161">
        <f t="shared" si="981"/>
        <v>6000000</v>
      </c>
      <c r="P6321" s="162">
        <f t="shared" si="982"/>
        <v>185.64645534305794</v>
      </c>
      <c r="Q6321" s="162">
        <f t="shared" si="983"/>
        <v>139.01134185393707</v>
      </c>
      <c r="R6321" s="163">
        <f t="shared" si="984"/>
        <v>1</v>
      </c>
      <c r="S6321" s="161">
        <f t="shared" si="985"/>
        <v>7000000</v>
      </c>
      <c r="T6321" s="162">
        <f t="shared" si="986"/>
        <v>191.8821517810193</v>
      </c>
      <c r="U6321" s="162">
        <f t="shared" si="987"/>
        <v>127.00567092696853</v>
      </c>
      <c r="V6321" s="163">
        <f t="shared" si="988"/>
        <v>1</v>
      </c>
      <c r="W6321" s="164">
        <f t="shared" si="989"/>
        <v>229810680.93472522</v>
      </c>
      <c r="X6321" s="164">
        <f t="shared" si="990"/>
        <v>304135365.97835541</v>
      </c>
    </row>
    <row r="6322" spans="10:24" x14ac:dyDescent="0.25">
      <c r="J6322">
        <v>6319</v>
      </c>
      <c r="K6322" s="43">
        <v>8.4570455301747893E-3</v>
      </c>
      <c r="L6322">
        <v>9.5589706028016641E-2</v>
      </c>
      <c r="M6322">
        <v>0.34400246268088519</v>
      </c>
      <c r="N6322" s="44">
        <v>0.17630866938129031</v>
      </c>
      <c r="O6322" s="161">
        <f t="shared" si="981"/>
        <v>1000000</v>
      </c>
      <c r="P6322" s="162">
        <f t="shared" si="982"/>
        <v>160.39352918732956</v>
      </c>
      <c r="Q6322" s="162">
        <f t="shared" si="983"/>
        <v>126.96871991461131</v>
      </c>
      <c r="R6322" s="163">
        <f t="shared" si="984"/>
        <v>1</v>
      </c>
      <c r="S6322" s="161">
        <f t="shared" si="985"/>
        <v>1000000</v>
      </c>
      <c r="T6322" s="162">
        <f t="shared" si="986"/>
        <v>183.46450972910986</v>
      </c>
      <c r="U6322" s="162">
        <f t="shared" si="987"/>
        <v>120.98435995730566</v>
      </c>
      <c r="V6322" s="163">
        <f t="shared" si="988"/>
        <v>0.9</v>
      </c>
      <c r="W6322" s="164">
        <f t="shared" si="989"/>
        <v>-16575190.727281749</v>
      </c>
      <c r="X6322" s="164">
        <f t="shared" si="990"/>
        <v>-93767865.205376208</v>
      </c>
    </row>
    <row r="6323" spans="10:24" x14ac:dyDescent="0.25">
      <c r="J6323">
        <v>6320</v>
      </c>
      <c r="K6323" s="43">
        <v>0.11978605732315539</v>
      </c>
      <c r="L6323">
        <v>0.16641087684032463</v>
      </c>
      <c r="M6323">
        <v>0.96758067594382147</v>
      </c>
      <c r="N6323" s="44">
        <v>0.90349197394073666</v>
      </c>
      <c r="O6323" s="161">
        <f t="shared" si="981"/>
        <v>2000000</v>
      </c>
      <c r="P6323" s="162">
        <f t="shared" si="982"/>
        <v>165.4733123503415</v>
      </c>
      <c r="Q6323" s="162">
        <f t="shared" si="983"/>
        <v>171.92737959964978</v>
      </c>
      <c r="R6323" s="163">
        <f t="shared" si="984"/>
        <v>1</v>
      </c>
      <c r="S6323" s="161">
        <f t="shared" si="985"/>
        <v>2000000</v>
      </c>
      <c r="T6323" s="162">
        <f t="shared" si="986"/>
        <v>185.15777078344718</v>
      </c>
      <c r="U6323" s="162">
        <f t="shared" si="987"/>
        <v>143.46368979982489</v>
      </c>
      <c r="V6323" s="163">
        <f t="shared" si="988"/>
        <v>1</v>
      </c>
      <c r="W6323" s="164">
        <f t="shared" si="989"/>
        <v>-62908134.498616561</v>
      </c>
      <c r="X6323" s="164">
        <f t="shared" si="990"/>
        <v>-66611838.032755435</v>
      </c>
    </row>
    <row r="6324" spans="10:24" x14ac:dyDescent="0.25">
      <c r="J6324">
        <v>6321</v>
      </c>
      <c r="K6324" s="43">
        <v>0.14357718769417172</v>
      </c>
      <c r="L6324">
        <v>0.53175537087860292</v>
      </c>
      <c r="M6324">
        <v>0.94402723583246517</v>
      </c>
      <c r="N6324" s="44">
        <v>0.67828018421985947</v>
      </c>
      <c r="O6324" s="161">
        <f t="shared" si="981"/>
        <v>2000000</v>
      </c>
      <c r="P6324" s="162">
        <f t="shared" si="982"/>
        <v>181.19524730552041</v>
      </c>
      <c r="Q6324" s="162">
        <f t="shared" si="983"/>
        <v>166.79017959599707</v>
      </c>
      <c r="R6324" s="163">
        <f t="shared" si="984"/>
        <v>1</v>
      </c>
      <c r="S6324" s="161">
        <f t="shared" si="985"/>
        <v>2000000</v>
      </c>
      <c r="T6324" s="162">
        <f t="shared" si="986"/>
        <v>190.39841576850679</v>
      </c>
      <c r="U6324" s="162">
        <f t="shared" si="987"/>
        <v>140.89508979799854</v>
      </c>
      <c r="V6324" s="163">
        <f t="shared" si="988"/>
        <v>1</v>
      </c>
      <c r="W6324" s="164">
        <f t="shared" si="989"/>
        <v>-21189864.580953326</v>
      </c>
      <c r="X6324" s="164">
        <f t="shared" si="990"/>
        <v>-50993348.05898349</v>
      </c>
    </row>
    <row r="6325" spans="10:24" x14ac:dyDescent="0.25">
      <c r="J6325">
        <v>6322</v>
      </c>
      <c r="K6325" s="43">
        <v>0.6397427954960615</v>
      </c>
      <c r="L6325">
        <v>0.58486399752612772</v>
      </c>
      <c r="M6325">
        <v>0.62549409380678556</v>
      </c>
      <c r="N6325" s="44">
        <v>0.49089204377710616</v>
      </c>
      <c r="O6325" s="161">
        <f t="shared" si="981"/>
        <v>6000000</v>
      </c>
      <c r="P6325" s="162">
        <f t="shared" si="982"/>
        <v>183.21529087189774</v>
      </c>
      <c r="Q6325" s="162">
        <f t="shared" si="983"/>
        <v>141.39885282500899</v>
      </c>
      <c r="R6325" s="163">
        <f t="shared" si="984"/>
        <v>1</v>
      </c>
      <c r="S6325" s="161">
        <f t="shared" si="985"/>
        <v>7000000</v>
      </c>
      <c r="T6325" s="162">
        <f t="shared" si="986"/>
        <v>191.07176362396592</v>
      </c>
      <c r="U6325" s="162">
        <f t="shared" si="987"/>
        <v>128.19942641250449</v>
      </c>
      <c r="V6325" s="163">
        <f t="shared" si="988"/>
        <v>1</v>
      </c>
      <c r="W6325" s="164">
        <f t="shared" si="989"/>
        <v>200898628.28133249</v>
      </c>
      <c r="X6325" s="164">
        <f t="shared" si="990"/>
        <v>290106360.48022997</v>
      </c>
    </row>
    <row r="6326" spans="10:24" x14ac:dyDescent="0.25">
      <c r="J6326">
        <v>6323</v>
      </c>
      <c r="K6326" s="43">
        <v>0.91345057127766827</v>
      </c>
      <c r="L6326">
        <v>7.8917748287589462E-2</v>
      </c>
      <c r="M6326">
        <v>0.25135530064749623</v>
      </c>
      <c r="N6326" s="44">
        <v>0.91492261718382939</v>
      </c>
      <c r="O6326" s="161">
        <f t="shared" si="981"/>
        <v>7000000</v>
      </c>
      <c r="P6326" s="162">
        <f t="shared" si="982"/>
        <v>158.81416719226172</v>
      </c>
      <c r="Q6326" s="162">
        <f t="shared" si="983"/>
        <v>121.59538176555787</v>
      </c>
      <c r="R6326" s="163">
        <f t="shared" si="984"/>
        <v>1</v>
      </c>
      <c r="S6326" s="161">
        <f t="shared" si="985"/>
        <v>9000000</v>
      </c>
      <c r="T6326" s="162">
        <f t="shared" si="986"/>
        <v>182.93805573075392</v>
      </c>
      <c r="U6326" s="162">
        <f t="shared" si="987"/>
        <v>118.29769088277894</v>
      </c>
      <c r="V6326" s="163">
        <f t="shared" si="988"/>
        <v>1</v>
      </c>
      <c r="W6326" s="164">
        <f t="shared" si="989"/>
        <v>210531497.98692691</v>
      </c>
      <c r="X6326" s="164">
        <f t="shared" si="990"/>
        <v>431763283.63177478</v>
      </c>
    </row>
    <row r="6327" spans="10:24" x14ac:dyDescent="0.25">
      <c r="J6327">
        <v>6324</v>
      </c>
      <c r="K6327" s="43">
        <v>0.88251196233939688</v>
      </c>
      <c r="L6327">
        <v>0.33466016682122057</v>
      </c>
      <c r="M6327">
        <v>0.83798353889771016</v>
      </c>
      <c r="N6327" s="44">
        <v>0.18409941286578191</v>
      </c>
      <c r="O6327" s="161">
        <f t="shared" si="981"/>
        <v>7000000</v>
      </c>
      <c r="P6327" s="162">
        <f t="shared" si="982"/>
        <v>173.59378504786545</v>
      </c>
      <c r="Q6327" s="162">
        <f t="shared" si="983"/>
        <v>154.72408385715735</v>
      </c>
      <c r="R6327" s="163">
        <f t="shared" si="984"/>
        <v>1</v>
      </c>
      <c r="S6327" s="161">
        <f t="shared" si="985"/>
        <v>7000000</v>
      </c>
      <c r="T6327" s="162">
        <f t="shared" si="986"/>
        <v>187.86459501595516</v>
      </c>
      <c r="U6327" s="162">
        <f t="shared" si="987"/>
        <v>134.86204192857866</v>
      </c>
      <c r="V6327" s="163">
        <f t="shared" si="988"/>
        <v>0.9</v>
      </c>
      <c r="W6327" s="164">
        <f t="shared" si="989"/>
        <v>82087908.334956691</v>
      </c>
      <c r="X6327" s="164">
        <f t="shared" si="990"/>
        <v>183916084.45047194</v>
      </c>
    </row>
    <row r="6328" spans="10:24" x14ac:dyDescent="0.25">
      <c r="J6328">
        <v>6325</v>
      </c>
      <c r="K6328" s="43">
        <v>0.53087107886804819</v>
      </c>
      <c r="L6328">
        <v>0.41428566741816619</v>
      </c>
      <c r="M6328">
        <v>0.7118264865974171</v>
      </c>
      <c r="N6328" s="44">
        <v>0.84913357638397768</v>
      </c>
      <c r="O6328" s="161">
        <f t="shared" si="981"/>
        <v>5000000</v>
      </c>
      <c r="P6328" s="162">
        <f t="shared" si="982"/>
        <v>176.75198632926956</v>
      </c>
      <c r="Q6328" s="162">
        <f t="shared" si="983"/>
        <v>146.1745699689906</v>
      </c>
      <c r="R6328" s="163">
        <f t="shared" si="984"/>
        <v>1</v>
      </c>
      <c r="S6328" s="161">
        <f t="shared" si="985"/>
        <v>6000000</v>
      </c>
      <c r="T6328" s="162">
        <f t="shared" si="986"/>
        <v>188.91732877642318</v>
      </c>
      <c r="U6328" s="162">
        <f t="shared" si="987"/>
        <v>130.58728498449531</v>
      </c>
      <c r="V6328" s="163">
        <f t="shared" si="988"/>
        <v>1</v>
      </c>
      <c r="W6328" s="164">
        <f t="shared" si="989"/>
        <v>102887081.80139479</v>
      </c>
      <c r="X6328" s="164">
        <f t="shared" si="990"/>
        <v>199980262.75156718</v>
      </c>
    </row>
    <row r="6329" spans="10:24" x14ac:dyDescent="0.25">
      <c r="J6329">
        <v>6326</v>
      </c>
      <c r="K6329" s="43">
        <v>2.920217781993717E-2</v>
      </c>
      <c r="L6329">
        <v>0.29568450895359799</v>
      </c>
      <c r="M6329">
        <v>0.65863424736111209</v>
      </c>
      <c r="N6329" s="44">
        <v>0.12750566124641127</v>
      </c>
      <c r="O6329" s="161">
        <f t="shared" si="981"/>
        <v>1000000</v>
      </c>
      <c r="P6329" s="162">
        <f t="shared" si="982"/>
        <v>171.94720194807377</v>
      </c>
      <c r="Q6329" s="162">
        <f t="shared" si="983"/>
        <v>143.17477194864804</v>
      </c>
      <c r="R6329" s="163">
        <f t="shared" si="984"/>
        <v>1</v>
      </c>
      <c r="S6329" s="161">
        <f t="shared" si="985"/>
        <v>1000000</v>
      </c>
      <c r="T6329" s="162">
        <f t="shared" si="986"/>
        <v>187.31573398269126</v>
      </c>
      <c r="U6329" s="162">
        <f t="shared" si="987"/>
        <v>129.08738597432404</v>
      </c>
      <c r="V6329" s="163">
        <f t="shared" si="988"/>
        <v>0.9</v>
      </c>
      <c r="W6329" s="164">
        <f t="shared" si="989"/>
        <v>-21227570.000574276</v>
      </c>
      <c r="X6329" s="164">
        <f t="shared" si="990"/>
        <v>-97594486.792469501</v>
      </c>
    </row>
    <row r="6330" spans="10:24" x14ac:dyDescent="0.25">
      <c r="J6330">
        <v>6327</v>
      </c>
      <c r="K6330" s="43">
        <v>0.98463591995553457</v>
      </c>
      <c r="L6330">
        <v>0.40067892788766513</v>
      </c>
      <c r="M6330">
        <v>0.44835583930709988</v>
      </c>
      <c r="N6330" s="44">
        <v>0.20521305128297085</v>
      </c>
      <c r="O6330" s="161">
        <f t="shared" si="981"/>
        <v>9000000</v>
      </c>
      <c r="P6330" s="162">
        <f t="shared" si="982"/>
        <v>176.2261474169716</v>
      </c>
      <c r="Q6330" s="162">
        <f t="shared" si="983"/>
        <v>132.4036717781587</v>
      </c>
      <c r="R6330" s="163">
        <f t="shared" si="984"/>
        <v>1</v>
      </c>
      <c r="S6330" s="161">
        <f t="shared" si="985"/>
        <v>9000000</v>
      </c>
      <c r="T6330" s="162">
        <f t="shared" si="986"/>
        <v>188.74204913899052</v>
      </c>
      <c r="U6330" s="162">
        <f t="shared" si="987"/>
        <v>123.70183588907935</v>
      </c>
      <c r="V6330" s="163">
        <f t="shared" si="988"/>
        <v>1</v>
      </c>
      <c r="W6330" s="164">
        <f t="shared" si="989"/>
        <v>344402280.74931616</v>
      </c>
      <c r="X6330" s="164">
        <f t="shared" si="990"/>
        <v>435361919.24920058</v>
      </c>
    </row>
    <row r="6331" spans="10:24" x14ac:dyDescent="0.25">
      <c r="J6331">
        <v>6328</v>
      </c>
      <c r="K6331" s="43">
        <v>0.73810427479224427</v>
      </c>
      <c r="L6331">
        <v>0.95620916173398895</v>
      </c>
      <c r="M6331">
        <v>0.26461827726660347</v>
      </c>
      <c r="N6331" s="44">
        <v>0.18119025937632327</v>
      </c>
      <c r="O6331" s="161">
        <f t="shared" si="981"/>
        <v>6000000</v>
      </c>
      <c r="P6331" s="162">
        <f t="shared" si="982"/>
        <v>205.62442031460151</v>
      </c>
      <c r="Q6331" s="162">
        <f t="shared" si="983"/>
        <v>122.41656295855833</v>
      </c>
      <c r="R6331" s="163">
        <f t="shared" si="984"/>
        <v>1</v>
      </c>
      <c r="S6331" s="161">
        <f t="shared" si="985"/>
        <v>7000000</v>
      </c>
      <c r="T6331" s="162">
        <f t="shared" si="986"/>
        <v>198.54147343820051</v>
      </c>
      <c r="U6331" s="162">
        <f t="shared" si="987"/>
        <v>118.70828147927917</v>
      </c>
      <c r="V6331" s="163">
        <f t="shared" si="988"/>
        <v>0.9</v>
      </c>
      <c r="W6331" s="164">
        <f t="shared" si="989"/>
        <v>449247144.13625908</v>
      </c>
      <c r="X6331" s="164">
        <f t="shared" si="990"/>
        <v>352949109.34120452</v>
      </c>
    </row>
    <row r="6332" spans="10:24" x14ac:dyDescent="0.25">
      <c r="J6332">
        <v>6329</v>
      </c>
      <c r="K6332" s="43">
        <v>0.19568732141548106</v>
      </c>
      <c r="L6332">
        <v>5.4054907810481945E-2</v>
      </c>
      <c r="M6332">
        <v>0.94456366660873492</v>
      </c>
      <c r="N6332" s="44">
        <v>0.53875334646254436</v>
      </c>
      <c r="O6332" s="161">
        <f t="shared" si="981"/>
        <v>2000000</v>
      </c>
      <c r="P6332" s="162">
        <f t="shared" si="982"/>
        <v>155.89879067684376</v>
      </c>
      <c r="Q6332" s="162">
        <f t="shared" si="983"/>
        <v>166.88565971101579</v>
      </c>
      <c r="R6332" s="163">
        <f t="shared" si="984"/>
        <v>1</v>
      </c>
      <c r="S6332" s="161">
        <f t="shared" si="985"/>
        <v>5000000</v>
      </c>
      <c r="T6332" s="162">
        <f t="shared" si="986"/>
        <v>181.96626355894793</v>
      </c>
      <c r="U6332" s="162">
        <f t="shared" si="987"/>
        <v>140.94282985550791</v>
      </c>
      <c r="V6332" s="163">
        <f t="shared" si="988"/>
        <v>1</v>
      </c>
      <c r="W6332" s="164">
        <f t="shared" si="989"/>
        <v>-71973738.068344057</v>
      </c>
      <c r="X6332" s="164">
        <f t="shared" si="990"/>
        <v>55117168.517200112</v>
      </c>
    </row>
    <row r="6333" spans="10:24" x14ac:dyDescent="0.25">
      <c r="J6333">
        <v>6330</v>
      </c>
      <c r="K6333" s="43">
        <v>0.60178398505210373</v>
      </c>
      <c r="L6333">
        <v>0.66958143583910401</v>
      </c>
      <c r="M6333">
        <v>0.44717694703153721</v>
      </c>
      <c r="N6333" s="44">
        <v>0.95963605896493209</v>
      </c>
      <c r="O6333" s="161">
        <f t="shared" si="981"/>
        <v>6000000</v>
      </c>
      <c r="P6333" s="162">
        <f t="shared" si="982"/>
        <v>186.58136519057609</v>
      </c>
      <c r="Q6333" s="162">
        <f t="shared" si="983"/>
        <v>132.34405916709019</v>
      </c>
      <c r="R6333" s="163">
        <f t="shared" si="984"/>
        <v>1</v>
      </c>
      <c r="S6333" s="161">
        <f t="shared" si="985"/>
        <v>7000000</v>
      </c>
      <c r="T6333" s="162">
        <f t="shared" si="986"/>
        <v>192.19378839685871</v>
      </c>
      <c r="U6333" s="162">
        <f t="shared" si="987"/>
        <v>123.6720295835451</v>
      </c>
      <c r="V6333" s="163">
        <f t="shared" si="988"/>
        <v>1</v>
      </c>
      <c r="W6333" s="164">
        <f t="shared" si="989"/>
        <v>275423836.14091539</v>
      </c>
      <c r="X6333" s="164">
        <f t="shared" si="990"/>
        <v>329652311.69319528</v>
      </c>
    </row>
    <row r="6334" spans="10:24" x14ac:dyDescent="0.25">
      <c r="J6334">
        <v>6331</v>
      </c>
      <c r="K6334" s="43">
        <v>7.4258450929951536E-2</v>
      </c>
      <c r="L6334">
        <v>0.45035029805571125</v>
      </c>
      <c r="M6334">
        <v>7.5410493452879535E-2</v>
      </c>
      <c r="N6334" s="44">
        <v>0.31418724275889431</v>
      </c>
      <c r="O6334" s="161">
        <f t="shared" si="981"/>
        <v>2000000</v>
      </c>
      <c r="P6334" s="162">
        <f t="shared" si="982"/>
        <v>178.12835446771015</v>
      </c>
      <c r="Q6334" s="162">
        <f t="shared" si="983"/>
        <v>106.26724750304587</v>
      </c>
      <c r="R6334" s="163">
        <f t="shared" si="984"/>
        <v>1</v>
      </c>
      <c r="S6334" s="161">
        <f t="shared" si="985"/>
        <v>2000000</v>
      </c>
      <c r="T6334" s="162">
        <f t="shared" si="986"/>
        <v>189.37611815590338</v>
      </c>
      <c r="U6334" s="162">
        <f t="shared" si="987"/>
        <v>110.63362375152293</v>
      </c>
      <c r="V6334" s="163">
        <f t="shared" si="988"/>
        <v>1</v>
      </c>
      <c r="W6334" s="164">
        <f t="shared" si="989"/>
        <v>93722213.929328561</v>
      </c>
      <c r="X6334" s="164">
        <f t="shared" si="990"/>
        <v>7484988.8087609112</v>
      </c>
    </row>
    <row r="6335" spans="10:24" x14ac:dyDescent="0.25">
      <c r="J6335">
        <v>6332</v>
      </c>
      <c r="K6335" s="43">
        <v>0.64723385216630058</v>
      </c>
      <c r="L6335">
        <v>0.99538756853639165</v>
      </c>
      <c r="M6335">
        <v>0.1128801845316959</v>
      </c>
      <c r="N6335" s="44">
        <v>3.1971857834313999E-2</v>
      </c>
      <c r="O6335" s="161">
        <f t="shared" si="981"/>
        <v>6000000</v>
      </c>
      <c r="P6335" s="162">
        <f t="shared" si="982"/>
        <v>219.05409598822408</v>
      </c>
      <c r="Q6335" s="162">
        <f t="shared" si="983"/>
        <v>110.77295173870218</v>
      </c>
      <c r="R6335" s="163">
        <f t="shared" si="984"/>
        <v>1</v>
      </c>
      <c r="S6335" s="161">
        <f t="shared" si="985"/>
        <v>7000000</v>
      </c>
      <c r="T6335" s="162">
        <f t="shared" si="986"/>
        <v>203.01803199607468</v>
      </c>
      <c r="U6335" s="162">
        <f t="shared" si="987"/>
        <v>112.88647586935109</v>
      </c>
      <c r="V6335" s="163">
        <f t="shared" si="988"/>
        <v>0.9</v>
      </c>
      <c r="W6335" s="164">
        <f t="shared" si="989"/>
        <v>599686865.49713135</v>
      </c>
      <c r="X6335" s="164">
        <f t="shared" si="990"/>
        <v>417828803.59835863</v>
      </c>
    </row>
    <row r="6336" spans="10:24" x14ac:dyDescent="0.25">
      <c r="J6336">
        <v>6333</v>
      </c>
      <c r="K6336" s="43">
        <v>0.69159235621514747</v>
      </c>
      <c r="L6336">
        <v>5.6371129457814861E-2</v>
      </c>
      <c r="M6336">
        <v>6.7930259353225497E-2</v>
      </c>
      <c r="N6336" s="44">
        <v>0.33073915083995453</v>
      </c>
      <c r="O6336" s="161">
        <f t="shared" si="981"/>
        <v>6000000</v>
      </c>
      <c r="P6336" s="162">
        <f t="shared" si="982"/>
        <v>156.21019502277605</v>
      </c>
      <c r="Q6336" s="162">
        <f t="shared" si="983"/>
        <v>105.1723056943746</v>
      </c>
      <c r="R6336" s="163">
        <f t="shared" si="984"/>
        <v>1</v>
      </c>
      <c r="S6336" s="161">
        <f t="shared" si="985"/>
        <v>7000000</v>
      </c>
      <c r="T6336" s="162">
        <f t="shared" si="986"/>
        <v>182.07006500759201</v>
      </c>
      <c r="U6336" s="162">
        <f t="shared" si="987"/>
        <v>110.08615284718731</v>
      </c>
      <c r="V6336" s="163">
        <f t="shared" si="988"/>
        <v>1</v>
      </c>
      <c r="W6336" s="164">
        <f t="shared" si="989"/>
        <v>256227335.97040868</v>
      </c>
      <c r="X6336" s="164">
        <f t="shared" si="990"/>
        <v>353887385.12283289</v>
      </c>
    </row>
    <row r="6337" spans="10:24" x14ac:dyDescent="0.25">
      <c r="J6337">
        <v>6334</v>
      </c>
      <c r="K6337" s="43">
        <v>0.37509511122572525</v>
      </c>
      <c r="L6337">
        <v>0.93132069029039621</v>
      </c>
      <c r="M6337">
        <v>0.86178965450467304</v>
      </c>
      <c r="N6337" s="44">
        <v>0.87356508561803037</v>
      </c>
      <c r="O6337" s="161">
        <f t="shared" si="981"/>
        <v>5000000</v>
      </c>
      <c r="P6337" s="162">
        <f t="shared" si="982"/>
        <v>202.2854927005788</v>
      </c>
      <c r="Q6337" s="162">
        <f t="shared" si="983"/>
        <v>156.76790346843669</v>
      </c>
      <c r="R6337" s="163">
        <f t="shared" si="984"/>
        <v>1</v>
      </c>
      <c r="S6337" s="161">
        <f t="shared" si="985"/>
        <v>6000000</v>
      </c>
      <c r="T6337" s="162">
        <f t="shared" si="986"/>
        <v>197.42849756685959</v>
      </c>
      <c r="U6337" s="162">
        <f t="shared" si="987"/>
        <v>135.88395173421836</v>
      </c>
      <c r="V6337" s="163">
        <f t="shared" si="988"/>
        <v>1</v>
      </c>
      <c r="W6337" s="164">
        <f t="shared" si="989"/>
        <v>177587946.16071057</v>
      </c>
      <c r="X6337" s="164">
        <f t="shared" si="990"/>
        <v>219267274.9958474</v>
      </c>
    </row>
    <row r="6338" spans="10:24" x14ac:dyDescent="0.25">
      <c r="J6338">
        <v>6335</v>
      </c>
      <c r="K6338" s="43">
        <v>0.81209443469193732</v>
      </c>
      <c r="L6338">
        <v>0.85089272263609872</v>
      </c>
      <c r="M6338">
        <v>0.66832910534331458</v>
      </c>
      <c r="N6338" s="44">
        <v>0.89047543820660235</v>
      </c>
      <c r="O6338" s="161">
        <f t="shared" si="981"/>
        <v>7000000</v>
      </c>
      <c r="P6338" s="162">
        <f t="shared" si="982"/>
        <v>195.60404751853434</v>
      </c>
      <c r="Q6338" s="162">
        <f t="shared" si="983"/>
        <v>143.70607979448835</v>
      </c>
      <c r="R6338" s="163">
        <f t="shared" si="984"/>
        <v>1</v>
      </c>
      <c r="S6338" s="161">
        <f t="shared" si="985"/>
        <v>7000000</v>
      </c>
      <c r="T6338" s="162">
        <f t="shared" si="986"/>
        <v>195.20134917284477</v>
      </c>
      <c r="U6338" s="162">
        <f t="shared" si="987"/>
        <v>129.35303989724417</v>
      </c>
      <c r="V6338" s="163">
        <f t="shared" si="988"/>
        <v>1</v>
      </c>
      <c r="W6338" s="164">
        <f t="shared" si="989"/>
        <v>313285774.068322</v>
      </c>
      <c r="X6338" s="164">
        <f t="shared" si="990"/>
        <v>310938164.92920417</v>
      </c>
    </row>
    <row r="6339" spans="10:24" x14ac:dyDescent="0.25">
      <c r="J6339">
        <v>6336</v>
      </c>
      <c r="K6339" s="43">
        <v>0.42858442400657937</v>
      </c>
      <c r="L6339">
        <v>0.35592605104527553</v>
      </c>
      <c r="M6339">
        <v>0.52882890439596875</v>
      </c>
      <c r="N6339" s="44">
        <v>0.406173035360748</v>
      </c>
      <c r="O6339" s="161">
        <f t="shared" si="981"/>
        <v>5000000</v>
      </c>
      <c r="P6339" s="162">
        <f t="shared" si="982"/>
        <v>174.45945294107216</v>
      </c>
      <c r="Q6339" s="162">
        <f t="shared" si="983"/>
        <v>136.44652710379725</v>
      </c>
      <c r="R6339" s="163">
        <f t="shared" si="984"/>
        <v>1</v>
      </c>
      <c r="S6339" s="161">
        <f t="shared" si="985"/>
        <v>6000000</v>
      </c>
      <c r="T6339" s="162">
        <f t="shared" si="986"/>
        <v>188.1531509803574</v>
      </c>
      <c r="U6339" s="162">
        <f t="shared" si="987"/>
        <v>125.72326355189863</v>
      </c>
      <c r="V6339" s="163">
        <f t="shared" si="988"/>
        <v>1</v>
      </c>
      <c r="W6339" s="164">
        <f t="shared" si="989"/>
        <v>140064629.18637455</v>
      </c>
      <c r="X6339" s="164">
        <f t="shared" si="990"/>
        <v>224579324.57075262</v>
      </c>
    </row>
    <row r="6340" spans="10:24" x14ac:dyDescent="0.25">
      <c r="J6340">
        <v>6337</v>
      </c>
      <c r="K6340" s="43">
        <v>0.98327129841974759</v>
      </c>
      <c r="L6340">
        <v>0.77921206651170127</v>
      </c>
      <c r="M6340">
        <v>0.71956901291928743</v>
      </c>
      <c r="N6340" s="44">
        <v>0.19647966000509376</v>
      </c>
      <c r="O6340" s="161">
        <f t="shared" si="981"/>
        <v>9000000</v>
      </c>
      <c r="P6340" s="162">
        <f t="shared" si="982"/>
        <v>191.54302267967941</v>
      </c>
      <c r="Q6340" s="162">
        <f t="shared" si="983"/>
        <v>146.63123319988762</v>
      </c>
      <c r="R6340" s="163">
        <f t="shared" si="984"/>
        <v>1</v>
      </c>
      <c r="S6340" s="161">
        <f t="shared" si="985"/>
        <v>9000000</v>
      </c>
      <c r="T6340" s="162">
        <f t="shared" si="986"/>
        <v>193.8476742265598</v>
      </c>
      <c r="U6340" s="162">
        <f t="shared" si="987"/>
        <v>130.81561659994381</v>
      </c>
      <c r="V6340" s="163">
        <f t="shared" si="988"/>
        <v>0.9</v>
      </c>
      <c r="W6340" s="164">
        <f t="shared" si="989"/>
        <v>354206105.31812614</v>
      </c>
      <c r="X6340" s="164">
        <f t="shared" si="990"/>
        <v>360559666.77558964</v>
      </c>
    </row>
    <row r="6341" spans="10:24" x14ac:dyDescent="0.25">
      <c r="J6341">
        <v>6338</v>
      </c>
      <c r="K6341" s="43">
        <v>0.65796688011285454</v>
      </c>
      <c r="L6341">
        <v>2.4562297097162178E-2</v>
      </c>
      <c r="M6341">
        <v>0.99346986228902867</v>
      </c>
      <c r="N6341" s="44">
        <v>0.89974406846663935</v>
      </c>
      <c r="O6341" s="161">
        <f t="shared" ref="O6341:O6404" si="991">VLOOKUP(K6341,$E$5:$H$10,4)</f>
        <v>6000000</v>
      </c>
      <c r="P6341" s="162">
        <f t="shared" ref="P6341:P6404" si="992">_xlfn.NORM.INV(L6341,$E$12,$E$13)</f>
        <v>150.48736953558375</v>
      </c>
      <c r="Q6341" s="162">
        <f t="shared" ref="Q6341:Q6404" si="993">_xlfn.NORM.INV(M6341,$E$15,$E$16)</f>
        <v>184.64242895195278</v>
      </c>
      <c r="R6341" s="163">
        <f t="shared" ref="R6341:R6404" si="994">VLOOKUP(N6341,$E$19:$H$21,4)</f>
        <v>1</v>
      </c>
      <c r="S6341" s="161">
        <f t="shared" ref="S6341:S6404" si="995">VLOOKUP(K6341,$G$5:$H$10,2)</f>
        <v>7000000</v>
      </c>
      <c r="T6341" s="162">
        <f t="shared" ref="T6341:T6404" si="996">_xlfn.NORM.INV(L6341,$G$12,$G$13)</f>
        <v>180.16245651186125</v>
      </c>
      <c r="U6341" s="162">
        <f t="shared" ref="U6341:U6404" si="997">_xlfn.NORM.INV(M6341,$G$15,$G$16)</f>
        <v>149.82121447597638</v>
      </c>
      <c r="V6341" s="163">
        <f t="shared" ref="V6341:V6404" si="998">VLOOKUP(N6341,$G$19:$H$21,2)</f>
        <v>1</v>
      </c>
      <c r="W6341" s="164">
        <f t="shared" ref="W6341:W6404" si="999">O6341*(P6341-Q6341)*R6341-$D$23-$D$24</f>
        <v>-254930356.49821416</v>
      </c>
      <c r="X6341" s="164">
        <f t="shared" ref="X6341:X6404" si="1000">S6341*(T6341-U6341)*V6341-$F$23-$F$24</f>
        <v>62388694.251194119</v>
      </c>
    </row>
    <row r="6342" spans="10:24" x14ac:dyDescent="0.25">
      <c r="J6342">
        <v>6339</v>
      </c>
      <c r="K6342" s="43">
        <v>0.29514074966428983</v>
      </c>
      <c r="L6342">
        <v>0.75474620554574279</v>
      </c>
      <c r="M6342">
        <v>0.47453980681202668</v>
      </c>
      <c r="N6342" s="44">
        <v>0.48247232224678904</v>
      </c>
      <c r="O6342" s="161">
        <f t="shared" si="991"/>
        <v>2000000</v>
      </c>
      <c r="P6342" s="162">
        <f t="shared" si="992"/>
        <v>190.34252585513701</v>
      </c>
      <c r="Q6342" s="162">
        <f t="shared" si="993"/>
        <v>133.72274752996339</v>
      </c>
      <c r="R6342" s="163">
        <f t="shared" si="994"/>
        <v>1</v>
      </c>
      <c r="S6342" s="161">
        <f t="shared" si="995"/>
        <v>5000000</v>
      </c>
      <c r="T6342" s="162">
        <f t="shared" si="996"/>
        <v>193.447508618379</v>
      </c>
      <c r="U6342" s="162">
        <f t="shared" si="997"/>
        <v>124.36137376498169</v>
      </c>
      <c r="V6342" s="163">
        <f t="shared" si="998"/>
        <v>1</v>
      </c>
      <c r="W6342" s="164">
        <f t="shared" si="999"/>
        <v>63239556.650347248</v>
      </c>
      <c r="X6342" s="164">
        <f t="shared" si="1000"/>
        <v>195430674.26698655</v>
      </c>
    </row>
    <row r="6343" spans="10:24" x14ac:dyDescent="0.25">
      <c r="J6343">
        <v>6340</v>
      </c>
      <c r="K6343" s="43">
        <v>2.5860946324785417E-2</v>
      </c>
      <c r="L6343">
        <v>0.76014507148125299</v>
      </c>
      <c r="M6343">
        <v>0.83994085110518935</v>
      </c>
      <c r="N6343" s="44">
        <v>1.2600292976539862E-2</v>
      </c>
      <c r="O6343" s="161">
        <f t="shared" si="991"/>
        <v>1000000</v>
      </c>
      <c r="P6343" s="162">
        <f t="shared" si="992"/>
        <v>190.60153946759081</v>
      </c>
      <c r="Q6343" s="162">
        <f t="shared" si="993"/>
        <v>154.88429626731593</v>
      </c>
      <c r="R6343" s="163">
        <f t="shared" si="994"/>
        <v>1</v>
      </c>
      <c r="S6343" s="161">
        <f t="shared" si="995"/>
        <v>1000000</v>
      </c>
      <c r="T6343" s="162">
        <f t="shared" si="996"/>
        <v>193.53384648919695</v>
      </c>
      <c r="U6343" s="162">
        <f t="shared" si="997"/>
        <v>134.94214813365795</v>
      </c>
      <c r="V6343" s="163">
        <f t="shared" si="998"/>
        <v>0.05</v>
      </c>
      <c r="W6343" s="164">
        <f t="shared" si="999"/>
        <v>-14282756.799725123</v>
      </c>
      <c r="X6343" s="164">
        <f t="shared" si="1000"/>
        <v>-147070415.08222306</v>
      </c>
    </row>
    <row r="6344" spans="10:24" x14ac:dyDescent="0.25">
      <c r="J6344">
        <v>6341</v>
      </c>
      <c r="K6344" s="43">
        <v>0.97032730950619217</v>
      </c>
      <c r="L6344">
        <v>0.13349825898991374</v>
      </c>
      <c r="M6344">
        <v>0.61445305025703556</v>
      </c>
      <c r="N6344" s="44">
        <v>0.69960393796112652</v>
      </c>
      <c r="O6344" s="161">
        <f t="shared" si="991"/>
        <v>9000000</v>
      </c>
      <c r="P6344" s="162">
        <f t="shared" si="992"/>
        <v>163.3499126797837</v>
      </c>
      <c r="Q6344" s="162">
        <f t="shared" si="993"/>
        <v>140.81888652593707</v>
      </c>
      <c r="R6344" s="163">
        <f t="shared" si="994"/>
        <v>1</v>
      </c>
      <c r="S6344" s="161">
        <f t="shared" si="995"/>
        <v>9000000</v>
      </c>
      <c r="T6344" s="162">
        <f t="shared" si="996"/>
        <v>184.44997089326122</v>
      </c>
      <c r="U6344" s="162">
        <f t="shared" si="997"/>
        <v>127.90944326296854</v>
      </c>
      <c r="V6344" s="163">
        <f t="shared" si="998"/>
        <v>1</v>
      </c>
      <c r="W6344" s="164">
        <f t="shared" si="999"/>
        <v>152779235.38461962</v>
      </c>
      <c r="X6344" s="164">
        <f t="shared" si="1000"/>
        <v>358864748.67263418</v>
      </c>
    </row>
    <row r="6345" spans="10:24" x14ac:dyDescent="0.25">
      <c r="J6345">
        <v>6342</v>
      </c>
      <c r="K6345" s="43">
        <v>0.92302476502081299</v>
      </c>
      <c r="L6345">
        <v>0.1208759642154531</v>
      </c>
      <c r="M6345">
        <v>0.49589120339432813</v>
      </c>
      <c r="N6345" s="44">
        <v>0.67930781354623515</v>
      </c>
      <c r="O6345" s="161">
        <f t="shared" si="991"/>
        <v>7000000</v>
      </c>
      <c r="P6345" s="162">
        <f t="shared" si="992"/>
        <v>162.44071394651019</v>
      </c>
      <c r="Q6345" s="162">
        <f t="shared" si="993"/>
        <v>134.7940118433331</v>
      </c>
      <c r="R6345" s="163">
        <f t="shared" si="994"/>
        <v>1</v>
      </c>
      <c r="S6345" s="161">
        <f t="shared" si="995"/>
        <v>9000000</v>
      </c>
      <c r="T6345" s="162">
        <f t="shared" si="996"/>
        <v>184.14690464883674</v>
      </c>
      <c r="U6345" s="162">
        <f t="shared" si="997"/>
        <v>124.89700592166655</v>
      </c>
      <c r="V6345" s="163">
        <f t="shared" si="998"/>
        <v>1</v>
      </c>
      <c r="W6345" s="164">
        <f t="shared" si="999"/>
        <v>143526914.72223964</v>
      </c>
      <c r="X6345" s="164">
        <f t="shared" si="1000"/>
        <v>383249088.5445317</v>
      </c>
    </row>
    <row r="6346" spans="10:24" x14ac:dyDescent="0.25">
      <c r="J6346">
        <v>6343</v>
      </c>
      <c r="K6346" s="43">
        <v>0.7299133242822049</v>
      </c>
      <c r="L6346">
        <v>0.7806411697232204</v>
      </c>
      <c r="M6346">
        <v>0.52570808530897351</v>
      </c>
      <c r="N6346" s="44">
        <v>8.5317728662170911E-4</v>
      </c>
      <c r="O6346" s="161">
        <f t="shared" si="991"/>
        <v>6000000</v>
      </c>
      <c r="P6346" s="162">
        <f t="shared" si="992"/>
        <v>191.61540686476164</v>
      </c>
      <c r="Q6346" s="162">
        <f t="shared" si="993"/>
        <v>136.28970555458844</v>
      </c>
      <c r="R6346" s="163">
        <f t="shared" si="994"/>
        <v>1</v>
      </c>
      <c r="S6346" s="161">
        <f t="shared" si="995"/>
        <v>7000000</v>
      </c>
      <c r="T6346" s="162">
        <f t="shared" si="996"/>
        <v>193.87180228825389</v>
      </c>
      <c r="U6346" s="162">
        <f t="shared" si="997"/>
        <v>125.64485277729422</v>
      </c>
      <c r="V6346" s="163">
        <f t="shared" si="998"/>
        <v>0.05</v>
      </c>
      <c r="W6346" s="164">
        <f t="shared" si="999"/>
        <v>281954207.86103922</v>
      </c>
      <c r="X6346" s="164">
        <f t="shared" si="1000"/>
        <v>-126120567.67116411</v>
      </c>
    </row>
    <row r="6347" spans="10:24" x14ac:dyDescent="0.25">
      <c r="J6347">
        <v>6344</v>
      </c>
      <c r="K6347" s="43">
        <v>5.1831771718894193E-2</v>
      </c>
      <c r="L6347">
        <v>0.47539288809766689</v>
      </c>
      <c r="M6347">
        <v>0.15037802406074041</v>
      </c>
      <c r="N6347" s="44">
        <v>0.26830408679984585</v>
      </c>
      <c r="O6347" s="161">
        <f t="shared" si="991"/>
        <v>2000000</v>
      </c>
      <c r="P6347" s="162">
        <f t="shared" si="992"/>
        <v>179.0741993136316</v>
      </c>
      <c r="Q6347" s="162">
        <f t="shared" si="993"/>
        <v>114.30373133107838</v>
      </c>
      <c r="R6347" s="163">
        <f t="shared" si="994"/>
        <v>1</v>
      </c>
      <c r="S6347" s="161">
        <f t="shared" si="995"/>
        <v>2000000</v>
      </c>
      <c r="T6347" s="162">
        <f t="shared" si="996"/>
        <v>189.69139977121054</v>
      </c>
      <c r="U6347" s="162">
        <f t="shared" si="997"/>
        <v>114.65186566553919</v>
      </c>
      <c r="V6347" s="163">
        <f t="shared" si="998"/>
        <v>1</v>
      </c>
      <c r="W6347" s="164">
        <f t="shared" si="999"/>
        <v>79540935.965106428</v>
      </c>
      <c r="X6347" s="164">
        <f t="shared" si="1000"/>
        <v>79068.211342692375</v>
      </c>
    </row>
    <row r="6348" spans="10:24" x14ac:dyDescent="0.25">
      <c r="J6348">
        <v>6345</v>
      </c>
      <c r="K6348" s="43">
        <v>0.5178654286382729</v>
      </c>
      <c r="L6348">
        <v>0.15753960328747696</v>
      </c>
      <c r="M6348">
        <v>0.16492754274159105</v>
      </c>
      <c r="N6348" s="44">
        <v>0.96310422857101308</v>
      </c>
      <c r="O6348" s="161">
        <f t="shared" si="991"/>
        <v>5000000</v>
      </c>
      <c r="P6348" s="162">
        <f t="shared" si="992"/>
        <v>164.93067955716043</v>
      </c>
      <c r="Q6348" s="162">
        <f t="shared" si="993"/>
        <v>115.51188378608539</v>
      </c>
      <c r="R6348" s="163">
        <f t="shared" si="994"/>
        <v>1</v>
      </c>
      <c r="S6348" s="161">
        <f t="shared" si="995"/>
        <v>6000000</v>
      </c>
      <c r="T6348" s="162">
        <f t="shared" si="996"/>
        <v>184.97689318572014</v>
      </c>
      <c r="U6348" s="162">
        <f t="shared" si="997"/>
        <v>115.25594189304269</v>
      </c>
      <c r="V6348" s="163">
        <f t="shared" si="998"/>
        <v>1</v>
      </c>
      <c r="W6348" s="164">
        <f t="shared" si="999"/>
        <v>197093978.8553752</v>
      </c>
      <c r="X6348" s="164">
        <f t="shared" si="1000"/>
        <v>268325707.75606471</v>
      </c>
    </row>
    <row r="6349" spans="10:24" x14ac:dyDescent="0.25">
      <c r="J6349">
        <v>6346</v>
      </c>
      <c r="K6349" s="43">
        <v>0.40015536828443754</v>
      </c>
      <c r="L6349">
        <v>0.99126382546229352</v>
      </c>
      <c r="M6349">
        <v>0.29907162953963906</v>
      </c>
      <c r="N6349" s="44">
        <v>0.24297904888140354</v>
      </c>
      <c r="O6349" s="161">
        <f t="shared" si="991"/>
        <v>5000000</v>
      </c>
      <c r="P6349" s="162">
        <f t="shared" si="992"/>
        <v>215.64921390796212</v>
      </c>
      <c r="Q6349" s="162">
        <f t="shared" si="993"/>
        <v>124.45855046723061</v>
      </c>
      <c r="R6349" s="163">
        <f t="shared" si="994"/>
        <v>1</v>
      </c>
      <c r="S6349" s="161">
        <f t="shared" si="995"/>
        <v>6000000</v>
      </c>
      <c r="T6349" s="162">
        <f t="shared" si="996"/>
        <v>201.88307130265403</v>
      </c>
      <c r="U6349" s="162">
        <f t="shared" si="997"/>
        <v>119.72927523361531</v>
      </c>
      <c r="V6349" s="163">
        <f t="shared" si="998"/>
        <v>1</v>
      </c>
      <c r="W6349" s="164">
        <f t="shared" si="999"/>
        <v>405953317.20365757</v>
      </c>
      <c r="X6349" s="164">
        <f t="shared" si="1000"/>
        <v>342922776.41423231</v>
      </c>
    </row>
    <row r="6350" spans="10:24" x14ac:dyDescent="0.25">
      <c r="J6350">
        <v>6347</v>
      </c>
      <c r="K6350" s="43">
        <v>0.30891046011668222</v>
      </c>
      <c r="L6350">
        <v>0.52111039194382602</v>
      </c>
      <c r="M6350">
        <v>0.7347120185585182</v>
      </c>
      <c r="N6350" s="44">
        <v>0.32592109816701909</v>
      </c>
      <c r="O6350" s="161">
        <f t="shared" si="991"/>
        <v>5000000</v>
      </c>
      <c r="P6350" s="162">
        <f t="shared" si="992"/>
        <v>180.79410936713623</v>
      </c>
      <c r="Q6350" s="162">
        <f t="shared" si="993"/>
        <v>147.54254082375172</v>
      </c>
      <c r="R6350" s="163">
        <f t="shared" si="994"/>
        <v>1</v>
      </c>
      <c r="S6350" s="161">
        <f t="shared" si="995"/>
        <v>6000000</v>
      </c>
      <c r="T6350" s="162">
        <f t="shared" si="996"/>
        <v>190.26470312237873</v>
      </c>
      <c r="U6350" s="162">
        <f t="shared" si="997"/>
        <v>131.27127041187586</v>
      </c>
      <c r="V6350" s="163">
        <f t="shared" si="998"/>
        <v>1</v>
      </c>
      <c r="W6350" s="164">
        <f t="shared" si="999"/>
        <v>116257842.71692255</v>
      </c>
      <c r="X6350" s="164">
        <f t="shared" si="1000"/>
        <v>203960596.26301724</v>
      </c>
    </row>
    <row r="6351" spans="10:24" x14ac:dyDescent="0.25">
      <c r="J6351">
        <v>6348</v>
      </c>
      <c r="K6351" s="43">
        <v>0.76992630675910478</v>
      </c>
      <c r="L6351">
        <v>0.70060268542435378</v>
      </c>
      <c r="M6351">
        <v>0.37326709091685362</v>
      </c>
      <c r="N6351" s="44">
        <v>0.24745083349372887</v>
      </c>
      <c r="O6351" s="161">
        <f t="shared" si="991"/>
        <v>7000000</v>
      </c>
      <c r="P6351" s="162">
        <f t="shared" si="992"/>
        <v>187.89202031434965</v>
      </c>
      <c r="Q6351" s="162">
        <f t="shared" si="993"/>
        <v>128.53574648543545</v>
      </c>
      <c r="R6351" s="163">
        <f t="shared" si="994"/>
        <v>1</v>
      </c>
      <c r="S6351" s="161">
        <f t="shared" si="995"/>
        <v>7000000</v>
      </c>
      <c r="T6351" s="162">
        <f t="shared" si="996"/>
        <v>192.63067343811656</v>
      </c>
      <c r="U6351" s="162">
        <f t="shared" si="997"/>
        <v>121.76787324271773</v>
      </c>
      <c r="V6351" s="163">
        <f t="shared" si="998"/>
        <v>1</v>
      </c>
      <c r="W6351" s="164">
        <f t="shared" si="999"/>
        <v>365493916.8023994</v>
      </c>
      <c r="X6351" s="164">
        <f t="shared" si="1000"/>
        <v>346039601.36779183</v>
      </c>
    </row>
    <row r="6352" spans="10:24" x14ac:dyDescent="0.25">
      <c r="J6352">
        <v>6349</v>
      </c>
      <c r="K6352" s="43">
        <v>0.31035015134569421</v>
      </c>
      <c r="L6352">
        <v>9.9918963492932056E-3</v>
      </c>
      <c r="M6352">
        <v>0.23919756260444502</v>
      </c>
      <c r="N6352" s="44">
        <v>0.12192273665192555</v>
      </c>
      <c r="O6352" s="161">
        <f t="shared" si="991"/>
        <v>5000000</v>
      </c>
      <c r="P6352" s="162">
        <f t="shared" si="992"/>
        <v>145.10021948792593</v>
      </c>
      <c r="Q6352" s="162">
        <f t="shared" si="993"/>
        <v>120.82227682857277</v>
      </c>
      <c r="R6352" s="163">
        <f t="shared" si="994"/>
        <v>1</v>
      </c>
      <c r="S6352" s="161">
        <f t="shared" si="995"/>
        <v>6000000</v>
      </c>
      <c r="T6352" s="162">
        <f t="shared" si="996"/>
        <v>178.36673982930864</v>
      </c>
      <c r="U6352" s="162">
        <f t="shared" si="997"/>
        <v>117.91113841428638</v>
      </c>
      <c r="V6352" s="163">
        <f t="shared" si="998"/>
        <v>0.9</v>
      </c>
      <c r="W6352" s="164">
        <f t="shared" si="999"/>
        <v>71389713.296765789</v>
      </c>
      <c r="X6352" s="164">
        <f t="shared" si="1000"/>
        <v>176460247.6411202</v>
      </c>
    </row>
    <row r="6353" spans="10:24" x14ac:dyDescent="0.25">
      <c r="J6353">
        <v>6350</v>
      </c>
      <c r="K6353" s="43">
        <v>0.87824291790080911</v>
      </c>
      <c r="L6353">
        <v>0.15727462688520366</v>
      </c>
      <c r="M6353">
        <v>0.10765163914902875</v>
      </c>
      <c r="N6353" s="44">
        <v>0.9299204781059186</v>
      </c>
      <c r="O6353" s="161">
        <f t="shared" si="991"/>
        <v>7000000</v>
      </c>
      <c r="P6353" s="162">
        <f t="shared" si="992"/>
        <v>164.91416802014368</v>
      </c>
      <c r="Q6353" s="162">
        <f t="shared" si="993"/>
        <v>110.21771974327346</v>
      </c>
      <c r="R6353" s="163">
        <f t="shared" si="994"/>
        <v>1</v>
      </c>
      <c r="S6353" s="161">
        <f t="shared" si="995"/>
        <v>7000000</v>
      </c>
      <c r="T6353" s="162">
        <f t="shared" si="996"/>
        <v>184.97138934004789</v>
      </c>
      <c r="U6353" s="162">
        <f t="shared" si="997"/>
        <v>112.60885987163674</v>
      </c>
      <c r="V6353" s="163">
        <f t="shared" si="998"/>
        <v>1</v>
      </c>
      <c r="W6353" s="164">
        <f t="shared" si="999"/>
        <v>332875137.93809152</v>
      </c>
      <c r="X6353" s="164">
        <f t="shared" si="1000"/>
        <v>356537706.27887809</v>
      </c>
    </row>
    <row r="6354" spans="10:24" x14ac:dyDescent="0.25">
      <c r="J6354">
        <v>6351</v>
      </c>
      <c r="K6354" s="43">
        <v>2.3816137715938379E-2</v>
      </c>
      <c r="L6354">
        <v>0.89291089090922959</v>
      </c>
      <c r="M6354">
        <v>0.38918473284489696</v>
      </c>
      <c r="N6354" s="44">
        <v>0.84516936390913</v>
      </c>
      <c r="O6354" s="161">
        <f t="shared" si="991"/>
        <v>1000000</v>
      </c>
      <c r="P6354" s="162">
        <f t="shared" si="992"/>
        <v>198.63237220697485</v>
      </c>
      <c r="Q6354" s="162">
        <f t="shared" si="993"/>
        <v>129.37110934555503</v>
      </c>
      <c r="R6354" s="163">
        <f t="shared" si="994"/>
        <v>1</v>
      </c>
      <c r="S6354" s="161">
        <f t="shared" si="995"/>
        <v>1000000</v>
      </c>
      <c r="T6354" s="162">
        <f t="shared" si="996"/>
        <v>196.21079073565829</v>
      </c>
      <c r="U6354" s="162">
        <f t="shared" si="997"/>
        <v>122.18555467277751</v>
      </c>
      <c r="V6354" s="163">
        <f t="shared" si="998"/>
        <v>1</v>
      </c>
      <c r="W6354" s="164">
        <f t="shared" si="999"/>
        <v>19261262.861419827</v>
      </c>
      <c r="X6354" s="164">
        <f t="shared" si="1000"/>
        <v>-75974763.937119216</v>
      </c>
    </row>
    <row r="6355" spans="10:24" x14ac:dyDescent="0.25">
      <c r="J6355">
        <v>6352</v>
      </c>
      <c r="K6355" s="43">
        <v>5.832200542794086E-2</v>
      </c>
      <c r="L6355">
        <v>0.40553770473101114</v>
      </c>
      <c r="M6355">
        <v>0.78047131448628093</v>
      </c>
      <c r="N6355" s="44">
        <v>0.78997228531001384</v>
      </c>
      <c r="O6355" s="161">
        <f t="shared" si="991"/>
        <v>2000000</v>
      </c>
      <c r="P6355" s="162">
        <f t="shared" si="992"/>
        <v>176.41441631384646</v>
      </c>
      <c r="Q6355" s="162">
        <f t="shared" si="993"/>
        <v>150.47571938696998</v>
      </c>
      <c r="R6355" s="163">
        <f t="shared" si="994"/>
        <v>1</v>
      </c>
      <c r="S6355" s="161">
        <f t="shared" si="995"/>
        <v>2000000</v>
      </c>
      <c r="T6355" s="162">
        <f t="shared" si="996"/>
        <v>188.80480543794883</v>
      </c>
      <c r="U6355" s="162">
        <f t="shared" si="997"/>
        <v>132.73785969348501</v>
      </c>
      <c r="V6355" s="163">
        <f t="shared" si="998"/>
        <v>1</v>
      </c>
      <c r="W6355" s="164">
        <f t="shared" si="999"/>
        <v>1877393.8537529483</v>
      </c>
      <c r="X6355" s="164">
        <f t="shared" si="1000"/>
        <v>-37866108.511072353</v>
      </c>
    </row>
    <row r="6356" spans="10:24" x14ac:dyDescent="0.25">
      <c r="J6356">
        <v>6353</v>
      </c>
      <c r="K6356" s="43">
        <v>0.51681340730202441</v>
      </c>
      <c r="L6356">
        <v>0.13540331886892543</v>
      </c>
      <c r="M6356">
        <v>0.28519687573171726</v>
      </c>
      <c r="N6356" s="44">
        <v>0.73978802163251312</v>
      </c>
      <c r="O6356" s="161">
        <f t="shared" si="991"/>
        <v>5000000</v>
      </c>
      <c r="P6356" s="162">
        <f t="shared" si="992"/>
        <v>163.48189713427277</v>
      </c>
      <c r="Q6356" s="162">
        <f t="shared" si="993"/>
        <v>123.65056608734999</v>
      </c>
      <c r="R6356" s="163">
        <f t="shared" si="994"/>
        <v>1</v>
      </c>
      <c r="S6356" s="161">
        <f t="shared" si="995"/>
        <v>6000000</v>
      </c>
      <c r="T6356" s="162">
        <f t="shared" si="996"/>
        <v>184.49396571142427</v>
      </c>
      <c r="U6356" s="162">
        <f t="shared" si="997"/>
        <v>119.32528304367499</v>
      </c>
      <c r="V6356" s="163">
        <f t="shared" si="998"/>
        <v>1</v>
      </c>
      <c r="W6356" s="164">
        <f t="shared" si="999"/>
        <v>149156655.23461393</v>
      </c>
      <c r="X6356" s="164">
        <f t="shared" si="1000"/>
        <v>241012096.00649565</v>
      </c>
    </row>
    <row r="6357" spans="10:24" x14ac:dyDescent="0.25">
      <c r="J6357">
        <v>6354</v>
      </c>
      <c r="K6357" s="43">
        <v>0.22531546717504292</v>
      </c>
      <c r="L6357">
        <v>0.16602958230085052</v>
      </c>
      <c r="M6357">
        <v>0.52329034414337716</v>
      </c>
      <c r="N6357" s="44">
        <v>0.66607010333500161</v>
      </c>
      <c r="O6357" s="161">
        <f t="shared" si="991"/>
        <v>2000000</v>
      </c>
      <c r="P6357" s="162">
        <f t="shared" si="992"/>
        <v>165.45038134768345</v>
      </c>
      <c r="Q6357" s="162">
        <f t="shared" si="993"/>
        <v>136.16826874394442</v>
      </c>
      <c r="R6357" s="163">
        <f t="shared" si="994"/>
        <v>1</v>
      </c>
      <c r="S6357" s="161">
        <f t="shared" si="995"/>
        <v>5000000</v>
      </c>
      <c r="T6357" s="162">
        <f t="shared" si="996"/>
        <v>185.15012711589449</v>
      </c>
      <c r="U6357" s="162">
        <f t="shared" si="997"/>
        <v>125.58413437197221</v>
      </c>
      <c r="V6357" s="163">
        <f t="shared" si="998"/>
        <v>1</v>
      </c>
      <c r="W6357" s="164">
        <f t="shared" si="999"/>
        <v>8564225.2074780464</v>
      </c>
      <c r="X6357" s="164">
        <f t="shared" si="1000"/>
        <v>147829963.71961141</v>
      </c>
    </row>
    <row r="6358" spans="10:24" x14ac:dyDescent="0.25">
      <c r="J6358">
        <v>6355</v>
      </c>
      <c r="K6358" s="43">
        <v>0.86905506895389251</v>
      </c>
      <c r="L6358">
        <v>0.89489562036827408</v>
      </c>
      <c r="M6358">
        <v>0.78401639424230263</v>
      </c>
      <c r="N6358" s="44">
        <v>0.14222841970594491</v>
      </c>
      <c r="O6358" s="161">
        <f t="shared" si="991"/>
        <v>7000000</v>
      </c>
      <c r="P6358" s="162">
        <f t="shared" si="992"/>
        <v>198.79487418361413</v>
      </c>
      <c r="Q6358" s="162">
        <f t="shared" si="993"/>
        <v>150.71659580118992</v>
      </c>
      <c r="R6358" s="163">
        <f t="shared" si="994"/>
        <v>1</v>
      </c>
      <c r="S6358" s="161">
        <f t="shared" si="995"/>
        <v>7000000</v>
      </c>
      <c r="T6358" s="162">
        <f t="shared" si="996"/>
        <v>196.26495806120471</v>
      </c>
      <c r="U6358" s="162">
        <f t="shared" si="997"/>
        <v>132.85829790059495</v>
      </c>
      <c r="V6358" s="163">
        <f t="shared" si="998"/>
        <v>0.9</v>
      </c>
      <c r="W6358" s="164">
        <f t="shared" si="999"/>
        <v>286547948.67696941</v>
      </c>
      <c r="X6358" s="164">
        <f t="shared" si="1000"/>
        <v>249461959.01184154</v>
      </c>
    </row>
    <row r="6359" spans="10:24" x14ac:dyDescent="0.25">
      <c r="J6359">
        <v>6356</v>
      </c>
      <c r="K6359" s="43">
        <v>0.37613974933165573</v>
      </c>
      <c r="L6359">
        <v>0.42920586085369683</v>
      </c>
      <c r="M6359">
        <v>0.35162840019062791</v>
      </c>
      <c r="N6359" s="44">
        <v>0.28043189399914359</v>
      </c>
      <c r="O6359" s="161">
        <f t="shared" si="991"/>
        <v>5000000</v>
      </c>
      <c r="P6359" s="162">
        <f t="shared" si="992"/>
        <v>177.32405486653525</v>
      </c>
      <c r="Q6359" s="162">
        <f t="shared" si="993"/>
        <v>127.38144337674667</v>
      </c>
      <c r="R6359" s="163">
        <f t="shared" si="994"/>
        <v>1</v>
      </c>
      <c r="S6359" s="161">
        <f t="shared" si="995"/>
        <v>6000000</v>
      </c>
      <c r="T6359" s="162">
        <f t="shared" si="996"/>
        <v>189.10801828884507</v>
      </c>
      <c r="U6359" s="162">
        <f t="shared" si="997"/>
        <v>121.19072168837334</v>
      </c>
      <c r="V6359" s="163">
        <f t="shared" si="998"/>
        <v>1</v>
      </c>
      <c r="W6359" s="164">
        <f t="shared" si="999"/>
        <v>199713057.44894287</v>
      </c>
      <c r="X6359" s="164">
        <f t="shared" si="1000"/>
        <v>257503779.60283035</v>
      </c>
    </row>
    <row r="6360" spans="10:24" x14ac:dyDescent="0.25">
      <c r="J6360">
        <v>6357</v>
      </c>
      <c r="K6360" s="43">
        <v>0.43811623597562976</v>
      </c>
      <c r="L6360">
        <v>0.39446160501440253</v>
      </c>
      <c r="M6360">
        <v>0.13335178342242637</v>
      </c>
      <c r="N6360" s="44">
        <v>0.93976655792278063</v>
      </c>
      <c r="O6360" s="161">
        <f t="shared" si="991"/>
        <v>5000000</v>
      </c>
      <c r="P6360" s="162">
        <f t="shared" si="992"/>
        <v>175.98436282576969</v>
      </c>
      <c r="Q6360" s="162">
        <f t="shared" si="993"/>
        <v>112.78628169143656</v>
      </c>
      <c r="R6360" s="163">
        <f t="shared" si="994"/>
        <v>1</v>
      </c>
      <c r="S6360" s="161">
        <f t="shared" si="995"/>
        <v>6000000</v>
      </c>
      <c r="T6360" s="162">
        <f t="shared" si="996"/>
        <v>188.66145427525657</v>
      </c>
      <c r="U6360" s="162">
        <f t="shared" si="997"/>
        <v>113.89314084571828</v>
      </c>
      <c r="V6360" s="163">
        <f t="shared" si="998"/>
        <v>1</v>
      </c>
      <c r="W6360" s="164">
        <f t="shared" si="999"/>
        <v>265990405.67166567</v>
      </c>
      <c r="X6360" s="164">
        <f t="shared" si="1000"/>
        <v>298609880.5772298</v>
      </c>
    </row>
    <row r="6361" spans="10:24" x14ac:dyDescent="0.25">
      <c r="J6361">
        <v>6358</v>
      </c>
      <c r="K6361" s="43">
        <v>0.74889947347202324</v>
      </c>
      <c r="L6361">
        <v>0.43314974967381281</v>
      </c>
      <c r="M6361">
        <v>0.12697498119232309</v>
      </c>
      <c r="N6361" s="44">
        <v>0.34711362927616862</v>
      </c>
      <c r="O6361" s="161">
        <f t="shared" si="991"/>
        <v>6000000</v>
      </c>
      <c r="P6361" s="162">
        <f t="shared" si="992"/>
        <v>177.47458903775831</v>
      </c>
      <c r="Q6361" s="162">
        <f t="shared" si="993"/>
        <v>112.18384632448168</v>
      </c>
      <c r="R6361" s="163">
        <f t="shared" si="994"/>
        <v>1</v>
      </c>
      <c r="S6361" s="161">
        <f t="shared" si="995"/>
        <v>7000000</v>
      </c>
      <c r="T6361" s="162">
        <f t="shared" si="996"/>
        <v>189.15819634591944</v>
      </c>
      <c r="U6361" s="162">
        <f t="shared" si="997"/>
        <v>113.59192316224085</v>
      </c>
      <c r="V6361" s="163">
        <f t="shared" si="998"/>
        <v>1</v>
      </c>
      <c r="W6361" s="164">
        <f t="shared" si="999"/>
        <v>341744456.27965975</v>
      </c>
      <c r="X6361" s="164">
        <f t="shared" si="1000"/>
        <v>378963912.28575015</v>
      </c>
    </row>
    <row r="6362" spans="10:24" x14ac:dyDescent="0.25">
      <c r="J6362">
        <v>6359</v>
      </c>
      <c r="K6362" s="43">
        <v>0.66759634138525337</v>
      </c>
      <c r="L6362">
        <v>2.4939093129916823E-2</v>
      </c>
      <c r="M6362">
        <v>0.20490934518463177</v>
      </c>
      <c r="N6362" s="44">
        <v>0.30760192751898041</v>
      </c>
      <c r="O6362" s="161">
        <f t="shared" si="991"/>
        <v>6000000</v>
      </c>
      <c r="P6362" s="162">
        <f t="shared" si="992"/>
        <v>150.58489241901583</v>
      </c>
      <c r="Q6362" s="162">
        <f t="shared" si="993"/>
        <v>118.51574523442486</v>
      </c>
      <c r="R6362" s="163">
        <f t="shared" si="994"/>
        <v>1</v>
      </c>
      <c r="S6362" s="161">
        <f t="shared" si="995"/>
        <v>7000000</v>
      </c>
      <c r="T6362" s="162">
        <f t="shared" si="996"/>
        <v>180.19496413967195</v>
      </c>
      <c r="U6362" s="162">
        <f t="shared" si="997"/>
        <v>116.75787261721243</v>
      </c>
      <c r="V6362" s="163">
        <f t="shared" si="998"/>
        <v>1</v>
      </c>
      <c r="W6362" s="164">
        <f t="shared" si="999"/>
        <v>142414883.10754585</v>
      </c>
      <c r="X6362" s="164">
        <f t="shared" si="1000"/>
        <v>294059640.65721667</v>
      </c>
    </row>
    <row r="6363" spans="10:24" x14ac:dyDescent="0.25">
      <c r="J6363">
        <v>6360</v>
      </c>
      <c r="K6363" s="43">
        <v>0.84510331572807684</v>
      </c>
      <c r="L6363">
        <v>0.77467765669675392</v>
      </c>
      <c r="M6363">
        <v>0.85810820511897878</v>
      </c>
      <c r="N6363" s="44">
        <v>6.1290834679474493E-2</v>
      </c>
      <c r="O6363" s="161">
        <f t="shared" si="991"/>
        <v>7000000</v>
      </c>
      <c r="P6363" s="162">
        <f t="shared" si="992"/>
        <v>191.31511006696778</v>
      </c>
      <c r="Q6363" s="162">
        <f t="shared" si="993"/>
        <v>156.43717012811055</v>
      </c>
      <c r="R6363" s="163">
        <f t="shared" si="994"/>
        <v>1</v>
      </c>
      <c r="S6363" s="161">
        <f t="shared" si="995"/>
        <v>7000000</v>
      </c>
      <c r="T6363" s="162">
        <f t="shared" si="996"/>
        <v>193.77170335565592</v>
      </c>
      <c r="U6363" s="162">
        <f t="shared" si="997"/>
        <v>135.71858506405528</v>
      </c>
      <c r="V6363" s="163">
        <f t="shared" si="998"/>
        <v>0.9</v>
      </c>
      <c r="W6363" s="164">
        <f t="shared" si="999"/>
        <v>194145579.57200056</v>
      </c>
      <c r="X6363" s="164">
        <f t="shared" si="1000"/>
        <v>215734645.23708403</v>
      </c>
    </row>
    <row r="6364" spans="10:24" x14ac:dyDescent="0.25">
      <c r="J6364">
        <v>6361</v>
      </c>
      <c r="K6364" s="43">
        <v>0.29465542062875272</v>
      </c>
      <c r="L6364">
        <v>0.18139586085736703</v>
      </c>
      <c r="M6364">
        <v>2.5962059891500355E-2</v>
      </c>
      <c r="N6364" s="44">
        <v>0.52858532894586996</v>
      </c>
      <c r="O6364" s="161">
        <f t="shared" si="991"/>
        <v>2000000</v>
      </c>
      <c r="P6364" s="162">
        <f t="shared" si="992"/>
        <v>166.34912428091704</v>
      </c>
      <c r="Q6364" s="162">
        <f t="shared" si="993"/>
        <v>96.124753640188118</v>
      </c>
      <c r="R6364" s="163">
        <f t="shared" si="994"/>
        <v>1</v>
      </c>
      <c r="S6364" s="161">
        <f t="shared" si="995"/>
        <v>5000000</v>
      </c>
      <c r="T6364" s="162">
        <f t="shared" si="996"/>
        <v>185.449708093639</v>
      </c>
      <c r="U6364" s="162">
        <f t="shared" si="997"/>
        <v>105.56237682009406</v>
      </c>
      <c r="V6364" s="163">
        <f t="shared" si="998"/>
        <v>1</v>
      </c>
      <c r="W6364" s="164">
        <f t="shared" si="999"/>
        <v>90448741.281457841</v>
      </c>
      <c r="X6364" s="164">
        <f t="shared" si="1000"/>
        <v>249436656.36772472</v>
      </c>
    </row>
    <row r="6365" spans="10:24" x14ac:dyDescent="0.25">
      <c r="J6365">
        <v>6362</v>
      </c>
      <c r="K6365" s="43">
        <v>0.60782396799616323</v>
      </c>
      <c r="L6365">
        <v>0.21454138677655465</v>
      </c>
      <c r="M6365">
        <v>0.9998654285896823</v>
      </c>
      <c r="N6365" s="44">
        <v>5.0690075295566572E-2</v>
      </c>
      <c r="O6365" s="161">
        <f t="shared" si="991"/>
        <v>6000000</v>
      </c>
      <c r="P6365" s="162">
        <f t="shared" si="992"/>
        <v>168.13856704513321</v>
      </c>
      <c r="Q6365" s="162">
        <f t="shared" si="993"/>
        <v>207.86642043363162</v>
      </c>
      <c r="R6365" s="163">
        <f t="shared" si="994"/>
        <v>1</v>
      </c>
      <c r="S6365" s="161">
        <f t="shared" si="995"/>
        <v>7000000</v>
      </c>
      <c r="T6365" s="162">
        <f t="shared" si="996"/>
        <v>186.0461890150444</v>
      </c>
      <c r="U6365" s="162">
        <f t="shared" si="997"/>
        <v>161.43321021681581</v>
      </c>
      <c r="V6365" s="163">
        <f t="shared" si="998"/>
        <v>0.9</v>
      </c>
      <c r="W6365" s="164">
        <f t="shared" si="999"/>
        <v>-288367120.33099043</v>
      </c>
      <c r="X6365" s="164">
        <f t="shared" si="1000"/>
        <v>5061766.4288401604</v>
      </c>
    </row>
    <row r="6366" spans="10:24" x14ac:dyDescent="0.25">
      <c r="J6366">
        <v>6363</v>
      </c>
      <c r="K6366" s="43">
        <v>0.83052139209801334</v>
      </c>
      <c r="L6366">
        <v>0.26089513294098943</v>
      </c>
      <c r="M6366">
        <v>0.25422482523844814</v>
      </c>
      <c r="N6366" s="44">
        <v>4.2151060306796828E-2</v>
      </c>
      <c r="O6366" s="161">
        <f t="shared" si="991"/>
        <v>7000000</v>
      </c>
      <c r="P6366" s="162">
        <f t="shared" si="992"/>
        <v>170.39117694814215</v>
      </c>
      <c r="Q6366" s="162">
        <f t="shared" si="993"/>
        <v>121.77492668822572</v>
      </c>
      <c r="R6366" s="163">
        <f t="shared" si="994"/>
        <v>1</v>
      </c>
      <c r="S6366" s="161">
        <f t="shared" si="995"/>
        <v>7000000</v>
      </c>
      <c r="T6366" s="162">
        <f t="shared" si="996"/>
        <v>186.79705898271405</v>
      </c>
      <c r="U6366" s="162">
        <f t="shared" si="997"/>
        <v>118.38746334411286</v>
      </c>
      <c r="V6366" s="163">
        <f t="shared" si="998"/>
        <v>0.9</v>
      </c>
      <c r="W6366" s="164">
        <f t="shared" si="999"/>
        <v>290313751.81941497</v>
      </c>
      <c r="X6366" s="164">
        <f t="shared" si="1000"/>
        <v>280980452.52318752</v>
      </c>
    </row>
    <row r="6367" spans="10:24" x14ac:dyDescent="0.25">
      <c r="J6367">
        <v>6364</v>
      </c>
      <c r="K6367" s="43">
        <v>0.62183990544240109</v>
      </c>
      <c r="L6367">
        <v>0.32783743601565951</v>
      </c>
      <c r="M6367">
        <v>0.35934660399142859</v>
      </c>
      <c r="N6367" s="44">
        <v>7.4131681046964881E-2</v>
      </c>
      <c r="O6367" s="161">
        <f t="shared" si="991"/>
        <v>6000000</v>
      </c>
      <c r="P6367" s="162">
        <f t="shared" si="992"/>
        <v>173.31161191689569</v>
      </c>
      <c r="Q6367" s="162">
        <f t="shared" si="993"/>
        <v>127.7958832062203</v>
      </c>
      <c r="R6367" s="163">
        <f t="shared" si="994"/>
        <v>1</v>
      </c>
      <c r="S6367" s="161">
        <f t="shared" si="995"/>
        <v>7000000</v>
      </c>
      <c r="T6367" s="162">
        <f t="shared" si="996"/>
        <v>187.7705373056319</v>
      </c>
      <c r="U6367" s="162">
        <f t="shared" si="997"/>
        <v>121.39794160311014</v>
      </c>
      <c r="V6367" s="163">
        <f t="shared" si="998"/>
        <v>0.9</v>
      </c>
      <c r="W6367" s="164">
        <f t="shared" si="999"/>
        <v>223094372.26405233</v>
      </c>
      <c r="X6367" s="164">
        <f t="shared" si="1000"/>
        <v>268147352.92588717</v>
      </c>
    </row>
    <row r="6368" spans="10:24" x14ac:dyDescent="0.25">
      <c r="J6368">
        <v>6365</v>
      </c>
      <c r="K6368" s="43">
        <v>0.32386682662191557</v>
      </c>
      <c r="L6368">
        <v>0.29273373015935589</v>
      </c>
      <c r="M6368">
        <v>0.94292034059216712</v>
      </c>
      <c r="N6368" s="44">
        <v>0.47035744630753962</v>
      </c>
      <c r="O6368" s="161">
        <f t="shared" si="991"/>
        <v>5000000</v>
      </c>
      <c r="P6368" s="162">
        <f t="shared" si="992"/>
        <v>171.81876047368507</v>
      </c>
      <c r="Q6368" s="162">
        <f t="shared" si="993"/>
        <v>166.59542003025382</v>
      </c>
      <c r="R6368" s="163">
        <f t="shared" si="994"/>
        <v>1</v>
      </c>
      <c r="S6368" s="161">
        <f t="shared" si="995"/>
        <v>6000000</v>
      </c>
      <c r="T6368" s="162">
        <f t="shared" si="996"/>
        <v>187.27292015789502</v>
      </c>
      <c r="U6368" s="162">
        <f t="shared" si="997"/>
        <v>140.79771001512691</v>
      </c>
      <c r="V6368" s="163">
        <f t="shared" si="998"/>
        <v>1</v>
      </c>
      <c r="W6368" s="164">
        <f t="shared" si="999"/>
        <v>-23883297.782843728</v>
      </c>
      <c r="X6368" s="164">
        <f t="shared" si="1000"/>
        <v>128851260.85660863</v>
      </c>
    </row>
    <row r="6369" spans="10:24" x14ac:dyDescent="0.25">
      <c r="J6369">
        <v>6366</v>
      </c>
      <c r="K6369" s="43">
        <v>8.8192727073118204E-2</v>
      </c>
      <c r="L6369">
        <v>0.75373780755565867</v>
      </c>
      <c r="M6369">
        <v>2.1537169017473712E-2</v>
      </c>
      <c r="N6369" s="44">
        <v>0.55580146207651981</v>
      </c>
      <c r="O6369" s="161">
        <f t="shared" si="991"/>
        <v>2000000</v>
      </c>
      <c r="P6369" s="162">
        <f t="shared" si="992"/>
        <v>190.29448962875171</v>
      </c>
      <c r="Q6369" s="162">
        <f t="shared" si="993"/>
        <v>94.54023094142768</v>
      </c>
      <c r="R6369" s="163">
        <f t="shared" si="994"/>
        <v>1</v>
      </c>
      <c r="S6369" s="161">
        <f t="shared" si="995"/>
        <v>2000000</v>
      </c>
      <c r="T6369" s="162">
        <f t="shared" si="996"/>
        <v>193.43149654291724</v>
      </c>
      <c r="U6369" s="162">
        <f t="shared" si="997"/>
        <v>104.77011547071385</v>
      </c>
      <c r="V6369" s="163">
        <f t="shared" si="998"/>
        <v>1</v>
      </c>
      <c r="W6369" s="164">
        <f t="shared" si="999"/>
        <v>141508517.37464806</v>
      </c>
      <c r="X6369" s="164">
        <f t="shared" si="1000"/>
        <v>27322762.144406796</v>
      </c>
    </row>
    <row r="6370" spans="10:24" x14ac:dyDescent="0.25">
      <c r="J6370">
        <v>6367</v>
      </c>
      <c r="K6370" s="43">
        <v>0.14605916162813093</v>
      </c>
      <c r="L6370">
        <v>0.10976957000708576</v>
      </c>
      <c r="M6370">
        <v>0.70161501021455719</v>
      </c>
      <c r="N6370" s="44">
        <v>0.80469883381063323</v>
      </c>
      <c r="O6370" s="161">
        <f t="shared" si="991"/>
        <v>2000000</v>
      </c>
      <c r="P6370" s="162">
        <f t="shared" si="992"/>
        <v>161.5836824722544</v>
      </c>
      <c r="Q6370" s="162">
        <f t="shared" si="993"/>
        <v>145.58102265117392</v>
      </c>
      <c r="R6370" s="163">
        <f t="shared" si="994"/>
        <v>1</v>
      </c>
      <c r="S6370" s="161">
        <f t="shared" si="995"/>
        <v>2000000</v>
      </c>
      <c r="T6370" s="162">
        <f t="shared" si="996"/>
        <v>183.86122749075147</v>
      </c>
      <c r="U6370" s="162">
        <f t="shared" si="997"/>
        <v>130.29051132558698</v>
      </c>
      <c r="V6370" s="163">
        <f t="shared" si="998"/>
        <v>1</v>
      </c>
      <c r="W6370" s="164">
        <f t="shared" si="999"/>
        <v>-17994680.357839059</v>
      </c>
      <c r="X6370" s="164">
        <f t="shared" si="1000"/>
        <v>-42858567.669670999</v>
      </c>
    </row>
    <row r="6371" spans="10:24" x14ac:dyDescent="0.25">
      <c r="J6371">
        <v>6368</v>
      </c>
      <c r="K6371" s="43">
        <v>0.62963834281399911</v>
      </c>
      <c r="L6371">
        <v>0.69887981095033114</v>
      </c>
      <c r="M6371">
        <v>0.15253440759213555</v>
      </c>
      <c r="N6371" s="44">
        <v>2.6619291350623353E-2</v>
      </c>
      <c r="O6371" s="161">
        <f t="shared" si="991"/>
        <v>6000000</v>
      </c>
      <c r="P6371" s="162">
        <f t="shared" si="992"/>
        <v>187.81772168801706</v>
      </c>
      <c r="Q6371" s="162">
        <f t="shared" si="993"/>
        <v>114.48751851128281</v>
      </c>
      <c r="R6371" s="163">
        <f t="shared" si="994"/>
        <v>1</v>
      </c>
      <c r="S6371" s="161">
        <f t="shared" si="995"/>
        <v>7000000</v>
      </c>
      <c r="T6371" s="162">
        <f t="shared" si="996"/>
        <v>192.60590722933901</v>
      </c>
      <c r="U6371" s="162">
        <f t="shared" si="997"/>
        <v>114.74375925564141</v>
      </c>
      <c r="V6371" s="163">
        <f t="shared" si="998"/>
        <v>0.9</v>
      </c>
      <c r="W6371" s="164">
        <f t="shared" si="999"/>
        <v>389981219.06040549</v>
      </c>
      <c r="X6371" s="164">
        <f t="shared" si="1000"/>
        <v>340531532.23429495</v>
      </c>
    </row>
    <row r="6372" spans="10:24" x14ac:dyDescent="0.25">
      <c r="J6372">
        <v>6369</v>
      </c>
      <c r="K6372" s="43">
        <v>0.7218417709445516</v>
      </c>
      <c r="L6372">
        <v>0.90568503421890556</v>
      </c>
      <c r="M6372">
        <v>0.19107091553200373</v>
      </c>
      <c r="N6372" s="44">
        <v>0.42732245940251479</v>
      </c>
      <c r="O6372" s="161">
        <f t="shared" si="991"/>
        <v>6000000</v>
      </c>
      <c r="P6372" s="162">
        <f t="shared" si="992"/>
        <v>199.71964410342886</v>
      </c>
      <c r="Q6372" s="162">
        <f t="shared" si="993"/>
        <v>117.52086586464188</v>
      </c>
      <c r="R6372" s="163">
        <f t="shared" si="994"/>
        <v>1</v>
      </c>
      <c r="S6372" s="161">
        <f t="shared" si="995"/>
        <v>7000000</v>
      </c>
      <c r="T6372" s="162">
        <f t="shared" si="996"/>
        <v>196.57321470114294</v>
      </c>
      <c r="U6372" s="162">
        <f t="shared" si="997"/>
        <v>116.26043293232094</v>
      </c>
      <c r="V6372" s="163">
        <f t="shared" si="998"/>
        <v>1</v>
      </c>
      <c r="W6372" s="164">
        <f t="shared" si="999"/>
        <v>443192669.43272191</v>
      </c>
      <c r="X6372" s="164">
        <f t="shared" si="1000"/>
        <v>412189472.38175404</v>
      </c>
    </row>
    <row r="6373" spans="10:24" x14ac:dyDescent="0.25">
      <c r="J6373">
        <v>6370</v>
      </c>
      <c r="K6373" s="43">
        <v>0.82196118658719686</v>
      </c>
      <c r="L6373">
        <v>0.11938555357789815</v>
      </c>
      <c r="M6373">
        <v>0.97178760933830344</v>
      </c>
      <c r="N6373" s="44">
        <v>0.49690346027344812</v>
      </c>
      <c r="O6373" s="161">
        <f t="shared" si="991"/>
        <v>7000000</v>
      </c>
      <c r="P6373" s="162">
        <f t="shared" si="992"/>
        <v>162.32904054697798</v>
      </c>
      <c r="Q6373" s="162">
        <f t="shared" si="993"/>
        <v>173.15480738251784</v>
      </c>
      <c r="R6373" s="163">
        <f t="shared" si="994"/>
        <v>1</v>
      </c>
      <c r="S6373" s="161">
        <f t="shared" si="995"/>
        <v>7000000</v>
      </c>
      <c r="T6373" s="162">
        <f t="shared" si="996"/>
        <v>184.109680182326</v>
      </c>
      <c r="U6373" s="162">
        <f t="shared" si="997"/>
        <v>144.07740369125892</v>
      </c>
      <c r="V6373" s="163">
        <f t="shared" si="998"/>
        <v>1</v>
      </c>
      <c r="W6373" s="164">
        <f t="shared" si="999"/>
        <v>-125780367.84877907</v>
      </c>
      <c r="X6373" s="164">
        <f t="shared" si="1000"/>
        <v>130225935.43746954</v>
      </c>
    </row>
    <row r="6374" spans="10:24" x14ac:dyDescent="0.25">
      <c r="J6374">
        <v>6371</v>
      </c>
      <c r="K6374" s="43">
        <v>0.68917989135088942</v>
      </c>
      <c r="L6374">
        <v>0.99236534564392354</v>
      </c>
      <c r="M6374">
        <v>0.29617604021916788</v>
      </c>
      <c r="N6374" s="44">
        <v>0.29610988595355991</v>
      </c>
      <c r="O6374" s="161">
        <f t="shared" si="991"/>
        <v>6000000</v>
      </c>
      <c r="P6374" s="162">
        <f t="shared" si="992"/>
        <v>216.38891662785011</v>
      </c>
      <c r="Q6374" s="162">
        <f t="shared" si="993"/>
        <v>124.29138641635441</v>
      </c>
      <c r="R6374" s="163">
        <f t="shared" si="994"/>
        <v>1</v>
      </c>
      <c r="S6374" s="161">
        <f t="shared" si="995"/>
        <v>7000000</v>
      </c>
      <c r="T6374" s="162">
        <f t="shared" si="996"/>
        <v>202.12963887595004</v>
      </c>
      <c r="U6374" s="162">
        <f t="shared" si="997"/>
        <v>119.64569320817721</v>
      </c>
      <c r="V6374" s="163">
        <f t="shared" si="998"/>
        <v>1</v>
      </c>
      <c r="W6374" s="164">
        <f t="shared" si="999"/>
        <v>502585181.26897418</v>
      </c>
      <c r="X6374" s="164">
        <f t="shared" si="1000"/>
        <v>427387619.67440975</v>
      </c>
    </row>
    <row r="6375" spans="10:24" x14ac:dyDescent="0.25">
      <c r="J6375">
        <v>6372</v>
      </c>
      <c r="K6375" s="43">
        <v>0.8628875183722694</v>
      </c>
      <c r="L6375">
        <v>9.7548191137476037E-2</v>
      </c>
      <c r="M6375">
        <v>0.7482532909386721</v>
      </c>
      <c r="N6375" s="44">
        <v>0.46143545990311441</v>
      </c>
      <c r="O6375" s="161">
        <f t="shared" si="991"/>
        <v>7000000</v>
      </c>
      <c r="P6375" s="162">
        <f t="shared" si="992"/>
        <v>160.56526251510013</v>
      </c>
      <c r="Q6375" s="162">
        <f t="shared" si="993"/>
        <v>148.38006458186305</v>
      </c>
      <c r="R6375" s="163">
        <f t="shared" si="994"/>
        <v>1</v>
      </c>
      <c r="S6375" s="161">
        <f t="shared" si="995"/>
        <v>7000000</v>
      </c>
      <c r="T6375" s="162">
        <f t="shared" si="996"/>
        <v>183.52175417170005</v>
      </c>
      <c r="U6375" s="162">
        <f t="shared" si="997"/>
        <v>131.69003229093153</v>
      </c>
      <c r="V6375" s="163">
        <f t="shared" si="998"/>
        <v>1</v>
      </c>
      <c r="W6375" s="164">
        <f t="shared" si="999"/>
        <v>35296385.532659546</v>
      </c>
      <c r="X6375" s="164">
        <f t="shared" si="1000"/>
        <v>212822053.1653797</v>
      </c>
    </row>
    <row r="6376" spans="10:24" x14ac:dyDescent="0.25">
      <c r="J6376">
        <v>6373</v>
      </c>
      <c r="K6376" s="43">
        <v>0.53898415202664918</v>
      </c>
      <c r="L6376">
        <v>0.67652059256850761</v>
      </c>
      <c r="M6376">
        <v>0.93515610883989486</v>
      </c>
      <c r="N6376" s="44">
        <v>0.6077805613948315</v>
      </c>
      <c r="O6376" s="161">
        <f t="shared" si="991"/>
        <v>5000000</v>
      </c>
      <c r="P6376" s="162">
        <f t="shared" si="992"/>
        <v>186.86986692868035</v>
      </c>
      <c r="Q6376" s="162">
        <f t="shared" si="993"/>
        <v>165.3066847305987</v>
      </c>
      <c r="R6376" s="163">
        <f t="shared" si="994"/>
        <v>1</v>
      </c>
      <c r="S6376" s="161">
        <f t="shared" si="995"/>
        <v>6000000</v>
      </c>
      <c r="T6376" s="162">
        <f t="shared" si="996"/>
        <v>192.28995564289346</v>
      </c>
      <c r="U6376" s="162">
        <f t="shared" si="997"/>
        <v>140.15334236529935</v>
      </c>
      <c r="V6376" s="163">
        <f t="shared" si="998"/>
        <v>1</v>
      </c>
      <c r="W6376" s="164">
        <f t="shared" si="999"/>
        <v>57815910.990408242</v>
      </c>
      <c r="X6376" s="164">
        <f t="shared" si="1000"/>
        <v>162819679.66556466</v>
      </c>
    </row>
    <row r="6377" spans="10:24" x14ac:dyDescent="0.25">
      <c r="J6377">
        <v>6374</v>
      </c>
      <c r="K6377" s="43">
        <v>0.17822553744908065</v>
      </c>
      <c r="L6377">
        <v>0.74676967289638829</v>
      </c>
      <c r="M6377">
        <v>0.36102132548956989</v>
      </c>
      <c r="N6377" s="44">
        <v>0.16006802948571797</v>
      </c>
      <c r="O6377" s="161">
        <f t="shared" si="991"/>
        <v>2000000</v>
      </c>
      <c r="P6377" s="162">
        <f t="shared" si="992"/>
        <v>189.96538296749301</v>
      </c>
      <c r="Q6377" s="162">
        <f t="shared" si="993"/>
        <v>127.88539666235305</v>
      </c>
      <c r="R6377" s="163">
        <f t="shared" si="994"/>
        <v>1</v>
      </c>
      <c r="S6377" s="161">
        <f t="shared" si="995"/>
        <v>5000000</v>
      </c>
      <c r="T6377" s="162">
        <f t="shared" si="996"/>
        <v>193.32179432249768</v>
      </c>
      <c r="U6377" s="162">
        <f t="shared" si="997"/>
        <v>121.44269833117652</v>
      </c>
      <c r="V6377" s="163">
        <f t="shared" si="998"/>
        <v>0.9</v>
      </c>
      <c r="W6377" s="164">
        <f t="shared" si="999"/>
        <v>74159972.610279933</v>
      </c>
      <c r="X6377" s="164">
        <f t="shared" si="1000"/>
        <v>173455931.96094525</v>
      </c>
    </row>
    <row r="6378" spans="10:24" x14ac:dyDescent="0.25">
      <c r="J6378">
        <v>6375</v>
      </c>
      <c r="K6378" s="43">
        <v>0.77359046215384797</v>
      </c>
      <c r="L6378">
        <v>0.31954892689476022</v>
      </c>
      <c r="M6378">
        <v>0.55668908762972347</v>
      </c>
      <c r="N6378" s="44">
        <v>0.64411162055557536</v>
      </c>
      <c r="O6378" s="161">
        <f t="shared" si="991"/>
        <v>7000000</v>
      </c>
      <c r="P6378" s="162">
        <f t="shared" si="992"/>
        <v>172.96559215282306</v>
      </c>
      <c r="Q6378" s="162">
        <f t="shared" si="993"/>
        <v>137.85160174796781</v>
      </c>
      <c r="R6378" s="163">
        <f t="shared" si="994"/>
        <v>1</v>
      </c>
      <c r="S6378" s="161">
        <f t="shared" si="995"/>
        <v>7000000</v>
      </c>
      <c r="T6378" s="162">
        <f t="shared" si="996"/>
        <v>187.65519738427435</v>
      </c>
      <c r="U6378" s="162">
        <f t="shared" si="997"/>
        <v>126.4258008739839</v>
      </c>
      <c r="V6378" s="163">
        <f t="shared" si="998"/>
        <v>1</v>
      </c>
      <c r="W6378" s="164">
        <f t="shared" si="999"/>
        <v>195797932.83398682</v>
      </c>
      <c r="X6378" s="164">
        <f t="shared" si="1000"/>
        <v>278605775.57203311</v>
      </c>
    </row>
    <row r="6379" spans="10:24" x14ac:dyDescent="0.25">
      <c r="J6379">
        <v>6376</v>
      </c>
      <c r="K6379" s="43">
        <v>0.93243746688875917</v>
      </c>
      <c r="L6379">
        <v>0.48282429912782276</v>
      </c>
      <c r="M6379">
        <v>0.67098525506686646</v>
      </c>
      <c r="N6379" s="44">
        <v>0.69932590481111978</v>
      </c>
      <c r="O6379" s="161">
        <f t="shared" si="991"/>
        <v>7000000</v>
      </c>
      <c r="P6379" s="162">
        <f t="shared" si="992"/>
        <v>179.35400390408728</v>
      </c>
      <c r="Q6379" s="162">
        <f t="shared" si="993"/>
        <v>143.85270759530113</v>
      </c>
      <c r="R6379" s="163">
        <f t="shared" si="994"/>
        <v>1</v>
      </c>
      <c r="S6379" s="161">
        <f t="shared" si="995"/>
        <v>9000000</v>
      </c>
      <c r="T6379" s="162">
        <f t="shared" si="996"/>
        <v>189.78466796802908</v>
      </c>
      <c r="U6379" s="162">
        <f t="shared" si="997"/>
        <v>129.42635379765056</v>
      </c>
      <c r="V6379" s="163">
        <f t="shared" si="998"/>
        <v>1</v>
      </c>
      <c r="W6379" s="164">
        <f t="shared" si="999"/>
        <v>198509074.16150308</v>
      </c>
      <c r="X6379" s="164">
        <f t="shared" si="1000"/>
        <v>393224827.53340673</v>
      </c>
    </row>
    <row r="6380" spans="10:24" x14ac:dyDescent="0.25">
      <c r="J6380">
        <v>6377</v>
      </c>
      <c r="K6380" s="43">
        <v>0.99901169434134807</v>
      </c>
      <c r="L6380">
        <v>0.66542884936601243</v>
      </c>
      <c r="M6380">
        <v>0.95461903507658508</v>
      </c>
      <c r="N6380" s="44">
        <v>0.23448177750864396</v>
      </c>
      <c r="O6380" s="161">
        <f t="shared" si="991"/>
        <v>9000000</v>
      </c>
      <c r="P6380" s="162">
        <f t="shared" si="992"/>
        <v>186.40988169214137</v>
      </c>
      <c r="Q6380" s="162">
        <f t="shared" si="993"/>
        <v>168.82784307641785</v>
      </c>
      <c r="R6380" s="163">
        <f t="shared" si="994"/>
        <v>1</v>
      </c>
      <c r="S6380" s="161">
        <f t="shared" si="995"/>
        <v>9000000</v>
      </c>
      <c r="T6380" s="162">
        <f t="shared" si="996"/>
        <v>192.1366272307138</v>
      </c>
      <c r="U6380" s="162">
        <f t="shared" si="997"/>
        <v>141.91392153820891</v>
      </c>
      <c r="V6380" s="163">
        <f t="shared" si="998"/>
        <v>1</v>
      </c>
      <c r="W6380" s="164">
        <f t="shared" si="999"/>
        <v>108238347.54151168</v>
      </c>
      <c r="X6380" s="164">
        <f t="shared" si="1000"/>
        <v>302004351.232544</v>
      </c>
    </row>
    <row r="6381" spans="10:24" x14ac:dyDescent="0.25">
      <c r="J6381">
        <v>6378</v>
      </c>
      <c r="K6381" s="43">
        <v>0.96736078664857117</v>
      </c>
      <c r="L6381">
        <v>0.4988115315715278</v>
      </c>
      <c r="M6381">
        <v>0.56034333490116783</v>
      </c>
      <c r="N6381" s="44">
        <v>0.80204025876679719</v>
      </c>
      <c r="O6381" s="161">
        <f t="shared" si="991"/>
        <v>9000000</v>
      </c>
      <c r="P6381" s="162">
        <f t="shared" si="992"/>
        <v>179.95531420540945</v>
      </c>
      <c r="Q6381" s="162">
        <f t="shared" si="993"/>
        <v>138.03679498584921</v>
      </c>
      <c r="R6381" s="163">
        <f t="shared" si="994"/>
        <v>1</v>
      </c>
      <c r="S6381" s="161">
        <f t="shared" si="995"/>
        <v>9000000</v>
      </c>
      <c r="T6381" s="162">
        <f t="shared" si="996"/>
        <v>189.98510473513647</v>
      </c>
      <c r="U6381" s="162">
        <f t="shared" si="997"/>
        <v>126.51839749292461</v>
      </c>
      <c r="V6381" s="163">
        <f t="shared" si="998"/>
        <v>1</v>
      </c>
      <c r="W6381" s="164">
        <f t="shared" si="999"/>
        <v>327266672.97604215</v>
      </c>
      <c r="X6381" s="164">
        <f t="shared" si="1000"/>
        <v>421200365.17990685</v>
      </c>
    </row>
    <row r="6382" spans="10:24" x14ac:dyDescent="0.25">
      <c r="J6382">
        <v>6379</v>
      </c>
      <c r="K6382" s="43">
        <v>0.21704810458297619</v>
      </c>
      <c r="L6382">
        <v>0.22146165120757133</v>
      </c>
      <c r="M6382">
        <v>0.84101916362143059</v>
      </c>
      <c r="N6382" s="44">
        <v>0.63433569573672932</v>
      </c>
      <c r="O6382" s="161">
        <f t="shared" si="991"/>
        <v>2000000</v>
      </c>
      <c r="P6382" s="162">
        <f t="shared" si="992"/>
        <v>168.49100806619819</v>
      </c>
      <c r="Q6382" s="162">
        <f t="shared" si="993"/>
        <v>154.97310718483155</v>
      </c>
      <c r="R6382" s="163">
        <f t="shared" si="994"/>
        <v>1</v>
      </c>
      <c r="S6382" s="161">
        <f t="shared" si="995"/>
        <v>5000000</v>
      </c>
      <c r="T6382" s="162">
        <f t="shared" si="996"/>
        <v>186.16366935539941</v>
      </c>
      <c r="U6382" s="162">
        <f t="shared" si="997"/>
        <v>134.98655359241576</v>
      </c>
      <c r="V6382" s="163">
        <f t="shared" si="998"/>
        <v>1</v>
      </c>
      <c r="W6382" s="164">
        <f t="shared" si="999"/>
        <v>-22964198.237266716</v>
      </c>
      <c r="X6382" s="164">
        <f t="shared" si="1000"/>
        <v>105885578.81491822</v>
      </c>
    </row>
    <row r="6383" spans="10:24" x14ac:dyDescent="0.25">
      <c r="J6383">
        <v>6380</v>
      </c>
      <c r="K6383" s="43">
        <v>0.81975409982601932</v>
      </c>
      <c r="L6383">
        <v>0.61085013089224738</v>
      </c>
      <c r="M6383">
        <v>0.28153031329579037</v>
      </c>
      <c r="N6383" s="44">
        <v>2.8065359837851966E-2</v>
      </c>
      <c r="O6383" s="161">
        <f t="shared" si="991"/>
        <v>7000000</v>
      </c>
      <c r="P6383" s="162">
        <f t="shared" si="992"/>
        <v>184.22303182367656</v>
      </c>
      <c r="Q6383" s="162">
        <f t="shared" si="993"/>
        <v>123.4339713246064</v>
      </c>
      <c r="R6383" s="163">
        <f t="shared" si="994"/>
        <v>1</v>
      </c>
      <c r="S6383" s="161">
        <f t="shared" si="995"/>
        <v>7000000</v>
      </c>
      <c r="T6383" s="162">
        <f t="shared" si="996"/>
        <v>191.40767727455886</v>
      </c>
      <c r="U6383" s="162">
        <f t="shared" si="997"/>
        <v>119.2169856623032</v>
      </c>
      <c r="V6383" s="163">
        <f t="shared" si="998"/>
        <v>0.9</v>
      </c>
      <c r="W6383" s="164">
        <f t="shared" si="999"/>
        <v>375523423.49349111</v>
      </c>
      <c r="X6383" s="164">
        <f t="shared" si="1000"/>
        <v>304801357.15721065</v>
      </c>
    </row>
    <row r="6384" spans="10:24" x14ac:dyDescent="0.25">
      <c r="J6384">
        <v>6381</v>
      </c>
      <c r="K6384" s="43">
        <v>5.3449545789284958E-2</v>
      </c>
      <c r="L6384">
        <v>6.5825013554632883E-2</v>
      </c>
      <c r="M6384">
        <v>0.50259577819203416</v>
      </c>
      <c r="N6384" s="44">
        <v>0.5950601816794453</v>
      </c>
      <c r="O6384" s="161">
        <f t="shared" si="991"/>
        <v>2000000</v>
      </c>
      <c r="P6384" s="162">
        <f t="shared" si="992"/>
        <v>157.38559550857821</v>
      </c>
      <c r="Q6384" s="162">
        <f t="shared" si="993"/>
        <v>135.13013393845966</v>
      </c>
      <c r="R6384" s="163">
        <f t="shared" si="994"/>
        <v>1</v>
      </c>
      <c r="S6384" s="161">
        <f t="shared" si="995"/>
        <v>2000000</v>
      </c>
      <c r="T6384" s="162">
        <f t="shared" si="996"/>
        <v>182.46186516952608</v>
      </c>
      <c r="U6384" s="162">
        <f t="shared" si="997"/>
        <v>125.06506696922983</v>
      </c>
      <c r="V6384" s="163">
        <f t="shared" si="998"/>
        <v>1</v>
      </c>
      <c r="W6384" s="164">
        <f t="shared" si="999"/>
        <v>-5489076.8597629145</v>
      </c>
      <c r="X6384" s="164">
        <f t="shared" si="1000"/>
        <v>-35206403.599407509</v>
      </c>
    </row>
    <row r="6385" spans="10:24" x14ac:dyDescent="0.25">
      <c r="J6385">
        <v>6382</v>
      </c>
      <c r="K6385" s="43">
        <v>7.9450032678470728E-2</v>
      </c>
      <c r="L6385">
        <v>0.94328182366013458</v>
      </c>
      <c r="M6385">
        <v>0.18973157270091501</v>
      </c>
      <c r="N6385" s="44">
        <v>0.53158237355204507</v>
      </c>
      <c r="O6385" s="161">
        <f t="shared" si="991"/>
        <v>2000000</v>
      </c>
      <c r="P6385" s="162">
        <f t="shared" si="992"/>
        <v>203.74402023830962</v>
      </c>
      <c r="Q6385" s="162">
        <f t="shared" si="993"/>
        <v>117.42228203383614</v>
      </c>
      <c r="R6385" s="163">
        <f t="shared" si="994"/>
        <v>1</v>
      </c>
      <c r="S6385" s="161">
        <f t="shared" si="995"/>
        <v>2000000</v>
      </c>
      <c r="T6385" s="162">
        <f t="shared" si="996"/>
        <v>197.91467341276987</v>
      </c>
      <c r="U6385" s="162">
        <f t="shared" si="997"/>
        <v>116.21114101691808</v>
      </c>
      <c r="V6385" s="163">
        <f t="shared" si="998"/>
        <v>1</v>
      </c>
      <c r="W6385" s="164">
        <f t="shared" si="999"/>
        <v>122643476.40894696</v>
      </c>
      <c r="X6385" s="164">
        <f t="shared" si="1000"/>
        <v>13407064.791703582</v>
      </c>
    </row>
    <row r="6386" spans="10:24" x14ac:dyDescent="0.25">
      <c r="J6386">
        <v>6383</v>
      </c>
      <c r="K6386" s="43">
        <v>0.66537536609118753</v>
      </c>
      <c r="L6386">
        <v>0.22058610200899209</v>
      </c>
      <c r="M6386">
        <v>0.22542217895189565</v>
      </c>
      <c r="N6386" s="44">
        <v>0.83172136395097074</v>
      </c>
      <c r="O6386" s="161">
        <f t="shared" si="991"/>
        <v>6000000</v>
      </c>
      <c r="P6386" s="162">
        <f t="shared" si="992"/>
        <v>168.44677086539571</v>
      </c>
      <c r="Q6386" s="162">
        <f t="shared" si="993"/>
        <v>119.91983799728627</v>
      </c>
      <c r="R6386" s="163">
        <f t="shared" si="994"/>
        <v>1</v>
      </c>
      <c r="S6386" s="161">
        <f t="shared" si="995"/>
        <v>7000000</v>
      </c>
      <c r="T6386" s="162">
        <f t="shared" si="996"/>
        <v>186.14892362179856</v>
      </c>
      <c r="U6386" s="162">
        <f t="shared" si="997"/>
        <v>117.45991899864313</v>
      </c>
      <c r="V6386" s="163">
        <f t="shared" si="998"/>
        <v>1</v>
      </c>
      <c r="W6386" s="164">
        <f t="shared" si="999"/>
        <v>241161597.20865667</v>
      </c>
      <c r="X6386" s="164">
        <f t="shared" si="1000"/>
        <v>330823032.36208797</v>
      </c>
    </row>
    <row r="6387" spans="10:24" x14ac:dyDescent="0.25">
      <c r="J6387">
        <v>6384</v>
      </c>
      <c r="K6387" s="43">
        <v>0.87290688922995996</v>
      </c>
      <c r="L6387">
        <v>0.60167782421410088</v>
      </c>
      <c r="M6387">
        <v>0.3058422410692625</v>
      </c>
      <c r="N6387" s="44">
        <v>0.73226356842454188</v>
      </c>
      <c r="O6387" s="161">
        <f t="shared" si="991"/>
        <v>7000000</v>
      </c>
      <c r="P6387" s="162">
        <f t="shared" si="992"/>
        <v>183.8653852307269</v>
      </c>
      <c r="Q6387" s="162">
        <f t="shared" si="993"/>
        <v>124.84659120111195</v>
      </c>
      <c r="R6387" s="163">
        <f t="shared" si="994"/>
        <v>1</v>
      </c>
      <c r="S6387" s="161">
        <f t="shared" si="995"/>
        <v>7000000</v>
      </c>
      <c r="T6387" s="162">
        <f t="shared" si="996"/>
        <v>191.28846174357562</v>
      </c>
      <c r="U6387" s="162">
        <f t="shared" si="997"/>
        <v>119.92329560055597</v>
      </c>
      <c r="V6387" s="163">
        <f t="shared" si="998"/>
        <v>1</v>
      </c>
      <c r="W6387" s="164">
        <f t="shared" si="999"/>
        <v>363131558.20730466</v>
      </c>
      <c r="X6387" s="164">
        <f t="shared" si="1000"/>
        <v>349556163.00113755</v>
      </c>
    </row>
    <row r="6388" spans="10:24" x14ac:dyDescent="0.25">
      <c r="J6388">
        <v>6385</v>
      </c>
      <c r="K6388" s="43">
        <v>0.97086401990367233</v>
      </c>
      <c r="L6388">
        <v>0.25097829327483534</v>
      </c>
      <c r="M6388">
        <v>0.78987385432850044</v>
      </c>
      <c r="N6388" s="44">
        <v>0.6659435184845327</v>
      </c>
      <c r="O6388" s="161">
        <f t="shared" si="991"/>
        <v>9000000</v>
      </c>
      <c r="P6388" s="162">
        <f t="shared" si="992"/>
        <v>169.92878429653996</v>
      </c>
      <c r="Q6388" s="162">
        <f t="shared" si="993"/>
        <v>151.11967248673074</v>
      </c>
      <c r="R6388" s="163">
        <f t="shared" si="994"/>
        <v>1</v>
      </c>
      <c r="S6388" s="161">
        <f t="shared" si="995"/>
        <v>9000000</v>
      </c>
      <c r="T6388" s="162">
        <f t="shared" si="996"/>
        <v>186.64292809884665</v>
      </c>
      <c r="U6388" s="162">
        <f t="shared" si="997"/>
        <v>133.05983624336537</v>
      </c>
      <c r="V6388" s="163">
        <f t="shared" si="998"/>
        <v>1</v>
      </c>
      <c r="W6388" s="164">
        <f t="shared" si="999"/>
        <v>119282006.28828302</v>
      </c>
      <c r="X6388" s="164">
        <f t="shared" si="1000"/>
        <v>332247826.69933158</v>
      </c>
    </row>
    <row r="6389" spans="10:24" x14ac:dyDescent="0.25">
      <c r="J6389">
        <v>6386</v>
      </c>
      <c r="K6389" s="43">
        <v>0.57309900725041774</v>
      </c>
      <c r="L6389">
        <v>6.8990636030147989E-2</v>
      </c>
      <c r="M6389">
        <v>0.68273552529241777</v>
      </c>
      <c r="N6389" s="44">
        <v>0.85167631422808288</v>
      </c>
      <c r="O6389" s="161">
        <f t="shared" si="991"/>
        <v>6000000</v>
      </c>
      <c r="P6389" s="162">
        <f t="shared" si="992"/>
        <v>157.74974026481527</v>
      </c>
      <c r="Q6389" s="162">
        <f t="shared" si="993"/>
        <v>144.50724070763309</v>
      </c>
      <c r="R6389" s="163">
        <f t="shared" si="994"/>
        <v>1</v>
      </c>
      <c r="S6389" s="161">
        <f t="shared" si="995"/>
        <v>6000000</v>
      </c>
      <c r="T6389" s="162">
        <f t="shared" si="996"/>
        <v>182.58324675493841</v>
      </c>
      <c r="U6389" s="162">
        <f t="shared" si="997"/>
        <v>129.75362035381653</v>
      </c>
      <c r="V6389" s="163">
        <f t="shared" si="998"/>
        <v>1</v>
      </c>
      <c r="W6389" s="164">
        <f t="shared" si="999"/>
        <v>29454997.343093112</v>
      </c>
      <c r="X6389" s="164">
        <f t="shared" si="1000"/>
        <v>166977758.40673131</v>
      </c>
    </row>
    <row r="6390" spans="10:24" x14ac:dyDescent="0.25">
      <c r="J6390">
        <v>6387</v>
      </c>
      <c r="K6390" s="43">
        <v>0.98738504538483085</v>
      </c>
      <c r="L6390">
        <v>0.88869872673519934</v>
      </c>
      <c r="M6390">
        <v>5.7590213065236151E-2</v>
      </c>
      <c r="N6390" s="44">
        <v>2.4968141176289649E-2</v>
      </c>
      <c r="O6390" s="161">
        <f t="shared" si="991"/>
        <v>9000000</v>
      </c>
      <c r="P6390" s="162">
        <f t="shared" si="992"/>
        <v>198.29455370156745</v>
      </c>
      <c r="Q6390" s="162">
        <f t="shared" si="993"/>
        <v>103.49341156409123</v>
      </c>
      <c r="R6390" s="163">
        <f t="shared" si="994"/>
        <v>1</v>
      </c>
      <c r="S6390" s="161">
        <f t="shared" si="995"/>
        <v>9000000</v>
      </c>
      <c r="T6390" s="162">
        <f t="shared" si="996"/>
        <v>196.09818456718915</v>
      </c>
      <c r="U6390" s="162">
        <f t="shared" si="997"/>
        <v>109.24670578204561</v>
      </c>
      <c r="V6390" s="163">
        <f t="shared" si="998"/>
        <v>0.9</v>
      </c>
      <c r="W6390" s="164">
        <f t="shared" si="999"/>
        <v>803210279.23728597</v>
      </c>
      <c r="X6390" s="164">
        <f t="shared" si="1000"/>
        <v>553496978.15966272</v>
      </c>
    </row>
    <row r="6391" spans="10:24" x14ac:dyDescent="0.25">
      <c r="J6391">
        <v>6388</v>
      </c>
      <c r="K6391" s="43">
        <v>0.94628209287985976</v>
      </c>
      <c r="L6391">
        <v>0.55216363795380619</v>
      </c>
      <c r="M6391">
        <v>0.82700784358839219</v>
      </c>
      <c r="N6391" s="44">
        <v>0.64588957977403949</v>
      </c>
      <c r="O6391" s="161">
        <f t="shared" si="991"/>
        <v>7000000</v>
      </c>
      <c r="P6391" s="162">
        <f t="shared" si="992"/>
        <v>181.9669451722726</v>
      </c>
      <c r="Q6391" s="162">
        <f t="shared" si="993"/>
        <v>153.84813968464658</v>
      </c>
      <c r="R6391" s="163">
        <f t="shared" si="994"/>
        <v>1</v>
      </c>
      <c r="S6391" s="161">
        <f t="shared" si="995"/>
        <v>9000000</v>
      </c>
      <c r="T6391" s="162">
        <f t="shared" si="996"/>
        <v>190.65564839075753</v>
      </c>
      <c r="U6391" s="162">
        <f t="shared" si="997"/>
        <v>134.42406984232329</v>
      </c>
      <c r="V6391" s="163">
        <f t="shared" si="998"/>
        <v>1</v>
      </c>
      <c r="W6391" s="164">
        <f t="shared" si="999"/>
        <v>146831638.41338214</v>
      </c>
      <c r="X6391" s="164">
        <f t="shared" si="1000"/>
        <v>356084206.9359082</v>
      </c>
    </row>
    <row r="6392" spans="10:24" x14ac:dyDescent="0.25">
      <c r="J6392">
        <v>6389</v>
      </c>
      <c r="K6392" s="43">
        <v>0.8688557744354235</v>
      </c>
      <c r="L6392">
        <v>0.55955470916073369</v>
      </c>
      <c r="M6392">
        <v>3.3502525553222307E-2</v>
      </c>
      <c r="N6392" s="44">
        <v>0.60756565747649127</v>
      </c>
      <c r="O6392" s="161">
        <f t="shared" si="991"/>
        <v>7000000</v>
      </c>
      <c r="P6392" s="162">
        <f t="shared" si="992"/>
        <v>182.24760510434945</v>
      </c>
      <c r="Q6392" s="162">
        <f t="shared" si="993"/>
        <v>98.367197031058851</v>
      </c>
      <c r="R6392" s="163">
        <f t="shared" si="994"/>
        <v>1</v>
      </c>
      <c r="S6392" s="161">
        <f t="shared" si="995"/>
        <v>7000000</v>
      </c>
      <c r="T6392" s="162">
        <f t="shared" si="996"/>
        <v>190.74920170144981</v>
      </c>
      <c r="U6392" s="162">
        <f t="shared" si="997"/>
        <v>106.68359851552943</v>
      </c>
      <c r="V6392" s="163">
        <f t="shared" si="998"/>
        <v>1</v>
      </c>
      <c r="W6392" s="164">
        <f t="shared" si="999"/>
        <v>537162856.51303422</v>
      </c>
      <c r="X6392" s="164">
        <f t="shared" si="1000"/>
        <v>438459222.30144262</v>
      </c>
    </row>
    <row r="6393" spans="10:24" x14ac:dyDescent="0.25">
      <c r="J6393">
        <v>6390</v>
      </c>
      <c r="K6393" s="43">
        <v>0.11568687160037683</v>
      </c>
      <c r="L6393">
        <v>0.99193573617655839</v>
      </c>
      <c r="M6393">
        <v>0.28264461678696906</v>
      </c>
      <c r="N6393" s="44">
        <v>0.41010361072425205</v>
      </c>
      <c r="O6393" s="161">
        <f t="shared" si="991"/>
        <v>2000000</v>
      </c>
      <c r="P6393" s="162">
        <f t="shared" si="992"/>
        <v>216.08991066478256</v>
      </c>
      <c r="Q6393" s="162">
        <f t="shared" si="993"/>
        <v>123.49993897997871</v>
      </c>
      <c r="R6393" s="163">
        <f t="shared" si="994"/>
        <v>1</v>
      </c>
      <c r="S6393" s="161">
        <f t="shared" si="995"/>
        <v>2000000</v>
      </c>
      <c r="T6393" s="162">
        <f t="shared" si="996"/>
        <v>202.0299702215942</v>
      </c>
      <c r="U6393" s="162">
        <f t="shared" si="997"/>
        <v>119.24996948998935</v>
      </c>
      <c r="V6393" s="163">
        <f t="shared" si="998"/>
        <v>1</v>
      </c>
      <c r="W6393" s="164">
        <f t="shared" si="999"/>
        <v>135179943.36960772</v>
      </c>
      <c r="X6393" s="164">
        <f t="shared" si="1000"/>
        <v>15560001.463209689</v>
      </c>
    </row>
    <row r="6394" spans="10:24" x14ac:dyDescent="0.25">
      <c r="J6394">
        <v>6391</v>
      </c>
      <c r="K6394" s="43">
        <v>0.59519741135404813</v>
      </c>
      <c r="L6394">
        <v>0.47414754048719077</v>
      </c>
      <c r="M6394">
        <v>0.97537236571856289</v>
      </c>
      <c r="N6394" s="44">
        <v>0.43747376816995265</v>
      </c>
      <c r="O6394" s="161">
        <f t="shared" si="991"/>
        <v>6000000</v>
      </c>
      <c r="P6394" s="162">
        <f t="shared" si="992"/>
        <v>179.02728108510144</v>
      </c>
      <c r="Q6394" s="162">
        <f t="shared" si="993"/>
        <v>174.32750701993785</v>
      </c>
      <c r="R6394" s="163">
        <f t="shared" si="994"/>
        <v>1</v>
      </c>
      <c r="S6394" s="161">
        <f t="shared" si="995"/>
        <v>6000000</v>
      </c>
      <c r="T6394" s="162">
        <f t="shared" si="996"/>
        <v>189.67576036170047</v>
      </c>
      <c r="U6394" s="162">
        <f t="shared" si="997"/>
        <v>144.66375350996893</v>
      </c>
      <c r="V6394" s="163">
        <f t="shared" si="998"/>
        <v>1</v>
      </c>
      <c r="W6394" s="164">
        <f t="shared" si="999"/>
        <v>-21801355.609018516</v>
      </c>
      <c r="X6394" s="164">
        <f t="shared" si="1000"/>
        <v>120072041.11038923</v>
      </c>
    </row>
    <row r="6395" spans="10:24" x14ac:dyDescent="0.25">
      <c r="J6395">
        <v>6392</v>
      </c>
      <c r="K6395" s="43">
        <v>0.66970791564967147</v>
      </c>
      <c r="L6395">
        <v>0.17931992969926291</v>
      </c>
      <c r="M6395">
        <v>0.34638447167618402</v>
      </c>
      <c r="N6395" s="44">
        <v>0.75872878672256561</v>
      </c>
      <c r="O6395" s="161">
        <f t="shared" si="991"/>
        <v>6000000</v>
      </c>
      <c r="P6395" s="162">
        <f t="shared" si="992"/>
        <v>166.2306014839597</v>
      </c>
      <c r="Q6395" s="162">
        <f t="shared" si="993"/>
        <v>127.09799605632742</v>
      </c>
      <c r="R6395" s="163">
        <f t="shared" si="994"/>
        <v>1</v>
      </c>
      <c r="S6395" s="161">
        <f t="shared" si="995"/>
        <v>7000000</v>
      </c>
      <c r="T6395" s="162">
        <f t="shared" si="996"/>
        <v>185.41020049465322</v>
      </c>
      <c r="U6395" s="162">
        <f t="shared" si="997"/>
        <v>121.04899802816371</v>
      </c>
      <c r="V6395" s="163">
        <f t="shared" si="998"/>
        <v>1</v>
      </c>
      <c r="W6395" s="164">
        <f t="shared" si="999"/>
        <v>184795632.56579372</v>
      </c>
      <c r="X6395" s="164">
        <f t="shared" si="1000"/>
        <v>300528417.26542664</v>
      </c>
    </row>
    <row r="6396" spans="10:24" x14ac:dyDescent="0.25">
      <c r="J6396">
        <v>6393</v>
      </c>
      <c r="K6396" s="43">
        <v>0.91672314145558209</v>
      </c>
      <c r="L6396">
        <v>0.53980247335857334</v>
      </c>
      <c r="M6396">
        <v>0.56972008176557221</v>
      </c>
      <c r="N6396" s="44">
        <v>0.32532329003750182</v>
      </c>
      <c r="O6396" s="161">
        <f t="shared" si="991"/>
        <v>7000000</v>
      </c>
      <c r="P6396" s="162">
        <f t="shared" si="992"/>
        <v>181.49904155404968</v>
      </c>
      <c r="Q6396" s="162">
        <f t="shared" si="993"/>
        <v>138.5132311960655</v>
      </c>
      <c r="R6396" s="163">
        <f t="shared" si="994"/>
        <v>1</v>
      </c>
      <c r="S6396" s="161">
        <f t="shared" si="995"/>
        <v>9000000</v>
      </c>
      <c r="T6396" s="162">
        <f t="shared" si="996"/>
        <v>190.49968051801656</v>
      </c>
      <c r="U6396" s="162">
        <f t="shared" si="997"/>
        <v>126.75661559803275</v>
      </c>
      <c r="V6396" s="163">
        <f t="shared" si="998"/>
        <v>1</v>
      </c>
      <c r="W6396" s="164">
        <f t="shared" si="999"/>
        <v>250900672.50588924</v>
      </c>
      <c r="X6396" s="164">
        <f t="shared" si="1000"/>
        <v>423687584.2798543</v>
      </c>
    </row>
    <row r="6397" spans="10:24" x14ac:dyDescent="0.25">
      <c r="J6397">
        <v>6394</v>
      </c>
      <c r="K6397" s="43">
        <v>0.67896387794053503</v>
      </c>
      <c r="L6397">
        <v>0.35957423978635861</v>
      </c>
      <c r="M6397">
        <v>0.20984345828583906</v>
      </c>
      <c r="N6397" s="44">
        <v>0.69176211527361942</v>
      </c>
      <c r="O6397" s="161">
        <f t="shared" si="991"/>
        <v>6000000</v>
      </c>
      <c r="P6397" s="162">
        <f t="shared" si="992"/>
        <v>174.606044041481</v>
      </c>
      <c r="Q6397" s="162">
        <f t="shared" si="993"/>
        <v>118.86070931919497</v>
      </c>
      <c r="R6397" s="163">
        <f t="shared" si="994"/>
        <v>1</v>
      </c>
      <c r="S6397" s="161">
        <f t="shared" si="995"/>
        <v>7000000</v>
      </c>
      <c r="T6397" s="162">
        <f t="shared" si="996"/>
        <v>188.20201468049368</v>
      </c>
      <c r="U6397" s="162">
        <f t="shared" si="997"/>
        <v>116.93035465959748</v>
      </c>
      <c r="V6397" s="163">
        <f t="shared" si="998"/>
        <v>1</v>
      </c>
      <c r="W6397" s="164">
        <f t="shared" si="999"/>
        <v>284472008.33371621</v>
      </c>
      <c r="X6397" s="164">
        <f t="shared" si="1000"/>
        <v>348901620.14627337</v>
      </c>
    </row>
    <row r="6398" spans="10:24" x14ac:dyDescent="0.25">
      <c r="J6398">
        <v>6395</v>
      </c>
      <c r="K6398" s="43">
        <v>0.64849831935149771</v>
      </c>
      <c r="L6398">
        <v>6.3513604462579587E-2</v>
      </c>
      <c r="M6398">
        <v>0.63796805694943004</v>
      </c>
      <c r="N6398" s="44">
        <v>0.76410626240368817</v>
      </c>
      <c r="O6398" s="161">
        <f t="shared" si="991"/>
        <v>6000000</v>
      </c>
      <c r="P6398" s="162">
        <f t="shared" si="992"/>
        <v>157.11104460891627</v>
      </c>
      <c r="Q6398" s="162">
        <f t="shared" si="993"/>
        <v>142.06065505968988</v>
      </c>
      <c r="R6398" s="163">
        <f t="shared" si="994"/>
        <v>1</v>
      </c>
      <c r="S6398" s="161">
        <f t="shared" si="995"/>
        <v>7000000</v>
      </c>
      <c r="T6398" s="162">
        <f t="shared" si="996"/>
        <v>182.37034820297208</v>
      </c>
      <c r="U6398" s="162">
        <f t="shared" si="997"/>
        <v>128.53032752984493</v>
      </c>
      <c r="V6398" s="163">
        <f t="shared" si="998"/>
        <v>1</v>
      </c>
      <c r="W6398" s="164">
        <f t="shared" si="999"/>
        <v>40302337.295358375</v>
      </c>
      <c r="X6398" s="164">
        <f t="shared" si="1000"/>
        <v>226880144.7118901</v>
      </c>
    </row>
    <row r="6399" spans="10:24" x14ac:dyDescent="0.25">
      <c r="J6399">
        <v>6396</v>
      </c>
      <c r="K6399" s="43">
        <v>0.74047939542535046</v>
      </c>
      <c r="L6399">
        <v>0.76393676294879542</v>
      </c>
      <c r="M6399">
        <v>0.90334315141643062</v>
      </c>
      <c r="N6399" s="44">
        <v>3.3243726582646071E-2</v>
      </c>
      <c r="O6399" s="161">
        <f t="shared" si="991"/>
        <v>6000000</v>
      </c>
      <c r="P6399" s="162">
        <f t="shared" si="992"/>
        <v>190.78535167906082</v>
      </c>
      <c r="Q6399" s="162">
        <f t="shared" si="993"/>
        <v>161.01677254022593</v>
      </c>
      <c r="R6399" s="163">
        <f t="shared" si="994"/>
        <v>1</v>
      </c>
      <c r="S6399" s="161">
        <f t="shared" si="995"/>
        <v>7000000</v>
      </c>
      <c r="T6399" s="162">
        <f t="shared" si="996"/>
        <v>193.59511722635361</v>
      </c>
      <c r="U6399" s="162">
        <f t="shared" si="997"/>
        <v>138.00838627011296</v>
      </c>
      <c r="V6399" s="163">
        <f t="shared" si="998"/>
        <v>0.9</v>
      </c>
      <c r="W6399" s="164">
        <f t="shared" si="999"/>
        <v>128611474.83300936</v>
      </c>
      <c r="X6399" s="164">
        <f t="shared" si="1000"/>
        <v>200196405.02431607</v>
      </c>
    </row>
    <row r="6400" spans="10:24" x14ac:dyDescent="0.25">
      <c r="J6400">
        <v>6397</v>
      </c>
      <c r="K6400" s="43">
        <v>0.51816512061061237</v>
      </c>
      <c r="L6400">
        <v>0.14739646199823853</v>
      </c>
      <c r="M6400">
        <v>0.90350942315350635</v>
      </c>
      <c r="N6400" s="44">
        <v>0.83931589299769249</v>
      </c>
      <c r="O6400" s="161">
        <f t="shared" si="991"/>
        <v>5000000</v>
      </c>
      <c r="P6400" s="162">
        <f t="shared" si="992"/>
        <v>164.28502322662922</v>
      </c>
      <c r="Q6400" s="162">
        <f t="shared" si="993"/>
        <v>161.03621115943773</v>
      </c>
      <c r="R6400" s="163">
        <f t="shared" si="994"/>
        <v>1</v>
      </c>
      <c r="S6400" s="161">
        <f t="shared" si="995"/>
        <v>6000000</v>
      </c>
      <c r="T6400" s="162">
        <f t="shared" si="996"/>
        <v>184.76167440887642</v>
      </c>
      <c r="U6400" s="162">
        <f t="shared" si="997"/>
        <v>138.01810557971885</v>
      </c>
      <c r="V6400" s="163">
        <f t="shared" si="998"/>
        <v>1</v>
      </c>
      <c r="W6400" s="164">
        <f t="shared" si="999"/>
        <v>-33755939.664042532</v>
      </c>
      <c r="X6400" s="164">
        <f t="shared" si="1000"/>
        <v>130461412.97494543</v>
      </c>
    </row>
    <row r="6401" spans="10:24" x14ac:dyDescent="0.25">
      <c r="J6401">
        <v>6398</v>
      </c>
      <c r="K6401" s="43">
        <v>0.41805963130302237</v>
      </c>
      <c r="L6401">
        <v>0.68804305389227671</v>
      </c>
      <c r="M6401">
        <v>0.87202732537880645</v>
      </c>
      <c r="N6401" s="44">
        <v>0.84566164361967044</v>
      </c>
      <c r="O6401" s="161">
        <f t="shared" si="991"/>
        <v>5000000</v>
      </c>
      <c r="P6401" s="162">
        <f t="shared" si="992"/>
        <v>187.35466398438987</v>
      </c>
      <c r="Q6401" s="162">
        <f t="shared" si="993"/>
        <v>157.7205359518928</v>
      </c>
      <c r="R6401" s="163">
        <f t="shared" si="994"/>
        <v>1</v>
      </c>
      <c r="S6401" s="161">
        <f t="shared" si="995"/>
        <v>6000000</v>
      </c>
      <c r="T6401" s="162">
        <f t="shared" si="996"/>
        <v>192.45155466146329</v>
      </c>
      <c r="U6401" s="162">
        <f t="shared" si="997"/>
        <v>136.36026797594641</v>
      </c>
      <c r="V6401" s="163">
        <f t="shared" si="998"/>
        <v>1</v>
      </c>
      <c r="W6401" s="164">
        <f t="shared" si="999"/>
        <v>98170640.162485361</v>
      </c>
      <c r="X6401" s="164">
        <f t="shared" si="1000"/>
        <v>186547720.11310124</v>
      </c>
    </row>
    <row r="6402" spans="10:24" x14ac:dyDescent="0.25">
      <c r="J6402">
        <v>6399</v>
      </c>
      <c r="K6402" s="43">
        <v>0.77932018731598651</v>
      </c>
      <c r="L6402">
        <v>0.7706541568408749</v>
      </c>
      <c r="M6402">
        <v>0.54743769401360953</v>
      </c>
      <c r="N6402" s="44">
        <v>6.2533694033294451E-2</v>
      </c>
      <c r="O6402" s="161">
        <f t="shared" si="991"/>
        <v>7000000</v>
      </c>
      <c r="P6402" s="162">
        <f t="shared" si="992"/>
        <v>191.11504339224106</v>
      </c>
      <c r="Q6402" s="162">
        <f t="shared" si="993"/>
        <v>137.38380547927309</v>
      </c>
      <c r="R6402" s="163">
        <f t="shared" si="994"/>
        <v>1</v>
      </c>
      <c r="S6402" s="161">
        <f t="shared" si="995"/>
        <v>7000000</v>
      </c>
      <c r="T6402" s="162">
        <f t="shared" si="996"/>
        <v>193.70501446408036</v>
      </c>
      <c r="U6402" s="162">
        <f t="shared" si="997"/>
        <v>126.19190273963655</v>
      </c>
      <c r="V6402" s="163">
        <f t="shared" si="998"/>
        <v>0.9</v>
      </c>
      <c r="W6402" s="164">
        <f t="shared" si="999"/>
        <v>326118665.3907758</v>
      </c>
      <c r="X6402" s="164">
        <f t="shared" si="1000"/>
        <v>275332603.86399609</v>
      </c>
    </row>
    <row r="6403" spans="10:24" x14ac:dyDescent="0.25">
      <c r="J6403">
        <v>6400</v>
      </c>
      <c r="K6403" s="43">
        <v>0.38925764547159714</v>
      </c>
      <c r="L6403">
        <v>0.51223292795510456</v>
      </c>
      <c r="M6403">
        <v>0.31139898069119876</v>
      </c>
      <c r="N6403" s="44">
        <v>0.68924068778291858</v>
      </c>
      <c r="O6403" s="161">
        <f t="shared" si="991"/>
        <v>5000000</v>
      </c>
      <c r="P6403" s="162">
        <f t="shared" si="992"/>
        <v>180.46002314786034</v>
      </c>
      <c r="Q6403" s="162">
        <f t="shared" si="993"/>
        <v>125.16222414295143</v>
      </c>
      <c r="R6403" s="163">
        <f t="shared" si="994"/>
        <v>1</v>
      </c>
      <c r="S6403" s="161">
        <f t="shared" si="995"/>
        <v>6000000</v>
      </c>
      <c r="T6403" s="162">
        <f t="shared" si="996"/>
        <v>190.15334104928678</v>
      </c>
      <c r="U6403" s="162">
        <f t="shared" si="997"/>
        <v>120.08111207147572</v>
      </c>
      <c r="V6403" s="163">
        <f t="shared" si="998"/>
        <v>1</v>
      </c>
      <c r="W6403" s="164">
        <f t="shared" si="999"/>
        <v>226488995.02454454</v>
      </c>
      <c r="X6403" s="164">
        <f t="shared" si="1000"/>
        <v>270433373.86686641</v>
      </c>
    </row>
    <row r="6404" spans="10:24" x14ac:dyDescent="0.25">
      <c r="J6404">
        <v>6401</v>
      </c>
      <c r="K6404" s="43">
        <v>0.66504735010544669</v>
      </c>
      <c r="L6404">
        <v>0.1177456192032823</v>
      </c>
      <c r="M6404">
        <v>0.74123783763954532</v>
      </c>
      <c r="N6404" s="44">
        <v>0.82680285781514606</v>
      </c>
      <c r="O6404" s="161">
        <f t="shared" si="991"/>
        <v>6000000</v>
      </c>
      <c r="P6404" s="162">
        <f t="shared" si="992"/>
        <v>162.2050209212411</v>
      </c>
      <c r="Q6404" s="162">
        <f t="shared" si="993"/>
        <v>147.94332583769497</v>
      </c>
      <c r="R6404" s="163">
        <f t="shared" si="994"/>
        <v>1</v>
      </c>
      <c r="S6404" s="161">
        <f t="shared" si="995"/>
        <v>7000000</v>
      </c>
      <c r="T6404" s="162">
        <f t="shared" si="996"/>
        <v>184.06834030708038</v>
      </c>
      <c r="U6404" s="162">
        <f t="shared" si="997"/>
        <v>131.47166291884747</v>
      </c>
      <c r="V6404" s="163">
        <f t="shared" si="998"/>
        <v>1</v>
      </c>
      <c r="W6404" s="164">
        <f t="shared" si="999"/>
        <v>35570170.501276776</v>
      </c>
      <c r="X6404" s="164">
        <f t="shared" si="1000"/>
        <v>218176741.71763033</v>
      </c>
    </row>
    <row r="6405" spans="10:24" x14ac:dyDescent="0.25">
      <c r="J6405">
        <v>6402</v>
      </c>
      <c r="K6405" s="43">
        <v>0.7136672841317343</v>
      </c>
      <c r="L6405">
        <v>0.11809836715988131</v>
      </c>
      <c r="M6405">
        <v>0.43923857891065032</v>
      </c>
      <c r="N6405" s="44">
        <v>0.42259439809048194</v>
      </c>
      <c r="O6405" s="161">
        <f t="shared" ref="O6405:O6468" si="1001">VLOOKUP(K6405,$E$5:$H$10,4)</f>
        <v>6000000</v>
      </c>
      <c r="P6405" s="162">
        <f t="shared" ref="P6405:P6468" si="1002">_xlfn.NORM.INV(L6405,$E$12,$E$13)</f>
        <v>162.23179998475797</v>
      </c>
      <c r="Q6405" s="162">
        <f t="shared" ref="Q6405:Q6468" si="1003">_xlfn.NORM.INV(M6405,$E$15,$E$16)</f>
        <v>131.94200055569996</v>
      </c>
      <c r="R6405" s="163">
        <f t="shared" ref="R6405:R6468" si="1004">VLOOKUP(N6405,$E$19:$H$21,4)</f>
        <v>1</v>
      </c>
      <c r="S6405" s="161">
        <f t="shared" ref="S6405:S6468" si="1005">VLOOKUP(K6405,$G$5:$H$10,2)</f>
        <v>7000000</v>
      </c>
      <c r="T6405" s="162">
        <f t="shared" ref="T6405:T6468" si="1006">_xlfn.NORM.INV(L6405,$G$12,$G$13)</f>
        <v>184.07726666158598</v>
      </c>
      <c r="U6405" s="162">
        <f t="shared" ref="U6405:U6468" si="1007">_xlfn.NORM.INV(M6405,$G$15,$G$16)</f>
        <v>123.47100027784998</v>
      </c>
      <c r="V6405" s="163">
        <f t="shared" ref="V6405:V6468" si="1008">VLOOKUP(N6405,$G$19:$H$21,2)</f>
        <v>1</v>
      </c>
      <c r="W6405" s="164">
        <f t="shared" ref="W6405:W6468" si="1009">O6405*(P6405-Q6405)*R6405-$D$23-$D$24</f>
        <v>131738796.57434803</v>
      </c>
      <c r="X6405" s="164">
        <f t="shared" ref="X6405:X6468" si="1010">S6405*(T6405-U6405)*V6405-$F$23-$F$24</f>
        <v>274243864.68615198</v>
      </c>
    </row>
    <row r="6406" spans="10:24" x14ac:dyDescent="0.25">
      <c r="J6406">
        <v>6403</v>
      </c>
      <c r="K6406" s="43">
        <v>0.49983268838911687</v>
      </c>
      <c r="L6406">
        <v>0.13783956806408182</v>
      </c>
      <c r="M6406">
        <v>0.92258347851240285</v>
      </c>
      <c r="N6406" s="44">
        <v>0.19694977329455554</v>
      </c>
      <c r="O6406" s="161">
        <f t="shared" si="1001"/>
        <v>5000000</v>
      </c>
      <c r="P6406" s="162">
        <f t="shared" si="1002"/>
        <v>163.64884190981144</v>
      </c>
      <c r="Q6406" s="162">
        <f t="shared" si="1003"/>
        <v>163.45331712720613</v>
      </c>
      <c r="R6406" s="163">
        <f t="shared" si="1004"/>
        <v>1</v>
      </c>
      <c r="S6406" s="161">
        <f t="shared" si="1005"/>
        <v>6000000</v>
      </c>
      <c r="T6406" s="162">
        <f t="shared" si="1006"/>
        <v>184.54961396993716</v>
      </c>
      <c r="U6406" s="162">
        <f t="shared" si="1007"/>
        <v>139.22665856360305</v>
      </c>
      <c r="V6406" s="163">
        <f t="shared" si="1008"/>
        <v>0.9</v>
      </c>
      <c r="W6406" s="164">
        <f t="shared" si="1009"/>
        <v>-49022376.086973481</v>
      </c>
      <c r="X6406" s="164">
        <f t="shared" si="1010"/>
        <v>94743959.194204152</v>
      </c>
    </row>
    <row r="6407" spans="10:24" x14ac:dyDescent="0.25">
      <c r="J6407">
        <v>6404</v>
      </c>
      <c r="K6407" s="43">
        <v>0.52775410606376583</v>
      </c>
      <c r="L6407">
        <v>0.85905331802211804</v>
      </c>
      <c r="M6407">
        <v>0.88623822961740084</v>
      </c>
      <c r="N6407" s="44">
        <v>0.51549522474158349</v>
      </c>
      <c r="O6407" s="161">
        <f t="shared" si="1001"/>
        <v>5000000</v>
      </c>
      <c r="P6407" s="162">
        <f t="shared" si="1002"/>
        <v>196.14113678850151</v>
      </c>
      <c r="Q6407" s="162">
        <f t="shared" si="1003"/>
        <v>159.13525419989759</v>
      </c>
      <c r="R6407" s="163">
        <f t="shared" si="1004"/>
        <v>1</v>
      </c>
      <c r="S6407" s="161">
        <f t="shared" si="1005"/>
        <v>6000000</v>
      </c>
      <c r="T6407" s="162">
        <f t="shared" si="1006"/>
        <v>195.38037892950049</v>
      </c>
      <c r="U6407" s="162">
        <f t="shared" si="1007"/>
        <v>137.06762709994879</v>
      </c>
      <c r="V6407" s="163">
        <f t="shared" si="1008"/>
        <v>1</v>
      </c>
      <c r="W6407" s="164">
        <f t="shared" si="1009"/>
        <v>135029412.94301963</v>
      </c>
      <c r="X6407" s="164">
        <f t="shared" si="1010"/>
        <v>199876510.97731018</v>
      </c>
    </row>
    <row r="6408" spans="10:24" x14ac:dyDescent="0.25">
      <c r="J6408">
        <v>6405</v>
      </c>
      <c r="K6408" s="43">
        <v>0.21466502514929697</v>
      </c>
      <c r="L6408">
        <v>0.56855567921108952</v>
      </c>
      <c r="M6408">
        <v>0.60034718088305927</v>
      </c>
      <c r="N6408" s="44">
        <v>0.33154997973965594</v>
      </c>
      <c r="O6408" s="161">
        <f t="shared" si="1001"/>
        <v>2000000</v>
      </c>
      <c r="P6408" s="162">
        <f t="shared" si="1002"/>
        <v>182.59047332721707</v>
      </c>
      <c r="Q6408" s="162">
        <f t="shared" si="1003"/>
        <v>140.0849168092912</v>
      </c>
      <c r="R6408" s="163">
        <f t="shared" si="1004"/>
        <v>1</v>
      </c>
      <c r="S6408" s="161">
        <f t="shared" si="1005"/>
        <v>5000000</v>
      </c>
      <c r="T6408" s="162">
        <f t="shared" si="1006"/>
        <v>190.86349110907236</v>
      </c>
      <c r="U6408" s="162">
        <f t="shared" si="1007"/>
        <v>127.5424584046456</v>
      </c>
      <c r="V6408" s="163">
        <f t="shared" si="1008"/>
        <v>1</v>
      </c>
      <c r="W6408" s="164">
        <f t="shared" si="1009"/>
        <v>35011113.035851732</v>
      </c>
      <c r="X6408" s="164">
        <f t="shared" si="1010"/>
        <v>166605163.52213377</v>
      </c>
    </row>
    <row r="6409" spans="10:24" x14ac:dyDescent="0.25">
      <c r="J6409">
        <v>6406</v>
      </c>
      <c r="K6409" s="43">
        <v>0.77054273239797944</v>
      </c>
      <c r="L6409">
        <v>0.71918529960192679</v>
      </c>
      <c r="M6409">
        <v>0.95272525827125043</v>
      </c>
      <c r="N6409" s="44">
        <v>4.6410179985515554E-2</v>
      </c>
      <c r="O6409" s="161">
        <f t="shared" si="1001"/>
        <v>7000000</v>
      </c>
      <c r="P6409" s="162">
        <f t="shared" si="1002"/>
        <v>188.70634495030265</v>
      </c>
      <c r="Q6409" s="162">
        <f t="shared" si="1003"/>
        <v>168.43744828893685</v>
      </c>
      <c r="R6409" s="163">
        <f t="shared" si="1004"/>
        <v>1</v>
      </c>
      <c r="S6409" s="161">
        <f t="shared" si="1005"/>
        <v>7000000</v>
      </c>
      <c r="T6409" s="162">
        <f t="shared" si="1006"/>
        <v>192.90211498343422</v>
      </c>
      <c r="U6409" s="162">
        <f t="shared" si="1007"/>
        <v>141.71872414446841</v>
      </c>
      <c r="V6409" s="163">
        <f t="shared" si="1008"/>
        <v>0.9</v>
      </c>
      <c r="W6409" s="164">
        <f t="shared" si="1009"/>
        <v>91882276.62956062</v>
      </c>
      <c r="X6409" s="164">
        <f t="shared" si="1010"/>
        <v>172455362.28548461</v>
      </c>
    </row>
    <row r="6410" spans="10:24" x14ac:dyDescent="0.25">
      <c r="J6410">
        <v>6407</v>
      </c>
      <c r="K6410" s="43">
        <v>4.1652017212148951E-2</v>
      </c>
      <c r="L6410">
        <v>0.10242242563727033</v>
      </c>
      <c r="M6410">
        <v>0.81438159637497698</v>
      </c>
      <c r="N6410" s="44">
        <v>0.28391678146011878</v>
      </c>
      <c r="O6410" s="161">
        <f t="shared" si="1001"/>
        <v>1000000</v>
      </c>
      <c r="P6410" s="162">
        <f t="shared" si="1002"/>
        <v>160.98196983117575</v>
      </c>
      <c r="Q6410" s="162">
        <f t="shared" si="1003"/>
        <v>152.88318068110215</v>
      </c>
      <c r="R6410" s="163">
        <f t="shared" si="1004"/>
        <v>1</v>
      </c>
      <c r="S6410" s="161">
        <f t="shared" si="1005"/>
        <v>1000000</v>
      </c>
      <c r="T6410" s="162">
        <f t="shared" si="1006"/>
        <v>183.66065661039192</v>
      </c>
      <c r="U6410" s="162">
        <f t="shared" si="1007"/>
        <v>133.94159034055107</v>
      </c>
      <c r="V6410" s="163">
        <f t="shared" si="1008"/>
        <v>1</v>
      </c>
      <c r="W6410" s="164">
        <f t="shared" si="1009"/>
        <v>-41901210.849926397</v>
      </c>
      <c r="X6410" s="164">
        <f t="shared" si="1010"/>
        <v>-100280933.73015915</v>
      </c>
    </row>
    <row r="6411" spans="10:24" x14ac:dyDescent="0.25">
      <c r="J6411">
        <v>6408</v>
      </c>
      <c r="K6411" s="43">
        <v>0.65084707108493312</v>
      </c>
      <c r="L6411">
        <v>0.70460381507077652</v>
      </c>
      <c r="M6411">
        <v>0.1641543389515886</v>
      </c>
      <c r="N6411" s="44">
        <v>0.31674680930231525</v>
      </c>
      <c r="O6411" s="161">
        <f t="shared" si="1001"/>
        <v>6000000</v>
      </c>
      <c r="P6411" s="162">
        <f t="shared" si="1002"/>
        <v>188.06532207060809</v>
      </c>
      <c r="Q6411" s="162">
        <f t="shared" si="1003"/>
        <v>115.4494745640859</v>
      </c>
      <c r="R6411" s="163">
        <f t="shared" si="1004"/>
        <v>1</v>
      </c>
      <c r="S6411" s="161">
        <f t="shared" si="1005"/>
        <v>7000000</v>
      </c>
      <c r="T6411" s="162">
        <f t="shared" si="1006"/>
        <v>192.6884406902027</v>
      </c>
      <c r="U6411" s="162">
        <f t="shared" si="1007"/>
        <v>115.22473728204295</v>
      </c>
      <c r="V6411" s="163">
        <f t="shared" si="1008"/>
        <v>1</v>
      </c>
      <c r="W6411" s="164">
        <f t="shared" si="1009"/>
        <v>385695085.03913313</v>
      </c>
      <c r="X6411" s="164">
        <f t="shared" si="1010"/>
        <v>392245923.85711825</v>
      </c>
    </row>
    <row r="6412" spans="10:24" x14ac:dyDescent="0.25">
      <c r="J6412">
        <v>6409</v>
      </c>
      <c r="K6412" s="43">
        <v>0.69687670400084667</v>
      </c>
      <c r="L6412">
        <v>0.37332762070023207</v>
      </c>
      <c r="M6412">
        <v>5.9795210740022253E-2</v>
      </c>
      <c r="N6412" s="44">
        <v>0.36553236666378053</v>
      </c>
      <c r="O6412" s="161">
        <f t="shared" si="1001"/>
        <v>6000000</v>
      </c>
      <c r="P6412" s="162">
        <f t="shared" si="1002"/>
        <v>175.15420772335875</v>
      </c>
      <c r="Q6412" s="162">
        <f t="shared" si="1003"/>
        <v>103.87009922395504</v>
      </c>
      <c r="R6412" s="163">
        <f t="shared" si="1004"/>
        <v>1</v>
      </c>
      <c r="S6412" s="161">
        <f t="shared" si="1005"/>
        <v>7000000</v>
      </c>
      <c r="T6412" s="162">
        <f t="shared" si="1006"/>
        <v>188.38473590778625</v>
      </c>
      <c r="U6412" s="162">
        <f t="shared" si="1007"/>
        <v>109.43504961197752</v>
      </c>
      <c r="V6412" s="163">
        <f t="shared" si="1008"/>
        <v>1</v>
      </c>
      <c r="W6412" s="164">
        <f t="shared" si="1009"/>
        <v>377704650.99642229</v>
      </c>
      <c r="X6412" s="164">
        <f t="shared" si="1010"/>
        <v>402647804.07066107</v>
      </c>
    </row>
    <row r="6413" spans="10:24" x14ac:dyDescent="0.25">
      <c r="J6413">
        <v>6410</v>
      </c>
      <c r="K6413" s="43">
        <v>0.14787717235756159</v>
      </c>
      <c r="L6413">
        <v>0.924635536028936</v>
      </c>
      <c r="M6413">
        <v>0.1760710987697135</v>
      </c>
      <c r="N6413" s="44">
        <v>0.63874232589229341</v>
      </c>
      <c r="O6413" s="161">
        <f t="shared" si="1001"/>
        <v>2000000</v>
      </c>
      <c r="P6413" s="162">
        <f t="shared" si="1002"/>
        <v>201.55442278675798</v>
      </c>
      <c r="Q6413" s="162">
        <f t="shared" si="1003"/>
        <v>116.39115676998571</v>
      </c>
      <c r="R6413" s="163">
        <f t="shared" si="1004"/>
        <v>1</v>
      </c>
      <c r="S6413" s="161">
        <f t="shared" si="1005"/>
        <v>2000000</v>
      </c>
      <c r="T6413" s="162">
        <f t="shared" si="1006"/>
        <v>197.18480759558599</v>
      </c>
      <c r="U6413" s="162">
        <f t="shared" si="1007"/>
        <v>115.69557838499286</v>
      </c>
      <c r="V6413" s="163">
        <f t="shared" si="1008"/>
        <v>1</v>
      </c>
      <c r="W6413" s="164">
        <f t="shared" si="1009"/>
        <v>120326532.03354454</v>
      </c>
      <c r="X6413" s="164">
        <f t="shared" si="1010"/>
        <v>12978458.421186268</v>
      </c>
    </row>
    <row r="6414" spans="10:24" x14ac:dyDescent="0.25">
      <c r="J6414">
        <v>6411</v>
      </c>
      <c r="K6414" s="43">
        <v>0.20874220642016905</v>
      </c>
      <c r="L6414">
        <v>0.30664958688080823</v>
      </c>
      <c r="M6414">
        <v>0.31167255086325041</v>
      </c>
      <c r="N6414" s="44">
        <v>0.49789095247101156</v>
      </c>
      <c r="O6414" s="161">
        <f t="shared" si="1001"/>
        <v>2000000</v>
      </c>
      <c r="P6414" s="162">
        <f t="shared" si="1002"/>
        <v>172.41945401761527</v>
      </c>
      <c r="Q6414" s="162">
        <f t="shared" si="1003"/>
        <v>125.17769968379098</v>
      </c>
      <c r="R6414" s="163">
        <f t="shared" si="1004"/>
        <v>1</v>
      </c>
      <c r="S6414" s="161">
        <f t="shared" si="1005"/>
        <v>5000000</v>
      </c>
      <c r="T6414" s="162">
        <f t="shared" si="1006"/>
        <v>187.47315133920509</v>
      </c>
      <c r="U6414" s="162">
        <f t="shared" si="1007"/>
        <v>120.08884984189548</v>
      </c>
      <c r="V6414" s="163">
        <f t="shared" si="1008"/>
        <v>1</v>
      </c>
      <c r="W6414" s="164">
        <f t="shared" si="1009"/>
        <v>44483508.667648584</v>
      </c>
      <c r="X6414" s="164">
        <f t="shared" si="1010"/>
        <v>186921507.48654807</v>
      </c>
    </row>
    <row r="6415" spans="10:24" x14ac:dyDescent="0.25">
      <c r="J6415">
        <v>6412</v>
      </c>
      <c r="K6415" s="43">
        <v>0.69550518575717968</v>
      </c>
      <c r="L6415">
        <v>0.55314160992902706</v>
      </c>
      <c r="M6415">
        <v>0.27455188934792196</v>
      </c>
      <c r="N6415" s="44">
        <v>0.92985959932782536</v>
      </c>
      <c r="O6415" s="161">
        <f t="shared" si="1001"/>
        <v>6000000</v>
      </c>
      <c r="P6415" s="162">
        <f t="shared" si="1002"/>
        <v>182.00403991008125</v>
      </c>
      <c r="Q6415" s="162">
        <f t="shared" si="1003"/>
        <v>123.01792732588318</v>
      </c>
      <c r="R6415" s="163">
        <f t="shared" si="1004"/>
        <v>1</v>
      </c>
      <c r="S6415" s="161">
        <f t="shared" si="1005"/>
        <v>7000000</v>
      </c>
      <c r="T6415" s="162">
        <f t="shared" si="1006"/>
        <v>190.66801330336042</v>
      </c>
      <c r="U6415" s="162">
        <f t="shared" si="1007"/>
        <v>119.0089636629416</v>
      </c>
      <c r="V6415" s="163">
        <f t="shared" si="1008"/>
        <v>1</v>
      </c>
      <c r="W6415" s="164">
        <f t="shared" si="1009"/>
        <v>303916675.50518841</v>
      </c>
      <c r="X6415" s="164">
        <f t="shared" si="1010"/>
        <v>351613347.48293179</v>
      </c>
    </row>
    <row r="6416" spans="10:24" x14ac:dyDescent="0.25">
      <c r="J6416">
        <v>6413</v>
      </c>
      <c r="K6416" s="43">
        <v>0.60562594258337843</v>
      </c>
      <c r="L6416">
        <v>0.99960347842257535</v>
      </c>
      <c r="M6416">
        <v>0.45151786102216596</v>
      </c>
      <c r="N6416" s="44">
        <v>0.79673025531606856</v>
      </c>
      <c r="O6416" s="161">
        <f t="shared" si="1001"/>
        <v>6000000</v>
      </c>
      <c r="P6416" s="162">
        <f t="shared" si="1002"/>
        <v>230.32817312461367</v>
      </c>
      <c r="Q6416" s="162">
        <f t="shared" si="1003"/>
        <v>132.56345221539854</v>
      </c>
      <c r="R6416" s="163">
        <f t="shared" si="1004"/>
        <v>1</v>
      </c>
      <c r="S6416" s="161">
        <f t="shared" si="1005"/>
        <v>7000000</v>
      </c>
      <c r="T6416" s="162">
        <f t="shared" si="1006"/>
        <v>206.77605770820455</v>
      </c>
      <c r="U6416" s="162">
        <f t="shared" si="1007"/>
        <v>123.78172610769927</v>
      </c>
      <c r="V6416" s="163">
        <f t="shared" si="1008"/>
        <v>1</v>
      </c>
      <c r="W6416" s="164">
        <f t="shared" si="1009"/>
        <v>536588325.45529079</v>
      </c>
      <c r="X6416" s="164">
        <f t="shared" si="1010"/>
        <v>430960321.20353699</v>
      </c>
    </row>
    <row r="6417" spans="10:24" x14ac:dyDescent="0.25">
      <c r="J6417">
        <v>6414</v>
      </c>
      <c r="K6417" s="43">
        <v>0.64303602010865324</v>
      </c>
      <c r="L6417">
        <v>0.43251568519243688</v>
      </c>
      <c r="M6417">
        <v>0.52085356558330043</v>
      </c>
      <c r="N6417" s="44">
        <v>0.97866363565704317</v>
      </c>
      <c r="O6417" s="161">
        <f t="shared" si="1001"/>
        <v>6000000</v>
      </c>
      <c r="P6417" s="162">
        <f t="shared" si="1002"/>
        <v>177.45040499731891</v>
      </c>
      <c r="Q6417" s="162">
        <f t="shared" si="1003"/>
        <v>136.04591928869667</v>
      </c>
      <c r="R6417" s="163">
        <f t="shared" si="1004"/>
        <v>1</v>
      </c>
      <c r="S6417" s="161">
        <f t="shared" si="1005"/>
        <v>7000000</v>
      </c>
      <c r="T6417" s="162">
        <f t="shared" si="1006"/>
        <v>189.15013499910631</v>
      </c>
      <c r="U6417" s="162">
        <f t="shared" si="1007"/>
        <v>125.52295964434833</v>
      </c>
      <c r="V6417" s="163">
        <f t="shared" si="1008"/>
        <v>1</v>
      </c>
      <c r="W6417" s="164">
        <f t="shared" si="1009"/>
        <v>198426914.25173348</v>
      </c>
      <c r="X6417" s="164">
        <f t="shared" si="1010"/>
        <v>295390227.48330587</v>
      </c>
    </row>
    <row r="6418" spans="10:24" x14ac:dyDescent="0.25">
      <c r="J6418">
        <v>6415</v>
      </c>
      <c r="K6418" s="43">
        <v>0.50494700222800204</v>
      </c>
      <c r="L6418">
        <v>0.86479992902062242</v>
      </c>
      <c r="M6418">
        <v>0.78899100998486638</v>
      </c>
      <c r="N6418" s="44">
        <v>5.2695521687659008E-2</v>
      </c>
      <c r="O6418" s="161">
        <f t="shared" si="1001"/>
        <v>5000000</v>
      </c>
      <c r="P6418" s="162">
        <f t="shared" si="1002"/>
        <v>196.53212311741146</v>
      </c>
      <c r="Q6418" s="162">
        <f t="shared" si="1003"/>
        <v>151.05850364043289</v>
      </c>
      <c r="R6418" s="163">
        <f t="shared" si="1004"/>
        <v>1</v>
      </c>
      <c r="S6418" s="161">
        <f t="shared" si="1005"/>
        <v>6000000</v>
      </c>
      <c r="T6418" s="162">
        <f t="shared" si="1006"/>
        <v>195.51070770580381</v>
      </c>
      <c r="U6418" s="162">
        <f t="shared" si="1007"/>
        <v>133.02925182021644</v>
      </c>
      <c r="V6418" s="163">
        <f t="shared" si="1008"/>
        <v>0.9</v>
      </c>
      <c r="W6418" s="164">
        <f t="shared" si="1009"/>
        <v>177368097.38489285</v>
      </c>
      <c r="X6418" s="164">
        <f t="shared" si="1010"/>
        <v>187399861.78217179</v>
      </c>
    </row>
    <row r="6419" spans="10:24" x14ac:dyDescent="0.25">
      <c r="J6419">
        <v>6416</v>
      </c>
      <c r="K6419" s="43">
        <v>0.74935368024442828</v>
      </c>
      <c r="L6419">
        <v>0.36279842497275072</v>
      </c>
      <c r="M6419">
        <v>0.32955680214835159</v>
      </c>
      <c r="N6419" s="44">
        <v>0.52154727347638596</v>
      </c>
      <c r="O6419" s="161">
        <f t="shared" si="1001"/>
        <v>6000000</v>
      </c>
      <c r="P6419" s="162">
        <f t="shared" si="1002"/>
        <v>174.73516998125729</v>
      </c>
      <c r="Q6419" s="162">
        <f t="shared" si="1003"/>
        <v>126.17725407565159</v>
      </c>
      <c r="R6419" s="163">
        <f t="shared" si="1004"/>
        <v>1</v>
      </c>
      <c r="S6419" s="161">
        <f t="shared" si="1005"/>
        <v>7000000</v>
      </c>
      <c r="T6419" s="162">
        <f t="shared" si="1006"/>
        <v>188.2450566604191</v>
      </c>
      <c r="U6419" s="162">
        <f t="shared" si="1007"/>
        <v>120.58862703782579</v>
      </c>
      <c r="V6419" s="163">
        <f t="shared" si="1008"/>
        <v>1</v>
      </c>
      <c r="W6419" s="164">
        <f t="shared" si="1009"/>
        <v>241347495.43363416</v>
      </c>
      <c r="X6419" s="164">
        <f t="shared" si="1010"/>
        <v>323595007.35815316</v>
      </c>
    </row>
    <row r="6420" spans="10:24" x14ac:dyDescent="0.25">
      <c r="J6420">
        <v>6417</v>
      </c>
      <c r="K6420" s="43">
        <v>0.42167812287706763</v>
      </c>
      <c r="L6420">
        <v>0.58926780340413276</v>
      </c>
      <c r="M6420">
        <v>0.98338056591369916</v>
      </c>
      <c r="N6420" s="44">
        <v>0.67249233478352854</v>
      </c>
      <c r="O6420" s="161">
        <f t="shared" si="1001"/>
        <v>5000000</v>
      </c>
      <c r="P6420" s="162">
        <f t="shared" si="1002"/>
        <v>183.3849284984598</v>
      </c>
      <c r="Q6420" s="162">
        <f t="shared" si="1003"/>
        <v>177.58372158530415</v>
      </c>
      <c r="R6420" s="163">
        <f t="shared" si="1004"/>
        <v>1</v>
      </c>
      <c r="S6420" s="161">
        <f t="shared" si="1005"/>
        <v>6000000</v>
      </c>
      <c r="T6420" s="162">
        <f t="shared" si="1006"/>
        <v>191.12830949948659</v>
      </c>
      <c r="U6420" s="162">
        <f t="shared" si="1007"/>
        <v>146.29186079265207</v>
      </c>
      <c r="V6420" s="163">
        <f t="shared" si="1008"/>
        <v>1</v>
      </c>
      <c r="W6420" s="164">
        <f t="shared" si="1009"/>
        <v>-20993965.434221733</v>
      </c>
      <c r="X6420" s="164">
        <f t="shared" si="1010"/>
        <v>119018692.24100709</v>
      </c>
    </row>
    <row r="6421" spans="10:24" x14ac:dyDescent="0.25">
      <c r="J6421">
        <v>6418</v>
      </c>
      <c r="K6421" s="43">
        <v>0.77665621746661984</v>
      </c>
      <c r="L6421">
        <v>0.78943000456995116</v>
      </c>
      <c r="M6421">
        <v>0.95706286052521072</v>
      </c>
      <c r="N6421" s="44">
        <v>2.8438206719035408E-2</v>
      </c>
      <c r="O6421" s="161">
        <f t="shared" si="1001"/>
        <v>7000000</v>
      </c>
      <c r="P6421" s="162">
        <f t="shared" si="1002"/>
        <v>192.06667579048559</v>
      </c>
      <c r="Q6421" s="162">
        <f t="shared" si="1003"/>
        <v>169.35148735788192</v>
      </c>
      <c r="R6421" s="163">
        <f t="shared" si="1004"/>
        <v>1</v>
      </c>
      <c r="S6421" s="161">
        <f t="shared" si="1005"/>
        <v>7000000</v>
      </c>
      <c r="T6421" s="162">
        <f t="shared" si="1006"/>
        <v>194.02222526349519</v>
      </c>
      <c r="U6421" s="162">
        <f t="shared" si="1007"/>
        <v>142.17574367894096</v>
      </c>
      <c r="V6421" s="163">
        <f t="shared" si="1008"/>
        <v>0.9</v>
      </c>
      <c r="W6421" s="164">
        <f t="shared" si="1009"/>
        <v>109006319.02822569</v>
      </c>
      <c r="X6421" s="164">
        <f t="shared" si="1010"/>
        <v>176632833.98269165</v>
      </c>
    </row>
    <row r="6422" spans="10:24" x14ac:dyDescent="0.25">
      <c r="J6422">
        <v>6419</v>
      </c>
      <c r="K6422" s="43">
        <v>0.20559895528817251</v>
      </c>
      <c r="L6422">
        <v>5.4995650758824399E-2</v>
      </c>
      <c r="M6422">
        <v>0.36312077179800484</v>
      </c>
      <c r="N6422" s="44">
        <v>9.7125899465971832E-3</v>
      </c>
      <c r="O6422" s="161">
        <f t="shared" si="1001"/>
        <v>2000000</v>
      </c>
      <c r="P6422" s="162">
        <f t="shared" si="1002"/>
        <v>156.02651642499646</v>
      </c>
      <c r="Q6422" s="162">
        <f t="shared" si="1003"/>
        <v>127.99741082602418</v>
      </c>
      <c r="R6422" s="163">
        <f t="shared" si="1004"/>
        <v>1</v>
      </c>
      <c r="S6422" s="161">
        <f t="shared" si="1005"/>
        <v>5000000</v>
      </c>
      <c r="T6422" s="162">
        <f t="shared" si="1006"/>
        <v>182.00883880833214</v>
      </c>
      <c r="U6422" s="162">
        <f t="shared" si="1007"/>
        <v>121.49870541301209</v>
      </c>
      <c r="V6422" s="163">
        <f t="shared" si="1008"/>
        <v>0.05</v>
      </c>
      <c r="W6422" s="164">
        <f t="shared" si="1009"/>
        <v>6058211.1979445592</v>
      </c>
      <c r="X6422" s="164">
        <f t="shared" si="1010"/>
        <v>-134872466.65116999</v>
      </c>
    </row>
    <row r="6423" spans="10:24" x14ac:dyDescent="0.25">
      <c r="J6423">
        <v>6420</v>
      </c>
      <c r="K6423" s="43">
        <v>0.75982424506670743</v>
      </c>
      <c r="L6423">
        <v>5.3891393656055331E-2</v>
      </c>
      <c r="M6423">
        <v>0.22598398860315483</v>
      </c>
      <c r="N6423" s="44">
        <v>0.89415750697362417</v>
      </c>
      <c r="O6423" s="161">
        <f t="shared" si="1001"/>
        <v>7000000</v>
      </c>
      <c r="P6423" s="162">
        <f t="shared" si="1002"/>
        <v>155.8764110689751</v>
      </c>
      <c r="Q6423" s="162">
        <f t="shared" si="1003"/>
        <v>119.95723678367753</v>
      </c>
      <c r="R6423" s="163">
        <f t="shared" si="1004"/>
        <v>1</v>
      </c>
      <c r="S6423" s="161">
        <f t="shared" si="1005"/>
        <v>7000000</v>
      </c>
      <c r="T6423" s="162">
        <f t="shared" si="1006"/>
        <v>181.95880368965837</v>
      </c>
      <c r="U6423" s="162">
        <f t="shared" si="1007"/>
        <v>117.47861839183876</v>
      </c>
      <c r="V6423" s="163">
        <f t="shared" si="1008"/>
        <v>1</v>
      </c>
      <c r="W6423" s="164">
        <f t="shared" si="1009"/>
        <v>201434219.99708301</v>
      </c>
      <c r="X6423" s="164">
        <f t="shared" si="1010"/>
        <v>301361297.08473724</v>
      </c>
    </row>
    <row r="6424" spans="10:24" x14ac:dyDescent="0.25">
      <c r="J6424">
        <v>6421</v>
      </c>
      <c r="K6424" s="43">
        <v>0.9707450374996478</v>
      </c>
      <c r="L6424">
        <v>4.4429486082566472E-2</v>
      </c>
      <c r="M6424">
        <v>0.60595794783224766</v>
      </c>
      <c r="N6424" s="44">
        <v>0.10854015780608872</v>
      </c>
      <c r="O6424" s="161">
        <f t="shared" si="1001"/>
        <v>9000000</v>
      </c>
      <c r="P6424" s="162">
        <f t="shared" si="1002"/>
        <v>154.47828621373068</v>
      </c>
      <c r="Q6424" s="162">
        <f t="shared" si="1003"/>
        <v>140.37598672010753</v>
      </c>
      <c r="R6424" s="163">
        <f t="shared" si="1004"/>
        <v>1</v>
      </c>
      <c r="S6424" s="161">
        <f t="shared" si="1005"/>
        <v>9000000</v>
      </c>
      <c r="T6424" s="162">
        <f t="shared" si="1006"/>
        <v>181.49276207124356</v>
      </c>
      <c r="U6424" s="162">
        <f t="shared" si="1007"/>
        <v>127.68799336005377</v>
      </c>
      <c r="V6424" s="163">
        <f t="shared" si="1008"/>
        <v>0.9</v>
      </c>
      <c r="W6424" s="164">
        <f t="shared" si="1009"/>
        <v>76920695.442608342</v>
      </c>
      <c r="X6424" s="164">
        <f t="shared" si="1010"/>
        <v>285818626.56063735</v>
      </c>
    </row>
    <row r="6425" spans="10:24" x14ac:dyDescent="0.25">
      <c r="J6425">
        <v>6422</v>
      </c>
      <c r="K6425" s="43">
        <v>0.26461293513314366</v>
      </c>
      <c r="L6425">
        <v>0.36065069860910859</v>
      </c>
      <c r="M6425">
        <v>0.51312945879524818</v>
      </c>
      <c r="N6425" s="44">
        <v>0.19330967232067164</v>
      </c>
      <c r="O6425" s="161">
        <f t="shared" si="1001"/>
        <v>2000000</v>
      </c>
      <c r="P6425" s="162">
        <f t="shared" si="1002"/>
        <v>174.6491993138124</v>
      </c>
      <c r="Q6425" s="162">
        <f t="shared" si="1003"/>
        <v>135.65833231785581</v>
      </c>
      <c r="R6425" s="163">
        <f t="shared" si="1004"/>
        <v>1</v>
      </c>
      <c r="S6425" s="161">
        <f t="shared" si="1005"/>
        <v>5000000</v>
      </c>
      <c r="T6425" s="162">
        <f t="shared" si="1006"/>
        <v>188.2163997712708</v>
      </c>
      <c r="U6425" s="162">
        <f t="shared" si="1007"/>
        <v>125.3291661589279</v>
      </c>
      <c r="V6425" s="163">
        <f t="shared" si="1008"/>
        <v>0.9</v>
      </c>
      <c r="W6425" s="164">
        <f t="shared" si="1009"/>
        <v>27981733.991913185</v>
      </c>
      <c r="X6425" s="164">
        <f t="shared" si="1010"/>
        <v>132992551.25554305</v>
      </c>
    </row>
    <row r="6426" spans="10:24" x14ac:dyDescent="0.25">
      <c r="J6426">
        <v>6423</v>
      </c>
      <c r="K6426" s="43">
        <v>0.5860818747914166</v>
      </c>
      <c r="L6426">
        <v>0.5167626327443533</v>
      </c>
      <c r="M6426">
        <v>0.47276595631232277</v>
      </c>
      <c r="N6426" s="44">
        <v>0.21081941859162434</v>
      </c>
      <c r="O6426" s="161">
        <f t="shared" si="1001"/>
        <v>6000000</v>
      </c>
      <c r="P6426" s="162">
        <f t="shared" si="1002"/>
        <v>180.63045090672369</v>
      </c>
      <c r="Q6426" s="162">
        <f t="shared" si="1003"/>
        <v>133.63362535090516</v>
      </c>
      <c r="R6426" s="163">
        <f t="shared" si="1004"/>
        <v>1</v>
      </c>
      <c r="S6426" s="161">
        <f t="shared" si="1005"/>
        <v>6000000</v>
      </c>
      <c r="T6426" s="162">
        <f t="shared" si="1006"/>
        <v>190.21015030224123</v>
      </c>
      <c r="U6426" s="162">
        <f t="shared" si="1007"/>
        <v>124.31681267545258</v>
      </c>
      <c r="V6426" s="163">
        <f t="shared" si="1008"/>
        <v>1</v>
      </c>
      <c r="W6426" s="164">
        <f t="shared" si="1009"/>
        <v>231980953.33491117</v>
      </c>
      <c r="X6426" s="164">
        <f t="shared" si="1010"/>
        <v>245360025.76073188</v>
      </c>
    </row>
    <row r="6427" spans="10:24" x14ac:dyDescent="0.25">
      <c r="J6427">
        <v>6424</v>
      </c>
      <c r="K6427" s="43">
        <v>0.53452163836917832</v>
      </c>
      <c r="L6427">
        <v>4.678564446877731E-2</v>
      </c>
      <c r="M6427">
        <v>0.97349984831126768</v>
      </c>
      <c r="N6427" s="44">
        <v>0.65956764816343105</v>
      </c>
      <c r="O6427" s="161">
        <f t="shared" si="1001"/>
        <v>5000000</v>
      </c>
      <c r="P6427" s="162">
        <f t="shared" si="1002"/>
        <v>154.84720946152731</v>
      </c>
      <c r="Q6427" s="162">
        <f t="shared" si="1003"/>
        <v>173.69836906054491</v>
      </c>
      <c r="R6427" s="163">
        <f t="shared" si="1004"/>
        <v>1</v>
      </c>
      <c r="S6427" s="161">
        <f t="shared" si="1005"/>
        <v>6000000</v>
      </c>
      <c r="T6427" s="162">
        <f t="shared" si="1006"/>
        <v>181.61573648717578</v>
      </c>
      <c r="U6427" s="162">
        <f t="shared" si="1007"/>
        <v>144.34918453027245</v>
      </c>
      <c r="V6427" s="163">
        <f t="shared" si="1008"/>
        <v>1</v>
      </c>
      <c r="W6427" s="164">
        <f t="shared" si="1009"/>
        <v>-144255797.99508798</v>
      </c>
      <c r="X6427" s="164">
        <f t="shared" si="1010"/>
        <v>73599311.741419971</v>
      </c>
    </row>
    <row r="6428" spans="10:24" x14ac:dyDescent="0.25">
      <c r="J6428">
        <v>6425</v>
      </c>
      <c r="K6428" s="43">
        <v>0.57658910397069785</v>
      </c>
      <c r="L6428">
        <v>0.63356971601373779</v>
      </c>
      <c r="M6428">
        <v>0.13473880118390658</v>
      </c>
      <c r="N6428" s="44">
        <v>0.23473491279077074</v>
      </c>
      <c r="O6428" s="161">
        <f t="shared" si="1001"/>
        <v>6000000</v>
      </c>
      <c r="P6428" s="162">
        <f t="shared" si="1002"/>
        <v>185.11984234894544</v>
      </c>
      <c r="Q6428" s="162">
        <f t="shared" si="1003"/>
        <v>112.91467240616875</v>
      </c>
      <c r="R6428" s="163">
        <f t="shared" si="1004"/>
        <v>1</v>
      </c>
      <c r="S6428" s="161">
        <f t="shared" si="1005"/>
        <v>6000000</v>
      </c>
      <c r="T6428" s="162">
        <f t="shared" si="1006"/>
        <v>191.70661411631514</v>
      </c>
      <c r="U6428" s="162">
        <f t="shared" si="1007"/>
        <v>113.95733620308437</v>
      </c>
      <c r="V6428" s="163">
        <f t="shared" si="1008"/>
        <v>1</v>
      </c>
      <c r="W6428" s="164">
        <f t="shared" si="1009"/>
        <v>383231019.65666014</v>
      </c>
      <c r="X6428" s="164">
        <f t="shared" si="1010"/>
        <v>316495667.4793846</v>
      </c>
    </row>
    <row r="6429" spans="10:24" x14ac:dyDescent="0.25">
      <c r="J6429">
        <v>6426</v>
      </c>
      <c r="K6429" s="43">
        <v>0.92359552958793145</v>
      </c>
      <c r="L6429">
        <v>0.824921244066527</v>
      </c>
      <c r="M6429">
        <v>0.1362159027074713</v>
      </c>
      <c r="N6429" s="44">
        <v>0.13116869673103437</v>
      </c>
      <c r="O6429" s="161">
        <f t="shared" si="1001"/>
        <v>7000000</v>
      </c>
      <c r="P6429" s="162">
        <f t="shared" si="1002"/>
        <v>194.01425719506562</v>
      </c>
      <c r="Q6429" s="162">
        <f t="shared" si="1003"/>
        <v>113.05040853782012</v>
      </c>
      <c r="R6429" s="163">
        <f t="shared" si="1004"/>
        <v>1</v>
      </c>
      <c r="S6429" s="161">
        <f t="shared" si="1005"/>
        <v>9000000</v>
      </c>
      <c r="T6429" s="162">
        <f t="shared" si="1006"/>
        <v>194.67141906502187</v>
      </c>
      <c r="U6429" s="162">
        <f t="shared" si="1007"/>
        <v>114.02520426891006</v>
      </c>
      <c r="V6429" s="163">
        <f t="shared" si="1008"/>
        <v>0.9</v>
      </c>
      <c r="W6429" s="164">
        <f t="shared" si="1009"/>
        <v>516746940.6007185</v>
      </c>
      <c r="X6429" s="164">
        <f t="shared" si="1010"/>
        <v>503234339.84850562</v>
      </c>
    </row>
    <row r="6430" spans="10:24" x14ac:dyDescent="0.25">
      <c r="J6430">
        <v>6427</v>
      </c>
      <c r="K6430" s="43">
        <v>0.87286970891349025</v>
      </c>
      <c r="L6430">
        <v>0.31102840252042696</v>
      </c>
      <c r="M6430">
        <v>0.18194390267893823</v>
      </c>
      <c r="N6430" s="44">
        <v>0.17931969406662462</v>
      </c>
      <c r="O6430" s="161">
        <f t="shared" si="1001"/>
        <v>7000000</v>
      </c>
      <c r="P6430" s="162">
        <f t="shared" si="1002"/>
        <v>172.60593868108566</v>
      </c>
      <c r="Q6430" s="162">
        <f t="shared" si="1003"/>
        <v>116.84036278538542</v>
      </c>
      <c r="R6430" s="163">
        <f t="shared" si="1004"/>
        <v>1</v>
      </c>
      <c r="S6430" s="161">
        <f t="shared" si="1005"/>
        <v>7000000</v>
      </c>
      <c r="T6430" s="162">
        <f t="shared" si="1006"/>
        <v>187.53531289369522</v>
      </c>
      <c r="U6430" s="162">
        <f t="shared" si="1007"/>
        <v>115.92018139269271</v>
      </c>
      <c r="V6430" s="163">
        <f t="shared" si="1008"/>
        <v>0.9</v>
      </c>
      <c r="W6430" s="164">
        <f t="shared" si="1009"/>
        <v>340359031.26990169</v>
      </c>
      <c r="X6430" s="164">
        <f t="shared" si="1010"/>
        <v>301175328.45631582</v>
      </c>
    </row>
    <row r="6431" spans="10:24" x14ac:dyDescent="0.25">
      <c r="J6431">
        <v>6428</v>
      </c>
      <c r="K6431" s="43">
        <v>0.6987546147780167</v>
      </c>
      <c r="L6431">
        <v>0.93974088897382357</v>
      </c>
      <c r="M6431">
        <v>0.52455499865162025</v>
      </c>
      <c r="N6431" s="44">
        <v>0.5341991035085879</v>
      </c>
      <c r="O6431" s="161">
        <f t="shared" si="1001"/>
        <v>6000000</v>
      </c>
      <c r="P6431" s="162">
        <f t="shared" si="1002"/>
        <v>203.28903160088873</v>
      </c>
      <c r="Q6431" s="162">
        <f t="shared" si="1003"/>
        <v>136.23178337390905</v>
      </c>
      <c r="R6431" s="163">
        <f t="shared" si="1004"/>
        <v>1</v>
      </c>
      <c r="S6431" s="161">
        <f t="shared" si="1005"/>
        <v>7000000</v>
      </c>
      <c r="T6431" s="162">
        <f t="shared" si="1006"/>
        <v>197.76301053362957</v>
      </c>
      <c r="U6431" s="162">
        <f t="shared" si="1007"/>
        <v>125.61589168695453</v>
      </c>
      <c r="V6431" s="163">
        <f t="shared" si="1008"/>
        <v>1</v>
      </c>
      <c r="W6431" s="164">
        <f t="shared" si="1009"/>
        <v>352343489.3618781</v>
      </c>
      <c r="X6431" s="164">
        <f t="shared" si="1010"/>
        <v>355029831.92672527</v>
      </c>
    </row>
    <row r="6432" spans="10:24" x14ac:dyDescent="0.25">
      <c r="J6432">
        <v>6429</v>
      </c>
      <c r="K6432" s="43">
        <v>0.2167334320269807</v>
      </c>
      <c r="L6432">
        <v>0.78005111411080053</v>
      </c>
      <c r="M6432">
        <v>8.6210005684205226E-3</v>
      </c>
      <c r="N6432" s="44">
        <v>0.89503866442498703</v>
      </c>
      <c r="O6432" s="161">
        <f t="shared" si="1001"/>
        <v>2000000</v>
      </c>
      <c r="P6432" s="162">
        <f t="shared" si="1002"/>
        <v>191.58548780887222</v>
      </c>
      <c r="Q6432" s="162">
        <f t="shared" si="1003"/>
        <v>87.369876264266111</v>
      </c>
      <c r="R6432" s="163">
        <f t="shared" si="1004"/>
        <v>1</v>
      </c>
      <c r="S6432" s="161">
        <f t="shared" si="1005"/>
        <v>5000000</v>
      </c>
      <c r="T6432" s="162">
        <f t="shared" si="1006"/>
        <v>193.86182926962408</v>
      </c>
      <c r="U6432" s="162">
        <f t="shared" si="1007"/>
        <v>101.18493813213306</v>
      </c>
      <c r="V6432" s="163">
        <f t="shared" si="1008"/>
        <v>1</v>
      </c>
      <c r="W6432" s="164">
        <f t="shared" si="1009"/>
        <v>158431223.08921221</v>
      </c>
      <c r="X6432" s="164">
        <f t="shared" si="1010"/>
        <v>313384455.68745512</v>
      </c>
    </row>
    <row r="6433" spans="10:24" x14ac:dyDescent="0.25">
      <c r="J6433">
        <v>6430</v>
      </c>
      <c r="K6433" s="43">
        <v>0.58583425333645556</v>
      </c>
      <c r="L6433">
        <v>0.75674036556678592</v>
      </c>
      <c r="M6433">
        <v>0.20793667010827643</v>
      </c>
      <c r="N6433" s="44">
        <v>0.33613944895565318</v>
      </c>
      <c r="O6433" s="161">
        <f t="shared" si="1001"/>
        <v>6000000</v>
      </c>
      <c r="P6433" s="162">
        <f t="shared" si="1002"/>
        <v>190.43783391601244</v>
      </c>
      <c r="Q6433" s="162">
        <f t="shared" si="1003"/>
        <v>118.72797216064734</v>
      </c>
      <c r="R6433" s="163">
        <f t="shared" si="1004"/>
        <v>1</v>
      </c>
      <c r="S6433" s="161">
        <f t="shared" si="1005"/>
        <v>6000000</v>
      </c>
      <c r="T6433" s="162">
        <f t="shared" si="1006"/>
        <v>193.47927797200416</v>
      </c>
      <c r="U6433" s="162">
        <f t="shared" si="1007"/>
        <v>116.86398608032367</v>
      </c>
      <c r="V6433" s="163">
        <f t="shared" si="1008"/>
        <v>1</v>
      </c>
      <c r="W6433" s="164">
        <f t="shared" si="1009"/>
        <v>380259170.53219056</v>
      </c>
      <c r="X6433" s="164">
        <f t="shared" si="1010"/>
        <v>309691751.35008293</v>
      </c>
    </row>
    <row r="6434" spans="10:24" x14ac:dyDescent="0.25">
      <c r="J6434">
        <v>6431</v>
      </c>
      <c r="K6434" s="43">
        <v>0.22471676795912754</v>
      </c>
      <c r="L6434">
        <v>0.79318421231022518</v>
      </c>
      <c r="M6434">
        <v>0.24371013503905992</v>
      </c>
      <c r="N6434" s="44">
        <v>0.38091464285752574</v>
      </c>
      <c r="O6434" s="161">
        <f t="shared" si="1001"/>
        <v>2000000</v>
      </c>
      <c r="P6434" s="162">
        <f t="shared" si="1002"/>
        <v>192.26279341384978</v>
      </c>
      <c r="Q6434" s="162">
        <f t="shared" si="1003"/>
        <v>121.11164514856922</v>
      </c>
      <c r="R6434" s="163">
        <f t="shared" si="1004"/>
        <v>1</v>
      </c>
      <c r="S6434" s="161">
        <f t="shared" si="1005"/>
        <v>5000000</v>
      </c>
      <c r="T6434" s="162">
        <f t="shared" si="1006"/>
        <v>194.08759780461659</v>
      </c>
      <c r="U6434" s="162">
        <f t="shared" si="1007"/>
        <v>118.05582257428462</v>
      </c>
      <c r="V6434" s="163">
        <f t="shared" si="1008"/>
        <v>1</v>
      </c>
      <c r="W6434" s="164">
        <f t="shared" si="1009"/>
        <v>92302296.530561119</v>
      </c>
      <c r="X6434" s="164">
        <f t="shared" si="1010"/>
        <v>230158876.15165985</v>
      </c>
    </row>
    <row r="6435" spans="10:24" x14ac:dyDescent="0.25">
      <c r="J6435">
        <v>6432</v>
      </c>
      <c r="K6435" s="43">
        <v>0.42558172154572771</v>
      </c>
      <c r="L6435">
        <v>0.75085117400876278</v>
      </c>
      <c r="M6435">
        <v>0.25688303310679528</v>
      </c>
      <c r="N6435" s="44">
        <v>0.81711142276297732</v>
      </c>
      <c r="O6435" s="161">
        <f t="shared" si="1001"/>
        <v>5000000</v>
      </c>
      <c r="P6435" s="162">
        <f t="shared" si="1002"/>
        <v>190.15756058495379</v>
      </c>
      <c r="Q6435" s="162">
        <f t="shared" si="1003"/>
        <v>121.94030364198123</v>
      </c>
      <c r="R6435" s="163">
        <f t="shared" si="1004"/>
        <v>1</v>
      </c>
      <c r="S6435" s="161">
        <f t="shared" si="1005"/>
        <v>6000000</v>
      </c>
      <c r="T6435" s="162">
        <f t="shared" si="1006"/>
        <v>193.38585352831794</v>
      </c>
      <c r="U6435" s="162">
        <f t="shared" si="1007"/>
        <v>118.47015182099062</v>
      </c>
      <c r="V6435" s="163">
        <f t="shared" si="1008"/>
        <v>1</v>
      </c>
      <c r="W6435" s="164">
        <f t="shared" si="1009"/>
        <v>291086284.71486276</v>
      </c>
      <c r="X6435" s="164">
        <f t="shared" si="1010"/>
        <v>299494210.2439639</v>
      </c>
    </row>
    <row r="6436" spans="10:24" x14ac:dyDescent="0.25">
      <c r="J6436">
        <v>6433</v>
      </c>
      <c r="K6436" s="43">
        <v>0.87265261240666026</v>
      </c>
      <c r="L6436">
        <v>0.66443890637539871</v>
      </c>
      <c r="M6436">
        <v>1.5430544402442181E-2</v>
      </c>
      <c r="N6436" s="44">
        <v>0.36202670030736994</v>
      </c>
      <c r="O6436" s="161">
        <f t="shared" si="1001"/>
        <v>7000000</v>
      </c>
      <c r="P6436" s="162">
        <f t="shared" si="1002"/>
        <v>186.36912561472371</v>
      </c>
      <c r="Q6436" s="162">
        <f t="shared" si="1003"/>
        <v>91.822815174237491</v>
      </c>
      <c r="R6436" s="163">
        <f t="shared" si="1004"/>
        <v>1</v>
      </c>
      <c r="S6436" s="161">
        <f t="shared" si="1005"/>
        <v>7000000</v>
      </c>
      <c r="T6436" s="162">
        <f t="shared" si="1006"/>
        <v>192.12304187157457</v>
      </c>
      <c r="U6436" s="162">
        <f t="shared" si="1007"/>
        <v>103.41140758711875</v>
      </c>
      <c r="V6436" s="163">
        <f t="shared" si="1008"/>
        <v>1</v>
      </c>
      <c r="W6436" s="164">
        <f t="shared" si="1009"/>
        <v>611824173.08340359</v>
      </c>
      <c r="X6436" s="164">
        <f t="shared" si="1010"/>
        <v>470981439.99119079</v>
      </c>
    </row>
    <row r="6437" spans="10:24" x14ac:dyDescent="0.25">
      <c r="J6437">
        <v>6434</v>
      </c>
      <c r="K6437" s="43">
        <v>0.28124401212407446</v>
      </c>
      <c r="L6437">
        <v>0.83456559919574025</v>
      </c>
      <c r="M6437">
        <v>0.11818695701986448</v>
      </c>
      <c r="N6437" s="44">
        <v>0.60748762861307859</v>
      </c>
      <c r="O6437" s="161">
        <f t="shared" si="1001"/>
        <v>2000000</v>
      </c>
      <c r="P6437" s="162">
        <f t="shared" si="1002"/>
        <v>194.58548091035897</v>
      </c>
      <c r="Q6437" s="162">
        <f t="shared" si="1003"/>
        <v>111.31802192505657</v>
      </c>
      <c r="R6437" s="163">
        <f t="shared" si="1004"/>
        <v>1</v>
      </c>
      <c r="S6437" s="161">
        <f t="shared" si="1005"/>
        <v>5000000</v>
      </c>
      <c r="T6437" s="162">
        <f t="shared" si="1006"/>
        <v>194.86182697011967</v>
      </c>
      <c r="U6437" s="162">
        <f t="shared" si="1007"/>
        <v>113.15901096252828</v>
      </c>
      <c r="V6437" s="163">
        <f t="shared" si="1008"/>
        <v>1</v>
      </c>
      <c r="W6437" s="164">
        <f t="shared" si="1009"/>
        <v>116534917.97060481</v>
      </c>
      <c r="X6437" s="164">
        <f t="shared" si="1010"/>
        <v>258514080.03795689</v>
      </c>
    </row>
    <row r="6438" spans="10:24" x14ac:dyDescent="0.25">
      <c r="J6438">
        <v>6435</v>
      </c>
      <c r="K6438" s="43">
        <v>0.81956710064334892</v>
      </c>
      <c r="L6438">
        <v>0.92372102360677277</v>
      </c>
      <c r="M6438">
        <v>0.15582295525549672</v>
      </c>
      <c r="N6438" s="44">
        <v>0.47672066169465122</v>
      </c>
      <c r="O6438" s="161">
        <f t="shared" si="1001"/>
        <v>7000000</v>
      </c>
      <c r="P6438" s="162">
        <f t="shared" si="1002"/>
        <v>201.4583166018453</v>
      </c>
      <c r="Q6438" s="162">
        <f t="shared" si="1003"/>
        <v>114.76451106514952</v>
      </c>
      <c r="R6438" s="163">
        <f t="shared" si="1004"/>
        <v>1</v>
      </c>
      <c r="S6438" s="161">
        <f t="shared" si="1005"/>
        <v>7000000</v>
      </c>
      <c r="T6438" s="162">
        <f t="shared" si="1006"/>
        <v>197.15277220061509</v>
      </c>
      <c r="U6438" s="162">
        <f t="shared" si="1007"/>
        <v>114.88225553257476</v>
      </c>
      <c r="V6438" s="163">
        <f t="shared" si="1008"/>
        <v>1</v>
      </c>
      <c r="W6438" s="164">
        <f t="shared" si="1009"/>
        <v>556856638.75687039</v>
      </c>
      <c r="X6438" s="164">
        <f t="shared" si="1010"/>
        <v>425893616.67628229</v>
      </c>
    </row>
    <row r="6439" spans="10:24" x14ac:dyDescent="0.25">
      <c r="J6439">
        <v>6436</v>
      </c>
      <c r="K6439" s="43">
        <v>0.54360538156596194</v>
      </c>
      <c r="L6439">
        <v>0.1955150776340896</v>
      </c>
      <c r="M6439">
        <v>0.46083595115843179</v>
      </c>
      <c r="N6439" s="44">
        <v>0.65224514212557072</v>
      </c>
      <c r="O6439" s="161">
        <f t="shared" si="1001"/>
        <v>5000000</v>
      </c>
      <c r="P6439" s="162">
        <f t="shared" si="1002"/>
        <v>167.13373997704576</v>
      </c>
      <c r="Q6439" s="162">
        <f t="shared" si="1003"/>
        <v>133.03344144056589</v>
      </c>
      <c r="R6439" s="163">
        <f t="shared" si="1004"/>
        <v>1</v>
      </c>
      <c r="S6439" s="161">
        <f t="shared" si="1005"/>
        <v>6000000</v>
      </c>
      <c r="T6439" s="162">
        <f t="shared" si="1006"/>
        <v>185.71124665901525</v>
      </c>
      <c r="U6439" s="162">
        <f t="shared" si="1007"/>
        <v>124.01672072028295</v>
      </c>
      <c r="V6439" s="163">
        <f t="shared" si="1008"/>
        <v>1</v>
      </c>
      <c r="W6439" s="164">
        <f t="shared" si="1009"/>
        <v>120501492.68239933</v>
      </c>
      <c r="X6439" s="164">
        <f t="shared" si="1010"/>
        <v>220167155.63239378</v>
      </c>
    </row>
    <row r="6440" spans="10:24" x14ac:dyDescent="0.25">
      <c r="J6440">
        <v>6437</v>
      </c>
      <c r="K6440" s="43">
        <v>0.33518287824322213</v>
      </c>
      <c r="L6440">
        <v>2.9308117704209491E-2</v>
      </c>
      <c r="M6440">
        <v>0.69350745469147235</v>
      </c>
      <c r="N6440" s="44">
        <v>0.56762621100912747</v>
      </c>
      <c r="O6440" s="161">
        <f t="shared" si="1001"/>
        <v>5000000</v>
      </c>
      <c r="P6440" s="162">
        <f t="shared" si="1002"/>
        <v>151.63408877315868</v>
      </c>
      <c r="Q6440" s="162">
        <f t="shared" si="1003"/>
        <v>145.11634092881673</v>
      </c>
      <c r="R6440" s="163">
        <f t="shared" si="1004"/>
        <v>1</v>
      </c>
      <c r="S6440" s="161">
        <f t="shared" si="1005"/>
        <v>6000000</v>
      </c>
      <c r="T6440" s="162">
        <f t="shared" si="1006"/>
        <v>180.54469625771955</v>
      </c>
      <c r="U6440" s="162">
        <f t="shared" si="1007"/>
        <v>130.05817046440836</v>
      </c>
      <c r="V6440" s="163">
        <f t="shared" si="1008"/>
        <v>1</v>
      </c>
      <c r="W6440" s="164">
        <f t="shared" si="1009"/>
        <v>-17411260.778290227</v>
      </c>
      <c r="X6440" s="164">
        <f t="shared" si="1010"/>
        <v>152919154.75986713</v>
      </c>
    </row>
    <row r="6441" spans="10:24" x14ac:dyDescent="0.25">
      <c r="J6441">
        <v>6438</v>
      </c>
      <c r="K6441" s="43">
        <v>0.55322075358767842</v>
      </c>
      <c r="L6441">
        <v>0.21173982405200942</v>
      </c>
      <c r="M6441">
        <v>5.6273981675718732E-2</v>
      </c>
      <c r="N6441" s="44">
        <v>0.41692246671024247</v>
      </c>
      <c r="O6441" s="161">
        <f t="shared" si="1001"/>
        <v>6000000</v>
      </c>
      <c r="P6441" s="162">
        <f t="shared" si="1002"/>
        <v>167.994014686604</v>
      </c>
      <c r="Q6441" s="162">
        <f t="shared" si="1003"/>
        <v>103.26311846982233</v>
      </c>
      <c r="R6441" s="163">
        <f t="shared" si="1004"/>
        <v>1</v>
      </c>
      <c r="S6441" s="161">
        <f t="shared" si="1005"/>
        <v>6000000</v>
      </c>
      <c r="T6441" s="162">
        <f t="shared" si="1006"/>
        <v>185.99800489553468</v>
      </c>
      <c r="U6441" s="162">
        <f t="shared" si="1007"/>
        <v>109.13155923491117</v>
      </c>
      <c r="V6441" s="163">
        <f t="shared" si="1008"/>
        <v>1</v>
      </c>
      <c r="W6441" s="164">
        <f t="shared" si="1009"/>
        <v>338385377.30069005</v>
      </c>
      <c r="X6441" s="164">
        <f t="shared" si="1010"/>
        <v>311198673.96374106</v>
      </c>
    </row>
    <row r="6442" spans="10:24" x14ac:dyDescent="0.25">
      <c r="J6442">
        <v>6439</v>
      </c>
      <c r="K6442" s="43">
        <v>0.70537025221557692</v>
      </c>
      <c r="L6442">
        <v>0.92927996626058462</v>
      </c>
      <c r="M6442">
        <v>0.68950299047025676</v>
      </c>
      <c r="N6442" s="44">
        <v>0.59535446057278096</v>
      </c>
      <c r="O6442" s="161">
        <f t="shared" si="1001"/>
        <v>6000000</v>
      </c>
      <c r="P6442" s="162">
        <f t="shared" si="1002"/>
        <v>202.0567417176525</v>
      </c>
      <c r="Q6442" s="162">
        <f t="shared" si="1003"/>
        <v>144.88884111328974</v>
      </c>
      <c r="R6442" s="163">
        <f t="shared" si="1004"/>
        <v>1</v>
      </c>
      <c r="S6442" s="161">
        <f t="shared" si="1005"/>
        <v>7000000</v>
      </c>
      <c r="T6442" s="162">
        <f t="shared" si="1006"/>
        <v>197.35224723921749</v>
      </c>
      <c r="U6442" s="162">
        <f t="shared" si="1007"/>
        <v>129.94442055664487</v>
      </c>
      <c r="V6442" s="163">
        <f t="shared" si="1008"/>
        <v>1</v>
      </c>
      <c r="W6442" s="164">
        <f t="shared" si="1009"/>
        <v>293007403.62617654</v>
      </c>
      <c r="X6442" s="164">
        <f t="shared" si="1010"/>
        <v>321854786.77800834</v>
      </c>
    </row>
    <row r="6443" spans="10:24" x14ac:dyDescent="0.25">
      <c r="J6443">
        <v>6440</v>
      </c>
      <c r="K6443" s="43">
        <v>0.10504704292492362</v>
      </c>
      <c r="L6443">
        <v>0.86402568849336459</v>
      </c>
      <c r="M6443">
        <v>0.23301430287518643</v>
      </c>
      <c r="N6443" s="44">
        <v>6.2743812535160481E-2</v>
      </c>
      <c r="O6443" s="161">
        <f t="shared" si="1001"/>
        <v>2000000</v>
      </c>
      <c r="P6443" s="162">
        <f t="shared" si="1002"/>
        <v>196.47879220022179</v>
      </c>
      <c r="Q6443" s="162">
        <f t="shared" si="1003"/>
        <v>120.42088091535872</v>
      </c>
      <c r="R6443" s="163">
        <f t="shared" si="1004"/>
        <v>1</v>
      </c>
      <c r="S6443" s="161">
        <f t="shared" si="1005"/>
        <v>2000000</v>
      </c>
      <c r="T6443" s="162">
        <f t="shared" si="1006"/>
        <v>195.49293073340726</v>
      </c>
      <c r="U6443" s="162">
        <f t="shared" si="1007"/>
        <v>117.71044045767937</v>
      </c>
      <c r="V6443" s="163">
        <f t="shared" si="1008"/>
        <v>0.9</v>
      </c>
      <c r="W6443" s="164">
        <f t="shared" si="1009"/>
        <v>102115822.56972614</v>
      </c>
      <c r="X6443" s="164">
        <f t="shared" si="1010"/>
        <v>-9991517.5036897659</v>
      </c>
    </row>
    <row r="6444" spans="10:24" x14ac:dyDescent="0.25">
      <c r="J6444">
        <v>6441</v>
      </c>
      <c r="K6444" s="43">
        <v>0.96432501326070097</v>
      </c>
      <c r="L6444">
        <v>0.25032732596451779</v>
      </c>
      <c r="M6444">
        <v>0.16443712456042447</v>
      </c>
      <c r="N6444" s="44">
        <v>0.60953812240432292</v>
      </c>
      <c r="O6444" s="161">
        <f t="shared" si="1001"/>
        <v>9000000</v>
      </c>
      <c r="P6444" s="162">
        <f t="shared" si="1002"/>
        <v>169.89809914471377</v>
      </c>
      <c r="Q6444" s="162">
        <f t="shared" si="1003"/>
        <v>115.47232168711109</v>
      </c>
      <c r="R6444" s="163">
        <f t="shared" si="1004"/>
        <v>1</v>
      </c>
      <c r="S6444" s="161">
        <f t="shared" si="1005"/>
        <v>9000000</v>
      </c>
      <c r="T6444" s="162">
        <f t="shared" si="1006"/>
        <v>186.63269971490459</v>
      </c>
      <c r="U6444" s="162">
        <f t="shared" si="1007"/>
        <v>115.23616084355555</v>
      </c>
      <c r="V6444" s="163">
        <f t="shared" si="1008"/>
        <v>1</v>
      </c>
      <c r="W6444" s="164">
        <f t="shared" si="1009"/>
        <v>439831997.11842412</v>
      </c>
      <c r="X6444" s="164">
        <f t="shared" si="1010"/>
        <v>492568849.84214139</v>
      </c>
    </row>
    <row r="6445" spans="10:24" x14ac:dyDescent="0.25">
      <c r="J6445">
        <v>6442</v>
      </c>
      <c r="K6445" s="43">
        <v>0.8607695815088503</v>
      </c>
      <c r="L6445">
        <v>0.9162380825703651</v>
      </c>
      <c r="M6445">
        <v>0.64271568166778548</v>
      </c>
      <c r="N6445" s="44">
        <v>0.89187729704357632</v>
      </c>
      <c r="O6445" s="161">
        <f t="shared" si="1001"/>
        <v>7000000</v>
      </c>
      <c r="P6445" s="162">
        <f t="shared" si="1002"/>
        <v>200.70306038549577</v>
      </c>
      <c r="Q6445" s="162">
        <f t="shared" si="1003"/>
        <v>142.31454429085798</v>
      </c>
      <c r="R6445" s="163">
        <f t="shared" si="1004"/>
        <v>1</v>
      </c>
      <c r="S6445" s="161">
        <f t="shared" si="1005"/>
        <v>7000000</v>
      </c>
      <c r="T6445" s="162">
        <f t="shared" si="1006"/>
        <v>196.9010201284986</v>
      </c>
      <c r="U6445" s="162">
        <f t="shared" si="1007"/>
        <v>128.65727214542898</v>
      </c>
      <c r="V6445" s="163">
        <f t="shared" si="1008"/>
        <v>1</v>
      </c>
      <c r="W6445" s="164">
        <f t="shared" si="1009"/>
        <v>358719612.66246456</v>
      </c>
      <c r="X6445" s="164">
        <f t="shared" si="1010"/>
        <v>327706235.88148737</v>
      </c>
    </row>
    <row r="6446" spans="10:24" x14ac:dyDescent="0.25">
      <c r="J6446">
        <v>6443</v>
      </c>
      <c r="K6446" s="43">
        <v>0.19065119683433374</v>
      </c>
      <c r="L6446">
        <v>0.84788001490281717</v>
      </c>
      <c r="M6446">
        <v>0.94695177955938381</v>
      </c>
      <c r="N6446" s="44">
        <v>0.62424050183659729</v>
      </c>
      <c r="O6446" s="161">
        <f t="shared" si="1001"/>
        <v>2000000</v>
      </c>
      <c r="P6446" s="162">
        <f t="shared" si="1002"/>
        <v>195.41075083221517</v>
      </c>
      <c r="Q6446" s="162">
        <f t="shared" si="1003"/>
        <v>167.3198031821762</v>
      </c>
      <c r="R6446" s="163">
        <f t="shared" si="1004"/>
        <v>1</v>
      </c>
      <c r="S6446" s="161">
        <f t="shared" si="1005"/>
        <v>5000000</v>
      </c>
      <c r="T6446" s="162">
        <f t="shared" si="1006"/>
        <v>195.13691694407171</v>
      </c>
      <c r="U6446" s="162">
        <f t="shared" si="1007"/>
        <v>141.1599015910881</v>
      </c>
      <c r="V6446" s="163">
        <f t="shared" si="1008"/>
        <v>1</v>
      </c>
      <c r="W6446" s="164">
        <f t="shared" si="1009"/>
        <v>6181895.3000779375</v>
      </c>
      <c r="X6446" s="164">
        <f t="shared" si="1010"/>
        <v>119885076.76491809</v>
      </c>
    </row>
    <row r="6447" spans="10:24" x14ac:dyDescent="0.25">
      <c r="J6447">
        <v>6444</v>
      </c>
      <c r="K6447" s="43">
        <v>0.73727691191616063</v>
      </c>
      <c r="L6447">
        <v>0.78036065078218242</v>
      </c>
      <c r="M6447">
        <v>0.32078431258041229</v>
      </c>
      <c r="N6447" s="44">
        <v>0.76246376473557531</v>
      </c>
      <c r="O6447" s="161">
        <f t="shared" si="1001"/>
        <v>6000000</v>
      </c>
      <c r="P6447" s="162">
        <f t="shared" si="1002"/>
        <v>191.60117726058002</v>
      </c>
      <c r="Q6447" s="162">
        <f t="shared" si="1003"/>
        <v>125.68986558501554</v>
      </c>
      <c r="R6447" s="163">
        <f t="shared" si="1004"/>
        <v>1</v>
      </c>
      <c r="S6447" s="161">
        <f t="shared" si="1005"/>
        <v>7000000</v>
      </c>
      <c r="T6447" s="162">
        <f t="shared" si="1006"/>
        <v>193.86705908686</v>
      </c>
      <c r="U6447" s="162">
        <f t="shared" si="1007"/>
        <v>120.34493279250776</v>
      </c>
      <c r="V6447" s="163">
        <f t="shared" si="1008"/>
        <v>1</v>
      </c>
      <c r="W6447" s="164">
        <f t="shared" si="1009"/>
        <v>345467870.05338687</v>
      </c>
      <c r="X6447" s="164">
        <f t="shared" si="1010"/>
        <v>364654884.06046563</v>
      </c>
    </row>
    <row r="6448" spans="10:24" x14ac:dyDescent="0.25">
      <c r="J6448">
        <v>6445</v>
      </c>
      <c r="K6448" s="43">
        <v>0.92538613855606955</v>
      </c>
      <c r="L6448">
        <v>0.91111374047643823</v>
      </c>
      <c r="M6448">
        <v>0.89819321331672275</v>
      </c>
      <c r="N6448" s="44">
        <v>0.66395084323931453</v>
      </c>
      <c r="O6448" s="161">
        <f t="shared" si="1001"/>
        <v>7000000</v>
      </c>
      <c r="P6448" s="162">
        <f t="shared" si="1002"/>
        <v>200.21467829493628</v>
      </c>
      <c r="Q6448" s="162">
        <f t="shared" si="1003"/>
        <v>160.42647067749274</v>
      </c>
      <c r="R6448" s="163">
        <f t="shared" si="1004"/>
        <v>1</v>
      </c>
      <c r="S6448" s="161">
        <f t="shared" si="1005"/>
        <v>9000000</v>
      </c>
      <c r="T6448" s="162">
        <f t="shared" si="1006"/>
        <v>196.73822609831208</v>
      </c>
      <c r="U6448" s="162">
        <f t="shared" si="1007"/>
        <v>137.71323533874639</v>
      </c>
      <c r="V6448" s="163">
        <f t="shared" si="1008"/>
        <v>1</v>
      </c>
      <c r="W6448" s="164">
        <f t="shared" si="1009"/>
        <v>228517453.32210475</v>
      </c>
      <c r="X6448" s="164">
        <f t="shared" si="1010"/>
        <v>381224916.83609128</v>
      </c>
    </row>
    <row r="6449" spans="10:24" x14ac:dyDescent="0.25">
      <c r="J6449">
        <v>6446</v>
      </c>
      <c r="K6449" s="43">
        <v>0.43366761307690094</v>
      </c>
      <c r="L6449">
        <v>7.4791753452866705E-2</v>
      </c>
      <c r="M6449">
        <v>3.7094658901867916E-2</v>
      </c>
      <c r="N6449" s="44">
        <v>0.45985281578509163</v>
      </c>
      <c r="O6449" s="161">
        <f t="shared" si="1001"/>
        <v>5000000</v>
      </c>
      <c r="P6449" s="162">
        <f t="shared" si="1002"/>
        <v>158.38493756628637</v>
      </c>
      <c r="Q6449" s="162">
        <f t="shared" si="1003"/>
        <v>99.291118855068561</v>
      </c>
      <c r="R6449" s="163">
        <f t="shared" si="1004"/>
        <v>1</v>
      </c>
      <c r="S6449" s="161">
        <f t="shared" si="1005"/>
        <v>6000000</v>
      </c>
      <c r="T6449" s="162">
        <f t="shared" si="1006"/>
        <v>182.79497918876211</v>
      </c>
      <c r="U6449" s="162">
        <f t="shared" si="1007"/>
        <v>107.14555942753428</v>
      </c>
      <c r="V6449" s="163">
        <f t="shared" si="1008"/>
        <v>1</v>
      </c>
      <c r="W6449" s="164">
        <f t="shared" si="1009"/>
        <v>245469093.55608904</v>
      </c>
      <c r="X6449" s="164">
        <f t="shared" si="1010"/>
        <v>303896518.56736702</v>
      </c>
    </row>
    <row r="6450" spans="10:24" x14ac:dyDescent="0.25">
      <c r="J6450">
        <v>6447</v>
      </c>
      <c r="K6450" s="43">
        <v>0.22690114460899291</v>
      </c>
      <c r="L6450">
        <v>0.87411973783699881</v>
      </c>
      <c r="M6450">
        <v>0.23123456040746448</v>
      </c>
      <c r="N6450" s="44">
        <v>0.12949286907895174</v>
      </c>
      <c r="O6450" s="161">
        <f t="shared" si="1001"/>
        <v>2000000</v>
      </c>
      <c r="P6450" s="162">
        <f t="shared" si="1002"/>
        <v>197.19125539108578</v>
      </c>
      <c r="Q6450" s="162">
        <f t="shared" si="1003"/>
        <v>120.3042565602084</v>
      </c>
      <c r="R6450" s="163">
        <f t="shared" si="1004"/>
        <v>1</v>
      </c>
      <c r="S6450" s="161">
        <f t="shared" si="1005"/>
        <v>5000000</v>
      </c>
      <c r="T6450" s="162">
        <f t="shared" si="1006"/>
        <v>195.73041846369526</v>
      </c>
      <c r="U6450" s="162">
        <f t="shared" si="1007"/>
        <v>117.65212828010419</v>
      </c>
      <c r="V6450" s="163">
        <f t="shared" si="1008"/>
        <v>0.9</v>
      </c>
      <c r="W6450" s="164">
        <f t="shared" si="1009"/>
        <v>103773997.66175476</v>
      </c>
      <c r="X6450" s="164">
        <f t="shared" si="1010"/>
        <v>201352305.82615983</v>
      </c>
    </row>
    <row r="6451" spans="10:24" x14ac:dyDescent="0.25">
      <c r="J6451">
        <v>6448</v>
      </c>
      <c r="K6451" s="43">
        <v>0.65510462685867832</v>
      </c>
      <c r="L6451">
        <v>0.17742582678510432</v>
      </c>
      <c r="M6451">
        <v>0.50088663449342685</v>
      </c>
      <c r="N6451" s="44">
        <v>0.11090944330024721</v>
      </c>
      <c r="O6451" s="161">
        <f t="shared" si="1001"/>
        <v>6000000</v>
      </c>
      <c r="P6451" s="162">
        <f t="shared" si="1002"/>
        <v>166.12170494343178</v>
      </c>
      <c r="Q6451" s="162">
        <f t="shared" si="1003"/>
        <v>135.04444929840147</v>
      </c>
      <c r="R6451" s="163">
        <f t="shared" si="1004"/>
        <v>1</v>
      </c>
      <c r="S6451" s="161">
        <f t="shared" si="1005"/>
        <v>7000000</v>
      </c>
      <c r="T6451" s="162">
        <f t="shared" si="1006"/>
        <v>185.37390164781058</v>
      </c>
      <c r="U6451" s="162">
        <f t="shared" si="1007"/>
        <v>125.02222464920074</v>
      </c>
      <c r="V6451" s="163">
        <f t="shared" si="1008"/>
        <v>0.9</v>
      </c>
      <c r="W6451" s="164">
        <f t="shared" si="1009"/>
        <v>136463533.87018183</v>
      </c>
      <c r="X6451" s="164">
        <f t="shared" si="1010"/>
        <v>230215565.09124207</v>
      </c>
    </row>
    <row r="6452" spans="10:24" x14ac:dyDescent="0.25">
      <c r="J6452">
        <v>6449</v>
      </c>
      <c r="K6452" s="43">
        <v>0.21146897938890452</v>
      </c>
      <c r="L6452">
        <v>0.56026311993890965</v>
      </c>
      <c r="M6452">
        <v>0.46247739066526761</v>
      </c>
      <c r="N6452" s="44">
        <v>0.70659858041665224</v>
      </c>
      <c r="O6452" s="161">
        <f t="shared" si="1001"/>
        <v>2000000</v>
      </c>
      <c r="P6452" s="162">
        <f t="shared" si="1002"/>
        <v>182.27454528109811</v>
      </c>
      <c r="Q6452" s="162">
        <f t="shared" si="1003"/>
        <v>133.11611321308544</v>
      </c>
      <c r="R6452" s="163">
        <f t="shared" si="1004"/>
        <v>1</v>
      </c>
      <c r="S6452" s="161">
        <f t="shared" si="1005"/>
        <v>5000000</v>
      </c>
      <c r="T6452" s="162">
        <f t="shared" si="1006"/>
        <v>190.75818176036603</v>
      </c>
      <c r="U6452" s="162">
        <f t="shared" si="1007"/>
        <v>124.05805660654272</v>
      </c>
      <c r="V6452" s="163">
        <f t="shared" si="1008"/>
        <v>1</v>
      </c>
      <c r="W6452" s="164">
        <f t="shared" si="1009"/>
        <v>48316864.136025339</v>
      </c>
      <c r="X6452" s="164">
        <f t="shared" si="1010"/>
        <v>183500625.76911652</v>
      </c>
    </row>
    <row r="6453" spans="10:24" x14ac:dyDescent="0.25">
      <c r="J6453">
        <v>6450</v>
      </c>
      <c r="K6453" s="43">
        <v>0.98797116229557946</v>
      </c>
      <c r="L6453">
        <v>0.78526755939234616</v>
      </c>
      <c r="M6453">
        <v>0.88412592690978387</v>
      </c>
      <c r="N6453" s="44">
        <v>1.2260317211310712E-2</v>
      </c>
      <c r="O6453" s="161">
        <f t="shared" si="1001"/>
        <v>9000000</v>
      </c>
      <c r="P6453" s="162">
        <f t="shared" si="1002"/>
        <v>191.85161529896649</v>
      </c>
      <c r="Q6453" s="162">
        <f t="shared" si="1003"/>
        <v>158.91735632726875</v>
      </c>
      <c r="R6453" s="163">
        <f t="shared" si="1004"/>
        <v>1</v>
      </c>
      <c r="S6453" s="161">
        <f t="shared" si="1005"/>
        <v>9000000</v>
      </c>
      <c r="T6453" s="162">
        <f t="shared" si="1006"/>
        <v>193.95053843298882</v>
      </c>
      <c r="U6453" s="162">
        <f t="shared" si="1007"/>
        <v>136.95867816363437</v>
      </c>
      <c r="V6453" s="163">
        <f t="shared" si="1008"/>
        <v>0.05</v>
      </c>
      <c r="W6453" s="164">
        <f t="shared" si="1009"/>
        <v>246408330.74527967</v>
      </c>
      <c r="X6453" s="164">
        <f t="shared" si="1010"/>
        <v>-124353662.8787905</v>
      </c>
    </row>
    <row r="6454" spans="10:24" x14ac:dyDescent="0.25">
      <c r="J6454">
        <v>6451</v>
      </c>
      <c r="K6454" s="43">
        <v>0.30560369385565189</v>
      </c>
      <c r="L6454">
        <v>0.33710548748918912</v>
      </c>
      <c r="M6454">
        <v>0.14689006681680095</v>
      </c>
      <c r="N6454" s="44">
        <v>0.93208370269684737</v>
      </c>
      <c r="O6454" s="161">
        <f t="shared" si="1001"/>
        <v>5000000</v>
      </c>
      <c r="P6454" s="162">
        <f t="shared" si="1002"/>
        <v>173.69436363736455</v>
      </c>
      <c r="Q6454" s="162">
        <f t="shared" si="1003"/>
        <v>114.00269775154555</v>
      </c>
      <c r="R6454" s="163">
        <f t="shared" si="1004"/>
        <v>1</v>
      </c>
      <c r="S6454" s="161">
        <f t="shared" si="1005"/>
        <v>6000000</v>
      </c>
      <c r="T6454" s="162">
        <f t="shared" si="1006"/>
        <v>187.89812121245484</v>
      </c>
      <c r="U6454" s="162">
        <f t="shared" si="1007"/>
        <v>114.50134887577278</v>
      </c>
      <c r="V6454" s="163">
        <f t="shared" si="1008"/>
        <v>1</v>
      </c>
      <c r="W6454" s="164">
        <f t="shared" si="1009"/>
        <v>248458329.42909497</v>
      </c>
      <c r="X6454" s="164">
        <f t="shared" si="1010"/>
        <v>290380634.02009237</v>
      </c>
    </row>
    <row r="6455" spans="10:24" x14ac:dyDescent="0.25">
      <c r="J6455">
        <v>6452</v>
      </c>
      <c r="K6455" s="43">
        <v>0.61698020805577614</v>
      </c>
      <c r="L6455">
        <v>0.98273124329962913</v>
      </c>
      <c r="M6455">
        <v>0.23560723317282584</v>
      </c>
      <c r="N6455" s="44">
        <v>8.9617606456087295E-2</v>
      </c>
      <c r="O6455" s="161">
        <f t="shared" si="1001"/>
        <v>6000000</v>
      </c>
      <c r="P6455" s="162">
        <f t="shared" si="1002"/>
        <v>211.7060941520007</v>
      </c>
      <c r="Q6455" s="162">
        <f t="shared" si="1003"/>
        <v>120.58991117916212</v>
      </c>
      <c r="R6455" s="163">
        <f t="shared" si="1004"/>
        <v>1</v>
      </c>
      <c r="S6455" s="161">
        <f t="shared" si="1005"/>
        <v>7000000</v>
      </c>
      <c r="T6455" s="162">
        <f t="shared" si="1006"/>
        <v>200.56869805066691</v>
      </c>
      <c r="U6455" s="162">
        <f t="shared" si="1007"/>
        <v>117.79495558958106</v>
      </c>
      <c r="V6455" s="163">
        <f t="shared" si="1008"/>
        <v>0.9</v>
      </c>
      <c r="W6455" s="164">
        <f t="shared" si="1009"/>
        <v>496697097.83703148</v>
      </c>
      <c r="X6455" s="164">
        <f t="shared" si="1010"/>
        <v>371474577.50484085</v>
      </c>
    </row>
    <row r="6456" spans="10:24" x14ac:dyDescent="0.25">
      <c r="J6456">
        <v>6453</v>
      </c>
      <c r="K6456" s="43">
        <v>3.2813200162512324E-2</v>
      </c>
      <c r="L6456">
        <v>0.74636521436456826</v>
      </c>
      <c r="M6456">
        <v>0.53454802876830554</v>
      </c>
      <c r="N6456" s="44">
        <v>0.68694335305046361</v>
      </c>
      <c r="O6456" s="161">
        <f t="shared" si="1001"/>
        <v>1000000</v>
      </c>
      <c r="P6456" s="162">
        <f t="shared" si="1002"/>
        <v>189.94642831339408</v>
      </c>
      <c r="Q6456" s="162">
        <f t="shared" si="1003"/>
        <v>136.73415181841571</v>
      </c>
      <c r="R6456" s="163">
        <f t="shared" si="1004"/>
        <v>1</v>
      </c>
      <c r="S6456" s="161">
        <f t="shared" si="1005"/>
        <v>1000000</v>
      </c>
      <c r="T6456" s="162">
        <f t="shared" si="1006"/>
        <v>193.31547610446469</v>
      </c>
      <c r="U6456" s="162">
        <f t="shared" si="1007"/>
        <v>125.86707590920786</v>
      </c>
      <c r="V6456" s="163">
        <f t="shared" si="1008"/>
        <v>1</v>
      </c>
      <c r="W6456" s="164">
        <f t="shared" si="1009"/>
        <v>3212276.4949783683</v>
      </c>
      <c r="X6456" s="164">
        <f t="shared" si="1010"/>
        <v>-82551599.804743156</v>
      </c>
    </row>
    <row r="6457" spans="10:24" x14ac:dyDescent="0.25">
      <c r="J6457">
        <v>6454</v>
      </c>
      <c r="K6457" s="43">
        <v>0.2867134955020948</v>
      </c>
      <c r="L6457">
        <v>0.86419612662905154</v>
      </c>
      <c r="M6457">
        <v>0.47726651520041252</v>
      </c>
      <c r="N6457" s="44">
        <v>0.48741644742818468</v>
      </c>
      <c r="O6457" s="161">
        <f t="shared" si="1001"/>
        <v>2000000</v>
      </c>
      <c r="P6457" s="162">
        <f t="shared" si="1002"/>
        <v>196.49051435869876</v>
      </c>
      <c r="Q6457" s="162">
        <f t="shared" si="1003"/>
        <v>133.85969457925296</v>
      </c>
      <c r="R6457" s="163">
        <f t="shared" si="1004"/>
        <v>1</v>
      </c>
      <c r="S6457" s="161">
        <f t="shared" si="1005"/>
        <v>5000000</v>
      </c>
      <c r="T6457" s="162">
        <f t="shared" si="1006"/>
        <v>195.49683811956626</v>
      </c>
      <c r="U6457" s="162">
        <f t="shared" si="1007"/>
        <v>124.42984728962648</v>
      </c>
      <c r="V6457" s="163">
        <f t="shared" si="1008"/>
        <v>1</v>
      </c>
      <c r="W6457" s="164">
        <f t="shared" si="1009"/>
        <v>75261639.558891609</v>
      </c>
      <c r="X6457" s="164">
        <f t="shared" si="1010"/>
        <v>205334954.14969891</v>
      </c>
    </row>
    <row r="6458" spans="10:24" x14ac:dyDescent="0.25">
      <c r="J6458">
        <v>6455</v>
      </c>
      <c r="K6458" s="43">
        <v>0.54488584624857384</v>
      </c>
      <c r="L6458">
        <v>0.69898955775147009</v>
      </c>
      <c r="M6458">
        <v>0.12273763348040378</v>
      </c>
      <c r="N6458" s="44">
        <v>0.50396454117963574</v>
      </c>
      <c r="O6458" s="161">
        <f t="shared" si="1001"/>
        <v>5000000</v>
      </c>
      <c r="P6458" s="162">
        <f t="shared" si="1002"/>
        <v>187.82244876268322</v>
      </c>
      <c r="Q6458" s="162">
        <f t="shared" si="1003"/>
        <v>111.77180308816699</v>
      </c>
      <c r="R6458" s="163">
        <f t="shared" si="1004"/>
        <v>1</v>
      </c>
      <c r="S6458" s="161">
        <f t="shared" si="1005"/>
        <v>6000000</v>
      </c>
      <c r="T6458" s="162">
        <f t="shared" si="1006"/>
        <v>192.6074829208944</v>
      </c>
      <c r="U6458" s="162">
        <f t="shared" si="1007"/>
        <v>113.3859015440835</v>
      </c>
      <c r="V6458" s="163">
        <f t="shared" si="1008"/>
        <v>1</v>
      </c>
      <c r="W6458" s="164">
        <f t="shared" si="1009"/>
        <v>330253228.37258118</v>
      </c>
      <c r="X6458" s="164">
        <f t="shared" si="1010"/>
        <v>325329488.26086539</v>
      </c>
    </row>
    <row r="6459" spans="10:24" x14ac:dyDescent="0.25">
      <c r="J6459">
        <v>6456</v>
      </c>
      <c r="K6459" s="43">
        <v>0.2580927567263418</v>
      </c>
      <c r="L6459">
        <v>0.96655058792179915</v>
      </c>
      <c r="M6459">
        <v>0.23467841715863624</v>
      </c>
      <c r="N6459" s="44">
        <v>0.8842981838379449</v>
      </c>
      <c r="O6459" s="161">
        <f t="shared" si="1001"/>
        <v>2000000</v>
      </c>
      <c r="P6459" s="162">
        <f t="shared" si="1002"/>
        <v>207.48529715806117</v>
      </c>
      <c r="Q6459" s="162">
        <f t="shared" si="1003"/>
        <v>120.52948156152084</v>
      </c>
      <c r="R6459" s="163">
        <f t="shared" si="1004"/>
        <v>1</v>
      </c>
      <c r="S6459" s="161">
        <f t="shared" si="1005"/>
        <v>5000000</v>
      </c>
      <c r="T6459" s="162">
        <f t="shared" si="1006"/>
        <v>199.16176571935372</v>
      </c>
      <c r="U6459" s="162">
        <f t="shared" si="1007"/>
        <v>117.76474078076042</v>
      </c>
      <c r="V6459" s="163">
        <f t="shared" si="1008"/>
        <v>1</v>
      </c>
      <c r="W6459" s="164">
        <f t="shared" si="1009"/>
        <v>123911631.19308066</v>
      </c>
      <c r="X6459" s="164">
        <f t="shared" si="1010"/>
        <v>256985124.69296652</v>
      </c>
    </row>
    <row r="6460" spans="10:24" x14ac:dyDescent="0.25">
      <c r="J6460">
        <v>6457</v>
      </c>
      <c r="K6460" s="43">
        <v>0.67093946602824017</v>
      </c>
      <c r="L6460">
        <v>0.99049525391550086</v>
      </c>
      <c r="M6460">
        <v>0.66025799236841298</v>
      </c>
      <c r="N6460" s="44">
        <v>8.7420395331349265E-2</v>
      </c>
      <c r="O6460" s="161">
        <f t="shared" si="1001"/>
        <v>6000000</v>
      </c>
      <c r="P6460" s="162">
        <f t="shared" si="1002"/>
        <v>215.18017162764536</v>
      </c>
      <c r="Q6460" s="162">
        <f t="shared" si="1003"/>
        <v>143.26334679103678</v>
      </c>
      <c r="R6460" s="163">
        <f t="shared" si="1004"/>
        <v>1</v>
      </c>
      <c r="S6460" s="161">
        <f t="shared" si="1005"/>
        <v>7000000</v>
      </c>
      <c r="T6460" s="162">
        <f t="shared" si="1006"/>
        <v>201.72672387588179</v>
      </c>
      <c r="U6460" s="162">
        <f t="shared" si="1007"/>
        <v>129.13167339551839</v>
      </c>
      <c r="V6460" s="163">
        <f t="shared" si="1008"/>
        <v>0.9</v>
      </c>
      <c r="W6460" s="164">
        <f t="shared" si="1009"/>
        <v>381500949.01965147</v>
      </c>
      <c r="X6460" s="164">
        <f t="shared" si="1010"/>
        <v>307348818.0262894</v>
      </c>
    </row>
    <row r="6461" spans="10:24" x14ac:dyDescent="0.25">
      <c r="J6461">
        <v>6458</v>
      </c>
      <c r="K6461" s="43">
        <v>0.21240779108653662</v>
      </c>
      <c r="L6461">
        <v>0.15117564086138602</v>
      </c>
      <c r="M6461">
        <v>0.49312210598973905</v>
      </c>
      <c r="N6461" s="44">
        <v>0.43375104276848153</v>
      </c>
      <c r="O6461" s="161">
        <f t="shared" si="1001"/>
        <v>2000000</v>
      </c>
      <c r="P6461" s="162">
        <f t="shared" si="1002"/>
        <v>164.52893602740525</v>
      </c>
      <c r="Q6461" s="162">
        <f t="shared" si="1003"/>
        <v>134.65517644523558</v>
      </c>
      <c r="R6461" s="163">
        <f t="shared" si="1004"/>
        <v>1</v>
      </c>
      <c r="S6461" s="161">
        <f t="shared" si="1005"/>
        <v>5000000</v>
      </c>
      <c r="T6461" s="162">
        <f t="shared" si="1006"/>
        <v>184.84297867580176</v>
      </c>
      <c r="U6461" s="162">
        <f t="shared" si="1007"/>
        <v>124.82758822261779</v>
      </c>
      <c r="V6461" s="163">
        <f t="shared" si="1008"/>
        <v>1</v>
      </c>
      <c r="W6461" s="164">
        <f t="shared" si="1009"/>
        <v>9747519.1643393338</v>
      </c>
      <c r="X6461" s="164">
        <f t="shared" si="1010"/>
        <v>150076952.26591986</v>
      </c>
    </row>
    <row r="6462" spans="10:24" x14ac:dyDescent="0.25">
      <c r="J6462">
        <v>6459</v>
      </c>
      <c r="K6462" s="43">
        <v>0.12659642469640542</v>
      </c>
      <c r="L6462">
        <v>0.37948775006644564</v>
      </c>
      <c r="M6462">
        <v>8.5011728771789974E-3</v>
      </c>
      <c r="N6462" s="44">
        <v>0.13174509542222279</v>
      </c>
      <c r="O6462" s="161">
        <f t="shared" si="1001"/>
        <v>2000000</v>
      </c>
      <c r="P6462" s="162">
        <f t="shared" si="1002"/>
        <v>175.39760375496672</v>
      </c>
      <c r="Q6462" s="162">
        <f t="shared" si="1003"/>
        <v>87.266859917566251</v>
      </c>
      <c r="R6462" s="163">
        <f t="shared" si="1004"/>
        <v>1</v>
      </c>
      <c r="S6462" s="161">
        <f t="shared" si="1005"/>
        <v>2000000</v>
      </c>
      <c r="T6462" s="162">
        <f t="shared" si="1006"/>
        <v>188.46586791832223</v>
      </c>
      <c r="U6462" s="162">
        <f t="shared" si="1007"/>
        <v>101.13342995878313</v>
      </c>
      <c r="V6462" s="163">
        <f t="shared" si="1008"/>
        <v>0.9</v>
      </c>
      <c r="W6462" s="164">
        <f t="shared" si="1009"/>
        <v>126261487.67480093</v>
      </c>
      <c r="X6462" s="164">
        <f t="shared" si="1010"/>
        <v>7198388.327170372</v>
      </c>
    </row>
    <row r="6463" spans="10:24" x14ac:dyDescent="0.25">
      <c r="J6463">
        <v>6460</v>
      </c>
      <c r="K6463" s="43">
        <v>6.95476074976773E-2</v>
      </c>
      <c r="L6463">
        <v>0.21221083264613394</v>
      </c>
      <c r="M6463">
        <v>0.9726760938618465</v>
      </c>
      <c r="N6463" s="44">
        <v>0.11024660247222151</v>
      </c>
      <c r="O6463" s="161">
        <f t="shared" si="1001"/>
        <v>2000000</v>
      </c>
      <c r="P6463" s="162">
        <f t="shared" si="1002"/>
        <v>168.01839507351744</v>
      </c>
      <c r="Q6463" s="162">
        <f t="shared" si="1003"/>
        <v>173.43331774008999</v>
      </c>
      <c r="R6463" s="163">
        <f t="shared" si="1004"/>
        <v>1</v>
      </c>
      <c r="S6463" s="161">
        <f t="shared" si="1005"/>
        <v>2000000</v>
      </c>
      <c r="T6463" s="162">
        <f t="shared" si="1006"/>
        <v>186.00613169117247</v>
      </c>
      <c r="U6463" s="162">
        <f t="shared" si="1007"/>
        <v>144.21665887004499</v>
      </c>
      <c r="V6463" s="163">
        <f t="shared" si="1008"/>
        <v>0.9</v>
      </c>
      <c r="W6463" s="164">
        <f t="shared" si="1009"/>
        <v>-60829845.333145097</v>
      </c>
      <c r="X6463" s="164">
        <f t="shared" si="1010"/>
        <v>-74778948.921970546</v>
      </c>
    </row>
    <row r="6464" spans="10:24" x14ac:dyDescent="0.25">
      <c r="J6464">
        <v>6461</v>
      </c>
      <c r="K6464" s="43">
        <v>0.96791722370937283</v>
      </c>
      <c r="L6464">
        <v>0.47699228971463958</v>
      </c>
      <c r="M6464">
        <v>0.74833552157491456</v>
      </c>
      <c r="N6464" s="44">
        <v>0.47564689856740427</v>
      </c>
      <c r="O6464" s="161">
        <f t="shared" si="1001"/>
        <v>9000000</v>
      </c>
      <c r="P6464" s="162">
        <f t="shared" si="1002"/>
        <v>179.13444323820337</v>
      </c>
      <c r="Q6464" s="162">
        <f t="shared" si="1003"/>
        <v>148.38522136200774</v>
      </c>
      <c r="R6464" s="163">
        <f t="shared" si="1004"/>
        <v>1</v>
      </c>
      <c r="S6464" s="161">
        <f t="shared" si="1005"/>
        <v>9000000</v>
      </c>
      <c r="T6464" s="162">
        <f t="shared" si="1006"/>
        <v>189.71148107940112</v>
      </c>
      <c r="U6464" s="162">
        <f t="shared" si="1007"/>
        <v>131.69261068100386</v>
      </c>
      <c r="V6464" s="163">
        <f t="shared" si="1008"/>
        <v>1</v>
      </c>
      <c r="W6464" s="164">
        <f t="shared" si="1009"/>
        <v>226742996.88576072</v>
      </c>
      <c r="X6464" s="164">
        <f t="shared" si="1010"/>
        <v>372169833.5855754</v>
      </c>
    </row>
    <row r="6465" spans="10:24" x14ac:dyDescent="0.25">
      <c r="J6465">
        <v>6462</v>
      </c>
      <c r="K6465" s="43">
        <v>9.6270267607671878E-2</v>
      </c>
      <c r="L6465">
        <v>0.99787524570558761</v>
      </c>
      <c r="M6465">
        <v>0.4894069533734331</v>
      </c>
      <c r="N6465" s="44">
        <v>0.35981232291652265</v>
      </c>
      <c r="O6465" s="161">
        <f t="shared" si="1001"/>
        <v>2000000</v>
      </c>
      <c r="P6465" s="162">
        <f t="shared" si="1002"/>
        <v>222.88531268422395</v>
      </c>
      <c r="Q6465" s="162">
        <f t="shared" si="1003"/>
        <v>134.46888097699983</v>
      </c>
      <c r="R6465" s="163">
        <f t="shared" si="1004"/>
        <v>1</v>
      </c>
      <c r="S6465" s="161">
        <f t="shared" si="1005"/>
        <v>2000000</v>
      </c>
      <c r="T6465" s="162">
        <f t="shared" si="1006"/>
        <v>204.29510422807465</v>
      </c>
      <c r="U6465" s="162">
        <f t="shared" si="1007"/>
        <v>124.73444048849991</v>
      </c>
      <c r="V6465" s="163">
        <f t="shared" si="1008"/>
        <v>1</v>
      </c>
      <c r="W6465" s="164">
        <f t="shared" si="1009"/>
        <v>126832863.41444823</v>
      </c>
      <c r="X6465" s="164">
        <f t="shared" si="1010"/>
        <v>9121327.4791494608</v>
      </c>
    </row>
    <row r="6466" spans="10:24" x14ac:dyDescent="0.25">
      <c r="J6466">
        <v>6463</v>
      </c>
      <c r="K6466" s="43">
        <v>0.37109161481719244</v>
      </c>
      <c r="L6466">
        <v>0.40428494930281655</v>
      </c>
      <c r="M6466">
        <v>6.6948951624388409E-2</v>
      </c>
      <c r="N6466" s="44">
        <v>0.61253959448809159</v>
      </c>
      <c r="O6466" s="161">
        <f t="shared" si="1001"/>
        <v>5000000</v>
      </c>
      <c r="P6466" s="162">
        <f t="shared" si="1002"/>
        <v>176.36592949132239</v>
      </c>
      <c r="Q6466" s="162">
        <f t="shared" si="1003"/>
        <v>105.02187102939089</v>
      </c>
      <c r="R6466" s="163">
        <f t="shared" si="1004"/>
        <v>1</v>
      </c>
      <c r="S6466" s="161">
        <f t="shared" si="1005"/>
        <v>6000000</v>
      </c>
      <c r="T6466" s="162">
        <f t="shared" si="1006"/>
        <v>188.78864316377414</v>
      </c>
      <c r="U6466" s="162">
        <f t="shared" si="1007"/>
        <v>110.01093551469545</v>
      </c>
      <c r="V6466" s="163">
        <f t="shared" si="1008"/>
        <v>1</v>
      </c>
      <c r="W6466" s="164">
        <f t="shared" si="1009"/>
        <v>306720292.30965745</v>
      </c>
      <c r="X6466" s="164">
        <f t="shared" si="1010"/>
        <v>322666245.89447218</v>
      </c>
    </row>
    <row r="6467" spans="10:24" x14ac:dyDescent="0.25">
      <c r="J6467">
        <v>6464</v>
      </c>
      <c r="K6467" s="43">
        <v>7.1167228125670334E-2</v>
      </c>
      <c r="L6467">
        <v>0.39254199525794375</v>
      </c>
      <c r="M6467">
        <v>0.86315391951938414</v>
      </c>
      <c r="N6467" s="44">
        <v>0.20767978984306856</v>
      </c>
      <c r="O6467" s="161">
        <f t="shared" si="1001"/>
        <v>2000000</v>
      </c>
      <c r="P6467" s="162">
        <f t="shared" si="1002"/>
        <v>175.90950304020703</v>
      </c>
      <c r="Q6467" s="162">
        <f t="shared" si="1003"/>
        <v>156.8919888038933</v>
      </c>
      <c r="R6467" s="163">
        <f t="shared" si="1004"/>
        <v>1</v>
      </c>
      <c r="S6467" s="161">
        <f t="shared" si="1005"/>
        <v>2000000</v>
      </c>
      <c r="T6467" s="162">
        <f t="shared" si="1006"/>
        <v>188.63650101340235</v>
      </c>
      <c r="U6467" s="162">
        <f t="shared" si="1007"/>
        <v>135.94599440194665</v>
      </c>
      <c r="V6467" s="163">
        <f t="shared" si="1008"/>
        <v>1</v>
      </c>
      <c r="W6467" s="164">
        <f t="shared" si="1009"/>
        <v>-11964971.527372539</v>
      </c>
      <c r="X6467" s="164">
        <f t="shared" si="1010"/>
        <v>-44618986.777088597</v>
      </c>
    </row>
    <row r="6468" spans="10:24" x14ac:dyDescent="0.25">
      <c r="J6468">
        <v>6465</v>
      </c>
      <c r="K6468" s="43">
        <v>0.52398130912996732</v>
      </c>
      <c r="L6468">
        <v>4.6848564570889151E-2</v>
      </c>
      <c r="M6468">
        <v>6.3437979613533146E-3</v>
      </c>
      <c r="N6468" s="44">
        <v>0.66029638733944085</v>
      </c>
      <c r="O6468" s="161">
        <f t="shared" si="1001"/>
        <v>5000000</v>
      </c>
      <c r="P6468" s="162">
        <f t="shared" si="1002"/>
        <v>154.85685482703155</v>
      </c>
      <c r="Q6468" s="162">
        <f t="shared" si="1003"/>
        <v>85.151602829569413</v>
      </c>
      <c r="R6468" s="163">
        <f t="shared" si="1004"/>
        <v>1</v>
      </c>
      <c r="S6468" s="161">
        <f t="shared" si="1005"/>
        <v>6000000</v>
      </c>
      <c r="T6468" s="162">
        <f t="shared" si="1006"/>
        <v>181.61895160901051</v>
      </c>
      <c r="U6468" s="162">
        <f t="shared" si="1007"/>
        <v>100.07580141478471</v>
      </c>
      <c r="V6468" s="163">
        <f t="shared" si="1008"/>
        <v>1</v>
      </c>
      <c r="W6468" s="164">
        <f t="shared" si="1009"/>
        <v>298526259.98731071</v>
      </c>
      <c r="X6468" s="164">
        <f t="shared" si="1010"/>
        <v>339258901.16535479</v>
      </c>
    </row>
    <row r="6469" spans="10:24" x14ac:dyDescent="0.25">
      <c r="J6469">
        <v>6466</v>
      </c>
      <c r="K6469" s="43">
        <v>0.52994121501237879</v>
      </c>
      <c r="L6469">
        <v>0.5975335063353111</v>
      </c>
      <c r="M6469">
        <v>0.2705385282118391</v>
      </c>
      <c r="N6469" s="44">
        <v>0.83933048140137934</v>
      </c>
      <c r="O6469" s="161">
        <f t="shared" ref="O6469:O6532" si="1011">VLOOKUP(K6469,$E$5:$H$10,4)</f>
        <v>5000000</v>
      </c>
      <c r="P6469" s="162">
        <f t="shared" ref="P6469:P6532" si="1012">_xlfn.NORM.INV(L6469,$E$12,$E$13)</f>
        <v>183.70452003987552</v>
      </c>
      <c r="Q6469" s="162">
        <f t="shared" ref="Q6469:Q6532" si="1013">_xlfn.NORM.INV(M6469,$E$15,$E$16)</f>
        <v>122.77629830269692</v>
      </c>
      <c r="R6469" s="163">
        <f t="shared" ref="R6469:R6532" si="1014">VLOOKUP(N6469,$E$19:$H$21,4)</f>
        <v>1</v>
      </c>
      <c r="S6469" s="161">
        <f t="shared" ref="S6469:S6532" si="1015">VLOOKUP(K6469,$G$5:$H$10,2)</f>
        <v>6000000</v>
      </c>
      <c r="T6469" s="162">
        <f t="shared" ref="T6469:T6532" si="1016">_xlfn.NORM.INV(L6469,$G$12,$G$13)</f>
        <v>191.23484001329183</v>
      </c>
      <c r="U6469" s="162">
        <f t="shared" ref="U6469:U6532" si="1017">_xlfn.NORM.INV(M6469,$G$15,$G$16)</f>
        <v>118.88814915134846</v>
      </c>
      <c r="V6469" s="163">
        <f t="shared" ref="V6469:V6532" si="1018">VLOOKUP(N6469,$G$19:$H$21,2)</f>
        <v>1</v>
      </c>
      <c r="W6469" s="164">
        <f t="shared" ref="W6469:W6532" si="1019">O6469*(P6469-Q6469)*R6469-$D$23-$D$24</f>
        <v>254641108.685893</v>
      </c>
      <c r="X6469" s="164">
        <f t="shared" ref="X6469:X6532" si="1020">S6469*(T6469-U6469)*V6469-$F$23-$F$24</f>
        <v>284080145.17166024</v>
      </c>
    </row>
    <row r="6470" spans="10:24" x14ac:dyDescent="0.25">
      <c r="J6470">
        <v>6467</v>
      </c>
      <c r="K6470" s="43">
        <v>3.8953401159538381E-2</v>
      </c>
      <c r="L6470">
        <v>2.87485333629105E-2</v>
      </c>
      <c r="M6470">
        <v>5.4911962752775101E-2</v>
      </c>
      <c r="N6470" s="44">
        <v>0.95272333904390905</v>
      </c>
      <c r="O6470" s="161">
        <f t="shared" si="1011"/>
        <v>1000000</v>
      </c>
      <c r="P6470" s="162">
        <f t="shared" si="1012"/>
        <v>151.50730588110923</v>
      </c>
      <c r="Q6470" s="162">
        <f t="shared" si="1013"/>
        <v>103.02029909220136</v>
      </c>
      <c r="R6470" s="163">
        <f t="shared" si="1014"/>
        <v>1</v>
      </c>
      <c r="S6470" s="161">
        <f t="shared" si="1015"/>
        <v>1000000</v>
      </c>
      <c r="T6470" s="162">
        <f t="shared" si="1016"/>
        <v>180.50243529370309</v>
      </c>
      <c r="U6470" s="162">
        <f t="shared" si="1017"/>
        <v>109.01014954610068</v>
      </c>
      <c r="V6470" s="163">
        <f t="shared" si="1018"/>
        <v>1</v>
      </c>
      <c r="W6470" s="164">
        <f t="shared" si="1019"/>
        <v>-1512993.2110921219</v>
      </c>
      <c r="X6470" s="164">
        <f t="shared" si="1020"/>
        <v>-78507714.252397597</v>
      </c>
    </row>
    <row r="6471" spans="10:24" x14ac:dyDescent="0.25">
      <c r="J6471">
        <v>6468</v>
      </c>
      <c r="K6471" s="43">
        <v>5.156767153560482E-2</v>
      </c>
      <c r="L6471">
        <v>0.91370164409483079</v>
      </c>
      <c r="M6471">
        <v>0.98116642372333163</v>
      </c>
      <c r="N6471" s="44">
        <v>0.39917767051414799</v>
      </c>
      <c r="O6471" s="161">
        <f t="shared" si="1011"/>
        <v>2000000</v>
      </c>
      <c r="P6471" s="162">
        <f t="shared" si="1012"/>
        <v>200.45861098670815</v>
      </c>
      <c r="Q6471" s="162">
        <f t="shared" si="1013"/>
        <v>176.56916931997364</v>
      </c>
      <c r="R6471" s="163">
        <f t="shared" si="1014"/>
        <v>1</v>
      </c>
      <c r="S6471" s="161">
        <f t="shared" si="1015"/>
        <v>2000000</v>
      </c>
      <c r="T6471" s="162">
        <f t="shared" si="1016"/>
        <v>196.81953699556939</v>
      </c>
      <c r="U6471" s="162">
        <f t="shared" si="1017"/>
        <v>145.78458465998682</v>
      </c>
      <c r="V6471" s="163">
        <f t="shared" si="1018"/>
        <v>1</v>
      </c>
      <c r="W6471" s="164">
        <f t="shared" si="1019"/>
        <v>-2221116.6665309742</v>
      </c>
      <c r="X6471" s="164">
        <f t="shared" si="1020"/>
        <v>-47930095.328834847</v>
      </c>
    </row>
    <row r="6472" spans="10:24" x14ac:dyDescent="0.25">
      <c r="J6472">
        <v>6469</v>
      </c>
      <c r="K6472" s="43">
        <v>0.98370848734324556</v>
      </c>
      <c r="L6472">
        <v>0.74253558269525899</v>
      </c>
      <c r="M6472">
        <v>0.45987561030953472</v>
      </c>
      <c r="N6472" s="44">
        <v>0.44421421912760739</v>
      </c>
      <c r="O6472" s="161">
        <f t="shared" si="1011"/>
        <v>9000000</v>
      </c>
      <c r="P6472" s="162">
        <f t="shared" si="1012"/>
        <v>189.76773403783787</v>
      </c>
      <c r="Q6472" s="162">
        <f t="shared" si="1013"/>
        <v>132.98505798636273</v>
      </c>
      <c r="R6472" s="163">
        <f t="shared" si="1014"/>
        <v>1</v>
      </c>
      <c r="S6472" s="161">
        <f t="shared" si="1015"/>
        <v>9000000</v>
      </c>
      <c r="T6472" s="162">
        <f t="shared" si="1016"/>
        <v>193.25591134594595</v>
      </c>
      <c r="U6472" s="162">
        <f t="shared" si="1017"/>
        <v>123.99252899318137</v>
      </c>
      <c r="V6472" s="163">
        <f t="shared" si="1018"/>
        <v>1</v>
      </c>
      <c r="W6472" s="164">
        <f t="shared" si="1019"/>
        <v>461044084.46327621</v>
      </c>
      <c r="X6472" s="164">
        <f t="shared" si="1020"/>
        <v>473370441.17488122</v>
      </c>
    </row>
    <row r="6473" spans="10:24" x14ac:dyDescent="0.25">
      <c r="J6473">
        <v>6470</v>
      </c>
      <c r="K6473" s="43">
        <v>1.3875004636423993E-2</v>
      </c>
      <c r="L6473">
        <v>0.91788394664867234</v>
      </c>
      <c r="M6473">
        <v>0.58041333553042873</v>
      </c>
      <c r="N6473" s="44">
        <v>0.70283883494954702</v>
      </c>
      <c r="O6473" s="161">
        <f t="shared" si="1011"/>
        <v>1000000</v>
      </c>
      <c r="P6473" s="162">
        <f t="shared" si="1012"/>
        <v>200.86466957578804</v>
      </c>
      <c r="Q6473" s="162">
        <f t="shared" si="1013"/>
        <v>139.05902006367296</v>
      </c>
      <c r="R6473" s="163">
        <f t="shared" si="1014"/>
        <v>1</v>
      </c>
      <c r="S6473" s="161">
        <f t="shared" si="1015"/>
        <v>1000000</v>
      </c>
      <c r="T6473" s="162">
        <f t="shared" si="1016"/>
        <v>196.954889858596</v>
      </c>
      <c r="U6473" s="162">
        <f t="shared" si="1017"/>
        <v>127.02951003183648</v>
      </c>
      <c r="V6473" s="163">
        <f t="shared" si="1018"/>
        <v>1</v>
      </c>
      <c r="W6473" s="164">
        <f t="shared" si="1019"/>
        <v>11805649.512115084</v>
      </c>
      <c r="X6473" s="164">
        <f t="shared" si="1020"/>
        <v>-80074620.173240483</v>
      </c>
    </row>
    <row r="6474" spans="10:24" x14ac:dyDescent="0.25">
      <c r="J6474">
        <v>6471</v>
      </c>
      <c r="K6474" s="43">
        <v>0.41611682299251662</v>
      </c>
      <c r="L6474">
        <v>0.23718322495738309</v>
      </c>
      <c r="M6474">
        <v>0.996134037407433</v>
      </c>
      <c r="N6474" s="44">
        <v>0.22357752019345578</v>
      </c>
      <c r="O6474" s="161">
        <f t="shared" si="1011"/>
        <v>5000000</v>
      </c>
      <c r="P6474" s="162">
        <f t="shared" si="1012"/>
        <v>169.26911017775808</v>
      </c>
      <c r="Q6474" s="162">
        <f t="shared" si="1013"/>
        <v>188.27114517815932</v>
      </c>
      <c r="R6474" s="163">
        <f t="shared" si="1014"/>
        <v>1</v>
      </c>
      <c r="S6474" s="161">
        <f t="shared" si="1015"/>
        <v>6000000</v>
      </c>
      <c r="T6474" s="162">
        <f t="shared" si="1016"/>
        <v>186.42303672591936</v>
      </c>
      <c r="U6474" s="162">
        <f t="shared" si="1017"/>
        <v>151.63557258907966</v>
      </c>
      <c r="V6474" s="163">
        <f t="shared" si="1018"/>
        <v>1</v>
      </c>
      <c r="W6474" s="164">
        <f t="shared" si="1019"/>
        <v>-145010175.00200617</v>
      </c>
      <c r="X6474" s="164">
        <f t="shared" si="1020"/>
        <v>58724784.821038216</v>
      </c>
    </row>
    <row r="6475" spans="10:24" x14ac:dyDescent="0.25">
      <c r="J6475">
        <v>6472</v>
      </c>
      <c r="K6475" s="43">
        <v>0.83372321494369228</v>
      </c>
      <c r="L6475">
        <v>0.77400265686815328</v>
      </c>
      <c r="M6475">
        <v>0.6757247739213077</v>
      </c>
      <c r="N6475" s="44">
        <v>0.4674449044135115</v>
      </c>
      <c r="O6475" s="161">
        <f t="shared" si="1011"/>
        <v>7000000</v>
      </c>
      <c r="P6475" s="162">
        <f t="shared" si="1012"/>
        <v>191.28140614990497</v>
      </c>
      <c r="Q6475" s="162">
        <f t="shared" si="1013"/>
        <v>144.11553701845313</v>
      </c>
      <c r="R6475" s="163">
        <f t="shared" si="1014"/>
        <v>1</v>
      </c>
      <c r="S6475" s="161">
        <f t="shared" si="1015"/>
        <v>7000000</v>
      </c>
      <c r="T6475" s="162">
        <f t="shared" si="1016"/>
        <v>193.76046871663499</v>
      </c>
      <c r="U6475" s="162">
        <f t="shared" si="1017"/>
        <v>129.55776850922658</v>
      </c>
      <c r="V6475" s="163">
        <f t="shared" si="1018"/>
        <v>1</v>
      </c>
      <c r="W6475" s="164">
        <f t="shared" si="1019"/>
        <v>280161083.92016292</v>
      </c>
      <c r="X6475" s="164">
        <f t="shared" si="1020"/>
        <v>299418901.45185888</v>
      </c>
    </row>
    <row r="6476" spans="10:24" x14ac:dyDescent="0.25">
      <c r="J6476">
        <v>6473</v>
      </c>
      <c r="K6476" s="43">
        <v>0.39487160271609534</v>
      </c>
      <c r="L6476">
        <v>0.9318924356133681</v>
      </c>
      <c r="M6476">
        <v>0.92648404352079683</v>
      </c>
      <c r="N6476" s="44">
        <v>0.66746449818241926</v>
      </c>
      <c r="O6476" s="161">
        <f t="shared" si="1011"/>
        <v>5000000</v>
      </c>
      <c r="P6476" s="162">
        <f t="shared" si="1012"/>
        <v>202.35051955792014</v>
      </c>
      <c r="Q6476" s="162">
        <f t="shared" si="1013"/>
        <v>164.00190834063162</v>
      </c>
      <c r="R6476" s="163">
        <f t="shared" si="1014"/>
        <v>1</v>
      </c>
      <c r="S6476" s="161">
        <f t="shared" si="1015"/>
        <v>6000000</v>
      </c>
      <c r="T6476" s="162">
        <f t="shared" si="1016"/>
        <v>197.45017318597337</v>
      </c>
      <c r="U6476" s="162">
        <f t="shared" si="1017"/>
        <v>139.50095417031582</v>
      </c>
      <c r="V6476" s="163">
        <f t="shared" si="1018"/>
        <v>1</v>
      </c>
      <c r="W6476" s="164">
        <f t="shared" si="1019"/>
        <v>141743056.08644262</v>
      </c>
      <c r="X6476" s="164">
        <f t="shared" si="1020"/>
        <v>197695314.09394526</v>
      </c>
    </row>
    <row r="6477" spans="10:24" x14ac:dyDescent="0.25">
      <c r="J6477">
        <v>6474</v>
      </c>
      <c r="K6477" s="43">
        <v>0.73157824072719047</v>
      </c>
      <c r="L6477">
        <v>0.75829861860393311</v>
      </c>
      <c r="M6477">
        <v>0.89957553833722137</v>
      </c>
      <c r="N6477" s="44">
        <v>0.68964585131722156</v>
      </c>
      <c r="O6477" s="161">
        <f t="shared" si="1011"/>
        <v>6000000</v>
      </c>
      <c r="P6477" s="162">
        <f t="shared" si="1012"/>
        <v>190.51260262695317</v>
      </c>
      <c r="Q6477" s="162">
        <f t="shared" si="1013"/>
        <v>160.5827339166803</v>
      </c>
      <c r="R6477" s="163">
        <f t="shared" si="1014"/>
        <v>1</v>
      </c>
      <c r="S6477" s="161">
        <f t="shared" si="1015"/>
        <v>7000000</v>
      </c>
      <c r="T6477" s="162">
        <f t="shared" si="1016"/>
        <v>193.50420087565107</v>
      </c>
      <c r="U6477" s="162">
        <f t="shared" si="1017"/>
        <v>137.79136695834015</v>
      </c>
      <c r="V6477" s="163">
        <f t="shared" si="1018"/>
        <v>1</v>
      </c>
      <c r="W6477" s="164">
        <f t="shared" si="1019"/>
        <v>129579212.26163721</v>
      </c>
      <c r="X6477" s="164">
        <f t="shared" si="1020"/>
        <v>239989837.42117643</v>
      </c>
    </row>
    <row r="6478" spans="10:24" x14ac:dyDescent="0.25">
      <c r="J6478">
        <v>6475</v>
      </c>
      <c r="K6478" s="43">
        <v>0.78095009244969482</v>
      </c>
      <c r="L6478">
        <v>0.9557038193452857</v>
      </c>
      <c r="M6478">
        <v>0.13842615048979323</v>
      </c>
      <c r="N6478" s="44">
        <v>0.12145711035299667</v>
      </c>
      <c r="O6478" s="161">
        <f t="shared" si="1011"/>
        <v>7000000</v>
      </c>
      <c r="P6478" s="162">
        <f t="shared" si="1012"/>
        <v>205.54305304889868</v>
      </c>
      <c r="Q6478" s="162">
        <f t="shared" si="1013"/>
        <v>113.25164820468692</v>
      </c>
      <c r="R6478" s="163">
        <f t="shared" si="1014"/>
        <v>1</v>
      </c>
      <c r="S6478" s="161">
        <f t="shared" si="1015"/>
        <v>7000000</v>
      </c>
      <c r="T6478" s="162">
        <f t="shared" si="1016"/>
        <v>198.51435101629957</v>
      </c>
      <c r="U6478" s="162">
        <f t="shared" si="1017"/>
        <v>114.12582410234346</v>
      </c>
      <c r="V6478" s="163">
        <f t="shared" si="1018"/>
        <v>0.9</v>
      </c>
      <c r="W6478" s="164">
        <f t="shared" si="1019"/>
        <v>596039833.90948236</v>
      </c>
      <c r="X6478" s="164">
        <f t="shared" si="1020"/>
        <v>381647719.55792356</v>
      </c>
    </row>
    <row r="6479" spans="10:24" x14ac:dyDescent="0.25">
      <c r="J6479">
        <v>6476</v>
      </c>
      <c r="K6479" s="43">
        <v>0.21351478512412592</v>
      </c>
      <c r="L6479">
        <v>0.88191890957431263</v>
      </c>
      <c r="M6479">
        <v>0.2797461741709939</v>
      </c>
      <c r="N6479" s="44">
        <v>0.34299607714884461</v>
      </c>
      <c r="O6479" s="161">
        <f t="shared" si="1011"/>
        <v>2000000</v>
      </c>
      <c r="P6479" s="162">
        <f t="shared" si="1012"/>
        <v>197.76951026968217</v>
      </c>
      <c r="Q6479" s="162">
        <f t="shared" si="1013"/>
        <v>123.32808583563823</v>
      </c>
      <c r="R6479" s="163">
        <f t="shared" si="1014"/>
        <v>1</v>
      </c>
      <c r="S6479" s="161">
        <f t="shared" si="1015"/>
        <v>5000000</v>
      </c>
      <c r="T6479" s="162">
        <f t="shared" si="1016"/>
        <v>195.92317008989406</v>
      </c>
      <c r="U6479" s="162">
        <f t="shared" si="1017"/>
        <v>119.16404291781912</v>
      </c>
      <c r="V6479" s="163">
        <f t="shared" si="1018"/>
        <v>1</v>
      </c>
      <c r="W6479" s="164">
        <f t="shared" si="1019"/>
        <v>98882848.868087888</v>
      </c>
      <c r="X6479" s="164">
        <f t="shared" si="1020"/>
        <v>233795635.86037469</v>
      </c>
    </row>
    <row r="6480" spans="10:24" x14ac:dyDescent="0.25">
      <c r="J6480">
        <v>6477</v>
      </c>
      <c r="K6480" s="43">
        <v>0.85568358123318344</v>
      </c>
      <c r="L6480">
        <v>0.6879303316289439</v>
      </c>
      <c r="M6480">
        <v>0.93327317050718084</v>
      </c>
      <c r="N6480" s="44">
        <v>0.18422255541183785</v>
      </c>
      <c r="O6480" s="161">
        <f t="shared" si="1011"/>
        <v>7000000</v>
      </c>
      <c r="P6480" s="162">
        <f t="shared" si="1012"/>
        <v>187.34988472921921</v>
      </c>
      <c r="Q6480" s="162">
        <f t="shared" si="1013"/>
        <v>165.01241672374761</v>
      </c>
      <c r="R6480" s="163">
        <f t="shared" si="1014"/>
        <v>1</v>
      </c>
      <c r="S6480" s="161">
        <f t="shared" si="1015"/>
        <v>7000000</v>
      </c>
      <c r="T6480" s="162">
        <f t="shared" si="1016"/>
        <v>192.44996157640639</v>
      </c>
      <c r="U6480" s="162">
        <f t="shared" si="1017"/>
        <v>140.0062083618738</v>
      </c>
      <c r="V6480" s="163">
        <f t="shared" si="1018"/>
        <v>0.9</v>
      </c>
      <c r="W6480" s="164">
        <f t="shared" si="1019"/>
        <v>106362276.03830126</v>
      </c>
      <c r="X6480" s="164">
        <f t="shared" si="1020"/>
        <v>180395645.25155532</v>
      </c>
    </row>
    <row r="6481" spans="10:24" x14ac:dyDescent="0.25">
      <c r="J6481">
        <v>6478</v>
      </c>
      <c r="K6481" s="43">
        <v>0.1223694130502373</v>
      </c>
      <c r="L6481">
        <v>3.2482482050175232E-2</v>
      </c>
      <c r="M6481">
        <v>0.67143586733064475</v>
      </c>
      <c r="N6481" s="44">
        <v>0.74911445286291545</v>
      </c>
      <c r="O6481" s="161">
        <f t="shared" si="1011"/>
        <v>2000000</v>
      </c>
      <c r="P6481" s="162">
        <f t="shared" si="1012"/>
        <v>152.31751296382851</v>
      </c>
      <c r="Q6481" s="162">
        <f t="shared" si="1013"/>
        <v>143.8776298668829</v>
      </c>
      <c r="R6481" s="163">
        <f t="shared" si="1014"/>
        <v>1</v>
      </c>
      <c r="S6481" s="161">
        <f t="shared" si="1015"/>
        <v>2000000</v>
      </c>
      <c r="T6481" s="162">
        <f t="shared" si="1016"/>
        <v>180.77250432127616</v>
      </c>
      <c r="U6481" s="162">
        <f t="shared" si="1017"/>
        <v>129.43881493344145</v>
      </c>
      <c r="V6481" s="163">
        <f t="shared" si="1018"/>
        <v>1</v>
      </c>
      <c r="W6481" s="164">
        <f t="shared" si="1019"/>
        <v>-33120233.806108784</v>
      </c>
      <c r="X6481" s="164">
        <f t="shared" si="1020"/>
        <v>-47332621.224330574</v>
      </c>
    </row>
    <row r="6482" spans="10:24" x14ac:dyDescent="0.25">
      <c r="J6482">
        <v>6479</v>
      </c>
      <c r="K6482" s="43">
        <v>0.63966137433780124</v>
      </c>
      <c r="L6482">
        <v>9.7228504734244381E-2</v>
      </c>
      <c r="M6482">
        <v>0.53951859652819201</v>
      </c>
      <c r="N6482" s="44">
        <v>0.33115164795254048</v>
      </c>
      <c r="O6482" s="161">
        <f t="shared" si="1011"/>
        <v>6000000</v>
      </c>
      <c r="P6482" s="162">
        <f t="shared" si="1012"/>
        <v>160.53740421789257</v>
      </c>
      <c r="Q6482" s="162">
        <f t="shared" si="1013"/>
        <v>136.98441986392564</v>
      </c>
      <c r="R6482" s="163">
        <f t="shared" si="1014"/>
        <v>1</v>
      </c>
      <c r="S6482" s="161">
        <f t="shared" si="1015"/>
        <v>7000000</v>
      </c>
      <c r="T6482" s="162">
        <f t="shared" si="1016"/>
        <v>183.51246807263087</v>
      </c>
      <c r="U6482" s="162">
        <f t="shared" si="1017"/>
        <v>125.99220993196282</v>
      </c>
      <c r="V6482" s="163">
        <f t="shared" si="1018"/>
        <v>1</v>
      </c>
      <c r="W6482" s="164">
        <f t="shared" si="1019"/>
        <v>91317906.123801619</v>
      </c>
      <c r="X6482" s="164">
        <f t="shared" si="1020"/>
        <v>252641806.98467636</v>
      </c>
    </row>
    <row r="6483" spans="10:24" x14ac:dyDescent="0.25">
      <c r="J6483">
        <v>6480</v>
      </c>
      <c r="K6483" s="43">
        <v>0.93359939904382394</v>
      </c>
      <c r="L6483">
        <v>0.5089398366843213</v>
      </c>
      <c r="M6483">
        <v>0.68358699911992105</v>
      </c>
      <c r="N6483" s="44">
        <v>0.47445419855381721</v>
      </c>
      <c r="O6483" s="161">
        <f t="shared" si="1011"/>
        <v>7000000</v>
      </c>
      <c r="P6483" s="162">
        <f t="shared" si="1012"/>
        <v>180.33616084786564</v>
      </c>
      <c r="Q6483" s="162">
        <f t="shared" si="1013"/>
        <v>144.55506042317305</v>
      </c>
      <c r="R6483" s="163">
        <f t="shared" si="1014"/>
        <v>1</v>
      </c>
      <c r="S6483" s="161">
        <f t="shared" si="1015"/>
        <v>9000000</v>
      </c>
      <c r="T6483" s="162">
        <f t="shared" si="1016"/>
        <v>190.1120536159552</v>
      </c>
      <c r="U6483" s="162">
        <f t="shared" si="1017"/>
        <v>129.77753021158654</v>
      </c>
      <c r="V6483" s="163">
        <f t="shared" si="1018"/>
        <v>1</v>
      </c>
      <c r="W6483" s="164">
        <f t="shared" si="1019"/>
        <v>200467702.97284818</v>
      </c>
      <c r="X6483" s="164">
        <f t="shared" si="1020"/>
        <v>393010710.63931799</v>
      </c>
    </row>
    <row r="6484" spans="10:24" x14ac:dyDescent="0.25">
      <c r="J6484">
        <v>6481</v>
      </c>
      <c r="K6484" s="43">
        <v>0.46970279442319718</v>
      </c>
      <c r="L6484">
        <v>1.4968388169269375E-2</v>
      </c>
      <c r="M6484">
        <v>0.37944447064861808</v>
      </c>
      <c r="N6484" s="44">
        <v>2.9968104153423103E-2</v>
      </c>
      <c r="O6484" s="161">
        <f t="shared" si="1011"/>
        <v>5000000</v>
      </c>
      <c r="P6484" s="162">
        <f t="shared" si="1012"/>
        <v>147.43611193302075</v>
      </c>
      <c r="Q6484" s="162">
        <f t="shared" si="1013"/>
        <v>128.86119735265939</v>
      </c>
      <c r="R6484" s="163">
        <f t="shared" si="1014"/>
        <v>1</v>
      </c>
      <c r="S6484" s="161">
        <f t="shared" si="1015"/>
        <v>6000000</v>
      </c>
      <c r="T6484" s="162">
        <f t="shared" si="1016"/>
        <v>179.14537064434023</v>
      </c>
      <c r="U6484" s="162">
        <f t="shared" si="1017"/>
        <v>121.93059867632969</v>
      </c>
      <c r="V6484" s="163">
        <f t="shared" si="1018"/>
        <v>0.9</v>
      </c>
      <c r="W6484" s="164">
        <f t="shared" si="1019"/>
        <v>42874572.901806831</v>
      </c>
      <c r="X6484" s="164">
        <f t="shared" si="1020"/>
        <v>158959768.62725687</v>
      </c>
    </row>
    <row r="6485" spans="10:24" x14ac:dyDescent="0.25">
      <c r="J6485">
        <v>6482</v>
      </c>
      <c r="K6485" s="43">
        <v>0.41965166204315341</v>
      </c>
      <c r="L6485">
        <v>8.0698766801357569E-2</v>
      </c>
      <c r="M6485">
        <v>0.6145404340234446</v>
      </c>
      <c r="N6485" s="44">
        <v>0.47300265770314642</v>
      </c>
      <c r="O6485" s="161">
        <f t="shared" si="1011"/>
        <v>5000000</v>
      </c>
      <c r="P6485" s="162">
        <f t="shared" si="1012"/>
        <v>158.99419864870202</v>
      </c>
      <c r="Q6485" s="162">
        <f t="shared" si="1013"/>
        <v>140.82345684311051</v>
      </c>
      <c r="R6485" s="163">
        <f t="shared" si="1014"/>
        <v>1</v>
      </c>
      <c r="S6485" s="161">
        <f t="shared" si="1015"/>
        <v>6000000</v>
      </c>
      <c r="T6485" s="162">
        <f t="shared" si="1016"/>
        <v>182.99806621623401</v>
      </c>
      <c r="U6485" s="162">
        <f t="shared" si="1017"/>
        <v>127.91172842155525</v>
      </c>
      <c r="V6485" s="163">
        <f t="shared" si="1018"/>
        <v>1</v>
      </c>
      <c r="W6485" s="164">
        <f t="shared" si="1019"/>
        <v>40853709.027957588</v>
      </c>
      <c r="X6485" s="164">
        <f t="shared" si="1020"/>
        <v>180518026.76807255</v>
      </c>
    </row>
    <row r="6486" spans="10:24" x14ac:dyDescent="0.25">
      <c r="J6486">
        <v>6483</v>
      </c>
      <c r="K6486" s="43">
        <v>7.6783117369201404E-2</v>
      </c>
      <c r="L6486">
        <v>0.22900322492946867</v>
      </c>
      <c r="M6486">
        <v>0.11397330240889914</v>
      </c>
      <c r="N6486" s="44">
        <v>2.851805809688468E-2</v>
      </c>
      <c r="O6486" s="161">
        <f t="shared" si="1011"/>
        <v>2000000</v>
      </c>
      <c r="P6486" s="162">
        <f t="shared" si="1012"/>
        <v>168.86799738211755</v>
      </c>
      <c r="Q6486" s="162">
        <f t="shared" si="1013"/>
        <v>110.88669581843334</v>
      </c>
      <c r="R6486" s="163">
        <f t="shared" si="1014"/>
        <v>1</v>
      </c>
      <c r="S6486" s="161">
        <f t="shared" si="1015"/>
        <v>2000000</v>
      </c>
      <c r="T6486" s="162">
        <f t="shared" si="1016"/>
        <v>186.28933246070585</v>
      </c>
      <c r="U6486" s="162">
        <f t="shared" si="1017"/>
        <v>112.94334790921667</v>
      </c>
      <c r="V6486" s="163">
        <f t="shared" si="1018"/>
        <v>0.9</v>
      </c>
      <c r="W6486" s="164">
        <f t="shared" si="1019"/>
        <v>65962603.12736842</v>
      </c>
      <c r="X6486" s="164">
        <f t="shared" si="1020"/>
        <v>-17977227.807319477</v>
      </c>
    </row>
    <row r="6487" spans="10:24" x14ac:dyDescent="0.25">
      <c r="J6487">
        <v>6484</v>
      </c>
      <c r="K6487" s="43">
        <v>0.33025004192093543</v>
      </c>
      <c r="L6487">
        <v>0.5151597277654778</v>
      </c>
      <c r="M6487">
        <v>0.74328607475984032</v>
      </c>
      <c r="N6487" s="44">
        <v>0.38757223459935364</v>
      </c>
      <c r="O6487" s="161">
        <f t="shared" si="1011"/>
        <v>5000000</v>
      </c>
      <c r="P6487" s="162">
        <f t="shared" si="1012"/>
        <v>180.57013428102047</v>
      </c>
      <c r="Q6487" s="162">
        <f t="shared" si="1013"/>
        <v>148.0701905110036</v>
      </c>
      <c r="R6487" s="163">
        <f t="shared" si="1014"/>
        <v>1</v>
      </c>
      <c r="S6487" s="161">
        <f t="shared" si="1015"/>
        <v>6000000</v>
      </c>
      <c r="T6487" s="162">
        <f t="shared" si="1016"/>
        <v>190.19004476034016</v>
      </c>
      <c r="U6487" s="162">
        <f t="shared" si="1017"/>
        <v>131.5350952555018</v>
      </c>
      <c r="V6487" s="163">
        <f t="shared" si="1018"/>
        <v>1</v>
      </c>
      <c r="W6487" s="164">
        <f t="shared" si="1019"/>
        <v>112499718.85008433</v>
      </c>
      <c r="X6487" s="164">
        <f t="shared" si="1020"/>
        <v>201929697.02903014</v>
      </c>
    </row>
    <row r="6488" spans="10:24" x14ac:dyDescent="0.25">
      <c r="J6488">
        <v>6485</v>
      </c>
      <c r="K6488" s="43">
        <v>5.1089947743584885E-2</v>
      </c>
      <c r="L6488">
        <v>0.92666194872110808</v>
      </c>
      <c r="M6488">
        <v>0.99267700540637405</v>
      </c>
      <c r="N6488" s="44">
        <v>0.60312618660292694</v>
      </c>
      <c r="O6488" s="161">
        <f t="shared" si="1011"/>
        <v>2000000</v>
      </c>
      <c r="P6488" s="162">
        <f t="shared" si="1012"/>
        <v>201.7705907592437</v>
      </c>
      <c r="Q6488" s="162">
        <f t="shared" si="1013"/>
        <v>183.82032822098637</v>
      </c>
      <c r="R6488" s="163">
        <f t="shared" si="1014"/>
        <v>1</v>
      </c>
      <c r="S6488" s="161">
        <f t="shared" si="1015"/>
        <v>2000000</v>
      </c>
      <c r="T6488" s="162">
        <f t="shared" si="1016"/>
        <v>197.25686358641457</v>
      </c>
      <c r="U6488" s="162">
        <f t="shared" si="1017"/>
        <v>149.41016411049318</v>
      </c>
      <c r="V6488" s="163">
        <f t="shared" si="1018"/>
        <v>1</v>
      </c>
      <c r="W6488" s="164">
        <f t="shared" si="1019"/>
        <v>-14099474.923485331</v>
      </c>
      <c r="X6488" s="164">
        <f t="shared" si="1020"/>
        <v>-54306601.04815723</v>
      </c>
    </row>
    <row r="6489" spans="10:24" x14ac:dyDescent="0.25">
      <c r="J6489">
        <v>6486</v>
      </c>
      <c r="K6489" s="43">
        <v>0.71788916028831418</v>
      </c>
      <c r="L6489">
        <v>0.19603561801126512</v>
      </c>
      <c r="M6489">
        <v>0.76994061138686432</v>
      </c>
      <c r="N6489" s="44">
        <v>0.85348515069091135</v>
      </c>
      <c r="O6489" s="161">
        <f t="shared" si="1011"/>
        <v>6000000</v>
      </c>
      <c r="P6489" s="162">
        <f t="shared" si="1012"/>
        <v>167.16199190583421</v>
      </c>
      <c r="Q6489" s="162">
        <f t="shared" si="1013"/>
        <v>149.77302559245663</v>
      </c>
      <c r="R6489" s="163">
        <f t="shared" si="1014"/>
        <v>1</v>
      </c>
      <c r="S6489" s="161">
        <f t="shared" si="1015"/>
        <v>7000000</v>
      </c>
      <c r="T6489" s="162">
        <f t="shared" si="1016"/>
        <v>185.7206639686114</v>
      </c>
      <c r="U6489" s="162">
        <f t="shared" si="1017"/>
        <v>132.38651279622832</v>
      </c>
      <c r="V6489" s="163">
        <f t="shared" si="1018"/>
        <v>1</v>
      </c>
      <c r="W6489" s="164">
        <f t="shared" si="1019"/>
        <v>54333797.880265474</v>
      </c>
      <c r="X6489" s="164">
        <f t="shared" si="1020"/>
        <v>223339058.20668161</v>
      </c>
    </row>
    <row r="6490" spans="10:24" x14ac:dyDescent="0.25">
      <c r="J6490">
        <v>6487</v>
      </c>
      <c r="K6490" s="43">
        <v>0.9863310377134985</v>
      </c>
      <c r="L6490">
        <v>0.29067223411664034</v>
      </c>
      <c r="M6490">
        <v>0.43680368232175915</v>
      </c>
      <c r="N6490" s="44">
        <v>0.63699961108333991</v>
      </c>
      <c r="O6490" s="161">
        <f t="shared" si="1011"/>
        <v>9000000</v>
      </c>
      <c r="P6490" s="162">
        <f t="shared" si="1012"/>
        <v>171.72867099250183</v>
      </c>
      <c r="Q6490" s="162">
        <f t="shared" si="1013"/>
        <v>131.81843857071081</v>
      </c>
      <c r="R6490" s="163">
        <f t="shared" si="1014"/>
        <v>1</v>
      </c>
      <c r="S6490" s="161">
        <f t="shared" si="1015"/>
        <v>9000000</v>
      </c>
      <c r="T6490" s="162">
        <f t="shared" si="1016"/>
        <v>187.24289033083394</v>
      </c>
      <c r="U6490" s="162">
        <f t="shared" si="1017"/>
        <v>123.40921928535541</v>
      </c>
      <c r="V6490" s="163">
        <f t="shared" si="1018"/>
        <v>1</v>
      </c>
      <c r="W6490" s="164">
        <f t="shared" si="1019"/>
        <v>309192091.79611921</v>
      </c>
      <c r="X6490" s="164">
        <f t="shared" si="1020"/>
        <v>424503039.40930688</v>
      </c>
    </row>
    <row r="6491" spans="10:24" x14ac:dyDescent="0.25">
      <c r="J6491">
        <v>6488</v>
      </c>
      <c r="K6491" s="43">
        <v>7.6859504829947523E-2</v>
      </c>
      <c r="L6491">
        <v>0.95338808839254841</v>
      </c>
      <c r="M6491">
        <v>0.45640353332849748</v>
      </c>
      <c r="N6491" s="44">
        <v>0.59802438910375211</v>
      </c>
      <c r="O6491" s="161">
        <f t="shared" si="1011"/>
        <v>2000000</v>
      </c>
      <c r="P6491" s="162">
        <f t="shared" si="1012"/>
        <v>205.17947713920907</v>
      </c>
      <c r="Q6491" s="162">
        <f t="shared" si="1013"/>
        <v>132.8100288706284</v>
      </c>
      <c r="R6491" s="163">
        <f t="shared" si="1014"/>
        <v>1</v>
      </c>
      <c r="S6491" s="161">
        <f t="shared" si="1015"/>
        <v>2000000</v>
      </c>
      <c r="T6491" s="162">
        <f t="shared" si="1016"/>
        <v>198.39315904640301</v>
      </c>
      <c r="U6491" s="162">
        <f t="shared" si="1017"/>
        <v>123.9050144353142</v>
      </c>
      <c r="V6491" s="163">
        <f t="shared" si="1018"/>
        <v>1</v>
      </c>
      <c r="W6491" s="164">
        <f t="shared" si="1019"/>
        <v>94738896.53716135</v>
      </c>
      <c r="X6491" s="164">
        <f t="shared" si="1020"/>
        <v>-1023710.7778223753</v>
      </c>
    </row>
    <row r="6492" spans="10:24" x14ac:dyDescent="0.25">
      <c r="J6492">
        <v>6489</v>
      </c>
      <c r="K6492" s="43">
        <v>0.58775832933873329</v>
      </c>
      <c r="L6492">
        <v>0.35160270923884596</v>
      </c>
      <c r="M6492">
        <v>0.23289473023213003</v>
      </c>
      <c r="N6492" s="44">
        <v>0.65918098184472462</v>
      </c>
      <c r="O6492" s="161">
        <f t="shared" si="1011"/>
        <v>6000000</v>
      </c>
      <c r="P6492" s="162">
        <f t="shared" si="1012"/>
        <v>174.28504386519663</v>
      </c>
      <c r="Q6492" s="162">
        <f t="shared" si="1013"/>
        <v>120.41306102503992</v>
      </c>
      <c r="R6492" s="163">
        <f t="shared" si="1014"/>
        <v>1</v>
      </c>
      <c r="S6492" s="161">
        <f t="shared" si="1015"/>
        <v>6000000</v>
      </c>
      <c r="T6492" s="162">
        <f t="shared" si="1016"/>
        <v>188.09501462173222</v>
      </c>
      <c r="U6492" s="162">
        <f t="shared" si="1017"/>
        <v>117.70653051251996</v>
      </c>
      <c r="V6492" s="163">
        <f t="shared" si="1018"/>
        <v>1</v>
      </c>
      <c r="W6492" s="164">
        <f t="shared" si="1019"/>
        <v>273231897.04094023</v>
      </c>
      <c r="X6492" s="164">
        <f t="shared" si="1020"/>
        <v>272330904.65527356</v>
      </c>
    </row>
    <row r="6493" spans="10:24" x14ac:dyDescent="0.25">
      <c r="J6493">
        <v>6490</v>
      </c>
      <c r="K6493" s="43">
        <v>0.4231421713858986</v>
      </c>
      <c r="L6493">
        <v>0.47205333162576468</v>
      </c>
      <c r="M6493">
        <v>0.20261963225308754</v>
      </c>
      <c r="N6493" s="44">
        <v>0.61782941986426021</v>
      </c>
      <c r="O6493" s="161">
        <f t="shared" si="1011"/>
        <v>5000000</v>
      </c>
      <c r="P6493" s="162">
        <f t="shared" si="1012"/>
        <v>178.94836047478594</v>
      </c>
      <c r="Q6493" s="162">
        <f t="shared" si="1013"/>
        <v>118.35398702432265</v>
      </c>
      <c r="R6493" s="163">
        <f t="shared" si="1014"/>
        <v>1</v>
      </c>
      <c r="S6493" s="161">
        <f t="shared" si="1015"/>
        <v>6000000</v>
      </c>
      <c r="T6493" s="162">
        <f t="shared" si="1016"/>
        <v>189.64945349159532</v>
      </c>
      <c r="U6493" s="162">
        <f t="shared" si="1017"/>
        <v>116.67699351216133</v>
      </c>
      <c r="V6493" s="163">
        <f t="shared" si="1018"/>
        <v>1</v>
      </c>
      <c r="W6493" s="164">
        <f t="shared" si="1019"/>
        <v>252971867.25231647</v>
      </c>
      <c r="X6493" s="164">
        <f t="shared" si="1020"/>
        <v>287834759.87660396</v>
      </c>
    </row>
    <row r="6494" spans="10:24" x14ac:dyDescent="0.25">
      <c r="J6494">
        <v>6491</v>
      </c>
      <c r="K6494" s="43">
        <v>0.39498393904444573</v>
      </c>
      <c r="L6494">
        <v>9.7268838202050678E-2</v>
      </c>
      <c r="M6494">
        <v>0.88299326453336924</v>
      </c>
      <c r="N6494" s="44">
        <v>0.60628120076539793</v>
      </c>
      <c r="O6494" s="161">
        <f t="shared" si="1011"/>
        <v>5000000</v>
      </c>
      <c r="P6494" s="162">
        <f t="shared" si="1012"/>
        <v>160.54092268103668</v>
      </c>
      <c r="Q6494" s="162">
        <f t="shared" si="1013"/>
        <v>158.80167528344322</v>
      </c>
      <c r="R6494" s="163">
        <f t="shared" si="1014"/>
        <v>1</v>
      </c>
      <c r="S6494" s="161">
        <f t="shared" si="1015"/>
        <v>6000000</v>
      </c>
      <c r="T6494" s="162">
        <f t="shared" si="1016"/>
        <v>183.51364089367888</v>
      </c>
      <c r="U6494" s="162">
        <f t="shared" si="1017"/>
        <v>136.90083764172161</v>
      </c>
      <c r="V6494" s="163">
        <f t="shared" si="1018"/>
        <v>1</v>
      </c>
      <c r="W6494" s="164">
        <f t="shared" si="1019"/>
        <v>-41303763.012032703</v>
      </c>
      <c r="X6494" s="164">
        <f t="shared" si="1020"/>
        <v>129676819.51174366</v>
      </c>
    </row>
    <row r="6495" spans="10:24" x14ac:dyDescent="0.25">
      <c r="J6495">
        <v>6492</v>
      </c>
      <c r="K6495" s="43">
        <v>0.85921410050781333</v>
      </c>
      <c r="L6495">
        <v>0.99066193474090825</v>
      </c>
      <c r="M6495">
        <v>0.48282365252364323</v>
      </c>
      <c r="N6495" s="44">
        <v>0.63736191235267448</v>
      </c>
      <c r="O6495" s="161">
        <f t="shared" si="1011"/>
        <v>7000000</v>
      </c>
      <c r="P6495" s="162">
        <f t="shared" si="1012"/>
        <v>215.27899741210575</v>
      </c>
      <c r="Q6495" s="162">
        <f t="shared" si="1013"/>
        <v>134.13863942611377</v>
      </c>
      <c r="R6495" s="163">
        <f t="shared" si="1014"/>
        <v>1</v>
      </c>
      <c r="S6495" s="161">
        <f t="shared" si="1015"/>
        <v>7000000</v>
      </c>
      <c r="T6495" s="162">
        <f t="shared" si="1016"/>
        <v>201.75966580403525</v>
      </c>
      <c r="U6495" s="162">
        <f t="shared" si="1017"/>
        <v>124.56931971305688</v>
      </c>
      <c r="V6495" s="163">
        <f t="shared" si="1018"/>
        <v>1</v>
      </c>
      <c r="W6495" s="164">
        <f t="shared" si="1019"/>
        <v>517982505.90194392</v>
      </c>
      <c r="X6495" s="164">
        <f t="shared" si="1020"/>
        <v>390332422.63684857</v>
      </c>
    </row>
    <row r="6496" spans="10:24" x14ac:dyDescent="0.25">
      <c r="J6496">
        <v>6493</v>
      </c>
      <c r="K6496" s="43">
        <v>0.613152010017598</v>
      </c>
      <c r="L6496">
        <v>0.78821372876909501</v>
      </c>
      <c r="M6496">
        <v>0.58995250245928288</v>
      </c>
      <c r="N6496" s="44">
        <v>0.75864435545119269</v>
      </c>
      <c r="O6496" s="161">
        <f t="shared" si="1011"/>
        <v>6000000</v>
      </c>
      <c r="P6496" s="162">
        <f t="shared" si="1012"/>
        <v>192.00357970148801</v>
      </c>
      <c r="Q6496" s="162">
        <f t="shared" si="1013"/>
        <v>139.54845594366938</v>
      </c>
      <c r="R6496" s="163">
        <f t="shared" si="1014"/>
        <v>1</v>
      </c>
      <c r="S6496" s="161">
        <f t="shared" si="1015"/>
        <v>7000000</v>
      </c>
      <c r="T6496" s="162">
        <f t="shared" si="1016"/>
        <v>194.00119323382933</v>
      </c>
      <c r="U6496" s="162">
        <f t="shared" si="1017"/>
        <v>127.27422797183469</v>
      </c>
      <c r="V6496" s="163">
        <f t="shared" si="1018"/>
        <v>1</v>
      </c>
      <c r="W6496" s="164">
        <f t="shared" si="1019"/>
        <v>264730742.54691178</v>
      </c>
      <c r="X6496" s="164">
        <f t="shared" si="1020"/>
        <v>317088756.83396244</v>
      </c>
    </row>
    <row r="6497" spans="10:24" x14ac:dyDescent="0.25">
      <c r="J6497">
        <v>6494</v>
      </c>
      <c r="K6497" s="43">
        <v>0.84391462358140745</v>
      </c>
      <c r="L6497">
        <v>0.32163583293764542</v>
      </c>
      <c r="M6497">
        <v>0.50129163629297058</v>
      </c>
      <c r="N6497" s="44">
        <v>0.80706913682261205</v>
      </c>
      <c r="O6497" s="161">
        <f t="shared" si="1011"/>
        <v>7000000</v>
      </c>
      <c r="P6497" s="162">
        <f t="shared" si="1012"/>
        <v>173.05306001072992</v>
      </c>
      <c r="Q6497" s="162">
        <f t="shared" si="1013"/>
        <v>135.06475315417819</v>
      </c>
      <c r="R6497" s="163">
        <f t="shared" si="1014"/>
        <v>1</v>
      </c>
      <c r="S6497" s="161">
        <f t="shared" si="1015"/>
        <v>7000000</v>
      </c>
      <c r="T6497" s="162">
        <f t="shared" si="1016"/>
        <v>187.68435333690996</v>
      </c>
      <c r="U6497" s="162">
        <f t="shared" si="1017"/>
        <v>125.0323765770891</v>
      </c>
      <c r="V6497" s="163">
        <f t="shared" si="1018"/>
        <v>1</v>
      </c>
      <c r="W6497" s="164">
        <f t="shared" si="1019"/>
        <v>215918147.99586213</v>
      </c>
      <c r="X6497" s="164">
        <f t="shared" si="1020"/>
        <v>288563837.31874609</v>
      </c>
    </row>
    <row r="6498" spans="10:24" x14ac:dyDescent="0.25">
      <c r="J6498">
        <v>6495</v>
      </c>
      <c r="K6498" s="43">
        <v>0.77144717049698908</v>
      </c>
      <c r="L6498">
        <v>0.20669917899190127</v>
      </c>
      <c r="M6498">
        <v>0.88981262109863246</v>
      </c>
      <c r="N6498" s="44">
        <v>0.81196267041970882</v>
      </c>
      <c r="O6498" s="161">
        <f t="shared" si="1011"/>
        <v>7000000</v>
      </c>
      <c r="P6498" s="162">
        <f t="shared" si="1012"/>
        <v>167.73108149661473</v>
      </c>
      <c r="Q6498" s="162">
        <f t="shared" si="1013"/>
        <v>159.51064441212284</v>
      </c>
      <c r="R6498" s="163">
        <f t="shared" si="1014"/>
        <v>1</v>
      </c>
      <c r="S6498" s="161">
        <f t="shared" si="1015"/>
        <v>7000000</v>
      </c>
      <c r="T6498" s="162">
        <f t="shared" si="1016"/>
        <v>185.91036049887157</v>
      </c>
      <c r="U6498" s="162">
        <f t="shared" si="1017"/>
        <v>137.25532220606141</v>
      </c>
      <c r="V6498" s="163">
        <f t="shared" si="1018"/>
        <v>1</v>
      </c>
      <c r="W6498" s="164">
        <f t="shared" si="1019"/>
        <v>7543059.5914432406</v>
      </c>
      <c r="X6498" s="164">
        <f t="shared" si="1020"/>
        <v>190585268.04967111</v>
      </c>
    </row>
    <row r="6499" spans="10:24" x14ac:dyDescent="0.25">
      <c r="J6499">
        <v>6496</v>
      </c>
      <c r="K6499" s="43">
        <v>9.4853600930923321E-2</v>
      </c>
      <c r="L6499">
        <v>0.67091521925614084</v>
      </c>
      <c r="M6499">
        <v>0.2167869570748977</v>
      </c>
      <c r="N6499" s="44">
        <v>4.3733926742061113E-3</v>
      </c>
      <c r="O6499" s="161">
        <f t="shared" si="1011"/>
        <v>2000000</v>
      </c>
      <c r="P6499" s="162">
        <f t="shared" si="1012"/>
        <v>186.6366264895675</v>
      </c>
      <c r="Q6499" s="162">
        <f t="shared" si="1013"/>
        <v>119.33818811598459</v>
      </c>
      <c r="R6499" s="163">
        <f t="shared" si="1014"/>
        <v>1</v>
      </c>
      <c r="S6499" s="161">
        <f t="shared" si="1015"/>
        <v>2000000</v>
      </c>
      <c r="T6499" s="162">
        <f t="shared" si="1016"/>
        <v>192.21220882985583</v>
      </c>
      <c r="U6499" s="162">
        <f t="shared" si="1017"/>
        <v>117.1690940579923</v>
      </c>
      <c r="V6499" s="163">
        <f t="shared" si="1018"/>
        <v>0.05</v>
      </c>
      <c r="W6499" s="164">
        <f t="shared" si="1019"/>
        <v>84596876.747165829</v>
      </c>
      <c r="X6499" s="164">
        <f t="shared" si="1020"/>
        <v>-142495688.52281365</v>
      </c>
    </row>
    <row r="6500" spans="10:24" x14ac:dyDescent="0.25">
      <c r="J6500">
        <v>6497</v>
      </c>
      <c r="K6500" s="43">
        <v>0.17710129760079585</v>
      </c>
      <c r="L6500">
        <v>0.41135996796387186</v>
      </c>
      <c r="M6500">
        <v>0.35533791119791458</v>
      </c>
      <c r="N6500" s="44">
        <v>0.8850077923507359</v>
      </c>
      <c r="O6500" s="161">
        <f t="shared" si="1011"/>
        <v>2000000</v>
      </c>
      <c r="P6500" s="162">
        <f t="shared" si="1012"/>
        <v>176.63927965440595</v>
      </c>
      <c r="Q6500" s="162">
        <f t="shared" si="1013"/>
        <v>127.58102817561264</v>
      </c>
      <c r="R6500" s="163">
        <f t="shared" si="1014"/>
        <v>1</v>
      </c>
      <c r="S6500" s="161">
        <f t="shared" si="1015"/>
        <v>5000000</v>
      </c>
      <c r="T6500" s="162">
        <f t="shared" si="1016"/>
        <v>188.87975988480198</v>
      </c>
      <c r="U6500" s="162">
        <f t="shared" si="1017"/>
        <v>121.29051408780633</v>
      </c>
      <c r="V6500" s="163">
        <f t="shared" si="1018"/>
        <v>1</v>
      </c>
      <c r="W6500" s="164">
        <f t="shared" si="1019"/>
        <v>48116502.957586616</v>
      </c>
      <c r="X6500" s="164">
        <f t="shared" si="1020"/>
        <v>187946228.98497826</v>
      </c>
    </row>
    <row r="6501" spans="10:24" x14ac:dyDescent="0.25">
      <c r="J6501">
        <v>6498</v>
      </c>
      <c r="K6501" s="43">
        <v>0.66849996808457679</v>
      </c>
      <c r="L6501">
        <v>0.15632042945621571</v>
      </c>
      <c r="M6501">
        <v>0.64178304200579894</v>
      </c>
      <c r="N6501" s="44">
        <v>0.93501088264149412</v>
      </c>
      <c r="O6501" s="161">
        <f t="shared" si="1011"/>
        <v>6000000</v>
      </c>
      <c r="P6501" s="162">
        <f t="shared" si="1012"/>
        <v>164.85455685266237</v>
      </c>
      <c r="Q6501" s="162">
        <f t="shared" si="1013"/>
        <v>142.26457759060801</v>
      </c>
      <c r="R6501" s="163">
        <f t="shared" si="1014"/>
        <v>1</v>
      </c>
      <c r="S6501" s="161">
        <f t="shared" si="1015"/>
        <v>7000000</v>
      </c>
      <c r="T6501" s="162">
        <f t="shared" si="1016"/>
        <v>184.95151895088745</v>
      </c>
      <c r="U6501" s="162">
        <f t="shared" si="1017"/>
        <v>128.63228879530399</v>
      </c>
      <c r="V6501" s="163">
        <f t="shared" si="1018"/>
        <v>1</v>
      </c>
      <c r="W6501" s="164">
        <f t="shared" si="1019"/>
        <v>85539875.572326154</v>
      </c>
      <c r="X6501" s="164">
        <f t="shared" si="1020"/>
        <v>244234611.08908421</v>
      </c>
    </row>
    <row r="6502" spans="10:24" x14ac:dyDescent="0.25">
      <c r="J6502">
        <v>6499</v>
      </c>
      <c r="K6502" s="43">
        <v>0.98714627048196246</v>
      </c>
      <c r="L6502">
        <v>0.89364331469163638</v>
      </c>
      <c r="M6502">
        <v>0.27404377774298583</v>
      </c>
      <c r="N6502" s="44">
        <v>0.36283888015265575</v>
      </c>
      <c r="O6502" s="161">
        <f t="shared" si="1011"/>
        <v>9000000</v>
      </c>
      <c r="P6502" s="162">
        <f t="shared" si="1012"/>
        <v>198.69208493584591</v>
      </c>
      <c r="Q6502" s="162">
        <f t="shared" si="1013"/>
        <v>122.9874331317225</v>
      </c>
      <c r="R6502" s="163">
        <f t="shared" si="1014"/>
        <v>1</v>
      </c>
      <c r="S6502" s="161">
        <f t="shared" si="1015"/>
        <v>9000000</v>
      </c>
      <c r="T6502" s="162">
        <f t="shared" si="1016"/>
        <v>196.2306949786153</v>
      </c>
      <c r="U6502" s="162">
        <f t="shared" si="1017"/>
        <v>118.99371656586125</v>
      </c>
      <c r="V6502" s="163">
        <f t="shared" si="1018"/>
        <v>1</v>
      </c>
      <c r="W6502" s="164">
        <f t="shared" si="1019"/>
        <v>631341866.23711073</v>
      </c>
      <c r="X6502" s="164">
        <f t="shared" si="1020"/>
        <v>545132805.71478653</v>
      </c>
    </row>
    <row r="6503" spans="10:24" x14ac:dyDescent="0.25">
      <c r="J6503">
        <v>6500</v>
      </c>
      <c r="K6503" s="43">
        <v>0.87950997571225875</v>
      </c>
      <c r="L6503">
        <v>0.90284014473123353</v>
      </c>
      <c r="M6503">
        <v>0.703530495980633</v>
      </c>
      <c r="N6503" s="44">
        <v>0.90753838385270513</v>
      </c>
      <c r="O6503" s="161">
        <f t="shared" si="1011"/>
        <v>7000000</v>
      </c>
      <c r="P6503" s="162">
        <f t="shared" si="1012"/>
        <v>199.46858683601553</v>
      </c>
      <c r="Q6503" s="162">
        <f t="shared" si="1013"/>
        <v>145.69163783618853</v>
      </c>
      <c r="R6503" s="163">
        <f t="shared" si="1014"/>
        <v>1</v>
      </c>
      <c r="S6503" s="161">
        <f t="shared" si="1015"/>
        <v>7000000</v>
      </c>
      <c r="T6503" s="162">
        <f t="shared" si="1016"/>
        <v>196.48952894533852</v>
      </c>
      <c r="U6503" s="162">
        <f t="shared" si="1017"/>
        <v>130.34581891809427</v>
      </c>
      <c r="V6503" s="163">
        <f t="shared" si="1018"/>
        <v>1</v>
      </c>
      <c r="W6503" s="164">
        <f t="shared" si="1019"/>
        <v>326438642.99878901</v>
      </c>
      <c r="X6503" s="164">
        <f t="shared" si="1020"/>
        <v>313005970.19070977</v>
      </c>
    </row>
    <row r="6504" spans="10:24" x14ac:dyDescent="0.25">
      <c r="J6504">
        <v>6501</v>
      </c>
      <c r="K6504" s="43">
        <v>0.51369379936326909</v>
      </c>
      <c r="L6504">
        <v>0.87426278126139867</v>
      </c>
      <c r="M6504">
        <v>0.27477898270407175</v>
      </c>
      <c r="N6504" s="44">
        <v>0.72458192890161921</v>
      </c>
      <c r="O6504" s="161">
        <f t="shared" si="1011"/>
        <v>5000000</v>
      </c>
      <c r="P6504" s="162">
        <f t="shared" si="1012"/>
        <v>197.20163177121961</v>
      </c>
      <c r="Q6504" s="162">
        <f t="shared" si="1013"/>
        <v>123.03154727247792</v>
      </c>
      <c r="R6504" s="163">
        <f t="shared" si="1014"/>
        <v>1</v>
      </c>
      <c r="S6504" s="161">
        <f t="shared" si="1015"/>
        <v>6000000</v>
      </c>
      <c r="T6504" s="162">
        <f t="shared" si="1016"/>
        <v>195.7338772570732</v>
      </c>
      <c r="U6504" s="162">
        <f t="shared" si="1017"/>
        <v>119.01577363623896</v>
      </c>
      <c r="V6504" s="163">
        <f t="shared" si="1018"/>
        <v>1</v>
      </c>
      <c r="W6504" s="164">
        <f t="shared" si="1019"/>
        <v>320850422.49370843</v>
      </c>
      <c r="X6504" s="164">
        <f t="shared" si="1020"/>
        <v>310308621.72500545</v>
      </c>
    </row>
    <row r="6505" spans="10:24" x14ac:dyDescent="0.25">
      <c r="J6505">
        <v>6502</v>
      </c>
      <c r="K6505" s="43">
        <v>0.14031801987311066</v>
      </c>
      <c r="L6505">
        <v>0.49052474997678375</v>
      </c>
      <c r="M6505">
        <v>0.76139820785381351</v>
      </c>
      <c r="N6505" s="44">
        <v>0.5023055377768032</v>
      </c>
      <c r="O6505" s="161">
        <f t="shared" si="1011"/>
        <v>2000000</v>
      </c>
      <c r="P6505" s="162">
        <f t="shared" si="1012"/>
        <v>179.64370255398052</v>
      </c>
      <c r="Q6505" s="162">
        <f t="shared" si="1013"/>
        <v>149.21614832517318</v>
      </c>
      <c r="R6505" s="163">
        <f t="shared" si="1014"/>
        <v>1</v>
      </c>
      <c r="S6505" s="161">
        <f t="shared" si="1015"/>
        <v>2000000</v>
      </c>
      <c r="T6505" s="162">
        <f t="shared" si="1016"/>
        <v>189.88123418466017</v>
      </c>
      <c r="U6505" s="162">
        <f t="shared" si="1017"/>
        <v>132.1080741625866</v>
      </c>
      <c r="V6505" s="163">
        <f t="shared" si="1018"/>
        <v>1</v>
      </c>
      <c r="W6505" s="164">
        <f t="shared" si="1019"/>
        <v>10855108.457614675</v>
      </c>
      <c r="X6505" s="164">
        <f t="shared" si="1020"/>
        <v>-34453679.955852866</v>
      </c>
    </row>
    <row r="6506" spans="10:24" x14ac:dyDescent="0.25">
      <c r="J6506">
        <v>6503</v>
      </c>
      <c r="K6506" s="43">
        <v>0.78818945546970975</v>
      </c>
      <c r="L6506">
        <v>0.60959997437539648</v>
      </c>
      <c r="M6506">
        <v>0.45849002007320561</v>
      </c>
      <c r="N6506" s="44">
        <v>0.39118295630411626</v>
      </c>
      <c r="O6506" s="161">
        <f t="shared" si="1011"/>
        <v>7000000</v>
      </c>
      <c r="P6506" s="162">
        <f t="shared" si="1012"/>
        <v>184.17414873075381</v>
      </c>
      <c r="Q6506" s="162">
        <f t="shared" si="1013"/>
        <v>132.91522895039319</v>
      </c>
      <c r="R6506" s="163">
        <f t="shared" si="1014"/>
        <v>1</v>
      </c>
      <c r="S6506" s="161">
        <f t="shared" si="1015"/>
        <v>7000000</v>
      </c>
      <c r="T6506" s="162">
        <f t="shared" si="1016"/>
        <v>191.39138291025128</v>
      </c>
      <c r="U6506" s="162">
        <f t="shared" si="1017"/>
        <v>123.95761447519659</v>
      </c>
      <c r="V6506" s="163">
        <f t="shared" si="1018"/>
        <v>1</v>
      </c>
      <c r="W6506" s="164">
        <f t="shared" si="1019"/>
        <v>308812438.46252441</v>
      </c>
      <c r="X6506" s="164">
        <f t="shared" si="1020"/>
        <v>322036379.0453828</v>
      </c>
    </row>
    <row r="6507" spans="10:24" x14ac:dyDescent="0.25">
      <c r="J6507">
        <v>6504</v>
      </c>
      <c r="K6507" s="43">
        <v>0.38582524403868901</v>
      </c>
      <c r="L6507">
        <v>0.22462737201434912</v>
      </c>
      <c r="M6507">
        <v>0.78970506071937252</v>
      </c>
      <c r="N6507" s="44">
        <v>0.67345672538589896</v>
      </c>
      <c r="O6507" s="161">
        <f t="shared" si="1011"/>
        <v>5000000</v>
      </c>
      <c r="P6507" s="162">
        <f t="shared" si="1012"/>
        <v>168.65012901422332</v>
      </c>
      <c r="Q6507" s="162">
        <f t="shared" si="1013"/>
        <v>151.10796578807546</v>
      </c>
      <c r="R6507" s="163">
        <f t="shared" si="1014"/>
        <v>1</v>
      </c>
      <c r="S6507" s="161">
        <f t="shared" si="1015"/>
        <v>6000000</v>
      </c>
      <c r="T6507" s="162">
        <f t="shared" si="1016"/>
        <v>186.21670967140778</v>
      </c>
      <c r="U6507" s="162">
        <f t="shared" si="1017"/>
        <v>133.05398289403774</v>
      </c>
      <c r="V6507" s="163">
        <f t="shared" si="1018"/>
        <v>1</v>
      </c>
      <c r="W6507" s="164">
        <f t="shared" si="1019"/>
        <v>37710816.130739316</v>
      </c>
      <c r="X6507" s="164">
        <f t="shared" si="1020"/>
        <v>168976360.66422021</v>
      </c>
    </row>
    <row r="6508" spans="10:24" x14ac:dyDescent="0.25">
      <c r="J6508">
        <v>6505</v>
      </c>
      <c r="K6508" s="43">
        <v>0.53878125376831865</v>
      </c>
      <c r="L6508">
        <v>0.47038643543626235</v>
      </c>
      <c r="M6508">
        <v>0.66135871416693603</v>
      </c>
      <c r="N6508" s="44">
        <v>0.71265509919926595</v>
      </c>
      <c r="O6508" s="161">
        <f t="shared" si="1011"/>
        <v>5000000</v>
      </c>
      <c r="P6508" s="162">
        <f t="shared" si="1012"/>
        <v>178.88552250587068</v>
      </c>
      <c r="Q6508" s="162">
        <f t="shared" si="1013"/>
        <v>143.32348306248142</v>
      </c>
      <c r="R6508" s="163">
        <f t="shared" si="1014"/>
        <v>1</v>
      </c>
      <c r="S6508" s="161">
        <f t="shared" si="1015"/>
        <v>6000000</v>
      </c>
      <c r="T6508" s="162">
        <f t="shared" si="1016"/>
        <v>189.6285075019569</v>
      </c>
      <c r="U6508" s="162">
        <f t="shared" si="1017"/>
        <v>129.16174153124069</v>
      </c>
      <c r="V6508" s="163">
        <f t="shared" si="1018"/>
        <v>1</v>
      </c>
      <c r="W6508" s="164">
        <f t="shared" si="1019"/>
        <v>127810197.21694633</v>
      </c>
      <c r="X6508" s="164">
        <f t="shared" si="1020"/>
        <v>212800595.82429725</v>
      </c>
    </row>
    <row r="6509" spans="10:24" x14ac:dyDescent="0.25">
      <c r="J6509">
        <v>6506</v>
      </c>
      <c r="K6509" s="43">
        <v>0.28989876975202311</v>
      </c>
      <c r="L6509">
        <v>0.58936663825351687</v>
      </c>
      <c r="M6509">
        <v>0.65070433275802597</v>
      </c>
      <c r="N6509" s="44">
        <v>0.69265356801407041</v>
      </c>
      <c r="O6509" s="161">
        <f t="shared" si="1011"/>
        <v>2000000</v>
      </c>
      <c r="P6509" s="162">
        <f t="shared" si="1012"/>
        <v>183.38874057496929</v>
      </c>
      <c r="Q6509" s="162">
        <f t="shared" si="1013"/>
        <v>142.74445431938733</v>
      </c>
      <c r="R6509" s="163">
        <f t="shared" si="1014"/>
        <v>1</v>
      </c>
      <c r="S6509" s="161">
        <f t="shared" si="1015"/>
        <v>5000000</v>
      </c>
      <c r="T6509" s="162">
        <f t="shared" si="1016"/>
        <v>191.12958019165643</v>
      </c>
      <c r="U6509" s="162">
        <f t="shared" si="1017"/>
        <v>128.87222715969367</v>
      </c>
      <c r="V6509" s="163">
        <f t="shared" si="1018"/>
        <v>1</v>
      </c>
      <c r="W6509" s="164">
        <f t="shared" si="1019"/>
        <v>31288572.51116392</v>
      </c>
      <c r="X6509" s="164">
        <f t="shared" si="1020"/>
        <v>161286765.15981382</v>
      </c>
    </row>
    <row r="6510" spans="10:24" x14ac:dyDescent="0.25">
      <c r="J6510">
        <v>6507</v>
      </c>
      <c r="K6510" s="43">
        <v>0.58821699604776889</v>
      </c>
      <c r="L6510">
        <v>0.19818596611520023</v>
      </c>
      <c r="M6510">
        <v>0.36886868432199083</v>
      </c>
      <c r="N6510" s="44">
        <v>0.48295063111564951</v>
      </c>
      <c r="O6510" s="161">
        <f t="shared" si="1011"/>
        <v>6000000</v>
      </c>
      <c r="P6510" s="162">
        <f t="shared" si="1012"/>
        <v>167.27822122222045</v>
      </c>
      <c r="Q6510" s="162">
        <f t="shared" si="1013"/>
        <v>128.3029768725844</v>
      </c>
      <c r="R6510" s="163">
        <f t="shared" si="1014"/>
        <v>1</v>
      </c>
      <c r="S6510" s="161">
        <f t="shared" si="1015"/>
        <v>6000000</v>
      </c>
      <c r="T6510" s="162">
        <f t="shared" si="1016"/>
        <v>185.75940707407349</v>
      </c>
      <c r="U6510" s="162">
        <f t="shared" si="1017"/>
        <v>121.6514884362922</v>
      </c>
      <c r="V6510" s="163">
        <f t="shared" si="1018"/>
        <v>1</v>
      </c>
      <c r="W6510" s="164">
        <f t="shared" si="1019"/>
        <v>183851466.09781635</v>
      </c>
      <c r="X6510" s="164">
        <f t="shared" si="1020"/>
        <v>234647511.82668775</v>
      </c>
    </row>
    <row r="6511" spans="10:24" x14ac:dyDescent="0.25">
      <c r="J6511">
        <v>6508</v>
      </c>
      <c r="K6511" s="43">
        <v>0.97779934470230934</v>
      </c>
      <c r="L6511">
        <v>0.17882421437080376</v>
      </c>
      <c r="M6511">
        <v>4.0804260246508739E-2</v>
      </c>
      <c r="N6511" s="44">
        <v>0.30742394367888959</v>
      </c>
      <c r="O6511" s="161">
        <f t="shared" si="1011"/>
        <v>9000000</v>
      </c>
      <c r="P6511" s="162">
        <f t="shared" si="1012"/>
        <v>166.20217188404882</v>
      </c>
      <c r="Q6511" s="162">
        <f t="shared" si="1013"/>
        <v>100.17143278010869</v>
      </c>
      <c r="R6511" s="163">
        <f t="shared" si="1014"/>
        <v>1</v>
      </c>
      <c r="S6511" s="161">
        <f t="shared" si="1015"/>
        <v>9000000</v>
      </c>
      <c r="T6511" s="162">
        <f t="shared" si="1016"/>
        <v>185.4007239613496</v>
      </c>
      <c r="U6511" s="162">
        <f t="shared" si="1017"/>
        <v>107.58571639005434</v>
      </c>
      <c r="V6511" s="163">
        <f t="shared" si="1018"/>
        <v>1</v>
      </c>
      <c r="W6511" s="164">
        <f t="shared" si="1019"/>
        <v>544276651.93546116</v>
      </c>
      <c r="X6511" s="164">
        <f t="shared" si="1020"/>
        <v>550335068.14165723</v>
      </c>
    </row>
    <row r="6512" spans="10:24" x14ac:dyDescent="0.25">
      <c r="J6512">
        <v>6509</v>
      </c>
      <c r="K6512" s="43">
        <v>0.98065324145439992</v>
      </c>
      <c r="L6512">
        <v>0.33981908599926247</v>
      </c>
      <c r="M6512">
        <v>0.59800780410258447</v>
      </c>
      <c r="N6512" s="44">
        <v>0.7917531229508219</v>
      </c>
      <c r="O6512" s="161">
        <f t="shared" si="1011"/>
        <v>9000000</v>
      </c>
      <c r="P6512" s="162">
        <f t="shared" si="1012"/>
        <v>173.80564609887531</v>
      </c>
      <c r="Q6512" s="162">
        <f t="shared" si="1013"/>
        <v>139.96387784557714</v>
      </c>
      <c r="R6512" s="163">
        <f t="shared" si="1014"/>
        <v>1</v>
      </c>
      <c r="S6512" s="161">
        <f t="shared" si="1015"/>
        <v>9000000</v>
      </c>
      <c r="T6512" s="162">
        <f t="shared" si="1016"/>
        <v>187.93521536629177</v>
      </c>
      <c r="U6512" s="162">
        <f t="shared" si="1017"/>
        <v>127.48193892278857</v>
      </c>
      <c r="V6512" s="163">
        <f t="shared" si="1018"/>
        <v>1</v>
      </c>
      <c r="W6512" s="164">
        <f t="shared" si="1019"/>
        <v>254575914.27968353</v>
      </c>
      <c r="X6512" s="164">
        <f t="shared" si="1020"/>
        <v>394079487.99152875</v>
      </c>
    </row>
    <row r="6513" spans="10:24" x14ac:dyDescent="0.25">
      <c r="J6513">
        <v>6510</v>
      </c>
      <c r="K6513" s="43">
        <v>4.7019660602855451E-2</v>
      </c>
      <c r="L6513">
        <v>0.64805000313641614</v>
      </c>
      <c r="M6513">
        <v>0.77750282547723004</v>
      </c>
      <c r="N6513" s="44">
        <v>0.12250164411156972</v>
      </c>
      <c r="O6513" s="161">
        <f t="shared" si="1011"/>
        <v>1000000</v>
      </c>
      <c r="P6513" s="162">
        <f t="shared" si="1012"/>
        <v>185.70091785284632</v>
      </c>
      <c r="Q6513" s="162">
        <f t="shared" si="1013"/>
        <v>150.27573449840853</v>
      </c>
      <c r="R6513" s="163">
        <f t="shared" si="1014"/>
        <v>1</v>
      </c>
      <c r="S6513" s="161">
        <f t="shared" si="1015"/>
        <v>1000000</v>
      </c>
      <c r="T6513" s="162">
        <f t="shared" si="1016"/>
        <v>191.90030595094876</v>
      </c>
      <c r="U6513" s="162">
        <f t="shared" si="1017"/>
        <v>132.63786724920425</v>
      </c>
      <c r="V6513" s="163">
        <f t="shared" si="1018"/>
        <v>0.9</v>
      </c>
      <c r="W6513" s="164">
        <f t="shared" si="1019"/>
        <v>-14574816.645562209</v>
      </c>
      <c r="X6513" s="164">
        <f t="shared" si="1020"/>
        <v>-96663805.168429941</v>
      </c>
    </row>
    <row r="6514" spans="10:24" x14ac:dyDescent="0.25">
      <c r="J6514">
        <v>6511</v>
      </c>
      <c r="K6514" s="43">
        <v>0.18749153259976881</v>
      </c>
      <c r="L6514">
        <v>0.60854274501997574</v>
      </c>
      <c r="M6514">
        <v>0.18367948112614496</v>
      </c>
      <c r="N6514" s="44">
        <v>0.29820069850877373</v>
      </c>
      <c r="O6514" s="161">
        <f t="shared" si="1011"/>
        <v>2000000</v>
      </c>
      <c r="P6514" s="162">
        <f t="shared" si="1012"/>
        <v>184.13284398369387</v>
      </c>
      <c r="Q6514" s="162">
        <f t="shared" si="1013"/>
        <v>116.97137085970972</v>
      </c>
      <c r="R6514" s="163">
        <f t="shared" si="1014"/>
        <v>1</v>
      </c>
      <c r="S6514" s="161">
        <f t="shared" si="1015"/>
        <v>5000000</v>
      </c>
      <c r="T6514" s="162">
        <f t="shared" si="1016"/>
        <v>191.37761466123129</v>
      </c>
      <c r="U6514" s="162">
        <f t="shared" si="1017"/>
        <v>115.98568542985487</v>
      </c>
      <c r="V6514" s="163">
        <f t="shared" si="1018"/>
        <v>1</v>
      </c>
      <c r="W6514" s="164">
        <f t="shared" si="1019"/>
        <v>84322946.247968316</v>
      </c>
      <c r="X6514" s="164">
        <f t="shared" si="1020"/>
        <v>226959646.15688211</v>
      </c>
    </row>
    <row r="6515" spans="10:24" x14ac:dyDescent="0.25">
      <c r="J6515">
        <v>6512</v>
      </c>
      <c r="K6515" s="43">
        <v>0.19149631777877596</v>
      </c>
      <c r="L6515">
        <v>0.32611812787586669</v>
      </c>
      <c r="M6515">
        <v>0.7580305395964102</v>
      </c>
      <c r="N6515" s="44">
        <v>0.73409103284550981</v>
      </c>
      <c r="O6515" s="161">
        <f t="shared" si="1011"/>
        <v>2000000</v>
      </c>
      <c r="P6515" s="162">
        <f t="shared" si="1012"/>
        <v>173.24013412827253</v>
      </c>
      <c r="Q6515" s="162">
        <f t="shared" si="1013"/>
        <v>148.9996279859381</v>
      </c>
      <c r="R6515" s="163">
        <f t="shared" si="1014"/>
        <v>1</v>
      </c>
      <c r="S6515" s="161">
        <f t="shared" si="1015"/>
        <v>5000000</v>
      </c>
      <c r="T6515" s="162">
        <f t="shared" si="1016"/>
        <v>187.74671137609084</v>
      </c>
      <c r="U6515" s="162">
        <f t="shared" si="1017"/>
        <v>131.99981399296905</v>
      </c>
      <c r="V6515" s="163">
        <f t="shared" si="1018"/>
        <v>1</v>
      </c>
      <c r="W6515" s="164">
        <f t="shared" si="1019"/>
        <v>-1518987.7153311521</v>
      </c>
      <c r="X6515" s="164">
        <f t="shared" si="1020"/>
        <v>128734486.91560894</v>
      </c>
    </row>
    <row r="6516" spans="10:24" x14ac:dyDescent="0.25">
      <c r="J6516">
        <v>6513</v>
      </c>
      <c r="K6516" s="43">
        <v>0.67564463416010545</v>
      </c>
      <c r="L6516">
        <v>5.1821230465408985E-2</v>
      </c>
      <c r="M6516">
        <v>0.6138561527100429</v>
      </c>
      <c r="N6516" s="44">
        <v>0.83382960964487951</v>
      </c>
      <c r="O6516" s="161">
        <f t="shared" si="1011"/>
        <v>6000000</v>
      </c>
      <c r="P6516" s="162">
        <f t="shared" si="1012"/>
        <v>155.58831370142784</v>
      </c>
      <c r="Q6516" s="162">
        <f t="shared" si="1013"/>
        <v>140.78767589732908</v>
      </c>
      <c r="R6516" s="163">
        <f t="shared" si="1014"/>
        <v>1</v>
      </c>
      <c r="S6516" s="161">
        <f t="shared" si="1015"/>
        <v>7000000</v>
      </c>
      <c r="T6516" s="162">
        <f t="shared" si="1016"/>
        <v>181.86277123380927</v>
      </c>
      <c r="U6516" s="162">
        <f t="shared" si="1017"/>
        <v>127.89383794866454</v>
      </c>
      <c r="V6516" s="163">
        <f t="shared" si="1018"/>
        <v>1</v>
      </c>
      <c r="W6516" s="164">
        <f t="shared" si="1019"/>
        <v>38803826.824592531</v>
      </c>
      <c r="X6516" s="164">
        <f t="shared" si="1020"/>
        <v>227782532.9960131</v>
      </c>
    </row>
    <row r="6517" spans="10:24" x14ac:dyDescent="0.25">
      <c r="J6517">
        <v>6514</v>
      </c>
      <c r="K6517" s="43">
        <v>0.91362782554137068</v>
      </c>
      <c r="L6517">
        <v>0.94984463058240121</v>
      </c>
      <c r="M6517">
        <v>8.51403396193956E-2</v>
      </c>
      <c r="N6517" s="44">
        <v>0.77775449325196655</v>
      </c>
      <c r="O6517" s="161">
        <f t="shared" si="1011"/>
        <v>7000000</v>
      </c>
      <c r="P6517" s="162">
        <f t="shared" si="1012"/>
        <v>204.65023548950677</v>
      </c>
      <c r="Q6517" s="162">
        <f t="shared" si="1013"/>
        <v>107.57395016303558</v>
      </c>
      <c r="R6517" s="163">
        <f t="shared" si="1014"/>
        <v>1</v>
      </c>
      <c r="S6517" s="161">
        <f t="shared" si="1015"/>
        <v>9000000</v>
      </c>
      <c r="T6517" s="162">
        <f t="shared" si="1016"/>
        <v>198.21674516316892</v>
      </c>
      <c r="U6517" s="162">
        <f t="shared" si="1017"/>
        <v>111.2869750815178</v>
      </c>
      <c r="V6517" s="163">
        <f t="shared" si="1018"/>
        <v>1</v>
      </c>
      <c r="W6517" s="164">
        <f t="shared" si="1019"/>
        <v>629533997.28529835</v>
      </c>
      <c r="X6517" s="164">
        <f t="shared" si="1020"/>
        <v>632367930.73486018</v>
      </c>
    </row>
    <row r="6518" spans="10:24" x14ac:dyDescent="0.25">
      <c r="J6518">
        <v>6515</v>
      </c>
      <c r="K6518" s="43">
        <v>0.43435535721606422</v>
      </c>
      <c r="L6518">
        <v>0.75896869633371045</v>
      </c>
      <c r="M6518">
        <v>9.734054892199151E-2</v>
      </c>
      <c r="N6518" s="44">
        <v>0.47325019609286167</v>
      </c>
      <c r="O6518" s="161">
        <f t="shared" si="1011"/>
        <v>5000000</v>
      </c>
      <c r="P6518" s="162">
        <f t="shared" si="1012"/>
        <v>190.54483493534701</v>
      </c>
      <c r="Q6518" s="162">
        <f t="shared" si="1013"/>
        <v>109.06290090025908</v>
      </c>
      <c r="R6518" s="163">
        <f t="shared" si="1014"/>
        <v>1</v>
      </c>
      <c r="S6518" s="161">
        <f t="shared" si="1015"/>
        <v>6000000</v>
      </c>
      <c r="T6518" s="162">
        <f t="shared" si="1016"/>
        <v>193.51494497844899</v>
      </c>
      <c r="U6518" s="162">
        <f t="shared" si="1017"/>
        <v>112.03145045012954</v>
      </c>
      <c r="V6518" s="163">
        <f t="shared" si="1018"/>
        <v>1</v>
      </c>
      <c r="W6518" s="164">
        <f t="shared" si="1019"/>
        <v>357409670.17543966</v>
      </c>
      <c r="X6518" s="164">
        <f t="shared" si="1020"/>
        <v>338900967.16991675</v>
      </c>
    </row>
    <row r="6519" spans="10:24" x14ac:dyDescent="0.25">
      <c r="J6519">
        <v>6516</v>
      </c>
      <c r="K6519" s="43">
        <v>0.85473971469218357</v>
      </c>
      <c r="L6519">
        <v>0.94829061925292824</v>
      </c>
      <c r="M6519">
        <v>0.17566725439018538</v>
      </c>
      <c r="N6519" s="44">
        <v>0.48284180522347175</v>
      </c>
      <c r="O6519" s="161">
        <f t="shared" si="1011"/>
        <v>7000000</v>
      </c>
      <c r="P6519" s="162">
        <f t="shared" si="1012"/>
        <v>204.42751045973634</v>
      </c>
      <c r="Q6519" s="162">
        <f t="shared" si="1013"/>
        <v>116.35992195575764</v>
      </c>
      <c r="R6519" s="163">
        <f t="shared" si="1014"/>
        <v>1</v>
      </c>
      <c r="S6519" s="161">
        <f t="shared" si="1015"/>
        <v>7000000</v>
      </c>
      <c r="T6519" s="162">
        <f t="shared" si="1016"/>
        <v>198.14250348657879</v>
      </c>
      <c r="U6519" s="162">
        <f t="shared" si="1017"/>
        <v>115.67996097787882</v>
      </c>
      <c r="V6519" s="163">
        <f t="shared" si="1018"/>
        <v>1</v>
      </c>
      <c r="W6519" s="164">
        <f t="shared" si="1019"/>
        <v>566473119.52785087</v>
      </c>
      <c r="X6519" s="164">
        <f t="shared" si="1020"/>
        <v>427237797.56089973</v>
      </c>
    </row>
    <row r="6520" spans="10:24" x14ac:dyDescent="0.25">
      <c r="J6520">
        <v>6517</v>
      </c>
      <c r="K6520" s="43">
        <v>0.40484610309343882</v>
      </c>
      <c r="L6520">
        <v>0.74973241797237578</v>
      </c>
      <c r="M6520">
        <v>0.24081164812998879</v>
      </c>
      <c r="N6520" s="44">
        <v>0.19030209531859643</v>
      </c>
      <c r="O6520" s="161">
        <f t="shared" si="1011"/>
        <v>5000000</v>
      </c>
      <c r="P6520" s="162">
        <f t="shared" si="1012"/>
        <v>190.10471916880542</v>
      </c>
      <c r="Q6520" s="162">
        <f t="shared" si="1013"/>
        <v>120.92611802770693</v>
      </c>
      <c r="R6520" s="163">
        <f t="shared" si="1014"/>
        <v>1</v>
      </c>
      <c r="S6520" s="161">
        <f t="shared" si="1015"/>
        <v>6000000</v>
      </c>
      <c r="T6520" s="162">
        <f t="shared" si="1016"/>
        <v>193.36823972293513</v>
      </c>
      <c r="U6520" s="162">
        <f t="shared" si="1017"/>
        <v>117.96305901385347</v>
      </c>
      <c r="V6520" s="163">
        <f t="shared" si="1018"/>
        <v>0.9</v>
      </c>
      <c r="W6520" s="164">
        <f t="shared" si="1019"/>
        <v>295893005.70549244</v>
      </c>
      <c r="X6520" s="164">
        <f t="shared" si="1020"/>
        <v>257187975.82904094</v>
      </c>
    </row>
    <row r="6521" spans="10:24" x14ac:dyDescent="0.25">
      <c r="J6521">
        <v>6518</v>
      </c>
      <c r="K6521" s="43">
        <v>0.94588991171987868</v>
      </c>
      <c r="L6521">
        <v>0.60987616824844992</v>
      </c>
      <c r="M6521">
        <v>0.5163090334799274</v>
      </c>
      <c r="N6521" s="44">
        <v>0.97193682791321045</v>
      </c>
      <c r="O6521" s="161">
        <f t="shared" si="1011"/>
        <v>7000000</v>
      </c>
      <c r="P6521" s="162">
        <f t="shared" si="1012"/>
        <v>184.18494451452364</v>
      </c>
      <c r="Q6521" s="162">
        <f t="shared" si="1013"/>
        <v>135.81784155916375</v>
      </c>
      <c r="R6521" s="163">
        <f t="shared" si="1014"/>
        <v>1</v>
      </c>
      <c r="S6521" s="161">
        <f t="shared" si="1015"/>
        <v>9000000</v>
      </c>
      <c r="T6521" s="162">
        <f t="shared" si="1016"/>
        <v>191.39498150484121</v>
      </c>
      <c r="U6521" s="162">
        <f t="shared" si="1017"/>
        <v>125.40892077958188</v>
      </c>
      <c r="V6521" s="163">
        <f t="shared" si="1018"/>
        <v>1</v>
      </c>
      <c r="W6521" s="164">
        <f t="shared" si="1019"/>
        <v>288569720.68751919</v>
      </c>
      <c r="X6521" s="164">
        <f t="shared" si="1020"/>
        <v>443874546.52733397</v>
      </c>
    </row>
    <row r="6522" spans="10:24" x14ac:dyDescent="0.25">
      <c r="J6522">
        <v>6519</v>
      </c>
      <c r="K6522" s="43">
        <v>0.6513032630037493</v>
      </c>
      <c r="L6522">
        <v>0.32713391590970331</v>
      </c>
      <c r="M6522">
        <v>0.96211216939417066</v>
      </c>
      <c r="N6522" s="44">
        <v>0.69289332184686436</v>
      </c>
      <c r="O6522" s="161">
        <f t="shared" si="1011"/>
        <v>6000000</v>
      </c>
      <c r="P6522" s="162">
        <f t="shared" si="1012"/>
        <v>173.28238251754689</v>
      </c>
      <c r="Q6522" s="162">
        <f t="shared" si="1013"/>
        <v>170.51481455070754</v>
      </c>
      <c r="R6522" s="163">
        <f t="shared" si="1014"/>
        <v>1</v>
      </c>
      <c r="S6522" s="161">
        <f t="shared" si="1015"/>
        <v>7000000</v>
      </c>
      <c r="T6522" s="162">
        <f t="shared" si="1016"/>
        <v>187.76079417251563</v>
      </c>
      <c r="U6522" s="162">
        <f t="shared" si="1017"/>
        <v>142.75740727535376</v>
      </c>
      <c r="V6522" s="163">
        <f t="shared" si="1018"/>
        <v>1</v>
      </c>
      <c r="W6522" s="164">
        <f t="shared" si="1019"/>
        <v>-33394592.198963892</v>
      </c>
      <c r="X6522" s="164">
        <f t="shared" si="1020"/>
        <v>165023708.28013313</v>
      </c>
    </row>
    <row r="6523" spans="10:24" x14ac:dyDescent="0.25">
      <c r="J6523">
        <v>6520</v>
      </c>
      <c r="K6523" s="43">
        <v>0.58530238420049274</v>
      </c>
      <c r="L6523">
        <v>0.97892280414453181</v>
      </c>
      <c r="M6523">
        <v>0.16318050534394868</v>
      </c>
      <c r="N6523" s="44">
        <v>0.14942186376616706</v>
      </c>
      <c r="O6523" s="161">
        <f t="shared" si="1011"/>
        <v>6000000</v>
      </c>
      <c r="P6523" s="162">
        <f t="shared" si="1012"/>
        <v>210.47989098333878</v>
      </c>
      <c r="Q6523" s="162">
        <f t="shared" si="1013"/>
        <v>115.37059956424343</v>
      </c>
      <c r="R6523" s="163">
        <f t="shared" si="1014"/>
        <v>1</v>
      </c>
      <c r="S6523" s="161">
        <f t="shared" si="1015"/>
        <v>6000000</v>
      </c>
      <c r="T6523" s="162">
        <f t="shared" si="1016"/>
        <v>200.15996366111293</v>
      </c>
      <c r="U6523" s="162">
        <f t="shared" si="1017"/>
        <v>115.18529978212172</v>
      </c>
      <c r="V6523" s="163">
        <f t="shared" si="1018"/>
        <v>0.9</v>
      </c>
      <c r="W6523" s="164">
        <f t="shared" si="1019"/>
        <v>520655748.51457202</v>
      </c>
      <c r="X6523" s="164">
        <f t="shared" si="1020"/>
        <v>308863184.94655252</v>
      </c>
    </row>
    <row r="6524" spans="10:24" x14ac:dyDescent="0.25">
      <c r="J6524">
        <v>6521</v>
      </c>
      <c r="K6524" s="43">
        <v>0.84819359491441504</v>
      </c>
      <c r="L6524">
        <v>0.40821845328571704</v>
      </c>
      <c r="M6524">
        <v>0.23368285135325007</v>
      </c>
      <c r="N6524" s="44">
        <v>0.27910448880317951</v>
      </c>
      <c r="O6524" s="161">
        <f t="shared" si="1011"/>
        <v>7000000</v>
      </c>
      <c r="P6524" s="162">
        <f t="shared" si="1012"/>
        <v>176.51804733516838</v>
      </c>
      <c r="Q6524" s="162">
        <f t="shared" si="1013"/>
        <v>120.46456210118805</v>
      </c>
      <c r="R6524" s="163">
        <f t="shared" si="1014"/>
        <v>1</v>
      </c>
      <c r="S6524" s="161">
        <f t="shared" si="1015"/>
        <v>7000000</v>
      </c>
      <c r="T6524" s="162">
        <f t="shared" si="1016"/>
        <v>188.83934911172278</v>
      </c>
      <c r="U6524" s="162">
        <f t="shared" si="1017"/>
        <v>117.73228105059403</v>
      </c>
      <c r="V6524" s="163">
        <f t="shared" si="1018"/>
        <v>1</v>
      </c>
      <c r="W6524" s="164">
        <f t="shared" si="1019"/>
        <v>342374396.63786227</v>
      </c>
      <c r="X6524" s="164">
        <f t="shared" si="1020"/>
        <v>347749476.42790133</v>
      </c>
    </row>
    <row r="6525" spans="10:24" x14ac:dyDescent="0.25">
      <c r="J6525">
        <v>6522</v>
      </c>
      <c r="K6525" s="43">
        <v>0.47793647423001429</v>
      </c>
      <c r="L6525">
        <v>0.57994452731661228</v>
      </c>
      <c r="M6525">
        <v>0.77214276243296387</v>
      </c>
      <c r="N6525" s="44">
        <v>0.47446548327326654</v>
      </c>
      <c r="O6525" s="161">
        <f t="shared" si="1011"/>
        <v>5000000</v>
      </c>
      <c r="P6525" s="162">
        <f t="shared" si="1012"/>
        <v>183.02627353211665</v>
      </c>
      <c r="Q6525" s="162">
        <f t="shared" si="1013"/>
        <v>149.9184419691943</v>
      </c>
      <c r="R6525" s="163">
        <f t="shared" si="1014"/>
        <v>1</v>
      </c>
      <c r="S6525" s="161">
        <f t="shared" si="1015"/>
        <v>6000000</v>
      </c>
      <c r="T6525" s="162">
        <f t="shared" si="1016"/>
        <v>191.00875784403888</v>
      </c>
      <c r="U6525" s="162">
        <f t="shared" si="1017"/>
        <v>132.45922098459715</v>
      </c>
      <c r="V6525" s="163">
        <f t="shared" si="1018"/>
        <v>1</v>
      </c>
      <c r="W6525" s="164">
        <f t="shared" si="1019"/>
        <v>115539157.8146117</v>
      </c>
      <c r="X6525" s="164">
        <f t="shared" si="1020"/>
        <v>201297221.15665036</v>
      </c>
    </row>
    <row r="6526" spans="10:24" x14ac:dyDescent="0.25">
      <c r="J6526">
        <v>6523</v>
      </c>
      <c r="K6526" s="43">
        <v>0.45490416649249821</v>
      </c>
      <c r="L6526">
        <v>9.023317588274482E-2</v>
      </c>
      <c r="M6526">
        <v>0.30768558964168657</v>
      </c>
      <c r="N6526" s="44">
        <v>1.8517203935738968E-2</v>
      </c>
      <c r="O6526" s="161">
        <f t="shared" si="1011"/>
        <v>5000000</v>
      </c>
      <c r="P6526" s="162">
        <f t="shared" si="1012"/>
        <v>159.91019222016661</v>
      </c>
      <c r="Q6526" s="162">
        <f t="shared" si="1013"/>
        <v>124.95157343433836</v>
      </c>
      <c r="R6526" s="163">
        <f t="shared" si="1014"/>
        <v>1</v>
      </c>
      <c r="S6526" s="161">
        <f t="shared" si="1015"/>
        <v>6000000</v>
      </c>
      <c r="T6526" s="162">
        <f t="shared" si="1016"/>
        <v>183.30339740672221</v>
      </c>
      <c r="U6526" s="162">
        <f t="shared" si="1017"/>
        <v>119.97578671716917</v>
      </c>
      <c r="V6526" s="163">
        <f t="shared" si="1018"/>
        <v>0.05</v>
      </c>
      <c r="W6526" s="164">
        <f t="shared" si="1019"/>
        <v>124793093.92914125</v>
      </c>
      <c r="X6526" s="164">
        <f t="shared" si="1020"/>
        <v>-131001716.79313409</v>
      </c>
    </row>
    <row r="6527" spans="10:24" x14ac:dyDescent="0.25">
      <c r="J6527">
        <v>6524</v>
      </c>
      <c r="K6527" s="43">
        <v>0.96957347998945065</v>
      </c>
      <c r="L6527">
        <v>0.9434343069216401</v>
      </c>
      <c r="M6527">
        <v>0.50377539787540992</v>
      </c>
      <c r="N6527" s="44">
        <v>0.20612770037071149</v>
      </c>
      <c r="O6527" s="161">
        <f t="shared" si="1011"/>
        <v>9000000</v>
      </c>
      <c r="P6527" s="162">
        <f t="shared" si="1012"/>
        <v>203.76410958189965</v>
      </c>
      <c r="Q6527" s="162">
        <f t="shared" si="1013"/>
        <v>135.18927320645713</v>
      </c>
      <c r="R6527" s="163">
        <f t="shared" si="1014"/>
        <v>1</v>
      </c>
      <c r="S6527" s="161">
        <f t="shared" si="1015"/>
        <v>9000000</v>
      </c>
      <c r="T6527" s="162">
        <f t="shared" si="1016"/>
        <v>197.92136986063321</v>
      </c>
      <c r="U6527" s="162">
        <f t="shared" si="1017"/>
        <v>125.09463660322857</v>
      </c>
      <c r="V6527" s="163">
        <f t="shared" si="1018"/>
        <v>1</v>
      </c>
      <c r="W6527" s="164">
        <f t="shared" si="1019"/>
        <v>567173527.37898266</v>
      </c>
      <c r="X6527" s="164">
        <f t="shared" si="1020"/>
        <v>505440599.31664181</v>
      </c>
    </row>
    <row r="6528" spans="10:24" x14ac:dyDescent="0.25">
      <c r="J6528">
        <v>6525</v>
      </c>
      <c r="K6528" s="43">
        <v>0.85655211037075396</v>
      </c>
      <c r="L6528">
        <v>0.87954701751099251</v>
      </c>
      <c r="M6528">
        <v>0.97419235700481965</v>
      </c>
      <c r="N6528" s="44">
        <v>0.68637838963056585</v>
      </c>
      <c r="O6528" s="161">
        <f t="shared" si="1011"/>
        <v>7000000</v>
      </c>
      <c r="P6528" s="162">
        <f t="shared" si="1012"/>
        <v>197.59088014876198</v>
      </c>
      <c r="Q6528" s="162">
        <f t="shared" si="1013"/>
        <v>173.92657103835992</v>
      </c>
      <c r="R6528" s="163">
        <f t="shared" si="1014"/>
        <v>1</v>
      </c>
      <c r="S6528" s="161">
        <f t="shared" si="1015"/>
        <v>7000000</v>
      </c>
      <c r="T6528" s="162">
        <f t="shared" si="1016"/>
        <v>195.863626716254</v>
      </c>
      <c r="U6528" s="162">
        <f t="shared" si="1017"/>
        <v>144.46328551917998</v>
      </c>
      <c r="V6528" s="163">
        <f t="shared" si="1018"/>
        <v>1</v>
      </c>
      <c r="W6528" s="164">
        <f t="shared" si="1019"/>
        <v>115650163.77281442</v>
      </c>
      <c r="X6528" s="164">
        <f t="shared" si="1020"/>
        <v>209802388.37951821</v>
      </c>
    </row>
    <row r="6529" spans="10:24" x14ac:dyDescent="0.25">
      <c r="J6529">
        <v>6526</v>
      </c>
      <c r="K6529" s="43">
        <v>0.98808095667755069</v>
      </c>
      <c r="L6529">
        <v>0.9697554848104657</v>
      </c>
      <c r="M6529">
        <v>0.55814676032772037</v>
      </c>
      <c r="N6529" s="44">
        <v>0.78929150274415161</v>
      </c>
      <c r="O6529" s="161">
        <f t="shared" si="1011"/>
        <v>9000000</v>
      </c>
      <c r="P6529" s="162">
        <f t="shared" si="1012"/>
        <v>208.15818143503412</v>
      </c>
      <c r="Q6529" s="162">
        <f t="shared" si="1013"/>
        <v>137.92544480150076</v>
      </c>
      <c r="R6529" s="163">
        <f t="shared" si="1014"/>
        <v>1</v>
      </c>
      <c r="S6529" s="161">
        <f t="shared" si="1015"/>
        <v>9000000</v>
      </c>
      <c r="T6529" s="162">
        <f t="shared" si="1016"/>
        <v>199.38606047834472</v>
      </c>
      <c r="U6529" s="162">
        <f t="shared" si="1017"/>
        <v>126.46272240075038</v>
      </c>
      <c r="V6529" s="163">
        <f t="shared" si="1018"/>
        <v>1</v>
      </c>
      <c r="W6529" s="164">
        <f t="shared" si="1019"/>
        <v>582094629.70180023</v>
      </c>
      <c r="X6529" s="164">
        <f t="shared" si="1020"/>
        <v>506310042.698349</v>
      </c>
    </row>
    <row r="6530" spans="10:24" x14ac:dyDescent="0.25">
      <c r="J6530">
        <v>6527</v>
      </c>
      <c r="K6530" s="43">
        <v>0.94686841197035676</v>
      </c>
      <c r="L6530">
        <v>0.91706552357364846</v>
      </c>
      <c r="M6530">
        <v>0.46247152758336618</v>
      </c>
      <c r="N6530" s="44">
        <v>0.19762969673076591</v>
      </c>
      <c r="O6530" s="161">
        <f t="shared" si="1011"/>
        <v>7000000</v>
      </c>
      <c r="P6530" s="162">
        <f t="shared" si="1012"/>
        <v>200.78400615597084</v>
      </c>
      <c r="Q6530" s="162">
        <f t="shared" si="1013"/>
        <v>133.11581797468241</v>
      </c>
      <c r="R6530" s="163">
        <f t="shared" si="1014"/>
        <v>1</v>
      </c>
      <c r="S6530" s="161">
        <f t="shared" si="1015"/>
        <v>9000000</v>
      </c>
      <c r="T6530" s="162">
        <f t="shared" si="1016"/>
        <v>196.92800205199029</v>
      </c>
      <c r="U6530" s="162">
        <f t="shared" si="1017"/>
        <v>124.05790898734121</v>
      </c>
      <c r="V6530" s="163">
        <f t="shared" si="1018"/>
        <v>0.9</v>
      </c>
      <c r="W6530" s="164">
        <f t="shared" si="1019"/>
        <v>423677317.26901901</v>
      </c>
      <c r="X6530" s="164">
        <f t="shared" si="1020"/>
        <v>440247753.82365751</v>
      </c>
    </row>
    <row r="6531" spans="10:24" x14ac:dyDescent="0.25">
      <c r="J6531">
        <v>6528</v>
      </c>
      <c r="K6531" s="43">
        <v>0.37180304629880268</v>
      </c>
      <c r="L6531">
        <v>0.67002556213518216</v>
      </c>
      <c r="M6531">
        <v>1.1672975610418468E-2</v>
      </c>
      <c r="N6531" s="44">
        <v>0.15964852409883057</v>
      </c>
      <c r="O6531" s="161">
        <f t="shared" si="1011"/>
        <v>5000000</v>
      </c>
      <c r="P6531" s="162">
        <f t="shared" si="1012"/>
        <v>186.59975627106877</v>
      </c>
      <c r="Q6531" s="162">
        <f t="shared" si="1013"/>
        <v>89.645492817864238</v>
      </c>
      <c r="R6531" s="163">
        <f t="shared" si="1014"/>
        <v>1</v>
      </c>
      <c r="S6531" s="161">
        <f t="shared" si="1015"/>
        <v>6000000</v>
      </c>
      <c r="T6531" s="162">
        <f t="shared" si="1016"/>
        <v>192.19991875702291</v>
      </c>
      <c r="U6531" s="162">
        <f t="shared" si="1017"/>
        <v>102.32274640893212</v>
      </c>
      <c r="V6531" s="163">
        <f t="shared" si="1018"/>
        <v>0.9</v>
      </c>
      <c r="W6531" s="164">
        <f t="shared" si="1019"/>
        <v>434771317.26602268</v>
      </c>
      <c r="X6531" s="164">
        <f t="shared" si="1020"/>
        <v>335336730.67969024</v>
      </c>
    </row>
    <row r="6532" spans="10:24" x14ac:dyDescent="0.25">
      <c r="J6532">
        <v>6529</v>
      </c>
      <c r="K6532" s="43">
        <v>0.61613516485122932</v>
      </c>
      <c r="L6532">
        <v>0.62406905732066387</v>
      </c>
      <c r="M6532">
        <v>8.0015408049175729E-2</v>
      </c>
      <c r="N6532" s="44">
        <v>0.26298169578468844</v>
      </c>
      <c r="O6532" s="161">
        <f t="shared" si="1011"/>
        <v>6000000</v>
      </c>
      <c r="P6532" s="162">
        <f t="shared" si="1012"/>
        <v>184.74277909268525</v>
      </c>
      <c r="Q6532" s="162">
        <f t="shared" si="1013"/>
        <v>106.9006414807661</v>
      </c>
      <c r="R6532" s="163">
        <f t="shared" si="1014"/>
        <v>1</v>
      </c>
      <c r="S6532" s="161">
        <f t="shared" si="1015"/>
        <v>7000000</v>
      </c>
      <c r="T6532" s="162">
        <f t="shared" si="1016"/>
        <v>191.58092636422842</v>
      </c>
      <c r="U6532" s="162">
        <f t="shared" si="1017"/>
        <v>110.95032074038305</v>
      </c>
      <c r="V6532" s="163">
        <f t="shared" si="1018"/>
        <v>1</v>
      </c>
      <c r="W6532" s="164">
        <f t="shared" si="1019"/>
        <v>417052825.67151493</v>
      </c>
      <c r="X6532" s="164">
        <f t="shared" si="1020"/>
        <v>414414239.36691761</v>
      </c>
    </row>
    <row r="6533" spans="10:24" x14ac:dyDescent="0.25">
      <c r="J6533">
        <v>6530</v>
      </c>
      <c r="K6533" s="43">
        <v>0.17484254684404565</v>
      </c>
      <c r="L6533">
        <v>0.62627682601630186</v>
      </c>
      <c r="M6533">
        <v>0.72739355102869341</v>
      </c>
      <c r="N6533" s="44">
        <v>0.14541359480553717</v>
      </c>
      <c r="O6533" s="161">
        <f t="shared" ref="O6533:O6596" si="1021">VLOOKUP(K6533,$E$5:$H$10,4)</f>
        <v>2000000</v>
      </c>
      <c r="P6533" s="162">
        <f t="shared" ref="P6533:P6596" si="1022">_xlfn.NORM.INV(L6533,$E$12,$E$13)</f>
        <v>184.83012566200722</v>
      </c>
      <c r="Q6533" s="162">
        <f t="shared" ref="Q6533:Q6596" si="1023">_xlfn.NORM.INV(M6533,$E$15,$E$16)</f>
        <v>147.09897957713039</v>
      </c>
      <c r="R6533" s="163">
        <f t="shared" ref="R6533:R6596" si="1024">VLOOKUP(N6533,$E$19:$H$21,4)</f>
        <v>1</v>
      </c>
      <c r="S6533" s="161">
        <f t="shared" ref="S6533:S6596" si="1025">VLOOKUP(K6533,$G$5:$H$10,2)</f>
        <v>5000000</v>
      </c>
      <c r="T6533" s="162">
        <f t="shared" ref="T6533:T6596" si="1026">_xlfn.NORM.INV(L6533,$G$12,$G$13)</f>
        <v>191.61004188733574</v>
      </c>
      <c r="U6533" s="162">
        <f t="shared" ref="U6533:U6596" si="1027">_xlfn.NORM.INV(M6533,$G$15,$G$16)</f>
        <v>131.04948978856518</v>
      </c>
      <c r="V6533" s="163">
        <f t="shared" ref="V6533:V6596" si="1028">VLOOKUP(N6533,$G$19:$H$21,2)</f>
        <v>0.9</v>
      </c>
      <c r="W6533" s="164">
        <f t="shared" ref="W6533:W6596" si="1029">O6533*(P6533-Q6533)*R6533-$D$23-$D$24</f>
        <v>25462292.169753656</v>
      </c>
      <c r="X6533" s="164">
        <f t="shared" ref="X6533:X6596" si="1030">S6533*(T6533-U6533)*V6533-$F$23-$F$24</f>
        <v>122522484.44446754</v>
      </c>
    </row>
    <row r="6534" spans="10:24" x14ac:dyDescent="0.25">
      <c r="J6534">
        <v>6531</v>
      </c>
      <c r="K6534" s="43">
        <v>0.11818319587415604</v>
      </c>
      <c r="L6534">
        <v>0.28015533385921776</v>
      </c>
      <c r="M6534">
        <v>0.54866645961065774</v>
      </c>
      <c r="N6534" s="44">
        <v>0.52351041760199357</v>
      </c>
      <c r="O6534" s="161">
        <f t="shared" si="1021"/>
        <v>2000000</v>
      </c>
      <c r="P6534" s="162">
        <f t="shared" si="1022"/>
        <v>171.26429816672979</v>
      </c>
      <c r="Q6534" s="162">
        <f t="shared" si="1023"/>
        <v>137.44585734325852</v>
      </c>
      <c r="R6534" s="163">
        <f t="shared" si="1024"/>
        <v>1</v>
      </c>
      <c r="S6534" s="161">
        <f t="shared" si="1025"/>
        <v>2000000</v>
      </c>
      <c r="T6534" s="162">
        <f t="shared" si="1026"/>
        <v>187.08809938890994</v>
      </c>
      <c r="U6534" s="162">
        <f t="shared" si="1027"/>
        <v>126.22292867162926</v>
      </c>
      <c r="V6534" s="163">
        <f t="shared" si="1028"/>
        <v>1</v>
      </c>
      <c r="W6534" s="164">
        <f t="shared" si="1029"/>
        <v>17636881.646942526</v>
      </c>
      <c r="X6534" s="164">
        <f t="shared" si="1030"/>
        <v>-28269658.565438643</v>
      </c>
    </row>
    <row r="6535" spans="10:24" x14ac:dyDescent="0.25">
      <c r="J6535">
        <v>6532</v>
      </c>
      <c r="K6535" s="43">
        <v>0.22443744455323678</v>
      </c>
      <c r="L6535">
        <v>0.17878508386453729</v>
      </c>
      <c r="M6535">
        <v>0.9637039788055255</v>
      </c>
      <c r="N6535" s="44">
        <v>0.61701895923998384</v>
      </c>
      <c r="O6535" s="161">
        <f t="shared" si="1021"/>
        <v>2000000</v>
      </c>
      <c r="P6535" s="162">
        <f t="shared" si="1022"/>
        <v>166.19992561304682</v>
      </c>
      <c r="Q6535" s="162">
        <f t="shared" si="1023"/>
        <v>170.90774249465952</v>
      </c>
      <c r="R6535" s="163">
        <f t="shared" si="1024"/>
        <v>1</v>
      </c>
      <c r="S6535" s="161">
        <f t="shared" si="1025"/>
        <v>5000000</v>
      </c>
      <c r="T6535" s="162">
        <f t="shared" si="1026"/>
        <v>185.39997520434895</v>
      </c>
      <c r="U6535" s="162">
        <f t="shared" si="1027"/>
        <v>142.95387124732974</v>
      </c>
      <c r="V6535" s="163">
        <f t="shared" si="1028"/>
        <v>1</v>
      </c>
      <c r="W6535" s="164">
        <f t="shared" si="1029"/>
        <v>-59415633.763225399</v>
      </c>
      <c r="X6535" s="164">
        <f t="shared" si="1030"/>
        <v>62230519.78509602</v>
      </c>
    </row>
    <row r="6536" spans="10:24" x14ac:dyDescent="0.25">
      <c r="J6536">
        <v>6533</v>
      </c>
      <c r="K6536" s="43">
        <v>0.33258163787371653</v>
      </c>
      <c r="L6536">
        <v>0.95306465504748539</v>
      </c>
      <c r="M6536">
        <v>0.79327398116915993</v>
      </c>
      <c r="N6536" s="44">
        <v>3.901867600243103E-2</v>
      </c>
      <c r="O6536" s="161">
        <f t="shared" si="1021"/>
        <v>5000000</v>
      </c>
      <c r="P6536" s="162">
        <f t="shared" si="1022"/>
        <v>205.1298591686103</v>
      </c>
      <c r="Q6536" s="162">
        <f t="shared" si="1023"/>
        <v>151.35667801269921</v>
      </c>
      <c r="R6536" s="163">
        <f t="shared" si="1024"/>
        <v>1</v>
      </c>
      <c r="S6536" s="161">
        <f t="shared" si="1025"/>
        <v>6000000</v>
      </c>
      <c r="T6536" s="162">
        <f t="shared" si="1026"/>
        <v>198.37661972287009</v>
      </c>
      <c r="U6536" s="162">
        <f t="shared" si="1027"/>
        <v>133.1783390063496</v>
      </c>
      <c r="V6536" s="163">
        <f t="shared" si="1028"/>
        <v>0.9</v>
      </c>
      <c r="W6536" s="164">
        <f t="shared" si="1029"/>
        <v>218865905.77955544</v>
      </c>
      <c r="X6536" s="164">
        <f t="shared" si="1030"/>
        <v>202070715.86921066</v>
      </c>
    </row>
    <row r="6537" spans="10:24" x14ac:dyDescent="0.25">
      <c r="J6537">
        <v>6534</v>
      </c>
      <c r="K6537" s="43">
        <v>0.77576447259381731</v>
      </c>
      <c r="L6537">
        <v>0.95701969070408222</v>
      </c>
      <c r="M6537">
        <v>0.15156263172065876</v>
      </c>
      <c r="N6537" s="44">
        <v>0.79010503292484113</v>
      </c>
      <c r="O6537" s="161">
        <f t="shared" si="1021"/>
        <v>7000000</v>
      </c>
      <c r="P6537" s="162">
        <f t="shared" si="1022"/>
        <v>205.75652328756405</v>
      </c>
      <c r="Q6537" s="162">
        <f t="shared" si="1023"/>
        <v>114.4049099504135</v>
      </c>
      <c r="R6537" s="163">
        <f t="shared" si="1024"/>
        <v>1</v>
      </c>
      <c r="S6537" s="161">
        <f t="shared" si="1025"/>
        <v>7000000</v>
      </c>
      <c r="T6537" s="162">
        <f t="shared" si="1026"/>
        <v>198.58550776252136</v>
      </c>
      <c r="U6537" s="162">
        <f t="shared" si="1027"/>
        <v>114.70245497520675</v>
      </c>
      <c r="V6537" s="163">
        <f t="shared" si="1028"/>
        <v>1</v>
      </c>
      <c r="W6537" s="164">
        <f t="shared" si="1029"/>
        <v>589461293.3600539</v>
      </c>
      <c r="X6537" s="164">
        <f t="shared" si="1030"/>
        <v>437181369.51120234</v>
      </c>
    </row>
    <row r="6538" spans="10:24" x14ac:dyDescent="0.25">
      <c r="J6538">
        <v>6535</v>
      </c>
      <c r="K6538" s="43">
        <v>0.47656864810982158</v>
      </c>
      <c r="L6538">
        <v>0.21874623928372094</v>
      </c>
      <c r="M6538">
        <v>0.25649365503109411</v>
      </c>
      <c r="N6538" s="44">
        <v>0.22693097069444046</v>
      </c>
      <c r="O6538" s="161">
        <f t="shared" si="1021"/>
        <v>5000000</v>
      </c>
      <c r="P6538" s="162">
        <f t="shared" si="1022"/>
        <v>168.35348244042012</v>
      </c>
      <c r="Q6538" s="162">
        <f t="shared" si="1023"/>
        <v>121.91613500829659</v>
      </c>
      <c r="R6538" s="163">
        <f t="shared" si="1024"/>
        <v>1</v>
      </c>
      <c r="S6538" s="161">
        <f t="shared" si="1025"/>
        <v>6000000</v>
      </c>
      <c r="T6538" s="162">
        <f t="shared" si="1026"/>
        <v>186.11782748014005</v>
      </c>
      <c r="U6538" s="162">
        <f t="shared" si="1027"/>
        <v>118.45806750414829</v>
      </c>
      <c r="V6538" s="163">
        <f t="shared" si="1028"/>
        <v>1</v>
      </c>
      <c r="W6538" s="164">
        <f t="shared" si="1029"/>
        <v>182186737.16061765</v>
      </c>
      <c r="X6538" s="164">
        <f t="shared" si="1030"/>
        <v>255958559.85595059</v>
      </c>
    </row>
    <row r="6539" spans="10:24" x14ac:dyDescent="0.25">
      <c r="J6539">
        <v>6536</v>
      </c>
      <c r="K6539" s="43">
        <v>0.73374629065391661</v>
      </c>
      <c r="L6539">
        <v>4.7847824459975485E-2</v>
      </c>
      <c r="M6539">
        <v>0.44328674558177894</v>
      </c>
      <c r="N6539" s="44">
        <v>0.35949056670546786</v>
      </c>
      <c r="O6539" s="161">
        <f t="shared" si="1021"/>
        <v>6000000</v>
      </c>
      <c r="P6539" s="162">
        <f t="shared" si="1022"/>
        <v>155.00866197078355</v>
      </c>
      <c r="Q6539" s="162">
        <f t="shared" si="1023"/>
        <v>132.14717432600594</v>
      </c>
      <c r="R6539" s="163">
        <f t="shared" si="1024"/>
        <v>1</v>
      </c>
      <c r="S6539" s="161">
        <f t="shared" si="1025"/>
        <v>7000000</v>
      </c>
      <c r="T6539" s="162">
        <f t="shared" si="1026"/>
        <v>181.66955399026119</v>
      </c>
      <c r="U6539" s="162">
        <f t="shared" si="1027"/>
        <v>123.57358716300297</v>
      </c>
      <c r="V6539" s="163">
        <f t="shared" si="1028"/>
        <v>1</v>
      </c>
      <c r="W6539" s="164">
        <f t="shared" si="1029"/>
        <v>87168925.868665665</v>
      </c>
      <c r="X6539" s="164">
        <f t="shared" si="1030"/>
        <v>256671767.79080755</v>
      </c>
    </row>
    <row r="6540" spans="10:24" x14ac:dyDescent="0.25">
      <c r="J6540">
        <v>6537</v>
      </c>
      <c r="K6540" s="43">
        <v>0.69413095580102413</v>
      </c>
      <c r="L6540">
        <v>0.44079523505757612</v>
      </c>
      <c r="M6540">
        <v>5.4737201322571982E-2</v>
      </c>
      <c r="N6540" s="44">
        <v>0.16110019928747699</v>
      </c>
      <c r="O6540" s="161">
        <f t="shared" si="1021"/>
        <v>6000000</v>
      </c>
      <c r="P6540" s="162">
        <f t="shared" si="1022"/>
        <v>177.76570025561719</v>
      </c>
      <c r="Q6540" s="162">
        <f t="shared" si="1023"/>
        <v>102.98879954299119</v>
      </c>
      <c r="R6540" s="163">
        <f t="shared" si="1024"/>
        <v>1</v>
      </c>
      <c r="S6540" s="161">
        <f t="shared" si="1025"/>
        <v>7000000</v>
      </c>
      <c r="T6540" s="162">
        <f t="shared" si="1026"/>
        <v>189.25523341853906</v>
      </c>
      <c r="U6540" s="162">
        <f t="shared" si="1027"/>
        <v>108.99439977149559</v>
      </c>
      <c r="V6540" s="163">
        <f t="shared" si="1028"/>
        <v>0.9</v>
      </c>
      <c r="W6540" s="164">
        <f t="shared" si="1029"/>
        <v>398661404.275756</v>
      </c>
      <c r="X6540" s="164">
        <f t="shared" si="1030"/>
        <v>355643251.97637385</v>
      </c>
    </row>
    <row r="6541" spans="10:24" x14ac:dyDescent="0.25">
      <c r="J6541">
        <v>6538</v>
      </c>
      <c r="K6541" s="43">
        <v>0.13953296419590122</v>
      </c>
      <c r="L6541">
        <v>0.96033898798453465</v>
      </c>
      <c r="M6541">
        <v>0.56144156740281603</v>
      </c>
      <c r="N6541" s="44">
        <v>0.88232802391884257</v>
      </c>
      <c r="O6541" s="161">
        <f t="shared" si="1021"/>
        <v>2000000</v>
      </c>
      <c r="P6541" s="162">
        <f t="shared" si="1022"/>
        <v>206.3195019246711</v>
      </c>
      <c r="Q6541" s="162">
        <f t="shared" si="1023"/>
        <v>138.09250240200834</v>
      </c>
      <c r="R6541" s="163">
        <f t="shared" si="1024"/>
        <v>1</v>
      </c>
      <c r="S6541" s="161">
        <f t="shared" si="1025"/>
        <v>2000000</v>
      </c>
      <c r="T6541" s="162">
        <f t="shared" si="1026"/>
        <v>198.77316730822369</v>
      </c>
      <c r="U6541" s="162">
        <f t="shared" si="1027"/>
        <v>126.54625120100417</v>
      </c>
      <c r="V6541" s="163">
        <f t="shared" si="1028"/>
        <v>1</v>
      </c>
      <c r="W6541" s="164">
        <f t="shared" si="1029"/>
        <v>86453999.045325518</v>
      </c>
      <c r="X6541" s="164">
        <f t="shared" si="1030"/>
        <v>-5546167.7855609655</v>
      </c>
    </row>
    <row r="6542" spans="10:24" x14ac:dyDescent="0.25">
      <c r="J6542">
        <v>6539</v>
      </c>
      <c r="K6542" s="43">
        <v>0.69271207641172816</v>
      </c>
      <c r="L6542">
        <v>0.28921489518525922</v>
      </c>
      <c r="M6542">
        <v>0.81634679649166086</v>
      </c>
      <c r="N6542" s="44">
        <v>0.9054132538439531</v>
      </c>
      <c r="O6542" s="161">
        <f t="shared" si="1021"/>
        <v>6000000</v>
      </c>
      <c r="P6542" s="162">
        <f t="shared" si="1022"/>
        <v>171.66480349068564</v>
      </c>
      <c r="Q6542" s="162">
        <f t="shared" si="1023"/>
        <v>153.03060690441805</v>
      </c>
      <c r="R6542" s="163">
        <f t="shared" si="1024"/>
        <v>1</v>
      </c>
      <c r="S6542" s="161">
        <f t="shared" si="1025"/>
        <v>7000000</v>
      </c>
      <c r="T6542" s="162">
        <f t="shared" si="1026"/>
        <v>187.22160116356187</v>
      </c>
      <c r="U6542" s="162">
        <f t="shared" si="1027"/>
        <v>134.01530345220903</v>
      </c>
      <c r="V6542" s="163">
        <f t="shared" si="1028"/>
        <v>1</v>
      </c>
      <c r="W6542" s="164">
        <f t="shared" si="1029"/>
        <v>61805179.517605558</v>
      </c>
      <c r="X6542" s="164">
        <f t="shared" si="1030"/>
        <v>222444083.9794699</v>
      </c>
    </row>
    <row r="6543" spans="10:24" x14ac:dyDescent="0.25">
      <c r="J6543">
        <v>6540</v>
      </c>
      <c r="K6543" s="43">
        <v>0.6609627162236742</v>
      </c>
      <c r="L6543">
        <v>0.52310323135653569</v>
      </c>
      <c r="M6543">
        <v>0.39766269541223354</v>
      </c>
      <c r="N6543" s="44">
        <v>0.64271340441219216</v>
      </c>
      <c r="O6543" s="161">
        <f t="shared" si="1021"/>
        <v>6000000</v>
      </c>
      <c r="P6543" s="162">
        <f t="shared" si="1022"/>
        <v>180.86915430839153</v>
      </c>
      <c r="Q6543" s="162">
        <f t="shared" si="1023"/>
        <v>129.81196788307616</v>
      </c>
      <c r="R6543" s="163">
        <f t="shared" si="1024"/>
        <v>1</v>
      </c>
      <c r="S6543" s="161">
        <f t="shared" si="1025"/>
        <v>7000000</v>
      </c>
      <c r="T6543" s="162">
        <f t="shared" si="1026"/>
        <v>190.28971810279717</v>
      </c>
      <c r="U6543" s="162">
        <f t="shared" si="1027"/>
        <v>122.40598394153808</v>
      </c>
      <c r="V6543" s="163">
        <f t="shared" si="1028"/>
        <v>1</v>
      </c>
      <c r="W6543" s="164">
        <f t="shared" si="1029"/>
        <v>256343118.55189216</v>
      </c>
      <c r="X6543" s="164">
        <f t="shared" si="1030"/>
        <v>325186139.12881356</v>
      </c>
    </row>
    <row r="6544" spans="10:24" x14ac:dyDescent="0.25">
      <c r="J6544">
        <v>6541</v>
      </c>
      <c r="K6544" s="43">
        <v>0.8968728411242235</v>
      </c>
      <c r="L6544">
        <v>0.93612333321573349</v>
      </c>
      <c r="M6544">
        <v>0.78820893070776354</v>
      </c>
      <c r="N6544" s="44">
        <v>0.29464864544096725</v>
      </c>
      <c r="O6544" s="161">
        <f t="shared" si="1021"/>
        <v>7000000</v>
      </c>
      <c r="P6544" s="162">
        <f t="shared" si="1022"/>
        <v>202.845322078799</v>
      </c>
      <c r="Q6544" s="162">
        <f t="shared" si="1023"/>
        <v>151.00444162114991</v>
      </c>
      <c r="R6544" s="163">
        <f t="shared" si="1024"/>
        <v>1</v>
      </c>
      <c r="S6544" s="161">
        <f t="shared" si="1025"/>
        <v>7000000</v>
      </c>
      <c r="T6544" s="162">
        <f t="shared" si="1026"/>
        <v>197.61510735959968</v>
      </c>
      <c r="U6544" s="162">
        <f t="shared" si="1027"/>
        <v>133.00222081057495</v>
      </c>
      <c r="V6544" s="163">
        <f t="shared" si="1028"/>
        <v>1</v>
      </c>
      <c r="W6544" s="164">
        <f t="shared" si="1029"/>
        <v>312886163.20354366</v>
      </c>
      <c r="X6544" s="164">
        <f t="shared" si="1030"/>
        <v>302290205.84317303</v>
      </c>
    </row>
    <row r="6545" spans="10:24" x14ac:dyDescent="0.25">
      <c r="J6545">
        <v>6542</v>
      </c>
      <c r="K6545" s="43">
        <v>0.25632509057600994</v>
      </c>
      <c r="L6545">
        <v>0.51714528895750045</v>
      </c>
      <c r="M6545">
        <v>0.23773471448509864</v>
      </c>
      <c r="N6545" s="44">
        <v>0.86652213561974678</v>
      </c>
      <c r="O6545" s="161">
        <f t="shared" si="1021"/>
        <v>2000000</v>
      </c>
      <c r="P6545" s="162">
        <f t="shared" si="1022"/>
        <v>180.64485156641592</v>
      </c>
      <c r="Q6545" s="162">
        <f t="shared" si="1023"/>
        <v>120.72783416878933</v>
      </c>
      <c r="R6545" s="163">
        <f t="shared" si="1024"/>
        <v>1</v>
      </c>
      <c r="S6545" s="161">
        <f t="shared" si="1025"/>
        <v>5000000</v>
      </c>
      <c r="T6545" s="162">
        <f t="shared" si="1026"/>
        <v>190.21495052213865</v>
      </c>
      <c r="U6545" s="162">
        <f t="shared" si="1027"/>
        <v>117.86391708439467</v>
      </c>
      <c r="V6545" s="163">
        <f t="shared" si="1028"/>
        <v>1</v>
      </c>
      <c r="W6545" s="164">
        <f t="shared" si="1029"/>
        <v>69834034.795253187</v>
      </c>
      <c r="X6545" s="164">
        <f t="shared" si="1030"/>
        <v>211755167.18871987</v>
      </c>
    </row>
    <row r="6546" spans="10:24" x14ac:dyDescent="0.25">
      <c r="J6546">
        <v>6543</v>
      </c>
      <c r="K6546" s="43">
        <v>0.53230766377218042</v>
      </c>
      <c r="L6546">
        <v>0.44119340282010078</v>
      </c>
      <c r="M6546">
        <v>5.6031144410294442E-2</v>
      </c>
      <c r="N6546" s="44">
        <v>0.63898448227763938</v>
      </c>
      <c r="O6546" s="161">
        <f t="shared" si="1021"/>
        <v>5000000</v>
      </c>
      <c r="P6546" s="162">
        <f t="shared" si="1022"/>
        <v>177.78083700383453</v>
      </c>
      <c r="Q6546" s="162">
        <f t="shared" si="1023"/>
        <v>103.22016796953369</v>
      </c>
      <c r="R6546" s="163">
        <f t="shared" si="1024"/>
        <v>1</v>
      </c>
      <c r="S6546" s="161">
        <f t="shared" si="1025"/>
        <v>6000000</v>
      </c>
      <c r="T6546" s="162">
        <f t="shared" si="1026"/>
        <v>189.26027900127818</v>
      </c>
      <c r="U6546" s="162">
        <f t="shared" si="1027"/>
        <v>109.11008398476685</v>
      </c>
      <c r="V6546" s="163">
        <f t="shared" si="1028"/>
        <v>1</v>
      </c>
      <c r="W6546" s="164">
        <f t="shared" si="1029"/>
        <v>322803345.1715042</v>
      </c>
      <c r="X6546" s="164">
        <f t="shared" si="1030"/>
        <v>330901170.09906799</v>
      </c>
    </row>
    <row r="6547" spans="10:24" x14ac:dyDescent="0.25">
      <c r="J6547">
        <v>6544</v>
      </c>
      <c r="K6547" s="43">
        <v>0.56984421112110017</v>
      </c>
      <c r="L6547">
        <v>3.8431427294103981E-2</v>
      </c>
      <c r="M6547">
        <v>0.5740999242245779</v>
      </c>
      <c r="N6547" s="44">
        <v>0.30568339919013576</v>
      </c>
      <c r="O6547" s="161">
        <f t="shared" si="1021"/>
        <v>6000000</v>
      </c>
      <c r="P6547" s="162">
        <f t="shared" si="1022"/>
        <v>153.46221133412249</v>
      </c>
      <c r="Q6547" s="162">
        <f t="shared" si="1023"/>
        <v>138.73644116166747</v>
      </c>
      <c r="R6547" s="163">
        <f t="shared" si="1024"/>
        <v>1</v>
      </c>
      <c r="S6547" s="161">
        <f t="shared" si="1025"/>
        <v>6000000</v>
      </c>
      <c r="T6547" s="162">
        <f t="shared" si="1026"/>
        <v>181.15407044470749</v>
      </c>
      <c r="U6547" s="162">
        <f t="shared" si="1027"/>
        <v>126.86822058083374</v>
      </c>
      <c r="V6547" s="163">
        <f t="shared" si="1028"/>
        <v>1</v>
      </c>
      <c r="W6547" s="164">
        <f t="shared" si="1029"/>
        <v>38354621.034730092</v>
      </c>
      <c r="X6547" s="164">
        <f t="shared" si="1030"/>
        <v>175715099.1832425</v>
      </c>
    </row>
    <row r="6548" spans="10:24" x14ac:dyDescent="0.25">
      <c r="J6548">
        <v>6545</v>
      </c>
      <c r="K6548" s="43">
        <v>0.57884184399501937</v>
      </c>
      <c r="L6548">
        <v>0.47717423952393978</v>
      </c>
      <c r="M6548">
        <v>0.53058904711312227</v>
      </c>
      <c r="N6548" s="44">
        <v>0.6745296967757124</v>
      </c>
      <c r="O6548" s="161">
        <f t="shared" si="1021"/>
        <v>6000000</v>
      </c>
      <c r="P6548" s="162">
        <f t="shared" si="1022"/>
        <v>179.14129575533235</v>
      </c>
      <c r="Q6548" s="162">
        <f t="shared" si="1023"/>
        <v>136.53501311794415</v>
      </c>
      <c r="R6548" s="163">
        <f t="shared" si="1024"/>
        <v>1</v>
      </c>
      <c r="S6548" s="161">
        <f t="shared" si="1025"/>
        <v>6000000</v>
      </c>
      <c r="T6548" s="162">
        <f t="shared" si="1026"/>
        <v>189.71376525177746</v>
      </c>
      <c r="U6548" s="162">
        <f t="shared" si="1027"/>
        <v>125.76750655897207</v>
      </c>
      <c r="V6548" s="163">
        <f t="shared" si="1028"/>
        <v>1</v>
      </c>
      <c r="W6548" s="164">
        <f t="shared" si="1029"/>
        <v>205637695.82432923</v>
      </c>
      <c r="X6548" s="164">
        <f t="shared" si="1030"/>
        <v>233677552.15683234</v>
      </c>
    </row>
    <row r="6549" spans="10:24" x14ac:dyDescent="0.25">
      <c r="J6549">
        <v>6546</v>
      </c>
      <c r="K6549" s="43">
        <v>0.10857189280699264</v>
      </c>
      <c r="L6549">
        <v>0.64295117241604338</v>
      </c>
      <c r="M6549">
        <v>3.2366391589555343E-2</v>
      </c>
      <c r="N6549" s="44">
        <v>4.5798095174795606E-2</v>
      </c>
      <c r="O6549" s="161">
        <f t="shared" si="1021"/>
        <v>2000000</v>
      </c>
      <c r="P6549" s="162">
        <f t="shared" si="1022"/>
        <v>185.49537603895436</v>
      </c>
      <c r="Q6549" s="162">
        <f t="shared" si="1023"/>
        <v>98.0580185882026</v>
      </c>
      <c r="R6549" s="163">
        <f t="shared" si="1024"/>
        <v>1</v>
      </c>
      <c r="S6549" s="161">
        <f t="shared" si="1025"/>
        <v>2000000</v>
      </c>
      <c r="T6549" s="162">
        <f t="shared" si="1026"/>
        <v>191.83179201298478</v>
      </c>
      <c r="U6549" s="162">
        <f t="shared" si="1027"/>
        <v>106.5290092941013</v>
      </c>
      <c r="V6549" s="163">
        <f t="shared" si="1028"/>
        <v>0.9</v>
      </c>
      <c r="W6549" s="164">
        <f t="shared" si="1029"/>
        <v>124874714.90150353</v>
      </c>
      <c r="X6549" s="164">
        <f t="shared" si="1030"/>
        <v>3545008.8939902782</v>
      </c>
    </row>
    <row r="6550" spans="10:24" x14ac:dyDescent="0.25">
      <c r="J6550">
        <v>6547</v>
      </c>
      <c r="K6550" s="43">
        <v>0.71338493745678899</v>
      </c>
      <c r="L6550">
        <v>3.0135558705574494E-2</v>
      </c>
      <c r="M6550">
        <v>0.94626650846738836</v>
      </c>
      <c r="N6550" s="44">
        <v>0.8560604786733168</v>
      </c>
      <c r="O6550" s="161">
        <f t="shared" si="1021"/>
        <v>6000000</v>
      </c>
      <c r="P6550" s="162">
        <f t="shared" si="1022"/>
        <v>151.8179242668071</v>
      </c>
      <c r="Q6550" s="162">
        <f t="shared" si="1023"/>
        <v>167.19366870011041</v>
      </c>
      <c r="R6550" s="163">
        <f t="shared" si="1024"/>
        <v>1</v>
      </c>
      <c r="S6550" s="161">
        <f t="shared" si="1025"/>
        <v>7000000</v>
      </c>
      <c r="T6550" s="162">
        <f t="shared" si="1026"/>
        <v>180.60597475560238</v>
      </c>
      <c r="U6550" s="162">
        <f t="shared" si="1027"/>
        <v>141.09683435005519</v>
      </c>
      <c r="V6550" s="163">
        <f t="shared" si="1028"/>
        <v>1</v>
      </c>
      <c r="W6550" s="164">
        <f t="shared" si="1029"/>
        <v>-142254466.59981987</v>
      </c>
      <c r="X6550" s="164">
        <f t="shared" si="1030"/>
        <v>126563982.83883029</v>
      </c>
    </row>
    <row r="6551" spans="10:24" x14ac:dyDescent="0.25">
      <c r="J6551">
        <v>6548</v>
      </c>
      <c r="K6551" s="43">
        <v>0.38067453515284744</v>
      </c>
      <c r="L6551">
        <v>0.93930743020166796</v>
      </c>
      <c r="M6551">
        <v>0.93819110935774896</v>
      </c>
      <c r="N6551" s="44">
        <v>0.69828994110207776</v>
      </c>
      <c r="O6551" s="161">
        <f t="shared" si="1021"/>
        <v>5000000</v>
      </c>
      <c r="P6551" s="162">
        <f t="shared" si="1022"/>
        <v>203.23478662918865</v>
      </c>
      <c r="Q6551" s="162">
        <f t="shared" si="1023"/>
        <v>165.79528892301445</v>
      </c>
      <c r="R6551" s="163">
        <f t="shared" si="1024"/>
        <v>1</v>
      </c>
      <c r="S6551" s="161">
        <f t="shared" si="1025"/>
        <v>6000000</v>
      </c>
      <c r="T6551" s="162">
        <f t="shared" si="1026"/>
        <v>197.74492887639622</v>
      </c>
      <c r="U6551" s="162">
        <f t="shared" si="1027"/>
        <v>140.39764446150724</v>
      </c>
      <c r="V6551" s="163">
        <f t="shared" si="1028"/>
        <v>1</v>
      </c>
      <c r="W6551" s="164">
        <f t="shared" si="1029"/>
        <v>137197488.53087097</v>
      </c>
      <c r="X6551" s="164">
        <f t="shared" si="1030"/>
        <v>194083706.48933387</v>
      </c>
    </row>
    <row r="6552" spans="10:24" x14ac:dyDescent="0.25">
      <c r="J6552">
        <v>6549</v>
      </c>
      <c r="K6552" s="43">
        <v>0.51842299937289327</v>
      </c>
      <c r="L6552">
        <v>0.1057824280759927</v>
      </c>
      <c r="M6552">
        <v>0.15363928166395535</v>
      </c>
      <c r="N6552" s="44">
        <v>2.4229685958119251E-3</v>
      </c>
      <c r="O6552" s="161">
        <f t="shared" si="1021"/>
        <v>5000000</v>
      </c>
      <c r="P6552" s="162">
        <f t="shared" si="1022"/>
        <v>161.2608892613739</v>
      </c>
      <c r="Q6552" s="162">
        <f t="shared" si="1023"/>
        <v>114.58101836209502</v>
      </c>
      <c r="R6552" s="163">
        <f t="shared" si="1024"/>
        <v>1</v>
      </c>
      <c r="S6552" s="161">
        <f t="shared" si="1025"/>
        <v>6000000</v>
      </c>
      <c r="T6552" s="162">
        <f t="shared" si="1026"/>
        <v>183.7536297537913</v>
      </c>
      <c r="U6552" s="162">
        <f t="shared" si="1027"/>
        <v>114.79050918104751</v>
      </c>
      <c r="V6552" s="163">
        <f t="shared" si="1028"/>
        <v>0.05</v>
      </c>
      <c r="W6552" s="164">
        <f t="shared" si="1029"/>
        <v>183399354.4963944</v>
      </c>
      <c r="X6552" s="164">
        <f t="shared" si="1030"/>
        <v>-129311063.82817686</v>
      </c>
    </row>
    <row r="6553" spans="10:24" x14ac:dyDescent="0.25">
      <c r="J6553">
        <v>6550</v>
      </c>
      <c r="K6553" s="43">
        <v>0.19125239556026175</v>
      </c>
      <c r="L6553">
        <v>0.71256634136855723</v>
      </c>
      <c r="M6553">
        <v>6.2704274917289582E-2</v>
      </c>
      <c r="N6553" s="44">
        <v>0.80565046741135438</v>
      </c>
      <c r="O6553" s="161">
        <f t="shared" si="1021"/>
        <v>2000000</v>
      </c>
      <c r="P6553" s="162">
        <f t="shared" si="1022"/>
        <v>188.41346463732228</v>
      </c>
      <c r="Q6553" s="162">
        <f t="shared" si="1023"/>
        <v>104.35076664499402</v>
      </c>
      <c r="R6553" s="163">
        <f t="shared" si="1024"/>
        <v>1</v>
      </c>
      <c r="S6553" s="161">
        <f t="shared" si="1025"/>
        <v>5000000</v>
      </c>
      <c r="T6553" s="162">
        <f t="shared" si="1026"/>
        <v>192.80448821244076</v>
      </c>
      <c r="U6553" s="162">
        <f t="shared" si="1027"/>
        <v>109.67538332249701</v>
      </c>
      <c r="V6553" s="163">
        <f t="shared" si="1028"/>
        <v>1</v>
      </c>
      <c r="W6553" s="164">
        <f t="shared" si="1029"/>
        <v>118125395.98465651</v>
      </c>
      <c r="X6553" s="164">
        <f t="shared" si="1030"/>
        <v>265645524.44971871</v>
      </c>
    </row>
    <row r="6554" spans="10:24" x14ac:dyDescent="0.25">
      <c r="J6554">
        <v>6551</v>
      </c>
      <c r="K6554" s="43">
        <v>0.58858954939269514</v>
      </c>
      <c r="L6554">
        <v>0.15471376461655539</v>
      </c>
      <c r="M6554">
        <v>0.34523308826849308</v>
      </c>
      <c r="N6554" s="44">
        <v>0.83404581310224357</v>
      </c>
      <c r="O6554" s="161">
        <f t="shared" si="1021"/>
        <v>6000000</v>
      </c>
      <c r="P6554" s="162">
        <f t="shared" si="1022"/>
        <v>164.75364023915668</v>
      </c>
      <c r="Q6554" s="162">
        <f t="shared" si="1023"/>
        <v>127.03554985259278</v>
      </c>
      <c r="R6554" s="163">
        <f t="shared" si="1024"/>
        <v>1</v>
      </c>
      <c r="S6554" s="161">
        <f t="shared" si="1025"/>
        <v>6000000</v>
      </c>
      <c r="T6554" s="162">
        <f t="shared" si="1026"/>
        <v>184.91788007971888</v>
      </c>
      <c r="U6554" s="162">
        <f t="shared" si="1027"/>
        <v>121.01777492629638</v>
      </c>
      <c r="V6554" s="163">
        <f t="shared" si="1028"/>
        <v>1</v>
      </c>
      <c r="W6554" s="164">
        <f t="shared" si="1029"/>
        <v>176308542.31938341</v>
      </c>
      <c r="X6554" s="164">
        <f t="shared" si="1030"/>
        <v>233400630.92053503</v>
      </c>
    </row>
    <row r="6555" spans="10:24" x14ac:dyDescent="0.25">
      <c r="J6555">
        <v>6552</v>
      </c>
      <c r="K6555" s="43">
        <v>0.87934305297386339</v>
      </c>
      <c r="L6555">
        <v>0.220945634915381</v>
      </c>
      <c r="M6555">
        <v>0.35900281618928376</v>
      </c>
      <c r="N6555" s="44">
        <v>0.46157467148484055</v>
      </c>
      <c r="O6555" s="161">
        <f t="shared" si="1021"/>
        <v>7000000</v>
      </c>
      <c r="P6555" s="162">
        <f t="shared" si="1022"/>
        <v>168.46494843633096</v>
      </c>
      <c r="Q6555" s="162">
        <f t="shared" si="1023"/>
        <v>127.77749002456507</v>
      </c>
      <c r="R6555" s="163">
        <f t="shared" si="1024"/>
        <v>1</v>
      </c>
      <c r="S6555" s="161">
        <f t="shared" si="1025"/>
        <v>7000000</v>
      </c>
      <c r="T6555" s="162">
        <f t="shared" si="1026"/>
        <v>186.15498281211032</v>
      </c>
      <c r="U6555" s="162">
        <f t="shared" si="1027"/>
        <v>121.38874501228253</v>
      </c>
      <c r="V6555" s="163">
        <f t="shared" si="1028"/>
        <v>1</v>
      </c>
      <c r="W6555" s="164">
        <f t="shared" si="1029"/>
        <v>234812208.88236123</v>
      </c>
      <c r="X6555" s="164">
        <f t="shared" si="1030"/>
        <v>303363664.59879452</v>
      </c>
    </row>
    <row r="6556" spans="10:24" x14ac:dyDescent="0.25">
      <c r="J6556">
        <v>6553</v>
      </c>
      <c r="K6556" s="43">
        <v>0.68827522472382907</v>
      </c>
      <c r="L6556">
        <v>0.82223353616517969</v>
      </c>
      <c r="M6556">
        <v>0.16961487488201477</v>
      </c>
      <c r="N6556" s="44">
        <v>0.52711081735266019</v>
      </c>
      <c r="O6556" s="161">
        <f t="shared" si="1021"/>
        <v>6000000</v>
      </c>
      <c r="P6556" s="162">
        <f t="shared" si="1022"/>
        <v>193.85865715811767</v>
      </c>
      <c r="Q6556" s="162">
        <f t="shared" si="1023"/>
        <v>115.88623457116493</v>
      </c>
      <c r="R6556" s="163">
        <f t="shared" si="1024"/>
        <v>1</v>
      </c>
      <c r="S6556" s="161">
        <f t="shared" si="1025"/>
        <v>7000000</v>
      </c>
      <c r="T6556" s="162">
        <f t="shared" si="1026"/>
        <v>194.61955238603923</v>
      </c>
      <c r="U6556" s="162">
        <f t="shared" si="1027"/>
        <v>115.44311728558246</v>
      </c>
      <c r="V6556" s="163">
        <f t="shared" si="1028"/>
        <v>1</v>
      </c>
      <c r="W6556" s="164">
        <f t="shared" si="1029"/>
        <v>417834535.52171642</v>
      </c>
      <c r="X6556" s="164">
        <f t="shared" si="1030"/>
        <v>404235045.70319736</v>
      </c>
    </row>
    <row r="6557" spans="10:24" x14ac:dyDescent="0.25">
      <c r="J6557">
        <v>6554</v>
      </c>
      <c r="K6557" s="43">
        <v>0.92869713491950745</v>
      </c>
      <c r="L6557">
        <v>0.51283611439643051</v>
      </c>
      <c r="M6557">
        <v>0.88961022454742444</v>
      </c>
      <c r="N6557" s="44">
        <v>0.46148327508331399</v>
      </c>
      <c r="O6557" s="161">
        <f t="shared" si="1021"/>
        <v>7000000</v>
      </c>
      <c r="P6557" s="162">
        <f t="shared" si="1022"/>
        <v>180.48271381363946</v>
      </c>
      <c r="Q6557" s="162">
        <f t="shared" si="1023"/>
        <v>159.48915735347464</v>
      </c>
      <c r="R6557" s="163">
        <f t="shared" si="1024"/>
        <v>1</v>
      </c>
      <c r="S6557" s="161">
        <f t="shared" si="1025"/>
        <v>9000000</v>
      </c>
      <c r="T6557" s="162">
        <f t="shared" si="1026"/>
        <v>190.16090460454649</v>
      </c>
      <c r="U6557" s="162">
        <f t="shared" si="1027"/>
        <v>137.24457867673732</v>
      </c>
      <c r="V6557" s="163">
        <f t="shared" si="1028"/>
        <v>1</v>
      </c>
      <c r="W6557" s="164">
        <f t="shared" si="1029"/>
        <v>96954895.221153766</v>
      </c>
      <c r="X6557" s="164">
        <f t="shared" si="1030"/>
        <v>326246933.35028249</v>
      </c>
    </row>
    <row r="6558" spans="10:24" x14ac:dyDescent="0.25">
      <c r="J6558">
        <v>6555</v>
      </c>
      <c r="K6558" s="43">
        <v>0.97750335304869229</v>
      </c>
      <c r="L6558">
        <v>0.14959640940555097</v>
      </c>
      <c r="M6558">
        <v>0.84214154436744226</v>
      </c>
      <c r="N6558" s="44">
        <v>0.40779081496478253</v>
      </c>
      <c r="O6558" s="161">
        <f t="shared" si="1021"/>
        <v>9000000</v>
      </c>
      <c r="P6558" s="162">
        <f t="shared" si="1022"/>
        <v>164.42751129219636</v>
      </c>
      <c r="Q6558" s="162">
        <f t="shared" si="1023"/>
        <v>155.06596786002223</v>
      </c>
      <c r="R6558" s="163">
        <f t="shared" si="1024"/>
        <v>1</v>
      </c>
      <c r="S6558" s="161">
        <f t="shared" si="1025"/>
        <v>9000000</v>
      </c>
      <c r="T6558" s="162">
        <f t="shared" si="1026"/>
        <v>184.80917043073211</v>
      </c>
      <c r="U6558" s="162">
        <f t="shared" si="1027"/>
        <v>135.03298393001111</v>
      </c>
      <c r="V6558" s="163">
        <f t="shared" si="1028"/>
        <v>1</v>
      </c>
      <c r="W6558" s="164">
        <f t="shared" si="1029"/>
        <v>34253890.889567167</v>
      </c>
      <c r="X6558" s="164">
        <f t="shared" si="1030"/>
        <v>297985678.50648898</v>
      </c>
    </row>
    <row r="6559" spans="10:24" x14ac:dyDescent="0.25">
      <c r="J6559">
        <v>6556</v>
      </c>
      <c r="K6559" s="43">
        <v>0.72997551692806595</v>
      </c>
      <c r="L6559">
        <v>0.64723152444955512</v>
      </c>
      <c r="M6559">
        <v>0.53123360401612063</v>
      </c>
      <c r="N6559" s="44">
        <v>0.47569547155867797</v>
      </c>
      <c r="O6559" s="161">
        <f t="shared" si="1021"/>
        <v>6000000</v>
      </c>
      <c r="P6559" s="162">
        <f t="shared" si="1022"/>
        <v>185.66785250132685</v>
      </c>
      <c r="Q6559" s="162">
        <f t="shared" si="1023"/>
        <v>136.56742375241842</v>
      </c>
      <c r="R6559" s="163">
        <f t="shared" si="1024"/>
        <v>1</v>
      </c>
      <c r="S6559" s="161">
        <f t="shared" si="1025"/>
        <v>7000000</v>
      </c>
      <c r="T6559" s="162">
        <f t="shared" si="1026"/>
        <v>191.88928416710894</v>
      </c>
      <c r="U6559" s="162">
        <f t="shared" si="1027"/>
        <v>125.78371187620921</v>
      </c>
      <c r="V6559" s="163">
        <f t="shared" si="1028"/>
        <v>1</v>
      </c>
      <c r="W6559" s="164">
        <f t="shared" si="1029"/>
        <v>244602572.49345058</v>
      </c>
      <c r="X6559" s="164">
        <f t="shared" si="1030"/>
        <v>312739006.0362981</v>
      </c>
    </row>
    <row r="6560" spans="10:24" x14ac:dyDescent="0.25">
      <c r="J6560">
        <v>6557</v>
      </c>
      <c r="K6560" s="43">
        <v>0.92442251617756943</v>
      </c>
      <c r="L6560">
        <v>0.49310393266722408</v>
      </c>
      <c r="M6560">
        <v>0.55403815333744544</v>
      </c>
      <c r="N6560" s="44">
        <v>0.99970412569506251</v>
      </c>
      <c r="O6560" s="161">
        <f t="shared" si="1021"/>
        <v>7000000</v>
      </c>
      <c r="P6560" s="162">
        <f t="shared" si="1022"/>
        <v>179.74069892563034</v>
      </c>
      <c r="Q6560" s="162">
        <f t="shared" si="1023"/>
        <v>137.71740907500342</v>
      </c>
      <c r="R6560" s="163">
        <f t="shared" si="1024"/>
        <v>1</v>
      </c>
      <c r="S6560" s="161">
        <f t="shared" si="1025"/>
        <v>9000000</v>
      </c>
      <c r="T6560" s="162">
        <f t="shared" si="1026"/>
        <v>189.91356630854344</v>
      </c>
      <c r="U6560" s="162">
        <f t="shared" si="1027"/>
        <v>126.35870453750171</v>
      </c>
      <c r="V6560" s="163">
        <f t="shared" si="1028"/>
        <v>1</v>
      </c>
      <c r="W6560" s="164">
        <f t="shared" si="1029"/>
        <v>244163028.95438844</v>
      </c>
      <c r="X6560" s="164">
        <f t="shared" si="1030"/>
        <v>421993755.93937552</v>
      </c>
    </row>
    <row r="6561" spans="10:24" x14ac:dyDescent="0.25">
      <c r="J6561">
        <v>6558</v>
      </c>
      <c r="K6561" s="43">
        <v>0.23795623413618039</v>
      </c>
      <c r="L6561">
        <v>0.80873803024901292</v>
      </c>
      <c r="M6561">
        <v>0.17400251169001391</v>
      </c>
      <c r="N6561" s="44">
        <v>0.364655331815399</v>
      </c>
      <c r="O6561" s="161">
        <f t="shared" si="1021"/>
        <v>2000000</v>
      </c>
      <c r="P6561" s="162">
        <f t="shared" si="1022"/>
        <v>193.09882948388008</v>
      </c>
      <c r="Q6561" s="162">
        <f t="shared" si="1023"/>
        <v>116.23068161585087</v>
      </c>
      <c r="R6561" s="163">
        <f t="shared" si="1024"/>
        <v>1</v>
      </c>
      <c r="S6561" s="161">
        <f t="shared" si="1025"/>
        <v>5000000</v>
      </c>
      <c r="T6561" s="162">
        <f t="shared" si="1026"/>
        <v>194.3662764946267</v>
      </c>
      <c r="U6561" s="162">
        <f t="shared" si="1027"/>
        <v>115.61534080792543</v>
      </c>
      <c r="V6561" s="163">
        <f t="shared" si="1028"/>
        <v>1</v>
      </c>
      <c r="W6561" s="164">
        <f t="shared" si="1029"/>
        <v>103736295.73605841</v>
      </c>
      <c r="X6561" s="164">
        <f t="shared" si="1030"/>
        <v>243754678.43350637</v>
      </c>
    </row>
    <row r="6562" spans="10:24" x14ac:dyDescent="0.25">
      <c r="J6562">
        <v>6559</v>
      </c>
      <c r="K6562" s="43">
        <v>2.8128798568410218E-2</v>
      </c>
      <c r="L6562">
        <v>0.1141335492361939</v>
      </c>
      <c r="M6562">
        <v>0.25964643992646408</v>
      </c>
      <c r="N6562" s="44">
        <v>0.7358122752625379</v>
      </c>
      <c r="O6562" s="161">
        <f t="shared" si="1021"/>
        <v>1000000</v>
      </c>
      <c r="P6562" s="162">
        <f t="shared" si="1022"/>
        <v>161.92747861204265</v>
      </c>
      <c r="Q6562" s="162">
        <f t="shared" si="1023"/>
        <v>122.11128411797924</v>
      </c>
      <c r="R6562" s="163">
        <f t="shared" si="1024"/>
        <v>1</v>
      </c>
      <c r="S6562" s="161">
        <f t="shared" si="1025"/>
        <v>1000000</v>
      </c>
      <c r="T6562" s="162">
        <f t="shared" si="1026"/>
        <v>183.97582620401423</v>
      </c>
      <c r="U6562" s="162">
        <f t="shared" si="1027"/>
        <v>118.55564205898962</v>
      </c>
      <c r="V6562" s="163">
        <f t="shared" si="1028"/>
        <v>1</v>
      </c>
      <c r="W6562" s="164">
        <f t="shared" si="1029"/>
        <v>-10183805.505936593</v>
      </c>
      <c r="X6562" s="164">
        <f t="shared" si="1030"/>
        <v>-84579815.854975402</v>
      </c>
    </row>
    <row r="6563" spans="10:24" x14ac:dyDescent="0.25">
      <c r="J6563">
        <v>6560</v>
      </c>
      <c r="K6563" s="43">
        <v>0.48279799426081027</v>
      </c>
      <c r="L6563">
        <v>0.17172063437729457</v>
      </c>
      <c r="M6563">
        <v>0.61830118362745945</v>
      </c>
      <c r="N6563" s="44">
        <v>0.23781260044317953</v>
      </c>
      <c r="O6563" s="161">
        <f t="shared" si="1021"/>
        <v>5000000</v>
      </c>
      <c r="P6563" s="162">
        <f t="shared" si="1022"/>
        <v>165.78918486218939</v>
      </c>
      <c r="Q6563" s="162">
        <f t="shared" si="1023"/>
        <v>141.02044225067692</v>
      </c>
      <c r="R6563" s="163">
        <f t="shared" si="1024"/>
        <v>1</v>
      </c>
      <c r="S6563" s="161">
        <f t="shared" si="1025"/>
        <v>6000000</v>
      </c>
      <c r="T6563" s="162">
        <f t="shared" si="1026"/>
        <v>185.26306162072979</v>
      </c>
      <c r="U6563" s="162">
        <f t="shared" si="1027"/>
        <v>128.01022112533846</v>
      </c>
      <c r="V6563" s="163">
        <f t="shared" si="1028"/>
        <v>1</v>
      </c>
      <c r="W6563" s="164">
        <f t="shared" si="1029"/>
        <v>73843713.057562321</v>
      </c>
      <c r="X6563" s="164">
        <f t="shared" si="1030"/>
        <v>193517042.97234797</v>
      </c>
    </row>
    <row r="6564" spans="10:24" x14ac:dyDescent="0.25">
      <c r="J6564">
        <v>6561</v>
      </c>
      <c r="K6564" s="43">
        <v>0.61944466828118205</v>
      </c>
      <c r="L6564">
        <v>0.68346038098093853</v>
      </c>
      <c r="M6564">
        <v>0.51344922769370294</v>
      </c>
      <c r="N6564" s="44">
        <v>0.19188001496291196</v>
      </c>
      <c r="O6564" s="161">
        <f t="shared" si="1021"/>
        <v>6000000</v>
      </c>
      <c r="P6564" s="162">
        <f t="shared" si="1022"/>
        <v>187.16095946708126</v>
      </c>
      <c r="Q6564" s="162">
        <f t="shared" si="1023"/>
        <v>135.67437205361838</v>
      </c>
      <c r="R6564" s="163">
        <f t="shared" si="1024"/>
        <v>1</v>
      </c>
      <c r="S6564" s="161">
        <f t="shared" si="1025"/>
        <v>7000000</v>
      </c>
      <c r="T6564" s="162">
        <f t="shared" si="1026"/>
        <v>192.38698648902709</v>
      </c>
      <c r="U6564" s="162">
        <f t="shared" si="1027"/>
        <v>125.33718602680919</v>
      </c>
      <c r="V6564" s="163">
        <f t="shared" si="1028"/>
        <v>0.9</v>
      </c>
      <c r="W6564" s="164">
        <f t="shared" si="1029"/>
        <v>258919524.4807772</v>
      </c>
      <c r="X6564" s="164">
        <f t="shared" si="1030"/>
        <v>272413742.91197276</v>
      </c>
    </row>
    <row r="6565" spans="10:24" x14ac:dyDescent="0.25">
      <c r="J6565">
        <v>6562</v>
      </c>
      <c r="K6565" s="43">
        <v>6.2599968751915647E-2</v>
      </c>
      <c r="L6565">
        <v>0.11826734549787021</v>
      </c>
      <c r="M6565">
        <v>0.21003730885315663</v>
      </c>
      <c r="N6565" s="44">
        <v>0.74178472082421298</v>
      </c>
      <c r="O6565" s="161">
        <f t="shared" si="1021"/>
        <v>2000000</v>
      </c>
      <c r="P6565" s="162">
        <f t="shared" si="1022"/>
        <v>162.24460803300931</v>
      </c>
      <c r="Q6565" s="162">
        <f t="shared" si="1023"/>
        <v>118.8741640075894</v>
      </c>
      <c r="R6565" s="163">
        <f t="shared" si="1024"/>
        <v>1</v>
      </c>
      <c r="S6565" s="161">
        <f t="shared" si="1025"/>
        <v>2000000</v>
      </c>
      <c r="T6565" s="162">
        <f t="shared" si="1026"/>
        <v>184.0815360110031</v>
      </c>
      <c r="U6565" s="162">
        <f t="shared" si="1027"/>
        <v>116.9370820037947</v>
      </c>
      <c r="V6565" s="163">
        <f t="shared" si="1028"/>
        <v>1</v>
      </c>
      <c r="W6565" s="164">
        <f t="shared" si="1029"/>
        <v>36740888.050839826</v>
      </c>
      <c r="X6565" s="164">
        <f t="shared" si="1030"/>
        <v>-15711091.985583216</v>
      </c>
    </row>
    <row r="6566" spans="10:24" x14ac:dyDescent="0.25">
      <c r="J6566">
        <v>6563</v>
      </c>
      <c r="K6566" s="43">
        <v>0.72238661061936404</v>
      </c>
      <c r="L6566">
        <v>8.0310590798430392E-2</v>
      </c>
      <c r="M6566">
        <v>7.8930170892161255E-2</v>
      </c>
      <c r="N6566" s="44">
        <v>9.0699012266313273E-2</v>
      </c>
      <c r="O6566" s="161">
        <f t="shared" si="1021"/>
        <v>6000000</v>
      </c>
      <c r="P6566" s="162">
        <f t="shared" si="1022"/>
        <v>158.95521844212399</v>
      </c>
      <c r="Q6566" s="162">
        <f t="shared" si="1023"/>
        <v>106.75391134576755</v>
      </c>
      <c r="R6566" s="163">
        <f t="shared" si="1024"/>
        <v>1</v>
      </c>
      <c r="S6566" s="161">
        <f t="shared" si="1025"/>
        <v>7000000</v>
      </c>
      <c r="T6566" s="162">
        <f t="shared" si="1026"/>
        <v>182.98507281404133</v>
      </c>
      <c r="U6566" s="162">
        <f t="shared" si="1027"/>
        <v>110.87695567288378</v>
      </c>
      <c r="V6566" s="163">
        <f t="shared" si="1028"/>
        <v>0.9</v>
      </c>
      <c r="W6566" s="164">
        <f t="shared" si="1029"/>
        <v>263207842.57813865</v>
      </c>
      <c r="X6566" s="164">
        <f t="shared" si="1030"/>
        <v>304281137.98929256</v>
      </c>
    </row>
    <row r="6567" spans="10:24" x14ac:dyDescent="0.25">
      <c r="J6567">
        <v>6564</v>
      </c>
      <c r="K6567" s="43">
        <v>0.44732553363980998</v>
      </c>
      <c r="L6567">
        <v>0.37875798949287631</v>
      </c>
      <c r="M6567">
        <v>3.8225748655972835E-2</v>
      </c>
      <c r="N6567" s="44">
        <v>0.83049685566628884</v>
      </c>
      <c r="O6567" s="161">
        <f t="shared" si="1021"/>
        <v>5000000</v>
      </c>
      <c r="P6567" s="162">
        <f t="shared" si="1022"/>
        <v>175.36883424860855</v>
      </c>
      <c r="Q6567" s="162">
        <f t="shared" si="1023"/>
        <v>99.56685827645137</v>
      </c>
      <c r="R6567" s="163">
        <f t="shared" si="1024"/>
        <v>1</v>
      </c>
      <c r="S6567" s="161">
        <f t="shared" si="1025"/>
        <v>6000000</v>
      </c>
      <c r="T6567" s="162">
        <f t="shared" si="1026"/>
        <v>188.45627808286952</v>
      </c>
      <c r="U6567" s="162">
        <f t="shared" si="1027"/>
        <v>107.28342913822569</v>
      </c>
      <c r="V6567" s="163">
        <f t="shared" si="1028"/>
        <v>1</v>
      </c>
      <c r="W6567" s="164">
        <f t="shared" si="1029"/>
        <v>329009879.8607859</v>
      </c>
      <c r="X6567" s="164">
        <f t="shared" si="1030"/>
        <v>337037093.66786301</v>
      </c>
    </row>
    <row r="6568" spans="10:24" x14ac:dyDescent="0.25">
      <c r="J6568">
        <v>6565</v>
      </c>
      <c r="K6568" s="43">
        <v>0.37647110851306143</v>
      </c>
      <c r="L6568">
        <v>0.9932664901663939</v>
      </c>
      <c r="M6568">
        <v>0.77507797957539115</v>
      </c>
      <c r="N6568" s="44">
        <v>0.93700896149276935</v>
      </c>
      <c r="O6568" s="161">
        <f t="shared" si="1021"/>
        <v>5000000</v>
      </c>
      <c r="P6568" s="162">
        <f t="shared" si="1022"/>
        <v>217.0676131304856</v>
      </c>
      <c r="Q6568" s="162">
        <f t="shared" si="1023"/>
        <v>150.11350119284074</v>
      </c>
      <c r="R6568" s="163">
        <f t="shared" si="1024"/>
        <v>1</v>
      </c>
      <c r="S6568" s="161">
        <f t="shared" si="1025"/>
        <v>6000000</v>
      </c>
      <c r="T6568" s="162">
        <f t="shared" si="1026"/>
        <v>202.3558710434952</v>
      </c>
      <c r="U6568" s="162">
        <f t="shared" si="1027"/>
        <v>132.55675059642039</v>
      </c>
      <c r="V6568" s="163">
        <f t="shared" si="1028"/>
        <v>1</v>
      </c>
      <c r="W6568" s="164">
        <f t="shared" si="1029"/>
        <v>284770559.68822426</v>
      </c>
      <c r="X6568" s="164">
        <f t="shared" si="1030"/>
        <v>268794722.68244886</v>
      </c>
    </row>
    <row r="6569" spans="10:24" x14ac:dyDescent="0.25">
      <c r="J6569">
        <v>6566</v>
      </c>
      <c r="K6569" s="43">
        <v>0.76086337552483241</v>
      </c>
      <c r="L6569">
        <v>0.58837702450434526</v>
      </c>
      <c r="M6569">
        <v>0.85825911583235448</v>
      </c>
      <c r="N6569" s="44">
        <v>0.5421578162083639</v>
      </c>
      <c r="O6569" s="161">
        <f t="shared" si="1021"/>
        <v>7000000</v>
      </c>
      <c r="P6569" s="162">
        <f t="shared" si="1022"/>
        <v>183.35058084005033</v>
      </c>
      <c r="Q6569" s="162">
        <f t="shared" si="1023"/>
        <v>156.45061240154934</v>
      </c>
      <c r="R6569" s="163">
        <f t="shared" si="1024"/>
        <v>1</v>
      </c>
      <c r="S6569" s="161">
        <f t="shared" si="1025"/>
        <v>7000000</v>
      </c>
      <c r="T6569" s="162">
        <f t="shared" si="1026"/>
        <v>191.11686028001677</v>
      </c>
      <c r="U6569" s="162">
        <f t="shared" si="1027"/>
        <v>135.72530620077467</v>
      </c>
      <c r="V6569" s="163">
        <f t="shared" si="1028"/>
        <v>1</v>
      </c>
      <c r="W6569" s="164">
        <f t="shared" si="1029"/>
        <v>138299779.06950694</v>
      </c>
      <c r="X6569" s="164">
        <f t="shared" si="1030"/>
        <v>237740878.55469471</v>
      </c>
    </row>
    <row r="6570" spans="10:24" x14ac:dyDescent="0.25">
      <c r="J6570">
        <v>6567</v>
      </c>
      <c r="K6570" s="43">
        <v>0.42406705043332227</v>
      </c>
      <c r="L6570">
        <v>0.77475691066609709</v>
      </c>
      <c r="M6570">
        <v>0.17497395916546954</v>
      </c>
      <c r="N6570" s="44">
        <v>6.26089639848465E-2</v>
      </c>
      <c r="O6570" s="161">
        <f t="shared" si="1021"/>
        <v>5000000</v>
      </c>
      <c r="P6570" s="162">
        <f t="shared" si="1022"/>
        <v>191.31907110248849</v>
      </c>
      <c r="Q6570" s="162">
        <f t="shared" si="1023"/>
        <v>116.30619365394293</v>
      </c>
      <c r="R6570" s="163">
        <f t="shared" si="1024"/>
        <v>1</v>
      </c>
      <c r="S6570" s="161">
        <f t="shared" si="1025"/>
        <v>6000000</v>
      </c>
      <c r="T6570" s="162">
        <f t="shared" si="1026"/>
        <v>193.7730237008295</v>
      </c>
      <c r="U6570" s="162">
        <f t="shared" si="1027"/>
        <v>115.65309682697146</v>
      </c>
      <c r="V6570" s="163">
        <f t="shared" si="1028"/>
        <v>0.9</v>
      </c>
      <c r="W6570" s="164">
        <f t="shared" si="1029"/>
        <v>325064387.24272782</v>
      </c>
      <c r="X6570" s="164">
        <f t="shared" si="1030"/>
        <v>271847605.11883342</v>
      </c>
    </row>
    <row r="6571" spans="10:24" x14ac:dyDescent="0.25">
      <c r="J6571">
        <v>6568</v>
      </c>
      <c r="K6571" s="43">
        <v>0.64927421513929551</v>
      </c>
      <c r="L6571">
        <v>0.72246239041467308</v>
      </c>
      <c r="M6571">
        <v>0.69729364445541331</v>
      </c>
      <c r="N6571" s="44">
        <v>0.81601139907287357</v>
      </c>
      <c r="O6571" s="161">
        <f t="shared" si="1021"/>
        <v>6000000</v>
      </c>
      <c r="P6571" s="162">
        <f t="shared" si="1022"/>
        <v>188.85258274883637</v>
      </c>
      <c r="Q6571" s="162">
        <f t="shared" si="1023"/>
        <v>145.33265036772147</v>
      </c>
      <c r="R6571" s="163">
        <f t="shared" si="1024"/>
        <v>1</v>
      </c>
      <c r="S6571" s="161">
        <f t="shared" si="1025"/>
        <v>7000000</v>
      </c>
      <c r="T6571" s="162">
        <f t="shared" si="1026"/>
        <v>192.9508609162788</v>
      </c>
      <c r="U6571" s="162">
        <f t="shared" si="1027"/>
        <v>130.16632518386072</v>
      </c>
      <c r="V6571" s="163">
        <f t="shared" si="1028"/>
        <v>1</v>
      </c>
      <c r="W6571" s="164">
        <f t="shared" si="1029"/>
        <v>211119594.2866894</v>
      </c>
      <c r="X6571" s="164">
        <f t="shared" si="1030"/>
        <v>289491750.12692654</v>
      </c>
    </row>
    <row r="6572" spans="10:24" x14ac:dyDescent="0.25">
      <c r="J6572">
        <v>6569</v>
      </c>
      <c r="K6572" s="43">
        <v>0.60680951944177342</v>
      </c>
      <c r="L6572">
        <v>0.54435165374224748</v>
      </c>
      <c r="M6572">
        <v>0.62376251394163418</v>
      </c>
      <c r="N6572" s="44">
        <v>0.5979020705641469</v>
      </c>
      <c r="O6572" s="161">
        <f t="shared" si="1021"/>
        <v>6000000</v>
      </c>
      <c r="P6572" s="162">
        <f t="shared" si="1022"/>
        <v>181.67104667790775</v>
      </c>
      <c r="Q6572" s="162">
        <f t="shared" si="1023"/>
        <v>141.30755200470759</v>
      </c>
      <c r="R6572" s="163">
        <f t="shared" si="1024"/>
        <v>1</v>
      </c>
      <c r="S6572" s="161">
        <f t="shared" si="1025"/>
        <v>7000000</v>
      </c>
      <c r="T6572" s="162">
        <f t="shared" si="1026"/>
        <v>190.55701555930258</v>
      </c>
      <c r="U6572" s="162">
        <f t="shared" si="1027"/>
        <v>128.15377600235379</v>
      </c>
      <c r="V6572" s="163">
        <f t="shared" si="1028"/>
        <v>1</v>
      </c>
      <c r="W6572" s="164">
        <f t="shared" si="1029"/>
        <v>192180968.03920099</v>
      </c>
      <c r="X6572" s="164">
        <f t="shared" si="1030"/>
        <v>286822676.89864153</v>
      </c>
    </row>
    <row r="6573" spans="10:24" x14ac:dyDescent="0.25">
      <c r="J6573">
        <v>6570</v>
      </c>
      <c r="K6573" s="43">
        <v>6.9791571039465761E-2</v>
      </c>
      <c r="L6573">
        <v>0.80899365087268249</v>
      </c>
      <c r="M6573">
        <v>0.45460132059124891</v>
      </c>
      <c r="N6573" s="44">
        <v>0.12255962510392016</v>
      </c>
      <c r="O6573" s="161">
        <f t="shared" si="1021"/>
        <v>2000000</v>
      </c>
      <c r="P6573" s="162">
        <f t="shared" si="1022"/>
        <v>193.11290765124721</v>
      </c>
      <c r="Q6573" s="162">
        <f t="shared" si="1023"/>
        <v>132.71911311694944</v>
      </c>
      <c r="R6573" s="163">
        <f t="shared" si="1024"/>
        <v>1</v>
      </c>
      <c r="S6573" s="161">
        <f t="shared" si="1025"/>
        <v>2000000</v>
      </c>
      <c r="T6573" s="162">
        <f t="shared" si="1026"/>
        <v>194.3709692170824</v>
      </c>
      <c r="U6573" s="162">
        <f t="shared" si="1027"/>
        <v>123.85955655847472</v>
      </c>
      <c r="V6573" s="163">
        <f t="shared" si="1028"/>
        <v>0.9</v>
      </c>
      <c r="W6573" s="164">
        <f t="shared" si="1029"/>
        <v>70787589.068595544</v>
      </c>
      <c r="X6573" s="164">
        <f t="shared" si="1030"/>
        <v>-23079457.214506179</v>
      </c>
    </row>
    <row r="6574" spans="10:24" x14ac:dyDescent="0.25">
      <c r="J6574">
        <v>6571</v>
      </c>
      <c r="K6574" s="43">
        <v>0.28438561799721562</v>
      </c>
      <c r="L6574">
        <v>0.17882339935257574</v>
      </c>
      <c r="M6574">
        <v>0.85788593781066547</v>
      </c>
      <c r="N6574" s="44">
        <v>0.51208410559162221</v>
      </c>
      <c r="O6574" s="161">
        <f t="shared" si="1021"/>
        <v>2000000</v>
      </c>
      <c r="P6574" s="162">
        <f t="shared" si="1022"/>
        <v>166.20212510140993</v>
      </c>
      <c r="Q6574" s="162">
        <f t="shared" si="1023"/>
        <v>156.41738942901407</v>
      </c>
      <c r="R6574" s="163">
        <f t="shared" si="1024"/>
        <v>1</v>
      </c>
      <c r="S6574" s="161">
        <f t="shared" si="1025"/>
        <v>5000000</v>
      </c>
      <c r="T6574" s="162">
        <f t="shared" si="1026"/>
        <v>185.40070836713664</v>
      </c>
      <c r="U6574" s="162">
        <f t="shared" si="1027"/>
        <v>135.70869471450703</v>
      </c>
      <c r="V6574" s="163">
        <f t="shared" si="1028"/>
        <v>1</v>
      </c>
      <c r="W6574" s="164">
        <f t="shared" si="1029"/>
        <v>-30430528.655208264</v>
      </c>
      <c r="X6574" s="164">
        <f t="shared" si="1030"/>
        <v>98460068.263148069</v>
      </c>
    </row>
    <row r="6575" spans="10:24" x14ac:dyDescent="0.25">
      <c r="J6575">
        <v>6572</v>
      </c>
      <c r="K6575" s="43">
        <v>0.75722198506089844</v>
      </c>
      <c r="L6575">
        <v>0.22447327848750342</v>
      </c>
      <c r="M6575">
        <v>0.15276201853530424</v>
      </c>
      <c r="N6575" s="44">
        <v>0.15163016271131713</v>
      </c>
      <c r="O6575" s="161">
        <f t="shared" si="1021"/>
        <v>7000000</v>
      </c>
      <c r="P6575" s="162">
        <f t="shared" si="1022"/>
        <v>168.64241334251903</v>
      </c>
      <c r="Q6575" s="162">
        <f t="shared" si="1023"/>
        <v>114.50681669489212</v>
      </c>
      <c r="R6575" s="163">
        <f t="shared" si="1024"/>
        <v>1</v>
      </c>
      <c r="S6575" s="161">
        <f t="shared" si="1025"/>
        <v>7000000</v>
      </c>
      <c r="T6575" s="162">
        <f t="shared" si="1026"/>
        <v>186.21413778083968</v>
      </c>
      <c r="U6575" s="162">
        <f t="shared" si="1027"/>
        <v>114.75340834744605</v>
      </c>
      <c r="V6575" s="163">
        <f t="shared" si="1028"/>
        <v>0.9</v>
      </c>
      <c r="W6575" s="164">
        <f t="shared" si="1029"/>
        <v>328949176.53338838</v>
      </c>
      <c r="X6575" s="164">
        <f t="shared" si="1030"/>
        <v>300202595.43037981</v>
      </c>
    </row>
    <row r="6576" spans="10:24" x14ac:dyDescent="0.25">
      <c r="J6576">
        <v>6573</v>
      </c>
      <c r="K6576" s="43">
        <v>0.16381026076350891</v>
      </c>
      <c r="L6576">
        <v>0.83174157494505785</v>
      </c>
      <c r="M6576">
        <v>0.8161955490412085</v>
      </c>
      <c r="N6576" s="44">
        <v>0.21444442380131412</v>
      </c>
      <c r="O6576" s="161">
        <f t="shared" si="1021"/>
        <v>2000000</v>
      </c>
      <c r="P6576" s="162">
        <f t="shared" si="1022"/>
        <v>194.41605365549105</v>
      </c>
      <c r="Q6576" s="162">
        <f t="shared" si="1023"/>
        <v>153.01922579647939</v>
      </c>
      <c r="R6576" s="163">
        <f t="shared" si="1024"/>
        <v>1</v>
      </c>
      <c r="S6576" s="161">
        <f t="shared" si="1025"/>
        <v>5000000</v>
      </c>
      <c r="T6576" s="162">
        <f t="shared" si="1026"/>
        <v>194.80535121849701</v>
      </c>
      <c r="U6576" s="162">
        <f t="shared" si="1027"/>
        <v>134.00961289823971</v>
      </c>
      <c r="V6576" s="163">
        <f t="shared" si="1028"/>
        <v>1</v>
      </c>
      <c r="W6576" s="164">
        <f t="shared" si="1029"/>
        <v>32793655.71802333</v>
      </c>
      <c r="X6576" s="164">
        <f t="shared" si="1030"/>
        <v>153978691.60128647</v>
      </c>
    </row>
    <row r="6577" spans="10:24" x14ac:dyDescent="0.25">
      <c r="J6577">
        <v>6574</v>
      </c>
      <c r="K6577" s="43">
        <v>0.74727729492211237</v>
      </c>
      <c r="L6577">
        <v>0.49336890460847338</v>
      </c>
      <c r="M6577">
        <v>0.11305151797954627</v>
      </c>
      <c r="N6577" s="44">
        <v>0.91956241889620749</v>
      </c>
      <c r="O6577" s="161">
        <f t="shared" si="1021"/>
        <v>6000000</v>
      </c>
      <c r="P6577" s="162">
        <f t="shared" si="1022"/>
        <v>179.75066315025927</v>
      </c>
      <c r="Q6577" s="162">
        <f t="shared" si="1023"/>
        <v>110.7908315662074</v>
      </c>
      <c r="R6577" s="163">
        <f t="shared" si="1024"/>
        <v>1</v>
      </c>
      <c r="S6577" s="161">
        <f t="shared" si="1025"/>
        <v>7000000</v>
      </c>
      <c r="T6577" s="162">
        <f t="shared" si="1026"/>
        <v>189.91688771675308</v>
      </c>
      <c r="U6577" s="162">
        <f t="shared" si="1027"/>
        <v>112.8954157831037</v>
      </c>
      <c r="V6577" s="163">
        <f t="shared" si="1028"/>
        <v>1</v>
      </c>
      <c r="W6577" s="164">
        <f t="shared" si="1029"/>
        <v>363758989.5043112</v>
      </c>
      <c r="X6577" s="164">
        <f t="shared" si="1030"/>
        <v>389150303.53554571</v>
      </c>
    </row>
    <row r="6578" spans="10:24" x14ac:dyDescent="0.25">
      <c r="J6578">
        <v>6575</v>
      </c>
      <c r="K6578" s="43">
        <v>0.1357180472035282</v>
      </c>
      <c r="L6578">
        <v>0.47943468387790866</v>
      </c>
      <c r="M6578">
        <v>0.8240938865440337</v>
      </c>
      <c r="N6578" s="44">
        <v>0.52193992169833547</v>
      </c>
      <c r="O6578" s="161">
        <f t="shared" si="1021"/>
        <v>2000000</v>
      </c>
      <c r="P6578" s="162">
        <f t="shared" si="1022"/>
        <v>179.22641317325781</v>
      </c>
      <c r="Q6578" s="162">
        <f t="shared" si="1023"/>
        <v>153.6215983154261</v>
      </c>
      <c r="R6578" s="163">
        <f t="shared" si="1024"/>
        <v>1</v>
      </c>
      <c r="S6578" s="161">
        <f t="shared" si="1025"/>
        <v>2000000</v>
      </c>
      <c r="T6578" s="162">
        <f t="shared" si="1026"/>
        <v>189.74213772441928</v>
      </c>
      <c r="U6578" s="162">
        <f t="shared" si="1027"/>
        <v>134.31079915771303</v>
      </c>
      <c r="V6578" s="163">
        <f t="shared" si="1028"/>
        <v>1</v>
      </c>
      <c r="W6578" s="164">
        <f t="shared" si="1029"/>
        <v>1209629.7156634256</v>
      </c>
      <c r="X6578" s="164">
        <f t="shared" si="1030"/>
        <v>-39137322.866587505</v>
      </c>
    </row>
    <row r="6579" spans="10:24" x14ac:dyDescent="0.25">
      <c r="J6579">
        <v>6576</v>
      </c>
      <c r="K6579" s="43">
        <v>0.67484527114550619</v>
      </c>
      <c r="L6579">
        <v>0.8137740118570107</v>
      </c>
      <c r="M6579">
        <v>0.3033169170810468</v>
      </c>
      <c r="N6579" s="44">
        <v>0.81185587258888647</v>
      </c>
      <c r="O6579" s="161">
        <f t="shared" si="1021"/>
        <v>6000000</v>
      </c>
      <c r="P6579" s="162">
        <f t="shared" si="1022"/>
        <v>193.37834772977914</v>
      </c>
      <c r="Q6579" s="162">
        <f t="shared" si="1023"/>
        <v>124.70231290252779</v>
      </c>
      <c r="R6579" s="163">
        <f t="shared" si="1024"/>
        <v>1</v>
      </c>
      <c r="S6579" s="161">
        <f t="shared" si="1025"/>
        <v>7000000</v>
      </c>
      <c r="T6579" s="162">
        <f t="shared" si="1026"/>
        <v>194.45944924325971</v>
      </c>
      <c r="U6579" s="162">
        <f t="shared" si="1027"/>
        <v>119.8511564512639</v>
      </c>
      <c r="V6579" s="163">
        <f t="shared" si="1028"/>
        <v>1</v>
      </c>
      <c r="W6579" s="164">
        <f t="shared" si="1029"/>
        <v>362056208.96350807</v>
      </c>
      <c r="X6579" s="164">
        <f t="shared" si="1030"/>
        <v>372258049.54397064</v>
      </c>
    </row>
    <row r="6580" spans="10:24" x14ac:dyDescent="0.25">
      <c r="J6580">
        <v>6577</v>
      </c>
      <c r="K6580" s="43">
        <v>0.67490138837846925</v>
      </c>
      <c r="L6580">
        <v>0.4131079715560394</v>
      </c>
      <c r="M6580">
        <v>0.47155947674180587</v>
      </c>
      <c r="N6580" s="44">
        <v>0.55560858527629287</v>
      </c>
      <c r="O6580" s="161">
        <f t="shared" si="1021"/>
        <v>6000000</v>
      </c>
      <c r="P6580" s="162">
        <f t="shared" si="1022"/>
        <v>176.70664037561991</v>
      </c>
      <c r="Q6580" s="162">
        <f t="shared" si="1023"/>
        <v>133.57299374594078</v>
      </c>
      <c r="R6580" s="163">
        <f t="shared" si="1024"/>
        <v>1</v>
      </c>
      <c r="S6580" s="161">
        <f t="shared" si="1025"/>
        <v>7000000</v>
      </c>
      <c r="T6580" s="162">
        <f t="shared" si="1026"/>
        <v>188.90221345853996</v>
      </c>
      <c r="U6580" s="162">
        <f t="shared" si="1027"/>
        <v>124.28649687297039</v>
      </c>
      <c r="V6580" s="163">
        <f t="shared" si="1028"/>
        <v>1</v>
      </c>
      <c r="W6580" s="164">
        <f t="shared" si="1029"/>
        <v>208801879.7780748</v>
      </c>
      <c r="X6580" s="164">
        <f t="shared" si="1030"/>
        <v>302310016.09898698</v>
      </c>
    </row>
    <row r="6581" spans="10:24" x14ac:dyDescent="0.25">
      <c r="J6581">
        <v>6578</v>
      </c>
      <c r="K6581" s="43">
        <v>0.20863217851023086</v>
      </c>
      <c r="L6581">
        <v>0.8894727791140733</v>
      </c>
      <c r="M6581">
        <v>0.4760311209918745</v>
      </c>
      <c r="N6581" s="44">
        <v>0.83266134542115222</v>
      </c>
      <c r="O6581" s="161">
        <f t="shared" si="1021"/>
        <v>2000000</v>
      </c>
      <c r="P6581" s="162">
        <f t="shared" si="1022"/>
        <v>198.35593635848534</v>
      </c>
      <c r="Q6581" s="162">
        <f t="shared" si="1023"/>
        <v>133.79765476610919</v>
      </c>
      <c r="R6581" s="163">
        <f t="shared" si="1024"/>
        <v>1</v>
      </c>
      <c r="S6581" s="161">
        <f t="shared" si="1025"/>
        <v>5000000</v>
      </c>
      <c r="T6581" s="162">
        <f t="shared" si="1026"/>
        <v>196.11864545282845</v>
      </c>
      <c r="U6581" s="162">
        <f t="shared" si="1027"/>
        <v>124.39882738305459</v>
      </c>
      <c r="V6581" s="163">
        <f t="shared" si="1028"/>
        <v>1</v>
      </c>
      <c r="W6581" s="164">
        <f t="shared" si="1029"/>
        <v>79116563.1847523</v>
      </c>
      <c r="X6581" s="164">
        <f t="shared" si="1030"/>
        <v>208599090.34886926</v>
      </c>
    </row>
    <row r="6582" spans="10:24" x14ac:dyDescent="0.25">
      <c r="J6582">
        <v>6579</v>
      </c>
      <c r="K6582" s="43">
        <v>0.97061961006083364</v>
      </c>
      <c r="L6582">
        <v>0.9470185581560211</v>
      </c>
      <c r="M6582">
        <v>0.434190901614674</v>
      </c>
      <c r="N6582" s="44">
        <v>8.9941748555358192E-2</v>
      </c>
      <c r="O6582" s="161">
        <f t="shared" si="1021"/>
        <v>9000000</v>
      </c>
      <c r="P6582" s="162">
        <f t="shared" si="1022"/>
        <v>204.24912279616751</v>
      </c>
      <c r="Q6582" s="162">
        <f t="shared" si="1023"/>
        <v>131.68571428829003</v>
      </c>
      <c r="R6582" s="163">
        <f t="shared" si="1024"/>
        <v>1</v>
      </c>
      <c r="S6582" s="161">
        <f t="shared" si="1025"/>
        <v>9000000</v>
      </c>
      <c r="T6582" s="162">
        <f t="shared" si="1026"/>
        <v>198.08304093205584</v>
      </c>
      <c r="U6582" s="162">
        <f t="shared" si="1027"/>
        <v>123.34285714414501</v>
      </c>
      <c r="V6582" s="163">
        <f t="shared" si="1028"/>
        <v>0.9</v>
      </c>
      <c r="W6582" s="164">
        <f t="shared" si="1029"/>
        <v>603070676.57089734</v>
      </c>
      <c r="X6582" s="164">
        <f t="shared" si="1030"/>
        <v>455395488.68207765</v>
      </c>
    </row>
    <row r="6583" spans="10:24" x14ac:dyDescent="0.25">
      <c r="J6583">
        <v>6580</v>
      </c>
      <c r="K6583" s="43">
        <v>0.59397967482746439</v>
      </c>
      <c r="L6583">
        <v>0.60598238396481185</v>
      </c>
      <c r="M6583">
        <v>0.16676994328966155</v>
      </c>
      <c r="N6583" s="44">
        <v>0.36157610397984541</v>
      </c>
      <c r="O6583" s="161">
        <f t="shared" si="1021"/>
        <v>6000000</v>
      </c>
      <c r="P6583" s="162">
        <f t="shared" si="1022"/>
        <v>184.03294263208176</v>
      </c>
      <c r="Q6583" s="162">
        <f t="shared" si="1023"/>
        <v>115.6598340846694</v>
      </c>
      <c r="R6583" s="163">
        <f t="shared" si="1024"/>
        <v>1</v>
      </c>
      <c r="S6583" s="161">
        <f t="shared" si="1025"/>
        <v>6000000</v>
      </c>
      <c r="T6583" s="162">
        <f t="shared" si="1026"/>
        <v>191.34431421069391</v>
      </c>
      <c r="U6583" s="162">
        <f t="shared" si="1027"/>
        <v>115.3299170423347</v>
      </c>
      <c r="V6583" s="163">
        <f t="shared" si="1028"/>
        <v>1</v>
      </c>
      <c r="W6583" s="164">
        <f t="shared" si="1029"/>
        <v>360238651.28447413</v>
      </c>
      <c r="X6583" s="164">
        <f t="shared" si="1030"/>
        <v>306086383.01015526</v>
      </c>
    </row>
    <row r="6584" spans="10:24" x14ac:dyDescent="0.25">
      <c r="J6584">
        <v>6581</v>
      </c>
      <c r="K6584" s="43">
        <v>5.0435165131283544E-2</v>
      </c>
      <c r="L6584">
        <v>7.6880865961727274E-2</v>
      </c>
      <c r="M6584">
        <v>0.38586165068549105</v>
      </c>
      <c r="N6584" s="44">
        <v>0.79410529533708363</v>
      </c>
      <c r="O6584" s="161">
        <f t="shared" si="1021"/>
        <v>2000000</v>
      </c>
      <c r="P6584" s="162">
        <f t="shared" si="1022"/>
        <v>158.60445849426503</v>
      </c>
      <c r="Q6584" s="162">
        <f t="shared" si="1023"/>
        <v>129.19757034435546</v>
      </c>
      <c r="R6584" s="163">
        <f t="shared" si="1024"/>
        <v>1</v>
      </c>
      <c r="S6584" s="161">
        <f t="shared" si="1025"/>
        <v>2000000</v>
      </c>
      <c r="T6584" s="162">
        <f t="shared" si="1026"/>
        <v>182.86815283142167</v>
      </c>
      <c r="U6584" s="162">
        <f t="shared" si="1027"/>
        <v>122.09878517217773</v>
      </c>
      <c r="V6584" s="163">
        <f t="shared" si="1028"/>
        <v>1</v>
      </c>
      <c r="W6584" s="164">
        <f t="shared" si="1029"/>
        <v>8813776.2998191565</v>
      </c>
      <c r="X6584" s="164">
        <f t="shared" si="1030"/>
        <v>-28461264.681512117</v>
      </c>
    </row>
    <row r="6585" spans="10:24" x14ac:dyDescent="0.25">
      <c r="J6585">
        <v>6582</v>
      </c>
      <c r="K6585" s="43">
        <v>0.55714137460962909</v>
      </c>
      <c r="L6585">
        <v>0.6390755608426627</v>
      </c>
      <c r="M6585">
        <v>0.78592275612990259</v>
      </c>
      <c r="N6585" s="44">
        <v>0.12999278270111303</v>
      </c>
      <c r="O6585" s="161">
        <f t="shared" si="1021"/>
        <v>6000000</v>
      </c>
      <c r="P6585" s="162">
        <f t="shared" si="1022"/>
        <v>185.33983349185522</v>
      </c>
      <c r="Q6585" s="162">
        <f t="shared" si="1023"/>
        <v>150.84707332864076</v>
      </c>
      <c r="R6585" s="163">
        <f t="shared" si="1024"/>
        <v>1</v>
      </c>
      <c r="S6585" s="161">
        <f t="shared" si="1025"/>
        <v>6000000</v>
      </c>
      <c r="T6585" s="162">
        <f t="shared" si="1026"/>
        <v>191.77994449728507</v>
      </c>
      <c r="U6585" s="162">
        <f t="shared" si="1027"/>
        <v>132.92353666432038</v>
      </c>
      <c r="V6585" s="163">
        <f t="shared" si="1028"/>
        <v>0.9</v>
      </c>
      <c r="W6585" s="164">
        <f t="shared" si="1029"/>
        <v>156956560.97928673</v>
      </c>
      <c r="X6585" s="164">
        <f t="shared" si="1030"/>
        <v>167824602.29800934</v>
      </c>
    </row>
    <row r="6586" spans="10:24" x14ac:dyDescent="0.25">
      <c r="J6586">
        <v>6583</v>
      </c>
      <c r="K6586" s="43">
        <v>0.21998159445685894</v>
      </c>
      <c r="L6586">
        <v>0.21474834343376925</v>
      </c>
      <c r="M6586">
        <v>0.17668511156903388</v>
      </c>
      <c r="N6586" s="44">
        <v>0.84613729575403829</v>
      </c>
      <c r="O6586" s="161">
        <f t="shared" si="1021"/>
        <v>2000000</v>
      </c>
      <c r="P6586" s="162">
        <f t="shared" si="1022"/>
        <v>168.14920166838536</v>
      </c>
      <c r="Q6586" s="162">
        <f t="shared" si="1023"/>
        <v>116.43856001535941</v>
      </c>
      <c r="R6586" s="163">
        <f t="shared" si="1024"/>
        <v>1</v>
      </c>
      <c r="S6586" s="161">
        <f t="shared" si="1025"/>
        <v>5000000</v>
      </c>
      <c r="T6586" s="162">
        <f t="shared" si="1026"/>
        <v>186.04973388946178</v>
      </c>
      <c r="U6586" s="162">
        <f t="shared" si="1027"/>
        <v>115.71928000767971</v>
      </c>
      <c r="V6586" s="163">
        <f t="shared" si="1028"/>
        <v>1</v>
      </c>
      <c r="W6586" s="164">
        <f t="shared" si="1029"/>
        <v>53421283.306051895</v>
      </c>
      <c r="X6586" s="164">
        <f t="shared" si="1030"/>
        <v>201652269.40891033</v>
      </c>
    </row>
    <row r="6587" spans="10:24" x14ac:dyDescent="0.25">
      <c r="J6587">
        <v>6584</v>
      </c>
      <c r="K6587" s="43">
        <v>9.4474500510121295E-2</v>
      </c>
      <c r="L6587">
        <v>0.81992693735831523</v>
      </c>
      <c r="M6587">
        <v>0.37841640993463654</v>
      </c>
      <c r="N6587" s="44">
        <v>0.51669792725491193</v>
      </c>
      <c r="O6587" s="161">
        <f t="shared" si="1021"/>
        <v>2000000</v>
      </c>
      <c r="P6587" s="162">
        <f t="shared" si="1022"/>
        <v>193.72630025084831</v>
      </c>
      <c r="Q6587" s="162">
        <f t="shared" si="1023"/>
        <v>128.80714964788967</v>
      </c>
      <c r="R6587" s="163">
        <f t="shared" si="1024"/>
        <v>1</v>
      </c>
      <c r="S6587" s="161">
        <f t="shared" si="1025"/>
        <v>2000000</v>
      </c>
      <c r="T6587" s="162">
        <f t="shared" si="1026"/>
        <v>194.57543341694944</v>
      </c>
      <c r="U6587" s="162">
        <f t="shared" si="1027"/>
        <v>121.90357482394484</v>
      </c>
      <c r="V6587" s="163">
        <f t="shared" si="1028"/>
        <v>1</v>
      </c>
      <c r="W6587" s="164">
        <f t="shared" si="1029"/>
        <v>79838301.205917269</v>
      </c>
      <c r="X6587" s="164">
        <f t="shared" si="1030"/>
        <v>-4656282.8139908016</v>
      </c>
    </row>
    <row r="6588" spans="10:24" x14ac:dyDescent="0.25">
      <c r="J6588">
        <v>6585</v>
      </c>
      <c r="K6588" s="43">
        <v>0.85734765142612768</v>
      </c>
      <c r="L6588">
        <v>0.13400602719005683</v>
      </c>
      <c r="M6588">
        <v>0.24256762065683923</v>
      </c>
      <c r="N6588" s="44">
        <v>0.33382549824383889</v>
      </c>
      <c r="O6588" s="161">
        <f t="shared" si="1021"/>
        <v>7000000</v>
      </c>
      <c r="P6588" s="162">
        <f t="shared" si="1022"/>
        <v>163.38521714075634</v>
      </c>
      <c r="Q6588" s="162">
        <f t="shared" si="1023"/>
        <v>121.03865829957614</v>
      </c>
      <c r="R6588" s="163">
        <f t="shared" si="1024"/>
        <v>1</v>
      </c>
      <c r="S6588" s="161">
        <f t="shared" si="1025"/>
        <v>7000000</v>
      </c>
      <c r="T6588" s="162">
        <f t="shared" si="1026"/>
        <v>184.46173904691878</v>
      </c>
      <c r="U6588" s="162">
        <f t="shared" si="1027"/>
        <v>118.01932914978808</v>
      </c>
      <c r="V6588" s="163">
        <f t="shared" si="1028"/>
        <v>1</v>
      </c>
      <c r="W6588" s="164">
        <f t="shared" si="1029"/>
        <v>246425911.88826138</v>
      </c>
      <c r="X6588" s="164">
        <f t="shared" si="1030"/>
        <v>315096869.27991492</v>
      </c>
    </row>
    <row r="6589" spans="10:24" x14ac:dyDescent="0.25">
      <c r="J6589">
        <v>6586</v>
      </c>
      <c r="K6589" s="43">
        <v>3.2338569904532766E-2</v>
      </c>
      <c r="L6589">
        <v>0.90061823343305247</v>
      </c>
      <c r="M6589">
        <v>0.72079542686419085</v>
      </c>
      <c r="N6589" s="44">
        <v>0.26920115899146313</v>
      </c>
      <c r="O6589" s="161">
        <f t="shared" si="1021"/>
        <v>1000000</v>
      </c>
      <c r="P6589" s="162">
        <f t="shared" si="1022"/>
        <v>199.27623419703332</v>
      </c>
      <c r="Q6589" s="162">
        <f t="shared" si="1023"/>
        <v>146.70412192506495</v>
      </c>
      <c r="R6589" s="163">
        <f t="shared" si="1024"/>
        <v>1</v>
      </c>
      <c r="S6589" s="161">
        <f t="shared" si="1025"/>
        <v>1000000</v>
      </c>
      <c r="T6589" s="162">
        <f t="shared" si="1026"/>
        <v>196.4254113990111</v>
      </c>
      <c r="U6589" s="162">
        <f t="shared" si="1027"/>
        <v>130.85206096253248</v>
      </c>
      <c r="V6589" s="163">
        <f t="shared" si="1028"/>
        <v>1</v>
      </c>
      <c r="W6589" s="164">
        <f t="shared" si="1029"/>
        <v>2572112.2719683647</v>
      </c>
      <c r="X6589" s="164">
        <f t="shared" si="1030"/>
        <v>-84426649.563521385</v>
      </c>
    </row>
    <row r="6590" spans="10:24" x14ac:dyDescent="0.25">
      <c r="J6590">
        <v>6587</v>
      </c>
      <c r="K6590" s="43">
        <v>0.12869934822421591</v>
      </c>
      <c r="L6590">
        <v>0.44610385113534246</v>
      </c>
      <c r="M6590">
        <v>6.9127821958812508E-2</v>
      </c>
      <c r="N6590" s="44">
        <v>0.92033129313618089</v>
      </c>
      <c r="O6590" s="161">
        <f t="shared" si="1021"/>
        <v>2000000</v>
      </c>
      <c r="P6590" s="162">
        <f t="shared" si="1022"/>
        <v>177.96733186059976</v>
      </c>
      <c r="Q6590" s="162">
        <f t="shared" si="1023"/>
        <v>105.35363570399059</v>
      </c>
      <c r="R6590" s="163">
        <f t="shared" si="1024"/>
        <v>1</v>
      </c>
      <c r="S6590" s="161">
        <f t="shared" si="1025"/>
        <v>2000000</v>
      </c>
      <c r="T6590" s="162">
        <f t="shared" si="1026"/>
        <v>189.32244395353325</v>
      </c>
      <c r="U6590" s="162">
        <f t="shared" si="1027"/>
        <v>110.1768178519953</v>
      </c>
      <c r="V6590" s="163">
        <f t="shared" si="1028"/>
        <v>1</v>
      </c>
      <c r="W6590" s="164">
        <f t="shared" si="1029"/>
        <v>95227392.313218325</v>
      </c>
      <c r="X6590" s="164">
        <f t="shared" si="1030"/>
        <v>8291252.2030759156</v>
      </c>
    </row>
    <row r="6591" spans="10:24" x14ac:dyDescent="0.25">
      <c r="J6591">
        <v>6588</v>
      </c>
      <c r="K6591" s="43">
        <v>6.5545292061972127E-2</v>
      </c>
      <c r="L6591">
        <v>0.48825452437618266</v>
      </c>
      <c r="M6591">
        <v>0.54727060840851893</v>
      </c>
      <c r="N6591" s="44">
        <v>0.17369875166705795</v>
      </c>
      <c r="O6591" s="161">
        <f t="shared" si="1021"/>
        <v>2000000</v>
      </c>
      <c r="P6591" s="162">
        <f t="shared" si="1022"/>
        <v>179.55831306103175</v>
      </c>
      <c r="Q6591" s="162">
        <f t="shared" si="1023"/>
        <v>137.37536955009463</v>
      </c>
      <c r="R6591" s="163">
        <f t="shared" si="1024"/>
        <v>1</v>
      </c>
      <c r="S6591" s="161">
        <f t="shared" si="1025"/>
        <v>2000000</v>
      </c>
      <c r="T6591" s="162">
        <f t="shared" si="1026"/>
        <v>189.85277102034391</v>
      </c>
      <c r="U6591" s="162">
        <f t="shared" si="1027"/>
        <v>126.18768477504732</v>
      </c>
      <c r="V6591" s="163">
        <f t="shared" si="1028"/>
        <v>0.9</v>
      </c>
      <c r="W6591" s="164">
        <f t="shared" si="1029"/>
        <v>34365887.021874249</v>
      </c>
      <c r="X6591" s="164">
        <f t="shared" si="1030"/>
        <v>-35402844.758466139</v>
      </c>
    </row>
    <row r="6592" spans="10:24" x14ac:dyDescent="0.25">
      <c r="J6592">
        <v>6589</v>
      </c>
      <c r="K6592" s="43">
        <v>0.77990505842005731</v>
      </c>
      <c r="L6592">
        <v>0.25155718440145514</v>
      </c>
      <c r="M6592">
        <v>6.3791351360303894E-2</v>
      </c>
      <c r="N6592" s="44">
        <v>0.8770488216045087</v>
      </c>
      <c r="O6592" s="161">
        <f t="shared" si="1021"/>
        <v>7000000</v>
      </c>
      <c r="P6592" s="162">
        <f t="shared" si="1022"/>
        <v>169.95603657368466</v>
      </c>
      <c r="Q6592" s="162">
        <f t="shared" si="1023"/>
        <v>104.52592263418006</v>
      </c>
      <c r="R6592" s="163">
        <f t="shared" si="1024"/>
        <v>1</v>
      </c>
      <c r="S6592" s="161">
        <f t="shared" si="1025"/>
        <v>7000000</v>
      </c>
      <c r="T6592" s="162">
        <f t="shared" si="1026"/>
        <v>186.65201219122821</v>
      </c>
      <c r="U6592" s="162">
        <f t="shared" si="1027"/>
        <v>109.76296131709003</v>
      </c>
      <c r="V6592" s="163">
        <f t="shared" si="1028"/>
        <v>1</v>
      </c>
      <c r="W6592" s="164">
        <f t="shared" si="1029"/>
        <v>408010797.57653219</v>
      </c>
      <c r="X6592" s="164">
        <f t="shared" si="1030"/>
        <v>388223356.11896729</v>
      </c>
    </row>
    <row r="6593" spans="10:24" x14ac:dyDescent="0.25">
      <c r="J6593">
        <v>6590</v>
      </c>
      <c r="K6593" s="43">
        <v>1.4414448647153799E-2</v>
      </c>
      <c r="L6593">
        <v>0.24609212383577117</v>
      </c>
      <c r="M6593">
        <v>0.21430249145970248</v>
      </c>
      <c r="N6593" s="44">
        <v>0.10408696240320192</v>
      </c>
      <c r="O6593" s="161">
        <f t="shared" si="1021"/>
        <v>1000000</v>
      </c>
      <c r="P6593" s="162">
        <f t="shared" si="1022"/>
        <v>169.69741636379092</v>
      </c>
      <c r="Q6593" s="162">
        <f t="shared" si="1023"/>
        <v>119.16837841559227</v>
      </c>
      <c r="R6593" s="163">
        <f t="shared" si="1024"/>
        <v>1</v>
      </c>
      <c r="S6593" s="161">
        <f t="shared" si="1025"/>
        <v>1000000</v>
      </c>
      <c r="T6593" s="162">
        <f t="shared" si="1026"/>
        <v>186.56580545459698</v>
      </c>
      <c r="U6593" s="162">
        <f t="shared" si="1027"/>
        <v>117.08418920779613</v>
      </c>
      <c r="V6593" s="163">
        <f t="shared" si="1028"/>
        <v>0.9</v>
      </c>
      <c r="W6593" s="164">
        <f t="shared" si="1029"/>
        <v>529037.94819864631</v>
      </c>
      <c r="X6593" s="164">
        <f t="shared" si="1030"/>
        <v>-87466545.377879232</v>
      </c>
    </row>
    <row r="6594" spans="10:24" x14ac:dyDescent="0.25">
      <c r="J6594">
        <v>6591</v>
      </c>
      <c r="K6594" s="43">
        <v>0.22819898971027608</v>
      </c>
      <c r="L6594">
        <v>0.7604767785824682</v>
      </c>
      <c r="M6594">
        <v>6.6518781372784441E-2</v>
      </c>
      <c r="N6594" s="44">
        <v>0.84963849610844944</v>
      </c>
      <c r="O6594" s="161">
        <f t="shared" si="1021"/>
        <v>2000000</v>
      </c>
      <c r="P6594" s="162">
        <f t="shared" si="1022"/>
        <v>190.61755605231056</v>
      </c>
      <c r="Q6594" s="162">
        <f t="shared" si="1023"/>
        <v>104.9553878503188</v>
      </c>
      <c r="R6594" s="163">
        <f t="shared" si="1024"/>
        <v>1</v>
      </c>
      <c r="S6594" s="161">
        <f t="shared" si="1025"/>
        <v>5000000</v>
      </c>
      <c r="T6594" s="162">
        <f t="shared" si="1026"/>
        <v>193.5391853507702</v>
      </c>
      <c r="U6594" s="162">
        <f t="shared" si="1027"/>
        <v>109.9776939251594</v>
      </c>
      <c r="V6594" s="163">
        <f t="shared" si="1028"/>
        <v>1</v>
      </c>
      <c r="W6594" s="164">
        <f t="shared" si="1029"/>
        <v>121324336.40398353</v>
      </c>
      <c r="X6594" s="164">
        <f t="shared" si="1030"/>
        <v>267807457.12805396</v>
      </c>
    </row>
    <row r="6595" spans="10:24" x14ac:dyDescent="0.25">
      <c r="J6595">
        <v>6592</v>
      </c>
      <c r="K6595" s="43">
        <v>0.4913922531988506</v>
      </c>
      <c r="L6595">
        <v>0.40731611298451553</v>
      </c>
      <c r="M6595">
        <v>0.89792362309558493</v>
      </c>
      <c r="N6595" s="44">
        <v>2.2280389213489737E-2</v>
      </c>
      <c r="O6595" s="161">
        <f t="shared" si="1021"/>
        <v>5000000</v>
      </c>
      <c r="P6595" s="162">
        <f t="shared" si="1022"/>
        <v>176.4831839188017</v>
      </c>
      <c r="Q6595" s="162">
        <f t="shared" si="1023"/>
        <v>160.39617552388333</v>
      </c>
      <c r="R6595" s="163">
        <f t="shared" si="1024"/>
        <v>1</v>
      </c>
      <c r="S6595" s="161">
        <f t="shared" si="1025"/>
        <v>6000000</v>
      </c>
      <c r="T6595" s="162">
        <f t="shared" si="1026"/>
        <v>188.8277279729339</v>
      </c>
      <c r="U6595" s="162">
        <f t="shared" si="1027"/>
        <v>137.69808776194165</v>
      </c>
      <c r="V6595" s="163">
        <f t="shared" si="1028"/>
        <v>0.9</v>
      </c>
      <c r="W6595" s="164">
        <f t="shared" si="1029"/>
        <v>30435041.974591851</v>
      </c>
      <c r="X6595" s="164">
        <f t="shared" si="1030"/>
        <v>126100057.13935816</v>
      </c>
    </row>
    <row r="6596" spans="10:24" x14ac:dyDescent="0.25">
      <c r="J6596">
        <v>6593</v>
      </c>
      <c r="K6596" s="43">
        <v>9.3482655162437367E-2</v>
      </c>
      <c r="L6596">
        <v>0.22264962417275025</v>
      </c>
      <c r="M6596">
        <v>5.1174681662275123E-2</v>
      </c>
      <c r="N6596" s="44">
        <v>0.33797154249538608</v>
      </c>
      <c r="O6596" s="161">
        <f t="shared" si="1021"/>
        <v>2000000</v>
      </c>
      <c r="P6596" s="162">
        <f t="shared" si="1022"/>
        <v>168.5508709749889</v>
      </c>
      <c r="Q6596" s="162">
        <f t="shared" si="1023"/>
        <v>102.32861827358283</v>
      </c>
      <c r="R6596" s="163">
        <f t="shared" si="1024"/>
        <v>1</v>
      </c>
      <c r="S6596" s="161">
        <f t="shared" si="1025"/>
        <v>2000000</v>
      </c>
      <c r="T6596" s="162">
        <f t="shared" si="1026"/>
        <v>186.18362365832962</v>
      </c>
      <c r="U6596" s="162">
        <f t="shared" si="1027"/>
        <v>108.66430913679142</v>
      </c>
      <c r="V6596" s="163">
        <f t="shared" si="1028"/>
        <v>1</v>
      </c>
      <c r="W6596" s="164">
        <f t="shared" si="1029"/>
        <v>82444505.402812123</v>
      </c>
      <c r="X6596" s="164">
        <f t="shared" si="1030"/>
        <v>5038629.0430764258</v>
      </c>
    </row>
    <row r="6597" spans="10:24" x14ac:dyDescent="0.25">
      <c r="J6597">
        <v>6594</v>
      </c>
      <c r="K6597" s="43">
        <v>0.2228309030059038</v>
      </c>
      <c r="L6597">
        <v>0.32308164270108197</v>
      </c>
      <c r="M6597">
        <v>0.50732307178112557</v>
      </c>
      <c r="N6597" s="44">
        <v>0.10969106707626564</v>
      </c>
      <c r="O6597" s="161">
        <f t="shared" ref="O6597:O6660" si="1031">VLOOKUP(K6597,$E$5:$H$10,4)</f>
        <v>2000000</v>
      </c>
      <c r="P6597" s="162">
        <f t="shared" ref="P6597:P6660" si="1032">_xlfn.NORM.INV(L6597,$E$12,$E$13)</f>
        <v>173.11351940020904</v>
      </c>
      <c r="Q6597" s="162">
        <f t="shared" ref="Q6597:Q6660" si="1033">_xlfn.NORM.INV(M6597,$E$15,$E$16)</f>
        <v>135.36714499524629</v>
      </c>
      <c r="R6597" s="163">
        <f t="shared" ref="R6597:R6660" si="1034">VLOOKUP(N6597,$E$19:$H$21,4)</f>
        <v>1</v>
      </c>
      <c r="S6597" s="161">
        <f t="shared" ref="S6597:S6660" si="1035">VLOOKUP(K6597,$G$5:$H$10,2)</f>
        <v>5000000</v>
      </c>
      <c r="T6597" s="162">
        <f t="shared" ref="T6597:T6660" si="1036">_xlfn.NORM.INV(L6597,$G$12,$G$13)</f>
        <v>187.70450646673635</v>
      </c>
      <c r="U6597" s="162">
        <f t="shared" ref="U6597:U6660" si="1037">_xlfn.NORM.INV(M6597,$G$15,$G$16)</f>
        <v>125.18357249762315</v>
      </c>
      <c r="V6597" s="163">
        <f t="shared" ref="V6597:V6660" si="1038">VLOOKUP(N6597,$G$19:$H$21,2)</f>
        <v>0.9</v>
      </c>
      <c r="W6597" s="164">
        <f t="shared" ref="W6597:W6660" si="1039">O6597*(P6597-Q6597)*R6597-$D$23-$D$24</f>
        <v>25492748.809925497</v>
      </c>
      <c r="X6597" s="164">
        <f t="shared" ref="X6597:X6660" si="1040">S6597*(T6597-U6597)*V6597-$F$23-$F$24</f>
        <v>131344202.86100942</v>
      </c>
    </row>
    <row r="6598" spans="10:24" x14ac:dyDescent="0.25">
      <c r="J6598">
        <v>6595</v>
      </c>
      <c r="K6598" s="43">
        <v>0.11873525605254365</v>
      </c>
      <c r="L6598">
        <v>0.74251518484551771</v>
      </c>
      <c r="M6598">
        <v>0.40447384316246104</v>
      </c>
      <c r="N6598" s="44">
        <v>0.36840622295370329</v>
      </c>
      <c r="O6598" s="161">
        <f t="shared" si="1031"/>
        <v>2000000</v>
      </c>
      <c r="P6598" s="162">
        <f t="shared" si="1032"/>
        <v>189.76678597875826</v>
      </c>
      <c r="Q6598" s="162">
        <f t="shared" si="1033"/>
        <v>130.16432384658773</v>
      </c>
      <c r="R6598" s="163">
        <f t="shared" si="1034"/>
        <v>1</v>
      </c>
      <c r="S6598" s="161">
        <f t="shared" si="1035"/>
        <v>2000000</v>
      </c>
      <c r="T6598" s="162">
        <f t="shared" si="1036"/>
        <v>193.25559532625275</v>
      </c>
      <c r="U6598" s="162">
        <f t="shared" si="1037"/>
        <v>122.58216192329387</v>
      </c>
      <c r="V6598" s="163">
        <f t="shared" si="1038"/>
        <v>1</v>
      </c>
      <c r="W6598" s="164">
        <f t="shared" si="1039"/>
        <v>69204924.264341056</v>
      </c>
      <c r="X6598" s="164">
        <f t="shared" si="1040"/>
        <v>-8653133.1940822303</v>
      </c>
    </row>
    <row r="6599" spans="10:24" x14ac:dyDescent="0.25">
      <c r="J6599">
        <v>6596</v>
      </c>
      <c r="K6599" s="43">
        <v>0.66797057908123836</v>
      </c>
      <c r="L6599">
        <v>0.32044014593872083</v>
      </c>
      <c r="M6599">
        <v>0.25263645676322577</v>
      </c>
      <c r="N6599" s="44">
        <v>0.13768273099720185</v>
      </c>
      <c r="O6599" s="161">
        <f t="shared" si="1031"/>
        <v>6000000</v>
      </c>
      <c r="P6599" s="162">
        <f t="shared" si="1032"/>
        <v>173.00297463838203</v>
      </c>
      <c r="Q6599" s="162">
        <f t="shared" si="1033"/>
        <v>121.6756758080577</v>
      </c>
      <c r="R6599" s="163">
        <f t="shared" si="1034"/>
        <v>1</v>
      </c>
      <c r="S6599" s="161">
        <f t="shared" si="1035"/>
        <v>7000000</v>
      </c>
      <c r="T6599" s="162">
        <f t="shared" si="1036"/>
        <v>187.66765821279401</v>
      </c>
      <c r="U6599" s="162">
        <f t="shared" si="1037"/>
        <v>118.33783790402885</v>
      </c>
      <c r="V6599" s="163">
        <f t="shared" si="1038"/>
        <v>0.9</v>
      </c>
      <c r="W6599" s="164">
        <f t="shared" si="1039"/>
        <v>257963792.98194593</v>
      </c>
      <c r="X6599" s="164">
        <f t="shared" si="1040"/>
        <v>286777867.94522053</v>
      </c>
    </row>
    <row r="6600" spans="10:24" x14ac:dyDescent="0.25">
      <c r="J6600">
        <v>6597</v>
      </c>
      <c r="K6600" s="43">
        <v>0.94418570002512203</v>
      </c>
      <c r="L6600">
        <v>0.57986742266201297</v>
      </c>
      <c r="M6600">
        <v>0.89839123652767494</v>
      </c>
      <c r="N6600" s="44">
        <v>0.95356214437706255</v>
      </c>
      <c r="O6600" s="161">
        <f t="shared" si="1031"/>
        <v>7000000</v>
      </c>
      <c r="P6600" s="162">
        <f t="shared" si="1032"/>
        <v>183.02331489401342</v>
      </c>
      <c r="Q6600" s="162">
        <f t="shared" si="1033"/>
        <v>160.44876072128937</v>
      </c>
      <c r="R6600" s="163">
        <f t="shared" si="1034"/>
        <v>1</v>
      </c>
      <c r="S6600" s="161">
        <f t="shared" si="1035"/>
        <v>9000000</v>
      </c>
      <c r="T6600" s="162">
        <f t="shared" si="1036"/>
        <v>191.00777163133782</v>
      </c>
      <c r="U6600" s="162">
        <f t="shared" si="1037"/>
        <v>137.72438036064469</v>
      </c>
      <c r="V6600" s="163">
        <f t="shared" si="1038"/>
        <v>1</v>
      </c>
      <c r="W6600" s="164">
        <f t="shared" si="1039"/>
        <v>108021879.20906836</v>
      </c>
      <c r="X6600" s="164">
        <f t="shared" si="1040"/>
        <v>329550521.43623817</v>
      </c>
    </row>
    <row r="6601" spans="10:24" x14ac:dyDescent="0.25">
      <c r="J6601">
        <v>6598</v>
      </c>
      <c r="K6601" s="43">
        <v>0.23277485275816967</v>
      </c>
      <c r="L6601">
        <v>0.88453824266854408</v>
      </c>
      <c r="M6601">
        <v>0.98562317965754775</v>
      </c>
      <c r="N6601" s="44">
        <v>0.94402525093670719</v>
      </c>
      <c r="O6601" s="161">
        <f t="shared" si="1031"/>
        <v>2000000</v>
      </c>
      <c r="P6601" s="162">
        <f t="shared" si="1032"/>
        <v>197.96974964532467</v>
      </c>
      <c r="Q6601" s="162">
        <f t="shared" si="1033"/>
        <v>178.73695489971385</v>
      </c>
      <c r="R6601" s="163">
        <f t="shared" si="1034"/>
        <v>1</v>
      </c>
      <c r="S6601" s="161">
        <f t="shared" si="1035"/>
        <v>5000000</v>
      </c>
      <c r="T6601" s="162">
        <f t="shared" si="1036"/>
        <v>195.98991654844156</v>
      </c>
      <c r="U6601" s="162">
        <f t="shared" si="1037"/>
        <v>146.86847744985693</v>
      </c>
      <c r="V6601" s="163">
        <f t="shared" si="1038"/>
        <v>1</v>
      </c>
      <c r="W6601" s="164">
        <f t="shared" si="1039"/>
        <v>-11534410.508778363</v>
      </c>
      <c r="X6601" s="164">
        <f t="shared" si="1040"/>
        <v>95607195.492923141</v>
      </c>
    </row>
    <row r="6602" spans="10:24" x14ac:dyDescent="0.25">
      <c r="J6602">
        <v>6599</v>
      </c>
      <c r="K6602" s="43">
        <v>0.35903212585351429</v>
      </c>
      <c r="L6602">
        <v>5.8913633238121821E-2</v>
      </c>
      <c r="M6602">
        <v>4.5139545851797913E-2</v>
      </c>
      <c r="N6602" s="44">
        <v>0.84500816744269958</v>
      </c>
      <c r="O6602" s="161">
        <f t="shared" si="1031"/>
        <v>5000000</v>
      </c>
      <c r="P6602" s="162">
        <f t="shared" si="1032"/>
        <v>156.54061941953765</v>
      </c>
      <c r="Q6602" s="162">
        <f t="shared" si="1033"/>
        <v>101.12145327641554</v>
      </c>
      <c r="R6602" s="163">
        <f t="shared" si="1034"/>
        <v>1</v>
      </c>
      <c r="S6602" s="161">
        <f t="shared" si="1035"/>
        <v>6000000</v>
      </c>
      <c r="T6602" s="162">
        <f t="shared" si="1036"/>
        <v>182.18020647317923</v>
      </c>
      <c r="U6602" s="162">
        <f t="shared" si="1037"/>
        <v>108.06072663820777</v>
      </c>
      <c r="V6602" s="163">
        <f t="shared" si="1038"/>
        <v>1</v>
      </c>
      <c r="W6602" s="164">
        <f t="shared" si="1039"/>
        <v>227095830.71561056</v>
      </c>
      <c r="X6602" s="164">
        <f t="shared" si="1040"/>
        <v>294716879.00982875</v>
      </c>
    </row>
    <row r="6603" spans="10:24" x14ac:dyDescent="0.25">
      <c r="J6603">
        <v>6600</v>
      </c>
      <c r="K6603" s="43">
        <v>0.98421894293640078</v>
      </c>
      <c r="L6603">
        <v>0.66625262152297615</v>
      </c>
      <c r="M6603">
        <v>0.24502674671858604</v>
      </c>
      <c r="N6603" s="44">
        <v>0.97670372114722659</v>
      </c>
      <c r="O6603" s="161">
        <f t="shared" si="1031"/>
        <v>9000000</v>
      </c>
      <c r="P6603" s="162">
        <f t="shared" si="1032"/>
        <v>186.44383259251899</v>
      </c>
      <c r="Q6603" s="162">
        <f t="shared" si="1033"/>
        <v>121.19552510791506</v>
      </c>
      <c r="R6603" s="163">
        <f t="shared" si="1034"/>
        <v>1</v>
      </c>
      <c r="S6603" s="161">
        <f t="shared" si="1035"/>
        <v>9000000</v>
      </c>
      <c r="T6603" s="162">
        <f t="shared" si="1036"/>
        <v>192.14794419750632</v>
      </c>
      <c r="U6603" s="162">
        <f t="shared" si="1037"/>
        <v>118.09776255395752</v>
      </c>
      <c r="V6603" s="163">
        <f t="shared" si="1038"/>
        <v>1</v>
      </c>
      <c r="W6603" s="164">
        <f t="shared" si="1039"/>
        <v>537234767.36143529</v>
      </c>
      <c r="X6603" s="164">
        <f t="shared" si="1040"/>
        <v>516451634.79193914</v>
      </c>
    </row>
    <row r="6604" spans="10:24" x14ac:dyDescent="0.25">
      <c r="J6604">
        <v>6601</v>
      </c>
      <c r="K6604" s="43">
        <v>0.79149167227989414</v>
      </c>
      <c r="L6604">
        <v>0.26610285953127577</v>
      </c>
      <c r="M6604">
        <v>0.68799047664601831</v>
      </c>
      <c r="N6604" s="44">
        <v>0.45603884933896421</v>
      </c>
      <c r="O6604" s="161">
        <f t="shared" si="1031"/>
        <v>7000000</v>
      </c>
      <c r="P6604" s="162">
        <f t="shared" si="1032"/>
        <v>170.63036249228929</v>
      </c>
      <c r="Q6604" s="162">
        <f t="shared" si="1033"/>
        <v>144.80324626000242</v>
      </c>
      <c r="R6604" s="163">
        <f t="shared" si="1034"/>
        <v>1</v>
      </c>
      <c r="S6604" s="161">
        <f t="shared" si="1035"/>
        <v>7000000</v>
      </c>
      <c r="T6604" s="162">
        <f t="shared" si="1036"/>
        <v>186.87678749742977</v>
      </c>
      <c r="U6604" s="162">
        <f t="shared" si="1037"/>
        <v>129.90162313000121</v>
      </c>
      <c r="V6604" s="163">
        <f t="shared" si="1038"/>
        <v>1</v>
      </c>
      <c r="W6604" s="164">
        <f t="shared" si="1039"/>
        <v>130789813.62600809</v>
      </c>
      <c r="X6604" s="164">
        <f t="shared" si="1040"/>
        <v>248826150.57199991</v>
      </c>
    </row>
    <row r="6605" spans="10:24" x14ac:dyDescent="0.25">
      <c r="J6605">
        <v>6602</v>
      </c>
      <c r="K6605" s="43">
        <v>0.30253612992310297</v>
      </c>
      <c r="L6605">
        <v>0.99927884624633911</v>
      </c>
      <c r="M6605">
        <v>0.52103411105070097</v>
      </c>
      <c r="N6605" s="44">
        <v>0.54709449802507948</v>
      </c>
      <c r="O6605" s="161">
        <f t="shared" si="1031"/>
        <v>5000000</v>
      </c>
      <c r="P6605" s="162">
        <f t="shared" si="1032"/>
        <v>227.79071743625533</v>
      </c>
      <c r="Q6605" s="162">
        <f t="shared" si="1033"/>
        <v>136.05498298927316</v>
      </c>
      <c r="R6605" s="163">
        <f t="shared" si="1034"/>
        <v>1</v>
      </c>
      <c r="S6605" s="161">
        <f t="shared" si="1035"/>
        <v>6000000</v>
      </c>
      <c r="T6605" s="162">
        <f t="shared" si="1036"/>
        <v>205.93023914541845</v>
      </c>
      <c r="U6605" s="162">
        <f t="shared" si="1037"/>
        <v>125.52749149463658</v>
      </c>
      <c r="V6605" s="163">
        <f t="shared" si="1038"/>
        <v>1</v>
      </c>
      <c r="W6605" s="164">
        <f t="shared" si="1039"/>
        <v>408678672.23491091</v>
      </c>
      <c r="X6605" s="164">
        <f t="shared" si="1040"/>
        <v>332416485.90469128</v>
      </c>
    </row>
    <row r="6606" spans="10:24" x14ac:dyDescent="0.25">
      <c r="J6606">
        <v>6603</v>
      </c>
      <c r="K6606" s="43">
        <v>0.12691234514516436</v>
      </c>
      <c r="L6606">
        <v>0.94753765280467006</v>
      </c>
      <c r="M6606">
        <v>0.44055051630753972</v>
      </c>
      <c r="N6606" s="44">
        <v>0.68753887725585638</v>
      </c>
      <c r="O6606" s="161">
        <f t="shared" si="1031"/>
        <v>2000000</v>
      </c>
      <c r="P6606" s="162">
        <f t="shared" si="1032"/>
        <v>204.32150296762254</v>
      </c>
      <c r="Q6606" s="162">
        <f t="shared" si="1033"/>
        <v>132.00852786397309</v>
      </c>
      <c r="R6606" s="163">
        <f t="shared" si="1034"/>
        <v>1</v>
      </c>
      <c r="S6606" s="161">
        <f t="shared" si="1035"/>
        <v>2000000</v>
      </c>
      <c r="T6606" s="162">
        <f t="shared" si="1036"/>
        <v>198.10716765587418</v>
      </c>
      <c r="U6606" s="162">
        <f t="shared" si="1037"/>
        <v>123.50426393198654</v>
      </c>
      <c r="V6606" s="163">
        <f t="shared" si="1038"/>
        <v>1</v>
      </c>
      <c r="W6606" s="164">
        <f t="shared" si="1039"/>
        <v>94625950.207298905</v>
      </c>
      <c r="X6606" s="164">
        <f t="shared" si="1040"/>
        <v>-794192.55222472548</v>
      </c>
    </row>
    <row r="6607" spans="10:24" x14ac:dyDescent="0.25">
      <c r="J6607">
        <v>6604</v>
      </c>
      <c r="K6607" s="43">
        <v>0.62136419421031919</v>
      </c>
      <c r="L6607">
        <v>0.11638733993626882</v>
      </c>
      <c r="M6607">
        <v>0.92250147270701333</v>
      </c>
      <c r="N6607" s="44">
        <v>5.5194543111296568E-3</v>
      </c>
      <c r="O6607" s="161">
        <f t="shared" si="1031"/>
        <v>6000000</v>
      </c>
      <c r="P6607" s="162">
        <f t="shared" si="1032"/>
        <v>162.10137266952023</v>
      </c>
      <c r="Q6607" s="162">
        <f t="shared" si="1033"/>
        <v>163.4420115906585</v>
      </c>
      <c r="R6607" s="163">
        <f t="shared" si="1034"/>
        <v>1</v>
      </c>
      <c r="S6607" s="161">
        <f t="shared" si="1035"/>
        <v>7000000</v>
      </c>
      <c r="T6607" s="162">
        <f t="shared" si="1036"/>
        <v>184.03379088984008</v>
      </c>
      <c r="U6607" s="162">
        <f t="shared" si="1037"/>
        <v>139.22100579532926</v>
      </c>
      <c r="V6607" s="163">
        <f t="shared" si="1038"/>
        <v>0.05</v>
      </c>
      <c r="W6607" s="164">
        <f t="shared" si="1039"/>
        <v>-58043833.526829585</v>
      </c>
      <c r="X6607" s="164">
        <f t="shared" si="1040"/>
        <v>-134315525.21692121</v>
      </c>
    </row>
    <row r="6608" spans="10:24" x14ac:dyDescent="0.25">
      <c r="J6608">
        <v>6605</v>
      </c>
      <c r="K6608" s="43">
        <v>0.8743868865327028</v>
      </c>
      <c r="L6608">
        <v>0.94035087552702801</v>
      </c>
      <c r="M6608">
        <v>0.30473308252812736</v>
      </c>
      <c r="N6608" s="44">
        <v>0.50938156646716004</v>
      </c>
      <c r="O6608" s="161">
        <f t="shared" si="1031"/>
        <v>7000000</v>
      </c>
      <c r="P6608" s="162">
        <f t="shared" si="1032"/>
        <v>203.36588781444649</v>
      </c>
      <c r="Q6608" s="162">
        <f t="shared" si="1033"/>
        <v>124.78328760761146</v>
      </c>
      <c r="R6608" s="163">
        <f t="shared" si="1034"/>
        <v>1</v>
      </c>
      <c r="S6608" s="161">
        <f t="shared" si="1035"/>
        <v>7000000</v>
      </c>
      <c r="T6608" s="162">
        <f t="shared" si="1036"/>
        <v>197.78862927148216</v>
      </c>
      <c r="U6608" s="162">
        <f t="shared" si="1037"/>
        <v>119.89164380380572</v>
      </c>
      <c r="V6608" s="163">
        <f t="shared" si="1038"/>
        <v>1</v>
      </c>
      <c r="W6608" s="164">
        <f t="shared" si="1039"/>
        <v>500078201.44784522</v>
      </c>
      <c r="X6608" s="164">
        <f t="shared" si="1040"/>
        <v>395278898.27373517</v>
      </c>
    </row>
    <row r="6609" spans="10:24" x14ac:dyDescent="0.25">
      <c r="J6609">
        <v>6606</v>
      </c>
      <c r="K6609" s="43">
        <v>0.11495513716013595</v>
      </c>
      <c r="L6609">
        <v>0.75571109216187526</v>
      </c>
      <c r="M6609">
        <v>0.47635433823795115</v>
      </c>
      <c r="N6609" s="44">
        <v>0.52096003984512707</v>
      </c>
      <c r="O6609" s="161">
        <f t="shared" si="1031"/>
        <v>2000000</v>
      </c>
      <c r="P6609" s="162">
        <f t="shared" si="1032"/>
        <v>190.38858887405638</v>
      </c>
      <c r="Q6609" s="162">
        <f t="shared" si="1033"/>
        <v>133.81388738888796</v>
      </c>
      <c r="R6609" s="163">
        <f t="shared" si="1034"/>
        <v>1</v>
      </c>
      <c r="S6609" s="161">
        <f t="shared" si="1035"/>
        <v>2000000</v>
      </c>
      <c r="T6609" s="162">
        <f t="shared" si="1036"/>
        <v>193.4628629580188</v>
      </c>
      <c r="U6609" s="162">
        <f t="shared" si="1037"/>
        <v>124.40694369444398</v>
      </c>
      <c r="V6609" s="163">
        <f t="shared" si="1038"/>
        <v>1</v>
      </c>
      <c r="W6609" s="164">
        <f t="shared" si="1039"/>
        <v>63149402.97033684</v>
      </c>
      <c r="X6609" s="164">
        <f t="shared" si="1040"/>
        <v>-11888161.472850353</v>
      </c>
    </row>
    <row r="6610" spans="10:24" x14ac:dyDescent="0.25">
      <c r="J6610">
        <v>6607</v>
      </c>
      <c r="K6610" s="43">
        <v>0.92532451857322862</v>
      </c>
      <c r="L6610">
        <v>0.89984325739732207</v>
      </c>
      <c r="M6610">
        <v>0.36474977154296451</v>
      </c>
      <c r="N6610" s="44">
        <v>0.82971061327680817</v>
      </c>
      <c r="O6610" s="161">
        <f t="shared" si="1031"/>
        <v>7000000</v>
      </c>
      <c r="P6610" s="162">
        <f t="shared" si="1032"/>
        <v>199.20988421156534</v>
      </c>
      <c r="Q6610" s="162">
        <f t="shared" si="1033"/>
        <v>128.08417344627409</v>
      </c>
      <c r="R6610" s="163">
        <f t="shared" si="1034"/>
        <v>1</v>
      </c>
      <c r="S6610" s="161">
        <f t="shared" si="1035"/>
        <v>9000000</v>
      </c>
      <c r="T6610" s="162">
        <f t="shared" si="1036"/>
        <v>196.40329473718845</v>
      </c>
      <c r="U6610" s="162">
        <f t="shared" si="1037"/>
        <v>121.54208672313705</v>
      </c>
      <c r="V6610" s="163">
        <f t="shared" si="1038"/>
        <v>1</v>
      </c>
      <c r="W6610" s="164">
        <f t="shared" si="1039"/>
        <v>447879975.35703874</v>
      </c>
      <c r="X6610" s="164">
        <f t="shared" si="1040"/>
        <v>523750872.12646258</v>
      </c>
    </row>
    <row r="6611" spans="10:24" x14ac:dyDescent="0.25">
      <c r="J6611">
        <v>6608</v>
      </c>
      <c r="K6611" s="43">
        <v>0.94040448486522266</v>
      </c>
      <c r="L6611">
        <v>0.46203221705592434</v>
      </c>
      <c r="M6611">
        <v>0.62144408375219262</v>
      </c>
      <c r="N6611" s="44">
        <v>0.2079205051502121</v>
      </c>
      <c r="O6611" s="161">
        <f t="shared" si="1031"/>
        <v>7000000</v>
      </c>
      <c r="P6611" s="162">
        <f t="shared" si="1032"/>
        <v>178.57027132664064</v>
      </c>
      <c r="Q6611" s="162">
        <f t="shared" si="1033"/>
        <v>141.18551351487756</v>
      </c>
      <c r="R6611" s="163">
        <f t="shared" si="1034"/>
        <v>1</v>
      </c>
      <c r="S6611" s="161">
        <f t="shared" si="1035"/>
        <v>9000000</v>
      </c>
      <c r="T6611" s="162">
        <f t="shared" si="1036"/>
        <v>189.52342377554689</v>
      </c>
      <c r="U6611" s="162">
        <f t="shared" si="1037"/>
        <v>128.09275675743876</v>
      </c>
      <c r="V6611" s="163">
        <f t="shared" si="1038"/>
        <v>1</v>
      </c>
      <c r="W6611" s="164">
        <f t="shared" si="1039"/>
        <v>211693304.68234158</v>
      </c>
      <c r="X6611" s="164">
        <f t="shared" si="1040"/>
        <v>402876003.16297317</v>
      </c>
    </row>
    <row r="6612" spans="10:24" x14ac:dyDescent="0.25">
      <c r="J6612">
        <v>6609</v>
      </c>
      <c r="K6612" s="43">
        <v>0.18286246829824682</v>
      </c>
      <c r="L6612">
        <v>0.15602307551823325</v>
      </c>
      <c r="M6612">
        <v>0.13857892861879562</v>
      </c>
      <c r="N6612" s="44">
        <v>0.93161324802475087</v>
      </c>
      <c r="O6612" s="161">
        <f t="shared" si="1031"/>
        <v>2000000</v>
      </c>
      <c r="P6612" s="162">
        <f t="shared" si="1032"/>
        <v>164.83593144091319</v>
      </c>
      <c r="Q6612" s="162">
        <f t="shared" si="1033"/>
        <v>113.2654771637539</v>
      </c>
      <c r="R6612" s="163">
        <f t="shared" si="1034"/>
        <v>1</v>
      </c>
      <c r="S6612" s="161">
        <f t="shared" si="1035"/>
        <v>5000000</v>
      </c>
      <c r="T6612" s="162">
        <f t="shared" si="1036"/>
        <v>184.94531048030439</v>
      </c>
      <c r="U6612" s="162">
        <f t="shared" si="1037"/>
        <v>114.13273858187695</v>
      </c>
      <c r="V6612" s="163">
        <f t="shared" si="1038"/>
        <v>1</v>
      </c>
      <c r="W6612" s="164">
        <f t="shared" si="1039"/>
        <v>53140908.554318577</v>
      </c>
      <c r="X6612" s="164">
        <f t="shared" si="1040"/>
        <v>204062859.49213719</v>
      </c>
    </row>
    <row r="6613" spans="10:24" x14ac:dyDescent="0.25">
      <c r="J6613">
        <v>6610</v>
      </c>
      <c r="K6613" s="43">
        <v>0.16939529514446561</v>
      </c>
      <c r="L6613">
        <v>0.78122740724126383</v>
      </c>
      <c r="M6613">
        <v>0.36667764499443034</v>
      </c>
      <c r="N6613" s="44">
        <v>0.8110818834105713</v>
      </c>
      <c r="O6613" s="161">
        <f t="shared" si="1031"/>
        <v>2000000</v>
      </c>
      <c r="P6613" s="162">
        <f t="shared" si="1032"/>
        <v>191.64517815629358</v>
      </c>
      <c r="Q6613" s="162">
        <f t="shared" si="1033"/>
        <v>128.18668671380649</v>
      </c>
      <c r="R6613" s="163">
        <f t="shared" si="1034"/>
        <v>1</v>
      </c>
      <c r="S6613" s="161">
        <f t="shared" si="1035"/>
        <v>5000000</v>
      </c>
      <c r="T6613" s="162">
        <f t="shared" si="1036"/>
        <v>193.88172605209786</v>
      </c>
      <c r="U6613" s="162">
        <f t="shared" si="1037"/>
        <v>121.59334335690325</v>
      </c>
      <c r="V6613" s="163">
        <f t="shared" si="1038"/>
        <v>1</v>
      </c>
      <c r="W6613" s="164">
        <f t="shared" si="1039"/>
        <v>76916982.884974182</v>
      </c>
      <c r="X6613" s="164">
        <f t="shared" si="1040"/>
        <v>211441913.47597307</v>
      </c>
    </row>
    <row r="6614" spans="10:24" x14ac:dyDescent="0.25">
      <c r="J6614">
        <v>6611</v>
      </c>
      <c r="K6614" s="43">
        <v>0.62132682644974413</v>
      </c>
      <c r="L6614">
        <v>0.8550578061957268</v>
      </c>
      <c r="M6614">
        <v>0.82697761620574217</v>
      </c>
      <c r="N6614" s="44">
        <v>0.16170106660721129</v>
      </c>
      <c r="O6614" s="161">
        <f t="shared" si="1031"/>
        <v>6000000</v>
      </c>
      <c r="P6614" s="162">
        <f t="shared" si="1032"/>
        <v>195.87562910665429</v>
      </c>
      <c r="Q6614" s="162">
        <f t="shared" si="1033"/>
        <v>153.84577729526401</v>
      </c>
      <c r="R6614" s="163">
        <f t="shared" si="1034"/>
        <v>1</v>
      </c>
      <c r="S6614" s="161">
        <f t="shared" si="1035"/>
        <v>7000000</v>
      </c>
      <c r="T6614" s="162">
        <f t="shared" si="1036"/>
        <v>195.29187636888477</v>
      </c>
      <c r="U6614" s="162">
        <f t="shared" si="1037"/>
        <v>134.42288864763199</v>
      </c>
      <c r="V6614" s="163">
        <f t="shared" si="1038"/>
        <v>0.9</v>
      </c>
      <c r="W6614" s="164">
        <f t="shared" si="1039"/>
        <v>202179110.86834162</v>
      </c>
      <c r="X6614" s="164">
        <f t="shared" si="1040"/>
        <v>233474622.64389253</v>
      </c>
    </row>
    <row r="6615" spans="10:24" x14ac:dyDescent="0.25">
      <c r="J6615">
        <v>6612</v>
      </c>
      <c r="K6615" s="43">
        <v>0.47490741473170162</v>
      </c>
      <c r="L6615">
        <v>0.95513704622714746</v>
      </c>
      <c r="M6615">
        <v>0.62647409385037212</v>
      </c>
      <c r="N6615" s="44">
        <v>0.74914801295979161</v>
      </c>
      <c r="O6615" s="161">
        <f t="shared" si="1031"/>
        <v>5000000</v>
      </c>
      <c r="P6615" s="162">
        <f t="shared" si="1032"/>
        <v>205.45267983800449</v>
      </c>
      <c r="Q6615" s="162">
        <f t="shared" si="1033"/>
        <v>141.45058420983622</v>
      </c>
      <c r="R6615" s="163">
        <f t="shared" si="1034"/>
        <v>1</v>
      </c>
      <c r="S6615" s="161">
        <f t="shared" si="1035"/>
        <v>6000000</v>
      </c>
      <c r="T6615" s="162">
        <f t="shared" si="1036"/>
        <v>198.48422661266815</v>
      </c>
      <c r="U6615" s="162">
        <f t="shared" si="1037"/>
        <v>128.22529210491811</v>
      </c>
      <c r="V6615" s="163">
        <f t="shared" si="1038"/>
        <v>1</v>
      </c>
      <c r="W6615" s="164">
        <f t="shared" si="1039"/>
        <v>270010478.14084131</v>
      </c>
      <c r="X6615" s="164">
        <f t="shared" si="1040"/>
        <v>271553607.04650027</v>
      </c>
    </row>
    <row r="6616" spans="10:24" x14ac:dyDescent="0.25">
      <c r="J6616">
        <v>6613</v>
      </c>
      <c r="K6616" s="43">
        <v>0.89379982781952105</v>
      </c>
      <c r="L6616">
        <v>0.21673264016971427</v>
      </c>
      <c r="M6616">
        <v>0.14797172073470455</v>
      </c>
      <c r="N6616" s="44">
        <v>0.6188569390764681</v>
      </c>
      <c r="O6616" s="161">
        <f t="shared" si="1031"/>
        <v>7000000</v>
      </c>
      <c r="P6616" s="162">
        <f t="shared" si="1032"/>
        <v>168.25086579253502</v>
      </c>
      <c r="Q6616" s="162">
        <f t="shared" si="1033"/>
        <v>114.09655824815864</v>
      </c>
      <c r="R6616" s="163">
        <f t="shared" si="1034"/>
        <v>1</v>
      </c>
      <c r="S6616" s="161">
        <f t="shared" si="1035"/>
        <v>7000000</v>
      </c>
      <c r="T6616" s="162">
        <f t="shared" si="1036"/>
        <v>186.083621930845</v>
      </c>
      <c r="U6616" s="162">
        <f t="shared" si="1037"/>
        <v>114.54827912407933</v>
      </c>
      <c r="V6616" s="163">
        <f t="shared" si="1038"/>
        <v>1</v>
      </c>
      <c r="W6616" s="164">
        <f t="shared" si="1039"/>
        <v>329080152.81063467</v>
      </c>
      <c r="X6616" s="164">
        <f t="shared" si="1040"/>
        <v>350747399.64735967</v>
      </c>
    </row>
    <row r="6617" spans="10:24" x14ac:dyDescent="0.25">
      <c r="J6617">
        <v>6614</v>
      </c>
      <c r="K6617" s="43">
        <v>0.47213118538992849</v>
      </c>
      <c r="L6617">
        <v>0.59313183255931168</v>
      </c>
      <c r="M6617">
        <v>0.55415128889922405</v>
      </c>
      <c r="N6617" s="44">
        <v>0.8639224920532752</v>
      </c>
      <c r="O6617" s="161">
        <f t="shared" si="1031"/>
        <v>5000000</v>
      </c>
      <c r="P6617" s="162">
        <f t="shared" si="1032"/>
        <v>183.53413024861618</v>
      </c>
      <c r="Q6617" s="162">
        <f t="shared" si="1033"/>
        <v>137.72313355741915</v>
      </c>
      <c r="R6617" s="163">
        <f t="shared" si="1034"/>
        <v>1</v>
      </c>
      <c r="S6617" s="161">
        <f t="shared" si="1035"/>
        <v>6000000</v>
      </c>
      <c r="T6617" s="162">
        <f t="shared" si="1036"/>
        <v>191.17804341620541</v>
      </c>
      <c r="U6617" s="162">
        <f t="shared" si="1037"/>
        <v>126.36156677870957</v>
      </c>
      <c r="V6617" s="163">
        <f t="shared" si="1038"/>
        <v>1</v>
      </c>
      <c r="W6617" s="164">
        <f t="shared" si="1039"/>
        <v>179054983.45598516</v>
      </c>
      <c r="X6617" s="164">
        <f t="shared" si="1040"/>
        <v>238898859.82497501</v>
      </c>
    </row>
    <row r="6618" spans="10:24" x14ac:dyDescent="0.25">
      <c r="J6618">
        <v>6615</v>
      </c>
      <c r="K6618" s="43">
        <v>0.99035477790312687</v>
      </c>
      <c r="L6618">
        <v>1.1360825607180547E-2</v>
      </c>
      <c r="M6618">
        <v>0.73397803050026256</v>
      </c>
      <c r="N6618" s="44">
        <v>0.96121228162246874</v>
      </c>
      <c r="O6618" s="161">
        <f t="shared" si="1031"/>
        <v>9000000</v>
      </c>
      <c r="P6618" s="162">
        <f t="shared" si="1032"/>
        <v>145.82875960764795</v>
      </c>
      <c r="Q6618" s="162">
        <f t="shared" si="1033"/>
        <v>147.49777918825649</v>
      </c>
      <c r="R6618" s="163">
        <f t="shared" si="1034"/>
        <v>1</v>
      </c>
      <c r="S6618" s="161">
        <f t="shared" si="1035"/>
        <v>9000000</v>
      </c>
      <c r="T6618" s="162">
        <f t="shared" si="1036"/>
        <v>178.60958653588264</v>
      </c>
      <c r="U6618" s="162">
        <f t="shared" si="1037"/>
        <v>131.24888959412823</v>
      </c>
      <c r="V6618" s="163">
        <f t="shared" si="1038"/>
        <v>1</v>
      </c>
      <c r="W6618" s="164">
        <f t="shared" si="1039"/>
        <v>-65021176.225476809</v>
      </c>
      <c r="X6618" s="164">
        <f t="shared" si="1040"/>
        <v>276246272.47578973</v>
      </c>
    </row>
    <row r="6619" spans="10:24" x14ac:dyDescent="0.25">
      <c r="J6619">
        <v>6616</v>
      </c>
      <c r="K6619" s="43">
        <v>0.47328800461437615</v>
      </c>
      <c r="L6619">
        <v>0.11291124361300064</v>
      </c>
      <c r="M6619">
        <v>0.32754183289688932</v>
      </c>
      <c r="N6619" s="44">
        <v>0.56695843346813035</v>
      </c>
      <c r="O6619" s="161">
        <f t="shared" si="1031"/>
        <v>5000000</v>
      </c>
      <c r="P6619" s="162">
        <f t="shared" si="1032"/>
        <v>161.83214580370372</v>
      </c>
      <c r="Q6619" s="162">
        <f t="shared" si="1033"/>
        <v>126.06577798563586</v>
      </c>
      <c r="R6619" s="163">
        <f t="shared" si="1034"/>
        <v>1</v>
      </c>
      <c r="S6619" s="161">
        <f t="shared" si="1035"/>
        <v>6000000</v>
      </c>
      <c r="T6619" s="162">
        <f t="shared" si="1036"/>
        <v>183.94404860123458</v>
      </c>
      <c r="U6619" s="162">
        <f t="shared" si="1037"/>
        <v>120.53288899281793</v>
      </c>
      <c r="V6619" s="163">
        <f t="shared" si="1038"/>
        <v>1</v>
      </c>
      <c r="W6619" s="164">
        <f t="shared" si="1039"/>
        <v>128831839.0903393</v>
      </c>
      <c r="X6619" s="164">
        <f t="shared" si="1040"/>
        <v>230466957.65049994</v>
      </c>
    </row>
    <row r="6620" spans="10:24" x14ac:dyDescent="0.25">
      <c r="J6620">
        <v>6617</v>
      </c>
      <c r="K6620" s="43">
        <v>0.65849775821586753</v>
      </c>
      <c r="L6620">
        <v>0.51640362980612986</v>
      </c>
      <c r="M6620">
        <v>0.22139457725394907</v>
      </c>
      <c r="N6620" s="44">
        <v>0.26512791058119178</v>
      </c>
      <c r="O6620" s="161">
        <f t="shared" si="1031"/>
        <v>6000000</v>
      </c>
      <c r="P6620" s="162">
        <f t="shared" si="1032"/>
        <v>180.61694092905708</v>
      </c>
      <c r="Q6620" s="162">
        <f t="shared" si="1033"/>
        <v>119.65016358910107</v>
      </c>
      <c r="R6620" s="163">
        <f t="shared" si="1034"/>
        <v>1</v>
      </c>
      <c r="S6620" s="161">
        <f t="shared" si="1035"/>
        <v>7000000</v>
      </c>
      <c r="T6620" s="162">
        <f t="shared" si="1036"/>
        <v>190.20564697635237</v>
      </c>
      <c r="U6620" s="162">
        <f t="shared" si="1037"/>
        <v>117.32508179455054</v>
      </c>
      <c r="V6620" s="163">
        <f t="shared" si="1038"/>
        <v>1</v>
      </c>
      <c r="W6620" s="164">
        <f t="shared" si="1039"/>
        <v>315800664.03973609</v>
      </c>
      <c r="X6620" s="164">
        <f t="shared" si="1040"/>
        <v>360163956.27261281</v>
      </c>
    </row>
    <row r="6621" spans="10:24" x14ac:dyDescent="0.25">
      <c r="J6621">
        <v>6618</v>
      </c>
      <c r="K6621" s="43">
        <v>0.62799156966530456</v>
      </c>
      <c r="L6621">
        <v>0.62302206352078215</v>
      </c>
      <c r="M6621">
        <v>0.39281666057148734</v>
      </c>
      <c r="N6621" s="44">
        <v>0.8538004125618599</v>
      </c>
      <c r="O6621" s="161">
        <f t="shared" si="1031"/>
        <v>6000000</v>
      </c>
      <c r="P6621" s="162">
        <f t="shared" si="1032"/>
        <v>184.70141291574956</v>
      </c>
      <c r="Q6621" s="162">
        <f t="shared" si="1033"/>
        <v>129.56029396933366</v>
      </c>
      <c r="R6621" s="163">
        <f t="shared" si="1034"/>
        <v>1</v>
      </c>
      <c r="S6621" s="161">
        <f t="shared" si="1035"/>
        <v>7000000</v>
      </c>
      <c r="T6621" s="162">
        <f t="shared" si="1036"/>
        <v>191.56713763858318</v>
      </c>
      <c r="U6621" s="162">
        <f t="shared" si="1037"/>
        <v>122.28014698466683</v>
      </c>
      <c r="V6621" s="163">
        <f t="shared" si="1038"/>
        <v>1</v>
      </c>
      <c r="W6621" s="164">
        <f t="shared" si="1039"/>
        <v>280846713.67849541</v>
      </c>
      <c r="X6621" s="164">
        <f t="shared" si="1040"/>
        <v>335008934.57741445</v>
      </c>
    </row>
    <row r="6622" spans="10:24" x14ac:dyDescent="0.25">
      <c r="J6622">
        <v>6619</v>
      </c>
      <c r="K6622" s="43">
        <v>0.53121864225002668</v>
      </c>
      <c r="L6622">
        <v>0.12705651991201572</v>
      </c>
      <c r="M6622">
        <v>0.92947077883122087</v>
      </c>
      <c r="N6622" s="44">
        <v>9.6279770451046298E-2</v>
      </c>
      <c r="O6622" s="161">
        <f t="shared" si="1031"/>
        <v>5000000</v>
      </c>
      <c r="P6622" s="162">
        <f t="shared" si="1032"/>
        <v>162.89376034888591</v>
      </c>
      <c r="Q6622" s="162">
        <f t="shared" si="1033"/>
        <v>164.43721812712062</v>
      </c>
      <c r="R6622" s="163">
        <f t="shared" si="1034"/>
        <v>1</v>
      </c>
      <c r="S6622" s="161">
        <f t="shared" si="1035"/>
        <v>6000000</v>
      </c>
      <c r="T6622" s="162">
        <f t="shared" si="1036"/>
        <v>184.2979201162953</v>
      </c>
      <c r="U6622" s="162">
        <f t="shared" si="1037"/>
        <v>139.71860906356031</v>
      </c>
      <c r="V6622" s="163">
        <f t="shared" si="1038"/>
        <v>0.9</v>
      </c>
      <c r="W6622" s="164">
        <f t="shared" si="1039"/>
        <v>-57717288.891173556</v>
      </c>
      <c r="X6622" s="164">
        <f t="shared" si="1040"/>
        <v>90728279.684768975</v>
      </c>
    </row>
    <row r="6623" spans="10:24" x14ac:dyDescent="0.25">
      <c r="J6623">
        <v>6620</v>
      </c>
      <c r="K6623" s="43">
        <v>0.66429980045433856</v>
      </c>
      <c r="L6623">
        <v>0.60810768747740684</v>
      </c>
      <c r="M6623">
        <v>0.26591467279601333</v>
      </c>
      <c r="N6623" s="44">
        <v>0.58090306069315301</v>
      </c>
      <c r="O6623" s="161">
        <f t="shared" si="1031"/>
        <v>6000000</v>
      </c>
      <c r="P6623" s="162">
        <f t="shared" si="1032"/>
        <v>184.11585589570342</v>
      </c>
      <c r="Q6623" s="162">
        <f t="shared" si="1033"/>
        <v>122.4956813246262</v>
      </c>
      <c r="R6623" s="163">
        <f t="shared" si="1034"/>
        <v>1</v>
      </c>
      <c r="S6623" s="161">
        <f t="shared" si="1035"/>
        <v>7000000</v>
      </c>
      <c r="T6623" s="162">
        <f t="shared" si="1036"/>
        <v>191.37195196523447</v>
      </c>
      <c r="U6623" s="162">
        <f t="shared" si="1037"/>
        <v>118.74784066231311</v>
      </c>
      <c r="V6623" s="163">
        <f t="shared" si="1038"/>
        <v>1</v>
      </c>
      <c r="W6623" s="164">
        <f t="shared" si="1039"/>
        <v>319721047.42646331</v>
      </c>
      <c r="X6623" s="164">
        <f t="shared" si="1040"/>
        <v>358368779.12044954</v>
      </c>
    </row>
    <row r="6624" spans="10:24" x14ac:dyDescent="0.25">
      <c r="J6624">
        <v>6621</v>
      </c>
      <c r="K6624" s="43">
        <v>0.5227081378010191</v>
      </c>
      <c r="L6624">
        <v>0.12430137987939871</v>
      </c>
      <c r="M6624">
        <v>0.73698632374478656</v>
      </c>
      <c r="N6624" s="44">
        <v>8.8441864068289355E-4</v>
      </c>
      <c r="O6624" s="161">
        <f t="shared" si="1031"/>
        <v>5000000</v>
      </c>
      <c r="P6624" s="162">
        <f t="shared" si="1032"/>
        <v>162.69375297362149</v>
      </c>
      <c r="Q6624" s="162">
        <f t="shared" si="1033"/>
        <v>147.68163867115098</v>
      </c>
      <c r="R6624" s="163">
        <f t="shared" si="1034"/>
        <v>1</v>
      </c>
      <c r="S6624" s="161">
        <f t="shared" si="1035"/>
        <v>6000000</v>
      </c>
      <c r="T6624" s="162">
        <f t="shared" si="1036"/>
        <v>184.23125099120716</v>
      </c>
      <c r="U6624" s="162">
        <f t="shared" si="1037"/>
        <v>131.3408193355755</v>
      </c>
      <c r="V6624" s="163">
        <f t="shared" si="1038"/>
        <v>0.05</v>
      </c>
      <c r="W6624" s="164">
        <f t="shared" si="1039"/>
        <v>25060571.512352541</v>
      </c>
      <c r="X6624" s="164">
        <f t="shared" si="1040"/>
        <v>-134132870.5033105</v>
      </c>
    </row>
    <row r="6625" spans="10:24" x14ac:dyDescent="0.25">
      <c r="J6625">
        <v>6622</v>
      </c>
      <c r="K6625" s="43">
        <v>0.59636284831222697</v>
      </c>
      <c r="L6625">
        <v>3.9713590004314292E-2</v>
      </c>
      <c r="M6625">
        <v>2.3859158135650649E-2</v>
      </c>
      <c r="N6625" s="44">
        <v>0.24739456587139264</v>
      </c>
      <c r="O6625" s="161">
        <f t="shared" si="1031"/>
        <v>6000000</v>
      </c>
      <c r="P6625" s="162">
        <f t="shared" si="1032"/>
        <v>153.68970873635422</v>
      </c>
      <c r="Q6625" s="162">
        <f t="shared" si="1033"/>
        <v>95.402631690138747</v>
      </c>
      <c r="R6625" s="163">
        <f t="shared" si="1034"/>
        <v>1</v>
      </c>
      <c r="S6625" s="161">
        <f t="shared" si="1035"/>
        <v>6000000</v>
      </c>
      <c r="T6625" s="162">
        <f t="shared" si="1036"/>
        <v>181.22990291211806</v>
      </c>
      <c r="U6625" s="162">
        <f t="shared" si="1037"/>
        <v>105.20131584506937</v>
      </c>
      <c r="V6625" s="163">
        <f t="shared" si="1038"/>
        <v>1</v>
      </c>
      <c r="W6625" s="164">
        <f t="shared" si="1039"/>
        <v>299722462.27729285</v>
      </c>
      <c r="X6625" s="164">
        <f t="shared" si="1040"/>
        <v>306171522.40229213</v>
      </c>
    </row>
    <row r="6626" spans="10:24" x14ac:dyDescent="0.25">
      <c r="J6626">
        <v>6623</v>
      </c>
      <c r="K6626" s="43">
        <v>0.31687863711577358</v>
      </c>
      <c r="L6626">
        <v>0.61377125898652585</v>
      </c>
      <c r="M6626">
        <v>0.85852515352553493</v>
      </c>
      <c r="N6626" s="44">
        <v>0.26753197848410715</v>
      </c>
      <c r="O6626" s="161">
        <f t="shared" si="1031"/>
        <v>5000000</v>
      </c>
      <c r="P6626" s="162">
        <f t="shared" si="1032"/>
        <v>184.33742858522817</v>
      </c>
      <c r="Q6626" s="162">
        <f t="shared" si="1033"/>
        <v>156.47433316343881</v>
      </c>
      <c r="R6626" s="163">
        <f t="shared" si="1034"/>
        <v>1</v>
      </c>
      <c r="S6626" s="161">
        <f t="shared" si="1035"/>
        <v>6000000</v>
      </c>
      <c r="T6626" s="162">
        <f t="shared" si="1036"/>
        <v>191.44580952840937</v>
      </c>
      <c r="U6626" s="162">
        <f t="shared" si="1037"/>
        <v>135.73716658171941</v>
      </c>
      <c r="V6626" s="163">
        <f t="shared" si="1038"/>
        <v>1</v>
      </c>
      <c r="W6626" s="164">
        <f t="shared" si="1039"/>
        <v>89315477.10894677</v>
      </c>
      <c r="X6626" s="164">
        <f t="shared" si="1040"/>
        <v>184251857.68013978</v>
      </c>
    </row>
    <row r="6627" spans="10:24" x14ac:dyDescent="0.25">
      <c r="J6627">
        <v>6624</v>
      </c>
      <c r="K6627" s="43">
        <v>0.66230007312740247</v>
      </c>
      <c r="L6627">
        <v>0.67635016912972123</v>
      </c>
      <c r="M6627">
        <v>0.16722132401352119</v>
      </c>
      <c r="N6627" s="44">
        <v>0.20951000971211775</v>
      </c>
      <c r="O6627" s="161">
        <f t="shared" si="1031"/>
        <v>6000000</v>
      </c>
      <c r="P6627" s="162">
        <f t="shared" si="1032"/>
        <v>186.86275133296323</v>
      </c>
      <c r="Q6627" s="162">
        <f t="shared" si="1033"/>
        <v>115.69592016619725</v>
      </c>
      <c r="R6627" s="163">
        <f t="shared" si="1034"/>
        <v>1</v>
      </c>
      <c r="S6627" s="161">
        <f t="shared" si="1035"/>
        <v>7000000</v>
      </c>
      <c r="T6627" s="162">
        <f t="shared" si="1036"/>
        <v>192.28758377765442</v>
      </c>
      <c r="U6627" s="162">
        <f t="shared" si="1037"/>
        <v>115.34796008309863</v>
      </c>
      <c r="V6627" s="163">
        <f t="shared" si="1038"/>
        <v>1</v>
      </c>
      <c r="W6627" s="164">
        <f t="shared" si="1039"/>
        <v>377000987.00059587</v>
      </c>
      <c r="X6627" s="164">
        <f t="shared" si="1040"/>
        <v>388577365.86189055</v>
      </c>
    </row>
    <row r="6628" spans="10:24" x14ac:dyDescent="0.25">
      <c r="J6628">
        <v>6625</v>
      </c>
      <c r="K6628" s="43">
        <v>0.18854467957938881</v>
      </c>
      <c r="L6628">
        <v>0.26366749453819061</v>
      </c>
      <c r="M6628">
        <v>0.44630810474004823</v>
      </c>
      <c r="N6628" s="44">
        <v>9.9418811809456109E-2</v>
      </c>
      <c r="O6628" s="161">
        <f t="shared" si="1031"/>
        <v>2000000</v>
      </c>
      <c r="P6628" s="162">
        <f t="shared" si="1032"/>
        <v>170.51880885651246</v>
      </c>
      <c r="Q6628" s="162">
        <f t="shared" si="1033"/>
        <v>132.30010966077145</v>
      </c>
      <c r="R6628" s="163">
        <f t="shared" si="1034"/>
        <v>1</v>
      </c>
      <c r="S6628" s="161">
        <f t="shared" si="1035"/>
        <v>5000000</v>
      </c>
      <c r="T6628" s="162">
        <f t="shared" si="1036"/>
        <v>186.83960295217082</v>
      </c>
      <c r="U6628" s="162">
        <f t="shared" si="1037"/>
        <v>123.65005483038573</v>
      </c>
      <c r="V6628" s="163">
        <f t="shared" si="1038"/>
        <v>0.9</v>
      </c>
      <c r="W6628" s="164">
        <f t="shared" si="1039"/>
        <v>26437398.391482025</v>
      </c>
      <c r="X6628" s="164">
        <f t="shared" si="1040"/>
        <v>134352966.54803294</v>
      </c>
    </row>
    <row r="6629" spans="10:24" x14ac:dyDescent="0.25">
      <c r="J6629">
        <v>6626</v>
      </c>
      <c r="K6629" s="43">
        <v>0.9588381813469502</v>
      </c>
      <c r="L6629">
        <v>0.54256183452738649</v>
      </c>
      <c r="M6629">
        <v>0.63176162793992086</v>
      </c>
      <c r="N6629" s="44">
        <v>0.88563880145104035</v>
      </c>
      <c r="O6629" s="161">
        <f t="shared" si="1031"/>
        <v>9000000</v>
      </c>
      <c r="P6629" s="162">
        <f t="shared" si="1032"/>
        <v>181.60334840491328</v>
      </c>
      <c r="Q6629" s="162">
        <f t="shared" si="1033"/>
        <v>141.73045380057772</v>
      </c>
      <c r="R6629" s="163">
        <f t="shared" si="1034"/>
        <v>1</v>
      </c>
      <c r="S6629" s="161">
        <f t="shared" si="1035"/>
        <v>9000000</v>
      </c>
      <c r="T6629" s="162">
        <f t="shared" si="1036"/>
        <v>190.53444946830442</v>
      </c>
      <c r="U6629" s="162">
        <f t="shared" si="1037"/>
        <v>128.36522690028886</v>
      </c>
      <c r="V6629" s="163">
        <f t="shared" si="1038"/>
        <v>1</v>
      </c>
      <c r="W6629" s="164">
        <f t="shared" si="1039"/>
        <v>308856051.43901998</v>
      </c>
      <c r="X6629" s="164">
        <f t="shared" si="1040"/>
        <v>409523003.11214006</v>
      </c>
    </row>
    <row r="6630" spans="10:24" x14ac:dyDescent="0.25">
      <c r="J6630">
        <v>6627</v>
      </c>
      <c r="K6630" s="43">
        <v>0.72280047852326457</v>
      </c>
      <c r="L6630">
        <v>4.606920552229099E-2</v>
      </c>
      <c r="M6630">
        <v>0.36849698307283063</v>
      </c>
      <c r="N6630" s="44">
        <v>0.56362944352130473</v>
      </c>
      <c r="O6630" s="161">
        <f t="shared" si="1031"/>
        <v>6000000</v>
      </c>
      <c r="P6630" s="162">
        <f t="shared" si="1032"/>
        <v>154.73664189150884</v>
      </c>
      <c r="Q6630" s="162">
        <f t="shared" si="1033"/>
        <v>128.28326475037204</v>
      </c>
      <c r="R6630" s="163">
        <f t="shared" si="1034"/>
        <v>1</v>
      </c>
      <c r="S6630" s="161">
        <f t="shared" si="1035"/>
        <v>7000000</v>
      </c>
      <c r="T6630" s="162">
        <f t="shared" si="1036"/>
        <v>181.57888063050297</v>
      </c>
      <c r="U6630" s="162">
        <f t="shared" si="1037"/>
        <v>121.64163237518602</v>
      </c>
      <c r="V6630" s="163">
        <f t="shared" si="1038"/>
        <v>1</v>
      </c>
      <c r="W6630" s="164">
        <f t="shared" si="1039"/>
        <v>108720262.8468208</v>
      </c>
      <c r="X6630" s="164">
        <f t="shared" si="1040"/>
        <v>269560737.78721863</v>
      </c>
    </row>
    <row r="6631" spans="10:24" x14ac:dyDescent="0.25">
      <c r="J6631">
        <v>6628</v>
      </c>
      <c r="K6631" s="43">
        <v>0.25082881189944306</v>
      </c>
      <c r="L6631">
        <v>5.958084239569339E-2</v>
      </c>
      <c r="M6631">
        <v>0.24644608717784067</v>
      </c>
      <c r="N6631" s="44">
        <v>8.8355529116787235E-2</v>
      </c>
      <c r="O6631" s="161">
        <f t="shared" si="1031"/>
        <v>2000000</v>
      </c>
      <c r="P6631" s="162">
        <f t="shared" si="1032"/>
        <v>156.6254706143142</v>
      </c>
      <c r="Q6631" s="162">
        <f t="shared" si="1033"/>
        <v>121.28567870463891</v>
      </c>
      <c r="R6631" s="163">
        <f t="shared" si="1034"/>
        <v>1</v>
      </c>
      <c r="S6631" s="161">
        <f t="shared" si="1035"/>
        <v>5000000</v>
      </c>
      <c r="T6631" s="162">
        <f t="shared" si="1036"/>
        <v>182.20849020477141</v>
      </c>
      <c r="U6631" s="162">
        <f t="shared" si="1037"/>
        <v>118.14283935231946</v>
      </c>
      <c r="V6631" s="163">
        <f t="shared" si="1038"/>
        <v>0.9</v>
      </c>
      <c r="W6631" s="164">
        <f t="shared" si="1039"/>
        <v>20679583.81935057</v>
      </c>
      <c r="X6631" s="164">
        <f t="shared" si="1040"/>
        <v>138295428.83603382</v>
      </c>
    </row>
    <row r="6632" spans="10:24" x14ac:dyDescent="0.25">
      <c r="J6632">
        <v>6629</v>
      </c>
      <c r="K6632" s="43">
        <v>7.2376496048943029E-2</v>
      </c>
      <c r="L6632">
        <v>0.26163688219951975</v>
      </c>
      <c r="M6632">
        <v>0.89814899155092098</v>
      </c>
      <c r="N6632" s="44">
        <v>0.63386534120046434</v>
      </c>
      <c r="O6632" s="161">
        <f t="shared" si="1031"/>
        <v>2000000</v>
      </c>
      <c r="P6632" s="162">
        <f t="shared" si="1032"/>
        <v>170.42539288432511</v>
      </c>
      <c r="Q6632" s="162">
        <f t="shared" si="1033"/>
        <v>160.42149726444566</v>
      </c>
      <c r="R6632" s="163">
        <f t="shared" si="1034"/>
        <v>1</v>
      </c>
      <c r="S6632" s="161">
        <f t="shared" si="1035"/>
        <v>2000000</v>
      </c>
      <c r="T6632" s="162">
        <f t="shared" si="1036"/>
        <v>186.80846429477504</v>
      </c>
      <c r="U6632" s="162">
        <f t="shared" si="1037"/>
        <v>137.71074863222282</v>
      </c>
      <c r="V6632" s="163">
        <f t="shared" si="1038"/>
        <v>1</v>
      </c>
      <c r="W6632" s="164">
        <f t="shared" si="1039"/>
        <v>-29992208.760241114</v>
      </c>
      <c r="X6632" s="164">
        <f t="shared" si="1040"/>
        <v>-51804568.67489557</v>
      </c>
    </row>
    <row r="6633" spans="10:24" x14ac:dyDescent="0.25">
      <c r="J6633">
        <v>6630</v>
      </c>
      <c r="K6633" s="43">
        <v>0.58761355799182147</v>
      </c>
      <c r="L6633">
        <v>0.58074971249876572</v>
      </c>
      <c r="M6633">
        <v>0.57644280732471687</v>
      </c>
      <c r="N6633" s="44">
        <v>0.67824145899673105</v>
      </c>
      <c r="O6633" s="161">
        <f t="shared" si="1031"/>
        <v>6000000</v>
      </c>
      <c r="P6633" s="162">
        <f t="shared" si="1032"/>
        <v>183.05717692936278</v>
      </c>
      <c r="Q6633" s="162">
        <f t="shared" si="1033"/>
        <v>138.85603110700228</v>
      </c>
      <c r="R6633" s="163">
        <f t="shared" si="1034"/>
        <v>1</v>
      </c>
      <c r="S6633" s="161">
        <f t="shared" si="1035"/>
        <v>6000000</v>
      </c>
      <c r="T6633" s="162">
        <f t="shared" si="1036"/>
        <v>191.01905897645426</v>
      </c>
      <c r="U6633" s="162">
        <f t="shared" si="1037"/>
        <v>126.92801555350114</v>
      </c>
      <c r="V6633" s="163">
        <f t="shared" si="1038"/>
        <v>1</v>
      </c>
      <c r="W6633" s="164">
        <f t="shared" si="1039"/>
        <v>215206874.934163</v>
      </c>
      <c r="X6633" s="164">
        <f t="shared" si="1040"/>
        <v>234546260.53771871</v>
      </c>
    </row>
    <row r="6634" spans="10:24" x14ac:dyDescent="0.25">
      <c r="J6634">
        <v>6631</v>
      </c>
      <c r="K6634" s="43">
        <v>0.98631033962126557</v>
      </c>
      <c r="L6634">
        <v>0.53192625957230499</v>
      </c>
      <c r="M6634">
        <v>0.38320635889859267</v>
      </c>
      <c r="N6634" s="44">
        <v>0.81783036419799349</v>
      </c>
      <c r="O6634" s="161">
        <f t="shared" si="1031"/>
        <v>9000000</v>
      </c>
      <c r="P6634" s="162">
        <f t="shared" si="1032"/>
        <v>181.20169316343004</v>
      </c>
      <c r="Q6634" s="162">
        <f t="shared" si="1033"/>
        <v>129.05859083718548</v>
      </c>
      <c r="R6634" s="163">
        <f t="shared" si="1034"/>
        <v>1</v>
      </c>
      <c r="S6634" s="161">
        <f t="shared" si="1035"/>
        <v>9000000</v>
      </c>
      <c r="T6634" s="162">
        <f t="shared" si="1036"/>
        <v>190.40056438781002</v>
      </c>
      <c r="U6634" s="162">
        <f t="shared" si="1037"/>
        <v>122.02929541859274</v>
      </c>
      <c r="V6634" s="163">
        <f t="shared" si="1038"/>
        <v>1</v>
      </c>
      <c r="W6634" s="164">
        <f t="shared" si="1039"/>
        <v>419287920.93620104</v>
      </c>
      <c r="X6634" s="164">
        <f t="shared" si="1040"/>
        <v>465341420.72295558</v>
      </c>
    </row>
    <row r="6635" spans="10:24" x14ac:dyDescent="0.25">
      <c r="J6635">
        <v>6632</v>
      </c>
      <c r="K6635" s="43">
        <v>0.17495271448406291</v>
      </c>
      <c r="L6635">
        <v>0.63727487059168741</v>
      </c>
      <c r="M6635">
        <v>0.84985803093771795</v>
      </c>
      <c r="N6635" s="44">
        <v>0.5921904538735272</v>
      </c>
      <c r="O6635" s="161">
        <f t="shared" si="1031"/>
        <v>2000000</v>
      </c>
      <c r="P6635" s="162">
        <f t="shared" si="1032"/>
        <v>185.26776107944198</v>
      </c>
      <c r="Q6635" s="162">
        <f t="shared" si="1033"/>
        <v>155.71649374299113</v>
      </c>
      <c r="R6635" s="163">
        <f t="shared" si="1034"/>
        <v>1</v>
      </c>
      <c r="S6635" s="161">
        <f t="shared" si="1035"/>
        <v>5000000</v>
      </c>
      <c r="T6635" s="162">
        <f t="shared" si="1036"/>
        <v>191.75592035981398</v>
      </c>
      <c r="U6635" s="162">
        <f t="shared" si="1037"/>
        <v>135.35824687149557</v>
      </c>
      <c r="V6635" s="163">
        <f t="shared" si="1038"/>
        <v>1</v>
      </c>
      <c r="W6635" s="164">
        <f t="shared" si="1039"/>
        <v>9102534.6729016975</v>
      </c>
      <c r="X6635" s="164">
        <f t="shared" si="1040"/>
        <v>131988367.4415921</v>
      </c>
    </row>
    <row r="6636" spans="10:24" x14ac:dyDescent="0.25">
      <c r="J6636">
        <v>6633</v>
      </c>
      <c r="K6636" s="43">
        <v>0.70951174313349619</v>
      </c>
      <c r="L6636">
        <v>0.88420103438620157</v>
      </c>
      <c r="M6636">
        <v>0.85230228858185908</v>
      </c>
      <c r="N6636" s="44">
        <v>8.278226064987515E-2</v>
      </c>
      <c r="O6636" s="161">
        <f t="shared" si="1031"/>
        <v>6000000</v>
      </c>
      <c r="P6636" s="162">
        <f t="shared" si="1032"/>
        <v>197.94379164152795</v>
      </c>
      <c r="Q6636" s="162">
        <f t="shared" si="1033"/>
        <v>155.92717531691429</v>
      </c>
      <c r="R6636" s="163">
        <f t="shared" si="1034"/>
        <v>1</v>
      </c>
      <c r="S6636" s="161">
        <f t="shared" si="1035"/>
        <v>7000000</v>
      </c>
      <c r="T6636" s="162">
        <f t="shared" si="1036"/>
        <v>195.98126388050932</v>
      </c>
      <c r="U6636" s="162">
        <f t="shared" si="1037"/>
        <v>135.46358765845713</v>
      </c>
      <c r="V6636" s="163">
        <f t="shared" si="1038"/>
        <v>0.9</v>
      </c>
      <c r="W6636" s="164">
        <f t="shared" si="1039"/>
        <v>202099697.94768199</v>
      </c>
      <c r="X6636" s="164">
        <f t="shared" si="1040"/>
        <v>231261360.19892883</v>
      </c>
    </row>
    <row r="6637" spans="10:24" x14ac:dyDescent="0.25">
      <c r="J6637">
        <v>6634</v>
      </c>
      <c r="K6637" s="43">
        <v>0.26931688690134081</v>
      </c>
      <c r="L6637">
        <v>0.51315029562603687</v>
      </c>
      <c r="M6637">
        <v>0.15078460583386077</v>
      </c>
      <c r="N6637" s="44">
        <v>0.11444208816273138</v>
      </c>
      <c r="O6637" s="161">
        <f t="shared" si="1031"/>
        <v>2000000</v>
      </c>
      <c r="P6637" s="162">
        <f t="shared" si="1032"/>
        <v>180.49453311645652</v>
      </c>
      <c r="Q6637" s="162">
        <f t="shared" si="1033"/>
        <v>114.33851752078414</v>
      </c>
      <c r="R6637" s="163">
        <f t="shared" si="1034"/>
        <v>1</v>
      </c>
      <c r="S6637" s="161">
        <f t="shared" si="1035"/>
        <v>5000000</v>
      </c>
      <c r="T6637" s="162">
        <f t="shared" si="1036"/>
        <v>190.16484437215217</v>
      </c>
      <c r="U6637" s="162">
        <f t="shared" si="1037"/>
        <v>114.66925876039207</v>
      </c>
      <c r="V6637" s="163">
        <f t="shared" si="1038"/>
        <v>0.9</v>
      </c>
      <c r="W6637" s="164">
        <f t="shared" si="1039"/>
        <v>82312031.191344768</v>
      </c>
      <c r="X6637" s="164">
        <f t="shared" si="1040"/>
        <v>189730135.25292045</v>
      </c>
    </row>
    <row r="6638" spans="10:24" x14ac:dyDescent="0.25">
      <c r="J6638">
        <v>6635</v>
      </c>
      <c r="K6638" s="43">
        <v>0.70952631199523941</v>
      </c>
      <c r="L6638">
        <v>0.15442603583325976</v>
      </c>
      <c r="M6638">
        <v>0.73870841834358691</v>
      </c>
      <c r="N6638" s="44">
        <v>0.34447221020565588</v>
      </c>
      <c r="O6638" s="161">
        <f t="shared" si="1031"/>
        <v>6000000</v>
      </c>
      <c r="P6638" s="162">
        <f t="shared" si="1032"/>
        <v>164.73549468480354</v>
      </c>
      <c r="Q6638" s="162">
        <f t="shared" si="1033"/>
        <v>147.78737223439202</v>
      </c>
      <c r="R6638" s="163">
        <f t="shared" si="1034"/>
        <v>1</v>
      </c>
      <c r="S6638" s="161">
        <f t="shared" si="1035"/>
        <v>7000000</v>
      </c>
      <c r="T6638" s="162">
        <f t="shared" si="1036"/>
        <v>184.91183156160116</v>
      </c>
      <c r="U6638" s="162">
        <f t="shared" si="1037"/>
        <v>131.39368611719601</v>
      </c>
      <c r="V6638" s="163">
        <f t="shared" si="1038"/>
        <v>1</v>
      </c>
      <c r="W6638" s="164">
        <f t="shared" si="1039"/>
        <v>51688734.70246911</v>
      </c>
      <c r="X6638" s="164">
        <f t="shared" si="1040"/>
        <v>224627018.11083603</v>
      </c>
    </row>
    <row r="6639" spans="10:24" x14ac:dyDescent="0.25">
      <c r="J6639">
        <v>6636</v>
      </c>
      <c r="K6639" s="43">
        <v>0.44768260625098755</v>
      </c>
      <c r="L6639">
        <v>0.45633547397722218</v>
      </c>
      <c r="M6639">
        <v>0.28317432125380171</v>
      </c>
      <c r="N6639" s="44">
        <v>0.83192456126381453</v>
      </c>
      <c r="O6639" s="161">
        <f t="shared" si="1031"/>
        <v>5000000</v>
      </c>
      <c r="P6639" s="162">
        <f t="shared" si="1032"/>
        <v>178.35494724920312</v>
      </c>
      <c r="Q6639" s="162">
        <f t="shared" si="1033"/>
        <v>123.53125404341964</v>
      </c>
      <c r="R6639" s="163">
        <f t="shared" si="1034"/>
        <v>1</v>
      </c>
      <c r="S6639" s="161">
        <f t="shared" si="1035"/>
        <v>6000000</v>
      </c>
      <c r="T6639" s="162">
        <f t="shared" si="1036"/>
        <v>189.45164908306771</v>
      </c>
      <c r="U6639" s="162">
        <f t="shared" si="1037"/>
        <v>119.26562702170982</v>
      </c>
      <c r="V6639" s="163">
        <f t="shared" si="1038"/>
        <v>1</v>
      </c>
      <c r="W6639" s="164">
        <f t="shared" si="1039"/>
        <v>224118466.02891743</v>
      </c>
      <c r="X6639" s="164">
        <f t="shared" si="1040"/>
        <v>271116132.36814731</v>
      </c>
    </row>
    <row r="6640" spans="10:24" x14ac:dyDescent="0.25">
      <c r="J6640">
        <v>6637</v>
      </c>
      <c r="K6640" s="43">
        <v>0.14112318570151516</v>
      </c>
      <c r="L6640">
        <v>0.93336690340540673</v>
      </c>
      <c r="M6640">
        <v>0.87449574319071022</v>
      </c>
      <c r="N6640" s="44">
        <v>0.21383783496126763</v>
      </c>
      <c r="O6640" s="161">
        <f t="shared" si="1031"/>
        <v>2000000</v>
      </c>
      <c r="P6640" s="162">
        <f t="shared" si="1032"/>
        <v>202.52018418730438</v>
      </c>
      <c r="Q6640" s="162">
        <f t="shared" si="1033"/>
        <v>157.95806465013501</v>
      </c>
      <c r="R6640" s="163">
        <f t="shared" si="1034"/>
        <v>1</v>
      </c>
      <c r="S6640" s="161">
        <f t="shared" si="1035"/>
        <v>2000000</v>
      </c>
      <c r="T6640" s="162">
        <f t="shared" si="1036"/>
        <v>197.5067280624348</v>
      </c>
      <c r="U6640" s="162">
        <f t="shared" si="1037"/>
        <v>136.47903232506749</v>
      </c>
      <c r="V6640" s="163">
        <f t="shared" si="1038"/>
        <v>1</v>
      </c>
      <c r="W6640" s="164">
        <f t="shared" si="1039"/>
        <v>39124239.074338734</v>
      </c>
      <c r="X6640" s="164">
        <f t="shared" si="1040"/>
        <v>-27944608.525265381</v>
      </c>
    </row>
    <row r="6641" spans="10:24" x14ac:dyDescent="0.25">
      <c r="J6641">
        <v>6638</v>
      </c>
      <c r="K6641" s="43">
        <v>0.33847978791719235</v>
      </c>
      <c r="L6641">
        <v>0.59984981182426189</v>
      </c>
      <c r="M6641">
        <v>0.94430765070114353</v>
      </c>
      <c r="N6641" s="44">
        <v>0.19947568974969998</v>
      </c>
      <c r="O6641" s="161">
        <f t="shared" si="1031"/>
        <v>5000000</v>
      </c>
      <c r="P6641" s="162">
        <f t="shared" si="1032"/>
        <v>183.79437568046697</v>
      </c>
      <c r="Q6641" s="162">
        <f t="shared" si="1033"/>
        <v>166.8400005299961</v>
      </c>
      <c r="R6641" s="163">
        <f t="shared" si="1034"/>
        <v>1</v>
      </c>
      <c r="S6641" s="161">
        <f t="shared" si="1035"/>
        <v>6000000</v>
      </c>
      <c r="T6641" s="162">
        <f t="shared" si="1036"/>
        <v>191.26479189348899</v>
      </c>
      <c r="U6641" s="162">
        <f t="shared" si="1037"/>
        <v>140.92000026499804</v>
      </c>
      <c r="V6641" s="163">
        <f t="shared" si="1038"/>
        <v>0.9</v>
      </c>
      <c r="W6641" s="164">
        <f t="shared" si="1039"/>
        <v>34771875.752354339</v>
      </c>
      <c r="X6641" s="164">
        <f t="shared" si="1040"/>
        <v>121861874.79385114</v>
      </c>
    </row>
    <row r="6642" spans="10:24" x14ac:dyDescent="0.25">
      <c r="J6642">
        <v>6639</v>
      </c>
      <c r="K6642" s="43">
        <v>0.16677484042063984</v>
      </c>
      <c r="L6642">
        <v>0.27652066331064573</v>
      </c>
      <c r="M6642">
        <v>0.75560706681038692</v>
      </c>
      <c r="N6642" s="44">
        <v>0.71064678245075752</v>
      </c>
      <c r="O6642" s="161">
        <f t="shared" si="1031"/>
        <v>2000000</v>
      </c>
      <c r="P6642" s="162">
        <f t="shared" si="1032"/>
        <v>171.10186581582593</v>
      </c>
      <c r="Q6642" s="162">
        <f t="shared" si="1033"/>
        <v>148.8448240924138</v>
      </c>
      <c r="R6642" s="163">
        <f t="shared" si="1034"/>
        <v>1</v>
      </c>
      <c r="S6642" s="161">
        <f t="shared" si="1035"/>
        <v>5000000</v>
      </c>
      <c r="T6642" s="162">
        <f t="shared" si="1036"/>
        <v>187.03395527194198</v>
      </c>
      <c r="U6642" s="162">
        <f t="shared" si="1037"/>
        <v>131.92241204620692</v>
      </c>
      <c r="V6642" s="163">
        <f t="shared" si="1038"/>
        <v>1</v>
      </c>
      <c r="W6642" s="164">
        <f t="shared" si="1039"/>
        <v>-5485916.5531757399</v>
      </c>
      <c r="X6642" s="164">
        <f t="shared" si="1040"/>
        <v>125557716.12867528</v>
      </c>
    </row>
    <row r="6643" spans="10:24" x14ac:dyDescent="0.25">
      <c r="J6643">
        <v>6640</v>
      </c>
      <c r="K6643" s="43">
        <v>0.92312192811510996</v>
      </c>
      <c r="L6643">
        <v>0.51167258536526261</v>
      </c>
      <c r="M6643">
        <v>0.72397365577187478</v>
      </c>
      <c r="N6643" s="44">
        <v>0.8752644956141733</v>
      </c>
      <c r="O6643" s="161">
        <f t="shared" si="1031"/>
        <v>7000000</v>
      </c>
      <c r="P6643" s="162">
        <f t="shared" si="1032"/>
        <v>180.4389451261894</v>
      </c>
      <c r="Q6643" s="162">
        <f t="shared" si="1033"/>
        <v>146.89374073979144</v>
      </c>
      <c r="R6643" s="163">
        <f t="shared" si="1034"/>
        <v>1</v>
      </c>
      <c r="S6643" s="161">
        <f t="shared" si="1035"/>
        <v>9000000</v>
      </c>
      <c r="T6643" s="162">
        <f t="shared" si="1036"/>
        <v>190.14631504206312</v>
      </c>
      <c r="U6643" s="162">
        <f t="shared" si="1037"/>
        <v>130.94687036989572</v>
      </c>
      <c r="V6643" s="163">
        <f t="shared" si="1038"/>
        <v>1</v>
      </c>
      <c r="W6643" s="164">
        <f t="shared" si="1039"/>
        <v>184816430.70478567</v>
      </c>
      <c r="X6643" s="164">
        <f t="shared" si="1040"/>
        <v>382795002.0495066</v>
      </c>
    </row>
    <row r="6644" spans="10:24" x14ac:dyDescent="0.25">
      <c r="J6644">
        <v>6641</v>
      </c>
      <c r="K6644" s="43">
        <v>0.56400558772538212</v>
      </c>
      <c r="L6644">
        <v>0.45748011323006887</v>
      </c>
      <c r="M6644">
        <v>0.83563316952049627</v>
      </c>
      <c r="N6644" s="44">
        <v>0.93935225131473188</v>
      </c>
      <c r="O6644" s="161">
        <f t="shared" si="1031"/>
        <v>6000000</v>
      </c>
      <c r="P6644" s="162">
        <f t="shared" si="1032"/>
        <v>178.39823783360862</v>
      </c>
      <c r="Q6644" s="162">
        <f t="shared" si="1033"/>
        <v>154.53335520819317</v>
      </c>
      <c r="R6644" s="163">
        <f t="shared" si="1034"/>
        <v>1</v>
      </c>
      <c r="S6644" s="161">
        <f t="shared" si="1035"/>
        <v>6000000</v>
      </c>
      <c r="T6644" s="162">
        <f t="shared" si="1036"/>
        <v>189.46607927786954</v>
      </c>
      <c r="U6644" s="162">
        <f t="shared" si="1037"/>
        <v>134.7666776040966</v>
      </c>
      <c r="V6644" s="163">
        <f t="shared" si="1038"/>
        <v>1</v>
      </c>
      <c r="W6644" s="164">
        <f t="shared" si="1039"/>
        <v>93189295.752492696</v>
      </c>
      <c r="X6644" s="164">
        <f t="shared" si="1040"/>
        <v>178196410.04263765</v>
      </c>
    </row>
    <row r="6645" spans="10:24" x14ac:dyDescent="0.25">
      <c r="J6645">
        <v>6642</v>
      </c>
      <c r="K6645" s="43">
        <v>0.57680498998026097</v>
      </c>
      <c r="L6645">
        <v>0.42605364681026325</v>
      </c>
      <c r="M6645">
        <v>0.70789466835977854</v>
      </c>
      <c r="N6645" s="44">
        <v>0.63856683204731846</v>
      </c>
      <c r="O6645" s="161">
        <f t="shared" si="1031"/>
        <v>6000000</v>
      </c>
      <c r="P6645" s="162">
        <f t="shared" si="1032"/>
        <v>177.20354474741464</v>
      </c>
      <c r="Q6645" s="162">
        <f t="shared" si="1033"/>
        <v>145.94489303829678</v>
      </c>
      <c r="R6645" s="163">
        <f t="shared" si="1034"/>
        <v>1</v>
      </c>
      <c r="S6645" s="161">
        <f t="shared" si="1035"/>
        <v>6000000</v>
      </c>
      <c r="T6645" s="162">
        <f t="shared" si="1036"/>
        <v>189.06784824913822</v>
      </c>
      <c r="U6645" s="162">
        <f t="shared" si="1037"/>
        <v>130.47244651914841</v>
      </c>
      <c r="V6645" s="163">
        <f t="shared" si="1038"/>
        <v>1</v>
      </c>
      <c r="W6645" s="164">
        <f t="shared" si="1039"/>
        <v>137551910.25470713</v>
      </c>
      <c r="X6645" s="164">
        <f t="shared" si="1040"/>
        <v>201572410.3799389</v>
      </c>
    </row>
    <row r="6646" spans="10:24" x14ac:dyDescent="0.25">
      <c r="J6646">
        <v>6643</v>
      </c>
      <c r="K6646" s="43">
        <v>0.20149507922029319</v>
      </c>
      <c r="L6646">
        <v>0.11646451261298219</v>
      </c>
      <c r="M6646">
        <v>0.67253670621366601</v>
      </c>
      <c r="N6646" s="44">
        <v>0.96374496392332765</v>
      </c>
      <c r="O6646" s="161">
        <f t="shared" si="1031"/>
        <v>2000000</v>
      </c>
      <c r="P6646" s="162">
        <f t="shared" si="1032"/>
        <v>162.10728450774249</v>
      </c>
      <c r="Q6646" s="162">
        <f t="shared" si="1033"/>
        <v>143.93857271218576</v>
      </c>
      <c r="R6646" s="163">
        <f t="shared" si="1034"/>
        <v>1</v>
      </c>
      <c r="S6646" s="161">
        <f t="shared" si="1035"/>
        <v>5000000</v>
      </c>
      <c r="T6646" s="162">
        <f t="shared" si="1036"/>
        <v>184.03576150258084</v>
      </c>
      <c r="U6646" s="162">
        <f t="shared" si="1037"/>
        <v>129.46928635609288</v>
      </c>
      <c r="V6646" s="163">
        <f t="shared" si="1038"/>
        <v>1</v>
      </c>
      <c r="W6646" s="164">
        <f t="shared" si="1039"/>
        <v>-13662576.408886537</v>
      </c>
      <c r="X6646" s="164">
        <f t="shared" si="1040"/>
        <v>122832375.73243982</v>
      </c>
    </row>
    <row r="6647" spans="10:24" x14ac:dyDescent="0.25">
      <c r="J6647">
        <v>6644</v>
      </c>
      <c r="K6647" s="43">
        <v>0.7143928609252459</v>
      </c>
      <c r="L6647">
        <v>0.5275776497536071</v>
      </c>
      <c r="M6647">
        <v>5.6137957813275907E-3</v>
      </c>
      <c r="N6647" s="44">
        <v>0.36439475907113872</v>
      </c>
      <c r="O6647" s="161">
        <f t="shared" si="1031"/>
        <v>6000000</v>
      </c>
      <c r="P6647" s="162">
        <f t="shared" si="1032"/>
        <v>181.03773094603753</v>
      </c>
      <c r="Q6647" s="162">
        <f t="shared" si="1033"/>
        <v>84.289312938345915</v>
      </c>
      <c r="R6647" s="163">
        <f t="shared" si="1034"/>
        <v>1</v>
      </c>
      <c r="S6647" s="161">
        <f t="shared" si="1035"/>
        <v>7000000</v>
      </c>
      <c r="T6647" s="162">
        <f t="shared" si="1036"/>
        <v>190.34591031534583</v>
      </c>
      <c r="U6647" s="162">
        <f t="shared" si="1037"/>
        <v>99.644656469172958</v>
      </c>
      <c r="V6647" s="163">
        <f t="shared" si="1038"/>
        <v>1</v>
      </c>
      <c r="W6647" s="164">
        <f t="shared" si="1039"/>
        <v>530490508.04614961</v>
      </c>
      <c r="X6647" s="164">
        <f t="shared" si="1040"/>
        <v>484908776.92321014</v>
      </c>
    </row>
    <row r="6648" spans="10:24" x14ac:dyDescent="0.25">
      <c r="J6648">
        <v>6645</v>
      </c>
      <c r="K6648" s="43">
        <v>0.48503173400178401</v>
      </c>
      <c r="L6648">
        <v>0.86446187225489879</v>
      </c>
      <c r="M6648">
        <v>0.98697687476866602</v>
      </c>
      <c r="N6648" s="44">
        <v>0.19177071734102302</v>
      </c>
      <c r="O6648" s="161">
        <f t="shared" si="1031"/>
        <v>5000000</v>
      </c>
      <c r="P6648" s="162">
        <f t="shared" si="1032"/>
        <v>196.50881156311056</v>
      </c>
      <c r="Q6648" s="162">
        <f t="shared" si="1033"/>
        <v>179.51042969591629</v>
      </c>
      <c r="R6648" s="163">
        <f t="shared" si="1034"/>
        <v>1</v>
      </c>
      <c r="S6648" s="161">
        <f t="shared" si="1035"/>
        <v>6000000</v>
      </c>
      <c r="T6648" s="162">
        <f t="shared" si="1036"/>
        <v>195.50293718770351</v>
      </c>
      <c r="U6648" s="162">
        <f t="shared" si="1037"/>
        <v>147.25521484795814</v>
      </c>
      <c r="V6648" s="163">
        <f t="shared" si="1038"/>
        <v>0.9</v>
      </c>
      <c r="W6648" s="164">
        <f t="shared" si="1039"/>
        <v>34991909.335971341</v>
      </c>
      <c r="X6648" s="164">
        <f t="shared" si="1040"/>
        <v>110537700.63462496</v>
      </c>
    </row>
    <row r="6649" spans="10:24" x14ac:dyDescent="0.25">
      <c r="J6649">
        <v>6646</v>
      </c>
      <c r="K6649" s="43">
        <v>0.22445966863188671</v>
      </c>
      <c r="L6649">
        <v>0.72912722342267777</v>
      </c>
      <c r="M6649">
        <v>0.39016141366289747</v>
      </c>
      <c r="N6649" s="44">
        <v>0.26259458861165608</v>
      </c>
      <c r="O6649" s="161">
        <f t="shared" si="1031"/>
        <v>2000000</v>
      </c>
      <c r="P6649" s="162">
        <f t="shared" si="1032"/>
        <v>189.15263259696954</v>
      </c>
      <c r="Q6649" s="162">
        <f t="shared" si="1033"/>
        <v>129.42203280442948</v>
      </c>
      <c r="R6649" s="163">
        <f t="shared" si="1034"/>
        <v>1</v>
      </c>
      <c r="S6649" s="161">
        <f t="shared" si="1035"/>
        <v>5000000</v>
      </c>
      <c r="T6649" s="162">
        <f t="shared" si="1036"/>
        <v>193.05087753232317</v>
      </c>
      <c r="U6649" s="162">
        <f t="shared" si="1037"/>
        <v>122.21101640221474</v>
      </c>
      <c r="V6649" s="163">
        <f t="shared" si="1038"/>
        <v>1</v>
      </c>
      <c r="W6649" s="164">
        <f t="shared" si="1039"/>
        <v>69461199.585080117</v>
      </c>
      <c r="X6649" s="164">
        <f t="shared" si="1040"/>
        <v>204199305.65054214</v>
      </c>
    </row>
    <row r="6650" spans="10:24" x14ac:dyDescent="0.25">
      <c r="J6650">
        <v>6647</v>
      </c>
      <c r="K6650" s="43">
        <v>0.97291485090025243</v>
      </c>
      <c r="L6650">
        <v>0.31062181471055084</v>
      </c>
      <c r="M6650">
        <v>0.16852175583008233</v>
      </c>
      <c r="N6650" s="44">
        <v>0.41064974484938466</v>
      </c>
      <c r="O6650" s="161">
        <f t="shared" si="1031"/>
        <v>9000000</v>
      </c>
      <c r="P6650" s="162">
        <f t="shared" si="1032"/>
        <v>172.58867144296656</v>
      </c>
      <c r="Q6650" s="162">
        <f t="shared" si="1033"/>
        <v>115.79953492281638</v>
      </c>
      <c r="R6650" s="163">
        <f t="shared" si="1034"/>
        <v>1</v>
      </c>
      <c r="S6650" s="161">
        <f t="shared" si="1035"/>
        <v>9000000</v>
      </c>
      <c r="T6650" s="162">
        <f t="shared" si="1036"/>
        <v>187.52955714765551</v>
      </c>
      <c r="U6650" s="162">
        <f t="shared" si="1037"/>
        <v>115.39976746140819</v>
      </c>
      <c r="V6650" s="163">
        <f t="shared" si="1038"/>
        <v>1</v>
      </c>
      <c r="W6650" s="164">
        <f t="shared" si="1039"/>
        <v>461102228.6813516</v>
      </c>
      <c r="X6650" s="164">
        <f t="shared" si="1040"/>
        <v>499168107.1762259</v>
      </c>
    </row>
    <row r="6651" spans="10:24" x14ac:dyDescent="0.25">
      <c r="J6651">
        <v>6648</v>
      </c>
      <c r="K6651" s="43">
        <v>0.77069282013011231</v>
      </c>
      <c r="L6651">
        <v>0.85861644610465515</v>
      </c>
      <c r="M6651">
        <v>0.38763783671216701</v>
      </c>
      <c r="N6651" s="44">
        <v>0.80567760854259995</v>
      </c>
      <c r="O6651" s="161">
        <f t="shared" si="1031"/>
        <v>7000000</v>
      </c>
      <c r="P6651" s="162">
        <f t="shared" si="1032"/>
        <v>196.11186004747131</v>
      </c>
      <c r="Q6651" s="162">
        <f t="shared" si="1033"/>
        <v>129.29038038105793</v>
      </c>
      <c r="R6651" s="163">
        <f t="shared" si="1034"/>
        <v>1</v>
      </c>
      <c r="S6651" s="161">
        <f t="shared" si="1035"/>
        <v>7000000</v>
      </c>
      <c r="T6651" s="162">
        <f t="shared" si="1036"/>
        <v>195.37062001582376</v>
      </c>
      <c r="U6651" s="162">
        <f t="shared" si="1037"/>
        <v>122.14519019052896</v>
      </c>
      <c r="V6651" s="163">
        <f t="shared" si="1038"/>
        <v>1</v>
      </c>
      <c r="W6651" s="164">
        <f t="shared" si="1039"/>
        <v>417750357.66489369</v>
      </c>
      <c r="X6651" s="164">
        <f t="shared" si="1040"/>
        <v>362578008.77706355</v>
      </c>
    </row>
    <row r="6652" spans="10:24" x14ac:dyDescent="0.25">
      <c r="J6652">
        <v>6649</v>
      </c>
      <c r="K6652" s="43">
        <v>0.30701337222594094</v>
      </c>
      <c r="L6652">
        <v>0.94432064147063899</v>
      </c>
      <c r="M6652">
        <v>0.220972595695344</v>
      </c>
      <c r="N6652" s="44">
        <v>0.83215370550286838</v>
      </c>
      <c r="O6652" s="161">
        <f t="shared" si="1031"/>
        <v>5000000</v>
      </c>
      <c r="P6652" s="162">
        <f t="shared" si="1032"/>
        <v>203.88173503180221</v>
      </c>
      <c r="Q6652" s="162">
        <f t="shared" si="1033"/>
        <v>119.62174781273231</v>
      </c>
      <c r="R6652" s="163">
        <f t="shared" si="1034"/>
        <v>1</v>
      </c>
      <c r="S6652" s="161">
        <f t="shared" si="1035"/>
        <v>6000000</v>
      </c>
      <c r="T6652" s="162">
        <f t="shared" si="1036"/>
        <v>197.96057834393406</v>
      </c>
      <c r="U6652" s="162">
        <f t="shared" si="1037"/>
        <v>117.31087390636615</v>
      </c>
      <c r="V6652" s="163">
        <f t="shared" si="1038"/>
        <v>1</v>
      </c>
      <c r="W6652" s="164">
        <f t="shared" si="1039"/>
        <v>371299936.09534949</v>
      </c>
      <c r="X6652" s="164">
        <f t="shared" si="1040"/>
        <v>333898226.62540746</v>
      </c>
    </row>
    <row r="6653" spans="10:24" x14ac:dyDescent="0.25">
      <c r="J6653">
        <v>6650</v>
      </c>
      <c r="K6653" s="43">
        <v>0.76304854721909954</v>
      </c>
      <c r="L6653">
        <v>9.2523437785094531E-2</v>
      </c>
      <c r="M6653">
        <v>0.12172716269508976</v>
      </c>
      <c r="N6653" s="44">
        <v>0.92597636176022358</v>
      </c>
      <c r="O6653" s="161">
        <f t="shared" si="1031"/>
        <v>7000000</v>
      </c>
      <c r="P6653" s="162">
        <f t="shared" si="1032"/>
        <v>160.11937821113051</v>
      </c>
      <c r="Q6653" s="162">
        <f t="shared" si="1033"/>
        <v>111.67207754304796</v>
      </c>
      <c r="R6653" s="163">
        <f t="shared" si="1034"/>
        <v>1</v>
      </c>
      <c r="S6653" s="161">
        <f t="shared" si="1035"/>
        <v>7000000</v>
      </c>
      <c r="T6653" s="162">
        <f t="shared" si="1036"/>
        <v>183.37312607037683</v>
      </c>
      <c r="U6653" s="162">
        <f t="shared" si="1037"/>
        <v>113.33603877152399</v>
      </c>
      <c r="V6653" s="163">
        <f t="shared" si="1038"/>
        <v>1</v>
      </c>
      <c r="W6653" s="164">
        <f t="shared" si="1039"/>
        <v>289131104.67657781</v>
      </c>
      <c r="X6653" s="164">
        <f t="shared" si="1040"/>
        <v>340259611.09196985</v>
      </c>
    </row>
    <row r="6654" spans="10:24" x14ac:dyDescent="0.25">
      <c r="J6654">
        <v>6651</v>
      </c>
      <c r="K6654" s="43">
        <v>8.3709149517326664E-2</v>
      </c>
      <c r="L6654">
        <v>0.3549229031143295</v>
      </c>
      <c r="M6654">
        <v>0.25847768626859835</v>
      </c>
      <c r="N6654" s="44">
        <v>0.62957721152983248</v>
      </c>
      <c r="O6654" s="161">
        <f t="shared" si="1031"/>
        <v>2000000</v>
      </c>
      <c r="P6654" s="162">
        <f t="shared" si="1032"/>
        <v>174.41905223179558</v>
      </c>
      <c r="Q6654" s="162">
        <f t="shared" si="1033"/>
        <v>122.03908537640928</v>
      </c>
      <c r="R6654" s="163">
        <f t="shared" si="1034"/>
        <v>1</v>
      </c>
      <c r="S6654" s="161">
        <f t="shared" si="1035"/>
        <v>2000000</v>
      </c>
      <c r="T6654" s="162">
        <f t="shared" si="1036"/>
        <v>188.1396840772652</v>
      </c>
      <c r="U6654" s="162">
        <f t="shared" si="1037"/>
        <v>118.51954268820464</v>
      </c>
      <c r="V6654" s="163">
        <f t="shared" si="1038"/>
        <v>1</v>
      </c>
      <c r="W6654" s="164">
        <f t="shared" si="1039"/>
        <v>54759933.710772604</v>
      </c>
      <c r="X6654" s="164">
        <f t="shared" si="1040"/>
        <v>-10759717.221878886</v>
      </c>
    </row>
    <row r="6655" spans="10:24" x14ac:dyDescent="0.25">
      <c r="J6655">
        <v>6652</v>
      </c>
      <c r="K6655" s="43">
        <v>0.59498039762668131</v>
      </c>
      <c r="L6655">
        <v>0.38971698771319518</v>
      </c>
      <c r="M6655">
        <v>0.41321226194814953</v>
      </c>
      <c r="N6655" s="44">
        <v>0.12071425579296335</v>
      </c>
      <c r="O6655" s="161">
        <f t="shared" si="1031"/>
        <v>6000000</v>
      </c>
      <c r="P6655" s="162">
        <f t="shared" si="1032"/>
        <v>175.79914893586152</v>
      </c>
      <c r="Q6655" s="162">
        <f t="shared" si="1033"/>
        <v>130.61420956990258</v>
      </c>
      <c r="R6655" s="163">
        <f t="shared" si="1034"/>
        <v>1</v>
      </c>
      <c r="S6655" s="161">
        <f t="shared" si="1035"/>
        <v>6000000</v>
      </c>
      <c r="T6655" s="162">
        <f t="shared" si="1036"/>
        <v>188.59971631195384</v>
      </c>
      <c r="U6655" s="162">
        <f t="shared" si="1037"/>
        <v>122.80710478495129</v>
      </c>
      <c r="V6655" s="163">
        <f t="shared" si="1038"/>
        <v>0.9</v>
      </c>
      <c r="W6655" s="164">
        <f t="shared" si="1039"/>
        <v>221109636.19575363</v>
      </c>
      <c r="X6655" s="164">
        <f t="shared" si="1040"/>
        <v>205280102.24581379</v>
      </c>
    </row>
    <row r="6656" spans="10:24" x14ac:dyDescent="0.25">
      <c r="J6656">
        <v>6653</v>
      </c>
      <c r="K6656" s="43">
        <v>0.37460535955599084</v>
      </c>
      <c r="L6656">
        <v>0.45358532303494314</v>
      </c>
      <c r="M6656">
        <v>0.4149816058861987</v>
      </c>
      <c r="N6656" s="44">
        <v>0.32704204264137293</v>
      </c>
      <c r="O6656" s="161">
        <f t="shared" si="1031"/>
        <v>5000000</v>
      </c>
      <c r="P6656" s="162">
        <f t="shared" si="1032"/>
        <v>178.2508790190459</v>
      </c>
      <c r="Q6656" s="162">
        <f t="shared" si="1033"/>
        <v>130.7050249903138</v>
      </c>
      <c r="R6656" s="163">
        <f t="shared" si="1034"/>
        <v>1</v>
      </c>
      <c r="S6656" s="161">
        <f t="shared" si="1035"/>
        <v>6000000</v>
      </c>
      <c r="T6656" s="162">
        <f t="shared" si="1036"/>
        <v>189.4169596730153</v>
      </c>
      <c r="U6656" s="162">
        <f t="shared" si="1037"/>
        <v>122.8525124951569</v>
      </c>
      <c r="V6656" s="163">
        <f t="shared" si="1038"/>
        <v>1</v>
      </c>
      <c r="W6656" s="164">
        <f t="shared" si="1039"/>
        <v>187729270.14366049</v>
      </c>
      <c r="X6656" s="164">
        <f t="shared" si="1040"/>
        <v>249386683.06715041</v>
      </c>
    </row>
    <row r="6657" spans="10:24" x14ac:dyDescent="0.25">
      <c r="J6657">
        <v>6654</v>
      </c>
      <c r="K6657" s="43">
        <v>0.20668370281711679</v>
      </c>
      <c r="L6657">
        <v>0.75793582623223543</v>
      </c>
      <c r="M6657">
        <v>0.50671671056736822</v>
      </c>
      <c r="N6657" s="44">
        <v>0.81049303638516801</v>
      </c>
      <c r="O6657" s="161">
        <f t="shared" si="1031"/>
        <v>2000000</v>
      </c>
      <c r="P6657" s="162">
        <f t="shared" si="1032"/>
        <v>190.49517170747879</v>
      </c>
      <c r="Q6657" s="162">
        <f t="shared" si="1033"/>
        <v>135.3367418420971</v>
      </c>
      <c r="R6657" s="163">
        <f t="shared" si="1034"/>
        <v>1</v>
      </c>
      <c r="S6657" s="161">
        <f t="shared" si="1035"/>
        <v>5000000</v>
      </c>
      <c r="T6657" s="162">
        <f t="shared" si="1036"/>
        <v>193.4983905691596</v>
      </c>
      <c r="U6657" s="162">
        <f t="shared" si="1037"/>
        <v>125.16837092104855</v>
      </c>
      <c r="V6657" s="163">
        <f t="shared" si="1038"/>
        <v>1</v>
      </c>
      <c r="W6657" s="164">
        <f t="shared" si="1039"/>
        <v>60316859.730763376</v>
      </c>
      <c r="X6657" s="164">
        <f t="shared" si="1040"/>
        <v>191650098.24055523</v>
      </c>
    </row>
    <row r="6658" spans="10:24" x14ac:dyDescent="0.25">
      <c r="J6658">
        <v>6655</v>
      </c>
      <c r="K6658" s="43">
        <v>0.24319219733394248</v>
      </c>
      <c r="L6658">
        <v>0.32044241051765954</v>
      </c>
      <c r="M6658">
        <v>0.35689016318787925</v>
      </c>
      <c r="N6658" s="44">
        <v>0.65153256517030733</v>
      </c>
      <c r="O6658" s="161">
        <f t="shared" si="1031"/>
        <v>2000000</v>
      </c>
      <c r="P6658" s="162">
        <f t="shared" si="1032"/>
        <v>173.00306957148507</v>
      </c>
      <c r="Q6658" s="162">
        <f t="shared" si="1033"/>
        <v>127.66432490881665</v>
      </c>
      <c r="R6658" s="163">
        <f t="shared" si="1034"/>
        <v>1</v>
      </c>
      <c r="S6658" s="161">
        <f t="shared" si="1035"/>
        <v>5000000</v>
      </c>
      <c r="T6658" s="162">
        <f t="shared" si="1036"/>
        <v>187.66768985716169</v>
      </c>
      <c r="U6658" s="162">
        <f t="shared" si="1037"/>
        <v>121.33216245440832</v>
      </c>
      <c r="V6658" s="163">
        <f t="shared" si="1038"/>
        <v>1</v>
      </c>
      <c r="W6658" s="164">
        <f t="shared" si="1039"/>
        <v>40677489.325336829</v>
      </c>
      <c r="X6658" s="164">
        <f t="shared" si="1040"/>
        <v>181677637.01376688</v>
      </c>
    </row>
    <row r="6659" spans="10:24" x14ac:dyDescent="0.25">
      <c r="J6659">
        <v>6656</v>
      </c>
      <c r="K6659" s="43">
        <v>0.47962737868359451</v>
      </c>
      <c r="L6659">
        <v>0.56367161813517452</v>
      </c>
      <c r="M6659">
        <v>9.6250720517457311E-2</v>
      </c>
      <c r="N6659" s="44">
        <v>0.90161956862433168</v>
      </c>
      <c r="O6659" s="161">
        <f t="shared" si="1031"/>
        <v>5000000</v>
      </c>
      <c r="P6659" s="162">
        <f t="shared" si="1032"/>
        <v>182.4042713941206</v>
      </c>
      <c r="Q6659" s="162">
        <f t="shared" si="1033"/>
        <v>108.93570413279149</v>
      </c>
      <c r="R6659" s="163">
        <f t="shared" si="1034"/>
        <v>1</v>
      </c>
      <c r="S6659" s="161">
        <f t="shared" si="1035"/>
        <v>6000000</v>
      </c>
      <c r="T6659" s="162">
        <f t="shared" si="1036"/>
        <v>190.80142379804019</v>
      </c>
      <c r="U6659" s="162">
        <f t="shared" si="1037"/>
        <v>111.96785206639575</v>
      </c>
      <c r="V6659" s="163">
        <f t="shared" si="1038"/>
        <v>1</v>
      </c>
      <c r="W6659" s="164">
        <f t="shared" si="1039"/>
        <v>317342836.30664557</v>
      </c>
      <c r="X6659" s="164">
        <f t="shared" si="1040"/>
        <v>323001430.38986665</v>
      </c>
    </row>
    <row r="6660" spans="10:24" x14ac:dyDescent="0.25">
      <c r="J6660">
        <v>6657</v>
      </c>
      <c r="K6660" s="43">
        <v>0.50082733812935754</v>
      </c>
      <c r="L6660">
        <v>0.7476274735971169</v>
      </c>
      <c r="M6660">
        <v>0.99217377052727607</v>
      </c>
      <c r="N6660" s="44">
        <v>0.64628476375423793</v>
      </c>
      <c r="O6660" s="161">
        <f t="shared" si="1031"/>
        <v>5000000</v>
      </c>
      <c r="P6660" s="162">
        <f t="shared" si="1032"/>
        <v>190.00563594901249</v>
      </c>
      <c r="Q6660" s="162">
        <f t="shared" si="1033"/>
        <v>183.3383990188955</v>
      </c>
      <c r="R6660" s="163">
        <f t="shared" si="1034"/>
        <v>1</v>
      </c>
      <c r="S6660" s="161">
        <f t="shared" si="1035"/>
        <v>6000000</v>
      </c>
      <c r="T6660" s="162">
        <f t="shared" si="1036"/>
        <v>193.33521198300417</v>
      </c>
      <c r="U6660" s="162">
        <f t="shared" si="1037"/>
        <v>149.16919950944776</v>
      </c>
      <c r="V6660" s="163">
        <f t="shared" si="1038"/>
        <v>1</v>
      </c>
      <c r="W6660" s="164">
        <f t="shared" si="1039"/>
        <v>-16663815.349415075</v>
      </c>
      <c r="X6660" s="164">
        <f t="shared" si="1040"/>
        <v>114996074.84133846</v>
      </c>
    </row>
    <row r="6661" spans="10:24" x14ac:dyDescent="0.25">
      <c r="J6661">
        <v>6658</v>
      </c>
      <c r="K6661" s="43">
        <v>0.95565619940727908</v>
      </c>
      <c r="L6661">
        <v>0.96774612791846715</v>
      </c>
      <c r="M6661">
        <v>0.97059695370734655</v>
      </c>
      <c r="N6661" s="44">
        <v>0.4593510904512409</v>
      </c>
      <c r="O6661" s="161">
        <f t="shared" ref="O6661:O6724" si="1041">VLOOKUP(K6661,$E$5:$H$10,4)</f>
        <v>9000000</v>
      </c>
      <c r="P6661" s="162">
        <f t="shared" ref="P6661:P6724" si="1042">_xlfn.NORM.INV(L6661,$E$12,$E$13)</f>
        <v>207.72981474947892</v>
      </c>
      <c r="Q6661" s="162">
        <f t="shared" ref="Q6661:Q6724" si="1043">_xlfn.NORM.INV(M6661,$E$15,$E$16)</f>
        <v>172.79280464206582</v>
      </c>
      <c r="R6661" s="163">
        <f t="shared" ref="R6661:R6724" si="1044">VLOOKUP(N6661,$E$19:$H$21,4)</f>
        <v>1</v>
      </c>
      <c r="S6661" s="161">
        <f t="shared" ref="S6661:S6724" si="1045">VLOOKUP(K6661,$G$5:$H$10,2)</f>
        <v>9000000</v>
      </c>
      <c r="T6661" s="162">
        <f t="shared" ref="T6661:T6724" si="1046">_xlfn.NORM.INV(L6661,$G$12,$G$13)</f>
        <v>199.24327158315964</v>
      </c>
      <c r="U6661" s="162">
        <f t="shared" ref="U6661:U6724" si="1047">_xlfn.NORM.INV(M6661,$G$15,$G$16)</f>
        <v>143.89640232103289</v>
      </c>
      <c r="V6661" s="163">
        <f t="shared" ref="V6661:V6724" si="1048">VLOOKUP(N6661,$G$19:$H$21,2)</f>
        <v>1</v>
      </c>
      <c r="W6661" s="164">
        <f t="shared" ref="W6661:W6724" si="1049">O6661*(P6661-Q6661)*R6661-$D$23-$D$24</f>
        <v>264433090.9667179</v>
      </c>
      <c r="X6661" s="164">
        <f t="shared" ref="X6661:X6724" si="1050">S6661*(T6661-U6661)*V6661-$F$23-$F$24</f>
        <v>348121823.35914069</v>
      </c>
    </row>
    <row r="6662" spans="10:24" x14ac:dyDescent="0.25">
      <c r="J6662">
        <v>6659</v>
      </c>
      <c r="K6662" s="43">
        <v>9.059781152384716E-2</v>
      </c>
      <c r="L6662">
        <v>0.78485169934231858</v>
      </c>
      <c r="M6662">
        <v>0.44067368601588108</v>
      </c>
      <c r="N6662" s="44">
        <v>0.95949550020532337</v>
      </c>
      <c r="O6662" s="161">
        <f t="shared" si="1041"/>
        <v>2000000</v>
      </c>
      <c r="P6662" s="162">
        <f t="shared" si="1042"/>
        <v>191.83026308885147</v>
      </c>
      <c r="Q6662" s="162">
        <f t="shared" si="1043"/>
        <v>132.0147719917972</v>
      </c>
      <c r="R6662" s="163">
        <f t="shared" si="1044"/>
        <v>1</v>
      </c>
      <c r="S6662" s="161">
        <f t="shared" si="1045"/>
        <v>2000000</v>
      </c>
      <c r="T6662" s="162">
        <f t="shared" si="1046"/>
        <v>193.94342102961716</v>
      </c>
      <c r="U6662" s="162">
        <f t="shared" si="1047"/>
        <v>123.5073859958986</v>
      </c>
      <c r="V6662" s="163">
        <f t="shared" si="1048"/>
        <v>1</v>
      </c>
      <c r="W6662" s="164">
        <f t="shared" si="1049"/>
        <v>69630982.194108531</v>
      </c>
      <c r="X6662" s="164">
        <f t="shared" si="1050"/>
        <v>-9127929.9325628877</v>
      </c>
    </row>
    <row r="6663" spans="10:24" x14ac:dyDescent="0.25">
      <c r="J6663">
        <v>6660</v>
      </c>
      <c r="K6663" s="43">
        <v>0.64416016803730292</v>
      </c>
      <c r="L6663">
        <v>0.95713518412086107</v>
      </c>
      <c r="M6663">
        <v>0.91168027129799323</v>
      </c>
      <c r="N6663" s="44">
        <v>9.2078542465048763E-2</v>
      </c>
      <c r="O6663" s="161">
        <f t="shared" si="1041"/>
        <v>6000000</v>
      </c>
      <c r="P6663" s="162">
        <f t="shared" si="1042"/>
        <v>205.77551025232486</v>
      </c>
      <c r="Q6663" s="162">
        <f t="shared" si="1043"/>
        <v>162.02349522320401</v>
      </c>
      <c r="R6663" s="163">
        <f t="shared" si="1044"/>
        <v>1</v>
      </c>
      <c r="S6663" s="161">
        <f t="shared" si="1045"/>
        <v>7000000</v>
      </c>
      <c r="T6663" s="162">
        <f t="shared" si="1046"/>
        <v>198.59183675077495</v>
      </c>
      <c r="U6663" s="162">
        <f t="shared" si="1047"/>
        <v>138.511747611602</v>
      </c>
      <c r="V6663" s="163">
        <f t="shared" si="1048"/>
        <v>0.9</v>
      </c>
      <c r="W6663" s="164">
        <f t="shared" si="1049"/>
        <v>212512090.17472515</v>
      </c>
      <c r="X6663" s="164">
        <f t="shared" si="1050"/>
        <v>228504561.5767895</v>
      </c>
    </row>
    <row r="6664" spans="10:24" x14ac:dyDescent="0.25">
      <c r="J6664">
        <v>6661</v>
      </c>
      <c r="K6664" s="43">
        <v>0.68130892022657819</v>
      </c>
      <c r="L6664">
        <v>0.42047312858710617</v>
      </c>
      <c r="M6664">
        <v>0.95842316805063132</v>
      </c>
      <c r="N6664" s="44">
        <v>0.4792744553201419</v>
      </c>
      <c r="O6664" s="161">
        <f t="shared" si="1041"/>
        <v>6000000</v>
      </c>
      <c r="P6664" s="162">
        <f t="shared" si="1042"/>
        <v>176.98975123741062</v>
      </c>
      <c r="Q6664" s="162">
        <f t="shared" si="1043"/>
        <v>169.65347599257143</v>
      </c>
      <c r="R6664" s="163">
        <f t="shared" si="1044"/>
        <v>1</v>
      </c>
      <c r="S6664" s="161">
        <f t="shared" si="1045"/>
        <v>7000000</v>
      </c>
      <c r="T6664" s="162">
        <f t="shared" si="1046"/>
        <v>188.99658374580355</v>
      </c>
      <c r="U6664" s="162">
        <f t="shared" si="1047"/>
        <v>142.32673799628571</v>
      </c>
      <c r="V6664" s="163">
        <f t="shared" si="1048"/>
        <v>1</v>
      </c>
      <c r="W6664" s="164">
        <f t="shared" si="1049"/>
        <v>-5982348.5309648812</v>
      </c>
      <c r="X6664" s="164">
        <f t="shared" si="1050"/>
        <v>176688920.24662483</v>
      </c>
    </row>
    <row r="6665" spans="10:24" x14ac:dyDescent="0.25">
      <c r="J6665">
        <v>6662</v>
      </c>
      <c r="K6665" s="43">
        <v>0.76260027428233135</v>
      </c>
      <c r="L6665">
        <v>0.94283482881940806</v>
      </c>
      <c r="M6665">
        <v>0.72178269319474297</v>
      </c>
      <c r="N6665" s="44">
        <v>0.39220579390168975</v>
      </c>
      <c r="O6665" s="161">
        <f t="shared" si="1041"/>
        <v>7000000</v>
      </c>
      <c r="P6665" s="162">
        <f t="shared" si="1042"/>
        <v>203.68537372554658</v>
      </c>
      <c r="Q6665" s="162">
        <f t="shared" si="1043"/>
        <v>146.76291063689274</v>
      </c>
      <c r="R6665" s="163">
        <f t="shared" si="1044"/>
        <v>1</v>
      </c>
      <c r="S6665" s="161">
        <f t="shared" si="1045"/>
        <v>7000000</v>
      </c>
      <c r="T6665" s="162">
        <f t="shared" si="1046"/>
        <v>197.89512457518219</v>
      </c>
      <c r="U6665" s="162">
        <f t="shared" si="1047"/>
        <v>130.88145531844637</v>
      </c>
      <c r="V6665" s="163">
        <f t="shared" si="1048"/>
        <v>1</v>
      </c>
      <c r="W6665" s="164">
        <f t="shared" si="1049"/>
        <v>348457241.62057692</v>
      </c>
      <c r="X6665" s="164">
        <f t="shared" si="1050"/>
        <v>319095684.79715079</v>
      </c>
    </row>
    <row r="6666" spans="10:24" x14ac:dyDescent="0.25">
      <c r="J6666">
        <v>6663</v>
      </c>
      <c r="K6666" s="43">
        <v>0.25367580082986885</v>
      </c>
      <c r="L6666">
        <v>0.21400715408614668</v>
      </c>
      <c r="M6666">
        <v>0.59049903321930519</v>
      </c>
      <c r="N6666" s="44">
        <v>0.23282692782373038</v>
      </c>
      <c r="O6666" s="161">
        <f t="shared" si="1041"/>
        <v>2000000</v>
      </c>
      <c r="P6666" s="162">
        <f t="shared" si="1042"/>
        <v>168.11108749288812</v>
      </c>
      <c r="Q6666" s="162">
        <f t="shared" si="1043"/>
        <v>139.57657723236733</v>
      </c>
      <c r="R6666" s="163">
        <f t="shared" si="1044"/>
        <v>1</v>
      </c>
      <c r="S6666" s="161">
        <f t="shared" si="1045"/>
        <v>5000000</v>
      </c>
      <c r="T6666" s="162">
        <f t="shared" si="1046"/>
        <v>186.03702916429603</v>
      </c>
      <c r="U6666" s="162">
        <f t="shared" si="1047"/>
        <v>127.28828861618366</v>
      </c>
      <c r="V6666" s="163">
        <f t="shared" si="1048"/>
        <v>1</v>
      </c>
      <c r="W6666" s="164">
        <f t="shared" si="1049"/>
        <v>7069020.5210415795</v>
      </c>
      <c r="X6666" s="164">
        <f t="shared" si="1050"/>
        <v>143743702.74056184</v>
      </c>
    </row>
    <row r="6667" spans="10:24" x14ac:dyDescent="0.25">
      <c r="J6667">
        <v>6664</v>
      </c>
      <c r="K6667" s="43">
        <v>0.76620956997546974</v>
      </c>
      <c r="L6667">
        <v>0.28990618671970247</v>
      </c>
      <c r="M6667">
        <v>0.82966742375228464</v>
      </c>
      <c r="N6667" s="44">
        <v>0.94511061896960002</v>
      </c>
      <c r="O6667" s="161">
        <f t="shared" si="1041"/>
        <v>7000000</v>
      </c>
      <c r="P6667" s="162">
        <f t="shared" si="1042"/>
        <v>171.69511793225846</v>
      </c>
      <c r="Q6667" s="162">
        <f t="shared" si="1043"/>
        <v>154.05703647234424</v>
      </c>
      <c r="R6667" s="163">
        <f t="shared" si="1044"/>
        <v>1</v>
      </c>
      <c r="S6667" s="161">
        <f t="shared" si="1045"/>
        <v>7000000</v>
      </c>
      <c r="T6667" s="162">
        <f t="shared" si="1046"/>
        <v>187.23170597741949</v>
      </c>
      <c r="U6667" s="162">
        <f t="shared" si="1047"/>
        <v>134.52851823617212</v>
      </c>
      <c r="V6667" s="163">
        <f t="shared" si="1048"/>
        <v>1</v>
      </c>
      <c r="W6667" s="164">
        <f t="shared" si="1049"/>
        <v>73466570.219399527</v>
      </c>
      <c r="X6667" s="164">
        <f t="shared" si="1050"/>
        <v>218922314.18873161</v>
      </c>
    </row>
    <row r="6668" spans="10:24" x14ac:dyDescent="0.25">
      <c r="J6668">
        <v>6665</v>
      </c>
      <c r="K6668" s="43">
        <v>0.88933243896366476</v>
      </c>
      <c r="L6668">
        <v>0.45941624486798227</v>
      </c>
      <c r="M6668">
        <v>0.27485534448081494</v>
      </c>
      <c r="N6668" s="44">
        <v>0.90545256618670611</v>
      </c>
      <c r="O6668" s="161">
        <f t="shared" si="1041"/>
        <v>7000000</v>
      </c>
      <c r="P6668" s="162">
        <f t="shared" si="1042"/>
        <v>178.47143272032955</v>
      </c>
      <c r="Q6668" s="162">
        <f t="shared" si="1043"/>
        <v>123.03612583061049</v>
      </c>
      <c r="R6668" s="163">
        <f t="shared" si="1044"/>
        <v>1</v>
      </c>
      <c r="S6668" s="161">
        <f t="shared" si="1045"/>
        <v>7000000</v>
      </c>
      <c r="T6668" s="162">
        <f t="shared" si="1046"/>
        <v>189.49047757344317</v>
      </c>
      <c r="U6668" s="162">
        <f t="shared" si="1047"/>
        <v>119.01806291530524</v>
      </c>
      <c r="V6668" s="163">
        <f t="shared" si="1048"/>
        <v>1</v>
      </c>
      <c r="W6668" s="164">
        <f t="shared" si="1049"/>
        <v>338047148.22803342</v>
      </c>
      <c r="X6668" s="164">
        <f t="shared" si="1050"/>
        <v>343306902.60696554</v>
      </c>
    </row>
    <row r="6669" spans="10:24" x14ac:dyDescent="0.25">
      <c r="J6669">
        <v>6666</v>
      </c>
      <c r="K6669" s="43">
        <v>0.60520934957231565</v>
      </c>
      <c r="L6669">
        <v>0.19065442696579682</v>
      </c>
      <c r="M6669">
        <v>0.53801918112918623</v>
      </c>
      <c r="N6669" s="44">
        <v>7.4281089870988692E-2</v>
      </c>
      <c r="O6669" s="161">
        <f t="shared" si="1041"/>
        <v>6000000</v>
      </c>
      <c r="P6669" s="162">
        <f t="shared" si="1042"/>
        <v>166.86769150661328</v>
      </c>
      <c r="Q6669" s="162">
        <f t="shared" si="1043"/>
        <v>136.90889336804975</v>
      </c>
      <c r="R6669" s="163">
        <f t="shared" si="1044"/>
        <v>1</v>
      </c>
      <c r="S6669" s="161">
        <f t="shared" si="1045"/>
        <v>7000000</v>
      </c>
      <c r="T6669" s="162">
        <f t="shared" si="1046"/>
        <v>185.62256383553776</v>
      </c>
      <c r="U6669" s="162">
        <f t="shared" si="1047"/>
        <v>125.95444668402487</v>
      </c>
      <c r="V6669" s="163">
        <f t="shared" si="1048"/>
        <v>0.9</v>
      </c>
      <c r="W6669" s="164">
        <f t="shared" si="1049"/>
        <v>129752788.83138123</v>
      </c>
      <c r="X6669" s="164">
        <f t="shared" si="1050"/>
        <v>225909138.05453122</v>
      </c>
    </row>
    <row r="6670" spans="10:24" x14ac:dyDescent="0.25">
      <c r="J6670">
        <v>6667</v>
      </c>
      <c r="K6670" s="43">
        <v>0.57769496939914011</v>
      </c>
      <c r="L6670">
        <v>0.33435950444790008</v>
      </c>
      <c r="M6670">
        <v>0.27600453259996094</v>
      </c>
      <c r="N6670" s="44">
        <v>0.3730037228638049</v>
      </c>
      <c r="O6670" s="161">
        <f t="shared" si="1041"/>
        <v>6000000</v>
      </c>
      <c r="P6670" s="162">
        <f t="shared" si="1042"/>
        <v>173.58139867460932</v>
      </c>
      <c r="Q6670" s="162">
        <f t="shared" si="1043"/>
        <v>123.10495425830986</v>
      </c>
      <c r="R6670" s="163">
        <f t="shared" si="1044"/>
        <v>1</v>
      </c>
      <c r="S6670" s="161">
        <f t="shared" si="1045"/>
        <v>6000000</v>
      </c>
      <c r="T6670" s="162">
        <f t="shared" si="1046"/>
        <v>187.86046622486978</v>
      </c>
      <c r="U6670" s="162">
        <f t="shared" si="1047"/>
        <v>119.05247712915494</v>
      </c>
      <c r="V6670" s="163">
        <f t="shared" si="1048"/>
        <v>1</v>
      </c>
      <c r="W6670" s="164">
        <f t="shared" si="1049"/>
        <v>252858666.49779677</v>
      </c>
      <c r="X6670" s="164">
        <f t="shared" si="1050"/>
        <v>262847934.57428908</v>
      </c>
    </row>
    <row r="6671" spans="10:24" x14ac:dyDescent="0.25">
      <c r="J6671">
        <v>6668</v>
      </c>
      <c r="K6671" s="43">
        <v>0.56731572758812676</v>
      </c>
      <c r="L6671">
        <v>0.63906332471530625</v>
      </c>
      <c r="M6671">
        <v>0.8015895809495972</v>
      </c>
      <c r="N6671" s="44">
        <v>2.7797442770309488E-2</v>
      </c>
      <c r="O6671" s="161">
        <f t="shared" si="1041"/>
        <v>6000000</v>
      </c>
      <c r="P6671" s="162">
        <f t="shared" si="1042"/>
        <v>185.33934332796704</v>
      </c>
      <c r="Q6671" s="162">
        <f t="shared" si="1043"/>
        <v>151.94625441558858</v>
      </c>
      <c r="R6671" s="163">
        <f t="shared" si="1044"/>
        <v>1</v>
      </c>
      <c r="S6671" s="161">
        <f t="shared" si="1045"/>
        <v>6000000</v>
      </c>
      <c r="T6671" s="162">
        <f t="shared" si="1046"/>
        <v>191.77978110932236</v>
      </c>
      <c r="U6671" s="162">
        <f t="shared" si="1047"/>
        <v>133.47312720779428</v>
      </c>
      <c r="V6671" s="163">
        <f t="shared" si="1048"/>
        <v>0.9</v>
      </c>
      <c r="W6671" s="164">
        <f t="shared" si="1049"/>
        <v>150358533.47427076</v>
      </c>
      <c r="X6671" s="164">
        <f t="shared" si="1050"/>
        <v>164855931.06825167</v>
      </c>
    </row>
    <row r="6672" spans="10:24" x14ac:dyDescent="0.25">
      <c r="J6672">
        <v>6669</v>
      </c>
      <c r="K6672" s="43">
        <v>0.61347915224632998</v>
      </c>
      <c r="L6672">
        <v>0.24174196185210228</v>
      </c>
      <c r="M6672">
        <v>0.21121727162289272</v>
      </c>
      <c r="N6672" s="44">
        <v>0.21169231763178642</v>
      </c>
      <c r="O6672" s="161">
        <f t="shared" si="1041"/>
        <v>6000000</v>
      </c>
      <c r="P6672" s="162">
        <f t="shared" si="1042"/>
        <v>169.48934782855719</v>
      </c>
      <c r="Q6672" s="162">
        <f t="shared" si="1043"/>
        <v>118.95590548671524</v>
      </c>
      <c r="R6672" s="163">
        <f t="shared" si="1044"/>
        <v>1</v>
      </c>
      <c r="S6672" s="161">
        <f t="shared" si="1045"/>
        <v>7000000</v>
      </c>
      <c r="T6672" s="162">
        <f t="shared" si="1046"/>
        <v>186.49644927618573</v>
      </c>
      <c r="U6672" s="162">
        <f t="shared" si="1047"/>
        <v>116.97795274335762</v>
      </c>
      <c r="V6672" s="163">
        <f t="shared" si="1048"/>
        <v>1</v>
      </c>
      <c r="W6672" s="164">
        <f t="shared" si="1049"/>
        <v>253200654.05105168</v>
      </c>
      <c r="X6672" s="164">
        <f t="shared" si="1050"/>
        <v>336629475.72979677</v>
      </c>
    </row>
    <row r="6673" spans="10:24" x14ac:dyDescent="0.25">
      <c r="J6673">
        <v>6670</v>
      </c>
      <c r="K6673" s="43">
        <v>0.88979987201835142</v>
      </c>
      <c r="L6673">
        <v>9.3633707596365578E-2</v>
      </c>
      <c r="M6673">
        <v>0.82670420277908552</v>
      </c>
      <c r="N6673" s="44">
        <v>0.55393942137019914</v>
      </c>
      <c r="O6673" s="161">
        <f t="shared" si="1041"/>
        <v>7000000</v>
      </c>
      <c r="P6673" s="162">
        <f t="shared" si="1042"/>
        <v>160.21940977928165</v>
      </c>
      <c r="Q6673" s="162">
        <f t="shared" si="1043"/>
        <v>153.82442088879591</v>
      </c>
      <c r="R6673" s="163">
        <f t="shared" si="1044"/>
        <v>1</v>
      </c>
      <c r="S6673" s="161">
        <f t="shared" si="1045"/>
        <v>7000000</v>
      </c>
      <c r="T6673" s="162">
        <f t="shared" si="1046"/>
        <v>183.40646992642721</v>
      </c>
      <c r="U6673" s="162">
        <f t="shared" si="1047"/>
        <v>134.41221044439794</v>
      </c>
      <c r="V6673" s="163">
        <f t="shared" si="1048"/>
        <v>1</v>
      </c>
      <c r="W6673" s="164">
        <f t="shared" si="1049"/>
        <v>-5235077.7665998563</v>
      </c>
      <c r="X6673" s="164">
        <f t="shared" si="1050"/>
        <v>192959816.37420487</v>
      </c>
    </row>
    <row r="6674" spans="10:24" x14ac:dyDescent="0.25">
      <c r="J6674">
        <v>6671</v>
      </c>
      <c r="K6674" s="43">
        <v>0.26885137618647037</v>
      </c>
      <c r="L6674">
        <v>0.6055518618837411</v>
      </c>
      <c r="M6674">
        <v>0.41988752986047706</v>
      </c>
      <c r="N6674" s="44">
        <v>0.56875271761273716</v>
      </c>
      <c r="O6674" s="161">
        <f t="shared" si="1041"/>
        <v>2000000</v>
      </c>
      <c r="P6674" s="162">
        <f t="shared" si="1042"/>
        <v>184.01616199782501</v>
      </c>
      <c r="Q6674" s="162">
        <f t="shared" si="1043"/>
        <v>130.95637574062252</v>
      </c>
      <c r="R6674" s="163">
        <f t="shared" si="1044"/>
        <v>1</v>
      </c>
      <c r="S6674" s="161">
        <f t="shared" si="1045"/>
        <v>5000000</v>
      </c>
      <c r="T6674" s="162">
        <f t="shared" si="1046"/>
        <v>191.33872066594165</v>
      </c>
      <c r="U6674" s="162">
        <f t="shared" si="1047"/>
        <v>122.97818787031126</v>
      </c>
      <c r="V6674" s="163">
        <f t="shared" si="1048"/>
        <v>1</v>
      </c>
      <c r="W6674" s="164">
        <f t="shared" si="1049"/>
        <v>56119572.514404982</v>
      </c>
      <c r="X6674" s="164">
        <f t="shared" si="1050"/>
        <v>191802663.97815198</v>
      </c>
    </row>
    <row r="6675" spans="10:24" x14ac:dyDescent="0.25">
      <c r="J6675">
        <v>6672</v>
      </c>
      <c r="K6675" s="43">
        <v>0.22496402780636526</v>
      </c>
      <c r="L6675">
        <v>0.98284220540281209</v>
      </c>
      <c r="M6675">
        <v>0.8942734661769306</v>
      </c>
      <c r="N6675" s="44">
        <v>0.13701192072239088</v>
      </c>
      <c r="O6675" s="161">
        <f t="shared" si="1041"/>
        <v>2000000</v>
      </c>
      <c r="P6675" s="162">
        <f t="shared" si="1042"/>
        <v>211.74515504445168</v>
      </c>
      <c r="Q6675" s="162">
        <f t="shared" si="1043"/>
        <v>159.9915970010648</v>
      </c>
      <c r="R6675" s="163">
        <f t="shared" si="1044"/>
        <v>1</v>
      </c>
      <c r="S6675" s="161">
        <f t="shared" si="1045"/>
        <v>5000000</v>
      </c>
      <c r="T6675" s="162">
        <f t="shared" si="1046"/>
        <v>200.58171834815056</v>
      </c>
      <c r="U6675" s="162">
        <f t="shared" si="1047"/>
        <v>137.4957985005324</v>
      </c>
      <c r="V6675" s="163">
        <f t="shared" si="1048"/>
        <v>0.9</v>
      </c>
      <c r="W6675" s="164">
        <f t="shared" si="1049"/>
        <v>53507116.086773753</v>
      </c>
      <c r="X6675" s="164">
        <f t="shared" si="1050"/>
        <v>133886639.31428176</v>
      </c>
    </row>
    <row r="6676" spans="10:24" x14ac:dyDescent="0.25">
      <c r="J6676">
        <v>6673</v>
      </c>
      <c r="K6676" s="43">
        <v>0.22894157455860453</v>
      </c>
      <c r="L6676">
        <v>0.99041704231990679</v>
      </c>
      <c r="M6676">
        <v>0.58822708235516763</v>
      </c>
      <c r="N6676" s="44">
        <v>4.7954154829202067E-2</v>
      </c>
      <c r="O6676" s="161">
        <f t="shared" si="1041"/>
        <v>2000000</v>
      </c>
      <c r="P6676" s="162">
        <f t="shared" si="1042"/>
        <v>215.13432107110879</v>
      </c>
      <c r="Q6676" s="162">
        <f t="shared" si="1043"/>
        <v>139.45973457788767</v>
      </c>
      <c r="R6676" s="163">
        <f t="shared" si="1044"/>
        <v>1</v>
      </c>
      <c r="S6676" s="161">
        <f t="shared" si="1045"/>
        <v>5000000</v>
      </c>
      <c r="T6676" s="162">
        <f t="shared" si="1046"/>
        <v>201.71144035703628</v>
      </c>
      <c r="U6676" s="162">
        <f t="shared" si="1047"/>
        <v>127.22986728894384</v>
      </c>
      <c r="V6676" s="163">
        <f t="shared" si="1048"/>
        <v>0.9</v>
      </c>
      <c r="W6676" s="164">
        <f t="shared" si="1049"/>
        <v>101349172.98644224</v>
      </c>
      <c r="X6676" s="164">
        <f t="shared" si="1050"/>
        <v>185167078.80641598</v>
      </c>
    </row>
    <row r="6677" spans="10:24" x14ac:dyDescent="0.25">
      <c r="J6677">
        <v>6674</v>
      </c>
      <c r="K6677" s="43">
        <v>0.49786196858225806</v>
      </c>
      <c r="L6677">
        <v>0.60367751628878863</v>
      </c>
      <c r="M6677">
        <v>0.38901707177527678</v>
      </c>
      <c r="N6677" s="44">
        <v>0.72426433784720068</v>
      </c>
      <c r="O6677" s="161">
        <f t="shared" si="1041"/>
        <v>5000000</v>
      </c>
      <c r="P6677" s="162">
        <f t="shared" si="1042"/>
        <v>183.94316311375846</v>
      </c>
      <c r="Q6677" s="162">
        <f t="shared" si="1043"/>
        <v>129.36236395206046</v>
      </c>
      <c r="R6677" s="163">
        <f t="shared" si="1044"/>
        <v>1</v>
      </c>
      <c r="S6677" s="161">
        <f t="shared" si="1045"/>
        <v>6000000</v>
      </c>
      <c r="T6677" s="162">
        <f t="shared" si="1046"/>
        <v>191.31438770458615</v>
      </c>
      <c r="U6677" s="162">
        <f t="shared" si="1047"/>
        <v>122.18118197603023</v>
      </c>
      <c r="V6677" s="163">
        <f t="shared" si="1048"/>
        <v>1</v>
      </c>
      <c r="W6677" s="164">
        <f t="shared" si="1049"/>
        <v>222903995.80848998</v>
      </c>
      <c r="X6677" s="164">
        <f t="shared" si="1050"/>
        <v>264799234.37133551</v>
      </c>
    </row>
    <row r="6678" spans="10:24" x14ac:dyDescent="0.25">
      <c r="J6678">
        <v>6675</v>
      </c>
      <c r="K6678" s="43">
        <v>0.22425346004062952</v>
      </c>
      <c r="L6678">
        <v>0.91449690392988714</v>
      </c>
      <c r="M6678">
        <v>0.2033317625928045</v>
      </c>
      <c r="N6678" s="44">
        <v>0.13701913614329153</v>
      </c>
      <c r="O6678" s="161">
        <f t="shared" si="1041"/>
        <v>2000000</v>
      </c>
      <c r="P6678" s="162">
        <f t="shared" si="1042"/>
        <v>200.53466807057765</v>
      </c>
      <c r="Q6678" s="162">
        <f t="shared" si="1043"/>
        <v>118.40441218765494</v>
      </c>
      <c r="R6678" s="163">
        <f t="shared" si="1044"/>
        <v>1</v>
      </c>
      <c r="S6678" s="161">
        <f t="shared" si="1045"/>
        <v>5000000</v>
      </c>
      <c r="T6678" s="162">
        <f t="shared" si="1046"/>
        <v>196.84488935685923</v>
      </c>
      <c r="U6678" s="162">
        <f t="shared" si="1047"/>
        <v>116.70220609382747</v>
      </c>
      <c r="V6678" s="163">
        <f t="shared" si="1048"/>
        <v>0.9</v>
      </c>
      <c r="W6678" s="164">
        <f t="shared" si="1049"/>
        <v>114260511.76584542</v>
      </c>
      <c r="X6678" s="164">
        <f t="shared" si="1050"/>
        <v>210642074.68364292</v>
      </c>
    </row>
    <row r="6679" spans="10:24" x14ac:dyDescent="0.25">
      <c r="J6679">
        <v>6676</v>
      </c>
      <c r="K6679" s="43">
        <v>6.695667013396156E-2</v>
      </c>
      <c r="L6679">
        <v>7.5431622107579366E-2</v>
      </c>
      <c r="M6679">
        <v>0.51517522733320376</v>
      </c>
      <c r="N6679" s="44">
        <v>0.66079837390147267</v>
      </c>
      <c r="O6679" s="161">
        <f t="shared" si="1041"/>
        <v>2000000</v>
      </c>
      <c r="P6679" s="162">
        <f t="shared" si="1042"/>
        <v>158.45266500097864</v>
      </c>
      <c r="Q6679" s="162">
        <f t="shared" si="1043"/>
        <v>135.76095663651455</v>
      </c>
      <c r="R6679" s="163">
        <f t="shared" si="1044"/>
        <v>1</v>
      </c>
      <c r="S6679" s="161">
        <f t="shared" si="1045"/>
        <v>2000000</v>
      </c>
      <c r="T6679" s="162">
        <f t="shared" si="1046"/>
        <v>182.81755500032622</v>
      </c>
      <c r="U6679" s="162">
        <f t="shared" si="1047"/>
        <v>125.38047831825727</v>
      </c>
      <c r="V6679" s="163">
        <f t="shared" si="1048"/>
        <v>1</v>
      </c>
      <c r="W6679" s="164">
        <f t="shared" si="1049"/>
        <v>-4616583.2710718215</v>
      </c>
      <c r="X6679" s="164">
        <f t="shared" si="1050"/>
        <v>-35125846.635862097</v>
      </c>
    </row>
    <row r="6680" spans="10:24" x14ac:dyDescent="0.25">
      <c r="J6680">
        <v>6677</v>
      </c>
      <c r="K6680" s="43">
        <v>0.26918010920383895</v>
      </c>
      <c r="L6680">
        <v>0.70714991842499741</v>
      </c>
      <c r="M6680">
        <v>0.80324195080924998</v>
      </c>
      <c r="N6680" s="44">
        <v>0.89171861931462382</v>
      </c>
      <c r="O6680" s="161">
        <f t="shared" si="1041"/>
        <v>2000000</v>
      </c>
      <c r="P6680" s="162">
        <f t="shared" si="1042"/>
        <v>188.17616366850459</v>
      </c>
      <c r="Q6680" s="162">
        <f t="shared" si="1043"/>
        <v>152.0651653141189</v>
      </c>
      <c r="R6680" s="163">
        <f t="shared" si="1044"/>
        <v>1</v>
      </c>
      <c r="S6680" s="161">
        <f t="shared" si="1045"/>
        <v>5000000</v>
      </c>
      <c r="T6680" s="162">
        <f t="shared" si="1046"/>
        <v>192.72538788950152</v>
      </c>
      <c r="U6680" s="162">
        <f t="shared" si="1047"/>
        <v>133.53258265705946</v>
      </c>
      <c r="V6680" s="163">
        <f t="shared" si="1048"/>
        <v>1</v>
      </c>
      <c r="W6680" s="164">
        <f t="shared" si="1049"/>
        <v>22221996.708771378</v>
      </c>
      <c r="X6680" s="164">
        <f t="shared" si="1050"/>
        <v>145964026.16221029</v>
      </c>
    </row>
    <row r="6681" spans="10:24" x14ac:dyDescent="0.25">
      <c r="J6681">
        <v>6678</v>
      </c>
      <c r="K6681" s="43">
        <v>4.04050992615681E-2</v>
      </c>
      <c r="L6681">
        <v>0.89967727689676003</v>
      </c>
      <c r="M6681">
        <v>0.66301743922468803</v>
      </c>
      <c r="N6681" s="44">
        <v>0.97549212383075201</v>
      </c>
      <c r="O6681" s="161">
        <f t="shared" si="1041"/>
        <v>1000000</v>
      </c>
      <c r="P6681" s="162">
        <f t="shared" si="1042"/>
        <v>199.19572248542931</v>
      </c>
      <c r="Q6681" s="162">
        <f t="shared" si="1043"/>
        <v>143.41424755591308</v>
      </c>
      <c r="R6681" s="163">
        <f t="shared" si="1044"/>
        <v>1</v>
      </c>
      <c r="S6681" s="161">
        <f t="shared" si="1045"/>
        <v>1000000</v>
      </c>
      <c r="T6681" s="162">
        <f t="shared" si="1046"/>
        <v>196.39857416180979</v>
      </c>
      <c r="U6681" s="162">
        <f t="shared" si="1047"/>
        <v>129.20712377795653</v>
      </c>
      <c r="V6681" s="163">
        <f t="shared" si="1048"/>
        <v>1</v>
      </c>
      <c r="W6681" s="164">
        <f t="shared" si="1049"/>
        <v>5781474.9295162335</v>
      </c>
      <c r="X6681" s="164">
        <f t="shared" si="1050"/>
        <v>-82808549.616146728</v>
      </c>
    </row>
    <row r="6682" spans="10:24" x14ac:dyDescent="0.25">
      <c r="J6682">
        <v>6679</v>
      </c>
      <c r="K6682" s="43">
        <v>0.7691366179331951</v>
      </c>
      <c r="L6682">
        <v>0.53413743867502839</v>
      </c>
      <c r="M6682">
        <v>0.25492027801514094</v>
      </c>
      <c r="N6682" s="44">
        <v>0.12959049111466014</v>
      </c>
      <c r="O6682" s="161">
        <f t="shared" si="1041"/>
        <v>7000000</v>
      </c>
      <c r="P6682" s="162">
        <f t="shared" si="1042"/>
        <v>181.28511846192819</v>
      </c>
      <c r="Q6682" s="162">
        <f t="shared" si="1043"/>
        <v>121.81828033603151</v>
      </c>
      <c r="R6682" s="163">
        <f t="shared" si="1044"/>
        <v>1</v>
      </c>
      <c r="S6682" s="161">
        <f t="shared" si="1045"/>
        <v>7000000</v>
      </c>
      <c r="T6682" s="162">
        <f t="shared" si="1046"/>
        <v>190.42837282064272</v>
      </c>
      <c r="U6682" s="162">
        <f t="shared" si="1047"/>
        <v>118.40914016801575</v>
      </c>
      <c r="V6682" s="163">
        <f t="shared" si="1048"/>
        <v>0.9</v>
      </c>
      <c r="W6682" s="164">
        <f t="shared" si="1049"/>
        <v>366267866.88127679</v>
      </c>
      <c r="X6682" s="164">
        <f t="shared" si="1050"/>
        <v>303721165.71154988</v>
      </c>
    </row>
    <row r="6683" spans="10:24" x14ac:dyDescent="0.25">
      <c r="J6683">
        <v>6680</v>
      </c>
      <c r="K6683" s="43">
        <v>3.9971774309343733E-2</v>
      </c>
      <c r="L6683">
        <v>0.76606832648483836</v>
      </c>
      <c r="M6683">
        <v>0.34866474021095961</v>
      </c>
      <c r="N6683" s="44">
        <v>0.9579120583998566</v>
      </c>
      <c r="O6683" s="161">
        <f t="shared" si="1041"/>
        <v>1000000</v>
      </c>
      <c r="P6683" s="162">
        <f t="shared" si="1042"/>
        <v>190.88939866343645</v>
      </c>
      <c r="Q6683" s="162">
        <f t="shared" si="1043"/>
        <v>127.22144194015135</v>
      </c>
      <c r="R6683" s="163">
        <f t="shared" si="1044"/>
        <v>1</v>
      </c>
      <c r="S6683" s="161">
        <f t="shared" si="1045"/>
        <v>1000000</v>
      </c>
      <c r="T6683" s="162">
        <f t="shared" si="1046"/>
        <v>193.62979955447881</v>
      </c>
      <c r="U6683" s="162">
        <f t="shared" si="1047"/>
        <v>121.11072097007568</v>
      </c>
      <c r="V6683" s="163">
        <f t="shared" si="1048"/>
        <v>1</v>
      </c>
      <c r="W6683" s="164">
        <f t="shared" si="1049"/>
        <v>13667956.723285101</v>
      </c>
      <c r="X6683" s="164">
        <f t="shared" si="1050"/>
        <v>-77480921.415596873</v>
      </c>
    </row>
    <row r="6684" spans="10:24" x14ac:dyDescent="0.25">
      <c r="J6684">
        <v>6681</v>
      </c>
      <c r="K6684" s="43">
        <v>0.44429982270788781</v>
      </c>
      <c r="L6684">
        <v>0.27598093269569257</v>
      </c>
      <c r="M6684">
        <v>0.85550622411404276</v>
      </c>
      <c r="N6684" s="44">
        <v>0.81896049150344918</v>
      </c>
      <c r="O6684" s="161">
        <f t="shared" si="1041"/>
        <v>5000000</v>
      </c>
      <c r="P6684" s="162">
        <f t="shared" si="1042"/>
        <v>171.07765665435582</v>
      </c>
      <c r="Q6684" s="162">
        <f t="shared" si="1043"/>
        <v>156.20690537447106</v>
      </c>
      <c r="R6684" s="163">
        <f t="shared" si="1044"/>
        <v>1</v>
      </c>
      <c r="S6684" s="161">
        <f t="shared" si="1045"/>
        <v>6000000</v>
      </c>
      <c r="T6684" s="162">
        <f t="shared" si="1046"/>
        <v>187.02588555145195</v>
      </c>
      <c r="U6684" s="162">
        <f t="shared" si="1047"/>
        <v>135.60345268723552</v>
      </c>
      <c r="V6684" s="163">
        <f t="shared" si="1048"/>
        <v>1</v>
      </c>
      <c r="W6684" s="164">
        <f t="shared" si="1049"/>
        <v>24353756.399423793</v>
      </c>
      <c r="X6684" s="164">
        <f t="shared" si="1050"/>
        <v>158534597.18529862</v>
      </c>
    </row>
    <row r="6685" spans="10:24" x14ac:dyDescent="0.25">
      <c r="J6685">
        <v>6682</v>
      </c>
      <c r="K6685" s="43">
        <v>0.94063585076664002</v>
      </c>
      <c r="L6685">
        <v>0.99820357384813274</v>
      </c>
      <c r="M6685">
        <v>0.47223922028751097</v>
      </c>
      <c r="N6685" s="44">
        <v>0.57982425961667705</v>
      </c>
      <c r="O6685" s="161">
        <f t="shared" si="1041"/>
        <v>7000000</v>
      </c>
      <c r="P6685" s="162">
        <f t="shared" si="1042"/>
        <v>223.67787909245502</v>
      </c>
      <c r="Q6685" s="162">
        <f t="shared" si="1043"/>
        <v>133.60715582052629</v>
      </c>
      <c r="R6685" s="163">
        <f t="shared" si="1044"/>
        <v>1</v>
      </c>
      <c r="S6685" s="161">
        <f t="shared" si="1045"/>
        <v>9000000</v>
      </c>
      <c r="T6685" s="162">
        <f t="shared" si="1046"/>
        <v>204.55929303081834</v>
      </c>
      <c r="U6685" s="162">
        <f t="shared" si="1047"/>
        <v>124.30357791026314</v>
      </c>
      <c r="V6685" s="163">
        <f t="shared" si="1048"/>
        <v>1</v>
      </c>
      <c r="W6685" s="164">
        <f t="shared" si="1049"/>
        <v>580495062.90350103</v>
      </c>
      <c r="X6685" s="164">
        <f t="shared" si="1050"/>
        <v>572301436.0849967</v>
      </c>
    </row>
    <row r="6686" spans="10:24" x14ac:dyDescent="0.25">
      <c r="J6686">
        <v>6683</v>
      </c>
      <c r="K6686" s="43">
        <v>0.76112067246794213</v>
      </c>
      <c r="L6686">
        <v>0.60469174373996659</v>
      </c>
      <c r="M6686">
        <v>0.33985519753686189</v>
      </c>
      <c r="N6686" s="44">
        <v>0.35379979055258004</v>
      </c>
      <c r="O6686" s="161">
        <f t="shared" si="1041"/>
        <v>7000000</v>
      </c>
      <c r="P6686" s="162">
        <f t="shared" si="1042"/>
        <v>183.98265184650128</v>
      </c>
      <c r="Q6686" s="162">
        <f t="shared" si="1043"/>
        <v>126.74283292500573</v>
      </c>
      <c r="R6686" s="163">
        <f t="shared" si="1044"/>
        <v>1</v>
      </c>
      <c r="S6686" s="161">
        <f t="shared" si="1045"/>
        <v>7000000</v>
      </c>
      <c r="T6686" s="162">
        <f t="shared" si="1046"/>
        <v>191.32755061550043</v>
      </c>
      <c r="U6686" s="162">
        <f t="shared" si="1047"/>
        <v>120.87141646250286</v>
      </c>
      <c r="V6686" s="163">
        <f t="shared" si="1048"/>
        <v>1</v>
      </c>
      <c r="W6686" s="164">
        <f t="shared" si="1049"/>
        <v>350678732.4504689</v>
      </c>
      <c r="X6686" s="164">
        <f t="shared" si="1050"/>
        <v>343192939.07098293</v>
      </c>
    </row>
    <row r="6687" spans="10:24" x14ac:dyDescent="0.25">
      <c r="J6687">
        <v>6684</v>
      </c>
      <c r="K6687" s="43">
        <v>9.2084424798351994E-2</v>
      </c>
      <c r="L6687">
        <v>0.60124444226628626</v>
      </c>
      <c r="M6687">
        <v>0.91070397142373916</v>
      </c>
      <c r="N6687" s="44">
        <v>0.13967794125719013</v>
      </c>
      <c r="O6687" s="161">
        <f t="shared" si="1041"/>
        <v>2000000</v>
      </c>
      <c r="P6687" s="162">
        <f t="shared" si="1042"/>
        <v>183.84854263567468</v>
      </c>
      <c r="Q6687" s="162">
        <f t="shared" si="1043"/>
        <v>161.90205488390359</v>
      </c>
      <c r="R6687" s="163">
        <f t="shared" si="1044"/>
        <v>1</v>
      </c>
      <c r="S6687" s="161">
        <f t="shared" si="1045"/>
        <v>2000000</v>
      </c>
      <c r="T6687" s="162">
        <f t="shared" si="1046"/>
        <v>191.28284754522488</v>
      </c>
      <c r="U6687" s="162">
        <f t="shared" si="1047"/>
        <v>138.45102744195179</v>
      </c>
      <c r="V6687" s="163">
        <f t="shared" si="1048"/>
        <v>0.9</v>
      </c>
      <c r="W6687" s="164">
        <f t="shared" si="1049"/>
        <v>-6107024.4964578226</v>
      </c>
      <c r="X6687" s="164">
        <f t="shared" si="1050"/>
        <v>-54902723.814108446</v>
      </c>
    </row>
    <row r="6688" spans="10:24" x14ac:dyDescent="0.25">
      <c r="J6688">
        <v>6685</v>
      </c>
      <c r="K6688" s="43">
        <v>0.90244187525811481</v>
      </c>
      <c r="L6688">
        <v>0.96147652499965985</v>
      </c>
      <c r="M6688">
        <v>0.44439258840800844</v>
      </c>
      <c r="N6688" s="44">
        <v>0.3844097636092233</v>
      </c>
      <c r="O6688" s="161">
        <f t="shared" si="1041"/>
        <v>7000000</v>
      </c>
      <c r="P6688" s="162">
        <f t="shared" si="1042"/>
        <v>206.52125208957995</v>
      </c>
      <c r="Q6688" s="162">
        <f t="shared" si="1043"/>
        <v>132.20316882643436</v>
      </c>
      <c r="R6688" s="163">
        <f t="shared" si="1044"/>
        <v>1</v>
      </c>
      <c r="S6688" s="161">
        <f t="shared" si="1045"/>
        <v>9000000</v>
      </c>
      <c r="T6688" s="162">
        <f t="shared" si="1046"/>
        <v>198.8404173631933</v>
      </c>
      <c r="U6688" s="162">
        <f t="shared" si="1047"/>
        <v>123.60158441321718</v>
      </c>
      <c r="V6688" s="163">
        <f t="shared" si="1048"/>
        <v>1</v>
      </c>
      <c r="W6688" s="164">
        <f t="shared" si="1049"/>
        <v>470226582.84201908</v>
      </c>
      <c r="X6688" s="164">
        <f t="shared" si="1050"/>
        <v>527149496.54978502</v>
      </c>
    </row>
    <row r="6689" spans="10:24" x14ac:dyDescent="0.25">
      <c r="J6689">
        <v>6686</v>
      </c>
      <c r="K6689" s="43">
        <v>0.23216013929968404</v>
      </c>
      <c r="L6689">
        <v>0.71511324910464436</v>
      </c>
      <c r="M6689">
        <v>0.44736229460572285</v>
      </c>
      <c r="N6689" s="44">
        <v>0.82135797686530321</v>
      </c>
      <c r="O6689" s="161">
        <f t="shared" si="1041"/>
        <v>2000000</v>
      </c>
      <c r="P6689" s="162">
        <f t="shared" si="1042"/>
        <v>188.52577658389052</v>
      </c>
      <c r="Q6689" s="162">
        <f t="shared" si="1043"/>
        <v>132.35343311940287</v>
      </c>
      <c r="R6689" s="163">
        <f t="shared" si="1044"/>
        <v>1</v>
      </c>
      <c r="S6689" s="161">
        <f t="shared" si="1045"/>
        <v>5000000</v>
      </c>
      <c r="T6689" s="162">
        <f t="shared" si="1046"/>
        <v>192.8419255279635</v>
      </c>
      <c r="U6689" s="162">
        <f t="shared" si="1047"/>
        <v>123.67671655970143</v>
      </c>
      <c r="V6689" s="163">
        <f t="shared" si="1048"/>
        <v>1</v>
      </c>
      <c r="W6689" s="164">
        <f t="shared" si="1049"/>
        <v>62344686.928975314</v>
      </c>
      <c r="X6689" s="164">
        <f t="shared" si="1050"/>
        <v>195826044.84131032</v>
      </c>
    </row>
    <row r="6690" spans="10:24" x14ac:dyDescent="0.25">
      <c r="J6690">
        <v>6687</v>
      </c>
      <c r="K6690" s="43">
        <v>4.2728021080689071E-3</v>
      </c>
      <c r="L6690">
        <v>0.32021057462797209</v>
      </c>
      <c r="M6690">
        <v>0.27464830802497564</v>
      </c>
      <c r="N6690" s="44">
        <v>4.7854689717769627E-2</v>
      </c>
      <c r="O6690" s="161">
        <f t="shared" si="1041"/>
        <v>1000000</v>
      </c>
      <c r="P6690" s="162">
        <f t="shared" si="1042"/>
        <v>172.99334935568459</v>
      </c>
      <c r="Q6690" s="162">
        <f t="shared" si="1043"/>
        <v>123.023710724057</v>
      </c>
      <c r="R6690" s="163">
        <f t="shared" si="1044"/>
        <v>1</v>
      </c>
      <c r="S6690" s="161">
        <f t="shared" si="1045"/>
        <v>1000000</v>
      </c>
      <c r="T6690" s="162">
        <f t="shared" si="1046"/>
        <v>187.66444978522819</v>
      </c>
      <c r="U6690" s="162">
        <f t="shared" si="1047"/>
        <v>119.0118553620285</v>
      </c>
      <c r="V6690" s="163">
        <f t="shared" si="1048"/>
        <v>0.9</v>
      </c>
      <c r="W6690" s="164">
        <f t="shared" si="1049"/>
        <v>-30361.368372410536</v>
      </c>
      <c r="X6690" s="164">
        <f t="shared" si="1050"/>
        <v>-88212665.019120276</v>
      </c>
    </row>
    <row r="6691" spans="10:24" x14ac:dyDescent="0.25">
      <c r="J6691">
        <v>6688</v>
      </c>
      <c r="K6691" s="43">
        <v>6.3683644385241323E-2</v>
      </c>
      <c r="L6691">
        <v>0.35386780197913559</v>
      </c>
      <c r="M6691">
        <v>0.51068789423477645</v>
      </c>
      <c r="N6691" s="44">
        <v>0.5498380208036866</v>
      </c>
      <c r="O6691" s="161">
        <f t="shared" si="1041"/>
        <v>2000000</v>
      </c>
      <c r="P6691" s="162">
        <f t="shared" si="1042"/>
        <v>174.37651542660933</v>
      </c>
      <c r="Q6691" s="162">
        <f t="shared" si="1043"/>
        <v>135.53587566893302</v>
      </c>
      <c r="R6691" s="163">
        <f t="shared" si="1044"/>
        <v>1</v>
      </c>
      <c r="S6691" s="161">
        <f t="shared" si="1045"/>
        <v>2000000</v>
      </c>
      <c r="T6691" s="162">
        <f t="shared" si="1046"/>
        <v>188.12550514220311</v>
      </c>
      <c r="U6691" s="162">
        <f t="shared" si="1047"/>
        <v>125.26793783446651</v>
      </c>
      <c r="V6691" s="163">
        <f t="shared" si="1048"/>
        <v>1</v>
      </c>
      <c r="W6691" s="164">
        <f t="shared" si="1049"/>
        <v>27681279.515352622</v>
      </c>
      <c r="X6691" s="164">
        <f t="shared" si="1050"/>
        <v>-24284865.384526789</v>
      </c>
    </row>
    <row r="6692" spans="10:24" x14ac:dyDescent="0.25">
      <c r="J6692">
        <v>6689</v>
      </c>
      <c r="K6692" s="43">
        <v>0.25163854359662308</v>
      </c>
      <c r="L6692">
        <v>0.99368645190901173</v>
      </c>
      <c r="M6692">
        <v>0.20993212267455552</v>
      </c>
      <c r="N6692" s="44">
        <v>0.98280029780195155</v>
      </c>
      <c r="O6692" s="161">
        <f t="shared" si="1041"/>
        <v>2000000</v>
      </c>
      <c r="P6692" s="162">
        <f t="shared" si="1042"/>
        <v>217.41175303329686</v>
      </c>
      <c r="Q6692" s="162">
        <f t="shared" si="1043"/>
        <v>118.86686420114496</v>
      </c>
      <c r="R6692" s="163">
        <f t="shared" si="1044"/>
        <v>1</v>
      </c>
      <c r="S6692" s="161">
        <f t="shared" si="1045"/>
        <v>5000000</v>
      </c>
      <c r="T6692" s="162">
        <f t="shared" si="1046"/>
        <v>202.4705843444323</v>
      </c>
      <c r="U6692" s="162">
        <f t="shared" si="1047"/>
        <v>116.93343210057247</v>
      </c>
      <c r="V6692" s="163">
        <f t="shared" si="1048"/>
        <v>1</v>
      </c>
      <c r="W6692" s="164">
        <f t="shared" si="1049"/>
        <v>147089777.66430381</v>
      </c>
      <c r="X6692" s="164">
        <f t="shared" si="1050"/>
        <v>277685761.21929914</v>
      </c>
    </row>
    <row r="6693" spans="10:24" x14ac:dyDescent="0.25">
      <c r="J6693">
        <v>6690</v>
      </c>
      <c r="K6693" s="43">
        <v>0.44962129845975263</v>
      </c>
      <c r="L6693">
        <v>0.17390142213053861</v>
      </c>
      <c r="M6693">
        <v>0.44491416094462155</v>
      </c>
      <c r="N6693" s="44">
        <v>0.54393325166079576</v>
      </c>
      <c r="O6693" s="161">
        <f t="shared" si="1041"/>
        <v>5000000</v>
      </c>
      <c r="P6693" s="162">
        <f t="shared" si="1042"/>
        <v>165.91710630201823</v>
      </c>
      <c r="Q6693" s="162">
        <f t="shared" si="1043"/>
        <v>132.22957108877694</v>
      </c>
      <c r="R6693" s="163">
        <f t="shared" si="1044"/>
        <v>1</v>
      </c>
      <c r="S6693" s="161">
        <f t="shared" si="1045"/>
        <v>6000000</v>
      </c>
      <c r="T6693" s="162">
        <f t="shared" si="1046"/>
        <v>185.30570210067273</v>
      </c>
      <c r="U6693" s="162">
        <f t="shared" si="1047"/>
        <v>123.61478554438847</v>
      </c>
      <c r="V6693" s="163">
        <f t="shared" si="1048"/>
        <v>1</v>
      </c>
      <c r="W6693" s="164">
        <f t="shared" si="1049"/>
        <v>118437676.06620646</v>
      </c>
      <c r="X6693" s="164">
        <f t="shared" si="1050"/>
        <v>220145499.33770561</v>
      </c>
    </row>
    <row r="6694" spans="10:24" x14ac:dyDescent="0.25">
      <c r="J6694">
        <v>6691</v>
      </c>
      <c r="K6694" s="43">
        <v>0.73785601755252306</v>
      </c>
      <c r="L6694">
        <v>9.6320135933815387E-2</v>
      </c>
      <c r="M6694">
        <v>0.89898282720794198</v>
      </c>
      <c r="N6694" s="44">
        <v>7.0240049939228721E-2</v>
      </c>
      <c r="O6694" s="161">
        <f t="shared" si="1041"/>
        <v>6000000</v>
      </c>
      <c r="P6694" s="162">
        <f t="shared" si="1042"/>
        <v>160.45787793550284</v>
      </c>
      <c r="Q6694" s="162">
        <f t="shared" si="1043"/>
        <v>160.51554082754174</v>
      </c>
      <c r="R6694" s="163">
        <f t="shared" si="1044"/>
        <v>1</v>
      </c>
      <c r="S6694" s="161">
        <f t="shared" si="1045"/>
        <v>7000000</v>
      </c>
      <c r="T6694" s="162">
        <f t="shared" si="1046"/>
        <v>183.48595931183428</v>
      </c>
      <c r="U6694" s="162">
        <f t="shared" si="1047"/>
        <v>137.75777041377086</v>
      </c>
      <c r="V6694" s="163">
        <f t="shared" si="1048"/>
        <v>0.9</v>
      </c>
      <c r="W6694" s="164">
        <f t="shared" si="1049"/>
        <v>-50345977.352233432</v>
      </c>
      <c r="X6694" s="164">
        <f t="shared" si="1050"/>
        <v>138087590.05779958</v>
      </c>
    </row>
    <row r="6695" spans="10:24" x14ac:dyDescent="0.25">
      <c r="J6695">
        <v>6692</v>
      </c>
      <c r="K6695" s="43">
        <v>0.85295212794581621</v>
      </c>
      <c r="L6695">
        <v>0.10171009476170079</v>
      </c>
      <c r="M6695">
        <v>0.31892770400734116</v>
      </c>
      <c r="N6695" s="44">
        <v>0.21564470395387825</v>
      </c>
      <c r="O6695" s="161">
        <f t="shared" si="1041"/>
        <v>7000000</v>
      </c>
      <c r="P6695" s="162">
        <f t="shared" si="1042"/>
        <v>160.92198701851157</v>
      </c>
      <c r="Q6695" s="162">
        <f t="shared" si="1043"/>
        <v>125.58601186207937</v>
      </c>
      <c r="R6695" s="163">
        <f t="shared" si="1044"/>
        <v>1</v>
      </c>
      <c r="S6695" s="161">
        <f t="shared" si="1045"/>
        <v>7000000</v>
      </c>
      <c r="T6695" s="162">
        <f t="shared" si="1046"/>
        <v>183.64066233950385</v>
      </c>
      <c r="U6695" s="162">
        <f t="shared" si="1047"/>
        <v>120.29300593103969</v>
      </c>
      <c r="V6695" s="163">
        <f t="shared" si="1048"/>
        <v>1</v>
      </c>
      <c r="W6695" s="164">
        <f t="shared" si="1049"/>
        <v>197351826.09502539</v>
      </c>
      <c r="X6695" s="164">
        <f t="shared" si="1050"/>
        <v>293433594.85924911</v>
      </c>
    </row>
    <row r="6696" spans="10:24" x14ac:dyDescent="0.25">
      <c r="J6696">
        <v>6693</v>
      </c>
      <c r="K6696" s="43">
        <v>0.60360881299886848</v>
      </c>
      <c r="L6696">
        <v>0.48376320153916208</v>
      </c>
      <c r="M6696">
        <v>0.57400038629194217</v>
      </c>
      <c r="N6696" s="44">
        <v>0.41499280793014659</v>
      </c>
      <c r="O6696" s="161">
        <f t="shared" si="1041"/>
        <v>6000000</v>
      </c>
      <c r="P6696" s="162">
        <f t="shared" si="1042"/>
        <v>179.38933708743096</v>
      </c>
      <c r="Q6696" s="162">
        <f t="shared" si="1043"/>
        <v>138.73136334252405</v>
      </c>
      <c r="R6696" s="163">
        <f t="shared" si="1044"/>
        <v>1</v>
      </c>
      <c r="S6696" s="161">
        <f t="shared" si="1045"/>
        <v>7000000</v>
      </c>
      <c r="T6696" s="162">
        <f t="shared" si="1046"/>
        <v>189.79644569581032</v>
      </c>
      <c r="U6696" s="162">
        <f t="shared" si="1047"/>
        <v>126.86568167126202</v>
      </c>
      <c r="V6696" s="163">
        <f t="shared" si="1048"/>
        <v>1</v>
      </c>
      <c r="W6696" s="164">
        <f t="shared" si="1049"/>
        <v>193947842.46944147</v>
      </c>
      <c r="X6696" s="164">
        <f t="shared" si="1050"/>
        <v>290515348.17183805</v>
      </c>
    </row>
    <row r="6697" spans="10:24" x14ac:dyDescent="0.25">
      <c r="J6697">
        <v>6694</v>
      </c>
      <c r="K6697" s="43">
        <v>0.8330865354578475</v>
      </c>
      <c r="L6697">
        <v>0.8013082513676939</v>
      </c>
      <c r="M6697">
        <v>0.8295515226335568</v>
      </c>
      <c r="N6697" s="44">
        <v>0.66495266716876611</v>
      </c>
      <c r="O6697" s="161">
        <f t="shared" si="1041"/>
        <v>7000000</v>
      </c>
      <c r="P6697" s="162">
        <f t="shared" si="1042"/>
        <v>192.69455138628641</v>
      </c>
      <c r="Q6697" s="162">
        <f t="shared" si="1043"/>
        <v>154.04788972468467</v>
      </c>
      <c r="R6697" s="163">
        <f t="shared" si="1044"/>
        <v>1</v>
      </c>
      <c r="S6697" s="161">
        <f t="shared" si="1045"/>
        <v>7000000</v>
      </c>
      <c r="T6697" s="162">
        <f t="shared" si="1046"/>
        <v>194.23151712876214</v>
      </c>
      <c r="U6697" s="162">
        <f t="shared" si="1047"/>
        <v>134.52394486234232</v>
      </c>
      <c r="V6697" s="163">
        <f t="shared" si="1048"/>
        <v>1</v>
      </c>
      <c r="W6697" s="164">
        <f t="shared" si="1049"/>
        <v>220526631.63121217</v>
      </c>
      <c r="X6697" s="164">
        <f t="shared" si="1050"/>
        <v>267953005.86493874</v>
      </c>
    </row>
    <row r="6698" spans="10:24" x14ac:dyDescent="0.25">
      <c r="J6698">
        <v>6695</v>
      </c>
      <c r="K6698" s="43">
        <v>0.53839137727846165</v>
      </c>
      <c r="L6698">
        <v>0.39182145432977356</v>
      </c>
      <c r="M6698">
        <v>0.20494450663977148</v>
      </c>
      <c r="N6698" s="44">
        <v>0.66321533549969047</v>
      </c>
      <c r="O6698" s="161">
        <f t="shared" si="1041"/>
        <v>5000000</v>
      </c>
      <c r="P6698" s="162">
        <f t="shared" si="1042"/>
        <v>175.88137760036702</v>
      </c>
      <c r="Q6698" s="162">
        <f t="shared" si="1043"/>
        <v>118.5182208232992</v>
      </c>
      <c r="R6698" s="163">
        <f t="shared" si="1044"/>
        <v>1</v>
      </c>
      <c r="S6698" s="161">
        <f t="shared" si="1045"/>
        <v>6000000</v>
      </c>
      <c r="T6698" s="162">
        <f t="shared" si="1046"/>
        <v>188.62712586678902</v>
      </c>
      <c r="U6698" s="162">
        <f t="shared" si="1047"/>
        <v>116.7591104116496</v>
      </c>
      <c r="V6698" s="163">
        <f t="shared" si="1048"/>
        <v>1</v>
      </c>
      <c r="W6698" s="164">
        <f t="shared" si="1049"/>
        <v>236815783.88533908</v>
      </c>
      <c r="X6698" s="164">
        <f t="shared" si="1050"/>
        <v>281208092.73083651</v>
      </c>
    </row>
    <row r="6699" spans="10:24" x14ac:dyDescent="0.25">
      <c r="J6699">
        <v>6696</v>
      </c>
      <c r="K6699" s="43">
        <v>0.89265707082893686</v>
      </c>
      <c r="L6699">
        <v>0.49586677077288044</v>
      </c>
      <c r="M6699">
        <v>0.38514599557133056</v>
      </c>
      <c r="N6699" s="44">
        <v>2.8940864443270264E-2</v>
      </c>
      <c r="O6699" s="161">
        <f t="shared" si="1041"/>
        <v>7000000</v>
      </c>
      <c r="P6699" s="162">
        <f t="shared" si="1042"/>
        <v>179.84459018098772</v>
      </c>
      <c r="Q6699" s="162">
        <f t="shared" si="1043"/>
        <v>129.16014039442823</v>
      </c>
      <c r="R6699" s="163">
        <f t="shared" si="1044"/>
        <v>1</v>
      </c>
      <c r="S6699" s="161">
        <f t="shared" si="1045"/>
        <v>7000000</v>
      </c>
      <c r="T6699" s="162">
        <f t="shared" si="1046"/>
        <v>189.94819672699592</v>
      </c>
      <c r="U6699" s="162">
        <f t="shared" si="1047"/>
        <v>122.08007019721411</v>
      </c>
      <c r="V6699" s="163">
        <f t="shared" si="1048"/>
        <v>0.9</v>
      </c>
      <c r="W6699" s="164">
        <f t="shared" si="1049"/>
        <v>304791148.50591648</v>
      </c>
      <c r="X6699" s="164">
        <f t="shared" si="1050"/>
        <v>277569197.13762534</v>
      </c>
    </row>
    <row r="6700" spans="10:24" x14ac:dyDescent="0.25">
      <c r="J6700">
        <v>6697</v>
      </c>
      <c r="K6700" s="43">
        <v>0.97538552029955838</v>
      </c>
      <c r="L6700">
        <v>0.40080218285524949</v>
      </c>
      <c r="M6700">
        <v>0.82621842527153178</v>
      </c>
      <c r="N6700" s="44">
        <v>0.81058478122481348</v>
      </c>
      <c r="O6700" s="161">
        <f t="shared" si="1041"/>
        <v>9000000</v>
      </c>
      <c r="P6700" s="162">
        <f t="shared" si="1042"/>
        <v>176.230930557205</v>
      </c>
      <c r="Q6700" s="162">
        <f t="shared" si="1043"/>
        <v>153.78652950928705</v>
      </c>
      <c r="R6700" s="163">
        <f t="shared" si="1044"/>
        <v>1</v>
      </c>
      <c r="S6700" s="161">
        <f t="shared" si="1045"/>
        <v>9000000</v>
      </c>
      <c r="T6700" s="162">
        <f t="shared" si="1046"/>
        <v>188.74364351906834</v>
      </c>
      <c r="U6700" s="162">
        <f t="shared" si="1047"/>
        <v>134.39326475464352</v>
      </c>
      <c r="V6700" s="163">
        <f t="shared" si="1048"/>
        <v>1</v>
      </c>
      <c r="W6700" s="164">
        <f t="shared" si="1049"/>
        <v>151999609.43126154</v>
      </c>
      <c r="X6700" s="164">
        <f t="shared" si="1050"/>
        <v>339153408.87982339</v>
      </c>
    </row>
    <row r="6701" spans="10:24" x14ac:dyDescent="0.25">
      <c r="J6701">
        <v>6698</v>
      </c>
      <c r="K6701" s="43">
        <v>0.46776402298147768</v>
      </c>
      <c r="L6701">
        <v>0.18697323324088944</v>
      </c>
      <c r="M6701">
        <v>0.18641540520824151</v>
      </c>
      <c r="N6701" s="44">
        <v>0.47947551973424229</v>
      </c>
      <c r="O6701" s="161">
        <f t="shared" si="1041"/>
        <v>5000000</v>
      </c>
      <c r="P6701" s="162">
        <f t="shared" si="1042"/>
        <v>166.66341982130649</v>
      </c>
      <c r="Q6701" s="162">
        <f t="shared" si="1043"/>
        <v>117.17633282026429</v>
      </c>
      <c r="R6701" s="163">
        <f t="shared" si="1044"/>
        <v>1</v>
      </c>
      <c r="S6701" s="161">
        <f t="shared" si="1045"/>
        <v>6000000</v>
      </c>
      <c r="T6701" s="162">
        <f t="shared" si="1046"/>
        <v>185.55447327376882</v>
      </c>
      <c r="U6701" s="162">
        <f t="shared" si="1047"/>
        <v>116.08816641013215</v>
      </c>
      <c r="V6701" s="163">
        <f t="shared" si="1048"/>
        <v>1</v>
      </c>
      <c r="W6701" s="164">
        <f t="shared" si="1049"/>
        <v>197435435.005211</v>
      </c>
      <c r="X6701" s="164">
        <f t="shared" si="1050"/>
        <v>266797841.18182003</v>
      </c>
    </row>
    <row r="6702" spans="10:24" x14ac:dyDescent="0.25">
      <c r="J6702">
        <v>6699</v>
      </c>
      <c r="K6702" s="43">
        <v>0.65897979023173869</v>
      </c>
      <c r="L6702">
        <v>0.40718352184861573</v>
      </c>
      <c r="M6702">
        <v>0.66154900274609596</v>
      </c>
      <c r="N6702" s="44">
        <v>0.98025660117456015</v>
      </c>
      <c r="O6702" s="161">
        <f t="shared" si="1041"/>
        <v>6000000</v>
      </c>
      <c r="P6702" s="162">
        <f t="shared" si="1042"/>
        <v>176.47805944327135</v>
      </c>
      <c r="Q6702" s="162">
        <f t="shared" si="1043"/>
        <v>143.33388680954286</v>
      </c>
      <c r="R6702" s="163">
        <f t="shared" si="1044"/>
        <v>1</v>
      </c>
      <c r="S6702" s="161">
        <f t="shared" si="1045"/>
        <v>7000000</v>
      </c>
      <c r="T6702" s="162">
        <f t="shared" si="1046"/>
        <v>188.82601981442377</v>
      </c>
      <c r="U6702" s="162">
        <f t="shared" si="1047"/>
        <v>129.16694340477142</v>
      </c>
      <c r="V6702" s="163">
        <f t="shared" si="1048"/>
        <v>1</v>
      </c>
      <c r="W6702" s="164">
        <f t="shared" si="1049"/>
        <v>148865035.80237094</v>
      </c>
      <c r="X6702" s="164">
        <f t="shared" si="1050"/>
        <v>267613534.86756653</v>
      </c>
    </row>
    <row r="6703" spans="10:24" x14ac:dyDescent="0.25">
      <c r="J6703">
        <v>6700</v>
      </c>
      <c r="K6703" s="43">
        <v>0.29415781508981098</v>
      </c>
      <c r="L6703">
        <v>0.1428209363998697</v>
      </c>
      <c r="M6703">
        <v>0.4041008255399261</v>
      </c>
      <c r="N6703" s="44">
        <v>3.7714461685020906E-2</v>
      </c>
      <c r="O6703" s="161">
        <f t="shared" si="1041"/>
        <v>2000000</v>
      </c>
      <c r="P6703" s="162">
        <f t="shared" si="1042"/>
        <v>163.98403507238692</v>
      </c>
      <c r="Q6703" s="162">
        <f t="shared" si="1043"/>
        <v>130.14506659971053</v>
      </c>
      <c r="R6703" s="163">
        <f t="shared" si="1044"/>
        <v>1</v>
      </c>
      <c r="S6703" s="161">
        <f t="shared" si="1045"/>
        <v>5000000</v>
      </c>
      <c r="T6703" s="162">
        <f t="shared" si="1046"/>
        <v>184.66134502412896</v>
      </c>
      <c r="U6703" s="162">
        <f t="shared" si="1047"/>
        <v>122.57253329985527</v>
      </c>
      <c r="V6703" s="163">
        <f t="shared" si="1048"/>
        <v>0.9</v>
      </c>
      <c r="W6703" s="164">
        <f t="shared" si="1049"/>
        <v>17677936.945352763</v>
      </c>
      <c r="X6703" s="164">
        <f t="shared" si="1050"/>
        <v>129399652.75923163</v>
      </c>
    </row>
    <row r="6704" spans="10:24" x14ac:dyDescent="0.25">
      <c r="J6704">
        <v>6701</v>
      </c>
      <c r="K6704" s="43">
        <v>0.18522257471351256</v>
      </c>
      <c r="L6704">
        <v>0.93128208473038387</v>
      </c>
      <c r="M6704">
        <v>0.34224273983342124</v>
      </c>
      <c r="N6704" s="44">
        <v>0.20904838261631753</v>
      </c>
      <c r="O6704" s="161">
        <f t="shared" si="1041"/>
        <v>2000000</v>
      </c>
      <c r="P6704" s="162">
        <f t="shared" si="1042"/>
        <v>202.28111700895479</v>
      </c>
      <c r="Q6704" s="162">
        <f t="shared" si="1043"/>
        <v>126.87300074849958</v>
      </c>
      <c r="R6704" s="163">
        <f t="shared" si="1044"/>
        <v>1</v>
      </c>
      <c r="S6704" s="161">
        <f t="shared" si="1045"/>
        <v>5000000</v>
      </c>
      <c r="T6704" s="162">
        <f t="shared" si="1046"/>
        <v>197.42703900298494</v>
      </c>
      <c r="U6704" s="162">
        <f t="shared" si="1047"/>
        <v>120.93650037424979</v>
      </c>
      <c r="V6704" s="163">
        <f t="shared" si="1048"/>
        <v>1</v>
      </c>
      <c r="W6704" s="164">
        <f t="shared" si="1049"/>
        <v>100816232.52091044</v>
      </c>
      <c r="X6704" s="164">
        <f t="shared" si="1050"/>
        <v>232452693.14367574</v>
      </c>
    </row>
    <row r="6705" spans="10:24" x14ac:dyDescent="0.25">
      <c r="J6705">
        <v>6702</v>
      </c>
      <c r="K6705" s="43">
        <v>0.14946004556454517</v>
      </c>
      <c r="L6705">
        <v>0.31913244619281322</v>
      </c>
      <c r="M6705">
        <v>0.78600008717802627</v>
      </c>
      <c r="N6705" s="44">
        <v>0.74369692638292684</v>
      </c>
      <c r="O6705" s="161">
        <f t="shared" si="1041"/>
        <v>2000000</v>
      </c>
      <c r="P6705" s="162">
        <f t="shared" si="1042"/>
        <v>172.94810775205801</v>
      </c>
      <c r="Q6705" s="162">
        <f t="shared" si="1043"/>
        <v>150.85238033744145</v>
      </c>
      <c r="R6705" s="163">
        <f t="shared" si="1044"/>
        <v>1</v>
      </c>
      <c r="S6705" s="161">
        <f t="shared" si="1045"/>
        <v>2000000</v>
      </c>
      <c r="T6705" s="162">
        <f t="shared" si="1046"/>
        <v>187.64936925068599</v>
      </c>
      <c r="U6705" s="162">
        <f t="shared" si="1047"/>
        <v>132.92619016872072</v>
      </c>
      <c r="V6705" s="163">
        <f t="shared" si="1048"/>
        <v>1</v>
      </c>
      <c r="W6705" s="164">
        <f t="shared" si="1049"/>
        <v>-5808545.1707668751</v>
      </c>
      <c r="X6705" s="164">
        <f t="shared" si="1050"/>
        <v>-40553641.836069465</v>
      </c>
    </row>
    <row r="6706" spans="10:24" x14ac:dyDescent="0.25">
      <c r="J6706">
        <v>6703</v>
      </c>
      <c r="K6706" s="43">
        <v>0.76010077714526136</v>
      </c>
      <c r="L6706">
        <v>0.9299370805137247</v>
      </c>
      <c r="M6706">
        <v>0.95057141275164325</v>
      </c>
      <c r="N6706" s="44">
        <v>0.61611472156977876</v>
      </c>
      <c r="O6706" s="161">
        <f t="shared" si="1041"/>
        <v>7000000</v>
      </c>
      <c r="P6706" s="162">
        <f t="shared" si="1042"/>
        <v>202.12983867968958</v>
      </c>
      <c r="Q6706" s="162">
        <f t="shared" si="1043"/>
        <v>168.00838911824121</v>
      </c>
      <c r="R6706" s="163">
        <f t="shared" si="1044"/>
        <v>1</v>
      </c>
      <c r="S6706" s="161">
        <f t="shared" si="1045"/>
        <v>7000000</v>
      </c>
      <c r="T6706" s="162">
        <f t="shared" si="1046"/>
        <v>197.37661289322986</v>
      </c>
      <c r="U6706" s="162">
        <f t="shared" si="1047"/>
        <v>141.50419455912061</v>
      </c>
      <c r="V6706" s="163">
        <f t="shared" si="1048"/>
        <v>1</v>
      </c>
      <c r="W6706" s="164">
        <f t="shared" si="1049"/>
        <v>188850146.93013862</v>
      </c>
      <c r="X6706" s="164">
        <f t="shared" si="1050"/>
        <v>241106928.33876479</v>
      </c>
    </row>
    <row r="6707" spans="10:24" x14ac:dyDescent="0.25">
      <c r="J6707">
        <v>6704</v>
      </c>
      <c r="K6707" s="43">
        <v>0.83450915142832849</v>
      </c>
      <c r="L6707">
        <v>0.80148083402532377</v>
      </c>
      <c r="M6707">
        <v>6.5259981939739919E-2</v>
      </c>
      <c r="N6707" s="44">
        <v>0.74027566373107401</v>
      </c>
      <c r="O6707" s="161">
        <f t="shared" si="1041"/>
        <v>7000000</v>
      </c>
      <c r="P6707" s="162">
        <f t="shared" si="1042"/>
        <v>192.70383718768196</v>
      </c>
      <c r="Q6707" s="162">
        <f t="shared" si="1043"/>
        <v>104.75890727542813</v>
      </c>
      <c r="R6707" s="163">
        <f t="shared" si="1044"/>
        <v>1</v>
      </c>
      <c r="S6707" s="161">
        <f t="shared" si="1045"/>
        <v>7000000</v>
      </c>
      <c r="T6707" s="162">
        <f t="shared" si="1046"/>
        <v>194.23461239589398</v>
      </c>
      <c r="U6707" s="162">
        <f t="shared" si="1047"/>
        <v>109.87945363771406</v>
      </c>
      <c r="V6707" s="163">
        <f t="shared" si="1048"/>
        <v>1</v>
      </c>
      <c r="W6707" s="164">
        <f t="shared" si="1049"/>
        <v>565614509.38577676</v>
      </c>
      <c r="X6707" s="164">
        <f t="shared" si="1050"/>
        <v>440486111.30725932</v>
      </c>
    </row>
    <row r="6708" spans="10:24" x14ac:dyDescent="0.25">
      <c r="J6708">
        <v>6705</v>
      </c>
      <c r="K6708" s="43">
        <v>0.42070723486833761</v>
      </c>
      <c r="L6708">
        <v>0.70403827293888277</v>
      </c>
      <c r="M6708">
        <v>0.72045225622052711</v>
      </c>
      <c r="N6708" s="44">
        <v>0.42546798609064862</v>
      </c>
      <c r="O6708" s="161">
        <f t="shared" si="1041"/>
        <v>5000000</v>
      </c>
      <c r="P6708" s="162">
        <f t="shared" si="1042"/>
        <v>188.04076173568652</v>
      </c>
      <c r="Q6708" s="162">
        <f t="shared" si="1043"/>
        <v>146.6837108431663</v>
      </c>
      <c r="R6708" s="163">
        <f t="shared" si="1044"/>
        <v>1</v>
      </c>
      <c r="S6708" s="161">
        <f t="shared" si="1045"/>
        <v>6000000</v>
      </c>
      <c r="T6708" s="162">
        <f t="shared" si="1046"/>
        <v>192.68025391189551</v>
      </c>
      <c r="U6708" s="162">
        <f t="shared" si="1047"/>
        <v>130.84185542158315</v>
      </c>
      <c r="V6708" s="163">
        <f t="shared" si="1048"/>
        <v>1</v>
      </c>
      <c r="W6708" s="164">
        <f t="shared" si="1049"/>
        <v>156785254.4626011</v>
      </c>
      <c r="X6708" s="164">
        <f t="shared" si="1050"/>
        <v>221030390.94187415</v>
      </c>
    </row>
    <row r="6709" spans="10:24" x14ac:dyDescent="0.25">
      <c r="J6709">
        <v>6706</v>
      </c>
      <c r="K6709" s="43">
        <v>0.15332567914562112</v>
      </c>
      <c r="L6709">
        <v>1.803931894910038E-2</v>
      </c>
      <c r="M6709">
        <v>0.99024516959762598</v>
      </c>
      <c r="N6709" s="44">
        <v>0.33703709839328999</v>
      </c>
      <c r="O6709" s="161">
        <f t="shared" si="1041"/>
        <v>2000000</v>
      </c>
      <c r="P6709" s="162">
        <f t="shared" si="1042"/>
        <v>148.5593991790646</v>
      </c>
      <c r="Q6709" s="162">
        <f t="shared" si="1043"/>
        <v>181.71293466029718</v>
      </c>
      <c r="R6709" s="163">
        <f t="shared" si="1044"/>
        <v>1</v>
      </c>
      <c r="S6709" s="161">
        <f t="shared" si="1045"/>
        <v>5000000</v>
      </c>
      <c r="T6709" s="162">
        <f t="shared" si="1046"/>
        <v>179.51979972635488</v>
      </c>
      <c r="U6709" s="162">
        <f t="shared" si="1047"/>
        <v>148.35646733014858</v>
      </c>
      <c r="V6709" s="163">
        <f t="shared" si="1048"/>
        <v>1</v>
      </c>
      <c r="W6709" s="164">
        <f t="shared" si="1049"/>
        <v>-116307070.96246517</v>
      </c>
      <c r="X6709" s="164">
        <f t="shared" si="1050"/>
        <v>5816661.9810315073</v>
      </c>
    </row>
    <row r="6710" spans="10:24" x14ac:dyDescent="0.25">
      <c r="J6710">
        <v>6707</v>
      </c>
      <c r="K6710" s="43">
        <v>0.90135304269006611</v>
      </c>
      <c r="L6710">
        <v>0.41054956099997841</v>
      </c>
      <c r="M6710">
        <v>0.3947978302501769</v>
      </c>
      <c r="N6710" s="44">
        <v>0.80516608218695207</v>
      </c>
      <c r="O6710" s="161">
        <f t="shared" si="1041"/>
        <v>7000000</v>
      </c>
      <c r="P6710" s="162">
        <f t="shared" si="1042"/>
        <v>176.60802704490038</v>
      </c>
      <c r="Q6710" s="162">
        <f t="shared" si="1043"/>
        <v>129.66328586048957</v>
      </c>
      <c r="R6710" s="163">
        <f t="shared" si="1044"/>
        <v>1</v>
      </c>
      <c r="S6710" s="161">
        <f t="shared" si="1045"/>
        <v>9000000</v>
      </c>
      <c r="T6710" s="162">
        <f t="shared" si="1046"/>
        <v>188.86934234830014</v>
      </c>
      <c r="U6710" s="162">
        <f t="shared" si="1047"/>
        <v>122.33164293024478</v>
      </c>
      <c r="V6710" s="163">
        <f t="shared" si="1048"/>
        <v>1</v>
      </c>
      <c r="W6710" s="164">
        <f t="shared" si="1049"/>
        <v>278613188.29087573</v>
      </c>
      <c r="X6710" s="164">
        <f t="shared" si="1050"/>
        <v>448839294.76249814</v>
      </c>
    </row>
    <row r="6711" spans="10:24" x14ac:dyDescent="0.25">
      <c r="J6711">
        <v>6708</v>
      </c>
      <c r="K6711" s="43">
        <v>0.63786337957241013</v>
      </c>
      <c r="L6711">
        <v>0.41710179958701332</v>
      </c>
      <c r="M6711">
        <v>0.82111602323414334</v>
      </c>
      <c r="N6711" s="44">
        <v>0.13758508700008509</v>
      </c>
      <c r="O6711" s="161">
        <f t="shared" si="1041"/>
        <v>6000000</v>
      </c>
      <c r="P6711" s="162">
        <f t="shared" si="1042"/>
        <v>176.86029914219279</v>
      </c>
      <c r="Q6711" s="162">
        <f t="shared" si="1043"/>
        <v>153.39253076890702</v>
      </c>
      <c r="R6711" s="163">
        <f t="shared" si="1044"/>
        <v>1</v>
      </c>
      <c r="S6711" s="161">
        <f t="shared" si="1045"/>
        <v>7000000</v>
      </c>
      <c r="T6711" s="162">
        <f t="shared" si="1046"/>
        <v>188.9534330473976</v>
      </c>
      <c r="U6711" s="162">
        <f t="shared" si="1047"/>
        <v>134.19626538445351</v>
      </c>
      <c r="V6711" s="163">
        <f t="shared" si="1048"/>
        <v>0.9</v>
      </c>
      <c r="W6711" s="164">
        <f t="shared" si="1049"/>
        <v>90806610.239714593</v>
      </c>
      <c r="X6711" s="164">
        <f t="shared" si="1050"/>
        <v>194970156.27654773</v>
      </c>
    </row>
    <row r="6712" spans="10:24" x14ac:dyDescent="0.25">
      <c r="J6712">
        <v>6709</v>
      </c>
      <c r="K6712" s="43">
        <v>0.83531526135659628</v>
      </c>
      <c r="L6712">
        <v>8.3966088309736064E-2</v>
      </c>
      <c r="M6712">
        <v>0.36438278878533892</v>
      </c>
      <c r="N6712" s="44">
        <v>0.95224895787795416</v>
      </c>
      <c r="O6712" s="161">
        <f t="shared" si="1041"/>
        <v>7000000</v>
      </c>
      <c r="P6712" s="162">
        <f t="shared" si="1042"/>
        <v>159.31682048167926</v>
      </c>
      <c r="Q6712" s="162">
        <f t="shared" si="1043"/>
        <v>128.06463888557806</v>
      </c>
      <c r="R6712" s="163">
        <f t="shared" si="1044"/>
        <v>1</v>
      </c>
      <c r="S6712" s="161">
        <f t="shared" si="1045"/>
        <v>7000000</v>
      </c>
      <c r="T6712" s="162">
        <f t="shared" si="1046"/>
        <v>183.10560682722644</v>
      </c>
      <c r="U6712" s="162">
        <f t="shared" si="1047"/>
        <v>121.53231944278903</v>
      </c>
      <c r="V6712" s="163">
        <f t="shared" si="1048"/>
        <v>1</v>
      </c>
      <c r="W6712" s="164">
        <f t="shared" si="1049"/>
        <v>168765271.17270836</v>
      </c>
      <c r="X6712" s="164">
        <f t="shared" si="1050"/>
        <v>281013011.69106185</v>
      </c>
    </row>
    <row r="6713" spans="10:24" x14ac:dyDescent="0.25">
      <c r="J6713">
        <v>6710</v>
      </c>
      <c r="K6713" s="43">
        <v>0.40842773355240969</v>
      </c>
      <c r="L6713">
        <v>0.95785268819584446</v>
      </c>
      <c r="M6713">
        <v>0.4469398983881343</v>
      </c>
      <c r="N6713" s="44">
        <v>0.40082687537883632</v>
      </c>
      <c r="O6713" s="161">
        <f t="shared" si="1041"/>
        <v>5000000</v>
      </c>
      <c r="P6713" s="162">
        <f t="shared" si="1042"/>
        <v>205.89440254553003</v>
      </c>
      <c r="Q6713" s="162">
        <f t="shared" si="1043"/>
        <v>132.33206958293769</v>
      </c>
      <c r="R6713" s="163">
        <f t="shared" si="1044"/>
        <v>1</v>
      </c>
      <c r="S6713" s="161">
        <f t="shared" si="1045"/>
        <v>6000000</v>
      </c>
      <c r="T6713" s="162">
        <f t="shared" si="1046"/>
        <v>198.63146751517667</v>
      </c>
      <c r="U6713" s="162">
        <f t="shared" si="1047"/>
        <v>123.66603479146885</v>
      </c>
      <c r="V6713" s="163">
        <f t="shared" si="1048"/>
        <v>1</v>
      </c>
      <c r="W6713" s="164">
        <f t="shared" si="1049"/>
        <v>317811664.8129617</v>
      </c>
      <c r="X6713" s="164">
        <f t="shared" si="1050"/>
        <v>299792596.34224695</v>
      </c>
    </row>
    <row r="6714" spans="10:24" x14ac:dyDescent="0.25">
      <c r="J6714">
        <v>6711</v>
      </c>
      <c r="K6714" s="43">
        <v>0.6359383428730605</v>
      </c>
      <c r="L6714">
        <v>0.39572139816507779</v>
      </c>
      <c r="M6714">
        <v>0.34930867205523941</v>
      </c>
      <c r="N6714" s="44">
        <v>0.5936384420423888</v>
      </c>
      <c r="O6714" s="161">
        <f t="shared" si="1041"/>
        <v>6000000</v>
      </c>
      <c r="P6714" s="162">
        <f t="shared" si="1042"/>
        <v>176.03343706316218</v>
      </c>
      <c r="Q6714" s="162">
        <f t="shared" si="1043"/>
        <v>127.25624839761964</v>
      </c>
      <c r="R6714" s="163">
        <f t="shared" si="1044"/>
        <v>1</v>
      </c>
      <c r="S6714" s="161">
        <f t="shared" si="1045"/>
        <v>7000000</v>
      </c>
      <c r="T6714" s="162">
        <f t="shared" si="1046"/>
        <v>188.67781235438738</v>
      </c>
      <c r="U6714" s="162">
        <f t="shared" si="1047"/>
        <v>121.12812419880983</v>
      </c>
      <c r="V6714" s="163">
        <f t="shared" si="1048"/>
        <v>1</v>
      </c>
      <c r="W6714" s="164">
        <f t="shared" si="1049"/>
        <v>242663131.99325526</v>
      </c>
      <c r="X6714" s="164">
        <f t="shared" si="1050"/>
        <v>322847817.0890429</v>
      </c>
    </row>
    <row r="6715" spans="10:24" x14ac:dyDescent="0.25">
      <c r="J6715">
        <v>6712</v>
      </c>
      <c r="K6715" s="43">
        <v>0.32038874128671246</v>
      </c>
      <c r="L6715">
        <v>0.65148585020728877</v>
      </c>
      <c r="M6715">
        <v>0.80808192029367709</v>
      </c>
      <c r="N6715" s="44">
        <v>0.25402866519893608</v>
      </c>
      <c r="O6715" s="161">
        <f t="shared" si="1041"/>
        <v>5000000</v>
      </c>
      <c r="P6715" s="162">
        <f t="shared" si="1042"/>
        <v>185.84002599164558</v>
      </c>
      <c r="Q6715" s="162">
        <f t="shared" si="1043"/>
        <v>152.41699637530451</v>
      </c>
      <c r="R6715" s="163">
        <f t="shared" si="1044"/>
        <v>1</v>
      </c>
      <c r="S6715" s="161">
        <f t="shared" si="1045"/>
        <v>6000000</v>
      </c>
      <c r="T6715" s="162">
        <f t="shared" si="1046"/>
        <v>191.94667533054854</v>
      </c>
      <c r="U6715" s="162">
        <f t="shared" si="1047"/>
        <v>133.70849818765225</v>
      </c>
      <c r="V6715" s="163">
        <f t="shared" si="1048"/>
        <v>1</v>
      </c>
      <c r="W6715" s="164">
        <f t="shared" si="1049"/>
        <v>117115148.08170533</v>
      </c>
      <c r="X6715" s="164">
        <f t="shared" si="1050"/>
        <v>199429062.85737777</v>
      </c>
    </row>
    <row r="6716" spans="10:24" x14ac:dyDescent="0.25">
      <c r="J6716">
        <v>6713</v>
      </c>
      <c r="K6716" s="43">
        <v>0.45916414739574141</v>
      </c>
      <c r="L6716">
        <v>0.25096118562607428</v>
      </c>
      <c r="M6716">
        <v>0.47425491136998887</v>
      </c>
      <c r="N6716" s="44">
        <v>8.5080659433122707E-2</v>
      </c>
      <c r="O6716" s="161">
        <f t="shared" si="1041"/>
        <v>5000000</v>
      </c>
      <c r="P6716" s="162">
        <f t="shared" si="1042"/>
        <v>169.92797841958856</v>
      </c>
      <c r="Q6716" s="162">
        <f t="shared" si="1043"/>
        <v>133.70843550739099</v>
      </c>
      <c r="R6716" s="163">
        <f t="shared" si="1044"/>
        <v>1</v>
      </c>
      <c r="S6716" s="161">
        <f t="shared" si="1045"/>
        <v>6000000</v>
      </c>
      <c r="T6716" s="162">
        <f t="shared" si="1046"/>
        <v>186.64265947319618</v>
      </c>
      <c r="U6716" s="162">
        <f t="shared" si="1047"/>
        <v>124.35421775369549</v>
      </c>
      <c r="V6716" s="163">
        <f t="shared" si="1048"/>
        <v>0.9</v>
      </c>
      <c r="W6716" s="164">
        <f t="shared" si="1049"/>
        <v>131097714.56098783</v>
      </c>
      <c r="X6716" s="164">
        <f t="shared" si="1050"/>
        <v>186357585.28530371</v>
      </c>
    </row>
    <row r="6717" spans="10:24" x14ac:dyDescent="0.25">
      <c r="J6717">
        <v>6714</v>
      </c>
      <c r="K6717" s="43">
        <v>0.80166975484646452</v>
      </c>
      <c r="L6717">
        <v>0.82839535682186483</v>
      </c>
      <c r="M6717">
        <v>5.7255747823974024E-2</v>
      </c>
      <c r="N6717" s="44">
        <v>1.7394400231246498E-3</v>
      </c>
      <c r="O6717" s="161">
        <f t="shared" si="1041"/>
        <v>7000000</v>
      </c>
      <c r="P6717" s="162">
        <f t="shared" si="1042"/>
        <v>194.21764794284476</v>
      </c>
      <c r="Q6717" s="162">
        <f t="shared" si="1043"/>
        <v>103.43528809612737</v>
      </c>
      <c r="R6717" s="163">
        <f t="shared" si="1044"/>
        <v>1</v>
      </c>
      <c r="S6717" s="161">
        <f t="shared" si="1045"/>
        <v>7000000</v>
      </c>
      <c r="T6717" s="162">
        <f t="shared" si="1046"/>
        <v>194.73921598094825</v>
      </c>
      <c r="U6717" s="162">
        <f t="shared" si="1047"/>
        <v>109.21764404806368</v>
      </c>
      <c r="V6717" s="163">
        <f t="shared" si="1048"/>
        <v>0.05</v>
      </c>
      <c r="W6717" s="164">
        <f t="shared" si="1049"/>
        <v>585476518.92702174</v>
      </c>
      <c r="X6717" s="164">
        <f t="shared" si="1050"/>
        <v>-120067449.8234904</v>
      </c>
    </row>
    <row r="6718" spans="10:24" x14ac:dyDescent="0.25">
      <c r="J6718">
        <v>6715</v>
      </c>
      <c r="K6718" s="43">
        <v>0.27865522560565203</v>
      </c>
      <c r="L6718">
        <v>0.34818971665478193</v>
      </c>
      <c r="M6718">
        <v>0.59364920997933146</v>
      </c>
      <c r="N6718" s="44">
        <v>0.37712891303348739</v>
      </c>
      <c r="O6718" s="161">
        <f t="shared" si="1041"/>
        <v>2000000</v>
      </c>
      <c r="P6718" s="162">
        <f t="shared" si="1042"/>
        <v>174.14681278675553</v>
      </c>
      <c r="Q6718" s="162">
        <f t="shared" si="1043"/>
        <v>139.73884531673352</v>
      </c>
      <c r="R6718" s="163">
        <f t="shared" si="1044"/>
        <v>1</v>
      </c>
      <c r="S6718" s="161">
        <f t="shared" si="1045"/>
        <v>5000000</v>
      </c>
      <c r="T6718" s="162">
        <f t="shared" si="1046"/>
        <v>188.04893759558519</v>
      </c>
      <c r="U6718" s="162">
        <f t="shared" si="1047"/>
        <v>127.36942265836676</v>
      </c>
      <c r="V6718" s="163">
        <f t="shared" si="1048"/>
        <v>1</v>
      </c>
      <c r="W6718" s="164">
        <f t="shared" si="1049"/>
        <v>18815934.940044031</v>
      </c>
      <c r="X6718" s="164">
        <f t="shared" si="1050"/>
        <v>153397574.68609214</v>
      </c>
    </row>
    <row r="6719" spans="10:24" x14ac:dyDescent="0.25">
      <c r="J6719">
        <v>6716</v>
      </c>
      <c r="K6719" s="43">
        <v>0.17305305454207476</v>
      </c>
      <c r="L6719">
        <v>0.94196563960100554</v>
      </c>
      <c r="M6719">
        <v>4.962387597092266E-2</v>
      </c>
      <c r="N6719" s="44">
        <v>9.0638671468686427E-2</v>
      </c>
      <c r="O6719" s="161">
        <f t="shared" si="1041"/>
        <v>2000000</v>
      </c>
      <c r="P6719" s="162">
        <f t="shared" si="1042"/>
        <v>203.57235999177996</v>
      </c>
      <c r="Q6719" s="162">
        <f t="shared" si="1043"/>
        <v>102.02976991621597</v>
      </c>
      <c r="R6719" s="163">
        <f t="shared" si="1044"/>
        <v>1</v>
      </c>
      <c r="S6719" s="161">
        <f t="shared" si="1045"/>
        <v>5000000</v>
      </c>
      <c r="T6719" s="162">
        <f t="shared" si="1046"/>
        <v>197.85745333059333</v>
      </c>
      <c r="U6719" s="162">
        <f t="shared" si="1047"/>
        <v>108.51488495810798</v>
      </c>
      <c r="V6719" s="163">
        <f t="shared" si="1048"/>
        <v>0.9</v>
      </c>
      <c r="W6719" s="164">
        <f t="shared" si="1049"/>
        <v>153085180.15112799</v>
      </c>
      <c r="X6719" s="164">
        <f t="shared" si="1050"/>
        <v>252041557.67618412</v>
      </c>
    </row>
    <row r="6720" spans="10:24" x14ac:dyDescent="0.25">
      <c r="J6720">
        <v>6717</v>
      </c>
      <c r="K6720" s="43">
        <v>6.0311176872990702E-2</v>
      </c>
      <c r="L6720">
        <v>0.25437871685533531</v>
      </c>
      <c r="M6720">
        <v>0.61872135154799834</v>
      </c>
      <c r="N6720" s="44">
        <v>0.11925538649519096</v>
      </c>
      <c r="O6720" s="161">
        <f t="shared" si="1041"/>
        <v>2000000</v>
      </c>
      <c r="P6720" s="162">
        <f t="shared" si="1042"/>
        <v>170.08839408423626</v>
      </c>
      <c r="Q6720" s="162">
        <f t="shared" si="1043"/>
        <v>141.04248631155528</v>
      </c>
      <c r="R6720" s="163">
        <f t="shared" si="1044"/>
        <v>1</v>
      </c>
      <c r="S6720" s="161">
        <f t="shared" si="1045"/>
        <v>2000000</v>
      </c>
      <c r="T6720" s="162">
        <f t="shared" si="1046"/>
        <v>186.69613136141209</v>
      </c>
      <c r="U6720" s="162">
        <f t="shared" si="1047"/>
        <v>128.02124315577763</v>
      </c>
      <c r="V6720" s="163">
        <f t="shared" si="1048"/>
        <v>0.9</v>
      </c>
      <c r="W6720" s="164">
        <f t="shared" si="1049"/>
        <v>8091815.545361951</v>
      </c>
      <c r="X6720" s="164">
        <f t="shared" si="1050"/>
        <v>-44385201.229857966</v>
      </c>
    </row>
    <row r="6721" spans="10:24" x14ac:dyDescent="0.25">
      <c r="J6721">
        <v>6718</v>
      </c>
      <c r="K6721" s="43">
        <v>7.8045090764879865E-2</v>
      </c>
      <c r="L6721">
        <v>0.96810408473682319</v>
      </c>
      <c r="M6721">
        <v>0.69942806382564426</v>
      </c>
      <c r="N6721" s="44">
        <v>0.62053874377058815</v>
      </c>
      <c r="O6721" s="161">
        <f t="shared" si="1041"/>
        <v>2000000</v>
      </c>
      <c r="P6721" s="162">
        <f t="shared" si="1042"/>
        <v>207.80447955065318</v>
      </c>
      <c r="Q6721" s="162">
        <f t="shared" si="1043"/>
        <v>145.4551254662203</v>
      </c>
      <c r="R6721" s="163">
        <f t="shared" si="1044"/>
        <v>1</v>
      </c>
      <c r="S6721" s="161">
        <f t="shared" si="1045"/>
        <v>2000000</v>
      </c>
      <c r="T6721" s="162">
        <f t="shared" si="1046"/>
        <v>199.26815985021773</v>
      </c>
      <c r="U6721" s="162">
        <f t="shared" si="1047"/>
        <v>130.22756273311015</v>
      </c>
      <c r="V6721" s="163">
        <f t="shared" si="1048"/>
        <v>1</v>
      </c>
      <c r="W6721" s="164">
        <f t="shared" si="1049"/>
        <v>74698708.168865785</v>
      </c>
      <c r="X6721" s="164">
        <f t="shared" si="1050"/>
        <v>-11918805.76578483</v>
      </c>
    </row>
    <row r="6722" spans="10:24" x14ac:dyDescent="0.25">
      <c r="J6722">
        <v>6719</v>
      </c>
      <c r="K6722" s="43">
        <v>0.94047971478543924</v>
      </c>
      <c r="L6722">
        <v>4.9283472624786606E-2</v>
      </c>
      <c r="M6722">
        <v>0.63536065984152623</v>
      </c>
      <c r="N6722" s="44">
        <v>0.79143798216941952</v>
      </c>
      <c r="O6722" s="161">
        <f t="shared" si="1041"/>
        <v>7000000</v>
      </c>
      <c r="P6722" s="162">
        <f t="shared" si="1042"/>
        <v>155.22238331567684</v>
      </c>
      <c r="Q6722" s="162">
        <f t="shared" si="1043"/>
        <v>141.92170414215468</v>
      </c>
      <c r="R6722" s="163">
        <f t="shared" si="1044"/>
        <v>1</v>
      </c>
      <c r="S6722" s="161">
        <f t="shared" si="1045"/>
        <v>9000000</v>
      </c>
      <c r="T6722" s="162">
        <f t="shared" si="1046"/>
        <v>181.74079443855894</v>
      </c>
      <c r="U6722" s="162">
        <f t="shared" si="1047"/>
        <v>128.46085207107734</v>
      </c>
      <c r="V6722" s="163">
        <f t="shared" si="1048"/>
        <v>1</v>
      </c>
      <c r="W6722" s="164">
        <f t="shared" si="1049"/>
        <v>43104754.214655086</v>
      </c>
      <c r="X6722" s="164">
        <f t="shared" si="1050"/>
        <v>329519481.30733436</v>
      </c>
    </row>
    <row r="6723" spans="10:24" x14ac:dyDescent="0.25">
      <c r="J6723">
        <v>6720</v>
      </c>
      <c r="K6723" s="43">
        <v>0.68026599965521728</v>
      </c>
      <c r="L6723">
        <v>0.94390392423578162</v>
      </c>
      <c r="M6723">
        <v>0.61099089408456375</v>
      </c>
      <c r="N6723" s="44">
        <v>0.23851534405774899</v>
      </c>
      <c r="O6723" s="161">
        <f t="shared" si="1041"/>
        <v>6000000</v>
      </c>
      <c r="P6723" s="162">
        <f t="shared" si="1042"/>
        <v>203.82624997584799</v>
      </c>
      <c r="Q6723" s="162">
        <f t="shared" si="1043"/>
        <v>140.63805158312806</v>
      </c>
      <c r="R6723" s="163">
        <f t="shared" si="1044"/>
        <v>1</v>
      </c>
      <c r="S6723" s="161">
        <f t="shared" si="1045"/>
        <v>7000000</v>
      </c>
      <c r="T6723" s="162">
        <f t="shared" si="1046"/>
        <v>197.94208332528265</v>
      </c>
      <c r="U6723" s="162">
        <f t="shared" si="1047"/>
        <v>127.81902579156403</v>
      </c>
      <c r="V6723" s="163">
        <f t="shared" si="1048"/>
        <v>1</v>
      </c>
      <c r="W6723" s="164">
        <f t="shared" si="1049"/>
        <v>329129190.35631955</v>
      </c>
      <c r="X6723" s="164">
        <f t="shared" si="1050"/>
        <v>340861402.73603034</v>
      </c>
    </row>
    <row r="6724" spans="10:24" x14ac:dyDescent="0.25">
      <c r="J6724">
        <v>6721</v>
      </c>
      <c r="K6724" s="43">
        <v>0.66406203762925564</v>
      </c>
      <c r="L6724">
        <v>0.80739841777932864</v>
      </c>
      <c r="M6724">
        <v>0.27832052485710657</v>
      </c>
      <c r="N6724" s="44">
        <v>0.80144009585807818</v>
      </c>
      <c r="O6724" s="161">
        <f t="shared" si="1041"/>
        <v>6000000</v>
      </c>
      <c r="P6724" s="162">
        <f t="shared" si="1042"/>
        <v>193.025238858074</v>
      </c>
      <c r="Q6724" s="162">
        <f t="shared" si="1043"/>
        <v>123.24324043551046</v>
      </c>
      <c r="R6724" s="163">
        <f t="shared" si="1044"/>
        <v>1</v>
      </c>
      <c r="S6724" s="161">
        <f t="shared" si="1045"/>
        <v>7000000</v>
      </c>
      <c r="T6724" s="162">
        <f t="shared" si="1046"/>
        <v>194.34174628602466</v>
      </c>
      <c r="U6724" s="162">
        <f t="shared" si="1047"/>
        <v>119.12162021775524</v>
      </c>
      <c r="V6724" s="163">
        <f t="shared" si="1048"/>
        <v>1</v>
      </c>
      <c r="W6724" s="164">
        <f t="shared" si="1049"/>
        <v>368691990.53538126</v>
      </c>
      <c r="X6724" s="164">
        <f t="shared" si="1050"/>
        <v>376540882.47788596</v>
      </c>
    </row>
    <row r="6725" spans="10:24" x14ac:dyDescent="0.25">
      <c r="J6725">
        <v>6722</v>
      </c>
      <c r="K6725" s="43">
        <v>0.26946344255882049</v>
      </c>
      <c r="L6725">
        <v>0.5957242272974107</v>
      </c>
      <c r="M6725">
        <v>0.70088208678530761</v>
      </c>
      <c r="N6725" s="44">
        <v>0.68970234599460178</v>
      </c>
      <c r="O6725" s="161">
        <f t="shared" ref="O6725:O6788" si="1051">VLOOKUP(K6725,$E$5:$H$10,4)</f>
        <v>2000000</v>
      </c>
      <c r="P6725" s="162">
        <f t="shared" ref="P6725:P6788" si="1052">_xlfn.NORM.INV(L6725,$E$12,$E$13)</f>
        <v>183.63442582061552</v>
      </c>
      <c r="Q6725" s="162">
        <f t="shared" ref="Q6725:Q6788" si="1053">_xlfn.NORM.INV(M6725,$E$15,$E$16)</f>
        <v>145.53878355093619</v>
      </c>
      <c r="R6725" s="163">
        <f t="shared" ref="R6725:R6788" si="1054">VLOOKUP(N6725,$E$19:$H$21,4)</f>
        <v>1</v>
      </c>
      <c r="S6725" s="161">
        <f t="shared" ref="S6725:S6788" si="1055">VLOOKUP(K6725,$G$5:$H$10,2)</f>
        <v>5000000</v>
      </c>
      <c r="T6725" s="162">
        <f t="shared" ref="T6725:T6788" si="1056">_xlfn.NORM.INV(L6725,$G$12,$G$13)</f>
        <v>191.2114752735385</v>
      </c>
      <c r="U6725" s="162">
        <f t="shared" ref="U6725:U6788" si="1057">_xlfn.NORM.INV(M6725,$G$15,$G$16)</f>
        <v>130.26939177546808</v>
      </c>
      <c r="V6725" s="163">
        <f t="shared" ref="V6725:V6788" si="1058">VLOOKUP(N6725,$G$19:$H$21,2)</f>
        <v>1</v>
      </c>
      <c r="W6725" s="164">
        <f t="shared" ref="W6725:W6788" si="1059">O6725*(P6725-Q6725)*R6725-$D$23-$D$24</f>
        <v>26191284.539358661</v>
      </c>
      <c r="X6725" s="164">
        <f t="shared" ref="X6725:X6788" si="1060">S6725*(T6725-U6725)*V6725-$F$23-$F$24</f>
        <v>154710417.49035209</v>
      </c>
    </row>
    <row r="6726" spans="10:24" x14ac:dyDescent="0.25">
      <c r="J6726">
        <v>6723</v>
      </c>
      <c r="K6726" s="43">
        <v>0.65919939410657602</v>
      </c>
      <c r="L6726">
        <v>0.36681590657676055</v>
      </c>
      <c r="M6726">
        <v>0.98307590096050745</v>
      </c>
      <c r="N6726" s="44">
        <v>0.78694431759332373</v>
      </c>
      <c r="O6726" s="161">
        <f t="shared" si="1051"/>
        <v>6000000</v>
      </c>
      <c r="P6726" s="162">
        <f t="shared" si="1052"/>
        <v>174.89552382472755</v>
      </c>
      <c r="Q6726" s="162">
        <f t="shared" si="1053"/>
        <v>177.43750910999358</v>
      </c>
      <c r="R6726" s="163">
        <f t="shared" si="1054"/>
        <v>1</v>
      </c>
      <c r="S6726" s="161">
        <f t="shared" si="1055"/>
        <v>7000000</v>
      </c>
      <c r="T6726" s="162">
        <f t="shared" si="1056"/>
        <v>188.29850794157585</v>
      </c>
      <c r="U6726" s="162">
        <f t="shared" si="1057"/>
        <v>146.21875455499679</v>
      </c>
      <c r="V6726" s="163">
        <f t="shared" si="1058"/>
        <v>1</v>
      </c>
      <c r="W6726" s="164">
        <f t="shared" si="1059"/>
        <v>-65251911.711596221</v>
      </c>
      <c r="X6726" s="164">
        <f t="shared" si="1060"/>
        <v>144558273.70605338</v>
      </c>
    </row>
    <row r="6727" spans="10:24" x14ac:dyDescent="0.25">
      <c r="J6727">
        <v>6724</v>
      </c>
      <c r="K6727" s="43">
        <v>0.38945171743667628</v>
      </c>
      <c r="L6727">
        <v>0.35475392475375611</v>
      </c>
      <c r="M6727">
        <v>0.2883933275113727</v>
      </c>
      <c r="N6727" s="44">
        <v>0.53474085400695226</v>
      </c>
      <c r="O6727" s="161">
        <f t="shared" si="1051"/>
        <v>5000000</v>
      </c>
      <c r="P6727" s="162">
        <f t="shared" si="1052"/>
        <v>174.41224283112646</v>
      </c>
      <c r="Q6727" s="162">
        <f t="shared" si="1053"/>
        <v>123.83830914192447</v>
      </c>
      <c r="R6727" s="163">
        <f t="shared" si="1054"/>
        <v>1</v>
      </c>
      <c r="S6727" s="161">
        <f t="shared" si="1055"/>
        <v>6000000</v>
      </c>
      <c r="T6727" s="162">
        <f t="shared" si="1056"/>
        <v>188.13741427704215</v>
      </c>
      <c r="U6727" s="162">
        <f t="shared" si="1057"/>
        <v>119.41915457096223</v>
      </c>
      <c r="V6727" s="163">
        <f t="shared" si="1058"/>
        <v>1</v>
      </c>
      <c r="W6727" s="164">
        <f t="shared" si="1059"/>
        <v>202869668.44600996</v>
      </c>
      <c r="X6727" s="164">
        <f t="shared" si="1060"/>
        <v>262309558.23647952</v>
      </c>
    </row>
    <row r="6728" spans="10:24" x14ac:dyDescent="0.25">
      <c r="J6728">
        <v>6725</v>
      </c>
      <c r="K6728" s="43">
        <v>0.16408430851024658</v>
      </c>
      <c r="L6728">
        <v>0.85982104346680455</v>
      </c>
      <c r="M6728">
        <v>0.46107470198623113</v>
      </c>
      <c r="N6728" s="44">
        <v>0.37429856612463674</v>
      </c>
      <c r="O6728" s="161">
        <f t="shared" si="1051"/>
        <v>2000000</v>
      </c>
      <c r="P6728" s="162">
        <f t="shared" si="1052"/>
        <v>196.19273501828707</v>
      </c>
      <c r="Q6728" s="162">
        <f t="shared" si="1053"/>
        <v>133.0454682786656</v>
      </c>
      <c r="R6728" s="163">
        <f t="shared" si="1054"/>
        <v>1</v>
      </c>
      <c r="S6728" s="161">
        <f t="shared" si="1055"/>
        <v>5000000</v>
      </c>
      <c r="T6728" s="162">
        <f t="shared" si="1056"/>
        <v>195.39757833942903</v>
      </c>
      <c r="U6728" s="162">
        <f t="shared" si="1057"/>
        <v>124.0227341393328</v>
      </c>
      <c r="V6728" s="163">
        <f t="shared" si="1058"/>
        <v>1</v>
      </c>
      <c r="W6728" s="164">
        <f t="shared" si="1059"/>
        <v>76294533.479242951</v>
      </c>
      <c r="X6728" s="164">
        <f t="shared" si="1060"/>
        <v>206874221.00048119</v>
      </c>
    </row>
    <row r="6729" spans="10:24" x14ac:dyDescent="0.25">
      <c r="J6729">
        <v>6726</v>
      </c>
      <c r="K6729" s="43">
        <v>2.7699962648661258E-2</v>
      </c>
      <c r="L6729">
        <v>4.8960873995384846E-2</v>
      </c>
      <c r="M6729">
        <v>0.33741463564279328</v>
      </c>
      <c r="N6729" s="44">
        <v>0.95949634248864257</v>
      </c>
      <c r="O6729" s="161">
        <f t="shared" si="1051"/>
        <v>1000000</v>
      </c>
      <c r="P6729" s="162">
        <f t="shared" si="1052"/>
        <v>155.17479664850308</v>
      </c>
      <c r="Q6729" s="162">
        <f t="shared" si="1053"/>
        <v>126.60941195612654</v>
      </c>
      <c r="R6729" s="163">
        <f t="shared" si="1054"/>
        <v>1</v>
      </c>
      <c r="S6729" s="161">
        <f t="shared" si="1055"/>
        <v>1000000</v>
      </c>
      <c r="T6729" s="162">
        <f t="shared" si="1056"/>
        <v>181.7249322161677</v>
      </c>
      <c r="U6729" s="162">
        <f t="shared" si="1057"/>
        <v>120.80470597806327</v>
      </c>
      <c r="V6729" s="163">
        <f t="shared" si="1058"/>
        <v>1</v>
      </c>
      <c r="W6729" s="164">
        <f t="shared" si="1059"/>
        <v>-21434615.307623461</v>
      </c>
      <c r="X6729" s="164">
        <f t="shared" si="1060"/>
        <v>-89079773.761895567</v>
      </c>
    </row>
    <row r="6730" spans="10:24" x14ac:dyDescent="0.25">
      <c r="J6730">
        <v>6727</v>
      </c>
      <c r="K6730" s="43">
        <v>0.99999886212612044</v>
      </c>
      <c r="L6730">
        <v>0.26436369717710173</v>
      </c>
      <c r="M6730">
        <v>0.16572248554564306</v>
      </c>
      <c r="N6730" s="44">
        <v>0.48834674288221447</v>
      </c>
      <c r="O6730" s="161">
        <f t="shared" si="1051"/>
        <v>9000000</v>
      </c>
      <c r="P6730" s="162">
        <f t="shared" si="1052"/>
        <v>170.55075220797556</v>
      </c>
      <c r="Q6730" s="162">
        <f t="shared" si="1053"/>
        <v>115.57585045192869</v>
      </c>
      <c r="R6730" s="163">
        <f t="shared" si="1054"/>
        <v>1</v>
      </c>
      <c r="S6730" s="161">
        <f t="shared" si="1055"/>
        <v>9000000</v>
      </c>
      <c r="T6730" s="162">
        <f t="shared" si="1056"/>
        <v>186.85025073599186</v>
      </c>
      <c r="U6730" s="162">
        <f t="shared" si="1057"/>
        <v>115.28792522596434</v>
      </c>
      <c r="V6730" s="163">
        <f t="shared" si="1058"/>
        <v>1</v>
      </c>
      <c r="W6730" s="164">
        <f t="shared" si="1059"/>
        <v>444774115.8044219</v>
      </c>
      <c r="X6730" s="164">
        <f t="shared" si="1060"/>
        <v>494060929.59024763</v>
      </c>
    </row>
    <row r="6731" spans="10:24" x14ac:dyDescent="0.25">
      <c r="J6731">
        <v>6728</v>
      </c>
      <c r="K6731" s="43">
        <v>0.96472501514498377</v>
      </c>
      <c r="L6731">
        <v>8.909743761123412E-2</v>
      </c>
      <c r="M6731">
        <v>0.64105269324330905</v>
      </c>
      <c r="N6731" s="44">
        <v>5.1220656704519252E-2</v>
      </c>
      <c r="O6731" s="161">
        <f t="shared" si="1051"/>
        <v>9000000</v>
      </c>
      <c r="P6731" s="162">
        <f t="shared" si="1052"/>
        <v>159.80499231405761</v>
      </c>
      <c r="Q6731" s="162">
        <f t="shared" si="1053"/>
        <v>142.22548038880362</v>
      </c>
      <c r="R6731" s="163">
        <f t="shared" si="1054"/>
        <v>1</v>
      </c>
      <c r="S6731" s="161">
        <f t="shared" si="1055"/>
        <v>9000000</v>
      </c>
      <c r="T6731" s="162">
        <f t="shared" si="1056"/>
        <v>183.26833077135254</v>
      </c>
      <c r="U6731" s="162">
        <f t="shared" si="1057"/>
        <v>128.61274019440179</v>
      </c>
      <c r="V6731" s="163">
        <f t="shared" si="1058"/>
        <v>0.9</v>
      </c>
      <c r="W6731" s="164">
        <f t="shared" si="1059"/>
        <v>108215607.32728598</v>
      </c>
      <c r="X6731" s="164">
        <f t="shared" si="1060"/>
        <v>292710283.67330104</v>
      </c>
    </row>
    <row r="6732" spans="10:24" x14ac:dyDescent="0.25">
      <c r="J6732">
        <v>6729</v>
      </c>
      <c r="K6732" s="43">
        <v>0.35687173354515389</v>
      </c>
      <c r="L6732">
        <v>0.96818488246322876</v>
      </c>
      <c r="M6732">
        <v>0.39847739354599621</v>
      </c>
      <c r="N6732" s="44">
        <v>0.53579135650206899</v>
      </c>
      <c r="O6732" s="161">
        <f t="shared" si="1051"/>
        <v>5000000</v>
      </c>
      <c r="P6732" s="162">
        <f t="shared" si="1052"/>
        <v>207.82142849054389</v>
      </c>
      <c r="Q6732" s="162">
        <f t="shared" si="1053"/>
        <v>129.85419677609735</v>
      </c>
      <c r="R6732" s="163">
        <f t="shared" si="1054"/>
        <v>1</v>
      </c>
      <c r="S6732" s="161">
        <f t="shared" si="1055"/>
        <v>6000000</v>
      </c>
      <c r="T6732" s="162">
        <f t="shared" si="1056"/>
        <v>199.27380949684797</v>
      </c>
      <c r="U6732" s="162">
        <f t="shared" si="1057"/>
        <v>122.42709838804868</v>
      </c>
      <c r="V6732" s="163">
        <f t="shared" si="1058"/>
        <v>1</v>
      </c>
      <c r="W6732" s="164">
        <f t="shared" si="1059"/>
        <v>339836158.57223272</v>
      </c>
      <c r="X6732" s="164">
        <f t="shared" si="1060"/>
        <v>311080266.65279579</v>
      </c>
    </row>
    <row r="6733" spans="10:24" x14ac:dyDescent="0.25">
      <c r="J6733">
        <v>6730</v>
      </c>
      <c r="K6733" s="43">
        <v>0.26274198878612864</v>
      </c>
      <c r="L6733">
        <v>0.11901329148295792</v>
      </c>
      <c r="M6733">
        <v>0.55395577206221636</v>
      </c>
      <c r="N6733" s="44">
        <v>0.4385884003445687</v>
      </c>
      <c r="O6733" s="161">
        <f t="shared" si="1051"/>
        <v>2000000</v>
      </c>
      <c r="P6733" s="162">
        <f t="shared" si="1052"/>
        <v>162.30099441606905</v>
      </c>
      <c r="Q6733" s="162">
        <f t="shared" si="1053"/>
        <v>137.71324085146384</v>
      </c>
      <c r="R6733" s="163">
        <f t="shared" si="1054"/>
        <v>1</v>
      </c>
      <c r="S6733" s="161">
        <f t="shared" si="1055"/>
        <v>5000000</v>
      </c>
      <c r="T6733" s="162">
        <f t="shared" si="1056"/>
        <v>184.10033147202302</v>
      </c>
      <c r="U6733" s="162">
        <f t="shared" si="1057"/>
        <v>126.35662042573192</v>
      </c>
      <c r="V6733" s="163">
        <f t="shared" si="1058"/>
        <v>1</v>
      </c>
      <c r="W6733" s="164">
        <f t="shared" si="1059"/>
        <v>-824492.8707895875</v>
      </c>
      <c r="X6733" s="164">
        <f t="shared" si="1060"/>
        <v>138718555.2314555</v>
      </c>
    </row>
    <row r="6734" spans="10:24" x14ac:dyDescent="0.25">
      <c r="J6734">
        <v>6731</v>
      </c>
      <c r="K6734" s="43">
        <v>0.9820274939551078</v>
      </c>
      <c r="L6734">
        <v>0.92055759470968312</v>
      </c>
      <c r="M6734">
        <v>0.84954249404772675</v>
      </c>
      <c r="N6734" s="44">
        <v>0.25586405832801684</v>
      </c>
      <c r="O6734" s="161">
        <f t="shared" si="1051"/>
        <v>9000000</v>
      </c>
      <c r="P6734" s="162">
        <f t="shared" si="1052"/>
        <v>201.13248202560504</v>
      </c>
      <c r="Q6734" s="162">
        <f t="shared" si="1053"/>
        <v>155.68946346143349</v>
      </c>
      <c r="R6734" s="163">
        <f t="shared" si="1054"/>
        <v>1</v>
      </c>
      <c r="S6734" s="161">
        <f t="shared" si="1055"/>
        <v>9000000</v>
      </c>
      <c r="T6734" s="162">
        <f t="shared" si="1056"/>
        <v>197.04416067520168</v>
      </c>
      <c r="U6734" s="162">
        <f t="shared" si="1057"/>
        <v>135.34473173071675</v>
      </c>
      <c r="V6734" s="163">
        <f t="shared" si="1058"/>
        <v>1</v>
      </c>
      <c r="W6734" s="164">
        <f t="shared" si="1059"/>
        <v>358987167.07754397</v>
      </c>
      <c r="X6734" s="164">
        <f t="shared" si="1060"/>
        <v>405294860.50036442</v>
      </c>
    </row>
    <row r="6735" spans="10:24" x14ac:dyDescent="0.25">
      <c r="J6735">
        <v>6732</v>
      </c>
      <c r="K6735" s="43">
        <v>0.56762419337336711</v>
      </c>
      <c r="L6735">
        <v>0.54455634514947426</v>
      </c>
      <c r="M6735">
        <v>0.63163073872315745</v>
      </c>
      <c r="N6735" s="44">
        <v>0.58621081643898831</v>
      </c>
      <c r="O6735" s="161">
        <f t="shared" si="1051"/>
        <v>6000000</v>
      </c>
      <c r="P6735" s="162">
        <f t="shared" si="1052"/>
        <v>181.67879108640733</v>
      </c>
      <c r="Q6735" s="162">
        <f t="shared" si="1053"/>
        <v>141.72351011857381</v>
      </c>
      <c r="R6735" s="163">
        <f t="shared" si="1054"/>
        <v>1</v>
      </c>
      <c r="S6735" s="161">
        <f t="shared" si="1055"/>
        <v>6000000</v>
      </c>
      <c r="T6735" s="162">
        <f t="shared" si="1056"/>
        <v>190.55959702880244</v>
      </c>
      <c r="U6735" s="162">
        <f t="shared" si="1057"/>
        <v>128.36175505928691</v>
      </c>
      <c r="V6735" s="163">
        <f t="shared" si="1058"/>
        <v>1</v>
      </c>
      <c r="W6735" s="164">
        <f t="shared" si="1059"/>
        <v>189731685.80700111</v>
      </c>
      <c r="X6735" s="164">
        <f t="shared" si="1060"/>
        <v>223187051.81709319</v>
      </c>
    </row>
    <row r="6736" spans="10:24" x14ac:dyDescent="0.25">
      <c r="J6736">
        <v>6733</v>
      </c>
      <c r="K6736" s="43">
        <v>0.44368984585681071</v>
      </c>
      <c r="L6736">
        <v>0.46085783206495878</v>
      </c>
      <c r="M6736">
        <v>0.90845188408215094</v>
      </c>
      <c r="N6736" s="44">
        <v>0.92586038946411109</v>
      </c>
      <c r="O6736" s="161">
        <f t="shared" si="1051"/>
        <v>5000000</v>
      </c>
      <c r="P6736" s="162">
        <f t="shared" si="1052"/>
        <v>178.52590777443265</v>
      </c>
      <c r="Q6736" s="162">
        <f t="shared" si="1053"/>
        <v>161.62564041639649</v>
      </c>
      <c r="R6736" s="163">
        <f t="shared" si="1054"/>
        <v>1</v>
      </c>
      <c r="S6736" s="161">
        <f t="shared" si="1055"/>
        <v>6000000</v>
      </c>
      <c r="T6736" s="162">
        <f t="shared" si="1056"/>
        <v>189.50863592481087</v>
      </c>
      <c r="U6736" s="162">
        <f t="shared" si="1057"/>
        <v>138.31282020819825</v>
      </c>
      <c r="V6736" s="163">
        <f t="shared" si="1058"/>
        <v>1</v>
      </c>
      <c r="W6736" s="164">
        <f t="shared" si="1059"/>
        <v>34501336.790180802</v>
      </c>
      <c r="X6736" s="164">
        <f t="shared" si="1060"/>
        <v>157174894.29967576</v>
      </c>
    </row>
    <row r="6737" spans="10:24" x14ac:dyDescent="0.25">
      <c r="J6737">
        <v>6734</v>
      </c>
      <c r="K6737" s="43">
        <v>0.209823302011093</v>
      </c>
      <c r="L6737">
        <v>0.15275874900768827</v>
      </c>
      <c r="M6737">
        <v>6.1796726736884522E-2</v>
      </c>
      <c r="N6737" s="44">
        <v>0.74039528949001687</v>
      </c>
      <c r="O6737" s="161">
        <f t="shared" si="1051"/>
        <v>2000000</v>
      </c>
      <c r="P6737" s="162">
        <f t="shared" si="1052"/>
        <v>164.62990471525291</v>
      </c>
      <c r="Q6737" s="162">
        <f t="shared" si="1053"/>
        <v>104.20271556109459</v>
      </c>
      <c r="R6737" s="163">
        <f t="shared" si="1054"/>
        <v>1</v>
      </c>
      <c r="S6737" s="161">
        <f t="shared" si="1055"/>
        <v>5000000</v>
      </c>
      <c r="T6737" s="162">
        <f t="shared" si="1056"/>
        <v>184.8766349050843</v>
      </c>
      <c r="U6737" s="162">
        <f t="shared" si="1057"/>
        <v>109.60135778054729</v>
      </c>
      <c r="V6737" s="163">
        <f t="shared" si="1058"/>
        <v>1</v>
      </c>
      <c r="W6737" s="164">
        <f t="shared" si="1059"/>
        <v>70854378.308316633</v>
      </c>
      <c r="X6737" s="164">
        <f t="shared" si="1060"/>
        <v>226376385.62268507</v>
      </c>
    </row>
    <row r="6738" spans="10:24" x14ac:dyDescent="0.25">
      <c r="J6738">
        <v>6735</v>
      </c>
      <c r="K6738" s="43">
        <v>0.48779217296496558</v>
      </c>
      <c r="L6738">
        <v>6.4654596957958277E-2</v>
      </c>
      <c r="M6738">
        <v>0.40742016372194501</v>
      </c>
      <c r="N6738" s="44">
        <v>0.78916514347009825</v>
      </c>
      <c r="O6738" s="161">
        <f t="shared" si="1051"/>
        <v>5000000</v>
      </c>
      <c r="P6738" s="162">
        <f t="shared" si="1052"/>
        <v>157.24752524905966</v>
      </c>
      <c r="Q6738" s="162">
        <f t="shared" si="1053"/>
        <v>130.31627340997173</v>
      </c>
      <c r="R6738" s="163">
        <f t="shared" si="1054"/>
        <v>1</v>
      </c>
      <c r="S6738" s="161">
        <f t="shared" si="1055"/>
        <v>6000000</v>
      </c>
      <c r="T6738" s="162">
        <f t="shared" si="1056"/>
        <v>182.41584174968656</v>
      </c>
      <c r="U6738" s="162">
        <f t="shared" si="1057"/>
        <v>122.65813670498586</v>
      </c>
      <c r="V6738" s="163">
        <f t="shared" si="1058"/>
        <v>1</v>
      </c>
      <c r="W6738" s="164">
        <f t="shared" si="1059"/>
        <v>84656259.195439667</v>
      </c>
      <c r="X6738" s="164">
        <f t="shared" si="1060"/>
        <v>208546230.26820421</v>
      </c>
    </row>
    <row r="6739" spans="10:24" x14ac:dyDescent="0.25">
      <c r="J6739">
        <v>6736</v>
      </c>
      <c r="K6739" s="43">
        <v>0.36378843160254704</v>
      </c>
      <c r="L6739">
        <v>0.66651711847704564</v>
      </c>
      <c r="M6739">
        <v>0.46195354190316751</v>
      </c>
      <c r="N6739" s="44">
        <v>0.56588136147225843</v>
      </c>
      <c r="O6739" s="161">
        <f t="shared" si="1051"/>
        <v>5000000</v>
      </c>
      <c r="P6739" s="162">
        <f t="shared" si="1052"/>
        <v>186.45474055208601</v>
      </c>
      <c r="Q6739" s="162">
        <f t="shared" si="1053"/>
        <v>133.0897329202881</v>
      </c>
      <c r="R6739" s="163">
        <f t="shared" si="1054"/>
        <v>1</v>
      </c>
      <c r="S6739" s="161">
        <f t="shared" si="1055"/>
        <v>6000000</v>
      </c>
      <c r="T6739" s="162">
        <f t="shared" si="1056"/>
        <v>192.15158018402866</v>
      </c>
      <c r="U6739" s="162">
        <f t="shared" si="1057"/>
        <v>124.04486646014405</v>
      </c>
      <c r="V6739" s="163">
        <f t="shared" si="1058"/>
        <v>1</v>
      </c>
      <c r="W6739" s="164">
        <f t="shared" si="1059"/>
        <v>216825038.15898955</v>
      </c>
      <c r="X6739" s="164">
        <f t="shared" si="1060"/>
        <v>258640282.34330767</v>
      </c>
    </row>
    <row r="6740" spans="10:24" x14ac:dyDescent="0.25">
      <c r="J6740">
        <v>6737</v>
      </c>
      <c r="K6740" s="43">
        <v>0.50439068520825303</v>
      </c>
      <c r="L6740">
        <v>0.96556488844784893</v>
      </c>
      <c r="M6740">
        <v>0.8778955526246276</v>
      </c>
      <c r="N6740" s="44">
        <v>0.22390949325846832</v>
      </c>
      <c r="O6740" s="161">
        <f t="shared" si="1051"/>
        <v>5000000</v>
      </c>
      <c r="P6740" s="162">
        <f t="shared" si="1052"/>
        <v>207.28905244341578</v>
      </c>
      <c r="Q6740" s="162">
        <f t="shared" si="1053"/>
        <v>158.29061966611505</v>
      </c>
      <c r="R6740" s="163">
        <f t="shared" si="1054"/>
        <v>1</v>
      </c>
      <c r="S6740" s="161">
        <f t="shared" si="1055"/>
        <v>6000000</v>
      </c>
      <c r="T6740" s="162">
        <f t="shared" si="1056"/>
        <v>199.09635081447192</v>
      </c>
      <c r="U6740" s="162">
        <f t="shared" si="1057"/>
        <v>136.64530983305752</v>
      </c>
      <c r="V6740" s="163">
        <f t="shared" si="1058"/>
        <v>1</v>
      </c>
      <c r="W6740" s="164">
        <f t="shared" si="1059"/>
        <v>194992163.88650367</v>
      </c>
      <c r="X6740" s="164">
        <f t="shared" si="1060"/>
        <v>224706245.88848639</v>
      </c>
    </row>
    <row r="6741" spans="10:24" x14ac:dyDescent="0.25">
      <c r="J6741">
        <v>6738</v>
      </c>
      <c r="K6741" s="43">
        <v>1.1859066538785656E-2</v>
      </c>
      <c r="L6741">
        <v>0.38215343680042235</v>
      </c>
      <c r="M6741">
        <v>0.85804954996156602</v>
      </c>
      <c r="N6741" s="44">
        <v>0.55220702280872314</v>
      </c>
      <c r="O6741" s="161">
        <f t="shared" si="1051"/>
        <v>1000000</v>
      </c>
      <c r="P6741" s="162">
        <f t="shared" si="1052"/>
        <v>175.50255084192347</v>
      </c>
      <c r="Q6741" s="162">
        <f t="shared" si="1053"/>
        <v>156.43194807083287</v>
      </c>
      <c r="R6741" s="163">
        <f t="shared" si="1054"/>
        <v>1</v>
      </c>
      <c r="S6741" s="161">
        <f t="shared" si="1055"/>
        <v>1000000</v>
      </c>
      <c r="T6741" s="162">
        <f t="shared" si="1056"/>
        <v>188.50085028064115</v>
      </c>
      <c r="U6741" s="162">
        <f t="shared" si="1057"/>
        <v>135.71597403541642</v>
      </c>
      <c r="V6741" s="163">
        <f t="shared" si="1058"/>
        <v>1</v>
      </c>
      <c r="W6741" s="164">
        <f t="shared" si="1059"/>
        <v>-30929397.228909407</v>
      </c>
      <c r="X6741" s="164">
        <f t="shared" si="1060"/>
        <v>-97215123.754775286</v>
      </c>
    </row>
    <row r="6742" spans="10:24" x14ac:dyDescent="0.25">
      <c r="J6742">
        <v>6739</v>
      </c>
      <c r="K6742" s="43">
        <v>0.81616603864518356</v>
      </c>
      <c r="L6742">
        <v>0.71979582726359148</v>
      </c>
      <c r="M6742">
        <v>0.5630386859375931</v>
      </c>
      <c r="N6742" s="44">
        <v>0.57288625124008996</v>
      </c>
      <c r="O6742" s="161">
        <f t="shared" si="1051"/>
        <v>7000000</v>
      </c>
      <c r="P6742" s="162">
        <f t="shared" si="1052"/>
        <v>188.73352624045248</v>
      </c>
      <c r="Q6742" s="162">
        <f t="shared" si="1053"/>
        <v>138.17355857550626</v>
      </c>
      <c r="R6742" s="163">
        <f t="shared" si="1054"/>
        <v>1</v>
      </c>
      <c r="S6742" s="161">
        <f t="shared" si="1055"/>
        <v>7000000</v>
      </c>
      <c r="T6742" s="162">
        <f t="shared" si="1056"/>
        <v>192.91117541348416</v>
      </c>
      <c r="U6742" s="162">
        <f t="shared" si="1057"/>
        <v>126.58677928775313</v>
      </c>
      <c r="V6742" s="163">
        <f t="shared" si="1058"/>
        <v>1</v>
      </c>
      <c r="W6742" s="164">
        <f t="shared" si="1059"/>
        <v>303919773.65462351</v>
      </c>
      <c r="X6742" s="164">
        <f t="shared" si="1060"/>
        <v>314270772.88011718</v>
      </c>
    </row>
    <row r="6743" spans="10:24" x14ac:dyDescent="0.25">
      <c r="J6743">
        <v>6740</v>
      </c>
      <c r="K6743" s="43">
        <v>7.510862986006861E-2</v>
      </c>
      <c r="L6743">
        <v>0.57666696052105215</v>
      </c>
      <c r="M6743">
        <v>0.16602677712504832</v>
      </c>
      <c r="N6743" s="44">
        <v>0.68736233314917827</v>
      </c>
      <c r="O6743" s="161">
        <f t="shared" si="1051"/>
        <v>2000000</v>
      </c>
      <c r="P6743" s="162">
        <f t="shared" si="1052"/>
        <v>182.90060994566301</v>
      </c>
      <c r="Q6743" s="162">
        <f t="shared" si="1053"/>
        <v>115.60028335838498</v>
      </c>
      <c r="R6743" s="163">
        <f t="shared" si="1054"/>
        <v>1</v>
      </c>
      <c r="S6743" s="161">
        <f t="shared" si="1055"/>
        <v>2000000</v>
      </c>
      <c r="T6743" s="162">
        <f t="shared" si="1056"/>
        <v>190.96686998188767</v>
      </c>
      <c r="U6743" s="162">
        <f t="shared" si="1057"/>
        <v>115.30014167919249</v>
      </c>
      <c r="V6743" s="163">
        <f t="shared" si="1058"/>
        <v>1</v>
      </c>
      <c r="W6743" s="164">
        <f t="shared" si="1059"/>
        <v>84600653.174556047</v>
      </c>
      <c r="X6743" s="164">
        <f t="shared" si="1060"/>
        <v>1333456.6053903401</v>
      </c>
    </row>
    <row r="6744" spans="10:24" x14ac:dyDescent="0.25">
      <c r="J6744">
        <v>6741</v>
      </c>
      <c r="K6744" s="43">
        <v>9.6330512082317021E-2</v>
      </c>
      <c r="L6744">
        <v>0.9112876127692916</v>
      </c>
      <c r="M6744">
        <v>0.30014665546145836</v>
      </c>
      <c r="N6744" s="44">
        <v>0.7032067569946695</v>
      </c>
      <c r="O6744" s="161">
        <f t="shared" si="1051"/>
        <v>2000000</v>
      </c>
      <c r="P6744" s="162">
        <f t="shared" si="1052"/>
        <v>200.23090011364403</v>
      </c>
      <c r="Q6744" s="162">
        <f t="shared" si="1053"/>
        <v>124.52042473944171</v>
      </c>
      <c r="R6744" s="163">
        <f t="shared" si="1054"/>
        <v>1</v>
      </c>
      <c r="S6744" s="161">
        <f t="shared" si="1055"/>
        <v>2000000</v>
      </c>
      <c r="T6744" s="162">
        <f t="shared" si="1056"/>
        <v>196.74363337121468</v>
      </c>
      <c r="U6744" s="162">
        <f t="shared" si="1057"/>
        <v>119.76021236972085</v>
      </c>
      <c r="V6744" s="163">
        <f t="shared" si="1058"/>
        <v>1</v>
      </c>
      <c r="W6744" s="164">
        <f t="shared" si="1059"/>
        <v>101420950.74840462</v>
      </c>
      <c r="X6744" s="164">
        <f t="shared" si="1060"/>
        <v>3966842.0029876828</v>
      </c>
    </row>
    <row r="6745" spans="10:24" x14ac:dyDescent="0.25">
      <c r="J6745">
        <v>6742</v>
      </c>
      <c r="K6745" s="43">
        <v>9.8704804305695948E-3</v>
      </c>
      <c r="L6745">
        <v>0.21338419108537721</v>
      </c>
      <c r="M6745">
        <v>0.63844584223220613</v>
      </c>
      <c r="N6745" s="44">
        <v>0.56205890205153652</v>
      </c>
      <c r="O6745" s="161">
        <f t="shared" si="1051"/>
        <v>1000000</v>
      </c>
      <c r="P6745" s="162">
        <f t="shared" si="1052"/>
        <v>168.07899340282887</v>
      </c>
      <c r="Q6745" s="162">
        <f t="shared" si="1053"/>
        <v>142.08615352661459</v>
      </c>
      <c r="R6745" s="163">
        <f t="shared" si="1054"/>
        <v>1</v>
      </c>
      <c r="S6745" s="161">
        <f t="shared" si="1055"/>
        <v>1000000</v>
      </c>
      <c r="T6745" s="162">
        <f t="shared" si="1056"/>
        <v>186.02633113427629</v>
      </c>
      <c r="U6745" s="162">
        <f t="shared" si="1057"/>
        <v>128.54307676330728</v>
      </c>
      <c r="V6745" s="163">
        <f t="shared" si="1058"/>
        <v>1</v>
      </c>
      <c r="W6745" s="164">
        <f t="shared" si="1059"/>
        <v>-24007160.123785723</v>
      </c>
      <c r="X6745" s="164">
        <f t="shared" si="1060"/>
        <v>-92516745.629031003</v>
      </c>
    </row>
    <row r="6746" spans="10:24" x14ac:dyDescent="0.25">
      <c r="J6746">
        <v>6743</v>
      </c>
      <c r="K6746" s="43">
        <v>2.9061149337778147E-2</v>
      </c>
      <c r="L6746">
        <v>0.6229784011635896</v>
      </c>
      <c r="M6746">
        <v>0.31866667077222943</v>
      </c>
      <c r="N6746" s="44">
        <v>0.80386749268257007</v>
      </c>
      <c r="O6746" s="161">
        <f t="shared" si="1051"/>
        <v>1000000</v>
      </c>
      <c r="P6746" s="162">
        <f t="shared" si="1052"/>
        <v>184.69968861744164</v>
      </c>
      <c r="Q6746" s="162">
        <f t="shared" si="1053"/>
        <v>125.57139005022478</v>
      </c>
      <c r="R6746" s="163">
        <f t="shared" si="1054"/>
        <v>1</v>
      </c>
      <c r="S6746" s="161">
        <f t="shared" si="1055"/>
        <v>1000000</v>
      </c>
      <c r="T6746" s="162">
        <f t="shared" si="1056"/>
        <v>191.56656287248055</v>
      </c>
      <c r="U6746" s="162">
        <f t="shared" si="1057"/>
        <v>120.28569502511239</v>
      </c>
      <c r="V6746" s="163">
        <f t="shared" si="1058"/>
        <v>1</v>
      </c>
      <c r="W6746" s="164">
        <f t="shared" si="1059"/>
        <v>9128298.5672168583</v>
      </c>
      <c r="X6746" s="164">
        <f t="shared" si="1060"/>
        <v>-78719132.152631849</v>
      </c>
    </row>
    <row r="6747" spans="10:24" x14ac:dyDescent="0.25">
      <c r="J6747">
        <v>6744</v>
      </c>
      <c r="K6747" s="43">
        <v>0.98595386249644557</v>
      </c>
      <c r="L6747">
        <v>0.73820884790005337</v>
      </c>
      <c r="M6747">
        <v>0.16669079097560846</v>
      </c>
      <c r="N6747" s="44">
        <v>6.5254457313499215E-2</v>
      </c>
      <c r="O6747" s="161">
        <f t="shared" si="1051"/>
        <v>9000000</v>
      </c>
      <c r="P6747" s="162">
        <f t="shared" si="1052"/>
        <v>189.56749710402988</v>
      </c>
      <c r="Q6747" s="162">
        <f t="shared" si="1053"/>
        <v>115.65349968389087</v>
      </c>
      <c r="R6747" s="163">
        <f t="shared" si="1054"/>
        <v>1</v>
      </c>
      <c r="S6747" s="161">
        <f t="shared" si="1055"/>
        <v>9000000</v>
      </c>
      <c r="T6747" s="162">
        <f t="shared" si="1056"/>
        <v>193.18916570134328</v>
      </c>
      <c r="U6747" s="162">
        <f t="shared" si="1057"/>
        <v>115.32674984194544</v>
      </c>
      <c r="V6747" s="163">
        <f t="shared" si="1058"/>
        <v>0.9</v>
      </c>
      <c r="W6747" s="164">
        <f t="shared" si="1059"/>
        <v>615225976.78125107</v>
      </c>
      <c r="X6747" s="164">
        <f t="shared" si="1060"/>
        <v>480685568.46112263</v>
      </c>
    </row>
    <row r="6748" spans="10:24" x14ac:dyDescent="0.25">
      <c r="J6748">
        <v>6745</v>
      </c>
      <c r="K6748" s="43">
        <v>0.29583199685826478</v>
      </c>
      <c r="L6748">
        <v>0.4017172605598901</v>
      </c>
      <c r="M6748">
        <v>0.19946644405877412</v>
      </c>
      <c r="N6748" s="44">
        <v>0.88677742035221807</v>
      </c>
      <c r="O6748" s="161">
        <f t="shared" si="1051"/>
        <v>2000000</v>
      </c>
      <c r="P6748" s="162">
        <f t="shared" si="1052"/>
        <v>176.26642991687288</v>
      </c>
      <c r="Q6748" s="162">
        <f t="shared" si="1053"/>
        <v>118.12942838143225</v>
      </c>
      <c r="R6748" s="163">
        <f t="shared" si="1054"/>
        <v>1</v>
      </c>
      <c r="S6748" s="161">
        <f t="shared" si="1055"/>
        <v>5000000</v>
      </c>
      <c r="T6748" s="162">
        <f t="shared" si="1056"/>
        <v>188.75547663895762</v>
      </c>
      <c r="U6748" s="162">
        <f t="shared" si="1057"/>
        <v>116.56471419071613</v>
      </c>
      <c r="V6748" s="163">
        <f t="shared" si="1058"/>
        <v>1</v>
      </c>
      <c r="W6748" s="164">
        <f t="shared" si="1059"/>
        <v>66274003.070881262</v>
      </c>
      <c r="X6748" s="164">
        <f t="shared" si="1060"/>
        <v>210953812.24120742</v>
      </c>
    </row>
    <row r="6749" spans="10:24" x14ac:dyDescent="0.25">
      <c r="J6749">
        <v>6746</v>
      </c>
      <c r="K6749" s="43">
        <v>0.45734125892866717</v>
      </c>
      <c r="L6749">
        <v>0.85454867357839692</v>
      </c>
      <c r="M6749">
        <v>0.19157157265746394</v>
      </c>
      <c r="N6749" s="44">
        <v>0.49905488638858531</v>
      </c>
      <c r="O6749" s="161">
        <f t="shared" si="1051"/>
        <v>5000000</v>
      </c>
      <c r="P6749" s="162">
        <f t="shared" si="1052"/>
        <v>195.84215270805024</v>
      </c>
      <c r="Q6749" s="162">
        <f t="shared" si="1053"/>
        <v>117.55760839126486</v>
      </c>
      <c r="R6749" s="163">
        <f t="shared" si="1054"/>
        <v>1</v>
      </c>
      <c r="S6749" s="161">
        <f t="shared" si="1055"/>
        <v>6000000</v>
      </c>
      <c r="T6749" s="162">
        <f t="shared" si="1056"/>
        <v>195.28071756935009</v>
      </c>
      <c r="U6749" s="162">
        <f t="shared" si="1057"/>
        <v>116.27880419563243</v>
      </c>
      <c r="V6749" s="163">
        <f t="shared" si="1058"/>
        <v>1</v>
      </c>
      <c r="W6749" s="164">
        <f t="shared" si="1059"/>
        <v>341422721.58392686</v>
      </c>
      <c r="X6749" s="164">
        <f t="shared" si="1060"/>
        <v>324011480.24230593</v>
      </c>
    </row>
    <row r="6750" spans="10:24" x14ac:dyDescent="0.25">
      <c r="J6750">
        <v>6747</v>
      </c>
      <c r="K6750" s="43">
        <v>0.4260274371879148</v>
      </c>
      <c r="L6750">
        <v>3.9273094858797819E-2</v>
      </c>
      <c r="M6750">
        <v>0.90289793683350583</v>
      </c>
      <c r="N6750" s="44">
        <v>0.51452764925835126</v>
      </c>
      <c r="O6750" s="161">
        <f t="shared" si="1051"/>
        <v>5000000</v>
      </c>
      <c r="P6750" s="162">
        <f t="shared" si="1052"/>
        <v>153.6122337047027</v>
      </c>
      <c r="Q6750" s="162">
        <f t="shared" si="1053"/>
        <v>160.96484369905232</v>
      </c>
      <c r="R6750" s="163">
        <f t="shared" si="1054"/>
        <v>1</v>
      </c>
      <c r="S6750" s="161">
        <f t="shared" si="1055"/>
        <v>6000000</v>
      </c>
      <c r="T6750" s="162">
        <f t="shared" si="1056"/>
        <v>181.20407790156756</v>
      </c>
      <c r="U6750" s="162">
        <f t="shared" si="1057"/>
        <v>137.98242184952616</v>
      </c>
      <c r="V6750" s="163">
        <f t="shared" si="1058"/>
        <v>1</v>
      </c>
      <c r="W6750" s="164">
        <f t="shared" si="1059"/>
        <v>-86763049.971748114</v>
      </c>
      <c r="X6750" s="164">
        <f t="shared" si="1060"/>
        <v>109329936.31224838</v>
      </c>
    </row>
    <row r="6751" spans="10:24" x14ac:dyDescent="0.25">
      <c r="J6751">
        <v>6748</v>
      </c>
      <c r="K6751" s="43">
        <v>0.88843119617925703</v>
      </c>
      <c r="L6751">
        <v>8.261503660480507E-2</v>
      </c>
      <c r="M6751">
        <v>0.21527380904980686</v>
      </c>
      <c r="N6751" s="44">
        <v>0.58536776814624292</v>
      </c>
      <c r="O6751" s="161">
        <f t="shared" si="1051"/>
        <v>7000000</v>
      </c>
      <c r="P6751" s="162">
        <f t="shared" si="1052"/>
        <v>159.18458159808813</v>
      </c>
      <c r="Q6751" s="162">
        <f t="shared" si="1053"/>
        <v>119.23490185841365</v>
      </c>
      <c r="R6751" s="163">
        <f t="shared" si="1054"/>
        <v>1</v>
      </c>
      <c r="S6751" s="161">
        <f t="shared" si="1055"/>
        <v>7000000</v>
      </c>
      <c r="T6751" s="162">
        <f t="shared" si="1056"/>
        <v>183.0615271993627</v>
      </c>
      <c r="U6751" s="162">
        <f t="shared" si="1057"/>
        <v>117.11745092920683</v>
      </c>
      <c r="V6751" s="163">
        <f t="shared" si="1058"/>
        <v>1</v>
      </c>
      <c r="W6751" s="164">
        <f t="shared" si="1059"/>
        <v>229647758.17772138</v>
      </c>
      <c r="X6751" s="164">
        <f t="shared" si="1060"/>
        <v>311608533.89109111</v>
      </c>
    </row>
    <row r="6752" spans="10:24" x14ac:dyDescent="0.25">
      <c r="J6752">
        <v>6749</v>
      </c>
      <c r="K6752" s="43">
        <v>8.8587552142245451E-2</v>
      </c>
      <c r="L6752">
        <v>0.5617759526178423</v>
      </c>
      <c r="M6752">
        <v>0.35677624347587122</v>
      </c>
      <c r="N6752" s="44">
        <v>0.80205067368373972</v>
      </c>
      <c r="O6752" s="161">
        <f t="shared" si="1051"/>
        <v>2000000</v>
      </c>
      <c r="P6752" s="162">
        <f t="shared" si="1052"/>
        <v>182.33210153082561</v>
      </c>
      <c r="Q6752" s="162">
        <f t="shared" si="1053"/>
        <v>127.65821610707913</v>
      </c>
      <c r="R6752" s="163">
        <f t="shared" si="1054"/>
        <v>1</v>
      </c>
      <c r="S6752" s="161">
        <f t="shared" si="1055"/>
        <v>2000000</v>
      </c>
      <c r="T6752" s="162">
        <f t="shared" si="1056"/>
        <v>190.77736717694188</v>
      </c>
      <c r="U6752" s="162">
        <f t="shared" si="1057"/>
        <v>121.32910805353957</v>
      </c>
      <c r="V6752" s="163">
        <f t="shared" si="1058"/>
        <v>1</v>
      </c>
      <c r="W6752" s="164">
        <f t="shared" si="1059"/>
        <v>59347770.847492963</v>
      </c>
      <c r="X6752" s="164">
        <f t="shared" si="1060"/>
        <v>-11103481.753195375</v>
      </c>
    </row>
    <row r="6753" spans="10:24" x14ac:dyDescent="0.25">
      <c r="J6753">
        <v>6750</v>
      </c>
      <c r="K6753" s="43">
        <v>0.3183644179783397</v>
      </c>
      <c r="L6753">
        <v>0.53358872619459075</v>
      </c>
      <c r="M6753">
        <v>0.42956362800214443</v>
      </c>
      <c r="N6753" s="44">
        <v>0.86977626887819137</v>
      </c>
      <c r="O6753" s="161">
        <f t="shared" si="1051"/>
        <v>5000000</v>
      </c>
      <c r="P6753" s="162">
        <f t="shared" si="1052"/>
        <v>181.2644125492784</v>
      </c>
      <c r="Q6753" s="162">
        <f t="shared" si="1053"/>
        <v>131.45029515028224</v>
      </c>
      <c r="R6753" s="163">
        <f t="shared" si="1054"/>
        <v>1</v>
      </c>
      <c r="S6753" s="161">
        <f t="shared" si="1055"/>
        <v>6000000</v>
      </c>
      <c r="T6753" s="162">
        <f t="shared" si="1056"/>
        <v>190.42147084975946</v>
      </c>
      <c r="U6753" s="162">
        <f t="shared" si="1057"/>
        <v>123.22514757514112</v>
      </c>
      <c r="V6753" s="163">
        <f t="shared" si="1058"/>
        <v>1</v>
      </c>
      <c r="W6753" s="164">
        <f t="shared" si="1059"/>
        <v>199070586.99498081</v>
      </c>
      <c r="X6753" s="164">
        <f t="shared" si="1060"/>
        <v>253177939.64771003</v>
      </c>
    </row>
    <row r="6754" spans="10:24" x14ac:dyDescent="0.25">
      <c r="J6754">
        <v>6751</v>
      </c>
      <c r="K6754" s="43">
        <v>0.39717297671452612</v>
      </c>
      <c r="L6754">
        <v>0.75739322737736869</v>
      </c>
      <c r="M6754">
        <v>0.4408079746746959</v>
      </c>
      <c r="N6754" s="44">
        <v>1.4226823737457317E-2</v>
      </c>
      <c r="O6754" s="161">
        <f t="shared" si="1051"/>
        <v>5000000</v>
      </c>
      <c r="P6754" s="162">
        <f t="shared" si="1052"/>
        <v>190.46912812162577</v>
      </c>
      <c r="Q6754" s="162">
        <f t="shared" si="1053"/>
        <v>132.02157946684926</v>
      </c>
      <c r="R6754" s="163">
        <f t="shared" si="1054"/>
        <v>1</v>
      </c>
      <c r="S6754" s="161">
        <f t="shared" si="1055"/>
        <v>6000000</v>
      </c>
      <c r="T6754" s="162">
        <f t="shared" si="1056"/>
        <v>193.48970937387526</v>
      </c>
      <c r="U6754" s="162">
        <f t="shared" si="1057"/>
        <v>123.51078973342463</v>
      </c>
      <c r="V6754" s="163">
        <f t="shared" si="1058"/>
        <v>0.05</v>
      </c>
      <c r="W6754" s="164">
        <f t="shared" si="1059"/>
        <v>242237743.27388257</v>
      </c>
      <c r="X6754" s="164">
        <f t="shared" si="1060"/>
        <v>-129006324.10786481</v>
      </c>
    </row>
    <row r="6755" spans="10:24" x14ac:dyDescent="0.25">
      <c r="J6755">
        <v>6752</v>
      </c>
      <c r="K6755" s="43">
        <v>0.6309617372453199</v>
      </c>
      <c r="L6755">
        <v>7.4172182705744438E-2</v>
      </c>
      <c r="M6755">
        <v>0.50036288980829291</v>
      </c>
      <c r="N6755" s="44">
        <v>0.30065665548493004</v>
      </c>
      <c r="O6755" s="161">
        <f t="shared" si="1051"/>
        <v>6000000</v>
      </c>
      <c r="P6755" s="162">
        <f t="shared" si="1052"/>
        <v>158.31893598638294</v>
      </c>
      <c r="Q6755" s="162">
        <f t="shared" si="1053"/>
        <v>135.0181925995897</v>
      </c>
      <c r="R6755" s="163">
        <f t="shared" si="1054"/>
        <v>1</v>
      </c>
      <c r="S6755" s="161">
        <f t="shared" si="1055"/>
        <v>7000000</v>
      </c>
      <c r="T6755" s="162">
        <f t="shared" si="1056"/>
        <v>182.77297866212766</v>
      </c>
      <c r="U6755" s="162">
        <f t="shared" si="1057"/>
        <v>125.00909629979485</v>
      </c>
      <c r="V6755" s="163">
        <f t="shared" si="1058"/>
        <v>1</v>
      </c>
      <c r="W6755" s="164">
        <f t="shared" si="1059"/>
        <v>89804460.320759475</v>
      </c>
      <c r="X6755" s="164">
        <f t="shared" si="1060"/>
        <v>254347176.53632963</v>
      </c>
    </row>
    <row r="6756" spans="10:24" x14ac:dyDescent="0.25">
      <c r="J6756">
        <v>6753</v>
      </c>
      <c r="K6756" s="43">
        <v>0.70589961912185617</v>
      </c>
      <c r="L6756">
        <v>0.75474282996230091</v>
      </c>
      <c r="M6756">
        <v>0.47148153089011446</v>
      </c>
      <c r="N6756" s="44">
        <v>0.72109727352165931</v>
      </c>
      <c r="O6756" s="161">
        <f t="shared" si="1051"/>
        <v>6000000</v>
      </c>
      <c r="P6756" s="162">
        <f t="shared" si="1052"/>
        <v>190.34236487845391</v>
      </c>
      <c r="Q6756" s="162">
        <f t="shared" si="1053"/>
        <v>133.56907613375341</v>
      </c>
      <c r="R6756" s="163">
        <f t="shared" si="1054"/>
        <v>1</v>
      </c>
      <c r="S6756" s="161">
        <f t="shared" si="1055"/>
        <v>7000000</v>
      </c>
      <c r="T6756" s="162">
        <f t="shared" si="1056"/>
        <v>193.44745495948465</v>
      </c>
      <c r="U6756" s="162">
        <f t="shared" si="1057"/>
        <v>124.28453806687671</v>
      </c>
      <c r="V6756" s="163">
        <f t="shared" si="1058"/>
        <v>1</v>
      </c>
      <c r="W6756" s="164">
        <f t="shared" si="1059"/>
        <v>290639732.46820295</v>
      </c>
      <c r="X6756" s="164">
        <f t="shared" si="1060"/>
        <v>334140418.24825555</v>
      </c>
    </row>
    <row r="6757" spans="10:24" x14ac:dyDescent="0.25">
      <c r="J6757">
        <v>6754</v>
      </c>
      <c r="K6757" s="43">
        <v>0.82549594159615802</v>
      </c>
      <c r="L6757">
        <v>0.8785155742718016</v>
      </c>
      <c r="M6757">
        <v>0.26893719854056852</v>
      </c>
      <c r="N6757" s="44">
        <v>1.6897123275792958E-2</v>
      </c>
      <c r="O6757" s="161">
        <f t="shared" si="1051"/>
        <v>7000000</v>
      </c>
      <c r="P6757" s="162">
        <f t="shared" si="1052"/>
        <v>197.51397393497129</v>
      </c>
      <c r="Q6757" s="162">
        <f t="shared" si="1053"/>
        <v>122.67939021269636</v>
      </c>
      <c r="R6757" s="163">
        <f t="shared" si="1054"/>
        <v>1</v>
      </c>
      <c r="S6757" s="161">
        <f t="shared" si="1055"/>
        <v>7000000</v>
      </c>
      <c r="T6757" s="162">
        <f t="shared" si="1056"/>
        <v>195.83799131165711</v>
      </c>
      <c r="U6757" s="162">
        <f t="shared" si="1057"/>
        <v>118.83969510634819</v>
      </c>
      <c r="V6757" s="163">
        <f t="shared" si="1058"/>
        <v>0.05</v>
      </c>
      <c r="W6757" s="164">
        <f t="shared" si="1059"/>
        <v>473842086.05592448</v>
      </c>
      <c r="X6757" s="164">
        <f t="shared" si="1060"/>
        <v>-123050596.32814188</v>
      </c>
    </row>
    <row r="6758" spans="10:24" x14ac:dyDescent="0.25">
      <c r="J6758">
        <v>6755</v>
      </c>
      <c r="K6758" s="43">
        <v>0.98244446741993063</v>
      </c>
      <c r="L6758">
        <v>9.4447416539368612E-2</v>
      </c>
      <c r="M6758">
        <v>0.62395506071725071</v>
      </c>
      <c r="N6758" s="44">
        <v>0.61007771084382356</v>
      </c>
      <c r="O6758" s="161">
        <f t="shared" si="1051"/>
        <v>9000000</v>
      </c>
      <c r="P6758" s="162">
        <f t="shared" si="1052"/>
        <v>160.29216735235869</v>
      </c>
      <c r="Q6758" s="162">
        <f t="shared" si="1053"/>
        <v>141.31769786930715</v>
      </c>
      <c r="R6758" s="163">
        <f t="shared" si="1054"/>
        <v>1</v>
      </c>
      <c r="S6758" s="161">
        <f t="shared" si="1055"/>
        <v>9000000</v>
      </c>
      <c r="T6758" s="162">
        <f t="shared" si="1056"/>
        <v>183.43072245078622</v>
      </c>
      <c r="U6758" s="162">
        <f t="shared" si="1057"/>
        <v>128.15884893465358</v>
      </c>
      <c r="V6758" s="163">
        <f t="shared" si="1058"/>
        <v>1</v>
      </c>
      <c r="W6758" s="164">
        <f t="shared" si="1059"/>
        <v>120770225.34746382</v>
      </c>
      <c r="X6758" s="164">
        <f t="shared" si="1060"/>
        <v>347446861.64519382</v>
      </c>
    </row>
    <row r="6759" spans="10:24" x14ac:dyDescent="0.25">
      <c r="J6759">
        <v>6756</v>
      </c>
      <c r="K6759" s="43">
        <v>0.42721184579844362</v>
      </c>
      <c r="L6759">
        <v>0.18044431190956378</v>
      </c>
      <c r="M6759">
        <v>4.4110349011918459E-2</v>
      </c>
      <c r="N6759" s="44">
        <v>0.84493460846570523</v>
      </c>
      <c r="O6759" s="161">
        <f t="shared" si="1051"/>
        <v>5000000</v>
      </c>
      <c r="P6759" s="162">
        <f t="shared" si="1052"/>
        <v>166.29490295727399</v>
      </c>
      <c r="Q6759" s="162">
        <f t="shared" si="1053"/>
        <v>100.90281714926681</v>
      </c>
      <c r="R6759" s="163">
        <f t="shared" si="1054"/>
        <v>1</v>
      </c>
      <c r="S6759" s="161">
        <f t="shared" si="1055"/>
        <v>6000000</v>
      </c>
      <c r="T6759" s="162">
        <f t="shared" si="1056"/>
        <v>185.43163431909133</v>
      </c>
      <c r="U6759" s="162">
        <f t="shared" si="1057"/>
        <v>107.9514085746334</v>
      </c>
      <c r="V6759" s="163">
        <f t="shared" si="1058"/>
        <v>1</v>
      </c>
      <c r="W6759" s="164">
        <f t="shared" si="1059"/>
        <v>276960429.0400359</v>
      </c>
      <c r="X6759" s="164">
        <f t="shared" si="1060"/>
        <v>314881354.46674758</v>
      </c>
    </row>
    <row r="6760" spans="10:24" x14ac:dyDescent="0.25">
      <c r="J6760">
        <v>6757</v>
      </c>
      <c r="K6760" s="43">
        <v>7.5991719437960348E-2</v>
      </c>
      <c r="L6760">
        <v>0.35990889775762236</v>
      </c>
      <c r="M6760">
        <v>0.55266348872196913</v>
      </c>
      <c r="N6760" s="44">
        <v>0.88912289219572116</v>
      </c>
      <c r="O6760" s="161">
        <f t="shared" si="1051"/>
        <v>2000000</v>
      </c>
      <c r="P6760" s="162">
        <f t="shared" si="1052"/>
        <v>174.61946525781386</v>
      </c>
      <c r="Q6760" s="162">
        <f t="shared" si="1053"/>
        <v>137.64787083736192</v>
      </c>
      <c r="R6760" s="163">
        <f t="shared" si="1054"/>
        <v>1</v>
      </c>
      <c r="S6760" s="161">
        <f t="shared" si="1055"/>
        <v>2000000</v>
      </c>
      <c r="T6760" s="162">
        <f t="shared" si="1056"/>
        <v>188.2064884192713</v>
      </c>
      <c r="U6760" s="162">
        <f t="shared" si="1057"/>
        <v>126.32393541868096</v>
      </c>
      <c r="V6760" s="163">
        <f t="shared" si="1058"/>
        <v>1</v>
      </c>
      <c r="W6760" s="164">
        <f t="shared" si="1059"/>
        <v>23943188.840903878</v>
      </c>
      <c r="X6760" s="164">
        <f t="shared" si="1060"/>
        <v>-26234893.998819336</v>
      </c>
    </row>
    <row r="6761" spans="10:24" x14ac:dyDescent="0.25">
      <c r="J6761">
        <v>6758</v>
      </c>
      <c r="K6761" s="43">
        <v>3.9870243487795998E-2</v>
      </c>
      <c r="L6761">
        <v>0.80212634096634894</v>
      </c>
      <c r="M6761">
        <v>0.86009280314457437</v>
      </c>
      <c r="N6761" s="44">
        <v>0.37143922354337655</v>
      </c>
      <c r="O6761" s="161">
        <f t="shared" si="1051"/>
        <v>1000000</v>
      </c>
      <c r="P6761" s="162">
        <f t="shared" si="1052"/>
        <v>192.73861190860265</v>
      </c>
      <c r="Q6761" s="162">
        <f t="shared" si="1053"/>
        <v>156.61472767590985</v>
      </c>
      <c r="R6761" s="163">
        <f t="shared" si="1054"/>
        <v>1</v>
      </c>
      <c r="S6761" s="161">
        <f t="shared" si="1055"/>
        <v>1000000</v>
      </c>
      <c r="T6761" s="162">
        <f t="shared" si="1056"/>
        <v>194.24620396953421</v>
      </c>
      <c r="U6761" s="162">
        <f t="shared" si="1057"/>
        <v>135.80736383795494</v>
      </c>
      <c r="V6761" s="163">
        <f t="shared" si="1058"/>
        <v>1</v>
      </c>
      <c r="W6761" s="164">
        <f t="shared" si="1059"/>
        <v>-13876115.7673072</v>
      </c>
      <c r="X6761" s="164">
        <f t="shared" si="1060"/>
        <v>-91561159.86842072</v>
      </c>
    </row>
    <row r="6762" spans="10:24" x14ac:dyDescent="0.25">
      <c r="J6762">
        <v>6759</v>
      </c>
      <c r="K6762" s="43">
        <v>0.17270383269567036</v>
      </c>
      <c r="L6762">
        <v>0.8881734329315647</v>
      </c>
      <c r="M6762">
        <v>0.43769047937466299</v>
      </c>
      <c r="N6762" s="44">
        <v>0.65549879525679589</v>
      </c>
      <c r="O6762" s="161">
        <f t="shared" si="1051"/>
        <v>2000000</v>
      </c>
      <c r="P6762" s="162">
        <f t="shared" si="1052"/>
        <v>198.25307157490619</v>
      </c>
      <c r="Q6762" s="162">
        <f t="shared" si="1053"/>
        <v>131.86345404993151</v>
      </c>
      <c r="R6762" s="163">
        <f t="shared" si="1054"/>
        <v>1</v>
      </c>
      <c r="S6762" s="161">
        <f t="shared" si="1055"/>
        <v>5000000</v>
      </c>
      <c r="T6762" s="162">
        <f t="shared" si="1056"/>
        <v>196.08435719163541</v>
      </c>
      <c r="U6762" s="162">
        <f t="shared" si="1057"/>
        <v>123.43172702496575</v>
      </c>
      <c r="V6762" s="163">
        <f t="shared" si="1058"/>
        <v>1</v>
      </c>
      <c r="W6762" s="164">
        <f t="shared" si="1059"/>
        <v>82779235.049949363</v>
      </c>
      <c r="X6762" s="164">
        <f t="shared" si="1060"/>
        <v>213263150.83334827</v>
      </c>
    </row>
    <row r="6763" spans="10:24" x14ac:dyDescent="0.25">
      <c r="J6763">
        <v>6760</v>
      </c>
      <c r="K6763" s="43">
        <v>0.67762809064121243</v>
      </c>
      <c r="L6763">
        <v>2.4734854350778268E-2</v>
      </c>
      <c r="M6763">
        <v>0.26068656705922988</v>
      </c>
      <c r="N6763" s="44">
        <v>8.9954669767261408E-2</v>
      </c>
      <c r="O6763" s="161">
        <f t="shared" si="1051"/>
        <v>6000000</v>
      </c>
      <c r="P6763" s="162">
        <f t="shared" si="1052"/>
        <v>150.53218568819665</v>
      </c>
      <c r="Q6763" s="162">
        <f t="shared" si="1053"/>
        <v>122.17539609120635</v>
      </c>
      <c r="R6763" s="163">
        <f t="shared" si="1054"/>
        <v>1</v>
      </c>
      <c r="S6763" s="161">
        <f t="shared" si="1055"/>
        <v>7000000</v>
      </c>
      <c r="T6763" s="162">
        <f t="shared" si="1056"/>
        <v>180.17739522939888</v>
      </c>
      <c r="U6763" s="162">
        <f t="shared" si="1057"/>
        <v>118.58769804560318</v>
      </c>
      <c r="V6763" s="163">
        <f t="shared" si="1058"/>
        <v>0.9</v>
      </c>
      <c r="W6763" s="164">
        <f t="shared" si="1059"/>
        <v>120140737.58194178</v>
      </c>
      <c r="X6763" s="164">
        <f t="shared" si="1060"/>
        <v>238015092.25791299</v>
      </c>
    </row>
    <row r="6764" spans="10:24" x14ac:dyDescent="0.25">
      <c r="J6764">
        <v>6761</v>
      </c>
      <c r="K6764" s="43">
        <v>0.57973448495979496</v>
      </c>
      <c r="L6764">
        <v>0.72937678418691587</v>
      </c>
      <c r="M6764">
        <v>0.32658552349110692</v>
      </c>
      <c r="N6764" s="44">
        <v>0.6527742784533731</v>
      </c>
      <c r="O6764" s="161">
        <f t="shared" si="1051"/>
        <v>6000000</v>
      </c>
      <c r="P6764" s="162">
        <f t="shared" si="1052"/>
        <v>189.16393847757018</v>
      </c>
      <c r="Q6764" s="162">
        <f t="shared" si="1053"/>
        <v>126.01277408615081</v>
      </c>
      <c r="R6764" s="163">
        <f t="shared" si="1054"/>
        <v>1</v>
      </c>
      <c r="S6764" s="161">
        <f t="shared" si="1055"/>
        <v>6000000</v>
      </c>
      <c r="T6764" s="162">
        <f t="shared" si="1056"/>
        <v>193.05464615919007</v>
      </c>
      <c r="U6764" s="162">
        <f t="shared" si="1057"/>
        <v>120.50638704307541</v>
      </c>
      <c r="V6764" s="163">
        <f t="shared" si="1058"/>
        <v>1</v>
      </c>
      <c r="W6764" s="164">
        <f t="shared" si="1059"/>
        <v>328906986.34851623</v>
      </c>
      <c r="X6764" s="164">
        <f t="shared" si="1060"/>
        <v>285289554.696688</v>
      </c>
    </row>
    <row r="6765" spans="10:24" x14ac:dyDescent="0.25">
      <c r="J6765">
        <v>6762</v>
      </c>
      <c r="K6765" s="43">
        <v>0.77141686435894463</v>
      </c>
      <c r="L6765">
        <v>0.56408566473935007</v>
      </c>
      <c r="M6765">
        <v>0.68311818062308516</v>
      </c>
      <c r="N6765" s="44">
        <v>0.56812844736929125</v>
      </c>
      <c r="O6765" s="161">
        <f t="shared" si="1051"/>
        <v>7000000</v>
      </c>
      <c r="P6765" s="162">
        <f t="shared" si="1052"/>
        <v>182.42004190880718</v>
      </c>
      <c r="Q6765" s="162">
        <f t="shared" si="1053"/>
        <v>144.52872431546484</v>
      </c>
      <c r="R6765" s="163">
        <f t="shared" si="1054"/>
        <v>1</v>
      </c>
      <c r="S6765" s="161">
        <f t="shared" si="1055"/>
        <v>7000000</v>
      </c>
      <c r="T6765" s="162">
        <f t="shared" si="1056"/>
        <v>190.80668063626905</v>
      </c>
      <c r="U6765" s="162">
        <f t="shared" si="1057"/>
        <v>129.76436215773242</v>
      </c>
      <c r="V6765" s="163">
        <f t="shared" si="1058"/>
        <v>1</v>
      </c>
      <c r="W6765" s="164">
        <f t="shared" si="1059"/>
        <v>215239223.15339634</v>
      </c>
      <c r="X6765" s="164">
        <f t="shared" si="1060"/>
        <v>277296229.34975642</v>
      </c>
    </row>
    <row r="6766" spans="10:24" x14ac:dyDescent="0.25">
      <c r="J6766">
        <v>6763</v>
      </c>
      <c r="K6766" s="43">
        <v>0.48079428722430773</v>
      </c>
      <c r="L6766">
        <v>0.39359833235216235</v>
      </c>
      <c r="M6766">
        <v>0.47306052361805051</v>
      </c>
      <c r="N6766" s="44">
        <v>0.50915066416590171</v>
      </c>
      <c r="O6766" s="161">
        <f t="shared" si="1051"/>
        <v>5000000</v>
      </c>
      <c r="P6766" s="162">
        <f t="shared" si="1052"/>
        <v>175.95070992465813</v>
      </c>
      <c r="Q6766" s="162">
        <f t="shared" si="1053"/>
        <v>133.64842689612902</v>
      </c>
      <c r="R6766" s="163">
        <f t="shared" si="1054"/>
        <v>1</v>
      </c>
      <c r="S6766" s="161">
        <f t="shared" si="1055"/>
        <v>6000000</v>
      </c>
      <c r="T6766" s="162">
        <f t="shared" si="1056"/>
        <v>188.65023664155271</v>
      </c>
      <c r="U6766" s="162">
        <f t="shared" si="1057"/>
        <v>124.32421344806451</v>
      </c>
      <c r="V6766" s="163">
        <f t="shared" si="1058"/>
        <v>1</v>
      </c>
      <c r="W6766" s="164">
        <f t="shared" si="1059"/>
        <v>161511415.14264551</v>
      </c>
      <c r="X6766" s="164">
        <f t="shared" si="1060"/>
        <v>235956139.1609292</v>
      </c>
    </row>
    <row r="6767" spans="10:24" x14ac:dyDescent="0.25">
      <c r="J6767">
        <v>6764</v>
      </c>
      <c r="K6767" s="43">
        <v>0.61474878978008651</v>
      </c>
      <c r="L6767">
        <v>9.2050620268998129E-2</v>
      </c>
      <c r="M6767">
        <v>0.52305916902118732</v>
      </c>
      <c r="N6767" s="44">
        <v>6.7041336099098459E-3</v>
      </c>
      <c r="O6767" s="161">
        <f t="shared" si="1051"/>
        <v>6000000</v>
      </c>
      <c r="P6767" s="162">
        <f t="shared" si="1052"/>
        <v>160.07650930328185</v>
      </c>
      <c r="Q6767" s="162">
        <f t="shared" si="1053"/>
        <v>136.15665974900199</v>
      </c>
      <c r="R6767" s="163">
        <f t="shared" si="1054"/>
        <v>1</v>
      </c>
      <c r="S6767" s="161">
        <f t="shared" si="1055"/>
        <v>7000000</v>
      </c>
      <c r="T6767" s="162">
        <f t="shared" si="1056"/>
        <v>183.35883643442727</v>
      </c>
      <c r="U6767" s="162">
        <f t="shared" si="1057"/>
        <v>125.57832987450099</v>
      </c>
      <c r="V6767" s="163">
        <f t="shared" si="1058"/>
        <v>0.05</v>
      </c>
      <c r="W6767" s="164">
        <f t="shared" si="1059"/>
        <v>93519097.325679183</v>
      </c>
      <c r="X6767" s="164">
        <f t="shared" si="1060"/>
        <v>-129776822.7040258</v>
      </c>
    </row>
    <row r="6768" spans="10:24" x14ac:dyDescent="0.25">
      <c r="J6768">
        <v>6765</v>
      </c>
      <c r="K6768" s="43">
        <v>0.19627557005037199</v>
      </c>
      <c r="L6768">
        <v>0.98349859385225091</v>
      </c>
      <c r="M6768">
        <v>0.10625420326956836</v>
      </c>
      <c r="N6768" s="44">
        <v>0.45124751277584452</v>
      </c>
      <c r="O6768" s="161">
        <f t="shared" si="1051"/>
        <v>2000000</v>
      </c>
      <c r="P6768" s="162">
        <f t="shared" si="1052"/>
        <v>211.98073614666038</v>
      </c>
      <c r="Q6768" s="162">
        <f t="shared" si="1053"/>
        <v>110.06604840171799</v>
      </c>
      <c r="R6768" s="163">
        <f t="shared" si="1054"/>
        <v>1</v>
      </c>
      <c r="S6768" s="161">
        <f t="shared" si="1055"/>
        <v>5000000</v>
      </c>
      <c r="T6768" s="162">
        <f t="shared" si="1056"/>
        <v>200.66024538222013</v>
      </c>
      <c r="U6768" s="162">
        <f t="shared" si="1057"/>
        <v>112.533024200859</v>
      </c>
      <c r="V6768" s="163">
        <f t="shared" si="1058"/>
        <v>1</v>
      </c>
      <c r="W6768" s="164">
        <f t="shared" si="1059"/>
        <v>153829375.48988476</v>
      </c>
      <c r="X6768" s="164">
        <f t="shared" si="1060"/>
        <v>290636105.90680563</v>
      </c>
    </row>
    <row r="6769" spans="10:24" x14ac:dyDescent="0.25">
      <c r="J6769">
        <v>6766</v>
      </c>
      <c r="K6769" s="43">
        <v>0.14349231150144459</v>
      </c>
      <c r="L6769">
        <v>0.81479496914278571</v>
      </c>
      <c r="M6769">
        <v>0.84458167828625808</v>
      </c>
      <c r="N6769" s="44">
        <v>0.24550857763187173</v>
      </c>
      <c r="O6769" s="161">
        <f t="shared" si="1051"/>
        <v>2000000</v>
      </c>
      <c r="P6769" s="162">
        <f t="shared" si="1052"/>
        <v>193.43558279328894</v>
      </c>
      <c r="Q6769" s="162">
        <f t="shared" si="1053"/>
        <v>155.26936125783928</v>
      </c>
      <c r="R6769" s="163">
        <f t="shared" si="1054"/>
        <v>1</v>
      </c>
      <c r="S6769" s="161">
        <f t="shared" si="1055"/>
        <v>2000000</v>
      </c>
      <c r="T6769" s="162">
        <f t="shared" si="1056"/>
        <v>194.47852759776299</v>
      </c>
      <c r="U6769" s="162">
        <f t="shared" si="1057"/>
        <v>135.13468062891965</v>
      </c>
      <c r="V6769" s="163">
        <f t="shared" si="1058"/>
        <v>1</v>
      </c>
      <c r="W6769" s="164">
        <f t="shared" si="1059"/>
        <v>26332443.070899338</v>
      </c>
      <c r="X6769" s="164">
        <f t="shared" si="1060"/>
        <v>-31312306.062313318</v>
      </c>
    </row>
    <row r="6770" spans="10:24" x14ac:dyDescent="0.25">
      <c r="J6770">
        <v>6767</v>
      </c>
      <c r="K6770" s="43">
        <v>0.22895245122380026</v>
      </c>
      <c r="L6770">
        <v>0.74988064982423119</v>
      </c>
      <c r="M6770">
        <v>0.24078303824016611</v>
      </c>
      <c r="N6770" s="44">
        <v>0.33623431954025551</v>
      </c>
      <c r="O6770" s="161">
        <f t="shared" si="1051"/>
        <v>2000000</v>
      </c>
      <c r="P6770" s="162">
        <f t="shared" si="1052"/>
        <v>190.11171328275503</v>
      </c>
      <c r="Q6770" s="162">
        <f t="shared" si="1053"/>
        <v>120.9242807352455</v>
      </c>
      <c r="R6770" s="163">
        <f t="shared" si="1054"/>
        <v>1</v>
      </c>
      <c r="S6770" s="161">
        <f t="shared" si="1055"/>
        <v>5000000</v>
      </c>
      <c r="T6770" s="162">
        <f t="shared" si="1056"/>
        <v>193.37057109425166</v>
      </c>
      <c r="U6770" s="162">
        <f t="shared" si="1057"/>
        <v>117.96214036762275</v>
      </c>
      <c r="V6770" s="163">
        <f t="shared" si="1058"/>
        <v>1</v>
      </c>
      <c r="W6770" s="164">
        <f t="shared" si="1059"/>
        <v>88374865.095019072</v>
      </c>
      <c r="X6770" s="164">
        <f t="shared" si="1060"/>
        <v>227042153.63314456</v>
      </c>
    </row>
    <row r="6771" spans="10:24" x14ac:dyDescent="0.25">
      <c r="J6771">
        <v>6768</v>
      </c>
      <c r="K6771" s="43">
        <v>0.96826735606254155</v>
      </c>
      <c r="L6771">
        <v>0.41130337154454011</v>
      </c>
      <c r="M6771">
        <v>0.17096080900983557</v>
      </c>
      <c r="N6771" s="44">
        <v>0.71455123330620851</v>
      </c>
      <c r="O6771" s="161">
        <f t="shared" si="1051"/>
        <v>9000000</v>
      </c>
      <c r="P6771" s="162">
        <f t="shared" si="1052"/>
        <v>176.63709754018214</v>
      </c>
      <c r="Q6771" s="162">
        <f t="shared" si="1053"/>
        <v>115.99249510781577</v>
      </c>
      <c r="R6771" s="163">
        <f t="shared" si="1054"/>
        <v>1</v>
      </c>
      <c r="S6771" s="161">
        <f t="shared" si="1055"/>
        <v>9000000</v>
      </c>
      <c r="T6771" s="162">
        <f t="shared" si="1056"/>
        <v>188.87903251339404</v>
      </c>
      <c r="U6771" s="162">
        <f t="shared" si="1057"/>
        <v>115.49624755390789</v>
      </c>
      <c r="V6771" s="163">
        <f t="shared" si="1058"/>
        <v>1</v>
      </c>
      <c r="W6771" s="164">
        <f t="shared" si="1059"/>
        <v>495801421.89129734</v>
      </c>
      <c r="X6771" s="164">
        <f t="shared" si="1060"/>
        <v>510445064.63537526</v>
      </c>
    </row>
    <row r="6772" spans="10:24" x14ac:dyDescent="0.25">
      <c r="J6772">
        <v>6769</v>
      </c>
      <c r="K6772" s="43">
        <v>0.88776635694339279</v>
      </c>
      <c r="L6772">
        <v>0.44705247345264076</v>
      </c>
      <c r="M6772">
        <v>0.13629756785789415</v>
      </c>
      <c r="N6772" s="44">
        <v>0.92743522469863882</v>
      </c>
      <c r="O6772" s="161">
        <f t="shared" si="1051"/>
        <v>7000000</v>
      </c>
      <c r="P6772" s="162">
        <f t="shared" si="1052"/>
        <v>178.00332269197958</v>
      </c>
      <c r="Q6772" s="162">
        <f t="shared" si="1053"/>
        <v>113.05788357066928</v>
      </c>
      <c r="R6772" s="163">
        <f t="shared" si="1054"/>
        <v>1</v>
      </c>
      <c r="S6772" s="161">
        <f t="shared" si="1055"/>
        <v>7000000</v>
      </c>
      <c r="T6772" s="162">
        <f t="shared" si="1056"/>
        <v>189.33444089732652</v>
      </c>
      <c r="U6772" s="162">
        <f t="shared" si="1057"/>
        <v>114.02894178533464</v>
      </c>
      <c r="V6772" s="163">
        <f t="shared" si="1058"/>
        <v>1</v>
      </c>
      <c r="W6772" s="164">
        <f t="shared" si="1059"/>
        <v>404618073.84917212</v>
      </c>
      <c r="X6772" s="164">
        <f t="shared" si="1060"/>
        <v>377138493.78394318</v>
      </c>
    </row>
    <row r="6773" spans="10:24" x14ac:dyDescent="0.25">
      <c r="J6773">
        <v>6770</v>
      </c>
      <c r="K6773" s="43">
        <v>4.0912666875894343E-2</v>
      </c>
      <c r="L6773">
        <v>0.90106812643307044</v>
      </c>
      <c r="M6773">
        <v>0.69563382014341757</v>
      </c>
      <c r="N6773" s="44">
        <v>0.28349010901755867</v>
      </c>
      <c r="O6773" s="161">
        <f t="shared" si="1051"/>
        <v>1000000</v>
      </c>
      <c r="P6773" s="162">
        <f t="shared" si="1052"/>
        <v>199.3149256803506</v>
      </c>
      <c r="Q6773" s="162">
        <f t="shared" si="1053"/>
        <v>145.23767534130852</v>
      </c>
      <c r="R6773" s="163">
        <f t="shared" si="1054"/>
        <v>1</v>
      </c>
      <c r="S6773" s="161">
        <f t="shared" si="1055"/>
        <v>1000000</v>
      </c>
      <c r="T6773" s="162">
        <f t="shared" si="1056"/>
        <v>196.43830856011687</v>
      </c>
      <c r="U6773" s="162">
        <f t="shared" si="1057"/>
        <v>130.11883767065424</v>
      </c>
      <c r="V6773" s="163">
        <f t="shared" si="1058"/>
        <v>1</v>
      </c>
      <c r="W6773" s="164">
        <f t="shared" si="1059"/>
        <v>4077250.3390420824</v>
      </c>
      <c r="X6773" s="164">
        <f t="shared" si="1060"/>
        <v>-83680529.11053738</v>
      </c>
    </row>
    <row r="6774" spans="10:24" x14ac:dyDescent="0.25">
      <c r="J6774">
        <v>6771</v>
      </c>
      <c r="K6774" s="43">
        <v>0.22933373994537543</v>
      </c>
      <c r="L6774">
        <v>0.20283038048177493</v>
      </c>
      <c r="M6774">
        <v>0.29848000545254272</v>
      </c>
      <c r="N6774" s="44">
        <v>0.7277750751868356</v>
      </c>
      <c r="O6774" s="161">
        <f t="shared" si="1051"/>
        <v>2000000</v>
      </c>
      <c r="P6774" s="162">
        <f t="shared" si="1052"/>
        <v>167.52669066466541</v>
      </c>
      <c r="Q6774" s="162">
        <f t="shared" si="1053"/>
        <v>124.42445585476244</v>
      </c>
      <c r="R6774" s="163">
        <f t="shared" si="1054"/>
        <v>1</v>
      </c>
      <c r="S6774" s="161">
        <f t="shared" si="1055"/>
        <v>5000000</v>
      </c>
      <c r="T6774" s="162">
        <f t="shared" si="1056"/>
        <v>185.84223022155513</v>
      </c>
      <c r="U6774" s="162">
        <f t="shared" si="1057"/>
        <v>119.71222792738122</v>
      </c>
      <c r="V6774" s="163">
        <f t="shared" si="1058"/>
        <v>1</v>
      </c>
      <c r="W6774" s="164">
        <f t="shared" si="1059"/>
        <v>36204469.619805932</v>
      </c>
      <c r="X6774" s="164">
        <f t="shared" si="1060"/>
        <v>180650011.47086954</v>
      </c>
    </row>
    <row r="6775" spans="10:24" x14ac:dyDescent="0.25">
      <c r="J6775">
        <v>6772</v>
      </c>
      <c r="K6775" s="43">
        <v>0.1964650837397719</v>
      </c>
      <c r="L6775">
        <v>0.8236531035106186</v>
      </c>
      <c r="M6775">
        <v>0.48907408382766659</v>
      </c>
      <c r="N6775" s="44">
        <v>0.10278658722499179</v>
      </c>
      <c r="O6775" s="161">
        <f t="shared" si="1051"/>
        <v>2000000</v>
      </c>
      <c r="P6775" s="162">
        <f t="shared" si="1052"/>
        <v>193.94065355564339</v>
      </c>
      <c r="Q6775" s="162">
        <f t="shared" si="1053"/>
        <v>134.45218730050311</v>
      </c>
      <c r="R6775" s="163">
        <f t="shared" si="1054"/>
        <v>1</v>
      </c>
      <c r="S6775" s="161">
        <f t="shared" si="1055"/>
        <v>5000000</v>
      </c>
      <c r="T6775" s="162">
        <f t="shared" si="1056"/>
        <v>194.64688451854781</v>
      </c>
      <c r="U6775" s="162">
        <f t="shared" si="1057"/>
        <v>124.72609365025156</v>
      </c>
      <c r="V6775" s="163">
        <f t="shared" si="1058"/>
        <v>0.9</v>
      </c>
      <c r="W6775" s="164">
        <f t="shared" si="1059"/>
        <v>68976932.510280564</v>
      </c>
      <c r="X6775" s="164">
        <f t="shared" si="1060"/>
        <v>164643558.90733314</v>
      </c>
    </row>
    <row r="6776" spans="10:24" x14ac:dyDescent="0.25">
      <c r="J6776">
        <v>6773</v>
      </c>
      <c r="K6776" s="43">
        <v>0.41411047129888201</v>
      </c>
      <c r="L6776">
        <v>0.49968546987397577</v>
      </c>
      <c r="M6776">
        <v>0.34411521893017472</v>
      </c>
      <c r="N6776" s="44">
        <v>0.5598646987241338</v>
      </c>
      <c r="O6776" s="161">
        <f t="shared" si="1051"/>
        <v>5000000</v>
      </c>
      <c r="P6776" s="162">
        <f t="shared" si="1052"/>
        <v>179.9881738471681</v>
      </c>
      <c r="Q6776" s="162">
        <f t="shared" si="1053"/>
        <v>126.97484693928425</v>
      </c>
      <c r="R6776" s="163">
        <f t="shared" si="1054"/>
        <v>1</v>
      </c>
      <c r="S6776" s="161">
        <f t="shared" si="1055"/>
        <v>6000000</v>
      </c>
      <c r="T6776" s="162">
        <f t="shared" si="1056"/>
        <v>189.99605794905602</v>
      </c>
      <c r="U6776" s="162">
        <f t="shared" si="1057"/>
        <v>120.98742346964212</v>
      </c>
      <c r="V6776" s="163">
        <f t="shared" si="1058"/>
        <v>1</v>
      </c>
      <c r="W6776" s="164">
        <f t="shared" si="1059"/>
        <v>215066634.53941926</v>
      </c>
      <c r="X6776" s="164">
        <f t="shared" si="1060"/>
        <v>264051806.87648338</v>
      </c>
    </row>
    <row r="6777" spans="10:24" x14ac:dyDescent="0.25">
      <c r="J6777">
        <v>6774</v>
      </c>
      <c r="K6777" s="43">
        <v>0.19263750034468163</v>
      </c>
      <c r="L6777">
        <v>0.82528663105114142</v>
      </c>
      <c r="M6777">
        <v>0.64787682093796017</v>
      </c>
      <c r="N6777" s="44">
        <v>0.84998028044663998</v>
      </c>
      <c r="O6777" s="161">
        <f t="shared" si="1051"/>
        <v>2000000</v>
      </c>
      <c r="P6777" s="162">
        <f t="shared" si="1052"/>
        <v>194.03552716613183</v>
      </c>
      <c r="Q6777" s="162">
        <f t="shared" si="1053"/>
        <v>142.59189231694859</v>
      </c>
      <c r="R6777" s="163">
        <f t="shared" si="1054"/>
        <v>1</v>
      </c>
      <c r="S6777" s="161">
        <f t="shared" si="1055"/>
        <v>5000000</v>
      </c>
      <c r="T6777" s="162">
        <f t="shared" si="1056"/>
        <v>194.67850905537728</v>
      </c>
      <c r="U6777" s="162">
        <f t="shared" si="1057"/>
        <v>128.79594615847429</v>
      </c>
      <c r="V6777" s="163">
        <f t="shared" si="1058"/>
        <v>1</v>
      </c>
      <c r="W6777" s="164">
        <f t="shared" si="1059"/>
        <v>52887269.698366478</v>
      </c>
      <c r="X6777" s="164">
        <f t="shared" si="1060"/>
        <v>179412814.48451489</v>
      </c>
    </row>
    <row r="6778" spans="10:24" x14ac:dyDescent="0.25">
      <c r="J6778">
        <v>6775</v>
      </c>
      <c r="K6778" s="43">
        <v>0.13266957665341683</v>
      </c>
      <c r="L6778">
        <v>0.58147046970426419</v>
      </c>
      <c r="M6778">
        <v>6.4411558865387852E-2</v>
      </c>
      <c r="N6778" s="44">
        <v>0.74852573441269976</v>
      </c>
      <c r="O6778" s="161">
        <f t="shared" si="1051"/>
        <v>2000000</v>
      </c>
      <c r="P6778" s="162">
        <f t="shared" si="1052"/>
        <v>183.08485094706802</v>
      </c>
      <c r="Q6778" s="162">
        <f t="shared" si="1053"/>
        <v>104.62481588474925</v>
      </c>
      <c r="R6778" s="163">
        <f t="shared" si="1054"/>
        <v>1</v>
      </c>
      <c r="S6778" s="161">
        <f t="shared" si="1055"/>
        <v>2000000</v>
      </c>
      <c r="T6778" s="162">
        <f t="shared" si="1056"/>
        <v>191.02828364902268</v>
      </c>
      <c r="U6778" s="162">
        <f t="shared" si="1057"/>
        <v>109.81240794237462</v>
      </c>
      <c r="V6778" s="163">
        <f t="shared" si="1058"/>
        <v>1</v>
      </c>
      <c r="W6778" s="164">
        <f t="shared" si="1059"/>
        <v>106920070.12463754</v>
      </c>
      <c r="X6778" s="164">
        <f t="shared" si="1060"/>
        <v>12431751.413296133</v>
      </c>
    </row>
    <row r="6779" spans="10:24" x14ac:dyDescent="0.25">
      <c r="J6779">
        <v>6776</v>
      </c>
      <c r="K6779" s="43">
        <v>0.95145996906720243</v>
      </c>
      <c r="L6779">
        <v>0.85809190604922514</v>
      </c>
      <c r="M6779">
        <v>7.5013672233177897E-2</v>
      </c>
      <c r="N6779" s="44">
        <v>0.99422593296607464</v>
      </c>
      <c r="O6779" s="161">
        <f t="shared" si="1051"/>
        <v>9000000</v>
      </c>
      <c r="P6779" s="162">
        <f t="shared" si="1052"/>
        <v>196.07678915885421</v>
      </c>
      <c r="Q6779" s="162">
        <f t="shared" si="1053"/>
        <v>106.21130216146676</v>
      </c>
      <c r="R6779" s="163">
        <f t="shared" si="1054"/>
        <v>1</v>
      </c>
      <c r="S6779" s="161">
        <f t="shared" si="1055"/>
        <v>9000000</v>
      </c>
      <c r="T6779" s="162">
        <f t="shared" si="1056"/>
        <v>195.35892971961806</v>
      </c>
      <c r="U6779" s="162">
        <f t="shared" si="1057"/>
        <v>110.60565108073338</v>
      </c>
      <c r="V6779" s="163">
        <f t="shared" si="1058"/>
        <v>1</v>
      </c>
      <c r="W6779" s="164">
        <f t="shared" si="1059"/>
        <v>758789382.97648704</v>
      </c>
      <c r="X6779" s="164">
        <f t="shared" si="1060"/>
        <v>612779507.74996209</v>
      </c>
    </row>
    <row r="6780" spans="10:24" x14ac:dyDescent="0.25">
      <c r="J6780">
        <v>6777</v>
      </c>
      <c r="K6780" s="43">
        <v>0.12803144396375843</v>
      </c>
      <c r="L6780">
        <v>0.35985978569822086</v>
      </c>
      <c r="M6780">
        <v>0.57582514767194837</v>
      </c>
      <c r="N6780" s="44">
        <v>0.27678348846072531</v>
      </c>
      <c r="O6780" s="161">
        <f t="shared" si="1051"/>
        <v>2000000</v>
      </c>
      <c r="P6780" s="162">
        <f t="shared" si="1052"/>
        <v>174.6174959240505</v>
      </c>
      <c r="Q6780" s="162">
        <f t="shared" si="1053"/>
        <v>138.8244901251428</v>
      </c>
      <c r="R6780" s="163">
        <f t="shared" si="1054"/>
        <v>1</v>
      </c>
      <c r="S6780" s="161">
        <f t="shared" si="1055"/>
        <v>2000000</v>
      </c>
      <c r="T6780" s="162">
        <f t="shared" si="1056"/>
        <v>188.20583197468349</v>
      </c>
      <c r="U6780" s="162">
        <f t="shared" si="1057"/>
        <v>126.9122450625714</v>
      </c>
      <c r="V6780" s="163">
        <f t="shared" si="1058"/>
        <v>1</v>
      </c>
      <c r="W6780" s="164">
        <f t="shared" si="1059"/>
        <v>21586011.597815394</v>
      </c>
      <c r="X6780" s="164">
        <f t="shared" si="1060"/>
        <v>-27412826.175775826</v>
      </c>
    </row>
    <row r="6781" spans="10:24" x14ac:dyDescent="0.25">
      <c r="J6781">
        <v>6778</v>
      </c>
      <c r="K6781" s="43">
        <v>0.85057599531650385</v>
      </c>
      <c r="L6781">
        <v>0.9375142307726323</v>
      </c>
      <c r="M6781">
        <v>0.69688146376288829</v>
      </c>
      <c r="N6781" s="44">
        <v>0.34314588665600343</v>
      </c>
      <c r="O6781" s="161">
        <f t="shared" si="1051"/>
        <v>7000000</v>
      </c>
      <c r="P6781" s="162">
        <f t="shared" si="1052"/>
        <v>203.01354400599189</v>
      </c>
      <c r="Q6781" s="162">
        <f t="shared" si="1053"/>
        <v>145.30904374603466</v>
      </c>
      <c r="R6781" s="163">
        <f t="shared" si="1054"/>
        <v>1</v>
      </c>
      <c r="S6781" s="161">
        <f t="shared" si="1055"/>
        <v>7000000</v>
      </c>
      <c r="T6781" s="162">
        <f t="shared" si="1056"/>
        <v>197.67118133533063</v>
      </c>
      <c r="U6781" s="162">
        <f t="shared" si="1057"/>
        <v>130.15452187301733</v>
      </c>
      <c r="V6781" s="163">
        <f t="shared" si="1058"/>
        <v>1</v>
      </c>
      <c r="W6781" s="164">
        <f t="shared" si="1059"/>
        <v>353931501.8197006</v>
      </c>
      <c r="X6781" s="164">
        <f t="shared" si="1060"/>
        <v>322616616.23619312</v>
      </c>
    </row>
    <row r="6782" spans="10:24" x14ac:dyDescent="0.25">
      <c r="J6782">
        <v>6779</v>
      </c>
      <c r="K6782" s="43">
        <v>0.75690569020399623</v>
      </c>
      <c r="L6782">
        <v>0.44510873416064944</v>
      </c>
      <c r="M6782">
        <v>0.26218999614881833</v>
      </c>
      <c r="N6782" s="44">
        <v>0.26549877679286527</v>
      </c>
      <c r="O6782" s="161">
        <f t="shared" si="1051"/>
        <v>7000000</v>
      </c>
      <c r="P6782" s="162">
        <f t="shared" si="1052"/>
        <v>177.92956443250159</v>
      </c>
      <c r="Q6782" s="162">
        <f t="shared" si="1053"/>
        <v>122.26783322762057</v>
      </c>
      <c r="R6782" s="163">
        <f t="shared" si="1054"/>
        <v>1</v>
      </c>
      <c r="S6782" s="161">
        <f t="shared" si="1055"/>
        <v>7000000</v>
      </c>
      <c r="T6782" s="162">
        <f t="shared" si="1056"/>
        <v>189.30985481083385</v>
      </c>
      <c r="U6782" s="162">
        <f t="shared" si="1057"/>
        <v>118.63391661381029</v>
      </c>
      <c r="V6782" s="163">
        <f t="shared" si="1058"/>
        <v>1</v>
      </c>
      <c r="W6782" s="164">
        <f t="shared" si="1059"/>
        <v>339632118.43416715</v>
      </c>
      <c r="X6782" s="164">
        <f t="shared" si="1060"/>
        <v>344731567.37916499</v>
      </c>
    </row>
    <row r="6783" spans="10:24" x14ac:dyDescent="0.25">
      <c r="J6783">
        <v>6780</v>
      </c>
      <c r="K6783" s="43">
        <v>0.48664840569088375</v>
      </c>
      <c r="L6783">
        <v>0.67916035438707267</v>
      </c>
      <c r="M6783">
        <v>0.98282716610903442</v>
      </c>
      <c r="N6783" s="44">
        <v>0.27217308859483436</v>
      </c>
      <c r="O6783" s="161">
        <f t="shared" si="1051"/>
        <v>5000000</v>
      </c>
      <c r="P6783" s="162">
        <f t="shared" si="1052"/>
        <v>186.98028232196086</v>
      </c>
      <c r="Q6783" s="162">
        <f t="shared" si="1053"/>
        <v>177.319797718019</v>
      </c>
      <c r="R6783" s="163">
        <f t="shared" si="1054"/>
        <v>1</v>
      </c>
      <c r="S6783" s="161">
        <f t="shared" si="1055"/>
        <v>6000000</v>
      </c>
      <c r="T6783" s="162">
        <f t="shared" si="1056"/>
        <v>192.32676077398696</v>
      </c>
      <c r="U6783" s="162">
        <f t="shared" si="1057"/>
        <v>146.1598988590095</v>
      </c>
      <c r="V6783" s="163">
        <f t="shared" si="1058"/>
        <v>1</v>
      </c>
      <c r="W6783" s="164">
        <f t="shared" si="1059"/>
        <v>-1697576.9802907333</v>
      </c>
      <c r="X6783" s="164">
        <f t="shared" si="1060"/>
        <v>127001171.48986477</v>
      </c>
    </row>
    <row r="6784" spans="10:24" x14ac:dyDescent="0.25">
      <c r="J6784">
        <v>6781</v>
      </c>
      <c r="K6784" s="43">
        <v>0.35838941232196631</v>
      </c>
      <c r="L6784">
        <v>0.79016684516370039</v>
      </c>
      <c r="M6784">
        <v>0.83645669642666021</v>
      </c>
      <c r="N6784" s="44">
        <v>0.6178219764713434</v>
      </c>
      <c r="O6784" s="161">
        <f t="shared" si="1051"/>
        <v>5000000</v>
      </c>
      <c r="P6784" s="162">
        <f t="shared" si="1052"/>
        <v>192.10500451662833</v>
      </c>
      <c r="Q6784" s="162">
        <f t="shared" si="1053"/>
        <v>154.59998020776848</v>
      </c>
      <c r="R6784" s="163">
        <f t="shared" si="1054"/>
        <v>1</v>
      </c>
      <c r="S6784" s="161">
        <f t="shared" si="1055"/>
        <v>6000000</v>
      </c>
      <c r="T6784" s="162">
        <f t="shared" si="1056"/>
        <v>194.03500150554277</v>
      </c>
      <c r="U6784" s="162">
        <f t="shared" si="1057"/>
        <v>134.79999010388426</v>
      </c>
      <c r="V6784" s="163">
        <f t="shared" si="1058"/>
        <v>1</v>
      </c>
      <c r="W6784" s="164">
        <f t="shared" si="1059"/>
        <v>137525121.54429922</v>
      </c>
      <c r="X6784" s="164">
        <f t="shared" si="1060"/>
        <v>205410068.40995109</v>
      </c>
    </row>
    <row r="6785" spans="10:24" x14ac:dyDescent="0.25">
      <c r="J6785">
        <v>6782</v>
      </c>
      <c r="K6785" s="43">
        <v>0.54733777921802784</v>
      </c>
      <c r="L6785">
        <v>0.14157387343491423</v>
      </c>
      <c r="M6785">
        <v>0.99379806382877889</v>
      </c>
      <c r="N6785" s="44">
        <v>0.58038446914913699</v>
      </c>
      <c r="O6785" s="161">
        <f t="shared" si="1051"/>
        <v>5000000</v>
      </c>
      <c r="P6785" s="162">
        <f t="shared" si="1052"/>
        <v>163.90087494108002</v>
      </c>
      <c r="Q6785" s="162">
        <f t="shared" si="1053"/>
        <v>185.00882392241454</v>
      </c>
      <c r="R6785" s="163">
        <f t="shared" si="1054"/>
        <v>1</v>
      </c>
      <c r="S6785" s="161">
        <f t="shared" si="1055"/>
        <v>6000000</v>
      </c>
      <c r="T6785" s="162">
        <f t="shared" si="1056"/>
        <v>184.63362498036</v>
      </c>
      <c r="U6785" s="162">
        <f t="shared" si="1057"/>
        <v>150.00441196120727</v>
      </c>
      <c r="V6785" s="163">
        <f t="shared" si="1058"/>
        <v>1</v>
      </c>
      <c r="W6785" s="164">
        <f t="shared" si="1059"/>
        <v>-155539744.9066726</v>
      </c>
      <c r="X6785" s="164">
        <f t="shared" si="1060"/>
        <v>57775278.114916384</v>
      </c>
    </row>
    <row r="6786" spans="10:24" x14ac:dyDescent="0.25">
      <c r="J6786">
        <v>6783</v>
      </c>
      <c r="K6786" s="43">
        <v>0.27204939083833179</v>
      </c>
      <c r="L6786">
        <v>7.6164699222870391E-2</v>
      </c>
      <c r="M6786">
        <v>0.65976574259824616</v>
      </c>
      <c r="N6786" s="44">
        <v>0.23107197350352982</v>
      </c>
      <c r="O6786" s="161">
        <f t="shared" si="1051"/>
        <v>2000000</v>
      </c>
      <c r="P6786" s="162">
        <f t="shared" si="1052"/>
        <v>158.52972213089149</v>
      </c>
      <c r="Q6786" s="162">
        <f t="shared" si="1053"/>
        <v>143.23647765804213</v>
      </c>
      <c r="R6786" s="163">
        <f t="shared" si="1054"/>
        <v>1</v>
      </c>
      <c r="S6786" s="161">
        <f t="shared" si="1055"/>
        <v>5000000</v>
      </c>
      <c r="T6786" s="162">
        <f t="shared" si="1056"/>
        <v>182.84324071029715</v>
      </c>
      <c r="U6786" s="162">
        <f t="shared" si="1057"/>
        <v>129.11823882902107</v>
      </c>
      <c r="V6786" s="163">
        <f t="shared" si="1058"/>
        <v>1</v>
      </c>
      <c r="W6786" s="164">
        <f t="shared" si="1059"/>
        <v>-19413511.054301295</v>
      </c>
      <c r="X6786" s="164">
        <f t="shared" si="1060"/>
        <v>118625009.40638041</v>
      </c>
    </row>
    <row r="6787" spans="10:24" x14ac:dyDescent="0.25">
      <c r="J6787">
        <v>6784</v>
      </c>
      <c r="K6787" s="43">
        <v>0.10557400989339616</v>
      </c>
      <c r="L6787">
        <v>0.22078392356080523</v>
      </c>
      <c r="M6787">
        <v>0.83849896009159974</v>
      </c>
      <c r="N6787" s="44">
        <v>0.60042873606656855</v>
      </c>
      <c r="O6787" s="161">
        <f t="shared" si="1051"/>
        <v>2000000</v>
      </c>
      <c r="P6787" s="162">
        <f t="shared" si="1052"/>
        <v>168.45677459356651</v>
      </c>
      <c r="Q6787" s="162">
        <f t="shared" si="1053"/>
        <v>154.76614973871284</v>
      </c>
      <c r="R6787" s="163">
        <f t="shared" si="1054"/>
        <v>1</v>
      </c>
      <c r="S6787" s="161">
        <f t="shared" si="1055"/>
        <v>2000000</v>
      </c>
      <c r="T6787" s="162">
        <f t="shared" si="1056"/>
        <v>186.1522581978555</v>
      </c>
      <c r="U6787" s="162">
        <f t="shared" si="1057"/>
        <v>134.88307486935642</v>
      </c>
      <c r="V6787" s="163">
        <f t="shared" si="1058"/>
        <v>1</v>
      </c>
      <c r="W6787" s="164">
        <f t="shared" si="1059"/>
        <v>-22618750.290292665</v>
      </c>
      <c r="X6787" s="164">
        <f t="shared" si="1060"/>
        <v>-47461633.343001842</v>
      </c>
    </row>
    <row r="6788" spans="10:24" x14ac:dyDescent="0.25">
      <c r="J6788">
        <v>6785</v>
      </c>
      <c r="K6788" s="43">
        <v>0.53108112941867902</v>
      </c>
      <c r="L6788">
        <v>0.90468924203996803</v>
      </c>
      <c r="M6788">
        <v>9.0904402231079429E-2</v>
      </c>
      <c r="N6788" s="44">
        <v>0.39393953170633922</v>
      </c>
      <c r="O6788" s="161">
        <f t="shared" si="1051"/>
        <v>5000000</v>
      </c>
      <c r="P6788" s="162">
        <f t="shared" si="1052"/>
        <v>199.63114078656525</v>
      </c>
      <c r="Q6788" s="162">
        <f t="shared" si="1053"/>
        <v>108.29587210301031</v>
      </c>
      <c r="R6788" s="163">
        <f t="shared" si="1054"/>
        <v>1</v>
      </c>
      <c r="S6788" s="161">
        <f t="shared" si="1055"/>
        <v>6000000</v>
      </c>
      <c r="T6788" s="162">
        <f t="shared" si="1056"/>
        <v>196.54371359552175</v>
      </c>
      <c r="U6788" s="162">
        <f t="shared" si="1057"/>
        <v>111.64793605150516</v>
      </c>
      <c r="V6788" s="163">
        <f t="shared" si="1058"/>
        <v>1</v>
      </c>
      <c r="W6788" s="164">
        <f t="shared" si="1059"/>
        <v>406676343.41777474</v>
      </c>
      <c r="X6788" s="164">
        <f t="shared" si="1060"/>
        <v>359374665.2640996</v>
      </c>
    </row>
    <row r="6789" spans="10:24" x14ac:dyDescent="0.25">
      <c r="J6789">
        <v>6786</v>
      </c>
      <c r="K6789" s="43">
        <v>0.19277572855698955</v>
      </c>
      <c r="L6789">
        <v>0.46657257126356722</v>
      </c>
      <c r="M6789">
        <v>4.4615614600013176E-2</v>
      </c>
      <c r="N6789" s="44">
        <v>0.5988201068059954</v>
      </c>
      <c r="O6789" s="161">
        <f t="shared" ref="O6789:O6852" si="1061">VLOOKUP(K6789,$E$5:$H$10,4)</f>
        <v>2000000</v>
      </c>
      <c r="P6789" s="162">
        <f t="shared" ref="P6789:P6852" si="1062">_xlfn.NORM.INV(L6789,$E$12,$E$13)</f>
        <v>178.74167362302086</v>
      </c>
      <c r="Q6789" s="162">
        <f t="shared" ref="Q6789:Q6852" si="1063">_xlfn.NORM.INV(M6789,$E$15,$E$16)</f>
        <v>101.01066020570188</v>
      </c>
      <c r="R6789" s="163">
        <f t="shared" ref="R6789:R6852" si="1064">VLOOKUP(N6789,$E$19:$H$21,4)</f>
        <v>1</v>
      </c>
      <c r="S6789" s="161">
        <f t="shared" ref="S6789:S6852" si="1065">VLOOKUP(K6789,$G$5:$H$10,2)</f>
        <v>5000000</v>
      </c>
      <c r="T6789" s="162">
        <f t="shared" ref="T6789:T6852" si="1066">_xlfn.NORM.INV(L6789,$G$12,$G$13)</f>
        <v>189.58055787434029</v>
      </c>
      <c r="U6789" s="162">
        <f t="shared" ref="U6789:U6852" si="1067">_xlfn.NORM.INV(M6789,$G$15,$G$16)</f>
        <v>108.00533010285093</v>
      </c>
      <c r="V6789" s="163">
        <f t="shared" ref="V6789:V6852" si="1068">VLOOKUP(N6789,$G$19:$H$21,2)</f>
        <v>1</v>
      </c>
      <c r="W6789" s="164">
        <f t="shared" ref="W6789:W6852" si="1069">O6789*(P6789-Q6789)*R6789-$D$23-$D$24</f>
        <v>105462026.83463794</v>
      </c>
      <c r="X6789" s="164">
        <f t="shared" ref="X6789:X6852" si="1070">S6789*(T6789-U6789)*V6789-$F$23-$F$24</f>
        <v>257876138.85744679</v>
      </c>
    </row>
    <row r="6790" spans="10:24" x14ac:dyDescent="0.25">
      <c r="J6790">
        <v>6787</v>
      </c>
      <c r="K6790" s="43">
        <v>0.82703332227667026</v>
      </c>
      <c r="L6790">
        <v>0.34575469026144212</v>
      </c>
      <c r="M6790">
        <v>0.26862521159570563</v>
      </c>
      <c r="N6790" s="44">
        <v>5.9238114226591754E-2</v>
      </c>
      <c r="O6790" s="161">
        <f t="shared" si="1061"/>
        <v>7000000</v>
      </c>
      <c r="P6790" s="162">
        <f t="shared" si="1062"/>
        <v>174.04788670440664</v>
      </c>
      <c r="Q6790" s="162">
        <f t="shared" si="1063"/>
        <v>122.66047597261461</v>
      </c>
      <c r="R6790" s="163">
        <f t="shared" si="1064"/>
        <v>1</v>
      </c>
      <c r="S6790" s="161">
        <f t="shared" si="1065"/>
        <v>7000000</v>
      </c>
      <c r="T6790" s="162">
        <f t="shared" si="1066"/>
        <v>188.0159622348022</v>
      </c>
      <c r="U6790" s="162">
        <f t="shared" si="1067"/>
        <v>118.83023798630731</v>
      </c>
      <c r="V6790" s="163">
        <f t="shared" si="1068"/>
        <v>0.9</v>
      </c>
      <c r="W6790" s="164">
        <f t="shared" si="1069"/>
        <v>309711875.12254423</v>
      </c>
      <c r="X6790" s="164">
        <f t="shared" si="1070"/>
        <v>285870062.76551783</v>
      </c>
    </row>
    <row r="6791" spans="10:24" x14ac:dyDescent="0.25">
      <c r="J6791">
        <v>6788</v>
      </c>
      <c r="K6791" s="43">
        <v>0.43852942906572823</v>
      </c>
      <c r="L6791">
        <v>0.62841069402299143</v>
      </c>
      <c r="M6791">
        <v>1.5646113393978367E-2</v>
      </c>
      <c r="N6791" s="44">
        <v>0.99776701326410311</v>
      </c>
      <c r="O6791" s="161">
        <f t="shared" si="1061"/>
        <v>5000000</v>
      </c>
      <c r="P6791" s="162">
        <f t="shared" si="1062"/>
        <v>184.91470438423863</v>
      </c>
      <c r="Q6791" s="162">
        <f t="shared" si="1063"/>
        <v>91.933266078946616</v>
      </c>
      <c r="R6791" s="163">
        <f t="shared" si="1064"/>
        <v>1</v>
      </c>
      <c r="S6791" s="161">
        <f t="shared" si="1065"/>
        <v>6000000</v>
      </c>
      <c r="T6791" s="162">
        <f t="shared" si="1066"/>
        <v>191.63823479474621</v>
      </c>
      <c r="U6791" s="162">
        <f t="shared" si="1067"/>
        <v>103.46663303947331</v>
      </c>
      <c r="V6791" s="163">
        <f t="shared" si="1068"/>
        <v>1</v>
      </c>
      <c r="W6791" s="164">
        <f t="shared" si="1069"/>
        <v>414907191.52646011</v>
      </c>
      <c r="X6791" s="164">
        <f t="shared" si="1070"/>
        <v>379029610.53163743</v>
      </c>
    </row>
    <row r="6792" spans="10:24" x14ac:dyDescent="0.25">
      <c r="J6792">
        <v>6789</v>
      </c>
      <c r="K6792" s="43">
        <v>0.36888633713795893</v>
      </c>
      <c r="L6792">
        <v>0.848547595715202</v>
      </c>
      <c r="M6792">
        <v>0.51925160069855403</v>
      </c>
      <c r="N6792" s="44">
        <v>0.53595692333030454</v>
      </c>
      <c r="O6792" s="161">
        <f t="shared" si="1061"/>
        <v>5000000</v>
      </c>
      <c r="P6792" s="162">
        <f t="shared" si="1062"/>
        <v>195.45336183364924</v>
      </c>
      <c r="Q6792" s="162">
        <f t="shared" si="1063"/>
        <v>135.96550702234813</v>
      </c>
      <c r="R6792" s="163">
        <f t="shared" si="1064"/>
        <v>1</v>
      </c>
      <c r="S6792" s="161">
        <f t="shared" si="1065"/>
        <v>6000000</v>
      </c>
      <c r="T6792" s="162">
        <f t="shared" si="1066"/>
        <v>195.15112061121641</v>
      </c>
      <c r="U6792" s="162">
        <f t="shared" si="1067"/>
        <v>125.48275351117407</v>
      </c>
      <c r="V6792" s="163">
        <f t="shared" si="1068"/>
        <v>1</v>
      </c>
      <c r="W6792" s="164">
        <f t="shared" si="1069"/>
        <v>247439274.0565055</v>
      </c>
      <c r="X6792" s="164">
        <f t="shared" si="1070"/>
        <v>268010202.60025406</v>
      </c>
    </row>
    <row r="6793" spans="10:24" x14ac:dyDescent="0.25">
      <c r="J6793">
        <v>6790</v>
      </c>
      <c r="K6793" s="43">
        <v>0.15632566209200949</v>
      </c>
      <c r="L6793">
        <v>7.5794958069656193E-2</v>
      </c>
      <c r="M6793">
        <v>0.34017459623043333</v>
      </c>
      <c r="N6793" s="44">
        <v>0.48651759738190847</v>
      </c>
      <c r="O6793" s="161">
        <f t="shared" si="1061"/>
        <v>2000000</v>
      </c>
      <c r="P6793" s="162">
        <f t="shared" si="1062"/>
        <v>158.49092787527206</v>
      </c>
      <c r="Q6793" s="162">
        <f t="shared" si="1063"/>
        <v>126.76026656833506</v>
      </c>
      <c r="R6793" s="163">
        <f t="shared" si="1064"/>
        <v>1</v>
      </c>
      <c r="S6793" s="161">
        <f t="shared" si="1065"/>
        <v>5000000</v>
      </c>
      <c r="T6793" s="162">
        <f t="shared" si="1066"/>
        <v>182.83030929175735</v>
      </c>
      <c r="U6793" s="162">
        <f t="shared" si="1067"/>
        <v>120.88013328416753</v>
      </c>
      <c r="V6793" s="163">
        <f t="shared" si="1068"/>
        <v>1</v>
      </c>
      <c r="W6793" s="164">
        <f t="shared" si="1069"/>
        <v>13461322.613874018</v>
      </c>
      <c r="X6793" s="164">
        <f t="shared" si="1070"/>
        <v>159750880.03794909</v>
      </c>
    </row>
    <row r="6794" spans="10:24" x14ac:dyDescent="0.25">
      <c r="J6794">
        <v>6791</v>
      </c>
      <c r="K6794" s="43">
        <v>0.86557752335554006</v>
      </c>
      <c r="L6794">
        <v>0.50922712471635712</v>
      </c>
      <c r="M6794">
        <v>0.643266246220218</v>
      </c>
      <c r="N6794" s="44">
        <v>0.91252773956015432</v>
      </c>
      <c r="O6794" s="161">
        <f t="shared" si="1061"/>
        <v>7000000</v>
      </c>
      <c r="P6794" s="162">
        <f t="shared" si="1062"/>
        <v>180.34696551347625</v>
      </c>
      <c r="Q6794" s="162">
        <f t="shared" si="1063"/>
        <v>142.34406252496302</v>
      </c>
      <c r="R6794" s="163">
        <f t="shared" si="1064"/>
        <v>1</v>
      </c>
      <c r="S6794" s="161">
        <f t="shared" si="1065"/>
        <v>7000000</v>
      </c>
      <c r="T6794" s="162">
        <f t="shared" si="1066"/>
        <v>190.11565517115875</v>
      </c>
      <c r="U6794" s="162">
        <f t="shared" si="1067"/>
        <v>128.67203126248151</v>
      </c>
      <c r="V6794" s="163">
        <f t="shared" si="1068"/>
        <v>1</v>
      </c>
      <c r="W6794" s="164">
        <f t="shared" si="1069"/>
        <v>216020320.91959259</v>
      </c>
      <c r="X6794" s="164">
        <f t="shared" si="1070"/>
        <v>280105367.36074066</v>
      </c>
    </row>
    <row r="6795" spans="10:24" x14ac:dyDescent="0.25">
      <c r="J6795">
        <v>6792</v>
      </c>
      <c r="K6795" s="43">
        <v>0.3647400163435468</v>
      </c>
      <c r="L6795">
        <v>0.76467309244555381</v>
      </c>
      <c r="M6795">
        <v>0.67673444297762952</v>
      </c>
      <c r="N6795" s="44">
        <v>0.50335098724157246</v>
      </c>
      <c r="O6795" s="161">
        <f t="shared" si="1061"/>
        <v>5000000</v>
      </c>
      <c r="P6795" s="162">
        <f t="shared" si="1062"/>
        <v>190.82123488468324</v>
      </c>
      <c r="Q6795" s="162">
        <f t="shared" si="1063"/>
        <v>144.17173052595155</v>
      </c>
      <c r="R6795" s="163">
        <f t="shared" si="1064"/>
        <v>1</v>
      </c>
      <c r="S6795" s="161">
        <f t="shared" si="1065"/>
        <v>6000000</v>
      </c>
      <c r="T6795" s="162">
        <f t="shared" si="1066"/>
        <v>193.60707829489442</v>
      </c>
      <c r="U6795" s="162">
        <f t="shared" si="1067"/>
        <v>129.58586526297577</v>
      </c>
      <c r="V6795" s="163">
        <f t="shared" si="1068"/>
        <v>1</v>
      </c>
      <c r="W6795" s="164">
        <f t="shared" si="1069"/>
        <v>183247521.79365844</v>
      </c>
      <c r="X6795" s="164">
        <f t="shared" si="1070"/>
        <v>234127278.19151187</v>
      </c>
    </row>
    <row r="6796" spans="10:24" x14ac:dyDescent="0.25">
      <c r="J6796">
        <v>6793</v>
      </c>
      <c r="K6796" s="43">
        <v>0.22052550572902785</v>
      </c>
      <c r="L6796">
        <v>0.66676412870246815</v>
      </c>
      <c r="M6796">
        <v>0.7300201859209563</v>
      </c>
      <c r="N6796" s="44">
        <v>0.31935681550878614</v>
      </c>
      <c r="O6796" s="161">
        <f t="shared" si="1061"/>
        <v>2000000</v>
      </c>
      <c r="P6796" s="162">
        <f t="shared" si="1062"/>
        <v>186.46493043514403</v>
      </c>
      <c r="Q6796" s="162">
        <f t="shared" si="1063"/>
        <v>147.25748084389772</v>
      </c>
      <c r="R6796" s="163">
        <f t="shared" si="1064"/>
        <v>1</v>
      </c>
      <c r="S6796" s="161">
        <f t="shared" si="1065"/>
        <v>5000000</v>
      </c>
      <c r="T6796" s="162">
        <f t="shared" si="1066"/>
        <v>192.15497681171468</v>
      </c>
      <c r="U6796" s="162">
        <f t="shared" si="1067"/>
        <v>131.12874042194886</v>
      </c>
      <c r="V6796" s="163">
        <f t="shared" si="1068"/>
        <v>1</v>
      </c>
      <c r="W6796" s="164">
        <f t="shared" si="1069"/>
        <v>28414899.182492599</v>
      </c>
      <c r="X6796" s="164">
        <f t="shared" si="1070"/>
        <v>155131181.94882905</v>
      </c>
    </row>
    <row r="6797" spans="10:24" x14ac:dyDescent="0.25">
      <c r="J6797">
        <v>6794</v>
      </c>
      <c r="K6797" s="43">
        <v>0.67299768622684009</v>
      </c>
      <c r="L6797">
        <v>0.81476440256910532</v>
      </c>
      <c r="M6797">
        <v>0.49736275501681082</v>
      </c>
      <c r="N6797" s="44">
        <v>0.94671469575444045</v>
      </c>
      <c r="O6797" s="161">
        <f t="shared" si="1061"/>
        <v>6000000</v>
      </c>
      <c r="P6797" s="162">
        <f t="shared" si="1062"/>
        <v>193.43386638578176</v>
      </c>
      <c r="Q6797" s="162">
        <f t="shared" si="1063"/>
        <v>134.86778718020381</v>
      </c>
      <c r="R6797" s="163">
        <f t="shared" si="1064"/>
        <v>1</v>
      </c>
      <c r="S6797" s="161">
        <f t="shared" si="1065"/>
        <v>7000000</v>
      </c>
      <c r="T6797" s="162">
        <f t="shared" si="1066"/>
        <v>194.47795546192725</v>
      </c>
      <c r="U6797" s="162">
        <f t="shared" si="1067"/>
        <v>124.9338935901019</v>
      </c>
      <c r="V6797" s="163">
        <f t="shared" si="1068"/>
        <v>1</v>
      </c>
      <c r="W6797" s="164">
        <f t="shared" si="1069"/>
        <v>301396475.2334677</v>
      </c>
      <c r="X6797" s="164">
        <f t="shared" si="1070"/>
        <v>336808433.10277742</v>
      </c>
    </row>
    <row r="6798" spans="10:24" x14ac:dyDescent="0.25">
      <c r="J6798">
        <v>6795</v>
      </c>
      <c r="K6798" s="43">
        <v>0.36730761839732828</v>
      </c>
      <c r="L6798">
        <v>0.37540541152552864</v>
      </c>
      <c r="M6798">
        <v>0.80053211807197711</v>
      </c>
      <c r="N6798" s="44">
        <v>0.5204950323388835</v>
      </c>
      <c r="O6798" s="161">
        <f t="shared" si="1061"/>
        <v>5000000</v>
      </c>
      <c r="P6798" s="162">
        <f t="shared" si="1062"/>
        <v>175.23644386207638</v>
      </c>
      <c r="Q6798" s="162">
        <f t="shared" si="1063"/>
        <v>151.87046873466446</v>
      </c>
      <c r="R6798" s="163">
        <f t="shared" si="1064"/>
        <v>1</v>
      </c>
      <c r="S6798" s="161">
        <f t="shared" si="1065"/>
        <v>6000000</v>
      </c>
      <c r="T6798" s="162">
        <f t="shared" si="1066"/>
        <v>188.41214795402547</v>
      </c>
      <c r="U6798" s="162">
        <f t="shared" si="1067"/>
        <v>133.43523436733224</v>
      </c>
      <c r="V6798" s="163">
        <f t="shared" si="1068"/>
        <v>1</v>
      </c>
      <c r="W6798" s="164">
        <f t="shared" si="1069"/>
        <v>66829875.637059644</v>
      </c>
      <c r="X6798" s="164">
        <f t="shared" si="1070"/>
        <v>179861481.52015936</v>
      </c>
    </row>
    <row r="6799" spans="10:24" x14ac:dyDescent="0.25">
      <c r="J6799">
        <v>6796</v>
      </c>
      <c r="K6799" s="43">
        <v>0.717469596141321</v>
      </c>
      <c r="L6799">
        <v>0.205328191718535</v>
      </c>
      <c r="M6799">
        <v>8.2315402483845501E-2</v>
      </c>
      <c r="N6799" s="44">
        <v>2.9290282152172109E-2</v>
      </c>
      <c r="O6799" s="161">
        <f t="shared" si="1061"/>
        <v>6000000</v>
      </c>
      <c r="P6799" s="162">
        <f t="shared" si="1062"/>
        <v>167.65891371651239</v>
      </c>
      <c r="Q6799" s="162">
        <f t="shared" si="1063"/>
        <v>107.20671167135971</v>
      </c>
      <c r="R6799" s="163">
        <f t="shared" si="1064"/>
        <v>1</v>
      </c>
      <c r="S6799" s="161">
        <f t="shared" si="1065"/>
        <v>7000000</v>
      </c>
      <c r="T6799" s="162">
        <f t="shared" si="1066"/>
        <v>185.88630457217079</v>
      </c>
      <c r="U6799" s="162">
        <f t="shared" si="1067"/>
        <v>111.10335583567985</v>
      </c>
      <c r="V6799" s="163">
        <f t="shared" si="1068"/>
        <v>0.9</v>
      </c>
      <c r="W6799" s="164">
        <f t="shared" si="1069"/>
        <v>312713212.27091604</v>
      </c>
      <c r="X6799" s="164">
        <f t="shared" si="1070"/>
        <v>321132577.03989291</v>
      </c>
    </row>
    <row r="6800" spans="10:24" x14ac:dyDescent="0.25">
      <c r="J6800">
        <v>6797</v>
      </c>
      <c r="K6800" s="43">
        <v>0.36569854764328247</v>
      </c>
      <c r="L6800">
        <v>0.56934896022687465</v>
      </c>
      <c r="M6800">
        <v>0.76069813552110754</v>
      </c>
      <c r="N6800" s="44">
        <v>0.5891408440279835</v>
      </c>
      <c r="O6800" s="161">
        <f t="shared" si="1061"/>
        <v>5000000</v>
      </c>
      <c r="P6800" s="162">
        <f t="shared" si="1062"/>
        <v>182.62075365666607</v>
      </c>
      <c r="Q6800" s="162">
        <f t="shared" si="1063"/>
        <v>149.17100144152624</v>
      </c>
      <c r="R6800" s="163">
        <f t="shared" si="1064"/>
        <v>1</v>
      </c>
      <c r="S6800" s="161">
        <f t="shared" si="1065"/>
        <v>6000000</v>
      </c>
      <c r="T6800" s="162">
        <f t="shared" si="1066"/>
        <v>190.87358455222201</v>
      </c>
      <c r="U6800" s="162">
        <f t="shared" si="1067"/>
        <v>132.08550072076312</v>
      </c>
      <c r="V6800" s="163">
        <f t="shared" si="1068"/>
        <v>1</v>
      </c>
      <c r="W6800" s="164">
        <f t="shared" si="1069"/>
        <v>117248761.07569912</v>
      </c>
      <c r="X6800" s="164">
        <f t="shared" si="1070"/>
        <v>202728502.98875332</v>
      </c>
    </row>
    <row r="6801" spans="10:24" x14ac:dyDescent="0.25">
      <c r="J6801">
        <v>6798</v>
      </c>
      <c r="K6801" s="43">
        <v>0.50469383045323135</v>
      </c>
      <c r="L6801">
        <v>0.11310923909419612</v>
      </c>
      <c r="M6801">
        <v>0.97213986943256936</v>
      </c>
      <c r="N6801" s="44">
        <v>1.9781669670386415E-2</v>
      </c>
      <c r="O6801" s="161">
        <f t="shared" si="1061"/>
        <v>5000000</v>
      </c>
      <c r="P6801" s="162">
        <f t="shared" si="1062"/>
        <v>161.84763810565403</v>
      </c>
      <c r="Q6801" s="162">
        <f t="shared" si="1063"/>
        <v>173.26434264742676</v>
      </c>
      <c r="R6801" s="163">
        <f t="shared" si="1064"/>
        <v>1</v>
      </c>
      <c r="S6801" s="161">
        <f t="shared" si="1065"/>
        <v>6000000</v>
      </c>
      <c r="T6801" s="162">
        <f t="shared" si="1066"/>
        <v>183.94921270188468</v>
      </c>
      <c r="U6801" s="162">
        <f t="shared" si="1067"/>
        <v>144.13217132371338</v>
      </c>
      <c r="V6801" s="163">
        <f t="shared" si="1068"/>
        <v>0.05</v>
      </c>
      <c r="W6801" s="164">
        <f t="shared" si="1069"/>
        <v>-107083522.70886365</v>
      </c>
      <c r="X6801" s="164">
        <f t="shared" si="1070"/>
        <v>-138054887.58654863</v>
      </c>
    </row>
    <row r="6802" spans="10:24" x14ac:dyDescent="0.25">
      <c r="J6802">
        <v>6799</v>
      </c>
      <c r="K6802" s="43">
        <v>0.26062512103101221</v>
      </c>
      <c r="L6802">
        <v>0.59229220803327498</v>
      </c>
      <c r="M6802">
        <v>0.53197095174066611</v>
      </c>
      <c r="N6802" s="44">
        <v>0.55475109994537941</v>
      </c>
      <c r="O6802" s="161">
        <f t="shared" si="1061"/>
        <v>2000000</v>
      </c>
      <c r="P6802" s="162">
        <f t="shared" si="1062"/>
        <v>183.50168059067101</v>
      </c>
      <c r="Q6802" s="162">
        <f t="shared" si="1063"/>
        <v>136.60450529592237</v>
      </c>
      <c r="R6802" s="163">
        <f t="shared" si="1064"/>
        <v>1</v>
      </c>
      <c r="S6802" s="161">
        <f t="shared" si="1065"/>
        <v>5000000</v>
      </c>
      <c r="T6802" s="162">
        <f t="shared" si="1066"/>
        <v>191.167226863557</v>
      </c>
      <c r="U6802" s="162">
        <f t="shared" si="1067"/>
        <v>125.80225264796118</v>
      </c>
      <c r="V6802" s="163">
        <f t="shared" si="1068"/>
        <v>1</v>
      </c>
      <c r="W6802" s="164">
        <f t="shared" si="1069"/>
        <v>43794350.589497298</v>
      </c>
      <c r="X6802" s="164">
        <f t="shared" si="1070"/>
        <v>176824871.07797909</v>
      </c>
    </row>
    <row r="6803" spans="10:24" x14ac:dyDescent="0.25">
      <c r="J6803">
        <v>6800</v>
      </c>
      <c r="K6803" s="43">
        <v>0.33492020208956397</v>
      </c>
      <c r="L6803">
        <v>0.80369792598914824</v>
      </c>
      <c r="M6803">
        <v>8.02717975229158E-2</v>
      </c>
      <c r="N6803" s="44">
        <v>0.25061857698676893</v>
      </c>
      <c r="O6803" s="161">
        <f t="shared" si="1061"/>
        <v>5000000</v>
      </c>
      <c r="P6803" s="162">
        <f t="shared" si="1062"/>
        <v>192.82356400942462</v>
      </c>
      <c r="Q6803" s="162">
        <f t="shared" si="1063"/>
        <v>106.93508672788879</v>
      </c>
      <c r="R6803" s="163">
        <f t="shared" si="1064"/>
        <v>1</v>
      </c>
      <c r="S6803" s="161">
        <f t="shared" si="1065"/>
        <v>6000000</v>
      </c>
      <c r="T6803" s="162">
        <f t="shared" si="1066"/>
        <v>194.27452133647486</v>
      </c>
      <c r="U6803" s="162">
        <f t="shared" si="1067"/>
        <v>110.96754336394439</v>
      </c>
      <c r="V6803" s="163">
        <f t="shared" si="1068"/>
        <v>1</v>
      </c>
      <c r="W6803" s="164">
        <f t="shared" si="1069"/>
        <v>379442386.40767914</v>
      </c>
      <c r="X6803" s="164">
        <f t="shared" si="1070"/>
        <v>349841867.83518285</v>
      </c>
    </row>
    <row r="6804" spans="10:24" x14ac:dyDescent="0.25">
      <c r="J6804">
        <v>6801</v>
      </c>
      <c r="K6804" s="43">
        <v>0.99672074047770443</v>
      </c>
      <c r="L6804">
        <v>0.17416700073311853</v>
      </c>
      <c r="M6804">
        <v>0.9390798726536207</v>
      </c>
      <c r="N6804" s="44">
        <v>0.45491604489524662</v>
      </c>
      <c r="O6804" s="161">
        <f t="shared" si="1061"/>
        <v>9000000</v>
      </c>
      <c r="P6804" s="162">
        <f t="shared" si="1062"/>
        <v>165.93261479422478</v>
      </c>
      <c r="Q6804" s="162">
        <f t="shared" si="1063"/>
        <v>165.94190703081807</v>
      </c>
      <c r="R6804" s="163">
        <f t="shared" si="1064"/>
        <v>1</v>
      </c>
      <c r="S6804" s="161">
        <f t="shared" si="1065"/>
        <v>9000000</v>
      </c>
      <c r="T6804" s="162">
        <f t="shared" si="1066"/>
        <v>185.31087159807493</v>
      </c>
      <c r="U6804" s="162">
        <f t="shared" si="1067"/>
        <v>140.47095351540904</v>
      </c>
      <c r="V6804" s="163">
        <f t="shared" si="1068"/>
        <v>1</v>
      </c>
      <c r="W6804" s="164">
        <f t="shared" si="1069"/>
        <v>-50083630.129339665</v>
      </c>
      <c r="X6804" s="164">
        <f t="shared" si="1070"/>
        <v>253559262.74399298</v>
      </c>
    </row>
    <row r="6805" spans="10:24" x14ac:dyDescent="0.25">
      <c r="J6805">
        <v>6802</v>
      </c>
      <c r="K6805" s="43">
        <v>0.14900050231375583</v>
      </c>
      <c r="L6805">
        <v>0.45546588374801456</v>
      </c>
      <c r="M6805">
        <v>0.16929716291514951</v>
      </c>
      <c r="N6805" s="44">
        <v>0.31843019016353913</v>
      </c>
      <c r="O6805" s="161">
        <f t="shared" si="1061"/>
        <v>2000000</v>
      </c>
      <c r="P6805" s="162">
        <f t="shared" si="1062"/>
        <v>178.32204995568159</v>
      </c>
      <c r="Q6805" s="162">
        <f t="shared" si="1063"/>
        <v>115.86107264088332</v>
      </c>
      <c r="R6805" s="163">
        <f t="shared" si="1064"/>
        <v>1</v>
      </c>
      <c r="S6805" s="161">
        <f t="shared" si="1065"/>
        <v>2000000</v>
      </c>
      <c r="T6805" s="162">
        <f t="shared" si="1066"/>
        <v>189.44068331856053</v>
      </c>
      <c r="U6805" s="162">
        <f t="shared" si="1067"/>
        <v>115.43053632044166</v>
      </c>
      <c r="V6805" s="163">
        <f t="shared" si="1068"/>
        <v>1</v>
      </c>
      <c r="W6805" s="164">
        <f t="shared" si="1069"/>
        <v>74921954.629596546</v>
      </c>
      <c r="X6805" s="164">
        <f t="shared" si="1070"/>
        <v>-1979706.0037622452</v>
      </c>
    </row>
    <row r="6806" spans="10:24" x14ac:dyDescent="0.25">
      <c r="J6806">
        <v>6803</v>
      </c>
      <c r="K6806" s="43">
        <v>7.7967084042881218E-2</v>
      </c>
      <c r="L6806">
        <v>5.0508657387796863E-2</v>
      </c>
      <c r="M6806">
        <v>0.37476430567351371</v>
      </c>
      <c r="N6806" s="44">
        <v>0.17790061145674307</v>
      </c>
      <c r="O6806" s="161">
        <f t="shared" si="1061"/>
        <v>2000000</v>
      </c>
      <c r="P6806" s="162">
        <f t="shared" si="1062"/>
        <v>155.40087633109837</v>
      </c>
      <c r="Q6806" s="162">
        <f t="shared" si="1063"/>
        <v>128.61478019737552</v>
      </c>
      <c r="R6806" s="163">
        <f t="shared" si="1064"/>
        <v>1</v>
      </c>
      <c r="S6806" s="161">
        <f t="shared" si="1065"/>
        <v>2000000</v>
      </c>
      <c r="T6806" s="162">
        <f t="shared" si="1066"/>
        <v>181.80029211036612</v>
      </c>
      <c r="U6806" s="162">
        <f t="shared" si="1067"/>
        <v>121.80739009868776</v>
      </c>
      <c r="V6806" s="163">
        <f t="shared" si="1068"/>
        <v>0.9</v>
      </c>
      <c r="W6806" s="164">
        <f t="shared" si="1069"/>
        <v>3572192.2674456984</v>
      </c>
      <c r="X6806" s="164">
        <f t="shared" si="1070"/>
        <v>-42012776.378978968</v>
      </c>
    </row>
    <row r="6807" spans="10:24" x14ac:dyDescent="0.25">
      <c r="J6807">
        <v>6804</v>
      </c>
      <c r="K6807" s="43">
        <v>0.9257391046916762</v>
      </c>
      <c r="L6807">
        <v>0.41231054372570308</v>
      </c>
      <c r="M6807">
        <v>0.60426815851868565</v>
      </c>
      <c r="N6807" s="44">
        <v>0.34788790702015793</v>
      </c>
      <c r="O6807" s="161">
        <f t="shared" si="1061"/>
        <v>7000000</v>
      </c>
      <c r="P6807" s="162">
        <f t="shared" si="1062"/>
        <v>176.67591917399514</v>
      </c>
      <c r="Q6807" s="162">
        <f t="shared" si="1063"/>
        <v>140.2882084051854</v>
      </c>
      <c r="R6807" s="163">
        <f t="shared" si="1064"/>
        <v>1</v>
      </c>
      <c r="S6807" s="161">
        <f t="shared" si="1065"/>
        <v>9000000</v>
      </c>
      <c r="T6807" s="162">
        <f t="shared" si="1066"/>
        <v>188.89197305799837</v>
      </c>
      <c r="U6807" s="162">
        <f t="shared" si="1067"/>
        <v>127.6441042025927</v>
      </c>
      <c r="V6807" s="163">
        <f t="shared" si="1068"/>
        <v>1</v>
      </c>
      <c r="W6807" s="164">
        <f t="shared" si="1069"/>
        <v>204713975.38166818</v>
      </c>
      <c r="X6807" s="164">
        <f t="shared" si="1070"/>
        <v>401230819.69865108</v>
      </c>
    </row>
    <row r="6808" spans="10:24" x14ac:dyDescent="0.25">
      <c r="J6808">
        <v>6805</v>
      </c>
      <c r="K6808" s="43">
        <v>0.18503962838896193</v>
      </c>
      <c r="L6808">
        <v>0.49997628233759206</v>
      </c>
      <c r="M6808">
        <v>0.54312480624233972</v>
      </c>
      <c r="N6808" s="44">
        <v>0.79685206364962191</v>
      </c>
      <c r="O6808" s="161">
        <f t="shared" si="1061"/>
        <v>2000000</v>
      </c>
      <c r="P6808" s="162">
        <f t="shared" si="1062"/>
        <v>179.99910822955147</v>
      </c>
      <c r="Q6808" s="162">
        <f t="shared" si="1063"/>
        <v>137.16618494525389</v>
      </c>
      <c r="R6808" s="163">
        <f t="shared" si="1064"/>
        <v>1</v>
      </c>
      <c r="S6808" s="161">
        <f t="shared" si="1065"/>
        <v>5000000</v>
      </c>
      <c r="T6808" s="162">
        <f t="shared" si="1066"/>
        <v>189.99970274318383</v>
      </c>
      <c r="U6808" s="162">
        <f t="shared" si="1067"/>
        <v>126.08309247262694</v>
      </c>
      <c r="V6808" s="163">
        <f t="shared" si="1068"/>
        <v>1</v>
      </c>
      <c r="W6808" s="164">
        <f t="shared" si="1069"/>
        <v>35665846.568595156</v>
      </c>
      <c r="X6808" s="164">
        <f t="shared" si="1070"/>
        <v>169583051.35278445</v>
      </c>
    </row>
    <row r="6809" spans="10:24" x14ac:dyDescent="0.25">
      <c r="J6809">
        <v>6806</v>
      </c>
      <c r="K6809" s="43">
        <v>0.60365334515091373</v>
      </c>
      <c r="L6809">
        <v>0.84184209347647498</v>
      </c>
      <c r="M6809">
        <v>6.2142598388504333E-2</v>
      </c>
      <c r="N6809" s="44">
        <v>0.31341551773192022</v>
      </c>
      <c r="O6809" s="161">
        <f t="shared" si="1061"/>
        <v>6000000</v>
      </c>
      <c r="P6809" s="162">
        <f t="shared" si="1062"/>
        <v>195.030862798789</v>
      </c>
      <c r="Q6809" s="162">
        <f t="shared" si="1063"/>
        <v>104.25933741331107</v>
      </c>
      <c r="R6809" s="163">
        <f t="shared" si="1064"/>
        <v>1</v>
      </c>
      <c r="S6809" s="161">
        <f t="shared" si="1065"/>
        <v>7000000</v>
      </c>
      <c r="T6809" s="162">
        <f t="shared" si="1066"/>
        <v>195.01028759959632</v>
      </c>
      <c r="U6809" s="162">
        <f t="shared" si="1067"/>
        <v>109.62966870665554</v>
      </c>
      <c r="V6809" s="163">
        <f t="shared" si="1068"/>
        <v>1</v>
      </c>
      <c r="W6809" s="164">
        <f t="shared" si="1069"/>
        <v>494629152.31286752</v>
      </c>
      <c r="X6809" s="164">
        <f t="shared" si="1070"/>
        <v>447664332.25058556</v>
      </c>
    </row>
    <row r="6810" spans="10:24" x14ac:dyDescent="0.25">
      <c r="J6810">
        <v>6807</v>
      </c>
      <c r="K6810" s="43">
        <v>0.48170426774531594</v>
      </c>
      <c r="L6810">
        <v>0.51898688349099642</v>
      </c>
      <c r="M6810">
        <v>0.28417237855188648</v>
      </c>
      <c r="N6810" s="44">
        <v>0.30049387833827479</v>
      </c>
      <c r="O6810" s="161">
        <f t="shared" si="1061"/>
        <v>5000000</v>
      </c>
      <c r="P6810" s="162">
        <f t="shared" si="1062"/>
        <v>180.71416560646307</v>
      </c>
      <c r="Q6810" s="162">
        <f t="shared" si="1063"/>
        <v>123.59018095792571</v>
      </c>
      <c r="R6810" s="163">
        <f t="shared" si="1064"/>
        <v>1</v>
      </c>
      <c r="S6810" s="161">
        <f t="shared" si="1065"/>
        <v>6000000</v>
      </c>
      <c r="T6810" s="162">
        <f t="shared" si="1066"/>
        <v>190.23805520215436</v>
      </c>
      <c r="U6810" s="162">
        <f t="shared" si="1067"/>
        <v>119.29509047896286</v>
      </c>
      <c r="V6810" s="163">
        <f t="shared" si="1068"/>
        <v>1</v>
      </c>
      <c r="W6810" s="164">
        <f t="shared" si="1069"/>
        <v>235619923.24268681</v>
      </c>
      <c r="X6810" s="164">
        <f t="shared" si="1070"/>
        <v>275657788.33914894</v>
      </c>
    </row>
    <row r="6811" spans="10:24" x14ac:dyDescent="0.25">
      <c r="J6811">
        <v>6808</v>
      </c>
      <c r="K6811" s="43">
        <v>0.97248631724888424</v>
      </c>
      <c r="L6811">
        <v>0.93771773816390713</v>
      </c>
      <c r="M6811">
        <v>0.36464250433825307</v>
      </c>
      <c r="N6811" s="44">
        <v>0.8246823082718614</v>
      </c>
      <c r="O6811" s="161">
        <f t="shared" si="1061"/>
        <v>9000000</v>
      </c>
      <c r="P6811" s="162">
        <f t="shared" si="1062"/>
        <v>203.03840121117403</v>
      </c>
      <c r="Q6811" s="162">
        <f t="shared" si="1063"/>
        <v>128.07846427613484</v>
      </c>
      <c r="R6811" s="163">
        <f t="shared" si="1064"/>
        <v>1</v>
      </c>
      <c r="S6811" s="161">
        <f t="shared" si="1065"/>
        <v>9000000</v>
      </c>
      <c r="T6811" s="162">
        <f t="shared" si="1066"/>
        <v>197.67946707039135</v>
      </c>
      <c r="U6811" s="162">
        <f t="shared" si="1067"/>
        <v>121.53923213806742</v>
      </c>
      <c r="V6811" s="163">
        <f t="shared" si="1068"/>
        <v>1</v>
      </c>
      <c r="W6811" s="164">
        <f t="shared" si="1069"/>
        <v>624639432.4153527</v>
      </c>
      <c r="X6811" s="164">
        <f t="shared" si="1070"/>
        <v>535262114.39091539</v>
      </c>
    </row>
    <row r="6812" spans="10:24" x14ac:dyDescent="0.25">
      <c r="J6812">
        <v>6809</v>
      </c>
      <c r="K6812" s="43">
        <v>0.98704822944158921</v>
      </c>
      <c r="L6812">
        <v>0.39122366270667996</v>
      </c>
      <c r="M6812">
        <v>0.75386352552583369</v>
      </c>
      <c r="N6812" s="44">
        <v>0.45800972972830045</v>
      </c>
      <c r="O6812" s="161">
        <f t="shared" si="1061"/>
        <v>9000000</v>
      </c>
      <c r="P6812" s="162">
        <f t="shared" si="1062"/>
        <v>175.85803253983212</v>
      </c>
      <c r="Q6812" s="162">
        <f t="shared" si="1063"/>
        <v>148.73396344653617</v>
      </c>
      <c r="R6812" s="163">
        <f t="shared" si="1064"/>
        <v>1</v>
      </c>
      <c r="S6812" s="161">
        <f t="shared" si="1065"/>
        <v>9000000</v>
      </c>
      <c r="T6812" s="162">
        <f t="shared" si="1066"/>
        <v>188.61934417994405</v>
      </c>
      <c r="U6812" s="162">
        <f t="shared" si="1067"/>
        <v>131.86698172326808</v>
      </c>
      <c r="V6812" s="163">
        <f t="shared" si="1068"/>
        <v>1</v>
      </c>
      <c r="W6812" s="164">
        <f t="shared" si="1069"/>
        <v>194116621.83966362</v>
      </c>
      <c r="X6812" s="164">
        <f t="shared" si="1070"/>
        <v>360771262.1100837</v>
      </c>
    </row>
    <row r="6813" spans="10:24" x14ac:dyDescent="0.25">
      <c r="J6813">
        <v>6810</v>
      </c>
      <c r="K6813" s="43">
        <v>0.6465559276900017</v>
      </c>
      <c r="L6813">
        <v>0.45587585911892126</v>
      </c>
      <c r="M6813">
        <v>0.60503244350932728</v>
      </c>
      <c r="N6813" s="44">
        <v>0.57003814462767555</v>
      </c>
      <c r="O6813" s="161">
        <f t="shared" si="1061"/>
        <v>6000000</v>
      </c>
      <c r="P6813" s="162">
        <f t="shared" si="1062"/>
        <v>178.3375606475951</v>
      </c>
      <c r="Q6813" s="162">
        <f t="shared" si="1063"/>
        <v>140.32789747010025</v>
      </c>
      <c r="R6813" s="163">
        <f t="shared" si="1064"/>
        <v>1</v>
      </c>
      <c r="S6813" s="161">
        <f t="shared" si="1065"/>
        <v>7000000</v>
      </c>
      <c r="T6813" s="162">
        <f t="shared" si="1066"/>
        <v>189.44585354919838</v>
      </c>
      <c r="U6813" s="162">
        <f t="shared" si="1067"/>
        <v>127.66394873505013</v>
      </c>
      <c r="V6813" s="163">
        <f t="shared" si="1068"/>
        <v>1</v>
      </c>
      <c r="W6813" s="164">
        <f t="shared" si="1069"/>
        <v>178057979.06496906</v>
      </c>
      <c r="X6813" s="164">
        <f t="shared" si="1070"/>
        <v>282473333.69903773</v>
      </c>
    </row>
    <row r="6814" spans="10:24" x14ac:dyDescent="0.25">
      <c r="J6814">
        <v>6811</v>
      </c>
      <c r="K6814" s="43">
        <v>0.17477337535564119</v>
      </c>
      <c r="L6814">
        <v>0.62935600699323424</v>
      </c>
      <c r="M6814">
        <v>0.34070870033021994</v>
      </c>
      <c r="N6814" s="44">
        <v>0.60424793472833682</v>
      </c>
      <c r="O6814" s="161">
        <f t="shared" si="1061"/>
        <v>2000000</v>
      </c>
      <c r="P6814" s="162">
        <f t="shared" si="1062"/>
        <v>184.9522229746531</v>
      </c>
      <c r="Q6814" s="162">
        <f t="shared" si="1063"/>
        <v>126.78940543823036</v>
      </c>
      <c r="R6814" s="163">
        <f t="shared" si="1064"/>
        <v>1</v>
      </c>
      <c r="S6814" s="161">
        <f t="shared" si="1065"/>
        <v>5000000</v>
      </c>
      <c r="T6814" s="162">
        <f t="shared" si="1066"/>
        <v>191.65074099155103</v>
      </c>
      <c r="U6814" s="162">
        <f t="shared" si="1067"/>
        <v>120.89470271911519</v>
      </c>
      <c r="V6814" s="163">
        <f t="shared" si="1068"/>
        <v>1</v>
      </c>
      <c r="W6814" s="164">
        <f t="shared" si="1069"/>
        <v>66325635.072845474</v>
      </c>
      <c r="X6814" s="164">
        <f t="shared" si="1070"/>
        <v>203780191.36217922</v>
      </c>
    </row>
    <row r="6815" spans="10:24" x14ac:dyDescent="0.25">
      <c r="J6815">
        <v>6812</v>
      </c>
      <c r="K6815" s="43">
        <v>4.3696746941200515E-2</v>
      </c>
      <c r="L6815">
        <v>0.98780899880610851</v>
      </c>
      <c r="M6815">
        <v>0.88056691797161823</v>
      </c>
      <c r="N6815" s="44">
        <v>0.34424629164303644</v>
      </c>
      <c r="O6815" s="161">
        <f t="shared" si="1061"/>
        <v>1000000</v>
      </c>
      <c r="P6815" s="162">
        <f t="shared" si="1062"/>
        <v>213.76583724380487</v>
      </c>
      <c r="Q6815" s="162">
        <f t="shared" si="1063"/>
        <v>158.55651082245362</v>
      </c>
      <c r="R6815" s="163">
        <f t="shared" si="1064"/>
        <v>1</v>
      </c>
      <c r="S6815" s="161">
        <f t="shared" si="1065"/>
        <v>1000000</v>
      </c>
      <c r="T6815" s="162">
        <f t="shared" si="1066"/>
        <v>201.2552790812683</v>
      </c>
      <c r="U6815" s="162">
        <f t="shared" si="1067"/>
        <v>136.77825541122681</v>
      </c>
      <c r="V6815" s="163">
        <f t="shared" si="1068"/>
        <v>1</v>
      </c>
      <c r="W6815" s="164">
        <f t="shared" si="1069"/>
        <v>5209326.4213512465</v>
      </c>
      <c r="X6815" s="164">
        <f t="shared" si="1070"/>
        <v>-85522976.329958513</v>
      </c>
    </row>
    <row r="6816" spans="10:24" x14ac:dyDescent="0.25">
      <c r="J6816">
        <v>6813</v>
      </c>
      <c r="K6816" s="43">
        <v>0.69524901591566379</v>
      </c>
      <c r="L6816">
        <v>0.36738795905494781</v>
      </c>
      <c r="M6816">
        <v>0.19483348553900515</v>
      </c>
      <c r="N6816" s="44">
        <v>4.9473560504390335E-2</v>
      </c>
      <c r="O6816" s="161">
        <f t="shared" si="1061"/>
        <v>6000000</v>
      </c>
      <c r="P6816" s="162">
        <f t="shared" si="1062"/>
        <v>174.91830894281927</v>
      </c>
      <c r="Q6816" s="162">
        <f t="shared" si="1063"/>
        <v>117.79557057439338</v>
      </c>
      <c r="R6816" s="163">
        <f t="shared" si="1064"/>
        <v>1</v>
      </c>
      <c r="S6816" s="161">
        <f t="shared" si="1065"/>
        <v>7000000</v>
      </c>
      <c r="T6816" s="162">
        <f t="shared" si="1066"/>
        <v>188.30610298093976</v>
      </c>
      <c r="U6816" s="162">
        <f t="shared" si="1067"/>
        <v>116.39778528719668</v>
      </c>
      <c r="V6816" s="163">
        <f t="shared" si="1068"/>
        <v>0.9</v>
      </c>
      <c r="W6816" s="164">
        <f t="shared" si="1069"/>
        <v>292736430.21055532</v>
      </c>
      <c r="X6816" s="164">
        <f t="shared" si="1070"/>
        <v>303022401.47058141</v>
      </c>
    </row>
    <row r="6817" spans="10:24" x14ac:dyDescent="0.25">
      <c r="J6817">
        <v>6814</v>
      </c>
      <c r="K6817" s="43">
        <v>0.4038603099977881</v>
      </c>
      <c r="L6817">
        <v>0.58315941083032363</v>
      </c>
      <c r="M6817">
        <v>0.46715421482297625</v>
      </c>
      <c r="N6817" s="44">
        <v>0.19532937863557742</v>
      </c>
      <c r="O6817" s="161">
        <f t="shared" si="1061"/>
        <v>5000000</v>
      </c>
      <c r="P6817" s="162">
        <f t="shared" si="1062"/>
        <v>183.14974044405901</v>
      </c>
      <c r="Q6817" s="162">
        <f t="shared" si="1063"/>
        <v>133.35149177757094</v>
      </c>
      <c r="R6817" s="163">
        <f t="shared" si="1064"/>
        <v>1</v>
      </c>
      <c r="S6817" s="161">
        <f t="shared" si="1065"/>
        <v>6000000</v>
      </c>
      <c r="T6817" s="162">
        <f t="shared" si="1066"/>
        <v>191.049913481353</v>
      </c>
      <c r="U6817" s="162">
        <f t="shared" si="1067"/>
        <v>124.17574588878547</v>
      </c>
      <c r="V6817" s="163">
        <f t="shared" si="1068"/>
        <v>0.9</v>
      </c>
      <c r="W6817" s="164">
        <f t="shared" si="1069"/>
        <v>198991243.33244032</v>
      </c>
      <c r="X6817" s="164">
        <f t="shared" si="1070"/>
        <v>211120504.9998647</v>
      </c>
    </row>
    <row r="6818" spans="10:24" x14ac:dyDescent="0.25">
      <c r="J6818">
        <v>6815</v>
      </c>
      <c r="K6818" s="43">
        <v>0.16544251181377245</v>
      </c>
      <c r="L6818">
        <v>0.59980349927278276</v>
      </c>
      <c r="M6818">
        <v>0.18595491459167712</v>
      </c>
      <c r="N6818" s="44">
        <v>0.8595515433794223</v>
      </c>
      <c r="O6818" s="161">
        <f t="shared" si="1061"/>
        <v>2000000</v>
      </c>
      <c r="P6818" s="162">
        <f t="shared" si="1062"/>
        <v>183.79257776974077</v>
      </c>
      <c r="Q6818" s="162">
        <f t="shared" si="1063"/>
        <v>117.14196646783834</v>
      </c>
      <c r="R6818" s="163">
        <f t="shared" si="1064"/>
        <v>1</v>
      </c>
      <c r="S6818" s="161">
        <f t="shared" si="1065"/>
        <v>5000000</v>
      </c>
      <c r="T6818" s="162">
        <f t="shared" si="1066"/>
        <v>191.26419258991359</v>
      </c>
      <c r="U6818" s="162">
        <f t="shared" si="1067"/>
        <v>116.07098323391918</v>
      </c>
      <c r="V6818" s="163">
        <f t="shared" si="1068"/>
        <v>1</v>
      </c>
      <c r="W6818" s="164">
        <f t="shared" si="1069"/>
        <v>83301222.603804857</v>
      </c>
      <c r="X6818" s="164">
        <f t="shared" si="1070"/>
        <v>225966046.77997208</v>
      </c>
    </row>
    <row r="6819" spans="10:24" x14ac:dyDescent="0.25">
      <c r="J6819">
        <v>6816</v>
      </c>
      <c r="K6819" s="43">
        <v>0.8028479506023668</v>
      </c>
      <c r="L6819">
        <v>0.92382747564294954</v>
      </c>
      <c r="M6819">
        <v>0.48239593950757942</v>
      </c>
      <c r="N6819" s="44">
        <v>9.0358667995672493E-2</v>
      </c>
      <c r="O6819" s="161">
        <f t="shared" si="1061"/>
        <v>7000000</v>
      </c>
      <c r="P6819" s="162">
        <f t="shared" si="1062"/>
        <v>201.46945838534108</v>
      </c>
      <c r="Q6819" s="162">
        <f t="shared" si="1063"/>
        <v>134.11717667977936</v>
      </c>
      <c r="R6819" s="163">
        <f t="shared" si="1064"/>
        <v>1</v>
      </c>
      <c r="S6819" s="161">
        <f t="shared" si="1065"/>
        <v>7000000</v>
      </c>
      <c r="T6819" s="162">
        <f t="shared" si="1066"/>
        <v>197.15648612844703</v>
      </c>
      <c r="U6819" s="162">
        <f t="shared" si="1067"/>
        <v>124.55858833988968</v>
      </c>
      <c r="V6819" s="163">
        <f t="shared" si="1068"/>
        <v>0.9</v>
      </c>
      <c r="W6819" s="164">
        <f t="shared" si="1069"/>
        <v>421465971.93893206</v>
      </c>
      <c r="X6819" s="164">
        <f t="shared" si="1070"/>
        <v>307366756.06791133</v>
      </c>
    </row>
    <row r="6820" spans="10:24" x14ac:dyDescent="0.25">
      <c r="J6820">
        <v>6817</v>
      </c>
      <c r="K6820" s="43">
        <v>0.30838757244086679</v>
      </c>
      <c r="L6820">
        <v>0.80144627318491513</v>
      </c>
      <c r="M6820">
        <v>5.5851826223480172E-2</v>
      </c>
      <c r="N6820" s="44">
        <v>0.39263700947809221</v>
      </c>
      <c r="O6820" s="161">
        <f t="shared" si="1061"/>
        <v>5000000</v>
      </c>
      <c r="P6820" s="162">
        <f t="shared" si="1062"/>
        <v>192.70197725358756</v>
      </c>
      <c r="Q6820" s="162">
        <f t="shared" si="1063"/>
        <v>103.18835772793454</v>
      </c>
      <c r="R6820" s="163">
        <f t="shared" si="1064"/>
        <v>1</v>
      </c>
      <c r="S6820" s="161">
        <f t="shared" si="1065"/>
        <v>6000000</v>
      </c>
      <c r="T6820" s="162">
        <f t="shared" si="1066"/>
        <v>194.23399241786251</v>
      </c>
      <c r="U6820" s="162">
        <f t="shared" si="1067"/>
        <v>109.09417886396727</v>
      </c>
      <c r="V6820" s="163">
        <f t="shared" si="1068"/>
        <v>1</v>
      </c>
      <c r="W6820" s="164">
        <f t="shared" si="1069"/>
        <v>397568097.62826508</v>
      </c>
      <c r="X6820" s="164">
        <f t="shared" si="1070"/>
        <v>360838881.32337141</v>
      </c>
    </row>
    <row r="6821" spans="10:24" x14ac:dyDescent="0.25">
      <c r="J6821">
        <v>6818</v>
      </c>
      <c r="K6821" s="43">
        <v>7.6261696469563822E-2</v>
      </c>
      <c r="L6821">
        <v>0.61751835327373517</v>
      </c>
      <c r="M6821">
        <v>0.42417373403234471</v>
      </c>
      <c r="N6821" s="44">
        <v>0.83513934783967747</v>
      </c>
      <c r="O6821" s="161">
        <f t="shared" si="1061"/>
        <v>2000000</v>
      </c>
      <c r="P6821" s="162">
        <f t="shared" si="1062"/>
        <v>184.48454296852748</v>
      </c>
      <c r="Q6821" s="162">
        <f t="shared" si="1063"/>
        <v>131.17545277735783</v>
      </c>
      <c r="R6821" s="163">
        <f t="shared" si="1064"/>
        <v>1</v>
      </c>
      <c r="S6821" s="161">
        <f t="shared" si="1065"/>
        <v>2000000</v>
      </c>
      <c r="T6821" s="162">
        <f t="shared" si="1066"/>
        <v>191.49484765617584</v>
      </c>
      <c r="U6821" s="162">
        <f t="shared" si="1067"/>
        <v>123.08772638867892</v>
      </c>
      <c r="V6821" s="163">
        <f t="shared" si="1068"/>
        <v>1</v>
      </c>
      <c r="W6821" s="164">
        <f t="shared" si="1069"/>
        <v>56618180.382339284</v>
      </c>
      <c r="X6821" s="164">
        <f t="shared" si="1070"/>
        <v>-13185757.465006173</v>
      </c>
    </row>
    <row r="6822" spans="10:24" x14ac:dyDescent="0.25">
      <c r="J6822">
        <v>6819</v>
      </c>
      <c r="K6822" s="43">
        <v>0.77897761377868435</v>
      </c>
      <c r="L6822">
        <v>0.83855429279410698</v>
      </c>
      <c r="M6822">
        <v>0.45830101972495907</v>
      </c>
      <c r="N6822" s="44">
        <v>0.60011545170599867</v>
      </c>
      <c r="O6822" s="161">
        <f t="shared" si="1061"/>
        <v>7000000</v>
      </c>
      <c r="P6822" s="162">
        <f t="shared" si="1062"/>
        <v>194.828003169243</v>
      </c>
      <c r="Q6822" s="162">
        <f t="shared" si="1063"/>
        <v>132.9057020245593</v>
      </c>
      <c r="R6822" s="163">
        <f t="shared" si="1064"/>
        <v>1</v>
      </c>
      <c r="S6822" s="161">
        <f t="shared" si="1065"/>
        <v>7000000</v>
      </c>
      <c r="T6822" s="162">
        <f t="shared" si="1066"/>
        <v>194.942667723081</v>
      </c>
      <c r="U6822" s="162">
        <f t="shared" si="1067"/>
        <v>123.95285101227965</v>
      </c>
      <c r="V6822" s="163">
        <f t="shared" si="1068"/>
        <v>1</v>
      </c>
      <c r="W6822" s="164">
        <f t="shared" si="1069"/>
        <v>383456108.01278591</v>
      </c>
      <c r="X6822" s="164">
        <f t="shared" si="1070"/>
        <v>346928716.97560942</v>
      </c>
    </row>
    <row r="6823" spans="10:24" x14ac:dyDescent="0.25">
      <c r="J6823">
        <v>6820</v>
      </c>
      <c r="K6823" s="43">
        <v>0.68489894912557869</v>
      </c>
      <c r="L6823">
        <v>0.33276926180240551</v>
      </c>
      <c r="M6823">
        <v>0.87001284607423712</v>
      </c>
      <c r="N6823" s="44">
        <v>0.14906282999369203</v>
      </c>
      <c r="O6823" s="161">
        <f t="shared" si="1061"/>
        <v>6000000</v>
      </c>
      <c r="P6823" s="162">
        <f t="shared" si="1062"/>
        <v>173.5158124309377</v>
      </c>
      <c r="Q6823" s="162">
        <f t="shared" si="1063"/>
        <v>157.52903712207646</v>
      </c>
      <c r="R6823" s="163">
        <f t="shared" si="1064"/>
        <v>1</v>
      </c>
      <c r="S6823" s="161">
        <f t="shared" si="1065"/>
        <v>7000000</v>
      </c>
      <c r="T6823" s="162">
        <f t="shared" si="1066"/>
        <v>187.83860414364591</v>
      </c>
      <c r="U6823" s="162">
        <f t="shared" si="1067"/>
        <v>136.26451856103824</v>
      </c>
      <c r="V6823" s="163">
        <f t="shared" si="1068"/>
        <v>0.9</v>
      </c>
      <c r="W6823" s="164">
        <f t="shared" si="1069"/>
        <v>45920651.853167444</v>
      </c>
      <c r="X6823" s="164">
        <f t="shared" si="1070"/>
        <v>174916739.17042834</v>
      </c>
    </row>
    <row r="6824" spans="10:24" x14ac:dyDescent="0.25">
      <c r="J6824">
        <v>6821</v>
      </c>
      <c r="K6824" s="43">
        <v>0.92411435797472419</v>
      </c>
      <c r="L6824">
        <v>0.84399203786578192</v>
      </c>
      <c r="M6824">
        <v>0.95809506150569101</v>
      </c>
      <c r="N6824" s="44">
        <v>0.41091405824184002</v>
      </c>
      <c r="O6824" s="161">
        <f t="shared" si="1061"/>
        <v>7000000</v>
      </c>
      <c r="P6824" s="162">
        <f t="shared" si="1062"/>
        <v>195.16501584322552</v>
      </c>
      <c r="Q6824" s="162">
        <f t="shared" si="1063"/>
        <v>169.57991262368125</v>
      </c>
      <c r="R6824" s="163">
        <f t="shared" si="1064"/>
        <v>1</v>
      </c>
      <c r="S6824" s="161">
        <f t="shared" si="1065"/>
        <v>9000000</v>
      </c>
      <c r="T6824" s="162">
        <f t="shared" si="1066"/>
        <v>195.05500528107518</v>
      </c>
      <c r="U6824" s="162">
        <f t="shared" si="1067"/>
        <v>142.28995631184063</v>
      </c>
      <c r="V6824" s="163">
        <f t="shared" si="1068"/>
        <v>1</v>
      </c>
      <c r="W6824" s="164">
        <f t="shared" si="1069"/>
        <v>129095722.53680986</v>
      </c>
      <c r="X6824" s="164">
        <f t="shared" si="1070"/>
        <v>324885440.72311097</v>
      </c>
    </row>
    <row r="6825" spans="10:24" x14ac:dyDescent="0.25">
      <c r="J6825">
        <v>6822</v>
      </c>
      <c r="K6825" s="43">
        <v>0.96359125949170965</v>
      </c>
      <c r="L6825">
        <v>1.2069652305490841E-3</v>
      </c>
      <c r="M6825">
        <v>0.46195843417081039</v>
      </c>
      <c r="N6825" s="44">
        <v>0.8322366296318946</v>
      </c>
      <c r="O6825" s="161">
        <f t="shared" si="1061"/>
        <v>9000000</v>
      </c>
      <c r="P6825" s="162">
        <f t="shared" si="1062"/>
        <v>134.49109899125145</v>
      </c>
      <c r="Q6825" s="162">
        <f t="shared" si="1063"/>
        <v>133.0899793033644</v>
      </c>
      <c r="R6825" s="163">
        <f t="shared" si="1064"/>
        <v>1</v>
      </c>
      <c r="S6825" s="161">
        <f t="shared" si="1065"/>
        <v>9000000</v>
      </c>
      <c r="T6825" s="162">
        <f t="shared" si="1066"/>
        <v>174.83036633041715</v>
      </c>
      <c r="U6825" s="162">
        <f t="shared" si="1067"/>
        <v>124.0449896516822</v>
      </c>
      <c r="V6825" s="163">
        <f t="shared" si="1068"/>
        <v>1</v>
      </c>
      <c r="W6825" s="164">
        <f t="shared" si="1069"/>
        <v>-37389922.809016585</v>
      </c>
      <c r="X6825" s="164">
        <f t="shared" si="1070"/>
        <v>307068390.10861456</v>
      </c>
    </row>
    <row r="6826" spans="10:24" x14ac:dyDescent="0.25">
      <c r="J6826">
        <v>6823</v>
      </c>
      <c r="K6826" s="43">
        <v>0.48399944697824571</v>
      </c>
      <c r="L6826">
        <v>0.36917246613841215</v>
      </c>
      <c r="M6826">
        <v>0.4349616142722954</v>
      </c>
      <c r="N6826" s="44">
        <v>0.45748209355507508</v>
      </c>
      <c r="O6826" s="161">
        <f t="shared" si="1061"/>
        <v>5000000</v>
      </c>
      <c r="P6826" s="162">
        <f t="shared" si="1062"/>
        <v>174.98931168721111</v>
      </c>
      <c r="Q6826" s="162">
        <f t="shared" si="1063"/>
        <v>131.72487994009811</v>
      </c>
      <c r="R6826" s="163">
        <f t="shared" si="1064"/>
        <v>1</v>
      </c>
      <c r="S6826" s="161">
        <f t="shared" si="1065"/>
        <v>6000000</v>
      </c>
      <c r="T6826" s="162">
        <f t="shared" si="1066"/>
        <v>188.3297705624037</v>
      </c>
      <c r="U6826" s="162">
        <f t="shared" si="1067"/>
        <v>123.36243997004905</v>
      </c>
      <c r="V6826" s="163">
        <f t="shared" si="1068"/>
        <v>1</v>
      </c>
      <c r="W6826" s="164">
        <f t="shared" si="1069"/>
        <v>166322158.73556504</v>
      </c>
      <c r="X6826" s="164">
        <f t="shared" si="1070"/>
        <v>239803983.55412787</v>
      </c>
    </row>
    <row r="6827" spans="10:24" x14ac:dyDescent="0.25">
      <c r="J6827">
        <v>6824</v>
      </c>
      <c r="K6827" s="43">
        <v>0.79188675671828712</v>
      </c>
      <c r="L6827">
        <v>0.60245378058423138</v>
      </c>
      <c r="M6827">
        <v>0.19386780619823851</v>
      </c>
      <c r="N6827" s="44">
        <v>0.29796093279447655</v>
      </c>
      <c r="O6827" s="161">
        <f t="shared" si="1061"/>
        <v>7000000</v>
      </c>
      <c r="P6827" s="162">
        <f t="shared" si="1062"/>
        <v>183.89555354641351</v>
      </c>
      <c r="Q6827" s="162">
        <f t="shared" si="1063"/>
        <v>117.72537754134414</v>
      </c>
      <c r="R6827" s="163">
        <f t="shared" si="1064"/>
        <v>1</v>
      </c>
      <c r="S6827" s="161">
        <f t="shared" si="1065"/>
        <v>7000000</v>
      </c>
      <c r="T6827" s="162">
        <f t="shared" si="1066"/>
        <v>191.29851784880449</v>
      </c>
      <c r="U6827" s="162">
        <f t="shared" si="1067"/>
        <v>116.36268877067207</v>
      </c>
      <c r="V6827" s="163">
        <f t="shared" si="1068"/>
        <v>1</v>
      </c>
      <c r="W6827" s="164">
        <f t="shared" si="1069"/>
        <v>413191232.03548557</v>
      </c>
      <c r="X6827" s="164">
        <f t="shared" si="1070"/>
        <v>374550803.54692698</v>
      </c>
    </row>
    <row r="6828" spans="10:24" x14ac:dyDescent="0.25">
      <c r="J6828">
        <v>6825</v>
      </c>
      <c r="K6828" s="43">
        <v>0.95417532485121825</v>
      </c>
      <c r="L6828">
        <v>0.26031638367519194</v>
      </c>
      <c r="M6828">
        <v>0.75961368543521179</v>
      </c>
      <c r="N6828" s="44">
        <v>0.60800833006204458</v>
      </c>
      <c r="O6828" s="161">
        <f t="shared" si="1061"/>
        <v>9000000</v>
      </c>
      <c r="P6828" s="162">
        <f t="shared" si="1062"/>
        <v>170.36444523307009</v>
      </c>
      <c r="Q6828" s="162">
        <f t="shared" si="1063"/>
        <v>149.10120863696017</v>
      </c>
      <c r="R6828" s="163">
        <f t="shared" si="1064"/>
        <v>1</v>
      </c>
      <c r="S6828" s="161">
        <f t="shared" si="1065"/>
        <v>9000000</v>
      </c>
      <c r="T6828" s="162">
        <f t="shared" si="1066"/>
        <v>186.78814841102337</v>
      </c>
      <c r="U6828" s="162">
        <f t="shared" si="1067"/>
        <v>132.05060431848008</v>
      </c>
      <c r="V6828" s="163">
        <f t="shared" si="1068"/>
        <v>1</v>
      </c>
      <c r="W6828" s="164">
        <f t="shared" si="1069"/>
        <v>141369129.36498928</v>
      </c>
      <c r="X6828" s="164">
        <f t="shared" si="1070"/>
        <v>342637896.83288962</v>
      </c>
    </row>
    <row r="6829" spans="10:24" x14ac:dyDescent="0.25">
      <c r="J6829">
        <v>6826</v>
      </c>
      <c r="K6829" s="43">
        <v>0.8106651050552045</v>
      </c>
      <c r="L6829">
        <v>0.90888073313448092</v>
      </c>
      <c r="M6829">
        <v>0.70148406297071619</v>
      </c>
      <c r="N6829" s="44">
        <v>0.26588433957573032</v>
      </c>
      <c r="O6829" s="161">
        <f t="shared" si="1061"/>
        <v>7000000</v>
      </c>
      <c r="P6829" s="162">
        <f t="shared" si="1062"/>
        <v>200.0084129513051</v>
      </c>
      <c r="Q6829" s="162">
        <f t="shared" si="1063"/>
        <v>145.57347257415648</v>
      </c>
      <c r="R6829" s="163">
        <f t="shared" si="1064"/>
        <v>1</v>
      </c>
      <c r="S6829" s="161">
        <f t="shared" si="1065"/>
        <v>7000000</v>
      </c>
      <c r="T6829" s="162">
        <f t="shared" si="1066"/>
        <v>196.66947098376838</v>
      </c>
      <c r="U6829" s="162">
        <f t="shared" si="1067"/>
        <v>130.28673628707824</v>
      </c>
      <c r="V6829" s="163">
        <f t="shared" si="1068"/>
        <v>1</v>
      </c>
      <c r="W6829" s="164">
        <f t="shared" si="1069"/>
        <v>331044582.64004034</v>
      </c>
      <c r="X6829" s="164">
        <f t="shared" si="1070"/>
        <v>314679142.87683094</v>
      </c>
    </row>
    <row r="6830" spans="10:24" x14ac:dyDescent="0.25">
      <c r="J6830">
        <v>6827</v>
      </c>
      <c r="K6830" s="43">
        <v>0.92744619785352145</v>
      </c>
      <c r="L6830">
        <v>0.33163598163506769</v>
      </c>
      <c r="M6830">
        <v>6.3062629204188814E-2</v>
      </c>
      <c r="N6830" s="44">
        <v>0.58668848512710559</v>
      </c>
      <c r="O6830" s="161">
        <f t="shared" si="1061"/>
        <v>7000000</v>
      </c>
      <c r="P6830" s="162">
        <f t="shared" si="1062"/>
        <v>173.46899695964527</v>
      </c>
      <c r="Q6830" s="162">
        <f t="shared" si="1063"/>
        <v>104.40876621298028</v>
      </c>
      <c r="R6830" s="163">
        <f t="shared" si="1064"/>
        <v>1</v>
      </c>
      <c r="S6830" s="161">
        <f t="shared" si="1065"/>
        <v>9000000</v>
      </c>
      <c r="T6830" s="162">
        <f t="shared" si="1066"/>
        <v>187.82299898654841</v>
      </c>
      <c r="U6830" s="162">
        <f t="shared" si="1067"/>
        <v>109.70438310649014</v>
      </c>
      <c r="V6830" s="163">
        <f t="shared" si="1068"/>
        <v>1</v>
      </c>
      <c r="W6830" s="164">
        <f t="shared" si="1069"/>
        <v>433421615.22665489</v>
      </c>
      <c r="X6830" s="164">
        <f t="shared" si="1070"/>
        <v>553067542.92052448</v>
      </c>
    </row>
    <row r="6831" spans="10:24" x14ac:dyDescent="0.25">
      <c r="J6831">
        <v>6828</v>
      </c>
      <c r="K6831" s="43">
        <v>0.66606458828773518</v>
      </c>
      <c r="L6831">
        <v>0.64120952434317013</v>
      </c>
      <c r="M6831">
        <v>0.46497663608162465</v>
      </c>
      <c r="N6831" s="44">
        <v>0.39417841499906503</v>
      </c>
      <c r="O6831" s="161">
        <f t="shared" si="1061"/>
        <v>6000000</v>
      </c>
      <c r="P6831" s="162">
        <f t="shared" si="1062"/>
        <v>185.42540518150406</v>
      </c>
      <c r="Q6831" s="162">
        <f t="shared" si="1063"/>
        <v>133.24192741787971</v>
      </c>
      <c r="R6831" s="163">
        <f t="shared" si="1064"/>
        <v>1</v>
      </c>
      <c r="S6831" s="161">
        <f t="shared" si="1065"/>
        <v>7000000</v>
      </c>
      <c r="T6831" s="162">
        <f t="shared" si="1066"/>
        <v>191.80846839383469</v>
      </c>
      <c r="U6831" s="162">
        <f t="shared" si="1067"/>
        <v>124.12096370893985</v>
      </c>
      <c r="V6831" s="163">
        <f t="shared" si="1068"/>
        <v>1</v>
      </c>
      <c r="W6831" s="164">
        <f t="shared" si="1069"/>
        <v>263100866.5817461</v>
      </c>
      <c r="X6831" s="164">
        <f t="shared" si="1070"/>
        <v>323812532.79426384</v>
      </c>
    </row>
    <row r="6832" spans="10:24" x14ac:dyDescent="0.25">
      <c r="J6832">
        <v>6829</v>
      </c>
      <c r="K6832" s="43">
        <v>0.48239539058176317</v>
      </c>
      <c r="L6832">
        <v>0.84010464903237281</v>
      </c>
      <c r="M6832">
        <v>0.74738041500276597</v>
      </c>
      <c r="N6832" s="44">
        <v>0.38721905565471659</v>
      </c>
      <c r="O6832" s="161">
        <f t="shared" si="1061"/>
        <v>5000000</v>
      </c>
      <c r="P6832" s="162">
        <f t="shared" si="1062"/>
        <v>194.92332116869821</v>
      </c>
      <c r="Q6832" s="162">
        <f t="shared" si="1063"/>
        <v>148.32538020094324</v>
      </c>
      <c r="R6832" s="163">
        <f t="shared" si="1064"/>
        <v>1</v>
      </c>
      <c r="S6832" s="161">
        <f t="shared" si="1065"/>
        <v>6000000</v>
      </c>
      <c r="T6832" s="162">
        <f t="shared" si="1066"/>
        <v>194.97444038956607</v>
      </c>
      <c r="U6832" s="162">
        <f t="shared" si="1067"/>
        <v>131.66269010047162</v>
      </c>
      <c r="V6832" s="163">
        <f t="shared" si="1068"/>
        <v>1</v>
      </c>
      <c r="W6832" s="164">
        <f t="shared" si="1069"/>
        <v>182989704.83877483</v>
      </c>
      <c r="X6832" s="164">
        <f t="shared" si="1070"/>
        <v>229870501.73456669</v>
      </c>
    </row>
    <row r="6833" spans="10:24" x14ac:dyDescent="0.25">
      <c r="J6833">
        <v>6830</v>
      </c>
      <c r="K6833" s="43">
        <v>8.8988459078894189E-2</v>
      </c>
      <c r="L6833">
        <v>0.94293457841420558</v>
      </c>
      <c r="M6833">
        <v>0.6568121647645826</v>
      </c>
      <c r="N6833" s="44">
        <v>0.5024663696417484</v>
      </c>
      <c r="O6833" s="161">
        <f t="shared" si="1061"/>
        <v>2000000</v>
      </c>
      <c r="P6833" s="162">
        <f t="shared" si="1062"/>
        <v>203.69842966977228</v>
      </c>
      <c r="Q6833" s="162">
        <f t="shared" si="1063"/>
        <v>143.07556830138716</v>
      </c>
      <c r="R6833" s="163">
        <f t="shared" si="1064"/>
        <v>1</v>
      </c>
      <c r="S6833" s="161">
        <f t="shared" si="1065"/>
        <v>2000000</v>
      </c>
      <c r="T6833" s="162">
        <f t="shared" si="1066"/>
        <v>197.89947655659077</v>
      </c>
      <c r="U6833" s="162">
        <f t="shared" si="1067"/>
        <v>129.03778415069357</v>
      </c>
      <c r="V6833" s="163">
        <f t="shared" si="1068"/>
        <v>1</v>
      </c>
      <c r="W6833" s="164">
        <f t="shared" si="1069"/>
        <v>71245722.736770228</v>
      </c>
      <c r="X6833" s="164">
        <f t="shared" si="1070"/>
        <v>-12276615.1882056</v>
      </c>
    </row>
    <row r="6834" spans="10:24" x14ac:dyDescent="0.25">
      <c r="J6834">
        <v>6831</v>
      </c>
      <c r="K6834" s="43">
        <v>0.74045867290641254</v>
      </c>
      <c r="L6834">
        <v>0.83135365505427716</v>
      </c>
      <c r="M6834">
        <v>0.19769132075660412</v>
      </c>
      <c r="N6834" s="44">
        <v>0.93685698043861398</v>
      </c>
      <c r="O6834" s="161">
        <f t="shared" si="1061"/>
        <v>6000000</v>
      </c>
      <c r="P6834" s="162">
        <f t="shared" si="1062"/>
        <v>194.39292390610822</v>
      </c>
      <c r="Q6834" s="162">
        <f t="shared" si="1063"/>
        <v>118.0020703548534</v>
      </c>
      <c r="R6834" s="163">
        <f t="shared" si="1064"/>
        <v>1</v>
      </c>
      <c r="S6834" s="161">
        <f t="shared" si="1065"/>
        <v>7000000</v>
      </c>
      <c r="T6834" s="162">
        <f t="shared" si="1066"/>
        <v>194.79764130203608</v>
      </c>
      <c r="U6834" s="162">
        <f t="shared" si="1067"/>
        <v>116.5010351774267</v>
      </c>
      <c r="V6834" s="163">
        <f t="shared" si="1068"/>
        <v>1</v>
      </c>
      <c r="W6834" s="164">
        <f t="shared" si="1069"/>
        <v>408345121.30752891</v>
      </c>
      <c r="X6834" s="164">
        <f t="shared" si="1070"/>
        <v>398076242.8722657</v>
      </c>
    </row>
    <row r="6835" spans="10:24" x14ac:dyDescent="0.25">
      <c r="J6835">
        <v>6832</v>
      </c>
      <c r="K6835" s="43">
        <v>0.88608772235553657</v>
      </c>
      <c r="L6835">
        <v>0.13015755227794679</v>
      </c>
      <c r="M6835">
        <v>0.52397016595898938</v>
      </c>
      <c r="N6835" s="44">
        <v>0.80547453214559073</v>
      </c>
      <c r="O6835" s="161">
        <f t="shared" si="1061"/>
        <v>7000000</v>
      </c>
      <c r="P6835" s="162">
        <f t="shared" si="1062"/>
        <v>163.11529991989008</v>
      </c>
      <c r="Q6835" s="162">
        <f t="shared" si="1063"/>
        <v>136.20240986873799</v>
      </c>
      <c r="R6835" s="163">
        <f t="shared" si="1064"/>
        <v>1</v>
      </c>
      <c r="S6835" s="161">
        <f t="shared" si="1065"/>
        <v>7000000</v>
      </c>
      <c r="T6835" s="162">
        <f t="shared" si="1066"/>
        <v>184.37176663996337</v>
      </c>
      <c r="U6835" s="162">
        <f t="shared" si="1067"/>
        <v>125.60120493436899</v>
      </c>
      <c r="V6835" s="163">
        <f t="shared" si="1068"/>
        <v>1</v>
      </c>
      <c r="W6835" s="164">
        <f t="shared" si="1069"/>
        <v>138390230.35806462</v>
      </c>
      <c r="X6835" s="164">
        <f t="shared" si="1070"/>
        <v>261393931.93916065</v>
      </c>
    </row>
    <row r="6836" spans="10:24" x14ac:dyDescent="0.25">
      <c r="J6836">
        <v>6833</v>
      </c>
      <c r="K6836" s="43">
        <v>9.8291310028804424E-2</v>
      </c>
      <c r="L6836">
        <v>0.99843565188057803</v>
      </c>
      <c r="M6836">
        <v>0.76879541660659134</v>
      </c>
      <c r="N6836" s="44">
        <v>0.38078205632057205</v>
      </c>
      <c r="O6836" s="161">
        <f t="shared" si="1061"/>
        <v>2000000</v>
      </c>
      <c r="P6836" s="162">
        <f t="shared" si="1062"/>
        <v>224.32203221970565</v>
      </c>
      <c r="Q6836" s="162">
        <f t="shared" si="1063"/>
        <v>149.69771207138001</v>
      </c>
      <c r="R6836" s="163">
        <f t="shared" si="1064"/>
        <v>1</v>
      </c>
      <c r="S6836" s="161">
        <f t="shared" si="1065"/>
        <v>2000000</v>
      </c>
      <c r="T6836" s="162">
        <f t="shared" si="1066"/>
        <v>204.77401073990188</v>
      </c>
      <c r="U6836" s="162">
        <f t="shared" si="1067"/>
        <v>132.34885603569001</v>
      </c>
      <c r="V6836" s="163">
        <f t="shared" si="1068"/>
        <v>1</v>
      </c>
      <c r="W6836" s="164">
        <f t="shared" si="1069"/>
        <v>99248640.296651274</v>
      </c>
      <c r="X6836" s="164">
        <f t="shared" si="1070"/>
        <v>-5149690.5915762484</v>
      </c>
    </row>
    <row r="6837" spans="10:24" x14ac:dyDescent="0.25">
      <c r="J6837">
        <v>6834</v>
      </c>
      <c r="K6837" s="43">
        <v>0.74864947172148055</v>
      </c>
      <c r="L6837">
        <v>0.63104695809212696</v>
      </c>
      <c r="M6837">
        <v>0.67279081695535858</v>
      </c>
      <c r="N6837" s="44">
        <v>0.68938293155106267</v>
      </c>
      <c r="O6837" s="161">
        <f t="shared" si="1061"/>
        <v>6000000</v>
      </c>
      <c r="P6837" s="162">
        <f t="shared" si="1062"/>
        <v>185.01941277619159</v>
      </c>
      <c r="Q6837" s="162">
        <f t="shared" si="1063"/>
        <v>143.95265215369579</v>
      </c>
      <c r="R6837" s="163">
        <f t="shared" si="1064"/>
        <v>1</v>
      </c>
      <c r="S6837" s="161">
        <f t="shared" si="1065"/>
        <v>7000000</v>
      </c>
      <c r="T6837" s="162">
        <f t="shared" si="1066"/>
        <v>191.67313759206385</v>
      </c>
      <c r="U6837" s="162">
        <f t="shared" si="1067"/>
        <v>129.4763260768479</v>
      </c>
      <c r="V6837" s="163">
        <f t="shared" si="1068"/>
        <v>1</v>
      </c>
      <c r="W6837" s="164">
        <f t="shared" si="1069"/>
        <v>196400563.73497474</v>
      </c>
      <c r="X6837" s="164">
        <f t="shared" si="1070"/>
        <v>285377680.60651171</v>
      </c>
    </row>
    <row r="6838" spans="10:24" x14ac:dyDescent="0.25">
      <c r="J6838">
        <v>6835</v>
      </c>
      <c r="K6838" s="43">
        <v>0.97480868459886338</v>
      </c>
      <c r="L6838">
        <v>0.77020251847695798</v>
      </c>
      <c r="M6838">
        <v>0.84512367872057526</v>
      </c>
      <c r="N6838" s="44">
        <v>0.44111811463086914</v>
      </c>
      <c r="O6838" s="161">
        <f t="shared" si="1061"/>
        <v>9000000</v>
      </c>
      <c r="P6838" s="162">
        <f t="shared" si="1062"/>
        <v>191.09270947338999</v>
      </c>
      <c r="Q6838" s="162">
        <f t="shared" si="1063"/>
        <v>155.31482402122731</v>
      </c>
      <c r="R6838" s="163">
        <f t="shared" si="1064"/>
        <v>1</v>
      </c>
      <c r="S6838" s="161">
        <f t="shared" si="1065"/>
        <v>9000000</v>
      </c>
      <c r="T6838" s="162">
        <f t="shared" si="1066"/>
        <v>193.69756982446333</v>
      </c>
      <c r="U6838" s="162">
        <f t="shared" si="1067"/>
        <v>135.15741201061365</v>
      </c>
      <c r="V6838" s="163">
        <f t="shared" si="1068"/>
        <v>1</v>
      </c>
      <c r="W6838" s="164">
        <f t="shared" si="1069"/>
        <v>272000969.06946409</v>
      </c>
      <c r="X6838" s="164">
        <f t="shared" si="1070"/>
        <v>376861420.32464707</v>
      </c>
    </row>
    <row r="6839" spans="10:24" x14ac:dyDescent="0.25">
      <c r="J6839">
        <v>6836</v>
      </c>
      <c r="K6839" s="43">
        <v>0.26702562323638934</v>
      </c>
      <c r="L6839">
        <v>0.40696328233688983</v>
      </c>
      <c r="M6839">
        <v>0.7649313262966152</v>
      </c>
      <c r="N6839" s="44">
        <v>0.61465088558399383</v>
      </c>
      <c r="O6839" s="161">
        <f t="shared" si="1061"/>
        <v>2000000</v>
      </c>
      <c r="P6839" s="162">
        <f t="shared" si="1062"/>
        <v>176.46954656278402</v>
      </c>
      <c r="Q6839" s="162">
        <f t="shared" si="1063"/>
        <v>149.44511192913333</v>
      </c>
      <c r="R6839" s="163">
        <f t="shared" si="1064"/>
        <v>1</v>
      </c>
      <c r="S6839" s="161">
        <f t="shared" si="1065"/>
        <v>5000000</v>
      </c>
      <c r="T6839" s="162">
        <f t="shared" si="1066"/>
        <v>188.82318218759468</v>
      </c>
      <c r="U6839" s="162">
        <f t="shared" si="1067"/>
        <v>132.22255596456665</v>
      </c>
      <c r="V6839" s="163">
        <f t="shared" si="1068"/>
        <v>1</v>
      </c>
      <c r="W6839" s="164">
        <f t="shared" si="1069"/>
        <v>4048869.2673013732</v>
      </c>
      <c r="X6839" s="164">
        <f t="shared" si="1070"/>
        <v>133003131.11514014</v>
      </c>
    </row>
    <row r="6840" spans="10:24" x14ac:dyDescent="0.25">
      <c r="J6840">
        <v>6837</v>
      </c>
      <c r="K6840" s="43">
        <v>0.60399733066364936</v>
      </c>
      <c r="L6840">
        <v>0.22204748899254179</v>
      </c>
      <c r="M6840">
        <v>8.5072001317997081E-2</v>
      </c>
      <c r="N6840" s="44">
        <v>0.32023462139423242</v>
      </c>
      <c r="O6840" s="161">
        <f t="shared" si="1061"/>
        <v>6000000</v>
      </c>
      <c r="P6840" s="162">
        <f t="shared" si="1062"/>
        <v>168.52055175078462</v>
      </c>
      <c r="Q6840" s="162">
        <f t="shared" si="1063"/>
        <v>107.56517502910357</v>
      </c>
      <c r="R6840" s="163">
        <f t="shared" si="1064"/>
        <v>1</v>
      </c>
      <c r="S6840" s="161">
        <f t="shared" si="1065"/>
        <v>7000000</v>
      </c>
      <c r="T6840" s="162">
        <f t="shared" si="1066"/>
        <v>186.17351725026154</v>
      </c>
      <c r="U6840" s="162">
        <f t="shared" si="1067"/>
        <v>111.28258751455178</v>
      </c>
      <c r="V6840" s="163">
        <f t="shared" si="1068"/>
        <v>1</v>
      </c>
      <c r="W6840" s="164">
        <f t="shared" si="1069"/>
        <v>315732260.33008629</v>
      </c>
      <c r="X6840" s="164">
        <f t="shared" si="1070"/>
        <v>374236508.14996833</v>
      </c>
    </row>
    <row r="6841" spans="10:24" x14ac:dyDescent="0.25">
      <c r="J6841">
        <v>6838</v>
      </c>
      <c r="K6841" s="43">
        <v>9.9050527521780229E-2</v>
      </c>
      <c r="L6841">
        <v>0.4179328914609195</v>
      </c>
      <c r="M6841">
        <v>0.82129399775315504</v>
      </c>
      <c r="N6841" s="44">
        <v>0.80795882274412467</v>
      </c>
      <c r="O6841" s="161">
        <f t="shared" si="1061"/>
        <v>2000000</v>
      </c>
      <c r="P6841" s="162">
        <f t="shared" si="1062"/>
        <v>176.89223271173134</v>
      </c>
      <c r="Q6841" s="162">
        <f t="shared" si="1063"/>
        <v>153.40615330726791</v>
      </c>
      <c r="R6841" s="163">
        <f t="shared" si="1064"/>
        <v>1</v>
      </c>
      <c r="S6841" s="161">
        <f t="shared" si="1065"/>
        <v>2000000</v>
      </c>
      <c r="T6841" s="162">
        <f t="shared" si="1066"/>
        <v>188.9640775705771</v>
      </c>
      <c r="U6841" s="162">
        <f t="shared" si="1067"/>
        <v>134.20307665363396</v>
      </c>
      <c r="V6841" s="163">
        <f t="shared" si="1068"/>
        <v>1</v>
      </c>
      <c r="W6841" s="164">
        <f t="shared" si="1069"/>
        <v>-3027841.1910731494</v>
      </c>
      <c r="X6841" s="164">
        <f t="shared" si="1070"/>
        <v>-40477998.166113704</v>
      </c>
    </row>
    <row r="6842" spans="10:24" x14ac:dyDescent="0.25">
      <c r="J6842">
        <v>6839</v>
      </c>
      <c r="K6842" s="43">
        <v>9.8756548949783252E-3</v>
      </c>
      <c r="L6842">
        <v>0.19133295790380811</v>
      </c>
      <c r="M6842">
        <v>0.13519751347432807</v>
      </c>
      <c r="N6842" s="44">
        <v>0.39039252419550563</v>
      </c>
      <c r="O6842" s="161">
        <f t="shared" si="1061"/>
        <v>1000000</v>
      </c>
      <c r="P6842" s="162">
        <f t="shared" si="1062"/>
        <v>166.90507810344226</v>
      </c>
      <c r="Q6842" s="162">
        <f t="shared" si="1063"/>
        <v>112.95693382826619</v>
      </c>
      <c r="R6842" s="163">
        <f t="shared" si="1064"/>
        <v>1</v>
      </c>
      <c r="S6842" s="161">
        <f t="shared" si="1065"/>
        <v>1000000</v>
      </c>
      <c r="T6842" s="162">
        <f t="shared" si="1066"/>
        <v>185.63502603448075</v>
      </c>
      <c r="U6842" s="162">
        <f t="shared" si="1067"/>
        <v>113.97846691413309</v>
      </c>
      <c r="V6842" s="163">
        <f t="shared" si="1068"/>
        <v>1</v>
      </c>
      <c r="W6842" s="164">
        <f t="shared" si="1069"/>
        <v>3948144.2751760781</v>
      </c>
      <c r="X6842" s="164">
        <f t="shared" si="1070"/>
        <v>-78343440.879652351</v>
      </c>
    </row>
    <row r="6843" spans="10:24" x14ac:dyDescent="0.25">
      <c r="J6843">
        <v>6840</v>
      </c>
      <c r="K6843" s="43">
        <v>3.8359159553403521E-2</v>
      </c>
      <c r="L6843">
        <v>0.96640799260469545</v>
      </c>
      <c r="M6843">
        <v>8.8157839467119525E-2</v>
      </c>
      <c r="N6843" s="44">
        <v>0.6154548463791758</v>
      </c>
      <c r="O6843" s="161">
        <f t="shared" si="1061"/>
        <v>1000000</v>
      </c>
      <c r="P6843" s="162">
        <f t="shared" si="1062"/>
        <v>207.45661568363258</v>
      </c>
      <c r="Q6843" s="162">
        <f t="shared" si="1063"/>
        <v>107.9562711060611</v>
      </c>
      <c r="R6843" s="163">
        <f t="shared" si="1064"/>
        <v>1</v>
      </c>
      <c r="S6843" s="161">
        <f t="shared" si="1065"/>
        <v>1000000</v>
      </c>
      <c r="T6843" s="162">
        <f t="shared" si="1066"/>
        <v>199.15220522787752</v>
      </c>
      <c r="U6843" s="162">
        <f t="shared" si="1067"/>
        <v>111.47813555303054</v>
      </c>
      <c r="V6843" s="163">
        <f t="shared" si="1068"/>
        <v>1</v>
      </c>
      <c r="W6843" s="164">
        <f t="shared" si="1069"/>
        <v>49500344.577571481</v>
      </c>
      <c r="X6843" s="164">
        <f t="shared" si="1070"/>
        <v>-62325930.325153023</v>
      </c>
    </row>
    <row r="6844" spans="10:24" x14ac:dyDescent="0.25">
      <c r="J6844">
        <v>6841</v>
      </c>
      <c r="K6844" s="43">
        <v>0.56660210947014922</v>
      </c>
      <c r="L6844">
        <v>0.59912933942519697</v>
      </c>
      <c r="M6844">
        <v>0.1625493787659914</v>
      </c>
      <c r="N6844" s="44">
        <v>0.66138973442339111</v>
      </c>
      <c r="O6844" s="161">
        <f t="shared" si="1061"/>
        <v>6000000</v>
      </c>
      <c r="P6844" s="162">
        <f t="shared" si="1062"/>
        <v>183.76641220206008</v>
      </c>
      <c r="Q6844" s="162">
        <f t="shared" si="1063"/>
        <v>115.3193184380314</v>
      </c>
      <c r="R6844" s="163">
        <f t="shared" si="1064"/>
        <v>1</v>
      </c>
      <c r="S6844" s="161">
        <f t="shared" si="1065"/>
        <v>6000000</v>
      </c>
      <c r="T6844" s="162">
        <f t="shared" si="1066"/>
        <v>191.25547073402004</v>
      </c>
      <c r="U6844" s="162">
        <f t="shared" si="1067"/>
        <v>115.15965921901569</v>
      </c>
      <c r="V6844" s="163">
        <f t="shared" si="1068"/>
        <v>1</v>
      </c>
      <c r="W6844" s="164">
        <f t="shared" si="1069"/>
        <v>360682562.58417207</v>
      </c>
      <c r="X6844" s="164">
        <f t="shared" si="1070"/>
        <v>306574869.09002608</v>
      </c>
    </row>
    <row r="6845" spans="10:24" x14ac:dyDescent="0.25">
      <c r="J6845">
        <v>6842</v>
      </c>
      <c r="K6845" s="43">
        <v>0.79483866480431364</v>
      </c>
      <c r="L6845">
        <v>0.7831147058425727</v>
      </c>
      <c r="M6845">
        <v>0.73986231029960403</v>
      </c>
      <c r="N6845" s="44">
        <v>0.31411268106531953</v>
      </c>
      <c r="O6845" s="161">
        <f t="shared" si="1061"/>
        <v>7000000</v>
      </c>
      <c r="P6845" s="162">
        <f t="shared" si="1062"/>
        <v>191.74133545282021</v>
      </c>
      <c r="Q6845" s="162">
        <f t="shared" si="1063"/>
        <v>147.85841947220126</v>
      </c>
      <c r="R6845" s="163">
        <f t="shared" si="1064"/>
        <v>1</v>
      </c>
      <c r="S6845" s="161">
        <f t="shared" si="1065"/>
        <v>7000000</v>
      </c>
      <c r="T6845" s="162">
        <f t="shared" si="1066"/>
        <v>193.91377848427339</v>
      </c>
      <c r="U6845" s="162">
        <f t="shared" si="1067"/>
        <v>131.42920973610063</v>
      </c>
      <c r="V6845" s="163">
        <f t="shared" si="1068"/>
        <v>1</v>
      </c>
      <c r="W6845" s="164">
        <f t="shared" si="1069"/>
        <v>257180411.86433262</v>
      </c>
      <c r="X6845" s="164">
        <f t="shared" si="1070"/>
        <v>287391981.23720932</v>
      </c>
    </row>
    <row r="6846" spans="10:24" x14ac:dyDescent="0.25">
      <c r="J6846">
        <v>6843</v>
      </c>
      <c r="K6846" s="43">
        <v>0.66644604286376163</v>
      </c>
      <c r="L6846">
        <v>0.40220588725231399</v>
      </c>
      <c r="M6846">
        <v>6.8767169323641575E-2</v>
      </c>
      <c r="N6846" s="44">
        <v>0.15059053453078908</v>
      </c>
      <c r="O6846" s="161">
        <f t="shared" si="1061"/>
        <v>6000000</v>
      </c>
      <c r="P6846" s="162">
        <f t="shared" si="1062"/>
        <v>176.28537703935169</v>
      </c>
      <c r="Q6846" s="162">
        <f t="shared" si="1063"/>
        <v>105.29928382628623</v>
      </c>
      <c r="R6846" s="163">
        <f t="shared" si="1064"/>
        <v>1</v>
      </c>
      <c r="S6846" s="161">
        <f t="shared" si="1065"/>
        <v>7000000</v>
      </c>
      <c r="T6846" s="162">
        <f t="shared" si="1066"/>
        <v>188.76179234645056</v>
      </c>
      <c r="U6846" s="162">
        <f t="shared" si="1067"/>
        <v>110.14964191314311</v>
      </c>
      <c r="V6846" s="163">
        <f t="shared" si="1068"/>
        <v>0.9</v>
      </c>
      <c r="W6846" s="164">
        <f t="shared" si="1069"/>
        <v>375916559.27839273</v>
      </c>
      <c r="X6846" s="164">
        <f t="shared" si="1070"/>
        <v>345256547.72983688</v>
      </c>
    </row>
    <row r="6847" spans="10:24" x14ac:dyDescent="0.25">
      <c r="J6847">
        <v>6844</v>
      </c>
      <c r="K6847" s="43">
        <v>3.4760772927955319E-2</v>
      </c>
      <c r="L6847">
        <v>0.73384988263021533</v>
      </c>
      <c r="M6847">
        <v>0.47395953024654169</v>
      </c>
      <c r="N6847" s="44">
        <v>0.81892829212802731</v>
      </c>
      <c r="O6847" s="161">
        <f t="shared" si="1061"/>
        <v>1000000</v>
      </c>
      <c r="P6847" s="162">
        <f t="shared" si="1062"/>
        <v>189.36747796572624</v>
      </c>
      <c r="Q6847" s="162">
        <f t="shared" si="1063"/>
        <v>133.69359602708889</v>
      </c>
      <c r="R6847" s="163">
        <f t="shared" si="1064"/>
        <v>1</v>
      </c>
      <c r="S6847" s="161">
        <f t="shared" si="1065"/>
        <v>1000000</v>
      </c>
      <c r="T6847" s="162">
        <f t="shared" si="1066"/>
        <v>193.12249265524207</v>
      </c>
      <c r="U6847" s="162">
        <f t="shared" si="1067"/>
        <v>124.34679801354444</v>
      </c>
      <c r="V6847" s="163">
        <f t="shared" si="1068"/>
        <v>1</v>
      </c>
      <c r="W6847" s="164">
        <f t="shared" si="1069"/>
        <v>5673881.9386373535</v>
      </c>
      <c r="X6847" s="164">
        <f t="shared" si="1070"/>
        <v>-81224305.35830237</v>
      </c>
    </row>
    <row r="6848" spans="10:24" x14ac:dyDescent="0.25">
      <c r="J6848">
        <v>6845</v>
      </c>
      <c r="K6848" s="43">
        <v>0.74252107882900376</v>
      </c>
      <c r="L6848">
        <v>6.957200643004724E-2</v>
      </c>
      <c r="M6848">
        <v>0.7592916312077751</v>
      </c>
      <c r="N6848" s="44">
        <v>0.38980521983067173</v>
      </c>
      <c r="O6848" s="161">
        <f t="shared" si="1061"/>
        <v>6000000</v>
      </c>
      <c r="P6848" s="162">
        <f t="shared" si="1062"/>
        <v>157.81520754683561</v>
      </c>
      <c r="Q6848" s="162">
        <f t="shared" si="1063"/>
        <v>149.08051500592674</v>
      </c>
      <c r="R6848" s="163">
        <f t="shared" si="1064"/>
        <v>1</v>
      </c>
      <c r="S6848" s="161">
        <f t="shared" si="1065"/>
        <v>7000000</v>
      </c>
      <c r="T6848" s="162">
        <f t="shared" si="1066"/>
        <v>182.60506918227853</v>
      </c>
      <c r="U6848" s="162">
        <f t="shared" si="1067"/>
        <v>132.04025750296336</v>
      </c>
      <c r="V6848" s="163">
        <f t="shared" si="1068"/>
        <v>1</v>
      </c>
      <c r="W6848" s="164">
        <f t="shared" si="1069"/>
        <v>2408155.2454532012</v>
      </c>
      <c r="X6848" s="164">
        <f t="shared" si="1070"/>
        <v>203953681.75520617</v>
      </c>
    </row>
    <row r="6849" spans="10:24" x14ac:dyDescent="0.25">
      <c r="J6849">
        <v>6846</v>
      </c>
      <c r="K6849" s="43">
        <v>0.22647777458178142</v>
      </c>
      <c r="L6849">
        <v>0.10030325798984852</v>
      </c>
      <c r="M6849">
        <v>0.15598004111432018</v>
      </c>
      <c r="N6849" s="44">
        <v>0.70384758060085639</v>
      </c>
      <c r="O6849" s="161">
        <f t="shared" si="1061"/>
        <v>2000000</v>
      </c>
      <c r="P6849" s="162">
        <f t="shared" si="1062"/>
        <v>160.80261760504862</v>
      </c>
      <c r="Q6849" s="162">
        <f t="shared" si="1063"/>
        <v>114.77764526695702</v>
      </c>
      <c r="R6849" s="163">
        <f t="shared" si="1064"/>
        <v>1</v>
      </c>
      <c r="S6849" s="161">
        <f t="shared" si="1065"/>
        <v>5000000</v>
      </c>
      <c r="T6849" s="162">
        <f t="shared" si="1066"/>
        <v>183.60087253501621</v>
      </c>
      <c r="U6849" s="162">
        <f t="shared" si="1067"/>
        <v>114.88882263347851</v>
      </c>
      <c r="V6849" s="163">
        <f t="shared" si="1068"/>
        <v>1</v>
      </c>
      <c r="W6849" s="164">
        <f t="shared" si="1069"/>
        <v>42049944.676183209</v>
      </c>
      <c r="X6849" s="164">
        <f t="shared" si="1070"/>
        <v>193560249.50768846</v>
      </c>
    </row>
    <row r="6850" spans="10:24" x14ac:dyDescent="0.25">
      <c r="J6850">
        <v>6847</v>
      </c>
      <c r="K6850" s="43">
        <v>0.7051373471463499</v>
      </c>
      <c r="L6850">
        <v>0.88101887291516712</v>
      </c>
      <c r="M6850">
        <v>0.47243679113793369</v>
      </c>
      <c r="N6850" s="44">
        <v>0.88663465767568572</v>
      </c>
      <c r="O6850" s="161">
        <f t="shared" si="1061"/>
        <v>6000000</v>
      </c>
      <c r="P6850" s="162">
        <f t="shared" si="1062"/>
        <v>197.70143174657235</v>
      </c>
      <c r="Q6850" s="162">
        <f t="shared" si="1063"/>
        <v>133.61708443121242</v>
      </c>
      <c r="R6850" s="163">
        <f t="shared" si="1064"/>
        <v>1</v>
      </c>
      <c r="S6850" s="161">
        <f t="shared" si="1065"/>
        <v>7000000</v>
      </c>
      <c r="T6850" s="162">
        <f t="shared" si="1066"/>
        <v>195.90047724885744</v>
      </c>
      <c r="U6850" s="162">
        <f t="shared" si="1067"/>
        <v>124.30854221560621</v>
      </c>
      <c r="V6850" s="163">
        <f t="shared" si="1068"/>
        <v>1</v>
      </c>
      <c r="W6850" s="164">
        <f t="shared" si="1069"/>
        <v>334506083.89215958</v>
      </c>
      <c r="X6850" s="164">
        <f t="shared" si="1070"/>
        <v>351143545.23275864</v>
      </c>
    </row>
    <row r="6851" spans="10:24" x14ac:dyDescent="0.25">
      <c r="J6851">
        <v>6848</v>
      </c>
      <c r="K6851" s="43">
        <v>0.92569749516868871</v>
      </c>
      <c r="L6851">
        <v>0.89899162114385989</v>
      </c>
      <c r="M6851">
        <v>0.27614027128267626</v>
      </c>
      <c r="N6851" s="44">
        <v>0.2113951459014165</v>
      </c>
      <c r="O6851" s="161">
        <f t="shared" si="1061"/>
        <v>7000000</v>
      </c>
      <c r="P6851" s="162">
        <f t="shared" si="1062"/>
        <v>199.1374017406057</v>
      </c>
      <c r="Q6851" s="162">
        <f t="shared" si="1063"/>
        <v>123.11307475676958</v>
      </c>
      <c r="R6851" s="163">
        <f t="shared" si="1064"/>
        <v>1</v>
      </c>
      <c r="S6851" s="161">
        <f t="shared" si="1065"/>
        <v>9000000</v>
      </c>
      <c r="T6851" s="162">
        <f t="shared" si="1066"/>
        <v>196.37913391353524</v>
      </c>
      <c r="U6851" s="162">
        <f t="shared" si="1067"/>
        <v>119.05653737838479</v>
      </c>
      <c r="V6851" s="163">
        <f t="shared" si="1068"/>
        <v>1</v>
      </c>
      <c r="W6851" s="164">
        <f t="shared" si="1069"/>
        <v>482170288.8868528</v>
      </c>
      <c r="X6851" s="164">
        <f t="shared" si="1070"/>
        <v>545903368.81635404</v>
      </c>
    </row>
    <row r="6852" spans="10:24" x14ac:dyDescent="0.25">
      <c r="J6852">
        <v>6849</v>
      </c>
      <c r="K6852" s="43">
        <v>1.5103346615148894E-2</v>
      </c>
      <c r="L6852">
        <v>0.15834085710956969</v>
      </c>
      <c r="M6852">
        <v>0.50846633442960598</v>
      </c>
      <c r="N6852" s="44">
        <v>0.51701698160236609</v>
      </c>
      <c r="O6852" s="161">
        <f t="shared" si="1061"/>
        <v>1000000</v>
      </c>
      <c r="P6852" s="162">
        <f t="shared" si="1062"/>
        <v>164.98049755777677</v>
      </c>
      <c r="Q6852" s="162">
        <f t="shared" si="1063"/>
        <v>135.4244709294932</v>
      </c>
      <c r="R6852" s="163">
        <f t="shared" si="1064"/>
        <v>1</v>
      </c>
      <c r="S6852" s="161">
        <f t="shared" si="1065"/>
        <v>1000000</v>
      </c>
      <c r="T6852" s="162">
        <f t="shared" si="1066"/>
        <v>184.9934991859256</v>
      </c>
      <c r="U6852" s="162">
        <f t="shared" si="1067"/>
        <v>125.2122354647466</v>
      </c>
      <c r="V6852" s="163">
        <f t="shared" si="1068"/>
        <v>1</v>
      </c>
      <c r="W6852" s="164">
        <f t="shared" si="1069"/>
        <v>-20443973.371716425</v>
      </c>
      <c r="X6852" s="164">
        <f t="shared" si="1070"/>
        <v>-90218736.278820992</v>
      </c>
    </row>
    <row r="6853" spans="10:24" x14ac:dyDescent="0.25">
      <c r="J6853">
        <v>6850</v>
      </c>
      <c r="K6853" s="43">
        <v>0.87984772984445658</v>
      </c>
      <c r="L6853">
        <v>0.49860353270768021</v>
      </c>
      <c r="M6853">
        <v>9.4132870769106813E-2</v>
      </c>
      <c r="N6853" s="44">
        <v>0.46351150538354369</v>
      </c>
      <c r="O6853" s="161">
        <f t="shared" ref="O6853:O6916" si="1071">VLOOKUP(K6853,$E$5:$H$10,4)</f>
        <v>7000000</v>
      </c>
      <c r="P6853" s="162">
        <f t="shared" ref="P6853:P6916" si="1072">_xlfn.NORM.INV(L6853,$E$12,$E$13)</f>
        <v>179.94749352678016</v>
      </c>
      <c r="Q6853" s="162">
        <f t="shared" ref="Q6853:Q6916" si="1073">_xlfn.NORM.INV(M6853,$E$15,$E$16)</f>
        <v>108.68546315609458</v>
      </c>
      <c r="R6853" s="163">
        <f t="shared" ref="R6853:R6916" si="1074">VLOOKUP(N6853,$E$19:$H$21,4)</f>
        <v>1</v>
      </c>
      <c r="S6853" s="161">
        <f t="shared" ref="S6853:S6916" si="1075">VLOOKUP(K6853,$G$5:$H$10,2)</f>
        <v>7000000</v>
      </c>
      <c r="T6853" s="162">
        <f t="shared" ref="T6853:T6916" si="1076">_xlfn.NORM.INV(L6853,$G$12,$G$13)</f>
        <v>189.98249784226005</v>
      </c>
      <c r="U6853" s="162">
        <f t="shared" ref="U6853:U6916" si="1077">_xlfn.NORM.INV(M6853,$G$15,$G$16)</f>
        <v>111.84273157804729</v>
      </c>
      <c r="V6853" s="163">
        <f t="shared" ref="V6853:V6916" si="1078">VLOOKUP(N6853,$G$19:$H$21,2)</f>
        <v>1</v>
      </c>
      <c r="W6853" s="164">
        <f t="shared" ref="W6853:W6916" si="1079">O6853*(P6853-Q6853)*R6853-$D$23-$D$24</f>
        <v>448834212.59479904</v>
      </c>
      <c r="X6853" s="164">
        <f t="shared" ref="X6853:X6916" si="1080">S6853*(T6853-U6853)*V6853-$F$23-$F$24</f>
        <v>396978363.84948921</v>
      </c>
    </row>
    <row r="6854" spans="10:24" x14ac:dyDescent="0.25">
      <c r="J6854">
        <v>6851</v>
      </c>
      <c r="K6854" s="43">
        <v>0.70833833028278903</v>
      </c>
      <c r="L6854">
        <v>0.48211702338398466</v>
      </c>
      <c r="M6854">
        <v>0.50596133137642163</v>
      </c>
      <c r="N6854" s="44">
        <v>0.29721022573013767</v>
      </c>
      <c r="O6854" s="161">
        <f t="shared" si="1071"/>
        <v>6000000</v>
      </c>
      <c r="P6854" s="162">
        <f t="shared" si="1072"/>
        <v>179.32738503949375</v>
      </c>
      <c r="Q6854" s="162">
        <f t="shared" si="1073"/>
        <v>135.29886795840437</v>
      </c>
      <c r="R6854" s="163">
        <f t="shared" si="1074"/>
        <v>1</v>
      </c>
      <c r="S6854" s="161">
        <f t="shared" si="1075"/>
        <v>7000000</v>
      </c>
      <c r="T6854" s="162">
        <f t="shared" si="1076"/>
        <v>189.77579501316458</v>
      </c>
      <c r="U6854" s="162">
        <f t="shared" si="1077"/>
        <v>125.14943397920219</v>
      </c>
      <c r="V6854" s="163">
        <f t="shared" si="1078"/>
        <v>1</v>
      </c>
      <c r="W6854" s="164">
        <f t="shared" si="1079"/>
        <v>214171102.48653626</v>
      </c>
      <c r="X6854" s="164">
        <f t="shared" si="1080"/>
        <v>302384527.23773676</v>
      </c>
    </row>
    <row r="6855" spans="10:24" x14ac:dyDescent="0.25">
      <c r="J6855">
        <v>6852</v>
      </c>
      <c r="K6855" s="43">
        <v>0.93516187629138281</v>
      </c>
      <c r="L6855">
        <v>0.24541398173419215</v>
      </c>
      <c r="M6855">
        <v>0.15100970166726713</v>
      </c>
      <c r="N6855" s="44">
        <v>0.83096254575194595</v>
      </c>
      <c r="O6855" s="161">
        <f t="shared" si="1071"/>
        <v>7000000</v>
      </c>
      <c r="P6855" s="162">
        <f t="shared" si="1072"/>
        <v>169.66511193181282</v>
      </c>
      <c r="Q6855" s="162">
        <f t="shared" si="1073"/>
        <v>114.35774934184283</v>
      </c>
      <c r="R6855" s="163">
        <f t="shared" si="1074"/>
        <v>1</v>
      </c>
      <c r="S6855" s="161">
        <f t="shared" si="1075"/>
        <v>9000000</v>
      </c>
      <c r="T6855" s="162">
        <f t="shared" si="1076"/>
        <v>186.55503731060426</v>
      </c>
      <c r="U6855" s="162">
        <f t="shared" si="1077"/>
        <v>114.67887467092142</v>
      </c>
      <c r="V6855" s="163">
        <f t="shared" si="1078"/>
        <v>1</v>
      </c>
      <c r="W6855" s="164">
        <f t="shared" si="1079"/>
        <v>337151538.12978989</v>
      </c>
      <c r="X6855" s="164">
        <f t="shared" si="1080"/>
        <v>496885463.75714564</v>
      </c>
    </row>
    <row r="6856" spans="10:24" x14ac:dyDescent="0.25">
      <c r="J6856">
        <v>6853</v>
      </c>
      <c r="K6856" s="43">
        <v>0.15329658186687711</v>
      </c>
      <c r="L6856">
        <v>0.23857638026826711</v>
      </c>
      <c r="M6856">
        <v>0.72549142757079677</v>
      </c>
      <c r="N6856" s="44">
        <v>0.30080865483040808</v>
      </c>
      <c r="O6856" s="161">
        <f t="shared" si="1071"/>
        <v>2000000</v>
      </c>
      <c r="P6856" s="162">
        <f t="shared" si="1072"/>
        <v>169.33665864698543</v>
      </c>
      <c r="Q6856" s="162">
        <f t="shared" si="1073"/>
        <v>146.98467124159643</v>
      </c>
      <c r="R6856" s="163">
        <f t="shared" si="1074"/>
        <v>1</v>
      </c>
      <c r="S6856" s="161">
        <f t="shared" si="1075"/>
        <v>5000000</v>
      </c>
      <c r="T6856" s="162">
        <f t="shared" si="1076"/>
        <v>186.44555288232849</v>
      </c>
      <c r="U6856" s="162">
        <f t="shared" si="1077"/>
        <v>130.9923356207982</v>
      </c>
      <c r="V6856" s="163">
        <f t="shared" si="1078"/>
        <v>1</v>
      </c>
      <c r="W6856" s="164">
        <f t="shared" si="1079"/>
        <v>-5296025.189222008</v>
      </c>
      <c r="X6856" s="164">
        <f t="shared" si="1080"/>
        <v>127266086.3076514</v>
      </c>
    </row>
    <row r="6857" spans="10:24" x14ac:dyDescent="0.25">
      <c r="J6857">
        <v>6854</v>
      </c>
      <c r="K6857" s="43">
        <v>0.72157779228242347</v>
      </c>
      <c r="L6857">
        <v>0.36606696716715825</v>
      </c>
      <c r="M6857">
        <v>0.25372185995303398</v>
      </c>
      <c r="N6857" s="44">
        <v>0.33222978377398593</v>
      </c>
      <c r="O6857" s="161">
        <f t="shared" si="1071"/>
        <v>6000000</v>
      </c>
      <c r="P6857" s="162">
        <f t="shared" si="1072"/>
        <v>174.86567539404945</v>
      </c>
      <c r="Q6857" s="162">
        <f t="shared" si="1073"/>
        <v>121.74353371079449</v>
      </c>
      <c r="R6857" s="163">
        <f t="shared" si="1074"/>
        <v>1</v>
      </c>
      <c r="S6857" s="161">
        <f t="shared" si="1075"/>
        <v>7000000</v>
      </c>
      <c r="T6857" s="162">
        <f t="shared" si="1076"/>
        <v>188.28855846468315</v>
      </c>
      <c r="U6857" s="162">
        <f t="shared" si="1077"/>
        <v>118.37176685539724</v>
      </c>
      <c r="V6857" s="163">
        <f t="shared" si="1078"/>
        <v>1</v>
      </c>
      <c r="W6857" s="164">
        <f t="shared" si="1079"/>
        <v>268732850.09952968</v>
      </c>
      <c r="X6857" s="164">
        <f t="shared" si="1080"/>
        <v>339417541.26500136</v>
      </c>
    </row>
    <row r="6858" spans="10:24" x14ac:dyDescent="0.25">
      <c r="J6858">
        <v>6855</v>
      </c>
      <c r="K6858" s="43">
        <v>0.52411982322643291</v>
      </c>
      <c r="L6858">
        <v>0.95337196762208354</v>
      </c>
      <c r="M6858">
        <v>0.87650246306034207</v>
      </c>
      <c r="N6858" s="44">
        <v>0.31389636073478266</v>
      </c>
      <c r="O6858" s="161">
        <f t="shared" si="1071"/>
        <v>5000000</v>
      </c>
      <c r="P6858" s="162">
        <f t="shared" si="1072"/>
        <v>205.17699751847647</v>
      </c>
      <c r="Q6858" s="162">
        <f t="shared" si="1073"/>
        <v>158.15357916769869</v>
      </c>
      <c r="R6858" s="163">
        <f t="shared" si="1074"/>
        <v>1</v>
      </c>
      <c r="S6858" s="161">
        <f t="shared" si="1075"/>
        <v>6000000</v>
      </c>
      <c r="T6858" s="162">
        <f t="shared" si="1076"/>
        <v>198.39233250615882</v>
      </c>
      <c r="U6858" s="162">
        <f t="shared" si="1077"/>
        <v>136.57678958384935</v>
      </c>
      <c r="V6858" s="163">
        <f t="shared" si="1078"/>
        <v>1</v>
      </c>
      <c r="W6858" s="164">
        <f t="shared" si="1079"/>
        <v>185117091.75388888</v>
      </c>
      <c r="X6858" s="164">
        <f t="shared" si="1080"/>
        <v>220893257.53385687</v>
      </c>
    </row>
    <row r="6859" spans="10:24" x14ac:dyDescent="0.25">
      <c r="J6859">
        <v>6856</v>
      </c>
      <c r="K6859" s="43">
        <v>0.73314651245406437</v>
      </c>
      <c r="L6859">
        <v>0.15933192901713633</v>
      </c>
      <c r="M6859">
        <v>0.56742407255453575</v>
      </c>
      <c r="N6859" s="44">
        <v>0.36947339251173295</v>
      </c>
      <c r="O6859" s="161">
        <f t="shared" si="1071"/>
        <v>6000000</v>
      </c>
      <c r="P6859" s="162">
        <f t="shared" si="1072"/>
        <v>165.04188925490061</v>
      </c>
      <c r="Q6859" s="162">
        <f t="shared" si="1073"/>
        <v>138.3963960015713</v>
      </c>
      <c r="R6859" s="163">
        <f t="shared" si="1074"/>
        <v>1</v>
      </c>
      <c r="S6859" s="161">
        <f t="shared" si="1075"/>
        <v>7000000</v>
      </c>
      <c r="T6859" s="162">
        <f t="shared" si="1076"/>
        <v>185.01396308496686</v>
      </c>
      <c r="U6859" s="162">
        <f t="shared" si="1077"/>
        <v>126.69819800078565</v>
      </c>
      <c r="V6859" s="163">
        <f t="shared" si="1078"/>
        <v>1</v>
      </c>
      <c r="W6859" s="164">
        <f t="shared" si="1079"/>
        <v>109872959.51997584</v>
      </c>
      <c r="X6859" s="164">
        <f t="shared" si="1080"/>
        <v>258210355.58926845</v>
      </c>
    </row>
    <row r="6860" spans="10:24" x14ac:dyDescent="0.25">
      <c r="J6860">
        <v>6857</v>
      </c>
      <c r="K6860" s="43">
        <v>0.12570472371677655</v>
      </c>
      <c r="L6860">
        <v>0.1369117017030641</v>
      </c>
      <c r="M6860">
        <v>0.69230979265077564</v>
      </c>
      <c r="N6860" s="44">
        <v>0.32241592537700359</v>
      </c>
      <c r="O6860" s="161">
        <f t="shared" si="1071"/>
        <v>2000000</v>
      </c>
      <c r="P6860" s="162">
        <f t="shared" si="1072"/>
        <v>163.58549925040322</v>
      </c>
      <c r="Q6860" s="162">
        <f t="shared" si="1073"/>
        <v>145.04816392692015</v>
      </c>
      <c r="R6860" s="163">
        <f t="shared" si="1074"/>
        <v>1</v>
      </c>
      <c r="S6860" s="161">
        <f t="shared" si="1075"/>
        <v>2000000</v>
      </c>
      <c r="T6860" s="162">
        <f t="shared" si="1076"/>
        <v>184.52849975013442</v>
      </c>
      <c r="U6860" s="162">
        <f t="shared" si="1077"/>
        <v>130.02408196346008</v>
      </c>
      <c r="V6860" s="163">
        <f t="shared" si="1078"/>
        <v>1</v>
      </c>
      <c r="W6860" s="164">
        <f t="shared" si="1079"/>
        <v>-12925329.35303387</v>
      </c>
      <c r="X6860" s="164">
        <f t="shared" si="1080"/>
        <v>-40991164.426651329</v>
      </c>
    </row>
    <row r="6861" spans="10:24" x14ac:dyDescent="0.25">
      <c r="J6861">
        <v>6858</v>
      </c>
      <c r="K6861" s="43">
        <v>0.22198840609972059</v>
      </c>
      <c r="L6861">
        <v>0.23859830412725791</v>
      </c>
      <c r="M6861">
        <v>0.14092355152524327</v>
      </c>
      <c r="N6861" s="44">
        <v>0.68457841916163542</v>
      </c>
      <c r="O6861" s="161">
        <f t="shared" si="1071"/>
        <v>2000000</v>
      </c>
      <c r="P6861" s="162">
        <f t="shared" si="1072"/>
        <v>169.33771991633316</v>
      </c>
      <c r="Q6861" s="162">
        <f t="shared" si="1073"/>
        <v>113.47641522947451</v>
      </c>
      <c r="R6861" s="163">
        <f t="shared" si="1074"/>
        <v>1</v>
      </c>
      <c r="S6861" s="161">
        <f t="shared" si="1075"/>
        <v>5000000</v>
      </c>
      <c r="T6861" s="162">
        <f t="shared" si="1076"/>
        <v>186.44590663877773</v>
      </c>
      <c r="U6861" s="162">
        <f t="shared" si="1077"/>
        <v>114.23820761473726</v>
      </c>
      <c r="V6861" s="163">
        <f t="shared" si="1078"/>
        <v>1</v>
      </c>
      <c r="W6861" s="164">
        <f t="shared" si="1079"/>
        <v>61722609.373717293</v>
      </c>
      <c r="X6861" s="164">
        <f t="shared" si="1080"/>
        <v>211038495.1202023</v>
      </c>
    </row>
    <row r="6862" spans="10:24" x14ac:dyDescent="0.25">
      <c r="J6862">
        <v>6859</v>
      </c>
      <c r="K6862" s="43">
        <v>0.21529400101459195</v>
      </c>
      <c r="L6862">
        <v>5.827366388813604E-2</v>
      </c>
      <c r="M6862">
        <v>0.82056292622985116</v>
      </c>
      <c r="N6862" s="44">
        <v>0.74380832935022312</v>
      </c>
      <c r="O6862" s="161">
        <f t="shared" si="1071"/>
        <v>2000000</v>
      </c>
      <c r="P6862" s="162">
        <f t="shared" si="1072"/>
        <v>156.45852097770586</v>
      </c>
      <c r="Q6862" s="162">
        <f t="shared" si="1073"/>
        <v>153.35024993277295</v>
      </c>
      <c r="R6862" s="163">
        <f t="shared" si="1074"/>
        <v>1</v>
      </c>
      <c r="S6862" s="161">
        <f t="shared" si="1075"/>
        <v>5000000</v>
      </c>
      <c r="T6862" s="162">
        <f t="shared" si="1076"/>
        <v>182.15284032590196</v>
      </c>
      <c r="U6862" s="162">
        <f t="shared" si="1077"/>
        <v>134.17512496638648</v>
      </c>
      <c r="V6862" s="163">
        <f t="shared" si="1078"/>
        <v>1</v>
      </c>
      <c r="W6862" s="164">
        <f t="shared" si="1079"/>
        <v>-43783457.910134189</v>
      </c>
      <c r="X6862" s="164">
        <f t="shared" si="1080"/>
        <v>89888576.797577441</v>
      </c>
    </row>
    <row r="6863" spans="10:24" x14ac:dyDescent="0.25">
      <c r="J6863">
        <v>6860</v>
      </c>
      <c r="K6863" s="43">
        <v>0.2768262488334654</v>
      </c>
      <c r="L6863">
        <v>0.75029122206062171</v>
      </c>
      <c r="M6863">
        <v>0.56714329455655343</v>
      </c>
      <c r="N6863" s="44">
        <v>0.87683346646033156</v>
      </c>
      <c r="O6863" s="161">
        <f t="shared" si="1071"/>
        <v>2000000</v>
      </c>
      <c r="P6863" s="162">
        <f t="shared" si="1072"/>
        <v>190.13109705317453</v>
      </c>
      <c r="Q6863" s="162">
        <f t="shared" si="1073"/>
        <v>138.38211630534073</v>
      </c>
      <c r="R6863" s="163">
        <f t="shared" si="1074"/>
        <v>1</v>
      </c>
      <c r="S6863" s="161">
        <f t="shared" si="1075"/>
        <v>5000000</v>
      </c>
      <c r="T6863" s="162">
        <f t="shared" si="1076"/>
        <v>193.37703235105818</v>
      </c>
      <c r="U6863" s="162">
        <f t="shared" si="1077"/>
        <v>126.69105815267037</v>
      </c>
      <c r="V6863" s="163">
        <f t="shared" si="1078"/>
        <v>1</v>
      </c>
      <c r="W6863" s="164">
        <f t="shared" si="1079"/>
        <v>53497961.495667592</v>
      </c>
      <c r="X6863" s="164">
        <f t="shared" si="1080"/>
        <v>183429870.99193907</v>
      </c>
    </row>
    <row r="6864" spans="10:24" x14ac:dyDescent="0.25">
      <c r="J6864">
        <v>6861</v>
      </c>
      <c r="K6864" s="43">
        <v>0.54270432188977868</v>
      </c>
      <c r="L6864">
        <v>0.98656846388063457</v>
      </c>
      <c r="M6864">
        <v>0.9435487824435066</v>
      </c>
      <c r="N6864" s="44">
        <v>0.7660199355553845</v>
      </c>
      <c r="O6864" s="161">
        <f t="shared" si="1071"/>
        <v>5000000</v>
      </c>
      <c r="P6864" s="162">
        <f t="shared" si="1072"/>
        <v>213.20252635491033</v>
      </c>
      <c r="Q6864" s="162">
        <f t="shared" si="1073"/>
        <v>166.70562606312075</v>
      </c>
      <c r="R6864" s="163">
        <f t="shared" si="1074"/>
        <v>1</v>
      </c>
      <c r="S6864" s="161">
        <f t="shared" si="1075"/>
        <v>6000000</v>
      </c>
      <c r="T6864" s="162">
        <f t="shared" si="1076"/>
        <v>201.0675087849701</v>
      </c>
      <c r="U6864" s="162">
        <f t="shared" si="1077"/>
        <v>140.85281303156037</v>
      </c>
      <c r="V6864" s="163">
        <f t="shared" si="1078"/>
        <v>1</v>
      </c>
      <c r="W6864" s="164">
        <f t="shared" si="1079"/>
        <v>182484501.45894793</v>
      </c>
      <c r="X6864" s="164">
        <f t="shared" si="1080"/>
        <v>211288174.52045834</v>
      </c>
    </row>
    <row r="6865" spans="10:24" x14ac:dyDescent="0.25">
      <c r="J6865">
        <v>6862</v>
      </c>
      <c r="K6865" s="43">
        <v>6.6272419536790639E-2</v>
      </c>
      <c r="L6865">
        <v>0.58617904746903149</v>
      </c>
      <c r="M6865">
        <v>0.48282483615113725</v>
      </c>
      <c r="N6865" s="44">
        <v>0.23143975862684951</v>
      </c>
      <c r="O6865" s="161">
        <f t="shared" si="1071"/>
        <v>2000000</v>
      </c>
      <c r="P6865" s="162">
        <f t="shared" si="1072"/>
        <v>183.26590346550611</v>
      </c>
      <c r="Q6865" s="162">
        <f t="shared" si="1073"/>
        <v>134.1386988194503</v>
      </c>
      <c r="R6865" s="163">
        <f t="shared" si="1074"/>
        <v>1</v>
      </c>
      <c r="S6865" s="161">
        <f t="shared" si="1075"/>
        <v>2000000</v>
      </c>
      <c r="T6865" s="162">
        <f t="shared" si="1076"/>
        <v>191.08863448850204</v>
      </c>
      <c r="U6865" s="162">
        <f t="shared" si="1077"/>
        <v>124.56934940972515</v>
      </c>
      <c r="V6865" s="163">
        <f t="shared" si="1078"/>
        <v>1</v>
      </c>
      <c r="W6865" s="164">
        <f t="shared" si="1079"/>
        <v>48254409.292111635</v>
      </c>
      <c r="X6865" s="164">
        <f t="shared" si="1080"/>
        <v>-16961429.842446223</v>
      </c>
    </row>
    <row r="6866" spans="10:24" x14ac:dyDescent="0.25">
      <c r="J6866">
        <v>6863</v>
      </c>
      <c r="K6866" s="43">
        <v>0.18455437507670658</v>
      </c>
      <c r="L6866">
        <v>0.95408442483600309</v>
      </c>
      <c r="M6866">
        <v>0.89936608889154646</v>
      </c>
      <c r="N6866" s="44">
        <v>0.93880826589113042</v>
      </c>
      <c r="O6866" s="161">
        <f t="shared" si="1071"/>
        <v>2000000</v>
      </c>
      <c r="P6866" s="162">
        <f t="shared" si="1072"/>
        <v>205.28724737398207</v>
      </c>
      <c r="Q6866" s="162">
        <f t="shared" si="1073"/>
        <v>160.55895657612908</v>
      </c>
      <c r="R6866" s="163">
        <f t="shared" si="1074"/>
        <v>1</v>
      </c>
      <c r="S6866" s="161">
        <f t="shared" si="1075"/>
        <v>5000000</v>
      </c>
      <c r="T6866" s="162">
        <f t="shared" si="1076"/>
        <v>198.42908245799401</v>
      </c>
      <c r="U6866" s="162">
        <f t="shared" si="1077"/>
        <v>137.77947828806452</v>
      </c>
      <c r="V6866" s="163">
        <f t="shared" si="1078"/>
        <v>1</v>
      </c>
      <c r="W6866" s="164">
        <f t="shared" si="1079"/>
        <v>39456581.595705986</v>
      </c>
      <c r="X6866" s="164">
        <f t="shared" si="1080"/>
        <v>153248020.84964746</v>
      </c>
    </row>
    <row r="6867" spans="10:24" x14ac:dyDescent="0.25">
      <c r="J6867">
        <v>6864</v>
      </c>
      <c r="K6867" s="43">
        <v>0.4173383341378043</v>
      </c>
      <c r="L6867">
        <v>0.26001467510605791</v>
      </c>
      <c r="M6867">
        <v>0.50328138415070922</v>
      </c>
      <c r="N6867" s="44">
        <v>0.10870079575404334</v>
      </c>
      <c r="O6867" s="161">
        <f t="shared" si="1071"/>
        <v>5000000</v>
      </c>
      <c r="P6867" s="162">
        <f t="shared" si="1072"/>
        <v>170.3504975473212</v>
      </c>
      <c r="Q6867" s="162">
        <f t="shared" si="1073"/>
        <v>135.16450606078271</v>
      </c>
      <c r="R6867" s="163">
        <f t="shared" si="1074"/>
        <v>1</v>
      </c>
      <c r="S6867" s="161">
        <f t="shared" si="1075"/>
        <v>6000000</v>
      </c>
      <c r="T6867" s="162">
        <f t="shared" si="1076"/>
        <v>186.78349918244041</v>
      </c>
      <c r="U6867" s="162">
        <f t="shared" si="1077"/>
        <v>125.08225303039136</v>
      </c>
      <c r="V6867" s="163">
        <f t="shared" si="1078"/>
        <v>0.9</v>
      </c>
      <c r="W6867" s="164">
        <f t="shared" si="1079"/>
        <v>125929957.43269241</v>
      </c>
      <c r="X6867" s="164">
        <f t="shared" si="1080"/>
        <v>183186729.22106493</v>
      </c>
    </row>
    <row r="6868" spans="10:24" x14ac:dyDescent="0.25">
      <c r="J6868">
        <v>6865</v>
      </c>
      <c r="K6868" s="43">
        <v>0.21593119367761127</v>
      </c>
      <c r="L6868">
        <v>0.38325719938141201</v>
      </c>
      <c r="M6868">
        <v>0.56762732428119989</v>
      </c>
      <c r="N6868" s="44">
        <v>0.82073739956830183</v>
      </c>
      <c r="O6868" s="161">
        <f t="shared" si="1071"/>
        <v>2000000</v>
      </c>
      <c r="P6868" s="162">
        <f t="shared" si="1072"/>
        <v>175.54594089886558</v>
      </c>
      <c r="Q6868" s="162">
        <f t="shared" si="1073"/>
        <v>138.40673397739025</v>
      </c>
      <c r="R6868" s="163">
        <f t="shared" si="1074"/>
        <v>1</v>
      </c>
      <c r="S6868" s="161">
        <f t="shared" si="1075"/>
        <v>5000000</v>
      </c>
      <c r="T6868" s="162">
        <f t="shared" si="1076"/>
        <v>188.51531363295518</v>
      </c>
      <c r="U6868" s="162">
        <f t="shared" si="1077"/>
        <v>126.70336698869512</v>
      </c>
      <c r="V6868" s="163">
        <f t="shared" si="1078"/>
        <v>1</v>
      </c>
      <c r="W6868" s="164">
        <f t="shared" si="1079"/>
        <v>24278413.842950672</v>
      </c>
      <c r="X6868" s="164">
        <f t="shared" si="1080"/>
        <v>159059733.2213003</v>
      </c>
    </row>
    <row r="6869" spans="10:24" x14ac:dyDescent="0.25">
      <c r="J6869">
        <v>6866</v>
      </c>
      <c r="K6869" s="43">
        <v>1.588365779979839E-2</v>
      </c>
      <c r="L6869">
        <v>0.78838881465423394</v>
      </c>
      <c r="M6869">
        <v>0.63019531786536231</v>
      </c>
      <c r="N6869" s="44">
        <v>0.5393223091494318</v>
      </c>
      <c r="O6869" s="161">
        <f t="shared" si="1071"/>
        <v>1000000</v>
      </c>
      <c r="P6869" s="162">
        <f t="shared" si="1072"/>
        <v>192.01264943615587</v>
      </c>
      <c r="Q6869" s="162">
        <f t="shared" si="1073"/>
        <v>141.64741389171866</v>
      </c>
      <c r="R6869" s="163">
        <f t="shared" si="1074"/>
        <v>1</v>
      </c>
      <c r="S6869" s="161">
        <f t="shared" si="1075"/>
        <v>1000000</v>
      </c>
      <c r="T6869" s="162">
        <f t="shared" si="1076"/>
        <v>194.00421647871863</v>
      </c>
      <c r="U6869" s="162">
        <f t="shared" si="1077"/>
        <v>128.32370694585933</v>
      </c>
      <c r="V6869" s="163">
        <f t="shared" si="1078"/>
        <v>1</v>
      </c>
      <c r="W6869" s="164">
        <f t="shared" si="1079"/>
        <v>365235.54443721473</v>
      </c>
      <c r="X6869" s="164">
        <f t="shared" si="1080"/>
        <v>-84319490.467140704</v>
      </c>
    </row>
    <row r="6870" spans="10:24" x14ac:dyDescent="0.25">
      <c r="J6870">
        <v>6867</v>
      </c>
      <c r="K6870" s="43">
        <v>0.14350930566144582</v>
      </c>
      <c r="L6870">
        <v>0.72447366510855826</v>
      </c>
      <c r="M6870">
        <v>0.76715975886917287</v>
      </c>
      <c r="N6870" s="44">
        <v>0.88128984646168129</v>
      </c>
      <c r="O6870" s="161">
        <f t="shared" si="1071"/>
        <v>2000000</v>
      </c>
      <c r="P6870" s="162">
        <f t="shared" si="1072"/>
        <v>188.94275199101739</v>
      </c>
      <c r="Q6870" s="162">
        <f t="shared" si="1073"/>
        <v>149.59050322873873</v>
      </c>
      <c r="R6870" s="163">
        <f t="shared" si="1074"/>
        <v>1</v>
      </c>
      <c r="S6870" s="161">
        <f t="shared" si="1075"/>
        <v>2000000</v>
      </c>
      <c r="T6870" s="162">
        <f t="shared" si="1076"/>
        <v>192.98091733033914</v>
      </c>
      <c r="U6870" s="162">
        <f t="shared" si="1077"/>
        <v>132.29525161436936</v>
      </c>
      <c r="V6870" s="163">
        <f t="shared" si="1078"/>
        <v>1</v>
      </c>
      <c r="W6870" s="164">
        <f t="shared" si="1079"/>
        <v>28704497.524557322</v>
      </c>
      <c r="X6870" s="164">
        <f t="shared" si="1080"/>
        <v>-28628668.568060443</v>
      </c>
    </row>
    <row r="6871" spans="10:24" x14ac:dyDescent="0.25">
      <c r="J6871">
        <v>6868</v>
      </c>
      <c r="K6871" s="43">
        <v>1.9242292294154861E-3</v>
      </c>
      <c r="L6871">
        <v>5.75991045415849E-2</v>
      </c>
      <c r="M6871">
        <v>0.88576589563596275</v>
      </c>
      <c r="N6871" s="44">
        <v>0.39824214555285531</v>
      </c>
      <c r="O6871" s="161">
        <f t="shared" si="1071"/>
        <v>1000000</v>
      </c>
      <c r="P6871" s="162">
        <f t="shared" si="1072"/>
        <v>156.37121482506072</v>
      </c>
      <c r="Q6871" s="162">
        <f t="shared" si="1073"/>
        <v>159.08628149277871</v>
      </c>
      <c r="R6871" s="163">
        <f t="shared" si="1074"/>
        <v>1</v>
      </c>
      <c r="S6871" s="161">
        <f t="shared" si="1075"/>
        <v>1000000</v>
      </c>
      <c r="T6871" s="162">
        <f t="shared" si="1076"/>
        <v>182.12373827502023</v>
      </c>
      <c r="U6871" s="162">
        <f t="shared" si="1077"/>
        <v>137.04314074638935</v>
      </c>
      <c r="V6871" s="163">
        <f t="shared" si="1078"/>
        <v>1</v>
      </c>
      <c r="W6871" s="164">
        <f t="shared" si="1079"/>
        <v>-52715066.667717993</v>
      </c>
      <c r="X6871" s="164">
        <f t="shared" si="1080"/>
        <v>-104919402.47136912</v>
      </c>
    </row>
    <row r="6872" spans="10:24" x14ac:dyDescent="0.25">
      <c r="J6872">
        <v>6869</v>
      </c>
      <c r="K6872" s="43">
        <v>0.87160466108164192</v>
      </c>
      <c r="L6872">
        <v>0.9475137953470063</v>
      </c>
      <c r="M6872">
        <v>0.67155187443888043</v>
      </c>
      <c r="N6872" s="44">
        <v>0.15066832833865962</v>
      </c>
      <c r="O6872" s="161">
        <f t="shared" si="1071"/>
        <v>7000000</v>
      </c>
      <c r="P6872" s="162">
        <f t="shared" si="1072"/>
        <v>204.3181639614852</v>
      </c>
      <c r="Q6872" s="162">
        <f t="shared" si="1073"/>
        <v>143.88404816906703</v>
      </c>
      <c r="R6872" s="163">
        <f t="shared" si="1074"/>
        <v>1</v>
      </c>
      <c r="S6872" s="161">
        <f t="shared" si="1075"/>
        <v>7000000</v>
      </c>
      <c r="T6872" s="162">
        <f t="shared" si="1076"/>
        <v>198.10605465382838</v>
      </c>
      <c r="U6872" s="162">
        <f t="shared" si="1077"/>
        <v>129.4420240845335</v>
      </c>
      <c r="V6872" s="163">
        <f t="shared" si="1078"/>
        <v>0.9</v>
      </c>
      <c r="W6872" s="164">
        <f t="shared" si="1079"/>
        <v>373038810.54692715</v>
      </c>
      <c r="X6872" s="164">
        <f t="shared" si="1080"/>
        <v>282583392.58655775</v>
      </c>
    </row>
    <row r="6873" spans="10:24" x14ac:dyDescent="0.25">
      <c r="J6873">
        <v>6870</v>
      </c>
      <c r="K6873" s="43">
        <v>0.31708095818616289</v>
      </c>
      <c r="L6873">
        <v>0.29536572754046952</v>
      </c>
      <c r="M6873">
        <v>0.25674375921369064</v>
      </c>
      <c r="N6873" s="44">
        <v>0.85006752950143449</v>
      </c>
      <c r="O6873" s="161">
        <f t="shared" si="1071"/>
        <v>5000000</v>
      </c>
      <c r="P6873" s="162">
        <f t="shared" si="1072"/>
        <v>171.93335461425187</v>
      </c>
      <c r="Q6873" s="162">
        <f t="shared" si="1073"/>
        <v>121.93166112657099</v>
      </c>
      <c r="R6873" s="163">
        <f t="shared" si="1074"/>
        <v>1</v>
      </c>
      <c r="S6873" s="161">
        <f t="shared" si="1075"/>
        <v>6000000</v>
      </c>
      <c r="T6873" s="162">
        <f t="shared" si="1076"/>
        <v>187.31111820475061</v>
      </c>
      <c r="U6873" s="162">
        <f t="shared" si="1077"/>
        <v>118.46583056328549</v>
      </c>
      <c r="V6873" s="163">
        <f t="shared" si="1078"/>
        <v>1</v>
      </c>
      <c r="W6873" s="164">
        <f t="shared" si="1079"/>
        <v>200008467.43840441</v>
      </c>
      <c r="X6873" s="164">
        <f t="shared" si="1080"/>
        <v>263071725.84879071</v>
      </c>
    </row>
    <row r="6874" spans="10:24" x14ac:dyDescent="0.25">
      <c r="J6874">
        <v>6871</v>
      </c>
      <c r="K6874" s="43">
        <v>0.29542545402425457</v>
      </c>
      <c r="L6874">
        <v>0.30250516982970899</v>
      </c>
      <c r="M6874">
        <v>0.95601740907313226</v>
      </c>
      <c r="N6874" s="44">
        <v>0.10110674142625742</v>
      </c>
      <c r="O6874" s="161">
        <f t="shared" si="1071"/>
        <v>2000000</v>
      </c>
      <c r="P6874" s="162">
        <f t="shared" si="1072"/>
        <v>172.24186649547127</v>
      </c>
      <c r="Q6874" s="162">
        <f t="shared" si="1073"/>
        <v>169.1246089590407</v>
      </c>
      <c r="R6874" s="163">
        <f t="shared" si="1074"/>
        <v>1</v>
      </c>
      <c r="S6874" s="161">
        <f t="shared" si="1075"/>
        <v>5000000</v>
      </c>
      <c r="T6874" s="162">
        <f t="shared" si="1076"/>
        <v>187.41395549849042</v>
      </c>
      <c r="U6874" s="162">
        <f t="shared" si="1077"/>
        <v>142.06230447952035</v>
      </c>
      <c r="V6874" s="163">
        <f t="shared" si="1078"/>
        <v>0.9</v>
      </c>
      <c r="W6874" s="164">
        <f t="shared" si="1079"/>
        <v>-43765484.927138858</v>
      </c>
      <c r="X6874" s="164">
        <f t="shared" si="1080"/>
        <v>54082429.585365325</v>
      </c>
    </row>
    <row r="6875" spans="10:24" x14ac:dyDescent="0.25">
      <c r="J6875">
        <v>6872</v>
      </c>
      <c r="K6875" s="43">
        <v>0.28106324235570956</v>
      </c>
      <c r="L6875">
        <v>0.78402546118036165</v>
      </c>
      <c r="M6875">
        <v>0.90644398547247995</v>
      </c>
      <c r="N6875" s="44">
        <v>0.60654506892069804</v>
      </c>
      <c r="O6875" s="161">
        <f t="shared" si="1071"/>
        <v>2000000</v>
      </c>
      <c r="P6875" s="162">
        <f t="shared" si="1072"/>
        <v>191.78791109000187</v>
      </c>
      <c r="Q6875" s="162">
        <f t="shared" si="1073"/>
        <v>161.38341533322341</v>
      </c>
      <c r="R6875" s="163">
        <f t="shared" si="1074"/>
        <v>1</v>
      </c>
      <c r="S6875" s="161">
        <f t="shared" si="1075"/>
        <v>5000000</v>
      </c>
      <c r="T6875" s="162">
        <f t="shared" si="1076"/>
        <v>193.92930369666729</v>
      </c>
      <c r="U6875" s="162">
        <f t="shared" si="1077"/>
        <v>138.19170766661171</v>
      </c>
      <c r="V6875" s="163">
        <f t="shared" si="1078"/>
        <v>1</v>
      </c>
      <c r="W6875" s="164">
        <f t="shared" si="1079"/>
        <v>10808991.51355692</v>
      </c>
      <c r="X6875" s="164">
        <f t="shared" si="1080"/>
        <v>128687980.15027791</v>
      </c>
    </row>
    <row r="6876" spans="10:24" x14ac:dyDescent="0.25">
      <c r="J6876">
        <v>6873</v>
      </c>
      <c r="K6876" s="43">
        <v>3.7772795622764255E-2</v>
      </c>
      <c r="L6876">
        <v>0.56231748295713835</v>
      </c>
      <c r="M6876">
        <v>0.79049835662285306</v>
      </c>
      <c r="N6876" s="44">
        <v>0.8522345470328363</v>
      </c>
      <c r="O6876" s="161">
        <f t="shared" si="1071"/>
        <v>1000000</v>
      </c>
      <c r="P6876" s="162">
        <f t="shared" si="1072"/>
        <v>182.35271254643661</v>
      </c>
      <c r="Q6876" s="162">
        <f t="shared" si="1073"/>
        <v>151.1630330212891</v>
      </c>
      <c r="R6876" s="163">
        <f t="shared" si="1074"/>
        <v>1</v>
      </c>
      <c r="S6876" s="161">
        <f t="shared" si="1075"/>
        <v>1000000</v>
      </c>
      <c r="T6876" s="162">
        <f t="shared" si="1076"/>
        <v>190.78423751547888</v>
      </c>
      <c r="U6876" s="162">
        <f t="shared" si="1077"/>
        <v>133.08151651064455</v>
      </c>
      <c r="V6876" s="163">
        <f t="shared" si="1078"/>
        <v>1</v>
      </c>
      <c r="W6876" s="164">
        <f t="shared" si="1079"/>
        <v>-18810320.474852487</v>
      </c>
      <c r="X6876" s="164">
        <f t="shared" si="1080"/>
        <v>-92297278.995165676</v>
      </c>
    </row>
    <row r="6877" spans="10:24" x14ac:dyDescent="0.25">
      <c r="J6877">
        <v>6874</v>
      </c>
      <c r="K6877" s="43">
        <v>0.18194062443496528</v>
      </c>
      <c r="L6877">
        <v>0.82570248030386728</v>
      </c>
      <c r="M6877">
        <v>0.65699933073475802</v>
      </c>
      <c r="N6877" s="44">
        <v>0.86144970343414873</v>
      </c>
      <c r="O6877" s="161">
        <f t="shared" si="1071"/>
        <v>2000000</v>
      </c>
      <c r="P6877" s="162">
        <f t="shared" si="1072"/>
        <v>194.05976904481923</v>
      </c>
      <c r="Q6877" s="162">
        <f t="shared" si="1073"/>
        <v>143.08574939680648</v>
      </c>
      <c r="R6877" s="163">
        <f t="shared" si="1074"/>
        <v>1</v>
      </c>
      <c r="S6877" s="161">
        <f t="shared" si="1075"/>
        <v>5000000</v>
      </c>
      <c r="T6877" s="162">
        <f t="shared" si="1076"/>
        <v>194.68658968160642</v>
      </c>
      <c r="U6877" s="162">
        <f t="shared" si="1077"/>
        <v>129.04287469840324</v>
      </c>
      <c r="V6877" s="163">
        <f t="shared" si="1078"/>
        <v>1</v>
      </c>
      <c r="W6877" s="164">
        <f t="shared" si="1079"/>
        <v>51948039.296025515</v>
      </c>
      <c r="X6877" s="164">
        <f t="shared" si="1080"/>
        <v>178218574.91601592</v>
      </c>
    </row>
    <row r="6878" spans="10:24" x14ac:dyDescent="0.25">
      <c r="J6878">
        <v>6875</v>
      </c>
      <c r="K6878" s="43">
        <v>0.64584872082694644</v>
      </c>
      <c r="L6878">
        <v>0.77722725481891985</v>
      </c>
      <c r="M6878">
        <v>0.48622583823119092</v>
      </c>
      <c r="N6878" s="44">
        <v>0.59246176856141408</v>
      </c>
      <c r="O6878" s="161">
        <f t="shared" si="1071"/>
        <v>6000000</v>
      </c>
      <c r="P6878" s="162">
        <f t="shared" si="1072"/>
        <v>191.44293529097044</v>
      </c>
      <c r="Q6878" s="162">
        <f t="shared" si="1073"/>
        <v>134.30932867891406</v>
      </c>
      <c r="R6878" s="163">
        <f t="shared" si="1074"/>
        <v>1</v>
      </c>
      <c r="S6878" s="161">
        <f t="shared" si="1075"/>
        <v>7000000</v>
      </c>
      <c r="T6878" s="162">
        <f t="shared" si="1076"/>
        <v>193.8143117636568</v>
      </c>
      <c r="U6878" s="162">
        <f t="shared" si="1077"/>
        <v>124.65466433945703</v>
      </c>
      <c r="V6878" s="163">
        <f t="shared" si="1078"/>
        <v>1</v>
      </c>
      <c r="W6878" s="164">
        <f t="shared" si="1079"/>
        <v>292801639.67233831</v>
      </c>
      <c r="X6878" s="164">
        <f t="shared" si="1080"/>
        <v>334117531.96939844</v>
      </c>
    </row>
    <row r="6879" spans="10:24" x14ac:dyDescent="0.25">
      <c r="J6879">
        <v>6876</v>
      </c>
      <c r="K6879" s="43">
        <v>0.16071589332874681</v>
      </c>
      <c r="L6879">
        <v>0.87210359844293361</v>
      </c>
      <c r="M6879">
        <v>0.65070615412983668</v>
      </c>
      <c r="N6879" s="44">
        <v>0.82387426874666481</v>
      </c>
      <c r="O6879" s="161">
        <f t="shared" si="1071"/>
        <v>2000000</v>
      </c>
      <c r="P6879" s="162">
        <f t="shared" si="1072"/>
        <v>197.04587065254762</v>
      </c>
      <c r="Q6879" s="162">
        <f t="shared" si="1073"/>
        <v>142.7445527382456</v>
      </c>
      <c r="R6879" s="163">
        <f t="shared" si="1074"/>
        <v>1</v>
      </c>
      <c r="S6879" s="161">
        <f t="shared" si="1075"/>
        <v>5000000</v>
      </c>
      <c r="T6879" s="162">
        <f t="shared" si="1076"/>
        <v>195.68195688418254</v>
      </c>
      <c r="U6879" s="162">
        <f t="shared" si="1077"/>
        <v>128.8722763691228</v>
      </c>
      <c r="V6879" s="163">
        <f t="shared" si="1078"/>
        <v>1</v>
      </c>
      <c r="W6879" s="164">
        <f t="shared" si="1079"/>
        <v>58602635.828604043</v>
      </c>
      <c r="X6879" s="164">
        <f t="shared" si="1080"/>
        <v>184048402.57529867</v>
      </c>
    </row>
    <row r="6880" spans="10:24" x14ac:dyDescent="0.25">
      <c r="J6880">
        <v>6877</v>
      </c>
      <c r="K6880" s="43">
        <v>0.60006852483485629</v>
      </c>
      <c r="L6880">
        <v>0.42062693102108273</v>
      </c>
      <c r="M6880">
        <v>0.94016978184439459</v>
      </c>
      <c r="N6880" s="44">
        <v>3.9706767174869873E-2</v>
      </c>
      <c r="O6880" s="161">
        <f t="shared" si="1071"/>
        <v>6000000</v>
      </c>
      <c r="P6880" s="162">
        <f t="shared" si="1072"/>
        <v>176.99565151723351</v>
      </c>
      <c r="Q6880" s="162">
        <f t="shared" si="1073"/>
        <v>166.12400884037686</v>
      </c>
      <c r="R6880" s="163">
        <f t="shared" si="1074"/>
        <v>1</v>
      </c>
      <c r="S6880" s="161">
        <f t="shared" si="1075"/>
        <v>7000000</v>
      </c>
      <c r="T6880" s="162">
        <f t="shared" si="1076"/>
        <v>188.9985505057445</v>
      </c>
      <c r="U6880" s="162">
        <f t="shared" si="1077"/>
        <v>140.56200442018843</v>
      </c>
      <c r="V6880" s="163">
        <f t="shared" si="1078"/>
        <v>0.9</v>
      </c>
      <c r="W6880" s="164">
        <f t="shared" si="1079"/>
        <v>15229856.061139911</v>
      </c>
      <c r="X6880" s="164">
        <f t="shared" si="1080"/>
        <v>155150240.33900326</v>
      </c>
    </row>
    <row r="6881" spans="10:24" x14ac:dyDescent="0.25">
      <c r="J6881">
        <v>6878</v>
      </c>
      <c r="K6881" s="43">
        <v>0.51715408186880396</v>
      </c>
      <c r="L6881">
        <v>0.41175635420200585</v>
      </c>
      <c r="M6881">
        <v>0.69248182550470416</v>
      </c>
      <c r="N6881" s="44">
        <v>0.1257870493576807</v>
      </c>
      <c r="O6881" s="161">
        <f t="shared" si="1071"/>
        <v>5000000</v>
      </c>
      <c r="P6881" s="162">
        <f t="shared" si="1072"/>
        <v>176.65456061040118</v>
      </c>
      <c r="Q6881" s="162">
        <f t="shared" si="1073"/>
        <v>145.05794971311241</v>
      </c>
      <c r="R6881" s="163">
        <f t="shared" si="1074"/>
        <v>1</v>
      </c>
      <c r="S6881" s="161">
        <f t="shared" si="1075"/>
        <v>6000000</v>
      </c>
      <c r="T6881" s="162">
        <f t="shared" si="1076"/>
        <v>188.88485353680039</v>
      </c>
      <c r="U6881" s="162">
        <f t="shared" si="1077"/>
        <v>130.0289748565562</v>
      </c>
      <c r="V6881" s="163">
        <f t="shared" si="1078"/>
        <v>0.9</v>
      </c>
      <c r="W6881" s="164">
        <f t="shared" si="1079"/>
        <v>107983054.48644385</v>
      </c>
      <c r="X6881" s="164">
        <f t="shared" si="1080"/>
        <v>167821744.87331861</v>
      </c>
    </row>
    <row r="6882" spans="10:24" x14ac:dyDescent="0.25">
      <c r="J6882">
        <v>6879</v>
      </c>
      <c r="K6882" s="43">
        <v>0.42330098138588357</v>
      </c>
      <c r="L6882">
        <v>0.45845861090123585</v>
      </c>
      <c r="M6882">
        <v>4.7607069113772771E-2</v>
      </c>
      <c r="N6882" s="44">
        <v>0.90629005814942043</v>
      </c>
      <c r="O6882" s="161">
        <f t="shared" si="1071"/>
        <v>5000000</v>
      </c>
      <c r="P6882" s="162">
        <f t="shared" si="1072"/>
        <v>178.43523430765532</v>
      </c>
      <c r="Q6882" s="162">
        <f t="shared" si="1073"/>
        <v>101.62976064913397</v>
      </c>
      <c r="R6882" s="163">
        <f t="shared" si="1074"/>
        <v>1</v>
      </c>
      <c r="S6882" s="161">
        <f t="shared" si="1075"/>
        <v>6000000</v>
      </c>
      <c r="T6882" s="162">
        <f t="shared" si="1076"/>
        <v>189.47841143588511</v>
      </c>
      <c r="U6882" s="162">
        <f t="shared" si="1077"/>
        <v>108.31488032456699</v>
      </c>
      <c r="V6882" s="163">
        <f t="shared" si="1078"/>
        <v>1</v>
      </c>
      <c r="W6882" s="164">
        <f t="shared" si="1079"/>
        <v>334027368.29260677</v>
      </c>
      <c r="X6882" s="164">
        <f t="shared" si="1080"/>
        <v>336981186.66790873</v>
      </c>
    </row>
    <row r="6883" spans="10:24" x14ac:dyDescent="0.25">
      <c r="J6883">
        <v>6880</v>
      </c>
      <c r="K6883" s="43">
        <v>0.89700114570560352</v>
      </c>
      <c r="L6883">
        <v>0.46409737018210107</v>
      </c>
      <c r="M6883">
        <v>0.41796757990550393</v>
      </c>
      <c r="N6883" s="44">
        <v>0.27769316594939775</v>
      </c>
      <c r="O6883" s="161">
        <f t="shared" si="1071"/>
        <v>7000000</v>
      </c>
      <c r="P6883" s="162">
        <f t="shared" si="1072"/>
        <v>178.64825444235672</v>
      </c>
      <c r="Q6883" s="162">
        <f t="shared" si="1073"/>
        <v>130.85808701418847</v>
      </c>
      <c r="R6883" s="163">
        <f t="shared" si="1074"/>
        <v>1</v>
      </c>
      <c r="S6883" s="161">
        <f t="shared" si="1075"/>
        <v>7000000</v>
      </c>
      <c r="T6883" s="162">
        <f t="shared" si="1076"/>
        <v>189.54941814745223</v>
      </c>
      <c r="U6883" s="162">
        <f t="shared" si="1077"/>
        <v>122.92904350709424</v>
      </c>
      <c r="V6883" s="163">
        <f t="shared" si="1078"/>
        <v>1</v>
      </c>
      <c r="W6883" s="164">
        <f t="shared" si="1079"/>
        <v>284531171.99717772</v>
      </c>
      <c r="X6883" s="164">
        <f t="shared" si="1080"/>
        <v>316342622.48250598</v>
      </c>
    </row>
    <row r="6884" spans="10:24" x14ac:dyDescent="0.25">
      <c r="J6884">
        <v>6881</v>
      </c>
      <c r="K6884" s="43">
        <v>0.2294411798525664</v>
      </c>
      <c r="L6884">
        <v>0.39219311386155409</v>
      </c>
      <c r="M6884">
        <v>0.64596985993196265</v>
      </c>
      <c r="N6884" s="44">
        <v>8.4336926157985381E-2</v>
      </c>
      <c r="O6884" s="161">
        <f t="shared" si="1071"/>
        <v>2000000</v>
      </c>
      <c r="P6884" s="162">
        <f t="shared" si="1072"/>
        <v>175.89588668064954</v>
      </c>
      <c r="Q6884" s="162">
        <f t="shared" si="1073"/>
        <v>142.48924922067505</v>
      </c>
      <c r="R6884" s="163">
        <f t="shared" si="1074"/>
        <v>1</v>
      </c>
      <c r="S6884" s="161">
        <f t="shared" si="1075"/>
        <v>5000000</v>
      </c>
      <c r="T6884" s="162">
        <f t="shared" si="1076"/>
        <v>188.63196222688319</v>
      </c>
      <c r="U6884" s="162">
        <f t="shared" si="1077"/>
        <v>128.74462461033752</v>
      </c>
      <c r="V6884" s="163">
        <f t="shared" si="1078"/>
        <v>0.9</v>
      </c>
      <c r="W6884" s="164">
        <f t="shared" si="1079"/>
        <v>16813274.91994898</v>
      </c>
      <c r="X6884" s="164">
        <f t="shared" si="1080"/>
        <v>119493019.27445549</v>
      </c>
    </row>
    <row r="6885" spans="10:24" x14ac:dyDescent="0.25">
      <c r="J6885">
        <v>6882</v>
      </c>
      <c r="K6885" s="43">
        <v>0.24666284790166382</v>
      </c>
      <c r="L6885">
        <v>0.78855822303115208</v>
      </c>
      <c r="M6885">
        <v>0.57889844170150506</v>
      </c>
      <c r="N6885" s="44">
        <v>0.79954095881267184</v>
      </c>
      <c r="O6885" s="161">
        <f t="shared" si="1071"/>
        <v>2000000</v>
      </c>
      <c r="P6885" s="162">
        <f t="shared" si="1072"/>
        <v>192.02142924909509</v>
      </c>
      <c r="Q6885" s="162">
        <f t="shared" si="1073"/>
        <v>138.98152455357655</v>
      </c>
      <c r="R6885" s="163">
        <f t="shared" si="1074"/>
        <v>1</v>
      </c>
      <c r="S6885" s="161">
        <f t="shared" si="1075"/>
        <v>5000000</v>
      </c>
      <c r="T6885" s="162">
        <f t="shared" si="1076"/>
        <v>194.00714308303171</v>
      </c>
      <c r="U6885" s="162">
        <f t="shared" si="1077"/>
        <v>126.99076227678827</v>
      </c>
      <c r="V6885" s="163">
        <f t="shared" si="1078"/>
        <v>1</v>
      </c>
      <c r="W6885" s="164">
        <f t="shared" si="1079"/>
        <v>56079809.391037092</v>
      </c>
      <c r="X6885" s="164">
        <f t="shared" si="1080"/>
        <v>185081904.03121716</v>
      </c>
    </row>
    <row r="6886" spans="10:24" x14ac:dyDescent="0.25">
      <c r="J6886">
        <v>6883</v>
      </c>
      <c r="K6886" s="43">
        <v>0.30045316480961615</v>
      </c>
      <c r="L6886">
        <v>0.72974879040439056</v>
      </c>
      <c r="M6886">
        <v>0.81980637101329845</v>
      </c>
      <c r="N6886" s="44">
        <v>0.55188509339125624</v>
      </c>
      <c r="O6886" s="161">
        <f t="shared" si="1071"/>
        <v>5000000</v>
      </c>
      <c r="P6886" s="162">
        <f t="shared" si="1072"/>
        <v>189.18080119093526</v>
      </c>
      <c r="Q6886" s="162">
        <f t="shared" si="1073"/>
        <v>153.2925484316828</v>
      </c>
      <c r="R6886" s="163">
        <f t="shared" si="1074"/>
        <v>1</v>
      </c>
      <c r="S6886" s="161">
        <f t="shared" si="1075"/>
        <v>6000000</v>
      </c>
      <c r="T6886" s="162">
        <f t="shared" si="1076"/>
        <v>193.06026706364509</v>
      </c>
      <c r="U6886" s="162">
        <f t="shared" si="1077"/>
        <v>134.1462742158414</v>
      </c>
      <c r="V6886" s="163">
        <f t="shared" si="1078"/>
        <v>1</v>
      </c>
      <c r="W6886" s="164">
        <f t="shared" si="1079"/>
        <v>129441263.79626226</v>
      </c>
      <c r="X6886" s="164">
        <f t="shared" si="1080"/>
        <v>203483957.08682209</v>
      </c>
    </row>
    <row r="6887" spans="10:24" x14ac:dyDescent="0.25">
      <c r="J6887">
        <v>6884</v>
      </c>
      <c r="K6887" s="43">
        <v>0.27117872637973117</v>
      </c>
      <c r="L6887">
        <v>0.40502484878184519</v>
      </c>
      <c r="M6887">
        <v>0.33566762961869634</v>
      </c>
      <c r="N6887" s="44">
        <v>4.1568938521801102E-2</v>
      </c>
      <c r="O6887" s="161">
        <f t="shared" si="1071"/>
        <v>2000000</v>
      </c>
      <c r="P6887" s="162">
        <f t="shared" si="1072"/>
        <v>176.39457122281118</v>
      </c>
      <c r="Q6887" s="162">
        <f t="shared" si="1073"/>
        <v>126.51367690552338</v>
      </c>
      <c r="R6887" s="163">
        <f t="shared" si="1074"/>
        <v>1</v>
      </c>
      <c r="S6887" s="161">
        <f t="shared" si="1075"/>
        <v>5000000</v>
      </c>
      <c r="T6887" s="162">
        <f t="shared" si="1076"/>
        <v>188.79819040760373</v>
      </c>
      <c r="U6887" s="162">
        <f t="shared" si="1077"/>
        <v>120.75683845276168</v>
      </c>
      <c r="V6887" s="163">
        <f t="shared" si="1078"/>
        <v>0.9</v>
      </c>
      <c r="W6887" s="164">
        <f t="shared" si="1079"/>
        <v>49761788.63457559</v>
      </c>
      <c r="X6887" s="164">
        <f t="shared" si="1080"/>
        <v>156186083.79678923</v>
      </c>
    </row>
    <row r="6888" spans="10:24" x14ac:dyDescent="0.25">
      <c r="J6888">
        <v>6885</v>
      </c>
      <c r="K6888" s="43">
        <v>0.28681475943321377</v>
      </c>
      <c r="L6888">
        <v>0.88970024450371132</v>
      </c>
      <c r="M6888">
        <v>0.9619725089732275</v>
      </c>
      <c r="N6888" s="44">
        <v>0.74913359459025397</v>
      </c>
      <c r="O6888" s="161">
        <f t="shared" si="1071"/>
        <v>2000000</v>
      </c>
      <c r="P6888" s="162">
        <f t="shared" si="1072"/>
        <v>198.37403299916846</v>
      </c>
      <c r="Q6888" s="162">
        <f t="shared" si="1073"/>
        <v>170.48098768221413</v>
      </c>
      <c r="R6888" s="163">
        <f t="shared" si="1074"/>
        <v>1</v>
      </c>
      <c r="S6888" s="161">
        <f t="shared" si="1075"/>
        <v>5000000</v>
      </c>
      <c r="T6888" s="162">
        <f t="shared" si="1076"/>
        <v>196.12467766638949</v>
      </c>
      <c r="U6888" s="162">
        <f t="shared" si="1077"/>
        <v>142.74049384110705</v>
      </c>
      <c r="V6888" s="163">
        <f t="shared" si="1078"/>
        <v>1</v>
      </c>
      <c r="W6888" s="164">
        <f t="shared" si="1079"/>
        <v>5786090.6339086592</v>
      </c>
      <c r="X6888" s="164">
        <f t="shared" si="1080"/>
        <v>116920919.12641218</v>
      </c>
    </row>
    <row r="6889" spans="10:24" x14ac:dyDescent="0.25">
      <c r="J6889">
        <v>6886</v>
      </c>
      <c r="K6889" s="43">
        <v>0.21945034077310077</v>
      </c>
      <c r="L6889">
        <v>0.8165040748430622</v>
      </c>
      <c r="M6889">
        <v>0.3692339002966879</v>
      </c>
      <c r="N6889" s="44">
        <v>0.7384410054550975</v>
      </c>
      <c r="O6889" s="161">
        <f t="shared" si="1071"/>
        <v>2000000</v>
      </c>
      <c r="P6889" s="162">
        <f t="shared" si="1072"/>
        <v>193.53183601732798</v>
      </c>
      <c r="Q6889" s="162">
        <f t="shared" si="1073"/>
        <v>128.32233873225564</v>
      </c>
      <c r="R6889" s="163">
        <f t="shared" si="1074"/>
        <v>1</v>
      </c>
      <c r="S6889" s="161">
        <f t="shared" si="1075"/>
        <v>5000000</v>
      </c>
      <c r="T6889" s="162">
        <f t="shared" si="1076"/>
        <v>194.51061200577598</v>
      </c>
      <c r="U6889" s="162">
        <f t="shared" si="1077"/>
        <v>121.66116936612782</v>
      </c>
      <c r="V6889" s="163">
        <f t="shared" si="1078"/>
        <v>1</v>
      </c>
      <c r="W6889" s="164">
        <f t="shared" si="1079"/>
        <v>80418994.570144668</v>
      </c>
      <c r="X6889" s="164">
        <f t="shared" si="1080"/>
        <v>214247213.19824082</v>
      </c>
    </row>
    <row r="6890" spans="10:24" x14ac:dyDescent="0.25">
      <c r="J6890">
        <v>6887</v>
      </c>
      <c r="K6890" s="43">
        <v>3.3213339638038963E-2</v>
      </c>
      <c r="L6890">
        <v>0.97904905798219133</v>
      </c>
      <c r="M6890">
        <v>0.18891290182359277</v>
      </c>
      <c r="N6890" s="44">
        <v>0.60445869174381173</v>
      </c>
      <c r="O6890" s="161">
        <f t="shared" si="1071"/>
        <v>1000000</v>
      </c>
      <c r="P6890" s="162">
        <f t="shared" si="1072"/>
        <v>210.51739941226651</v>
      </c>
      <c r="Q6890" s="162">
        <f t="shared" si="1073"/>
        <v>117.36181201006258</v>
      </c>
      <c r="R6890" s="163">
        <f t="shared" si="1074"/>
        <v>1</v>
      </c>
      <c r="S6890" s="161">
        <f t="shared" si="1075"/>
        <v>1000000</v>
      </c>
      <c r="T6890" s="162">
        <f t="shared" si="1076"/>
        <v>200.1724664707555</v>
      </c>
      <c r="U6890" s="162">
        <f t="shared" si="1077"/>
        <v>116.18090600503129</v>
      </c>
      <c r="V6890" s="163">
        <f t="shared" si="1078"/>
        <v>1</v>
      </c>
      <c r="W6890" s="164">
        <f t="shared" si="1079"/>
        <v>43155587.402203932</v>
      </c>
      <c r="X6890" s="164">
        <f t="shared" si="1080"/>
        <v>-66008439.5342758</v>
      </c>
    </row>
    <row r="6891" spans="10:24" x14ac:dyDescent="0.25">
      <c r="J6891">
        <v>6888</v>
      </c>
      <c r="K6891" s="43">
        <v>0.21221128754584839</v>
      </c>
      <c r="L6891">
        <v>0.64764279984056838</v>
      </c>
      <c r="M6891">
        <v>0.19190193041191606</v>
      </c>
      <c r="N6891" s="44">
        <v>0.60847354710112689</v>
      </c>
      <c r="O6891" s="161">
        <f t="shared" si="1071"/>
        <v>2000000</v>
      </c>
      <c r="P6891" s="162">
        <f t="shared" si="1072"/>
        <v>185.68446397783268</v>
      </c>
      <c r="Q6891" s="162">
        <f t="shared" si="1073"/>
        <v>117.58182067939663</v>
      </c>
      <c r="R6891" s="163">
        <f t="shared" si="1074"/>
        <v>1</v>
      </c>
      <c r="S6891" s="161">
        <f t="shared" si="1075"/>
        <v>5000000</v>
      </c>
      <c r="T6891" s="162">
        <f t="shared" si="1076"/>
        <v>191.89482132594424</v>
      </c>
      <c r="U6891" s="162">
        <f t="shared" si="1077"/>
        <v>116.29091033969831</v>
      </c>
      <c r="V6891" s="163">
        <f t="shared" si="1078"/>
        <v>1</v>
      </c>
      <c r="W6891" s="164">
        <f t="shared" si="1079"/>
        <v>86205286.596872091</v>
      </c>
      <c r="X6891" s="164">
        <f t="shared" si="1080"/>
        <v>228019554.93122959</v>
      </c>
    </row>
    <row r="6892" spans="10:24" x14ac:dyDescent="0.25">
      <c r="J6892">
        <v>6889</v>
      </c>
      <c r="K6892" s="43">
        <v>0.75889820666459473</v>
      </c>
      <c r="L6892">
        <v>0.62150419971894089</v>
      </c>
      <c r="M6892">
        <v>0.94151348825806336</v>
      </c>
      <c r="N6892" s="44">
        <v>0.12418665214866798</v>
      </c>
      <c r="O6892" s="161">
        <f t="shared" si="1071"/>
        <v>7000000</v>
      </c>
      <c r="P6892" s="162">
        <f t="shared" si="1072"/>
        <v>184.6415062482956</v>
      </c>
      <c r="Q6892" s="162">
        <f t="shared" si="1073"/>
        <v>166.35212749490626</v>
      </c>
      <c r="R6892" s="163">
        <f t="shared" si="1074"/>
        <v>1</v>
      </c>
      <c r="S6892" s="161">
        <f t="shared" si="1075"/>
        <v>7000000</v>
      </c>
      <c r="T6892" s="162">
        <f t="shared" si="1076"/>
        <v>191.54716874943188</v>
      </c>
      <c r="U6892" s="162">
        <f t="shared" si="1077"/>
        <v>140.67606374745313</v>
      </c>
      <c r="V6892" s="163">
        <f t="shared" si="1078"/>
        <v>0.9</v>
      </c>
      <c r="W6892" s="164">
        <f t="shared" si="1079"/>
        <v>78025651.273725405</v>
      </c>
      <c r="X6892" s="164">
        <f t="shared" si="1080"/>
        <v>170487961.51246613</v>
      </c>
    </row>
    <row r="6893" spans="10:24" x14ac:dyDescent="0.25">
      <c r="J6893">
        <v>6890</v>
      </c>
      <c r="K6893" s="43">
        <v>0.85063048986203216</v>
      </c>
      <c r="L6893">
        <v>0.37693383991461582</v>
      </c>
      <c r="M6893">
        <v>0.37295910878249294</v>
      </c>
      <c r="N6893" s="44">
        <v>0.42202334621179505</v>
      </c>
      <c r="O6893" s="161">
        <f t="shared" si="1071"/>
        <v>7000000</v>
      </c>
      <c r="P6893" s="162">
        <f t="shared" si="1072"/>
        <v>175.29684557531991</v>
      </c>
      <c r="Q6893" s="162">
        <f t="shared" si="1073"/>
        <v>128.51947649888348</v>
      </c>
      <c r="R6893" s="163">
        <f t="shared" si="1074"/>
        <v>1</v>
      </c>
      <c r="S6893" s="161">
        <f t="shared" si="1075"/>
        <v>7000000</v>
      </c>
      <c r="T6893" s="162">
        <f t="shared" si="1076"/>
        <v>188.43228185843998</v>
      </c>
      <c r="U6893" s="162">
        <f t="shared" si="1077"/>
        <v>121.75973824944174</v>
      </c>
      <c r="V6893" s="163">
        <f t="shared" si="1078"/>
        <v>1</v>
      </c>
      <c r="W6893" s="164">
        <f t="shared" si="1079"/>
        <v>277441583.53505498</v>
      </c>
      <c r="X6893" s="164">
        <f t="shared" si="1080"/>
        <v>316707805.26298767</v>
      </c>
    </row>
    <row r="6894" spans="10:24" x14ac:dyDescent="0.25">
      <c r="J6894">
        <v>6891</v>
      </c>
      <c r="K6894" s="43">
        <v>0.4811768075772962</v>
      </c>
      <c r="L6894">
        <v>0.41722659503765136</v>
      </c>
      <c r="M6894">
        <v>0.4856004676457123</v>
      </c>
      <c r="N6894" s="44">
        <v>0.93109538239681433</v>
      </c>
      <c r="O6894" s="161">
        <f t="shared" si="1071"/>
        <v>5000000</v>
      </c>
      <c r="P6894" s="162">
        <f t="shared" si="1072"/>
        <v>176.86509514134178</v>
      </c>
      <c r="Q6894" s="162">
        <f t="shared" si="1073"/>
        <v>134.27795768466729</v>
      </c>
      <c r="R6894" s="163">
        <f t="shared" si="1074"/>
        <v>1</v>
      </c>
      <c r="S6894" s="161">
        <f t="shared" si="1075"/>
        <v>6000000</v>
      </c>
      <c r="T6894" s="162">
        <f t="shared" si="1076"/>
        <v>188.95503171378058</v>
      </c>
      <c r="U6894" s="162">
        <f t="shared" si="1077"/>
        <v>124.63897884233364</v>
      </c>
      <c r="V6894" s="163">
        <f t="shared" si="1078"/>
        <v>1</v>
      </c>
      <c r="W6894" s="164">
        <f t="shared" si="1079"/>
        <v>162935687.28337249</v>
      </c>
      <c r="X6894" s="164">
        <f t="shared" si="1080"/>
        <v>235896317.22868162</v>
      </c>
    </row>
    <row r="6895" spans="10:24" x14ac:dyDescent="0.25">
      <c r="J6895">
        <v>6892</v>
      </c>
      <c r="K6895" s="43">
        <v>0.25558605758202424</v>
      </c>
      <c r="L6895">
        <v>1.369194082855929E-2</v>
      </c>
      <c r="M6895">
        <v>5.6613690379257009E-2</v>
      </c>
      <c r="N6895" s="44">
        <v>0.85713117319403009</v>
      </c>
      <c r="O6895" s="161">
        <f t="shared" si="1071"/>
        <v>2000000</v>
      </c>
      <c r="P6895" s="162">
        <f t="shared" si="1072"/>
        <v>146.90997470965448</v>
      </c>
      <c r="Q6895" s="162">
        <f t="shared" si="1073"/>
        <v>103.32295807507234</v>
      </c>
      <c r="R6895" s="163">
        <f t="shared" si="1074"/>
        <v>1</v>
      </c>
      <c r="S6895" s="161">
        <f t="shared" si="1075"/>
        <v>5000000</v>
      </c>
      <c r="T6895" s="162">
        <f t="shared" si="1076"/>
        <v>178.96999156988483</v>
      </c>
      <c r="U6895" s="162">
        <f t="shared" si="1077"/>
        <v>109.16147903753617</v>
      </c>
      <c r="V6895" s="163">
        <f t="shared" si="1078"/>
        <v>1</v>
      </c>
      <c r="W6895" s="164">
        <f t="shared" si="1079"/>
        <v>37174033.269164279</v>
      </c>
      <c r="X6895" s="164">
        <f t="shared" si="1080"/>
        <v>199042562.66174328</v>
      </c>
    </row>
    <row r="6896" spans="10:24" x14ac:dyDescent="0.25">
      <c r="J6896">
        <v>6893</v>
      </c>
      <c r="K6896" s="43">
        <v>0.64953566095431992</v>
      </c>
      <c r="L6896">
        <v>5.5695677637152663E-2</v>
      </c>
      <c r="M6896">
        <v>0.41350692155226532</v>
      </c>
      <c r="N6896" s="44">
        <v>9.1034293093735341E-2</v>
      </c>
      <c r="O6896" s="161">
        <f t="shared" si="1071"/>
        <v>6000000</v>
      </c>
      <c r="P6896" s="162">
        <f t="shared" si="1072"/>
        <v>156.12044397819781</v>
      </c>
      <c r="Q6896" s="162">
        <f t="shared" si="1073"/>
        <v>130.62933984072208</v>
      </c>
      <c r="R6896" s="163">
        <f t="shared" si="1074"/>
        <v>1</v>
      </c>
      <c r="S6896" s="161">
        <f t="shared" si="1075"/>
        <v>7000000</v>
      </c>
      <c r="T6896" s="162">
        <f t="shared" si="1076"/>
        <v>182.04014799273261</v>
      </c>
      <c r="U6896" s="162">
        <f t="shared" si="1077"/>
        <v>122.81466992036104</v>
      </c>
      <c r="V6896" s="163">
        <f t="shared" si="1078"/>
        <v>0.9</v>
      </c>
      <c r="W6896" s="164">
        <f t="shared" si="1079"/>
        <v>102946624.82485437</v>
      </c>
      <c r="X6896" s="164">
        <f t="shared" si="1080"/>
        <v>223120511.85594094</v>
      </c>
    </row>
    <row r="6897" spans="10:24" x14ac:dyDescent="0.25">
      <c r="J6897">
        <v>6894</v>
      </c>
      <c r="K6897" s="43">
        <v>0.7918707444663371</v>
      </c>
      <c r="L6897">
        <v>0.33919134507054316</v>
      </c>
      <c r="M6897">
        <v>0.91840839761834336</v>
      </c>
      <c r="N6897" s="44">
        <v>4.8432739559341242E-2</v>
      </c>
      <c r="O6897" s="161">
        <f t="shared" si="1071"/>
        <v>7000000</v>
      </c>
      <c r="P6897" s="162">
        <f t="shared" si="1072"/>
        <v>173.77993347369437</v>
      </c>
      <c r="Q6897" s="162">
        <f t="shared" si="1073"/>
        <v>162.8889041389655</v>
      </c>
      <c r="R6897" s="163">
        <f t="shared" si="1074"/>
        <v>1</v>
      </c>
      <c r="S6897" s="161">
        <f t="shared" si="1075"/>
        <v>7000000</v>
      </c>
      <c r="T6897" s="162">
        <f t="shared" si="1076"/>
        <v>187.92664449123146</v>
      </c>
      <c r="U6897" s="162">
        <f t="shared" si="1077"/>
        <v>138.94445206948274</v>
      </c>
      <c r="V6897" s="163">
        <f t="shared" si="1078"/>
        <v>0.9</v>
      </c>
      <c r="W6897" s="164">
        <f t="shared" si="1079"/>
        <v>26237205.343102098</v>
      </c>
      <c r="X6897" s="164">
        <f t="shared" si="1080"/>
        <v>158587812.25701696</v>
      </c>
    </row>
    <row r="6898" spans="10:24" x14ac:dyDescent="0.25">
      <c r="J6898">
        <v>6895</v>
      </c>
      <c r="K6898" s="43">
        <v>5.0920078134498836E-2</v>
      </c>
      <c r="L6898">
        <v>3.820671120617003E-2</v>
      </c>
      <c r="M6898">
        <v>0.7551135191473124</v>
      </c>
      <c r="N6898" s="44">
        <v>0.75162103758061583</v>
      </c>
      <c r="O6898" s="161">
        <f t="shared" si="1071"/>
        <v>2000000</v>
      </c>
      <c r="P6898" s="162">
        <f t="shared" si="1072"/>
        <v>153.42170454115001</v>
      </c>
      <c r="Q6898" s="162">
        <f t="shared" si="1073"/>
        <v>148.81339951100975</v>
      </c>
      <c r="R6898" s="163">
        <f t="shared" si="1074"/>
        <v>1</v>
      </c>
      <c r="S6898" s="161">
        <f t="shared" si="1075"/>
        <v>2000000</v>
      </c>
      <c r="T6898" s="162">
        <f t="shared" si="1076"/>
        <v>181.14056818038333</v>
      </c>
      <c r="U6898" s="162">
        <f t="shared" si="1077"/>
        <v>131.90669975550489</v>
      </c>
      <c r="V6898" s="163">
        <f t="shared" si="1078"/>
        <v>1</v>
      </c>
      <c r="W6898" s="164">
        <f t="shared" si="1079"/>
        <v>-40783389.939719483</v>
      </c>
      <c r="X6898" s="164">
        <f t="shared" si="1080"/>
        <v>-51532263.150243118</v>
      </c>
    </row>
    <row r="6899" spans="10:24" x14ac:dyDescent="0.25">
      <c r="J6899">
        <v>6896</v>
      </c>
      <c r="K6899" s="43">
        <v>0.73880384927805953</v>
      </c>
      <c r="L6899">
        <v>0.82727598395237933</v>
      </c>
      <c r="M6899">
        <v>0.1733678823478445</v>
      </c>
      <c r="N6899" s="44">
        <v>0.5087912348423751</v>
      </c>
      <c r="O6899" s="161">
        <f t="shared" si="1071"/>
        <v>6000000</v>
      </c>
      <c r="P6899" s="162">
        <f t="shared" si="1072"/>
        <v>194.15183057885889</v>
      </c>
      <c r="Q6899" s="162">
        <f t="shared" si="1073"/>
        <v>116.18120612784477</v>
      </c>
      <c r="R6899" s="163">
        <f t="shared" si="1074"/>
        <v>1</v>
      </c>
      <c r="S6899" s="161">
        <f t="shared" si="1075"/>
        <v>7000000</v>
      </c>
      <c r="T6899" s="162">
        <f t="shared" si="1076"/>
        <v>194.71727685961963</v>
      </c>
      <c r="U6899" s="162">
        <f t="shared" si="1077"/>
        <v>115.59060306392239</v>
      </c>
      <c r="V6899" s="163">
        <f t="shared" si="1078"/>
        <v>1</v>
      </c>
      <c r="W6899" s="164">
        <f t="shared" si="1079"/>
        <v>417823746.70608473</v>
      </c>
      <c r="X6899" s="164">
        <f t="shared" si="1080"/>
        <v>403886716.56988072</v>
      </c>
    </row>
    <row r="6900" spans="10:24" x14ac:dyDescent="0.25">
      <c r="J6900">
        <v>6897</v>
      </c>
      <c r="K6900" s="43">
        <v>0.38901197765689643</v>
      </c>
      <c r="L6900">
        <v>0.71701591700499212</v>
      </c>
      <c r="M6900">
        <v>0.2394306169437932</v>
      </c>
      <c r="N6900" s="44">
        <v>0.64064781834518003</v>
      </c>
      <c r="O6900" s="161">
        <f t="shared" si="1071"/>
        <v>5000000</v>
      </c>
      <c r="P6900" s="162">
        <f t="shared" si="1072"/>
        <v>188.60999191554075</v>
      </c>
      <c r="Q6900" s="162">
        <f t="shared" si="1073"/>
        <v>120.8372937988325</v>
      </c>
      <c r="R6900" s="163">
        <f t="shared" si="1074"/>
        <v>1</v>
      </c>
      <c r="S6900" s="161">
        <f t="shared" si="1075"/>
        <v>6000000</v>
      </c>
      <c r="T6900" s="162">
        <f t="shared" si="1076"/>
        <v>192.86999730518025</v>
      </c>
      <c r="U6900" s="162">
        <f t="shared" si="1077"/>
        <v>117.91864689941625</v>
      </c>
      <c r="V6900" s="163">
        <f t="shared" si="1078"/>
        <v>1</v>
      </c>
      <c r="W6900" s="164">
        <f t="shared" si="1079"/>
        <v>288863490.58354121</v>
      </c>
      <c r="X6900" s="164">
        <f t="shared" si="1080"/>
        <v>299708102.43458402</v>
      </c>
    </row>
    <row r="6901" spans="10:24" x14ac:dyDescent="0.25">
      <c r="J6901">
        <v>6898</v>
      </c>
      <c r="K6901" s="43">
        <v>0.45418239015381845</v>
      </c>
      <c r="L6901">
        <v>0.19303806020331593</v>
      </c>
      <c r="M6901">
        <v>0.50259743682019065</v>
      </c>
      <c r="N6901" s="44">
        <v>0.22604120683242068</v>
      </c>
      <c r="O6901" s="161">
        <f t="shared" si="1071"/>
        <v>5000000</v>
      </c>
      <c r="P6901" s="162">
        <f t="shared" si="1072"/>
        <v>166.9986710963579</v>
      </c>
      <c r="Q6901" s="162">
        <f t="shared" si="1073"/>
        <v>135.1302170915057</v>
      </c>
      <c r="R6901" s="163">
        <f t="shared" si="1074"/>
        <v>1</v>
      </c>
      <c r="S6901" s="161">
        <f t="shared" si="1075"/>
        <v>6000000</v>
      </c>
      <c r="T6901" s="162">
        <f t="shared" si="1076"/>
        <v>185.66622369878596</v>
      </c>
      <c r="U6901" s="162">
        <f t="shared" si="1077"/>
        <v>125.06510854575285</v>
      </c>
      <c r="V6901" s="163">
        <f t="shared" si="1078"/>
        <v>1</v>
      </c>
      <c r="W6901" s="164">
        <f t="shared" si="1079"/>
        <v>109342270.024261</v>
      </c>
      <c r="X6901" s="164">
        <f t="shared" si="1080"/>
        <v>213606690.91819865</v>
      </c>
    </row>
    <row r="6902" spans="10:24" x14ac:dyDescent="0.25">
      <c r="J6902">
        <v>6899</v>
      </c>
      <c r="K6902" s="43">
        <v>0.2672582808455416</v>
      </c>
      <c r="L6902">
        <v>0.68543272157801727</v>
      </c>
      <c r="M6902">
        <v>0.81205646800583842</v>
      </c>
      <c r="N6902" s="44">
        <v>0.8059833295162504</v>
      </c>
      <c r="O6902" s="161">
        <f t="shared" si="1071"/>
        <v>2000000</v>
      </c>
      <c r="P6902" s="162">
        <f t="shared" si="1072"/>
        <v>187.2441799014893</v>
      </c>
      <c r="Q6902" s="162">
        <f t="shared" si="1073"/>
        <v>152.70999835366541</v>
      </c>
      <c r="R6902" s="163">
        <f t="shared" si="1074"/>
        <v>1</v>
      </c>
      <c r="S6902" s="161">
        <f t="shared" si="1075"/>
        <v>5000000</v>
      </c>
      <c r="T6902" s="162">
        <f t="shared" si="1076"/>
        <v>192.41472663382976</v>
      </c>
      <c r="U6902" s="162">
        <f t="shared" si="1077"/>
        <v>133.85499917683271</v>
      </c>
      <c r="V6902" s="163">
        <f t="shared" si="1078"/>
        <v>1</v>
      </c>
      <c r="W6902" s="164">
        <f t="shared" si="1079"/>
        <v>19068363.095647782</v>
      </c>
      <c r="X6902" s="164">
        <f t="shared" si="1080"/>
        <v>142798637.28498524</v>
      </c>
    </row>
    <row r="6903" spans="10:24" x14ac:dyDescent="0.25">
      <c r="J6903">
        <v>6900</v>
      </c>
      <c r="K6903" s="43">
        <v>0.27664265303467761</v>
      </c>
      <c r="L6903">
        <v>0.76816721017271694</v>
      </c>
      <c r="M6903">
        <v>0.86289262649748966</v>
      </c>
      <c r="N6903" s="44">
        <v>0.41464927962489351</v>
      </c>
      <c r="O6903" s="161">
        <f t="shared" si="1071"/>
        <v>2000000</v>
      </c>
      <c r="P6903" s="162">
        <f t="shared" si="1072"/>
        <v>190.99236495952462</v>
      </c>
      <c r="Q6903" s="162">
        <f t="shared" si="1073"/>
        <v>156.86815797682758</v>
      </c>
      <c r="R6903" s="163">
        <f t="shared" si="1074"/>
        <v>1</v>
      </c>
      <c r="S6903" s="161">
        <f t="shared" si="1075"/>
        <v>5000000</v>
      </c>
      <c r="T6903" s="162">
        <f t="shared" si="1076"/>
        <v>193.66412165317487</v>
      </c>
      <c r="U6903" s="162">
        <f t="shared" si="1077"/>
        <v>135.9340789884138</v>
      </c>
      <c r="V6903" s="163">
        <f t="shared" si="1078"/>
        <v>1</v>
      </c>
      <c r="W6903" s="164">
        <f t="shared" si="1079"/>
        <v>18248413.965394095</v>
      </c>
      <c r="X6903" s="164">
        <f t="shared" si="1080"/>
        <v>138650213.32380533</v>
      </c>
    </row>
    <row r="6904" spans="10:24" x14ac:dyDescent="0.25">
      <c r="J6904">
        <v>6901</v>
      </c>
      <c r="K6904" s="43">
        <v>0.40740146897184337</v>
      </c>
      <c r="L6904">
        <v>0.49222669532469632</v>
      </c>
      <c r="M6904">
        <v>0.7701853094138682</v>
      </c>
      <c r="N6904" s="44">
        <v>3.2005038755554271E-2</v>
      </c>
      <c r="O6904" s="161">
        <f t="shared" si="1071"/>
        <v>5000000</v>
      </c>
      <c r="P6904" s="162">
        <f t="shared" si="1072"/>
        <v>179.70770972441468</v>
      </c>
      <c r="Q6904" s="162">
        <f t="shared" si="1073"/>
        <v>149.78914527519771</v>
      </c>
      <c r="R6904" s="163">
        <f t="shared" si="1074"/>
        <v>1</v>
      </c>
      <c r="S6904" s="161">
        <f t="shared" si="1075"/>
        <v>6000000</v>
      </c>
      <c r="T6904" s="162">
        <f t="shared" si="1076"/>
        <v>189.90256990813822</v>
      </c>
      <c r="U6904" s="162">
        <f t="shared" si="1077"/>
        <v>132.39457263759886</v>
      </c>
      <c r="V6904" s="163">
        <f t="shared" si="1078"/>
        <v>0.9</v>
      </c>
      <c r="W6904" s="164">
        <f t="shared" si="1079"/>
        <v>99592822.246084869</v>
      </c>
      <c r="X6904" s="164">
        <f t="shared" si="1080"/>
        <v>160543185.2609126</v>
      </c>
    </row>
    <row r="6905" spans="10:24" x14ac:dyDescent="0.25">
      <c r="J6905">
        <v>6902</v>
      </c>
      <c r="K6905" s="43">
        <v>2.4686769025231259E-2</v>
      </c>
      <c r="L6905">
        <v>0.84957669666310742</v>
      </c>
      <c r="M6905">
        <v>9.9774096896699582E-2</v>
      </c>
      <c r="N6905" s="44">
        <v>7.8555846899020954E-2</v>
      </c>
      <c r="O6905" s="161">
        <f t="shared" si="1071"/>
        <v>1000000</v>
      </c>
      <c r="P6905" s="162">
        <f t="shared" si="1072"/>
        <v>195.51929368643803</v>
      </c>
      <c r="Q6905" s="162">
        <f t="shared" si="1073"/>
        <v>109.34320323638013</v>
      </c>
      <c r="R6905" s="163">
        <f t="shared" si="1074"/>
        <v>1</v>
      </c>
      <c r="S6905" s="161">
        <f t="shared" si="1075"/>
        <v>1000000</v>
      </c>
      <c r="T6905" s="162">
        <f t="shared" si="1076"/>
        <v>195.17309789547934</v>
      </c>
      <c r="U6905" s="162">
        <f t="shared" si="1077"/>
        <v>112.17160161819007</v>
      </c>
      <c r="V6905" s="163">
        <f t="shared" si="1078"/>
        <v>0.9</v>
      </c>
      <c r="W6905" s="164">
        <f t="shared" si="1079"/>
        <v>36176090.450057894</v>
      </c>
      <c r="X6905" s="164">
        <f t="shared" si="1080"/>
        <v>-75298653.350439653</v>
      </c>
    </row>
    <row r="6906" spans="10:24" x14ac:dyDescent="0.25">
      <c r="J6906">
        <v>6903</v>
      </c>
      <c r="K6906" s="43">
        <v>0.35532152097103553</v>
      </c>
      <c r="L6906">
        <v>0.65750266839694549</v>
      </c>
      <c r="M6906">
        <v>0.53291077204657011</v>
      </c>
      <c r="N6906" s="44">
        <v>9.5766619716960988E-2</v>
      </c>
      <c r="O6906" s="161">
        <f t="shared" si="1071"/>
        <v>5000000</v>
      </c>
      <c r="P6906" s="162">
        <f t="shared" si="1072"/>
        <v>186.08485454967467</v>
      </c>
      <c r="Q6906" s="162">
        <f t="shared" si="1073"/>
        <v>136.65177728897854</v>
      </c>
      <c r="R6906" s="163">
        <f t="shared" si="1074"/>
        <v>1</v>
      </c>
      <c r="S6906" s="161">
        <f t="shared" si="1075"/>
        <v>6000000</v>
      </c>
      <c r="T6906" s="162">
        <f t="shared" si="1076"/>
        <v>192.02828484989155</v>
      </c>
      <c r="U6906" s="162">
        <f t="shared" si="1077"/>
        <v>125.82588864448927</v>
      </c>
      <c r="V6906" s="163">
        <f t="shared" si="1078"/>
        <v>0.9</v>
      </c>
      <c r="W6906" s="164">
        <f t="shared" si="1079"/>
        <v>197165386.30348068</v>
      </c>
      <c r="X6906" s="164">
        <f t="shared" si="1080"/>
        <v>207492939.50917232</v>
      </c>
    </row>
    <row r="6907" spans="10:24" x14ac:dyDescent="0.25">
      <c r="J6907">
        <v>6904</v>
      </c>
      <c r="K6907" s="43">
        <v>0.72108863896060427</v>
      </c>
      <c r="L6907">
        <v>0.32915531159060307</v>
      </c>
      <c r="M6907">
        <v>0.94634237378944053</v>
      </c>
      <c r="N6907" s="44">
        <v>0.76495016647226732</v>
      </c>
      <c r="O6907" s="161">
        <f t="shared" si="1071"/>
        <v>6000000</v>
      </c>
      <c r="P6907" s="162">
        <f t="shared" si="1072"/>
        <v>173.36629799382058</v>
      </c>
      <c r="Q6907" s="162">
        <f t="shared" si="1073"/>
        <v>167.20756989833779</v>
      </c>
      <c r="R6907" s="163">
        <f t="shared" si="1074"/>
        <v>1</v>
      </c>
      <c r="S6907" s="161">
        <f t="shared" si="1075"/>
        <v>7000000</v>
      </c>
      <c r="T6907" s="162">
        <f t="shared" si="1076"/>
        <v>187.7887659979402</v>
      </c>
      <c r="U6907" s="162">
        <f t="shared" si="1077"/>
        <v>141.1037849491689</v>
      </c>
      <c r="V6907" s="163">
        <f t="shared" si="1078"/>
        <v>1</v>
      </c>
      <c r="W6907" s="164">
        <f t="shared" si="1079"/>
        <v>-13047631.427103281</v>
      </c>
      <c r="X6907" s="164">
        <f t="shared" si="1080"/>
        <v>176794867.34139913</v>
      </c>
    </row>
    <row r="6908" spans="10:24" x14ac:dyDescent="0.25">
      <c r="J6908">
        <v>6905</v>
      </c>
      <c r="K6908" s="43">
        <v>0.17506097591539893</v>
      </c>
      <c r="L6908">
        <v>9.3697249284602435E-2</v>
      </c>
      <c r="M6908">
        <v>0.70125234444299189</v>
      </c>
      <c r="N6908" s="44">
        <v>0.27807284817439737</v>
      </c>
      <c r="O6908" s="161">
        <f t="shared" si="1071"/>
        <v>2000000</v>
      </c>
      <c r="P6908" s="162">
        <f t="shared" si="1072"/>
        <v>160.22510810252234</v>
      </c>
      <c r="Q6908" s="162">
        <f t="shared" si="1073"/>
        <v>145.56011597795529</v>
      </c>
      <c r="R6908" s="163">
        <f t="shared" si="1074"/>
        <v>1</v>
      </c>
      <c r="S6908" s="161">
        <f t="shared" si="1075"/>
        <v>5000000</v>
      </c>
      <c r="T6908" s="162">
        <f t="shared" si="1076"/>
        <v>183.40836936750745</v>
      </c>
      <c r="U6908" s="162">
        <f t="shared" si="1077"/>
        <v>130.28005798897766</v>
      </c>
      <c r="V6908" s="163">
        <f t="shared" si="1078"/>
        <v>1</v>
      </c>
      <c r="W6908" s="164">
        <f t="shared" si="1079"/>
        <v>-20670015.750865899</v>
      </c>
      <c r="X6908" s="164">
        <f t="shared" si="1080"/>
        <v>115641556.89264894</v>
      </c>
    </row>
    <row r="6909" spans="10:24" x14ac:dyDescent="0.25">
      <c r="J6909">
        <v>6906</v>
      </c>
      <c r="K6909" s="43">
        <v>0.519360906225936</v>
      </c>
      <c r="L6909">
        <v>0.86094405055619294</v>
      </c>
      <c r="M6909">
        <v>0.47611829314074783</v>
      </c>
      <c r="N6909" s="44">
        <v>0.6457602769609968</v>
      </c>
      <c r="O6909" s="161">
        <f t="shared" si="1071"/>
        <v>5000000</v>
      </c>
      <c r="P6909" s="162">
        <f t="shared" si="1072"/>
        <v>196.26855843652132</v>
      </c>
      <c r="Q6909" s="162">
        <f t="shared" si="1073"/>
        <v>133.80203280501044</v>
      </c>
      <c r="R6909" s="163">
        <f t="shared" si="1074"/>
        <v>1</v>
      </c>
      <c r="S6909" s="161">
        <f t="shared" si="1075"/>
        <v>6000000</v>
      </c>
      <c r="T6909" s="162">
        <f t="shared" si="1076"/>
        <v>195.42285281217377</v>
      </c>
      <c r="U6909" s="162">
        <f t="shared" si="1077"/>
        <v>124.40101640250522</v>
      </c>
      <c r="V6909" s="163">
        <f t="shared" si="1078"/>
        <v>1</v>
      </c>
      <c r="W6909" s="164">
        <f t="shared" si="1079"/>
        <v>262332628.15755439</v>
      </c>
      <c r="X6909" s="164">
        <f t="shared" si="1080"/>
        <v>276131018.45801133</v>
      </c>
    </row>
    <row r="6910" spans="10:24" x14ac:dyDescent="0.25">
      <c r="J6910">
        <v>6907</v>
      </c>
      <c r="K6910" s="43">
        <v>0.64617469207865763</v>
      </c>
      <c r="L6910">
        <v>0.5619177239706874</v>
      </c>
      <c r="M6910">
        <v>0.2132931027816205</v>
      </c>
      <c r="N6910" s="44">
        <v>0.32373218350139066</v>
      </c>
      <c r="O6910" s="161">
        <f t="shared" si="1071"/>
        <v>6000000</v>
      </c>
      <c r="P6910" s="162">
        <f t="shared" si="1072"/>
        <v>182.33749701857215</v>
      </c>
      <c r="Q6910" s="162">
        <f t="shared" si="1073"/>
        <v>119.09906146841936</v>
      </c>
      <c r="R6910" s="163">
        <f t="shared" si="1074"/>
        <v>1</v>
      </c>
      <c r="S6910" s="161">
        <f t="shared" si="1075"/>
        <v>7000000</v>
      </c>
      <c r="T6910" s="162">
        <f t="shared" si="1076"/>
        <v>190.77916567285737</v>
      </c>
      <c r="U6910" s="162">
        <f t="shared" si="1077"/>
        <v>117.04953073420968</v>
      </c>
      <c r="V6910" s="163">
        <f t="shared" si="1078"/>
        <v>1</v>
      </c>
      <c r="W6910" s="164">
        <f t="shared" si="1079"/>
        <v>329430613.30091673</v>
      </c>
      <c r="X6910" s="164">
        <f t="shared" si="1080"/>
        <v>366107444.57053387</v>
      </c>
    </row>
    <row r="6911" spans="10:24" x14ac:dyDescent="0.25">
      <c r="J6911">
        <v>6908</v>
      </c>
      <c r="K6911" s="43">
        <v>0.43118876732522105</v>
      </c>
      <c r="L6911">
        <v>0.16738473986128899</v>
      </c>
      <c r="M6911">
        <v>0.66880231792553446</v>
      </c>
      <c r="N6911" s="44">
        <v>0.53383775416658152</v>
      </c>
      <c r="O6911" s="161">
        <f t="shared" si="1071"/>
        <v>5000000</v>
      </c>
      <c r="P6911" s="162">
        <f t="shared" si="1072"/>
        <v>165.53172684279369</v>
      </c>
      <c r="Q6911" s="162">
        <f t="shared" si="1073"/>
        <v>143.73216815376699</v>
      </c>
      <c r="R6911" s="163">
        <f t="shared" si="1074"/>
        <v>1</v>
      </c>
      <c r="S6911" s="161">
        <f t="shared" si="1075"/>
        <v>6000000</v>
      </c>
      <c r="T6911" s="162">
        <f t="shared" si="1076"/>
        <v>185.17724228093124</v>
      </c>
      <c r="U6911" s="162">
        <f t="shared" si="1077"/>
        <v>129.36608407688348</v>
      </c>
      <c r="V6911" s="163">
        <f t="shared" si="1078"/>
        <v>1</v>
      </c>
      <c r="W6911" s="164">
        <f t="shared" si="1079"/>
        <v>58997793.445133477</v>
      </c>
      <c r="X6911" s="164">
        <f t="shared" si="1080"/>
        <v>184866949.22428656</v>
      </c>
    </row>
    <row r="6912" spans="10:24" x14ac:dyDescent="0.25">
      <c r="J6912">
        <v>6909</v>
      </c>
      <c r="K6912" s="43">
        <v>0.68163655080819296</v>
      </c>
      <c r="L6912">
        <v>0.76912363730399191</v>
      </c>
      <c r="M6912">
        <v>6.1396346487258224E-2</v>
      </c>
      <c r="N6912" s="44">
        <v>0.81698058982703325</v>
      </c>
      <c r="O6912" s="161">
        <f t="shared" si="1071"/>
        <v>6000000</v>
      </c>
      <c r="P6912" s="162">
        <f t="shared" si="1072"/>
        <v>191.03945707424114</v>
      </c>
      <c r="Q6912" s="162">
        <f t="shared" si="1073"/>
        <v>104.13686044684556</v>
      </c>
      <c r="R6912" s="163">
        <f t="shared" si="1074"/>
        <v>1</v>
      </c>
      <c r="S6912" s="161">
        <f t="shared" si="1075"/>
        <v>7000000</v>
      </c>
      <c r="T6912" s="162">
        <f t="shared" si="1076"/>
        <v>193.67981902474705</v>
      </c>
      <c r="U6912" s="162">
        <f t="shared" si="1077"/>
        <v>109.56843022342278</v>
      </c>
      <c r="V6912" s="163">
        <f t="shared" si="1078"/>
        <v>1</v>
      </c>
      <c r="W6912" s="164">
        <f t="shared" si="1079"/>
        <v>471415579.76437348</v>
      </c>
      <c r="X6912" s="164">
        <f t="shared" si="1080"/>
        <v>438779721.60926986</v>
      </c>
    </row>
    <row r="6913" spans="10:24" x14ac:dyDescent="0.25">
      <c r="J6913">
        <v>6910</v>
      </c>
      <c r="K6913" s="43">
        <v>0.23682639802662564</v>
      </c>
      <c r="L6913">
        <v>0.80490347440417687</v>
      </c>
      <c r="M6913">
        <v>0.46872885933479369</v>
      </c>
      <c r="N6913" s="44">
        <v>8.9953376496758275E-2</v>
      </c>
      <c r="O6913" s="161">
        <f t="shared" si="1071"/>
        <v>2000000</v>
      </c>
      <c r="P6913" s="162">
        <f t="shared" si="1072"/>
        <v>192.88900975922323</v>
      </c>
      <c r="Q6913" s="162">
        <f t="shared" si="1073"/>
        <v>133.43068864412174</v>
      </c>
      <c r="R6913" s="163">
        <f t="shared" si="1074"/>
        <v>1</v>
      </c>
      <c r="S6913" s="161">
        <f t="shared" si="1075"/>
        <v>5000000</v>
      </c>
      <c r="T6913" s="162">
        <f t="shared" si="1076"/>
        <v>194.29633658640773</v>
      </c>
      <c r="U6913" s="162">
        <f t="shared" si="1077"/>
        <v>124.21534432206087</v>
      </c>
      <c r="V6913" s="163">
        <f t="shared" si="1078"/>
        <v>0.9</v>
      </c>
      <c r="W6913" s="164">
        <f t="shared" si="1079"/>
        <v>68916642.230202973</v>
      </c>
      <c r="X6913" s="164">
        <f t="shared" si="1080"/>
        <v>165364465.18956089</v>
      </c>
    </row>
    <row r="6914" spans="10:24" x14ac:dyDescent="0.25">
      <c r="J6914">
        <v>6911</v>
      </c>
      <c r="K6914" s="43">
        <v>0.94557808261599241</v>
      </c>
      <c r="L6914">
        <v>0.59517489482888586</v>
      </c>
      <c r="M6914">
        <v>0.78141085376591213</v>
      </c>
      <c r="N6914" s="44">
        <v>0.97716450946387923</v>
      </c>
      <c r="O6914" s="161">
        <f t="shared" si="1071"/>
        <v>7000000</v>
      </c>
      <c r="P6914" s="162">
        <f t="shared" si="1072"/>
        <v>183.61315961284728</v>
      </c>
      <c r="Q6914" s="162">
        <f t="shared" si="1073"/>
        <v>150.53933822583593</v>
      </c>
      <c r="R6914" s="163">
        <f t="shared" si="1074"/>
        <v>1</v>
      </c>
      <c r="S6914" s="161">
        <f t="shared" si="1075"/>
        <v>9000000</v>
      </c>
      <c r="T6914" s="162">
        <f t="shared" si="1076"/>
        <v>191.20438653761576</v>
      </c>
      <c r="U6914" s="162">
        <f t="shared" si="1077"/>
        <v>132.76966911291797</v>
      </c>
      <c r="V6914" s="163">
        <f t="shared" si="1078"/>
        <v>1</v>
      </c>
      <c r="W6914" s="164">
        <f t="shared" si="1079"/>
        <v>181516749.70907944</v>
      </c>
      <c r="X6914" s="164">
        <f t="shared" si="1080"/>
        <v>375912456.82228017</v>
      </c>
    </row>
    <row r="6915" spans="10:24" x14ac:dyDescent="0.25">
      <c r="J6915">
        <v>6912</v>
      </c>
      <c r="K6915" s="43">
        <v>0.59068140715061046</v>
      </c>
      <c r="L6915">
        <v>0.55052579437460836</v>
      </c>
      <c r="M6915">
        <v>7.1637740145370166E-2</v>
      </c>
      <c r="N6915" s="44">
        <v>0.44533967727593393</v>
      </c>
      <c r="O6915" s="161">
        <f t="shared" si="1071"/>
        <v>6000000</v>
      </c>
      <c r="P6915" s="162">
        <f t="shared" si="1072"/>
        <v>181.90484814390527</v>
      </c>
      <c r="Q6915" s="162">
        <f t="shared" si="1073"/>
        <v>105.7259666931715</v>
      </c>
      <c r="R6915" s="163">
        <f t="shared" si="1074"/>
        <v>1</v>
      </c>
      <c r="S6915" s="161">
        <f t="shared" si="1075"/>
        <v>6000000</v>
      </c>
      <c r="T6915" s="162">
        <f t="shared" si="1076"/>
        <v>190.63494938130177</v>
      </c>
      <c r="U6915" s="162">
        <f t="shared" si="1077"/>
        <v>110.36298334658575</v>
      </c>
      <c r="V6915" s="163">
        <f t="shared" si="1078"/>
        <v>1</v>
      </c>
      <c r="W6915" s="164">
        <f t="shared" si="1079"/>
        <v>407073288.70440263</v>
      </c>
      <c r="X6915" s="164">
        <f t="shared" si="1080"/>
        <v>331631796.20829612</v>
      </c>
    </row>
    <row r="6916" spans="10:24" x14ac:dyDescent="0.25">
      <c r="J6916">
        <v>6913</v>
      </c>
      <c r="K6916" s="43">
        <v>0.43421710961057192</v>
      </c>
      <c r="L6916">
        <v>0.71369798156034503</v>
      </c>
      <c r="M6916">
        <v>0.3943032748718972</v>
      </c>
      <c r="N6916" s="44">
        <v>8.6201573618426619E-2</v>
      </c>
      <c r="O6916" s="161">
        <f t="shared" si="1071"/>
        <v>5000000</v>
      </c>
      <c r="P6916" s="162">
        <f t="shared" si="1072"/>
        <v>188.46330840651996</v>
      </c>
      <c r="Q6916" s="162">
        <f t="shared" si="1073"/>
        <v>129.63758956092497</v>
      </c>
      <c r="R6916" s="163">
        <f t="shared" si="1074"/>
        <v>1</v>
      </c>
      <c r="S6916" s="161">
        <f t="shared" si="1075"/>
        <v>6000000</v>
      </c>
      <c r="T6916" s="162">
        <f t="shared" si="1076"/>
        <v>192.82110280217333</v>
      </c>
      <c r="U6916" s="162">
        <f t="shared" si="1077"/>
        <v>122.31879478046248</v>
      </c>
      <c r="V6916" s="163">
        <f t="shared" si="1078"/>
        <v>0.9</v>
      </c>
      <c r="W6916" s="164">
        <f t="shared" si="1079"/>
        <v>244128594.22797495</v>
      </c>
      <c r="X6916" s="164">
        <f t="shared" si="1080"/>
        <v>230712463.31723857</v>
      </c>
    </row>
    <row r="6917" spans="10:24" x14ac:dyDescent="0.25">
      <c r="J6917">
        <v>6914</v>
      </c>
      <c r="K6917" s="43">
        <v>0.83288900241279085</v>
      </c>
      <c r="L6917">
        <v>0.92954566599198729</v>
      </c>
      <c r="M6917">
        <v>0.74284721827619804</v>
      </c>
      <c r="N6917" s="44">
        <v>0.4699825722533385</v>
      </c>
      <c r="O6917" s="161">
        <f t="shared" ref="O6917:O6980" si="1081">VLOOKUP(K6917,$E$5:$H$10,4)</f>
        <v>7000000</v>
      </c>
      <c r="P6917" s="162">
        <f t="shared" ref="P6917:P6980" si="1082">_xlfn.NORM.INV(L6917,$E$12,$E$13)</f>
        <v>202.08623483679634</v>
      </c>
      <c r="Q6917" s="162">
        <f t="shared" ref="Q6917:Q6980" si="1083">_xlfn.NORM.INV(M6917,$E$15,$E$16)</f>
        <v>148.04296428277419</v>
      </c>
      <c r="R6917" s="163">
        <f t="shared" ref="R6917:R6980" si="1084">VLOOKUP(N6917,$E$19:$H$21,4)</f>
        <v>1</v>
      </c>
      <c r="S6917" s="161">
        <f t="shared" ref="S6917:S6980" si="1085">VLOOKUP(K6917,$G$5:$H$10,2)</f>
        <v>7000000</v>
      </c>
      <c r="T6917" s="162">
        <f t="shared" ref="T6917:T6980" si="1086">_xlfn.NORM.INV(L6917,$G$12,$G$13)</f>
        <v>197.3620782789321</v>
      </c>
      <c r="U6917" s="162">
        <f t="shared" ref="U6917:U6980" si="1087">_xlfn.NORM.INV(M6917,$G$15,$G$16)</f>
        <v>131.52148214138708</v>
      </c>
      <c r="V6917" s="163">
        <f t="shared" ref="V6917:V6980" si="1088">VLOOKUP(N6917,$G$19:$H$21,2)</f>
        <v>1</v>
      </c>
      <c r="W6917" s="164">
        <f t="shared" ref="W6917:W6980" si="1089">O6917*(P6917-Q6917)*R6917-$D$23-$D$24</f>
        <v>328302893.87815499</v>
      </c>
      <c r="X6917" s="164">
        <f t="shared" ref="X6917:X6980" si="1090">S6917*(T6917-U6917)*V6917-$F$23-$F$24</f>
        <v>310884172.96281517</v>
      </c>
    </row>
    <row r="6918" spans="10:24" x14ac:dyDescent="0.25">
      <c r="J6918">
        <v>6915</v>
      </c>
      <c r="K6918" s="43">
        <v>0.94071526200137834</v>
      </c>
      <c r="L6918">
        <v>0.10675249497142936</v>
      </c>
      <c r="M6918">
        <v>0.28620904669844371</v>
      </c>
      <c r="N6918" s="44">
        <v>0.90269108452925428</v>
      </c>
      <c r="O6918" s="161">
        <f t="shared" si="1081"/>
        <v>7000000</v>
      </c>
      <c r="P6918" s="162">
        <f t="shared" si="1082"/>
        <v>161.34022118278392</v>
      </c>
      <c r="Q6918" s="162">
        <f t="shared" si="1083"/>
        <v>123.71012326379334</v>
      </c>
      <c r="R6918" s="163">
        <f t="shared" si="1084"/>
        <v>1</v>
      </c>
      <c r="S6918" s="161">
        <f t="shared" si="1085"/>
        <v>9000000</v>
      </c>
      <c r="T6918" s="162">
        <f t="shared" si="1086"/>
        <v>183.78007372759464</v>
      </c>
      <c r="U6918" s="162">
        <f t="shared" si="1087"/>
        <v>119.35506163189666</v>
      </c>
      <c r="V6918" s="163">
        <f t="shared" si="1088"/>
        <v>1</v>
      </c>
      <c r="W6918" s="164">
        <f t="shared" si="1089"/>
        <v>213410685.43293411</v>
      </c>
      <c r="X6918" s="164">
        <f t="shared" si="1090"/>
        <v>429825108.86128187</v>
      </c>
    </row>
    <row r="6919" spans="10:24" x14ac:dyDescent="0.25">
      <c r="J6919">
        <v>6916</v>
      </c>
      <c r="K6919" s="43">
        <v>0.65720543008337451</v>
      </c>
      <c r="L6919">
        <v>0.59233002994912265</v>
      </c>
      <c r="M6919">
        <v>0.14465632101191839</v>
      </c>
      <c r="N6919" s="44">
        <v>0.59312128467024028</v>
      </c>
      <c r="O6919" s="161">
        <f t="shared" si="1081"/>
        <v>6000000</v>
      </c>
      <c r="P6919" s="162">
        <f t="shared" si="1082"/>
        <v>183.50314197172881</v>
      </c>
      <c r="Q6919" s="162">
        <f t="shared" si="1083"/>
        <v>113.80738603255274</v>
      </c>
      <c r="R6919" s="163">
        <f t="shared" si="1084"/>
        <v>1</v>
      </c>
      <c r="S6919" s="161">
        <f t="shared" si="1085"/>
        <v>7000000</v>
      </c>
      <c r="T6919" s="162">
        <f t="shared" si="1086"/>
        <v>191.16771399057626</v>
      </c>
      <c r="U6919" s="162">
        <f t="shared" si="1087"/>
        <v>114.40369301627636</v>
      </c>
      <c r="V6919" s="163">
        <f t="shared" si="1088"/>
        <v>1</v>
      </c>
      <c r="W6919" s="164">
        <f t="shared" si="1089"/>
        <v>368174535.63505638</v>
      </c>
      <c r="X6919" s="164">
        <f t="shared" si="1090"/>
        <v>387348146.82009923</v>
      </c>
    </row>
    <row r="6920" spans="10:24" x14ac:dyDescent="0.25">
      <c r="J6920">
        <v>6917</v>
      </c>
      <c r="K6920" s="43">
        <v>0.84881052705025739</v>
      </c>
      <c r="L6920">
        <v>0.22779722709900496</v>
      </c>
      <c r="M6920">
        <v>0.76836882965084974</v>
      </c>
      <c r="N6920" s="44">
        <v>0.42613248651982794</v>
      </c>
      <c r="O6920" s="161">
        <f t="shared" si="1081"/>
        <v>7000000</v>
      </c>
      <c r="P6920" s="162">
        <f t="shared" si="1082"/>
        <v>168.80818821565455</v>
      </c>
      <c r="Q6920" s="162">
        <f t="shared" si="1083"/>
        <v>149.66971090900668</v>
      </c>
      <c r="R6920" s="163">
        <f t="shared" si="1084"/>
        <v>1</v>
      </c>
      <c r="S6920" s="161">
        <f t="shared" si="1085"/>
        <v>7000000</v>
      </c>
      <c r="T6920" s="162">
        <f t="shared" si="1086"/>
        <v>186.26939607188484</v>
      </c>
      <c r="U6920" s="162">
        <f t="shared" si="1087"/>
        <v>132.33485545450336</v>
      </c>
      <c r="V6920" s="163">
        <f t="shared" si="1088"/>
        <v>1</v>
      </c>
      <c r="W6920" s="164">
        <f t="shared" si="1089"/>
        <v>83969341.146535099</v>
      </c>
      <c r="X6920" s="164">
        <f t="shared" si="1090"/>
        <v>227541784.32167041</v>
      </c>
    </row>
    <row r="6921" spans="10:24" x14ac:dyDescent="0.25">
      <c r="J6921">
        <v>6918</v>
      </c>
      <c r="K6921" s="43">
        <v>0.11649255625727317</v>
      </c>
      <c r="L6921">
        <v>0.37440182653000043</v>
      </c>
      <c r="M6921">
        <v>0.49105020054989501</v>
      </c>
      <c r="N6921" s="44">
        <v>0.41485437521255786</v>
      </c>
      <c r="O6921" s="161">
        <f t="shared" si="1081"/>
        <v>2000000</v>
      </c>
      <c r="P6921" s="162">
        <f t="shared" si="1082"/>
        <v>175.19674135971866</v>
      </c>
      <c r="Q6921" s="162">
        <f t="shared" si="1083"/>
        <v>134.5512859515911</v>
      </c>
      <c r="R6921" s="163">
        <f t="shared" si="1084"/>
        <v>1</v>
      </c>
      <c r="S6921" s="161">
        <f t="shared" si="1085"/>
        <v>2000000</v>
      </c>
      <c r="T6921" s="162">
        <f t="shared" si="1086"/>
        <v>188.39891378657288</v>
      </c>
      <c r="U6921" s="162">
        <f t="shared" si="1087"/>
        <v>124.77564297579555</v>
      </c>
      <c r="V6921" s="163">
        <f t="shared" si="1088"/>
        <v>1</v>
      </c>
      <c r="W6921" s="164">
        <f t="shared" si="1089"/>
        <v>31290910.816255122</v>
      </c>
      <c r="X6921" s="164">
        <f t="shared" si="1090"/>
        <v>-22753458.378445342</v>
      </c>
    </row>
    <row r="6922" spans="10:24" x14ac:dyDescent="0.25">
      <c r="J6922">
        <v>6919</v>
      </c>
      <c r="K6922" s="43">
        <v>0.90310716977181804</v>
      </c>
      <c r="L6922">
        <v>0.79398376412180804</v>
      </c>
      <c r="M6922">
        <v>0.11388303905852826</v>
      </c>
      <c r="N6922" s="44">
        <v>0.85022894454946629</v>
      </c>
      <c r="O6922" s="161">
        <f t="shared" si="1081"/>
        <v>7000000</v>
      </c>
      <c r="P6922" s="162">
        <f t="shared" si="1082"/>
        <v>192.30483253285794</v>
      </c>
      <c r="Q6922" s="162">
        <f t="shared" si="1083"/>
        <v>110.8773330261033</v>
      </c>
      <c r="R6922" s="163">
        <f t="shared" si="1084"/>
        <v>1</v>
      </c>
      <c r="S6922" s="161">
        <f t="shared" si="1085"/>
        <v>9000000</v>
      </c>
      <c r="T6922" s="162">
        <f t="shared" si="1086"/>
        <v>194.10161084428597</v>
      </c>
      <c r="U6922" s="162">
        <f t="shared" si="1087"/>
        <v>112.93866651305166</v>
      </c>
      <c r="V6922" s="163">
        <f t="shared" si="1088"/>
        <v>1</v>
      </c>
      <c r="W6922" s="164">
        <f t="shared" si="1089"/>
        <v>519992496.54728246</v>
      </c>
      <c r="X6922" s="164">
        <f t="shared" si="1090"/>
        <v>580466498.98110878</v>
      </c>
    </row>
    <row r="6923" spans="10:24" x14ac:dyDescent="0.25">
      <c r="J6923">
        <v>6920</v>
      </c>
      <c r="K6923" s="43">
        <v>0.26390779286169008</v>
      </c>
      <c r="L6923">
        <v>0.84056201791472929</v>
      </c>
      <c r="M6923">
        <v>0.27141650557546315</v>
      </c>
      <c r="N6923" s="44">
        <v>0.17139258022529691</v>
      </c>
      <c r="O6923" s="161">
        <f t="shared" si="1081"/>
        <v>2000000</v>
      </c>
      <c r="P6923" s="162">
        <f t="shared" si="1082"/>
        <v>194.95155614900858</v>
      </c>
      <c r="Q6923" s="162">
        <f t="shared" si="1083"/>
        <v>122.82930938627233</v>
      </c>
      <c r="R6923" s="163">
        <f t="shared" si="1084"/>
        <v>1</v>
      </c>
      <c r="S6923" s="161">
        <f t="shared" si="1085"/>
        <v>5000000</v>
      </c>
      <c r="T6923" s="162">
        <f t="shared" si="1086"/>
        <v>194.98385204966954</v>
      </c>
      <c r="U6923" s="162">
        <f t="shared" si="1087"/>
        <v>118.91465469313616</v>
      </c>
      <c r="V6923" s="163">
        <f t="shared" si="1088"/>
        <v>0.9</v>
      </c>
      <c r="W6923" s="164">
        <f t="shared" si="1089"/>
        <v>94244493.525472492</v>
      </c>
      <c r="X6923" s="164">
        <f t="shared" si="1090"/>
        <v>192311388.10440022</v>
      </c>
    </row>
    <row r="6924" spans="10:24" x14ac:dyDescent="0.25">
      <c r="J6924">
        <v>6921</v>
      </c>
      <c r="K6924" s="43">
        <v>0.73388451687169287</v>
      </c>
      <c r="L6924">
        <v>0.92142620669884545</v>
      </c>
      <c r="M6924">
        <v>0.75109196465813755</v>
      </c>
      <c r="N6924" s="44">
        <v>0.45612676010248676</v>
      </c>
      <c r="O6924" s="161">
        <f t="shared" si="1081"/>
        <v>6000000</v>
      </c>
      <c r="P6924" s="162">
        <f t="shared" si="1082"/>
        <v>201.22095451438025</v>
      </c>
      <c r="Q6924" s="162">
        <f t="shared" si="1083"/>
        <v>148.55860021524785</v>
      </c>
      <c r="R6924" s="163">
        <f t="shared" si="1084"/>
        <v>1</v>
      </c>
      <c r="S6924" s="161">
        <f t="shared" si="1085"/>
        <v>7000000</v>
      </c>
      <c r="T6924" s="162">
        <f t="shared" si="1086"/>
        <v>197.07365150479342</v>
      </c>
      <c r="U6924" s="162">
        <f t="shared" si="1087"/>
        <v>131.77930010762392</v>
      </c>
      <c r="V6924" s="163">
        <f t="shared" si="1088"/>
        <v>1</v>
      </c>
      <c r="W6924" s="164">
        <f t="shared" si="1089"/>
        <v>265974125.79479444</v>
      </c>
      <c r="X6924" s="164">
        <f t="shared" si="1090"/>
        <v>307060459.78018647</v>
      </c>
    </row>
    <row r="6925" spans="10:24" x14ac:dyDescent="0.25">
      <c r="J6925">
        <v>6922</v>
      </c>
      <c r="K6925" s="43">
        <v>0.49989434284332901</v>
      </c>
      <c r="L6925">
        <v>2.9608172363599472E-2</v>
      </c>
      <c r="M6925">
        <v>0.23071755250531656</v>
      </c>
      <c r="N6925" s="44">
        <v>0.50262320728623189</v>
      </c>
      <c r="O6925" s="161">
        <f t="shared" si="1081"/>
        <v>5000000</v>
      </c>
      <c r="P6925" s="162">
        <f t="shared" si="1082"/>
        <v>151.70124493204386</v>
      </c>
      <c r="Q6925" s="162">
        <f t="shared" si="1083"/>
        <v>120.27028396207535</v>
      </c>
      <c r="R6925" s="163">
        <f t="shared" si="1084"/>
        <v>1</v>
      </c>
      <c r="S6925" s="161">
        <f t="shared" si="1085"/>
        <v>6000000</v>
      </c>
      <c r="T6925" s="162">
        <f t="shared" si="1086"/>
        <v>180.56708164401462</v>
      </c>
      <c r="U6925" s="162">
        <f t="shared" si="1087"/>
        <v>117.63514198103768</v>
      </c>
      <c r="V6925" s="163">
        <f t="shared" si="1088"/>
        <v>1</v>
      </c>
      <c r="W6925" s="164">
        <f t="shared" si="1089"/>
        <v>107154804.84984255</v>
      </c>
      <c r="X6925" s="164">
        <f t="shared" si="1090"/>
        <v>227591637.97786164</v>
      </c>
    </row>
    <row r="6926" spans="10:24" x14ac:dyDescent="0.25">
      <c r="J6926">
        <v>6923</v>
      </c>
      <c r="K6926" s="43">
        <v>3.6067874778829001E-3</v>
      </c>
      <c r="L6926">
        <v>0.72432595503125574</v>
      </c>
      <c r="M6926">
        <v>0.93736620116759117</v>
      </c>
      <c r="N6926" s="44">
        <v>0.63169198080370481</v>
      </c>
      <c r="O6926" s="161">
        <f t="shared" si="1081"/>
        <v>1000000</v>
      </c>
      <c r="P6926" s="162">
        <f t="shared" si="1082"/>
        <v>188.93611890309927</v>
      </c>
      <c r="Q6926" s="162">
        <f t="shared" si="1083"/>
        <v>165.66067027282804</v>
      </c>
      <c r="R6926" s="163">
        <f t="shared" si="1084"/>
        <v>1</v>
      </c>
      <c r="S6926" s="161">
        <f t="shared" si="1085"/>
        <v>1000000</v>
      </c>
      <c r="T6926" s="162">
        <f t="shared" si="1086"/>
        <v>192.9787063010331</v>
      </c>
      <c r="U6926" s="162">
        <f t="shared" si="1087"/>
        <v>140.33033513641402</v>
      </c>
      <c r="V6926" s="163">
        <f t="shared" si="1088"/>
        <v>1</v>
      </c>
      <c r="W6926" s="164">
        <f t="shared" si="1089"/>
        <v>-26724551.369728774</v>
      </c>
      <c r="X6926" s="164">
        <f t="shared" si="1090"/>
        <v>-97351628.835380912</v>
      </c>
    </row>
    <row r="6927" spans="10:24" x14ac:dyDescent="0.25">
      <c r="J6927">
        <v>6924</v>
      </c>
      <c r="K6927" s="43">
        <v>0.75749693643919713</v>
      </c>
      <c r="L6927">
        <v>0.62466744690271214</v>
      </c>
      <c r="M6927">
        <v>0.50154026372707483</v>
      </c>
      <c r="N6927" s="44">
        <v>0.51396968471211946</v>
      </c>
      <c r="O6927" s="161">
        <f t="shared" si="1081"/>
        <v>7000000</v>
      </c>
      <c r="P6927" s="162">
        <f t="shared" si="1082"/>
        <v>184.76643734019459</v>
      </c>
      <c r="Q6927" s="162">
        <f t="shared" si="1083"/>
        <v>135.07721756401213</v>
      </c>
      <c r="R6927" s="163">
        <f t="shared" si="1084"/>
        <v>1</v>
      </c>
      <c r="S6927" s="161">
        <f t="shared" si="1085"/>
        <v>7000000</v>
      </c>
      <c r="T6927" s="162">
        <f t="shared" si="1086"/>
        <v>191.58881244673154</v>
      </c>
      <c r="U6927" s="162">
        <f t="shared" si="1087"/>
        <v>125.03860878200607</v>
      </c>
      <c r="V6927" s="163">
        <f t="shared" si="1088"/>
        <v>1</v>
      </c>
      <c r="W6927" s="164">
        <f t="shared" si="1089"/>
        <v>297824538.43327719</v>
      </c>
      <c r="X6927" s="164">
        <f t="shared" si="1090"/>
        <v>315851425.65307832</v>
      </c>
    </row>
    <row r="6928" spans="10:24" x14ac:dyDescent="0.25">
      <c r="J6928">
        <v>6925</v>
      </c>
      <c r="K6928" s="43">
        <v>0.92244986196812218</v>
      </c>
      <c r="L6928">
        <v>0.29165754586284476</v>
      </c>
      <c r="M6928">
        <v>0.67178257669957619</v>
      </c>
      <c r="N6928" s="44">
        <v>0.62958777273066391</v>
      </c>
      <c r="O6928" s="161">
        <f t="shared" si="1081"/>
        <v>7000000</v>
      </c>
      <c r="P6928" s="162">
        <f t="shared" si="1082"/>
        <v>171.77176714601543</v>
      </c>
      <c r="Q6928" s="162">
        <f t="shared" si="1083"/>
        <v>143.89681490741197</v>
      </c>
      <c r="R6928" s="163">
        <f t="shared" si="1084"/>
        <v>1</v>
      </c>
      <c r="S6928" s="161">
        <f t="shared" si="1085"/>
        <v>9000000</v>
      </c>
      <c r="T6928" s="162">
        <f t="shared" si="1086"/>
        <v>187.25725571533849</v>
      </c>
      <c r="U6928" s="162">
        <f t="shared" si="1087"/>
        <v>129.44840745370598</v>
      </c>
      <c r="V6928" s="163">
        <f t="shared" si="1088"/>
        <v>1</v>
      </c>
      <c r="W6928" s="164">
        <f t="shared" si="1089"/>
        <v>145124665.67022428</v>
      </c>
      <c r="X6928" s="164">
        <f t="shared" si="1090"/>
        <v>370279634.35469252</v>
      </c>
    </row>
    <row r="6929" spans="10:24" x14ac:dyDescent="0.25">
      <c r="J6929">
        <v>6926</v>
      </c>
      <c r="K6929" s="43">
        <v>0.28895793439222262</v>
      </c>
      <c r="L6929">
        <v>0.51760615146498035</v>
      </c>
      <c r="M6929">
        <v>0.61358475661590128</v>
      </c>
      <c r="N6929" s="44">
        <v>5.4048709990351496E-2</v>
      </c>
      <c r="O6929" s="161">
        <f t="shared" si="1081"/>
        <v>2000000</v>
      </c>
      <c r="P6929" s="162">
        <f t="shared" si="1082"/>
        <v>180.66219618616867</v>
      </c>
      <c r="Q6929" s="162">
        <f t="shared" si="1083"/>
        <v>140.77348978011776</v>
      </c>
      <c r="R6929" s="163">
        <f t="shared" si="1084"/>
        <v>1</v>
      </c>
      <c r="S6929" s="161">
        <f t="shared" si="1085"/>
        <v>5000000</v>
      </c>
      <c r="T6929" s="162">
        <f t="shared" si="1086"/>
        <v>190.22073206205621</v>
      </c>
      <c r="U6929" s="162">
        <f t="shared" si="1087"/>
        <v>127.88674489005888</v>
      </c>
      <c r="V6929" s="163">
        <f t="shared" si="1088"/>
        <v>0.9</v>
      </c>
      <c r="W6929" s="164">
        <f t="shared" si="1089"/>
        <v>29777412.812101826</v>
      </c>
      <c r="X6929" s="164">
        <f t="shared" si="1090"/>
        <v>130502942.27398801</v>
      </c>
    </row>
    <row r="6930" spans="10:24" x14ac:dyDescent="0.25">
      <c r="J6930">
        <v>6927</v>
      </c>
      <c r="K6930" s="43">
        <v>0.29669763365442492</v>
      </c>
      <c r="L6930">
        <v>0.81847830454875858</v>
      </c>
      <c r="M6930">
        <v>0.99962754980329427</v>
      </c>
      <c r="N6930" s="44">
        <v>4.1501858678915982E-2</v>
      </c>
      <c r="O6930" s="161">
        <f t="shared" si="1081"/>
        <v>2000000</v>
      </c>
      <c r="P6930" s="162">
        <f t="shared" si="1082"/>
        <v>193.64371874124163</v>
      </c>
      <c r="Q6930" s="162">
        <f t="shared" si="1083"/>
        <v>202.44992954778314</v>
      </c>
      <c r="R6930" s="163">
        <f t="shared" si="1084"/>
        <v>1</v>
      </c>
      <c r="S6930" s="161">
        <f t="shared" si="1085"/>
        <v>5000000</v>
      </c>
      <c r="T6930" s="162">
        <f t="shared" si="1086"/>
        <v>194.54790624708053</v>
      </c>
      <c r="U6930" s="162">
        <f t="shared" si="1087"/>
        <v>158.72496477389157</v>
      </c>
      <c r="V6930" s="163">
        <f t="shared" si="1088"/>
        <v>0.9</v>
      </c>
      <c r="W6930" s="164">
        <f t="shared" si="1089"/>
        <v>-67612421.613083035</v>
      </c>
      <c r="X6930" s="164">
        <f t="shared" si="1090"/>
        <v>11203236.629350334</v>
      </c>
    </row>
    <row r="6931" spans="10:24" x14ac:dyDescent="0.25">
      <c r="J6931">
        <v>6928</v>
      </c>
      <c r="K6931" s="43">
        <v>0.63191411954026977</v>
      </c>
      <c r="L6931">
        <v>0.65313074640580182</v>
      </c>
      <c r="M6931">
        <v>0.48033311458462147</v>
      </c>
      <c r="N6931" s="44">
        <v>0.64111677495549135</v>
      </c>
      <c r="O6931" s="161">
        <f t="shared" si="1081"/>
        <v>6000000</v>
      </c>
      <c r="P6931" s="162">
        <f t="shared" si="1082"/>
        <v>185.906800852929</v>
      </c>
      <c r="Q6931" s="162">
        <f t="shared" si="1083"/>
        <v>134.01364888734619</v>
      </c>
      <c r="R6931" s="163">
        <f t="shared" si="1084"/>
        <v>1</v>
      </c>
      <c r="S6931" s="161">
        <f t="shared" si="1085"/>
        <v>7000000</v>
      </c>
      <c r="T6931" s="162">
        <f t="shared" si="1086"/>
        <v>191.96893361764299</v>
      </c>
      <c r="U6931" s="162">
        <f t="shared" si="1087"/>
        <v>124.5068244436731</v>
      </c>
      <c r="V6931" s="163">
        <f t="shared" si="1088"/>
        <v>1</v>
      </c>
      <c r="W6931" s="164">
        <f t="shared" si="1089"/>
        <v>261358911.79349679</v>
      </c>
      <c r="X6931" s="164">
        <f t="shared" si="1090"/>
        <v>322234764.21778923</v>
      </c>
    </row>
    <row r="6932" spans="10:24" x14ac:dyDescent="0.25">
      <c r="J6932">
        <v>6929</v>
      </c>
      <c r="K6932" s="43">
        <v>0.37449764868433932</v>
      </c>
      <c r="L6932">
        <v>0.95257128218423659</v>
      </c>
      <c r="M6932">
        <v>0.76609219224428748</v>
      </c>
      <c r="N6932" s="44">
        <v>0.15976146909763966</v>
      </c>
      <c r="O6932" s="161">
        <f t="shared" si="1081"/>
        <v>5000000</v>
      </c>
      <c r="P6932" s="162">
        <f t="shared" si="1082"/>
        <v>205.05469627533068</v>
      </c>
      <c r="Q6932" s="162">
        <f t="shared" si="1083"/>
        <v>149.52075543056372</v>
      </c>
      <c r="R6932" s="163">
        <f t="shared" si="1084"/>
        <v>1</v>
      </c>
      <c r="S6932" s="161">
        <f t="shared" si="1085"/>
        <v>6000000</v>
      </c>
      <c r="T6932" s="162">
        <f t="shared" si="1086"/>
        <v>198.35156542511024</v>
      </c>
      <c r="U6932" s="162">
        <f t="shared" si="1087"/>
        <v>132.26037771528186</v>
      </c>
      <c r="V6932" s="163">
        <f t="shared" si="1088"/>
        <v>0.9</v>
      </c>
      <c r="W6932" s="164">
        <f t="shared" si="1089"/>
        <v>227669704.22383481</v>
      </c>
      <c r="X6932" s="164">
        <f t="shared" si="1090"/>
        <v>206892413.63307327</v>
      </c>
    </row>
    <row r="6933" spans="10:24" x14ac:dyDescent="0.25">
      <c r="J6933">
        <v>6930</v>
      </c>
      <c r="K6933" s="43">
        <v>0.26440439975294538</v>
      </c>
      <c r="L6933">
        <v>0.67038593817765602</v>
      </c>
      <c r="M6933">
        <v>0.66504055753232749</v>
      </c>
      <c r="N6933" s="44">
        <v>0.1050648778661758</v>
      </c>
      <c r="O6933" s="161">
        <f t="shared" si="1081"/>
        <v>2000000</v>
      </c>
      <c r="P6933" s="162">
        <f t="shared" si="1082"/>
        <v>186.61468658266341</v>
      </c>
      <c r="Q6933" s="162">
        <f t="shared" si="1083"/>
        <v>143.52518672581436</v>
      </c>
      <c r="R6933" s="163">
        <f t="shared" si="1084"/>
        <v>1</v>
      </c>
      <c r="S6933" s="161">
        <f t="shared" si="1085"/>
        <v>5000000</v>
      </c>
      <c r="T6933" s="162">
        <f t="shared" si="1086"/>
        <v>192.20489552755447</v>
      </c>
      <c r="U6933" s="162">
        <f t="shared" si="1087"/>
        <v>129.26259336290718</v>
      </c>
      <c r="V6933" s="163">
        <f t="shared" si="1088"/>
        <v>0.9</v>
      </c>
      <c r="W6933" s="164">
        <f t="shared" si="1089"/>
        <v>36178999.713698089</v>
      </c>
      <c r="X6933" s="164">
        <f t="shared" si="1090"/>
        <v>133240359.74091285</v>
      </c>
    </row>
    <row r="6934" spans="10:24" x14ac:dyDescent="0.25">
      <c r="J6934">
        <v>6931</v>
      </c>
      <c r="K6934" s="43">
        <v>0.62068560589134691</v>
      </c>
      <c r="L6934">
        <v>0.71068631646097191</v>
      </c>
      <c r="M6934">
        <v>8.7221742189162121E-2</v>
      </c>
      <c r="N6934" s="44">
        <v>0.62448444663841007</v>
      </c>
      <c r="O6934" s="161">
        <f t="shared" si="1081"/>
        <v>6000000</v>
      </c>
      <c r="P6934" s="162">
        <f t="shared" si="1082"/>
        <v>188.33086237058887</v>
      </c>
      <c r="Q6934" s="162">
        <f t="shared" si="1083"/>
        <v>107.83872675952651</v>
      </c>
      <c r="R6934" s="163">
        <f t="shared" si="1084"/>
        <v>1</v>
      </c>
      <c r="S6934" s="161">
        <f t="shared" si="1085"/>
        <v>7000000</v>
      </c>
      <c r="T6934" s="162">
        <f t="shared" si="1086"/>
        <v>192.77695412352963</v>
      </c>
      <c r="U6934" s="162">
        <f t="shared" si="1087"/>
        <v>111.41936337976325</v>
      </c>
      <c r="V6934" s="163">
        <f t="shared" si="1088"/>
        <v>1</v>
      </c>
      <c r="W6934" s="164">
        <f t="shared" si="1089"/>
        <v>432952813.66637421</v>
      </c>
      <c r="X6934" s="164">
        <f t="shared" si="1090"/>
        <v>419503135.20636463</v>
      </c>
    </row>
    <row r="6935" spans="10:24" x14ac:dyDescent="0.25">
      <c r="J6935">
        <v>6932</v>
      </c>
      <c r="K6935" s="43">
        <v>0.85772156685291023</v>
      </c>
      <c r="L6935">
        <v>0.61318141988708408</v>
      </c>
      <c r="M6935">
        <v>0.72121321449975173</v>
      </c>
      <c r="N6935" s="44">
        <v>0.93626026464251111</v>
      </c>
      <c r="O6935" s="161">
        <f t="shared" si="1081"/>
        <v>7000000</v>
      </c>
      <c r="P6935" s="162">
        <f t="shared" si="1082"/>
        <v>184.31430927768042</v>
      </c>
      <c r="Q6935" s="162">
        <f t="shared" si="1083"/>
        <v>146.72898753926114</v>
      </c>
      <c r="R6935" s="163">
        <f t="shared" si="1084"/>
        <v>1</v>
      </c>
      <c r="S6935" s="161">
        <f t="shared" si="1085"/>
        <v>7000000</v>
      </c>
      <c r="T6935" s="162">
        <f t="shared" si="1086"/>
        <v>191.43810309256014</v>
      </c>
      <c r="U6935" s="162">
        <f t="shared" si="1087"/>
        <v>130.86449376963057</v>
      </c>
      <c r="V6935" s="163">
        <f t="shared" si="1088"/>
        <v>1</v>
      </c>
      <c r="W6935" s="164">
        <f t="shared" si="1089"/>
        <v>213097252.16893497</v>
      </c>
      <c r="X6935" s="164">
        <f t="shared" si="1090"/>
        <v>274015265.26050699</v>
      </c>
    </row>
    <row r="6936" spans="10:24" x14ac:dyDescent="0.25">
      <c r="J6936">
        <v>6933</v>
      </c>
      <c r="K6936" s="43">
        <v>0.6278292817293829</v>
      </c>
      <c r="L6936">
        <v>0.25577011339019129</v>
      </c>
      <c r="M6936">
        <v>0.41253509516810993</v>
      </c>
      <c r="N6936" s="44">
        <v>0.31883470174735906</v>
      </c>
      <c r="O6936" s="161">
        <f t="shared" si="1081"/>
        <v>6000000</v>
      </c>
      <c r="P6936" s="162">
        <f t="shared" si="1082"/>
        <v>170.15338055127293</v>
      </c>
      <c r="Q6936" s="162">
        <f t="shared" si="1083"/>
        <v>130.5794286748195</v>
      </c>
      <c r="R6936" s="163">
        <f t="shared" si="1084"/>
        <v>1</v>
      </c>
      <c r="S6936" s="161">
        <f t="shared" si="1085"/>
        <v>7000000</v>
      </c>
      <c r="T6936" s="162">
        <f t="shared" si="1086"/>
        <v>186.71779351709097</v>
      </c>
      <c r="U6936" s="162">
        <f t="shared" si="1087"/>
        <v>122.78971433740975</v>
      </c>
      <c r="V6936" s="163">
        <f t="shared" si="1088"/>
        <v>1</v>
      </c>
      <c r="W6936" s="164">
        <f t="shared" si="1089"/>
        <v>187443711.25872061</v>
      </c>
      <c r="X6936" s="164">
        <f t="shared" si="1090"/>
        <v>297496554.25776851</v>
      </c>
    </row>
    <row r="6937" spans="10:24" x14ac:dyDescent="0.25">
      <c r="J6937">
        <v>6934</v>
      </c>
      <c r="K6937" s="43">
        <v>0.96896901979395267</v>
      </c>
      <c r="L6937">
        <v>8.1545178941369811E-2</v>
      </c>
      <c r="M6937">
        <v>0.72483992688816667</v>
      </c>
      <c r="N6937" s="44">
        <v>0.34936570180792059</v>
      </c>
      <c r="O6937" s="161">
        <f t="shared" si="1081"/>
        <v>9000000</v>
      </c>
      <c r="P6937" s="162">
        <f t="shared" si="1082"/>
        <v>159.07870606789075</v>
      </c>
      <c r="Q6937" s="162">
        <f t="shared" si="1083"/>
        <v>146.94560925436167</v>
      </c>
      <c r="R6937" s="163">
        <f t="shared" si="1084"/>
        <v>1</v>
      </c>
      <c r="S6937" s="161">
        <f t="shared" si="1085"/>
        <v>9000000</v>
      </c>
      <c r="T6937" s="162">
        <f t="shared" si="1086"/>
        <v>183.02623535596359</v>
      </c>
      <c r="U6937" s="162">
        <f t="shared" si="1087"/>
        <v>130.97280462718084</v>
      </c>
      <c r="V6937" s="163">
        <f t="shared" si="1088"/>
        <v>1</v>
      </c>
      <c r="W6937" s="164">
        <f t="shared" si="1089"/>
        <v>59197871.321761712</v>
      </c>
      <c r="X6937" s="164">
        <f t="shared" si="1090"/>
        <v>318480876.55904484</v>
      </c>
    </row>
    <row r="6938" spans="10:24" x14ac:dyDescent="0.25">
      <c r="J6938">
        <v>6935</v>
      </c>
      <c r="K6938" s="43">
        <v>0.71147382471399123</v>
      </c>
      <c r="L6938">
        <v>0.52628151954624569</v>
      </c>
      <c r="M6938">
        <v>0.8552119421559613</v>
      </c>
      <c r="N6938" s="44">
        <v>0.26467800458500368</v>
      </c>
      <c r="O6938" s="161">
        <f t="shared" si="1081"/>
        <v>6000000</v>
      </c>
      <c r="P6938" s="162">
        <f t="shared" si="1082"/>
        <v>180.98888584928642</v>
      </c>
      <c r="Q6938" s="162">
        <f t="shared" si="1083"/>
        <v>156.1810392430497</v>
      </c>
      <c r="R6938" s="163">
        <f t="shared" si="1084"/>
        <v>1</v>
      </c>
      <c r="S6938" s="161">
        <f t="shared" si="1085"/>
        <v>7000000</v>
      </c>
      <c r="T6938" s="162">
        <f t="shared" si="1086"/>
        <v>190.32962861642881</v>
      </c>
      <c r="U6938" s="162">
        <f t="shared" si="1087"/>
        <v>135.59051962152486</v>
      </c>
      <c r="V6938" s="163">
        <f t="shared" si="1088"/>
        <v>1</v>
      </c>
      <c r="W6938" s="164">
        <f t="shared" si="1089"/>
        <v>98847079.637420326</v>
      </c>
      <c r="X6938" s="164">
        <f t="shared" si="1090"/>
        <v>233173762.96432763</v>
      </c>
    </row>
    <row r="6939" spans="10:24" x14ac:dyDescent="0.25">
      <c r="J6939">
        <v>6936</v>
      </c>
      <c r="K6939" s="43">
        <v>6.2934036928188331E-3</v>
      </c>
      <c r="L6939">
        <v>0.14570567504342125</v>
      </c>
      <c r="M6939">
        <v>5.667679800950487E-2</v>
      </c>
      <c r="N6939" s="44">
        <v>0.16342113454118701</v>
      </c>
      <c r="O6939" s="161">
        <f t="shared" si="1081"/>
        <v>1000000</v>
      </c>
      <c r="P6939" s="162">
        <f t="shared" si="1082"/>
        <v>164.17454165793703</v>
      </c>
      <c r="Q6939" s="162">
        <f t="shared" si="1083"/>
        <v>103.33404328776348</v>
      </c>
      <c r="R6939" s="163">
        <f t="shared" si="1084"/>
        <v>1</v>
      </c>
      <c r="S6939" s="161">
        <f t="shared" si="1085"/>
        <v>1000000</v>
      </c>
      <c r="T6939" s="162">
        <f t="shared" si="1086"/>
        <v>184.72484721931235</v>
      </c>
      <c r="U6939" s="162">
        <f t="shared" si="1087"/>
        <v>109.16702164388174</v>
      </c>
      <c r="V6939" s="163">
        <f t="shared" si="1088"/>
        <v>0.9</v>
      </c>
      <c r="W6939" s="164">
        <f t="shared" si="1089"/>
        <v>10840498.370173551</v>
      </c>
      <c r="X6939" s="164">
        <f t="shared" si="1090"/>
        <v>-81997956.982112437</v>
      </c>
    </row>
    <row r="6940" spans="10:24" x14ac:dyDescent="0.25">
      <c r="J6940">
        <v>6937</v>
      </c>
      <c r="K6940" s="43">
        <v>0.81486805517596506</v>
      </c>
      <c r="L6940">
        <v>0.69033341735538145</v>
      </c>
      <c r="M6940">
        <v>0.59335755225421649</v>
      </c>
      <c r="N6940" s="44">
        <v>0.89344755226192374</v>
      </c>
      <c r="O6940" s="161">
        <f t="shared" si="1081"/>
        <v>7000000</v>
      </c>
      <c r="P6940" s="162">
        <f t="shared" si="1082"/>
        <v>187.45193470322502</v>
      </c>
      <c r="Q6940" s="162">
        <f t="shared" si="1083"/>
        <v>139.72380885083965</v>
      </c>
      <c r="R6940" s="163">
        <f t="shared" si="1084"/>
        <v>1</v>
      </c>
      <c r="S6940" s="161">
        <f t="shared" si="1085"/>
        <v>7000000</v>
      </c>
      <c r="T6940" s="162">
        <f t="shared" si="1086"/>
        <v>192.48397823440834</v>
      </c>
      <c r="U6940" s="162">
        <f t="shared" si="1087"/>
        <v>127.36190442541982</v>
      </c>
      <c r="V6940" s="163">
        <f t="shared" si="1088"/>
        <v>1</v>
      </c>
      <c r="W6940" s="164">
        <f t="shared" si="1089"/>
        <v>284096880.96669763</v>
      </c>
      <c r="X6940" s="164">
        <f t="shared" si="1090"/>
        <v>305854516.66291964</v>
      </c>
    </row>
    <row r="6941" spans="10:24" x14ac:dyDescent="0.25">
      <c r="J6941">
        <v>6938</v>
      </c>
      <c r="K6941" s="43">
        <v>0.68409774329099637</v>
      </c>
      <c r="L6941">
        <v>0.51766025080145939</v>
      </c>
      <c r="M6941">
        <v>0.22611910848742378</v>
      </c>
      <c r="N6941" s="44">
        <v>1.7228401970153295E-2</v>
      </c>
      <c r="O6941" s="161">
        <f t="shared" si="1081"/>
        <v>6000000</v>
      </c>
      <c r="P6941" s="162">
        <f t="shared" si="1082"/>
        <v>180.66423227927675</v>
      </c>
      <c r="Q6941" s="162">
        <f t="shared" si="1083"/>
        <v>119.96622365611898</v>
      </c>
      <c r="R6941" s="163">
        <f t="shared" si="1084"/>
        <v>1</v>
      </c>
      <c r="S6941" s="161">
        <f t="shared" si="1085"/>
        <v>7000000</v>
      </c>
      <c r="T6941" s="162">
        <f t="shared" si="1086"/>
        <v>190.22141075975892</v>
      </c>
      <c r="U6941" s="162">
        <f t="shared" si="1087"/>
        <v>117.48311182805949</v>
      </c>
      <c r="V6941" s="163">
        <f t="shared" si="1088"/>
        <v>0.05</v>
      </c>
      <c r="W6941" s="164">
        <f t="shared" si="1089"/>
        <v>314188051.73894656</v>
      </c>
      <c r="X6941" s="164">
        <f t="shared" si="1090"/>
        <v>-124541595.3739052</v>
      </c>
    </row>
    <row r="6942" spans="10:24" x14ac:dyDescent="0.25">
      <c r="J6942">
        <v>6939</v>
      </c>
      <c r="K6942" s="43">
        <v>0.83005474322619854</v>
      </c>
      <c r="L6942">
        <v>0.66435228870332386</v>
      </c>
      <c r="M6942">
        <v>0.45231447317618689</v>
      </c>
      <c r="N6942" s="44">
        <v>0.30620473026530737</v>
      </c>
      <c r="O6942" s="161">
        <f t="shared" si="1081"/>
        <v>7000000</v>
      </c>
      <c r="P6942" s="162">
        <f t="shared" si="1082"/>
        <v>186.36556179466615</v>
      </c>
      <c r="Q6942" s="162">
        <f t="shared" si="1083"/>
        <v>132.60368099137452</v>
      </c>
      <c r="R6942" s="163">
        <f t="shared" si="1084"/>
        <v>1</v>
      </c>
      <c r="S6942" s="161">
        <f t="shared" si="1085"/>
        <v>7000000</v>
      </c>
      <c r="T6942" s="162">
        <f t="shared" si="1086"/>
        <v>192.12185393155539</v>
      </c>
      <c r="U6942" s="162">
        <f t="shared" si="1087"/>
        <v>123.80184049568726</v>
      </c>
      <c r="V6942" s="163">
        <f t="shared" si="1088"/>
        <v>1</v>
      </c>
      <c r="W6942" s="164">
        <f t="shared" si="1089"/>
        <v>326333165.62304145</v>
      </c>
      <c r="X6942" s="164">
        <f t="shared" si="1090"/>
        <v>328240094.05107695</v>
      </c>
    </row>
    <row r="6943" spans="10:24" x14ac:dyDescent="0.25">
      <c r="J6943">
        <v>6940</v>
      </c>
      <c r="K6943" s="43">
        <v>0.43518961742841156</v>
      </c>
      <c r="L6943">
        <v>0.51001594575947407</v>
      </c>
      <c r="M6943">
        <v>0.24729553796392501</v>
      </c>
      <c r="N6943" s="44">
        <v>0.49023553406049158</v>
      </c>
      <c r="O6943" s="161">
        <f t="shared" si="1081"/>
        <v>5000000</v>
      </c>
      <c r="P6943" s="162">
        <f t="shared" si="1082"/>
        <v>180.37663336397844</v>
      </c>
      <c r="Q6943" s="162">
        <f t="shared" si="1083"/>
        <v>121.33950096759014</v>
      </c>
      <c r="R6943" s="163">
        <f t="shared" si="1084"/>
        <v>1</v>
      </c>
      <c r="S6943" s="161">
        <f t="shared" si="1085"/>
        <v>6000000</v>
      </c>
      <c r="T6943" s="162">
        <f t="shared" si="1086"/>
        <v>190.12554445465949</v>
      </c>
      <c r="U6943" s="162">
        <f t="shared" si="1087"/>
        <v>118.16975048379507</v>
      </c>
      <c r="V6943" s="163">
        <f t="shared" si="1088"/>
        <v>1</v>
      </c>
      <c r="W6943" s="164">
        <f t="shared" si="1089"/>
        <v>245185661.98194152</v>
      </c>
      <c r="X6943" s="164">
        <f t="shared" si="1090"/>
        <v>281734763.82518649</v>
      </c>
    </row>
    <row r="6944" spans="10:24" x14ac:dyDescent="0.25">
      <c r="J6944">
        <v>6941</v>
      </c>
      <c r="K6944" s="43">
        <v>0.70626980161235486</v>
      </c>
      <c r="L6944">
        <v>0.1804420181801728</v>
      </c>
      <c r="M6944">
        <v>0.20592748447217202</v>
      </c>
      <c r="N6944" s="44">
        <v>0.47885354676569292</v>
      </c>
      <c r="O6944" s="161">
        <f t="shared" si="1081"/>
        <v>6000000</v>
      </c>
      <c r="P6944" s="162">
        <f t="shared" si="1082"/>
        <v>166.29477203928755</v>
      </c>
      <c r="Q6944" s="162">
        <f t="shared" si="1083"/>
        <v>118.58732680681963</v>
      </c>
      <c r="R6944" s="163">
        <f t="shared" si="1084"/>
        <v>1</v>
      </c>
      <c r="S6944" s="161">
        <f t="shared" si="1085"/>
        <v>7000000</v>
      </c>
      <c r="T6944" s="162">
        <f t="shared" si="1086"/>
        <v>185.43159067976251</v>
      </c>
      <c r="U6944" s="162">
        <f t="shared" si="1087"/>
        <v>116.79366340340982</v>
      </c>
      <c r="V6944" s="163">
        <f t="shared" si="1088"/>
        <v>1</v>
      </c>
      <c r="W6944" s="164">
        <f t="shared" si="1089"/>
        <v>236244671.39480752</v>
      </c>
      <c r="X6944" s="164">
        <f t="shared" si="1090"/>
        <v>330465490.93446881</v>
      </c>
    </row>
    <row r="6945" spans="10:24" x14ac:dyDescent="0.25">
      <c r="J6945">
        <v>6942</v>
      </c>
      <c r="K6945" s="43">
        <v>0.70446160097352006</v>
      </c>
      <c r="L6945">
        <v>0.81572140026339846</v>
      </c>
      <c r="M6945">
        <v>0.45141804796607388</v>
      </c>
      <c r="N6945" s="44">
        <v>0.47205031670158704</v>
      </c>
      <c r="O6945" s="161">
        <f t="shared" si="1081"/>
        <v>6000000</v>
      </c>
      <c r="P6945" s="162">
        <f t="shared" si="1082"/>
        <v>193.48768850967735</v>
      </c>
      <c r="Q6945" s="162">
        <f t="shared" si="1083"/>
        <v>132.55841098163719</v>
      </c>
      <c r="R6945" s="163">
        <f t="shared" si="1084"/>
        <v>1</v>
      </c>
      <c r="S6945" s="161">
        <f t="shared" si="1085"/>
        <v>7000000</v>
      </c>
      <c r="T6945" s="162">
        <f t="shared" si="1086"/>
        <v>194.49589616989246</v>
      </c>
      <c r="U6945" s="162">
        <f t="shared" si="1087"/>
        <v>123.7792054908186</v>
      </c>
      <c r="V6945" s="163">
        <f t="shared" si="1088"/>
        <v>1</v>
      </c>
      <c r="W6945" s="164">
        <f t="shared" si="1089"/>
        <v>315575665.16824096</v>
      </c>
      <c r="X6945" s="164">
        <f t="shared" si="1090"/>
        <v>345016834.75351703</v>
      </c>
    </row>
    <row r="6946" spans="10:24" x14ac:dyDescent="0.25">
      <c r="J6946">
        <v>6943</v>
      </c>
      <c r="K6946" s="43">
        <v>0.7911497033068039</v>
      </c>
      <c r="L6946">
        <v>0.87143147645882768</v>
      </c>
      <c r="M6946">
        <v>0.10429375917981099</v>
      </c>
      <c r="N6946" s="44">
        <v>0.13234988752287979</v>
      </c>
      <c r="O6946" s="161">
        <f t="shared" si="1081"/>
        <v>7000000</v>
      </c>
      <c r="P6946" s="162">
        <f t="shared" si="1082"/>
        <v>196.9977580257422</v>
      </c>
      <c r="Q6946" s="162">
        <f t="shared" si="1083"/>
        <v>109.85082231513744</v>
      </c>
      <c r="R6946" s="163">
        <f t="shared" si="1084"/>
        <v>1</v>
      </c>
      <c r="S6946" s="161">
        <f t="shared" si="1085"/>
        <v>7000000</v>
      </c>
      <c r="T6946" s="162">
        <f t="shared" si="1086"/>
        <v>195.66591934191408</v>
      </c>
      <c r="U6946" s="162">
        <f t="shared" si="1087"/>
        <v>112.42541115756872</v>
      </c>
      <c r="V6946" s="163">
        <f t="shared" si="1088"/>
        <v>0.9</v>
      </c>
      <c r="W6946" s="164">
        <f t="shared" si="1089"/>
        <v>560028549.97423339</v>
      </c>
      <c r="X6946" s="164">
        <f t="shared" si="1090"/>
        <v>374415201.5613758</v>
      </c>
    </row>
    <row r="6947" spans="10:24" x14ac:dyDescent="0.25">
      <c r="J6947">
        <v>6944</v>
      </c>
      <c r="K6947" s="43">
        <v>0.66268778080147839</v>
      </c>
      <c r="L6947">
        <v>2.7653393311657393E-3</v>
      </c>
      <c r="M6947">
        <v>5.0808601204074266E-3</v>
      </c>
      <c r="N6947" s="44">
        <v>0.17749792652100471</v>
      </c>
      <c r="O6947" s="161">
        <f t="shared" si="1081"/>
        <v>6000000</v>
      </c>
      <c r="P6947" s="162">
        <f t="shared" si="1082"/>
        <v>138.38427818473477</v>
      </c>
      <c r="Q6947" s="162">
        <f t="shared" si="1083"/>
        <v>83.594458363059317</v>
      </c>
      <c r="R6947" s="163">
        <f t="shared" si="1084"/>
        <v>1</v>
      </c>
      <c r="S6947" s="161">
        <f t="shared" si="1085"/>
        <v>7000000</v>
      </c>
      <c r="T6947" s="162">
        <f t="shared" si="1086"/>
        <v>176.12809272824492</v>
      </c>
      <c r="U6947" s="162">
        <f t="shared" si="1087"/>
        <v>99.297229181529659</v>
      </c>
      <c r="V6947" s="163">
        <f t="shared" si="1088"/>
        <v>0.9</v>
      </c>
      <c r="W6947" s="164">
        <f t="shared" si="1089"/>
        <v>278738918.9300527</v>
      </c>
      <c r="X6947" s="164">
        <f t="shared" si="1090"/>
        <v>334034440.34430617</v>
      </c>
    </row>
    <row r="6948" spans="10:24" x14ac:dyDescent="0.25">
      <c r="J6948">
        <v>6945</v>
      </c>
      <c r="K6948" s="43">
        <v>0.97456271024233465</v>
      </c>
      <c r="L6948">
        <v>0.28569755626523263</v>
      </c>
      <c r="M6948">
        <v>0.1748505325160401</v>
      </c>
      <c r="N6948" s="44">
        <v>0.61314000886215836</v>
      </c>
      <c r="O6948" s="161">
        <f t="shared" si="1081"/>
        <v>9000000</v>
      </c>
      <c r="P6948" s="162">
        <f t="shared" si="1082"/>
        <v>171.5100293916544</v>
      </c>
      <c r="Q6948" s="162">
        <f t="shared" si="1083"/>
        <v>116.29661430678568</v>
      </c>
      <c r="R6948" s="163">
        <f t="shared" si="1084"/>
        <v>1</v>
      </c>
      <c r="S6948" s="161">
        <f t="shared" si="1085"/>
        <v>9000000</v>
      </c>
      <c r="T6948" s="162">
        <f t="shared" si="1086"/>
        <v>187.17000979721814</v>
      </c>
      <c r="U6948" s="162">
        <f t="shared" si="1087"/>
        <v>115.64830715339284</v>
      </c>
      <c r="V6948" s="163">
        <f t="shared" si="1088"/>
        <v>1</v>
      </c>
      <c r="W6948" s="164">
        <f t="shared" si="1089"/>
        <v>446920735.76381844</v>
      </c>
      <c r="X6948" s="164">
        <f t="shared" si="1090"/>
        <v>493695323.79442775</v>
      </c>
    </row>
    <row r="6949" spans="10:24" x14ac:dyDescent="0.25">
      <c r="J6949">
        <v>6946</v>
      </c>
      <c r="K6949" s="43">
        <v>0.50848966663104778</v>
      </c>
      <c r="L6949">
        <v>0.19109320328519941</v>
      </c>
      <c r="M6949">
        <v>0.41524452471080531</v>
      </c>
      <c r="N6949" s="44">
        <v>0.45661464589129452</v>
      </c>
      <c r="O6949" s="161">
        <f t="shared" si="1081"/>
        <v>5000000</v>
      </c>
      <c r="P6949" s="162">
        <f t="shared" si="1082"/>
        <v>166.89187708951587</v>
      </c>
      <c r="Q6949" s="162">
        <f t="shared" si="1083"/>
        <v>130.71851227058352</v>
      </c>
      <c r="R6949" s="163">
        <f t="shared" si="1084"/>
        <v>1</v>
      </c>
      <c r="S6949" s="161">
        <f t="shared" si="1085"/>
        <v>6000000</v>
      </c>
      <c r="T6949" s="162">
        <f t="shared" si="1086"/>
        <v>185.63062569650529</v>
      </c>
      <c r="U6949" s="162">
        <f t="shared" si="1087"/>
        <v>122.85925613529176</v>
      </c>
      <c r="V6949" s="163">
        <f t="shared" si="1088"/>
        <v>1</v>
      </c>
      <c r="W6949" s="164">
        <f t="shared" si="1089"/>
        <v>130866824.09466177</v>
      </c>
      <c r="X6949" s="164">
        <f t="shared" si="1090"/>
        <v>226628217.3672812</v>
      </c>
    </row>
    <row r="6950" spans="10:24" x14ac:dyDescent="0.25">
      <c r="J6950">
        <v>6947</v>
      </c>
      <c r="K6950" s="43">
        <v>0.83103235320987512</v>
      </c>
      <c r="L6950">
        <v>0.8772771668061301</v>
      </c>
      <c r="M6950">
        <v>0.36326265000441038</v>
      </c>
      <c r="N6950" s="44">
        <v>0.4432794228316308</v>
      </c>
      <c r="O6950" s="161">
        <f t="shared" si="1081"/>
        <v>7000000</v>
      </c>
      <c r="P6950" s="162">
        <f t="shared" si="1082"/>
        <v>197.42224006376497</v>
      </c>
      <c r="Q6950" s="162">
        <f t="shared" si="1083"/>
        <v>128.00497265937472</v>
      </c>
      <c r="R6950" s="163">
        <f t="shared" si="1084"/>
        <v>1</v>
      </c>
      <c r="S6950" s="161">
        <f t="shared" si="1085"/>
        <v>7000000</v>
      </c>
      <c r="T6950" s="162">
        <f t="shared" si="1086"/>
        <v>195.80741335458833</v>
      </c>
      <c r="U6950" s="162">
        <f t="shared" si="1087"/>
        <v>121.50248632968736</v>
      </c>
      <c r="V6950" s="163">
        <f t="shared" si="1088"/>
        <v>1</v>
      </c>
      <c r="W6950" s="164">
        <f t="shared" si="1089"/>
        <v>435920871.83073181</v>
      </c>
      <c r="X6950" s="164">
        <f t="shared" si="1090"/>
        <v>370134489.17430681</v>
      </c>
    </row>
    <row r="6951" spans="10:24" x14ac:dyDescent="0.25">
      <c r="J6951">
        <v>6948</v>
      </c>
      <c r="K6951" s="43">
        <v>0.10381726494417953</v>
      </c>
      <c r="L6951">
        <v>0.75945237987060077</v>
      </c>
      <c r="M6951">
        <v>8.4140462230000712E-2</v>
      </c>
      <c r="N6951" s="44">
        <v>0.98600235232514433</v>
      </c>
      <c r="O6951" s="161">
        <f t="shared" si="1081"/>
        <v>2000000</v>
      </c>
      <c r="P6951" s="162">
        <f t="shared" si="1082"/>
        <v>190.56813153293064</v>
      </c>
      <c r="Q6951" s="162">
        <f t="shared" si="1083"/>
        <v>107.44502825223233</v>
      </c>
      <c r="R6951" s="163">
        <f t="shared" si="1084"/>
        <v>1</v>
      </c>
      <c r="S6951" s="161">
        <f t="shared" si="1085"/>
        <v>2000000</v>
      </c>
      <c r="T6951" s="162">
        <f t="shared" si="1086"/>
        <v>193.52271051097688</v>
      </c>
      <c r="U6951" s="162">
        <f t="shared" si="1087"/>
        <v>111.22251412611617</v>
      </c>
      <c r="V6951" s="163">
        <f t="shared" si="1088"/>
        <v>1</v>
      </c>
      <c r="W6951" s="164">
        <f t="shared" si="1089"/>
        <v>116246206.5613966</v>
      </c>
      <c r="X6951" s="164">
        <f t="shared" si="1090"/>
        <v>14600392.769721419</v>
      </c>
    </row>
    <row r="6952" spans="10:24" x14ac:dyDescent="0.25">
      <c r="J6952">
        <v>6949</v>
      </c>
      <c r="K6952" s="43">
        <v>0.70342051681201601</v>
      </c>
      <c r="L6952">
        <v>0.72013747715609522</v>
      </c>
      <c r="M6952">
        <v>0.28416105475994091</v>
      </c>
      <c r="N6952" s="44">
        <v>0.50149662050878885</v>
      </c>
      <c r="O6952" s="161">
        <f t="shared" si="1081"/>
        <v>6000000</v>
      </c>
      <c r="P6952" s="162">
        <f t="shared" si="1082"/>
        <v>188.74874934656071</v>
      </c>
      <c r="Q6952" s="162">
        <f t="shared" si="1083"/>
        <v>123.58951293914244</v>
      </c>
      <c r="R6952" s="163">
        <f t="shared" si="1084"/>
        <v>1</v>
      </c>
      <c r="S6952" s="161">
        <f t="shared" si="1085"/>
        <v>7000000</v>
      </c>
      <c r="T6952" s="162">
        <f t="shared" si="1086"/>
        <v>192.9162497821869</v>
      </c>
      <c r="U6952" s="162">
        <f t="shared" si="1087"/>
        <v>119.29475646957121</v>
      </c>
      <c r="V6952" s="163">
        <f t="shared" si="1088"/>
        <v>1</v>
      </c>
      <c r="W6952" s="164">
        <f t="shared" si="1089"/>
        <v>340955418.44450969</v>
      </c>
      <c r="X6952" s="164">
        <f t="shared" si="1090"/>
        <v>365350453.18830979</v>
      </c>
    </row>
    <row r="6953" spans="10:24" x14ac:dyDescent="0.25">
      <c r="J6953">
        <v>6950</v>
      </c>
      <c r="K6953" s="43">
        <v>0.53378912937345424</v>
      </c>
      <c r="L6953">
        <v>0.8582292790327567</v>
      </c>
      <c r="M6953">
        <v>7.6337557484834617E-3</v>
      </c>
      <c r="N6953" s="44">
        <v>0.92553473634072503</v>
      </c>
      <c r="O6953" s="161">
        <f t="shared" si="1081"/>
        <v>5000000</v>
      </c>
      <c r="P6953" s="162">
        <f t="shared" si="1082"/>
        <v>196.08596545472034</v>
      </c>
      <c r="Q6953" s="162">
        <f t="shared" si="1083"/>
        <v>86.480590115758829</v>
      </c>
      <c r="R6953" s="163">
        <f t="shared" si="1084"/>
        <v>1</v>
      </c>
      <c r="S6953" s="161">
        <f t="shared" si="1085"/>
        <v>6000000</v>
      </c>
      <c r="T6953" s="162">
        <f t="shared" si="1086"/>
        <v>195.36198848490679</v>
      </c>
      <c r="U6953" s="162">
        <f t="shared" si="1087"/>
        <v>100.74029505787942</v>
      </c>
      <c r="V6953" s="163">
        <f t="shared" si="1088"/>
        <v>1</v>
      </c>
      <c r="W6953" s="164">
        <f t="shared" si="1089"/>
        <v>498026876.69480753</v>
      </c>
      <c r="X6953" s="164">
        <f t="shared" si="1090"/>
        <v>417730160.56216419</v>
      </c>
    </row>
    <row r="6954" spans="10:24" x14ac:dyDescent="0.25">
      <c r="J6954">
        <v>6951</v>
      </c>
      <c r="K6954" s="43">
        <v>0.79425694077828723</v>
      </c>
      <c r="L6954">
        <v>0.12737698902219396</v>
      </c>
      <c r="M6954">
        <v>0.7220903764089599</v>
      </c>
      <c r="N6954" s="44">
        <v>8.7451455359105701E-2</v>
      </c>
      <c r="O6954" s="161">
        <f t="shared" si="1081"/>
        <v>7000000</v>
      </c>
      <c r="P6954" s="162">
        <f t="shared" si="1082"/>
        <v>162.91682767206296</v>
      </c>
      <c r="Q6954" s="162">
        <f t="shared" si="1083"/>
        <v>146.78125300657902</v>
      </c>
      <c r="R6954" s="163">
        <f t="shared" si="1084"/>
        <v>1</v>
      </c>
      <c r="S6954" s="161">
        <f t="shared" si="1085"/>
        <v>7000000</v>
      </c>
      <c r="T6954" s="162">
        <f t="shared" si="1086"/>
        <v>184.305609224021</v>
      </c>
      <c r="U6954" s="162">
        <f t="shared" si="1087"/>
        <v>130.8906265032895</v>
      </c>
      <c r="V6954" s="163">
        <f t="shared" si="1088"/>
        <v>0.9</v>
      </c>
      <c r="W6954" s="164">
        <f t="shared" si="1089"/>
        <v>62949022.658387601</v>
      </c>
      <c r="X6954" s="164">
        <f t="shared" si="1090"/>
        <v>186514391.14060849</v>
      </c>
    </row>
    <row r="6955" spans="10:24" x14ac:dyDescent="0.25">
      <c r="J6955">
        <v>6952</v>
      </c>
      <c r="K6955" s="43">
        <v>0.62086859265277283</v>
      </c>
      <c r="L6955">
        <v>0.66291611072496492</v>
      </c>
      <c r="M6955">
        <v>0.69377980317866494</v>
      </c>
      <c r="N6955" s="44">
        <v>0.13310555120093803</v>
      </c>
      <c r="O6955" s="161">
        <f t="shared" si="1081"/>
        <v>6000000</v>
      </c>
      <c r="P6955" s="162">
        <f t="shared" si="1082"/>
        <v>186.30652347325585</v>
      </c>
      <c r="Q6955" s="162">
        <f t="shared" si="1083"/>
        <v>145.13186077755114</v>
      </c>
      <c r="R6955" s="163">
        <f t="shared" si="1084"/>
        <v>1</v>
      </c>
      <c r="S6955" s="161">
        <f t="shared" si="1085"/>
        <v>7000000</v>
      </c>
      <c r="T6955" s="162">
        <f t="shared" si="1086"/>
        <v>192.10217449108529</v>
      </c>
      <c r="U6955" s="162">
        <f t="shared" si="1087"/>
        <v>130.06593038877557</v>
      </c>
      <c r="V6955" s="163">
        <f t="shared" si="1088"/>
        <v>0.9</v>
      </c>
      <c r="W6955" s="164">
        <f t="shared" si="1089"/>
        <v>197047976.17422828</v>
      </c>
      <c r="X6955" s="164">
        <f t="shared" si="1090"/>
        <v>240828337.84455127</v>
      </c>
    </row>
    <row r="6956" spans="10:24" x14ac:dyDescent="0.25">
      <c r="J6956">
        <v>6953</v>
      </c>
      <c r="K6956" s="43">
        <v>0.51550394358251239</v>
      </c>
      <c r="L6956">
        <v>0.57855502896418831</v>
      </c>
      <c r="M6956">
        <v>0.7080781539664639</v>
      </c>
      <c r="N6956" s="44">
        <v>0.70455097848940984</v>
      </c>
      <c r="O6956" s="161">
        <f t="shared" si="1081"/>
        <v>5000000</v>
      </c>
      <c r="P6956" s="162">
        <f t="shared" si="1082"/>
        <v>182.97297402904618</v>
      </c>
      <c r="Q6956" s="162">
        <f t="shared" si="1083"/>
        <v>145.95557905834588</v>
      </c>
      <c r="R6956" s="163">
        <f t="shared" si="1084"/>
        <v>1</v>
      </c>
      <c r="S6956" s="161">
        <f t="shared" si="1085"/>
        <v>6000000</v>
      </c>
      <c r="T6956" s="162">
        <f t="shared" si="1086"/>
        <v>190.99099134301539</v>
      </c>
      <c r="U6956" s="162">
        <f t="shared" si="1087"/>
        <v>130.47778952917292</v>
      </c>
      <c r="V6956" s="163">
        <f t="shared" si="1088"/>
        <v>1</v>
      </c>
      <c r="W6956" s="164">
        <f t="shared" si="1089"/>
        <v>135086974.85350156</v>
      </c>
      <c r="X6956" s="164">
        <f t="shared" si="1090"/>
        <v>213079210.88305485</v>
      </c>
    </row>
    <row r="6957" spans="10:24" x14ac:dyDescent="0.25">
      <c r="J6957">
        <v>6954</v>
      </c>
      <c r="K6957" s="43">
        <v>0.80797968372198181</v>
      </c>
      <c r="L6957">
        <v>0.70211513428429084</v>
      </c>
      <c r="M6957">
        <v>0.28037212736615191</v>
      </c>
      <c r="N6957" s="44">
        <v>0.9381488537212701</v>
      </c>
      <c r="O6957" s="161">
        <f t="shared" si="1081"/>
        <v>7000000</v>
      </c>
      <c r="P6957" s="162">
        <f t="shared" si="1082"/>
        <v>187.95740429774605</v>
      </c>
      <c r="Q6957" s="162">
        <f t="shared" si="1083"/>
        <v>123.36527216063458</v>
      </c>
      <c r="R6957" s="163">
        <f t="shared" si="1084"/>
        <v>1</v>
      </c>
      <c r="S6957" s="161">
        <f t="shared" si="1085"/>
        <v>7000000</v>
      </c>
      <c r="T6957" s="162">
        <f t="shared" si="1086"/>
        <v>192.65246809924869</v>
      </c>
      <c r="U6957" s="162">
        <f t="shared" si="1087"/>
        <v>119.18263608031728</v>
      </c>
      <c r="V6957" s="163">
        <f t="shared" si="1088"/>
        <v>1</v>
      </c>
      <c r="W6957" s="164">
        <f t="shared" si="1089"/>
        <v>402144924.95978034</v>
      </c>
      <c r="X6957" s="164">
        <f t="shared" si="1090"/>
        <v>364288824.1325199</v>
      </c>
    </row>
    <row r="6958" spans="10:24" x14ac:dyDescent="0.25">
      <c r="J6958">
        <v>6955</v>
      </c>
      <c r="K6958" s="43">
        <v>0.38310533493601473</v>
      </c>
      <c r="L6958">
        <v>0.62405933212560749</v>
      </c>
      <c r="M6958">
        <v>0.97776180408479363</v>
      </c>
      <c r="N6958" s="44">
        <v>0.29593829904735824</v>
      </c>
      <c r="O6958" s="161">
        <f t="shared" si="1081"/>
        <v>5000000</v>
      </c>
      <c r="P6958" s="162">
        <f t="shared" si="1082"/>
        <v>184.74239468979619</v>
      </c>
      <c r="Q6958" s="162">
        <f t="shared" si="1083"/>
        <v>175.19146178364315</v>
      </c>
      <c r="R6958" s="163">
        <f t="shared" si="1084"/>
        <v>1</v>
      </c>
      <c r="S6958" s="161">
        <f t="shared" si="1085"/>
        <v>6000000</v>
      </c>
      <c r="T6958" s="162">
        <f t="shared" si="1086"/>
        <v>191.58079822993207</v>
      </c>
      <c r="U6958" s="162">
        <f t="shared" si="1087"/>
        <v>145.09573089182157</v>
      </c>
      <c r="V6958" s="163">
        <f t="shared" si="1088"/>
        <v>1</v>
      </c>
      <c r="W6958" s="164">
        <f t="shared" si="1089"/>
        <v>-2245335.4692348167</v>
      </c>
      <c r="X6958" s="164">
        <f t="shared" si="1090"/>
        <v>128910404.02866298</v>
      </c>
    </row>
    <row r="6959" spans="10:24" x14ac:dyDescent="0.25">
      <c r="J6959">
        <v>6956</v>
      </c>
      <c r="K6959" s="43">
        <v>0.7491408187357198</v>
      </c>
      <c r="L6959">
        <v>0.28607785608278891</v>
      </c>
      <c r="M6959">
        <v>0.73349271347698797</v>
      </c>
      <c r="N6959" s="44">
        <v>0.16762168970561386</v>
      </c>
      <c r="O6959" s="161">
        <f t="shared" si="1081"/>
        <v>6000000</v>
      </c>
      <c r="P6959" s="162">
        <f t="shared" si="1082"/>
        <v>171.52680714719531</v>
      </c>
      <c r="Q6959" s="162">
        <f t="shared" si="1083"/>
        <v>147.4682169010774</v>
      </c>
      <c r="R6959" s="163">
        <f t="shared" si="1084"/>
        <v>1</v>
      </c>
      <c r="S6959" s="161">
        <f t="shared" si="1085"/>
        <v>7000000</v>
      </c>
      <c r="T6959" s="162">
        <f t="shared" si="1086"/>
        <v>187.17560238239844</v>
      </c>
      <c r="U6959" s="162">
        <f t="shared" si="1087"/>
        <v>131.23410845053871</v>
      </c>
      <c r="V6959" s="163">
        <f t="shared" si="1088"/>
        <v>0.9</v>
      </c>
      <c r="W6959" s="164">
        <f t="shared" si="1089"/>
        <v>94351541.476707488</v>
      </c>
      <c r="X6959" s="164">
        <f t="shared" si="1090"/>
        <v>202431411.77071625</v>
      </c>
    </row>
    <row r="6960" spans="10:24" x14ac:dyDescent="0.25">
      <c r="J6960">
        <v>6957</v>
      </c>
      <c r="K6960" s="43">
        <v>0.47146189690213602</v>
      </c>
      <c r="L6960">
        <v>0.58184280637174191</v>
      </c>
      <c r="M6960">
        <v>0.18257557644057598</v>
      </c>
      <c r="N6960" s="44">
        <v>0.7593459185513497</v>
      </c>
      <c r="O6960" s="161">
        <f t="shared" si="1081"/>
        <v>5000000</v>
      </c>
      <c r="P6960" s="162">
        <f t="shared" si="1082"/>
        <v>183.09915120317962</v>
      </c>
      <c r="Q6960" s="162">
        <f t="shared" si="1083"/>
        <v>116.88813386808076</v>
      </c>
      <c r="R6960" s="163">
        <f t="shared" si="1084"/>
        <v>1</v>
      </c>
      <c r="S6960" s="161">
        <f t="shared" si="1085"/>
        <v>6000000</v>
      </c>
      <c r="T6960" s="162">
        <f t="shared" si="1086"/>
        <v>191.03305040105988</v>
      </c>
      <c r="U6960" s="162">
        <f t="shared" si="1087"/>
        <v>115.94406693404038</v>
      </c>
      <c r="V6960" s="163">
        <f t="shared" si="1088"/>
        <v>1</v>
      </c>
      <c r="W6960" s="164">
        <f t="shared" si="1089"/>
        <v>281055086.67549431</v>
      </c>
      <c r="X6960" s="164">
        <f t="shared" si="1090"/>
        <v>300533900.80211699</v>
      </c>
    </row>
    <row r="6961" spans="10:24" x14ac:dyDescent="0.25">
      <c r="J6961">
        <v>6958</v>
      </c>
      <c r="K6961" s="43">
        <v>0.99644244957967432</v>
      </c>
      <c r="L6961">
        <v>0.11355282218006291</v>
      </c>
      <c r="M6961">
        <v>0.9509489192008459</v>
      </c>
      <c r="N6961" s="44">
        <v>0.44833139097995633</v>
      </c>
      <c r="O6961" s="161">
        <f t="shared" si="1081"/>
        <v>9000000</v>
      </c>
      <c r="P6961" s="162">
        <f t="shared" si="1082"/>
        <v>161.882276489264</v>
      </c>
      <c r="Q6961" s="162">
        <f t="shared" si="1083"/>
        <v>168.08249565685946</v>
      </c>
      <c r="R6961" s="163">
        <f t="shared" si="1084"/>
        <v>1</v>
      </c>
      <c r="S6961" s="161">
        <f t="shared" si="1085"/>
        <v>9000000</v>
      </c>
      <c r="T6961" s="162">
        <f t="shared" si="1086"/>
        <v>183.96075882975467</v>
      </c>
      <c r="U6961" s="162">
        <f t="shared" si="1087"/>
        <v>141.54124782842973</v>
      </c>
      <c r="V6961" s="163">
        <f t="shared" si="1088"/>
        <v>1</v>
      </c>
      <c r="W6961" s="164">
        <f t="shared" si="1089"/>
        <v>-105801972.50835916</v>
      </c>
      <c r="X6961" s="164">
        <f t="shared" si="1090"/>
        <v>231775599.01192439</v>
      </c>
    </row>
    <row r="6962" spans="10:24" x14ac:dyDescent="0.25">
      <c r="J6962">
        <v>6959</v>
      </c>
      <c r="K6962" s="43">
        <v>0.7937531692630142</v>
      </c>
      <c r="L6962">
        <v>0.80669308421882235</v>
      </c>
      <c r="M6962">
        <v>0.95792843973477748</v>
      </c>
      <c r="N6962" s="44">
        <v>0.56109456550348458</v>
      </c>
      <c r="O6962" s="161">
        <f t="shared" si="1081"/>
        <v>7000000</v>
      </c>
      <c r="P6962" s="162">
        <f t="shared" si="1082"/>
        <v>192.98661761343894</v>
      </c>
      <c r="Q6962" s="162">
        <f t="shared" si="1083"/>
        <v>169.54273347984127</v>
      </c>
      <c r="R6962" s="163">
        <f t="shared" si="1084"/>
        <v>1</v>
      </c>
      <c r="S6962" s="161">
        <f t="shared" si="1085"/>
        <v>7000000</v>
      </c>
      <c r="T6962" s="162">
        <f t="shared" si="1086"/>
        <v>194.32887253781297</v>
      </c>
      <c r="U6962" s="162">
        <f t="shared" si="1087"/>
        <v>142.27136673992064</v>
      </c>
      <c r="V6962" s="163">
        <f t="shared" si="1088"/>
        <v>1</v>
      </c>
      <c r="W6962" s="164">
        <f t="shared" si="1089"/>
        <v>114107188.93518364</v>
      </c>
      <c r="X6962" s="164">
        <f t="shared" si="1090"/>
        <v>214402540.58524632</v>
      </c>
    </row>
    <row r="6963" spans="10:24" x14ac:dyDescent="0.25">
      <c r="J6963">
        <v>6960</v>
      </c>
      <c r="K6963" s="43">
        <v>0.63115689962173294</v>
      </c>
      <c r="L6963">
        <v>0.45713907605621462</v>
      </c>
      <c r="M6963">
        <v>0.71352734394002659</v>
      </c>
      <c r="N6963" s="44">
        <v>0.56040601985673499</v>
      </c>
      <c r="O6963" s="161">
        <f t="shared" si="1081"/>
        <v>6000000</v>
      </c>
      <c r="P6963" s="162">
        <f t="shared" si="1082"/>
        <v>178.38534112159803</v>
      </c>
      <c r="Q6963" s="162">
        <f t="shared" si="1083"/>
        <v>146.27438213093012</v>
      </c>
      <c r="R6963" s="163">
        <f t="shared" si="1084"/>
        <v>1</v>
      </c>
      <c r="S6963" s="161">
        <f t="shared" si="1085"/>
        <v>7000000</v>
      </c>
      <c r="T6963" s="162">
        <f t="shared" si="1086"/>
        <v>189.46178037386602</v>
      </c>
      <c r="U6963" s="162">
        <f t="shared" si="1087"/>
        <v>130.63719106546506</v>
      </c>
      <c r="V6963" s="163">
        <f t="shared" si="1088"/>
        <v>1</v>
      </c>
      <c r="W6963" s="164">
        <f t="shared" si="1089"/>
        <v>142665753.94400746</v>
      </c>
      <c r="X6963" s="164">
        <f t="shared" si="1090"/>
        <v>261772125.15880674</v>
      </c>
    </row>
    <row r="6964" spans="10:24" x14ac:dyDescent="0.25">
      <c r="J6964">
        <v>6961</v>
      </c>
      <c r="K6964" s="43">
        <v>0.6774447602426622</v>
      </c>
      <c r="L6964">
        <v>0.54227578192739001</v>
      </c>
      <c r="M6964">
        <v>0.16023197212432116</v>
      </c>
      <c r="N6964" s="44">
        <v>0.50666764198131131</v>
      </c>
      <c r="O6964" s="161">
        <f t="shared" si="1081"/>
        <v>6000000</v>
      </c>
      <c r="P6964" s="162">
        <f t="shared" si="1082"/>
        <v>181.5925317892756</v>
      </c>
      <c r="Q6964" s="162">
        <f t="shared" si="1083"/>
        <v>115.12990119917654</v>
      </c>
      <c r="R6964" s="163">
        <f t="shared" si="1084"/>
        <v>1</v>
      </c>
      <c r="S6964" s="161">
        <f t="shared" si="1085"/>
        <v>7000000</v>
      </c>
      <c r="T6964" s="162">
        <f t="shared" si="1086"/>
        <v>190.53084392975853</v>
      </c>
      <c r="U6964" s="162">
        <f t="shared" si="1087"/>
        <v>115.06495059958827</v>
      </c>
      <c r="V6964" s="163">
        <f t="shared" si="1088"/>
        <v>1</v>
      </c>
      <c r="W6964" s="164">
        <f t="shared" si="1089"/>
        <v>348775783.54059434</v>
      </c>
      <c r="X6964" s="164">
        <f t="shared" si="1090"/>
        <v>378261253.3111918</v>
      </c>
    </row>
    <row r="6965" spans="10:24" x14ac:dyDescent="0.25">
      <c r="J6965">
        <v>6962</v>
      </c>
      <c r="K6965" s="43">
        <v>0.24067358837858965</v>
      </c>
      <c r="L6965">
        <v>0.12196199372275085</v>
      </c>
      <c r="M6965">
        <v>9.0179251522054749E-2</v>
      </c>
      <c r="N6965" s="44">
        <v>0.41150169152523119</v>
      </c>
      <c r="O6965" s="161">
        <f t="shared" si="1081"/>
        <v>2000000</v>
      </c>
      <c r="P6965" s="162">
        <f t="shared" si="1082"/>
        <v>162.52147891502881</v>
      </c>
      <c r="Q6965" s="162">
        <f t="shared" si="1083"/>
        <v>108.20695959513348</v>
      </c>
      <c r="R6965" s="163">
        <f t="shared" si="1084"/>
        <v>1</v>
      </c>
      <c r="S6965" s="161">
        <f t="shared" si="1085"/>
        <v>5000000</v>
      </c>
      <c r="T6965" s="162">
        <f t="shared" si="1086"/>
        <v>184.17382630500961</v>
      </c>
      <c r="U6965" s="162">
        <f t="shared" si="1087"/>
        <v>111.60347979756673</v>
      </c>
      <c r="V6965" s="163">
        <f t="shared" si="1088"/>
        <v>1</v>
      </c>
      <c r="W6965" s="164">
        <f t="shared" si="1089"/>
        <v>58629038.639790654</v>
      </c>
      <c r="X6965" s="164">
        <f t="shared" si="1090"/>
        <v>212851732.5372144</v>
      </c>
    </row>
    <row r="6966" spans="10:24" x14ac:dyDescent="0.25">
      <c r="J6966">
        <v>6963</v>
      </c>
      <c r="K6966" s="43">
        <v>0.27651836445008815</v>
      </c>
      <c r="L6966">
        <v>0.7079431287863549</v>
      </c>
      <c r="M6966">
        <v>0.66777790284473748</v>
      </c>
      <c r="N6966" s="44">
        <v>0.71492310055724717</v>
      </c>
      <c r="O6966" s="161">
        <f t="shared" si="1081"/>
        <v>2000000</v>
      </c>
      <c r="P6966" s="162">
        <f t="shared" si="1082"/>
        <v>188.21078626635767</v>
      </c>
      <c r="Q6966" s="162">
        <f t="shared" si="1083"/>
        <v>143.67571048836612</v>
      </c>
      <c r="R6966" s="163">
        <f t="shared" si="1084"/>
        <v>1</v>
      </c>
      <c r="S6966" s="161">
        <f t="shared" si="1085"/>
        <v>5000000</v>
      </c>
      <c r="T6966" s="162">
        <f t="shared" si="1086"/>
        <v>192.73692875545257</v>
      </c>
      <c r="U6966" s="162">
        <f t="shared" si="1087"/>
        <v>129.33785524418306</v>
      </c>
      <c r="V6966" s="163">
        <f t="shared" si="1088"/>
        <v>1</v>
      </c>
      <c r="W6966" s="164">
        <f t="shared" si="1089"/>
        <v>39070151.555983096</v>
      </c>
      <c r="X6966" s="164">
        <f t="shared" si="1090"/>
        <v>166995367.55634755</v>
      </c>
    </row>
    <row r="6967" spans="10:24" x14ac:dyDescent="0.25">
      <c r="J6967">
        <v>6964</v>
      </c>
      <c r="K6967" s="43">
        <v>0.41985977902896432</v>
      </c>
      <c r="L6967">
        <v>0.38769557615731542</v>
      </c>
      <c r="M6967">
        <v>0.21453020918335441</v>
      </c>
      <c r="N6967" s="44">
        <v>0.2851708631985086</v>
      </c>
      <c r="O6967" s="161">
        <f t="shared" si="1081"/>
        <v>5000000</v>
      </c>
      <c r="P6967" s="162">
        <f t="shared" si="1082"/>
        <v>175.72004650061649</v>
      </c>
      <c r="Q6967" s="162">
        <f t="shared" si="1083"/>
        <v>119.18399000856682</v>
      </c>
      <c r="R6967" s="163">
        <f t="shared" si="1084"/>
        <v>1</v>
      </c>
      <c r="S6967" s="161">
        <f t="shared" si="1085"/>
        <v>6000000</v>
      </c>
      <c r="T6967" s="162">
        <f t="shared" si="1086"/>
        <v>188.57334883353883</v>
      </c>
      <c r="U6967" s="162">
        <f t="shared" si="1087"/>
        <v>117.0919950042834</v>
      </c>
      <c r="V6967" s="163">
        <f t="shared" si="1088"/>
        <v>1</v>
      </c>
      <c r="W6967" s="164">
        <f t="shared" si="1089"/>
        <v>232680282.46024835</v>
      </c>
      <c r="X6967" s="164">
        <f t="shared" si="1090"/>
        <v>278888122.97553253</v>
      </c>
    </row>
    <row r="6968" spans="10:24" x14ac:dyDescent="0.25">
      <c r="J6968">
        <v>6965</v>
      </c>
      <c r="K6968" s="43">
        <v>0.93762024809264222</v>
      </c>
      <c r="L6968">
        <v>9.3541368586566587E-2</v>
      </c>
      <c r="M6968">
        <v>1.9584307301471648E-2</v>
      </c>
      <c r="N6968" s="44">
        <v>0.78298834403418827</v>
      </c>
      <c r="O6968" s="161">
        <f t="shared" si="1081"/>
        <v>7000000</v>
      </c>
      <c r="P6968" s="162">
        <f t="shared" si="1082"/>
        <v>160.21112386352064</v>
      </c>
      <c r="Q6968" s="162">
        <f t="shared" si="1083"/>
        <v>93.751778250015704</v>
      </c>
      <c r="R6968" s="163">
        <f t="shared" si="1084"/>
        <v>1</v>
      </c>
      <c r="S6968" s="161">
        <f t="shared" si="1085"/>
        <v>9000000</v>
      </c>
      <c r="T6968" s="162">
        <f t="shared" si="1086"/>
        <v>183.40370795450687</v>
      </c>
      <c r="U6968" s="162">
        <f t="shared" si="1087"/>
        <v>104.37588912500786</v>
      </c>
      <c r="V6968" s="163">
        <f t="shared" si="1088"/>
        <v>1</v>
      </c>
      <c r="W6968" s="164">
        <f t="shared" si="1089"/>
        <v>415215419.29453456</v>
      </c>
      <c r="X6968" s="164">
        <f t="shared" si="1090"/>
        <v>561250369.46549106</v>
      </c>
    </row>
    <row r="6969" spans="10:24" x14ac:dyDescent="0.25">
      <c r="J6969">
        <v>6966</v>
      </c>
      <c r="K6969" s="43">
        <v>0.33290671269810668</v>
      </c>
      <c r="L6969">
        <v>0.11324782479681406</v>
      </c>
      <c r="M6969">
        <v>0.23871055745929859</v>
      </c>
      <c r="N6969" s="44">
        <v>0.68852523421531531</v>
      </c>
      <c r="O6969" s="161">
        <f t="shared" si="1081"/>
        <v>5000000</v>
      </c>
      <c r="P6969" s="162">
        <f t="shared" si="1082"/>
        <v>161.85847033639652</v>
      </c>
      <c r="Q6969" s="162">
        <f t="shared" si="1083"/>
        <v>120.79087057742166</v>
      </c>
      <c r="R6969" s="163">
        <f t="shared" si="1084"/>
        <v>1</v>
      </c>
      <c r="S6969" s="161">
        <f t="shared" si="1085"/>
        <v>6000000</v>
      </c>
      <c r="T6969" s="162">
        <f t="shared" si="1086"/>
        <v>183.9528234454655</v>
      </c>
      <c r="U6969" s="162">
        <f t="shared" si="1087"/>
        <v>117.89543528871083</v>
      </c>
      <c r="V6969" s="163">
        <f t="shared" si="1088"/>
        <v>1</v>
      </c>
      <c r="W6969" s="164">
        <f t="shared" si="1089"/>
        <v>155337998.79487431</v>
      </c>
      <c r="X6969" s="164">
        <f t="shared" si="1090"/>
        <v>246344328.94052804</v>
      </c>
    </row>
    <row r="6970" spans="10:24" x14ac:dyDescent="0.25">
      <c r="J6970">
        <v>6967</v>
      </c>
      <c r="K6970" s="43">
        <v>0.61643824949090797</v>
      </c>
      <c r="L6970">
        <v>0.33448651732364154</v>
      </c>
      <c r="M6970">
        <v>0.80050034680889182</v>
      </c>
      <c r="N6970" s="44">
        <v>0.12134790797615225</v>
      </c>
      <c r="O6970" s="161">
        <f t="shared" si="1081"/>
        <v>6000000</v>
      </c>
      <c r="P6970" s="162">
        <f t="shared" si="1082"/>
        <v>173.58663175135499</v>
      </c>
      <c r="Q6970" s="162">
        <f t="shared" si="1083"/>
        <v>151.86819551838795</v>
      </c>
      <c r="R6970" s="163">
        <f t="shared" si="1084"/>
        <v>1</v>
      </c>
      <c r="S6970" s="161">
        <f t="shared" si="1085"/>
        <v>7000000</v>
      </c>
      <c r="T6970" s="162">
        <f t="shared" si="1086"/>
        <v>187.86221058378499</v>
      </c>
      <c r="U6970" s="162">
        <f t="shared" si="1087"/>
        <v>133.43409775919397</v>
      </c>
      <c r="V6970" s="163">
        <f t="shared" si="1088"/>
        <v>0.9</v>
      </c>
      <c r="W6970" s="164">
        <f t="shared" si="1089"/>
        <v>80310617.397802219</v>
      </c>
      <c r="X6970" s="164">
        <f t="shared" si="1090"/>
        <v>192897110.79492342</v>
      </c>
    </row>
    <row r="6971" spans="10:24" x14ac:dyDescent="0.25">
      <c r="J6971">
        <v>6968</v>
      </c>
      <c r="K6971" s="43">
        <v>0.26940719030803362</v>
      </c>
      <c r="L6971">
        <v>0.39666187548917453</v>
      </c>
      <c r="M6971">
        <v>0.76834610062939823</v>
      </c>
      <c r="N6971" s="44">
        <v>0.43670280756624902</v>
      </c>
      <c r="O6971" s="161">
        <f t="shared" si="1081"/>
        <v>2000000</v>
      </c>
      <c r="P6971" s="162">
        <f t="shared" si="1082"/>
        <v>176.07004492014974</v>
      </c>
      <c r="Q6971" s="162">
        <f t="shared" si="1083"/>
        <v>149.668219783372</v>
      </c>
      <c r="R6971" s="163">
        <f t="shared" si="1084"/>
        <v>1</v>
      </c>
      <c r="S6971" s="161">
        <f t="shared" si="1085"/>
        <v>5000000</v>
      </c>
      <c r="T6971" s="162">
        <f t="shared" si="1086"/>
        <v>188.69001497338326</v>
      </c>
      <c r="U6971" s="162">
        <f t="shared" si="1087"/>
        <v>132.33410989168601</v>
      </c>
      <c r="V6971" s="163">
        <f t="shared" si="1088"/>
        <v>1</v>
      </c>
      <c r="W6971" s="164">
        <f t="shared" si="1089"/>
        <v>2803650.2735554874</v>
      </c>
      <c r="X6971" s="164">
        <f t="shared" si="1090"/>
        <v>131779525.40848625</v>
      </c>
    </row>
    <row r="6972" spans="10:24" x14ac:dyDescent="0.25">
      <c r="J6972">
        <v>6969</v>
      </c>
      <c r="K6972" s="43">
        <v>0.68670318589670909</v>
      </c>
      <c r="L6972">
        <v>0.3990780835221801</v>
      </c>
      <c r="M6972">
        <v>0.30787736274223321</v>
      </c>
      <c r="N6972" s="44">
        <v>0.65911108592722156</v>
      </c>
      <c r="O6972" s="161">
        <f t="shared" si="1081"/>
        <v>6000000</v>
      </c>
      <c r="P6972" s="162">
        <f t="shared" si="1082"/>
        <v>176.1639885883605</v>
      </c>
      <c r="Q6972" s="162">
        <f t="shared" si="1083"/>
        <v>124.9624793470295</v>
      </c>
      <c r="R6972" s="163">
        <f t="shared" si="1084"/>
        <v>1</v>
      </c>
      <c r="S6972" s="161">
        <f t="shared" si="1085"/>
        <v>7000000</v>
      </c>
      <c r="T6972" s="162">
        <f t="shared" si="1086"/>
        <v>188.7213295294535</v>
      </c>
      <c r="U6972" s="162">
        <f t="shared" si="1087"/>
        <v>119.98123967351475</v>
      </c>
      <c r="V6972" s="163">
        <f t="shared" si="1088"/>
        <v>1</v>
      </c>
      <c r="W6972" s="164">
        <f t="shared" si="1089"/>
        <v>257209055.44798595</v>
      </c>
      <c r="X6972" s="164">
        <f t="shared" si="1090"/>
        <v>331180628.99157125</v>
      </c>
    </row>
    <row r="6973" spans="10:24" x14ac:dyDescent="0.25">
      <c r="J6973">
        <v>6970</v>
      </c>
      <c r="K6973" s="43">
        <v>0.51324645685509629</v>
      </c>
      <c r="L6973">
        <v>0.23993795100079318</v>
      </c>
      <c r="M6973">
        <v>0.65673049287737828</v>
      </c>
      <c r="N6973" s="44">
        <v>0.54383743797960482</v>
      </c>
      <c r="O6973" s="161">
        <f t="shared" si="1081"/>
        <v>5000000</v>
      </c>
      <c r="P6973" s="162">
        <f t="shared" si="1082"/>
        <v>169.4024674085768</v>
      </c>
      <c r="Q6973" s="162">
        <f t="shared" si="1083"/>
        <v>143.07112632661821</v>
      </c>
      <c r="R6973" s="163">
        <f t="shared" si="1084"/>
        <v>1</v>
      </c>
      <c r="S6973" s="161">
        <f t="shared" si="1085"/>
        <v>6000000</v>
      </c>
      <c r="T6973" s="162">
        <f t="shared" si="1086"/>
        <v>186.46748913619226</v>
      </c>
      <c r="U6973" s="162">
        <f t="shared" si="1087"/>
        <v>129.03556316330909</v>
      </c>
      <c r="V6973" s="163">
        <f t="shared" si="1088"/>
        <v>1</v>
      </c>
      <c r="W6973" s="164">
        <f t="shared" si="1089"/>
        <v>81656705.409792915</v>
      </c>
      <c r="X6973" s="164">
        <f t="shared" si="1090"/>
        <v>194591555.83729899</v>
      </c>
    </row>
    <row r="6974" spans="10:24" x14ac:dyDescent="0.25">
      <c r="J6974">
        <v>6971</v>
      </c>
      <c r="K6974" s="43">
        <v>0.83658216622445503</v>
      </c>
      <c r="L6974">
        <v>0.4620378288825906</v>
      </c>
      <c r="M6974">
        <v>0.19215699333112113</v>
      </c>
      <c r="N6974" s="44">
        <v>0.56322564316922508</v>
      </c>
      <c r="O6974" s="161">
        <f t="shared" si="1081"/>
        <v>7000000</v>
      </c>
      <c r="P6974" s="162">
        <f t="shared" si="1082"/>
        <v>178.5704832886027</v>
      </c>
      <c r="Q6974" s="162">
        <f t="shared" si="1083"/>
        <v>117.60049707538278</v>
      </c>
      <c r="R6974" s="163">
        <f t="shared" si="1084"/>
        <v>1</v>
      </c>
      <c r="S6974" s="161">
        <f t="shared" si="1085"/>
        <v>7000000</v>
      </c>
      <c r="T6974" s="162">
        <f t="shared" si="1086"/>
        <v>189.52349442953422</v>
      </c>
      <c r="U6974" s="162">
        <f t="shared" si="1087"/>
        <v>116.30024853769139</v>
      </c>
      <c r="V6974" s="163">
        <f t="shared" si="1088"/>
        <v>1</v>
      </c>
      <c r="W6974" s="164">
        <f t="shared" si="1089"/>
        <v>376789903.49253947</v>
      </c>
      <c r="X6974" s="164">
        <f t="shared" si="1090"/>
        <v>362562721.24289984</v>
      </c>
    </row>
    <row r="6975" spans="10:24" x14ac:dyDescent="0.25">
      <c r="J6975">
        <v>6972</v>
      </c>
      <c r="K6975" s="43">
        <v>0.95585309229273785</v>
      </c>
      <c r="L6975">
        <v>3.2874071079568523E-2</v>
      </c>
      <c r="M6975">
        <v>0.17320270607517774</v>
      </c>
      <c r="N6975" s="44">
        <v>0.87058772968619313</v>
      </c>
      <c r="O6975" s="161">
        <f t="shared" si="1081"/>
        <v>9000000</v>
      </c>
      <c r="P6975" s="162">
        <f t="shared" si="1082"/>
        <v>152.39794661188859</v>
      </c>
      <c r="Q6975" s="162">
        <f t="shared" si="1083"/>
        <v>116.16831014421135</v>
      </c>
      <c r="R6975" s="163">
        <f t="shared" si="1084"/>
        <v>1</v>
      </c>
      <c r="S6975" s="161">
        <f t="shared" si="1085"/>
        <v>9000000</v>
      </c>
      <c r="T6975" s="162">
        <f t="shared" si="1086"/>
        <v>180.7993155372962</v>
      </c>
      <c r="U6975" s="162">
        <f t="shared" si="1087"/>
        <v>115.58415507210567</v>
      </c>
      <c r="V6975" s="163">
        <f t="shared" si="1088"/>
        <v>1</v>
      </c>
      <c r="W6975" s="164">
        <f t="shared" si="1089"/>
        <v>276066728.20909512</v>
      </c>
      <c r="X6975" s="164">
        <f t="shared" si="1090"/>
        <v>436936444.18671465</v>
      </c>
    </row>
    <row r="6976" spans="10:24" x14ac:dyDescent="0.25">
      <c r="J6976">
        <v>6973</v>
      </c>
      <c r="K6976" s="43">
        <v>0.65562521233314497</v>
      </c>
      <c r="L6976">
        <v>0.71822791482783332</v>
      </c>
      <c r="M6976">
        <v>0.45827802133296602</v>
      </c>
      <c r="N6976" s="44">
        <v>0.35553841914743411</v>
      </c>
      <c r="O6976" s="161">
        <f t="shared" si="1081"/>
        <v>6000000</v>
      </c>
      <c r="P6976" s="162">
        <f t="shared" si="1082"/>
        <v>188.66377868956252</v>
      </c>
      <c r="Q6976" s="162">
        <f t="shared" si="1083"/>
        <v>132.90454271401691</v>
      </c>
      <c r="R6976" s="163">
        <f t="shared" si="1084"/>
        <v>1</v>
      </c>
      <c r="S6976" s="161">
        <f t="shared" si="1085"/>
        <v>7000000</v>
      </c>
      <c r="T6976" s="162">
        <f t="shared" si="1086"/>
        <v>192.88792622985417</v>
      </c>
      <c r="U6976" s="162">
        <f t="shared" si="1087"/>
        <v>123.95227135700846</v>
      </c>
      <c r="V6976" s="163">
        <f t="shared" si="1088"/>
        <v>1</v>
      </c>
      <c r="W6976" s="164">
        <f t="shared" si="1089"/>
        <v>284555415.85327363</v>
      </c>
      <c r="X6976" s="164">
        <f t="shared" si="1090"/>
        <v>332549584.10992002</v>
      </c>
    </row>
    <row r="6977" spans="10:24" x14ac:dyDescent="0.25">
      <c r="J6977">
        <v>6974</v>
      </c>
      <c r="K6977" s="43">
        <v>0.70064144223650182</v>
      </c>
      <c r="L6977">
        <v>8.0501974661199571E-2</v>
      </c>
      <c r="M6977">
        <v>0.70559511395688479</v>
      </c>
      <c r="N6977" s="44">
        <v>0.62450624296987733</v>
      </c>
      <c r="O6977" s="161">
        <f t="shared" si="1081"/>
        <v>6000000</v>
      </c>
      <c r="P6977" s="162">
        <f t="shared" si="1082"/>
        <v>158.97445474404057</v>
      </c>
      <c r="Q6977" s="162">
        <f t="shared" si="1083"/>
        <v>145.81123256590132</v>
      </c>
      <c r="R6977" s="163">
        <f t="shared" si="1084"/>
        <v>1</v>
      </c>
      <c r="S6977" s="161">
        <f t="shared" si="1085"/>
        <v>7000000</v>
      </c>
      <c r="T6977" s="162">
        <f t="shared" si="1086"/>
        <v>182.9914849146802</v>
      </c>
      <c r="U6977" s="162">
        <f t="shared" si="1087"/>
        <v>130.40561628295066</v>
      </c>
      <c r="V6977" s="163">
        <f t="shared" si="1088"/>
        <v>1</v>
      </c>
      <c r="W6977" s="164">
        <f t="shared" si="1089"/>
        <v>28979333.068835497</v>
      </c>
      <c r="X6977" s="164">
        <f t="shared" si="1090"/>
        <v>218101080.4221068</v>
      </c>
    </row>
    <row r="6978" spans="10:24" x14ac:dyDescent="0.25">
      <c r="J6978">
        <v>6975</v>
      </c>
      <c r="K6978" s="43">
        <v>0.32373754003185828</v>
      </c>
      <c r="L6978">
        <v>0.78907511479485404</v>
      </c>
      <c r="M6978">
        <v>0.34663302460368173</v>
      </c>
      <c r="N6978" s="44">
        <v>0.34753303168721827</v>
      </c>
      <c r="O6978" s="161">
        <f t="shared" si="1081"/>
        <v>5000000</v>
      </c>
      <c r="P6978" s="162">
        <f t="shared" si="1082"/>
        <v>192.04824334278959</v>
      </c>
      <c r="Q6978" s="162">
        <f t="shared" si="1083"/>
        <v>127.11146639914757</v>
      </c>
      <c r="R6978" s="163">
        <f t="shared" si="1084"/>
        <v>1</v>
      </c>
      <c r="S6978" s="161">
        <f t="shared" si="1085"/>
        <v>6000000</v>
      </c>
      <c r="T6978" s="162">
        <f t="shared" si="1086"/>
        <v>194.01608111426319</v>
      </c>
      <c r="U6978" s="162">
        <f t="shared" si="1087"/>
        <v>121.05573319957379</v>
      </c>
      <c r="V6978" s="163">
        <f t="shared" si="1088"/>
        <v>1</v>
      </c>
      <c r="W6978" s="164">
        <f t="shared" si="1089"/>
        <v>274683884.7182101</v>
      </c>
      <c r="X6978" s="164">
        <f t="shared" si="1090"/>
        <v>287762087.48813635</v>
      </c>
    </row>
    <row r="6979" spans="10:24" x14ac:dyDescent="0.25">
      <c r="J6979">
        <v>6976</v>
      </c>
      <c r="K6979" s="43">
        <v>0.8525218287368358</v>
      </c>
      <c r="L6979">
        <v>0.82866284052090378</v>
      </c>
      <c r="M6979">
        <v>0.67349180149257737</v>
      </c>
      <c r="N6979" s="44">
        <v>0.91272258680410412</v>
      </c>
      <c r="O6979" s="161">
        <f t="shared" si="1081"/>
        <v>7000000</v>
      </c>
      <c r="P6979" s="162">
        <f t="shared" si="1082"/>
        <v>194.233416119586</v>
      </c>
      <c r="Q6979" s="162">
        <f t="shared" si="1083"/>
        <v>143.99151444209193</v>
      </c>
      <c r="R6979" s="163">
        <f t="shared" si="1084"/>
        <v>1</v>
      </c>
      <c r="S6979" s="161">
        <f t="shared" si="1085"/>
        <v>7000000</v>
      </c>
      <c r="T6979" s="162">
        <f t="shared" si="1086"/>
        <v>194.74447203986199</v>
      </c>
      <c r="U6979" s="162">
        <f t="shared" si="1087"/>
        <v>129.49575722104598</v>
      </c>
      <c r="V6979" s="163">
        <f t="shared" si="1088"/>
        <v>1</v>
      </c>
      <c r="W6979" s="164">
        <f t="shared" si="1089"/>
        <v>301693311.74245846</v>
      </c>
      <c r="X6979" s="164">
        <f t="shared" si="1090"/>
        <v>306741003.7317121</v>
      </c>
    </row>
    <row r="6980" spans="10:24" x14ac:dyDescent="0.25">
      <c r="J6980">
        <v>6977</v>
      </c>
      <c r="K6980" s="43">
        <v>0.19831749404008558</v>
      </c>
      <c r="L6980">
        <v>0.20656515939466136</v>
      </c>
      <c r="M6980">
        <v>0.66937333618270478</v>
      </c>
      <c r="N6980" s="44">
        <v>0.65311568109418305</v>
      </c>
      <c r="O6980" s="161">
        <f t="shared" si="1081"/>
        <v>2000000</v>
      </c>
      <c r="P6980" s="162">
        <f t="shared" si="1082"/>
        <v>167.7240393393883</v>
      </c>
      <c r="Q6980" s="162">
        <f t="shared" si="1083"/>
        <v>143.76366836926215</v>
      </c>
      <c r="R6980" s="163">
        <f t="shared" si="1084"/>
        <v>1</v>
      </c>
      <c r="S6980" s="161">
        <f t="shared" si="1085"/>
        <v>5000000</v>
      </c>
      <c r="T6980" s="162">
        <f t="shared" si="1086"/>
        <v>185.90801311312944</v>
      </c>
      <c r="U6980" s="162">
        <f t="shared" si="1087"/>
        <v>129.38183418463106</v>
      </c>
      <c r="V6980" s="163">
        <f t="shared" si="1088"/>
        <v>1</v>
      </c>
      <c r="W6980" s="164">
        <f t="shared" si="1089"/>
        <v>-2079258.0597477034</v>
      </c>
      <c r="X6980" s="164">
        <f t="shared" si="1090"/>
        <v>132630894.64249194</v>
      </c>
    </row>
    <row r="6981" spans="10:24" x14ac:dyDescent="0.25">
      <c r="J6981">
        <v>6978</v>
      </c>
      <c r="K6981" s="43">
        <v>0.50433255815586198</v>
      </c>
      <c r="L6981">
        <v>0.33488594260813664</v>
      </c>
      <c r="M6981">
        <v>4.1133121643403658E-2</v>
      </c>
      <c r="N6981" s="44">
        <v>7.519210289641165E-2</v>
      </c>
      <c r="O6981" s="161">
        <f t="shared" ref="O6981:O7044" si="1091">VLOOKUP(K6981,$E$5:$H$10,4)</f>
        <v>5000000</v>
      </c>
      <c r="P6981" s="162">
        <f t="shared" ref="P6981:P7044" si="1092">_xlfn.NORM.INV(L6981,$E$12,$E$13)</f>
        <v>173.60308345069387</v>
      </c>
      <c r="Q6981" s="162">
        <f t="shared" ref="Q6981:Q7044" si="1093">_xlfn.NORM.INV(M6981,$E$15,$E$16)</f>
        <v>100.24628979958584</v>
      </c>
      <c r="R6981" s="163">
        <f t="shared" ref="R6981:R7044" si="1094">VLOOKUP(N6981,$E$19:$H$21,4)</f>
        <v>1</v>
      </c>
      <c r="S6981" s="161">
        <f t="shared" ref="S6981:S7044" si="1095">VLOOKUP(K6981,$G$5:$H$10,2)</f>
        <v>6000000</v>
      </c>
      <c r="T6981" s="162">
        <f t="shared" ref="T6981:T7044" si="1096">_xlfn.NORM.INV(L6981,$G$12,$G$13)</f>
        <v>187.86769448356463</v>
      </c>
      <c r="U6981" s="162">
        <f t="shared" ref="U6981:U7044" si="1097">_xlfn.NORM.INV(M6981,$G$15,$G$16)</f>
        <v>107.62314489979292</v>
      </c>
      <c r="V6981" s="163">
        <f t="shared" ref="V6981:V7044" si="1098">VLOOKUP(N6981,$G$19:$H$21,2)</f>
        <v>0.9</v>
      </c>
      <c r="W6981" s="164">
        <f t="shared" ref="W6981:W7044" si="1099">O6981*(P6981-Q6981)*R6981-$D$23-$D$24</f>
        <v>316783968.25554019</v>
      </c>
      <c r="X6981" s="164">
        <f t="shared" ref="X6981:X7044" si="1100">S6981*(T6981-U6981)*V6981-$F$23-$F$24</f>
        <v>283320567.75236726</v>
      </c>
    </row>
    <row r="6982" spans="10:24" x14ac:dyDescent="0.25">
      <c r="J6982">
        <v>6979</v>
      </c>
      <c r="K6982" s="43">
        <v>0.47782609952346744</v>
      </c>
      <c r="L6982">
        <v>8.7559980395313097E-2</v>
      </c>
      <c r="M6982">
        <v>0.87572781134184063</v>
      </c>
      <c r="N6982" s="44">
        <v>0.20934044443164834</v>
      </c>
      <c r="O6982" s="161">
        <f t="shared" si="1091"/>
        <v>5000000</v>
      </c>
      <c r="P6982" s="162">
        <f t="shared" si="1092"/>
        <v>159.66098021223493</v>
      </c>
      <c r="Q6982" s="162">
        <f t="shared" si="1093"/>
        <v>158.07784351686152</v>
      </c>
      <c r="R6982" s="163">
        <f t="shared" si="1094"/>
        <v>1</v>
      </c>
      <c r="S6982" s="161">
        <f t="shared" si="1095"/>
        <v>6000000</v>
      </c>
      <c r="T6982" s="162">
        <f t="shared" si="1096"/>
        <v>183.22032673741165</v>
      </c>
      <c r="U6982" s="162">
        <f t="shared" si="1097"/>
        <v>136.53892175843077</v>
      </c>
      <c r="V6982" s="163">
        <f t="shared" si="1098"/>
        <v>1</v>
      </c>
      <c r="W6982" s="164">
        <f t="shared" si="1099"/>
        <v>-42084316.523132943</v>
      </c>
      <c r="X6982" s="164">
        <f t="shared" si="1100"/>
        <v>130088429.87388527</v>
      </c>
    </row>
    <row r="6983" spans="10:24" x14ac:dyDescent="0.25">
      <c r="J6983">
        <v>6980</v>
      </c>
      <c r="K6983" s="43">
        <v>0.42460076096718036</v>
      </c>
      <c r="L6983">
        <v>0.77291445758675981</v>
      </c>
      <c r="M6983">
        <v>0.78713151194027098</v>
      </c>
      <c r="N6983" s="44">
        <v>0.43104125829574125</v>
      </c>
      <c r="O6983" s="161">
        <f t="shared" si="1091"/>
        <v>5000000</v>
      </c>
      <c r="P6983" s="162">
        <f t="shared" si="1092"/>
        <v>191.22719003362607</v>
      </c>
      <c r="Q6983" s="162">
        <f t="shared" si="1093"/>
        <v>150.93015488395042</v>
      </c>
      <c r="R6983" s="163">
        <f t="shared" si="1094"/>
        <v>1</v>
      </c>
      <c r="S6983" s="161">
        <f t="shared" si="1095"/>
        <v>6000000</v>
      </c>
      <c r="T6983" s="162">
        <f t="shared" si="1096"/>
        <v>193.74239667787535</v>
      </c>
      <c r="U6983" s="162">
        <f t="shared" si="1097"/>
        <v>132.96507744197521</v>
      </c>
      <c r="V6983" s="163">
        <f t="shared" si="1098"/>
        <v>1</v>
      </c>
      <c r="W6983" s="164">
        <f t="shared" si="1099"/>
        <v>151485175.74837825</v>
      </c>
      <c r="X6983" s="164">
        <f t="shared" si="1100"/>
        <v>214663915.4154008</v>
      </c>
    </row>
    <row r="6984" spans="10:24" x14ac:dyDescent="0.25">
      <c r="J6984">
        <v>6981</v>
      </c>
      <c r="K6984" s="43">
        <v>5.527685791834569E-2</v>
      </c>
      <c r="L6984">
        <v>0.40346705353322909</v>
      </c>
      <c r="M6984">
        <v>0.81371923097502108</v>
      </c>
      <c r="N6984" s="44">
        <v>0.26744942329960752</v>
      </c>
      <c r="O6984" s="161">
        <f t="shared" si="1091"/>
        <v>2000000</v>
      </c>
      <c r="P6984" s="162">
        <f t="shared" si="1092"/>
        <v>176.33425306952088</v>
      </c>
      <c r="Q6984" s="162">
        <f t="shared" si="1093"/>
        <v>152.83370961251995</v>
      </c>
      <c r="R6984" s="163">
        <f t="shared" si="1094"/>
        <v>1</v>
      </c>
      <c r="S6984" s="161">
        <f t="shared" si="1095"/>
        <v>2000000</v>
      </c>
      <c r="T6984" s="162">
        <f t="shared" si="1096"/>
        <v>188.77808435650695</v>
      </c>
      <c r="U6984" s="162">
        <f t="shared" si="1097"/>
        <v>133.91685480625998</v>
      </c>
      <c r="V6984" s="163">
        <f t="shared" si="1098"/>
        <v>1</v>
      </c>
      <c r="W6984" s="164">
        <f t="shared" si="1099"/>
        <v>-2998913.0859981403</v>
      </c>
      <c r="X6984" s="164">
        <f t="shared" si="1100"/>
        <v>-40277540.899506047</v>
      </c>
    </row>
    <row r="6985" spans="10:24" x14ac:dyDescent="0.25">
      <c r="J6985">
        <v>6982</v>
      </c>
      <c r="K6985" s="43">
        <v>0.88538520677600674</v>
      </c>
      <c r="L6985">
        <v>0.53997370491954799</v>
      </c>
      <c r="M6985">
        <v>0.30774105708524924</v>
      </c>
      <c r="N6985" s="44">
        <v>0.1095266210182414</v>
      </c>
      <c r="O6985" s="161">
        <f t="shared" si="1091"/>
        <v>7000000</v>
      </c>
      <c r="P6985" s="162">
        <f t="shared" si="1092"/>
        <v>181.5055121321258</v>
      </c>
      <c r="Q6985" s="162">
        <f t="shared" si="1093"/>
        <v>124.95472811018814</v>
      </c>
      <c r="R6985" s="163">
        <f t="shared" si="1094"/>
        <v>1</v>
      </c>
      <c r="S6985" s="161">
        <f t="shared" si="1095"/>
        <v>7000000</v>
      </c>
      <c r="T6985" s="162">
        <f t="shared" si="1096"/>
        <v>190.50183737737527</v>
      </c>
      <c r="U6985" s="162">
        <f t="shared" si="1097"/>
        <v>119.97736405509407</v>
      </c>
      <c r="V6985" s="163">
        <f t="shared" si="1098"/>
        <v>0.9</v>
      </c>
      <c r="W6985" s="164">
        <f t="shared" si="1099"/>
        <v>345855488.15356362</v>
      </c>
      <c r="X6985" s="164">
        <f t="shared" si="1100"/>
        <v>294304181.93037158</v>
      </c>
    </row>
    <row r="6986" spans="10:24" x14ac:dyDescent="0.25">
      <c r="J6986">
        <v>6983</v>
      </c>
      <c r="K6986" s="43">
        <v>0.39849989355360504</v>
      </c>
      <c r="L6986">
        <v>0.14904479295419382</v>
      </c>
      <c r="M6986">
        <v>0.63408421392600756</v>
      </c>
      <c r="N6986" s="44">
        <v>0.47306031569283347</v>
      </c>
      <c r="O6986" s="161">
        <f t="shared" si="1091"/>
        <v>5000000</v>
      </c>
      <c r="P6986" s="162">
        <f t="shared" si="1092"/>
        <v>164.3919160089261</v>
      </c>
      <c r="Q6986" s="162">
        <f t="shared" si="1093"/>
        <v>141.8538030408167</v>
      </c>
      <c r="R6986" s="163">
        <f t="shared" si="1094"/>
        <v>1</v>
      </c>
      <c r="S6986" s="161">
        <f t="shared" si="1095"/>
        <v>6000000</v>
      </c>
      <c r="T6986" s="162">
        <f t="shared" si="1096"/>
        <v>184.79730533630871</v>
      </c>
      <c r="U6986" s="162">
        <f t="shared" si="1097"/>
        <v>128.42690152040836</v>
      </c>
      <c r="V6986" s="163">
        <f t="shared" si="1098"/>
        <v>1</v>
      </c>
      <c r="W6986" s="164">
        <f t="shared" si="1099"/>
        <v>62690564.84054701</v>
      </c>
      <c r="X6986" s="164">
        <f t="shared" si="1100"/>
        <v>188222422.89540207</v>
      </c>
    </row>
    <row r="6987" spans="10:24" x14ac:dyDescent="0.25">
      <c r="J6987">
        <v>6984</v>
      </c>
      <c r="K6987" s="43">
        <v>0.38989084891338999</v>
      </c>
      <c r="L6987">
        <v>0.14626620079979225</v>
      </c>
      <c r="M6987">
        <v>0.99162824147619855</v>
      </c>
      <c r="N6987" s="44">
        <v>0.66722984335877988</v>
      </c>
      <c r="O6987" s="161">
        <f t="shared" si="1091"/>
        <v>5000000</v>
      </c>
      <c r="P6987" s="162">
        <f t="shared" si="1092"/>
        <v>164.21126316832584</v>
      </c>
      <c r="Q6987" s="162">
        <f t="shared" si="1093"/>
        <v>182.84583933098691</v>
      </c>
      <c r="R6987" s="163">
        <f t="shared" si="1094"/>
        <v>1</v>
      </c>
      <c r="S6987" s="161">
        <f t="shared" si="1095"/>
        <v>6000000</v>
      </c>
      <c r="T6987" s="162">
        <f t="shared" si="1096"/>
        <v>184.73708772277527</v>
      </c>
      <c r="U6987" s="162">
        <f t="shared" si="1097"/>
        <v>148.92291966549345</v>
      </c>
      <c r="V6987" s="163">
        <f t="shared" si="1098"/>
        <v>1</v>
      </c>
      <c r="W6987" s="164">
        <f t="shared" si="1099"/>
        <v>-143172880.81330532</v>
      </c>
      <c r="X6987" s="164">
        <f t="shared" si="1100"/>
        <v>64885008.343690902</v>
      </c>
    </row>
    <row r="6988" spans="10:24" x14ac:dyDescent="0.25">
      <c r="J6988">
        <v>6985</v>
      </c>
      <c r="K6988" s="43">
        <v>2.6807900480536495E-2</v>
      </c>
      <c r="L6988">
        <v>0.96727517574087019</v>
      </c>
      <c r="M6988">
        <v>0.39063962576014577</v>
      </c>
      <c r="N6988" s="44">
        <v>0.85132377656701497</v>
      </c>
      <c r="O6988" s="161">
        <f t="shared" si="1091"/>
        <v>1000000</v>
      </c>
      <c r="P6988" s="162">
        <f t="shared" si="1092"/>
        <v>207.6326155137298</v>
      </c>
      <c r="Q6988" s="162">
        <f t="shared" si="1093"/>
        <v>129.44695324877068</v>
      </c>
      <c r="R6988" s="163">
        <f t="shared" si="1094"/>
        <v>1</v>
      </c>
      <c r="S6988" s="161">
        <f t="shared" si="1095"/>
        <v>1000000</v>
      </c>
      <c r="T6988" s="162">
        <f t="shared" si="1096"/>
        <v>199.21087183790993</v>
      </c>
      <c r="U6988" s="162">
        <f t="shared" si="1097"/>
        <v>122.22347662438534</v>
      </c>
      <c r="V6988" s="163">
        <f t="shared" si="1098"/>
        <v>1</v>
      </c>
      <c r="W6988" s="164">
        <f t="shared" si="1099"/>
        <v>28185662.264959127</v>
      </c>
      <c r="X6988" s="164">
        <f t="shared" si="1100"/>
        <v>-73012604.786475405</v>
      </c>
    </row>
    <row r="6989" spans="10:24" x14ac:dyDescent="0.25">
      <c r="J6989">
        <v>6986</v>
      </c>
      <c r="K6989" s="43">
        <v>0.19806293581562817</v>
      </c>
      <c r="L6989">
        <v>0.29612817085627741</v>
      </c>
      <c r="M6989">
        <v>0.93842621067777476</v>
      </c>
      <c r="N6989" s="44">
        <v>0.74049036570129689</v>
      </c>
      <c r="O6989" s="161">
        <f t="shared" si="1091"/>
        <v>2000000</v>
      </c>
      <c r="P6989" s="162">
        <f t="shared" si="1092"/>
        <v>171.96646247017773</v>
      </c>
      <c r="Q6989" s="162">
        <f t="shared" si="1093"/>
        <v>165.83391224907965</v>
      </c>
      <c r="R6989" s="163">
        <f t="shared" si="1094"/>
        <v>1</v>
      </c>
      <c r="S6989" s="161">
        <f t="shared" si="1095"/>
        <v>5000000</v>
      </c>
      <c r="T6989" s="162">
        <f t="shared" si="1096"/>
        <v>187.3221541567259</v>
      </c>
      <c r="U6989" s="162">
        <f t="shared" si="1097"/>
        <v>140.41695612453984</v>
      </c>
      <c r="V6989" s="163">
        <f t="shared" si="1098"/>
        <v>1</v>
      </c>
      <c r="W6989" s="164">
        <f t="shared" si="1099"/>
        <v>-37734899.557803825</v>
      </c>
      <c r="X6989" s="164">
        <f t="shared" si="1100"/>
        <v>84525990.160930306</v>
      </c>
    </row>
    <row r="6990" spans="10:24" x14ac:dyDescent="0.25">
      <c r="J6990">
        <v>6987</v>
      </c>
      <c r="K6990" s="43">
        <v>0.90163202825481792</v>
      </c>
      <c r="L6990">
        <v>0.79803343159168927</v>
      </c>
      <c r="M6990">
        <v>0.86279096132706323</v>
      </c>
      <c r="N6990" s="44">
        <v>0.4099434910261831</v>
      </c>
      <c r="O6990" s="161">
        <f t="shared" si="1091"/>
        <v>7000000</v>
      </c>
      <c r="P6990" s="162">
        <f t="shared" si="1092"/>
        <v>192.5192616722149</v>
      </c>
      <c r="Q6990" s="162">
        <f t="shared" si="1093"/>
        <v>156.85889414736928</v>
      </c>
      <c r="R6990" s="163">
        <f t="shared" si="1094"/>
        <v>1</v>
      </c>
      <c r="S6990" s="161">
        <f t="shared" si="1095"/>
        <v>9000000</v>
      </c>
      <c r="T6990" s="162">
        <f t="shared" si="1096"/>
        <v>194.17308722407165</v>
      </c>
      <c r="U6990" s="162">
        <f t="shared" si="1097"/>
        <v>135.92944707368466</v>
      </c>
      <c r="V6990" s="163">
        <f t="shared" si="1098"/>
        <v>1</v>
      </c>
      <c r="W6990" s="164">
        <f t="shared" si="1099"/>
        <v>199622572.67391929</v>
      </c>
      <c r="X6990" s="164">
        <f t="shared" si="1100"/>
        <v>374192761.35348296</v>
      </c>
    </row>
    <row r="6991" spans="10:24" x14ac:dyDescent="0.25">
      <c r="J6991">
        <v>6988</v>
      </c>
      <c r="K6991" s="43">
        <v>0.85280022095632946</v>
      </c>
      <c r="L6991">
        <v>0.16195912113881894</v>
      </c>
      <c r="M6991">
        <v>0.39519844495228129</v>
      </c>
      <c r="N6991" s="44">
        <v>0.38285430817416755</v>
      </c>
      <c r="O6991" s="161">
        <f t="shared" si="1091"/>
        <v>7000000</v>
      </c>
      <c r="P6991" s="162">
        <f t="shared" si="1092"/>
        <v>165.20343051061204</v>
      </c>
      <c r="Q6991" s="162">
        <f t="shared" si="1093"/>
        <v>129.68409469560154</v>
      </c>
      <c r="R6991" s="163">
        <f t="shared" si="1094"/>
        <v>1</v>
      </c>
      <c r="S6991" s="161">
        <f t="shared" si="1095"/>
        <v>7000000</v>
      </c>
      <c r="T6991" s="162">
        <f t="shared" si="1096"/>
        <v>185.06781017020401</v>
      </c>
      <c r="U6991" s="162">
        <f t="shared" si="1097"/>
        <v>122.34204734780077</v>
      </c>
      <c r="V6991" s="163">
        <f t="shared" si="1098"/>
        <v>1</v>
      </c>
      <c r="W6991" s="164">
        <f t="shared" si="1099"/>
        <v>198635350.70507345</v>
      </c>
      <c r="X6991" s="164">
        <f t="shared" si="1100"/>
        <v>289080339.75682271</v>
      </c>
    </row>
    <row r="6992" spans="10:24" x14ac:dyDescent="0.25">
      <c r="J6992">
        <v>6989</v>
      </c>
      <c r="K6992" s="43">
        <v>0.58244789465364011</v>
      </c>
      <c r="L6992">
        <v>0.22923686399139986</v>
      </c>
      <c r="M6992">
        <v>0.70311387882057785</v>
      </c>
      <c r="N6992" s="44">
        <v>0.50251896924856176</v>
      </c>
      <c r="O6992" s="161">
        <f t="shared" si="1091"/>
        <v>6000000</v>
      </c>
      <c r="P6992" s="162">
        <f t="shared" si="1092"/>
        <v>168.87956380057591</v>
      </c>
      <c r="Q6992" s="162">
        <f t="shared" si="1093"/>
        <v>145.667551361525</v>
      </c>
      <c r="R6992" s="163">
        <f t="shared" si="1094"/>
        <v>1</v>
      </c>
      <c r="S6992" s="161">
        <f t="shared" si="1095"/>
        <v>6000000</v>
      </c>
      <c r="T6992" s="162">
        <f t="shared" si="1096"/>
        <v>186.2931879335253</v>
      </c>
      <c r="U6992" s="162">
        <f t="shared" si="1097"/>
        <v>130.3337756807625</v>
      </c>
      <c r="V6992" s="163">
        <f t="shared" si="1098"/>
        <v>1</v>
      </c>
      <c r="W6992" s="164">
        <f t="shared" si="1099"/>
        <v>89272074.634305447</v>
      </c>
      <c r="X6992" s="164">
        <f t="shared" si="1100"/>
        <v>185756473.51657683</v>
      </c>
    </row>
    <row r="6993" spans="10:24" x14ac:dyDescent="0.25">
      <c r="J6993">
        <v>6990</v>
      </c>
      <c r="K6993" s="43">
        <v>0.98363731231874252</v>
      </c>
      <c r="L6993">
        <v>0.87546578091116545</v>
      </c>
      <c r="M6993">
        <v>0.4413198380917005</v>
      </c>
      <c r="N6993" s="44">
        <v>0.10203173611443805</v>
      </c>
      <c r="O6993" s="161">
        <f t="shared" si="1091"/>
        <v>9000000</v>
      </c>
      <c r="P6993" s="162">
        <f t="shared" si="1092"/>
        <v>197.28922520047499</v>
      </c>
      <c r="Q6993" s="162">
        <f t="shared" si="1093"/>
        <v>132.04752412601545</v>
      </c>
      <c r="R6993" s="163">
        <f t="shared" si="1094"/>
        <v>1</v>
      </c>
      <c r="S6993" s="161">
        <f t="shared" si="1095"/>
        <v>9000000</v>
      </c>
      <c r="T6993" s="162">
        <f t="shared" si="1096"/>
        <v>195.763075066825</v>
      </c>
      <c r="U6993" s="162">
        <f t="shared" si="1097"/>
        <v>123.52376206300772</v>
      </c>
      <c r="V6993" s="163">
        <f t="shared" si="1098"/>
        <v>0.9</v>
      </c>
      <c r="W6993" s="164">
        <f t="shared" si="1099"/>
        <v>537175309.67013586</v>
      </c>
      <c r="X6993" s="164">
        <f t="shared" si="1100"/>
        <v>435138435.33091986</v>
      </c>
    </row>
    <row r="6994" spans="10:24" x14ac:dyDescent="0.25">
      <c r="J6994">
        <v>6991</v>
      </c>
      <c r="K6994" s="43">
        <v>0.80529624686125645</v>
      </c>
      <c r="L6994">
        <v>0.14734852481915472</v>
      </c>
      <c r="M6994">
        <v>0.38256777907674711</v>
      </c>
      <c r="N6994" s="44">
        <v>0.47365108935083977</v>
      </c>
      <c r="O6994" s="161">
        <f t="shared" si="1091"/>
        <v>7000000</v>
      </c>
      <c r="P6994" s="162">
        <f t="shared" si="1092"/>
        <v>164.28190259656736</v>
      </c>
      <c r="Q6994" s="162">
        <f t="shared" si="1093"/>
        <v>129.02512461488661</v>
      </c>
      <c r="R6994" s="163">
        <f t="shared" si="1094"/>
        <v>1</v>
      </c>
      <c r="S6994" s="161">
        <f t="shared" si="1095"/>
        <v>7000000</v>
      </c>
      <c r="T6994" s="162">
        <f t="shared" si="1096"/>
        <v>184.76063419885577</v>
      </c>
      <c r="U6994" s="162">
        <f t="shared" si="1097"/>
        <v>122.0125623074433</v>
      </c>
      <c r="V6994" s="163">
        <f t="shared" si="1098"/>
        <v>1</v>
      </c>
      <c r="W6994" s="164">
        <f t="shared" si="1099"/>
        <v>196797445.87176529</v>
      </c>
      <c r="X6994" s="164">
        <f t="shared" si="1100"/>
        <v>289236503.23988724</v>
      </c>
    </row>
    <row r="6995" spans="10:24" x14ac:dyDescent="0.25">
      <c r="J6995">
        <v>6992</v>
      </c>
      <c r="K6995" s="43">
        <v>0.42960847108583422</v>
      </c>
      <c r="L6995">
        <v>0.95996660837804926</v>
      </c>
      <c r="M6995">
        <v>0.85825614606049583</v>
      </c>
      <c r="N6995" s="44">
        <v>0.36973037439523782</v>
      </c>
      <c r="O6995" s="161">
        <f t="shared" si="1091"/>
        <v>5000000</v>
      </c>
      <c r="P6995" s="162">
        <f t="shared" si="1092"/>
        <v>206.25448066377714</v>
      </c>
      <c r="Q6995" s="162">
        <f t="shared" si="1093"/>
        <v>156.45034777758613</v>
      </c>
      <c r="R6995" s="163">
        <f t="shared" si="1094"/>
        <v>1</v>
      </c>
      <c r="S6995" s="161">
        <f t="shared" si="1095"/>
        <v>6000000</v>
      </c>
      <c r="T6995" s="162">
        <f t="shared" si="1096"/>
        <v>198.7514935545924</v>
      </c>
      <c r="U6995" s="162">
        <f t="shared" si="1097"/>
        <v>135.72517388879308</v>
      </c>
      <c r="V6995" s="163">
        <f t="shared" si="1098"/>
        <v>1</v>
      </c>
      <c r="W6995" s="164">
        <f t="shared" si="1099"/>
        <v>199020664.43095505</v>
      </c>
      <c r="X6995" s="164">
        <f t="shared" si="1100"/>
        <v>228157917.99479592</v>
      </c>
    </row>
    <row r="6996" spans="10:24" x14ac:dyDescent="0.25">
      <c r="J6996">
        <v>6993</v>
      </c>
      <c r="K6996" s="43">
        <v>0.91486727393102163</v>
      </c>
      <c r="L6996">
        <v>0.19044171873847138</v>
      </c>
      <c r="M6996">
        <v>0.55626560844841577</v>
      </c>
      <c r="N6996" s="44">
        <v>0.79367921053673762</v>
      </c>
      <c r="O6996" s="161">
        <f t="shared" si="1091"/>
        <v>7000000</v>
      </c>
      <c r="P6996" s="162">
        <f t="shared" si="1092"/>
        <v>166.85595462212297</v>
      </c>
      <c r="Q6996" s="162">
        <f t="shared" si="1093"/>
        <v>137.83015639083413</v>
      </c>
      <c r="R6996" s="163">
        <f t="shared" si="1094"/>
        <v>1</v>
      </c>
      <c r="S6996" s="161">
        <f t="shared" si="1095"/>
        <v>9000000</v>
      </c>
      <c r="T6996" s="162">
        <f t="shared" si="1096"/>
        <v>185.61865154070765</v>
      </c>
      <c r="U6996" s="162">
        <f t="shared" si="1097"/>
        <v>126.41507819541707</v>
      </c>
      <c r="V6996" s="163">
        <f t="shared" si="1098"/>
        <v>1</v>
      </c>
      <c r="W6996" s="164">
        <f t="shared" si="1099"/>
        <v>153180587.61902183</v>
      </c>
      <c r="X6996" s="164">
        <f t="shared" si="1100"/>
        <v>382832160.10761523</v>
      </c>
    </row>
    <row r="6997" spans="10:24" x14ac:dyDescent="0.25">
      <c r="J6997">
        <v>6994</v>
      </c>
      <c r="K6997" s="43">
        <v>0.28436989988586159</v>
      </c>
      <c r="L6997">
        <v>0.66251372968119393</v>
      </c>
      <c r="M6997">
        <v>0.79486032177311106</v>
      </c>
      <c r="N6997" s="44">
        <v>0.31660124892586472</v>
      </c>
      <c r="O6997" s="161">
        <f t="shared" si="1091"/>
        <v>2000000</v>
      </c>
      <c r="P6997" s="162">
        <f t="shared" si="1092"/>
        <v>186.28999996116957</v>
      </c>
      <c r="Q6997" s="162">
        <f t="shared" si="1093"/>
        <v>151.46804245040465</v>
      </c>
      <c r="R6997" s="163">
        <f t="shared" si="1094"/>
        <v>1</v>
      </c>
      <c r="S6997" s="161">
        <f t="shared" si="1095"/>
        <v>5000000</v>
      </c>
      <c r="T6997" s="162">
        <f t="shared" si="1096"/>
        <v>192.09666665372319</v>
      </c>
      <c r="U6997" s="162">
        <f t="shared" si="1097"/>
        <v>133.23402122520233</v>
      </c>
      <c r="V6997" s="163">
        <f t="shared" si="1098"/>
        <v>1</v>
      </c>
      <c r="W6997" s="164">
        <f t="shared" si="1099"/>
        <v>19643915.021529838</v>
      </c>
      <c r="X6997" s="164">
        <f t="shared" si="1100"/>
        <v>144313227.14260429</v>
      </c>
    </row>
    <row r="6998" spans="10:24" x14ac:dyDescent="0.25">
      <c r="J6998">
        <v>6995</v>
      </c>
      <c r="K6998" s="43">
        <v>0.99783913675799329</v>
      </c>
      <c r="L6998">
        <v>0.42779264257675298</v>
      </c>
      <c r="M6998">
        <v>0.92791118596567013</v>
      </c>
      <c r="N6998" s="44">
        <v>0.16633779522261705</v>
      </c>
      <c r="O6998" s="161">
        <f t="shared" si="1091"/>
        <v>9000000</v>
      </c>
      <c r="P6998" s="162">
        <f t="shared" si="1092"/>
        <v>177.27004891668312</v>
      </c>
      <c r="Q6998" s="162">
        <f t="shared" si="1093"/>
        <v>164.20818529304302</v>
      </c>
      <c r="R6998" s="163">
        <f t="shared" si="1094"/>
        <v>1</v>
      </c>
      <c r="S6998" s="161">
        <f t="shared" si="1095"/>
        <v>9000000</v>
      </c>
      <c r="T6998" s="162">
        <f t="shared" si="1096"/>
        <v>189.09001630556105</v>
      </c>
      <c r="U6998" s="162">
        <f t="shared" si="1097"/>
        <v>139.60409264652151</v>
      </c>
      <c r="V6998" s="163">
        <f t="shared" si="1098"/>
        <v>0.9</v>
      </c>
      <c r="W6998" s="164">
        <f t="shared" si="1099"/>
        <v>67556772.612760961</v>
      </c>
      <c r="X6998" s="164">
        <f t="shared" si="1100"/>
        <v>250835981.63822031</v>
      </c>
    </row>
    <row r="6999" spans="10:24" x14ac:dyDescent="0.25">
      <c r="J6999">
        <v>6996</v>
      </c>
      <c r="K6999" s="43">
        <v>4.4074505988541013E-2</v>
      </c>
      <c r="L6999">
        <v>5.5337970610386034E-2</v>
      </c>
      <c r="M6999">
        <v>6.4308803948390225E-2</v>
      </c>
      <c r="N6999" s="44">
        <v>0.97738719028430687</v>
      </c>
      <c r="O6999" s="161">
        <f t="shared" si="1091"/>
        <v>1000000</v>
      </c>
      <c r="P6999" s="162">
        <f t="shared" si="1092"/>
        <v>156.07256512306228</v>
      </c>
      <c r="Q6999" s="162">
        <f t="shared" si="1093"/>
        <v>104.60848272802032</v>
      </c>
      <c r="R6999" s="163">
        <f t="shared" si="1094"/>
        <v>1</v>
      </c>
      <c r="S6999" s="161">
        <f t="shared" si="1095"/>
        <v>1000000</v>
      </c>
      <c r="T6999" s="162">
        <f t="shared" si="1096"/>
        <v>182.02418837435408</v>
      </c>
      <c r="U6999" s="162">
        <f t="shared" si="1097"/>
        <v>109.80424136401017</v>
      </c>
      <c r="V6999" s="163">
        <f t="shared" si="1098"/>
        <v>1</v>
      </c>
      <c r="W6999" s="164">
        <f t="shared" si="1099"/>
        <v>1464082.3950419575</v>
      </c>
      <c r="X6999" s="164">
        <f t="shared" si="1100"/>
        <v>-77780052.989656091</v>
      </c>
    </row>
    <row r="7000" spans="10:24" x14ac:dyDescent="0.25">
      <c r="J7000">
        <v>6997</v>
      </c>
      <c r="K7000" s="43">
        <v>0.75033803664341658</v>
      </c>
      <c r="L7000">
        <v>0.14734779026025169</v>
      </c>
      <c r="M7000">
        <v>0.40915210924163059</v>
      </c>
      <c r="N7000" s="44">
        <v>0.84254859631519996</v>
      </c>
      <c r="O7000" s="161">
        <f t="shared" si="1091"/>
        <v>7000000</v>
      </c>
      <c r="P7000" s="162">
        <f t="shared" si="1092"/>
        <v>164.281854772721</v>
      </c>
      <c r="Q7000" s="162">
        <f t="shared" si="1093"/>
        <v>130.40546786256107</v>
      </c>
      <c r="R7000" s="163">
        <f t="shared" si="1094"/>
        <v>1</v>
      </c>
      <c r="S7000" s="161">
        <f t="shared" si="1095"/>
        <v>7000000</v>
      </c>
      <c r="T7000" s="162">
        <f t="shared" si="1096"/>
        <v>184.76061825757367</v>
      </c>
      <c r="U7000" s="162">
        <f t="shared" si="1097"/>
        <v>122.70273393128053</v>
      </c>
      <c r="V7000" s="163">
        <f t="shared" si="1098"/>
        <v>1</v>
      </c>
      <c r="W7000" s="164">
        <f t="shared" si="1099"/>
        <v>187134708.37111956</v>
      </c>
      <c r="X7000" s="164">
        <f t="shared" si="1100"/>
        <v>284405190.28405195</v>
      </c>
    </row>
    <row r="7001" spans="10:24" x14ac:dyDescent="0.25">
      <c r="J7001">
        <v>6998</v>
      </c>
      <c r="K7001" s="43">
        <v>0.74784487691296064</v>
      </c>
      <c r="L7001">
        <v>0.19185108478581059</v>
      </c>
      <c r="M7001">
        <v>0.84127786810647509</v>
      </c>
      <c r="N7001" s="44">
        <v>0.66811732699992799</v>
      </c>
      <c r="O7001" s="161">
        <f t="shared" si="1091"/>
        <v>6000000</v>
      </c>
      <c r="P7001" s="162">
        <f t="shared" si="1092"/>
        <v>166.93357185705347</v>
      </c>
      <c r="Q7001" s="162">
        <f t="shared" si="1093"/>
        <v>154.99447299068098</v>
      </c>
      <c r="R7001" s="163">
        <f t="shared" si="1094"/>
        <v>1</v>
      </c>
      <c r="S7001" s="161">
        <f t="shared" si="1095"/>
        <v>7000000</v>
      </c>
      <c r="T7001" s="162">
        <f t="shared" si="1096"/>
        <v>185.64452395235116</v>
      </c>
      <c r="U7001" s="162">
        <f t="shared" si="1097"/>
        <v>134.9972364953405</v>
      </c>
      <c r="V7001" s="163">
        <f t="shared" si="1098"/>
        <v>1</v>
      </c>
      <c r="W7001" s="164">
        <f t="shared" si="1099"/>
        <v>21634593.198234946</v>
      </c>
      <c r="X7001" s="164">
        <f t="shared" si="1100"/>
        <v>204531012.19907463</v>
      </c>
    </row>
    <row r="7002" spans="10:24" x14ac:dyDescent="0.25">
      <c r="J7002">
        <v>6999</v>
      </c>
      <c r="K7002" s="43">
        <v>7.0960743328932985E-2</v>
      </c>
      <c r="L7002">
        <v>0.93806518305496112</v>
      </c>
      <c r="M7002">
        <v>0.69307696165399091</v>
      </c>
      <c r="N7002" s="44">
        <v>0.50906750242534815</v>
      </c>
      <c r="O7002" s="161">
        <f t="shared" si="1091"/>
        <v>2000000</v>
      </c>
      <c r="P7002" s="162">
        <f t="shared" si="1092"/>
        <v>203.08098631711459</v>
      </c>
      <c r="Q7002" s="162">
        <f t="shared" si="1093"/>
        <v>145.0918215862734</v>
      </c>
      <c r="R7002" s="163">
        <f t="shared" si="1094"/>
        <v>1</v>
      </c>
      <c r="S7002" s="161">
        <f t="shared" si="1095"/>
        <v>2000000</v>
      </c>
      <c r="T7002" s="162">
        <f t="shared" si="1096"/>
        <v>197.69366210570487</v>
      </c>
      <c r="U7002" s="162">
        <f t="shared" si="1097"/>
        <v>130.0459107931367</v>
      </c>
      <c r="V7002" s="163">
        <f t="shared" si="1098"/>
        <v>1</v>
      </c>
      <c r="W7002" s="164">
        <f t="shared" si="1099"/>
        <v>65978329.461682394</v>
      </c>
      <c r="X7002" s="164">
        <f t="shared" si="1100"/>
        <v>-14704497.374863654</v>
      </c>
    </row>
    <row r="7003" spans="10:24" x14ac:dyDescent="0.25">
      <c r="J7003">
        <v>7000</v>
      </c>
      <c r="K7003" s="43">
        <v>0.47213253907992392</v>
      </c>
      <c r="L7003">
        <v>0.66315344873203419</v>
      </c>
      <c r="M7003">
        <v>0.89613718156569511</v>
      </c>
      <c r="N7003" s="44">
        <v>0.41345667058711688</v>
      </c>
      <c r="O7003" s="161">
        <f t="shared" si="1091"/>
        <v>5000000</v>
      </c>
      <c r="P7003" s="162">
        <f t="shared" si="1092"/>
        <v>186.31627318994504</v>
      </c>
      <c r="Q7003" s="162">
        <f t="shared" si="1093"/>
        <v>160.19688037181774</v>
      </c>
      <c r="R7003" s="163">
        <f t="shared" si="1094"/>
        <v>1</v>
      </c>
      <c r="S7003" s="161">
        <f t="shared" si="1095"/>
        <v>6000000</v>
      </c>
      <c r="T7003" s="162">
        <f t="shared" si="1096"/>
        <v>192.10542439664835</v>
      </c>
      <c r="U7003" s="162">
        <f t="shared" si="1097"/>
        <v>137.59844018590888</v>
      </c>
      <c r="V7003" s="163">
        <f t="shared" si="1098"/>
        <v>1</v>
      </c>
      <c r="W7003" s="164">
        <f t="shared" si="1099"/>
        <v>80596964.090636477</v>
      </c>
      <c r="X7003" s="164">
        <f t="shared" si="1100"/>
        <v>177041905.26443678</v>
      </c>
    </row>
    <row r="7004" spans="10:24" x14ac:dyDescent="0.25">
      <c r="J7004">
        <v>7001</v>
      </c>
      <c r="K7004" s="43">
        <v>0.36422229253384431</v>
      </c>
      <c r="L7004">
        <v>0.32533283496648513</v>
      </c>
      <c r="M7004">
        <v>6.1726658941773094E-2</v>
      </c>
      <c r="N7004" s="44">
        <v>0.80406427451504192</v>
      </c>
      <c r="O7004" s="161">
        <f t="shared" si="1091"/>
        <v>5000000</v>
      </c>
      <c r="P7004" s="162">
        <f t="shared" si="1092"/>
        <v>173.20743565543819</v>
      </c>
      <c r="Q7004" s="162">
        <f t="shared" si="1093"/>
        <v>104.19121480850156</v>
      </c>
      <c r="R7004" s="163">
        <f t="shared" si="1094"/>
        <v>1</v>
      </c>
      <c r="S7004" s="161">
        <f t="shared" si="1095"/>
        <v>6000000</v>
      </c>
      <c r="T7004" s="162">
        <f t="shared" si="1096"/>
        <v>187.73581188514606</v>
      </c>
      <c r="U7004" s="162">
        <f t="shared" si="1097"/>
        <v>109.59560740425077</v>
      </c>
      <c r="V7004" s="163">
        <f t="shared" si="1098"/>
        <v>1</v>
      </c>
      <c r="W7004" s="164">
        <f t="shared" si="1099"/>
        <v>295081104.23468316</v>
      </c>
      <c r="X7004" s="164">
        <f t="shared" si="1100"/>
        <v>318841226.88537174</v>
      </c>
    </row>
    <row r="7005" spans="10:24" x14ac:dyDescent="0.25">
      <c r="J7005">
        <v>7002</v>
      </c>
      <c r="K7005" s="43">
        <v>6.5518072930048077E-2</v>
      </c>
      <c r="L7005">
        <v>0.2188437956732846</v>
      </c>
      <c r="M7005">
        <v>0.22122046948574148</v>
      </c>
      <c r="N7005" s="44">
        <v>5.3462047585115968E-2</v>
      </c>
      <c r="O7005" s="161">
        <f t="shared" si="1091"/>
        <v>2000000</v>
      </c>
      <c r="P7005" s="162">
        <f t="shared" si="1092"/>
        <v>168.35844023495767</v>
      </c>
      <c r="Q7005" s="162">
        <f t="shared" si="1093"/>
        <v>119.63844312042256</v>
      </c>
      <c r="R7005" s="163">
        <f t="shared" si="1094"/>
        <v>1</v>
      </c>
      <c r="S7005" s="161">
        <f t="shared" si="1095"/>
        <v>2000000</v>
      </c>
      <c r="T7005" s="162">
        <f t="shared" si="1096"/>
        <v>186.11948007831921</v>
      </c>
      <c r="U7005" s="162">
        <f t="shared" si="1097"/>
        <v>117.31922156021128</v>
      </c>
      <c r="V7005" s="163">
        <f t="shared" si="1098"/>
        <v>0.9</v>
      </c>
      <c r="W7005" s="164">
        <f t="shared" si="1099"/>
        <v>47439994.229070202</v>
      </c>
      <c r="X7005" s="164">
        <f t="shared" si="1100"/>
        <v>-26159534.66740571</v>
      </c>
    </row>
    <row r="7006" spans="10:24" x14ac:dyDescent="0.25">
      <c r="J7006">
        <v>7003</v>
      </c>
      <c r="K7006" s="43">
        <v>0.12810481681867059</v>
      </c>
      <c r="L7006">
        <v>0.86331991896467419</v>
      </c>
      <c r="M7006">
        <v>4.6004483344339153E-2</v>
      </c>
      <c r="N7006" s="44">
        <v>0.16063493551364216</v>
      </c>
      <c r="O7006" s="161">
        <f t="shared" si="1091"/>
        <v>2000000</v>
      </c>
      <c r="P7006" s="162">
        <f t="shared" si="1092"/>
        <v>196.4303585148956</v>
      </c>
      <c r="Q7006" s="162">
        <f t="shared" si="1093"/>
        <v>101.30211401877816</v>
      </c>
      <c r="R7006" s="163">
        <f t="shared" si="1094"/>
        <v>1</v>
      </c>
      <c r="S7006" s="161">
        <f t="shared" si="1095"/>
        <v>2000000</v>
      </c>
      <c r="T7006" s="162">
        <f t="shared" si="1096"/>
        <v>195.47678617163186</v>
      </c>
      <c r="U7006" s="162">
        <f t="shared" si="1097"/>
        <v>108.15105700938908</v>
      </c>
      <c r="V7006" s="163">
        <f t="shared" si="1098"/>
        <v>0.9</v>
      </c>
      <c r="W7006" s="164">
        <f t="shared" si="1099"/>
        <v>140256488.99223489</v>
      </c>
      <c r="X7006" s="164">
        <f t="shared" si="1100"/>
        <v>7186312.4920370281</v>
      </c>
    </row>
    <row r="7007" spans="10:24" x14ac:dyDescent="0.25">
      <c r="J7007">
        <v>7004</v>
      </c>
      <c r="K7007" s="43">
        <v>0.21553254685855838</v>
      </c>
      <c r="L7007">
        <v>0.74130055834611441</v>
      </c>
      <c r="M7007">
        <v>0.12705401425508422</v>
      </c>
      <c r="N7007" s="44">
        <v>0.16755207140547723</v>
      </c>
      <c r="O7007" s="161">
        <f t="shared" si="1091"/>
        <v>2000000</v>
      </c>
      <c r="P7007" s="162">
        <f t="shared" si="1092"/>
        <v>189.71040218744068</v>
      </c>
      <c r="Q7007" s="162">
        <f t="shared" si="1093"/>
        <v>112.19143977683746</v>
      </c>
      <c r="R7007" s="163">
        <f t="shared" si="1094"/>
        <v>1</v>
      </c>
      <c r="S7007" s="161">
        <f t="shared" si="1095"/>
        <v>5000000</v>
      </c>
      <c r="T7007" s="162">
        <f t="shared" si="1096"/>
        <v>193.23680072914689</v>
      </c>
      <c r="U7007" s="162">
        <f t="shared" si="1097"/>
        <v>113.59571988841873</v>
      </c>
      <c r="V7007" s="163">
        <f t="shared" si="1098"/>
        <v>0.9</v>
      </c>
      <c r="W7007" s="164">
        <f t="shared" si="1099"/>
        <v>105037924.82120645</v>
      </c>
      <c r="X7007" s="164">
        <f t="shared" si="1100"/>
        <v>208384863.78327674</v>
      </c>
    </row>
    <row r="7008" spans="10:24" x14ac:dyDescent="0.25">
      <c r="J7008">
        <v>7005</v>
      </c>
      <c r="K7008" s="43">
        <v>0.5156942289284816</v>
      </c>
      <c r="L7008">
        <v>8.9282027243064666E-2</v>
      </c>
      <c r="M7008">
        <v>0.89323422159324728</v>
      </c>
      <c r="N7008" s="44">
        <v>0.71274092165422875</v>
      </c>
      <c r="O7008" s="161">
        <f t="shared" si="1091"/>
        <v>5000000</v>
      </c>
      <c r="P7008" s="162">
        <f t="shared" si="1092"/>
        <v>159.82215788672212</v>
      </c>
      <c r="Q7008" s="162">
        <f t="shared" si="1093"/>
        <v>159.8782614923781</v>
      </c>
      <c r="R7008" s="163">
        <f t="shared" si="1094"/>
        <v>1</v>
      </c>
      <c r="S7008" s="161">
        <f t="shared" si="1095"/>
        <v>6000000</v>
      </c>
      <c r="T7008" s="162">
        <f t="shared" si="1096"/>
        <v>183.27405262890738</v>
      </c>
      <c r="U7008" s="162">
        <f t="shared" si="1097"/>
        <v>137.43913074618905</v>
      </c>
      <c r="V7008" s="163">
        <f t="shared" si="1098"/>
        <v>1</v>
      </c>
      <c r="W7008" s="164">
        <f t="shared" si="1099"/>
        <v>-50280518.028279886</v>
      </c>
      <c r="X7008" s="164">
        <f t="shared" si="1100"/>
        <v>125009531.29631001</v>
      </c>
    </row>
    <row r="7009" spans="10:24" x14ac:dyDescent="0.25">
      <c r="J7009">
        <v>7006</v>
      </c>
      <c r="K7009" s="43">
        <v>0.93519649042941277</v>
      </c>
      <c r="L7009">
        <v>0.45262805289375396</v>
      </c>
      <c r="M7009">
        <v>0.93418012205277845</v>
      </c>
      <c r="N7009" s="44">
        <v>0.98344498809182113</v>
      </c>
      <c r="O7009" s="161">
        <f t="shared" si="1091"/>
        <v>7000000</v>
      </c>
      <c r="P7009" s="162">
        <f t="shared" si="1092"/>
        <v>178.21463553363526</v>
      </c>
      <c r="Q7009" s="162">
        <f t="shared" si="1093"/>
        <v>165.15334153051833</v>
      </c>
      <c r="R7009" s="163">
        <f t="shared" si="1094"/>
        <v>1</v>
      </c>
      <c r="S7009" s="161">
        <f t="shared" si="1095"/>
        <v>9000000</v>
      </c>
      <c r="T7009" s="162">
        <f t="shared" si="1096"/>
        <v>189.40487851121176</v>
      </c>
      <c r="U7009" s="162">
        <f t="shared" si="1097"/>
        <v>140.07667076525917</v>
      </c>
      <c r="V7009" s="163">
        <f t="shared" si="1098"/>
        <v>1</v>
      </c>
      <c r="W7009" s="164">
        <f t="shared" si="1099"/>
        <v>41429058.021818489</v>
      </c>
      <c r="X7009" s="164">
        <f t="shared" si="1100"/>
        <v>293953869.7135734</v>
      </c>
    </row>
    <row r="7010" spans="10:24" x14ac:dyDescent="0.25">
      <c r="J7010">
        <v>7007</v>
      </c>
      <c r="K7010" s="43">
        <v>0.13178694773283828</v>
      </c>
      <c r="L7010">
        <v>0.91822549432721268</v>
      </c>
      <c r="M7010">
        <v>0.21370718289712187</v>
      </c>
      <c r="N7010" s="44">
        <v>1.5158235967100642E-2</v>
      </c>
      <c r="O7010" s="161">
        <f t="shared" si="1091"/>
        <v>2000000</v>
      </c>
      <c r="P7010" s="162">
        <f t="shared" si="1092"/>
        <v>200.89851149163042</v>
      </c>
      <c r="Q7010" s="162">
        <f t="shared" si="1093"/>
        <v>119.12752032562273</v>
      </c>
      <c r="R7010" s="163">
        <f t="shared" si="1094"/>
        <v>1</v>
      </c>
      <c r="S7010" s="161">
        <f t="shared" si="1095"/>
        <v>2000000</v>
      </c>
      <c r="T7010" s="162">
        <f t="shared" si="1096"/>
        <v>196.96617049721013</v>
      </c>
      <c r="U7010" s="162">
        <f t="shared" si="1097"/>
        <v>117.06376016281136</v>
      </c>
      <c r="V7010" s="163">
        <f t="shared" si="1098"/>
        <v>0.05</v>
      </c>
      <c r="W7010" s="164">
        <f t="shared" si="1099"/>
        <v>113541982.33201537</v>
      </c>
      <c r="X7010" s="164">
        <f t="shared" si="1100"/>
        <v>-142009758.96656013</v>
      </c>
    </row>
    <row r="7011" spans="10:24" x14ac:dyDescent="0.25">
      <c r="J7011">
        <v>7008</v>
      </c>
      <c r="K7011" s="43">
        <v>0.62951297403751472</v>
      </c>
      <c r="L7011">
        <v>0.79949758737822141</v>
      </c>
      <c r="M7011">
        <v>0.33150306673562502</v>
      </c>
      <c r="N7011" s="44">
        <v>0.84316764037679226</v>
      </c>
      <c r="O7011" s="161">
        <f t="shared" si="1091"/>
        <v>6000000</v>
      </c>
      <c r="P7011" s="162">
        <f t="shared" si="1092"/>
        <v>192.59742017426524</v>
      </c>
      <c r="Q7011" s="162">
        <f t="shared" si="1093"/>
        <v>126.28466949657573</v>
      </c>
      <c r="R7011" s="163">
        <f t="shared" si="1094"/>
        <v>1</v>
      </c>
      <c r="S7011" s="161">
        <f t="shared" si="1095"/>
        <v>7000000</v>
      </c>
      <c r="T7011" s="162">
        <f t="shared" si="1096"/>
        <v>194.1991400580884</v>
      </c>
      <c r="U7011" s="162">
        <f t="shared" si="1097"/>
        <v>120.64233474828787</v>
      </c>
      <c r="V7011" s="163">
        <f t="shared" si="1098"/>
        <v>1</v>
      </c>
      <c r="W7011" s="164">
        <f t="shared" si="1099"/>
        <v>347876504.06613702</v>
      </c>
      <c r="X7011" s="164">
        <f t="shared" si="1100"/>
        <v>364897637.16860378</v>
      </c>
    </row>
    <row r="7012" spans="10:24" x14ac:dyDescent="0.25">
      <c r="J7012">
        <v>7009</v>
      </c>
      <c r="K7012" s="43">
        <v>0.92658723640297647</v>
      </c>
      <c r="L7012">
        <v>6.9309761406424197E-3</v>
      </c>
      <c r="M7012">
        <v>0.46559670269146303</v>
      </c>
      <c r="N7012" s="44">
        <v>0.53420814429234242</v>
      </c>
      <c r="O7012" s="161">
        <f t="shared" si="1091"/>
        <v>7000000</v>
      </c>
      <c r="P7012" s="162">
        <f t="shared" si="1092"/>
        <v>143.08768563403063</v>
      </c>
      <c r="Q7012" s="162">
        <f t="shared" si="1093"/>
        <v>133.27313115262925</v>
      </c>
      <c r="R7012" s="163">
        <f t="shared" si="1094"/>
        <v>1</v>
      </c>
      <c r="S7012" s="161">
        <f t="shared" si="1095"/>
        <v>9000000</v>
      </c>
      <c r="T7012" s="162">
        <f t="shared" si="1096"/>
        <v>177.69589521134355</v>
      </c>
      <c r="U7012" s="162">
        <f t="shared" si="1097"/>
        <v>124.13656557631462</v>
      </c>
      <c r="V7012" s="163">
        <f t="shared" si="1098"/>
        <v>1</v>
      </c>
      <c r="W7012" s="164">
        <f t="shared" si="1099"/>
        <v>18701881.369809717</v>
      </c>
      <c r="X7012" s="164">
        <f t="shared" si="1100"/>
        <v>332033966.71526039</v>
      </c>
    </row>
    <row r="7013" spans="10:24" x14ac:dyDescent="0.25">
      <c r="J7013">
        <v>7010</v>
      </c>
      <c r="K7013" s="43">
        <v>0.31052461717777091</v>
      </c>
      <c r="L7013">
        <v>0.3804782882202804</v>
      </c>
      <c r="M7013">
        <v>0.39652735583004506</v>
      </c>
      <c r="N7013" s="44">
        <v>0.70087585903874694</v>
      </c>
      <c r="O7013" s="161">
        <f t="shared" si="1091"/>
        <v>5000000</v>
      </c>
      <c r="P7013" s="162">
        <f t="shared" si="1092"/>
        <v>175.43662690481764</v>
      </c>
      <c r="Q7013" s="162">
        <f t="shared" si="1093"/>
        <v>129.75308028499421</v>
      </c>
      <c r="R7013" s="163">
        <f t="shared" si="1094"/>
        <v>1</v>
      </c>
      <c r="S7013" s="161">
        <f t="shared" si="1095"/>
        <v>6000000</v>
      </c>
      <c r="T7013" s="162">
        <f t="shared" si="1096"/>
        <v>188.47887563493921</v>
      </c>
      <c r="U7013" s="162">
        <f t="shared" si="1097"/>
        <v>122.37654014249711</v>
      </c>
      <c r="V7013" s="163">
        <f t="shared" si="1098"/>
        <v>1</v>
      </c>
      <c r="W7013" s="164">
        <f t="shared" si="1099"/>
        <v>178417733.09911716</v>
      </c>
      <c r="X7013" s="164">
        <f t="shared" si="1100"/>
        <v>246614012.95465267</v>
      </c>
    </row>
    <row r="7014" spans="10:24" x14ac:dyDescent="0.25">
      <c r="J7014">
        <v>7011</v>
      </c>
      <c r="K7014" s="43">
        <v>0.77411462164732048</v>
      </c>
      <c r="L7014">
        <v>0.91669270799492863</v>
      </c>
      <c r="M7014">
        <v>0.58204901784658769</v>
      </c>
      <c r="N7014" s="44">
        <v>0.61960951428281708</v>
      </c>
      <c r="O7014" s="161">
        <f t="shared" si="1091"/>
        <v>7000000</v>
      </c>
      <c r="P7014" s="162">
        <f t="shared" si="1092"/>
        <v>200.74746006803812</v>
      </c>
      <c r="Q7014" s="162">
        <f t="shared" si="1093"/>
        <v>139.1427631136892</v>
      </c>
      <c r="R7014" s="163">
        <f t="shared" si="1094"/>
        <v>1</v>
      </c>
      <c r="S7014" s="161">
        <f t="shared" si="1095"/>
        <v>7000000</v>
      </c>
      <c r="T7014" s="162">
        <f t="shared" si="1096"/>
        <v>196.91582002267938</v>
      </c>
      <c r="U7014" s="162">
        <f t="shared" si="1097"/>
        <v>127.0713815568446</v>
      </c>
      <c r="V7014" s="163">
        <f t="shared" si="1098"/>
        <v>1</v>
      </c>
      <c r="W7014" s="164">
        <f t="shared" si="1099"/>
        <v>381232878.68044245</v>
      </c>
      <c r="X7014" s="164">
        <f t="shared" si="1100"/>
        <v>338911069.26084352</v>
      </c>
    </row>
    <row r="7015" spans="10:24" x14ac:dyDescent="0.25">
      <c r="J7015">
        <v>7012</v>
      </c>
      <c r="K7015" s="43">
        <v>0.50247783688582248</v>
      </c>
      <c r="L7015">
        <v>0.46089109549570584</v>
      </c>
      <c r="M7015">
        <v>0.53343687719614419</v>
      </c>
      <c r="N7015" s="44">
        <v>3.2078581322097288E-2</v>
      </c>
      <c r="O7015" s="161">
        <f t="shared" si="1091"/>
        <v>5000000</v>
      </c>
      <c r="P7015" s="162">
        <f t="shared" si="1092"/>
        <v>178.52716450898353</v>
      </c>
      <c r="Q7015" s="162">
        <f t="shared" si="1093"/>
        <v>136.67824384826451</v>
      </c>
      <c r="R7015" s="163">
        <f t="shared" si="1094"/>
        <v>1</v>
      </c>
      <c r="S7015" s="161">
        <f t="shared" si="1095"/>
        <v>6000000</v>
      </c>
      <c r="T7015" s="162">
        <f t="shared" si="1096"/>
        <v>189.50905483632783</v>
      </c>
      <c r="U7015" s="162">
        <f t="shared" si="1097"/>
        <v>125.83912192413226</v>
      </c>
      <c r="V7015" s="163">
        <f t="shared" si="1098"/>
        <v>0.9</v>
      </c>
      <c r="W7015" s="164">
        <f t="shared" si="1099"/>
        <v>159244603.3035951</v>
      </c>
      <c r="X7015" s="164">
        <f t="shared" si="1100"/>
        <v>193817637.72585613</v>
      </c>
    </row>
    <row r="7016" spans="10:24" x14ac:dyDescent="0.25">
      <c r="J7016">
        <v>7013</v>
      </c>
      <c r="K7016" s="43">
        <v>0.33071059435469907</v>
      </c>
      <c r="L7016">
        <v>0.12167824319707421</v>
      </c>
      <c r="M7016">
        <v>0.9386752029591523</v>
      </c>
      <c r="N7016" s="44">
        <v>0.35382744396469357</v>
      </c>
      <c r="O7016" s="161">
        <f t="shared" si="1091"/>
        <v>5000000</v>
      </c>
      <c r="P7016" s="162">
        <f t="shared" si="1092"/>
        <v>162.50042613105967</v>
      </c>
      <c r="Q7016" s="162">
        <f t="shared" si="1093"/>
        <v>165.8749434111773</v>
      </c>
      <c r="R7016" s="163">
        <f t="shared" si="1094"/>
        <v>1</v>
      </c>
      <c r="S7016" s="161">
        <f t="shared" si="1095"/>
        <v>6000000</v>
      </c>
      <c r="T7016" s="162">
        <f t="shared" si="1096"/>
        <v>184.16680871035322</v>
      </c>
      <c r="U7016" s="162">
        <f t="shared" si="1097"/>
        <v>140.43747170558865</v>
      </c>
      <c r="V7016" s="163">
        <f t="shared" si="1098"/>
        <v>1</v>
      </c>
      <c r="W7016" s="164">
        <f t="shared" si="1099"/>
        <v>-66872586.400588147</v>
      </c>
      <c r="X7016" s="164">
        <f t="shared" si="1100"/>
        <v>112376022.02858743</v>
      </c>
    </row>
    <row r="7017" spans="10:24" x14ac:dyDescent="0.25">
      <c r="J7017">
        <v>7014</v>
      </c>
      <c r="K7017" s="43">
        <v>0.27472496802847335</v>
      </c>
      <c r="L7017">
        <v>0.50313903333728571</v>
      </c>
      <c r="M7017">
        <v>0.21606987862093119</v>
      </c>
      <c r="N7017" s="44">
        <v>0.43790051716634548</v>
      </c>
      <c r="O7017" s="161">
        <f t="shared" si="1091"/>
        <v>2000000</v>
      </c>
      <c r="P7017" s="162">
        <f t="shared" si="1092"/>
        <v>180.11802706366078</v>
      </c>
      <c r="Q7017" s="162">
        <f t="shared" si="1093"/>
        <v>119.28929315743578</v>
      </c>
      <c r="R7017" s="163">
        <f t="shared" si="1094"/>
        <v>1</v>
      </c>
      <c r="S7017" s="161">
        <f t="shared" si="1095"/>
        <v>5000000</v>
      </c>
      <c r="T7017" s="162">
        <f t="shared" si="1096"/>
        <v>190.03934235455358</v>
      </c>
      <c r="U7017" s="162">
        <f t="shared" si="1097"/>
        <v>117.1446465787179</v>
      </c>
      <c r="V7017" s="163">
        <f t="shared" si="1098"/>
        <v>1</v>
      </c>
      <c r="W7017" s="164">
        <f t="shared" si="1099"/>
        <v>71657467.812449992</v>
      </c>
      <c r="X7017" s="164">
        <f t="shared" si="1100"/>
        <v>214473478.8791784</v>
      </c>
    </row>
    <row r="7018" spans="10:24" x14ac:dyDescent="0.25">
      <c r="J7018">
        <v>7015</v>
      </c>
      <c r="K7018" s="43">
        <v>0.60226137870294882</v>
      </c>
      <c r="L7018">
        <v>0.90197186037895194</v>
      </c>
      <c r="M7018">
        <v>0.50454238010332286</v>
      </c>
      <c r="N7018" s="44">
        <v>8.9899814103838183E-2</v>
      </c>
      <c r="O7018" s="161">
        <f t="shared" si="1091"/>
        <v>6000000</v>
      </c>
      <c r="P7018" s="162">
        <f t="shared" si="1092"/>
        <v>199.39303897191658</v>
      </c>
      <c r="Q7018" s="162">
        <f t="shared" si="1093"/>
        <v>135.22772608862914</v>
      </c>
      <c r="R7018" s="163">
        <f t="shared" si="1094"/>
        <v>1</v>
      </c>
      <c r="S7018" s="161">
        <f t="shared" si="1095"/>
        <v>7000000</v>
      </c>
      <c r="T7018" s="162">
        <f t="shared" si="1096"/>
        <v>196.46434632397219</v>
      </c>
      <c r="U7018" s="162">
        <f t="shared" si="1097"/>
        <v>125.11386304431457</v>
      </c>
      <c r="V7018" s="163">
        <f t="shared" si="1098"/>
        <v>0.9</v>
      </c>
      <c r="W7018" s="164">
        <f t="shared" si="1099"/>
        <v>334991877.29972464</v>
      </c>
      <c r="X7018" s="164">
        <f t="shared" si="1100"/>
        <v>299508044.66184306</v>
      </c>
    </row>
    <row r="7019" spans="10:24" x14ac:dyDescent="0.25">
      <c r="J7019">
        <v>7016</v>
      </c>
      <c r="K7019" s="43">
        <v>0.597777079103882</v>
      </c>
      <c r="L7019">
        <v>0.28216877401126028</v>
      </c>
      <c r="M7019">
        <v>0.71784082616205902</v>
      </c>
      <c r="N7019" s="44">
        <v>0.30481088199070239</v>
      </c>
      <c r="O7019" s="161">
        <f t="shared" si="1091"/>
        <v>6000000</v>
      </c>
      <c r="P7019" s="162">
        <f t="shared" si="1092"/>
        <v>171.35383804089849</v>
      </c>
      <c r="Q7019" s="162">
        <f t="shared" si="1093"/>
        <v>146.52878420875962</v>
      </c>
      <c r="R7019" s="163">
        <f t="shared" si="1094"/>
        <v>1</v>
      </c>
      <c r="S7019" s="161">
        <f t="shared" si="1095"/>
        <v>6000000</v>
      </c>
      <c r="T7019" s="162">
        <f t="shared" si="1096"/>
        <v>187.11794601363283</v>
      </c>
      <c r="U7019" s="162">
        <f t="shared" si="1097"/>
        <v>130.76439210437982</v>
      </c>
      <c r="V7019" s="163">
        <f t="shared" si="1098"/>
        <v>1</v>
      </c>
      <c r="W7019" s="164">
        <f t="shared" si="1099"/>
        <v>98950322.992833257</v>
      </c>
      <c r="X7019" s="164">
        <f t="shared" si="1100"/>
        <v>188121323.45551807</v>
      </c>
    </row>
    <row r="7020" spans="10:24" x14ac:dyDescent="0.25">
      <c r="J7020">
        <v>7017</v>
      </c>
      <c r="K7020" s="43">
        <v>4.5816946656012547E-2</v>
      </c>
      <c r="L7020">
        <v>0.68698249573003567</v>
      </c>
      <c r="M7020">
        <v>0.18869683364723899</v>
      </c>
      <c r="N7020" s="44">
        <v>0.8839610110926891</v>
      </c>
      <c r="O7020" s="161">
        <f t="shared" si="1091"/>
        <v>1000000</v>
      </c>
      <c r="P7020" s="162">
        <f t="shared" si="1092"/>
        <v>187.30972734640525</v>
      </c>
      <c r="Q7020" s="162">
        <f t="shared" si="1093"/>
        <v>117.34582551730406</v>
      </c>
      <c r="R7020" s="163">
        <f t="shared" si="1094"/>
        <v>1</v>
      </c>
      <c r="S7020" s="161">
        <f t="shared" si="1095"/>
        <v>1000000</v>
      </c>
      <c r="T7020" s="162">
        <f t="shared" si="1096"/>
        <v>192.43657578213509</v>
      </c>
      <c r="U7020" s="162">
        <f t="shared" si="1097"/>
        <v>116.17291275865203</v>
      </c>
      <c r="V7020" s="163">
        <f t="shared" si="1098"/>
        <v>1</v>
      </c>
      <c r="W7020" s="164">
        <f t="shared" si="1099"/>
        <v>19963901.82910119</v>
      </c>
      <c r="X7020" s="164">
        <f t="shared" si="1100"/>
        <v>-73736336.976516932</v>
      </c>
    </row>
    <row r="7021" spans="10:24" x14ac:dyDescent="0.25">
      <c r="J7021">
        <v>7018</v>
      </c>
      <c r="K7021" s="43">
        <v>0.89597579194396426</v>
      </c>
      <c r="L7021">
        <v>0.2439642044427951</v>
      </c>
      <c r="M7021">
        <v>0.22898840899835038</v>
      </c>
      <c r="N7021" s="44">
        <v>0.67328090385946349</v>
      </c>
      <c r="O7021" s="161">
        <f t="shared" si="1091"/>
        <v>7000000</v>
      </c>
      <c r="P7021" s="162">
        <f t="shared" si="1092"/>
        <v>169.59588797514996</v>
      </c>
      <c r="Q7021" s="162">
        <f t="shared" si="1093"/>
        <v>120.15635158519649</v>
      </c>
      <c r="R7021" s="163">
        <f t="shared" si="1094"/>
        <v>1</v>
      </c>
      <c r="S7021" s="161">
        <f t="shared" si="1095"/>
        <v>7000000</v>
      </c>
      <c r="T7021" s="162">
        <f t="shared" si="1096"/>
        <v>186.53196265838332</v>
      </c>
      <c r="U7021" s="162">
        <f t="shared" si="1097"/>
        <v>117.57817579259824</v>
      </c>
      <c r="V7021" s="163">
        <f t="shared" si="1098"/>
        <v>1</v>
      </c>
      <c r="W7021" s="164">
        <f t="shared" si="1099"/>
        <v>296076754.72967434</v>
      </c>
      <c r="X7021" s="164">
        <f t="shared" si="1100"/>
        <v>332676508.06049556</v>
      </c>
    </row>
    <row r="7022" spans="10:24" x14ac:dyDescent="0.25">
      <c r="J7022">
        <v>7019</v>
      </c>
      <c r="K7022" s="43">
        <v>0.2785151685919196</v>
      </c>
      <c r="L7022">
        <v>0.1461248177965877</v>
      </c>
      <c r="M7022">
        <v>0.42351603122379211</v>
      </c>
      <c r="N7022" s="44">
        <v>0.82282198782945926</v>
      </c>
      <c r="O7022" s="161">
        <f t="shared" si="1091"/>
        <v>2000000</v>
      </c>
      <c r="P7022" s="162">
        <f t="shared" si="1092"/>
        <v>164.20200972601924</v>
      </c>
      <c r="Q7022" s="162">
        <f t="shared" si="1093"/>
        <v>131.14186663068341</v>
      </c>
      <c r="R7022" s="163">
        <f t="shared" si="1094"/>
        <v>1</v>
      </c>
      <c r="S7022" s="161">
        <f t="shared" si="1095"/>
        <v>5000000</v>
      </c>
      <c r="T7022" s="162">
        <f t="shared" si="1096"/>
        <v>184.73400324200639</v>
      </c>
      <c r="U7022" s="162">
        <f t="shared" si="1097"/>
        <v>123.0709333153417</v>
      </c>
      <c r="V7022" s="163">
        <f t="shared" si="1098"/>
        <v>1</v>
      </c>
      <c r="W7022" s="164">
        <f t="shared" si="1099"/>
        <v>16120286.19067166</v>
      </c>
      <c r="X7022" s="164">
        <f t="shared" si="1100"/>
        <v>158315349.63332343</v>
      </c>
    </row>
    <row r="7023" spans="10:24" x14ac:dyDescent="0.25">
      <c r="J7023">
        <v>7020</v>
      </c>
      <c r="K7023" s="43">
        <v>0.34087219613161912</v>
      </c>
      <c r="L7023">
        <v>0.1084717687779998</v>
      </c>
      <c r="M7023">
        <v>7.6327084209863783E-2</v>
      </c>
      <c r="N7023" s="44">
        <v>0.55661894696058001</v>
      </c>
      <c r="O7023" s="161">
        <f t="shared" si="1091"/>
        <v>5000000</v>
      </c>
      <c r="P7023" s="162">
        <f t="shared" si="1092"/>
        <v>161.47955485989235</v>
      </c>
      <c r="Q7023" s="162">
        <f t="shared" si="1093"/>
        <v>106.39561961646089</v>
      </c>
      <c r="R7023" s="163">
        <f t="shared" si="1094"/>
        <v>1</v>
      </c>
      <c r="S7023" s="161">
        <f t="shared" si="1095"/>
        <v>6000000</v>
      </c>
      <c r="T7023" s="162">
        <f t="shared" si="1096"/>
        <v>183.82651828663077</v>
      </c>
      <c r="U7023" s="162">
        <f t="shared" si="1097"/>
        <v>110.69780980823045</v>
      </c>
      <c r="V7023" s="163">
        <f t="shared" si="1098"/>
        <v>1</v>
      </c>
      <c r="W7023" s="164">
        <f t="shared" si="1099"/>
        <v>225419676.21715724</v>
      </c>
      <c r="X7023" s="164">
        <f t="shared" si="1100"/>
        <v>288772250.87040198</v>
      </c>
    </row>
    <row r="7024" spans="10:24" x14ac:dyDescent="0.25">
      <c r="J7024">
        <v>7021</v>
      </c>
      <c r="K7024" s="43">
        <v>0.61410489511758726</v>
      </c>
      <c r="L7024">
        <v>0.9022761491386222</v>
      </c>
      <c r="M7024">
        <v>0.96171317251999888</v>
      </c>
      <c r="N7024" s="44">
        <v>0.65692734500868222</v>
      </c>
      <c r="O7024" s="161">
        <f t="shared" si="1091"/>
        <v>6000000</v>
      </c>
      <c r="P7024" s="162">
        <f t="shared" si="1092"/>
        <v>199.41945853892136</v>
      </c>
      <c r="Q7024" s="162">
        <f t="shared" si="1093"/>
        <v>170.41844221402295</v>
      </c>
      <c r="R7024" s="163">
        <f t="shared" si="1094"/>
        <v>1</v>
      </c>
      <c r="S7024" s="161">
        <f t="shared" si="1095"/>
        <v>7000000</v>
      </c>
      <c r="T7024" s="162">
        <f t="shared" si="1096"/>
        <v>196.47315284630713</v>
      </c>
      <c r="U7024" s="162">
        <f t="shared" si="1097"/>
        <v>142.70922110701147</v>
      </c>
      <c r="V7024" s="163">
        <f t="shared" si="1098"/>
        <v>1</v>
      </c>
      <c r="W7024" s="164">
        <f t="shared" si="1099"/>
        <v>124006097.9493905</v>
      </c>
      <c r="X7024" s="164">
        <f t="shared" si="1100"/>
        <v>226347522.17506957</v>
      </c>
    </row>
    <row r="7025" spans="10:24" x14ac:dyDescent="0.25">
      <c r="J7025">
        <v>7022</v>
      </c>
      <c r="K7025" s="43">
        <v>0.19419065610696506</v>
      </c>
      <c r="L7025">
        <v>0.60264476450856952</v>
      </c>
      <c r="M7025">
        <v>0.10183687003968278</v>
      </c>
      <c r="N7025" s="44">
        <v>9.613587008200275E-2</v>
      </c>
      <c r="O7025" s="161">
        <f t="shared" si="1091"/>
        <v>2000000</v>
      </c>
      <c r="P7025" s="162">
        <f t="shared" si="1092"/>
        <v>183.90298120014623</v>
      </c>
      <c r="Q7025" s="162">
        <f t="shared" si="1093"/>
        <v>109.57691282641554</v>
      </c>
      <c r="R7025" s="163">
        <f t="shared" si="1094"/>
        <v>1</v>
      </c>
      <c r="S7025" s="161">
        <f t="shared" si="1095"/>
        <v>5000000</v>
      </c>
      <c r="T7025" s="162">
        <f t="shared" si="1096"/>
        <v>191.30099373338209</v>
      </c>
      <c r="U7025" s="162">
        <f t="shared" si="1097"/>
        <v>112.28845641320777</v>
      </c>
      <c r="V7025" s="163">
        <f t="shared" si="1098"/>
        <v>0.9</v>
      </c>
      <c r="W7025" s="164">
        <f t="shared" si="1099"/>
        <v>98652136.747461379</v>
      </c>
      <c r="X7025" s="164">
        <f t="shared" si="1100"/>
        <v>205556417.94078439</v>
      </c>
    </row>
    <row r="7026" spans="10:24" x14ac:dyDescent="0.25">
      <c r="J7026">
        <v>7023</v>
      </c>
      <c r="K7026" s="43">
        <v>0.85305063256583868</v>
      </c>
      <c r="L7026">
        <v>0.45121227575392542</v>
      </c>
      <c r="M7026">
        <v>0.50524055838102222</v>
      </c>
      <c r="N7026" s="44">
        <v>0.67920284125571595</v>
      </c>
      <c r="O7026" s="161">
        <f t="shared" si="1091"/>
        <v>7000000</v>
      </c>
      <c r="P7026" s="162">
        <f t="shared" si="1092"/>
        <v>178.16101320345001</v>
      </c>
      <c r="Q7026" s="162">
        <f t="shared" si="1093"/>
        <v>135.26273019252451</v>
      </c>
      <c r="R7026" s="163">
        <f t="shared" si="1094"/>
        <v>1</v>
      </c>
      <c r="S7026" s="161">
        <f t="shared" si="1095"/>
        <v>7000000</v>
      </c>
      <c r="T7026" s="162">
        <f t="shared" si="1096"/>
        <v>189.38700440114999</v>
      </c>
      <c r="U7026" s="162">
        <f t="shared" si="1097"/>
        <v>125.13136509626226</v>
      </c>
      <c r="V7026" s="163">
        <f t="shared" si="1098"/>
        <v>1</v>
      </c>
      <c r="W7026" s="164">
        <f t="shared" si="1099"/>
        <v>250287981.07647848</v>
      </c>
      <c r="X7026" s="164">
        <f t="shared" si="1100"/>
        <v>299789475.13421416</v>
      </c>
    </row>
    <row r="7027" spans="10:24" x14ac:dyDescent="0.25">
      <c r="J7027">
        <v>7024</v>
      </c>
      <c r="K7027" s="43">
        <v>0.7405752902658197</v>
      </c>
      <c r="L7027">
        <v>4.304085225036558E-3</v>
      </c>
      <c r="M7027">
        <v>0.85344170104919848</v>
      </c>
      <c r="N7027" s="44">
        <v>0.17094013072866876</v>
      </c>
      <c r="O7027" s="161">
        <f t="shared" si="1091"/>
        <v>6000000</v>
      </c>
      <c r="P7027" s="162">
        <f t="shared" si="1092"/>
        <v>140.59146566127976</v>
      </c>
      <c r="Q7027" s="162">
        <f t="shared" si="1093"/>
        <v>156.02618422456669</v>
      </c>
      <c r="R7027" s="163">
        <f t="shared" si="1094"/>
        <v>1</v>
      </c>
      <c r="S7027" s="161">
        <f t="shared" si="1095"/>
        <v>7000000</v>
      </c>
      <c r="T7027" s="162">
        <f t="shared" si="1096"/>
        <v>176.86382188709325</v>
      </c>
      <c r="U7027" s="162">
        <f t="shared" si="1097"/>
        <v>135.51309211228335</v>
      </c>
      <c r="V7027" s="163">
        <f t="shared" si="1098"/>
        <v>0.9</v>
      </c>
      <c r="W7027" s="164">
        <f t="shared" si="1099"/>
        <v>-142608311.37972161</v>
      </c>
      <c r="X7027" s="164">
        <f t="shared" si="1100"/>
        <v>110509597.5813024</v>
      </c>
    </row>
    <row r="7028" spans="10:24" x14ac:dyDescent="0.25">
      <c r="J7028">
        <v>7025</v>
      </c>
      <c r="K7028" s="43">
        <v>0.26344757681055453</v>
      </c>
      <c r="L7028">
        <v>0.87023544494258975</v>
      </c>
      <c r="M7028">
        <v>0.98537702613831046</v>
      </c>
      <c r="N7028" s="44">
        <v>0.5290334254103507</v>
      </c>
      <c r="O7028" s="161">
        <f t="shared" si="1091"/>
        <v>2000000</v>
      </c>
      <c r="P7028" s="162">
        <f t="shared" si="1092"/>
        <v>196.91257207460873</v>
      </c>
      <c r="Q7028" s="162">
        <f t="shared" si="1093"/>
        <v>178.60310708964539</v>
      </c>
      <c r="R7028" s="163">
        <f t="shared" si="1094"/>
        <v>1</v>
      </c>
      <c r="S7028" s="161">
        <f t="shared" si="1095"/>
        <v>5000000</v>
      </c>
      <c r="T7028" s="162">
        <f t="shared" si="1096"/>
        <v>195.63752402486958</v>
      </c>
      <c r="U7028" s="162">
        <f t="shared" si="1097"/>
        <v>146.8015535448227</v>
      </c>
      <c r="V7028" s="163">
        <f t="shared" si="1098"/>
        <v>1</v>
      </c>
      <c r="W7028" s="164">
        <f t="shared" si="1099"/>
        <v>-13381070.030073315</v>
      </c>
      <c r="X7028" s="164">
        <f t="shared" si="1100"/>
        <v>94179852.400234401</v>
      </c>
    </row>
    <row r="7029" spans="10:24" x14ac:dyDescent="0.25">
      <c r="J7029">
        <v>7026</v>
      </c>
      <c r="K7029" s="43">
        <v>0.611981683551439</v>
      </c>
      <c r="L7029">
        <v>0.69575639054061711</v>
      </c>
      <c r="M7029">
        <v>0.78872370772518041</v>
      </c>
      <c r="N7029" s="44">
        <v>0.74924878785361959</v>
      </c>
      <c r="O7029" s="161">
        <f t="shared" si="1091"/>
        <v>6000000</v>
      </c>
      <c r="P7029" s="162">
        <f t="shared" si="1092"/>
        <v>187.68351067130286</v>
      </c>
      <c r="Q7029" s="162">
        <f t="shared" si="1093"/>
        <v>151.04001292049031</v>
      </c>
      <c r="R7029" s="163">
        <f t="shared" si="1094"/>
        <v>1</v>
      </c>
      <c r="S7029" s="161">
        <f t="shared" si="1095"/>
        <v>7000000</v>
      </c>
      <c r="T7029" s="162">
        <f t="shared" si="1096"/>
        <v>192.56117022376762</v>
      </c>
      <c r="U7029" s="162">
        <f t="shared" si="1097"/>
        <v>133.02000646024516</v>
      </c>
      <c r="V7029" s="163">
        <f t="shared" si="1098"/>
        <v>1</v>
      </c>
      <c r="W7029" s="164">
        <f t="shared" si="1099"/>
        <v>169860986.50487524</v>
      </c>
      <c r="X7029" s="164">
        <f t="shared" si="1100"/>
        <v>266788146.34465724</v>
      </c>
    </row>
    <row r="7030" spans="10:24" x14ac:dyDescent="0.25">
      <c r="J7030">
        <v>7027</v>
      </c>
      <c r="K7030" s="43">
        <v>0.33549674744573565</v>
      </c>
      <c r="L7030">
        <v>0.25016733553976367</v>
      </c>
      <c r="M7030">
        <v>0.16882711196911004</v>
      </c>
      <c r="N7030" s="44">
        <v>0.18722112338867147</v>
      </c>
      <c r="O7030" s="161">
        <f t="shared" si="1091"/>
        <v>5000000</v>
      </c>
      <c r="P7030" s="162">
        <f t="shared" si="1092"/>
        <v>169.89055108054356</v>
      </c>
      <c r="Q7030" s="162">
        <f t="shared" si="1093"/>
        <v>115.82379021101883</v>
      </c>
      <c r="R7030" s="163">
        <f t="shared" si="1094"/>
        <v>1</v>
      </c>
      <c r="S7030" s="161">
        <f t="shared" si="1095"/>
        <v>6000000</v>
      </c>
      <c r="T7030" s="162">
        <f t="shared" si="1096"/>
        <v>186.63018369351451</v>
      </c>
      <c r="U7030" s="162">
        <f t="shared" si="1097"/>
        <v>115.41189510550942</v>
      </c>
      <c r="V7030" s="163">
        <f t="shared" si="1098"/>
        <v>0.9</v>
      </c>
      <c r="W7030" s="164">
        <f t="shared" si="1099"/>
        <v>220333804.34762365</v>
      </c>
      <c r="X7030" s="164">
        <f t="shared" si="1100"/>
        <v>234578758.37522751</v>
      </c>
    </row>
    <row r="7031" spans="10:24" x14ac:dyDescent="0.25">
      <c r="J7031">
        <v>7028</v>
      </c>
      <c r="K7031" s="43">
        <v>4.032715751122673E-2</v>
      </c>
      <c r="L7031">
        <v>0.30155127568387163</v>
      </c>
      <c r="M7031">
        <v>0.28593797081161265</v>
      </c>
      <c r="N7031" s="44">
        <v>0.35593378384288832</v>
      </c>
      <c r="O7031" s="161">
        <f t="shared" si="1091"/>
        <v>1000000</v>
      </c>
      <c r="P7031" s="162">
        <f t="shared" si="1092"/>
        <v>172.20083880655363</v>
      </c>
      <c r="Q7031" s="162">
        <f t="shared" si="1093"/>
        <v>123.69418271603526</v>
      </c>
      <c r="R7031" s="163">
        <f t="shared" si="1094"/>
        <v>1</v>
      </c>
      <c r="S7031" s="161">
        <f t="shared" si="1095"/>
        <v>1000000</v>
      </c>
      <c r="T7031" s="162">
        <f t="shared" si="1096"/>
        <v>187.40027960218455</v>
      </c>
      <c r="U7031" s="162">
        <f t="shared" si="1097"/>
        <v>119.34709135801764</v>
      </c>
      <c r="V7031" s="163">
        <f t="shared" si="1098"/>
        <v>1</v>
      </c>
      <c r="W7031" s="164">
        <f t="shared" si="1099"/>
        <v>-1493343.9094816223</v>
      </c>
      <c r="X7031" s="164">
        <f t="shared" si="1100"/>
        <v>-81946811.755833074</v>
      </c>
    </row>
    <row r="7032" spans="10:24" x14ac:dyDescent="0.25">
      <c r="J7032">
        <v>7029</v>
      </c>
      <c r="K7032" s="43">
        <v>9.1645141608564851E-2</v>
      </c>
      <c r="L7032">
        <v>0.56009486762317273</v>
      </c>
      <c r="M7032">
        <v>0.73379952118574454</v>
      </c>
      <c r="N7032" s="44">
        <v>0.77704593441499581</v>
      </c>
      <c r="O7032" s="161">
        <f t="shared" si="1091"/>
        <v>2000000</v>
      </c>
      <c r="P7032" s="162">
        <f t="shared" si="1092"/>
        <v>182.26814614712504</v>
      </c>
      <c r="Q7032" s="162">
        <f t="shared" si="1093"/>
        <v>147.48690241588136</v>
      </c>
      <c r="R7032" s="163">
        <f t="shared" si="1094"/>
        <v>1</v>
      </c>
      <c r="S7032" s="161">
        <f t="shared" si="1095"/>
        <v>2000000</v>
      </c>
      <c r="T7032" s="162">
        <f t="shared" si="1096"/>
        <v>190.75604871570835</v>
      </c>
      <c r="U7032" s="162">
        <f t="shared" si="1097"/>
        <v>131.24345120794069</v>
      </c>
      <c r="V7032" s="163">
        <f t="shared" si="1098"/>
        <v>1</v>
      </c>
      <c r="W7032" s="164">
        <f t="shared" si="1099"/>
        <v>19562487.462487355</v>
      </c>
      <c r="X7032" s="164">
        <f t="shared" si="1100"/>
        <v>-30974804.98446469</v>
      </c>
    </row>
    <row r="7033" spans="10:24" x14ac:dyDescent="0.25">
      <c r="J7033">
        <v>7030</v>
      </c>
      <c r="K7033" s="43">
        <v>0.36975414692098729</v>
      </c>
      <c r="L7033">
        <v>0.21844407777315389</v>
      </c>
      <c r="M7033">
        <v>0.53310118200336976</v>
      </c>
      <c r="N7033" s="44">
        <v>8.4230500374403716E-3</v>
      </c>
      <c r="O7033" s="161">
        <f t="shared" si="1091"/>
        <v>5000000</v>
      </c>
      <c r="P7033" s="162">
        <f t="shared" si="1092"/>
        <v>168.33811857754557</v>
      </c>
      <c r="Q7033" s="162">
        <f t="shared" si="1093"/>
        <v>136.66135582935016</v>
      </c>
      <c r="R7033" s="163">
        <f t="shared" si="1094"/>
        <v>1</v>
      </c>
      <c r="S7033" s="161">
        <f t="shared" si="1095"/>
        <v>6000000</v>
      </c>
      <c r="T7033" s="162">
        <f t="shared" si="1096"/>
        <v>186.11270619251519</v>
      </c>
      <c r="U7033" s="162">
        <f t="shared" si="1097"/>
        <v>125.83067791467508</v>
      </c>
      <c r="V7033" s="163">
        <f t="shared" si="1098"/>
        <v>0.05</v>
      </c>
      <c r="W7033" s="164">
        <f t="shared" si="1099"/>
        <v>108383813.74097708</v>
      </c>
      <c r="X7033" s="164">
        <f t="shared" si="1100"/>
        <v>-131915391.51664796</v>
      </c>
    </row>
    <row r="7034" spans="10:24" x14ac:dyDescent="0.25">
      <c r="J7034">
        <v>7031</v>
      </c>
      <c r="K7034" s="43">
        <v>0.64039030224996163</v>
      </c>
      <c r="L7034">
        <v>0.73306377614054963</v>
      </c>
      <c r="M7034">
        <v>0.79203749802247159</v>
      </c>
      <c r="N7034" s="44">
        <v>0.16680851615690062</v>
      </c>
      <c r="O7034" s="161">
        <f t="shared" si="1091"/>
        <v>6000000</v>
      </c>
      <c r="P7034" s="162">
        <f t="shared" si="1092"/>
        <v>189.33158366269564</v>
      </c>
      <c r="Q7034" s="162">
        <f t="shared" si="1093"/>
        <v>151.27022482223177</v>
      </c>
      <c r="R7034" s="163">
        <f t="shared" si="1094"/>
        <v>1</v>
      </c>
      <c r="S7034" s="161">
        <f t="shared" si="1095"/>
        <v>7000000</v>
      </c>
      <c r="T7034" s="162">
        <f t="shared" si="1096"/>
        <v>193.11052788756521</v>
      </c>
      <c r="U7034" s="162">
        <f t="shared" si="1097"/>
        <v>133.13511241111587</v>
      </c>
      <c r="V7034" s="163">
        <f t="shared" si="1098"/>
        <v>0.9</v>
      </c>
      <c r="W7034" s="164">
        <f t="shared" si="1099"/>
        <v>178368153.0427832</v>
      </c>
      <c r="X7034" s="164">
        <f t="shared" si="1100"/>
        <v>227845117.5016309</v>
      </c>
    </row>
    <row r="7035" spans="10:24" x14ac:dyDescent="0.25">
      <c r="J7035">
        <v>7032</v>
      </c>
      <c r="K7035" s="43">
        <v>0.55202219663010765</v>
      </c>
      <c r="L7035">
        <v>0.3905324349665249</v>
      </c>
      <c r="M7035">
        <v>0.33132474882914098</v>
      </c>
      <c r="N7035" s="44">
        <v>0.48758208666972902</v>
      </c>
      <c r="O7035" s="161">
        <f t="shared" si="1091"/>
        <v>6000000</v>
      </c>
      <c r="P7035" s="162">
        <f t="shared" si="1092"/>
        <v>175.83102607913088</v>
      </c>
      <c r="Q7035" s="162">
        <f t="shared" si="1093"/>
        <v>126.27483853404281</v>
      </c>
      <c r="R7035" s="163">
        <f t="shared" si="1094"/>
        <v>1</v>
      </c>
      <c r="S7035" s="161">
        <f t="shared" si="1095"/>
        <v>6000000</v>
      </c>
      <c r="T7035" s="162">
        <f t="shared" si="1096"/>
        <v>188.61034202637697</v>
      </c>
      <c r="U7035" s="162">
        <f t="shared" si="1097"/>
        <v>120.63741926702141</v>
      </c>
      <c r="V7035" s="163">
        <f t="shared" si="1098"/>
        <v>1</v>
      </c>
      <c r="W7035" s="164">
        <f t="shared" si="1099"/>
        <v>247337125.27052838</v>
      </c>
      <c r="X7035" s="164">
        <f t="shared" si="1100"/>
        <v>257837536.55613333</v>
      </c>
    </row>
    <row r="7036" spans="10:24" x14ac:dyDescent="0.25">
      <c r="J7036">
        <v>7033</v>
      </c>
      <c r="K7036" s="43">
        <v>0.73312745362287257</v>
      </c>
      <c r="L7036">
        <v>5.6695005666752119E-2</v>
      </c>
      <c r="M7036">
        <v>3.6476866729050039E-2</v>
      </c>
      <c r="N7036" s="44">
        <v>0.36576306432375938</v>
      </c>
      <c r="O7036" s="161">
        <f t="shared" si="1091"/>
        <v>6000000</v>
      </c>
      <c r="P7036" s="162">
        <f t="shared" si="1092"/>
        <v>156.25292981875634</v>
      </c>
      <c r="Q7036" s="162">
        <f t="shared" si="1093"/>
        <v>99.137599392633135</v>
      </c>
      <c r="R7036" s="163">
        <f t="shared" si="1094"/>
        <v>1</v>
      </c>
      <c r="S7036" s="161">
        <f t="shared" si="1095"/>
        <v>7000000</v>
      </c>
      <c r="T7036" s="162">
        <f t="shared" si="1096"/>
        <v>182.08430993958544</v>
      </c>
      <c r="U7036" s="162">
        <f t="shared" si="1097"/>
        <v>107.06879969631657</v>
      </c>
      <c r="V7036" s="163">
        <f t="shared" si="1098"/>
        <v>1</v>
      </c>
      <c r="W7036" s="164">
        <f t="shared" si="1099"/>
        <v>292691982.55673927</v>
      </c>
      <c r="X7036" s="164">
        <f t="shared" si="1100"/>
        <v>375108571.70288205</v>
      </c>
    </row>
    <row r="7037" spans="10:24" x14ac:dyDescent="0.25">
      <c r="J7037">
        <v>7034</v>
      </c>
      <c r="K7037" s="43">
        <v>0.19778333179256535</v>
      </c>
      <c r="L7037">
        <v>0.26243366927015976</v>
      </c>
      <c r="M7037">
        <v>0.6704113277362419</v>
      </c>
      <c r="N7037" s="44">
        <v>0.56335422639567301</v>
      </c>
      <c r="O7037" s="161">
        <f t="shared" si="1091"/>
        <v>2000000</v>
      </c>
      <c r="P7037" s="162">
        <f t="shared" si="1092"/>
        <v>170.46209223220319</v>
      </c>
      <c r="Q7037" s="162">
        <f t="shared" si="1093"/>
        <v>143.82098495237383</v>
      </c>
      <c r="R7037" s="163">
        <f t="shared" si="1094"/>
        <v>1</v>
      </c>
      <c r="S7037" s="161">
        <f t="shared" si="1095"/>
        <v>5000000</v>
      </c>
      <c r="T7037" s="162">
        <f t="shared" si="1096"/>
        <v>186.8206974107344</v>
      </c>
      <c r="U7037" s="162">
        <f t="shared" si="1097"/>
        <v>129.41049247618693</v>
      </c>
      <c r="V7037" s="163">
        <f t="shared" si="1098"/>
        <v>1</v>
      </c>
      <c r="W7037" s="164">
        <f t="shared" si="1099"/>
        <v>3282214.5596587136</v>
      </c>
      <c r="X7037" s="164">
        <f t="shared" si="1100"/>
        <v>137051024.6727373</v>
      </c>
    </row>
    <row r="7038" spans="10:24" x14ac:dyDescent="0.25">
      <c r="J7038">
        <v>7035</v>
      </c>
      <c r="K7038" s="43">
        <v>0.99636236228590092</v>
      </c>
      <c r="L7038">
        <v>0.92037531128407013</v>
      </c>
      <c r="M7038">
        <v>0.31973765937925225</v>
      </c>
      <c r="N7038" s="44">
        <v>0.94974153941222028</v>
      </c>
      <c r="O7038" s="161">
        <f t="shared" si="1091"/>
        <v>9000000</v>
      </c>
      <c r="P7038" s="162">
        <f t="shared" si="1092"/>
        <v>201.11400860817594</v>
      </c>
      <c r="Q7038" s="162">
        <f t="shared" si="1093"/>
        <v>125.63134965388141</v>
      </c>
      <c r="R7038" s="163">
        <f t="shared" si="1094"/>
        <v>1</v>
      </c>
      <c r="S7038" s="161">
        <f t="shared" si="1095"/>
        <v>9000000</v>
      </c>
      <c r="T7038" s="162">
        <f t="shared" si="1096"/>
        <v>197.03800286939199</v>
      </c>
      <c r="U7038" s="162">
        <f t="shared" si="1097"/>
        <v>120.31567482694071</v>
      </c>
      <c r="V7038" s="163">
        <f t="shared" si="1098"/>
        <v>1</v>
      </c>
      <c r="W7038" s="164">
        <f t="shared" si="1099"/>
        <v>629343930.5886507</v>
      </c>
      <c r="X7038" s="164">
        <f t="shared" si="1100"/>
        <v>540500952.38206148</v>
      </c>
    </row>
    <row r="7039" spans="10:24" x14ac:dyDescent="0.25">
      <c r="J7039">
        <v>7036</v>
      </c>
      <c r="K7039" s="43">
        <v>0.41621141094595704</v>
      </c>
      <c r="L7039">
        <v>0.83015909184267989</v>
      </c>
      <c r="M7039">
        <v>0.40043944941903709</v>
      </c>
      <c r="N7039" s="44">
        <v>0.27384216288025476</v>
      </c>
      <c r="O7039" s="161">
        <f t="shared" si="1091"/>
        <v>5000000</v>
      </c>
      <c r="P7039" s="162">
        <f t="shared" si="1092"/>
        <v>194.32191195454098</v>
      </c>
      <c r="Q7039" s="162">
        <f t="shared" si="1093"/>
        <v>129.95580387743968</v>
      </c>
      <c r="R7039" s="163">
        <f t="shared" si="1094"/>
        <v>1</v>
      </c>
      <c r="S7039" s="161">
        <f t="shared" si="1095"/>
        <v>6000000</v>
      </c>
      <c r="T7039" s="162">
        <f t="shared" si="1096"/>
        <v>194.77397065151365</v>
      </c>
      <c r="U7039" s="162">
        <f t="shared" si="1097"/>
        <v>122.47790193871984</v>
      </c>
      <c r="V7039" s="163">
        <f t="shared" si="1098"/>
        <v>1</v>
      </c>
      <c r="W7039" s="164">
        <f t="shared" si="1099"/>
        <v>271830540.38550651</v>
      </c>
      <c r="X7039" s="164">
        <f t="shared" si="1100"/>
        <v>283776412.27676284</v>
      </c>
    </row>
    <row r="7040" spans="10:24" x14ac:dyDescent="0.25">
      <c r="J7040">
        <v>7037</v>
      </c>
      <c r="K7040" s="43">
        <v>0.97936101904216688</v>
      </c>
      <c r="L7040">
        <v>0.39274657341074626</v>
      </c>
      <c r="M7040">
        <v>0.96674903050434535</v>
      </c>
      <c r="N7040" s="44">
        <v>0.5235006248862093</v>
      </c>
      <c r="O7040" s="161">
        <f t="shared" si="1091"/>
        <v>9000000</v>
      </c>
      <c r="P7040" s="162">
        <f t="shared" si="1092"/>
        <v>175.91748587507698</v>
      </c>
      <c r="Q7040" s="162">
        <f t="shared" si="1093"/>
        <v>171.70050625440885</v>
      </c>
      <c r="R7040" s="163">
        <f t="shared" si="1094"/>
        <v>1</v>
      </c>
      <c r="S7040" s="161">
        <f t="shared" si="1095"/>
        <v>9000000</v>
      </c>
      <c r="T7040" s="162">
        <f t="shared" si="1096"/>
        <v>188.63916195835898</v>
      </c>
      <c r="U7040" s="162">
        <f t="shared" si="1097"/>
        <v>143.35025312720444</v>
      </c>
      <c r="V7040" s="163">
        <f t="shared" si="1098"/>
        <v>1</v>
      </c>
      <c r="W7040" s="164">
        <f t="shared" si="1099"/>
        <v>-12047183.413986854</v>
      </c>
      <c r="X7040" s="164">
        <f t="shared" si="1100"/>
        <v>257600179.48039091</v>
      </c>
    </row>
    <row r="7041" spans="10:24" x14ac:dyDescent="0.25">
      <c r="J7041">
        <v>7038</v>
      </c>
      <c r="K7041" s="43">
        <v>0.56804195678060443</v>
      </c>
      <c r="L7041">
        <v>0.20702090268570494</v>
      </c>
      <c r="M7041">
        <v>0.375277538172197</v>
      </c>
      <c r="N7041" s="44">
        <v>0.63686677622653443</v>
      </c>
      <c r="O7041" s="161">
        <f t="shared" si="1091"/>
        <v>6000000</v>
      </c>
      <c r="P7041" s="162">
        <f t="shared" si="1092"/>
        <v>167.74797567574538</v>
      </c>
      <c r="Q7041" s="162">
        <f t="shared" si="1093"/>
        <v>128.64184928825318</v>
      </c>
      <c r="R7041" s="163">
        <f t="shared" si="1094"/>
        <v>1</v>
      </c>
      <c r="S7041" s="161">
        <f t="shared" si="1095"/>
        <v>6000000</v>
      </c>
      <c r="T7041" s="162">
        <f t="shared" si="1096"/>
        <v>185.91599189191513</v>
      </c>
      <c r="U7041" s="162">
        <f t="shared" si="1097"/>
        <v>121.82092464412659</v>
      </c>
      <c r="V7041" s="163">
        <f t="shared" si="1098"/>
        <v>1</v>
      </c>
      <c r="W7041" s="164">
        <f t="shared" si="1099"/>
        <v>184636758.32495317</v>
      </c>
      <c r="X7041" s="164">
        <f t="shared" si="1100"/>
        <v>234570403.48673123</v>
      </c>
    </row>
    <row r="7042" spans="10:24" x14ac:dyDescent="0.25">
      <c r="J7042">
        <v>7039</v>
      </c>
      <c r="K7042" s="43">
        <v>0.82428294338930042</v>
      </c>
      <c r="L7042">
        <v>0.99223802860639121</v>
      </c>
      <c r="M7042">
        <v>0.82625100467161749</v>
      </c>
      <c r="N7042" s="44">
        <v>0.2343564248995148</v>
      </c>
      <c r="O7042" s="161">
        <f t="shared" si="1091"/>
        <v>7000000</v>
      </c>
      <c r="P7042" s="162">
        <f t="shared" si="1092"/>
        <v>216.29879267697788</v>
      </c>
      <c r="Q7042" s="162">
        <f t="shared" si="1093"/>
        <v>153.78906864171759</v>
      </c>
      <c r="R7042" s="163">
        <f t="shared" si="1094"/>
        <v>1</v>
      </c>
      <c r="S7042" s="161">
        <f t="shared" si="1095"/>
        <v>7000000</v>
      </c>
      <c r="T7042" s="162">
        <f t="shared" si="1096"/>
        <v>202.09959755899263</v>
      </c>
      <c r="U7042" s="162">
        <f t="shared" si="1097"/>
        <v>134.39453432085881</v>
      </c>
      <c r="V7042" s="163">
        <f t="shared" si="1098"/>
        <v>1</v>
      </c>
      <c r="W7042" s="164">
        <f t="shared" si="1099"/>
        <v>387568068.24682206</v>
      </c>
      <c r="X7042" s="164">
        <f t="shared" si="1100"/>
        <v>323935442.6669367</v>
      </c>
    </row>
    <row r="7043" spans="10:24" x14ac:dyDescent="0.25">
      <c r="J7043">
        <v>7040</v>
      </c>
      <c r="K7043" s="43">
        <v>0.42761812067467908</v>
      </c>
      <c r="L7043">
        <v>0.36982208158050756</v>
      </c>
      <c r="M7043">
        <v>0.71933376928217341</v>
      </c>
      <c r="N7043" s="44">
        <v>0.26621171239867192</v>
      </c>
      <c r="O7043" s="161">
        <f t="shared" si="1091"/>
        <v>5000000</v>
      </c>
      <c r="P7043" s="162">
        <f t="shared" si="1092"/>
        <v>175.01513093699469</v>
      </c>
      <c r="Q7043" s="162">
        <f t="shared" si="1093"/>
        <v>146.61726977643431</v>
      </c>
      <c r="R7043" s="163">
        <f t="shared" si="1094"/>
        <v>1</v>
      </c>
      <c r="S7043" s="161">
        <f t="shared" si="1095"/>
        <v>6000000</v>
      </c>
      <c r="T7043" s="162">
        <f t="shared" si="1096"/>
        <v>188.33837697899824</v>
      </c>
      <c r="U7043" s="162">
        <f t="shared" si="1097"/>
        <v>130.80863488821717</v>
      </c>
      <c r="V7043" s="163">
        <f t="shared" si="1098"/>
        <v>1</v>
      </c>
      <c r="W7043" s="164">
        <f t="shared" si="1099"/>
        <v>91989305.802801907</v>
      </c>
      <c r="X7043" s="164">
        <f t="shared" si="1100"/>
        <v>195178452.54468644</v>
      </c>
    </row>
    <row r="7044" spans="10:24" x14ac:dyDescent="0.25">
      <c r="J7044">
        <v>7041</v>
      </c>
      <c r="K7044" s="43">
        <v>0.33724957562688718</v>
      </c>
      <c r="L7044">
        <v>0.24866059989682809</v>
      </c>
      <c r="M7044">
        <v>0.59382883319830315</v>
      </c>
      <c r="N7044" s="44">
        <v>6.3153585783911281E-2</v>
      </c>
      <c r="O7044" s="161">
        <f t="shared" si="1091"/>
        <v>5000000</v>
      </c>
      <c r="P7044" s="162">
        <f t="shared" si="1092"/>
        <v>169.81933984728013</v>
      </c>
      <c r="Q7044" s="162">
        <f t="shared" si="1093"/>
        <v>139.74810715618509</v>
      </c>
      <c r="R7044" s="163">
        <f t="shared" si="1094"/>
        <v>1</v>
      </c>
      <c r="S7044" s="161">
        <f t="shared" si="1095"/>
        <v>6000000</v>
      </c>
      <c r="T7044" s="162">
        <f t="shared" si="1096"/>
        <v>186.60644661576004</v>
      </c>
      <c r="U7044" s="162">
        <f t="shared" si="1097"/>
        <v>127.37405357809254</v>
      </c>
      <c r="V7044" s="163">
        <f t="shared" si="1098"/>
        <v>0.9</v>
      </c>
      <c r="W7044" s="164">
        <f t="shared" si="1099"/>
        <v>100356163.45547524</v>
      </c>
      <c r="X7044" s="164">
        <f t="shared" si="1100"/>
        <v>169854922.40340447</v>
      </c>
    </row>
    <row r="7045" spans="10:24" x14ac:dyDescent="0.25">
      <c r="J7045">
        <v>7042</v>
      </c>
      <c r="K7045" s="43">
        <v>0.80409154998168852</v>
      </c>
      <c r="L7045">
        <v>0.72052283227785807</v>
      </c>
      <c r="M7045">
        <v>0.74071502253851651</v>
      </c>
      <c r="N7045" s="44">
        <v>0.68845046787070729</v>
      </c>
      <c r="O7045" s="161">
        <f t="shared" ref="O7045:O7108" si="1101">VLOOKUP(K7045,$E$5:$H$10,4)</f>
        <v>7000000</v>
      </c>
      <c r="P7045" s="162">
        <f t="shared" ref="P7045:P7108" si="1102">_xlfn.NORM.INV(L7045,$E$12,$E$13)</f>
        <v>188.76593067516924</v>
      </c>
      <c r="Q7045" s="162">
        <f t="shared" ref="Q7045:Q7108" si="1103">_xlfn.NORM.INV(M7045,$E$15,$E$16)</f>
        <v>147.91102693301207</v>
      </c>
      <c r="R7045" s="163">
        <f t="shared" ref="R7045:R7108" si="1104">VLOOKUP(N7045,$E$19:$H$21,4)</f>
        <v>1</v>
      </c>
      <c r="S7045" s="161">
        <f t="shared" ref="S7045:S7108" si="1105">VLOOKUP(K7045,$G$5:$H$10,2)</f>
        <v>7000000</v>
      </c>
      <c r="T7045" s="162">
        <f t="shared" ref="T7045:T7108" si="1106">_xlfn.NORM.INV(L7045,$G$12,$G$13)</f>
        <v>192.92197689172309</v>
      </c>
      <c r="U7045" s="162">
        <f t="shared" ref="U7045:U7108" si="1107">_xlfn.NORM.INV(M7045,$G$15,$G$16)</f>
        <v>131.45551346650603</v>
      </c>
      <c r="V7045" s="163">
        <f t="shared" ref="V7045:V7108" si="1108">VLOOKUP(N7045,$G$19:$H$21,2)</f>
        <v>1</v>
      </c>
      <c r="W7045" s="164">
        <f t="shared" ref="W7045:W7108" si="1109">O7045*(P7045-Q7045)*R7045-$D$23-$D$24</f>
        <v>235984326.19510025</v>
      </c>
      <c r="X7045" s="164">
        <f t="shared" ref="X7045:X7108" si="1110">S7045*(T7045-U7045)*V7045-$F$23-$F$24</f>
        <v>280265243.97651941</v>
      </c>
    </row>
    <row r="7046" spans="10:24" x14ac:dyDescent="0.25">
      <c r="J7046">
        <v>7043</v>
      </c>
      <c r="K7046" s="43">
        <v>0.64966236551392142</v>
      </c>
      <c r="L7046">
        <v>0.82038145951031549</v>
      </c>
      <c r="M7046">
        <v>0.23868125497858417</v>
      </c>
      <c r="N7046" s="44">
        <v>0.64263183947808578</v>
      </c>
      <c r="O7046" s="161">
        <f t="shared" si="1101"/>
        <v>6000000</v>
      </c>
      <c r="P7046" s="162">
        <f t="shared" si="1102"/>
        <v>193.752296838695</v>
      </c>
      <c r="Q7046" s="162">
        <f t="shared" si="1103"/>
        <v>120.78897978598808</v>
      </c>
      <c r="R7046" s="163">
        <f t="shared" si="1104"/>
        <v>1</v>
      </c>
      <c r="S7046" s="161">
        <f t="shared" si="1105"/>
        <v>7000000</v>
      </c>
      <c r="T7046" s="162">
        <f t="shared" si="1106"/>
        <v>194.58409894623168</v>
      </c>
      <c r="U7046" s="162">
        <f t="shared" si="1107"/>
        <v>117.89448989299405</v>
      </c>
      <c r="V7046" s="163">
        <f t="shared" si="1108"/>
        <v>1</v>
      </c>
      <c r="W7046" s="164">
        <f t="shared" si="1109"/>
        <v>387779902.31624156</v>
      </c>
      <c r="X7046" s="164">
        <f t="shared" si="1110"/>
        <v>386827263.37266344</v>
      </c>
    </row>
    <row r="7047" spans="10:24" x14ac:dyDescent="0.25">
      <c r="J7047">
        <v>7044</v>
      </c>
      <c r="K7047" s="43">
        <v>0.16113942023178063</v>
      </c>
      <c r="L7047">
        <v>0.45543280589384505</v>
      </c>
      <c r="M7047">
        <v>0.97505601523952856</v>
      </c>
      <c r="N7047" s="44">
        <v>0.44227940850170411</v>
      </c>
      <c r="O7047" s="161">
        <f t="shared" si="1101"/>
        <v>2000000</v>
      </c>
      <c r="P7047" s="162">
        <f t="shared" si="1102"/>
        <v>178.32079843566447</v>
      </c>
      <c r="Q7047" s="162">
        <f t="shared" si="1103"/>
        <v>174.21846622818822</v>
      </c>
      <c r="R7047" s="163">
        <f t="shared" si="1104"/>
        <v>1</v>
      </c>
      <c r="S7047" s="161">
        <f t="shared" si="1105"/>
        <v>5000000</v>
      </c>
      <c r="T7047" s="162">
        <f t="shared" si="1106"/>
        <v>189.4402661452215</v>
      </c>
      <c r="U7047" s="162">
        <f t="shared" si="1107"/>
        <v>144.60923311409411</v>
      </c>
      <c r="V7047" s="163">
        <f t="shared" si="1108"/>
        <v>1</v>
      </c>
      <c r="W7047" s="164">
        <f t="shared" si="1109"/>
        <v>-41795335.585047498</v>
      </c>
      <c r="X7047" s="164">
        <f t="shared" si="1110"/>
        <v>74155165.155636936</v>
      </c>
    </row>
    <row r="7048" spans="10:24" x14ac:dyDescent="0.25">
      <c r="J7048">
        <v>7045</v>
      </c>
      <c r="K7048" s="43">
        <v>2.8236782471971367E-2</v>
      </c>
      <c r="L7048">
        <v>0.28819245873857713</v>
      </c>
      <c r="M7048">
        <v>0.12657541111816684</v>
      </c>
      <c r="N7048" s="44">
        <v>0.95497288250336387</v>
      </c>
      <c r="O7048" s="161">
        <f t="shared" si="1101"/>
        <v>1000000</v>
      </c>
      <c r="P7048" s="162">
        <f t="shared" si="1102"/>
        <v>171.61990517857637</v>
      </c>
      <c r="Q7048" s="162">
        <f t="shared" si="1103"/>
        <v>112.14540540416697</v>
      </c>
      <c r="R7048" s="163">
        <f t="shared" si="1104"/>
        <v>1</v>
      </c>
      <c r="S7048" s="161">
        <f t="shared" si="1105"/>
        <v>1000000</v>
      </c>
      <c r="T7048" s="162">
        <f t="shared" si="1106"/>
        <v>187.20663505952547</v>
      </c>
      <c r="U7048" s="162">
        <f t="shared" si="1107"/>
        <v>113.57270270208349</v>
      </c>
      <c r="V7048" s="163">
        <f t="shared" si="1108"/>
        <v>1</v>
      </c>
      <c r="W7048" s="164">
        <f t="shared" si="1109"/>
        <v>9474499.7744094059</v>
      </c>
      <c r="X7048" s="164">
        <f t="shared" si="1110"/>
        <v>-76366067.642558023</v>
      </c>
    </row>
    <row r="7049" spans="10:24" x14ac:dyDescent="0.25">
      <c r="J7049">
        <v>7046</v>
      </c>
      <c r="K7049" s="43">
        <v>0.20430965186508288</v>
      </c>
      <c r="L7049">
        <v>0.18909507192203179</v>
      </c>
      <c r="M7049">
        <v>0.88424288208908064</v>
      </c>
      <c r="N7049" s="44">
        <v>0.61826538769707906</v>
      </c>
      <c r="O7049" s="161">
        <f t="shared" si="1101"/>
        <v>2000000</v>
      </c>
      <c r="P7049" s="162">
        <f t="shared" si="1102"/>
        <v>166.78146127088957</v>
      </c>
      <c r="Q7049" s="162">
        <f t="shared" si="1103"/>
        <v>158.92934682809118</v>
      </c>
      <c r="R7049" s="163">
        <f t="shared" si="1104"/>
        <v>1</v>
      </c>
      <c r="S7049" s="161">
        <f t="shared" si="1105"/>
        <v>5000000</v>
      </c>
      <c r="T7049" s="162">
        <f t="shared" si="1106"/>
        <v>185.59382042362986</v>
      </c>
      <c r="U7049" s="162">
        <f t="shared" si="1107"/>
        <v>136.96467341404559</v>
      </c>
      <c r="V7049" s="163">
        <f t="shared" si="1108"/>
        <v>1</v>
      </c>
      <c r="W7049" s="164">
        <f t="shared" si="1109"/>
        <v>-34295771.114403233</v>
      </c>
      <c r="X7049" s="164">
        <f t="shared" si="1110"/>
        <v>93145735.04792136</v>
      </c>
    </row>
    <row r="7050" spans="10:24" x14ac:dyDescent="0.25">
      <c r="J7050">
        <v>7047</v>
      </c>
      <c r="K7050" s="43">
        <v>5.3007102286104835E-2</v>
      </c>
      <c r="L7050">
        <v>0.13317792478557977</v>
      </c>
      <c r="M7050">
        <v>0.38624055978060678</v>
      </c>
      <c r="N7050" s="44">
        <v>0.48278318973265844</v>
      </c>
      <c r="O7050" s="161">
        <f t="shared" si="1101"/>
        <v>2000000</v>
      </c>
      <c r="P7050" s="162">
        <f t="shared" si="1102"/>
        <v>163.32759273075106</v>
      </c>
      <c r="Q7050" s="162">
        <f t="shared" si="1103"/>
        <v>129.21737968485948</v>
      </c>
      <c r="R7050" s="163">
        <f t="shared" si="1104"/>
        <v>1</v>
      </c>
      <c r="S7050" s="161">
        <f t="shared" si="1105"/>
        <v>2000000</v>
      </c>
      <c r="T7050" s="162">
        <f t="shared" si="1106"/>
        <v>184.44253091025035</v>
      </c>
      <c r="U7050" s="162">
        <f t="shared" si="1107"/>
        <v>122.10868984242974</v>
      </c>
      <c r="V7050" s="163">
        <f t="shared" si="1108"/>
        <v>1</v>
      </c>
      <c r="W7050" s="164">
        <f t="shared" si="1109"/>
        <v>18220426.091783166</v>
      </c>
      <c r="X7050" s="164">
        <f t="shared" si="1110"/>
        <v>-25332317.864358768</v>
      </c>
    </row>
    <row r="7051" spans="10:24" x14ac:dyDescent="0.25">
      <c r="J7051">
        <v>7048</v>
      </c>
      <c r="K7051" s="43">
        <v>0.99186035201658129</v>
      </c>
      <c r="L7051">
        <v>0.40505081502603757</v>
      </c>
      <c r="M7051">
        <v>0.7478393728202638</v>
      </c>
      <c r="N7051" s="44">
        <v>6.2606509013876321E-2</v>
      </c>
      <c r="O7051" s="161">
        <f t="shared" si="1101"/>
        <v>9000000</v>
      </c>
      <c r="P7051" s="162">
        <f t="shared" si="1102"/>
        <v>176.39557614460833</v>
      </c>
      <c r="Q7051" s="162">
        <f t="shared" si="1103"/>
        <v>148.35412078088788</v>
      </c>
      <c r="R7051" s="163">
        <f t="shared" si="1104"/>
        <v>1</v>
      </c>
      <c r="S7051" s="161">
        <f t="shared" si="1105"/>
        <v>9000000</v>
      </c>
      <c r="T7051" s="162">
        <f t="shared" si="1106"/>
        <v>188.79852538153611</v>
      </c>
      <c r="U7051" s="162">
        <f t="shared" si="1107"/>
        <v>131.67706039044393</v>
      </c>
      <c r="V7051" s="163">
        <f t="shared" si="1108"/>
        <v>0.9</v>
      </c>
      <c r="W7051" s="164">
        <f t="shared" si="1109"/>
        <v>202373098.27348399</v>
      </c>
      <c r="X7051" s="164">
        <f t="shared" si="1110"/>
        <v>312683866.42784673</v>
      </c>
    </row>
    <row r="7052" spans="10:24" x14ac:dyDescent="0.25">
      <c r="J7052">
        <v>7049</v>
      </c>
      <c r="K7052" s="43">
        <v>0.63237172071886538</v>
      </c>
      <c r="L7052">
        <v>0.64436386440634785</v>
      </c>
      <c r="M7052">
        <v>8.2984298076439034E-2</v>
      </c>
      <c r="N7052" s="44">
        <v>0.93537076092044313</v>
      </c>
      <c r="O7052" s="161">
        <f t="shared" si="1101"/>
        <v>6000000</v>
      </c>
      <c r="P7052" s="162">
        <f t="shared" si="1102"/>
        <v>185.5522189516638</v>
      </c>
      <c r="Q7052" s="162">
        <f t="shared" si="1103"/>
        <v>107.29451315577342</v>
      </c>
      <c r="R7052" s="163">
        <f t="shared" si="1104"/>
        <v>1</v>
      </c>
      <c r="S7052" s="161">
        <f t="shared" si="1105"/>
        <v>7000000</v>
      </c>
      <c r="T7052" s="162">
        <f t="shared" si="1106"/>
        <v>191.8507396505546</v>
      </c>
      <c r="U7052" s="162">
        <f t="shared" si="1107"/>
        <v>111.14725657788671</v>
      </c>
      <c r="V7052" s="163">
        <f t="shared" si="1108"/>
        <v>1</v>
      </c>
      <c r="W7052" s="164">
        <f t="shared" si="1109"/>
        <v>419546234.77534235</v>
      </c>
      <c r="X7052" s="164">
        <f t="shared" si="1110"/>
        <v>414924381.50867522</v>
      </c>
    </row>
    <row r="7053" spans="10:24" x14ac:dyDescent="0.25">
      <c r="J7053">
        <v>7050</v>
      </c>
      <c r="K7053" s="43">
        <v>0.6824298532890638</v>
      </c>
      <c r="L7053">
        <v>0.11217079419504261</v>
      </c>
      <c r="M7053">
        <v>0.720355035326251</v>
      </c>
      <c r="N7053" s="44">
        <v>0.83412140649676925</v>
      </c>
      <c r="O7053" s="161">
        <f t="shared" si="1101"/>
        <v>6000000</v>
      </c>
      <c r="P7053" s="162">
        <f t="shared" si="1102"/>
        <v>161.77403629203479</v>
      </c>
      <c r="Q7053" s="162">
        <f t="shared" si="1103"/>
        <v>146.67793055726466</v>
      </c>
      <c r="R7053" s="163">
        <f t="shared" si="1104"/>
        <v>1</v>
      </c>
      <c r="S7053" s="161">
        <f t="shared" si="1105"/>
        <v>7000000</v>
      </c>
      <c r="T7053" s="162">
        <f t="shared" si="1106"/>
        <v>183.92467876401159</v>
      </c>
      <c r="U7053" s="162">
        <f t="shared" si="1107"/>
        <v>130.83896527863232</v>
      </c>
      <c r="V7053" s="163">
        <f t="shared" si="1108"/>
        <v>1</v>
      </c>
      <c r="W7053" s="164">
        <f t="shared" si="1109"/>
        <v>40576634.408620805</v>
      </c>
      <c r="X7053" s="164">
        <f t="shared" si="1110"/>
        <v>221599994.39765489</v>
      </c>
    </row>
    <row r="7054" spans="10:24" x14ac:dyDescent="0.25">
      <c r="J7054">
        <v>7051</v>
      </c>
      <c r="K7054" s="43">
        <v>0.12668643009031033</v>
      </c>
      <c r="L7054">
        <v>0.58337424429924423</v>
      </c>
      <c r="M7054">
        <v>0.82768002903585713</v>
      </c>
      <c r="N7054" s="44">
        <v>0.21429314763161467</v>
      </c>
      <c r="O7054" s="161">
        <f t="shared" si="1101"/>
        <v>2000000</v>
      </c>
      <c r="P7054" s="162">
        <f t="shared" si="1102"/>
        <v>183.15799859610112</v>
      </c>
      <c r="Q7054" s="162">
        <f t="shared" si="1103"/>
        <v>153.90074175429183</v>
      </c>
      <c r="R7054" s="163">
        <f t="shared" si="1104"/>
        <v>1</v>
      </c>
      <c r="S7054" s="161">
        <f t="shared" si="1105"/>
        <v>2000000</v>
      </c>
      <c r="T7054" s="162">
        <f t="shared" si="1106"/>
        <v>191.05266619870036</v>
      </c>
      <c r="U7054" s="162">
        <f t="shared" si="1107"/>
        <v>134.45037087714593</v>
      </c>
      <c r="V7054" s="163">
        <f t="shared" si="1108"/>
        <v>1</v>
      </c>
      <c r="W7054" s="164">
        <f t="shared" si="1109"/>
        <v>8514513.6836185902</v>
      </c>
      <c r="X7054" s="164">
        <f t="shared" si="1110"/>
        <v>-36795409.356891125</v>
      </c>
    </row>
    <row r="7055" spans="10:24" x14ac:dyDescent="0.25">
      <c r="J7055">
        <v>7052</v>
      </c>
      <c r="K7055" s="43">
        <v>0.29563883531188984</v>
      </c>
      <c r="L7055">
        <v>0.22485688209967047</v>
      </c>
      <c r="M7055">
        <v>0.72158717824227725</v>
      </c>
      <c r="N7055" s="44">
        <v>0.91714083910040145</v>
      </c>
      <c r="O7055" s="161">
        <f t="shared" si="1101"/>
        <v>2000000</v>
      </c>
      <c r="P7055" s="162">
        <f t="shared" si="1102"/>
        <v>168.66161533143637</v>
      </c>
      <c r="Q7055" s="162">
        <f t="shared" si="1103"/>
        <v>146.75126025780153</v>
      </c>
      <c r="R7055" s="163">
        <f t="shared" si="1104"/>
        <v>1</v>
      </c>
      <c r="S7055" s="161">
        <f t="shared" si="1105"/>
        <v>5000000</v>
      </c>
      <c r="T7055" s="162">
        <f t="shared" si="1106"/>
        <v>186.22053844381213</v>
      </c>
      <c r="U7055" s="162">
        <f t="shared" si="1107"/>
        <v>130.87563012890075</v>
      </c>
      <c r="V7055" s="163">
        <f t="shared" si="1108"/>
        <v>1</v>
      </c>
      <c r="W7055" s="164">
        <f t="shared" si="1109"/>
        <v>-6179289.8527303338</v>
      </c>
      <c r="X7055" s="164">
        <f t="shared" si="1110"/>
        <v>126724541.57455689</v>
      </c>
    </row>
    <row r="7056" spans="10:24" x14ac:dyDescent="0.25">
      <c r="J7056">
        <v>7053</v>
      </c>
      <c r="K7056" s="43">
        <v>5.5675049031558288E-3</v>
      </c>
      <c r="L7056">
        <v>0.85227538441791839</v>
      </c>
      <c r="M7056">
        <v>7.2081003124045528E-2</v>
      </c>
      <c r="N7056" s="44">
        <v>0.39499195504912399</v>
      </c>
      <c r="O7056" s="161">
        <f t="shared" si="1101"/>
        <v>1000000</v>
      </c>
      <c r="P7056" s="162">
        <f t="shared" si="1102"/>
        <v>195.69363276283562</v>
      </c>
      <c r="Q7056" s="162">
        <f t="shared" si="1103"/>
        <v>105.79067715769162</v>
      </c>
      <c r="R7056" s="163">
        <f t="shared" si="1104"/>
        <v>1</v>
      </c>
      <c r="S7056" s="161">
        <f t="shared" si="1105"/>
        <v>1000000</v>
      </c>
      <c r="T7056" s="162">
        <f t="shared" si="1106"/>
        <v>195.23121092094522</v>
      </c>
      <c r="U7056" s="162">
        <f t="shared" si="1107"/>
        <v>110.39533857884581</v>
      </c>
      <c r="V7056" s="163">
        <f t="shared" si="1108"/>
        <v>1</v>
      </c>
      <c r="W7056" s="164">
        <f t="shared" si="1109"/>
        <v>39902955.605143994</v>
      </c>
      <c r="X7056" s="164">
        <f t="shared" si="1110"/>
        <v>-65164127.657900587</v>
      </c>
    </row>
    <row r="7057" spans="10:24" x14ac:dyDescent="0.25">
      <c r="J7057">
        <v>7054</v>
      </c>
      <c r="K7057" s="43">
        <v>0.37898439109979409</v>
      </c>
      <c r="L7057">
        <v>0.41582944506365038</v>
      </c>
      <c r="M7057">
        <v>0.3541062196836996</v>
      </c>
      <c r="N7057" s="44">
        <v>0.62415517342140614</v>
      </c>
      <c r="O7057" s="161">
        <f t="shared" si="1101"/>
        <v>5000000</v>
      </c>
      <c r="P7057" s="162">
        <f t="shared" si="1102"/>
        <v>176.81138302351602</v>
      </c>
      <c r="Q7057" s="162">
        <f t="shared" si="1103"/>
        <v>127.51484169436409</v>
      </c>
      <c r="R7057" s="163">
        <f t="shared" si="1104"/>
        <v>1</v>
      </c>
      <c r="S7057" s="161">
        <f t="shared" si="1105"/>
        <v>6000000</v>
      </c>
      <c r="T7057" s="162">
        <f t="shared" si="1106"/>
        <v>188.93712767450535</v>
      </c>
      <c r="U7057" s="162">
        <f t="shared" si="1107"/>
        <v>121.25742084718205</v>
      </c>
      <c r="V7057" s="163">
        <f t="shared" si="1108"/>
        <v>1</v>
      </c>
      <c r="W7057" s="164">
        <f t="shared" si="1109"/>
        <v>196482706.64575961</v>
      </c>
      <c r="X7057" s="164">
        <f t="shared" si="1110"/>
        <v>256078240.96393979</v>
      </c>
    </row>
    <row r="7058" spans="10:24" x14ac:dyDescent="0.25">
      <c r="J7058">
        <v>7055</v>
      </c>
      <c r="K7058" s="43">
        <v>0.5177728747145327</v>
      </c>
      <c r="L7058">
        <v>0.23847491035676638</v>
      </c>
      <c r="M7058">
        <v>0.79279741217161614</v>
      </c>
      <c r="N7058" s="44">
        <v>0.31988559832224694</v>
      </c>
      <c r="O7058" s="161">
        <f t="shared" si="1101"/>
        <v>5000000</v>
      </c>
      <c r="P7058" s="162">
        <f t="shared" si="1102"/>
        <v>169.33174609242911</v>
      </c>
      <c r="Q7058" s="162">
        <f t="shared" si="1103"/>
        <v>151.3233208488823</v>
      </c>
      <c r="R7058" s="163">
        <f t="shared" si="1104"/>
        <v>1</v>
      </c>
      <c r="S7058" s="161">
        <f t="shared" si="1105"/>
        <v>6000000</v>
      </c>
      <c r="T7058" s="162">
        <f t="shared" si="1106"/>
        <v>186.44391536414304</v>
      </c>
      <c r="U7058" s="162">
        <f t="shared" si="1107"/>
        <v>133.16166042444115</v>
      </c>
      <c r="V7058" s="163">
        <f t="shared" si="1108"/>
        <v>1</v>
      </c>
      <c r="W7058" s="164">
        <f t="shared" si="1109"/>
        <v>40042126.217734054</v>
      </c>
      <c r="X7058" s="164">
        <f t="shared" si="1110"/>
        <v>169693529.63821131</v>
      </c>
    </row>
    <row r="7059" spans="10:24" x14ac:dyDescent="0.25">
      <c r="J7059">
        <v>7056</v>
      </c>
      <c r="K7059" s="43">
        <v>0.79858212392792316</v>
      </c>
      <c r="L7059">
        <v>0.89401885236885759</v>
      </c>
      <c r="M7059">
        <v>0.5907028806852197</v>
      </c>
      <c r="N7059" s="44">
        <v>0.49977499876254983</v>
      </c>
      <c r="O7059" s="161">
        <f t="shared" si="1101"/>
        <v>7000000</v>
      </c>
      <c r="P7059" s="162">
        <f t="shared" si="1102"/>
        <v>198.72281681195992</v>
      </c>
      <c r="Q7059" s="162">
        <f t="shared" si="1103"/>
        <v>139.58706834950064</v>
      </c>
      <c r="R7059" s="163">
        <f t="shared" si="1104"/>
        <v>1</v>
      </c>
      <c r="S7059" s="161">
        <f t="shared" si="1105"/>
        <v>7000000</v>
      </c>
      <c r="T7059" s="162">
        <f t="shared" si="1106"/>
        <v>196.24093893731998</v>
      </c>
      <c r="U7059" s="162">
        <f t="shared" si="1107"/>
        <v>127.29353417475032</v>
      </c>
      <c r="V7059" s="163">
        <f t="shared" si="1108"/>
        <v>1</v>
      </c>
      <c r="W7059" s="164">
        <f t="shared" si="1109"/>
        <v>363950239.23721492</v>
      </c>
      <c r="X7059" s="164">
        <f t="shared" si="1110"/>
        <v>332631833.3379876</v>
      </c>
    </row>
    <row r="7060" spans="10:24" x14ac:dyDescent="0.25">
      <c r="J7060">
        <v>7057</v>
      </c>
      <c r="K7060" s="43">
        <v>5.9710018316169622E-2</v>
      </c>
      <c r="L7060">
        <v>0.79085424359039658</v>
      </c>
      <c r="M7060">
        <v>0.28471387302912854</v>
      </c>
      <c r="N7060" s="44">
        <v>0.30445067059835995</v>
      </c>
      <c r="O7060" s="161">
        <f t="shared" si="1101"/>
        <v>2000000</v>
      </c>
      <c r="P7060" s="162">
        <f t="shared" si="1102"/>
        <v>192.14083277241883</v>
      </c>
      <c r="Q7060" s="162">
        <f t="shared" si="1103"/>
        <v>123.62211023497105</v>
      </c>
      <c r="R7060" s="163">
        <f t="shared" si="1104"/>
        <v>1</v>
      </c>
      <c r="S7060" s="161">
        <f t="shared" si="1105"/>
        <v>2000000</v>
      </c>
      <c r="T7060" s="162">
        <f t="shared" si="1106"/>
        <v>194.04694425747294</v>
      </c>
      <c r="U7060" s="162">
        <f t="shared" si="1107"/>
        <v>119.31105511748552</v>
      </c>
      <c r="V7060" s="163">
        <f t="shared" si="1108"/>
        <v>1</v>
      </c>
      <c r="W7060" s="164">
        <f t="shared" si="1109"/>
        <v>87037445.074895561</v>
      </c>
      <c r="X7060" s="164">
        <f t="shared" si="1110"/>
        <v>-528221.72002515197</v>
      </c>
    </row>
    <row r="7061" spans="10:24" x14ac:dyDescent="0.25">
      <c r="J7061">
        <v>7058</v>
      </c>
      <c r="K7061" s="43">
        <v>0.64047372570168748</v>
      </c>
      <c r="L7061">
        <v>0.62543157398608185</v>
      </c>
      <c r="M7061">
        <v>0.65284194350904567</v>
      </c>
      <c r="N7061" s="44">
        <v>0.731587980240613</v>
      </c>
      <c r="O7061" s="161">
        <f t="shared" si="1101"/>
        <v>6000000</v>
      </c>
      <c r="P7061" s="162">
        <f t="shared" si="1102"/>
        <v>184.79666552948134</v>
      </c>
      <c r="Q7061" s="162">
        <f t="shared" si="1103"/>
        <v>142.86009121215329</v>
      </c>
      <c r="R7061" s="163">
        <f t="shared" si="1104"/>
        <v>1</v>
      </c>
      <c r="S7061" s="161">
        <f t="shared" si="1105"/>
        <v>7000000</v>
      </c>
      <c r="T7061" s="162">
        <f t="shared" si="1106"/>
        <v>191.59888850982711</v>
      </c>
      <c r="U7061" s="162">
        <f t="shared" si="1107"/>
        <v>128.93004560607665</v>
      </c>
      <c r="V7061" s="163">
        <f t="shared" si="1108"/>
        <v>1</v>
      </c>
      <c r="W7061" s="164">
        <f t="shared" si="1109"/>
        <v>201619445.9039683</v>
      </c>
      <c r="X7061" s="164">
        <f t="shared" si="1110"/>
        <v>288681900.32625324</v>
      </c>
    </row>
    <row r="7062" spans="10:24" x14ac:dyDescent="0.25">
      <c r="J7062">
        <v>7059</v>
      </c>
      <c r="K7062" s="43">
        <v>0.98765593920100547</v>
      </c>
      <c r="L7062">
        <v>0.32359650986732158</v>
      </c>
      <c r="M7062">
        <v>0.38553392175276258</v>
      </c>
      <c r="N7062" s="44">
        <v>0.66858658933650861</v>
      </c>
      <c r="O7062" s="161">
        <f t="shared" si="1101"/>
        <v>9000000</v>
      </c>
      <c r="P7062" s="162">
        <f t="shared" si="1102"/>
        <v>173.1350225507218</v>
      </c>
      <c r="Q7062" s="162">
        <f t="shared" si="1103"/>
        <v>129.18043210765953</v>
      </c>
      <c r="R7062" s="163">
        <f t="shared" si="1104"/>
        <v>1</v>
      </c>
      <c r="S7062" s="161">
        <f t="shared" si="1105"/>
        <v>9000000</v>
      </c>
      <c r="T7062" s="162">
        <f t="shared" si="1106"/>
        <v>187.71167418357393</v>
      </c>
      <c r="U7062" s="162">
        <f t="shared" si="1107"/>
        <v>122.09021605382976</v>
      </c>
      <c r="V7062" s="163">
        <f t="shared" si="1108"/>
        <v>1</v>
      </c>
      <c r="W7062" s="164">
        <f t="shared" si="1109"/>
        <v>345591313.98756045</v>
      </c>
      <c r="X7062" s="164">
        <f t="shared" si="1110"/>
        <v>440593123.16769755</v>
      </c>
    </row>
    <row r="7063" spans="10:24" x14ac:dyDescent="0.25">
      <c r="J7063">
        <v>7060</v>
      </c>
      <c r="K7063" s="43">
        <v>0.19948711644653405</v>
      </c>
      <c r="L7063">
        <v>0.74917342135045772</v>
      </c>
      <c r="M7063">
        <v>0.79471237106258341</v>
      </c>
      <c r="N7063" s="44">
        <v>0.95298758331453426</v>
      </c>
      <c r="O7063" s="161">
        <f t="shared" si="1101"/>
        <v>2000000</v>
      </c>
      <c r="P7063" s="162">
        <f t="shared" si="1102"/>
        <v>190.07836342317108</v>
      </c>
      <c r="Q7063" s="162">
        <f t="shared" si="1103"/>
        <v>151.45763443704541</v>
      </c>
      <c r="R7063" s="163">
        <f t="shared" si="1104"/>
        <v>1</v>
      </c>
      <c r="S7063" s="161">
        <f t="shared" si="1105"/>
        <v>5000000</v>
      </c>
      <c r="T7063" s="162">
        <f t="shared" si="1106"/>
        <v>193.35945447439036</v>
      </c>
      <c r="U7063" s="162">
        <f t="shared" si="1107"/>
        <v>133.22881721852269</v>
      </c>
      <c r="V7063" s="163">
        <f t="shared" si="1108"/>
        <v>1</v>
      </c>
      <c r="W7063" s="164">
        <f t="shared" si="1109"/>
        <v>27241457.972251341</v>
      </c>
      <c r="X7063" s="164">
        <f t="shared" si="1110"/>
        <v>150653186.27933836</v>
      </c>
    </row>
    <row r="7064" spans="10:24" x14ac:dyDescent="0.25">
      <c r="J7064">
        <v>7061</v>
      </c>
      <c r="K7064" s="43">
        <v>0.17392128970295484</v>
      </c>
      <c r="L7064">
        <v>0.86467902265590535</v>
      </c>
      <c r="M7064">
        <v>4.2348174535299932E-2</v>
      </c>
      <c r="N7064" s="44">
        <v>0.25081212754208548</v>
      </c>
      <c r="O7064" s="161">
        <f t="shared" si="1101"/>
        <v>2000000</v>
      </c>
      <c r="P7064" s="162">
        <f t="shared" si="1102"/>
        <v>196.52378113062352</v>
      </c>
      <c r="Q7064" s="162">
        <f t="shared" si="1103"/>
        <v>100.51872653131925</v>
      </c>
      <c r="R7064" s="163">
        <f t="shared" si="1104"/>
        <v>1</v>
      </c>
      <c r="S7064" s="161">
        <f t="shared" si="1105"/>
        <v>5000000</v>
      </c>
      <c r="T7064" s="162">
        <f t="shared" si="1106"/>
        <v>195.50792704354117</v>
      </c>
      <c r="U7064" s="162">
        <f t="shared" si="1107"/>
        <v>107.75936326565963</v>
      </c>
      <c r="V7064" s="163">
        <f t="shared" si="1108"/>
        <v>1</v>
      </c>
      <c r="W7064" s="164">
        <f t="shared" si="1109"/>
        <v>142010109.19860855</v>
      </c>
      <c r="X7064" s="164">
        <f t="shared" si="1110"/>
        <v>288742818.88940769</v>
      </c>
    </row>
    <row r="7065" spans="10:24" x14ac:dyDescent="0.25">
      <c r="J7065">
        <v>7062</v>
      </c>
      <c r="K7065" s="43">
        <v>0.41671523181292536</v>
      </c>
      <c r="L7065">
        <v>8.3632045809904909E-2</v>
      </c>
      <c r="M7065">
        <v>0.52208296084051964</v>
      </c>
      <c r="N7065" s="44">
        <v>0.85538372032166277</v>
      </c>
      <c r="O7065" s="161">
        <f t="shared" si="1101"/>
        <v>5000000</v>
      </c>
      <c r="P7065" s="162">
        <f t="shared" si="1102"/>
        <v>159.28427459031948</v>
      </c>
      <c r="Q7065" s="162">
        <f t="shared" si="1103"/>
        <v>136.10764144168672</v>
      </c>
      <c r="R7065" s="163">
        <f t="shared" si="1104"/>
        <v>1</v>
      </c>
      <c r="S7065" s="161">
        <f t="shared" si="1105"/>
        <v>6000000</v>
      </c>
      <c r="T7065" s="162">
        <f t="shared" si="1106"/>
        <v>183.09475819677317</v>
      </c>
      <c r="U7065" s="162">
        <f t="shared" si="1107"/>
        <v>125.55382072084336</v>
      </c>
      <c r="V7065" s="163">
        <f t="shared" si="1108"/>
        <v>1</v>
      </c>
      <c r="W7065" s="164">
        <f t="shared" si="1109"/>
        <v>65883165.743163794</v>
      </c>
      <c r="X7065" s="164">
        <f t="shared" si="1110"/>
        <v>195245624.85557884</v>
      </c>
    </row>
    <row r="7066" spans="10:24" x14ac:dyDescent="0.25">
      <c r="J7066">
        <v>7063</v>
      </c>
      <c r="K7066" s="43">
        <v>0.11131520230644421</v>
      </c>
      <c r="L7066">
        <v>3.9287103559451975E-2</v>
      </c>
      <c r="M7066">
        <v>0.89570025478859461</v>
      </c>
      <c r="N7066" s="44">
        <v>0.64380182772879868</v>
      </c>
      <c r="O7066" s="161">
        <f t="shared" si="1101"/>
        <v>2000000</v>
      </c>
      <c r="P7066" s="162">
        <f t="shared" si="1102"/>
        <v>153.61470843609681</v>
      </c>
      <c r="Q7066" s="162">
        <f t="shared" si="1103"/>
        <v>160.14851607230884</v>
      </c>
      <c r="R7066" s="163">
        <f t="shared" si="1104"/>
        <v>1</v>
      </c>
      <c r="S7066" s="161">
        <f t="shared" si="1105"/>
        <v>2000000</v>
      </c>
      <c r="T7066" s="162">
        <f t="shared" si="1106"/>
        <v>181.20490281203226</v>
      </c>
      <c r="U7066" s="162">
        <f t="shared" si="1107"/>
        <v>137.57425803615442</v>
      </c>
      <c r="V7066" s="163">
        <f t="shared" si="1108"/>
        <v>1</v>
      </c>
      <c r="W7066" s="164">
        <f t="shared" si="1109"/>
        <v>-63067615.272424065</v>
      </c>
      <c r="X7066" s="164">
        <f t="shared" si="1110"/>
        <v>-62738710.448244318</v>
      </c>
    </row>
    <row r="7067" spans="10:24" x14ac:dyDescent="0.25">
      <c r="J7067">
        <v>7064</v>
      </c>
      <c r="K7067" s="43">
        <v>0.16971712793686566</v>
      </c>
      <c r="L7067">
        <v>0.91974505820787134</v>
      </c>
      <c r="M7067">
        <v>0.9151109522239067</v>
      </c>
      <c r="N7067" s="44">
        <v>0.77506708960057868</v>
      </c>
      <c r="O7067" s="161">
        <f t="shared" si="1101"/>
        <v>2000000</v>
      </c>
      <c r="P7067" s="162">
        <f t="shared" si="1102"/>
        <v>201.05038142932284</v>
      </c>
      <c r="Q7067" s="162">
        <f t="shared" si="1103"/>
        <v>162.45834356773867</v>
      </c>
      <c r="R7067" s="163">
        <f t="shared" si="1104"/>
        <v>1</v>
      </c>
      <c r="S7067" s="161">
        <f t="shared" si="1105"/>
        <v>5000000</v>
      </c>
      <c r="T7067" s="162">
        <f t="shared" si="1106"/>
        <v>197.01679380977427</v>
      </c>
      <c r="U7067" s="162">
        <f t="shared" si="1107"/>
        <v>138.72917178386933</v>
      </c>
      <c r="V7067" s="163">
        <f t="shared" si="1108"/>
        <v>1</v>
      </c>
      <c r="W7067" s="164">
        <f t="shared" si="1109"/>
        <v>27184075.723168343</v>
      </c>
      <c r="X7067" s="164">
        <f t="shared" si="1110"/>
        <v>141438110.12952471</v>
      </c>
    </row>
    <row r="7068" spans="10:24" x14ac:dyDescent="0.25">
      <c r="J7068">
        <v>7065</v>
      </c>
      <c r="K7068" s="43">
        <v>7.7465461667577729E-2</v>
      </c>
      <c r="L7068">
        <v>0.77735771371896989</v>
      </c>
      <c r="M7068">
        <v>0.66143657111183896</v>
      </c>
      <c r="N7068" s="44">
        <v>0.52661818941166993</v>
      </c>
      <c r="O7068" s="161">
        <f t="shared" si="1101"/>
        <v>2000000</v>
      </c>
      <c r="P7068" s="162">
        <f t="shared" si="1102"/>
        <v>191.44949822713866</v>
      </c>
      <c r="Q7068" s="162">
        <f t="shared" si="1103"/>
        <v>143.32773950357233</v>
      </c>
      <c r="R7068" s="163">
        <f t="shared" si="1104"/>
        <v>1</v>
      </c>
      <c r="S7068" s="161">
        <f t="shared" si="1105"/>
        <v>2000000</v>
      </c>
      <c r="T7068" s="162">
        <f t="shared" si="1106"/>
        <v>193.81649940904623</v>
      </c>
      <c r="U7068" s="162">
        <f t="shared" si="1107"/>
        <v>129.16386975178617</v>
      </c>
      <c r="V7068" s="163">
        <f t="shared" si="1108"/>
        <v>1</v>
      </c>
      <c r="W7068" s="164">
        <f t="shared" si="1109"/>
        <v>46243517.447132662</v>
      </c>
      <c r="X7068" s="164">
        <f t="shared" si="1110"/>
        <v>-20694740.685479864</v>
      </c>
    </row>
    <row r="7069" spans="10:24" x14ac:dyDescent="0.25">
      <c r="J7069">
        <v>7066</v>
      </c>
      <c r="K7069" s="43">
        <v>0.18268989703456273</v>
      </c>
      <c r="L7069">
        <v>0.59960212247484923</v>
      </c>
      <c r="M7069">
        <v>0.30654440396078941</v>
      </c>
      <c r="N7069" s="44">
        <v>0.13740135752242877</v>
      </c>
      <c r="O7069" s="161">
        <f t="shared" si="1101"/>
        <v>2000000</v>
      </c>
      <c r="P7069" s="162">
        <f t="shared" si="1102"/>
        <v>183.78476070566745</v>
      </c>
      <c r="Q7069" s="162">
        <f t="shared" si="1103"/>
        <v>124.88661355928438</v>
      </c>
      <c r="R7069" s="163">
        <f t="shared" si="1104"/>
        <v>1</v>
      </c>
      <c r="S7069" s="161">
        <f t="shared" si="1105"/>
        <v>5000000</v>
      </c>
      <c r="T7069" s="162">
        <f t="shared" si="1106"/>
        <v>191.26158690188916</v>
      </c>
      <c r="U7069" s="162">
        <f t="shared" si="1107"/>
        <v>119.9433067796422</v>
      </c>
      <c r="V7069" s="163">
        <f t="shared" si="1108"/>
        <v>0.9</v>
      </c>
      <c r="W7069" s="164">
        <f t="shared" si="1109"/>
        <v>67796294.292766139</v>
      </c>
      <c r="X7069" s="164">
        <f t="shared" si="1110"/>
        <v>170932260.55011129</v>
      </c>
    </row>
    <row r="7070" spans="10:24" x14ac:dyDescent="0.25">
      <c r="J7070">
        <v>7067</v>
      </c>
      <c r="K7070" s="43">
        <v>0.58708583961996519</v>
      </c>
      <c r="L7070">
        <v>0.81968963340457646</v>
      </c>
      <c r="M7070">
        <v>0.4407112345082167</v>
      </c>
      <c r="N7070" s="44">
        <v>0.11577046741403418</v>
      </c>
      <c r="O7070" s="161">
        <f t="shared" si="1101"/>
        <v>6000000</v>
      </c>
      <c r="P7070" s="162">
        <f t="shared" si="1102"/>
        <v>193.71274391945872</v>
      </c>
      <c r="Q7070" s="162">
        <f t="shared" si="1103"/>
        <v>132.01667546674528</v>
      </c>
      <c r="R7070" s="163">
        <f t="shared" si="1104"/>
        <v>1</v>
      </c>
      <c r="S7070" s="161">
        <f t="shared" si="1105"/>
        <v>6000000</v>
      </c>
      <c r="T7070" s="162">
        <f t="shared" si="1106"/>
        <v>194.57091463981956</v>
      </c>
      <c r="U7070" s="162">
        <f t="shared" si="1107"/>
        <v>123.50833773337264</v>
      </c>
      <c r="V7070" s="163">
        <f t="shared" si="1108"/>
        <v>0.9</v>
      </c>
      <c r="W7070" s="164">
        <f t="shared" si="1109"/>
        <v>320176410.71628058</v>
      </c>
      <c r="X7070" s="164">
        <f t="shared" si="1110"/>
        <v>233737915.29481339</v>
      </c>
    </row>
    <row r="7071" spans="10:24" x14ac:dyDescent="0.25">
      <c r="J7071">
        <v>7068</v>
      </c>
      <c r="K7071" s="43">
        <v>0.81824172769742509</v>
      </c>
      <c r="L7071">
        <v>0.23707547534612683</v>
      </c>
      <c r="M7071">
        <v>0.46417984303716853</v>
      </c>
      <c r="N7071" s="44">
        <v>0.22581958960316528</v>
      </c>
      <c r="O7071" s="161">
        <f t="shared" si="1101"/>
        <v>7000000</v>
      </c>
      <c r="P7071" s="162">
        <f t="shared" si="1102"/>
        <v>169.26387677485397</v>
      </c>
      <c r="Q7071" s="162">
        <f t="shared" si="1103"/>
        <v>133.20182394931385</v>
      </c>
      <c r="R7071" s="163">
        <f t="shared" si="1104"/>
        <v>1</v>
      </c>
      <c r="S7071" s="161">
        <f t="shared" si="1105"/>
        <v>7000000</v>
      </c>
      <c r="T7071" s="162">
        <f t="shared" si="1106"/>
        <v>186.42129225828467</v>
      </c>
      <c r="U7071" s="162">
        <f t="shared" si="1107"/>
        <v>124.10091197465692</v>
      </c>
      <c r="V7071" s="163">
        <f t="shared" si="1108"/>
        <v>1</v>
      </c>
      <c r="W7071" s="164">
        <f t="shared" si="1109"/>
        <v>202434369.77878085</v>
      </c>
      <c r="X7071" s="164">
        <f t="shared" si="1110"/>
        <v>286242661.98539418</v>
      </c>
    </row>
    <row r="7072" spans="10:24" x14ac:dyDescent="0.25">
      <c r="J7072">
        <v>7069</v>
      </c>
      <c r="K7072" s="43">
        <v>0.49509993898353066</v>
      </c>
      <c r="L7072">
        <v>0.74392326713396739</v>
      </c>
      <c r="M7072">
        <v>0.36362357596700812</v>
      </c>
      <c r="N7072" s="44">
        <v>0.44243967780241578</v>
      </c>
      <c r="O7072" s="161">
        <f t="shared" si="1101"/>
        <v>5000000</v>
      </c>
      <c r="P7072" s="162">
        <f t="shared" si="1102"/>
        <v>189.8323233619665</v>
      </c>
      <c r="Q7072" s="162">
        <f t="shared" si="1103"/>
        <v>128.02420480965375</v>
      </c>
      <c r="R7072" s="163">
        <f t="shared" si="1104"/>
        <v>1</v>
      </c>
      <c r="S7072" s="161">
        <f t="shared" si="1105"/>
        <v>6000000</v>
      </c>
      <c r="T7072" s="162">
        <f t="shared" si="1106"/>
        <v>193.27744112065551</v>
      </c>
      <c r="U7072" s="162">
        <f t="shared" si="1107"/>
        <v>121.51210240482688</v>
      </c>
      <c r="V7072" s="163">
        <f t="shared" si="1108"/>
        <v>1</v>
      </c>
      <c r="W7072" s="164">
        <f t="shared" si="1109"/>
        <v>259040592.76156372</v>
      </c>
      <c r="X7072" s="164">
        <f t="shared" si="1110"/>
        <v>280592032.29497182</v>
      </c>
    </row>
    <row r="7073" spans="10:24" x14ac:dyDescent="0.25">
      <c r="J7073">
        <v>7070</v>
      </c>
      <c r="K7073" s="43">
        <v>0.70679657280242592</v>
      </c>
      <c r="L7073">
        <v>0.95356838564416513</v>
      </c>
      <c r="M7073">
        <v>2.4059132549837159E-2</v>
      </c>
      <c r="N7073" s="44">
        <v>0.92498038576210195</v>
      </c>
      <c r="O7073" s="161">
        <f t="shared" si="1101"/>
        <v>6000000</v>
      </c>
      <c r="P7073" s="162">
        <f t="shared" si="1102"/>
        <v>205.20725660951013</v>
      </c>
      <c r="Q7073" s="162">
        <f t="shared" si="1103"/>
        <v>95.473550395875861</v>
      </c>
      <c r="R7073" s="163">
        <f t="shared" si="1104"/>
        <v>1</v>
      </c>
      <c r="S7073" s="161">
        <f t="shared" si="1105"/>
        <v>7000000</v>
      </c>
      <c r="T7073" s="162">
        <f t="shared" si="1106"/>
        <v>198.40241886983671</v>
      </c>
      <c r="U7073" s="162">
        <f t="shared" si="1107"/>
        <v>105.23677519793793</v>
      </c>
      <c r="V7073" s="163">
        <f t="shared" si="1108"/>
        <v>1</v>
      </c>
      <c r="W7073" s="164">
        <f t="shared" si="1109"/>
        <v>608402237.28180563</v>
      </c>
      <c r="X7073" s="164">
        <f t="shared" si="1110"/>
        <v>502159505.70329142</v>
      </c>
    </row>
    <row r="7074" spans="10:24" x14ac:dyDescent="0.25">
      <c r="J7074">
        <v>7071</v>
      </c>
      <c r="K7074" s="43">
        <v>0.96245724512959629</v>
      </c>
      <c r="L7074">
        <v>0.15653777072761943</v>
      </c>
      <c r="M7074">
        <v>0.96005754017829181</v>
      </c>
      <c r="N7074" s="44">
        <v>1.3577755638855105E-2</v>
      </c>
      <c r="O7074" s="161">
        <f t="shared" si="1101"/>
        <v>9000000</v>
      </c>
      <c r="P7074" s="162">
        <f t="shared" si="1102"/>
        <v>164.86815573871496</v>
      </c>
      <c r="Q7074" s="162">
        <f t="shared" si="1103"/>
        <v>170.02708369004992</v>
      </c>
      <c r="R7074" s="163">
        <f t="shared" si="1104"/>
        <v>1</v>
      </c>
      <c r="S7074" s="161">
        <f t="shared" si="1105"/>
        <v>9000000</v>
      </c>
      <c r="T7074" s="162">
        <f t="shared" si="1106"/>
        <v>184.956051912905</v>
      </c>
      <c r="U7074" s="162">
        <f t="shared" si="1107"/>
        <v>142.51354184502497</v>
      </c>
      <c r="V7074" s="163">
        <f t="shared" si="1108"/>
        <v>0.05</v>
      </c>
      <c r="W7074" s="164">
        <f t="shared" si="1109"/>
        <v>-96430351.562014639</v>
      </c>
      <c r="X7074" s="164">
        <f t="shared" si="1110"/>
        <v>-130900870.46945399</v>
      </c>
    </row>
    <row r="7075" spans="10:24" x14ac:dyDescent="0.25">
      <c r="J7075">
        <v>7072</v>
      </c>
      <c r="K7075" s="43">
        <v>0.95521985239742302</v>
      </c>
      <c r="L7075">
        <v>9.2742537890410648E-2</v>
      </c>
      <c r="M7075">
        <v>9.5626360676095423E-2</v>
      </c>
      <c r="N7075" s="44">
        <v>0.14919748177892012</v>
      </c>
      <c r="O7075" s="161">
        <f t="shared" si="1101"/>
        <v>9000000</v>
      </c>
      <c r="P7075" s="162">
        <f t="shared" si="1102"/>
        <v>160.13918839832041</v>
      </c>
      <c r="Q7075" s="162">
        <f t="shared" si="1103"/>
        <v>108.86235594515402</v>
      </c>
      <c r="R7075" s="163">
        <f t="shared" si="1104"/>
        <v>1</v>
      </c>
      <c r="S7075" s="161">
        <f t="shared" si="1105"/>
        <v>9000000</v>
      </c>
      <c r="T7075" s="162">
        <f t="shared" si="1106"/>
        <v>183.3797294661068</v>
      </c>
      <c r="U7075" s="162">
        <f t="shared" si="1107"/>
        <v>111.931177972577</v>
      </c>
      <c r="V7075" s="163">
        <f t="shared" si="1108"/>
        <v>0.9</v>
      </c>
      <c r="W7075" s="164">
        <f t="shared" si="1109"/>
        <v>411491492.07849753</v>
      </c>
      <c r="X7075" s="164">
        <f t="shared" si="1110"/>
        <v>428733267.0975914</v>
      </c>
    </row>
    <row r="7076" spans="10:24" x14ac:dyDescent="0.25">
      <c r="J7076">
        <v>7073</v>
      </c>
      <c r="K7076" s="43">
        <v>0.16988980892282601</v>
      </c>
      <c r="L7076">
        <v>0.73585072646595828</v>
      </c>
      <c r="M7076">
        <v>0.90122774517329074</v>
      </c>
      <c r="N7076" s="44">
        <v>0.48125126744925728</v>
      </c>
      <c r="O7076" s="161">
        <f t="shared" si="1101"/>
        <v>2000000</v>
      </c>
      <c r="P7076" s="162">
        <f t="shared" si="1102"/>
        <v>189.45908146110185</v>
      </c>
      <c r="Q7076" s="162">
        <f t="shared" si="1103"/>
        <v>160.77157875489274</v>
      </c>
      <c r="R7076" s="163">
        <f t="shared" si="1104"/>
        <v>1</v>
      </c>
      <c r="S7076" s="161">
        <f t="shared" si="1105"/>
        <v>5000000</v>
      </c>
      <c r="T7076" s="162">
        <f t="shared" si="1106"/>
        <v>193.15302715370061</v>
      </c>
      <c r="U7076" s="162">
        <f t="shared" si="1107"/>
        <v>137.88578937744637</v>
      </c>
      <c r="V7076" s="163">
        <f t="shared" si="1108"/>
        <v>1</v>
      </c>
      <c r="W7076" s="164">
        <f t="shared" si="1109"/>
        <v>7375005.4124182016</v>
      </c>
      <c r="X7076" s="164">
        <f t="shared" si="1110"/>
        <v>126336188.88127118</v>
      </c>
    </row>
    <row r="7077" spans="10:24" x14ac:dyDescent="0.25">
      <c r="J7077">
        <v>7074</v>
      </c>
      <c r="K7077" s="43">
        <v>0.52114668486268656</v>
      </c>
      <c r="L7077">
        <v>0.93950498761446455</v>
      </c>
      <c r="M7077">
        <v>0.27289875279884912</v>
      </c>
      <c r="N7077" s="44">
        <v>0.72890415169428424</v>
      </c>
      <c r="O7077" s="161">
        <f t="shared" si="1101"/>
        <v>5000000</v>
      </c>
      <c r="P7077" s="162">
        <f t="shared" si="1102"/>
        <v>203.25947212666006</v>
      </c>
      <c r="Q7077" s="162">
        <f t="shared" si="1103"/>
        <v>122.91861208405732</v>
      </c>
      <c r="R7077" s="163">
        <f t="shared" si="1104"/>
        <v>1</v>
      </c>
      <c r="S7077" s="161">
        <f t="shared" si="1105"/>
        <v>6000000</v>
      </c>
      <c r="T7077" s="162">
        <f t="shared" si="1106"/>
        <v>197.75315737555334</v>
      </c>
      <c r="U7077" s="162">
        <f t="shared" si="1107"/>
        <v>118.95930604202866</v>
      </c>
      <c r="V7077" s="163">
        <f t="shared" si="1108"/>
        <v>1</v>
      </c>
      <c r="W7077" s="164">
        <f t="shared" si="1109"/>
        <v>351704300.21301371</v>
      </c>
      <c r="X7077" s="164">
        <f t="shared" si="1110"/>
        <v>322763108.0011481</v>
      </c>
    </row>
    <row r="7078" spans="10:24" x14ac:dyDescent="0.25">
      <c r="J7078">
        <v>7075</v>
      </c>
      <c r="K7078" s="43">
        <v>0.76967864709789469</v>
      </c>
      <c r="L7078">
        <v>0.44811054594831834</v>
      </c>
      <c r="M7078">
        <v>0.46457733473007434</v>
      </c>
      <c r="N7078" s="44">
        <v>0.11030850760923638</v>
      </c>
      <c r="O7078" s="161">
        <f t="shared" si="1101"/>
        <v>7000000</v>
      </c>
      <c r="P7078" s="162">
        <f t="shared" si="1102"/>
        <v>178.04345252785342</v>
      </c>
      <c r="Q7078" s="162">
        <f t="shared" si="1103"/>
        <v>133.2218310362143</v>
      </c>
      <c r="R7078" s="163">
        <f t="shared" si="1104"/>
        <v>1</v>
      </c>
      <c r="S7078" s="161">
        <f t="shared" si="1105"/>
        <v>7000000</v>
      </c>
      <c r="T7078" s="162">
        <f t="shared" si="1106"/>
        <v>189.34781750928448</v>
      </c>
      <c r="U7078" s="162">
        <f t="shared" si="1107"/>
        <v>124.11091551810715</v>
      </c>
      <c r="V7078" s="163">
        <f t="shared" si="1108"/>
        <v>0.9</v>
      </c>
      <c r="W7078" s="164">
        <f t="shared" si="1109"/>
        <v>263751350.44147384</v>
      </c>
      <c r="X7078" s="164">
        <f t="shared" si="1110"/>
        <v>260992482.54441726</v>
      </c>
    </row>
    <row r="7079" spans="10:24" x14ac:dyDescent="0.25">
      <c r="J7079">
        <v>7076</v>
      </c>
      <c r="K7079" s="43">
        <v>0.57433922382782043</v>
      </c>
      <c r="L7079">
        <v>0.19722661480086423</v>
      </c>
      <c r="M7079">
        <v>0.68869681802550631</v>
      </c>
      <c r="N7079" s="44">
        <v>9.3816976142652497E-2</v>
      </c>
      <c r="O7079" s="161">
        <f t="shared" si="1101"/>
        <v>6000000</v>
      </c>
      <c r="P7079" s="162">
        <f t="shared" si="1102"/>
        <v>167.22646170804131</v>
      </c>
      <c r="Q7079" s="162">
        <f t="shared" si="1103"/>
        <v>144.84319646934739</v>
      </c>
      <c r="R7079" s="163">
        <f t="shared" si="1104"/>
        <v>1</v>
      </c>
      <c r="S7079" s="161">
        <f t="shared" si="1105"/>
        <v>6000000</v>
      </c>
      <c r="T7079" s="162">
        <f t="shared" si="1106"/>
        <v>185.74215390268043</v>
      </c>
      <c r="U7079" s="162">
        <f t="shared" si="1107"/>
        <v>129.9215982346737</v>
      </c>
      <c r="V7079" s="163">
        <f t="shared" si="1108"/>
        <v>0.9</v>
      </c>
      <c r="W7079" s="164">
        <f t="shared" si="1109"/>
        <v>84299591.432163537</v>
      </c>
      <c r="X7079" s="164">
        <f t="shared" si="1110"/>
        <v>151431000.60723639</v>
      </c>
    </row>
    <row r="7080" spans="10:24" x14ac:dyDescent="0.25">
      <c r="J7080">
        <v>7077</v>
      </c>
      <c r="K7080" s="43">
        <v>0.95169529675233688</v>
      </c>
      <c r="L7080">
        <v>0.25224255392099937</v>
      </c>
      <c r="M7080">
        <v>0.92940517784713483</v>
      </c>
      <c r="N7080" s="44">
        <v>0.4996770360182522</v>
      </c>
      <c r="O7080" s="161">
        <f t="shared" si="1101"/>
        <v>9000000</v>
      </c>
      <c r="P7080" s="162">
        <f t="shared" si="1102"/>
        <v>169.98825870511249</v>
      </c>
      <c r="Q7080" s="162">
        <f t="shared" si="1103"/>
        <v>164.42750638046499</v>
      </c>
      <c r="R7080" s="163">
        <f t="shared" si="1104"/>
        <v>1</v>
      </c>
      <c r="S7080" s="161">
        <f t="shared" si="1105"/>
        <v>9000000</v>
      </c>
      <c r="T7080" s="162">
        <f t="shared" si="1106"/>
        <v>186.66275290170415</v>
      </c>
      <c r="U7080" s="162">
        <f t="shared" si="1107"/>
        <v>139.7137531902325</v>
      </c>
      <c r="V7080" s="163">
        <f t="shared" si="1108"/>
        <v>1</v>
      </c>
      <c r="W7080" s="164">
        <f t="shared" si="1109"/>
        <v>46770.921827457845</v>
      </c>
      <c r="X7080" s="164">
        <f t="shared" si="1110"/>
        <v>272540997.40324491</v>
      </c>
    </row>
    <row r="7081" spans="10:24" x14ac:dyDescent="0.25">
      <c r="J7081">
        <v>7078</v>
      </c>
      <c r="K7081" s="43">
        <v>0.32440891230937552</v>
      </c>
      <c r="L7081">
        <v>0.53594333169240815</v>
      </c>
      <c r="M7081">
        <v>0.37268685736558738</v>
      </c>
      <c r="N7081" s="44">
        <v>5.8738801711841426E-2</v>
      </c>
      <c r="O7081" s="161">
        <f t="shared" si="1101"/>
        <v>5000000</v>
      </c>
      <c r="P7081" s="162">
        <f t="shared" si="1102"/>
        <v>181.35328215843865</v>
      </c>
      <c r="Q7081" s="162">
        <f t="shared" si="1103"/>
        <v>128.50509051206839</v>
      </c>
      <c r="R7081" s="163">
        <f t="shared" si="1104"/>
        <v>1</v>
      </c>
      <c r="S7081" s="161">
        <f t="shared" si="1105"/>
        <v>6000000</v>
      </c>
      <c r="T7081" s="162">
        <f t="shared" si="1106"/>
        <v>190.45109405281289</v>
      </c>
      <c r="U7081" s="162">
        <f t="shared" si="1107"/>
        <v>121.7525452560342</v>
      </c>
      <c r="V7081" s="163">
        <f t="shared" si="1108"/>
        <v>0.9</v>
      </c>
      <c r="W7081" s="164">
        <f t="shared" si="1109"/>
        <v>214240958.23185128</v>
      </c>
      <c r="X7081" s="164">
        <f t="shared" si="1110"/>
        <v>220972163.50260496</v>
      </c>
    </row>
    <row r="7082" spans="10:24" x14ac:dyDescent="0.25">
      <c r="J7082">
        <v>7079</v>
      </c>
      <c r="K7082" s="43">
        <v>0.46057716957135664</v>
      </c>
      <c r="L7082">
        <v>0.52414314311926702</v>
      </c>
      <c r="M7082">
        <v>0.2054365132923931</v>
      </c>
      <c r="N7082" s="44">
        <v>0.34763426776780038</v>
      </c>
      <c r="O7082" s="161">
        <f t="shared" si="1101"/>
        <v>5000000</v>
      </c>
      <c r="P7082" s="162">
        <f t="shared" si="1102"/>
        <v>180.90832309305875</v>
      </c>
      <c r="Q7082" s="162">
        <f t="shared" si="1103"/>
        <v>118.55283475884406</v>
      </c>
      <c r="R7082" s="163">
        <f t="shared" si="1104"/>
        <v>1</v>
      </c>
      <c r="S7082" s="161">
        <f t="shared" si="1105"/>
        <v>6000000</v>
      </c>
      <c r="T7082" s="162">
        <f t="shared" si="1106"/>
        <v>190.30277436435293</v>
      </c>
      <c r="U7082" s="162">
        <f t="shared" si="1107"/>
        <v>116.77641737942203</v>
      </c>
      <c r="V7082" s="163">
        <f t="shared" si="1108"/>
        <v>1</v>
      </c>
      <c r="W7082" s="164">
        <f t="shared" si="1109"/>
        <v>261777441.6710735</v>
      </c>
      <c r="X7082" s="164">
        <f t="shared" si="1110"/>
        <v>291158141.90958542</v>
      </c>
    </row>
    <row r="7083" spans="10:24" x14ac:dyDescent="0.25">
      <c r="J7083">
        <v>7080</v>
      </c>
      <c r="K7083" s="43">
        <v>0.90901747055380333</v>
      </c>
      <c r="L7083">
        <v>0.33673208784550623</v>
      </c>
      <c r="M7083">
        <v>0.27473218133629496</v>
      </c>
      <c r="N7083" s="44">
        <v>0.11811943971640271</v>
      </c>
      <c r="O7083" s="161">
        <f t="shared" si="1101"/>
        <v>7000000</v>
      </c>
      <c r="P7083" s="162">
        <f t="shared" si="1102"/>
        <v>173.67902376097402</v>
      </c>
      <c r="Q7083" s="162">
        <f t="shared" si="1103"/>
        <v>123.02874081003989</v>
      </c>
      <c r="R7083" s="163">
        <f t="shared" si="1104"/>
        <v>1</v>
      </c>
      <c r="S7083" s="161">
        <f t="shared" si="1105"/>
        <v>9000000</v>
      </c>
      <c r="T7083" s="162">
        <f t="shared" si="1106"/>
        <v>187.89300792032466</v>
      </c>
      <c r="U7083" s="162">
        <f t="shared" si="1107"/>
        <v>119.01437040501995</v>
      </c>
      <c r="V7083" s="163">
        <f t="shared" si="1108"/>
        <v>0.9</v>
      </c>
      <c r="W7083" s="164">
        <f t="shared" si="1109"/>
        <v>304551980.6565389</v>
      </c>
      <c r="X7083" s="164">
        <f t="shared" si="1110"/>
        <v>407916963.87396812</v>
      </c>
    </row>
    <row r="7084" spans="10:24" x14ac:dyDescent="0.25">
      <c r="J7084">
        <v>7081</v>
      </c>
      <c r="K7084" s="43">
        <v>0.87251415048377379</v>
      </c>
      <c r="L7084">
        <v>0.69145655182431154</v>
      </c>
      <c r="M7084">
        <v>0.80025380372288291</v>
      </c>
      <c r="N7084" s="44">
        <v>0.13982112761702092</v>
      </c>
      <c r="O7084" s="161">
        <f t="shared" si="1101"/>
        <v>7000000</v>
      </c>
      <c r="P7084" s="162">
        <f t="shared" si="1102"/>
        <v>187.49974822464236</v>
      </c>
      <c r="Q7084" s="162">
        <f t="shared" si="1103"/>
        <v>151.85056289759666</v>
      </c>
      <c r="R7084" s="163">
        <f t="shared" si="1104"/>
        <v>1</v>
      </c>
      <c r="S7084" s="161">
        <f t="shared" si="1105"/>
        <v>7000000</v>
      </c>
      <c r="T7084" s="162">
        <f t="shared" si="1106"/>
        <v>192.49991607488079</v>
      </c>
      <c r="U7084" s="162">
        <f t="shared" si="1107"/>
        <v>133.42528144879833</v>
      </c>
      <c r="V7084" s="163">
        <f t="shared" si="1108"/>
        <v>0.9</v>
      </c>
      <c r="W7084" s="164">
        <f t="shared" si="1109"/>
        <v>199544297.2893199</v>
      </c>
      <c r="X7084" s="164">
        <f t="shared" si="1110"/>
        <v>222170198.14431947</v>
      </c>
    </row>
    <row r="7085" spans="10:24" x14ac:dyDescent="0.25">
      <c r="J7085">
        <v>7082</v>
      </c>
      <c r="K7085" s="43">
        <v>0.8586617276193157</v>
      </c>
      <c r="L7085">
        <v>0.97164968699308429</v>
      </c>
      <c r="M7085">
        <v>0.65463264492293849</v>
      </c>
      <c r="N7085" s="44">
        <v>0.86791015038478792</v>
      </c>
      <c r="O7085" s="161">
        <f t="shared" si="1101"/>
        <v>7000000</v>
      </c>
      <c r="P7085" s="162">
        <f t="shared" si="1102"/>
        <v>208.5841728436875</v>
      </c>
      <c r="Q7085" s="162">
        <f t="shared" si="1103"/>
        <v>142.95716409039139</v>
      </c>
      <c r="R7085" s="163">
        <f t="shared" si="1104"/>
        <v>1</v>
      </c>
      <c r="S7085" s="161">
        <f t="shared" si="1105"/>
        <v>7000000</v>
      </c>
      <c r="T7085" s="162">
        <f t="shared" si="1106"/>
        <v>199.5280576145625</v>
      </c>
      <c r="U7085" s="162">
        <f t="shared" si="1107"/>
        <v>128.97858204519571</v>
      </c>
      <c r="V7085" s="163">
        <f t="shared" si="1108"/>
        <v>1</v>
      </c>
      <c r="W7085" s="164">
        <f t="shared" si="1109"/>
        <v>409389061.27307278</v>
      </c>
      <c r="X7085" s="164">
        <f t="shared" si="1110"/>
        <v>343846328.98556751</v>
      </c>
    </row>
    <row r="7086" spans="10:24" x14ac:dyDescent="0.25">
      <c r="J7086">
        <v>7083</v>
      </c>
      <c r="K7086" s="43">
        <v>0.40831991878989304</v>
      </c>
      <c r="L7086">
        <v>0.61715108830696597</v>
      </c>
      <c r="M7086">
        <v>0.80363451058523472</v>
      </c>
      <c r="N7086" s="44">
        <v>0.89800521694063606</v>
      </c>
      <c r="O7086" s="161">
        <f t="shared" si="1101"/>
        <v>5000000</v>
      </c>
      <c r="P7086" s="162">
        <f t="shared" si="1102"/>
        <v>184.47010495321578</v>
      </c>
      <c r="Q7086" s="162">
        <f t="shared" si="1103"/>
        <v>152.09350417292958</v>
      </c>
      <c r="R7086" s="163">
        <f t="shared" si="1104"/>
        <v>1</v>
      </c>
      <c r="S7086" s="161">
        <f t="shared" si="1105"/>
        <v>6000000</v>
      </c>
      <c r="T7086" s="162">
        <f t="shared" si="1106"/>
        <v>191.49003498440527</v>
      </c>
      <c r="U7086" s="162">
        <f t="shared" si="1107"/>
        <v>133.54675208646481</v>
      </c>
      <c r="V7086" s="163">
        <f t="shared" si="1108"/>
        <v>1</v>
      </c>
      <c r="W7086" s="164">
        <f t="shared" si="1109"/>
        <v>111883003.90143099</v>
      </c>
      <c r="X7086" s="164">
        <f t="shared" si="1110"/>
        <v>197659697.3876428</v>
      </c>
    </row>
    <row r="7087" spans="10:24" x14ac:dyDescent="0.25">
      <c r="J7087">
        <v>7084</v>
      </c>
      <c r="K7087" s="43">
        <v>0.81534145280803483</v>
      </c>
      <c r="L7087">
        <v>0.73695028003625795</v>
      </c>
      <c r="M7087">
        <v>0.50978459072382953</v>
      </c>
      <c r="N7087" s="44">
        <v>0.59912010832464069</v>
      </c>
      <c r="O7087" s="161">
        <f t="shared" si="1101"/>
        <v>7000000</v>
      </c>
      <c r="P7087" s="162">
        <f t="shared" si="1102"/>
        <v>189.50957208293883</v>
      </c>
      <c r="Q7087" s="162">
        <f t="shared" si="1103"/>
        <v>135.4905758242806</v>
      </c>
      <c r="R7087" s="163">
        <f t="shared" si="1104"/>
        <v>1</v>
      </c>
      <c r="S7087" s="161">
        <f t="shared" si="1105"/>
        <v>7000000</v>
      </c>
      <c r="T7087" s="162">
        <f t="shared" si="1106"/>
        <v>193.16985736097962</v>
      </c>
      <c r="U7087" s="162">
        <f t="shared" si="1107"/>
        <v>125.2452879121403</v>
      </c>
      <c r="V7087" s="163">
        <f t="shared" si="1108"/>
        <v>1</v>
      </c>
      <c r="W7087" s="164">
        <f t="shared" si="1109"/>
        <v>328132973.81060761</v>
      </c>
      <c r="X7087" s="164">
        <f t="shared" si="1110"/>
        <v>325471986.14187527</v>
      </c>
    </row>
    <row r="7088" spans="10:24" x14ac:dyDescent="0.25">
      <c r="J7088">
        <v>7085</v>
      </c>
      <c r="K7088" s="43">
        <v>0.42440736382618793</v>
      </c>
      <c r="L7088">
        <v>0.64203807867678964</v>
      </c>
      <c r="M7088">
        <v>0.26813571366887767</v>
      </c>
      <c r="N7088" s="44">
        <v>0.371452672590736</v>
      </c>
      <c r="O7088" s="161">
        <f t="shared" si="1101"/>
        <v>5000000</v>
      </c>
      <c r="P7088" s="162">
        <f t="shared" si="1102"/>
        <v>185.45867760630776</v>
      </c>
      <c r="Q7088" s="162">
        <f t="shared" si="1103"/>
        <v>122.63077784562921</v>
      </c>
      <c r="R7088" s="163">
        <f t="shared" si="1104"/>
        <v>1</v>
      </c>
      <c r="S7088" s="161">
        <f t="shared" si="1105"/>
        <v>6000000</v>
      </c>
      <c r="T7088" s="162">
        <f t="shared" si="1106"/>
        <v>191.8195592021026</v>
      </c>
      <c r="U7088" s="162">
        <f t="shared" si="1107"/>
        <v>118.81538892281461</v>
      </c>
      <c r="V7088" s="163">
        <f t="shared" si="1108"/>
        <v>1</v>
      </c>
      <c r="W7088" s="164">
        <f t="shared" si="1109"/>
        <v>264139498.80339277</v>
      </c>
      <c r="X7088" s="164">
        <f t="shared" si="1110"/>
        <v>288025021.67572796</v>
      </c>
    </row>
    <row r="7089" spans="10:24" x14ac:dyDescent="0.25">
      <c r="J7089">
        <v>7086</v>
      </c>
      <c r="K7089" s="43">
        <v>0.78277208018176503</v>
      </c>
      <c r="L7089">
        <v>0.27757625921135398</v>
      </c>
      <c r="M7089">
        <v>0.3586633036484409</v>
      </c>
      <c r="N7089" s="44">
        <v>0.61277459995215688</v>
      </c>
      <c r="O7089" s="161">
        <f t="shared" si="1101"/>
        <v>7000000</v>
      </c>
      <c r="P7089" s="162">
        <f t="shared" si="1102"/>
        <v>171.14914684764594</v>
      </c>
      <c r="Q7089" s="162">
        <f t="shared" si="1103"/>
        <v>127.75931957899262</v>
      </c>
      <c r="R7089" s="163">
        <f t="shared" si="1104"/>
        <v>1</v>
      </c>
      <c r="S7089" s="161">
        <f t="shared" si="1105"/>
        <v>7000000</v>
      </c>
      <c r="T7089" s="162">
        <f t="shared" si="1106"/>
        <v>187.04971561588198</v>
      </c>
      <c r="U7089" s="162">
        <f t="shared" si="1107"/>
        <v>121.3796597894963</v>
      </c>
      <c r="V7089" s="163">
        <f t="shared" si="1108"/>
        <v>1</v>
      </c>
      <c r="W7089" s="164">
        <f t="shared" si="1109"/>
        <v>253728790.88057321</v>
      </c>
      <c r="X7089" s="164">
        <f t="shared" si="1110"/>
        <v>309690390.78469974</v>
      </c>
    </row>
    <row r="7090" spans="10:24" x14ac:dyDescent="0.25">
      <c r="J7090">
        <v>7087</v>
      </c>
      <c r="K7090" s="43">
        <v>0.5407017894507693</v>
      </c>
      <c r="L7090">
        <v>0.40169152450323697</v>
      </c>
      <c r="M7090">
        <v>0.91225852203711566</v>
      </c>
      <c r="N7090" s="44">
        <v>0.7801171866337604</v>
      </c>
      <c r="O7090" s="161">
        <f t="shared" si="1101"/>
        <v>5000000</v>
      </c>
      <c r="P7090" s="162">
        <f t="shared" si="1102"/>
        <v>176.2654318035944</v>
      </c>
      <c r="Q7090" s="162">
        <f t="shared" si="1103"/>
        <v>162.09589524034425</v>
      </c>
      <c r="R7090" s="163">
        <f t="shared" si="1104"/>
        <v>1</v>
      </c>
      <c r="S7090" s="161">
        <f t="shared" si="1105"/>
        <v>6000000</v>
      </c>
      <c r="T7090" s="162">
        <f t="shared" si="1106"/>
        <v>188.75514393453147</v>
      </c>
      <c r="U7090" s="162">
        <f t="shared" si="1107"/>
        <v>138.54794762017212</v>
      </c>
      <c r="V7090" s="163">
        <f t="shared" si="1108"/>
        <v>1</v>
      </c>
      <c r="W7090" s="164">
        <f t="shared" si="1109"/>
        <v>20847682.816250741</v>
      </c>
      <c r="X7090" s="164">
        <f t="shared" si="1110"/>
        <v>151243177.88615608</v>
      </c>
    </row>
    <row r="7091" spans="10:24" x14ac:dyDescent="0.25">
      <c r="J7091">
        <v>7088</v>
      </c>
      <c r="K7091" s="43">
        <v>0.45658797118285444</v>
      </c>
      <c r="L7091">
        <v>0.87747961200418967</v>
      </c>
      <c r="M7091">
        <v>0.19443385320385809</v>
      </c>
      <c r="N7091" s="44">
        <v>0.76978900700871744</v>
      </c>
      <c r="O7091" s="161">
        <f t="shared" si="1101"/>
        <v>5000000</v>
      </c>
      <c r="P7091" s="162">
        <f t="shared" si="1102"/>
        <v>197.43719142942103</v>
      </c>
      <c r="Q7091" s="162">
        <f t="shared" si="1103"/>
        <v>117.76654795767807</v>
      </c>
      <c r="R7091" s="163">
        <f t="shared" si="1104"/>
        <v>1</v>
      </c>
      <c r="S7091" s="161">
        <f t="shared" si="1105"/>
        <v>6000000</v>
      </c>
      <c r="T7091" s="162">
        <f t="shared" si="1106"/>
        <v>195.81239714314034</v>
      </c>
      <c r="U7091" s="162">
        <f t="shared" si="1107"/>
        <v>116.38327397883904</v>
      </c>
      <c r="V7091" s="163">
        <f t="shared" si="1108"/>
        <v>1</v>
      </c>
      <c r="W7091" s="164">
        <f t="shared" si="1109"/>
        <v>348353217.35871482</v>
      </c>
      <c r="X7091" s="164">
        <f t="shared" si="1110"/>
        <v>326574738.98580784</v>
      </c>
    </row>
    <row r="7092" spans="10:24" x14ac:dyDescent="0.25">
      <c r="J7092">
        <v>7089</v>
      </c>
      <c r="K7092" s="43">
        <v>0.85819688070856659</v>
      </c>
      <c r="L7092">
        <v>0.80543765088417663</v>
      </c>
      <c r="M7092">
        <v>0.40815372302063602</v>
      </c>
      <c r="N7092" s="44">
        <v>0.56447675607231684</v>
      </c>
      <c r="O7092" s="161">
        <f t="shared" si="1101"/>
        <v>7000000</v>
      </c>
      <c r="P7092" s="162">
        <f t="shared" si="1102"/>
        <v>192.91808721743016</v>
      </c>
      <c r="Q7092" s="162">
        <f t="shared" si="1103"/>
        <v>130.35406266968761</v>
      </c>
      <c r="R7092" s="163">
        <f t="shared" si="1104"/>
        <v>1</v>
      </c>
      <c r="S7092" s="161">
        <f t="shared" si="1105"/>
        <v>7000000</v>
      </c>
      <c r="T7092" s="162">
        <f t="shared" si="1106"/>
        <v>194.30602907247672</v>
      </c>
      <c r="U7092" s="162">
        <f t="shared" si="1107"/>
        <v>122.6770313348438</v>
      </c>
      <c r="V7092" s="163">
        <f t="shared" si="1108"/>
        <v>1</v>
      </c>
      <c r="W7092" s="164">
        <f t="shared" si="1109"/>
        <v>387948171.83419782</v>
      </c>
      <c r="X7092" s="164">
        <f t="shared" si="1110"/>
        <v>351402984.16343039</v>
      </c>
    </row>
    <row r="7093" spans="10:24" x14ac:dyDescent="0.25">
      <c r="J7093">
        <v>7090</v>
      </c>
      <c r="K7093" s="43">
        <v>0.288825136229788</v>
      </c>
      <c r="L7093">
        <v>0.48302377357239257</v>
      </c>
      <c r="M7093">
        <v>0.34737168145776065</v>
      </c>
      <c r="N7093" s="44">
        <v>0.76840417472534195</v>
      </c>
      <c r="O7093" s="161">
        <f t="shared" si="1101"/>
        <v>2000000</v>
      </c>
      <c r="P7093" s="162">
        <f t="shared" si="1102"/>
        <v>179.36151090626592</v>
      </c>
      <c r="Q7093" s="162">
        <f t="shared" si="1103"/>
        <v>127.15147687503013</v>
      </c>
      <c r="R7093" s="163">
        <f t="shared" si="1104"/>
        <v>1</v>
      </c>
      <c r="S7093" s="161">
        <f t="shared" si="1105"/>
        <v>5000000</v>
      </c>
      <c r="T7093" s="162">
        <f t="shared" si="1106"/>
        <v>189.78717030208864</v>
      </c>
      <c r="U7093" s="162">
        <f t="shared" si="1107"/>
        <v>121.07573843751507</v>
      </c>
      <c r="V7093" s="163">
        <f t="shared" si="1108"/>
        <v>1</v>
      </c>
      <c r="W7093" s="164">
        <f t="shared" si="1109"/>
        <v>54420068.062471583</v>
      </c>
      <c r="X7093" s="164">
        <f t="shared" si="1110"/>
        <v>193557159.32286787</v>
      </c>
    </row>
    <row r="7094" spans="10:24" x14ac:dyDescent="0.25">
      <c r="J7094">
        <v>7091</v>
      </c>
      <c r="K7094" s="43">
        <v>0.44408149770132244</v>
      </c>
      <c r="L7094">
        <v>6.9647950751824506E-2</v>
      </c>
      <c r="M7094">
        <v>0.35022595691741742</v>
      </c>
      <c r="N7094" s="44">
        <v>3.5037634234738269E-2</v>
      </c>
      <c r="O7094" s="161">
        <f t="shared" si="1101"/>
        <v>5000000</v>
      </c>
      <c r="P7094" s="162">
        <f t="shared" si="1102"/>
        <v>157.82372837813332</v>
      </c>
      <c r="Q7094" s="162">
        <f t="shared" si="1103"/>
        <v>127.3057899691598</v>
      </c>
      <c r="R7094" s="163">
        <f t="shared" si="1104"/>
        <v>1</v>
      </c>
      <c r="S7094" s="161">
        <f t="shared" si="1105"/>
        <v>6000000</v>
      </c>
      <c r="T7094" s="162">
        <f t="shared" si="1106"/>
        <v>182.60790945937777</v>
      </c>
      <c r="U7094" s="162">
        <f t="shared" si="1107"/>
        <v>121.1528949845799</v>
      </c>
      <c r="V7094" s="163">
        <f t="shared" si="1108"/>
        <v>0.9</v>
      </c>
      <c r="W7094" s="164">
        <f t="shared" si="1109"/>
        <v>102589692.0448676</v>
      </c>
      <c r="X7094" s="164">
        <f t="shared" si="1110"/>
        <v>181857078.16390848</v>
      </c>
    </row>
    <row r="7095" spans="10:24" x14ac:dyDescent="0.25">
      <c r="J7095">
        <v>7092</v>
      </c>
      <c r="K7095" s="43">
        <v>0.24660595403727392</v>
      </c>
      <c r="L7095">
        <v>0.34030378323686694</v>
      </c>
      <c r="M7095">
        <v>0.23353607387926867</v>
      </c>
      <c r="N7095" s="44">
        <v>0.9497337389297642</v>
      </c>
      <c r="O7095" s="161">
        <f t="shared" si="1101"/>
        <v>2000000</v>
      </c>
      <c r="P7095" s="162">
        <f t="shared" si="1102"/>
        <v>173.82548712406847</v>
      </c>
      <c r="Q7095" s="162">
        <f t="shared" si="1103"/>
        <v>120.45497799569513</v>
      </c>
      <c r="R7095" s="163">
        <f t="shared" si="1104"/>
        <v>1</v>
      </c>
      <c r="S7095" s="161">
        <f t="shared" si="1105"/>
        <v>5000000</v>
      </c>
      <c r="T7095" s="162">
        <f t="shared" si="1106"/>
        <v>187.94182904135616</v>
      </c>
      <c r="U7095" s="162">
        <f t="shared" si="1107"/>
        <v>117.72748899784756</v>
      </c>
      <c r="V7095" s="163">
        <f t="shared" si="1108"/>
        <v>1</v>
      </c>
      <c r="W7095" s="164">
        <f t="shared" si="1109"/>
        <v>56741018.25674668</v>
      </c>
      <c r="X7095" s="164">
        <f t="shared" si="1110"/>
        <v>201071700.21754301</v>
      </c>
    </row>
    <row r="7096" spans="10:24" x14ac:dyDescent="0.25">
      <c r="J7096">
        <v>7093</v>
      </c>
      <c r="K7096" s="43">
        <v>0.42329434579135428</v>
      </c>
      <c r="L7096">
        <v>0.71202890059431845</v>
      </c>
      <c r="M7096">
        <v>0.28575060995162682</v>
      </c>
      <c r="N7096" s="44">
        <v>0.97957983363952594</v>
      </c>
      <c r="O7096" s="161">
        <f t="shared" si="1101"/>
        <v>5000000</v>
      </c>
      <c r="P7096" s="162">
        <f t="shared" si="1102"/>
        <v>188.38982526807976</v>
      </c>
      <c r="Q7096" s="162">
        <f t="shared" si="1103"/>
        <v>123.68316081045064</v>
      </c>
      <c r="R7096" s="163">
        <f t="shared" si="1104"/>
        <v>1</v>
      </c>
      <c r="S7096" s="161">
        <f t="shared" si="1105"/>
        <v>6000000</v>
      </c>
      <c r="T7096" s="162">
        <f t="shared" si="1106"/>
        <v>192.79660842269325</v>
      </c>
      <c r="U7096" s="162">
        <f t="shared" si="1107"/>
        <v>119.34158040522532</v>
      </c>
      <c r="V7096" s="163">
        <f t="shared" si="1108"/>
        <v>1</v>
      </c>
      <c r="W7096" s="164">
        <f t="shared" si="1109"/>
        <v>273533322.2881456</v>
      </c>
      <c r="X7096" s="164">
        <f t="shared" si="1110"/>
        <v>290730168.10480762</v>
      </c>
    </row>
    <row r="7097" spans="10:24" x14ac:dyDescent="0.25">
      <c r="J7097">
        <v>7094</v>
      </c>
      <c r="K7097" s="43">
        <v>0.64321760538971828</v>
      </c>
      <c r="L7097">
        <v>0.57474982699615318</v>
      </c>
      <c r="M7097">
        <v>0.51471920058867215</v>
      </c>
      <c r="N7097" s="44">
        <v>7.203589253963949E-2</v>
      </c>
      <c r="O7097" s="161">
        <f t="shared" si="1101"/>
        <v>6000000</v>
      </c>
      <c r="P7097" s="162">
        <f t="shared" si="1102"/>
        <v>182.82720088461596</v>
      </c>
      <c r="Q7097" s="162">
        <f t="shared" si="1103"/>
        <v>135.73807878496487</v>
      </c>
      <c r="R7097" s="163">
        <f t="shared" si="1104"/>
        <v>1</v>
      </c>
      <c r="S7097" s="161">
        <f t="shared" si="1105"/>
        <v>7000000</v>
      </c>
      <c r="T7097" s="162">
        <f t="shared" si="1106"/>
        <v>190.94240029487199</v>
      </c>
      <c r="U7097" s="162">
        <f t="shared" si="1107"/>
        <v>125.36903939248243</v>
      </c>
      <c r="V7097" s="163">
        <f t="shared" si="1108"/>
        <v>0.9</v>
      </c>
      <c r="W7097" s="164">
        <f t="shared" si="1109"/>
        <v>232534732.59790653</v>
      </c>
      <c r="X7097" s="164">
        <f t="shared" si="1110"/>
        <v>263112173.68505418</v>
      </c>
    </row>
    <row r="7098" spans="10:24" x14ac:dyDescent="0.25">
      <c r="J7098">
        <v>7095</v>
      </c>
      <c r="K7098" s="43">
        <v>0.42052911900786605</v>
      </c>
      <c r="L7098">
        <v>0.80234184287784183</v>
      </c>
      <c r="M7098">
        <v>0.58735439924666577</v>
      </c>
      <c r="N7098" s="44">
        <v>0.10534065990201003</v>
      </c>
      <c r="O7098" s="161">
        <f t="shared" si="1101"/>
        <v>5000000</v>
      </c>
      <c r="P7098" s="162">
        <f t="shared" si="1102"/>
        <v>192.75023666915888</v>
      </c>
      <c r="Q7098" s="162">
        <f t="shared" si="1103"/>
        <v>139.41489458559522</v>
      </c>
      <c r="R7098" s="163">
        <f t="shared" si="1104"/>
        <v>1</v>
      </c>
      <c r="S7098" s="161">
        <f t="shared" si="1105"/>
        <v>6000000</v>
      </c>
      <c r="T7098" s="162">
        <f t="shared" si="1106"/>
        <v>194.25007888971962</v>
      </c>
      <c r="U7098" s="162">
        <f t="shared" si="1107"/>
        <v>127.20744729279761</v>
      </c>
      <c r="V7098" s="163">
        <f t="shared" si="1108"/>
        <v>0.9</v>
      </c>
      <c r="W7098" s="164">
        <f t="shared" si="1109"/>
        <v>216676710.41781831</v>
      </c>
      <c r="X7098" s="164">
        <f t="shared" si="1110"/>
        <v>212030210.62337887</v>
      </c>
    </row>
    <row r="7099" spans="10:24" x14ac:dyDescent="0.25">
      <c r="J7099">
        <v>7096</v>
      </c>
      <c r="K7099" s="43">
        <v>0.18716772906944235</v>
      </c>
      <c r="L7099">
        <v>0.51131716538124405</v>
      </c>
      <c r="M7099">
        <v>0.31161853519350591</v>
      </c>
      <c r="N7099" s="44">
        <v>0.3653738787678219</v>
      </c>
      <c r="O7099" s="161">
        <f t="shared" si="1101"/>
        <v>2000000</v>
      </c>
      <c r="P7099" s="162">
        <f t="shared" si="1102"/>
        <v>180.42557598904136</v>
      </c>
      <c r="Q7099" s="162">
        <f t="shared" si="1103"/>
        <v>125.1746445474931</v>
      </c>
      <c r="R7099" s="163">
        <f t="shared" si="1104"/>
        <v>1</v>
      </c>
      <c r="S7099" s="161">
        <f t="shared" si="1105"/>
        <v>5000000</v>
      </c>
      <c r="T7099" s="162">
        <f t="shared" si="1106"/>
        <v>190.14185866301378</v>
      </c>
      <c r="U7099" s="162">
        <f t="shared" si="1107"/>
        <v>120.08732227374655</v>
      </c>
      <c r="V7099" s="163">
        <f t="shared" si="1108"/>
        <v>1</v>
      </c>
      <c r="W7099" s="164">
        <f t="shared" si="1109"/>
        <v>60501862.883096516</v>
      </c>
      <c r="X7099" s="164">
        <f t="shared" si="1110"/>
        <v>200272681.94633615</v>
      </c>
    </row>
    <row r="7100" spans="10:24" x14ac:dyDescent="0.25">
      <c r="J7100">
        <v>7097</v>
      </c>
      <c r="K7100" s="43">
        <v>0.12908403169512517</v>
      </c>
      <c r="L7100">
        <v>0.95817467501253784</v>
      </c>
      <c r="M7100">
        <v>0.37659659618106123</v>
      </c>
      <c r="N7100" s="44">
        <v>0.55539138019729939</v>
      </c>
      <c r="O7100" s="161">
        <f t="shared" si="1101"/>
        <v>2000000</v>
      </c>
      <c r="P7100" s="162">
        <f t="shared" si="1102"/>
        <v>205.94828958861174</v>
      </c>
      <c r="Q7100" s="162">
        <f t="shared" si="1103"/>
        <v>128.71136624631453</v>
      </c>
      <c r="R7100" s="163">
        <f t="shared" si="1104"/>
        <v>1</v>
      </c>
      <c r="S7100" s="161">
        <f t="shared" si="1105"/>
        <v>2000000</v>
      </c>
      <c r="T7100" s="162">
        <f t="shared" si="1106"/>
        <v>198.64942986287059</v>
      </c>
      <c r="U7100" s="162">
        <f t="shared" si="1107"/>
        <v>121.85568312315726</v>
      </c>
      <c r="V7100" s="163">
        <f t="shared" si="1108"/>
        <v>1</v>
      </c>
      <c r="W7100" s="164">
        <f t="shared" si="1109"/>
        <v>104473846.68459442</v>
      </c>
      <c r="X7100" s="164">
        <f t="shared" si="1110"/>
        <v>3587493.4794266522</v>
      </c>
    </row>
    <row r="7101" spans="10:24" x14ac:dyDescent="0.25">
      <c r="J7101">
        <v>7098</v>
      </c>
      <c r="K7101" s="43">
        <v>9.5484154252331255E-2</v>
      </c>
      <c r="L7101">
        <v>0.27834015887944052</v>
      </c>
      <c r="M7101">
        <v>0.23377118253349893</v>
      </c>
      <c r="N7101" s="44">
        <v>0.61574987531987513</v>
      </c>
      <c r="O7101" s="161">
        <f t="shared" si="1101"/>
        <v>2000000</v>
      </c>
      <c r="P7101" s="162">
        <f t="shared" si="1102"/>
        <v>171.18330776979502</v>
      </c>
      <c r="Q7101" s="162">
        <f t="shared" si="1103"/>
        <v>120.47032823974681</v>
      </c>
      <c r="R7101" s="163">
        <f t="shared" si="1104"/>
        <v>1</v>
      </c>
      <c r="S7101" s="161">
        <f t="shared" si="1105"/>
        <v>2000000</v>
      </c>
      <c r="T7101" s="162">
        <f t="shared" si="1106"/>
        <v>187.06110258993166</v>
      </c>
      <c r="U7101" s="162">
        <f t="shared" si="1107"/>
        <v>117.7351641198734</v>
      </c>
      <c r="V7101" s="163">
        <f t="shared" si="1108"/>
        <v>1</v>
      </c>
      <c r="W7101" s="164">
        <f t="shared" si="1109"/>
        <v>51425959.060096428</v>
      </c>
      <c r="X7101" s="164">
        <f t="shared" si="1110"/>
        <v>-11348123.059883475</v>
      </c>
    </row>
    <row r="7102" spans="10:24" x14ac:dyDescent="0.25">
      <c r="J7102">
        <v>7099</v>
      </c>
      <c r="K7102" s="43">
        <v>0.18531658721749289</v>
      </c>
      <c r="L7102">
        <v>0.19444178476545104</v>
      </c>
      <c r="M7102">
        <v>0.4320066064596122</v>
      </c>
      <c r="N7102" s="44">
        <v>0.15407766253592481</v>
      </c>
      <c r="O7102" s="161">
        <f t="shared" si="1101"/>
        <v>2000000</v>
      </c>
      <c r="P7102" s="162">
        <f t="shared" si="1102"/>
        <v>167.07534324504545</v>
      </c>
      <c r="Q7102" s="162">
        <f t="shared" si="1103"/>
        <v>131.57464437388739</v>
      </c>
      <c r="R7102" s="163">
        <f t="shared" si="1104"/>
        <v>1</v>
      </c>
      <c r="S7102" s="161">
        <f t="shared" si="1105"/>
        <v>5000000</v>
      </c>
      <c r="T7102" s="162">
        <f t="shared" si="1106"/>
        <v>185.69178108168182</v>
      </c>
      <c r="U7102" s="162">
        <f t="shared" si="1107"/>
        <v>123.2873221869437</v>
      </c>
      <c r="V7102" s="163">
        <f t="shared" si="1108"/>
        <v>0.9</v>
      </c>
      <c r="W7102" s="164">
        <f t="shared" si="1109"/>
        <v>21001397.742316097</v>
      </c>
      <c r="X7102" s="164">
        <f t="shared" si="1110"/>
        <v>130820065.02632159</v>
      </c>
    </row>
    <row r="7103" spans="10:24" x14ac:dyDescent="0.25">
      <c r="J7103">
        <v>7100</v>
      </c>
      <c r="K7103" s="43">
        <v>0.22806816375388872</v>
      </c>
      <c r="L7103">
        <v>0.76234827762319535</v>
      </c>
      <c r="M7103">
        <v>0.26959349605837823</v>
      </c>
      <c r="N7103" s="44">
        <v>0.57657388295563139</v>
      </c>
      <c r="O7103" s="161">
        <f t="shared" si="1101"/>
        <v>2000000</v>
      </c>
      <c r="P7103" s="162">
        <f t="shared" si="1102"/>
        <v>190.7081500506022</v>
      </c>
      <c r="Q7103" s="162">
        <f t="shared" si="1103"/>
        <v>122.71914240179385</v>
      </c>
      <c r="R7103" s="163">
        <f t="shared" si="1104"/>
        <v>1</v>
      </c>
      <c r="S7103" s="161">
        <f t="shared" si="1105"/>
        <v>5000000</v>
      </c>
      <c r="T7103" s="162">
        <f t="shared" si="1106"/>
        <v>193.56938335020072</v>
      </c>
      <c r="U7103" s="162">
        <f t="shared" si="1107"/>
        <v>118.85957120089692</v>
      </c>
      <c r="V7103" s="163">
        <f t="shared" si="1108"/>
        <v>1</v>
      </c>
      <c r="W7103" s="164">
        <f t="shared" si="1109"/>
        <v>85978015.29761672</v>
      </c>
      <c r="X7103" s="164">
        <f t="shared" si="1110"/>
        <v>223549060.74651903</v>
      </c>
    </row>
    <row r="7104" spans="10:24" x14ac:dyDescent="0.25">
      <c r="J7104">
        <v>7101</v>
      </c>
      <c r="K7104" s="43">
        <v>4.359596335269178E-2</v>
      </c>
      <c r="L7104">
        <v>0.80518826211318018</v>
      </c>
      <c r="M7104">
        <v>0.52407923341302987</v>
      </c>
      <c r="N7104" s="44">
        <v>3.1257547647148165E-2</v>
      </c>
      <c r="O7104" s="161">
        <f t="shared" si="1101"/>
        <v>1000000</v>
      </c>
      <c r="P7104" s="162">
        <f t="shared" si="1102"/>
        <v>192.90450590956664</v>
      </c>
      <c r="Q7104" s="162">
        <f t="shared" si="1103"/>
        <v>136.20788763578923</v>
      </c>
      <c r="R7104" s="163">
        <f t="shared" si="1104"/>
        <v>1</v>
      </c>
      <c r="S7104" s="161">
        <f t="shared" si="1105"/>
        <v>1000000</v>
      </c>
      <c r="T7104" s="162">
        <f t="shared" si="1106"/>
        <v>194.30150196985554</v>
      </c>
      <c r="U7104" s="162">
        <f t="shared" si="1107"/>
        <v>125.60394381789462</v>
      </c>
      <c r="V7104" s="163">
        <f t="shared" si="1108"/>
        <v>0.9</v>
      </c>
      <c r="W7104" s="164">
        <f t="shared" si="1109"/>
        <v>6696618.2737774029</v>
      </c>
      <c r="X7104" s="164">
        <f t="shared" si="1110"/>
        <v>-88172197.663235158</v>
      </c>
    </row>
    <row r="7105" spans="10:24" x14ac:dyDescent="0.25">
      <c r="J7105">
        <v>7102</v>
      </c>
      <c r="K7105" s="43">
        <v>0.87861159247453646</v>
      </c>
      <c r="L7105">
        <v>0.5870178763388727</v>
      </c>
      <c r="M7105">
        <v>0.73815551887789288</v>
      </c>
      <c r="N7105" s="44">
        <v>0.36345977367230942</v>
      </c>
      <c r="O7105" s="161">
        <f t="shared" si="1101"/>
        <v>7000000</v>
      </c>
      <c r="P7105" s="162">
        <f t="shared" si="1102"/>
        <v>183.29820703974764</v>
      </c>
      <c r="Q7105" s="162">
        <f t="shared" si="1103"/>
        <v>147.75338635860652</v>
      </c>
      <c r="R7105" s="163">
        <f t="shared" si="1104"/>
        <v>1</v>
      </c>
      <c r="S7105" s="161">
        <f t="shared" si="1105"/>
        <v>7000000</v>
      </c>
      <c r="T7105" s="162">
        <f t="shared" si="1106"/>
        <v>191.09940234658254</v>
      </c>
      <c r="U7105" s="162">
        <f t="shared" si="1107"/>
        <v>131.37669317930326</v>
      </c>
      <c r="V7105" s="163">
        <f t="shared" si="1108"/>
        <v>1</v>
      </c>
      <c r="W7105" s="164">
        <f t="shared" si="1109"/>
        <v>198813744.76798782</v>
      </c>
      <c r="X7105" s="164">
        <f t="shared" si="1110"/>
        <v>268058964.17095494</v>
      </c>
    </row>
    <row r="7106" spans="10:24" x14ac:dyDescent="0.25">
      <c r="J7106">
        <v>7103</v>
      </c>
      <c r="K7106" s="43">
        <v>0.26064450291690877</v>
      </c>
      <c r="L7106">
        <v>0.83684101885100048</v>
      </c>
      <c r="M7106">
        <v>0.81838172478755933</v>
      </c>
      <c r="N7106" s="44">
        <v>0.799243831183169</v>
      </c>
      <c r="O7106" s="161">
        <f t="shared" si="1101"/>
        <v>2000000</v>
      </c>
      <c r="P7106" s="162">
        <f t="shared" si="1102"/>
        <v>194.72336041659517</v>
      </c>
      <c r="Q7106" s="162">
        <f t="shared" si="1103"/>
        <v>153.18430369280753</v>
      </c>
      <c r="R7106" s="163">
        <f t="shared" si="1104"/>
        <v>1</v>
      </c>
      <c r="S7106" s="161">
        <f t="shared" si="1105"/>
        <v>5000000</v>
      </c>
      <c r="T7106" s="162">
        <f t="shared" si="1106"/>
        <v>194.90778680553171</v>
      </c>
      <c r="U7106" s="162">
        <f t="shared" si="1107"/>
        <v>134.09215184640377</v>
      </c>
      <c r="V7106" s="163">
        <f t="shared" si="1108"/>
        <v>1</v>
      </c>
      <c r="W7106" s="164">
        <f t="shared" si="1109"/>
        <v>33078113.447575271</v>
      </c>
      <c r="X7106" s="164">
        <f t="shared" si="1110"/>
        <v>154078174.79563975</v>
      </c>
    </row>
    <row r="7107" spans="10:24" x14ac:dyDescent="0.25">
      <c r="J7107">
        <v>7104</v>
      </c>
      <c r="K7107" s="43">
        <v>0.75948102871133327</v>
      </c>
      <c r="L7107">
        <v>0.10856942476518316</v>
      </c>
      <c r="M7107">
        <v>0.41272196631688662</v>
      </c>
      <c r="N7107" s="44">
        <v>0.39280455587913299</v>
      </c>
      <c r="O7107" s="161">
        <f t="shared" si="1101"/>
        <v>7000000</v>
      </c>
      <c r="P7107" s="162">
        <f t="shared" si="1102"/>
        <v>161.48742124182755</v>
      </c>
      <c r="Q7107" s="162">
        <f t="shared" si="1103"/>
        <v>130.58902815232676</v>
      </c>
      <c r="R7107" s="163">
        <f t="shared" si="1104"/>
        <v>1</v>
      </c>
      <c r="S7107" s="161">
        <f t="shared" si="1105"/>
        <v>7000000</v>
      </c>
      <c r="T7107" s="162">
        <f t="shared" si="1106"/>
        <v>183.82914041394253</v>
      </c>
      <c r="U7107" s="162">
        <f t="shared" si="1107"/>
        <v>122.79451407616338</v>
      </c>
      <c r="V7107" s="163">
        <f t="shared" si="1108"/>
        <v>1</v>
      </c>
      <c r="W7107" s="164">
        <f t="shared" si="1109"/>
        <v>166288751.62650549</v>
      </c>
      <c r="X7107" s="164">
        <f t="shared" si="1110"/>
        <v>277242384.36445403</v>
      </c>
    </row>
    <row r="7108" spans="10:24" x14ac:dyDescent="0.25">
      <c r="J7108">
        <v>7105</v>
      </c>
      <c r="K7108" s="43">
        <v>7.8930162850178398E-2</v>
      </c>
      <c r="L7108">
        <v>0.36615041852503005</v>
      </c>
      <c r="M7108">
        <v>0.27600371964454495</v>
      </c>
      <c r="N7108" s="44">
        <v>7.2596416422202714E-2</v>
      </c>
      <c r="O7108" s="161">
        <f t="shared" si="1101"/>
        <v>2000000</v>
      </c>
      <c r="P7108" s="162">
        <f t="shared" si="1102"/>
        <v>174.86900229115318</v>
      </c>
      <c r="Q7108" s="162">
        <f t="shared" si="1103"/>
        <v>123.1049056177542</v>
      </c>
      <c r="R7108" s="163">
        <f t="shared" si="1104"/>
        <v>1</v>
      </c>
      <c r="S7108" s="161">
        <f t="shared" si="1105"/>
        <v>2000000</v>
      </c>
      <c r="T7108" s="162">
        <f t="shared" si="1106"/>
        <v>188.28966743038438</v>
      </c>
      <c r="U7108" s="162">
        <f t="shared" si="1107"/>
        <v>119.05245280887709</v>
      </c>
      <c r="V7108" s="163">
        <f t="shared" si="1108"/>
        <v>0.9</v>
      </c>
      <c r="W7108" s="164">
        <f t="shared" si="1109"/>
        <v>53528193.346797958</v>
      </c>
      <c r="X7108" s="164">
        <f t="shared" si="1110"/>
        <v>-25373013.681286886</v>
      </c>
    </row>
    <row r="7109" spans="10:24" x14ac:dyDescent="0.25">
      <c r="J7109">
        <v>7106</v>
      </c>
      <c r="K7109" s="43">
        <v>0.11370834329012403</v>
      </c>
      <c r="L7109">
        <v>0.41895483985420534</v>
      </c>
      <c r="M7109">
        <v>4.2510355042389647E-2</v>
      </c>
      <c r="N7109" s="44">
        <v>0.48926521912759324</v>
      </c>
      <c r="O7109" s="161">
        <f t="shared" ref="O7109:O7172" si="1111">VLOOKUP(K7109,$E$5:$H$10,4)</f>
        <v>2000000</v>
      </c>
      <c r="P7109" s="162">
        <f t="shared" ref="P7109:P7172" si="1112">_xlfn.NORM.INV(L7109,$E$12,$E$13)</f>
        <v>176.93148039875427</v>
      </c>
      <c r="Q7109" s="162">
        <f t="shared" ref="Q7109:Q7172" si="1113">_xlfn.NORM.INV(M7109,$E$15,$E$16)</f>
        <v>100.55461000199344</v>
      </c>
      <c r="R7109" s="163">
        <f t="shared" ref="R7109:R7172" si="1114">VLOOKUP(N7109,$E$19:$H$21,4)</f>
        <v>1</v>
      </c>
      <c r="S7109" s="161">
        <f t="shared" ref="S7109:S7172" si="1115">VLOOKUP(K7109,$G$5:$H$10,2)</f>
        <v>2000000</v>
      </c>
      <c r="T7109" s="162">
        <f t="shared" ref="T7109:T7172" si="1116">_xlfn.NORM.INV(L7109,$G$12,$G$13)</f>
        <v>188.9771601329181</v>
      </c>
      <c r="U7109" s="162">
        <f t="shared" ref="U7109:U7172" si="1117">_xlfn.NORM.INV(M7109,$G$15,$G$16)</f>
        <v>107.77730500099672</v>
      </c>
      <c r="V7109" s="163">
        <f t="shared" ref="V7109:V7172" si="1118">VLOOKUP(N7109,$G$19:$H$21,2)</f>
        <v>1</v>
      </c>
      <c r="W7109" s="164">
        <f t="shared" ref="W7109:W7172" si="1119">O7109*(P7109-Q7109)*R7109-$D$23-$D$24</f>
        <v>102753740.79352167</v>
      </c>
      <c r="X7109" s="164">
        <f t="shared" ref="X7109:X7172" si="1120">S7109*(T7109-U7109)*V7109-$F$23-$F$24</f>
        <v>12399710.263842762</v>
      </c>
    </row>
    <row r="7110" spans="10:24" x14ac:dyDescent="0.25">
      <c r="J7110">
        <v>7107</v>
      </c>
      <c r="K7110" s="43">
        <v>0.74781281831773627</v>
      </c>
      <c r="L7110">
        <v>0.29586551453243926</v>
      </c>
      <c r="M7110">
        <v>0.82554657974004242</v>
      </c>
      <c r="N7110" s="44">
        <v>3.6275527485364112E-2</v>
      </c>
      <c r="O7110" s="161">
        <f t="shared" si="1111"/>
        <v>6000000</v>
      </c>
      <c r="P7110" s="162">
        <f t="shared" si="1112"/>
        <v>171.95506147474649</v>
      </c>
      <c r="Q7110" s="162">
        <f t="shared" si="1113"/>
        <v>153.73423538861633</v>
      </c>
      <c r="R7110" s="163">
        <f t="shared" si="1114"/>
        <v>1</v>
      </c>
      <c r="S7110" s="161">
        <f t="shared" si="1115"/>
        <v>7000000</v>
      </c>
      <c r="T7110" s="162">
        <f t="shared" si="1116"/>
        <v>187.3183538249155</v>
      </c>
      <c r="U7110" s="162">
        <f t="shared" si="1117"/>
        <v>134.36711769430815</v>
      </c>
      <c r="V7110" s="163">
        <f t="shared" si="1118"/>
        <v>0.9</v>
      </c>
      <c r="W7110" s="164">
        <f t="shared" si="1119"/>
        <v>59324956.516780958</v>
      </c>
      <c r="X7110" s="164">
        <f t="shared" si="1120"/>
        <v>183592787.62282634</v>
      </c>
    </row>
    <row r="7111" spans="10:24" x14ac:dyDescent="0.25">
      <c r="J7111">
        <v>7108</v>
      </c>
      <c r="K7111" s="43">
        <v>0.3328271401413474</v>
      </c>
      <c r="L7111">
        <v>0.16718160796614545</v>
      </c>
      <c r="M7111">
        <v>0.64566138568909448</v>
      </c>
      <c r="N7111" s="44">
        <v>0.92688421260159248</v>
      </c>
      <c r="O7111" s="161">
        <f t="shared" si="1111"/>
        <v>5000000</v>
      </c>
      <c r="P7111" s="162">
        <f t="shared" si="1112"/>
        <v>165.51956066194074</v>
      </c>
      <c r="Q7111" s="162">
        <f t="shared" si="1113"/>
        <v>142.47266403627427</v>
      </c>
      <c r="R7111" s="163">
        <f t="shared" si="1114"/>
        <v>1</v>
      </c>
      <c r="S7111" s="161">
        <f t="shared" si="1115"/>
        <v>6000000</v>
      </c>
      <c r="T7111" s="162">
        <f t="shared" si="1116"/>
        <v>185.17318688731359</v>
      </c>
      <c r="U7111" s="162">
        <f t="shared" si="1117"/>
        <v>128.73633201813715</v>
      </c>
      <c r="V7111" s="163">
        <f t="shared" si="1118"/>
        <v>1</v>
      </c>
      <c r="W7111" s="164">
        <f t="shared" si="1119"/>
        <v>65234483.128332391</v>
      </c>
      <c r="X7111" s="164">
        <f t="shared" si="1120"/>
        <v>188621129.21505868</v>
      </c>
    </row>
    <row r="7112" spans="10:24" x14ac:dyDescent="0.25">
      <c r="J7112">
        <v>7109</v>
      </c>
      <c r="K7112" s="43">
        <v>0.73369847673901112</v>
      </c>
      <c r="L7112">
        <v>0.1966340278855252</v>
      </c>
      <c r="M7112">
        <v>0.95717628748063444</v>
      </c>
      <c r="N7112" s="44">
        <v>4.2997308784580857E-2</v>
      </c>
      <c r="O7112" s="161">
        <f t="shared" si="1111"/>
        <v>6000000</v>
      </c>
      <c r="P7112" s="162">
        <f t="shared" si="1112"/>
        <v>167.19441397670258</v>
      </c>
      <c r="Q7112" s="162">
        <f t="shared" si="1113"/>
        <v>169.37637008726207</v>
      </c>
      <c r="R7112" s="163">
        <f t="shared" si="1114"/>
        <v>1</v>
      </c>
      <c r="S7112" s="161">
        <f t="shared" si="1115"/>
        <v>7000000</v>
      </c>
      <c r="T7112" s="162">
        <f t="shared" si="1116"/>
        <v>185.73147132556753</v>
      </c>
      <c r="U7112" s="162">
        <f t="shared" si="1117"/>
        <v>142.18818504363102</v>
      </c>
      <c r="V7112" s="163">
        <f t="shared" si="1118"/>
        <v>0.9</v>
      </c>
      <c r="W7112" s="164">
        <f t="shared" si="1119"/>
        <v>-63091736.663356982</v>
      </c>
      <c r="X7112" s="164">
        <f t="shared" si="1120"/>
        <v>124322703.57619995</v>
      </c>
    </row>
    <row r="7113" spans="10:24" x14ac:dyDescent="0.25">
      <c r="J7113">
        <v>7110</v>
      </c>
      <c r="K7113" s="43">
        <v>0.1590736288278588</v>
      </c>
      <c r="L7113">
        <v>0.23451387636676191</v>
      </c>
      <c r="M7113">
        <v>0.21242190192224375</v>
      </c>
      <c r="N7113" s="44">
        <v>0.29670419768551537</v>
      </c>
      <c r="O7113" s="161">
        <f t="shared" si="1111"/>
        <v>2000000</v>
      </c>
      <c r="P7113" s="162">
        <f t="shared" si="1112"/>
        <v>169.13907196148318</v>
      </c>
      <c r="Q7113" s="162">
        <f t="shared" si="1113"/>
        <v>119.03908025810468</v>
      </c>
      <c r="R7113" s="163">
        <f t="shared" si="1114"/>
        <v>1</v>
      </c>
      <c r="S7113" s="161">
        <f t="shared" si="1115"/>
        <v>5000000</v>
      </c>
      <c r="T7113" s="162">
        <f t="shared" si="1116"/>
        <v>186.37969065382774</v>
      </c>
      <c r="U7113" s="162">
        <f t="shared" si="1117"/>
        <v>117.01954012905233</v>
      </c>
      <c r="V7113" s="163">
        <f t="shared" si="1118"/>
        <v>1</v>
      </c>
      <c r="W7113" s="164">
        <f t="shared" si="1119"/>
        <v>50199983.406757012</v>
      </c>
      <c r="X7113" s="164">
        <f t="shared" si="1120"/>
        <v>196800752.62387705</v>
      </c>
    </row>
    <row r="7114" spans="10:24" x14ac:dyDescent="0.25">
      <c r="J7114">
        <v>7111</v>
      </c>
      <c r="K7114" s="43">
        <v>3.6225827673139865E-2</v>
      </c>
      <c r="L7114">
        <v>0.16438000086979498</v>
      </c>
      <c r="M7114">
        <v>0.9016476930830124</v>
      </c>
      <c r="N7114" s="44">
        <v>0.46922676951851228</v>
      </c>
      <c r="O7114" s="161">
        <f t="shared" si="1111"/>
        <v>1000000</v>
      </c>
      <c r="P7114" s="162">
        <f t="shared" si="1112"/>
        <v>165.35078140656356</v>
      </c>
      <c r="Q7114" s="162">
        <f t="shared" si="1113"/>
        <v>160.81994599565684</v>
      </c>
      <c r="R7114" s="163">
        <f t="shared" si="1114"/>
        <v>1</v>
      </c>
      <c r="S7114" s="161">
        <f t="shared" si="1115"/>
        <v>1000000</v>
      </c>
      <c r="T7114" s="162">
        <f t="shared" si="1116"/>
        <v>185.11692713552117</v>
      </c>
      <c r="U7114" s="162">
        <f t="shared" si="1117"/>
        <v>137.90997299782842</v>
      </c>
      <c r="V7114" s="163">
        <f t="shared" si="1118"/>
        <v>1</v>
      </c>
      <c r="W7114" s="164">
        <f t="shared" si="1119"/>
        <v>-45469164.589093283</v>
      </c>
      <c r="X7114" s="164">
        <f t="shared" si="1120"/>
        <v>-102793045.86230725</v>
      </c>
    </row>
    <row r="7115" spans="10:24" x14ac:dyDescent="0.25">
      <c r="J7115">
        <v>7112</v>
      </c>
      <c r="K7115" s="43">
        <v>0.16339021173003676</v>
      </c>
      <c r="L7115">
        <v>0.76779991965792005</v>
      </c>
      <c r="M7115">
        <v>0.25161813040536984</v>
      </c>
      <c r="N7115" s="44">
        <v>0.72422784029190523</v>
      </c>
      <c r="O7115" s="161">
        <f t="shared" si="1111"/>
        <v>2000000</v>
      </c>
      <c r="P7115" s="162">
        <f t="shared" si="1112"/>
        <v>190.97430925838796</v>
      </c>
      <c r="Q7115" s="162">
        <f t="shared" si="1113"/>
        <v>121.6118717068819</v>
      </c>
      <c r="R7115" s="163">
        <f t="shared" si="1114"/>
        <v>1</v>
      </c>
      <c r="S7115" s="161">
        <f t="shared" si="1115"/>
        <v>5000000</v>
      </c>
      <c r="T7115" s="162">
        <f t="shared" si="1116"/>
        <v>193.65810308612933</v>
      </c>
      <c r="U7115" s="162">
        <f t="shared" si="1117"/>
        <v>118.30593585344094</v>
      </c>
      <c r="V7115" s="163">
        <f t="shared" si="1118"/>
        <v>1</v>
      </c>
      <c r="W7115" s="164">
        <f t="shared" si="1119"/>
        <v>88724875.103012115</v>
      </c>
      <c r="X7115" s="164">
        <f t="shared" si="1120"/>
        <v>226760836.16344196</v>
      </c>
    </row>
    <row r="7116" spans="10:24" x14ac:dyDescent="0.25">
      <c r="J7116">
        <v>7113</v>
      </c>
      <c r="K7116" s="43">
        <v>0.9699877031730425</v>
      </c>
      <c r="L7116">
        <v>0.88227432534396777</v>
      </c>
      <c r="M7116">
        <v>0.4698696037986273</v>
      </c>
      <c r="N7116" s="44">
        <v>0.39951904675569916</v>
      </c>
      <c r="O7116" s="161">
        <f t="shared" si="1111"/>
        <v>9000000</v>
      </c>
      <c r="P7116" s="162">
        <f t="shared" si="1112"/>
        <v>197.79649487506748</v>
      </c>
      <c r="Q7116" s="162">
        <f t="shared" si="1113"/>
        <v>133.48804703652559</v>
      </c>
      <c r="R7116" s="163">
        <f t="shared" si="1114"/>
        <v>1</v>
      </c>
      <c r="S7116" s="161">
        <f t="shared" si="1115"/>
        <v>9000000</v>
      </c>
      <c r="T7116" s="162">
        <f t="shared" si="1116"/>
        <v>195.93216495835583</v>
      </c>
      <c r="U7116" s="162">
        <f t="shared" si="1117"/>
        <v>124.24402351826279</v>
      </c>
      <c r="V7116" s="163">
        <f t="shared" si="1118"/>
        <v>1</v>
      </c>
      <c r="W7116" s="164">
        <f t="shared" si="1119"/>
        <v>528776030.54687703</v>
      </c>
      <c r="X7116" s="164">
        <f t="shared" si="1120"/>
        <v>495193272.96083736</v>
      </c>
    </row>
    <row r="7117" spans="10:24" x14ac:dyDescent="0.25">
      <c r="J7117">
        <v>7114</v>
      </c>
      <c r="K7117" s="43">
        <v>0.15004563080545019</v>
      </c>
      <c r="L7117">
        <v>0.38550528916905036</v>
      </c>
      <c r="M7117">
        <v>0.79000154880697726</v>
      </c>
      <c r="N7117" s="44">
        <v>0.80777518635124612</v>
      </c>
      <c r="O7117" s="161">
        <f t="shared" si="1111"/>
        <v>2000000</v>
      </c>
      <c r="P7117" s="162">
        <f t="shared" si="1112"/>
        <v>175.63420094569901</v>
      </c>
      <c r="Q7117" s="162">
        <f t="shared" si="1113"/>
        <v>151.12853242151982</v>
      </c>
      <c r="R7117" s="163">
        <f t="shared" si="1114"/>
        <v>1</v>
      </c>
      <c r="S7117" s="161">
        <f t="shared" si="1115"/>
        <v>5000000</v>
      </c>
      <c r="T7117" s="162">
        <f t="shared" si="1116"/>
        <v>188.54473364856634</v>
      </c>
      <c r="U7117" s="162">
        <f t="shared" si="1117"/>
        <v>133.06426621075991</v>
      </c>
      <c r="V7117" s="163">
        <f t="shared" si="1118"/>
        <v>1</v>
      </c>
      <c r="W7117" s="164">
        <f t="shared" si="1119"/>
        <v>-988662.95164162666</v>
      </c>
      <c r="X7117" s="164">
        <f t="shared" si="1120"/>
        <v>127402337.18903214</v>
      </c>
    </row>
    <row r="7118" spans="10:24" x14ac:dyDescent="0.25">
      <c r="J7118">
        <v>7115</v>
      </c>
      <c r="K7118" s="43">
        <v>0.12123066181015985</v>
      </c>
      <c r="L7118">
        <v>0.87826917907490076</v>
      </c>
      <c r="M7118">
        <v>0.15753012792303944</v>
      </c>
      <c r="N7118" s="44">
        <v>0.44903039378139054</v>
      </c>
      <c r="O7118" s="161">
        <f t="shared" si="1111"/>
        <v>2000000</v>
      </c>
      <c r="P7118" s="162">
        <f t="shared" si="1112"/>
        <v>197.49567027878976</v>
      </c>
      <c r="Q7118" s="162">
        <f t="shared" si="1113"/>
        <v>114.90678590846768</v>
      </c>
      <c r="R7118" s="163">
        <f t="shared" si="1114"/>
        <v>1</v>
      </c>
      <c r="S7118" s="161">
        <f t="shared" si="1115"/>
        <v>2000000</v>
      </c>
      <c r="T7118" s="162">
        <f t="shared" si="1116"/>
        <v>195.83189009292991</v>
      </c>
      <c r="U7118" s="162">
        <f t="shared" si="1117"/>
        <v>114.95339295423383</v>
      </c>
      <c r="V7118" s="163">
        <f t="shared" si="1118"/>
        <v>1</v>
      </c>
      <c r="W7118" s="164">
        <f t="shared" si="1119"/>
        <v>115177768.74064416</v>
      </c>
      <c r="X7118" s="164">
        <f t="shared" si="1120"/>
        <v>11756994.277392149</v>
      </c>
    </row>
    <row r="7119" spans="10:24" x14ac:dyDescent="0.25">
      <c r="J7119">
        <v>7116</v>
      </c>
      <c r="K7119" s="43">
        <v>0.15781720347718087</v>
      </c>
      <c r="L7119">
        <v>0.7634735238693906</v>
      </c>
      <c r="M7119">
        <v>0.63857491031360081</v>
      </c>
      <c r="N7119" s="44">
        <v>0.37346923576500757</v>
      </c>
      <c r="O7119" s="161">
        <f t="shared" si="1111"/>
        <v>2000000</v>
      </c>
      <c r="P7119" s="162">
        <f t="shared" si="1112"/>
        <v>190.76280846418331</v>
      </c>
      <c r="Q7119" s="162">
        <f t="shared" si="1113"/>
        <v>142.09304361263551</v>
      </c>
      <c r="R7119" s="163">
        <f t="shared" si="1114"/>
        <v>1</v>
      </c>
      <c r="S7119" s="161">
        <f t="shared" si="1115"/>
        <v>5000000</v>
      </c>
      <c r="T7119" s="162">
        <f t="shared" si="1116"/>
        <v>193.58760282139443</v>
      </c>
      <c r="U7119" s="162">
        <f t="shared" si="1117"/>
        <v>128.54652180631774</v>
      </c>
      <c r="V7119" s="163">
        <f t="shared" si="1118"/>
        <v>1</v>
      </c>
      <c r="W7119" s="164">
        <f t="shared" si="1119"/>
        <v>47339529.7030956</v>
      </c>
      <c r="X7119" s="164">
        <f t="shared" si="1120"/>
        <v>175205405.07538342</v>
      </c>
    </row>
    <row r="7120" spans="10:24" x14ac:dyDescent="0.25">
      <c r="J7120">
        <v>7117</v>
      </c>
      <c r="K7120" s="43">
        <v>0.69774133887102452</v>
      </c>
      <c r="L7120">
        <v>0.69546644158484439</v>
      </c>
      <c r="M7120">
        <v>0.31249002484455135</v>
      </c>
      <c r="N7120" s="44">
        <v>0.5966836757105759</v>
      </c>
      <c r="O7120" s="161">
        <f t="shared" si="1111"/>
        <v>6000000</v>
      </c>
      <c r="P7120" s="162">
        <f t="shared" si="1112"/>
        <v>187.67108309226171</v>
      </c>
      <c r="Q7120" s="162">
        <f t="shared" si="1113"/>
        <v>125.22390824440505</v>
      </c>
      <c r="R7120" s="163">
        <f t="shared" si="1114"/>
        <v>1</v>
      </c>
      <c r="S7120" s="161">
        <f t="shared" si="1115"/>
        <v>7000000</v>
      </c>
      <c r="T7120" s="162">
        <f t="shared" si="1116"/>
        <v>192.55702769742058</v>
      </c>
      <c r="U7120" s="162">
        <f t="shared" si="1117"/>
        <v>120.11195412220253</v>
      </c>
      <c r="V7120" s="163">
        <f t="shared" si="1118"/>
        <v>1</v>
      </c>
      <c r="W7120" s="164">
        <f t="shared" si="1119"/>
        <v>324683049.08713996</v>
      </c>
      <c r="X7120" s="164">
        <f t="shared" si="1120"/>
        <v>357115515.02652633</v>
      </c>
    </row>
    <row r="7121" spans="10:24" x14ac:dyDescent="0.25">
      <c r="J7121">
        <v>7118</v>
      </c>
      <c r="K7121" s="43">
        <v>0.82373142527644905</v>
      </c>
      <c r="L7121">
        <v>0.97807096717325959</v>
      </c>
      <c r="M7121">
        <v>0.22184829597017852</v>
      </c>
      <c r="N7121" s="44">
        <v>0.21554086687016938</v>
      </c>
      <c r="O7121" s="161">
        <f t="shared" si="1111"/>
        <v>7000000</v>
      </c>
      <c r="P7121" s="162">
        <f t="shared" si="1112"/>
        <v>210.23167181289219</v>
      </c>
      <c r="Q7121" s="162">
        <f t="shared" si="1113"/>
        <v>119.68068198295239</v>
      </c>
      <c r="R7121" s="163">
        <f t="shared" si="1114"/>
        <v>1</v>
      </c>
      <c r="S7121" s="161">
        <f t="shared" si="1115"/>
        <v>7000000</v>
      </c>
      <c r="T7121" s="162">
        <f t="shared" si="1116"/>
        <v>200.07722393763072</v>
      </c>
      <c r="U7121" s="162">
        <f t="shared" si="1117"/>
        <v>117.3403409914762</v>
      </c>
      <c r="V7121" s="163">
        <f t="shared" si="1118"/>
        <v>1</v>
      </c>
      <c r="W7121" s="164">
        <f t="shared" si="1119"/>
        <v>583856928.80957854</v>
      </c>
      <c r="X7121" s="164">
        <f t="shared" si="1120"/>
        <v>429158180.62308168</v>
      </c>
    </row>
    <row r="7122" spans="10:24" x14ac:dyDescent="0.25">
      <c r="J7122">
        <v>7119</v>
      </c>
      <c r="K7122" s="43">
        <v>0.71054355051141715</v>
      </c>
      <c r="L7122">
        <v>0.62969054521904499</v>
      </c>
      <c r="M7122">
        <v>0.49789428250701018</v>
      </c>
      <c r="N7122" s="44">
        <v>0.479417400720616</v>
      </c>
      <c r="O7122" s="161">
        <f t="shared" si="1111"/>
        <v>6000000</v>
      </c>
      <c r="P7122" s="162">
        <f t="shared" si="1112"/>
        <v>184.96550789853012</v>
      </c>
      <c r="Q7122" s="162">
        <f t="shared" si="1113"/>
        <v>134.89443448969655</v>
      </c>
      <c r="R7122" s="163">
        <f t="shared" si="1114"/>
        <v>1</v>
      </c>
      <c r="S7122" s="161">
        <f t="shared" si="1115"/>
        <v>7000000</v>
      </c>
      <c r="T7122" s="162">
        <f t="shared" si="1116"/>
        <v>191.65516929951005</v>
      </c>
      <c r="U7122" s="162">
        <f t="shared" si="1117"/>
        <v>124.94721724484828</v>
      </c>
      <c r="V7122" s="163">
        <f t="shared" si="1118"/>
        <v>1</v>
      </c>
      <c r="W7122" s="164">
        <f t="shared" si="1119"/>
        <v>250426440.45300144</v>
      </c>
      <c r="X7122" s="164">
        <f t="shared" si="1120"/>
        <v>316955664.38263243</v>
      </c>
    </row>
    <row r="7123" spans="10:24" x14ac:dyDescent="0.25">
      <c r="J7123">
        <v>7120</v>
      </c>
      <c r="K7123" s="43">
        <v>0.10917197736044104</v>
      </c>
      <c r="L7123">
        <v>0.91298015424667833</v>
      </c>
      <c r="M7123">
        <v>0.95044374927633868</v>
      </c>
      <c r="N7123" s="44">
        <v>0.27084236969104691</v>
      </c>
      <c r="O7123" s="161">
        <f t="shared" si="1111"/>
        <v>2000000</v>
      </c>
      <c r="P7123" s="162">
        <f t="shared" si="1112"/>
        <v>200.39006130155951</v>
      </c>
      <c r="Q7123" s="162">
        <f t="shared" si="1113"/>
        <v>167.98343033754247</v>
      </c>
      <c r="R7123" s="163">
        <f t="shared" si="1114"/>
        <v>1</v>
      </c>
      <c r="S7123" s="161">
        <f t="shared" si="1115"/>
        <v>2000000</v>
      </c>
      <c r="T7123" s="162">
        <f t="shared" si="1116"/>
        <v>196.79668710051985</v>
      </c>
      <c r="U7123" s="162">
        <f t="shared" si="1117"/>
        <v>141.49171516877124</v>
      </c>
      <c r="V7123" s="163">
        <f t="shared" si="1118"/>
        <v>1</v>
      </c>
      <c r="W7123" s="164">
        <f t="shared" si="1119"/>
        <v>14813261.928034082</v>
      </c>
      <c r="X7123" s="164">
        <f t="shared" si="1120"/>
        <v>-39390056.136502773</v>
      </c>
    </row>
    <row r="7124" spans="10:24" x14ac:dyDescent="0.25">
      <c r="J7124">
        <v>7121</v>
      </c>
      <c r="K7124" s="43">
        <v>0.98749434092707467</v>
      </c>
      <c r="L7124">
        <v>0.63299359105685538</v>
      </c>
      <c r="M7124">
        <v>0.93778480803624698</v>
      </c>
      <c r="N7124" s="44">
        <v>0.60356291885118141</v>
      </c>
      <c r="O7124" s="161">
        <f t="shared" si="1111"/>
        <v>9000000</v>
      </c>
      <c r="P7124" s="162">
        <f t="shared" si="1112"/>
        <v>185.09688707128765</v>
      </c>
      <c r="Q7124" s="162">
        <f t="shared" si="1113"/>
        <v>165.7288096941063</v>
      </c>
      <c r="R7124" s="163">
        <f t="shared" si="1114"/>
        <v>1</v>
      </c>
      <c r="S7124" s="161">
        <f t="shared" si="1115"/>
        <v>9000000</v>
      </c>
      <c r="T7124" s="162">
        <f t="shared" si="1116"/>
        <v>191.69896235709589</v>
      </c>
      <c r="U7124" s="162">
        <f t="shared" si="1117"/>
        <v>140.36440484705315</v>
      </c>
      <c r="V7124" s="163">
        <f t="shared" si="1118"/>
        <v>1</v>
      </c>
      <c r="W7124" s="164">
        <f t="shared" si="1119"/>
        <v>124312696.39463216</v>
      </c>
      <c r="X7124" s="164">
        <f t="shared" si="1120"/>
        <v>312011017.59038466</v>
      </c>
    </row>
    <row r="7125" spans="10:24" x14ac:dyDescent="0.25">
      <c r="J7125">
        <v>7122</v>
      </c>
      <c r="K7125" s="43">
        <v>0.28229147517401121</v>
      </c>
      <c r="L7125">
        <v>0.69895093480513848</v>
      </c>
      <c r="M7125">
        <v>0.26584655293034143</v>
      </c>
      <c r="N7125" s="44">
        <v>0.20427599389305628</v>
      </c>
      <c r="O7125" s="161">
        <f t="shared" si="1111"/>
        <v>2000000</v>
      </c>
      <c r="P7125" s="162">
        <f t="shared" si="1112"/>
        <v>187.82078508529685</v>
      </c>
      <c r="Q7125" s="162">
        <f t="shared" si="1113"/>
        <v>122.49152888175645</v>
      </c>
      <c r="R7125" s="163">
        <f t="shared" si="1114"/>
        <v>1</v>
      </c>
      <c r="S7125" s="161">
        <f t="shared" si="1115"/>
        <v>5000000</v>
      </c>
      <c r="T7125" s="162">
        <f t="shared" si="1116"/>
        <v>192.60692836176563</v>
      </c>
      <c r="U7125" s="162">
        <f t="shared" si="1117"/>
        <v>118.74576444087823</v>
      </c>
      <c r="V7125" s="163">
        <f t="shared" si="1118"/>
        <v>1</v>
      </c>
      <c r="W7125" s="164">
        <f t="shared" si="1119"/>
        <v>80658512.407080799</v>
      </c>
      <c r="X7125" s="164">
        <f t="shared" si="1120"/>
        <v>219305819.60443693</v>
      </c>
    </row>
    <row r="7126" spans="10:24" x14ac:dyDescent="0.25">
      <c r="J7126">
        <v>7123</v>
      </c>
      <c r="K7126" s="43">
        <v>0.54508174756707706</v>
      </c>
      <c r="L7126">
        <v>0.71073928925402674</v>
      </c>
      <c r="M7126">
        <v>0.74440972449499299</v>
      </c>
      <c r="N7126" s="44">
        <v>0.82451126334327396</v>
      </c>
      <c r="O7126" s="161">
        <f t="shared" si="1111"/>
        <v>5000000</v>
      </c>
      <c r="P7126" s="162">
        <f t="shared" si="1112"/>
        <v>188.33318635797264</v>
      </c>
      <c r="Q7126" s="162">
        <f t="shared" si="1113"/>
        <v>148.14001136717758</v>
      </c>
      <c r="R7126" s="163">
        <f t="shared" si="1114"/>
        <v>1</v>
      </c>
      <c r="S7126" s="161">
        <f t="shared" si="1115"/>
        <v>6000000</v>
      </c>
      <c r="T7126" s="162">
        <f t="shared" si="1116"/>
        <v>192.77772878599089</v>
      </c>
      <c r="U7126" s="162">
        <f t="shared" si="1117"/>
        <v>131.57000568358879</v>
      </c>
      <c r="V7126" s="163">
        <f t="shared" si="1118"/>
        <v>1</v>
      </c>
      <c r="W7126" s="164">
        <f t="shared" si="1119"/>
        <v>150965874.95397529</v>
      </c>
      <c r="X7126" s="164">
        <f t="shared" si="1120"/>
        <v>217246338.61441261</v>
      </c>
    </row>
    <row r="7127" spans="10:24" x14ac:dyDescent="0.25">
      <c r="J7127">
        <v>7124</v>
      </c>
      <c r="K7127" s="43">
        <v>0.93265761075555531</v>
      </c>
      <c r="L7127">
        <v>0.63223741495929264</v>
      </c>
      <c r="M7127">
        <v>0.87650957933782325</v>
      </c>
      <c r="N7127" s="44">
        <v>0.45270846914190011</v>
      </c>
      <c r="O7127" s="161">
        <f t="shared" si="1111"/>
        <v>7000000</v>
      </c>
      <c r="P7127" s="162">
        <f t="shared" si="1112"/>
        <v>185.06677588319894</v>
      </c>
      <c r="Q7127" s="162">
        <f t="shared" si="1113"/>
        <v>158.15427644699037</v>
      </c>
      <c r="R7127" s="163">
        <f t="shared" si="1114"/>
        <v>1</v>
      </c>
      <c r="S7127" s="161">
        <f t="shared" si="1115"/>
        <v>9000000</v>
      </c>
      <c r="T7127" s="162">
        <f t="shared" si="1116"/>
        <v>191.68892529439964</v>
      </c>
      <c r="U7127" s="162">
        <f t="shared" si="1117"/>
        <v>136.57713822349518</v>
      </c>
      <c r="V7127" s="163">
        <f t="shared" si="1118"/>
        <v>1</v>
      </c>
      <c r="W7127" s="164">
        <f t="shared" si="1119"/>
        <v>138387496.05346003</v>
      </c>
      <c r="X7127" s="164">
        <f t="shared" si="1120"/>
        <v>346006083.63814008</v>
      </c>
    </row>
    <row r="7128" spans="10:24" x14ac:dyDescent="0.25">
      <c r="J7128">
        <v>7125</v>
      </c>
      <c r="K7128" s="43">
        <v>0.69003571143445241</v>
      </c>
      <c r="L7128">
        <v>0.28166649932465682</v>
      </c>
      <c r="M7128">
        <v>0.90204506469463774</v>
      </c>
      <c r="N7128" s="44">
        <v>0.82918281229817392</v>
      </c>
      <c r="O7128" s="161">
        <f t="shared" si="1111"/>
        <v>6000000</v>
      </c>
      <c r="P7128" s="162">
        <f t="shared" si="1112"/>
        <v>171.33153028835642</v>
      </c>
      <c r="Q7128" s="162">
        <f t="shared" si="1113"/>
        <v>160.86585248901866</v>
      </c>
      <c r="R7128" s="163">
        <f t="shared" si="1114"/>
        <v>1</v>
      </c>
      <c r="S7128" s="161">
        <f t="shared" si="1115"/>
        <v>7000000</v>
      </c>
      <c r="T7128" s="162">
        <f t="shared" si="1116"/>
        <v>187.11051009611882</v>
      </c>
      <c r="U7128" s="162">
        <f t="shared" si="1117"/>
        <v>137.93292624450933</v>
      </c>
      <c r="V7128" s="163">
        <f t="shared" si="1118"/>
        <v>1</v>
      </c>
      <c r="W7128" s="164">
        <f t="shared" si="1119"/>
        <v>12794066.796026528</v>
      </c>
      <c r="X7128" s="164">
        <f t="shared" si="1120"/>
        <v>194243086.9612664</v>
      </c>
    </row>
    <row r="7129" spans="10:24" x14ac:dyDescent="0.25">
      <c r="J7129">
        <v>7126</v>
      </c>
      <c r="K7129" s="43">
        <v>0.63860890246405155</v>
      </c>
      <c r="L7129">
        <v>0.76319617161824116</v>
      </c>
      <c r="M7129">
        <v>0.15177385757792528</v>
      </c>
      <c r="N7129" s="44">
        <v>0.57248533437909332</v>
      </c>
      <c r="O7129" s="161">
        <f t="shared" si="1111"/>
        <v>6000000</v>
      </c>
      <c r="P7129" s="162">
        <f t="shared" si="1112"/>
        <v>190.74932293392732</v>
      </c>
      <c r="Q7129" s="162">
        <f t="shared" si="1113"/>
        <v>114.42289566389697</v>
      </c>
      <c r="R7129" s="163">
        <f t="shared" si="1114"/>
        <v>1</v>
      </c>
      <c r="S7129" s="161">
        <f t="shared" si="1115"/>
        <v>7000000</v>
      </c>
      <c r="T7129" s="162">
        <f t="shared" si="1116"/>
        <v>193.58310764464244</v>
      </c>
      <c r="U7129" s="162">
        <f t="shared" si="1117"/>
        <v>114.71144783194848</v>
      </c>
      <c r="V7129" s="163">
        <f t="shared" si="1118"/>
        <v>1</v>
      </c>
      <c r="W7129" s="164">
        <f t="shared" si="1119"/>
        <v>407958563.6201821</v>
      </c>
      <c r="X7129" s="164">
        <f t="shared" si="1120"/>
        <v>402101618.68885779</v>
      </c>
    </row>
    <row r="7130" spans="10:24" x14ac:dyDescent="0.25">
      <c r="J7130">
        <v>7127</v>
      </c>
      <c r="K7130" s="43">
        <v>7.4183491056825202E-2</v>
      </c>
      <c r="L7130">
        <v>0.34994974172202875</v>
      </c>
      <c r="M7130">
        <v>0.36927351239398165</v>
      </c>
      <c r="N7130" s="44">
        <v>0.57259203308635076</v>
      </c>
      <c r="O7130" s="161">
        <f t="shared" si="1111"/>
        <v>2000000</v>
      </c>
      <c r="P7130" s="162">
        <f t="shared" si="1112"/>
        <v>174.21815764776784</v>
      </c>
      <c r="Q7130" s="162">
        <f t="shared" si="1113"/>
        <v>128.32443838403671</v>
      </c>
      <c r="R7130" s="163">
        <f t="shared" si="1114"/>
        <v>1</v>
      </c>
      <c r="S7130" s="161">
        <f t="shared" si="1115"/>
        <v>2000000</v>
      </c>
      <c r="T7130" s="162">
        <f t="shared" si="1116"/>
        <v>188.0727192159226</v>
      </c>
      <c r="U7130" s="162">
        <f t="shared" si="1117"/>
        <v>121.66221919201836</v>
      </c>
      <c r="V7130" s="163">
        <f t="shared" si="1118"/>
        <v>1</v>
      </c>
      <c r="W7130" s="164">
        <f t="shared" si="1119"/>
        <v>41787438.527462259</v>
      </c>
      <c r="X7130" s="164">
        <f t="shared" si="1120"/>
        <v>-17178999.952191502</v>
      </c>
    </row>
    <row r="7131" spans="10:24" x14ac:dyDescent="0.25">
      <c r="J7131">
        <v>7128</v>
      </c>
      <c r="K7131" s="43">
        <v>0.80127041368324659</v>
      </c>
      <c r="L7131">
        <v>0.51016529537025523</v>
      </c>
      <c r="M7131">
        <v>0.16687838828877855</v>
      </c>
      <c r="N7131" s="44">
        <v>0.16675991940679835</v>
      </c>
      <c r="O7131" s="161">
        <f t="shared" si="1111"/>
        <v>7000000</v>
      </c>
      <c r="P7131" s="162">
        <f t="shared" si="1112"/>
        <v>180.38225062030685</v>
      </c>
      <c r="Q7131" s="162">
        <f t="shared" si="1113"/>
        <v>115.66850957169925</v>
      </c>
      <c r="R7131" s="163">
        <f t="shared" si="1114"/>
        <v>1</v>
      </c>
      <c r="S7131" s="161">
        <f t="shared" si="1115"/>
        <v>7000000</v>
      </c>
      <c r="T7131" s="162">
        <f t="shared" si="1116"/>
        <v>190.12741687343561</v>
      </c>
      <c r="U7131" s="162">
        <f t="shared" si="1117"/>
        <v>115.33425478584962</v>
      </c>
      <c r="V7131" s="163">
        <f t="shared" si="1118"/>
        <v>0.9</v>
      </c>
      <c r="W7131" s="164">
        <f t="shared" si="1119"/>
        <v>402996187.34025323</v>
      </c>
      <c r="X7131" s="164">
        <f t="shared" si="1120"/>
        <v>321196921.15179169</v>
      </c>
    </row>
    <row r="7132" spans="10:24" x14ac:dyDescent="0.25">
      <c r="J7132">
        <v>7129</v>
      </c>
      <c r="K7132" s="43">
        <v>0.58071904826429199</v>
      </c>
      <c r="L7132">
        <v>0.42893654499132183</v>
      </c>
      <c r="M7132">
        <v>6.0218796723561674E-2</v>
      </c>
      <c r="N7132" s="44">
        <v>0.49070358339172337</v>
      </c>
      <c r="O7132" s="161">
        <f t="shared" si="1111"/>
        <v>6000000</v>
      </c>
      <c r="P7132" s="162">
        <f t="shared" si="1112"/>
        <v>177.31376569282926</v>
      </c>
      <c r="Q7132" s="162">
        <f t="shared" si="1113"/>
        <v>103.94121037672286</v>
      </c>
      <c r="R7132" s="163">
        <f t="shared" si="1114"/>
        <v>1</v>
      </c>
      <c r="S7132" s="161">
        <f t="shared" si="1115"/>
        <v>6000000</v>
      </c>
      <c r="T7132" s="162">
        <f t="shared" si="1116"/>
        <v>189.10458856427641</v>
      </c>
      <c r="U7132" s="162">
        <f t="shared" si="1117"/>
        <v>109.47060518836143</v>
      </c>
      <c r="V7132" s="163">
        <f t="shared" si="1118"/>
        <v>1</v>
      </c>
      <c r="W7132" s="164">
        <f t="shared" si="1119"/>
        <v>390235331.89663839</v>
      </c>
      <c r="X7132" s="164">
        <f t="shared" si="1120"/>
        <v>327803900.25548989</v>
      </c>
    </row>
    <row r="7133" spans="10:24" x14ac:dyDescent="0.25">
      <c r="J7133">
        <v>7130</v>
      </c>
      <c r="K7133" s="43">
        <v>0.86172169445465197</v>
      </c>
      <c r="L7133">
        <v>0.81012893022113441</v>
      </c>
      <c r="M7133">
        <v>0.3388769019823904</v>
      </c>
      <c r="N7133" s="44">
        <v>0.83436894274296425</v>
      </c>
      <c r="O7133" s="161">
        <f t="shared" si="1111"/>
        <v>7000000</v>
      </c>
      <c r="P7133" s="162">
        <f t="shared" si="1112"/>
        <v>193.1755726658416</v>
      </c>
      <c r="Q7133" s="162">
        <f t="shared" si="1113"/>
        <v>126.68939578268493</v>
      </c>
      <c r="R7133" s="163">
        <f t="shared" si="1114"/>
        <v>1</v>
      </c>
      <c r="S7133" s="161">
        <f t="shared" si="1115"/>
        <v>7000000</v>
      </c>
      <c r="T7133" s="162">
        <f t="shared" si="1116"/>
        <v>194.39185755528052</v>
      </c>
      <c r="U7133" s="162">
        <f t="shared" si="1117"/>
        <v>120.84469789134246</v>
      </c>
      <c r="V7133" s="163">
        <f t="shared" si="1118"/>
        <v>1</v>
      </c>
      <c r="W7133" s="164">
        <f t="shared" si="1119"/>
        <v>415403238.18209672</v>
      </c>
      <c r="X7133" s="164">
        <f t="shared" si="1120"/>
        <v>364830117.64756644</v>
      </c>
    </row>
    <row r="7134" spans="10:24" x14ac:dyDescent="0.25">
      <c r="J7134">
        <v>7131</v>
      </c>
      <c r="K7134" s="43">
        <v>0.22600115501438134</v>
      </c>
      <c r="L7134">
        <v>0.67320728212167713</v>
      </c>
      <c r="M7134">
        <v>2.9659115163827687E-2</v>
      </c>
      <c r="N7134" s="44">
        <v>0.65896715007062878</v>
      </c>
      <c r="O7134" s="161">
        <f t="shared" si="1111"/>
        <v>2000000</v>
      </c>
      <c r="P7134" s="162">
        <f t="shared" si="1112"/>
        <v>186.731802541809</v>
      </c>
      <c r="Q7134" s="162">
        <f t="shared" si="1113"/>
        <v>97.283453927761258</v>
      </c>
      <c r="R7134" s="163">
        <f t="shared" si="1114"/>
        <v>1</v>
      </c>
      <c r="S7134" s="161">
        <f t="shared" si="1115"/>
        <v>5000000</v>
      </c>
      <c r="T7134" s="162">
        <f t="shared" si="1116"/>
        <v>192.24393418060299</v>
      </c>
      <c r="U7134" s="162">
        <f t="shared" si="1117"/>
        <v>106.14172696388063</v>
      </c>
      <c r="V7134" s="163">
        <f t="shared" si="1118"/>
        <v>1</v>
      </c>
      <c r="W7134" s="164">
        <f t="shared" si="1119"/>
        <v>128896697.2280955</v>
      </c>
      <c r="X7134" s="164">
        <f t="shared" si="1120"/>
        <v>280511036.08361179</v>
      </c>
    </row>
    <row r="7135" spans="10:24" x14ac:dyDescent="0.25">
      <c r="J7135">
        <v>7132</v>
      </c>
      <c r="K7135" s="43">
        <v>0.87119475307919414</v>
      </c>
      <c r="L7135">
        <v>0.93127224023563693</v>
      </c>
      <c r="M7135">
        <v>0.75704086444046237</v>
      </c>
      <c r="N7135" s="44">
        <v>0.21312334367101693</v>
      </c>
      <c r="O7135" s="161">
        <f t="shared" si="1111"/>
        <v>7000000</v>
      </c>
      <c r="P7135" s="162">
        <f t="shared" si="1112"/>
        <v>202.28000150221141</v>
      </c>
      <c r="Q7135" s="162">
        <f t="shared" si="1113"/>
        <v>148.93630979279388</v>
      </c>
      <c r="R7135" s="163">
        <f t="shared" si="1114"/>
        <v>1</v>
      </c>
      <c r="S7135" s="161">
        <f t="shared" si="1115"/>
        <v>7000000</v>
      </c>
      <c r="T7135" s="162">
        <f t="shared" si="1116"/>
        <v>197.42666716740382</v>
      </c>
      <c r="U7135" s="162">
        <f t="shared" si="1117"/>
        <v>131.96815489639695</v>
      </c>
      <c r="V7135" s="163">
        <f t="shared" si="1118"/>
        <v>1</v>
      </c>
      <c r="W7135" s="164">
        <f t="shared" si="1119"/>
        <v>323405841.96592271</v>
      </c>
      <c r="X7135" s="164">
        <f t="shared" si="1120"/>
        <v>308209585.89704806</v>
      </c>
    </row>
    <row r="7136" spans="10:24" x14ac:dyDescent="0.25">
      <c r="J7136">
        <v>7133</v>
      </c>
      <c r="K7136" s="43">
        <v>2.6165565517837552E-2</v>
      </c>
      <c r="L7136">
        <v>0.85239065853395291</v>
      </c>
      <c r="M7136">
        <v>0.64499506456561595</v>
      </c>
      <c r="N7136" s="44">
        <v>0.25166864201231209</v>
      </c>
      <c r="O7136" s="161">
        <f t="shared" si="1111"/>
        <v>1000000</v>
      </c>
      <c r="P7136" s="162">
        <f t="shared" si="1112"/>
        <v>195.70112688577177</v>
      </c>
      <c r="Q7136" s="162">
        <f t="shared" si="1113"/>
        <v>142.43685665048034</v>
      </c>
      <c r="R7136" s="163">
        <f t="shared" si="1114"/>
        <v>1</v>
      </c>
      <c r="S7136" s="161">
        <f t="shared" si="1115"/>
        <v>1000000</v>
      </c>
      <c r="T7136" s="162">
        <f t="shared" si="1116"/>
        <v>195.23370896192392</v>
      </c>
      <c r="U7136" s="162">
        <f t="shared" si="1117"/>
        <v>128.71842832524015</v>
      </c>
      <c r="V7136" s="163">
        <f t="shared" si="1118"/>
        <v>1</v>
      </c>
      <c r="W7136" s="164">
        <f t="shared" si="1119"/>
        <v>3264270.2352914363</v>
      </c>
      <c r="X7136" s="164">
        <f t="shared" si="1120"/>
        <v>-83484719.363316238</v>
      </c>
    </row>
    <row r="7137" spans="10:24" x14ac:dyDescent="0.25">
      <c r="J7137">
        <v>7134</v>
      </c>
      <c r="K7137" s="43">
        <v>1.0899870457446004E-2</v>
      </c>
      <c r="L7137">
        <v>0.85481452278977765</v>
      </c>
      <c r="M7137">
        <v>0.58625172893987021</v>
      </c>
      <c r="N7137" s="44">
        <v>0.86143233303944655</v>
      </c>
      <c r="O7137" s="161">
        <f t="shared" si="1111"/>
        <v>1000000</v>
      </c>
      <c r="P7137" s="162">
        <f t="shared" si="1112"/>
        <v>195.85962292404724</v>
      </c>
      <c r="Q7137" s="162">
        <f t="shared" si="1113"/>
        <v>139.35826913507884</v>
      </c>
      <c r="R7137" s="163">
        <f t="shared" si="1114"/>
        <v>1</v>
      </c>
      <c r="S7137" s="161">
        <f t="shared" si="1115"/>
        <v>1000000</v>
      </c>
      <c r="T7137" s="162">
        <f t="shared" si="1116"/>
        <v>195.28654097468242</v>
      </c>
      <c r="U7137" s="162">
        <f t="shared" si="1117"/>
        <v>127.17913456753942</v>
      </c>
      <c r="V7137" s="163">
        <f t="shared" si="1118"/>
        <v>1</v>
      </c>
      <c r="W7137" s="164">
        <f t="shared" si="1119"/>
        <v>6501353.7889683992</v>
      </c>
      <c r="X7137" s="164">
        <f t="shared" si="1120"/>
        <v>-81892593.592857003</v>
      </c>
    </row>
    <row r="7138" spans="10:24" x14ac:dyDescent="0.25">
      <c r="J7138">
        <v>7135</v>
      </c>
      <c r="K7138" s="43">
        <v>0.80214515373380013</v>
      </c>
      <c r="L7138">
        <v>0.54022358866743325</v>
      </c>
      <c r="M7138">
        <v>0.80845416617455768</v>
      </c>
      <c r="N7138" s="44">
        <v>0.84112942911297195</v>
      </c>
      <c r="O7138" s="161">
        <f t="shared" si="1111"/>
        <v>7000000</v>
      </c>
      <c r="P7138" s="162">
        <f t="shared" si="1112"/>
        <v>181.51495535880156</v>
      </c>
      <c r="Q7138" s="162">
        <f t="shared" si="1113"/>
        <v>152.44427910984203</v>
      </c>
      <c r="R7138" s="163">
        <f t="shared" si="1114"/>
        <v>1</v>
      </c>
      <c r="S7138" s="161">
        <f t="shared" si="1115"/>
        <v>7000000</v>
      </c>
      <c r="T7138" s="162">
        <f t="shared" si="1116"/>
        <v>190.50498511960052</v>
      </c>
      <c r="U7138" s="162">
        <f t="shared" si="1117"/>
        <v>133.722139554921</v>
      </c>
      <c r="V7138" s="163">
        <f t="shared" si="1118"/>
        <v>1</v>
      </c>
      <c r="W7138" s="164">
        <f t="shared" si="1119"/>
        <v>153494733.7427167</v>
      </c>
      <c r="X7138" s="164">
        <f t="shared" si="1120"/>
        <v>247479918.95275664</v>
      </c>
    </row>
    <row r="7139" spans="10:24" x14ac:dyDescent="0.25">
      <c r="J7139">
        <v>7136</v>
      </c>
      <c r="K7139" s="43">
        <v>0.4432502792703833</v>
      </c>
      <c r="L7139">
        <v>0.30799047188421924</v>
      </c>
      <c r="M7139">
        <v>0.40338445997684413</v>
      </c>
      <c r="N7139" s="44">
        <v>0.71471668795298582</v>
      </c>
      <c r="O7139" s="161">
        <f t="shared" si="1111"/>
        <v>5000000</v>
      </c>
      <c r="P7139" s="162">
        <f t="shared" si="1112"/>
        <v>172.4766827496357</v>
      </c>
      <c r="Q7139" s="162">
        <f t="shared" si="1113"/>
        <v>130.10807117771986</v>
      </c>
      <c r="R7139" s="163">
        <f t="shared" si="1114"/>
        <v>1</v>
      </c>
      <c r="S7139" s="161">
        <f t="shared" si="1115"/>
        <v>6000000</v>
      </c>
      <c r="T7139" s="162">
        <f t="shared" si="1116"/>
        <v>187.4922275832119</v>
      </c>
      <c r="U7139" s="162">
        <f t="shared" si="1117"/>
        <v>122.55403558885993</v>
      </c>
      <c r="V7139" s="163">
        <f t="shared" si="1118"/>
        <v>1</v>
      </c>
      <c r="W7139" s="164">
        <f t="shared" si="1119"/>
        <v>161843057.85957918</v>
      </c>
      <c r="X7139" s="164">
        <f t="shared" si="1120"/>
        <v>239629151.96611178</v>
      </c>
    </row>
    <row r="7140" spans="10:24" x14ac:dyDescent="0.25">
      <c r="J7140">
        <v>7137</v>
      </c>
      <c r="K7140" s="43">
        <v>0.93972222286727558</v>
      </c>
      <c r="L7140">
        <v>0.46051996440607867</v>
      </c>
      <c r="M7140">
        <v>0.88476731339468795</v>
      </c>
      <c r="N7140" s="44">
        <v>0.36294509983263856</v>
      </c>
      <c r="O7140" s="161">
        <f t="shared" si="1111"/>
        <v>7000000</v>
      </c>
      <c r="P7140" s="162">
        <f t="shared" si="1112"/>
        <v>178.51314211839173</v>
      </c>
      <c r="Q7140" s="162">
        <f t="shared" si="1113"/>
        <v>158.983218738555</v>
      </c>
      <c r="R7140" s="163">
        <f t="shared" si="1114"/>
        <v>1</v>
      </c>
      <c r="S7140" s="161">
        <f t="shared" si="1115"/>
        <v>9000000</v>
      </c>
      <c r="T7140" s="162">
        <f t="shared" si="1116"/>
        <v>189.50438070613058</v>
      </c>
      <c r="U7140" s="162">
        <f t="shared" si="1117"/>
        <v>136.99160936927748</v>
      </c>
      <c r="V7140" s="163">
        <f t="shared" si="1118"/>
        <v>1</v>
      </c>
      <c r="W7140" s="164">
        <f t="shared" si="1119"/>
        <v>86709463.658857107</v>
      </c>
      <c r="X7140" s="164">
        <f t="shared" si="1120"/>
        <v>322614942.03167784</v>
      </c>
    </row>
    <row r="7141" spans="10:24" x14ac:dyDescent="0.25">
      <c r="J7141">
        <v>7138</v>
      </c>
      <c r="K7141" s="43">
        <v>0.719738231576869</v>
      </c>
      <c r="L7141">
        <v>0.88094043231237107</v>
      </c>
      <c r="M7141">
        <v>0.71536770336526578</v>
      </c>
      <c r="N7141" s="44">
        <v>0.10828994532311798</v>
      </c>
      <c r="O7141" s="161">
        <f t="shared" si="1111"/>
        <v>6000000</v>
      </c>
      <c r="P7141" s="162">
        <f t="shared" si="1112"/>
        <v>197.69551577890192</v>
      </c>
      <c r="Q7141" s="162">
        <f t="shared" si="1113"/>
        <v>146.38269806856732</v>
      </c>
      <c r="R7141" s="163">
        <f t="shared" si="1114"/>
        <v>1</v>
      </c>
      <c r="S7141" s="161">
        <f t="shared" si="1115"/>
        <v>7000000</v>
      </c>
      <c r="T7141" s="162">
        <f t="shared" si="1116"/>
        <v>195.89850525963396</v>
      </c>
      <c r="U7141" s="162">
        <f t="shared" si="1117"/>
        <v>130.69134903428366</v>
      </c>
      <c r="V7141" s="163">
        <f t="shared" si="1118"/>
        <v>0.9</v>
      </c>
      <c r="W7141" s="164">
        <f t="shared" si="1119"/>
        <v>257876906.26200759</v>
      </c>
      <c r="X7141" s="164">
        <f t="shared" si="1120"/>
        <v>260805084.21970689</v>
      </c>
    </row>
    <row r="7142" spans="10:24" x14ac:dyDescent="0.25">
      <c r="J7142">
        <v>7139</v>
      </c>
      <c r="K7142" s="43">
        <v>0.33007719483967102</v>
      </c>
      <c r="L7142">
        <v>0.89649456803225192</v>
      </c>
      <c r="M7142">
        <v>0.20609495523581101</v>
      </c>
      <c r="N7142" s="44">
        <v>0.74044421297622887</v>
      </c>
      <c r="O7142" s="161">
        <f t="shared" si="1111"/>
        <v>5000000</v>
      </c>
      <c r="P7142" s="162">
        <f t="shared" si="1112"/>
        <v>198.92741252117989</v>
      </c>
      <c r="Q7142" s="162">
        <f t="shared" si="1113"/>
        <v>118.5990809174755</v>
      </c>
      <c r="R7142" s="163">
        <f t="shared" si="1114"/>
        <v>1</v>
      </c>
      <c r="S7142" s="161">
        <f t="shared" si="1115"/>
        <v>6000000</v>
      </c>
      <c r="T7142" s="162">
        <f t="shared" si="1116"/>
        <v>196.30913750705997</v>
      </c>
      <c r="U7142" s="162">
        <f t="shared" si="1117"/>
        <v>116.79954045873775</v>
      </c>
      <c r="V7142" s="163">
        <f t="shared" si="1118"/>
        <v>1</v>
      </c>
      <c r="W7142" s="164">
        <f t="shared" si="1119"/>
        <v>351641658.0185219</v>
      </c>
      <c r="X7142" s="164">
        <f t="shared" si="1120"/>
        <v>327057582.28993332</v>
      </c>
    </row>
    <row r="7143" spans="10:24" x14ac:dyDescent="0.25">
      <c r="J7143">
        <v>7140</v>
      </c>
      <c r="K7143" s="43">
        <v>0.62913012180488093</v>
      </c>
      <c r="L7143">
        <v>0.854112101287545</v>
      </c>
      <c r="M7143">
        <v>0.12417642579035615</v>
      </c>
      <c r="N7143" s="44">
        <v>0.32580865405406578</v>
      </c>
      <c r="O7143" s="161">
        <f t="shared" si="1111"/>
        <v>6000000</v>
      </c>
      <c r="P7143" s="162">
        <f t="shared" si="1112"/>
        <v>195.81350999489607</v>
      </c>
      <c r="Q7143" s="162">
        <f t="shared" si="1113"/>
        <v>111.91281192924238</v>
      </c>
      <c r="R7143" s="163">
        <f t="shared" si="1114"/>
        <v>1</v>
      </c>
      <c r="S7143" s="161">
        <f t="shared" si="1115"/>
        <v>7000000</v>
      </c>
      <c r="T7143" s="162">
        <f t="shared" si="1116"/>
        <v>195.27116999829869</v>
      </c>
      <c r="U7143" s="162">
        <f t="shared" si="1117"/>
        <v>113.4564059646212</v>
      </c>
      <c r="V7143" s="163">
        <f t="shared" si="1118"/>
        <v>1</v>
      </c>
      <c r="W7143" s="164">
        <f t="shared" si="1119"/>
        <v>453404188.39392209</v>
      </c>
      <c r="X7143" s="164">
        <f t="shared" si="1120"/>
        <v>422703348.23574245</v>
      </c>
    </row>
    <row r="7144" spans="10:24" x14ac:dyDescent="0.25">
      <c r="J7144">
        <v>7141</v>
      </c>
      <c r="K7144" s="43">
        <v>0.3584812501461665</v>
      </c>
      <c r="L7144">
        <v>0.4958255926971552</v>
      </c>
      <c r="M7144">
        <v>0.38972673055050766</v>
      </c>
      <c r="N7144" s="44">
        <v>0.4965569358372115</v>
      </c>
      <c r="O7144" s="161">
        <f t="shared" si="1111"/>
        <v>5000000</v>
      </c>
      <c r="P7144" s="162">
        <f t="shared" si="1112"/>
        <v>179.84304182512295</v>
      </c>
      <c r="Q7144" s="162">
        <f t="shared" si="1113"/>
        <v>129.39937321432473</v>
      </c>
      <c r="R7144" s="163">
        <f t="shared" si="1114"/>
        <v>1</v>
      </c>
      <c r="S7144" s="161">
        <f t="shared" si="1115"/>
        <v>6000000</v>
      </c>
      <c r="T7144" s="162">
        <f t="shared" si="1116"/>
        <v>189.94768060837433</v>
      </c>
      <c r="U7144" s="162">
        <f t="shared" si="1117"/>
        <v>122.19968660716236</v>
      </c>
      <c r="V7144" s="163">
        <f t="shared" si="1118"/>
        <v>1</v>
      </c>
      <c r="W7144" s="164">
        <f t="shared" si="1119"/>
        <v>202218343.05399114</v>
      </c>
      <c r="X7144" s="164">
        <f t="shared" si="1120"/>
        <v>256487964.00727177</v>
      </c>
    </row>
    <row r="7145" spans="10:24" x14ac:dyDescent="0.25">
      <c r="J7145">
        <v>7142</v>
      </c>
      <c r="K7145" s="43">
        <v>0.27616636759671109</v>
      </c>
      <c r="L7145">
        <v>1.8617670362752747E-2</v>
      </c>
      <c r="M7145">
        <v>0.88802533264485428</v>
      </c>
      <c r="N7145" s="44">
        <v>0.27246308539541164</v>
      </c>
      <c r="O7145" s="161">
        <f t="shared" si="1111"/>
        <v>2000000</v>
      </c>
      <c r="P7145" s="162">
        <f t="shared" si="1112"/>
        <v>148.75238581813159</v>
      </c>
      <c r="Q7145" s="162">
        <f t="shared" si="1113"/>
        <v>159.32186851123512</v>
      </c>
      <c r="R7145" s="163">
        <f t="shared" si="1114"/>
        <v>1</v>
      </c>
      <c r="S7145" s="161">
        <f t="shared" si="1115"/>
        <v>5000000</v>
      </c>
      <c r="T7145" s="162">
        <f t="shared" si="1116"/>
        <v>179.58412860604386</v>
      </c>
      <c r="U7145" s="162">
        <f t="shared" si="1117"/>
        <v>137.16093425561758</v>
      </c>
      <c r="V7145" s="163">
        <f t="shared" si="1118"/>
        <v>1</v>
      </c>
      <c r="W7145" s="164">
        <f t="shared" si="1119"/>
        <v>-71138965.386207074</v>
      </c>
      <c r="X7145" s="164">
        <f t="shared" si="1120"/>
        <v>62115971.752131432</v>
      </c>
    </row>
    <row r="7146" spans="10:24" x14ac:dyDescent="0.25">
      <c r="J7146">
        <v>7143</v>
      </c>
      <c r="K7146" s="43">
        <v>0.31405624494816287</v>
      </c>
      <c r="L7146">
        <v>0.49023008202399965</v>
      </c>
      <c r="M7146">
        <v>0.53712019551581613</v>
      </c>
      <c r="N7146" s="44">
        <v>0.67207508779791225</v>
      </c>
      <c r="O7146" s="161">
        <f t="shared" si="1111"/>
        <v>5000000</v>
      </c>
      <c r="P7146" s="162">
        <f t="shared" si="1112"/>
        <v>179.63261998439867</v>
      </c>
      <c r="Q7146" s="162">
        <f t="shared" si="1113"/>
        <v>136.86362401657698</v>
      </c>
      <c r="R7146" s="163">
        <f t="shared" si="1114"/>
        <v>1</v>
      </c>
      <c r="S7146" s="161">
        <f t="shared" si="1115"/>
        <v>6000000</v>
      </c>
      <c r="T7146" s="162">
        <f t="shared" si="1116"/>
        <v>189.87753999479955</v>
      </c>
      <c r="U7146" s="162">
        <f t="shared" si="1117"/>
        <v>125.93181200828849</v>
      </c>
      <c r="V7146" s="163">
        <f t="shared" si="1118"/>
        <v>1</v>
      </c>
      <c r="W7146" s="164">
        <f t="shared" si="1119"/>
        <v>163844979.83910847</v>
      </c>
      <c r="X7146" s="164">
        <f t="shared" si="1120"/>
        <v>233674367.91906637</v>
      </c>
    </row>
    <row r="7147" spans="10:24" x14ac:dyDescent="0.25">
      <c r="J7147">
        <v>7144</v>
      </c>
      <c r="K7147" s="43">
        <v>0.24533362328834041</v>
      </c>
      <c r="L7147">
        <v>7.940047401163941E-2</v>
      </c>
      <c r="M7147">
        <v>0.47446424785490082</v>
      </c>
      <c r="N7147" s="44">
        <v>0.34889885457500247</v>
      </c>
      <c r="O7147" s="161">
        <f t="shared" si="1111"/>
        <v>2000000</v>
      </c>
      <c r="P7147" s="162">
        <f t="shared" si="1112"/>
        <v>158.86326393369154</v>
      </c>
      <c r="Q7147" s="162">
        <f t="shared" si="1113"/>
        <v>133.71895181020761</v>
      </c>
      <c r="R7147" s="163">
        <f t="shared" si="1114"/>
        <v>1</v>
      </c>
      <c r="S7147" s="161">
        <f t="shared" si="1115"/>
        <v>5000000</v>
      </c>
      <c r="T7147" s="162">
        <f t="shared" si="1116"/>
        <v>182.9544213112305</v>
      </c>
      <c r="U7147" s="162">
        <f t="shared" si="1117"/>
        <v>124.35947590510381</v>
      </c>
      <c r="V7147" s="163">
        <f t="shared" si="1118"/>
        <v>1</v>
      </c>
      <c r="W7147" s="164">
        <f t="shared" si="1119"/>
        <v>288624.24696785957</v>
      </c>
      <c r="X7147" s="164">
        <f t="shared" si="1120"/>
        <v>142974727.03063351</v>
      </c>
    </row>
    <row r="7148" spans="10:24" x14ac:dyDescent="0.25">
      <c r="J7148">
        <v>7145</v>
      </c>
      <c r="K7148" s="43">
        <v>0.26976050278851016</v>
      </c>
      <c r="L7148">
        <v>0.2209931271598824</v>
      </c>
      <c r="M7148">
        <v>0.59203692219488335</v>
      </c>
      <c r="N7148" s="44">
        <v>0.6433785908930556</v>
      </c>
      <c r="O7148" s="161">
        <f t="shared" si="1111"/>
        <v>2000000</v>
      </c>
      <c r="P7148" s="162">
        <f t="shared" si="1112"/>
        <v>168.46734832298594</v>
      </c>
      <c r="Q7148" s="162">
        <f t="shared" si="1113"/>
        <v>139.65575680572567</v>
      </c>
      <c r="R7148" s="163">
        <f t="shared" si="1114"/>
        <v>1</v>
      </c>
      <c r="S7148" s="161">
        <f t="shared" si="1115"/>
        <v>5000000</v>
      </c>
      <c r="T7148" s="162">
        <f t="shared" si="1116"/>
        <v>186.15578277432866</v>
      </c>
      <c r="U7148" s="162">
        <f t="shared" si="1117"/>
        <v>127.32787840286284</v>
      </c>
      <c r="V7148" s="163">
        <f t="shared" si="1118"/>
        <v>1</v>
      </c>
      <c r="W7148" s="164">
        <f t="shared" si="1119"/>
        <v>7623183.0345205367</v>
      </c>
      <c r="X7148" s="164">
        <f t="shared" si="1120"/>
        <v>144139521.85732913</v>
      </c>
    </row>
    <row r="7149" spans="10:24" x14ac:dyDescent="0.25">
      <c r="J7149">
        <v>7146</v>
      </c>
      <c r="K7149" s="43">
        <v>0.40364467718307451</v>
      </c>
      <c r="L7149">
        <v>3.3375624776759039E-2</v>
      </c>
      <c r="M7149">
        <v>0.17952972276447654</v>
      </c>
      <c r="N7149" s="44">
        <v>0.84562300359255171</v>
      </c>
      <c r="O7149" s="161">
        <f t="shared" si="1111"/>
        <v>5000000</v>
      </c>
      <c r="P7149" s="162">
        <f t="shared" si="1112"/>
        <v>152.49982179978826</v>
      </c>
      <c r="Q7149" s="162">
        <f t="shared" si="1113"/>
        <v>116.65682449076397</v>
      </c>
      <c r="R7149" s="163">
        <f t="shared" si="1114"/>
        <v>1</v>
      </c>
      <c r="S7149" s="161">
        <f t="shared" si="1115"/>
        <v>6000000</v>
      </c>
      <c r="T7149" s="162">
        <f t="shared" si="1116"/>
        <v>180.83327393326275</v>
      </c>
      <c r="U7149" s="162">
        <f t="shared" si="1117"/>
        <v>115.82841224538198</v>
      </c>
      <c r="V7149" s="163">
        <f t="shared" si="1118"/>
        <v>1</v>
      </c>
      <c r="W7149" s="164">
        <f t="shared" si="1119"/>
        <v>129214986.54512149</v>
      </c>
      <c r="X7149" s="164">
        <f t="shared" si="1120"/>
        <v>240029170.12728459</v>
      </c>
    </row>
    <row r="7150" spans="10:24" x14ac:dyDescent="0.25">
      <c r="J7150">
        <v>7147</v>
      </c>
      <c r="K7150" s="43">
        <v>0.95258824959790023</v>
      </c>
      <c r="L7150">
        <v>0.97470301368616419</v>
      </c>
      <c r="M7150">
        <v>0.25523666921186139</v>
      </c>
      <c r="N7150" s="44">
        <v>6.1130474629368936E-2</v>
      </c>
      <c r="O7150" s="161">
        <f t="shared" si="1111"/>
        <v>9000000</v>
      </c>
      <c r="P7150" s="162">
        <f t="shared" si="1112"/>
        <v>209.32361460192539</v>
      </c>
      <c r="Q7150" s="162">
        <f t="shared" si="1113"/>
        <v>121.83798327089823</v>
      </c>
      <c r="R7150" s="163">
        <f t="shared" si="1114"/>
        <v>1</v>
      </c>
      <c r="S7150" s="161">
        <f t="shared" si="1115"/>
        <v>9000000</v>
      </c>
      <c r="T7150" s="162">
        <f t="shared" si="1116"/>
        <v>199.77453820064179</v>
      </c>
      <c r="U7150" s="162">
        <f t="shared" si="1117"/>
        <v>118.41899163544912</v>
      </c>
      <c r="V7150" s="163">
        <f t="shared" si="1118"/>
        <v>0.9</v>
      </c>
      <c r="W7150" s="164">
        <f t="shared" si="1119"/>
        <v>737370681.97924435</v>
      </c>
      <c r="X7150" s="164">
        <f t="shared" si="1120"/>
        <v>508979927.17806065</v>
      </c>
    </row>
    <row r="7151" spans="10:24" x14ac:dyDescent="0.25">
      <c r="J7151">
        <v>7148</v>
      </c>
      <c r="K7151" s="43">
        <v>0.64507868024171922</v>
      </c>
      <c r="L7151">
        <v>0.37015868289219245</v>
      </c>
      <c r="M7151">
        <v>0.92002303789224482</v>
      </c>
      <c r="N7151" s="44">
        <v>0.1669096277339106</v>
      </c>
      <c r="O7151" s="161">
        <f t="shared" si="1111"/>
        <v>6000000</v>
      </c>
      <c r="P7151" s="162">
        <f t="shared" si="1112"/>
        <v>175.0285034916925</v>
      </c>
      <c r="Q7151" s="162">
        <f t="shared" si="1113"/>
        <v>163.1045308208613</v>
      </c>
      <c r="R7151" s="163">
        <f t="shared" si="1114"/>
        <v>1</v>
      </c>
      <c r="S7151" s="161">
        <f t="shared" si="1115"/>
        <v>7000000</v>
      </c>
      <c r="T7151" s="162">
        <f t="shared" si="1116"/>
        <v>188.34283449723083</v>
      </c>
      <c r="U7151" s="162">
        <f t="shared" si="1117"/>
        <v>139.05226541043064</v>
      </c>
      <c r="V7151" s="163">
        <f t="shared" si="1118"/>
        <v>0.9</v>
      </c>
      <c r="W7151" s="164">
        <f t="shared" si="1119"/>
        <v>21543836.024987236</v>
      </c>
      <c r="X7151" s="164">
        <f t="shared" si="1120"/>
        <v>160530585.24684119</v>
      </c>
    </row>
    <row r="7152" spans="10:24" x14ac:dyDescent="0.25">
      <c r="J7152">
        <v>7149</v>
      </c>
      <c r="K7152" s="43">
        <v>0.38229333971541379</v>
      </c>
      <c r="L7152">
        <v>0.66634932063382113</v>
      </c>
      <c r="M7152">
        <v>0.82874347490458367</v>
      </c>
      <c r="N7152" s="44">
        <v>1.0300061340880462E-2</v>
      </c>
      <c r="O7152" s="161">
        <f t="shared" si="1111"/>
        <v>5000000</v>
      </c>
      <c r="P7152" s="162">
        <f t="shared" si="1112"/>
        <v>186.44782010683858</v>
      </c>
      <c r="Q7152" s="162">
        <f t="shared" si="1113"/>
        <v>153.98423014210428</v>
      </c>
      <c r="R7152" s="163">
        <f t="shared" si="1114"/>
        <v>1</v>
      </c>
      <c r="S7152" s="161">
        <f t="shared" si="1115"/>
        <v>6000000</v>
      </c>
      <c r="T7152" s="162">
        <f t="shared" si="1116"/>
        <v>192.14927336894618</v>
      </c>
      <c r="U7152" s="162">
        <f t="shared" si="1117"/>
        <v>134.49211507105213</v>
      </c>
      <c r="V7152" s="163">
        <f t="shared" si="1118"/>
        <v>0.05</v>
      </c>
      <c r="W7152" s="164">
        <f t="shared" si="1119"/>
        <v>112317949.82367149</v>
      </c>
      <c r="X7152" s="164">
        <f t="shared" si="1120"/>
        <v>-132702852.51063178</v>
      </c>
    </row>
    <row r="7153" spans="10:24" x14ac:dyDescent="0.25">
      <c r="J7153">
        <v>7150</v>
      </c>
      <c r="K7153" s="43">
        <v>0.95405882370251049</v>
      </c>
      <c r="L7153">
        <v>0.87532766071124579</v>
      </c>
      <c r="M7153">
        <v>0.1329690100785913</v>
      </c>
      <c r="N7153" s="44">
        <v>0.73859755317723474</v>
      </c>
      <c r="O7153" s="161">
        <f t="shared" si="1111"/>
        <v>9000000</v>
      </c>
      <c r="P7153" s="162">
        <f t="shared" si="1112"/>
        <v>197.27913836688006</v>
      </c>
      <c r="Q7153" s="162">
        <f t="shared" si="1113"/>
        <v>112.7506883407397</v>
      </c>
      <c r="R7153" s="163">
        <f t="shared" si="1114"/>
        <v>1</v>
      </c>
      <c r="S7153" s="161">
        <f t="shared" si="1115"/>
        <v>9000000</v>
      </c>
      <c r="T7153" s="162">
        <f t="shared" si="1116"/>
        <v>195.75971278896003</v>
      </c>
      <c r="U7153" s="162">
        <f t="shared" si="1117"/>
        <v>113.87534417036986</v>
      </c>
      <c r="V7153" s="163">
        <f t="shared" si="1118"/>
        <v>1</v>
      </c>
      <c r="W7153" s="164">
        <f t="shared" si="1119"/>
        <v>710756050.23526323</v>
      </c>
      <c r="X7153" s="164">
        <f t="shared" si="1120"/>
        <v>586959317.56731153</v>
      </c>
    </row>
    <row r="7154" spans="10:24" x14ac:dyDescent="0.25">
      <c r="J7154">
        <v>7151</v>
      </c>
      <c r="K7154" s="43">
        <v>0.87990398614746901</v>
      </c>
      <c r="L7154">
        <v>0.46840981158322692</v>
      </c>
      <c r="M7154">
        <v>0.7992408598356161</v>
      </c>
      <c r="N7154" s="44">
        <v>0.68779559004751423</v>
      </c>
      <c r="O7154" s="161">
        <f t="shared" si="1111"/>
        <v>7000000</v>
      </c>
      <c r="P7154" s="162">
        <f t="shared" si="1112"/>
        <v>178.81098310565628</v>
      </c>
      <c r="Q7154" s="162">
        <f t="shared" si="1113"/>
        <v>151.77825472015843</v>
      </c>
      <c r="R7154" s="163">
        <f t="shared" si="1114"/>
        <v>1</v>
      </c>
      <c r="S7154" s="161">
        <f t="shared" si="1115"/>
        <v>7000000</v>
      </c>
      <c r="T7154" s="162">
        <f t="shared" si="1116"/>
        <v>189.60366103521875</v>
      </c>
      <c r="U7154" s="162">
        <f t="shared" si="1117"/>
        <v>133.38912736007921</v>
      </c>
      <c r="V7154" s="163">
        <f t="shared" si="1118"/>
        <v>1</v>
      </c>
      <c r="W7154" s="164">
        <f t="shared" si="1119"/>
        <v>139229098.69848493</v>
      </c>
      <c r="X7154" s="164">
        <f t="shared" si="1120"/>
        <v>243501735.72597677</v>
      </c>
    </row>
    <row r="7155" spans="10:24" x14ac:dyDescent="0.25">
      <c r="J7155">
        <v>7152</v>
      </c>
      <c r="K7155" s="43">
        <v>0.28040150719295276</v>
      </c>
      <c r="L7155">
        <v>0.4808605077726138</v>
      </c>
      <c r="M7155">
        <v>0.51226215424775601</v>
      </c>
      <c r="N7155" s="44">
        <v>0.8297824396310246</v>
      </c>
      <c r="O7155" s="161">
        <f t="shared" si="1111"/>
        <v>2000000</v>
      </c>
      <c r="P7155" s="162">
        <f t="shared" si="1112"/>
        <v>179.28008983325202</v>
      </c>
      <c r="Q7155" s="162">
        <f t="shared" si="1113"/>
        <v>135.61483007702219</v>
      </c>
      <c r="R7155" s="163">
        <f t="shared" si="1114"/>
        <v>1</v>
      </c>
      <c r="S7155" s="161">
        <f t="shared" si="1115"/>
        <v>5000000</v>
      </c>
      <c r="T7155" s="162">
        <f t="shared" si="1116"/>
        <v>189.76002994441734</v>
      </c>
      <c r="U7155" s="162">
        <f t="shared" si="1117"/>
        <v>125.3074150385111</v>
      </c>
      <c r="V7155" s="163">
        <f t="shared" si="1118"/>
        <v>1</v>
      </c>
      <c r="W7155" s="164">
        <f t="shared" si="1119"/>
        <v>37330519.512459666</v>
      </c>
      <c r="X7155" s="164">
        <f t="shared" si="1120"/>
        <v>172263074.52953124</v>
      </c>
    </row>
    <row r="7156" spans="10:24" x14ac:dyDescent="0.25">
      <c r="J7156">
        <v>7153</v>
      </c>
      <c r="K7156" s="43">
        <v>0.19380386834891294</v>
      </c>
      <c r="L7156">
        <v>1.5171246257736137E-2</v>
      </c>
      <c r="M7156">
        <v>0.34305491919526632</v>
      </c>
      <c r="N7156" s="44">
        <v>0.32462782216668362</v>
      </c>
      <c r="O7156" s="161">
        <f t="shared" si="1111"/>
        <v>2000000</v>
      </c>
      <c r="P7156" s="162">
        <f t="shared" si="1112"/>
        <v>147.5161424092023</v>
      </c>
      <c r="Q7156" s="162">
        <f t="shared" si="1113"/>
        <v>126.91720180235927</v>
      </c>
      <c r="R7156" s="163">
        <f t="shared" si="1114"/>
        <v>1</v>
      </c>
      <c r="S7156" s="161">
        <f t="shared" si="1115"/>
        <v>5000000</v>
      </c>
      <c r="T7156" s="162">
        <f t="shared" si="1116"/>
        <v>179.17204746973411</v>
      </c>
      <c r="U7156" s="162">
        <f t="shared" si="1117"/>
        <v>120.95860090117964</v>
      </c>
      <c r="V7156" s="163">
        <f t="shared" si="1118"/>
        <v>1</v>
      </c>
      <c r="W7156" s="164">
        <f t="shared" si="1119"/>
        <v>-8802118.7863139436</v>
      </c>
      <c r="X7156" s="164">
        <f t="shared" si="1120"/>
        <v>141067232.84277236</v>
      </c>
    </row>
    <row r="7157" spans="10:24" x14ac:dyDescent="0.25">
      <c r="J7157">
        <v>7154</v>
      </c>
      <c r="K7157" s="43">
        <v>0.63661039937928388</v>
      </c>
      <c r="L7157">
        <v>0.7856089989927193</v>
      </c>
      <c r="M7157">
        <v>0.68349542563897614</v>
      </c>
      <c r="N7157" s="44">
        <v>0.16688976107610531</v>
      </c>
      <c r="O7157" s="161">
        <f t="shared" si="1111"/>
        <v>6000000</v>
      </c>
      <c r="P7157" s="162">
        <f t="shared" si="1112"/>
        <v>191.86916438222482</v>
      </c>
      <c r="Q7157" s="162">
        <f t="shared" si="1113"/>
        <v>144.54991493742534</v>
      </c>
      <c r="R7157" s="163">
        <f t="shared" si="1114"/>
        <v>1</v>
      </c>
      <c r="S7157" s="161">
        <f t="shared" si="1115"/>
        <v>7000000</v>
      </c>
      <c r="T7157" s="162">
        <f t="shared" si="1116"/>
        <v>193.95638812740827</v>
      </c>
      <c r="U7157" s="162">
        <f t="shared" si="1117"/>
        <v>129.77495746871267</v>
      </c>
      <c r="V7157" s="163">
        <f t="shared" si="1118"/>
        <v>0.9</v>
      </c>
      <c r="W7157" s="164">
        <f t="shared" si="1119"/>
        <v>233915496.6687969</v>
      </c>
      <c r="X7157" s="164">
        <f t="shared" si="1120"/>
        <v>254343013.1497823</v>
      </c>
    </row>
    <row r="7158" spans="10:24" x14ac:dyDescent="0.25">
      <c r="J7158">
        <v>7155</v>
      </c>
      <c r="K7158" s="43">
        <v>0.5441233599998353</v>
      </c>
      <c r="L7158">
        <v>0.43065336986396763</v>
      </c>
      <c r="M7158">
        <v>0.59506533804855832</v>
      </c>
      <c r="N7158" s="44">
        <v>0.46512975686573621</v>
      </c>
      <c r="O7158" s="161">
        <f t="shared" si="1111"/>
        <v>5000000</v>
      </c>
      <c r="P7158" s="162">
        <f t="shared" si="1112"/>
        <v>177.37933530081105</v>
      </c>
      <c r="Q7158" s="162">
        <f t="shared" si="1113"/>
        <v>139.81189230803852</v>
      </c>
      <c r="R7158" s="163">
        <f t="shared" si="1114"/>
        <v>1</v>
      </c>
      <c r="S7158" s="161">
        <f t="shared" si="1115"/>
        <v>6000000</v>
      </c>
      <c r="T7158" s="162">
        <f t="shared" si="1116"/>
        <v>189.12644510027036</v>
      </c>
      <c r="U7158" s="162">
        <f t="shared" si="1117"/>
        <v>127.40594615401926</v>
      </c>
      <c r="V7158" s="163">
        <f t="shared" si="1118"/>
        <v>1</v>
      </c>
      <c r="W7158" s="164">
        <f t="shared" si="1119"/>
        <v>137837214.96386263</v>
      </c>
      <c r="X7158" s="164">
        <f t="shared" si="1120"/>
        <v>220322993.67750657</v>
      </c>
    </row>
    <row r="7159" spans="10:24" x14ac:dyDescent="0.25">
      <c r="J7159">
        <v>7156</v>
      </c>
      <c r="K7159" s="43">
        <v>6.3603208170672665E-2</v>
      </c>
      <c r="L7159">
        <v>0.17795392118854514</v>
      </c>
      <c r="M7159">
        <v>0.76801501856691823</v>
      </c>
      <c r="N7159" s="44">
        <v>0.75461664707163545</v>
      </c>
      <c r="O7159" s="161">
        <f t="shared" si="1111"/>
        <v>2000000</v>
      </c>
      <c r="P7159" s="162">
        <f t="shared" si="1112"/>
        <v>166.15213972690938</v>
      </c>
      <c r="Q7159" s="162">
        <f t="shared" si="1113"/>
        <v>149.64650855152061</v>
      </c>
      <c r="R7159" s="163">
        <f t="shared" si="1114"/>
        <v>1</v>
      </c>
      <c r="S7159" s="161">
        <f t="shared" si="1115"/>
        <v>2000000</v>
      </c>
      <c r="T7159" s="162">
        <f t="shared" si="1116"/>
        <v>185.38404657563646</v>
      </c>
      <c r="U7159" s="162">
        <f t="shared" si="1117"/>
        <v>132.32325427576032</v>
      </c>
      <c r="V7159" s="163">
        <f t="shared" si="1118"/>
        <v>1</v>
      </c>
      <c r="W7159" s="164">
        <f t="shared" si="1119"/>
        <v>-16988737.649222456</v>
      </c>
      <c r="X7159" s="164">
        <f t="shared" si="1120"/>
        <v>-43878415.400247723</v>
      </c>
    </row>
    <row r="7160" spans="10:24" x14ac:dyDescent="0.25">
      <c r="J7160">
        <v>7157</v>
      </c>
      <c r="K7160" s="43">
        <v>5.7836545384333582E-2</v>
      </c>
      <c r="L7160">
        <v>0.50469968221793282</v>
      </c>
      <c r="M7160">
        <v>8.9126329189111675E-2</v>
      </c>
      <c r="N7160" s="44">
        <v>0.32897369851672109</v>
      </c>
      <c r="O7160" s="161">
        <f t="shared" si="1111"/>
        <v>2000000</v>
      </c>
      <c r="P7160" s="162">
        <f t="shared" si="1112"/>
        <v>180.17670943223754</v>
      </c>
      <c r="Q7160" s="162">
        <f t="shared" si="1113"/>
        <v>108.07690770522703</v>
      </c>
      <c r="R7160" s="163">
        <f t="shared" si="1114"/>
        <v>1</v>
      </c>
      <c r="S7160" s="161">
        <f t="shared" si="1115"/>
        <v>2000000</v>
      </c>
      <c r="T7160" s="162">
        <f t="shared" si="1116"/>
        <v>190.05890314407918</v>
      </c>
      <c r="U7160" s="162">
        <f t="shared" si="1117"/>
        <v>111.53845385261351</v>
      </c>
      <c r="V7160" s="163">
        <f t="shared" si="1118"/>
        <v>1</v>
      </c>
      <c r="W7160" s="164">
        <f t="shared" si="1119"/>
        <v>94199603.454021037</v>
      </c>
      <c r="X7160" s="164">
        <f t="shared" si="1120"/>
        <v>7040898.5829313397</v>
      </c>
    </row>
    <row r="7161" spans="10:24" x14ac:dyDescent="0.25">
      <c r="J7161">
        <v>7158</v>
      </c>
      <c r="K7161" s="43">
        <v>3.4775131534359183E-3</v>
      </c>
      <c r="L7161">
        <v>0.36839376624947195</v>
      </c>
      <c r="M7161">
        <v>0.52756270178015652</v>
      </c>
      <c r="N7161" s="44">
        <v>0.99515482592204152</v>
      </c>
      <c r="O7161" s="161">
        <f t="shared" si="1111"/>
        <v>1000000</v>
      </c>
      <c r="P7161" s="162">
        <f t="shared" si="1112"/>
        <v>174.95834233637379</v>
      </c>
      <c r="Q7161" s="162">
        <f t="shared" si="1113"/>
        <v>136.38289008662753</v>
      </c>
      <c r="R7161" s="163">
        <f t="shared" si="1114"/>
        <v>1</v>
      </c>
      <c r="S7161" s="161">
        <f t="shared" si="1115"/>
        <v>1000000</v>
      </c>
      <c r="T7161" s="162">
        <f t="shared" si="1116"/>
        <v>188.31944744545794</v>
      </c>
      <c r="U7161" s="162">
        <f t="shared" si="1117"/>
        <v>125.69144504331376</v>
      </c>
      <c r="V7161" s="163">
        <f t="shared" si="1118"/>
        <v>1</v>
      </c>
      <c r="W7161" s="164">
        <f t="shared" si="1119"/>
        <v>-11424547.750253737</v>
      </c>
      <c r="X7161" s="164">
        <f t="shared" si="1120"/>
        <v>-87371997.597855821</v>
      </c>
    </row>
    <row r="7162" spans="10:24" x14ac:dyDescent="0.25">
      <c r="J7162">
        <v>7159</v>
      </c>
      <c r="K7162" s="43">
        <v>0.8311765583442805</v>
      </c>
      <c r="L7162">
        <v>0.59696395246465528</v>
      </c>
      <c r="M7162">
        <v>0.99345410341391505</v>
      </c>
      <c r="N7162" s="44">
        <v>0.71396930642829559</v>
      </c>
      <c r="O7162" s="161">
        <f t="shared" si="1111"/>
        <v>7000000</v>
      </c>
      <c r="P7162" s="162">
        <f t="shared" si="1112"/>
        <v>183.68244600423546</v>
      </c>
      <c r="Q7162" s="162">
        <f t="shared" si="1113"/>
        <v>184.62524945615891</v>
      </c>
      <c r="R7162" s="163">
        <f t="shared" si="1114"/>
        <v>1</v>
      </c>
      <c r="S7162" s="161">
        <f t="shared" si="1115"/>
        <v>7000000</v>
      </c>
      <c r="T7162" s="162">
        <f t="shared" si="1116"/>
        <v>191.22748200141183</v>
      </c>
      <c r="U7162" s="162">
        <f t="shared" si="1117"/>
        <v>149.81262472807947</v>
      </c>
      <c r="V7162" s="163">
        <f t="shared" si="1118"/>
        <v>1</v>
      </c>
      <c r="W7162" s="164">
        <f t="shared" si="1119"/>
        <v>-56599624.163464174</v>
      </c>
      <c r="X7162" s="164">
        <f t="shared" si="1120"/>
        <v>139904000.9133265</v>
      </c>
    </row>
    <row r="7163" spans="10:24" x14ac:dyDescent="0.25">
      <c r="J7163">
        <v>7160</v>
      </c>
      <c r="K7163" s="43">
        <v>0.2794341327385903</v>
      </c>
      <c r="L7163">
        <v>0.93281449297446672</v>
      </c>
      <c r="M7163">
        <v>0.25080185065422334</v>
      </c>
      <c r="N7163" s="44">
        <v>0.3181994048808563</v>
      </c>
      <c r="O7163" s="161">
        <f t="shared" si="1111"/>
        <v>2000000</v>
      </c>
      <c r="P7163" s="162">
        <f t="shared" si="1112"/>
        <v>202.45628239223609</v>
      </c>
      <c r="Q7163" s="162">
        <f t="shared" si="1113"/>
        <v>121.56062846902064</v>
      </c>
      <c r="R7163" s="163">
        <f t="shared" si="1114"/>
        <v>1</v>
      </c>
      <c r="S7163" s="161">
        <f t="shared" si="1115"/>
        <v>5000000</v>
      </c>
      <c r="T7163" s="162">
        <f t="shared" si="1116"/>
        <v>197.4854274640787</v>
      </c>
      <c r="U7163" s="162">
        <f t="shared" si="1117"/>
        <v>118.28031423451033</v>
      </c>
      <c r="V7163" s="163">
        <f t="shared" si="1118"/>
        <v>1</v>
      </c>
      <c r="W7163" s="164">
        <f t="shared" si="1119"/>
        <v>111791307.8464309</v>
      </c>
      <c r="X7163" s="164">
        <f t="shared" si="1120"/>
        <v>246025566.14784187</v>
      </c>
    </row>
    <row r="7164" spans="10:24" x14ac:dyDescent="0.25">
      <c r="J7164">
        <v>7161</v>
      </c>
      <c r="K7164" s="43">
        <v>0.50343941173697726</v>
      </c>
      <c r="L7164">
        <v>0.7798705493265653</v>
      </c>
      <c r="M7164">
        <v>0.32135525575669299</v>
      </c>
      <c r="N7164" s="44">
        <v>0.82042377244675613</v>
      </c>
      <c r="O7164" s="161">
        <f t="shared" si="1111"/>
        <v>5000000</v>
      </c>
      <c r="P7164" s="162">
        <f t="shared" si="1112"/>
        <v>191.57634139236799</v>
      </c>
      <c r="Q7164" s="162">
        <f t="shared" si="1113"/>
        <v>125.72175208703679</v>
      </c>
      <c r="R7164" s="163">
        <f t="shared" si="1114"/>
        <v>1</v>
      </c>
      <c r="S7164" s="161">
        <f t="shared" si="1115"/>
        <v>6000000</v>
      </c>
      <c r="T7164" s="162">
        <f t="shared" si="1116"/>
        <v>193.85878046412267</v>
      </c>
      <c r="U7164" s="162">
        <f t="shared" si="1117"/>
        <v>120.3608760435184</v>
      </c>
      <c r="V7164" s="163">
        <f t="shared" si="1118"/>
        <v>1</v>
      </c>
      <c r="W7164" s="164">
        <f t="shared" si="1119"/>
        <v>279272946.52665603</v>
      </c>
      <c r="X7164" s="164">
        <f t="shared" si="1120"/>
        <v>290987426.52362561</v>
      </c>
    </row>
    <row r="7165" spans="10:24" x14ac:dyDescent="0.25">
      <c r="J7165">
        <v>7162</v>
      </c>
      <c r="K7165" s="43">
        <v>0.92505539125818637</v>
      </c>
      <c r="L7165">
        <v>0.1440537848038459</v>
      </c>
      <c r="M7165">
        <v>0.45218797040314296</v>
      </c>
      <c r="N7165" s="44">
        <v>0.81769623370810018</v>
      </c>
      <c r="O7165" s="161">
        <f t="shared" si="1111"/>
        <v>7000000</v>
      </c>
      <c r="P7165" s="162">
        <f t="shared" si="1112"/>
        <v>164.06576623769624</v>
      </c>
      <c r="Q7165" s="162">
        <f t="shared" si="1113"/>
        <v>132.59729327494219</v>
      </c>
      <c r="R7165" s="163">
        <f t="shared" si="1114"/>
        <v>1</v>
      </c>
      <c r="S7165" s="161">
        <f t="shared" si="1115"/>
        <v>9000000</v>
      </c>
      <c r="T7165" s="162">
        <f t="shared" si="1116"/>
        <v>184.68858874589876</v>
      </c>
      <c r="U7165" s="162">
        <f t="shared" si="1117"/>
        <v>123.79864663747109</v>
      </c>
      <c r="V7165" s="163">
        <f t="shared" si="1118"/>
        <v>1</v>
      </c>
      <c r="W7165" s="164">
        <f t="shared" si="1119"/>
        <v>170279310.73927835</v>
      </c>
      <c r="X7165" s="164">
        <f t="shared" si="1120"/>
        <v>398009478.97584891</v>
      </c>
    </row>
    <row r="7166" spans="10:24" x14ac:dyDescent="0.25">
      <c r="J7166">
        <v>7163</v>
      </c>
      <c r="K7166" s="43">
        <v>0.6676223054970698</v>
      </c>
      <c r="L7166">
        <v>0.49327422479885596</v>
      </c>
      <c r="M7166">
        <v>0.31854096584027403</v>
      </c>
      <c r="N7166" s="44">
        <v>0.98811435904637879</v>
      </c>
      <c r="O7166" s="161">
        <f t="shared" si="1111"/>
        <v>6000000</v>
      </c>
      <c r="P7166" s="162">
        <f t="shared" si="1112"/>
        <v>179.74710274503886</v>
      </c>
      <c r="Q7166" s="162">
        <f t="shared" si="1113"/>
        <v>125.56434687380622</v>
      </c>
      <c r="R7166" s="163">
        <f t="shared" si="1114"/>
        <v>1</v>
      </c>
      <c r="S7166" s="161">
        <f t="shared" si="1115"/>
        <v>7000000</v>
      </c>
      <c r="T7166" s="162">
        <f t="shared" si="1116"/>
        <v>189.91570091501296</v>
      </c>
      <c r="U7166" s="162">
        <f t="shared" si="1117"/>
        <v>120.28217343690311</v>
      </c>
      <c r="V7166" s="163">
        <f t="shared" si="1118"/>
        <v>1</v>
      </c>
      <c r="W7166" s="164">
        <f t="shared" si="1119"/>
        <v>275096535.22739583</v>
      </c>
      <c r="X7166" s="164">
        <f t="shared" si="1120"/>
        <v>337434692.34676898</v>
      </c>
    </row>
    <row r="7167" spans="10:24" x14ac:dyDescent="0.25">
      <c r="J7167">
        <v>7164</v>
      </c>
      <c r="K7167" s="43">
        <v>0.92838185708954768</v>
      </c>
      <c r="L7167">
        <v>0.44645538312944222</v>
      </c>
      <c r="M7167">
        <v>0.899567980796392</v>
      </c>
      <c r="N7167" s="44">
        <v>0.61788040392394017</v>
      </c>
      <c r="O7167" s="161">
        <f t="shared" si="1111"/>
        <v>7000000</v>
      </c>
      <c r="P7167" s="162">
        <f t="shared" si="1112"/>
        <v>177.98067037551445</v>
      </c>
      <c r="Q7167" s="162">
        <f t="shared" si="1113"/>
        <v>160.58187533266002</v>
      </c>
      <c r="R7167" s="163">
        <f t="shared" si="1114"/>
        <v>1</v>
      </c>
      <c r="S7167" s="161">
        <f t="shared" si="1115"/>
        <v>9000000</v>
      </c>
      <c r="T7167" s="162">
        <f t="shared" si="1116"/>
        <v>189.32689012517147</v>
      </c>
      <c r="U7167" s="162">
        <f t="shared" si="1117"/>
        <v>137.79093766633002</v>
      </c>
      <c r="V7167" s="163">
        <f t="shared" si="1118"/>
        <v>1</v>
      </c>
      <c r="W7167" s="164">
        <f t="shared" si="1119"/>
        <v>71791565.299981013</v>
      </c>
      <c r="X7167" s="164">
        <f t="shared" si="1120"/>
        <v>313823572.12957305</v>
      </c>
    </row>
    <row r="7168" spans="10:24" x14ac:dyDescent="0.25">
      <c r="J7168">
        <v>7165</v>
      </c>
      <c r="K7168" s="43">
        <v>0.92129154893536602</v>
      </c>
      <c r="L7168">
        <v>0.31189639225412269</v>
      </c>
      <c r="M7168">
        <v>9.6711872997060078E-2</v>
      </c>
      <c r="N7168" s="44">
        <v>0.5310563829939654</v>
      </c>
      <c r="O7168" s="161">
        <f t="shared" si="1111"/>
        <v>7000000</v>
      </c>
      <c r="P7168" s="162">
        <f t="shared" si="1112"/>
        <v>172.6427683146203</v>
      </c>
      <c r="Q7168" s="162">
        <f t="shared" si="1113"/>
        <v>108.98965488512958</v>
      </c>
      <c r="R7168" s="163">
        <f t="shared" si="1114"/>
        <v>1</v>
      </c>
      <c r="S7168" s="161">
        <f t="shared" si="1115"/>
        <v>9000000</v>
      </c>
      <c r="T7168" s="162">
        <f t="shared" si="1116"/>
        <v>187.54758943820676</v>
      </c>
      <c r="U7168" s="162">
        <f t="shared" si="1117"/>
        <v>111.9948274425648</v>
      </c>
      <c r="V7168" s="163">
        <f t="shared" si="1118"/>
        <v>1</v>
      </c>
      <c r="W7168" s="164">
        <f t="shared" si="1119"/>
        <v>395571794.00643504</v>
      </c>
      <c r="X7168" s="164">
        <f t="shared" si="1120"/>
        <v>529974857.96077764</v>
      </c>
    </row>
    <row r="7169" spans="10:24" x14ac:dyDescent="0.25">
      <c r="J7169">
        <v>7166</v>
      </c>
      <c r="K7169" s="43">
        <v>0.20684415447906102</v>
      </c>
      <c r="L7169">
        <v>0.87257715708709738</v>
      </c>
      <c r="M7169">
        <v>0.53370282696325244</v>
      </c>
      <c r="N7169" s="44">
        <v>0.64340321807729572</v>
      </c>
      <c r="O7169" s="161">
        <f t="shared" si="1111"/>
        <v>2000000</v>
      </c>
      <c r="P7169" s="162">
        <f t="shared" si="1112"/>
        <v>197.07987507371882</v>
      </c>
      <c r="Q7169" s="162">
        <f t="shared" si="1113"/>
        <v>136.69162399129718</v>
      </c>
      <c r="R7169" s="163">
        <f t="shared" si="1114"/>
        <v>1</v>
      </c>
      <c r="S7169" s="161">
        <f t="shared" si="1115"/>
        <v>5000000</v>
      </c>
      <c r="T7169" s="162">
        <f t="shared" si="1116"/>
        <v>195.69329169123961</v>
      </c>
      <c r="U7169" s="162">
        <f t="shared" si="1117"/>
        <v>125.84581199564859</v>
      </c>
      <c r="V7169" s="163">
        <f t="shared" si="1118"/>
        <v>1</v>
      </c>
      <c r="W7169" s="164">
        <f t="shared" si="1119"/>
        <v>70776502.164843291</v>
      </c>
      <c r="X7169" s="164">
        <f t="shared" si="1120"/>
        <v>199237398.4779551</v>
      </c>
    </row>
    <row r="7170" spans="10:24" x14ac:dyDescent="0.25">
      <c r="J7170">
        <v>7167</v>
      </c>
      <c r="K7170" s="43">
        <v>0.74081088765841729</v>
      </c>
      <c r="L7170">
        <v>0.94420299192233725</v>
      </c>
      <c r="M7170">
        <v>0.24397810182899893</v>
      </c>
      <c r="N7170" s="44">
        <v>0.44389534518080132</v>
      </c>
      <c r="O7170" s="161">
        <f t="shared" si="1111"/>
        <v>6000000</v>
      </c>
      <c r="P7170" s="162">
        <f t="shared" si="1112"/>
        <v>203.86603713324067</v>
      </c>
      <c r="Q7170" s="162">
        <f t="shared" si="1113"/>
        <v>121.12873679739627</v>
      </c>
      <c r="R7170" s="163">
        <f t="shared" si="1114"/>
        <v>1</v>
      </c>
      <c r="S7170" s="161">
        <f t="shared" si="1115"/>
        <v>7000000</v>
      </c>
      <c r="T7170" s="162">
        <f t="shared" si="1116"/>
        <v>197.95534571108021</v>
      </c>
      <c r="U7170" s="162">
        <f t="shared" si="1117"/>
        <v>118.06436839869814</v>
      </c>
      <c r="V7170" s="163">
        <f t="shared" si="1118"/>
        <v>1</v>
      </c>
      <c r="W7170" s="164">
        <f t="shared" si="1119"/>
        <v>446423802.01506639</v>
      </c>
      <c r="X7170" s="164">
        <f t="shared" si="1120"/>
        <v>409236841.18667459</v>
      </c>
    </row>
    <row r="7171" spans="10:24" x14ac:dyDescent="0.25">
      <c r="J7171">
        <v>7168</v>
      </c>
      <c r="K7171" s="43">
        <v>0.8465290012830583</v>
      </c>
      <c r="L7171">
        <v>0.42716856215509047</v>
      </c>
      <c r="M7171">
        <v>0.59273914692533558</v>
      </c>
      <c r="N7171" s="44">
        <v>0.69948474338134214</v>
      </c>
      <c r="O7171" s="161">
        <f t="shared" si="1111"/>
        <v>7000000</v>
      </c>
      <c r="P7171" s="162">
        <f t="shared" si="1112"/>
        <v>177.24618853838854</v>
      </c>
      <c r="Q7171" s="162">
        <f t="shared" si="1113"/>
        <v>139.69193567355154</v>
      </c>
      <c r="R7171" s="163">
        <f t="shared" si="1114"/>
        <v>1</v>
      </c>
      <c r="S7171" s="161">
        <f t="shared" si="1115"/>
        <v>7000000</v>
      </c>
      <c r="T7171" s="162">
        <f t="shared" si="1116"/>
        <v>189.0820628461295</v>
      </c>
      <c r="U7171" s="162">
        <f t="shared" si="1117"/>
        <v>127.34596783677577</v>
      </c>
      <c r="V7171" s="163">
        <f t="shared" si="1118"/>
        <v>1</v>
      </c>
      <c r="W7171" s="164">
        <f t="shared" si="1119"/>
        <v>212879770.05385897</v>
      </c>
      <c r="X7171" s="164">
        <f t="shared" si="1120"/>
        <v>282152665.06547612</v>
      </c>
    </row>
    <row r="7172" spans="10:24" x14ac:dyDescent="0.25">
      <c r="J7172">
        <v>7169</v>
      </c>
      <c r="K7172" s="43">
        <v>0.99615993585187512</v>
      </c>
      <c r="L7172">
        <v>0.13136681209502821</v>
      </c>
      <c r="M7172">
        <v>0.60179768009589196</v>
      </c>
      <c r="N7172" s="44">
        <v>0.75518864755423498</v>
      </c>
      <c r="O7172" s="161">
        <f t="shared" si="1111"/>
        <v>9000000</v>
      </c>
      <c r="P7172" s="162">
        <f t="shared" si="1112"/>
        <v>163.20069912466772</v>
      </c>
      <c r="Q7172" s="162">
        <f t="shared" si="1113"/>
        <v>140.16005875915846</v>
      </c>
      <c r="R7172" s="163">
        <f t="shared" si="1114"/>
        <v>1</v>
      </c>
      <c r="S7172" s="161">
        <f t="shared" si="1115"/>
        <v>9000000</v>
      </c>
      <c r="T7172" s="162">
        <f t="shared" si="1116"/>
        <v>184.40023304155591</v>
      </c>
      <c r="U7172" s="162">
        <f t="shared" si="1117"/>
        <v>127.58002937957923</v>
      </c>
      <c r="V7172" s="163">
        <f t="shared" si="1118"/>
        <v>1</v>
      </c>
      <c r="W7172" s="164">
        <f t="shared" si="1119"/>
        <v>157365763.28958336</v>
      </c>
      <c r="X7172" s="164">
        <f t="shared" si="1120"/>
        <v>361381832.95779008</v>
      </c>
    </row>
    <row r="7173" spans="10:24" x14ac:dyDescent="0.25">
      <c r="J7173">
        <v>7170</v>
      </c>
      <c r="K7173" s="43">
        <v>0.16359611607324909</v>
      </c>
      <c r="L7173">
        <v>0.84304495312768479</v>
      </c>
      <c r="M7173">
        <v>0.53132517884305419</v>
      </c>
      <c r="N7173" s="44">
        <v>0.81422706612606488</v>
      </c>
      <c r="O7173" s="161">
        <f t="shared" ref="O7173:O7236" si="1121">VLOOKUP(K7173,$E$5:$H$10,4)</f>
        <v>2000000</v>
      </c>
      <c r="P7173" s="162">
        <f t="shared" ref="P7173:P7236" si="1122">_xlfn.NORM.INV(L7173,$E$12,$E$13)</f>
        <v>195.10577039478841</v>
      </c>
      <c r="Q7173" s="162">
        <f t="shared" ref="Q7173:Q7236" si="1123">_xlfn.NORM.INV(M7173,$E$15,$E$16)</f>
        <v>136.57202879538215</v>
      </c>
      <c r="R7173" s="163">
        <f t="shared" ref="R7173:R7236" si="1124">VLOOKUP(N7173,$E$19:$H$21,4)</f>
        <v>1</v>
      </c>
      <c r="S7173" s="161">
        <f t="shared" ref="S7173:S7236" si="1125">VLOOKUP(K7173,$G$5:$H$10,2)</f>
        <v>5000000</v>
      </c>
      <c r="T7173" s="162">
        <f t="shared" ref="T7173:T7236" si="1126">_xlfn.NORM.INV(L7173,$G$12,$G$13)</f>
        <v>195.03525679826279</v>
      </c>
      <c r="U7173" s="162">
        <f t="shared" ref="U7173:U7236" si="1127">_xlfn.NORM.INV(M7173,$G$15,$G$16)</f>
        <v>125.78601439769108</v>
      </c>
      <c r="V7173" s="163">
        <f t="shared" ref="V7173:V7236" si="1128">VLOOKUP(N7173,$G$19:$H$21,2)</f>
        <v>1</v>
      </c>
      <c r="W7173" s="164">
        <f t="shared" ref="W7173:W7236" si="1129">O7173*(P7173-Q7173)*R7173-$D$23-$D$24</f>
        <v>67067483.198812515</v>
      </c>
      <c r="X7173" s="164">
        <f t="shared" ref="X7173:X7236" si="1130">S7173*(T7173-U7173)*V7173-$F$23-$F$24</f>
        <v>196246212.00285858</v>
      </c>
    </row>
    <row r="7174" spans="10:24" x14ac:dyDescent="0.25">
      <c r="J7174">
        <v>7171</v>
      </c>
      <c r="K7174" s="43">
        <v>0.43842699124623141</v>
      </c>
      <c r="L7174">
        <v>0.25920156132918748</v>
      </c>
      <c r="M7174">
        <v>6.2288151924362878E-2</v>
      </c>
      <c r="N7174" s="44">
        <v>0.82592831277883283</v>
      </c>
      <c r="O7174" s="161">
        <f t="shared" si="1121"/>
        <v>5000000</v>
      </c>
      <c r="P7174" s="162">
        <f t="shared" si="1122"/>
        <v>170.31286648149961</v>
      </c>
      <c r="Q7174" s="162">
        <f t="shared" si="1123"/>
        <v>104.28309215621556</v>
      </c>
      <c r="R7174" s="163">
        <f t="shared" si="1124"/>
        <v>1</v>
      </c>
      <c r="S7174" s="161">
        <f t="shared" si="1125"/>
        <v>6000000</v>
      </c>
      <c r="T7174" s="162">
        <f t="shared" si="1126"/>
        <v>186.77095549383321</v>
      </c>
      <c r="U7174" s="162">
        <f t="shared" si="1127"/>
        <v>109.64154607810778</v>
      </c>
      <c r="V7174" s="163">
        <f t="shared" si="1128"/>
        <v>1</v>
      </c>
      <c r="W7174" s="164">
        <f t="shared" si="1129"/>
        <v>280148871.62642026</v>
      </c>
      <c r="X7174" s="164">
        <f t="shared" si="1130"/>
        <v>312776456.49435258</v>
      </c>
    </row>
    <row r="7175" spans="10:24" x14ac:dyDescent="0.25">
      <c r="J7175">
        <v>7172</v>
      </c>
      <c r="K7175" s="43">
        <v>4.7227747518213015E-2</v>
      </c>
      <c r="L7175">
        <v>0.66572281121063581</v>
      </c>
      <c r="M7175">
        <v>0.21984737181094127</v>
      </c>
      <c r="N7175" s="44">
        <v>0.84589110533225398</v>
      </c>
      <c r="O7175" s="161">
        <f t="shared" si="1121"/>
        <v>1000000</v>
      </c>
      <c r="P7175" s="162">
        <f t="shared" si="1122"/>
        <v>186.42199324253565</v>
      </c>
      <c r="Q7175" s="162">
        <f t="shared" si="1123"/>
        <v>119.54582420738828</v>
      </c>
      <c r="R7175" s="163">
        <f t="shared" si="1124"/>
        <v>1</v>
      </c>
      <c r="S7175" s="161">
        <f t="shared" si="1125"/>
        <v>1000000</v>
      </c>
      <c r="T7175" s="162">
        <f t="shared" si="1126"/>
        <v>192.14066441417856</v>
      </c>
      <c r="U7175" s="162">
        <f t="shared" si="1127"/>
        <v>117.27291210369414</v>
      </c>
      <c r="V7175" s="163">
        <f t="shared" si="1128"/>
        <v>1</v>
      </c>
      <c r="W7175" s="164">
        <f t="shared" si="1129"/>
        <v>16876169.035147369</v>
      </c>
      <c r="X7175" s="164">
        <f t="shared" si="1130"/>
        <v>-75132247.689515576</v>
      </c>
    </row>
    <row r="7176" spans="10:24" x14ac:dyDescent="0.25">
      <c r="J7176">
        <v>7173</v>
      </c>
      <c r="K7176" s="43">
        <v>0.7600997154320317</v>
      </c>
      <c r="L7176">
        <v>0.89498026490262506</v>
      </c>
      <c r="M7176">
        <v>0.90101078449009597</v>
      </c>
      <c r="N7176" s="44">
        <v>0.26789735620836042</v>
      </c>
      <c r="O7176" s="161">
        <f t="shared" si="1121"/>
        <v>7000000</v>
      </c>
      <c r="P7176" s="162">
        <f t="shared" si="1122"/>
        <v>198.80185369920963</v>
      </c>
      <c r="Q7176" s="162">
        <f t="shared" si="1123"/>
        <v>160.74664938590303</v>
      </c>
      <c r="R7176" s="163">
        <f t="shared" si="1124"/>
        <v>1</v>
      </c>
      <c r="S7176" s="161">
        <f t="shared" si="1125"/>
        <v>7000000</v>
      </c>
      <c r="T7176" s="162">
        <f t="shared" si="1126"/>
        <v>196.26728456640322</v>
      </c>
      <c r="U7176" s="162">
        <f t="shared" si="1127"/>
        <v>137.87332469295151</v>
      </c>
      <c r="V7176" s="163">
        <f t="shared" si="1128"/>
        <v>1</v>
      </c>
      <c r="W7176" s="164">
        <f t="shared" si="1129"/>
        <v>216386430.19314623</v>
      </c>
      <c r="X7176" s="164">
        <f t="shared" si="1130"/>
        <v>258757719.11416197</v>
      </c>
    </row>
    <row r="7177" spans="10:24" x14ac:dyDescent="0.25">
      <c r="J7177">
        <v>7174</v>
      </c>
      <c r="K7177" s="43">
        <v>0.91437955169499119</v>
      </c>
      <c r="L7177">
        <v>0.80272970114502573</v>
      </c>
      <c r="M7177">
        <v>9.4637147850297643E-2</v>
      </c>
      <c r="N7177" s="44">
        <v>0.27709623140626094</v>
      </c>
      <c r="O7177" s="161">
        <f t="shared" si="1121"/>
        <v>7000000</v>
      </c>
      <c r="P7177" s="162">
        <f t="shared" si="1122"/>
        <v>192.77117811954631</v>
      </c>
      <c r="Q7177" s="162">
        <f t="shared" si="1123"/>
        <v>108.74542081476402</v>
      </c>
      <c r="R7177" s="163">
        <f t="shared" si="1124"/>
        <v>1</v>
      </c>
      <c r="S7177" s="161">
        <f t="shared" si="1125"/>
        <v>9000000</v>
      </c>
      <c r="T7177" s="162">
        <f t="shared" si="1126"/>
        <v>194.2570593731821</v>
      </c>
      <c r="U7177" s="162">
        <f t="shared" si="1127"/>
        <v>111.87271040738202</v>
      </c>
      <c r="V7177" s="163">
        <f t="shared" si="1128"/>
        <v>1</v>
      </c>
      <c r="W7177" s="164">
        <f t="shared" si="1129"/>
        <v>538180301.13347602</v>
      </c>
      <c r="X7177" s="164">
        <f t="shared" si="1130"/>
        <v>591459140.69220078</v>
      </c>
    </row>
    <row r="7178" spans="10:24" x14ac:dyDescent="0.25">
      <c r="J7178">
        <v>7175</v>
      </c>
      <c r="K7178" s="43">
        <v>1.1118989635118481E-2</v>
      </c>
      <c r="L7178">
        <v>0.77745492531988458</v>
      </c>
      <c r="M7178">
        <v>0.75960357475245965</v>
      </c>
      <c r="N7178" s="44">
        <v>0.60259907887183251</v>
      </c>
      <c r="O7178" s="161">
        <f t="shared" si="1121"/>
        <v>1000000</v>
      </c>
      <c r="P7178" s="162">
        <f t="shared" si="1122"/>
        <v>191.45439003208165</v>
      </c>
      <c r="Q7178" s="162">
        <f t="shared" si="1123"/>
        <v>149.10055874442352</v>
      </c>
      <c r="R7178" s="163">
        <f t="shared" si="1124"/>
        <v>1</v>
      </c>
      <c r="S7178" s="161">
        <f t="shared" si="1125"/>
        <v>1000000</v>
      </c>
      <c r="T7178" s="162">
        <f t="shared" si="1126"/>
        <v>193.81813001069389</v>
      </c>
      <c r="U7178" s="162">
        <f t="shared" si="1127"/>
        <v>132.05027937221178</v>
      </c>
      <c r="V7178" s="163">
        <f t="shared" si="1128"/>
        <v>1</v>
      </c>
      <c r="W7178" s="164">
        <f t="shared" si="1129"/>
        <v>-7646168.7123418748</v>
      </c>
      <c r="X7178" s="164">
        <f t="shared" si="1130"/>
        <v>-88232149.361517876</v>
      </c>
    </row>
    <row r="7179" spans="10:24" x14ac:dyDescent="0.25">
      <c r="J7179">
        <v>7176</v>
      </c>
      <c r="K7179" s="43">
        <v>9.7573472084121482E-2</v>
      </c>
      <c r="L7179">
        <v>0.90922897869690034</v>
      </c>
      <c r="M7179">
        <v>0.37016332562310295</v>
      </c>
      <c r="N7179" s="44">
        <v>0.58762229597994897</v>
      </c>
      <c r="O7179" s="161">
        <f t="shared" si="1121"/>
        <v>2000000</v>
      </c>
      <c r="P7179" s="162">
        <f t="shared" si="1122"/>
        <v>200.04033183569328</v>
      </c>
      <c r="Q7179" s="162">
        <f t="shared" si="1123"/>
        <v>128.3715838816747</v>
      </c>
      <c r="R7179" s="163">
        <f t="shared" si="1124"/>
        <v>1</v>
      </c>
      <c r="S7179" s="161">
        <f t="shared" si="1125"/>
        <v>2000000</v>
      </c>
      <c r="T7179" s="162">
        <f t="shared" si="1126"/>
        <v>196.68011061189776</v>
      </c>
      <c r="U7179" s="162">
        <f t="shared" si="1127"/>
        <v>121.68579194083735</v>
      </c>
      <c r="V7179" s="163">
        <f t="shared" si="1128"/>
        <v>1</v>
      </c>
      <c r="W7179" s="164">
        <f t="shared" si="1129"/>
        <v>93337495.908037156</v>
      </c>
      <c r="X7179" s="164">
        <f t="shared" si="1130"/>
        <v>-11362.657879173756</v>
      </c>
    </row>
    <row r="7180" spans="10:24" x14ac:dyDescent="0.25">
      <c r="J7180">
        <v>7177</v>
      </c>
      <c r="K7180" s="43">
        <v>0.83966963698774133</v>
      </c>
      <c r="L7180">
        <v>0.53331320899244306</v>
      </c>
      <c r="M7180">
        <v>9.4387420070437988E-2</v>
      </c>
      <c r="N7180" s="44">
        <v>0.31306473980784555</v>
      </c>
      <c r="O7180" s="161">
        <f t="shared" si="1121"/>
        <v>7000000</v>
      </c>
      <c r="P7180" s="162">
        <f t="shared" si="1122"/>
        <v>181.25401669452975</v>
      </c>
      <c r="Q7180" s="162">
        <f t="shared" si="1123"/>
        <v>108.71575814583852</v>
      </c>
      <c r="R7180" s="163">
        <f t="shared" si="1124"/>
        <v>1</v>
      </c>
      <c r="S7180" s="161">
        <f t="shared" si="1125"/>
        <v>7000000</v>
      </c>
      <c r="T7180" s="162">
        <f t="shared" si="1126"/>
        <v>190.41800556484324</v>
      </c>
      <c r="U7180" s="162">
        <f t="shared" si="1127"/>
        <v>111.85787907291926</v>
      </c>
      <c r="V7180" s="163">
        <f t="shared" si="1128"/>
        <v>1</v>
      </c>
      <c r="W7180" s="164">
        <f t="shared" si="1129"/>
        <v>457767809.84083861</v>
      </c>
      <c r="X7180" s="164">
        <f t="shared" si="1130"/>
        <v>399920885.44346786</v>
      </c>
    </row>
    <row r="7181" spans="10:24" x14ac:dyDescent="0.25">
      <c r="J7181">
        <v>7178</v>
      </c>
      <c r="K7181" s="43">
        <v>0.55830488320186267</v>
      </c>
      <c r="L7181">
        <v>0.68682993908056289</v>
      </c>
      <c r="M7181">
        <v>0.20469557362337842</v>
      </c>
      <c r="N7181" s="44">
        <v>0.67705520997974988</v>
      </c>
      <c r="O7181" s="161">
        <f t="shared" si="1121"/>
        <v>6000000</v>
      </c>
      <c r="P7181" s="162">
        <f t="shared" si="1122"/>
        <v>187.30326881081783</v>
      </c>
      <c r="Q7181" s="162">
        <f t="shared" si="1123"/>
        <v>118.50068892492384</v>
      </c>
      <c r="R7181" s="163">
        <f t="shared" si="1124"/>
        <v>1</v>
      </c>
      <c r="S7181" s="161">
        <f t="shared" si="1125"/>
        <v>6000000</v>
      </c>
      <c r="T7181" s="162">
        <f t="shared" si="1126"/>
        <v>192.43442293693928</v>
      </c>
      <c r="U7181" s="162">
        <f t="shared" si="1127"/>
        <v>116.75034446246191</v>
      </c>
      <c r="V7181" s="163">
        <f t="shared" si="1128"/>
        <v>1</v>
      </c>
      <c r="W7181" s="164">
        <f t="shared" si="1129"/>
        <v>362815479.31536394</v>
      </c>
      <c r="X7181" s="164">
        <f t="shared" si="1130"/>
        <v>304104470.84686422</v>
      </c>
    </row>
    <row r="7182" spans="10:24" x14ac:dyDescent="0.25">
      <c r="J7182">
        <v>7179</v>
      </c>
      <c r="K7182" s="43">
        <v>0.3243797060959579</v>
      </c>
      <c r="L7182">
        <v>0.9709962172720108</v>
      </c>
      <c r="M7182">
        <v>0.44581077444153661</v>
      </c>
      <c r="N7182" s="44">
        <v>0.16021532017475371</v>
      </c>
      <c r="O7182" s="161">
        <f t="shared" si="1121"/>
        <v>5000000</v>
      </c>
      <c r="P7182" s="162">
        <f t="shared" si="1122"/>
        <v>208.43461119341333</v>
      </c>
      <c r="Q7182" s="162">
        <f t="shared" si="1123"/>
        <v>132.27494685705511</v>
      </c>
      <c r="R7182" s="163">
        <f t="shared" si="1124"/>
        <v>1</v>
      </c>
      <c r="S7182" s="161">
        <f t="shared" si="1125"/>
        <v>6000000</v>
      </c>
      <c r="T7182" s="162">
        <f t="shared" si="1126"/>
        <v>199.47820373113777</v>
      </c>
      <c r="U7182" s="162">
        <f t="shared" si="1127"/>
        <v>123.63747342852756</v>
      </c>
      <c r="V7182" s="163">
        <f t="shared" si="1128"/>
        <v>0.9</v>
      </c>
      <c r="W7182" s="164">
        <f t="shared" si="1129"/>
        <v>330798321.68179107</v>
      </c>
      <c r="X7182" s="164">
        <f t="shared" si="1130"/>
        <v>259539943.63409513</v>
      </c>
    </row>
    <row r="7183" spans="10:24" x14ac:dyDescent="0.25">
      <c r="J7183">
        <v>7180</v>
      </c>
      <c r="K7183" s="43">
        <v>0.20869058457190415</v>
      </c>
      <c r="L7183">
        <v>0.36923832746255214</v>
      </c>
      <c r="M7183">
        <v>0.21356529082158349</v>
      </c>
      <c r="N7183" s="44">
        <v>0.74134621667384748</v>
      </c>
      <c r="O7183" s="161">
        <f t="shared" si="1121"/>
        <v>2000000</v>
      </c>
      <c r="P7183" s="162">
        <f t="shared" si="1122"/>
        <v>174.99193004942936</v>
      </c>
      <c r="Q7183" s="162">
        <f t="shared" si="1123"/>
        <v>119.11777200306668</v>
      </c>
      <c r="R7183" s="163">
        <f t="shared" si="1124"/>
        <v>1</v>
      </c>
      <c r="S7183" s="161">
        <f t="shared" si="1125"/>
        <v>5000000</v>
      </c>
      <c r="T7183" s="162">
        <f t="shared" si="1126"/>
        <v>188.33064334980978</v>
      </c>
      <c r="U7183" s="162">
        <f t="shared" si="1127"/>
        <v>117.05888600153334</v>
      </c>
      <c r="V7183" s="163">
        <f t="shared" si="1128"/>
        <v>1</v>
      </c>
      <c r="W7183" s="164">
        <f t="shared" si="1129"/>
        <v>61748316.092725366</v>
      </c>
      <c r="X7183" s="164">
        <f t="shared" si="1130"/>
        <v>206358786.74138218</v>
      </c>
    </row>
    <row r="7184" spans="10:24" x14ac:dyDescent="0.25">
      <c r="J7184">
        <v>7181</v>
      </c>
      <c r="K7184" s="43">
        <v>0.73031100106536728</v>
      </c>
      <c r="L7184">
        <v>0.83811350742386737</v>
      </c>
      <c r="M7184">
        <v>0.68664376901101354</v>
      </c>
      <c r="N7184" s="44">
        <v>0.30991303952808524</v>
      </c>
      <c r="O7184" s="161">
        <f t="shared" si="1121"/>
        <v>6000000</v>
      </c>
      <c r="P7184" s="162">
        <f t="shared" si="1122"/>
        <v>194.80101221359752</v>
      </c>
      <c r="Q7184" s="162">
        <f t="shared" si="1123"/>
        <v>144.72718543180002</v>
      </c>
      <c r="R7184" s="163">
        <f t="shared" si="1124"/>
        <v>1</v>
      </c>
      <c r="S7184" s="161">
        <f t="shared" si="1125"/>
        <v>7000000</v>
      </c>
      <c r="T7184" s="162">
        <f t="shared" si="1126"/>
        <v>194.93367073786584</v>
      </c>
      <c r="U7184" s="162">
        <f t="shared" si="1127"/>
        <v>129.86359271590001</v>
      </c>
      <c r="V7184" s="163">
        <f t="shared" si="1128"/>
        <v>1</v>
      </c>
      <c r="W7184" s="164">
        <f t="shared" si="1129"/>
        <v>250442960.69078493</v>
      </c>
      <c r="X7184" s="164">
        <f t="shared" si="1130"/>
        <v>305490546.15376079</v>
      </c>
    </row>
    <row r="7185" spans="10:24" x14ac:dyDescent="0.25">
      <c r="J7185">
        <v>7182</v>
      </c>
      <c r="K7185" s="43">
        <v>0.96420790348225927</v>
      </c>
      <c r="L7185">
        <v>0.76288258758832694</v>
      </c>
      <c r="M7185">
        <v>0.89574965376002336</v>
      </c>
      <c r="N7185" s="44">
        <v>0.36428252650207726</v>
      </c>
      <c r="O7185" s="161">
        <f t="shared" si="1121"/>
        <v>9000000</v>
      </c>
      <c r="P7185" s="162">
        <f t="shared" si="1122"/>
        <v>190.73408618489842</v>
      </c>
      <c r="Q7185" s="162">
        <f t="shared" si="1123"/>
        <v>160.15397677033033</v>
      </c>
      <c r="R7185" s="163">
        <f t="shared" si="1124"/>
        <v>1</v>
      </c>
      <c r="S7185" s="161">
        <f t="shared" si="1125"/>
        <v>9000000</v>
      </c>
      <c r="T7185" s="162">
        <f t="shared" si="1126"/>
        <v>193.57802872829947</v>
      </c>
      <c r="U7185" s="162">
        <f t="shared" si="1127"/>
        <v>137.57698838516518</v>
      </c>
      <c r="V7185" s="163">
        <f t="shared" si="1128"/>
        <v>1</v>
      </c>
      <c r="W7185" s="164">
        <f t="shared" si="1129"/>
        <v>225220984.73111278</v>
      </c>
      <c r="X7185" s="164">
        <f t="shared" si="1130"/>
        <v>354009363.08820862</v>
      </c>
    </row>
    <row r="7186" spans="10:24" x14ac:dyDescent="0.25">
      <c r="J7186">
        <v>7183</v>
      </c>
      <c r="K7186" s="43">
        <v>0.67507677713951109</v>
      </c>
      <c r="L7186">
        <v>0.20514490271547914</v>
      </c>
      <c r="M7186">
        <v>0.35741763977749885</v>
      </c>
      <c r="N7186" s="44">
        <v>0.42660470465131661</v>
      </c>
      <c r="O7186" s="161">
        <f t="shared" si="1121"/>
        <v>6000000</v>
      </c>
      <c r="P7186" s="162">
        <f t="shared" si="1122"/>
        <v>167.64924386779117</v>
      </c>
      <c r="Q7186" s="162">
        <f t="shared" si="1123"/>
        <v>127.69260127144436</v>
      </c>
      <c r="R7186" s="163">
        <f t="shared" si="1124"/>
        <v>1</v>
      </c>
      <c r="S7186" s="161">
        <f t="shared" si="1125"/>
        <v>7000000</v>
      </c>
      <c r="T7186" s="162">
        <f t="shared" si="1126"/>
        <v>185.88308128926371</v>
      </c>
      <c r="U7186" s="162">
        <f t="shared" si="1127"/>
        <v>121.34630063572217</v>
      </c>
      <c r="V7186" s="163">
        <f t="shared" si="1128"/>
        <v>1</v>
      </c>
      <c r="W7186" s="164">
        <f t="shared" si="1129"/>
        <v>189739855.57808086</v>
      </c>
      <c r="X7186" s="164">
        <f t="shared" si="1130"/>
        <v>301757464.57479078</v>
      </c>
    </row>
    <row r="7187" spans="10:24" x14ac:dyDescent="0.25">
      <c r="J7187">
        <v>7184</v>
      </c>
      <c r="K7187" s="43">
        <v>0.171571983179861</v>
      </c>
      <c r="L7187">
        <v>0.29804884280659838</v>
      </c>
      <c r="M7187">
        <v>0.20482752870624432</v>
      </c>
      <c r="N7187" s="44">
        <v>0.80950397623456827</v>
      </c>
      <c r="O7187" s="161">
        <f t="shared" si="1121"/>
        <v>2000000</v>
      </c>
      <c r="P7187" s="162">
        <f t="shared" si="1122"/>
        <v>172.04969181034372</v>
      </c>
      <c r="Q7187" s="162">
        <f t="shared" si="1123"/>
        <v>118.50998385895065</v>
      </c>
      <c r="R7187" s="163">
        <f t="shared" si="1124"/>
        <v>1</v>
      </c>
      <c r="S7187" s="161">
        <f t="shared" si="1125"/>
        <v>5000000</v>
      </c>
      <c r="T7187" s="162">
        <f t="shared" si="1126"/>
        <v>187.34989727011458</v>
      </c>
      <c r="U7187" s="162">
        <f t="shared" si="1127"/>
        <v>116.75499192947532</v>
      </c>
      <c r="V7187" s="163">
        <f t="shared" si="1128"/>
        <v>1</v>
      </c>
      <c r="W7187" s="164">
        <f t="shared" si="1129"/>
        <v>57079415.902786136</v>
      </c>
      <c r="X7187" s="164">
        <f t="shared" si="1130"/>
        <v>202974526.70319629</v>
      </c>
    </row>
    <row r="7188" spans="10:24" x14ac:dyDescent="0.25">
      <c r="J7188">
        <v>7185</v>
      </c>
      <c r="K7188" s="43">
        <v>0.34261313376983737</v>
      </c>
      <c r="L7188">
        <v>0.21109571421996087</v>
      </c>
      <c r="M7188">
        <v>0.17745072147906638</v>
      </c>
      <c r="N7188" s="44">
        <v>0.12209387781712788</v>
      </c>
      <c r="O7188" s="161">
        <f t="shared" si="1121"/>
        <v>5000000</v>
      </c>
      <c r="P7188" s="162">
        <f t="shared" si="1122"/>
        <v>167.96062277850388</v>
      </c>
      <c r="Q7188" s="162">
        <f t="shared" si="1123"/>
        <v>116.49752125428066</v>
      </c>
      <c r="R7188" s="163">
        <f t="shared" si="1124"/>
        <v>1</v>
      </c>
      <c r="S7188" s="161">
        <f t="shared" si="1125"/>
        <v>6000000</v>
      </c>
      <c r="T7188" s="162">
        <f t="shared" si="1126"/>
        <v>185.98687425950129</v>
      </c>
      <c r="U7188" s="162">
        <f t="shared" si="1127"/>
        <v>115.74876062714033</v>
      </c>
      <c r="V7188" s="163">
        <f t="shared" si="1128"/>
        <v>0.9</v>
      </c>
      <c r="W7188" s="164">
        <f t="shared" si="1129"/>
        <v>207315507.6211161</v>
      </c>
      <c r="X7188" s="164">
        <f t="shared" si="1130"/>
        <v>229285813.61474919</v>
      </c>
    </row>
    <row r="7189" spans="10:24" x14ac:dyDescent="0.25">
      <c r="J7189">
        <v>7186</v>
      </c>
      <c r="K7189" s="43">
        <v>0.41366795206423579</v>
      </c>
      <c r="L7189">
        <v>0.16114514709279515</v>
      </c>
      <c r="M7189">
        <v>0.90303382253086617</v>
      </c>
      <c r="N7189" s="44">
        <v>4.330551407258576E-3</v>
      </c>
      <c r="O7189" s="161">
        <f t="shared" si="1121"/>
        <v>5000000</v>
      </c>
      <c r="P7189" s="162">
        <f t="shared" si="1122"/>
        <v>165.15356483485334</v>
      </c>
      <c r="Q7189" s="162">
        <f t="shared" si="1123"/>
        <v>160.98067453771637</v>
      </c>
      <c r="R7189" s="163">
        <f t="shared" si="1124"/>
        <v>1</v>
      </c>
      <c r="S7189" s="161">
        <f t="shared" si="1125"/>
        <v>6000000</v>
      </c>
      <c r="T7189" s="162">
        <f t="shared" si="1126"/>
        <v>185.05118827828446</v>
      </c>
      <c r="U7189" s="162">
        <f t="shared" si="1127"/>
        <v>137.99033726885818</v>
      </c>
      <c r="V7189" s="163">
        <f t="shared" si="1128"/>
        <v>0.05</v>
      </c>
      <c r="W7189" s="164">
        <f t="shared" si="1129"/>
        <v>-29135548.514315132</v>
      </c>
      <c r="X7189" s="164">
        <f t="shared" si="1130"/>
        <v>-135881744.69717211</v>
      </c>
    </row>
    <row r="7190" spans="10:24" x14ac:dyDescent="0.25">
      <c r="J7190">
        <v>7187</v>
      </c>
      <c r="K7190" s="43">
        <v>0.78619881792628066</v>
      </c>
      <c r="L7190">
        <v>0.6445727823109163</v>
      </c>
      <c r="M7190">
        <v>0.25558149551514187</v>
      </c>
      <c r="N7190" s="44">
        <v>9.472680785875609E-2</v>
      </c>
      <c r="O7190" s="161">
        <f t="shared" si="1121"/>
        <v>7000000</v>
      </c>
      <c r="P7190" s="162">
        <f t="shared" si="1122"/>
        <v>185.56063199624043</v>
      </c>
      <c r="Q7190" s="162">
        <f t="shared" si="1123"/>
        <v>121.85944243571952</v>
      </c>
      <c r="R7190" s="163">
        <f t="shared" si="1124"/>
        <v>1</v>
      </c>
      <c r="S7190" s="161">
        <f t="shared" si="1125"/>
        <v>7000000</v>
      </c>
      <c r="T7190" s="162">
        <f t="shared" si="1126"/>
        <v>191.8535439987468</v>
      </c>
      <c r="U7190" s="162">
        <f t="shared" si="1127"/>
        <v>118.42972121785976</v>
      </c>
      <c r="V7190" s="163">
        <f t="shared" si="1128"/>
        <v>0.9</v>
      </c>
      <c r="W7190" s="164">
        <f t="shared" si="1129"/>
        <v>395908326.92364639</v>
      </c>
      <c r="X7190" s="164">
        <f t="shared" si="1130"/>
        <v>312570083.51958829</v>
      </c>
    </row>
    <row r="7191" spans="10:24" x14ac:dyDescent="0.25">
      <c r="J7191">
        <v>7188</v>
      </c>
      <c r="K7191" s="43">
        <v>4.4060633808516103E-2</v>
      </c>
      <c r="L7191">
        <v>0.63164186500694297</v>
      </c>
      <c r="M7191">
        <v>0.64231560743103866</v>
      </c>
      <c r="N7191" s="44">
        <v>0.30091883883849468</v>
      </c>
      <c r="O7191" s="161">
        <f t="shared" si="1121"/>
        <v>1000000</v>
      </c>
      <c r="P7191" s="162">
        <f t="shared" si="1122"/>
        <v>185.04307525287763</v>
      </c>
      <c r="Q7191" s="162">
        <f t="shared" si="1123"/>
        <v>142.29310451236555</v>
      </c>
      <c r="R7191" s="163">
        <f t="shared" si="1124"/>
        <v>1</v>
      </c>
      <c r="S7191" s="161">
        <f t="shared" si="1125"/>
        <v>1000000</v>
      </c>
      <c r="T7191" s="162">
        <f t="shared" si="1126"/>
        <v>191.68102508429254</v>
      </c>
      <c r="U7191" s="162">
        <f t="shared" si="1127"/>
        <v>128.64655225618276</v>
      </c>
      <c r="V7191" s="163">
        <f t="shared" si="1128"/>
        <v>1</v>
      </c>
      <c r="W7191" s="164">
        <f t="shared" si="1129"/>
        <v>-7250029.2594879195</v>
      </c>
      <c r="X7191" s="164">
        <f t="shared" si="1130"/>
        <v>-86965527.171890214</v>
      </c>
    </row>
    <row r="7192" spans="10:24" x14ac:dyDescent="0.25">
      <c r="J7192">
        <v>7189</v>
      </c>
      <c r="K7192" s="43">
        <v>1.9534646354153029E-2</v>
      </c>
      <c r="L7192">
        <v>0.30886393701949466</v>
      </c>
      <c r="M7192">
        <v>0.12692508390985924</v>
      </c>
      <c r="N7192" s="44">
        <v>3.0974658027221103E-2</v>
      </c>
      <c r="O7192" s="161">
        <f t="shared" si="1121"/>
        <v>1000000</v>
      </c>
      <c r="P7192" s="162">
        <f t="shared" si="1122"/>
        <v>172.51390321716593</v>
      </c>
      <c r="Q7192" s="162">
        <f t="shared" si="1123"/>
        <v>112.17905052734126</v>
      </c>
      <c r="R7192" s="163">
        <f t="shared" si="1124"/>
        <v>1</v>
      </c>
      <c r="S7192" s="161">
        <f t="shared" si="1125"/>
        <v>1000000</v>
      </c>
      <c r="T7192" s="162">
        <f t="shared" si="1126"/>
        <v>187.50463440572199</v>
      </c>
      <c r="U7192" s="162">
        <f t="shared" si="1127"/>
        <v>113.58952526367062</v>
      </c>
      <c r="V7192" s="163">
        <f t="shared" si="1128"/>
        <v>0.9</v>
      </c>
      <c r="W7192" s="164">
        <f t="shared" si="1129"/>
        <v>10334852.689824671</v>
      </c>
      <c r="X7192" s="164">
        <f t="shared" si="1130"/>
        <v>-83476401.772153765</v>
      </c>
    </row>
    <row r="7193" spans="10:24" x14ac:dyDescent="0.25">
      <c r="J7193">
        <v>7190</v>
      </c>
      <c r="K7193" s="43">
        <v>0.41779329452087055</v>
      </c>
      <c r="L7193">
        <v>0.96494872602676174</v>
      </c>
      <c r="M7193">
        <v>5.524333688226768E-2</v>
      </c>
      <c r="N7193" s="44">
        <v>0.67558673032248584</v>
      </c>
      <c r="O7193" s="161">
        <f t="shared" si="1121"/>
        <v>5000000</v>
      </c>
      <c r="P7193" s="162">
        <f t="shared" si="1122"/>
        <v>207.16871254628802</v>
      </c>
      <c r="Q7193" s="162">
        <f t="shared" si="1123"/>
        <v>103.07981012710569</v>
      </c>
      <c r="R7193" s="163">
        <f t="shared" si="1124"/>
        <v>1</v>
      </c>
      <c r="S7193" s="161">
        <f t="shared" si="1125"/>
        <v>6000000</v>
      </c>
      <c r="T7193" s="162">
        <f t="shared" si="1126"/>
        <v>199.05623751542933</v>
      </c>
      <c r="U7193" s="162">
        <f t="shared" si="1127"/>
        <v>109.03990506355285</v>
      </c>
      <c r="V7193" s="163">
        <f t="shared" si="1128"/>
        <v>1</v>
      </c>
      <c r="W7193" s="164">
        <f t="shared" si="1129"/>
        <v>470444512.09591168</v>
      </c>
      <c r="X7193" s="164">
        <f t="shared" si="1130"/>
        <v>390097994.71125889</v>
      </c>
    </row>
    <row r="7194" spans="10:24" x14ac:dyDescent="0.25">
      <c r="J7194">
        <v>7191</v>
      </c>
      <c r="K7194" s="43">
        <v>0.84497450997984447</v>
      </c>
      <c r="L7194">
        <v>0.72430123763348431</v>
      </c>
      <c r="M7194">
        <v>0.52895874627542683</v>
      </c>
      <c r="N7194" s="44">
        <v>0.96420915596945178</v>
      </c>
      <c r="O7194" s="161">
        <f t="shared" si="1121"/>
        <v>7000000</v>
      </c>
      <c r="P7194" s="162">
        <f t="shared" si="1122"/>
        <v>188.93500911110931</v>
      </c>
      <c r="Q7194" s="162">
        <f t="shared" si="1123"/>
        <v>136.45305353516227</v>
      </c>
      <c r="R7194" s="163">
        <f t="shared" si="1124"/>
        <v>1</v>
      </c>
      <c r="S7194" s="161">
        <f t="shared" si="1125"/>
        <v>7000000</v>
      </c>
      <c r="T7194" s="162">
        <f t="shared" si="1126"/>
        <v>192.97833637036976</v>
      </c>
      <c r="U7194" s="162">
        <f t="shared" si="1127"/>
        <v>125.72652676758113</v>
      </c>
      <c r="V7194" s="163">
        <f t="shared" si="1128"/>
        <v>1</v>
      </c>
      <c r="W7194" s="164">
        <f t="shared" si="1129"/>
        <v>317373689.03162926</v>
      </c>
      <c r="X7194" s="164">
        <f t="shared" si="1130"/>
        <v>320762667.21952039</v>
      </c>
    </row>
    <row r="7195" spans="10:24" x14ac:dyDescent="0.25">
      <c r="J7195">
        <v>7192</v>
      </c>
      <c r="K7195" s="43">
        <v>0.96059958105692167</v>
      </c>
      <c r="L7195">
        <v>0.72843530201941631</v>
      </c>
      <c r="M7195">
        <v>0.31599634276522215</v>
      </c>
      <c r="N7195" s="44">
        <v>0.11296437166544437</v>
      </c>
      <c r="O7195" s="161">
        <f t="shared" si="1121"/>
        <v>9000000</v>
      </c>
      <c r="P7195" s="162">
        <f t="shared" si="1122"/>
        <v>189.12131354645612</v>
      </c>
      <c r="Q7195" s="162">
        <f t="shared" si="1123"/>
        <v>125.42151969158976</v>
      </c>
      <c r="R7195" s="163">
        <f t="shared" si="1124"/>
        <v>1</v>
      </c>
      <c r="S7195" s="161">
        <f t="shared" si="1125"/>
        <v>9000000</v>
      </c>
      <c r="T7195" s="162">
        <f t="shared" si="1126"/>
        <v>193.0404378488187</v>
      </c>
      <c r="U7195" s="162">
        <f t="shared" si="1127"/>
        <v>120.21075984579488</v>
      </c>
      <c r="V7195" s="163">
        <f t="shared" si="1128"/>
        <v>0.9</v>
      </c>
      <c r="W7195" s="164">
        <f t="shared" si="1129"/>
        <v>523298144.69379723</v>
      </c>
      <c r="X7195" s="164">
        <f t="shared" si="1130"/>
        <v>439920391.82449293</v>
      </c>
    </row>
    <row r="7196" spans="10:24" x14ac:dyDescent="0.25">
      <c r="J7196">
        <v>7193</v>
      </c>
      <c r="K7196" s="43">
        <v>0.56240677027995623</v>
      </c>
      <c r="L7196">
        <v>0.63154372844470874</v>
      </c>
      <c r="M7196">
        <v>7.891488908532962E-2</v>
      </c>
      <c r="N7196" s="44">
        <v>0.80838096698490758</v>
      </c>
      <c r="O7196" s="161">
        <f t="shared" si="1121"/>
        <v>6000000</v>
      </c>
      <c r="P7196" s="162">
        <f t="shared" si="1122"/>
        <v>185.03917099930086</v>
      </c>
      <c r="Q7196" s="162">
        <f t="shared" si="1123"/>
        <v>106.7518342850143</v>
      </c>
      <c r="R7196" s="163">
        <f t="shared" si="1124"/>
        <v>1</v>
      </c>
      <c r="S7196" s="161">
        <f t="shared" si="1125"/>
        <v>6000000</v>
      </c>
      <c r="T7196" s="162">
        <f t="shared" si="1126"/>
        <v>191.67972366643363</v>
      </c>
      <c r="U7196" s="162">
        <f t="shared" si="1127"/>
        <v>110.87591714250715</v>
      </c>
      <c r="V7196" s="163">
        <f t="shared" si="1128"/>
        <v>1</v>
      </c>
      <c r="W7196" s="164">
        <f t="shared" si="1129"/>
        <v>419724020.28571939</v>
      </c>
      <c r="X7196" s="164">
        <f t="shared" si="1130"/>
        <v>334822839.14355892</v>
      </c>
    </row>
    <row r="7197" spans="10:24" x14ac:dyDescent="0.25">
      <c r="J7197">
        <v>7194</v>
      </c>
      <c r="K7197" s="43">
        <v>0.45564074694559342</v>
      </c>
      <c r="L7197">
        <v>0.24051888892356021</v>
      </c>
      <c r="M7197">
        <v>0.43800617988193535</v>
      </c>
      <c r="N7197" s="44">
        <v>0.54597379864185092</v>
      </c>
      <c r="O7197" s="161">
        <f t="shared" si="1121"/>
        <v>5000000</v>
      </c>
      <c r="P7197" s="162">
        <f t="shared" si="1122"/>
        <v>169.43048382786301</v>
      </c>
      <c r="Q7197" s="162">
        <f t="shared" si="1123"/>
        <v>131.87947575261848</v>
      </c>
      <c r="R7197" s="163">
        <f t="shared" si="1124"/>
        <v>1</v>
      </c>
      <c r="S7197" s="161">
        <f t="shared" si="1125"/>
        <v>6000000</v>
      </c>
      <c r="T7197" s="162">
        <f t="shared" si="1126"/>
        <v>186.47682794262101</v>
      </c>
      <c r="U7197" s="162">
        <f t="shared" si="1127"/>
        <v>123.43973787630924</v>
      </c>
      <c r="V7197" s="163">
        <f t="shared" si="1128"/>
        <v>1</v>
      </c>
      <c r="W7197" s="164">
        <f t="shared" si="1129"/>
        <v>137755040.3762227</v>
      </c>
      <c r="X7197" s="164">
        <f t="shared" si="1130"/>
        <v>228222540.39787066</v>
      </c>
    </row>
    <row r="7198" spans="10:24" x14ac:dyDescent="0.25">
      <c r="J7198">
        <v>7195</v>
      </c>
      <c r="K7198" s="43">
        <v>0.55659950132660796</v>
      </c>
      <c r="L7198">
        <v>0.33912477253603512</v>
      </c>
      <c r="M7198">
        <v>0.13418598582638863</v>
      </c>
      <c r="N7198" s="44">
        <v>0.4787576027066508</v>
      </c>
      <c r="O7198" s="161">
        <f t="shared" si="1121"/>
        <v>6000000</v>
      </c>
      <c r="P7198" s="162">
        <f t="shared" si="1122"/>
        <v>173.77720555393469</v>
      </c>
      <c r="Q7198" s="162">
        <f t="shared" si="1123"/>
        <v>112.86360981685127</v>
      </c>
      <c r="R7198" s="163">
        <f t="shared" si="1124"/>
        <v>1</v>
      </c>
      <c r="S7198" s="161">
        <f t="shared" si="1125"/>
        <v>6000000</v>
      </c>
      <c r="T7198" s="162">
        <f t="shared" si="1126"/>
        <v>187.92573518464491</v>
      </c>
      <c r="U7198" s="162">
        <f t="shared" si="1127"/>
        <v>113.93180490842563</v>
      </c>
      <c r="V7198" s="163">
        <f t="shared" si="1128"/>
        <v>1</v>
      </c>
      <c r="W7198" s="164">
        <f t="shared" si="1129"/>
        <v>315481574.42250055</v>
      </c>
      <c r="X7198" s="164">
        <f t="shared" si="1130"/>
        <v>293963581.65731567</v>
      </c>
    </row>
    <row r="7199" spans="10:24" x14ac:dyDescent="0.25">
      <c r="J7199">
        <v>7196</v>
      </c>
      <c r="K7199" s="43">
        <v>0.91441759010889268</v>
      </c>
      <c r="L7199">
        <v>0.86925861856195585</v>
      </c>
      <c r="M7199">
        <v>0.45485316421801036</v>
      </c>
      <c r="N7199" s="44">
        <v>0.45477607950985155</v>
      </c>
      <c r="O7199" s="161">
        <f t="shared" si="1121"/>
        <v>7000000</v>
      </c>
      <c r="P7199" s="162">
        <f t="shared" si="1122"/>
        <v>196.8434012841729</v>
      </c>
      <c r="Q7199" s="162">
        <f t="shared" si="1123"/>
        <v>132.73182059682705</v>
      </c>
      <c r="R7199" s="163">
        <f t="shared" si="1124"/>
        <v>1</v>
      </c>
      <c r="S7199" s="161">
        <f t="shared" si="1125"/>
        <v>9000000</v>
      </c>
      <c r="T7199" s="162">
        <f t="shared" si="1126"/>
        <v>195.61446709472429</v>
      </c>
      <c r="U7199" s="162">
        <f t="shared" si="1127"/>
        <v>123.86591029841352</v>
      </c>
      <c r="V7199" s="163">
        <f t="shared" si="1128"/>
        <v>1</v>
      </c>
      <c r="W7199" s="164">
        <f t="shared" si="1129"/>
        <v>398781064.81142092</v>
      </c>
      <c r="X7199" s="164">
        <f t="shared" si="1130"/>
        <v>495737011.16679692</v>
      </c>
    </row>
    <row r="7200" spans="10:24" x14ac:dyDescent="0.25">
      <c r="J7200">
        <v>7197</v>
      </c>
      <c r="K7200" s="43">
        <v>0.41079025257339286</v>
      </c>
      <c r="L7200">
        <v>0.92595433291981211</v>
      </c>
      <c r="M7200">
        <v>0.43031841382869196</v>
      </c>
      <c r="N7200" s="44">
        <v>0.77363898839030931</v>
      </c>
      <c r="O7200" s="161">
        <f t="shared" si="1121"/>
        <v>5000000</v>
      </c>
      <c r="P7200" s="162">
        <f t="shared" si="1122"/>
        <v>201.69459318136069</v>
      </c>
      <c r="Q7200" s="162">
        <f t="shared" si="1123"/>
        <v>131.48872867603126</v>
      </c>
      <c r="R7200" s="163">
        <f t="shared" si="1124"/>
        <v>1</v>
      </c>
      <c r="S7200" s="161">
        <f t="shared" si="1125"/>
        <v>6000000</v>
      </c>
      <c r="T7200" s="162">
        <f t="shared" si="1126"/>
        <v>197.23153106045356</v>
      </c>
      <c r="U7200" s="162">
        <f t="shared" si="1127"/>
        <v>123.24436433801563</v>
      </c>
      <c r="V7200" s="163">
        <f t="shared" si="1128"/>
        <v>1</v>
      </c>
      <c r="W7200" s="164">
        <f t="shared" si="1129"/>
        <v>301029322.52664715</v>
      </c>
      <c r="X7200" s="164">
        <f t="shared" si="1130"/>
        <v>293923000.33462763</v>
      </c>
    </row>
    <row r="7201" spans="10:24" x14ac:dyDescent="0.25">
      <c r="J7201">
        <v>7198</v>
      </c>
      <c r="K7201" s="43">
        <v>0.82309125096523628</v>
      </c>
      <c r="L7201">
        <v>0.94929125713763074</v>
      </c>
      <c r="M7201">
        <v>0.46377265326161587</v>
      </c>
      <c r="N7201" s="44">
        <v>0.70743391204629769</v>
      </c>
      <c r="O7201" s="161">
        <f t="shared" si="1121"/>
        <v>7000000</v>
      </c>
      <c r="P7201" s="162">
        <f t="shared" si="1122"/>
        <v>204.57030259077388</v>
      </c>
      <c r="Q7201" s="162">
        <f t="shared" si="1123"/>
        <v>133.18132685928313</v>
      </c>
      <c r="R7201" s="163">
        <f t="shared" si="1124"/>
        <v>1</v>
      </c>
      <c r="S7201" s="161">
        <f t="shared" si="1125"/>
        <v>7000000</v>
      </c>
      <c r="T7201" s="162">
        <f t="shared" si="1126"/>
        <v>198.19010086359128</v>
      </c>
      <c r="U7201" s="162">
        <f t="shared" si="1127"/>
        <v>124.09066342964157</v>
      </c>
      <c r="V7201" s="163">
        <f t="shared" si="1128"/>
        <v>1</v>
      </c>
      <c r="W7201" s="164">
        <f t="shared" si="1129"/>
        <v>449722830.12043524</v>
      </c>
      <c r="X7201" s="164">
        <f t="shared" si="1130"/>
        <v>368696062.03764802</v>
      </c>
    </row>
    <row r="7202" spans="10:24" x14ac:dyDescent="0.25">
      <c r="J7202">
        <v>7199</v>
      </c>
      <c r="K7202" s="43">
        <v>1.6116000699975541E-2</v>
      </c>
      <c r="L7202">
        <v>0.60364408281460324</v>
      </c>
      <c r="M7202">
        <v>0.73745121283493653</v>
      </c>
      <c r="N7202" s="44">
        <v>0.35808754611978855</v>
      </c>
      <c r="O7202" s="161">
        <f t="shared" si="1121"/>
        <v>1000000</v>
      </c>
      <c r="P7202" s="162">
        <f t="shared" si="1122"/>
        <v>183.941861855127</v>
      </c>
      <c r="Q7202" s="162">
        <f t="shared" si="1123"/>
        <v>147.71014700779688</v>
      </c>
      <c r="R7202" s="163">
        <f t="shared" si="1124"/>
        <v>1</v>
      </c>
      <c r="S7202" s="161">
        <f t="shared" si="1125"/>
        <v>1000000</v>
      </c>
      <c r="T7202" s="162">
        <f t="shared" si="1126"/>
        <v>191.31395395170901</v>
      </c>
      <c r="U7202" s="162">
        <f t="shared" si="1127"/>
        <v>131.35507350389844</v>
      </c>
      <c r="V7202" s="163">
        <f t="shared" si="1128"/>
        <v>1</v>
      </c>
      <c r="W7202" s="164">
        <f t="shared" si="1129"/>
        <v>-13768285.152669877</v>
      </c>
      <c r="X7202" s="164">
        <f t="shared" si="1130"/>
        <v>-90041119.55218944</v>
      </c>
    </row>
    <row r="7203" spans="10:24" x14ac:dyDescent="0.25">
      <c r="J7203">
        <v>7200</v>
      </c>
      <c r="K7203" s="43">
        <v>0.84706859712927363</v>
      </c>
      <c r="L7203">
        <v>0.60348314786198132</v>
      </c>
      <c r="M7203">
        <v>0.23741070952735244</v>
      </c>
      <c r="N7203" s="44">
        <v>0.27069997586971695</v>
      </c>
      <c r="O7203" s="161">
        <f t="shared" si="1121"/>
        <v>7000000</v>
      </c>
      <c r="P7203" s="162">
        <f t="shared" si="1122"/>
        <v>183.9355985477452</v>
      </c>
      <c r="Q7203" s="162">
        <f t="shared" si="1123"/>
        <v>120.7068730999673</v>
      </c>
      <c r="R7203" s="163">
        <f t="shared" si="1124"/>
        <v>1</v>
      </c>
      <c r="S7203" s="161">
        <f t="shared" si="1125"/>
        <v>7000000</v>
      </c>
      <c r="T7203" s="162">
        <f t="shared" si="1126"/>
        <v>191.31186618258172</v>
      </c>
      <c r="U7203" s="162">
        <f t="shared" si="1127"/>
        <v>117.85343654998366</v>
      </c>
      <c r="V7203" s="163">
        <f t="shared" si="1128"/>
        <v>1</v>
      </c>
      <c r="W7203" s="164">
        <f t="shared" si="1129"/>
        <v>392601078.13444531</v>
      </c>
      <c r="X7203" s="164">
        <f t="shared" si="1130"/>
        <v>364209007.42818648</v>
      </c>
    </row>
    <row r="7204" spans="10:24" x14ac:dyDescent="0.25">
      <c r="J7204">
        <v>7201</v>
      </c>
      <c r="K7204" s="43">
        <v>0.11948530800622148</v>
      </c>
      <c r="L7204">
        <v>0.13448039445552018</v>
      </c>
      <c r="M7204">
        <v>0.76998113533342982</v>
      </c>
      <c r="N7204" s="44">
        <v>0.7190448243194093</v>
      </c>
      <c r="O7204" s="161">
        <f t="shared" si="1121"/>
        <v>2000000</v>
      </c>
      <c r="P7204" s="162">
        <f t="shared" si="1122"/>
        <v>163.41811632451055</v>
      </c>
      <c r="Q7204" s="162">
        <f t="shared" si="1123"/>
        <v>149.77569447735408</v>
      </c>
      <c r="R7204" s="163">
        <f t="shared" si="1124"/>
        <v>1</v>
      </c>
      <c r="S7204" s="161">
        <f t="shared" si="1125"/>
        <v>2000000</v>
      </c>
      <c r="T7204" s="162">
        <f t="shared" si="1126"/>
        <v>184.47270544150351</v>
      </c>
      <c r="U7204" s="162">
        <f t="shared" si="1127"/>
        <v>132.38784723867704</v>
      </c>
      <c r="V7204" s="163">
        <f t="shared" si="1128"/>
        <v>1</v>
      </c>
      <c r="W7204" s="164">
        <f t="shared" si="1129"/>
        <v>-22715156.305687059</v>
      </c>
      <c r="X7204" s="164">
        <f t="shared" si="1130"/>
        <v>-45830283.59434706</v>
      </c>
    </row>
    <row r="7205" spans="10:24" x14ac:dyDescent="0.25">
      <c r="J7205">
        <v>7202</v>
      </c>
      <c r="K7205" s="43">
        <v>0.65610464680472347</v>
      </c>
      <c r="L7205">
        <v>8.6450578721127491E-2</v>
      </c>
      <c r="M7205">
        <v>0.83446465549859539</v>
      </c>
      <c r="N7205" s="44">
        <v>0.85642644773596655</v>
      </c>
      <c r="O7205" s="161">
        <f t="shared" si="1121"/>
        <v>6000000</v>
      </c>
      <c r="P7205" s="162">
        <f t="shared" si="1122"/>
        <v>159.55588745863631</v>
      </c>
      <c r="Q7205" s="162">
        <f t="shared" si="1123"/>
        <v>154.43919033071592</v>
      </c>
      <c r="R7205" s="163">
        <f t="shared" si="1124"/>
        <v>1</v>
      </c>
      <c r="S7205" s="161">
        <f t="shared" si="1125"/>
        <v>7000000</v>
      </c>
      <c r="T7205" s="162">
        <f t="shared" si="1126"/>
        <v>183.18529581954544</v>
      </c>
      <c r="U7205" s="162">
        <f t="shared" si="1127"/>
        <v>134.71959516535796</v>
      </c>
      <c r="V7205" s="163">
        <f t="shared" si="1128"/>
        <v>1</v>
      </c>
      <c r="W7205" s="164">
        <f t="shared" si="1129"/>
        <v>-19299817.232477665</v>
      </c>
      <c r="X7205" s="164">
        <f t="shared" si="1130"/>
        <v>189259904.57931238</v>
      </c>
    </row>
    <row r="7206" spans="10:24" x14ac:dyDescent="0.25">
      <c r="J7206">
        <v>7203</v>
      </c>
      <c r="K7206" s="43">
        <v>0.33966847514633536</v>
      </c>
      <c r="L7206">
        <v>0.14421795983381824</v>
      </c>
      <c r="M7206">
        <v>9.6668799469340705E-2</v>
      </c>
      <c r="N7206" s="44">
        <v>0.10327393224077785</v>
      </c>
      <c r="O7206" s="161">
        <f t="shared" si="1121"/>
        <v>5000000</v>
      </c>
      <c r="P7206" s="162">
        <f t="shared" si="1122"/>
        <v>164.07661449329174</v>
      </c>
      <c r="Q7206" s="162">
        <f t="shared" si="1123"/>
        <v>108.9846236762869</v>
      </c>
      <c r="R7206" s="163">
        <f t="shared" si="1124"/>
        <v>1</v>
      </c>
      <c r="S7206" s="161">
        <f t="shared" si="1125"/>
        <v>6000000</v>
      </c>
      <c r="T7206" s="162">
        <f t="shared" si="1126"/>
        <v>184.69220483109726</v>
      </c>
      <c r="U7206" s="162">
        <f t="shared" si="1127"/>
        <v>111.99231183814345</v>
      </c>
      <c r="V7206" s="163">
        <f t="shared" si="1128"/>
        <v>0.9</v>
      </c>
      <c r="W7206" s="164">
        <f t="shared" si="1129"/>
        <v>225459954.08502424</v>
      </c>
      <c r="X7206" s="164">
        <f t="shared" si="1130"/>
        <v>242579422.16195059</v>
      </c>
    </row>
    <row r="7207" spans="10:24" x14ac:dyDescent="0.25">
      <c r="J7207">
        <v>7204</v>
      </c>
      <c r="K7207" s="43">
        <v>7.3472431739969535E-2</v>
      </c>
      <c r="L7207">
        <v>6.8173599828326825E-2</v>
      </c>
      <c r="M7207">
        <v>0.80321306527726932</v>
      </c>
      <c r="N7207" s="44">
        <v>0.55895055012702921</v>
      </c>
      <c r="O7207" s="161">
        <f t="shared" si="1121"/>
        <v>2000000</v>
      </c>
      <c r="P7207" s="162">
        <f t="shared" si="1122"/>
        <v>157.65701238160946</v>
      </c>
      <c r="Q7207" s="162">
        <f t="shared" si="1123"/>
        <v>152.06308142324849</v>
      </c>
      <c r="R7207" s="163">
        <f t="shared" si="1124"/>
        <v>1</v>
      </c>
      <c r="S7207" s="161">
        <f t="shared" si="1125"/>
        <v>2000000</v>
      </c>
      <c r="T7207" s="162">
        <f t="shared" si="1126"/>
        <v>182.55233746053648</v>
      </c>
      <c r="U7207" s="162">
        <f t="shared" si="1127"/>
        <v>133.53154071162425</v>
      </c>
      <c r="V7207" s="163">
        <f t="shared" si="1128"/>
        <v>1</v>
      </c>
      <c r="W7207" s="164">
        <f t="shared" si="1129"/>
        <v>-38812138.08327806</v>
      </c>
      <c r="X7207" s="164">
        <f t="shared" si="1130"/>
        <v>-51958406.50217554</v>
      </c>
    </row>
    <row r="7208" spans="10:24" x14ac:dyDescent="0.25">
      <c r="J7208">
        <v>7205</v>
      </c>
      <c r="K7208" s="43">
        <v>0.18752201114070033</v>
      </c>
      <c r="L7208">
        <v>0.85935768788151057</v>
      </c>
      <c r="M7208">
        <v>0.14862374463317563</v>
      </c>
      <c r="N7208" s="44">
        <v>0.56913590924736146</v>
      </c>
      <c r="O7208" s="161">
        <f t="shared" si="1121"/>
        <v>2000000</v>
      </c>
      <c r="P7208" s="162">
        <f t="shared" si="1122"/>
        <v>196.16157037132626</v>
      </c>
      <c r="Q7208" s="162">
        <f t="shared" si="1123"/>
        <v>114.15291586869564</v>
      </c>
      <c r="R7208" s="163">
        <f t="shared" si="1124"/>
        <v>1</v>
      </c>
      <c r="S7208" s="161">
        <f t="shared" si="1125"/>
        <v>5000000</v>
      </c>
      <c r="T7208" s="162">
        <f t="shared" si="1126"/>
        <v>195.38719012377541</v>
      </c>
      <c r="U7208" s="162">
        <f t="shared" si="1127"/>
        <v>114.57645793434781</v>
      </c>
      <c r="V7208" s="163">
        <f t="shared" si="1128"/>
        <v>1</v>
      </c>
      <c r="W7208" s="164">
        <f t="shared" si="1129"/>
        <v>114017309.00526124</v>
      </c>
      <c r="X7208" s="164">
        <f t="shared" si="1130"/>
        <v>254053660.94713801</v>
      </c>
    </row>
    <row r="7209" spans="10:24" x14ac:dyDescent="0.25">
      <c r="J7209">
        <v>7206</v>
      </c>
      <c r="K7209" s="43">
        <v>4.303139464139516E-2</v>
      </c>
      <c r="L7209">
        <v>0.81014560138284075</v>
      </c>
      <c r="M7209">
        <v>0.12170254122052482</v>
      </c>
      <c r="N7209" s="44">
        <v>0.49487133919583837</v>
      </c>
      <c r="O7209" s="161">
        <f t="shared" si="1121"/>
        <v>1000000</v>
      </c>
      <c r="P7209" s="162">
        <f t="shared" si="1122"/>
        <v>193.1764945912943</v>
      </c>
      <c r="Q7209" s="162">
        <f t="shared" si="1123"/>
        <v>111.66964035346001</v>
      </c>
      <c r="R7209" s="163">
        <f t="shared" si="1124"/>
        <v>1</v>
      </c>
      <c r="S7209" s="161">
        <f t="shared" si="1125"/>
        <v>1000000</v>
      </c>
      <c r="T7209" s="162">
        <f t="shared" si="1126"/>
        <v>194.39216486376478</v>
      </c>
      <c r="U7209" s="162">
        <f t="shared" si="1127"/>
        <v>113.33482017673001</v>
      </c>
      <c r="V7209" s="163">
        <f t="shared" si="1128"/>
        <v>1</v>
      </c>
      <c r="W7209" s="164">
        <f t="shared" si="1129"/>
        <v>31506854.23783429</v>
      </c>
      <c r="X7209" s="164">
        <f t="shared" si="1130"/>
        <v>-68942655.312965229</v>
      </c>
    </row>
    <row r="7210" spans="10:24" x14ac:dyDescent="0.25">
      <c r="J7210">
        <v>7207</v>
      </c>
      <c r="K7210" s="43">
        <v>0.98112179322001214</v>
      </c>
      <c r="L7210">
        <v>0.94623483708896705</v>
      </c>
      <c r="M7210">
        <v>0.15206763240590782</v>
      </c>
      <c r="N7210" s="44">
        <v>0.64143390865663186</v>
      </c>
      <c r="O7210" s="161">
        <f t="shared" si="1121"/>
        <v>9000000</v>
      </c>
      <c r="P7210" s="162">
        <f t="shared" si="1122"/>
        <v>204.14090249055624</v>
      </c>
      <c r="Q7210" s="162">
        <f t="shared" si="1123"/>
        <v>114.44788272484264</v>
      </c>
      <c r="R7210" s="163">
        <f t="shared" si="1124"/>
        <v>1</v>
      </c>
      <c r="S7210" s="161">
        <f t="shared" si="1125"/>
        <v>9000000</v>
      </c>
      <c r="T7210" s="162">
        <f t="shared" si="1126"/>
        <v>198.04696749685209</v>
      </c>
      <c r="U7210" s="162">
        <f t="shared" si="1127"/>
        <v>114.72394136242133</v>
      </c>
      <c r="V7210" s="163">
        <f t="shared" si="1128"/>
        <v>1</v>
      </c>
      <c r="W7210" s="164">
        <f t="shared" si="1129"/>
        <v>757237177.89142239</v>
      </c>
      <c r="X7210" s="164">
        <f t="shared" si="1130"/>
        <v>599907235.20987689</v>
      </c>
    </row>
    <row r="7211" spans="10:24" x14ac:dyDescent="0.25">
      <c r="J7211">
        <v>7208</v>
      </c>
      <c r="K7211" s="43">
        <v>0.18671143362204301</v>
      </c>
      <c r="L7211">
        <v>0.4527736133759378</v>
      </c>
      <c r="M7211">
        <v>0.94367720314004622</v>
      </c>
      <c r="N7211" s="44">
        <v>0.55899078954266401</v>
      </c>
      <c r="O7211" s="161">
        <f t="shared" si="1121"/>
        <v>2000000</v>
      </c>
      <c r="P7211" s="162">
        <f t="shared" si="1122"/>
        <v>178.22014730849273</v>
      </c>
      <c r="Q7211" s="162">
        <f t="shared" si="1123"/>
        <v>166.72826526082969</v>
      </c>
      <c r="R7211" s="163">
        <f t="shared" si="1124"/>
        <v>1</v>
      </c>
      <c r="S7211" s="161">
        <f t="shared" si="1125"/>
        <v>5000000</v>
      </c>
      <c r="T7211" s="162">
        <f t="shared" si="1126"/>
        <v>189.40671576949757</v>
      </c>
      <c r="U7211" s="162">
        <f t="shared" si="1127"/>
        <v>140.86413263041484</v>
      </c>
      <c r="V7211" s="163">
        <f t="shared" si="1128"/>
        <v>1</v>
      </c>
      <c r="W7211" s="164">
        <f t="shared" si="1129"/>
        <v>-27016235.904673919</v>
      </c>
      <c r="X7211" s="164">
        <f t="shared" si="1130"/>
        <v>92712915.695413619</v>
      </c>
    </row>
    <row r="7212" spans="10:24" x14ac:dyDescent="0.25">
      <c r="J7212">
        <v>7209</v>
      </c>
      <c r="K7212" s="43">
        <v>0.82230886253834823</v>
      </c>
      <c r="L7212">
        <v>0.70168723434883207</v>
      </c>
      <c r="M7212">
        <v>0.2389904435649971</v>
      </c>
      <c r="N7212" s="44">
        <v>0.72966817941298434</v>
      </c>
      <c r="O7212" s="161">
        <f t="shared" si="1121"/>
        <v>7000000</v>
      </c>
      <c r="P7212" s="162">
        <f t="shared" si="1122"/>
        <v>187.93889066389622</v>
      </c>
      <c r="Q7212" s="162">
        <f t="shared" si="1123"/>
        <v>120.80892430072309</v>
      </c>
      <c r="R7212" s="163">
        <f t="shared" si="1124"/>
        <v>1</v>
      </c>
      <c r="S7212" s="161">
        <f t="shared" si="1125"/>
        <v>7000000</v>
      </c>
      <c r="T7212" s="162">
        <f t="shared" si="1126"/>
        <v>192.64629688796541</v>
      </c>
      <c r="U7212" s="162">
        <f t="shared" si="1127"/>
        <v>117.90446215036155</v>
      </c>
      <c r="V7212" s="163">
        <f t="shared" si="1128"/>
        <v>1</v>
      </c>
      <c r="W7212" s="164">
        <f t="shared" si="1129"/>
        <v>419909764.54221189</v>
      </c>
      <c r="X7212" s="164">
        <f t="shared" si="1130"/>
        <v>373192843.16322696</v>
      </c>
    </row>
    <row r="7213" spans="10:24" x14ac:dyDescent="0.25">
      <c r="J7213">
        <v>7210</v>
      </c>
      <c r="K7213" s="43">
        <v>0.134897677736879</v>
      </c>
      <c r="L7213">
        <v>0.24345565802742541</v>
      </c>
      <c r="M7213">
        <v>0.46920633958762004</v>
      </c>
      <c r="N7213" s="44">
        <v>0.49197359453964362</v>
      </c>
      <c r="O7213" s="161">
        <f t="shared" si="1121"/>
        <v>2000000</v>
      </c>
      <c r="P7213" s="162">
        <f t="shared" si="1122"/>
        <v>169.57155338957497</v>
      </c>
      <c r="Q7213" s="162">
        <f t="shared" si="1123"/>
        <v>133.45469863175273</v>
      </c>
      <c r="R7213" s="163">
        <f t="shared" si="1124"/>
        <v>1</v>
      </c>
      <c r="S7213" s="161">
        <f t="shared" si="1125"/>
        <v>2000000</v>
      </c>
      <c r="T7213" s="162">
        <f t="shared" si="1126"/>
        <v>186.52385112985831</v>
      </c>
      <c r="U7213" s="162">
        <f t="shared" si="1127"/>
        <v>124.22734931587637</v>
      </c>
      <c r="V7213" s="163">
        <f t="shared" si="1128"/>
        <v>1</v>
      </c>
      <c r="W7213" s="164">
        <f t="shared" si="1129"/>
        <v>22233709.515644476</v>
      </c>
      <c r="X7213" s="164">
        <f t="shared" si="1130"/>
        <v>-25406996.372036099</v>
      </c>
    </row>
    <row r="7214" spans="10:24" x14ac:dyDescent="0.25">
      <c r="J7214">
        <v>7211</v>
      </c>
      <c r="K7214" s="43">
        <v>0.84434683629263529</v>
      </c>
      <c r="L7214">
        <v>7.0339638207231436E-2</v>
      </c>
      <c r="M7214">
        <v>0.41456454402578868</v>
      </c>
      <c r="N7214" s="44">
        <v>0.70236327462089432</v>
      </c>
      <c r="O7214" s="161">
        <f t="shared" si="1121"/>
        <v>7000000</v>
      </c>
      <c r="P7214" s="162">
        <f t="shared" si="1122"/>
        <v>157.90100731002835</v>
      </c>
      <c r="Q7214" s="162">
        <f t="shared" si="1123"/>
        <v>130.6836264294752</v>
      </c>
      <c r="R7214" s="163">
        <f t="shared" si="1124"/>
        <v>1</v>
      </c>
      <c r="S7214" s="161">
        <f t="shared" si="1125"/>
        <v>7000000</v>
      </c>
      <c r="T7214" s="162">
        <f t="shared" si="1126"/>
        <v>182.63366910334278</v>
      </c>
      <c r="U7214" s="162">
        <f t="shared" si="1127"/>
        <v>122.8418132147376</v>
      </c>
      <c r="V7214" s="163">
        <f t="shared" si="1128"/>
        <v>1</v>
      </c>
      <c r="W7214" s="164">
        <f t="shared" si="1129"/>
        <v>140521666.16387206</v>
      </c>
      <c r="X7214" s="164">
        <f t="shared" si="1130"/>
        <v>268542991.2202363</v>
      </c>
    </row>
    <row r="7215" spans="10:24" x14ac:dyDescent="0.25">
      <c r="J7215">
        <v>7212</v>
      </c>
      <c r="K7215" s="43">
        <v>0.20560767189843598</v>
      </c>
      <c r="L7215">
        <v>0.99102987957784794</v>
      </c>
      <c r="M7215">
        <v>0.47300657728772688</v>
      </c>
      <c r="N7215" s="44">
        <v>0.97755264616236692</v>
      </c>
      <c r="O7215" s="161">
        <f t="shared" si="1121"/>
        <v>2000000</v>
      </c>
      <c r="P7215" s="162">
        <f t="shared" si="1122"/>
        <v>215.50273805203275</v>
      </c>
      <c r="Q7215" s="162">
        <f t="shared" si="1123"/>
        <v>133.64571623323002</v>
      </c>
      <c r="R7215" s="163">
        <f t="shared" si="1124"/>
        <v>1</v>
      </c>
      <c r="S7215" s="161">
        <f t="shared" si="1125"/>
        <v>5000000</v>
      </c>
      <c r="T7215" s="162">
        <f t="shared" si="1126"/>
        <v>201.83424601734424</v>
      </c>
      <c r="U7215" s="162">
        <f t="shared" si="1127"/>
        <v>124.32285811661501</v>
      </c>
      <c r="V7215" s="163">
        <f t="shared" si="1128"/>
        <v>1</v>
      </c>
      <c r="W7215" s="164">
        <f t="shared" si="1129"/>
        <v>113714043.63760546</v>
      </c>
      <c r="X7215" s="164">
        <f t="shared" si="1130"/>
        <v>237556939.50364614</v>
      </c>
    </row>
    <row r="7216" spans="10:24" x14ac:dyDescent="0.25">
      <c r="J7216">
        <v>7213</v>
      </c>
      <c r="K7216" s="43">
        <v>3.5028041798120912E-2</v>
      </c>
      <c r="L7216">
        <v>0.24572157635433889</v>
      </c>
      <c r="M7216">
        <v>0.98604558460130964</v>
      </c>
      <c r="N7216" s="44">
        <v>0.20460034996464094</v>
      </c>
      <c r="O7216" s="161">
        <f t="shared" si="1121"/>
        <v>1000000</v>
      </c>
      <c r="P7216" s="162">
        <f t="shared" si="1122"/>
        <v>169.679770646881</v>
      </c>
      <c r="Q7216" s="162">
        <f t="shared" si="1123"/>
        <v>178.97131044088908</v>
      </c>
      <c r="R7216" s="163">
        <f t="shared" si="1124"/>
        <v>1</v>
      </c>
      <c r="S7216" s="161">
        <f t="shared" si="1125"/>
        <v>1000000</v>
      </c>
      <c r="T7216" s="162">
        <f t="shared" si="1126"/>
        <v>186.55992354896034</v>
      </c>
      <c r="U7216" s="162">
        <f t="shared" si="1127"/>
        <v>146.98565522044453</v>
      </c>
      <c r="V7216" s="163">
        <f t="shared" si="1128"/>
        <v>1</v>
      </c>
      <c r="W7216" s="164">
        <f t="shared" si="1129"/>
        <v>-59291539.794008091</v>
      </c>
      <c r="X7216" s="164">
        <f t="shared" si="1130"/>
        <v>-110425731.67148419</v>
      </c>
    </row>
    <row r="7217" spans="10:24" x14ac:dyDescent="0.25">
      <c r="J7217">
        <v>7214</v>
      </c>
      <c r="K7217" s="43">
        <v>0.51753414238941142</v>
      </c>
      <c r="L7217">
        <v>0.42467351132486475</v>
      </c>
      <c r="M7217">
        <v>0.11748364077218798</v>
      </c>
      <c r="N7217" s="44">
        <v>0.75296236070218037</v>
      </c>
      <c r="O7217" s="161">
        <f t="shared" si="1121"/>
        <v>5000000</v>
      </c>
      <c r="P7217" s="162">
        <f t="shared" si="1122"/>
        <v>177.15072533246149</v>
      </c>
      <c r="Q7217" s="162">
        <f t="shared" si="1123"/>
        <v>111.24679455490617</v>
      </c>
      <c r="R7217" s="163">
        <f t="shared" si="1124"/>
        <v>1</v>
      </c>
      <c r="S7217" s="161">
        <f t="shared" si="1125"/>
        <v>6000000</v>
      </c>
      <c r="T7217" s="162">
        <f t="shared" si="1126"/>
        <v>189.05024177748717</v>
      </c>
      <c r="U7217" s="162">
        <f t="shared" si="1127"/>
        <v>113.12339727745309</v>
      </c>
      <c r="V7217" s="163">
        <f t="shared" si="1128"/>
        <v>1</v>
      </c>
      <c r="W7217" s="164">
        <f t="shared" si="1129"/>
        <v>279519653.88777661</v>
      </c>
      <c r="X7217" s="164">
        <f t="shared" si="1130"/>
        <v>305561067.0002045</v>
      </c>
    </row>
    <row r="7218" spans="10:24" x14ac:dyDescent="0.25">
      <c r="J7218">
        <v>7215</v>
      </c>
      <c r="K7218" s="43">
        <v>0.98167374538036112</v>
      </c>
      <c r="L7218">
        <v>0.67051934550268599</v>
      </c>
      <c r="M7218">
        <v>0.13932373398830178</v>
      </c>
      <c r="N7218" s="44">
        <v>0.41470920029901115</v>
      </c>
      <c r="O7218" s="161">
        <f t="shared" si="1121"/>
        <v>9000000</v>
      </c>
      <c r="P7218" s="162">
        <f t="shared" si="1122"/>
        <v>186.62021528468915</v>
      </c>
      <c r="Q7218" s="162">
        <f t="shared" si="1123"/>
        <v>113.33274613462743</v>
      </c>
      <c r="R7218" s="163">
        <f t="shared" si="1124"/>
        <v>1</v>
      </c>
      <c r="S7218" s="161">
        <f t="shared" si="1125"/>
        <v>9000000</v>
      </c>
      <c r="T7218" s="162">
        <f t="shared" si="1126"/>
        <v>192.20673842822973</v>
      </c>
      <c r="U7218" s="162">
        <f t="shared" si="1127"/>
        <v>114.16637306731371</v>
      </c>
      <c r="V7218" s="163">
        <f t="shared" si="1128"/>
        <v>1</v>
      </c>
      <c r="W7218" s="164">
        <f t="shared" si="1129"/>
        <v>609587222.35055554</v>
      </c>
      <c r="X7218" s="164">
        <f t="shared" si="1130"/>
        <v>552363288.24824417</v>
      </c>
    </row>
    <row r="7219" spans="10:24" x14ac:dyDescent="0.25">
      <c r="J7219">
        <v>7216</v>
      </c>
      <c r="K7219" s="43">
        <v>0.79777641867519222</v>
      </c>
      <c r="L7219">
        <v>0.15488125566973732</v>
      </c>
      <c r="M7219">
        <v>5.2802454452542391E-2</v>
      </c>
      <c r="N7219" s="44">
        <v>0.10122172388127382</v>
      </c>
      <c r="O7219" s="161">
        <f t="shared" si="1121"/>
        <v>7000000</v>
      </c>
      <c r="P7219" s="162">
        <f t="shared" si="1122"/>
        <v>164.76419276008951</v>
      </c>
      <c r="Q7219" s="162">
        <f t="shared" si="1123"/>
        <v>102.63464511452369</v>
      </c>
      <c r="R7219" s="163">
        <f t="shared" si="1124"/>
        <v>1</v>
      </c>
      <c r="S7219" s="161">
        <f t="shared" si="1125"/>
        <v>7000000</v>
      </c>
      <c r="T7219" s="162">
        <f t="shared" si="1126"/>
        <v>184.92139758669651</v>
      </c>
      <c r="U7219" s="162">
        <f t="shared" si="1127"/>
        <v>108.81732255726185</v>
      </c>
      <c r="V7219" s="163">
        <f t="shared" si="1128"/>
        <v>0.9</v>
      </c>
      <c r="W7219" s="164">
        <f t="shared" si="1129"/>
        <v>384906833.51896077</v>
      </c>
      <c r="X7219" s="164">
        <f t="shared" si="1130"/>
        <v>329455672.68543839</v>
      </c>
    </row>
    <row r="7220" spans="10:24" x14ac:dyDescent="0.25">
      <c r="J7220">
        <v>7217</v>
      </c>
      <c r="K7220" s="43">
        <v>0.17612230722901012</v>
      </c>
      <c r="L7220">
        <v>0.38843594481252852</v>
      </c>
      <c r="M7220">
        <v>0.69270289989868661</v>
      </c>
      <c r="N7220" s="44">
        <v>0.82831773221380178</v>
      </c>
      <c r="O7220" s="161">
        <f t="shared" si="1121"/>
        <v>2000000</v>
      </c>
      <c r="P7220" s="162">
        <f t="shared" si="1122"/>
        <v>175.74903251047238</v>
      </c>
      <c r="Q7220" s="162">
        <f t="shared" si="1123"/>
        <v>145.07052867777406</v>
      </c>
      <c r="R7220" s="163">
        <f t="shared" si="1124"/>
        <v>1</v>
      </c>
      <c r="S7220" s="161">
        <f t="shared" si="1125"/>
        <v>5000000</v>
      </c>
      <c r="T7220" s="162">
        <f t="shared" si="1126"/>
        <v>188.58301083682412</v>
      </c>
      <c r="U7220" s="162">
        <f t="shared" si="1127"/>
        <v>130.03526433888703</v>
      </c>
      <c r="V7220" s="163">
        <f t="shared" si="1128"/>
        <v>1</v>
      </c>
      <c r="W7220" s="164">
        <f t="shared" si="1129"/>
        <v>11357007.665396623</v>
      </c>
      <c r="X7220" s="164">
        <f t="shared" si="1130"/>
        <v>142738732.48968542</v>
      </c>
    </row>
    <row r="7221" spans="10:24" x14ac:dyDescent="0.25">
      <c r="J7221">
        <v>7218</v>
      </c>
      <c r="K7221" s="43">
        <v>0.2249059473504168</v>
      </c>
      <c r="L7221">
        <v>0.540301249601848</v>
      </c>
      <c r="M7221">
        <v>0.69060062330777083</v>
      </c>
      <c r="N7221" s="44">
        <v>3.4862426194961493E-3</v>
      </c>
      <c r="O7221" s="161">
        <f t="shared" si="1121"/>
        <v>2000000</v>
      </c>
      <c r="P7221" s="162">
        <f t="shared" si="1122"/>
        <v>181.51789032488765</v>
      </c>
      <c r="Q7221" s="162">
        <f t="shared" si="1123"/>
        <v>144.9510709089584</v>
      </c>
      <c r="R7221" s="163">
        <f t="shared" si="1124"/>
        <v>1</v>
      </c>
      <c r="S7221" s="161">
        <f t="shared" si="1125"/>
        <v>5000000</v>
      </c>
      <c r="T7221" s="162">
        <f t="shared" si="1126"/>
        <v>190.50596344162921</v>
      </c>
      <c r="U7221" s="162">
        <f t="shared" si="1127"/>
        <v>129.9755354544792</v>
      </c>
      <c r="V7221" s="163">
        <f t="shared" si="1128"/>
        <v>0.05</v>
      </c>
      <c r="W7221" s="164">
        <f t="shared" si="1129"/>
        <v>23133638.831858486</v>
      </c>
      <c r="X7221" s="164">
        <f t="shared" si="1130"/>
        <v>-134867393.00321251</v>
      </c>
    </row>
    <row r="7222" spans="10:24" x14ac:dyDescent="0.25">
      <c r="J7222">
        <v>7219</v>
      </c>
      <c r="K7222" s="43">
        <v>0.75343892662037004</v>
      </c>
      <c r="L7222">
        <v>0.76334601133483726</v>
      </c>
      <c r="M7222">
        <v>0.79518491642254141</v>
      </c>
      <c r="N7222" s="44">
        <v>0.32244397564509275</v>
      </c>
      <c r="O7222" s="161">
        <f t="shared" si="1121"/>
        <v>7000000</v>
      </c>
      <c r="P7222" s="162">
        <f t="shared" si="1122"/>
        <v>190.75660741985664</v>
      </c>
      <c r="Q7222" s="162">
        <f t="shared" si="1123"/>
        <v>151.49089262548617</v>
      </c>
      <c r="R7222" s="163">
        <f t="shared" si="1124"/>
        <v>1</v>
      </c>
      <c r="S7222" s="161">
        <f t="shared" si="1125"/>
        <v>7000000</v>
      </c>
      <c r="T7222" s="162">
        <f t="shared" si="1126"/>
        <v>193.58553580661888</v>
      </c>
      <c r="U7222" s="162">
        <f t="shared" si="1127"/>
        <v>133.2454463127431</v>
      </c>
      <c r="V7222" s="163">
        <f t="shared" si="1128"/>
        <v>1</v>
      </c>
      <c r="W7222" s="164">
        <f t="shared" si="1129"/>
        <v>224860003.56059325</v>
      </c>
      <c r="X7222" s="164">
        <f t="shared" si="1130"/>
        <v>272380626.45713043</v>
      </c>
    </row>
    <row r="7223" spans="10:24" x14ac:dyDescent="0.25">
      <c r="J7223">
        <v>7220</v>
      </c>
      <c r="K7223" s="43">
        <v>0.11882473376290326</v>
      </c>
      <c r="L7223">
        <v>0.93529509592045379</v>
      </c>
      <c r="M7223">
        <v>0.56333659498801947</v>
      </c>
      <c r="N7223" s="44">
        <v>0.6751580853101572</v>
      </c>
      <c r="O7223" s="161">
        <f t="shared" si="1121"/>
        <v>2000000</v>
      </c>
      <c r="P7223" s="162">
        <f t="shared" si="1122"/>
        <v>202.7465004495059</v>
      </c>
      <c r="Q7223" s="162">
        <f t="shared" si="1123"/>
        <v>138.18868363905366</v>
      </c>
      <c r="R7223" s="163">
        <f t="shared" si="1124"/>
        <v>1</v>
      </c>
      <c r="S7223" s="161">
        <f t="shared" si="1125"/>
        <v>2000000</v>
      </c>
      <c r="T7223" s="162">
        <f t="shared" si="1126"/>
        <v>197.58216681650197</v>
      </c>
      <c r="U7223" s="162">
        <f t="shared" si="1127"/>
        <v>126.59434181952683</v>
      </c>
      <c r="V7223" s="163">
        <f t="shared" si="1128"/>
        <v>1</v>
      </c>
      <c r="W7223" s="164">
        <f t="shared" si="1129"/>
        <v>79115633.620904475</v>
      </c>
      <c r="X7223" s="164">
        <f t="shared" si="1130"/>
        <v>-8024350.0060497224</v>
      </c>
    </row>
    <row r="7224" spans="10:24" x14ac:dyDescent="0.25">
      <c r="J7224">
        <v>7221</v>
      </c>
      <c r="K7224" s="43">
        <v>0.17212119898374523</v>
      </c>
      <c r="L7224">
        <v>0.17656444188966558</v>
      </c>
      <c r="M7224">
        <v>0.65774369578973957</v>
      </c>
      <c r="N7224" s="44">
        <v>0.7695289080027613</v>
      </c>
      <c r="O7224" s="161">
        <f t="shared" si="1121"/>
        <v>2000000</v>
      </c>
      <c r="P7224" s="162">
        <f t="shared" si="1122"/>
        <v>166.07193920017826</v>
      </c>
      <c r="Q7224" s="162">
        <f t="shared" si="1123"/>
        <v>143.12626071505113</v>
      </c>
      <c r="R7224" s="163">
        <f t="shared" si="1124"/>
        <v>1</v>
      </c>
      <c r="S7224" s="161">
        <f t="shared" si="1125"/>
        <v>5000000</v>
      </c>
      <c r="T7224" s="162">
        <f t="shared" si="1126"/>
        <v>185.35731306672608</v>
      </c>
      <c r="U7224" s="162">
        <f t="shared" si="1127"/>
        <v>129.06313035752558</v>
      </c>
      <c r="V7224" s="163">
        <f t="shared" si="1128"/>
        <v>1</v>
      </c>
      <c r="W7224" s="164">
        <f t="shared" si="1129"/>
        <v>-4108643.0297457352</v>
      </c>
      <c r="X7224" s="164">
        <f t="shared" si="1130"/>
        <v>131470913.54600251</v>
      </c>
    </row>
    <row r="7225" spans="10:24" x14ac:dyDescent="0.25">
      <c r="J7225">
        <v>7222</v>
      </c>
      <c r="K7225" s="43">
        <v>0.59769424743793542</v>
      </c>
      <c r="L7225">
        <v>0.45058845407778603</v>
      </c>
      <c r="M7225">
        <v>0.714246662368484</v>
      </c>
      <c r="N7225" s="44">
        <v>0.56206844342050233</v>
      </c>
      <c r="O7225" s="161">
        <f t="shared" si="1121"/>
        <v>6000000</v>
      </c>
      <c r="P7225" s="162">
        <f t="shared" si="1122"/>
        <v>178.13737863801404</v>
      </c>
      <c r="Q7225" s="162">
        <f t="shared" si="1123"/>
        <v>146.31667870326416</v>
      </c>
      <c r="R7225" s="163">
        <f t="shared" si="1124"/>
        <v>1</v>
      </c>
      <c r="S7225" s="161">
        <f t="shared" si="1125"/>
        <v>6000000</v>
      </c>
      <c r="T7225" s="162">
        <f t="shared" si="1126"/>
        <v>189.37912621267134</v>
      </c>
      <c r="U7225" s="162">
        <f t="shared" si="1127"/>
        <v>130.65833935163207</v>
      </c>
      <c r="V7225" s="163">
        <f t="shared" si="1128"/>
        <v>1</v>
      </c>
      <c r="W7225" s="164">
        <f t="shared" si="1129"/>
        <v>140924199.60849929</v>
      </c>
      <c r="X7225" s="164">
        <f t="shared" si="1130"/>
        <v>202324721.16623563</v>
      </c>
    </row>
    <row r="7226" spans="10:24" x14ac:dyDescent="0.25">
      <c r="J7226">
        <v>7223</v>
      </c>
      <c r="K7226" s="43">
        <v>0.91975210769971172</v>
      </c>
      <c r="L7226">
        <v>0.66968935086638393</v>
      </c>
      <c r="M7226">
        <v>0.18254319451094403</v>
      </c>
      <c r="N7226" s="44">
        <v>0.13513699063779672</v>
      </c>
      <c r="O7226" s="161">
        <f t="shared" si="1121"/>
        <v>7000000</v>
      </c>
      <c r="P7226" s="162">
        <f t="shared" si="1122"/>
        <v>186.58583299494714</v>
      </c>
      <c r="Q7226" s="162">
        <f t="shared" si="1123"/>
        <v>116.885687459474</v>
      </c>
      <c r="R7226" s="163">
        <f t="shared" si="1124"/>
        <v>1</v>
      </c>
      <c r="S7226" s="161">
        <f t="shared" si="1125"/>
        <v>9000000</v>
      </c>
      <c r="T7226" s="162">
        <f t="shared" si="1126"/>
        <v>192.19527766498237</v>
      </c>
      <c r="U7226" s="162">
        <f t="shared" si="1127"/>
        <v>115.94284372973699</v>
      </c>
      <c r="V7226" s="163">
        <f t="shared" si="1128"/>
        <v>0.9</v>
      </c>
      <c r="W7226" s="164">
        <f t="shared" si="1129"/>
        <v>437901018.748312</v>
      </c>
      <c r="X7226" s="164">
        <f t="shared" si="1130"/>
        <v>467644714.87548757</v>
      </c>
    </row>
    <row r="7227" spans="10:24" x14ac:dyDescent="0.25">
      <c r="J7227">
        <v>7224</v>
      </c>
      <c r="K7227" s="43">
        <v>0.12787161047708384</v>
      </c>
      <c r="L7227">
        <v>0.40917205861769945</v>
      </c>
      <c r="M7227">
        <v>0.31177682843376642</v>
      </c>
      <c r="N7227" s="44">
        <v>4.8075292795432545E-2</v>
      </c>
      <c r="O7227" s="161">
        <f t="shared" si="1121"/>
        <v>2000000</v>
      </c>
      <c r="P7227" s="162">
        <f t="shared" si="1122"/>
        <v>176.55487103349057</v>
      </c>
      <c r="Q7227" s="162">
        <f t="shared" si="1123"/>
        <v>125.18359699432577</v>
      </c>
      <c r="R7227" s="163">
        <f t="shared" si="1124"/>
        <v>1</v>
      </c>
      <c r="S7227" s="161">
        <f t="shared" si="1125"/>
        <v>2000000</v>
      </c>
      <c r="T7227" s="162">
        <f t="shared" si="1126"/>
        <v>188.85162367783019</v>
      </c>
      <c r="U7227" s="162">
        <f t="shared" si="1127"/>
        <v>120.09179849716288</v>
      </c>
      <c r="V7227" s="163">
        <f t="shared" si="1128"/>
        <v>0.9</v>
      </c>
      <c r="W7227" s="164">
        <f t="shared" si="1129"/>
        <v>52742548.078329608</v>
      </c>
      <c r="X7227" s="164">
        <f t="shared" si="1130"/>
        <v>-26232314.674798831</v>
      </c>
    </row>
    <row r="7228" spans="10:24" x14ac:dyDescent="0.25">
      <c r="J7228">
        <v>7225</v>
      </c>
      <c r="K7228" s="43">
        <v>0.92405259163763454</v>
      </c>
      <c r="L7228">
        <v>1.2129881331035208E-2</v>
      </c>
      <c r="M7228">
        <v>0.99388512667268991</v>
      </c>
      <c r="N7228" s="44">
        <v>1.2887341495530835E-2</v>
      </c>
      <c r="O7228" s="161">
        <f t="shared" si="1121"/>
        <v>7000000</v>
      </c>
      <c r="P7228" s="162">
        <f t="shared" si="1122"/>
        <v>146.20514599569134</v>
      </c>
      <c r="Q7228" s="162">
        <f t="shared" si="1123"/>
        <v>185.10889714408196</v>
      </c>
      <c r="R7228" s="163">
        <f t="shared" si="1124"/>
        <v>1</v>
      </c>
      <c r="S7228" s="161">
        <f t="shared" si="1125"/>
        <v>9000000</v>
      </c>
      <c r="T7228" s="162">
        <f t="shared" si="1126"/>
        <v>178.73504866523044</v>
      </c>
      <c r="U7228" s="162">
        <f t="shared" si="1127"/>
        <v>150.054448572041</v>
      </c>
      <c r="V7228" s="163">
        <f t="shared" si="1128"/>
        <v>0.05</v>
      </c>
      <c r="W7228" s="164">
        <f t="shared" si="1129"/>
        <v>-322326258.03873438</v>
      </c>
      <c r="X7228" s="164">
        <f t="shared" si="1130"/>
        <v>-137093729.95806473</v>
      </c>
    </row>
    <row r="7229" spans="10:24" x14ac:dyDescent="0.25">
      <c r="J7229">
        <v>7226</v>
      </c>
      <c r="K7229" s="43">
        <v>0.81124789313229384</v>
      </c>
      <c r="L7229">
        <v>0.35730637854645386</v>
      </c>
      <c r="M7229">
        <v>0.86410541104377736</v>
      </c>
      <c r="N7229" s="44">
        <v>0.76787305451182486</v>
      </c>
      <c r="O7229" s="161">
        <f t="shared" si="1121"/>
        <v>7000000</v>
      </c>
      <c r="P7229" s="162">
        <f t="shared" si="1122"/>
        <v>174.51497859282566</v>
      </c>
      <c r="Q7229" s="162">
        <f t="shared" si="1123"/>
        <v>156.97903199258661</v>
      </c>
      <c r="R7229" s="163">
        <f t="shared" si="1124"/>
        <v>1</v>
      </c>
      <c r="S7229" s="161">
        <f t="shared" si="1125"/>
        <v>7000000</v>
      </c>
      <c r="T7229" s="162">
        <f t="shared" si="1126"/>
        <v>188.17165953094189</v>
      </c>
      <c r="U7229" s="162">
        <f t="shared" si="1127"/>
        <v>135.98951599629331</v>
      </c>
      <c r="V7229" s="163">
        <f t="shared" si="1128"/>
        <v>1</v>
      </c>
      <c r="W7229" s="164">
        <f t="shared" si="1129"/>
        <v>72751626.201673299</v>
      </c>
      <c r="X7229" s="164">
        <f t="shared" si="1130"/>
        <v>215275004.74254012</v>
      </c>
    </row>
    <row r="7230" spans="10:24" x14ac:dyDescent="0.25">
      <c r="J7230">
        <v>7227</v>
      </c>
      <c r="K7230" s="43">
        <v>8.206640270082588E-2</v>
      </c>
      <c r="L7230">
        <v>0.38626516734572169</v>
      </c>
      <c r="M7230">
        <v>0.4526712576184847</v>
      </c>
      <c r="N7230" s="44">
        <v>0.84172712913379677</v>
      </c>
      <c r="O7230" s="161">
        <f t="shared" si="1121"/>
        <v>2000000</v>
      </c>
      <c r="P7230" s="162">
        <f t="shared" si="1122"/>
        <v>175.6639994776888</v>
      </c>
      <c r="Q7230" s="162">
        <f t="shared" si="1123"/>
        <v>132.62169539122053</v>
      </c>
      <c r="R7230" s="163">
        <f t="shared" si="1124"/>
        <v>1</v>
      </c>
      <c r="S7230" s="161">
        <f t="shared" si="1125"/>
        <v>2000000</v>
      </c>
      <c r="T7230" s="162">
        <f t="shared" si="1126"/>
        <v>188.55466649256294</v>
      </c>
      <c r="U7230" s="162">
        <f t="shared" si="1127"/>
        <v>123.81084769561026</v>
      </c>
      <c r="V7230" s="163">
        <f t="shared" si="1128"/>
        <v>1</v>
      </c>
      <c r="W7230" s="164">
        <f t="shared" si="1129"/>
        <v>36084608.172936559</v>
      </c>
      <c r="X7230" s="164">
        <f t="shared" si="1130"/>
        <v>-20512362.40609464</v>
      </c>
    </row>
    <row r="7231" spans="10:24" x14ac:dyDescent="0.25">
      <c r="J7231">
        <v>7228</v>
      </c>
      <c r="K7231" s="43">
        <v>2.2013981787103121E-2</v>
      </c>
      <c r="L7231">
        <v>0.92538551324701512</v>
      </c>
      <c r="M7231">
        <v>9.8858875706166138E-2</v>
      </c>
      <c r="N7231" s="44">
        <v>0.45518748211078575</v>
      </c>
      <c r="O7231" s="161">
        <f t="shared" si="1121"/>
        <v>1000000</v>
      </c>
      <c r="P7231" s="162">
        <f t="shared" si="1122"/>
        <v>201.63390353006594</v>
      </c>
      <c r="Q7231" s="162">
        <f t="shared" si="1123"/>
        <v>109.23837901854027</v>
      </c>
      <c r="R7231" s="163">
        <f t="shared" si="1124"/>
        <v>1</v>
      </c>
      <c r="S7231" s="161">
        <f t="shared" si="1125"/>
        <v>1000000</v>
      </c>
      <c r="T7231" s="162">
        <f t="shared" si="1126"/>
        <v>197.21130117668864</v>
      </c>
      <c r="U7231" s="162">
        <f t="shared" si="1127"/>
        <v>112.11918950927013</v>
      </c>
      <c r="V7231" s="163">
        <f t="shared" si="1128"/>
        <v>1</v>
      </c>
      <c r="W7231" s="164">
        <f t="shared" si="1129"/>
        <v>42395524.511525661</v>
      </c>
      <c r="X7231" s="164">
        <f t="shared" si="1130"/>
        <v>-64907888.33258149</v>
      </c>
    </row>
    <row r="7232" spans="10:24" x14ac:dyDescent="0.25">
      <c r="J7232">
        <v>7229</v>
      </c>
      <c r="K7232" s="43">
        <v>0.29780824736812506</v>
      </c>
      <c r="L7232">
        <v>0.7773059539917041</v>
      </c>
      <c r="M7232">
        <v>0.21164253659233812</v>
      </c>
      <c r="N7232" s="44">
        <v>0.79193738323854523</v>
      </c>
      <c r="O7232" s="161">
        <f t="shared" si="1121"/>
        <v>2000000</v>
      </c>
      <c r="P7232" s="162">
        <f t="shared" si="1122"/>
        <v>191.44689411200375</v>
      </c>
      <c r="Q7232" s="162">
        <f t="shared" si="1123"/>
        <v>118.98529990977369</v>
      </c>
      <c r="R7232" s="163">
        <f t="shared" si="1124"/>
        <v>1</v>
      </c>
      <c r="S7232" s="161">
        <f t="shared" si="1125"/>
        <v>5000000</v>
      </c>
      <c r="T7232" s="162">
        <f t="shared" si="1126"/>
        <v>193.81563137066792</v>
      </c>
      <c r="U7232" s="162">
        <f t="shared" si="1127"/>
        <v>116.99264995488684</v>
      </c>
      <c r="V7232" s="163">
        <f t="shared" si="1128"/>
        <v>1</v>
      </c>
      <c r="W7232" s="164">
        <f t="shared" si="1129"/>
        <v>94923188.404460132</v>
      </c>
      <c r="X7232" s="164">
        <f t="shared" si="1130"/>
        <v>234114907.07890534</v>
      </c>
    </row>
    <row r="7233" spans="10:24" x14ac:dyDescent="0.25">
      <c r="J7233">
        <v>7230</v>
      </c>
      <c r="K7233" s="43">
        <v>0.80688232365374146</v>
      </c>
      <c r="L7233">
        <v>0.9781945949729135</v>
      </c>
      <c r="M7233">
        <v>0.7951611412545706</v>
      </c>
      <c r="N7233" s="44">
        <v>0.75941628986006737</v>
      </c>
      <c r="O7233" s="161">
        <f t="shared" si="1121"/>
        <v>7000000</v>
      </c>
      <c r="P7233" s="162">
        <f t="shared" si="1122"/>
        <v>210.26718498060384</v>
      </c>
      <c r="Q7233" s="162">
        <f t="shared" si="1123"/>
        <v>151.48921821758483</v>
      </c>
      <c r="R7233" s="163">
        <f t="shared" si="1124"/>
        <v>1</v>
      </c>
      <c r="S7233" s="161">
        <f t="shared" si="1125"/>
        <v>7000000</v>
      </c>
      <c r="T7233" s="162">
        <f t="shared" si="1126"/>
        <v>200.08906166020128</v>
      </c>
      <c r="U7233" s="162">
        <f t="shared" si="1127"/>
        <v>133.24460910879242</v>
      </c>
      <c r="V7233" s="163">
        <f t="shared" si="1128"/>
        <v>1</v>
      </c>
      <c r="W7233" s="164">
        <f t="shared" si="1129"/>
        <v>361445767.34113306</v>
      </c>
      <c r="X7233" s="164">
        <f t="shared" si="1130"/>
        <v>317911167.85986203</v>
      </c>
    </row>
    <row r="7234" spans="10:24" x14ac:dyDescent="0.25">
      <c r="J7234">
        <v>7231</v>
      </c>
      <c r="K7234" s="43">
        <v>0.62043368749421612</v>
      </c>
      <c r="L7234">
        <v>0.62863318391419631</v>
      </c>
      <c r="M7234">
        <v>0.12670884749170586</v>
      </c>
      <c r="N7234" s="44">
        <v>0.40394096524817547</v>
      </c>
      <c r="O7234" s="161">
        <f t="shared" si="1121"/>
        <v>6000000</v>
      </c>
      <c r="P7234" s="162">
        <f t="shared" si="1122"/>
        <v>184.92353202554136</v>
      </c>
      <c r="Q7234" s="162">
        <f t="shared" si="1123"/>
        <v>112.1582521295509</v>
      </c>
      <c r="R7234" s="163">
        <f t="shared" si="1124"/>
        <v>1</v>
      </c>
      <c r="S7234" s="161">
        <f t="shared" si="1125"/>
        <v>7000000</v>
      </c>
      <c r="T7234" s="162">
        <f t="shared" si="1126"/>
        <v>191.64117734184711</v>
      </c>
      <c r="U7234" s="162">
        <f t="shared" si="1127"/>
        <v>113.57912606477545</v>
      </c>
      <c r="V7234" s="163">
        <f t="shared" si="1128"/>
        <v>1</v>
      </c>
      <c r="W7234" s="164">
        <f t="shared" si="1129"/>
        <v>386591679.37594277</v>
      </c>
      <c r="X7234" s="164">
        <f t="shared" si="1130"/>
        <v>396434358.93950164</v>
      </c>
    </row>
    <row r="7235" spans="10:24" x14ac:dyDescent="0.25">
      <c r="J7235">
        <v>7232</v>
      </c>
      <c r="K7235" s="43">
        <v>1.2747742579261145E-2</v>
      </c>
      <c r="L7235">
        <v>0.22583915633275375</v>
      </c>
      <c r="M7235">
        <v>0.69227398831000653</v>
      </c>
      <c r="N7235" s="44">
        <v>0.85186033133784633</v>
      </c>
      <c r="O7235" s="161">
        <f t="shared" si="1121"/>
        <v>1000000</v>
      </c>
      <c r="P7235" s="162">
        <f t="shared" si="1122"/>
        <v>168.71070042230164</v>
      </c>
      <c r="Q7235" s="162">
        <f t="shared" si="1123"/>
        <v>145.04612756246792</v>
      </c>
      <c r="R7235" s="163">
        <f t="shared" si="1124"/>
        <v>1</v>
      </c>
      <c r="S7235" s="161">
        <f t="shared" si="1125"/>
        <v>1000000</v>
      </c>
      <c r="T7235" s="162">
        <f t="shared" si="1126"/>
        <v>186.2369001407672</v>
      </c>
      <c r="U7235" s="162">
        <f t="shared" si="1127"/>
        <v>130.02306378123396</v>
      </c>
      <c r="V7235" s="163">
        <f t="shared" si="1128"/>
        <v>1</v>
      </c>
      <c r="W7235" s="164">
        <f t="shared" si="1129"/>
        <v>-26335427.140166275</v>
      </c>
      <c r="X7235" s="164">
        <f t="shared" si="1130"/>
        <v>-93786163.64046675</v>
      </c>
    </row>
    <row r="7236" spans="10:24" x14ac:dyDescent="0.25">
      <c r="J7236">
        <v>7233</v>
      </c>
      <c r="K7236" s="43">
        <v>0.30452136271579466</v>
      </c>
      <c r="L7236">
        <v>0.26856651632350204</v>
      </c>
      <c r="M7236">
        <v>0.33782056892505452</v>
      </c>
      <c r="N7236" s="44">
        <v>0.63833798831511446</v>
      </c>
      <c r="O7236" s="161">
        <f t="shared" si="1121"/>
        <v>5000000</v>
      </c>
      <c r="P7236" s="162">
        <f t="shared" si="1122"/>
        <v>170.74268724940711</v>
      </c>
      <c r="Q7236" s="162">
        <f t="shared" si="1123"/>
        <v>126.63162931645086</v>
      </c>
      <c r="R7236" s="163">
        <f t="shared" si="1124"/>
        <v>1</v>
      </c>
      <c r="S7236" s="161">
        <f t="shared" si="1125"/>
        <v>6000000</v>
      </c>
      <c r="T7236" s="162">
        <f t="shared" si="1126"/>
        <v>186.91422908313569</v>
      </c>
      <c r="U7236" s="162">
        <f t="shared" si="1127"/>
        <v>120.81581465822543</v>
      </c>
      <c r="V7236" s="163">
        <f t="shared" si="1128"/>
        <v>1</v>
      </c>
      <c r="W7236" s="164">
        <f t="shared" si="1129"/>
        <v>170555289.66478127</v>
      </c>
      <c r="X7236" s="164">
        <f t="shared" si="1130"/>
        <v>246590486.54946154</v>
      </c>
    </row>
    <row r="7237" spans="10:24" x14ac:dyDescent="0.25">
      <c r="J7237">
        <v>7234</v>
      </c>
      <c r="K7237" s="43">
        <v>8.4493179540775953E-2</v>
      </c>
      <c r="L7237">
        <v>0.50814395104173171</v>
      </c>
      <c r="M7237">
        <v>0.50655310977009826</v>
      </c>
      <c r="N7237" s="44">
        <v>0.10511146479272027</v>
      </c>
      <c r="O7237" s="161">
        <f t="shared" ref="O7237:O7300" si="1131">VLOOKUP(K7237,$E$5:$H$10,4)</f>
        <v>2000000</v>
      </c>
      <c r="P7237" s="162">
        <f t="shared" ref="P7237:P7300" si="1132">_xlfn.NORM.INV(L7237,$E$12,$E$13)</f>
        <v>180.30622913977155</v>
      </c>
      <c r="Q7237" s="162">
        <f t="shared" ref="Q7237:Q7300" si="1133">_xlfn.NORM.INV(M7237,$E$15,$E$16)</f>
        <v>135.32853897987957</v>
      </c>
      <c r="R7237" s="163">
        <f t="shared" ref="R7237:R7300" si="1134">VLOOKUP(N7237,$E$19:$H$21,4)</f>
        <v>1</v>
      </c>
      <c r="S7237" s="161">
        <f t="shared" ref="S7237:S7300" si="1135">VLOOKUP(K7237,$G$5:$H$10,2)</f>
        <v>2000000</v>
      </c>
      <c r="T7237" s="162">
        <f t="shared" ref="T7237:T7300" si="1136">_xlfn.NORM.INV(L7237,$G$12,$G$13)</f>
        <v>190.10207637992386</v>
      </c>
      <c r="U7237" s="162">
        <f t="shared" ref="U7237:U7300" si="1137">_xlfn.NORM.INV(M7237,$G$15,$G$16)</f>
        <v>125.16426948993978</v>
      </c>
      <c r="V7237" s="163">
        <f t="shared" ref="V7237:V7300" si="1138">VLOOKUP(N7237,$G$19:$H$21,2)</f>
        <v>0.9</v>
      </c>
      <c r="W7237" s="164">
        <f t="shared" ref="W7237:W7300" si="1139">O7237*(P7237-Q7237)*R7237-$D$23-$D$24</f>
        <v>39955380.319783956</v>
      </c>
      <c r="X7237" s="164">
        <f t="shared" ref="X7237:X7300" si="1140">S7237*(T7237-U7237)*V7237-$F$23-$F$24</f>
        <v>-33111947.598028675</v>
      </c>
    </row>
    <row r="7238" spans="10:24" x14ac:dyDescent="0.25">
      <c r="J7238">
        <v>7235</v>
      </c>
      <c r="K7238" s="43">
        <v>0.60261255407279457</v>
      </c>
      <c r="L7238">
        <v>0.55453973118292277</v>
      </c>
      <c r="M7238">
        <v>0.29567177372763742</v>
      </c>
      <c r="N7238" s="44">
        <v>0.98103671630681932</v>
      </c>
      <c r="O7238" s="161">
        <f t="shared" si="1131"/>
        <v>6000000</v>
      </c>
      <c r="P7238" s="162">
        <f t="shared" si="1132"/>
        <v>182.05709237266174</v>
      </c>
      <c r="Q7238" s="162">
        <f t="shared" si="1133"/>
        <v>124.26219851030122</v>
      </c>
      <c r="R7238" s="163">
        <f t="shared" si="1134"/>
        <v>1</v>
      </c>
      <c r="S7238" s="161">
        <f t="shared" si="1135"/>
        <v>7000000</v>
      </c>
      <c r="T7238" s="162">
        <f t="shared" si="1136"/>
        <v>190.68569745755391</v>
      </c>
      <c r="U7238" s="162">
        <f t="shared" si="1137"/>
        <v>119.63109925515062</v>
      </c>
      <c r="V7238" s="163">
        <f t="shared" si="1138"/>
        <v>1</v>
      </c>
      <c r="W7238" s="164">
        <f t="shared" si="1139"/>
        <v>296769363.17416316</v>
      </c>
      <c r="X7238" s="164">
        <f t="shared" si="1140"/>
        <v>347382187.41682309</v>
      </c>
    </row>
    <row r="7239" spans="10:24" x14ac:dyDescent="0.25">
      <c r="J7239">
        <v>7236</v>
      </c>
      <c r="K7239" s="43">
        <v>0.60644097417083043</v>
      </c>
      <c r="L7239">
        <v>0.17519446329627053</v>
      </c>
      <c r="M7239">
        <v>0.46262508385927936</v>
      </c>
      <c r="N7239" s="44">
        <v>0.8000549957242008</v>
      </c>
      <c r="O7239" s="161">
        <f t="shared" si="1131"/>
        <v>6000000</v>
      </c>
      <c r="P7239" s="162">
        <f t="shared" si="1132"/>
        <v>165.9924725098092</v>
      </c>
      <c r="Q7239" s="162">
        <f t="shared" si="1133"/>
        <v>133.12355024202546</v>
      </c>
      <c r="R7239" s="163">
        <f t="shared" si="1134"/>
        <v>1</v>
      </c>
      <c r="S7239" s="161">
        <f t="shared" si="1135"/>
        <v>7000000</v>
      </c>
      <c r="T7239" s="162">
        <f t="shared" si="1136"/>
        <v>185.33082416993639</v>
      </c>
      <c r="U7239" s="162">
        <f t="shared" si="1137"/>
        <v>124.06177512101273</v>
      </c>
      <c r="V7239" s="163">
        <f t="shared" si="1138"/>
        <v>1</v>
      </c>
      <c r="W7239" s="164">
        <f t="shared" si="1139"/>
        <v>147213533.60670248</v>
      </c>
      <c r="X7239" s="164">
        <f t="shared" si="1140"/>
        <v>278883343.34246564</v>
      </c>
    </row>
    <row r="7240" spans="10:24" x14ac:dyDescent="0.25">
      <c r="J7240">
        <v>7237</v>
      </c>
      <c r="K7240" s="43">
        <v>0.77348021873763695</v>
      </c>
      <c r="L7240">
        <v>0.4801021698473934</v>
      </c>
      <c r="M7240">
        <v>0.13903838134858548</v>
      </c>
      <c r="N7240" s="44">
        <v>0.29250805539981517</v>
      </c>
      <c r="O7240" s="161">
        <f t="shared" si="1131"/>
        <v>7000000</v>
      </c>
      <c r="P7240" s="162">
        <f t="shared" si="1132"/>
        <v>179.25154258525635</v>
      </c>
      <c r="Q7240" s="162">
        <f t="shared" si="1133"/>
        <v>113.30700279167544</v>
      </c>
      <c r="R7240" s="163">
        <f t="shared" si="1134"/>
        <v>1</v>
      </c>
      <c r="S7240" s="161">
        <f t="shared" si="1135"/>
        <v>7000000</v>
      </c>
      <c r="T7240" s="162">
        <f t="shared" si="1136"/>
        <v>189.75051419508546</v>
      </c>
      <c r="U7240" s="162">
        <f t="shared" si="1137"/>
        <v>114.15350139583772</v>
      </c>
      <c r="V7240" s="163">
        <f t="shared" si="1138"/>
        <v>1</v>
      </c>
      <c r="W7240" s="164">
        <f t="shared" si="1139"/>
        <v>411611778.55506629</v>
      </c>
      <c r="X7240" s="164">
        <f t="shared" si="1140"/>
        <v>379179089.59473413</v>
      </c>
    </row>
    <row r="7241" spans="10:24" x14ac:dyDescent="0.25">
      <c r="J7241">
        <v>7238</v>
      </c>
      <c r="K7241" s="43">
        <v>0.21074231015553169</v>
      </c>
      <c r="L7241">
        <v>0.23777306528304842</v>
      </c>
      <c r="M7241">
        <v>0.96988304476999665</v>
      </c>
      <c r="N7241" s="44">
        <v>0.59017911844258841</v>
      </c>
      <c r="O7241" s="161">
        <f t="shared" si="1131"/>
        <v>2000000</v>
      </c>
      <c r="P7241" s="162">
        <f t="shared" si="1132"/>
        <v>169.29773563860275</v>
      </c>
      <c r="Q7241" s="162">
        <f t="shared" si="1133"/>
        <v>172.58155020646626</v>
      </c>
      <c r="R7241" s="163">
        <f t="shared" si="1134"/>
        <v>1</v>
      </c>
      <c r="S7241" s="161">
        <f t="shared" si="1135"/>
        <v>5000000</v>
      </c>
      <c r="T7241" s="162">
        <f t="shared" si="1136"/>
        <v>186.43257854620092</v>
      </c>
      <c r="U7241" s="162">
        <f t="shared" si="1137"/>
        <v>143.79077510323313</v>
      </c>
      <c r="V7241" s="163">
        <f t="shared" si="1138"/>
        <v>1</v>
      </c>
      <c r="W7241" s="164">
        <f t="shared" si="1139"/>
        <v>-56567629.135727033</v>
      </c>
      <c r="X7241" s="164">
        <f t="shared" si="1140"/>
        <v>63209017.214838922</v>
      </c>
    </row>
    <row r="7242" spans="10:24" x14ac:dyDescent="0.25">
      <c r="J7242">
        <v>7239</v>
      </c>
      <c r="K7242" s="43">
        <v>0.53919369555009811</v>
      </c>
      <c r="L7242">
        <v>7.70272387360601E-2</v>
      </c>
      <c r="M7242">
        <v>0.8645827016771932</v>
      </c>
      <c r="N7242" s="44">
        <v>0.20990298562709264</v>
      </c>
      <c r="O7242" s="161">
        <f t="shared" si="1131"/>
        <v>5000000</v>
      </c>
      <c r="P7242" s="162">
        <f t="shared" si="1132"/>
        <v>158.61966817146117</v>
      </c>
      <c r="Q7242" s="162">
        <f t="shared" si="1133"/>
        <v>157.02285210498914</v>
      </c>
      <c r="R7242" s="163">
        <f t="shared" si="1134"/>
        <v>1</v>
      </c>
      <c r="S7242" s="161">
        <f t="shared" si="1135"/>
        <v>6000000</v>
      </c>
      <c r="T7242" s="162">
        <f t="shared" si="1136"/>
        <v>182.87322272382039</v>
      </c>
      <c r="U7242" s="162">
        <f t="shared" si="1137"/>
        <v>136.01142605249456</v>
      </c>
      <c r="V7242" s="163">
        <f t="shared" si="1138"/>
        <v>1</v>
      </c>
      <c r="W7242" s="164">
        <f t="shared" si="1139"/>
        <v>-42015919.667639852</v>
      </c>
      <c r="X7242" s="164">
        <f t="shared" si="1140"/>
        <v>131170780.027955</v>
      </c>
    </row>
    <row r="7243" spans="10:24" x14ac:dyDescent="0.25">
      <c r="J7243">
        <v>7240</v>
      </c>
      <c r="K7243" s="43">
        <v>0.11993869976451843</v>
      </c>
      <c r="L7243">
        <v>0.40609915931164564</v>
      </c>
      <c r="M7243">
        <v>0.28798845298315601</v>
      </c>
      <c r="N7243" s="44">
        <v>0.2364541685021837</v>
      </c>
      <c r="O7243" s="161">
        <f t="shared" si="1131"/>
        <v>2000000</v>
      </c>
      <c r="P7243" s="162">
        <f t="shared" si="1132"/>
        <v>176.43613474865944</v>
      </c>
      <c r="Q7243" s="162">
        <f t="shared" si="1133"/>
        <v>123.81458357697693</v>
      </c>
      <c r="R7243" s="163">
        <f t="shared" si="1134"/>
        <v>1</v>
      </c>
      <c r="S7243" s="161">
        <f t="shared" si="1135"/>
        <v>2000000</v>
      </c>
      <c r="T7243" s="162">
        <f t="shared" si="1136"/>
        <v>188.8120449162198</v>
      </c>
      <c r="U7243" s="162">
        <f t="shared" si="1137"/>
        <v>119.40729178848846</v>
      </c>
      <c r="V7243" s="163">
        <f t="shared" si="1138"/>
        <v>1</v>
      </c>
      <c r="W7243" s="164">
        <f t="shared" si="1139"/>
        <v>55243102.343365029</v>
      </c>
      <c r="X7243" s="164">
        <f t="shared" si="1140"/>
        <v>-11190493.744537324</v>
      </c>
    </row>
    <row r="7244" spans="10:24" x14ac:dyDescent="0.25">
      <c r="J7244">
        <v>7241</v>
      </c>
      <c r="K7244" s="43">
        <v>0.90036546237027948</v>
      </c>
      <c r="L7244">
        <v>0.28866847275292107</v>
      </c>
      <c r="M7244">
        <v>0.18444771936132076</v>
      </c>
      <c r="N7244" s="44">
        <v>0.90555072814832205</v>
      </c>
      <c r="O7244" s="161">
        <f t="shared" si="1131"/>
        <v>7000000</v>
      </c>
      <c r="P7244" s="162">
        <f t="shared" si="1132"/>
        <v>171.64081772656513</v>
      </c>
      <c r="Q7244" s="162">
        <f t="shared" si="1133"/>
        <v>117.02911400069821</v>
      </c>
      <c r="R7244" s="163">
        <f t="shared" si="1134"/>
        <v>1</v>
      </c>
      <c r="S7244" s="161">
        <f t="shared" si="1135"/>
        <v>9000000</v>
      </c>
      <c r="T7244" s="162">
        <f t="shared" si="1136"/>
        <v>187.21360590885504</v>
      </c>
      <c r="U7244" s="162">
        <f t="shared" si="1137"/>
        <v>116.0145570003491</v>
      </c>
      <c r="V7244" s="163">
        <f t="shared" si="1138"/>
        <v>1</v>
      </c>
      <c r="W7244" s="164">
        <f t="shared" si="1139"/>
        <v>332281926.0810684</v>
      </c>
      <c r="X7244" s="164">
        <f t="shared" si="1140"/>
        <v>490791440.17655349</v>
      </c>
    </row>
    <row r="7245" spans="10:24" x14ac:dyDescent="0.25">
      <c r="J7245">
        <v>7242</v>
      </c>
      <c r="K7245" s="43">
        <v>0.19453202347389065</v>
      </c>
      <c r="L7245">
        <v>0.49329694974574401</v>
      </c>
      <c r="M7245">
        <v>0.50061650236657751</v>
      </c>
      <c r="N7245" s="44">
        <v>0.81523710509904235</v>
      </c>
      <c r="O7245" s="161">
        <f t="shared" si="1131"/>
        <v>2000000</v>
      </c>
      <c r="P7245" s="162">
        <f t="shared" si="1132"/>
        <v>179.74795731099312</v>
      </c>
      <c r="Q7245" s="162">
        <f t="shared" si="1133"/>
        <v>135.03090685757016</v>
      </c>
      <c r="R7245" s="163">
        <f t="shared" si="1134"/>
        <v>1</v>
      </c>
      <c r="S7245" s="161">
        <f t="shared" si="1135"/>
        <v>5000000</v>
      </c>
      <c r="T7245" s="162">
        <f t="shared" si="1136"/>
        <v>189.91598577033105</v>
      </c>
      <c r="U7245" s="162">
        <f t="shared" si="1137"/>
        <v>125.01545342878508</v>
      </c>
      <c r="V7245" s="163">
        <f t="shared" si="1138"/>
        <v>1</v>
      </c>
      <c r="W7245" s="164">
        <f t="shared" si="1139"/>
        <v>39434100.906845912</v>
      </c>
      <c r="X7245" s="164">
        <f t="shared" si="1140"/>
        <v>174502661.70772982</v>
      </c>
    </row>
    <row r="7246" spans="10:24" x14ac:dyDescent="0.25">
      <c r="J7246">
        <v>7243</v>
      </c>
      <c r="K7246" s="43">
        <v>0.9448351679111866</v>
      </c>
      <c r="L7246">
        <v>0.23273759920764603</v>
      </c>
      <c r="M7246">
        <v>0.58543154567617206</v>
      </c>
      <c r="N7246" s="44">
        <v>0.19637362077892473</v>
      </c>
      <c r="O7246" s="161">
        <f t="shared" si="1131"/>
        <v>7000000</v>
      </c>
      <c r="P7246" s="162">
        <f t="shared" si="1132"/>
        <v>169.05208610620949</v>
      </c>
      <c r="Q7246" s="162">
        <f t="shared" si="1133"/>
        <v>139.31617291850336</v>
      </c>
      <c r="R7246" s="163">
        <f t="shared" si="1134"/>
        <v>1</v>
      </c>
      <c r="S7246" s="161">
        <f t="shared" si="1135"/>
        <v>9000000</v>
      </c>
      <c r="T7246" s="162">
        <f t="shared" si="1136"/>
        <v>186.3506953687365</v>
      </c>
      <c r="U7246" s="162">
        <f t="shared" si="1137"/>
        <v>127.15808645925168</v>
      </c>
      <c r="V7246" s="163">
        <f t="shared" si="1138"/>
        <v>0.9</v>
      </c>
      <c r="W7246" s="164">
        <f t="shared" si="1139"/>
        <v>158151392.31394291</v>
      </c>
      <c r="X7246" s="164">
        <f t="shared" si="1140"/>
        <v>329460132.16682702</v>
      </c>
    </row>
    <row r="7247" spans="10:24" x14ac:dyDescent="0.25">
      <c r="J7247">
        <v>7244</v>
      </c>
      <c r="K7247" s="43">
        <v>0.81069702713658331</v>
      </c>
      <c r="L7247">
        <v>0.28134408209213679</v>
      </c>
      <c r="M7247">
        <v>0.30993423125792008</v>
      </c>
      <c r="N7247" s="44">
        <v>0.80161129638038786</v>
      </c>
      <c r="O7247" s="161">
        <f t="shared" si="1131"/>
        <v>7000000</v>
      </c>
      <c r="P7247" s="162">
        <f t="shared" si="1132"/>
        <v>171.31720051922426</v>
      </c>
      <c r="Q7247" s="162">
        <f t="shared" si="1133"/>
        <v>125.07926442549375</v>
      </c>
      <c r="R7247" s="163">
        <f t="shared" si="1134"/>
        <v>1</v>
      </c>
      <c r="S7247" s="161">
        <f t="shared" si="1135"/>
        <v>7000000</v>
      </c>
      <c r="T7247" s="162">
        <f t="shared" si="1136"/>
        <v>187.10573350640809</v>
      </c>
      <c r="U7247" s="162">
        <f t="shared" si="1137"/>
        <v>120.03963221274688</v>
      </c>
      <c r="V7247" s="163">
        <f t="shared" si="1138"/>
        <v>1</v>
      </c>
      <c r="W7247" s="164">
        <f t="shared" si="1139"/>
        <v>273665552.65611356</v>
      </c>
      <c r="X7247" s="164">
        <f t="shared" si="1140"/>
        <v>319462709.05562842</v>
      </c>
    </row>
    <row r="7248" spans="10:24" x14ac:dyDescent="0.25">
      <c r="J7248">
        <v>7245</v>
      </c>
      <c r="K7248" s="43">
        <v>0.17857399687511477</v>
      </c>
      <c r="L7248">
        <v>0.26959534242162153</v>
      </c>
      <c r="M7248">
        <v>0.1441340187422091</v>
      </c>
      <c r="N7248" s="44">
        <v>0.82694448922693564</v>
      </c>
      <c r="O7248" s="161">
        <f t="shared" si="1131"/>
        <v>2000000</v>
      </c>
      <c r="P7248" s="162">
        <f t="shared" si="1132"/>
        <v>170.78944062617316</v>
      </c>
      <c r="Q7248" s="162">
        <f t="shared" si="1133"/>
        <v>113.76142523589179</v>
      </c>
      <c r="R7248" s="163">
        <f t="shared" si="1134"/>
        <v>1</v>
      </c>
      <c r="S7248" s="161">
        <f t="shared" si="1135"/>
        <v>5000000</v>
      </c>
      <c r="T7248" s="162">
        <f t="shared" si="1136"/>
        <v>186.92981354205773</v>
      </c>
      <c r="U7248" s="162">
        <f t="shared" si="1137"/>
        <v>114.38071261794589</v>
      </c>
      <c r="V7248" s="163">
        <f t="shared" si="1138"/>
        <v>1</v>
      </c>
      <c r="W7248" s="164">
        <f t="shared" si="1139"/>
        <v>64056030.780562729</v>
      </c>
      <c r="X7248" s="164">
        <f t="shared" si="1140"/>
        <v>212745504.62055922</v>
      </c>
    </row>
    <row r="7249" spans="10:24" x14ac:dyDescent="0.25">
      <c r="J7249">
        <v>7246</v>
      </c>
      <c r="K7249" s="43">
        <v>0.16020962383237758</v>
      </c>
      <c r="L7249">
        <v>0.26923205324930177</v>
      </c>
      <c r="M7249">
        <v>0.74446833215894259</v>
      </c>
      <c r="N7249" s="44">
        <v>0.89460913115433971</v>
      </c>
      <c r="O7249" s="161">
        <f t="shared" si="1131"/>
        <v>2000000</v>
      </c>
      <c r="P7249" s="162">
        <f t="shared" si="1132"/>
        <v>170.77294176484762</v>
      </c>
      <c r="Q7249" s="162">
        <f t="shared" si="1133"/>
        <v>148.143657495117</v>
      </c>
      <c r="R7249" s="163">
        <f t="shared" si="1134"/>
        <v>1</v>
      </c>
      <c r="S7249" s="161">
        <f t="shared" si="1135"/>
        <v>5000000</v>
      </c>
      <c r="T7249" s="162">
        <f t="shared" si="1136"/>
        <v>186.92431392161586</v>
      </c>
      <c r="U7249" s="162">
        <f t="shared" si="1137"/>
        <v>131.5718287475585</v>
      </c>
      <c r="V7249" s="163">
        <f t="shared" si="1138"/>
        <v>1</v>
      </c>
      <c r="W7249" s="164">
        <f t="shared" si="1139"/>
        <v>-4741431.4605387598</v>
      </c>
      <c r="X7249" s="164">
        <f t="shared" si="1140"/>
        <v>126762425.87028682</v>
      </c>
    </row>
    <row r="7250" spans="10:24" x14ac:dyDescent="0.25">
      <c r="J7250">
        <v>7247</v>
      </c>
      <c r="K7250" s="43">
        <v>0.49253936972239842</v>
      </c>
      <c r="L7250">
        <v>0.50729111808447513</v>
      </c>
      <c r="M7250">
        <v>0.57355218710993383</v>
      </c>
      <c r="N7250" s="44">
        <v>0.71326351130288212</v>
      </c>
      <c r="O7250" s="161">
        <f t="shared" si="1131"/>
        <v>5000000</v>
      </c>
      <c r="P7250" s="162">
        <f t="shared" si="1132"/>
        <v>180.2741571042715</v>
      </c>
      <c r="Q7250" s="162">
        <f t="shared" si="1133"/>
        <v>138.70850192443376</v>
      </c>
      <c r="R7250" s="163">
        <f t="shared" si="1134"/>
        <v>1</v>
      </c>
      <c r="S7250" s="161">
        <f t="shared" si="1135"/>
        <v>6000000</v>
      </c>
      <c r="T7250" s="162">
        <f t="shared" si="1136"/>
        <v>190.09138570142383</v>
      </c>
      <c r="U7250" s="162">
        <f t="shared" si="1137"/>
        <v>126.85425096221688</v>
      </c>
      <c r="V7250" s="163">
        <f t="shared" si="1138"/>
        <v>1</v>
      </c>
      <c r="W7250" s="164">
        <f t="shared" si="1139"/>
        <v>157828275.89918867</v>
      </c>
      <c r="X7250" s="164">
        <f t="shared" si="1140"/>
        <v>229422808.4352417</v>
      </c>
    </row>
    <row r="7251" spans="10:24" x14ac:dyDescent="0.25">
      <c r="J7251">
        <v>7248</v>
      </c>
      <c r="K7251" s="43">
        <v>0.62635225969622177</v>
      </c>
      <c r="L7251">
        <v>0.84071895247738126</v>
      </c>
      <c r="M7251">
        <v>0.69732053523362281</v>
      </c>
      <c r="N7251" s="44">
        <v>0.41563988635103921</v>
      </c>
      <c r="O7251" s="161">
        <f t="shared" si="1131"/>
        <v>6000000</v>
      </c>
      <c r="P7251" s="162">
        <f t="shared" si="1132"/>
        <v>194.96125648334939</v>
      </c>
      <c r="Q7251" s="162">
        <f t="shared" si="1133"/>
        <v>145.33419096997963</v>
      </c>
      <c r="R7251" s="163">
        <f t="shared" si="1134"/>
        <v>1</v>
      </c>
      <c r="S7251" s="161">
        <f t="shared" si="1135"/>
        <v>7000000</v>
      </c>
      <c r="T7251" s="162">
        <f t="shared" si="1136"/>
        <v>194.98708549444979</v>
      </c>
      <c r="U7251" s="162">
        <f t="shared" si="1137"/>
        <v>130.1670954849898</v>
      </c>
      <c r="V7251" s="163">
        <f t="shared" si="1138"/>
        <v>1</v>
      </c>
      <c r="W7251" s="164">
        <f t="shared" si="1139"/>
        <v>247762393.08021855</v>
      </c>
      <c r="X7251" s="164">
        <f t="shared" si="1140"/>
        <v>303739930.06621993</v>
      </c>
    </row>
    <row r="7252" spans="10:24" x14ac:dyDescent="0.25">
      <c r="J7252">
        <v>7249</v>
      </c>
      <c r="K7252" s="43">
        <v>0.20391968193824361</v>
      </c>
      <c r="L7252">
        <v>0.24192936955532973</v>
      </c>
      <c r="M7252">
        <v>0.54050444167869338</v>
      </c>
      <c r="N7252" s="44">
        <v>0.32671368800616962</v>
      </c>
      <c r="O7252" s="161">
        <f t="shared" si="1131"/>
        <v>2000000</v>
      </c>
      <c r="P7252" s="162">
        <f t="shared" si="1132"/>
        <v>169.49835307189483</v>
      </c>
      <c r="Q7252" s="162">
        <f t="shared" si="1133"/>
        <v>137.03409286090982</v>
      </c>
      <c r="R7252" s="163">
        <f t="shared" si="1134"/>
        <v>1</v>
      </c>
      <c r="S7252" s="161">
        <f t="shared" si="1135"/>
        <v>5000000</v>
      </c>
      <c r="T7252" s="162">
        <f t="shared" si="1136"/>
        <v>186.49945102396492</v>
      </c>
      <c r="U7252" s="162">
        <f t="shared" si="1137"/>
        <v>126.01704643045491</v>
      </c>
      <c r="V7252" s="163">
        <f t="shared" si="1138"/>
        <v>1</v>
      </c>
      <c r="W7252" s="164">
        <f t="shared" si="1139"/>
        <v>14928520.42197001</v>
      </c>
      <c r="X7252" s="164">
        <f t="shared" si="1140"/>
        <v>152412022.96755004</v>
      </c>
    </row>
    <row r="7253" spans="10:24" x14ac:dyDescent="0.25">
      <c r="J7253">
        <v>7250</v>
      </c>
      <c r="K7253" s="43">
        <v>0.59765496576180632</v>
      </c>
      <c r="L7253">
        <v>0.74431710535887086</v>
      </c>
      <c r="M7253">
        <v>0.66708060895420351</v>
      </c>
      <c r="N7253" s="44">
        <v>0.81404866247945451</v>
      </c>
      <c r="O7253" s="161">
        <f t="shared" si="1131"/>
        <v>6000000</v>
      </c>
      <c r="P7253" s="162">
        <f t="shared" si="1132"/>
        <v>189.85068764364465</v>
      </c>
      <c r="Q7253" s="162">
        <f t="shared" si="1133"/>
        <v>143.63732069207015</v>
      </c>
      <c r="R7253" s="163">
        <f t="shared" si="1134"/>
        <v>1</v>
      </c>
      <c r="S7253" s="161">
        <f t="shared" si="1135"/>
        <v>6000000</v>
      </c>
      <c r="T7253" s="162">
        <f t="shared" si="1136"/>
        <v>193.28356254788156</v>
      </c>
      <c r="U7253" s="162">
        <f t="shared" si="1137"/>
        <v>129.31866034603507</v>
      </c>
      <c r="V7253" s="163">
        <f t="shared" si="1138"/>
        <v>1</v>
      </c>
      <c r="W7253" s="164">
        <f t="shared" si="1139"/>
        <v>227280201.70944703</v>
      </c>
      <c r="X7253" s="164">
        <f t="shared" si="1140"/>
        <v>233789413.21107888</v>
      </c>
    </row>
    <row r="7254" spans="10:24" x14ac:dyDescent="0.25">
      <c r="J7254">
        <v>7251</v>
      </c>
      <c r="K7254" s="43">
        <v>0.99559678983539524</v>
      </c>
      <c r="L7254">
        <v>0.7551972332338388</v>
      </c>
      <c r="M7254">
        <v>0.23739236016479737</v>
      </c>
      <c r="N7254" s="44">
        <v>0.12736526742044318</v>
      </c>
      <c r="O7254" s="161">
        <f t="shared" si="1131"/>
        <v>9000000</v>
      </c>
      <c r="P7254" s="162">
        <f t="shared" si="1132"/>
        <v>190.36404543892229</v>
      </c>
      <c r="Q7254" s="162">
        <f t="shared" si="1133"/>
        <v>120.70568554276377</v>
      </c>
      <c r="R7254" s="163">
        <f t="shared" si="1134"/>
        <v>1</v>
      </c>
      <c r="S7254" s="161">
        <f t="shared" si="1135"/>
        <v>9000000</v>
      </c>
      <c r="T7254" s="162">
        <f t="shared" si="1136"/>
        <v>193.45468181297409</v>
      </c>
      <c r="U7254" s="162">
        <f t="shared" si="1137"/>
        <v>117.85284277138189</v>
      </c>
      <c r="V7254" s="163">
        <f t="shared" si="1138"/>
        <v>0.9</v>
      </c>
      <c r="W7254" s="164">
        <f t="shared" si="1139"/>
        <v>576925239.06542659</v>
      </c>
      <c r="X7254" s="164">
        <f t="shared" si="1140"/>
        <v>462374896.23689687</v>
      </c>
    </row>
    <row r="7255" spans="10:24" x14ac:dyDescent="0.25">
      <c r="J7255">
        <v>7252</v>
      </c>
      <c r="K7255" s="43">
        <v>0.61543830367507946</v>
      </c>
      <c r="L7255">
        <v>0.33167292166641604</v>
      </c>
      <c r="M7255">
        <v>2.9753393822423924E-2</v>
      </c>
      <c r="N7255" s="44">
        <v>0.93976043995156511</v>
      </c>
      <c r="O7255" s="161">
        <f t="shared" si="1131"/>
        <v>6000000</v>
      </c>
      <c r="P7255" s="162">
        <f t="shared" si="1132"/>
        <v>173.47052394248306</v>
      </c>
      <c r="Q7255" s="162">
        <f t="shared" si="1133"/>
        <v>97.311392982400903</v>
      </c>
      <c r="R7255" s="163">
        <f t="shared" si="1134"/>
        <v>1</v>
      </c>
      <c r="S7255" s="161">
        <f t="shared" si="1135"/>
        <v>7000000</v>
      </c>
      <c r="T7255" s="162">
        <f t="shared" si="1136"/>
        <v>187.82350798082769</v>
      </c>
      <c r="U7255" s="162">
        <f t="shared" si="1137"/>
        <v>106.15569649120044</v>
      </c>
      <c r="V7255" s="163">
        <f t="shared" si="1138"/>
        <v>1</v>
      </c>
      <c r="W7255" s="164">
        <f t="shared" si="1139"/>
        <v>406954785.76049292</v>
      </c>
      <c r="X7255" s="164">
        <f t="shared" si="1140"/>
        <v>421674680.42739069</v>
      </c>
    </row>
    <row r="7256" spans="10:24" x14ac:dyDescent="0.25">
      <c r="J7256">
        <v>7253</v>
      </c>
      <c r="K7256" s="43">
        <v>0.8109509581524561</v>
      </c>
      <c r="L7256">
        <v>0.18820322710287141</v>
      </c>
      <c r="M7256">
        <v>0.85760913811667849</v>
      </c>
      <c r="N7256" s="44">
        <v>0.38411988440862621</v>
      </c>
      <c r="O7256" s="161">
        <f t="shared" si="1131"/>
        <v>7000000</v>
      </c>
      <c r="P7256" s="162">
        <f t="shared" si="1132"/>
        <v>166.7319465554948</v>
      </c>
      <c r="Q7256" s="162">
        <f t="shared" si="1133"/>
        <v>156.39278486803011</v>
      </c>
      <c r="R7256" s="163">
        <f t="shared" si="1134"/>
        <v>1</v>
      </c>
      <c r="S7256" s="161">
        <f t="shared" si="1135"/>
        <v>7000000</v>
      </c>
      <c r="T7256" s="162">
        <f t="shared" si="1136"/>
        <v>185.57731551849827</v>
      </c>
      <c r="U7256" s="162">
        <f t="shared" si="1137"/>
        <v>135.69639243401505</v>
      </c>
      <c r="V7256" s="163">
        <f t="shared" si="1138"/>
        <v>1</v>
      </c>
      <c r="W7256" s="164">
        <f t="shared" si="1139"/>
        <v>22374131.812252864</v>
      </c>
      <c r="X7256" s="164">
        <f t="shared" si="1140"/>
        <v>199166461.5913825</v>
      </c>
    </row>
    <row r="7257" spans="10:24" x14ac:dyDescent="0.25">
      <c r="J7257">
        <v>7254</v>
      </c>
      <c r="K7257" s="43">
        <v>0.18489137988661908</v>
      </c>
      <c r="L7257">
        <v>0.60036530576582592</v>
      </c>
      <c r="M7257">
        <v>0.5856370256061979</v>
      </c>
      <c r="N7257" s="44">
        <v>0.20122381496053421</v>
      </c>
      <c r="O7257" s="161">
        <f t="shared" si="1131"/>
        <v>2000000</v>
      </c>
      <c r="P7257" s="162">
        <f t="shared" si="1132"/>
        <v>183.81439148205476</v>
      </c>
      <c r="Q7257" s="162">
        <f t="shared" si="1133"/>
        <v>139.32671745137606</v>
      </c>
      <c r="R7257" s="163">
        <f t="shared" si="1134"/>
        <v>1</v>
      </c>
      <c r="S7257" s="161">
        <f t="shared" si="1135"/>
        <v>5000000</v>
      </c>
      <c r="T7257" s="162">
        <f t="shared" si="1136"/>
        <v>191.2714638273516</v>
      </c>
      <c r="U7257" s="162">
        <f t="shared" si="1137"/>
        <v>127.16335872568803</v>
      </c>
      <c r="V7257" s="163">
        <f t="shared" si="1138"/>
        <v>1</v>
      </c>
      <c r="W7257" s="164">
        <f t="shared" si="1139"/>
        <v>38975348.061357409</v>
      </c>
      <c r="X7257" s="164">
        <f t="shared" si="1140"/>
        <v>170540525.50831783</v>
      </c>
    </row>
    <row r="7258" spans="10:24" x14ac:dyDescent="0.25">
      <c r="J7258">
        <v>7255</v>
      </c>
      <c r="K7258" s="43">
        <v>0.16654591342453084</v>
      </c>
      <c r="L7258">
        <v>0.3526996032902896</v>
      </c>
      <c r="M7258">
        <v>0.2297353033428251</v>
      </c>
      <c r="N7258" s="44">
        <v>0.18725709503376886</v>
      </c>
      <c r="O7258" s="161">
        <f t="shared" si="1131"/>
        <v>2000000</v>
      </c>
      <c r="P7258" s="162">
        <f t="shared" si="1132"/>
        <v>174.32936622251614</v>
      </c>
      <c r="Q7258" s="162">
        <f t="shared" si="1133"/>
        <v>120.20562296099939</v>
      </c>
      <c r="R7258" s="163">
        <f t="shared" si="1134"/>
        <v>1</v>
      </c>
      <c r="S7258" s="161">
        <f t="shared" si="1135"/>
        <v>5000000</v>
      </c>
      <c r="T7258" s="162">
        <f t="shared" si="1136"/>
        <v>188.10978874083872</v>
      </c>
      <c r="U7258" s="162">
        <f t="shared" si="1137"/>
        <v>117.6028114804997</v>
      </c>
      <c r="V7258" s="163">
        <f t="shared" si="1138"/>
        <v>0.9</v>
      </c>
      <c r="W7258" s="164">
        <f t="shared" si="1139"/>
        <v>58247486.5230335</v>
      </c>
      <c r="X7258" s="164">
        <f t="shared" si="1140"/>
        <v>167281397.67152566</v>
      </c>
    </row>
    <row r="7259" spans="10:24" x14ac:dyDescent="0.25">
      <c r="J7259">
        <v>7256</v>
      </c>
      <c r="K7259" s="43">
        <v>0.95196802643972445</v>
      </c>
      <c r="L7259">
        <v>0.95646305982337865</v>
      </c>
      <c r="M7259">
        <v>0.26994105925301581</v>
      </c>
      <c r="N7259" s="44">
        <v>0.60533808537700384</v>
      </c>
      <c r="O7259" s="161">
        <f t="shared" si="1131"/>
        <v>9000000</v>
      </c>
      <c r="P7259" s="162">
        <f t="shared" si="1132"/>
        <v>205.66558770005889</v>
      </c>
      <c r="Q7259" s="162">
        <f t="shared" si="1133"/>
        <v>122.74017479236818</v>
      </c>
      <c r="R7259" s="163">
        <f t="shared" si="1134"/>
        <v>1</v>
      </c>
      <c r="S7259" s="161">
        <f t="shared" si="1135"/>
        <v>9000000</v>
      </c>
      <c r="T7259" s="162">
        <f t="shared" si="1136"/>
        <v>198.55519590001964</v>
      </c>
      <c r="U7259" s="162">
        <f t="shared" si="1137"/>
        <v>118.87008739618409</v>
      </c>
      <c r="V7259" s="163">
        <f t="shared" si="1138"/>
        <v>1</v>
      </c>
      <c r="W7259" s="164">
        <f t="shared" si="1139"/>
        <v>696328716.16921639</v>
      </c>
      <c r="X7259" s="164">
        <f t="shared" si="1140"/>
        <v>567165976.53451991</v>
      </c>
    </row>
    <row r="7260" spans="10:24" x14ac:dyDescent="0.25">
      <c r="J7260">
        <v>7257</v>
      </c>
      <c r="K7260" s="43">
        <v>0.84396934127891721</v>
      </c>
      <c r="L7260">
        <v>0.94009323805946299</v>
      </c>
      <c r="M7260">
        <v>0.32422866275870044</v>
      </c>
      <c r="N7260" s="44">
        <v>0.31961491613902382</v>
      </c>
      <c r="O7260" s="161">
        <f t="shared" si="1131"/>
        <v>7000000</v>
      </c>
      <c r="P7260" s="162">
        <f t="shared" si="1132"/>
        <v>203.33335163446549</v>
      </c>
      <c r="Q7260" s="162">
        <f t="shared" si="1133"/>
        <v>125.88187306820488</v>
      </c>
      <c r="R7260" s="163">
        <f t="shared" si="1134"/>
        <v>1</v>
      </c>
      <c r="S7260" s="161">
        <f t="shared" si="1135"/>
        <v>7000000</v>
      </c>
      <c r="T7260" s="162">
        <f t="shared" si="1136"/>
        <v>197.77778387815516</v>
      </c>
      <c r="U7260" s="162">
        <f t="shared" si="1137"/>
        <v>120.44093653410243</v>
      </c>
      <c r="V7260" s="163">
        <f t="shared" si="1138"/>
        <v>1</v>
      </c>
      <c r="W7260" s="164">
        <f t="shared" si="1139"/>
        <v>492160349.96382427</v>
      </c>
      <c r="X7260" s="164">
        <f t="shared" si="1140"/>
        <v>391357931.40836906</v>
      </c>
    </row>
    <row r="7261" spans="10:24" x14ac:dyDescent="0.25">
      <c r="J7261">
        <v>7258</v>
      </c>
      <c r="K7261" s="43">
        <v>0.66906457012556619</v>
      </c>
      <c r="L7261">
        <v>0.52957420252064458</v>
      </c>
      <c r="M7261">
        <v>0.63707293577126523</v>
      </c>
      <c r="N7261" s="44">
        <v>0.89393640776081318</v>
      </c>
      <c r="O7261" s="161">
        <f t="shared" si="1131"/>
        <v>6000000</v>
      </c>
      <c r="P7261" s="162">
        <f t="shared" si="1132"/>
        <v>181.11299341881599</v>
      </c>
      <c r="Q7261" s="162">
        <f t="shared" si="1133"/>
        <v>142.01291502874051</v>
      </c>
      <c r="R7261" s="163">
        <f t="shared" si="1134"/>
        <v>1</v>
      </c>
      <c r="S7261" s="161">
        <f t="shared" si="1135"/>
        <v>7000000</v>
      </c>
      <c r="T7261" s="162">
        <f t="shared" si="1136"/>
        <v>190.37099780627199</v>
      </c>
      <c r="U7261" s="162">
        <f t="shared" si="1137"/>
        <v>128.50645751437025</v>
      </c>
      <c r="V7261" s="163">
        <f t="shared" si="1138"/>
        <v>1</v>
      </c>
      <c r="W7261" s="164">
        <f t="shared" si="1139"/>
        <v>184600470.34045288</v>
      </c>
      <c r="X7261" s="164">
        <f t="shared" si="1140"/>
        <v>283051782.04331213</v>
      </c>
    </row>
    <row r="7262" spans="10:24" x14ac:dyDescent="0.25">
      <c r="J7262">
        <v>7259</v>
      </c>
      <c r="K7262" s="43">
        <v>0.73592511252077331</v>
      </c>
      <c r="L7262">
        <v>0.53927187974037938</v>
      </c>
      <c r="M7262">
        <v>0.6787904691109492</v>
      </c>
      <c r="N7262" s="44">
        <v>0.40410529074950152</v>
      </c>
      <c r="O7262" s="161">
        <f t="shared" si="1131"/>
        <v>6000000</v>
      </c>
      <c r="P7262" s="162">
        <f t="shared" si="1132"/>
        <v>181.47899300082008</v>
      </c>
      <c r="Q7262" s="162">
        <f t="shared" si="1133"/>
        <v>144.28638423018933</v>
      </c>
      <c r="R7262" s="163">
        <f t="shared" si="1134"/>
        <v>1</v>
      </c>
      <c r="S7262" s="161">
        <f t="shared" si="1135"/>
        <v>7000000</v>
      </c>
      <c r="T7262" s="162">
        <f t="shared" si="1136"/>
        <v>190.49299766694003</v>
      </c>
      <c r="U7262" s="162">
        <f t="shared" si="1137"/>
        <v>129.64319211509465</v>
      </c>
      <c r="V7262" s="163">
        <f t="shared" si="1138"/>
        <v>1</v>
      </c>
      <c r="W7262" s="164">
        <f t="shared" si="1139"/>
        <v>173155652.62378454</v>
      </c>
      <c r="X7262" s="164">
        <f t="shared" si="1140"/>
        <v>275948638.86291766</v>
      </c>
    </row>
    <row r="7263" spans="10:24" x14ac:dyDescent="0.25">
      <c r="J7263">
        <v>7260</v>
      </c>
      <c r="K7263" s="43">
        <v>0.36056630792616284</v>
      </c>
      <c r="L7263">
        <v>0.27360193937203292</v>
      </c>
      <c r="M7263">
        <v>0.24854946616023421</v>
      </c>
      <c r="N7263" s="44">
        <v>0.90636337972777703</v>
      </c>
      <c r="O7263" s="161">
        <f t="shared" si="1131"/>
        <v>5000000</v>
      </c>
      <c r="P7263" s="162">
        <f t="shared" si="1132"/>
        <v>170.9706701947799</v>
      </c>
      <c r="Q7263" s="162">
        <f t="shared" si="1133"/>
        <v>121.41877116652404</v>
      </c>
      <c r="R7263" s="163">
        <f t="shared" si="1134"/>
        <v>1</v>
      </c>
      <c r="S7263" s="161">
        <f t="shared" si="1135"/>
        <v>6000000</v>
      </c>
      <c r="T7263" s="162">
        <f t="shared" si="1136"/>
        <v>186.99022339825996</v>
      </c>
      <c r="U7263" s="162">
        <f t="shared" si="1137"/>
        <v>118.20938558326202</v>
      </c>
      <c r="V7263" s="163">
        <f t="shared" si="1138"/>
        <v>1</v>
      </c>
      <c r="W7263" s="164">
        <f t="shared" si="1139"/>
        <v>197759495.14127931</v>
      </c>
      <c r="X7263" s="164">
        <f t="shared" si="1140"/>
        <v>262685026.88998765</v>
      </c>
    </row>
    <row r="7264" spans="10:24" x14ac:dyDescent="0.25">
      <c r="J7264">
        <v>7261</v>
      </c>
      <c r="K7264" s="43">
        <v>0.87235921566150731</v>
      </c>
      <c r="L7264">
        <v>0.15004595032082013</v>
      </c>
      <c r="M7264">
        <v>9.5138809995639173E-2</v>
      </c>
      <c r="N7264" s="44">
        <v>0.29041963000146609</v>
      </c>
      <c r="O7264" s="161">
        <f t="shared" si="1131"/>
        <v>7000000</v>
      </c>
      <c r="P7264" s="162">
        <f t="shared" si="1132"/>
        <v>164.45645501646163</v>
      </c>
      <c r="Q7264" s="162">
        <f t="shared" si="1133"/>
        <v>108.80483434937409</v>
      </c>
      <c r="R7264" s="163">
        <f t="shared" si="1134"/>
        <v>1</v>
      </c>
      <c r="S7264" s="161">
        <f t="shared" si="1135"/>
        <v>7000000</v>
      </c>
      <c r="T7264" s="162">
        <f t="shared" si="1136"/>
        <v>184.81881833882053</v>
      </c>
      <c r="U7264" s="162">
        <f t="shared" si="1137"/>
        <v>111.90241717468705</v>
      </c>
      <c r="V7264" s="163">
        <f t="shared" si="1138"/>
        <v>1</v>
      </c>
      <c r="W7264" s="164">
        <f t="shared" si="1139"/>
        <v>339561344.66961277</v>
      </c>
      <c r="X7264" s="164">
        <f t="shared" si="1140"/>
        <v>360414808.14893442</v>
      </c>
    </row>
    <row r="7265" spans="10:24" x14ac:dyDescent="0.25">
      <c r="J7265">
        <v>7262</v>
      </c>
      <c r="K7265" s="43">
        <v>0.99704319873463076</v>
      </c>
      <c r="L7265">
        <v>0.47741137042798998</v>
      </c>
      <c r="M7265">
        <v>0.83926157889695019</v>
      </c>
      <c r="N7265" s="44">
        <v>0.56909886397042631</v>
      </c>
      <c r="O7265" s="161">
        <f t="shared" si="1131"/>
        <v>9000000</v>
      </c>
      <c r="P7265" s="162">
        <f t="shared" si="1132"/>
        <v>179.15022621087331</v>
      </c>
      <c r="Q7265" s="162">
        <f t="shared" si="1133"/>
        <v>154.82855145039483</v>
      </c>
      <c r="R7265" s="163">
        <f t="shared" si="1134"/>
        <v>1</v>
      </c>
      <c r="S7265" s="161">
        <f t="shared" si="1135"/>
        <v>9000000</v>
      </c>
      <c r="T7265" s="162">
        <f t="shared" si="1136"/>
        <v>189.7167420702911</v>
      </c>
      <c r="U7265" s="162">
        <f t="shared" si="1137"/>
        <v>134.9142757251974</v>
      </c>
      <c r="V7265" s="163">
        <f t="shared" si="1138"/>
        <v>1</v>
      </c>
      <c r="W7265" s="164">
        <f t="shared" si="1139"/>
        <v>168895072.84430638</v>
      </c>
      <c r="X7265" s="164">
        <f t="shared" si="1140"/>
        <v>343222197.10584337</v>
      </c>
    </row>
    <row r="7266" spans="10:24" x14ac:dyDescent="0.25">
      <c r="J7266">
        <v>7263</v>
      </c>
      <c r="K7266" s="43">
        <v>0.26248932808579906</v>
      </c>
      <c r="L7266">
        <v>3.7749832380955639E-2</v>
      </c>
      <c r="M7266">
        <v>0.33504870596092762</v>
      </c>
      <c r="N7266" s="44">
        <v>0.94135370711107813</v>
      </c>
      <c r="O7266" s="161">
        <f t="shared" si="1131"/>
        <v>2000000</v>
      </c>
      <c r="P7266" s="162">
        <f t="shared" si="1132"/>
        <v>153.3387458184892</v>
      </c>
      <c r="Q7266" s="162">
        <f t="shared" si="1133"/>
        <v>126.47971361336006</v>
      </c>
      <c r="R7266" s="163">
        <f t="shared" si="1134"/>
        <v>1</v>
      </c>
      <c r="S7266" s="161">
        <f t="shared" si="1135"/>
        <v>5000000</v>
      </c>
      <c r="T7266" s="162">
        <f t="shared" si="1136"/>
        <v>181.11291527282972</v>
      </c>
      <c r="U7266" s="162">
        <f t="shared" si="1137"/>
        <v>120.73985680668004</v>
      </c>
      <c r="V7266" s="163">
        <f t="shared" si="1138"/>
        <v>1</v>
      </c>
      <c r="W7266" s="164">
        <f t="shared" si="1139"/>
        <v>3718064.4102582783</v>
      </c>
      <c r="X7266" s="164">
        <f t="shared" si="1140"/>
        <v>151865292.33074844</v>
      </c>
    </row>
    <row r="7267" spans="10:24" x14ac:dyDescent="0.25">
      <c r="J7267">
        <v>7264</v>
      </c>
      <c r="K7267" s="43">
        <v>0.37573922458207443</v>
      </c>
      <c r="L7267">
        <v>0.2579368514751732</v>
      </c>
      <c r="M7267">
        <v>0.45206619495917766</v>
      </c>
      <c r="N7267" s="44">
        <v>3.8221261583862298E-2</v>
      </c>
      <c r="O7267" s="161">
        <f t="shared" si="1131"/>
        <v>5000000</v>
      </c>
      <c r="P7267" s="162">
        <f t="shared" si="1132"/>
        <v>170.25421393889752</v>
      </c>
      <c r="Q7267" s="162">
        <f t="shared" si="1133"/>
        <v>132.59114403192879</v>
      </c>
      <c r="R7267" s="163">
        <f t="shared" si="1134"/>
        <v>1</v>
      </c>
      <c r="S7267" s="161">
        <f t="shared" si="1135"/>
        <v>6000000</v>
      </c>
      <c r="T7267" s="162">
        <f t="shared" si="1136"/>
        <v>186.75140464629916</v>
      </c>
      <c r="U7267" s="162">
        <f t="shared" si="1137"/>
        <v>123.7955720159644</v>
      </c>
      <c r="V7267" s="163">
        <f t="shared" si="1138"/>
        <v>0.9</v>
      </c>
      <c r="W7267" s="164">
        <f t="shared" si="1139"/>
        <v>138315349.53484365</v>
      </c>
      <c r="X7267" s="164">
        <f t="shared" si="1140"/>
        <v>189961496.20380771</v>
      </c>
    </row>
    <row r="7268" spans="10:24" x14ac:dyDescent="0.25">
      <c r="J7268">
        <v>7265</v>
      </c>
      <c r="K7268" s="43">
        <v>0.33765854248236205</v>
      </c>
      <c r="L7268">
        <v>0.41806805907971134</v>
      </c>
      <c r="M7268">
        <v>0.1320654855427873</v>
      </c>
      <c r="N7268" s="44">
        <v>0.84520379993993033</v>
      </c>
      <c r="O7268" s="161">
        <f t="shared" si="1131"/>
        <v>5000000</v>
      </c>
      <c r="P7268" s="162">
        <f t="shared" si="1132"/>
        <v>176.89742500753553</v>
      </c>
      <c r="Q7268" s="162">
        <f t="shared" si="1133"/>
        <v>112.66639059444236</v>
      </c>
      <c r="R7268" s="163">
        <f t="shared" si="1134"/>
        <v>1</v>
      </c>
      <c r="S7268" s="161">
        <f t="shared" si="1135"/>
        <v>6000000</v>
      </c>
      <c r="T7268" s="162">
        <f t="shared" si="1136"/>
        <v>188.96580833584517</v>
      </c>
      <c r="U7268" s="162">
        <f t="shared" si="1137"/>
        <v>113.83319529722118</v>
      </c>
      <c r="V7268" s="163">
        <f t="shared" si="1138"/>
        <v>1</v>
      </c>
      <c r="W7268" s="164">
        <f t="shared" si="1139"/>
        <v>271155172.06546587</v>
      </c>
      <c r="X7268" s="164">
        <f t="shared" si="1140"/>
        <v>300795678.23174393</v>
      </c>
    </row>
    <row r="7269" spans="10:24" x14ac:dyDescent="0.25">
      <c r="J7269">
        <v>7266</v>
      </c>
      <c r="K7269" s="43">
        <v>0.13368366801925735</v>
      </c>
      <c r="L7269">
        <v>0.82766790296964554</v>
      </c>
      <c r="M7269">
        <v>0.93142740875248364</v>
      </c>
      <c r="N7269" s="44">
        <v>0.31207943100504454</v>
      </c>
      <c r="O7269" s="161">
        <f t="shared" si="1131"/>
        <v>2000000</v>
      </c>
      <c r="P7269" s="162">
        <f t="shared" si="1132"/>
        <v>194.17484375067016</v>
      </c>
      <c r="Q7269" s="162">
        <f t="shared" si="1133"/>
        <v>164.73013123784804</v>
      </c>
      <c r="R7269" s="163">
        <f t="shared" si="1134"/>
        <v>1</v>
      </c>
      <c r="S7269" s="161">
        <f t="shared" si="1135"/>
        <v>2000000</v>
      </c>
      <c r="T7269" s="162">
        <f t="shared" si="1136"/>
        <v>194.72494791689005</v>
      </c>
      <c r="U7269" s="162">
        <f t="shared" si="1137"/>
        <v>139.86506561892401</v>
      </c>
      <c r="V7269" s="163">
        <f t="shared" si="1138"/>
        <v>1</v>
      </c>
      <c r="W7269" s="164">
        <f t="shared" si="1139"/>
        <v>8889425.0256442428</v>
      </c>
      <c r="X7269" s="164">
        <f t="shared" si="1140"/>
        <v>-40280235.404067919</v>
      </c>
    </row>
    <row r="7270" spans="10:24" x14ac:dyDescent="0.25">
      <c r="J7270">
        <v>7267</v>
      </c>
      <c r="K7270" s="43">
        <v>0.96448791434601566</v>
      </c>
      <c r="L7270">
        <v>0.23456740550860433</v>
      </c>
      <c r="M7270">
        <v>0.79744231812752198</v>
      </c>
      <c r="N7270" s="44">
        <v>0.55098929905553395</v>
      </c>
      <c r="O7270" s="161">
        <f t="shared" si="1131"/>
        <v>9000000</v>
      </c>
      <c r="P7270" s="162">
        <f t="shared" si="1132"/>
        <v>169.1416876551767</v>
      </c>
      <c r="Q7270" s="162">
        <f t="shared" si="1133"/>
        <v>151.65040461619017</v>
      </c>
      <c r="R7270" s="163">
        <f t="shared" si="1134"/>
        <v>1</v>
      </c>
      <c r="S7270" s="161">
        <f t="shared" si="1135"/>
        <v>9000000</v>
      </c>
      <c r="T7270" s="162">
        <f t="shared" si="1136"/>
        <v>186.38056255172557</v>
      </c>
      <c r="U7270" s="162">
        <f t="shared" si="1137"/>
        <v>133.3252023080951</v>
      </c>
      <c r="V7270" s="163">
        <f t="shared" si="1138"/>
        <v>1</v>
      </c>
      <c r="W7270" s="164">
        <f t="shared" si="1139"/>
        <v>107421547.35087872</v>
      </c>
      <c r="X7270" s="164">
        <f t="shared" si="1140"/>
        <v>327498242.19267428</v>
      </c>
    </row>
    <row r="7271" spans="10:24" x14ac:dyDescent="0.25">
      <c r="J7271">
        <v>7268</v>
      </c>
      <c r="K7271" s="43">
        <v>0.40771006064906223</v>
      </c>
      <c r="L7271">
        <v>0.4566534907729779</v>
      </c>
      <c r="M7271">
        <v>0.39245305420629062</v>
      </c>
      <c r="N7271" s="44">
        <v>0.23410070238688219</v>
      </c>
      <c r="O7271" s="161">
        <f t="shared" si="1131"/>
        <v>5000000</v>
      </c>
      <c r="P7271" s="162">
        <f t="shared" si="1132"/>
        <v>178.36697609475704</v>
      </c>
      <c r="Q7271" s="162">
        <f t="shared" si="1133"/>
        <v>129.54137615229143</v>
      </c>
      <c r="R7271" s="163">
        <f t="shared" si="1134"/>
        <v>1</v>
      </c>
      <c r="S7271" s="161">
        <f t="shared" si="1135"/>
        <v>6000000</v>
      </c>
      <c r="T7271" s="162">
        <f t="shared" si="1136"/>
        <v>189.45565869825234</v>
      </c>
      <c r="U7271" s="162">
        <f t="shared" si="1137"/>
        <v>122.27068807614572</v>
      </c>
      <c r="V7271" s="163">
        <f t="shared" si="1138"/>
        <v>1</v>
      </c>
      <c r="W7271" s="164">
        <f t="shared" si="1139"/>
        <v>194127999.71232802</v>
      </c>
      <c r="X7271" s="164">
        <f t="shared" si="1140"/>
        <v>253109823.73263973</v>
      </c>
    </row>
    <row r="7272" spans="10:24" x14ac:dyDescent="0.25">
      <c r="J7272">
        <v>7269</v>
      </c>
      <c r="K7272" s="43">
        <v>0.11022180006451032</v>
      </c>
      <c r="L7272">
        <v>5.161056836547373E-2</v>
      </c>
      <c r="M7272">
        <v>0.2114860352018334</v>
      </c>
      <c r="N7272" s="44">
        <v>0.71381647534323844</v>
      </c>
      <c r="O7272" s="161">
        <f t="shared" si="1131"/>
        <v>2000000</v>
      </c>
      <c r="P7272" s="162">
        <f t="shared" si="1132"/>
        <v>155.55848720983423</v>
      </c>
      <c r="Q7272" s="162">
        <f t="shared" si="1133"/>
        <v>118.97448651952655</v>
      </c>
      <c r="R7272" s="163">
        <f t="shared" si="1134"/>
        <v>1</v>
      </c>
      <c r="S7272" s="161">
        <f t="shared" si="1135"/>
        <v>2000000</v>
      </c>
      <c r="T7272" s="162">
        <f t="shared" si="1136"/>
        <v>181.85282906994473</v>
      </c>
      <c r="U7272" s="162">
        <f t="shared" si="1137"/>
        <v>116.98724325976328</v>
      </c>
      <c r="V7272" s="163">
        <f t="shared" si="1138"/>
        <v>1</v>
      </c>
      <c r="W7272" s="164">
        <f t="shared" si="1139"/>
        <v>23168001.380615354</v>
      </c>
      <c r="X7272" s="164">
        <f t="shared" si="1140"/>
        <v>-20268828.379637092</v>
      </c>
    </row>
    <row r="7273" spans="10:24" x14ac:dyDescent="0.25">
      <c r="J7273">
        <v>7270</v>
      </c>
      <c r="K7273" s="43">
        <v>0.18995768622585429</v>
      </c>
      <c r="L7273">
        <v>0.30216269453042799</v>
      </c>
      <c r="M7273">
        <v>0.7119538141103855</v>
      </c>
      <c r="N7273" s="44">
        <v>3.6353509619016067E-2</v>
      </c>
      <c r="O7273" s="161">
        <f t="shared" si="1131"/>
        <v>2000000</v>
      </c>
      <c r="P7273" s="162">
        <f t="shared" si="1132"/>
        <v>172.22714307433006</v>
      </c>
      <c r="Q7273" s="162">
        <f t="shared" si="1133"/>
        <v>146.18203232483836</v>
      </c>
      <c r="R7273" s="163">
        <f t="shared" si="1134"/>
        <v>1</v>
      </c>
      <c r="S7273" s="161">
        <f t="shared" si="1135"/>
        <v>5000000</v>
      </c>
      <c r="T7273" s="162">
        <f t="shared" si="1136"/>
        <v>187.40904769144336</v>
      </c>
      <c r="U7273" s="162">
        <f t="shared" si="1137"/>
        <v>130.59101616241918</v>
      </c>
      <c r="V7273" s="163">
        <f t="shared" si="1138"/>
        <v>0.9</v>
      </c>
      <c r="W7273" s="164">
        <f t="shared" si="1139"/>
        <v>2090221.4989833981</v>
      </c>
      <c r="X7273" s="164">
        <f t="shared" si="1140"/>
        <v>105681141.88060883</v>
      </c>
    </row>
    <row r="7274" spans="10:24" x14ac:dyDescent="0.25">
      <c r="J7274">
        <v>7271</v>
      </c>
      <c r="K7274" s="43">
        <v>0.59778897905949668</v>
      </c>
      <c r="L7274">
        <v>0.86529367182903028</v>
      </c>
      <c r="M7274">
        <v>0.56668293477836273</v>
      </c>
      <c r="N7274" s="44">
        <v>0.14972274450658885</v>
      </c>
      <c r="O7274" s="161">
        <f t="shared" si="1131"/>
        <v>6000000</v>
      </c>
      <c r="P7274" s="162">
        <f t="shared" si="1132"/>
        <v>196.56624231712783</v>
      </c>
      <c r="Q7274" s="162">
        <f t="shared" si="1133"/>
        <v>138.35870723689033</v>
      </c>
      <c r="R7274" s="163">
        <f t="shared" si="1134"/>
        <v>1</v>
      </c>
      <c r="S7274" s="161">
        <f t="shared" si="1135"/>
        <v>6000000</v>
      </c>
      <c r="T7274" s="162">
        <f t="shared" si="1136"/>
        <v>195.52208077237594</v>
      </c>
      <c r="U7274" s="162">
        <f t="shared" si="1137"/>
        <v>126.67935361844516</v>
      </c>
      <c r="V7274" s="163">
        <f t="shared" si="1138"/>
        <v>0.9</v>
      </c>
      <c r="W7274" s="164">
        <f t="shared" si="1139"/>
        <v>299245210.48142505</v>
      </c>
      <c r="X7274" s="164">
        <f t="shared" si="1140"/>
        <v>221750726.63122624</v>
      </c>
    </row>
    <row r="7275" spans="10:24" x14ac:dyDescent="0.25">
      <c r="J7275">
        <v>7272</v>
      </c>
      <c r="K7275" s="43">
        <v>0.36497203206746542</v>
      </c>
      <c r="L7275">
        <v>1.8121665421852229E-2</v>
      </c>
      <c r="M7275">
        <v>0.12062301630252925</v>
      </c>
      <c r="N7275" s="44">
        <v>0.66651603305234164</v>
      </c>
      <c r="O7275" s="161">
        <f t="shared" si="1131"/>
        <v>5000000</v>
      </c>
      <c r="P7275" s="162">
        <f t="shared" si="1132"/>
        <v>148.58719592261843</v>
      </c>
      <c r="Q7275" s="162">
        <f t="shared" si="1133"/>
        <v>111.56243958636226</v>
      </c>
      <c r="R7275" s="163">
        <f t="shared" si="1134"/>
        <v>1</v>
      </c>
      <c r="S7275" s="161">
        <f t="shared" si="1135"/>
        <v>6000000</v>
      </c>
      <c r="T7275" s="162">
        <f t="shared" si="1136"/>
        <v>179.52906530753947</v>
      </c>
      <c r="U7275" s="162">
        <f t="shared" si="1137"/>
        <v>113.28121979318112</v>
      </c>
      <c r="V7275" s="163">
        <f t="shared" si="1138"/>
        <v>1</v>
      </c>
      <c r="W7275" s="164">
        <f t="shared" si="1139"/>
        <v>135123781.68128088</v>
      </c>
      <c r="X7275" s="164">
        <f t="shared" si="1140"/>
        <v>247487073.08615005</v>
      </c>
    </row>
    <row r="7276" spans="10:24" x14ac:dyDescent="0.25">
      <c r="J7276">
        <v>7273</v>
      </c>
      <c r="K7276" s="43">
        <v>0.52586607456101198</v>
      </c>
      <c r="L7276">
        <v>0.63696390387608137</v>
      </c>
      <c r="M7276">
        <v>0.43033059411245433</v>
      </c>
      <c r="N7276" s="44">
        <v>0.34709530992323079</v>
      </c>
      <c r="O7276" s="161">
        <f t="shared" si="1131"/>
        <v>5000000</v>
      </c>
      <c r="P7276" s="162">
        <f t="shared" si="1132"/>
        <v>185.25532702517208</v>
      </c>
      <c r="Q7276" s="162">
        <f t="shared" si="1133"/>
        <v>131.48934878667978</v>
      </c>
      <c r="R7276" s="163">
        <f t="shared" si="1134"/>
        <v>1</v>
      </c>
      <c r="S7276" s="161">
        <f t="shared" si="1135"/>
        <v>6000000</v>
      </c>
      <c r="T7276" s="162">
        <f t="shared" si="1136"/>
        <v>191.75177567505736</v>
      </c>
      <c r="U7276" s="162">
        <f t="shared" si="1137"/>
        <v>123.24467439333989</v>
      </c>
      <c r="V7276" s="163">
        <f t="shared" si="1138"/>
        <v>1</v>
      </c>
      <c r="W7276" s="164">
        <f t="shared" si="1139"/>
        <v>218829891.19246149</v>
      </c>
      <c r="X7276" s="164">
        <f t="shared" si="1140"/>
        <v>261042607.69030482</v>
      </c>
    </row>
    <row r="7277" spans="10:24" x14ac:dyDescent="0.25">
      <c r="J7277">
        <v>7274</v>
      </c>
      <c r="K7277" s="43">
        <v>0.69663549050303231</v>
      </c>
      <c r="L7277">
        <v>0.77773981937855285</v>
      </c>
      <c r="M7277">
        <v>0.36308836000524025</v>
      </c>
      <c r="N7277" s="44">
        <v>0.79920768164006295</v>
      </c>
      <c r="O7277" s="161">
        <f t="shared" si="1131"/>
        <v>6000000</v>
      </c>
      <c r="P7277" s="162">
        <f t="shared" si="1132"/>
        <v>191.46873326710073</v>
      </c>
      <c r="Q7277" s="162">
        <f t="shared" si="1133"/>
        <v>127.99568319986999</v>
      </c>
      <c r="R7277" s="163">
        <f t="shared" si="1134"/>
        <v>1</v>
      </c>
      <c r="S7277" s="161">
        <f t="shared" si="1135"/>
        <v>7000000</v>
      </c>
      <c r="T7277" s="162">
        <f t="shared" si="1136"/>
        <v>193.8229110890336</v>
      </c>
      <c r="U7277" s="162">
        <f t="shared" si="1137"/>
        <v>121.497841599935</v>
      </c>
      <c r="V7277" s="163">
        <f t="shared" si="1138"/>
        <v>1</v>
      </c>
      <c r="W7277" s="164">
        <f t="shared" si="1139"/>
        <v>330838300.40338445</v>
      </c>
      <c r="X7277" s="164">
        <f t="shared" si="1140"/>
        <v>356275486.42369014</v>
      </c>
    </row>
    <row r="7278" spans="10:24" x14ac:dyDescent="0.25">
      <c r="J7278">
        <v>7275</v>
      </c>
      <c r="K7278" s="43">
        <v>0.1853209783603651</v>
      </c>
      <c r="L7278">
        <v>0.33934358687625932</v>
      </c>
      <c r="M7278">
        <v>0.3919823845985585</v>
      </c>
      <c r="N7278" s="44">
        <v>0.37119168998616969</v>
      </c>
      <c r="O7278" s="161">
        <f t="shared" si="1131"/>
        <v>2000000</v>
      </c>
      <c r="P7278" s="162">
        <f t="shared" si="1132"/>
        <v>173.7861710607007</v>
      </c>
      <c r="Q7278" s="162">
        <f t="shared" si="1133"/>
        <v>129.51688076054202</v>
      </c>
      <c r="R7278" s="163">
        <f t="shared" si="1134"/>
        <v>1</v>
      </c>
      <c r="S7278" s="161">
        <f t="shared" si="1135"/>
        <v>5000000</v>
      </c>
      <c r="T7278" s="162">
        <f t="shared" si="1136"/>
        <v>187.92872368690024</v>
      </c>
      <c r="U7278" s="162">
        <f t="shared" si="1137"/>
        <v>122.25844038027101</v>
      </c>
      <c r="V7278" s="163">
        <f t="shared" si="1138"/>
        <v>1</v>
      </c>
      <c r="W7278" s="164">
        <f t="shared" si="1139"/>
        <v>38538580.600317344</v>
      </c>
      <c r="X7278" s="164">
        <f t="shared" si="1140"/>
        <v>178351416.53314614</v>
      </c>
    </row>
    <row r="7279" spans="10:24" x14ac:dyDescent="0.25">
      <c r="J7279">
        <v>7276</v>
      </c>
      <c r="K7279" s="43">
        <v>0.24398413591409973</v>
      </c>
      <c r="L7279">
        <v>0.76208238681518192</v>
      </c>
      <c r="M7279">
        <v>0.83550473959574423</v>
      </c>
      <c r="N7279" s="44">
        <v>0.27445408132204752</v>
      </c>
      <c r="O7279" s="161">
        <f t="shared" si="1131"/>
        <v>2000000</v>
      </c>
      <c r="P7279" s="162">
        <f t="shared" si="1132"/>
        <v>190.69525527292149</v>
      </c>
      <c r="Q7279" s="162">
        <f t="shared" si="1133"/>
        <v>154.52298449573746</v>
      </c>
      <c r="R7279" s="163">
        <f t="shared" si="1134"/>
        <v>1</v>
      </c>
      <c r="S7279" s="161">
        <f t="shared" si="1135"/>
        <v>5000000</v>
      </c>
      <c r="T7279" s="162">
        <f t="shared" si="1136"/>
        <v>193.56508509097384</v>
      </c>
      <c r="U7279" s="162">
        <f t="shared" si="1137"/>
        <v>134.76149224786872</v>
      </c>
      <c r="V7279" s="163">
        <f t="shared" si="1138"/>
        <v>1</v>
      </c>
      <c r="W7279" s="164">
        <f t="shared" si="1139"/>
        <v>22344541.554368049</v>
      </c>
      <c r="X7279" s="164">
        <f t="shared" si="1140"/>
        <v>144017964.21552563</v>
      </c>
    </row>
    <row r="7280" spans="10:24" x14ac:dyDescent="0.25">
      <c r="J7280">
        <v>7277</v>
      </c>
      <c r="K7280" s="43">
        <v>0.37533761876482619</v>
      </c>
      <c r="L7280">
        <v>0.18324289530296145</v>
      </c>
      <c r="M7280">
        <v>0.59416546952429128</v>
      </c>
      <c r="N7280" s="44">
        <v>0.69803532158138926</v>
      </c>
      <c r="O7280" s="161">
        <f t="shared" si="1131"/>
        <v>5000000</v>
      </c>
      <c r="P7280" s="162">
        <f t="shared" si="1132"/>
        <v>166.45386650111507</v>
      </c>
      <c r="Q7280" s="162">
        <f t="shared" si="1133"/>
        <v>139.76546774344899</v>
      </c>
      <c r="R7280" s="163">
        <f t="shared" si="1134"/>
        <v>1</v>
      </c>
      <c r="S7280" s="161">
        <f t="shared" si="1135"/>
        <v>6000000</v>
      </c>
      <c r="T7280" s="162">
        <f t="shared" si="1136"/>
        <v>185.48462216703837</v>
      </c>
      <c r="U7280" s="162">
        <f t="shared" si="1137"/>
        <v>127.3827338717245</v>
      </c>
      <c r="V7280" s="163">
        <f t="shared" si="1138"/>
        <v>1</v>
      </c>
      <c r="W7280" s="164">
        <f t="shared" si="1139"/>
        <v>83441993.788330391</v>
      </c>
      <c r="X7280" s="164">
        <f t="shared" si="1140"/>
        <v>198611329.77188325</v>
      </c>
    </row>
    <row r="7281" spans="10:24" x14ac:dyDescent="0.25">
      <c r="J7281">
        <v>7278</v>
      </c>
      <c r="K7281" s="43">
        <v>0.22808826624780976</v>
      </c>
      <c r="L7281">
        <v>0.71533033628725384</v>
      </c>
      <c r="M7281">
        <v>2.013405792820977E-2</v>
      </c>
      <c r="N7281" s="44">
        <v>0.88742449711510385</v>
      </c>
      <c r="O7281" s="161">
        <f t="shared" si="1131"/>
        <v>2000000</v>
      </c>
      <c r="P7281" s="162">
        <f t="shared" si="1132"/>
        <v>188.53537161294196</v>
      </c>
      <c r="Q7281" s="162">
        <f t="shared" si="1133"/>
        <v>93.980240099905444</v>
      </c>
      <c r="R7281" s="163">
        <f t="shared" si="1134"/>
        <v>1</v>
      </c>
      <c r="S7281" s="161">
        <f t="shared" si="1135"/>
        <v>5000000</v>
      </c>
      <c r="T7281" s="162">
        <f t="shared" si="1136"/>
        <v>192.84512387098064</v>
      </c>
      <c r="U7281" s="162">
        <f t="shared" si="1137"/>
        <v>104.49012004995272</v>
      </c>
      <c r="V7281" s="163">
        <f t="shared" si="1138"/>
        <v>1</v>
      </c>
      <c r="W7281" s="164">
        <f t="shared" si="1139"/>
        <v>139110263.02607304</v>
      </c>
      <c r="X7281" s="164">
        <f t="shared" si="1140"/>
        <v>291775019.10513961</v>
      </c>
    </row>
    <row r="7282" spans="10:24" x14ac:dyDescent="0.25">
      <c r="J7282">
        <v>7279</v>
      </c>
      <c r="K7282" s="43">
        <v>0.18366927071453654</v>
      </c>
      <c r="L7282">
        <v>0.38024763038063203</v>
      </c>
      <c r="M7282">
        <v>0.9087554359361717</v>
      </c>
      <c r="N7282" s="44">
        <v>2.7653322745396225E-2</v>
      </c>
      <c r="O7282" s="161">
        <f t="shared" si="1131"/>
        <v>2000000</v>
      </c>
      <c r="P7282" s="162">
        <f t="shared" si="1132"/>
        <v>175.42754269772135</v>
      </c>
      <c r="Q7282" s="162">
        <f t="shared" si="1133"/>
        <v>161.66260108476195</v>
      </c>
      <c r="R7282" s="163">
        <f t="shared" si="1134"/>
        <v>1</v>
      </c>
      <c r="S7282" s="161">
        <f t="shared" si="1135"/>
        <v>5000000</v>
      </c>
      <c r="T7282" s="162">
        <f t="shared" si="1136"/>
        <v>188.47584756590712</v>
      </c>
      <c r="U7282" s="162">
        <f t="shared" si="1137"/>
        <v>138.33130054238097</v>
      </c>
      <c r="V7282" s="163">
        <f t="shared" si="1138"/>
        <v>0.9</v>
      </c>
      <c r="W7282" s="164">
        <f t="shared" si="1139"/>
        <v>-22470116.774081193</v>
      </c>
      <c r="X7282" s="164">
        <f t="shared" si="1140"/>
        <v>75650461.605867654</v>
      </c>
    </row>
    <row r="7283" spans="10:24" x14ac:dyDescent="0.25">
      <c r="J7283">
        <v>7280</v>
      </c>
      <c r="K7283" s="43">
        <v>9.7680180080718437E-2</v>
      </c>
      <c r="L7283">
        <v>0.20902783750734588</v>
      </c>
      <c r="M7283">
        <v>0.94856308323465754</v>
      </c>
      <c r="N7283" s="44">
        <v>0.89602342329042661</v>
      </c>
      <c r="O7283" s="161">
        <f t="shared" si="1131"/>
        <v>2000000</v>
      </c>
      <c r="P7283" s="162">
        <f t="shared" si="1132"/>
        <v>167.85301415377975</v>
      </c>
      <c r="Q7283" s="162">
        <f t="shared" si="1133"/>
        <v>167.62156271212524</v>
      </c>
      <c r="R7283" s="163">
        <f t="shared" si="1134"/>
        <v>1</v>
      </c>
      <c r="S7283" s="161">
        <f t="shared" si="1135"/>
        <v>2000000</v>
      </c>
      <c r="T7283" s="162">
        <f t="shared" si="1136"/>
        <v>185.95100471792659</v>
      </c>
      <c r="U7283" s="162">
        <f t="shared" si="1137"/>
        <v>141.31078135606262</v>
      </c>
      <c r="V7283" s="163">
        <f t="shared" si="1138"/>
        <v>1</v>
      </c>
      <c r="W7283" s="164">
        <f t="shared" si="1139"/>
        <v>-49537097.116690971</v>
      </c>
      <c r="X7283" s="164">
        <f t="shared" si="1140"/>
        <v>-60719553.276272058</v>
      </c>
    </row>
    <row r="7284" spans="10:24" x14ac:dyDescent="0.25">
      <c r="J7284">
        <v>7281</v>
      </c>
      <c r="K7284" s="43">
        <v>0.61272758346385692</v>
      </c>
      <c r="L7284">
        <v>0.39289575488971662</v>
      </c>
      <c r="M7284">
        <v>0.8495446139652616</v>
      </c>
      <c r="N7284" s="44">
        <v>0.93873916671201918</v>
      </c>
      <c r="O7284" s="161">
        <f t="shared" si="1131"/>
        <v>6000000</v>
      </c>
      <c r="P7284" s="162">
        <f t="shared" si="1132"/>
        <v>175.92330634978356</v>
      </c>
      <c r="Q7284" s="162">
        <f t="shared" si="1133"/>
        <v>155.68964493682532</v>
      </c>
      <c r="R7284" s="163">
        <f t="shared" si="1134"/>
        <v>1</v>
      </c>
      <c r="S7284" s="161">
        <f t="shared" si="1135"/>
        <v>7000000</v>
      </c>
      <c r="T7284" s="162">
        <f t="shared" si="1136"/>
        <v>188.64110211659451</v>
      </c>
      <c r="U7284" s="162">
        <f t="shared" si="1137"/>
        <v>135.34482246841267</v>
      </c>
      <c r="V7284" s="163">
        <f t="shared" si="1138"/>
        <v>1</v>
      </c>
      <c r="W7284" s="164">
        <f t="shared" si="1139"/>
        <v>71401968.477749452</v>
      </c>
      <c r="X7284" s="164">
        <f t="shared" si="1140"/>
        <v>223073957.53727287</v>
      </c>
    </row>
    <row r="7285" spans="10:24" x14ac:dyDescent="0.25">
      <c r="J7285">
        <v>7282</v>
      </c>
      <c r="K7285" s="43">
        <v>0.59045625674463575</v>
      </c>
      <c r="L7285">
        <v>0.65509007998749924</v>
      </c>
      <c r="M7285">
        <v>9.6366540700513315E-2</v>
      </c>
      <c r="N7285" s="44">
        <v>0.54467854158890672</v>
      </c>
      <c r="O7285" s="161">
        <f t="shared" si="1131"/>
        <v>6000000</v>
      </c>
      <c r="P7285" s="162">
        <f t="shared" si="1132"/>
        <v>185.98649353121928</v>
      </c>
      <c r="Q7285" s="162">
        <f t="shared" si="1133"/>
        <v>108.9492718979478</v>
      </c>
      <c r="R7285" s="163">
        <f t="shared" si="1134"/>
        <v>1</v>
      </c>
      <c r="S7285" s="161">
        <f t="shared" si="1135"/>
        <v>6000000</v>
      </c>
      <c r="T7285" s="162">
        <f t="shared" si="1136"/>
        <v>191.99549784373977</v>
      </c>
      <c r="U7285" s="162">
        <f t="shared" si="1137"/>
        <v>111.9746359489739</v>
      </c>
      <c r="V7285" s="163">
        <f t="shared" si="1138"/>
        <v>1</v>
      </c>
      <c r="W7285" s="164">
        <f t="shared" si="1139"/>
        <v>412223329.79962891</v>
      </c>
      <c r="X7285" s="164">
        <f t="shared" si="1140"/>
        <v>330125171.36859524</v>
      </c>
    </row>
    <row r="7286" spans="10:24" x14ac:dyDescent="0.25">
      <c r="J7286">
        <v>7283</v>
      </c>
      <c r="K7286" s="43">
        <v>0.99593277669784674</v>
      </c>
      <c r="L7286">
        <v>0.47068320719705381</v>
      </c>
      <c r="M7286">
        <v>0.42539270484844727</v>
      </c>
      <c r="N7286" s="44">
        <v>0.3758511867762323</v>
      </c>
      <c r="O7286" s="161">
        <f t="shared" si="1131"/>
        <v>9000000</v>
      </c>
      <c r="P7286" s="162">
        <f t="shared" si="1132"/>
        <v>178.89671148549556</v>
      </c>
      <c r="Q7286" s="162">
        <f t="shared" si="1133"/>
        <v>131.2376721131007</v>
      </c>
      <c r="R7286" s="163">
        <f t="shared" si="1134"/>
        <v>1</v>
      </c>
      <c r="S7286" s="161">
        <f t="shared" si="1135"/>
        <v>9000000</v>
      </c>
      <c r="T7286" s="162">
        <f t="shared" si="1136"/>
        <v>189.63223716183185</v>
      </c>
      <c r="U7286" s="162">
        <f t="shared" si="1137"/>
        <v>123.11883605655035</v>
      </c>
      <c r="V7286" s="163">
        <f t="shared" si="1138"/>
        <v>1</v>
      </c>
      <c r="W7286" s="164">
        <f t="shared" si="1139"/>
        <v>378931354.35155374</v>
      </c>
      <c r="X7286" s="164">
        <f t="shared" si="1140"/>
        <v>448620609.94753349</v>
      </c>
    </row>
    <row r="7287" spans="10:24" x14ac:dyDescent="0.25">
      <c r="J7287">
        <v>7284</v>
      </c>
      <c r="K7287" s="43">
        <v>0.23757353545468918</v>
      </c>
      <c r="L7287">
        <v>3.3334979538304665E-2</v>
      </c>
      <c r="M7287">
        <v>0.40324439087865505</v>
      </c>
      <c r="N7287" s="44">
        <v>3.6699203712564521E-2</v>
      </c>
      <c r="O7287" s="161">
        <f t="shared" si="1131"/>
        <v>2000000</v>
      </c>
      <c r="P7287" s="162">
        <f t="shared" si="1132"/>
        <v>152.49161310330777</v>
      </c>
      <c r="Q7287" s="162">
        <f t="shared" si="1133"/>
        <v>130.10083560611127</v>
      </c>
      <c r="R7287" s="163">
        <f t="shared" si="1134"/>
        <v>1</v>
      </c>
      <c r="S7287" s="161">
        <f t="shared" si="1135"/>
        <v>5000000</v>
      </c>
      <c r="T7287" s="162">
        <f t="shared" si="1136"/>
        <v>180.8305377011026</v>
      </c>
      <c r="U7287" s="162">
        <f t="shared" si="1137"/>
        <v>122.55041780305564</v>
      </c>
      <c r="V7287" s="163">
        <f t="shared" si="1138"/>
        <v>0.9</v>
      </c>
      <c r="W7287" s="164">
        <f t="shared" si="1139"/>
        <v>-5218445.0056070089</v>
      </c>
      <c r="X7287" s="164">
        <f t="shared" si="1140"/>
        <v>112260539.54121131</v>
      </c>
    </row>
    <row r="7288" spans="10:24" x14ac:dyDescent="0.25">
      <c r="J7288">
        <v>7285</v>
      </c>
      <c r="K7288" s="43">
        <v>0.42053786919557823</v>
      </c>
      <c r="L7288">
        <v>0.37472561008638594</v>
      </c>
      <c r="M7288">
        <v>0.40514118738119909</v>
      </c>
      <c r="N7288" s="44">
        <v>0.32578295268670243</v>
      </c>
      <c r="O7288" s="161">
        <f t="shared" si="1131"/>
        <v>5000000</v>
      </c>
      <c r="P7288" s="162">
        <f t="shared" si="1132"/>
        <v>175.20955412048974</v>
      </c>
      <c r="Q7288" s="162">
        <f t="shared" si="1133"/>
        <v>130.1987647021551</v>
      </c>
      <c r="R7288" s="163">
        <f t="shared" si="1134"/>
        <v>1</v>
      </c>
      <c r="S7288" s="161">
        <f t="shared" si="1135"/>
        <v>6000000</v>
      </c>
      <c r="T7288" s="162">
        <f t="shared" si="1136"/>
        <v>188.4031847068299</v>
      </c>
      <c r="U7288" s="162">
        <f t="shared" si="1137"/>
        <v>122.59938235107755</v>
      </c>
      <c r="V7288" s="163">
        <f t="shared" si="1138"/>
        <v>1</v>
      </c>
      <c r="W7288" s="164">
        <f t="shared" si="1139"/>
        <v>175053947.0916732</v>
      </c>
      <c r="X7288" s="164">
        <f t="shared" si="1140"/>
        <v>244822814.13451409</v>
      </c>
    </row>
    <row r="7289" spans="10:24" x14ac:dyDescent="0.25">
      <c r="J7289">
        <v>7286</v>
      </c>
      <c r="K7289" s="43">
        <v>0.93485286743430951</v>
      </c>
      <c r="L7289">
        <v>0.8645961039836374</v>
      </c>
      <c r="M7289">
        <v>0.2666816061292695</v>
      </c>
      <c r="N7289" s="44">
        <v>0.71455113658307956</v>
      </c>
      <c r="O7289" s="161">
        <f t="shared" si="1131"/>
        <v>7000000</v>
      </c>
      <c r="P7289" s="162">
        <f t="shared" si="1132"/>
        <v>196.5180630740401</v>
      </c>
      <c r="Q7289" s="162">
        <f t="shared" si="1133"/>
        <v>122.5423948412637</v>
      </c>
      <c r="R7289" s="163">
        <f t="shared" si="1134"/>
        <v>1</v>
      </c>
      <c r="S7289" s="161">
        <f t="shared" si="1135"/>
        <v>9000000</v>
      </c>
      <c r="T7289" s="162">
        <f t="shared" si="1136"/>
        <v>195.50602102468002</v>
      </c>
      <c r="U7289" s="162">
        <f t="shared" si="1137"/>
        <v>118.77119742063185</v>
      </c>
      <c r="V7289" s="163">
        <f t="shared" si="1138"/>
        <v>1</v>
      </c>
      <c r="W7289" s="164">
        <f t="shared" si="1139"/>
        <v>467829677.62943482</v>
      </c>
      <c r="X7289" s="164">
        <f t="shared" si="1140"/>
        <v>540613412.43643355</v>
      </c>
    </row>
    <row r="7290" spans="10:24" x14ac:dyDescent="0.25">
      <c r="J7290">
        <v>7287</v>
      </c>
      <c r="K7290" s="43">
        <v>0.67181191918257188</v>
      </c>
      <c r="L7290">
        <v>0.18424199460707347</v>
      </c>
      <c r="M7290">
        <v>0.41148740437944986</v>
      </c>
      <c r="N7290" s="44">
        <v>0.51681723132493251</v>
      </c>
      <c r="O7290" s="161">
        <f t="shared" si="1131"/>
        <v>6000000</v>
      </c>
      <c r="P7290" s="162">
        <f t="shared" si="1132"/>
        <v>166.51024934822709</v>
      </c>
      <c r="Q7290" s="162">
        <f t="shared" si="1133"/>
        <v>130.52559039142045</v>
      </c>
      <c r="R7290" s="163">
        <f t="shared" si="1134"/>
        <v>1</v>
      </c>
      <c r="S7290" s="161">
        <f t="shared" si="1135"/>
        <v>7000000</v>
      </c>
      <c r="T7290" s="162">
        <f t="shared" si="1136"/>
        <v>185.50341644940903</v>
      </c>
      <c r="U7290" s="162">
        <f t="shared" si="1137"/>
        <v>122.76279519571023</v>
      </c>
      <c r="V7290" s="163">
        <f t="shared" si="1138"/>
        <v>1</v>
      </c>
      <c r="W7290" s="164">
        <f t="shared" si="1139"/>
        <v>165907953.74083984</v>
      </c>
      <c r="X7290" s="164">
        <f t="shared" si="1140"/>
        <v>289184348.77589166</v>
      </c>
    </row>
    <row r="7291" spans="10:24" x14ac:dyDescent="0.25">
      <c r="J7291">
        <v>7288</v>
      </c>
      <c r="K7291" s="43">
        <v>0.28004910359720869</v>
      </c>
      <c r="L7291">
        <v>0.92916166966524594</v>
      </c>
      <c r="M7291">
        <v>0.5895594418592861</v>
      </c>
      <c r="N7291" s="44">
        <v>0.75639410052258915</v>
      </c>
      <c r="O7291" s="161">
        <f t="shared" si="1131"/>
        <v>2000000</v>
      </c>
      <c r="P7291" s="162">
        <f t="shared" si="1132"/>
        <v>202.04363798644482</v>
      </c>
      <c r="Q7291" s="162">
        <f t="shared" si="1133"/>
        <v>139.52823689624537</v>
      </c>
      <c r="R7291" s="163">
        <f t="shared" si="1134"/>
        <v>1</v>
      </c>
      <c r="S7291" s="161">
        <f t="shared" si="1135"/>
        <v>5000000</v>
      </c>
      <c r="T7291" s="162">
        <f t="shared" si="1136"/>
        <v>197.34787932881494</v>
      </c>
      <c r="U7291" s="162">
        <f t="shared" si="1137"/>
        <v>127.26411844812269</v>
      </c>
      <c r="V7291" s="163">
        <f t="shared" si="1138"/>
        <v>1</v>
      </c>
      <c r="W7291" s="164">
        <f t="shared" si="1139"/>
        <v>75030802.180398896</v>
      </c>
      <c r="X7291" s="164">
        <f t="shared" si="1140"/>
        <v>200418804.40346128</v>
      </c>
    </row>
    <row r="7292" spans="10:24" x14ac:dyDescent="0.25">
      <c r="J7292">
        <v>7289</v>
      </c>
      <c r="K7292" s="43">
        <v>0.33278374454805293</v>
      </c>
      <c r="L7292">
        <v>0.88306171495247154</v>
      </c>
      <c r="M7292">
        <v>0.88044137004614942</v>
      </c>
      <c r="N7292" s="44">
        <v>0.48150007804337058</v>
      </c>
      <c r="O7292" s="161">
        <f t="shared" si="1131"/>
        <v>5000000</v>
      </c>
      <c r="P7292" s="162">
        <f t="shared" si="1132"/>
        <v>197.85648274470213</v>
      </c>
      <c r="Q7292" s="162">
        <f t="shared" si="1133"/>
        <v>158.54392124950627</v>
      </c>
      <c r="R7292" s="163">
        <f t="shared" si="1134"/>
        <v>1</v>
      </c>
      <c r="S7292" s="161">
        <f t="shared" si="1135"/>
        <v>6000000</v>
      </c>
      <c r="T7292" s="162">
        <f t="shared" si="1136"/>
        <v>195.9521609149007</v>
      </c>
      <c r="U7292" s="162">
        <f t="shared" si="1137"/>
        <v>136.77196062475315</v>
      </c>
      <c r="V7292" s="163">
        <f t="shared" si="1138"/>
        <v>1</v>
      </c>
      <c r="W7292" s="164">
        <f t="shared" si="1139"/>
        <v>146562807.47597933</v>
      </c>
      <c r="X7292" s="164">
        <f t="shared" si="1140"/>
        <v>205081201.74088532</v>
      </c>
    </row>
    <row r="7293" spans="10:24" x14ac:dyDescent="0.25">
      <c r="J7293">
        <v>7290</v>
      </c>
      <c r="K7293" s="43">
        <v>0.60876319761994846</v>
      </c>
      <c r="L7293">
        <v>0.36586396643749031</v>
      </c>
      <c r="M7293">
        <v>0.43142324519873498</v>
      </c>
      <c r="N7293" s="44">
        <v>0.8157068698092661</v>
      </c>
      <c r="O7293" s="161">
        <f t="shared" si="1131"/>
        <v>6000000</v>
      </c>
      <c r="P7293" s="162">
        <f t="shared" si="1132"/>
        <v>174.8575814505393</v>
      </c>
      <c r="Q7293" s="162">
        <f t="shared" si="1133"/>
        <v>131.54496311129455</v>
      </c>
      <c r="R7293" s="163">
        <f t="shared" si="1134"/>
        <v>1</v>
      </c>
      <c r="S7293" s="161">
        <f t="shared" si="1135"/>
        <v>7000000</v>
      </c>
      <c r="T7293" s="162">
        <f t="shared" si="1136"/>
        <v>188.28586048351309</v>
      </c>
      <c r="U7293" s="162">
        <f t="shared" si="1137"/>
        <v>123.27248155564727</v>
      </c>
      <c r="V7293" s="163">
        <f t="shared" si="1138"/>
        <v>1</v>
      </c>
      <c r="W7293" s="164">
        <f t="shared" si="1139"/>
        <v>209875710.03546849</v>
      </c>
      <c r="X7293" s="164">
        <f t="shared" si="1140"/>
        <v>305093652.49506068</v>
      </c>
    </row>
    <row r="7294" spans="10:24" x14ac:dyDescent="0.25">
      <c r="J7294">
        <v>7291</v>
      </c>
      <c r="K7294" s="43">
        <v>0.2431271716025788</v>
      </c>
      <c r="L7294">
        <v>0.5245914462001221</v>
      </c>
      <c r="M7294">
        <v>0.22579664230615204</v>
      </c>
      <c r="N7294" s="44">
        <v>0.65327307665484735</v>
      </c>
      <c r="O7294" s="161">
        <f t="shared" si="1131"/>
        <v>2000000</v>
      </c>
      <c r="P7294" s="162">
        <f t="shared" si="1132"/>
        <v>180.92521054273567</v>
      </c>
      <c r="Q7294" s="162">
        <f t="shared" si="1133"/>
        <v>119.94477128597521</v>
      </c>
      <c r="R7294" s="163">
        <f t="shared" si="1134"/>
        <v>1</v>
      </c>
      <c r="S7294" s="161">
        <f t="shared" si="1135"/>
        <v>5000000</v>
      </c>
      <c r="T7294" s="162">
        <f t="shared" si="1136"/>
        <v>190.30840351424521</v>
      </c>
      <c r="U7294" s="162">
        <f t="shared" si="1137"/>
        <v>117.4723856429876</v>
      </c>
      <c r="V7294" s="163">
        <f t="shared" si="1138"/>
        <v>1</v>
      </c>
      <c r="W7294" s="164">
        <f t="shared" si="1139"/>
        <v>71960878.513520926</v>
      </c>
      <c r="X7294" s="164">
        <f t="shared" si="1140"/>
        <v>214180089.35628808</v>
      </c>
    </row>
    <row r="7295" spans="10:24" x14ac:dyDescent="0.25">
      <c r="J7295">
        <v>7292</v>
      </c>
      <c r="K7295" s="43">
        <v>0.45629095368466477</v>
      </c>
      <c r="L7295">
        <v>0.77128999780409357</v>
      </c>
      <c r="M7295">
        <v>3.0018253012501384E-2</v>
      </c>
      <c r="N7295" s="44">
        <v>0.24381383738803442</v>
      </c>
      <c r="O7295" s="161">
        <f t="shared" si="1131"/>
        <v>5000000</v>
      </c>
      <c r="P7295" s="162">
        <f t="shared" si="1132"/>
        <v>191.14652812904151</v>
      </c>
      <c r="Q7295" s="162">
        <f t="shared" si="1133"/>
        <v>97.389491707106799</v>
      </c>
      <c r="R7295" s="163">
        <f t="shared" si="1134"/>
        <v>1</v>
      </c>
      <c r="S7295" s="161">
        <f t="shared" si="1135"/>
        <v>6000000</v>
      </c>
      <c r="T7295" s="162">
        <f t="shared" si="1136"/>
        <v>193.71550937634717</v>
      </c>
      <c r="U7295" s="162">
        <f t="shared" si="1137"/>
        <v>106.1947458535534</v>
      </c>
      <c r="V7295" s="163">
        <f t="shared" si="1138"/>
        <v>1</v>
      </c>
      <c r="W7295" s="164">
        <f t="shared" si="1139"/>
        <v>418785182.10967356</v>
      </c>
      <c r="X7295" s="164">
        <f t="shared" si="1140"/>
        <v>375124581.13676262</v>
      </c>
    </row>
    <row r="7296" spans="10:24" x14ac:dyDescent="0.25">
      <c r="J7296">
        <v>7293</v>
      </c>
      <c r="K7296" s="43">
        <v>0.76145024593647503</v>
      </c>
      <c r="L7296">
        <v>0.6674348331655463</v>
      </c>
      <c r="M7296">
        <v>0.79637371621975717</v>
      </c>
      <c r="N7296" s="44">
        <v>0.2062407765858445</v>
      </c>
      <c r="O7296" s="161">
        <f t="shared" si="1131"/>
        <v>7000000</v>
      </c>
      <c r="P7296" s="162">
        <f t="shared" si="1132"/>
        <v>186.4926139972533</v>
      </c>
      <c r="Q7296" s="162">
        <f t="shared" si="1133"/>
        <v>151.57476390831519</v>
      </c>
      <c r="R7296" s="163">
        <f t="shared" si="1134"/>
        <v>1</v>
      </c>
      <c r="S7296" s="161">
        <f t="shared" si="1135"/>
        <v>7000000</v>
      </c>
      <c r="T7296" s="162">
        <f t="shared" si="1136"/>
        <v>192.1642046657511</v>
      </c>
      <c r="U7296" s="162">
        <f t="shared" si="1137"/>
        <v>133.28738195415761</v>
      </c>
      <c r="V7296" s="163">
        <f t="shared" si="1138"/>
        <v>1</v>
      </c>
      <c r="W7296" s="164">
        <f t="shared" si="1139"/>
        <v>194424950.62256676</v>
      </c>
      <c r="X7296" s="164">
        <f t="shared" si="1140"/>
        <v>262137758.98115444</v>
      </c>
    </row>
    <row r="7297" spans="10:24" x14ac:dyDescent="0.25">
      <c r="J7297">
        <v>7294</v>
      </c>
      <c r="K7297" s="43">
        <v>0.92353434605105433</v>
      </c>
      <c r="L7297">
        <v>0.53064280199514213</v>
      </c>
      <c r="M7297">
        <v>0.9252344119657101</v>
      </c>
      <c r="N7297" s="44">
        <v>0.34994057024672032</v>
      </c>
      <c r="O7297" s="161">
        <f t="shared" si="1131"/>
        <v>7000000</v>
      </c>
      <c r="P7297" s="162">
        <f t="shared" si="1132"/>
        <v>181.15328696332466</v>
      </c>
      <c r="Q7297" s="162">
        <f t="shared" si="1133"/>
        <v>163.82378843349142</v>
      </c>
      <c r="R7297" s="163">
        <f t="shared" si="1134"/>
        <v>1</v>
      </c>
      <c r="S7297" s="161">
        <f t="shared" si="1135"/>
        <v>9000000</v>
      </c>
      <c r="T7297" s="162">
        <f t="shared" si="1136"/>
        <v>190.3844289877749</v>
      </c>
      <c r="U7297" s="162">
        <f t="shared" si="1137"/>
        <v>139.41189421674571</v>
      </c>
      <c r="V7297" s="163">
        <f t="shared" si="1138"/>
        <v>1</v>
      </c>
      <c r="W7297" s="164">
        <f t="shared" si="1139"/>
        <v>71306489.708832711</v>
      </c>
      <c r="X7297" s="164">
        <f t="shared" si="1140"/>
        <v>308752812.93926269</v>
      </c>
    </row>
    <row r="7298" spans="10:24" x14ac:dyDescent="0.25">
      <c r="J7298">
        <v>7295</v>
      </c>
      <c r="K7298" s="43">
        <v>0.77673261918604897</v>
      </c>
      <c r="L7298">
        <v>0.68208723592335385</v>
      </c>
      <c r="M7298">
        <v>0.92887642087099043</v>
      </c>
      <c r="N7298" s="44">
        <v>0.86805463974766806</v>
      </c>
      <c r="O7298" s="161">
        <f t="shared" si="1131"/>
        <v>7000000</v>
      </c>
      <c r="P7298" s="162">
        <f t="shared" si="1132"/>
        <v>187.10315136058691</v>
      </c>
      <c r="Q7298" s="162">
        <f t="shared" si="1133"/>
        <v>164.34947991045226</v>
      </c>
      <c r="R7298" s="163">
        <f t="shared" si="1134"/>
        <v>1</v>
      </c>
      <c r="S7298" s="161">
        <f t="shared" si="1135"/>
        <v>7000000</v>
      </c>
      <c r="T7298" s="162">
        <f t="shared" si="1136"/>
        <v>192.36771712019564</v>
      </c>
      <c r="U7298" s="162">
        <f t="shared" si="1137"/>
        <v>139.67473995522613</v>
      </c>
      <c r="V7298" s="163">
        <f t="shared" si="1138"/>
        <v>1</v>
      </c>
      <c r="W7298" s="164">
        <f t="shared" si="1139"/>
        <v>109275700.15094253</v>
      </c>
      <c r="X7298" s="164">
        <f t="shared" si="1140"/>
        <v>218850840.15478653</v>
      </c>
    </row>
    <row r="7299" spans="10:24" x14ac:dyDescent="0.25">
      <c r="J7299">
        <v>7296</v>
      </c>
      <c r="K7299" s="43">
        <v>0.80252962222508495</v>
      </c>
      <c r="L7299">
        <v>0.13569018851259607</v>
      </c>
      <c r="M7299">
        <v>0.83163647660678475</v>
      </c>
      <c r="N7299" s="44">
        <v>0.78564943823100486</v>
      </c>
      <c r="O7299" s="161">
        <f t="shared" si="1131"/>
        <v>7000000</v>
      </c>
      <c r="P7299" s="162">
        <f t="shared" si="1132"/>
        <v>163.50166117894804</v>
      </c>
      <c r="Q7299" s="162">
        <f t="shared" si="1133"/>
        <v>154.21304503502708</v>
      </c>
      <c r="R7299" s="163">
        <f t="shared" si="1134"/>
        <v>1</v>
      </c>
      <c r="S7299" s="161">
        <f t="shared" si="1135"/>
        <v>7000000</v>
      </c>
      <c r="T7299" s="162">
        <f t="shared" si="1136"/>
        <v>184.50055372631601</v>
      </c>
      <c r="U7299" s="162">
        <f t="shared" si="1137"/>
        <v>134.60652251751355</v>
      </c>
      <c r="V7299" s="163">
        <f t="shared" si="1138"/>
        <v>1</v>
      </c>
      <c r="W7299" s="164">
        <f t="shared" si="1139"/>
        <v>15020313.007446729</v>
      </c>
      <c r="X7299" s="164">
        <f t="shared" si="1140"/>
        <v>199258218.46161723</v>
      </c>
    </row>
    <row r="7300" spans="10:24" x14ac:dyDescent="0.25">
      <c r="J7300">
        <v>7297</v>
      </c>
      <c r="K7300" s="43">
        <v>0.6457761052375105</v>
      </c>
      <c r="L7300">
        <v>0.85697275323781519</v>
      </c>
      <c r="M7300">
        <v>0.10544648184173411</v>
      </c>
      <c r="N7300" s="44">
        <v>0.53976261870050402</v>
      </c>
      <c r="O7300" s="161">
        <f t="shared" si="1131"/>
        <v>6000000</v>
      </c>
      <c r="P7300" s="162">
        <f t="shared" si="1132"/>
        <v>196.00225456453256</v>
      </c>
      <c r="Q7300" s="162">
        <f t="shared" si="1133"/>
        <v>109.97772412434439</v>
      </c>
      <c r="R7300" s="163">
        <f t="shared" si="1134"/>
        <v>1</v>
      </c>
      <c r="S7300" s="161">
        <f t="shared" si="1135"/>
        <v>7000000</v>
      </c>
      <c r="T7300" s="162">
        <f t="shared" si="1136"/>
        <v>195.33408485484418</v>
      </c>
      <c r="U7300" s="162">
        <f t="shared" si="1137"/>
        <v>112.48886206217219</v>
      </c>
      <c r="V7300" s="163">
        <f t="shared" si="1138"/>
        <v>1</v>
      </c>
      <c r="W7300" s="164">
        <f t="shared" si="1139"/>
        <v>466147182.64112902</v>
      </c>
      <c r="X7300" s="164">
        <f t="shared" si="1140"/>
        <v>429916559.54870391</v>
      </c>
    </row>
    <row r="7301" spans="10:24" x14ac:dyDescent="0.25">
      <c r="J7301">
        <v>7298</v>
      </c>
      <c r="K7301" s="43">
        <v>6.5287840280399467E-2</v>
      </c>
      <c r="L7301">
        <v>0.37774692213604188</v>
      </c>
      <c r="M7301">
        <v>0.74953200998739189</v>
      </c>
      <c r="N7301" s="44">
        <v>0.33095517405729447</v>
      </c>
      <c r="O7301" s="161">
        <f t="shared" ref="O7301:O7364" si="1141">VLOOKUP(K7301,$E$5:$H$10,4)</f>
        <v>2000000</v>
      </c>
      <c r="P7301" s="162">
        <f t="shared" ref="P7301:P7364" si="1142">_xlfn.NORM.INV(L7301,$E$12,$E$13)</f>
        <v>175.32894652900728</v>
      </c>
      <c r="Q7301" s="162">
        <f t="shared" ref="Q7301:Q7364" si="1143">_xlfn.NORM.INV(M7301,$E$15,$E$16)</f>
        <v>148.46035558370613</v>
      </c>
      <c r="R7301" s="163">
        <f t="shared" ref="R7301:R7364" si="1144">VLOOKUP(N7301,$E$19:$H$21,4)</f>
        <v>1</v>
      </c>
      <c r="S7301" s="161">
        <f t="shared" ref="S7301:S7364" si="1145">VLOOKUP(K7301,$G$5:$H$10,2)</f>
        <v>2000000</v>
      </c>
      <c r="T7301" s="162">
        <f t="shared" ref="T7301:T7364" si="1146">_xlfn.NORM.INV(L7301,$G$12,$G$13)</f>
        <v>188.44298217633576</v>
      </c>
      <c r="U7301" s="162">
        <f t="shared" ref="U7301:U7364" si="1147">_xlfn.NORM.INV(M7301,$G$15,$G$16)</f>
        <v>131.73017779185307</v>
      </c>
      <c r="V7301" s="163">
        <f t="shared" ref="V7301:V7364" si="1148">VLOOKUP(N7301,$G$19:$H$21,2)</f>
        <v>1</v>
      </c>
      <c r="W7301" s="164">
        <f t="shared" ref="W7301:W7364" si="1149">O7301*(P7301-Q7301)*R7301-$D$23-$D$24</f>
        <v>3737181.8906022981</v>
      </c>
      <c r="X7301" s="164">
        <f t="shared" ref="X7301:X7364" si="1150">S7301*(T7301-U7301)*V7301-$F$23-$F$24</f>
        <v>-36574391.231034607</v>
      </c>
    </row>
    <row r="7302" spans="10:24" x14ac:dyDescent="0.25">
      <c r="J7302">
        <v>7299</v>
      </c>
      <c r="K7302" s="43">
        <v>8.2936321267825353E-2</v>
      </c>
      <c r="L7302">
        <v>0.38194251735313423</v>
      </c>
      <c r="M7302">
        <v>0.10396093952064311</v>
      </c>
      <c r="N7302" s="44">
        <v>0.6739135889741269</v>
      </c>
      <c r="O7302" s="161">
        <f t="shared" si="1141"/>
        <v>2000000</v>
      </c>
      <c r="P7302" s="162">
        <f t="shared" si="1142"/>
        <v>175.49425510543037</v>
      </c>
      <c r="Q7302" s="162">
        <f t="shared" si="1143"/>
        <v>109.81399367401831</v>
      </c>
      <c r="R7302" s="163">
        <f t="shared" si="1144"/>
        <v>1</v>
      </c>
      <c r="S7302" s="161">
        <f t="shared" si="1145"/>
        <v>2000000</v>
      </c>
      <c r="T7302" s="162">
        <f t="shared" si="1146"/>
        <v>188.49808503514345</v>
      </c>
      <c r="U7302" s="162">
        <f t="shared" si="1147"/>
        <v>112.40699683700916</v>
      </c>
      <c r="V7302" s="163">
        <f t="shared" si="1148"/>
        <v>1</v>
      </c>
      <c r="W7302" s="164">
        <f t="shared" si="1149"/>
        <v>81360522.862824127</v>
      </c>
      <c r="X7302" s="164">
        <f t="shared" si="1150"/>
        <v>2182176.3962685764</v>
      </c>
    </row>
    <row r="7303" spans="10:24" x14ac:dyDescent="0.25">
      <c r="J7303">
        <v>7300</v>
      </c>
      <c r="K7303" s="43">
        <v>0.20994521422199486</v>
      </c>
      <c r="L7303">
        <v>0.28249615369587577</v>
      </c>
      <c r="M7303">
        <v>0.61907696790499522</v>
      </c>
      <c r="N7303" s="44">
        <v>0.13571532270347098</v>
      </c>
      <c r="O7303" s="161">
        <f t="shared" si="1141"/>
        <v>2000000</v>
      </c>
      <c r="P7303" s="162">
        <f t="shared" si="1142"/>
        <v>171.36836781229326</v>
      </c>
      <c r="Q7303" s="162">
        <f t="shared" si="1143"/>
        <v>141.06114941852744</v>
      </c>
      <c r="R7303" s="163">
        <f t="shared" si="1144"/>
        <v>1</v>
      </c>
      <c r="S7303" s="161">
        <f t="shared" si="1145"/>
        <v>5000000</v>
      </c>
      <c r="T7303" s="162">
        <f t="shared" si="1146"/>
        <v>187.12278927076443</v>
      </c>
      <c r="U7303" s="162">
        <f t="shared" si="1147"/>
        <v>128.0305747092637</v>
      </c>
      <c r="V7303" s="163">
        <f t="shared" si="1148"/>
        <v>0.9</v>
      </c>
      <c r="W7303" s="164">
        <f t="shared" si="1149"/>
        <v>10614436.787531644</v>
      </c>
      <c r="X7303" s="164">
        <f t="shared" si="1150"/>
        <v>115914965.52675328</v>
      </c>
    </row>
    <row r="7304" spans="10:24" x14ac:dyDescent="0.25">
      <c r="J7304">
        <v>7301</v>
      </c>
      <c r="K7304" s="43">
        <v>0.43838446251757945</v>
      </c>
      <c r="L7304">
        <v>0.36533553321861323</v>
      </c>
      <c r="M7304">
        <v>0.63577131981241886</v>
      </c>
      <c r="N7304" s="44">
        <v>0.16955278071169855</v>
      </c>
      <c r="O7304" s="161">
        <f t="shared" si="1141"/>
        <v>5000000</v>
      </c>
      <c r="P7304" s="162">
        <f t="shared" si="1142"/>
        <v>174.83650499531856</v>
      </c>
      <c r="Q7304" s="162">
        <f t="shared" si="1143"/>
        <v>141.9435663157698</v>
      </c>
      <c r="R7304" s="163">
        <f t="shared" si="1144"/>
        <v>1</v>
      </c>
      <c r="S7304" s="161">
        <f t="shared" si="1145"/>
        <v>6000000</v>
      </c>
      <c r="T7304" s="162">
        <f t="shared" si="1146"/>
        <v>188.27883499843952</v>
      </c>
      <c r="U7304" s="162">
        <f t="shared" si="1147"/>
        <v>128.47178315788491</v>
      </c>
      <c r="V7304" s="163">
        <f t="shared" si="1148"/>
        <v>0.9</v>
      </c>
      <c r="W7304" s="164">
        <f t="shared" si="1149"/>
        <v>114464693.39774382</v>
      </c>
      <c r="X7304" s="164">
        <f t="shared" si="1150"/>
        <v>172958079.93899488</v>
      </c>
    </row>
    <row r="7305" spans="10:24" x14ac:dyDescent="0.25">
      <c r="J7305">
        <v>7302</v>
      </c>
      <c r="K7305" s="43">
        <v>0.11281001235470467</v>
      </c>
      <c r="L7305">
        <v>0.25397437719084015</v>
      </c>
      <c r="M7305">
        <v>0.52930645416284106</v>
      </c>
      <c r="N7305" s="44">
        <v>0.58537339548744072</v>
      </c>
      <c r="O7305" s="161">
        <f t="shared" si="1141"/>
        <v>2000000</v>
      </c>
      <c r="P7305" s="162">
        <f t="shared" si="1142"/>
        <v>170.06947413924306</v>
      </c>
      <c r="Q7305" s="162">
        <f t="shared" si="1143"/>
        <v>136.47053164671584</v>
      </c>
      <c r="R7305" s="163">
        <f t="shared" si="1144"/>
        <v>1</v>
      </c>
      <c r="S7305" s="161">
        <f t="shared" si="1145"/>
        <v>2000000</v>
      </c>
      <c r="T7305" s="162">
        <f t="shared" si="1146"/>
        <v>186.68982471308101</v>
      </c>
      <c r="U7305" s="162">
        <f t="shared" si="1147"/>
        <v>125.73526582335792</v>
      </c>
      <c r="V7305" s="163">
        <f t="shared" si="1148"/>
        <v>1</v>
      </c>
      <c r="W7305" s="164">
        <f t="shared" si="1149"/>
        <v>17197884.985054433</v>
      </c>
      <c r="X7305" s="164">
        <f t="shared" si="1150"/>
        <v>-28090882.22055383</v>
      </c>
    </row>
    <row r="7306" spans="10:24" x14ac:dyDescent="0.25">
      <c r="J7306">
        <v>7303</v>
      </c>
      <c r="K7306" s="43">
        <v>0.69177522457646567</v>
      </c>
      <c r="L7306">
        <v>0.27948799376966615</v>
      </c>
      <c r="M7306">
        <v>0.64515251313871402</v>
      </c>
      <c r="N7306" s="44">
        <v>0.49878610525649292</v>
      </c>
      <c r="O7306" s="161">
        <f t="shared" si="1141"/>
        <v>6000000</v>
      </c>
      <c r="P7306" s="162">
        <f t="shared" si="1142"/>
        <v>171.23455216869843</v>
      </c>
      <c r="Q7306" s="162">
        <f t="shared" si="1143"/>
        <v>142.4453156137628</v>
      </c>
      <c r="R7306" s="163">
        <f t="shared" si="1144"/>
        <v>1</v>
      </c>
      <c r="S7306" s="161">
        <f t="shared" si="1145"/>
        <v>7000000</v>
      </c>
      <c r="T7306" s="162">
        <f t="shared" si="1146"/>
        <v>187.0781840562328</v>
      </c>
      <c r="U7306" s="162">
        <f t="shared" si="1147"/>
        <v>128.72265780688139</v>
      </c>
      <c r="V7306" s="163">
        <f t="shared" si="1148"/>
        <v>1</v>
      </c>
      <c r="W7306" s="164">
        <f t="shared" si="1149"/>
        <v>122735419.32961378</v>
      </c>
      <c r="X7306" s="164">
        <f t="shared" si="1150"/>
        <v>258488683.74545991</v>
      </c>
    </row>
    <row r="7307" spans="10:24" x14ac:dyDescent="0.25">
      <c r="J7307">
        <v>7304</v>
      </c>
      <c r="K7307" s="43">
        <v>0.32400171915322185</v>
      </c>
      <c r="L7307">
        <v>0.28040960505174772</v>
      </c>
      <c r="M7307">
        <v>5.5579140827586526E-2</v>
      </c>
      <c r="N7307" s="44">
        <v>8.9206618940101401E-2</v>
      </c>
      <c r="O7307" s="161">
        <f t="shared" si="1141"/>
        <v>5000000</v>
      </c>
      <c r="P7307" s="162">
        <f t="shared" si="1142"/>
        <v>171.27562300493639</v>
      </c>
      <c r="Q7307" s="162">
        <f t="shared" si="1143"/>
        <v>103.13982977191546</v>
      </c>
      <c r="R7307" s="163">
        <f t="shared" si="1144"/>
        <v>1</v>
      </c>
      <c r="S7307" s="161">
        <f t="shared" si="1145"/>
        <v>6000000</v>
      </c>
      <c r="T7307" s="162">
        <f t="shared" si="1146"/>
        <v>187.0918743349788</v>
      </c>
      <c r="U7307" s="162">
        <f t="shared" si="1147"/>
        <v>109.06991488595773</v>
      </c>
      <c r="V7307" s="163">
        <f t="shared" si="1148"/>
        <v>0.9</v>
      </c>
      <c r="W7307" s="164">
        <f t="shared" si="1149"/>
        <v>290678966.16510469</v>
      </c>
      <c r="X7307" s="164">
        <f t="shared" si="1150"/>
        <v>271318581.02471381</v>
      </c>
    </row>
    <row r="7308" spans="10:24" x14ac:dyDescent="0.25">
      <c r="J7308">
        <v>7305</v>
      </c>
      <c r="K7308" s="43">
        <v>0.30076785599970712</v>
      </c>
      <c r="L7308">
        <v>0.45737223942536531</v>
      </c>
      <c r="M7308">
        <v>0.47660701074557055</v>
      </c>
      <c r="N7308" s="44">
        <v>0.48550735539002254</v>
      </c>
      <c r="O7308" s="161">
        <f t="shared" si="1141"/>
        <v>5000000</v>
      </c>
      <c r="P7308" s="162">
        <f t="shared" si="1142"/>
        <v>178.3941585903994</v>
      </c>
      <c r="Q7308" s="162">
        <f t="shared" si="1143"/>
        <v>133.82657656777548</v>
      </c>
      <c r="R7308" s="163">
        <f t="shared" si="1144"/>
        <v>1</v>
      </c>
      <c r="S7308" s="161">
        <f t="shared" si="1145"/>
        <v>6000000</v>
      </c>
      <c r="T7308" s="162">
        <f t="shared" si="1146"/>
        <v>189.46471953013312</v>
      </c>
      <c r="U7308" s="162">
        <f t="shared" si="1147"/>
        <v>124.41328828388774</v>
      </c>
      <c r="V7308" s="163">
        <f t="shared" si="1148"/>
        <v>1</v>
      </c>
      <c r="W7308" s="164">
        <f t="shared" si="1149"/>
        <v>172837910.11311963</v>
      </c>
      <c r="X7308" s="164">
        <f t="shared" si="1150"/>
        <v>240308587.47747231</v>
      </c>
    </row>
    <row r="7309" spans="10:24" x14ac:dyDescent="0.25">
      <c r="J7309">
        <v>7306</v>
      </c>
      <c r="K7309" s="43">
        <v>0.8621401451014562</v>
      </c>
      <c r="L7309">
        <v>0.88507728367491156</v>
      </c>
      <c r="M7309">
        <v>0.76524321728198874</v>
      </c>
      <c r="N7309" s="44">
        <v>0.55286920453066768</v>
      </c>
      <c r="O7309" s="161">
        <f t="shared" si="1141"/>
        <v>7000000</v>
      </c>
      <c r="P7309" s="162">
        <f t="shared" si="1142"/>
        <v>198.01135668654146</v>
      </c>
      <c r="Q7309" s="162">
        <f t="shared" si="1143"/>
        <v>149.46541480547984</v>
      </c>
      <c r="R7309" s="163">
        <f t="shared" si="1144"/>
        <v>1</v>
      </c>
      <c r="S7309" s="161">
        <f t="shared" si="1145"/>
        <v>7000000</v>
      </c>
      <c r="T7309" s="162">
        <f t="shared" si="1146"/>
        <v>196.0037855621805</v>
      </c>
      <c r="U7309" s="162">
        <f t="shared" si="1147"/>
        <v>132.23270740273992</v>
      </c>
      <c r="V7309" s="163">
        <f t="shared" si="1148"/>
        <v>1</v>
      </c>
      <c r="W7309" s="164">
        <f t="shared" si="1149"/>
        <v>289821593.16743135</v>
      </c>
      <c r="X7309" s="164">
        <f t="shared" si="1150"/>
        <v>296397547.11608404</v>
      </c>
    </row>
    <row r="7310" spans="10:24" x14ac:dyDescent="0.25">
      <c r="J7310">
        <v>7307</v>
      </c>
      <c r="K7310" s="43">
        <v>0.99385364889620131</v>
      </c>
      <c r="L7310">
        <v>0.69100295613574958</v>
      </c>
      <c r="M7310">
        <v>0.43172657509754686</v>
      </c>
      <c r="N7310" s="44">
        <v>0.33235553242789007</v>
      </c>
      <c r="O7310" s="161">
        <f t="shared" si="1141"/>
        <v>9000000</v>
      </c>
      <c r="P7310" s="162">
        <f t="shared" si="1142"/>
        <v>187.48042882815668</v>
      </c>
      <c r="Q7310" s="162">
        <f t="shared" si="1143"/>
        <v>131.56039739973977</v>
      </c>
      <c r="R7310" s="163">
        <f t="shared" si="1144"/>
        <v>1</v>
      </c>
      <c r="S7310" s="161">
        <f t="shared" si="1145"/>
        <v>9000000</v>
      </c>
      <c r="T7310" s="162">
        <f t="shared" si="1146"/>
        <v>192.49347627605221</v>
      </c>
      <c r="U7310" s="162">
        <f t="shared" si="1147"/>
        <v>123.28019869986989</v>
      </c>
      <c r="V7310" s="163">
        <f t="shared" si="1148"/>
        <v>1</v>
      </c>
      <c r="W7310" s="164">
        <f t="shared" si="1149"/>
        <v>453280282.85575217</v>
      </c>
      <c r="X7310" s="164">
        <f t="shared" si="1150"/>
        <v>472919498.18564093</v>
      </c>
    </row>
    <row r="7311" spans="10:24" x14ac:dyDescent="0.25">
      <c r="J7311">
        <v>7308</v>
      </c>
      <c r="K7311" s="43">
        <v>0.83338229438904587</v>
      </c>
      <c r="L7311">
        <v>0.30360667360796556</v>
      </c>
      <c r="M7311">
        <v>0.98428055466676645</v>
      </c>
      <c r="N7311" s="44">
        <v>0.4778980272565041</v>
      </c>
      <c r="O7311" s="161">
        <f t="shared" si="1141"/>
        <v>7000000</v>
      </c>
      <c r="P7311" s="162">
        <f t="shared" si="1142"/>
        <v>172.28917090804424</v>
      </c>
      <c r="Q7311" s="162">
        <f t="shared" si="1143"/>
        <v>178.02945848783312</v>
      </c>
      <c r="R7311" s="163">
        <f t="shared" si="1144"/>
        <v>1</v>
      </c>
      <c r="S7311" s="161">
        <f t="shared" si="1145"/>
        <v>7000000</v>
      </c>
      <c r="T7311" s="162">
        <f t="shared" si="1146"/>
        <v>187.42972363601476</v>
      </c>
      <c r="U7311" s="162">
        <f t="shared" si="1147"/>
        <v>146.51472924391658</v>
      </c>
      <c r="V7311" s="163">
        <f t="shared" si="1148"/>
        <v>1</v>
      </c>
      <c r="W7311" s="164">
        <f t="shared" si="1149"/>
        <v>-90182013.058522195</v>
      </c>
      <c r="X7311" s="164">
        <f t="shared" si="1150"/>
        <v>136404960.74468726</v>
      </c>
    </row>
    <row r="7312" spans="10:24" x14ac:dyDescent="0.25">
      <c r="J7312">
        <v>7309</v>
      </c>
      <c r="K7312" s="43">
        <v>7.5498097401316411E-2</v>
      </c>
      <c r="L7312">
        <v>0.35357500548211507</v>
      </c>
      <c r="M7312">
        <v>0.85149838552674206</v>
      </c>
      <c r="N7312" s="44">
        <v>0.81106341317448938</v>
      </c>
      <c r="O7312" s="161">
        <f t="shared" si="1141"/>
        <v>2000000</v>
      </c>
      <c r="P7312" s="162">
        <f t="shared" si="1142"/>
        <v>174.36470321822361</v>
      </c>
      <c r="Q7312" s="162">
        <f t="shared" si="1143"/>
        <v>155.85762783446486</v>
      </c>
      <c r="R7312" s="163">
        <f t="shared" si="1144"/>
        <v>1</v>
      </c>
      <c r="S7312" s="161">
        <f t="shared" si="1145"/>
        <v>2000000</v>
      </c>
      <c r="T7312" s="162">
        <f t="shared" si="1146"/>
        <v>188.12156773940788</v>
      </c>
      <c r="U7312" s="162">
        <f t="shared" si="1147"/>
        <v>135.42881391723242</v>
      </c>
      <c r="V7312" s="163">
        <f t="shared" si="1148"/>
        <v>1</v>
      </c>
      <c r="W7312" s="164">
        <f t="shared" si="1149"/>
        <v>-12985849.232482508</v>
      </c>
      <c r="X7312" s="164">
        <f t="shared" si="1150"/>
        <v>-44614492.355649084</v>
      </c>
    </row>
    <row r="7313" spans="10:24" x14ac:dyDescent="0.25">
      <c r="J7313">
        <v>7310</v>
      </c>
      <c r="K7313" s="43">
        <v>0.55619462907970796</v>
      </c>
      <c r="L7313">
        <v>0.91231869609589511</v>
      </c>
      <c r="M7313">
        <v>0.51597214440539785</v>
      </c>
      <c r="N7313" s="44">
        <v>0.16252657409452653</v>
      </c>
      <c r="O7313" s="161">
        <f t="shared" si="1141"/>
        <v>6000000</v>
      </c>
      <c r="P7313" s="162">
        <f t="shared" si="1142"/>
        <v>200.32758732659073</v>
      </c>
      <c r="Q7313" s="162">
        <f t="shared" si="1143"/>
        <v>135.80093860907189</v>
      </c>
      <c r="R7313" s="163">
        <f t="shared" si="1144"/>
        <v>1</v>
      </c>
      <c r="S7313" s="161">
        <f t="shared" si="1145"/>
        <v>6000000</v>
      </c>
      <c r="T7313" s="162">
        <f t="shared" si="1146"/>
        <v>196.77586244219691</v>
      </c>
      <c r="U7313" s="162">
        <f t="shared" si="1147"/>
        <v>125.40046930453595</v>
      </c>
      <c r="V7313" s="163">
        <f t="shared" si="1148"/>
        <v>0.9</v>
      </c>
      <c r="W7313" s="164">
        <f t="shared" si="1149"/>
        <v>337159892.30511302</v>
      </c>
      <c r="X7313" s="164">
        <f t="shared" si="1150"/>
        <v>235427122.94336921</v>
      </c>
    </row>
    <row r="7314" spans="10:24" x14ac:dyDescent="0.25">
      <c r="J7314">
        <v>7311</v>
      </c>
      <c r="K7314" s="43">
        <v>0.22787873557070015</v>
      </c>
      <c r="L7314">
        <v>0.80543740008023446</v>
      </c>
      <c r="M7314">
        <v>0.15697487808338539</v>
      </c>
      <c r="N7314" s="44">
        <v>0.68277169451154118</v>
      </c>
      <c r="O7314" s="161">
        <f t="shared" si="1141"/>
        <v>2000000</v>
      </c>
      <c r="P7314" s="162">
        <f t="shared" si="1142"/>
        <v>192.91807355373513</v>
      </c>
      <c r="Q7314" s="162">
        <f t="shared" si="1143"/>
        <v>114.86062351976354</v>
      </c>
      <c r="R7314" s="163">
        <f t="shared" si="1144"/>
        <v>1</v>
      </c>
      <c r="S7314" s="161">
        <f t="shared" si="1145"/>
        <v>5000000</v>
      </c>
      <c r="T7314" s="162">
        <f t="shared" si="1146"/>
        <v>194.30602451791171</v>
      </c>
      <c r="U7314" s="162">
        <f t="shared" si="1147"/>
        <v>114.93031175988177</v>
      </c>
      <c r="V7314" s="163">
        <f t="shared" si="1148"/>
        <v>1</v>
      </c>
      <c r="W7314" s="164">
        <f t="shared" si="1149"/>
        <v>106114900.06794319</v>
      </c>
      <c r="X7314" s="164">
        <f t="shared" si="1150"/>
        <v>246878563.79014969</v>
      </c>
    </row>
    <row r="7315" spans="10:24" x14ac:dyDescent="0.25">
      <c r="J7315">
        <v>7312</v>
      </c>
      <c r="K7315" s="43">
        <v>0.95365831147289548</v>
      </c>
      <c r="L7315">
        <v>0.62155860960229703</v>
      </c>
      <c r="M7315">
        <v>0.1050450670777896</v>
      </c>
      <c r="N7315" s="44">
        <v>0.12418208543084841</v>
      </c>
      <c r="O7315" s="161">
        <f t="shared" si="1141"/>
        <v>9000000</v>
      </c>
      <c r="P7315" s="162">
        <f t="shared" si="1142"/>
        <v>184.64365239935853</v>
      </c>
      <c r="Q7315" s="162">
        <f t="shared" si="1143"/>
        <v>109.93364736143646</v>
      </c>
      <c r="R7315" s="163">
        <f t="shared" si="1144"/>
        <v>1</v>
      </c>
      <c r="S7315" s="161">
        <f t="shared" si="1145"/>
        <v>9000000</v>
      </c>
      <c r="T7315" s="162">
        <f t="shared" si="1146"/>
        <v>191.54788413311951</v>
      </c>
      <c r="U7315" s="162">
        <f t="shared" si="1147"/>
        <v>112.46682368071822</v>
      </c>
      <c r="V7315" s="163">
        <f t="shared" si="1148"/>
        <v>0.9</v>
      </c>
      <c r="W7315" s="164">
        <f t="shared" si="1149"/>
        <v>622390045.3412987</v>
      </c>
      <c r="X7315" s="164">
        <f t="shared" si="1150"/>
        <v>490556589.66445053</v>
      </c>
    </row>
    <row r="7316" spans="10:24" x14ac:dyDescent="0.25">
      <c r="J7316">
        <v>7313</v>
      </c>
      <c r="K7316" s="43">
        <v>0.21846338194615988</v>
      </c>
      <c r="L7316">
        <v>0.58109209273938733</v>
      </c>
      <c r="M7316">
        <v>0.50061399320803113</v>
      </c>
      <c r="N7316" s="44">
        <v>0.72838948590367125</v>
      </c>
      <c r="O7316" s="161">
        <f t="shared" si="1141"/>
        <v>2000000</v>
      </c>
      <c r="P7316" s="162">
        <f t="shared" si="1142"/>
        <v>183.07032157422915</v>
      </c>
      <c r="Q7316" s="162">
        <f t="shared" si="1143"/>
        <v>135.03078106686542</v>
      </c>
      <c r="R7316" s="163">
        <f t="shared" si="1144"/>
        <v>1</v>
      </c>
      <c r="S7316" s="161">
        <f t="shared" si="1145"/>
        <v>5000000</v>
      </c>
      <c r="T7316" s="162">
        <f t="shared" si="1146"/>
        <v>191.02344052474305</v>
      </c>
      <c r="U7316" s="162">
        <f t="shared" si="1147"/>
        <v>125.01539053343271</v>
      </c>
      <c r="V7316" s="163">
        <f t="shared" si="1148"/>
        <v>1</v>
      </c>
      <c r="W7316" s="164">
        <f t="shared" si="1149"/>
        <v>46079081.014727473</v>
      </c>
      <c r="X7316" s="164">
        <f t="shared" si="1150"/>
        <v>180040249.95655173</v>
      </c>
    </row>
    <row r="7317" spans="10:24" x14ac:dyDescent="0.25">
      <c r="J7317">
        <v>7314</v>
      </c>
      <c r="K7317" s="43">
        <v>0.31237555381524906</v>
      </c>
      <c r="L7317">
        <v>0.65079613358905397</v>
      </c>
      <c r="M7317">
        <v>0.38857128416239894</v>
      </c>
      <c r="N7317" s="44">
        <v>8.8324517440815264E-2</v>
      </c>
      <c r="O7317" s="161">
        <f t="shared" si="1141"/>
        <v>5000000</v>
      </c>
      <c r="P7317" s="162">
        <f t="shared" si="1142"/>
        <v>185.81206129715741</v>
      </c>
      <c r="Q7317" s="162">
        <f t="shared" si="1143"/>
        <v>129.3391059102002</v>
      </c>
      <c r="R7317" s="163">
        <f t="shared" si="1144"/>
        <v>1</v>
      </c>
      <c r="S7317" s="161">
        <f t="shared" si="1145"/>
        <v>6000000</v>
      </c>
      <c r="T7317" s="162">
        <f t="shared" si="1146"/>
        <v>191.93735376571914</v>
      </c>
      <c r="U7317" s="162">
        <f t="shared" si="1147"/>
        <v>122.1695529551001</v>
      </c>
      <c r="V7317" s="163">
        <f t="shared" si="1148"/>
        <v>0.9</v>
      </c>
      <c r="W7317" s="164">
        <f t="shared" si="1149"/>
        <v>232364776.93478602</v>
      </c>
      <c r="X7317" s="164">
        <f t="shared" si="1150"/>
        <v>226746124.37734282</v>
      </c>
    </row>
    <row r="7318" spans="10:24" x14ac:dyDescent="0.25">
      <c r="J7318">
        <v>7315</v>
      </c>
      <c r="K7318" s="43">
        <v>0.12258604521396821</v>
      </c>
      <c r="L7318">
        <v>0.38145866376195015</v>
      </c>
      <c r="M7318">
        <v>2.3036532500438134E-2</v>
      </c>
      <c r="N7318" s="44">
        <v>0.84709449818953775</v>
      </c>
      <c r="O7318" s="161">
        <f t="shared" si="1141"/>
        <v>2000000</v>
      </c>
      <c r="P7318" s="162">
        <f t="shared" si="1142"/>
        <v>175.47521930092717</v>
      </c>
      <c r="Q7318" s="162">
        <f t="shared" si="1143"/>
        <v>95.105533687947741</v>
      </c>
      <c r="R7318" s="163">
        <f t="shared" si="1144"/>
        <v>1</v>
      </c>
      <c r="S7318" s="161">
        <f t="shared" si="1145"/>
        <v>2000000</v>
      </c>
      <c r="T7318" s="162">
        <f t="shared" si="1146"/>
        <v>188.49173976697571</v>
      </c>
      <c r="U7318" s="162">
        <f t="shared" si="1147"/>
        <v>105.05276684397387</v>
      </c>
      <c r="V7318" s="163">
        <f t="shared" si="1148"/>
        <v>1</v>
      </c>
      <c r="W7318" s="164">
        <f t="shared" si="1149"/>
        <v>110739371.22595885</v>
      </c>
      <c r="X7318" s="164">
        <f t="shared" si="1150"/>
        <v>16877945.846003681</v>
      </c>
    </row>
    <row r="7319" spans="10:24" x14ac:dyDescent="0.25">
      <c r="J7319">
        <v>7316</v>
      </c>
      <c r="K7319" s="43">
        <v>0.22081669307770657</v>
      </c>
      <c r="L7319">
        <v>0.25553463572216473</v>
      </c>
      <c r="M7319">
        <v>0.85671712781442799</v>
      </c>
      <c r="N7319" s="44">
        <v>7.1399167508473083E-2</v>
      </c>
      <c r="O7319" s="161">
        <f t="shared" si="1141"/>
        <v>2000000</v>
      </c>
      <c r="P7319" s="162">
        <f t="shared" si="1142"/>
        <v>170.14239536596332</v>
      </c>
      <c r="Q7319" s="162">
        <f t="shared" si="1143"/>
        <v>156.31371398567853</v>
      </c>
      <c r="R7319" s="163">
        <f t="shared" si="1144"/>
        <v>1</v>
      </c>
      <c r="S7319" s="161">
        <f t="shared" si="1145"/>
        <v>5000000</v>
      </c>
      <c r="T7319" s="162">
        <f t="shared" si="1146"/>
        <v>186.71413178865444</v>
      </c>
      <c r="U7319" s="162">
        <f t="shared" si="1147"/>
        <v>135.65685699283927</v>
      </c>
      <c r="V7319" s="163">
        <f t="shared" si="1148"/>
        <v>0.9</v>
      </c>
      <c r="W7319" s="164">
        <f t="shared" si="1149"/>
        <v>-22342637.239430416</v>
      </c>
      <c r="X7319" s="164">
        <f t="shared" si="1150"/>
        <v>79757736.581168294</v>
      </c>
    </row>
    <row r="7320" spans="10:24" x14ac:dyDescent="0.25">
      <c r="J7320">
        <v>7317</v>
      </c>
      <c r="K7320" s="43">
        <v>3.1832733007229885E-2</v>
      </c>
      <c r="L7320">
        <v>0.56617643170586784</v>
      </c>
      <c r="M7320">
        <v>0.6921974685201806</v>
      </c>
      <c r="N7320" s="44">
        <v>0.79772022240595608</v>
      </c>
      <c r="O7320" s="161">
        <f t="shared" si="1141"/>
        <v>1000000</v>
      </c>
      <c r="P7320" s="162">
        <f t="shared" si="1142"/>
        <v>182.49971783885312</v>
      </c>
      <c r="Q7320" s="162">
        <f t="shared" si="1143"/>
        <v>145.04177586437683</v>
      </c>
      <c r="R7320" s="163">
        <f t="shared" si="1144"/>
        <v>1</v>
      </c>
      <c r="S7320" s="161">
        <f t="shared" si="1145"/>
        <v>1000000</v>
      </c>
      <c r="T7320" s="162">
        <f t="shared" si="1146"/>
        <v>190.83323927961771</v>
      </c>
      <c r="U7320" s="162">
        <f t="shared" si="1147"/>
        <v>130.02088793218843</v>
      </c>
      <c r="V7320" s="163">
        <f t="shared" si="1148"/>
        <v>1</v>
      </c>
      <c r="W7320" s="164">
        <f t="shared" si="1149"/>
        <v>-12542058.025523715</v>
      </c>
      <c r="X7320" s="164">
        <f t="shared" si="1150"/>
        <v>-89187648.652570724</v>
      </c>
    </row>
    <row r="7321" spans="10:24" x14ac:dyDescent="0.25">
      <c r="J7321">
        <v>7318</v>
      </c>
      <c r="K7321" s="43">
        <v>0.11778243181649739</v>
      </c>
      <c r="L7321">
        <v>0.91567851084097307</v>
      </c>
      <c r="M7321">
        <v>0.44968842567484957</v>
      </c>
      <c r="N7321" s="44">
        <v>0.93394967942697837</v>
      </c>
      <c r="O7321" s="161">
        <f t="shared" si="1141"/>
        <v>2000000</v>
      </c>
      <c r="P7321" s="162">
        <f t="shared" si="1142"/>
        <v>200.6486592469719</v>
      </c>
      <c r="Q7321" s="162">
        <f t="shared" si="1143"/>
        <v>132.47102844802964</v>
      </c>
      <c r="R7321" s="163">
        <f t="shared" si="1144"/>
        <v>1</v>
      </c>
      <c r="S7321" s="161">
        <f t="shared" si="1145"/>
        <v>2000000</v>
      </c>
      <c r="T7321" s="162">
        <f t="shared" si="1146"/>
        <v>196.88288641565731</v>
      </c>
      <c r="U7321" s="162">
        <f t="shared" si="1147"/>
        <v>123.73551422401482</v>
      </c>
      <c r="V7321" s="163">
        <f t="shared" si="1148"/>
        <v>1</v>
      </c>
      <c r="W7321" s="164">
        <f t="shared" si="1149"/>
        <v>86355261.597884536</v>
      </c>
      <c r="X7321" s="164">
        <f t="shared" si="1150"/>
        <v>-3705255.616715014</v>
      </c>
    </row>
    <row r="7322" spans="10:24" x14ac:dyDescent="0.25">
      <c r="J7322">
        <v>7319</v>
      </c>
      <c r="K7322" s="43">
        <v>0.52448914808510638</v>
      </c>
      <c r="L7322">
        <v>0.13745137357674453</v>
      </c>
      <c r="M7322">
        <v>0.55931480762426933</v>
      </c>
      <c r="N7322" s="44">
        <v>0.93387668359744713</v>
      </c>
      <c r="O7322" s="161">
        <f t="shared" si="1141"/>
        <v>5000000</v>
      </c>
      <c r="P7322" s="162">
        <f t="shared" si="1142"/>
        <v>163.62237656617916</v>
      </c>
      <c r="Q7322" s="162">
        <f t="shared" si="1143"/>
        <v>137.98464470447419</v>
      </c>
      <c r="R7322" s="163">
        <f t="shared" si="1144"/>
        <v>1</v>
      </c>
      <c r="S7322" s="161">
        <f t="shared" si="1145"/>
        <v>6000000</v>
      </c>
      <c r="T7322" s="162">
        <f t="shared" si="1146"/>
        <v>184.54079218872639</v>
      </c>
      <c r="U7322" s="162">
        <f t="shared" si="1147"/>
        <v>126.4923223522371</v>
      </c>
      <c r="V7322" s="163">
        <f t="shared" si="1148"/>
        <v>1</v>
      </c>
      <c r="W7322" s="164">
        <f t="shared" si="1149"/>
        <v>78188659.308524817</v>
      </c>
      <c r="X7322" s="164">
        <f t="shared" si="1150"/>
        <v>198290819.01893574</v>
      </c>
    </row>
    <row r="7323" spans="10:24" x14ac:dyDescent="0.25">
      <c r="J7323">
        <v>7320</v>
      </c>
      <c r="K7323" s="43">
        <v>3.8976915043245741E-2</v>
      </c>
      <c r="L7323">
        <v>0.44988427458499369</v>
      </c>
      <c r="M7323">
        <v>0.442311169636739</v>
      </c>
      <c r="N7323" s="44">
        <v>0.33656550871636071</v>
      </c>
      <c r="O7323" s="161">
        <f t="shared" si="1141"/>
        <v>1000000</v>
      </c>
      <c r="P7323" s="162">
        <f t="shared" si="1142"/>
        <v>178.11069401712456</v>
      </c>
      <c r="Q7323" s="162">
        <f t="shared" si="1143"/>
        <v>132.09775734847241</v>
      </c>
      <c r="R7323" s="163">
        <f t="shared" si="1144"/>
        <v>1</v>
      </c>
      <c r="S7323" s="161">
        <f t="shared" si="1145"/>
        <v>1000000</v>
      </c>
      <c r="T7323" s="162">
        <f t="shared" si="1146"/>
        <v>189.37023133904151</v>
      </c>
      <c r="U7323" s="162">
        <f t="shared" si="1147"/>
        <v>123.54887867423621</v>
      </c>
      <c r="V7323" s="163">
        <f t="shared" si="1148"/>
        <v>1</v>
      </c>
      <c r="W7323" s="164">
        <f t="shared" si="1149"/>
        <v>-3987063.3313478529</v>
      </c>
      <c r="X7323" s="164">
        <f t="shared" si="1150"/>
        <v>-84178647.335194707</v>
      </c>
    </row>
    <row r="7324" spans="10:24" x14ac:dyDescent="0.25">
      <c r="J7324">
        <v>7321</v>
      </c>
      <c r="K7324" s="43">
        <v>0.46411085430617438</v>
      </c>
      <c r="L7324">
        <v>0.91569257220308831</v>
      </c>
      <c r="M7324">
        <v>0.89806285673236108</v>
      </c>
      <c r="N7324" s="44">
        <v>0.49315344584558785</v>
      </c>
      <c r="O7324" s="161">
        <f t="shared" si="1141"/>
        <v>5000000</v>
      </c>
      <c r="P7324" s="162">
        <f t="shared" si="1142"/>
        <v>200.6500229574805</v>
      </c>
      <c r="Q7324" s="162">
        <f t="shared" si="1143"/>
        <v>160.41181459873573</v>
      </c>
      <c r="R7324" s="163">
        <f t="shared" si="1144"/>
        <v>1</v>
      </c>
      <c r="S7324" s="161">
        <f t="shared" si="1145"/>
        <v>6000000</v>
      </c>
      <c r="T7324" s="162">
        <f t="shared" si="1146"/>
        <v>196.88334098582683</v>
      </c>
      <c r="U7324" s="162">
        <f t="shared" si="1147"/>
        <v>137.70590729936785</v>
      </c>
      <c r="V7324" s="163">
        <f t="shared" si="1148"/>
        <v>1</v>
      </c>
      <c r="W7324" s="164">
        <f t="shared" si="1149"/>
        <v>151191041.79372385</v>
      </c>
      <c r="X7324" s="164">
        <f t="shared" si="1150"/>
        <v>205064602.11875391</v>
      </c>
    </row>
    <row r="7325" spans="10:24" x14ac:dyDescent="0.25">
      <c r="J7325">
        <v>7322</v>
      </c>
      <c r="K7325" s="43">
        <v>8.9029907243043382E-3</v>
      </c>
      <c r="L7325">
        <v>8.0864744254095178E-2</v>
      </c>
      <c r="M7325">
        <v>0.97865481985474811</v>
      </c>
      <c r="N7325" s="44">
        <v>0.30427390926006681</v>
      </c>
      <c r="O7325" s="161">
        <f t="shared" si="1141"/>
        <v>1000000</v>
      </c>
      <c r="P7325" s="162">
        <f t="shared" si="1142"/>
        <v>159.01082270868332</v>
      </c>
      <c r="Q7325" s="162">
        <f t="shared" si="1143"/>
        <v>175.53453596335623</v>
      </c>
      <c r="R7325" s="163">
        <f t="shared" si="1144"/>
        <v>1</v>
      </c>
      <c r="S7325" s="161">
        <f t="shared" si="1145"/>
        <v>1000000</v>
      </c>
      <c r="T7325" s="162">
        <f t="shared" si="1146"/>
        <v>183.0036075695611</v>
      </c>
      <c r="U7325" s="162">
        <f t="shared" si="1147"/>
        <v>145.26726798167812</v>
      </c>
      <c r="V7325" s="163">
        <f t="shared" si="1148"/>
        <v>1</v>
      </c>
      <c r="W7325" s="164">
        <f t="shared" si="1149"/>
        <v>-66523713.254672915</v>
      </c>
      <c r="X7325" s="164">
        <f t="shared" si="1150"/>
        <v>-112263660.41211702</v>
      </c>
    </row>
    <row r="7326" spans="10:24" x14ac:dyDescent="0.25">
      <c r="J7326">
        <v>7323</v>
      </c>
      <c r="K7326" s="43">
        <v>0.6361234249637856</v>
      </c>
      <c r="L7326">
        <v>0.61182773640474508</v>
      </c>
      <c r="M7326">
        <v>0.37582202197966974</v>
      </c>
      <c r="N7326" s="44">
        <v>0.28369359932525495</v>
      </c>
      <c r="O7326" s="161">
        <f t="shared" si="1141"/>
        <v>6000000</v>
      </c>
      <c r="P7326" s="162">
        <f t="shared" si="1142"/>
        <v>184.26128898917986</v>
      </c>
      <c r="Q7326" s="162">
        <f t="shared" si="1143"/>
        <v>128.67055392104797</v>
      </c>
      <c r="R7326" s="163">
        <f t="shared" si="1144"/>
        <v>1</v>
      </c>
      <c r="S7326" s="161">
        <f t="shared" si="1145"/>
        <v>7000000</v>
      </c>
      <c r="T7326" s="162">
        <f t="shared" si="1146"/>
        <v>191.42042966305996</v>
      </c>
      <c r="U7326" s="162">
        <f t="shared" si="1147"/>
        <v>121.83527696052398</v>
      </c>
      <c r="V7326" s="163">
        <f t="shared" si="1148"/>
        <v>1</v>
      </c>
      <c r="W7326" s="164">
        <f t="shared" si="1149"/>
        <v>283544410.40879136</v>
      </c>
      <c r="X7326" s="164">
        <f t="shared" si="1150"/>
        <v>337096068.91775185</v>
      </c>
    </row>
    <row r="7327" spans="10:24" x14ac:dyDescent="0.25">
      <c r="J7327">
        <v>7324</v>
      </c>
      <c r="K7327" s="43">
        <v>3.6376180387045043E-2</v>
      </c>
      <c r="L7327">
        <v>0.80276882253523907</v>
      </c>
      <c r="M7327">
        <v>0.35488654432002897</v>
      </c>
      <c r="N7327" s="44">
        <v>0.37074740915988369</v>
      </c>
      <c r="O7327" s="161">
        <f t="shared" si="1141"/>
        <v>1000000</v>
      </c>
      <c r="P7327" s="162">
        <f t="shared" si="1142"/>
        <v>192.77329176448433</v>
      </c>
      <c r="Q7327" s="162">
        <f t="shared" si="1143"/>
        <v>127.55678288196577</v>
      </c>
      <c r="R7327" s="163">
        <f t="shared" si="1144"/>
        <v>1</v>
      </c>
      <c r="S7327" s="161">
        <f t="shared" si="1145"/>
        <v>1000000</v>
      </c>
      <c r="T7327" s="162">
        <f t="shared" si="1146"/>
        <v>194.25776392149479</v>
      </c>
      <c r="U7327" s="162">
        <f t="shared" si="1147"/>
        <v>121.27839144098289</v>
      </c>
      <c r="V7327" s="163">
        <f t="shared" si="1148"/>
        <v>1</v>
      </c>
      <c r="W7327" s="164">
        <f t="shared" si="1149"/>
        <v>15216508.882518552</v>
      </c>
      <c r="X7327" s="164">
        <f t="shared" si="1150"/>
        <v>-77020627.519488096</v>
      </c>
    </row>
    <row r="7328" spans="10:24" x14ac:dyDescent="0.25">
      <c r="J7328">
        <v>7325</v>
      </c>
      <c r="K7328" s="43">
        <v>0.26971175183457652</v>
      </c>
      <c r="L7328">
        <v>0.79382642567506267</v>
      </c>
      <c r="M7328">
        <v>0.81009506955641231</v>
      </c>
      <c r="N7328" s="44">
        <v>0.66614791618103708</v>
      </c>
      <c r="O7328" s="161">
        <f t="shared" si="1141"/>
        <v>2000000</v>
      </c>
      <c r="P7328" s="162">
        <f t="shared" si="1142"/>
        <v>192.29655230481308</v>
      </c>
      <c r="Q7328" s="162">
        <f t="shared" si="1143"/>
        <v>152.5649337380442</v>
      </c>
      <c r="R7328" s="163">
        <f t="shared" si="1144"/>
        <v>1</v>
      </c>
      <c r="S7328" s="161">
        <f t="shared" si="1145"/>
        <v>5000000</v>
      </c>
      <c r="T7328" s="162">
        <f t="shared" si="1146"/>
        <v>194.09885076827103</v>
      </c>
      <c r="U7328" s="162">
        <f t="shared" si="1147"/>
        <v>133.7824668690221</v>
      </c>
      <c r="V7328" s="163">
        <f t="shared" si="1148"/>
        <v>1</v>
      </c>
      <c r="W7328" s="164">
        <f t="shared" si="1149"/>
        <v>29463237.13353774</v>
      </c>
      <c r="X7328" s="164">
        <f t="shared" si="1150"/>
        <v>151581919.49624467</v>
      </c>
    </row>
    <row r="7329" spans="10:24" x14ac:dyDescent="0.25">
      <c r="J7329">
        <v>7326</v>
      </c>
      <c r="K7329" s="43">
        <v>0.81630070013177991</v>
      </c>
      <c r="L7329">
        <v>0.36461624487498057</v>
      </c>
      <c r="M7329">
        <v>0.21022690904127905</v>
      </c>
      <c r="N7329" s="44">
        <v>0.99405021510384228</v>
      </c>
      <c r="O7329" s="161">
        <f t="shared" si="1141"/>
        <v>7000000</v>
      </c>
      <c r="P7329" s="162">
        <f t="shared" si="1142"/>
        <v>174.80779992099602</v>
      </c>
      <c r="Q7329" s="162">
        <f t="shared" si="1143"/>
        <v>118.88731663158255</v>
      </c>
      <c r="R7329" s="163">
        <f t="shared" si="1144"/>
        <v>1</v>
      </c>
      <c r="S7329" s="161">
        <f t="shared" si="1145"/>
        <v>7000000</v>
      </c>
      <c r="T7329" s="162">
        <f t="shared" si="1146"/>
        <v>188.26926664033201</v>
      </c>
      <c r="U7329" s="162">
        <f t="shared" si="1147"/>
        <v>116.94365831579128</v>
      </c>
      <c r="V7329" s="163">
        <f t="shared" si="1148"/>
        <v>1</v>
      </c>
      <c r="W7329" s="164">
        <f t="shared" si="1149"/>
        <v>341443383.02589428</v>
      </c>
      <c r="X7329" s="164">
        <f t="shared" si="1150"/>
        <v>349279258.27178508</v>
      </c>
    </row>
    <row r="7330" spans="10:24" x14ac:dyDescent="0.25">
      <c r="J7330">
        <v>7327</v>
      </c>
      <c r="K7330" s="43">
        <v>0.96560074746125091</v>
      </c>
      <c r="L7330">
        <v>0.46529006776301418</v>
      </c>
      <c r="M7330">
        <v>0.70163412547277704</v>
      </c>
      <c r="N7330" s="44">
        <v>0.37393116252723346</v>
      </c>
      <c r="O7330" s="161">
        <f t="shared" si="1141"/>
        <v>9000000</v>
      </c>
      <c r="P7330" s="162">
        <f t="shared" si="1142"/>
        <v>178.69327562439855</v>
      </c>
      <c r="Q7330" s="162">
        <f t="shared" si="1143"/>
        <v>145.58212491328558</v>
      </c>
      <c r="R7330" s="163">
        <f t="shared" si="1144"/>
        <v>1</v>
      </c>
      <c r="S7330" s="161">
        <f t="shared" si="1145"/>
        <v>9000000</v>
      </c>
      <c r="T7330" s="162">
        <f t="shared" si="1146"/>
        <v>189.56442520813286</v>
      </c>
      <c r="U7330" s="162">
        <f t="shared" si="1147"/>
        <v>130.29106245664278</v>
      </c>
      <c r="V7330" s="163">
        <f t="shared" si="1148"/>
        <v>1</v>
      </c>
      <c r="W7330" s="164">
        <f t="shared" si="1149"/>
        <v>248000356.40001673</v>
      </c>
      <c r="X7330" s="164">
        <f t="shared" si="1150"/>
        <v>383460264.76341075</v>
      </c>
    </row>
    <row r="7331" spans="10:24" x14ac:dyDescent="0.25">
      <c r="J7331">
        <v>7328</v>
      </c>
      <c r="K7331" s="43">
        <v>0.98044074796183611</v>
      </c>
      <c r="L7331">
        <v>0.93502471083500738</v>
      </c>
      <c r="M7331">
        <v>0.26421407199687208</v>
      </c>
      <c r="N7331" s="44">
        <v>0.35155201945154557</v>
      </c>
      <c r="O7331" s="161">
        <f t="shared" si="1141"/>
        <v>9000000</v>
      </c>
      <c r="P7331" s="162">
        <f t="shared" si="1142"/>
        <v>202.71445208784573</v>
      </c>
      <c r="Q7331" s="162">
        <f t="shared" si="1143"/>
        <v>122.39185424740786</v>
      </c>
      <c r="R7331" s="163">
        <f t="shared" si="1144"/>
        <v>1</v>
      </c>
      <c r="S7331" s="161">
        <f t="shared" si="1145"/>
        <v>9000000</v>
      </c>
      <c r="T7331" s="162">
        <f t="shared" si="1146"/>
        <v>197.57148402928192</v>
      </c>
      <c r="U7331" s="162">
        <f t="shared" si="1147"/>
        <v>118.69592712370394</v>
      </c>
      <c r="V7331" s="163">
        <f t="shared" si="1148"/>
        <v>1</v>
      </c>
      <c r="W7331" s="164">
        <f t="shared" si="1149"/>
        <v>672903380.56394076</v>
      </c>
      <c r="X7331" s="164">
        <f t="shared" si="1150"/>
        <v>559880012.1502018</v>
      </c>
    </row>
    <row r="7332" spans="10:24" x14ac:dyDescent="0.25">
      <c r="J7332">
        <v>7329</v>
      </c>
      <c r="K7332" s="43">
        <v>0.64936766361924148</v>
      </c>
      <c r="L7332">
        <v>5.4627608593234123E-2</v>
      </c>
      <c r="M7332">
        <v>0.79482007622413653</v>
      </c>
      <c r="N7332" s="44">
        <v>0.27626102981375666</v>
      </c>
      <c r="O7332" s="161">
        <f t="shared" si="1141"/>
        <v>6000000</v>
      </c>
      <c r="P7332" s="162">
        <f t="shared" si="1142"/>
        <v>155.976754216827</v>
      </c>
      <c r="Q7332" s="162">
        <f t="shared" si="1143"/>
        <v>151.46521082135411</v>
      </c>
      <c r="R7332" s="163">
        <f t="shared" si="1144"/>
        <v>1</v>
      </c>
      <c r="S7332" s="161">
        <f t="shared" si="1145"/>
        <v>7000000</v>
      </c>
      <c r="T7332" s="162">
        <f t="shared" si="1146"/>
        <v>181.99225140560901</v>
      </c>
      <c r="U7332" s="162">
        <f t="shared" si="1147"/>
        <v>133.23260541067705</v>
      </c>
      <c r="V7332" s="163">
        <f t="shared" si="1148"/>
        <v>1</v>
      </c>
      <c r="W7332" s="164">
        <f t="shared" si="1149"/>
        <v>-22930739.627162609</v>
      </c>
      <c r="X7332" s="164">
        <f t="shared" si="1150"/>
        <v>191317521.96452373</v>
      </c>
    </row>
    <row r="7333" spans="10:24" x14ac:dyDescent="0.25">
      <c r="J7333">
        <v>7330</v>
      </c>
      <c r="K7333" s="43">
        <v>0.74509864948914506</v>
      </c>
      <c r="L7333">
        <v>0.38631700644849387</v>
      </c>
      <c r="M7333">
        <v>0.95964705584223886</v>
      </c>
      <c r="N7333" s="44">
        <v>0.86414904581522511</v>
      </c>
      <c r="O7333" s="161">
        <f t="shared" si="1141"/>
        <v>6000000</v>
      </c>
      <c r="P7333" s="162">
        <f t="shared" si="1142"/>
        <v>175.66603171721488</v>
      </c>
      <c r="Q7333" s="162">
        <f t="shared" si="1143"/>
        <v>169.93209896170629</v>
      </c>
      <c r="R7333" s="163">
        <f t="shared" si="1144"/>
        <v>1</v>
      </c>
      <c r="S7333" s="161">
        <f t="shared" si="1145"/>
        <v>7000000</v>
      </c>
      <c r="T7333" s="162">
        <f t="shared" si="1146"/>
        <v>188.55534390573828</v>
      </c>
      <c r="U7333" s="162">
        <f t="shared" si="1147"/>
        <v>142.46604948085314</v>
      </c>
      <c r="V7333" s="163">
        <f t="shared" si="1148"/>
        <v>1</v>
      </c>
      <c r="W7333" s="164">
        <f t="shared" si="1149"/>
        <v>-15596403.466948457</v>
      </c>
      <c r="X7333" s="164">
        <f t="shared" si="1150"/>
        <v>172625060.97419596</v>
      </c>
    </row>
    <row r="7334" spans="10:24" x14ac:dyDescent="0.25">
      <c r="J7334">
        <v>7331</v>
      </c>
      <c r="K7334" s="43">
        <v>0.44618271081580541</v>
      </c>
      <c r="L7334">
        <v>0.4378128834345415</v>
      </c>
      <c r="M7334">
        <v>0.33336911554933157</v>
      </c>
      <c r="N7334" s="44">
        <v>0.34209608216596976</v>
      </c>
      <c r="O7334" s="161">
        <f t="shared" si="1141"/>
        <v>5000000</v>
      </c>
      <c r="P7334" s="162">
        <f t="shared" si="1142"/>
        <v>177.65224969223004</v>
      </c>
      <c r="Q7334" s="162">
        <f t="shared" si="1143"/>
        <v>126.38742219230194</v>
      </c>
      <c r="R7334" s="163">
        <f t="shared" si="1144"/>
        <v>1</v>
      </c>
      <c r="S7334" s="161">
        <f t="shared" si="1145"/>
        <v>6000000</v>
      </c>
      <c r="T7334" s="162">
        <f t="shared" si="1146"/>
        <v>189.21741656407667</v>
      </c>
      <c r="U7334" s="162">
        <f t="shared" si="1147"/>
        <v>120.69371109615098</v>
      </c>
      <c r="V7334" s="163">
        <f t="shared" si="1148"/>
        <v>1</v>
      </c>
      <c r="W7334" s="164">
        <f t="shared" si="1149"/>
        <v>206324137.49964052</v>
      </c>
      <c r="X7334" s="164">
        <f t="shared" si="1150"/>
        <v>261142232.80755419</v>
      </c>
    </row>
    <row r="7335" spans="10:24" x14ac:dyDescent="0.25">
      <c r="J7335">
        <v>7332</v>
      </c>
      <c r="K7335" s="43">
        <v>0.80721152895172477</v>
      </c>
      <c r="L7335">
        <v>1.2691545674946791E-2</v>
      </c>
      <c r="M7335">
        <v>0.77957757413936701</v>
      </c>
      <c r="N7335" s="44">
        <v>0.94976429378804705</v>
      </c>
      <c r="O7335" s="161">
        <f t="shared" si="1141"/>
        <v>7000000</v>
      </c>
      <c r="P7335" s="162">
        <f t="shared" si="1142"/>
        <v>146.46716826024709</v>
      </c>
      <c r="Q7335" s="162">
        <f t="shared" si="1143"/>
        <v>150.41534671279217</v>
      </c>
      <c r="R7335" s="163">
        <f t="shared" si="1144"/>
        <v>1</v>
      </c>
      <c r="S7335" s="161">
        <f t="shared" si="1145"/>
        <v>7000000</v>
      </c>
      <c r="T7335" s="162">
        <f t="shared" si="1146"/>
        <v>178.82238942008237</v>
      </c>
      <c r="U7335" s="162">
        <f t="shared" si="1147"/>
        <v>132.7076733563961</v>
      </c>
      <c r="V7335" s="163">
        <f t="shared" si="1148"/>
        <v>1</v>
      </c>
      <c r="W7335" s="164">
        <f t="shared" si="1149"/>
        <v>-77637249.167815551</v>
      </c>
      <c r="X7335" s="164">
        <f t="shared" si="1150"/>
        <v>172803012.44580394</v>
      </c>
    </row>
    <row r="7336" spans="10:24" x14ac:dyDescent="0.25">
      <c r="J7336">
        <v>7333</v>
      </c>
      <c r="K7336" s="43">
        <v>0.12306692673588215</v>
      </c>
      <c r="L7336">
        <v>0.78739959669131987</v>
      </c>
      <c r="M7336">
        <v>0.65875846472248978</v>
      </c>
      <c r="N7336" s="44">
        <v>0.46946997552762693</v>
      </c>
      <c r="O7336" s="161">
        <f t="shared" si="1141"/>
        <v>2000000</v>
      </c>
      <c r="P7336" s="162">
        <f t="shared" si="1142"/>
        <v>191.96146382888529</v>
      </c>
      <c r="Q7336" s="162">
        <f t="shared" si="1143"/>
        <v>143.18154228856156</v>
      </c>
      <c r="R7336" s="163">
        <f t="shared" si="1144"/>
        <v>1</v>
      </c>
      <c r="S7336" s="161">
        <f t="shared" si="1145"/>
        <v>2000000</v>
      </c>
      <c r="T7336" s="162">
        <f t="shared" si="1146"/>
        <v>193.98715460962842</v>
      </c>
      <c r="U7336" s="162">
        <f t="shared" si="1147"/>
        <v>129.09077114428078</v>
      </c>
      <c r="V7336" s="163">
        <f t="shared" si="1148"/>
        <v>1</v>
      </c>
      <c r="W7336" s="164">
        <f t="shared" si="1149"/>
        <v>47559843.080647454</v>
      </c>
      <c r="X7336" s="164">
        <f t="shared" si="1150"/>
        <v>-20207233.06930472</v>
      </c>
    </row>
    <row r="7337" spans="10:24" x14ac:dyDescent="0.25">
      <c r="J7337">
        <v>7334</v>
      </c>
      <c r="K7337" s="43">
        <v>0.81920420521396076</v>
      </c>
      <c r="L7337">
        <v>0.51249039698320287</v>
      </c>
      <c r="M7337">
        <v>0.81317973261611665</v>
      </c>
      <c r="N7337" s="44">
        <v>8.9116971260713496E-2</v>
      </c>
      <c r="O7337" s="161">
        <f t="shared" si="1141"/>
        <v>7000000</v>
      </c>
      <c r="P7337" s="162">
        <f t="shared" si="1142"/>
        <v>180.46970848521593</v>
      </c>
      <c r="Q7337" s="162">
        <f t="shared" si="1143"/>
        <v>152.79349578692242</v>
      </c>
      <c r="R7337" s="163">
        <f t="shared" si="1144"/>
        <v>1</v>
      </c>
      <c r="S7337" s="161">
        <f t="shared" si="1145"/>
        <v>7000000</v>
      </c>
      <c r="T7337" s="162">
        <f t="shared" si="1146"/>
        <v>190.15656949507198</v>
      </c>
      <c r="U7337" s="162">
        <f t="shared" si="1147"/>
        <v>133.89674789346122</v>
      </c>
      <c r="V7337" s="163">
        <f t="shared" si="1148"/>
        <v>0.9</v>
      </c>
      <c r="W7337" s="164">
        <f t="shared" si="1149"/>
        <v>143733488.88805458</v>
      </c>
      <c r="X7337" s="164">
        <f t="shared" si="1150"/>
        <v>204436876.09014773</v>
      </c>
    </row>
    <row r="7338" spans="10:24" x14ac:dyDescent="0.25">
      <c r="J7338">
        <v>7335</v>
      </c>
      <c r="K7338" s="43">
        <v>0.16129630959349961</v>
      </c>
      <c r="L7338">
        <v>0.8021956661657732</v>
      </c>
      <c r="M7338">
        <v>1.4085079682717883E-2</v>
      </c>
      <c r="N7338" s="44">
        <v>0.73899861709832748</v>
      </c>
      <c r="O7338" s="161">
        <f t="shared" si="1141"/>
        <v>2000000</v>
      </c>
      <c r="P7338" s="162">
        <f t="shared" si="1142"/>
        <v>192.74235066383989</v>
      </c>
      <c r="Q7338" s="162">
        <f t="shared" si="1143"/>
        <v>91.101829272950042</v>
      </c>
      <c r="R7338" s="163">
        <f t="shared" si="1144"/>
        <v>1</v>
      </c>
      <c r="S7338" s="161">
        <f t="shared" si="1145"/>
        <v>5000000</v>
      </c>
      <c r="T7338" s="162">
        <f t="shared" si="1146"/>
        <v>194.24745022127996</v>
      </c>
      <c r="U7338" s="162">
        <f t="shared" si="1147"/>
        <v>103.05091463647503</v>
      </c>
      <c r="V7338" s="163">
        <f t="shared" si="1148"/>
        <v>1</v>
      </c>
      <c r="W7338" s="164">
        <f t="shared" si="1149"/>
        <v>153281042.78177968</v>
      </c>
      <c r="X7338" s="164">
        <f t="shared" si="1150"/>
        <v>305982677.92402464</v>
      </c>
    </row>
    <row r="7339" spans="10:24" x14ac:dyDescent="0.25">
      <c r="J7339">
        <v>7336</v>
      </c>
      <c r="K7339" s="43">
        <v>0.15098399559803621</v>
      </c>
      <c r="L7339">
        <v>9.0502231428162605E-2</v>
      </c>
      <c r="M7339">
        <v>0.36696891854023272</v>
      </c>
      <c r="N7339" s="44">
        <v>0.20599905790217765</v>
      </c>
      <c r="O7339" s="161">
        <f t="shared" si="1141"/>
        <v>2000000</v>
      </c>
      <c r="P7339" s="162">
        <f t="shared" si="1142"/>
        <v>159.93496969860027</v>
      </c>
      <c r="Q7339" s="162">
        <f t="shared" si="1143"/>
        <v>128.20215935287513</v>
      </c>
      <c r="R7339" s="163">
        <f t="shared" si="1144"/>
        <v>1</v>
      </c>
      <c r="S7339" s="161">
        <f t="shared" si="1145"/>
        <v>5000000</v>
      </c>
      <c r="T7339" s="162">
        <f t="shared" si="1146"/>
        <v>183.3116565662001</v>
      </c>
      <c r="U7339" s="162">
        <f t="shared" si="1147"/>
        <v>121.60107967643756</v>
      </c>
      <c r="V7339" s="163">
        <f t="shared" si="1148"/>
        <v>1</v>
      </c>
      <c r="W7339" s="164">
        <f t="shared" si="1149"/>
        <v>13465620.691450283</v>
      </c>
      <c r="X7339" s="164">
        <f t="shared" si="1150"/>
        <v>158552884.44881266</v>
      </c>
    </row>
    <row r="7340" spans="10:24" x14ac:dyDescent="0.25">
      <c r="J7340">
        <v>7337</v>
      </c>
      <c r="K7340" s="43">
        <v>0.7606818415580664</v>
      </c>
      <c r="L7340">
        <v>0.94938147689545449</v>
      </c>
      <c r="M7340">
        <v>0.69543063956576312</v>
      </c>
      <c r="N7340" s="44">
        <v>0.95367583934403666</v>
      </c>
      <c r="O7340" s="161">
        <f t="shared" si="1141"/>
        <v>7000000</v>
      </c>
      <c r="P7340" s="162">
        <f t="shared" si="1142"/>
        <v>204.58328695578587</v>
      </c>
      <c r="Q7340" s="162">
        <f t="shared" si="1143"/>
        <v>145.22606525036298</v>
      </c>
      <c r="R7340" s="163">
        <f t="shared" si="1144"/>
        <v>1</v>
      </c>
      <c r="S7340" s="161">
        <f t="shared" si="1145"/>
        <v>7000000</v>
      </c>
      <c r="T7340" s="162">
        <f t="shared" si="1146"/>
        <v>198.19442898526196</v>
      </c>
      <c r="U7340" s="162">
        <f t="shared" si="1147"/>
        <v>130.11303262518149</v>
      </c>
      <c r="V7340" s="163">
        <f t="shared" si="1148"/>
        <v>1</v>
      </c>
      <c r="W7340" s="164">
        <f t="shared" si="1149"/>
        <v>365500551.93796021</v>
      </c>
      <c r="X7340" s="164">
        <f t="shared" si="1150"/>
        <v>326569774.5205633</v>
      </c>
    </row>
    <row r="7341" spans="10:24" x14ac:dyDescent="0.25">
      <c r="J7341">
        <v>7338</v>
      </c>
      <c r="K7341" s="43">
        <v>0.42446189378721688</v>
      </c>
      <c r="L7341">
        <v>0.72739932809147589</v>
      </c>
      <c r="M7341">
        <v>0.70489118511113535</v>
      </c>
      <c r="N7341" s="44">
        <v>0.96317150648712946</v>
      </c>
      <c r="O7341" s="161">
        <f t="shared" si="1141"/>
        <v>5000000</v>
      </c>
      <c r="P7341" s="162">
        <f t="shared" si="1142"/>
        <v>189.07449551341062</v>
      </c>
      <c r="Q7341" s="162">
        <f t="shared" si="1143"/>
        <v>145.77041366384361</v>
      </c>
      <c r="R7341" s="163">
        <f t="shared" si="1144"/>
        <v>1</v>
      </c>
      <c r="S7341" s="161">
        <f t="shared" si="1145"/>
        <v>6000000</v>
      </c>
      <c r="T7341" s="162">
        <f t="shared" si="1146"/>
        <v>193.02483183780353</v>
      </c>
      <c r="U7341" s="162">
        <f t="shared" si="1147"/>
        <v>130.38520683192181</v>
      </c>
      <c r="V7341" s="163">
        <f t="shared" si="1148"/>
        <v>1</v>
      </c>
      <c r="W7341" s="164">
        <f t="shared" si="1149"/>
        <v>166520409.24783507</v>
      </c>
      <c r="X7341" s="164">
        <f t="shared" si="1150"/>
        <v>225837750.03529036</v>
      </c>
    </row>
    <row r="7342" spans="10:24" x14ac:dyDescent="0.25">
      <c r="J7342">
        <v>7339</v>
      </c>
      <c r="K7342" s="43">
        <v>7.8737997772677648E-3</v>
      </c>
      <c r="L7342">
        <v>0.96677605568477354</v>
      </c>
      <c r="M7342">
        <v>0.7130289909742098</v>
      </c>
      <c r="N7342" s="44">
        <v>0.1186136951258715</v>
      </c>
      <c r="O7342" s="161">
        <f t="shared" si="1141"/>
        <v>1000000</v>
      </c>
      <c r="P7342" s="162">
        <f t="shared" si="1142"/>
        <v>207.53085361780427</v>
      </c>
      <c r="Q7342" s="162">
        <f t="shared" si="1143"/>
        <v>146.24510807952052</v>
      </c>
      <c r="R7342" s="163">
        <f t="shared" si="1144"/>
        <v>1</v>
      </c>
      <c r="S7342" s="161">
        <f t="shared" si="1145"/>
        <v>1000000</v>
      </c>
      <c r="T7342" s="162">
        <f t="shared" si="1146"/>
        <v>199.17695120593476</v>
      </c>
      <c r="U7342" s="162">
        <f t="shared" si="1147"/>
        <v>130.62255403976027</v>
      </c>
      <c r="V7342" s="163">
        <f t="shared" si="1148"/>
        <v>0.9</v>
      </c>
      <c r="W7342" s="164">
        <f t="shared" si="1149"/>
        <v>11285745.53828375</v>
      </c>
      <c r="X7342" s="164">
        <f t="shared" si="1150"/>
        <v>-88301042.550442964</v>
      </c>
    </row>
    <row r="7343" spans="10:24" x14ac:dyDescent="0.25">
      <c r="J7343">
        <v>7340</v>
      </c>
      <c r="K7343" s="43">
        <v>0.28000335254365738</v>
      </c>
      <c r="L7343">
        <v>4.4549421704089931E-2</v>
      </c>
      <c r="M7343">
        <v>0.74280179878986075</v>
      </c>
      <c r="N7343" s="44">
        <v>0.87125419265909132</v>
      </c>
      <c r="O7343" s="161">
        <f t="shared" si="1141"/>
        <v>2000000</v>
      </c>
      <c r="P7343" s="162">
        <f t="shared" si="1142"/>
        <v>154.49744122201903</v>
      </c>
      <c r="Q7343" s="162">
        <f t="shared" si="1143"/>
        <v>148.04014788273659</v>
      </c>
      <c r="R7343" s="163">
        <f t="shared" si="1144"/>
        <v>1</v>
      </c>
      <c r="S7343" s="161">
        <f t="shared" si="1145"/>
        <v>5000000</v>
      </c>
      <c r="T7343" s="162">
        <f t="shared" si="1146"/>
        <v>181.49914707400634</v>
      </c>
      <c r="U7343" s="162">
        <f t="shared" si="1147"/>
        <v>131.52007394136828</v>
      </c>
      <c r="V7343" s="163">
        <f t="shared" si="1148"/>
        <v>1</v>
      </c>
      <c r="W7343" s="164">
        <f t="shared" si="1149"/>
        <v>-37085413.321435109</v>
      </c>
      <c r="X7343" s="164">
        <f t="shared" si="1150"/>
        <v>99895365.663190305</v>
      </c>
    </row>
    <row r="7344" spans="10:24" x14ac:dyDescent="0.25">
      <c r="J7344">
        <v>7341</v>
      </c>
      <c r="K7344" s="43">
        <v>0.30794633098286439</v>
      </c>
      <c r="L7344">
        <v>2.6582728853950299E-2</v>
      </c>
      <c r="M7344">
        <v>6.3856291648566876E-2</v>
      </c>
      <c r="N7344" s="44">
        <v>0.14381838144303694</v>
      </c>
      <c r="O7344" s="161">
        <f t="shared" si="1141"/>
        <v>5000000</v>
      </c>
      <c r="P7344" s="162">
        <f t="shared" si="1142"/>
        <v>150.99638160740795</v>
      </c>
      <c r="Q7344" s="162">
        <f t="shared" si="1143"/>
        <v>104.53631243585474</v>
      </c>
      <c r="R7344" s="163">
        <f t="shared" si="1144"/>
        <v>1</v>
      </c>
      <c r="S7344" s="161">
        <f t="shared" si="1145"/>
        <v>6000000</v>
      </c>
      <c r="T7344" s="162">
        <f t="shared" si="1146"/>
        <v>180.33212720246931</v>
      </c>
      <c r="U7344" s="162">
        <f t="shared" si="1147"/>
        <v>109.76815621792737</v>
      </c>
      <c r="V7344" s="163">
        <f t="shared" si="1148"/>
        <v>0.9</v>
      </c>
      <c r="W7344" s="164">
        <f t="shared" si="1149"/>
        <v>182300345.85776606</v>
      </c>
      <c r="X7344" s="164">
        <f t="shared" si="1150"/>
        <v>231045443.31652647</v>
      </c>
    </row>
    <row r="7345" spans="10:24" x14ac:dyDescent="0.25">
      <c r="J7345">
        <v>7342</v>
      </c>
      <c r="K7345" s="43">
        <v>0.12266289906449712</v>
      </c>
      <c r="L7345">
        <v>0.32240212317980355</v>
      </c>
      <c r="M7345">
        <v>7.449332085237137E-2</v>
      </c>
      <c r="N7345" s="44">
        <v>0.66576846918349575</v>
      </c>
      <c r="O7345" s="161">
        <f t="shared" si="1141"/>
        <v>2000000</v>
      </c>
      <c r="P7345" s="162">
        <f t="shared" si="1142"/>
        <v>173.08511794367547</v>
      </c>
      <c r="Q7345" s="162">
        <f t="shared" si="1143"/>
        <v>106.13759797180647</v>
      </c>
      <c r="R7345" s="163">
        <f t="shared" si="1144"/>
        <v>1</v>
      </c>
      <c r="S7345" s="161">
        <f t="shared" si="1145"/>
        <v>2000000</v>
      </c>
      <c r="T7345" s="162">
        <f t="shared" si="1146"/>
        <v>187.6950393145585</v>
      </c>
      <c r="U7345" s="162">
        <f t="shared" si="1147"/>
        <v>110.56879898590323</v>
      </c>
      <c r="V7345" s="163">
        <f t="shared" si="1148"/>
        <v>1</v>
      </c>
      <c r="W7345" s="164">
        <f t="shared" si="1149"/>
        <v>83895039.943737999</v>
      </c>
      <c r="X7345" s="164">
        <f t="shared" si="1150"/>
        <v>4252480.6573105454</v>
      </c>
    </row>
    <row r="7346" spans="10:24" x14ac:dyDescent="0.25">
      <c r="J7346">
        <v>7343</v>
      </c>
      <c r="K7346" s="43">
        <v>0.77969478426339689</v>
      </c>
      <c r="L7346">
        <v>0.88879102670739285</v>
      </c>
      <c r="M7346">
        <v>0.8041209825764527</v>
      </c>
      <c r="N7346" s="44">
        <v>0.57007834184218564</v>
      </c>
      <c r="O7346" s="161">
        <f t="shared" si="1141"/>
        <v>7000000</v>
      </c>
      <c r="P7346" s="162">
        <f t="shared" si="1142"/>
        <v>198.30185703833135</v>
      </c>
      <c r="Q7346" s="162">
        <f t="shared" si="1143"/>
        <v>152.12867023676318</v>
      </c>
      <c r="R7346" s="163">
        <f t="shared" si="1144"/>
        <v>1</v>
      </c>
      <c r="S7346" s="161">
        <f t="shared" si="1145"/>
        <v>7000000</v>
      </c>
      <c r="T7346" s="162">
        <f t="shared" si="1146"/>
        <v>196.10061901277712</v>
      </c>
      <c r="U7346" s="162">
        <f t="shared" si="1147"/>
        <v>133.56433511838159</v>
      </c>
      <c r="V7346" s="163">
        <f t="shared" si="1148"/>
        <v>1</v>
      </c>
      <c r="W7346" s="164">
        <f t="shared" si="1149"/>
        <v>273212307.61097717</v>
      </c>
      <c r="X7346" s="164">
        <f t="shared" si="1150"/>
        <v>287753987.26076865</v>
      </c>
    </row>
    <row r="7347" spans="10:24" x14ac:dyDescent="0.25">
      <c r="J7347">
        <v>7344</v>
      </c>
      <c r="K7347" s="43">
        <v>0.8957581273990719</v>
      </c>
      <c r="L7347">
        <v>0.8511624073284012</v>
      </c>
      <c r="M7347">
        <v>0.20828021241345118</v>
      </c>
      <c r="N7347" s="44">
        <v>0.63887294606921008</v>
      </c>
      <c r="O7347" s="161">
        <f t="shared" si="1141"/>
        <v>7000000</v>
      </c>
      <c r="P7347" s="162">
        <f t="shared" si="1142"/>
        <v>195.6214771573672</v>
      </c>
      <c r="Q7347" s="162">
        <f t="shared" si="1143"/>
        <v>118.75193998064134</v>
      </c>
      <c r="R7347" s="163">
        <f t="shared" si="1144"/>
        <v>1</v>
      </c>
      <c r="S7347" s="161">
        <f t="shared" si="1145"/>
        <v>7000000</v>
      </c>
      <c r="T7347" s="162">
        <f t="shared" si="1146"/>
        <v>195.20715905245572</v>
      </c>
      <c r="U7347" s="162">
        <f t="shared" si="1147"/>
        <v>116.87596999032067</v>
      </c>
      <c r="V7347" s="163">
        <f t="shared" si="1148"/>
        <v>1</v>
      </c>
      <c r="W7347" s="164">
        <f t="shared" si="1149"/>
        <v>488086760.23708105</v>
      </c>
      <c r="X7347" s="164">
        <f t="shared" si="1150"/>
        <v>398318323.43494534</v>
      </c>
    </row>
    <row r="7348" spans="10:24" x14ac:dyDescent="0.25">
      <c r="J7348">
        <v>7345</v>
      </c>
      <c r="K7348" s="43">
        <v>0.24240853003801544</v>
      </c>
      <c r="L7348">
        <v>0.25421159370640223</v>
      </c>
      <c r="M7348">
        <v>0.35991491041385926</v>
      </c>
      <c r="N7348" s="44">
        <v>0.99349214003149078</v>
      </c>
      <c r="O7348" s="161">
        <f t="shared" si="1141"/>
        <v>2000000</v>
      </c>
      <c r="P7348" s="162">
        <f t="shared" si="1142"/>
        <v>170.08057593687963</v>
      </c>
      <c r="Q7348" s="162">
        <f t="shared" si="1143"/>
        <v>127.8262751355104</v>
      </c>
      <c r="R7348" s="163">
        <f t="shared" si="1144"/>
        <v>1</v>
      </c>
      <c r="S7348" s="161">
        <f t="shared" si="1145"/>
        <v>5000000</v>
      </c>
      <c r="T7348" s="162">
        <f t="shared" si="1146"/>
        <v>186.69352531229322</v>
      </c>
      <c r="U7348" s="162">
        <f t="shared" si="1147"/>
        <v>121.4131375677552</v>
      </c>
      <c r="V7348" s="163">
        <f t="shared" si="1148"/>
        <v>1</v>
      </c>
      <c r="W7348" s="164">
        <f t="shared" si="1149"/>
        <v>34508601.602738455</v>
      </c>
      <c r="X7348" s="164">
        <f t="shared" si="1150"/>
        <v>176401938.72269011</v>
      </c>
    </row>
    <row r="7349" spans="10:24" x14ac:dyDescent="0.25">
      <c r="J7349">
        <v>7346</v>
      </c>
      <c r="K7349" s="43">
        <v>0.32081347346117617</v>
      </c>
      <c r="L7349">
        <v>0.83352241167480001</v>
      </c>
      <c r="M7349">
        <v>0.99432937612940298</v>
      </c>
      <c r="N7349" s="44">
        <v>0.25080713219247319</v>
      </c>
      <c r="O7349" s="161">
        <f t="shared" si="1141"/>
        <v>5000000</v>
      </c>
      <c r="P7349" s="162">
        <f t="shared" si="1142"/>
        <v>194.52267911856333</v>
      </c>
      <c r="Q7349" s="162">
        <f t="shared" si="1143"/>
        <v>185.64009360706311</v>
      </c>
      <c r="R7349" s="163">
        <f t="shared" si="1144"/>
        <v>1</v>
      </c>
      <c r="S7349" s="161">
        <f t="shared" si="1145"/>
        <v>6000000</v>
      </c>
      <c r="T7349" s="162">
        <f t="shared" si="1146"/>
        <v>194.84089303952112</v>
      </c>
      <c r="U7349" s="162">
        <f t="shared" si="1147"/>
        <v>150.32004680353157</v>
      </c>
      <c r="V7349" s="163">
        <f t="shared" si="1148"/>
        <v>1</v>
      </c>
      <c r="W7349" s="164">
        <f t="shared" si="1149"/>
        <v>-5587072.4424988776</v>
      </c>
      <c r="X7349" s="164">
        <f t="shared" si="1150"/>
        <v>117125077.4159373</v>
      </c>
    </row>
    <row r="7350" spans="10:24" x14ac:dyDescent="0.25">
      <c r="J7350">
        <v>7347</v>
      </c>
      <c r="K7350" s="43">
        <v>0.55920456705357557</v>
      </c>
      <c r="L7350">
        <v>0.93404242753698263</v>
      </c>
      <c r="M7350">
        <v>0.91067459875882906</v>
      </c>
      <c r="N7350" s="44">
        <v>0.49762425676805555</v>
      </c>
      <c r="O7350" s="161">
        <f t="shared" si="1141"/>
        <v>6000000</v>
      </c>
      <c r="P7350" s="162">
        <f t="shared" si="1142"/>
        <v>202.59888727104843</v>
      </c>
      <c r="Q7350" s="162">
        <f t="shared" si="1143"/>
        <v>161.89841661367151</v>
      </c>
      <c r="R7350" s="163">
        <f t="shared" si="1144"/>
        <v>1</v>
      </c>
      <c r="S7350" s="161">
        <f t="shared" si="1145"/>
        <v>6000000</v>
      </c>
      <c r="T7350" s="162">
        <f t="shared" si="1146"/>
        <v>197.53296242368282</v>
      </c>
      <c r="U7350" s="162">
        <f t="shared" si="1147"/>
        <v>138.44920830683577</v>
      </c>
      <c r="V7350" s="163">
        <f t="shared" si="1148"/>
        <v>1</v>
      </c>
      <c r="W7350" s="164">
        <f t="shared" si="1149"/>
        <v>194202823.94426146</v>
      </c>
      <c r="X7350" s="164">
        <f t="shared" si="1150"/>
        <v>204502524.70108229</v>
      </c>
    </row>
    <row r="7351" spans="10:24" x14ac:dyDescent="0.25">
      <c r="J7351">
        <v>7348</v>
      </c>
      <c r="K7351" s="43">
        <v>0.56867244231254721</v>
      </c>
      <c r="L7351">
        <v>0.48089544407194118</v>
      </c>
      <c r="M7351">
        <v>0.37931320971687776</v>
      </c>
      <c r="N7351" s="44">
        <v>0.38136893234665503</v>
      </c>
      <c r="O7351" s="161">
        <f t="shared" si="1141"/>
        <v>6000000</v>
      </c>
      <c r="P7351" s="162">
        <f t="shared" si="1142"/>
        <v>179.281404928966</v>
      </c>
      <c r="Q7351" s="162">
        <f t="shared" si="1143"/>
        <v>128.85429914381285</v>
      </c>
      <c r="R7351" s="163">
        <f t="shared" si="1144"/>
        <v>1</v>
      </c>
      <c r="S7351" s="161">
        <f t="shared" si="1145"/>
        <v>6000000</v>
      </c>
      <c r="T7351" s="162">
        <f t="shared" si="1146"/>
        <v>189.76046830965532</v>
      </c>
      <c r="U7351" s="162">
        <f t="shared" si="1147"/>
        <v>121.92714957190643</v>
      </c>
      <c r="V7351" s="163">
        <f t="shared" si="1148"/>
        <v>1</v>
      </c>
      <c r="W7351" s="164">
        <f t="shared" si="1149"/>
        <v>252562634.71091884</v>
      </c>
      <c r="X7351" s="164">
        <f t="shared" si="1150"/>
        <v>256999912.42649341</v>
      </c>
    </row>
    <row r="7352" spans="10:24" x14ac:dyDescent="0.25">
      <c r="J7352">
        <v>7349</v>
      </c>
      <c r="K7352" s="43">
        <v>0.44297105510273582</v>
      </c>
      <c r="L7352">
        <v>0.981844089679202</v>
      </c>
      <c r="M7352">
        <v>0.27961385256735583</v>
      </c>
      <c r="N7352" s="44">
        <v>0.36737778746558813</v>
      </c>
      <c r="O7352" s="161">
        <f t="shared" si="1141"/>
        <v>5000000</v>
      </c>
      <c r="P7352" s="162">
        <f t="shared" si="1142"/>
        <v>211.40127611256725</v>
      </c>
      <c r="Q7352" s="162">
        <f t="shared" si="1143"/>
        <v>123.32021977295946</v>
      </c>
      <c r="R7352" s="163">
        <f t="shared" si="1144"/>
        <v>1</v>
      </c>
      <c r="S7352" s="161">
        <f t="shared" si="1145"/>
        <v>6000000</v>
      </c>
      <c r="T7352" s="162">
        <f t="shared" si="1146"/>
        <v>200.46709203752241</v>
      </c>
      <c r="U7352" s="162">
        <f t="shared" si="1147"/>
        <v>119.16010988647973</v>
      </c>
      <c r="V7352" s="163">
        <f t="shared" si="1148"/>
        <v>1</v>
      </c>
      <c r="W7352" s="164">
        <f t="shared" si="1149"/>
        <v>390405281.69803894</v>
      </c>
      <c r="X7352" s="164">
        <f t="shared" si="1150"/>
        <v>337841892.90625602</v>
      </c>
    </row>
    <row r="7353" spans="10:24" x14ac:dyDescent="0.25">
      <c r="J7353">
        <v>7350</v>
      </c>
      <c r="K7353" s="43">
        <v>0.85731698795436551</v>
      </c>
      <c r="L7353">
        <v>7.7100653514876716E-2</v>
      </c>
      <c r="M7353">
        <v>0.49157476809921707</v>
      </c>
      <c r="N7353" s="44">
        <v>0.67702922041637259</v>
      </c>
      <c r="O7353" s="161">
        <f t="shared" si="1141"/>
        <v>7000000</v>
      </c>
      <c r="P7353" s="162">
        <f t="shared" si="1142"/>
        <v>158.62728847170092</v>
      </c>
      <c r="Q7353" s="162">
        <f t="shared" si="1143"/>
        <v>134.57759010760861</v>
      </c>
      <c r="R7353" s="163">
        <f t="shared" si="1144"/>
        <v>1</v>
      </c>
      <c r="S7353" s="161">
        <f t="shared" si="1145"/>
        <v>7000000</v>
      </c>
      <c r="T7353" s="162">
        <f t="shared" si="1146"/>
        <v>182.87576282390032</v>
      </c>
      <c r="U7353" s="162">
        <f t="shared" si="1147"/>
        <v>124.78879505380431</v>
      </c>
      <c r="V7353" s="163">
        <f t="shared" si="1148"/>
        <v>1</v>
      </c>
      <c r="W7353" s="164">
        <f t="shared" si="1149"/>
        <v>118347888.54864615</v>
      </c>
      <c r="X7353" s="164">
        <f t="shared" si="1150"/>
        <v>256608774.39067209</v>
      </c>
    </row>
    <row r="7354" spans="10:24" x14ac:dyDescent="0.25">
      <c r="J7354">
        <v>7351</v>
      </c>
      <c r="K7354" s="43">
        <v>0.45548619850931882</v>
      </c>
      <c r="L7354">
        <v>0.93955264226991131</v>
      </c>
      <c r="M7354">
        <v>0.3195283524996434</v>
      </c>
      <c r="N7354" s="44">
        <v>0.41348529336796525</v>
      </c>
      <c r="O7354" s="161">
        <f t="shared" si="1141"/>
        <v>5000000</v>
      </c>
      <c r="P7354" s="162">
        <f t="shared" si="1142"/>
        <v>203.26543618420962</v>
      </c>
      <c r="Q7354" s="162">
        <f t="shared" si="1143"/>
        <v>125.61963818342095</v>
      </c>
      <c r="R7354" s="163">
        <f t="shared" si="1144"/>
        <v>1</v>
      </c>
      <c r="S7354" s="161">
        <f t="shared" si="1145"/>
        <v>6000000</v>
      </c>
      <c r="T7354" s="162">
        <f t="shared" si="1146"/>
        <v>197.75514539473653</v>
      </c>
      <c r="U7354" s="162">
        <f t="shared" si="1147"/>
        <v>120.30981909171047</v>
      </c>
      <c r="V7354" s="163">
        <f t="shared" si="1148"/>
        <v>1</v>
      </c>
      <c r="W7354" s="164">
        <f t="shared" si="1149"/>
        <v>338228990.00394338</v>
      </c>
      <c r="X7354" s="164">
        <f t="shared" si="1150"/>
        <v>314671957.81815636</v>
      </c>
    </row>
    <row r="7355" spans="10:24" x14ac:dyDescent="0.25">
      <c r="J7355">
        <v>7352</v>
      </c>
      <c r="K7355" s="43">
        <v>0.6058611949675522</v>
      </c>
      <c r="L7355">
        <v>0.62320018356719997</v>
      </c>
      <c r="M7355">
        <v>0.7004731729834095</v>
      </c>
      <c r="N7355" s="44">
        <v>0.46730897997476806</v>
      </c>
      <c r="O7355" s="161">
        <f t="shared" si="1141"/>
        <v>6000000</v>
      </c>
      <c r="P7355" s="162">
        <f t="shared" si="1142"/>
        <v>184.70844781336865</v>
      </c>
      <c r="Q7355" s="162">
        <f t="shared" si="1143"/>
        <v>145.51523787025255</v>
      </c>
      <c r="R7355" s="163">
        <f t="shared" si="1144"/>
        <v>1</v>
      </c>
      <c r="S7355" s="161">
        <f t="shared" si="1145"/>
        <v>7000000</v>
      </c>
      <c r="T7355" s="162">
        <f t="shared" si="1146"/>
        <v>191.56948260445623</v>
      </c>
      <c r="U7355" s="162">
        <f t="shared" si="1147"/>
        <v>130.25761893512629</v>
      </c>
      <c r="V7355" s="163">
        <f t="shared" si="1148"/>
        <v>1</v>
      </c>
      <c r="W7355" s="164">
        <f t="shared" si="1149"/>
        <v>185159259.65869662</v>
      </c>
      <c r="X7355" s="164">
        <f t="shared" si="1150"/>
        <v>279183045.68530959</v>
      </c>
    </row>
    <row r="7356" spans="10:24" x14ac:dyDescent="0.25">
      <c r="J7356">
        <v>7353</v>
      </c>
      <c r="K7356" s="43">
        <v>0.23297335308502565</v>
      </c>
      <c r="L7356">
        <v>1.3199906070401002E-2</v>
      </c>
      <c r="M7356">
        <v>0.69011985384040542</v>
      </c>
      <c r="N7356" s="44">
        <v>0.54944563376787636</v>
      </c>
      <c r="O7356" s="161">
        <f t="shared" si="1141"/>
        <v>2000000</v>
      </c>
      <c r="P7356" s="162">
        <f t="shared" si="1142"/>
        <v>146.69581004887954</v>
      </c>
      <c r="Q7356" s="162">
        <f t="shared" si="1143"/>
        <v>144.92380207958695</v>
      </c>
      <c r="R7356" s="163">
        <f t="shared" si="1144"/>
        <v>1</v>
      </c>
      <c r="S7356" s="161">
        <f t="shared" si="1145"/>
        <v>5000000</v>
      </c>
      <c r="T7356" s="162">
        <f t="shared" si="1146"/>
        <v>178.89860334962651</v>
      </c>
      <c r="U7356" s="162">
        <f t="shared" si="1147"/>
        <v>129.96190103979347</v>
      </c>
      <c r="V7356" s="163">
        <f t="shared" si="1148"/>
        <v>1</v>
      </c>
      <c r="W7356" s="164">
        <f t="shared" si="1149"/>
        <v>-46455984.061414823</v>
      </c>
      <c r="X7356" s="164">
        <f t="shared" si="1150"/>
        <v>94683511.549165189</v>
      </c>
    </row>
    <row r="7357" spans="10:24" x14ac:dyDescent="0.25">
      <c r="J7357">
        <v>7354</v>
      </c>
      <c r="K7357" s="43">
        <v>0.50365662671149447</v>
      </c>
      <c r="L7357">
        <v>0.10362447733687974</v>
      </c>
      <c r="M7357">
        <v>0.6584179824349603</v>
      </c>
      <c r="N7357" s="44">
        <v>0.52974132941636298</v>
      </c>
      <c r="O7357" s="161">
        <f t="shared" si="1141"/>
        <v>5000000</v>
      </c>
      <c r="P7357" s="162">
        <f t="shared" si="1142"/>
        <v>161.08250621293212</v>
      </c>
      <c r="Q7357" s="162">
        <f t="shared" si="1143"/>
        <v>143.16298688491227</v>
      </c>
      <c r="R7357" s="163">
        <f t="shared" si="1144"/>
        <v>1</v>
      </c>
      <c r="S7357" s="161">
        <f t="shared" si="1145"/>
        <v>6000000</v>
      </c>
      <c r="T7357" s="162">
        <f t="shared" si="1146"/>
        <v>183.69416873764405</v>
      </c>
      <c r="U7357" s="162">
        <f t="shared" si="1147"/>
        <v>129.08149344245615</v>
      </c>
      <c r="V7357" s="163">
        <f t="shared" si="1148"/>
        <v>1</v>
      </c>
      <c r="W7357" s="164">
        <f t="shared" si="1149"/>
        <v>39597596.640099227</v>
      </c>
      <c r="X7357" s="164">
        <f t="shared" si="1150"/>
        <v>177676051.7711274</v>
      </c>
    </row>
    <row r="7358" spans="10:24" x14ac:dyDescent="0.25">
      <c r="J7358">
        <v>7355</v>
      </c>
      <c r="K7358" s="43">
        <v>0.25395089269700555</v>
      </c>
      <c r="L7358">
        <v>0.60706626746501235</v>
      </c>
      <c r="M7358">
        <v>8.879594051084394E-2</v>
      </c>
      <c r="N7358" s="44">
        <v>0.91919397061131969</v>
      </c>
      <c r="O7358" s="161">
        <f t="shared" si="1141"/>
        <v>2000000</v>
      </c>
      <c r="P7358" s="162">
        <f t="shared" si="1142"/>
        <v>184.07521200988262</v>
      </c>
      <c r="Q7358" s="162">
        <f t="shared" si="1143"/>
        <v>108.03586418050674</v>
      </c>
      <c r="R7358" s="163">
        <f t="shared" si="1144"/>
        <v>1</v>
      </c>
      <c r="S7358" s="161">
        <f t="shared" si="1145"/>
        <v>5000000</v>
      </c>
      <c r="T7358" s="162">
        <f t="shared" si="1146"/>
        <v>191.3584040032942</v>
      </c>
      <c r="U7358" s="162">
        <f t="shared" si="1147"/>
        <v>111.51793209025337</v>
      </c>
      <c r="V7358" s="163">
        <f t="shared" si="1148"/>
        <v>1</v>
      </c>
      <c r="W7358" s="164">
        <f t="shared" si="1149"/>
        <v>102078695.65875176</v>
      </c>
      <c r="X7358" s="164">
        <f t="shared" si="1150"/>
        <v>249202359.56520414</v>
      </c>
    </row>
    <row r="7359" spans="10:24" x14ac:dyDescent="0.25">
      <c r="J7359">
        <v>7356</v>
      </c>
      <c r="K7359" s="43">
        <v>0.32931203021762767</v>
      </c>
      <c r="L7359">
        <v>0.11362349370173275</v>
      </c>
      <c r="M7359">
        <v>0.83493441279933467</v>
      </c>
      <c r="N7359" s="44">
        <v>0.8243553900699675</v>
      </c>
      <c r="O7359" s="161">
        <f t="shared" si="1141"/>
        <v>5000000</v>
      </c>
      <c r="P7359" s="162">
        <f t="shared" si="1142"/>
        <v>161.88778614976712</v>
      </c>
      <c r="Q7359" s="162">
        <f t="shared" si="1143"/>
        <v>154.4769938953819</v>
      </c>
      <c r="R7359" s="163">
        <f t="shared" si="1144"/>
        <v>1</v>
      </c>
      <c r="S7359" s="161">
        <f t="shared" si="1145"/>
        <v>6000000</v>
      </c>
      <c r="T7359" s="162">
        <f t="shared" si="1146"/>
        <v>183.96259538325572</v>
      </c>
      <c r="U7359" s="162">
        <f t="shared" si="1147"/>
        <v>134.73849694769095</v>
      </c>
      <c r="V7359" s="163">
        <f t="shared" si="1148"/>
        <v>1</v>
      </c>
      <c r="W7359" s="164">
        <f t="shared" si="1149"/>
        <v>-12946038.728073858</v>
      </c>
      <c r="X7359" s="164">
        <f t="shared" si="1150"/>
        <v>145344590.6133886</v>
      </c>
    </row>
    <row r="7360" spans="10:24" x14ac:dyDescent="0.25">
      <c r="J7360">
        <v>7357</v>
      </c>
      <c r="K7360" s="43">
        <v>0.63021878230681094</v>
      </c>
      <c r="L7360">
        <v>0.61907311212604832</v>
      </c>
      <c r="M7360">
        <v>0.62898311805826601</v>
      </c>
      <c r="N7360" s="44">
        <v>4.0610210085639808E-3</v>
      </c>
      <c r="O7360" s="161">
        <f t="shared" si="1141"/>
        <v>6000000</v>
      </c>
      <c r="P7360" s="162">
        <f t="shared" si="1142"/>
        <v>184.54571027629723</v>
      </c>
      <c r="Q7360" s="162">
        <f t="shared" si="1143"/>
        <v>141.5832262307953</v>
      </c>
      <c r="R7360" s="163">
        <f t="shared" si="1144"/>
        <v>1</v>
      </c>
      <c r="S7360" s="161">
        <f t="shared" si="1145"/>
        <v>7000000</v>
      </c>
      <c r="T7360" s="162">
        <f t="shared" si="1146"/>
        <v>191.51523675876575</v>
      </c>
      <c r="U7360" s="162">
        <f t="shared" si="1147"/>
        <v>128.29161311539764</v>
      </c>
      <c r="V7360" s="163">
        <f t="shared" si="1148"/>
        <v>0.05</v>
      </c>
      <c r="W7360" s="164">
        <f t="shared" si="1149"/>
        <v>207774904.27301154</v>
      </c>
      <c r="X7360" s="164">
        <f t="shared" si="1150"/>
        <v>-127871731.72482115</v>
      </c>
    </row>
    <row r="7361" spans="10:24" x14ac:dyDescent="0.25">
      <c r="J7361">
        <v>7358</v>
      </c>
      <c r="K7361" s="43">
        <v>0.58403803640169416</v>
      </c>
      <c r="L7361">
        <v>0.65724137179872022</v>
      </c>
      <c r="M7361">
        <v>0.32445895866013275</v>
      </c>
      <c r="N7361" s="44">
        <v>0.73429395053423918</v>
      </c>
      <c r="O7361" s="161">
        <f t="shared" si="1141"/>
        <v>6000000</v>
      </c>
      <c r="P7361" s="162">
        <f t="shared" si="1142"/>
        <v>186.07418894274022</v>
      </c>
      <c r="Q7361" s="162">
        <f t="shared" si="1143"/>
        <v>125.8946809394287</v>
      </c>
      <c r="R7361" s="163">
        <f t="shared" si="1144"/>
        <v>1</v>
      </c>
      <c r="S7361" s="161">
        <f t="shared" si="1145"/>
        <v>6000000</v>
      </c>
      <c r="T7361" s="162">
        <f t="shared" si="1146"/>
        <v>192.02472964758007</v>
      </c>
      <c r="U7361" s="162">
        <f t="shared" si="1147"/>
        <v>120.44734046971435</v>
      </c>
      <c r="V7361" s="163">
        <f t="shared" si="1148"/>
        <v>1</v>
      </c>
      <c r="W7361" s="164">
        <f t="shared" si="1149"/>
        <v>311077048.01986915</v>
      </c>
      <c r="X7361" s="164">
        <f t="shared" si="1150"/>
        <v>279464335.06719434</v>
      </c>
    </row>
    <row r="7362" spans="10:24" x14ac:dyDescent="0.25">
      <c r="J7362">
        <v>7359</v>
      </c>
      <c r="K7362" s="43">
        <v>0.16896617434622763</v>
      </c>
      <c r="L7362">
        <v>0.40964352877167631</v>
      </c>
      <c r="M7362">
        <v>0.73221070969330959</v>
      </c>
      <c r="N7362" s="44">
        <v>0.84384505879842031</v>
      </c>
      <c r="O7362" s="161">
        <f t="shared" si="1141"/>
        <v>2000000</v>
      </c>
      <c r="P7362" s="162">
        <f t="shared" si="1142"/>
        <v>176.57306928535272</v>
      </c>
      <c r="Q7362" s="162">
        <f t="shared" si="1143"/>
        <v>147.39025635266569</v>
      </c>
      <c r="R7362" s="163">
        <f t="shared" si="1144"/>
        <v>1</v>
      </c>
      <c r="S7362" s="161">
        <f t="shared" si="1145"/>
        <v>5000000</v>
      </c>
      <c r="T7362" s="162">
        <f t="shared" si="1146"/>
        <v>188.85768976178423</v>
      </c>
      <c r="U7362" s="162">
        <f t="shared" si="1147"/>
        <v>131.19512817633284</v>
      </c>
      <c r="V7362" s="163">
        <f t="shared" si="1148"/>
        <v>1</v>
      </c>
      <c r="W7362" s="164">
        <f t="shared" si="1149"/>
        <v>8365625.8653740585</v>
      </c>
      <c r="X7362" s="164">
        <f t="shared" si="1150"/>
        <v>138312807.92725694</v>
      </c>
    </row>
    <row r="7363" spans="10:24" x14ac:dyDescent="0.25">
      <c r="J7363">
        <v>7360</v>
      </c>
      <c r="K7363" s="43">
        <v>0.23899600588791992</v>
      </c>
      <c r="L7363">
        <v>0.56266016000520336</v>
      </c>
      <c r="M7363">
        <v>0.86525799837809725</v>
      </c>
      <c r="N7363" s="44">
        <v>0.27454208122212753</v>
      </c>
      <c r="O7363" s="161">
        <f t="shared" si="1141"/>
        <v>2000000</v>
      </c>
      <c r="P7363" s="162">
        <f t="shared" si="1142"/>
        <v>182.36575736232049</v>
      </c>
      <c r="Q7363" s="162">
        <f t="shared" si="1143"/>
        <v>157.08503239402094</v>
      </c>
      <c r="R7363" s="163">
        <f t="shared" si="1144"/>
        <v>1</v>
      </c>
      <c r="S7363" s="161">
        <f t="shared" si="1145"/>
        <v>5000000</v>
      </c>
      <c r="T7363" s="162">
        <f t="shared" si="1146"/>
        <v>190.78858578744016</v>
      </c>
      <c r="U7363" s="162">
        <f t="shared" si="1147"/>
        <v>136.04251619701046</v>
      </c>
      <c r="V7363" s="163">
        <f t="shared" si="1148"/>
        <v>1</v>
      </c>
      <c r="W7363" s="164">
        <f t="shared" si="1149"/>
        <v>561449.9365991056</v>
      </c>
      <c r="X7363" s="164">
        <f t="shared" si="1150"/>
        <v>123730347.9521485</v>
      </c>
    </row>
    <row r="7364" spans="10:24" x14ac:dyDescent="0.25">
      <c r="J7364">
        <v>7361</v>
      </c>
      <c r="K7364" s="43">
        <v>0.32008970635811251</v>
      </c>
      <c r="L7364">
        <v>0.29774906023048076</v>
      </c>
      <c r="M7364">
        <v>0.30836613730011553</v>
      </c>
      <c r="N7364" s="44">
        <v>0.55467420777936527</v>
      </c>
      <c r="O7364" s="161">
        <f t="shared" si="1141"/>
        <v>5000000</v>
      </c>
      <c r="P7364" s="162">
        <f t="shared" si="1142"/>
        <v>172.03671737187184</v>
      </c>
      <c r="Q7364" s="162">
        <f t="shared" si="1143"/>
        <v>124.99026190399886</v>
      </c>
      <c r="R7364" s="163">
        <f t="shared" si="1144"/>
        <v>1</v>
      </c>
      <c r="S7364" s="161">
        <f t="shared" si="1145"/>
        <v>6000000</v>
      </c>
      <c r="T7364" s="162">
        <f t="shared" si="1146"/>
        <v>187.34557245729061</v>
      </c>
      <c r="U7364" s="162">
        <f t="shared" si="1147"/>
        <v>119.99513095199943</v>
      </c>
      <c r="V7364" s="163">
        <f t="shared" si="1148"/>
        <v>1</v>
      </c>
      <c r="W7364" s="164">
        <f t="shared" si="1149"/>
        <v>185232277.33936495</v>
      </c>
      <c r="X7364" s="164">
        <f t="shared" si="1150"/>
        <v>254102649.0317471</v>
      </c>
    </row>
    <row r="7365" spans="10:24" x14ac:dyDescent="0.25">
      <c r="J7365">
        <v>7362</v>
      </c>
      <c r="K7365" s="43">
        <v>0.53380859130940139</v>
      </c>
      <c r="L7365">
        <v>0.38244349479989415</v>
      </c>
      <c r="M7365">
        <v>0.30486255367851511</v>
      </c>
      <c r="N7365" s="44">
        <v>0.96923969129051857</v>
      </c>
      <c r="O7365" s="161">
        <f t="shared" ref="O7365:O7428" si="1151">VLOOKUP(K7365,$E$5:$H$10,4)</f>
        <v>5000000</v>
      </c>
      <c r="P7365" s="162">
        <f t="shared" ref="P7365:P7428" si="1152">_xlfn.NORM.INV(L7365,$E$12,$E$13)</f>
        <v>175.51395695506136</v>
      </c>
      <c r="Q7365" s="162">
        <f t="shared" ref="Q7365:Q7428" si="1153">_xlfn.NORM.INV(M7365,$E$15,$E$16)</f>
        <v>124.79068224978549</v>
      </c>
      <c r="R7365" s="163">
        <f t="shared" ref="R7365:R7428" si="1154">VLOOKUP(N7365,$E$19:$H$21,4)</f>
        <v>1</v>
      </c>
      <c r="S7365" s="161">
        <f t="shared" ref="S7365:S7428" si="1155">VLOOKUP(K7365,$G$5:$H$10,2)</f>
        <v>6000000</v>
      </c>
      <c r="T7365" s="162">
        <f t="shared" ref="T7365:T7428" si="1156">_xlfn.NORM.INV(L7365,$G$12,$G$13)</f>
        <v>188.50465231835378</v>
      </c>
      <c r="U7365" s="162">
        <f t="shared" ref="U7365:U7428" si="1157">_xlfn.NORM.INV(M7365,$G$15,$G$16)</f>
        <v>119.89534112489274</v>
      </c>
      <c r="V7365" s="163">
        <f t="shared" ref="V7365:V7428" si="1158">VLOOKUP(N7365,$G$19:$H$21,2)</f>
        <v>1</v>
      </c>
      <c r="W7365" s="164">
        <f t="shared" ref="W7365:W7428" si="1159">O7365*(P7365-Q7365)*R7365-$D$23-$D$24</f>
        <v>203616373.52637935</v>
      </c>
      <c r="X7365" s="164">
        <f t="shared" ref="X7365:X7428" si="1160">S7365*(T7365-U7365)*V7365-$F$23-$F$24</f>
        <v>261655867.16076624</v>
      </c>
    </row>
    <row r="7366" spans="10:24" x14ac:dyDescent="0.25">
      <c r="J7366">
        <v>7363</v>
      </c>
      <c r="K7366" s="43">
        <v>4.9404948632906787E-2</v>
      </c>
      <c r="L7366">
        <v>0.84504682261096453</v>
      </c>
      <c r="M7366">
        <v>5.3491868331264292E-2</v>
      </c>
      <c r="N7366" s="44">
        <v>0.43775216256679739</v>
      </c>
      <c r="O7366" s="161">
        <f t="shared" si="1151"/>
        <v>1000000</v>
      </c>
      <c r="P7366" s="162">
        <f t="shared" si="1152"/>
        <v>195.23127823399142</v>
      </c>
      <c r="Q7366" s="162">
        <f t="shared" si="1153"/>
        <v>102.76200316626665</v>
      </c>
      <c r="R7366" s="163">
        <f t="shared" si="1154"/>
        <v>1</v>
      </c>
      <c r="S7366" s="161">
        <f t="shared" si="1155"/>
        <v>1000000</v>
      </c>
      <c r="T7366" s="162">
        <f t="shared" si="1156"/>
        <v>195.07709274466382</v>
      </c>
      <c r="U7366" s="162">
        <f t="shared" si="1157"/>
        <v>108.88100158313333</v>
      </c>
      <c r="V7366" s="163">
        <f t="shared" si="1158"/>
        <v>1</v>
      </c>
      <c r="W7366" s="164">
        <f t="shared" si="1159"/>
        <v>42469275.067724764</v>
      </c>
      <c r="X7366" s="164">
        <f t="shared" si="1160"/>
        <v>-63803908.838469505</v>
      </c>
    </row>
    <row r="7367" spans="10:24" x14ac:dyDescent="0.25">
      <c r="J7367">
        <v>7364</v>
      </c>
      <c r="K7367" s="43">
        <v>0.24284833043105591</v>
      </c>
      <c r="L7367">
        <v>0.20464430533766076</v>
      </c>
      <c r="M7367">
        <v>0.90655897581419143</v>
      </c>
      <c r="N7367" s="44">
        <v>0.48705475589931813</v>
      </c>
      <c r="O7367" s="161">
        <f t="shared" si="1151"/>
        <v>2000000</v>
      </c>
      <c r="P7367" s="162">
        <f t="shared" si="1152"/>
        <v>167.622807463882</v>
      </c>
      <c r="Q7367" s="162">
        <f t="shared" si="1153"/>
        <v>161.39718300908558</v>
      </c>
      <c r="R7367" s="163">
        <f t="shared" si="1154"/>
        <v>1</v>
      </c>
      <c r="S7367" s="161">
        <f t="shared" si="1155"/>
        <v>5000000</v>
      </c>
      <c r="T7367" s="162">
        <f t="shared" si="1156"/>
        <v>185.87426915462734</v>
      </c>
      <c r="U7367" s="162">
        <f t="shared" si="1157"/>
        <v>138.19859150454278</v>
      </c>
      <c r="V7367" s="163">
        <f t="shared" si="1158"/>
        <v>1</v>
      </c>
      <c r="W7367" s="164">
        <f t="shared" si="1159"/>
        <v>-37548751.090407163</v>
      </c>
      <c r="X7367" s="164">
        <f t="shared" si="1160"/>
        <v>88378388.250422835</v>
      </c>
    </row>
    <row r="7368" spans="10:24" x14ac:dyDescent="0.25">
      <c r="J7368">
        <v>7365</v>
      </c>
      <c r="K7368" s="43">
        <v>0.88211753040069796</v>
      </c>
      <c r="L7368">
        <v>0.96893158808618574</v>
      </c>
      <c r="M7368">
        <v>0.85438282808287735</v>
      </c>
      <c r="N7368" s="44">
        <v>0.45501368384723884</v>
      </c>
      <c r="O7368" s="161">
        <f t="shared" si="1151"/>
        <v>7000000</v>
      </c>
      <c r="P7368" s="162">
        <f t="shared" si="1152"/>
        <v>207.97977211364596</v>
      </c>
      <c r="Q7368" s="162">
        <f t="shared" si="1153"/>
        <v>156.10835345037921</v>
      </c>
      <c r="R7368" s="163">
        <f t="shared" si="1154"/>
        <v>1</v>
      </c>
      <c r="S7368" s="161">
        <f t="shared" si="1155"/>
        <v>7000000</v>
      </c>
      <c r="T7368" s="162">
        <f t="shared" si="1156"/>
        <v>199.32659070454866</v>
      </c>
      <c r="U7368" s="162">
        <f t="shared" si="1157"/>
        <v>135.55417672518959</v>
      </c>
      <c r="V7368" s="163">
        <f t="shared" si="1158"/>
        <v>1</v>
      </c>
      <c r="W7368" s="164">
        <f t="shared" si="1159"/>
        <v>313099930.64286727</v>
      </c>
      <c r="X7368" s="164">
        <f t="shared" si="1160"/>
        <v>296406897.85551351</v>
      </c>
    </row>
    <row r="7369" spans="10:24" x14ac:dyDescent="0.25">
      <c r="J7369">
        <v>7366</v>
      </c>
      <c r="K7369" s="43">
        <v>0.17503394502818959</v>
      </c>
      <c r="L7369">
        <v>0.27506359809705927</v>
      </c>
      <c r="M7369">
        <v>0.20404676590377435</v>
      </c>
      <c r="N7369" s="44">
        <v>0.42058315681885694</v>
      </c>
      <c r="O7369" s="161">
        <f t="shared" si="1151"/>
        <v>2000000</v>
      </c>
      <c r="P7369" s="162">
        <f t="shared" si="1152"/>
        <v>171.03645695703244</v>
      </c>
      <c r="Q7369" s="162">
        <f t="shared" si="1153"/>
        <v>118.45493487216881</v>
      </c>
      <c r="R7369" s="163">
        <f t="shared" si="1154"/>
        <v>1</v>
      </c>
      <c r="S7369" s="161">
        <f t="shared" si="1155"/>
        <v>5000000</v>
      </c>
      <c r="T7369" s="162">
        <f t="shared" si="1156"/>
        <v>187.01215231901082</v>
      </c>
      <c r="U7369" s="162">
        <f t="shared" si="1157"/>
        <v>116.7274674360844</v>
      </c>
      <c r="V7369" s="163">
        <f t="shared" si="1158"/>
        <v>1</v>
      </c>
      <c r="W7369" s="164">
        <f t="shared" si="1159"/>
        <v>55163044.169727266</v>
      </c>
      <c r="X7369" s="164">
        <f t="shared" si="1160"/>
        <v>201423424.41463214</v>
      </c>
    </row>
    <row r="7370" spans="10:24" x14ac:dyDescent="0.25">
      <c r="J7370">
        <v>7367</v>
      </c>
      <c r="K7370" s="43">
        <v>0.27082400969224707</v>
      </c>
      <c r="L7370">
        <v>0.99229196803511377</v>
      </c>
      <c r="M7370">
        <v>0.97408443563082803</v>
      </c>
      <c r="N7370" s="44">
        <v>2.5777183035642692E-2</v>
      </c>
      <c r="O7370" s="161">
        <f t="shared" si="1151"/>
        <v>2000000</v>
      </c>
      <c r="P7370" s="162">
        <f t="shared" si="1152"/>
        <v>216.33681475217591</v>
      </c>
      <c r="Q7370" s="162">
        <f t="shared" si="1153"/>
        <v>173.89067348272044</v>
      </c>
      <c r="R7370" s="163">
        <f t="shared" si="1154"/>
        <v>1</v>
      </c>
      <c r="S7370" s="161">
        <f t="shared" si="1155"/>
        <v>5000000</v>
      </c>
      <c r="T7370" s="162">
        <f t="shared" si="1156"/>
        <v>202.11227158405865</v>
      </c>
      <c r="U7370" s="162">
        <f t="shared" si="1157"/>
        <v>144.44533674136022</v>
      </c>
      <c r="V7370" s="163">
        <f t="shared" si="1158"/>
        <v>0.9</v>
      </c>
      <c r="W7370" s="164">
        <f t="shared" si="1159"/>
        <v>34892282.53891094</v>
      </c>
      <c r="X7370" s="164">
        <f t="shared" si="1160"/>
        <v>109501206.7921429</v>
      </c>
    </row>
    <row r="7371" spans="10:24" x14ac:dyDescent="0.25">
      <c r="J7371">
        <v>7368</v>
      </c>
      <c r="K7371" s="43">
        <v>0.67072776034287995</v>
      </c>
      <c r="L7371">
        <v>0.88280445429402987</v>
      </c>
      <c r="M7371">
        <v>0.57513043030831656</v>
      </c>
      <c r="N7371" s="44">
        <v>0.4772934559357358</v>
      </c>
      <c r="O7371" s="161">
        <f t="shared" si="1151"/>
        <v>6000000</v>
      </c>
      <c r="P7371" s="162">
        <f t="shared" si="1152"/>
        <v>197.83685176611417</v>
      </c>
      <c r="Q7371" s="162">
        <f t="shared" si="1153"/>
        <v>138.78902552562425</v>
      </c>
      <c r="R7371" s="163">
        <f t="shared" si="1154"/>
        <v>1</v>
      </c>
      <c r="S7371" s="161">
        <f t="shared" si="1155"/>
        <v>7000000</v>
      </c>
      <c r="T7371" s="162">
        <f t="shared" si="1156"/>
        <v>195.94561725537139</v>
      </c>
      <c r="U7371" s="162">
        <f t="shared" si="1157"/>
        <v>126.89451276281213</v>
      </c>
      <c r="V7371" s="163">
        <f t="shared" si="1158"/>
        <v>1</v>
      </c>
      <c r="W7371" s="164">
        <f t="shared" si="1159"/>
        <v>304286957.44293946</v>
      </c>
      <c r="X7371" s="164">
        <f t="shared" si="1160"/>
        <v>333357731.44791484</v>
      </c>
    </row>
    <row r="7372" spans="10:24" x14ac:dyDescent="0.25">
      <c r="J7372">
        <v>7369</v>
      </c>
      <c r="K7372" s="43">
        <v>0.63042885598991438</v>
      </c>
      <c r="L7372">
        <v>0.72430638520756163</v>
      </c>
      <c r="M7372">
        <v>0.91416140195018913</v>
      </c>
      <c r="N7372" s="44">
        <v>0.37051632602567586</v>
      </c>
      <c r="O7372" s="161">
        <f t="shared" si="1151"/>
        <v>6000000</v>
      </c>
      <c r="P7372" s="162">
        <f t="shared" si="1152"/>
        <v>188.93524022916066</v>
      </c>
      <c r="Q7372" s="162">
        <f t="shared" si="1153"/>
        <v>162.33668937443815</v>
      </c>
      <c r="R7372" s="163">
        <f t="shared" si="1154"/>
        <v>1</v>
      </c>
      <c r="S7372" s="161">
        <f t="shared" si="1155"/>
        <v>7000000</v>
      </c>
      <c r="T7372" s="162">
        <f t="shared" si="1156"/>
        <v>192.97841340972022</v>
      </c>
      <c r="U7372" s="162">
        <f t="shared" si="1157"/>
        <v>138.66834468721908</v>
      </c>
      <c r="V7372" s="163">
        <f t="shared" si="1158"/>
        <v>1</v>
      </c>
      <c r="W7372" s="164">
        <f t="shared" si="1159"/>
        <v>109591305.12833503</v>
      </c>
      <c r="X7372" s="164">
        <f t="shared" si="1160"/>
        <v>230170481.05750799</v>
      </c>
    </row>
    <row r="7373" spans="10:24" x14ac:dyDescent="0.25">
      <c r="J7373">
        <v>7370</v>
      </c>
      <c r="K7373" s="43">
        <v>0.31633931328321696</v>
      </c>
      <c r="L7373">
        <v>0.90303530167460522</v>
      </c>
      <c r="M7373">
        <v>0.67908986860236631</v>
      </c>
      <c r="N7373" s="44">
        <v>0.45080503221777168</v>
      </c>
      <c r="O7373" s="161">
        <f t="shared" si="1151"/>
        <v>5000000</v>
      </c>
      <c r="P7373" s="162">
        <f t="shared" si="1152"/>
        <v>199.48563521191514</v>
      </c>
      <c r="Q7373" s="162">
        <f t="shared" si="1153"/>
        <v>144.30310555228374</v>
      </c>
      <c r="R7373" s="163">
        <f t="shared" si="1154"/>
        <v>1</v>
      </c>
      <c r="S7373" s="161">
        <f t="shared" si="1155"/>
        <v>6000000</v>
      </c>
      <c r="T7373" s="162">
        <f t="shared" si="1156"/>
        <v>196.49521173730506</v>
      </c>
      <c r="U7373" s="162">
        <f t="shared" si="1157"/>
        <v>129.65155277614187</v>
      </c>
      <c r="V7373" s="163">
        <f t="shared" si="1158"/>
        <v>1</v>
      </c>
      <c r="W7373" s="164">
        <f t="shared" si="1159"/>
        <v>225912648.29815698</v>
      </c>
      <c r="X7373" s="164">
        <f t="shared" si="1160"/>
        <v>251061953.7669791</v>
      </c>
    </row>
    <row r="7374" spans="10:24" x14ac:dyDescent="0.25">
      <c r="J7374">
        <v>7371</v>
      </c>
      <c r="K7374" s="43">
        <v>0.77950045245189303</v>
      </c>
      <c r="L7374">
        <v>0.11085161435171942</v>
      </c>
      <c r="M7374">
        <v>0.48080017901659378</v>
      </c>
      <c r="N7374" s="44">
        <v>0.43118709384686904</v>
      </c>
      <c r="O7374" s="161">
        <f t="shared" si="1151"/>
        <v>7000000</v>
      </c>
      <c r="P7374" s="162">
        <f t="shared" si="1152"/>
        <v>161.66982553835265</v>
      </c>
      <c r="Q7374" s="162">
        <f t="shared" si="1153"/>
        <v>134.03709184605813</v>
      </c>
      <c r="R7374" s="163">
        <f t="shared" si="1154"/>
        <v>1</v>
      </c>
      <c r="S7374" s="161">
        <f t="shared" si="1155"/>
        <v>7000000</v>
      </c>
      <c r="T7374" s="162">
        <f t="shared" si="1156"/>
        <v>183.88994184611755</v>
      </c>
      <c r="U7374" s="162">
        <f t="shared" si="1157"/>
        <v>124.51854592302907</v>
      </c>
      <c r="V7374" s="163">
        <f t="shared" si="1158"/>
        <v>1</v>
      </c>
      <c r="W7374" s="164">
        <f t="shared" si="1159"/>
        <v>143429135.84606165</v>
      </c>
      <c r="X7374" s="164">
        <f t="shared" si="1160"/>
        <v>265599771.46161938</v>
      </c>
    </row>
    <row r="7375" spans="10:24" x14ac:dyDescent="0.25">
      <c r="J7375">
        <v>7372</v>
      </c>
      <c r="K7375" s="43">
        <v>0.45563501295899744</v>
      </c>
      <c r="L7375">
        <v>0.85986054401470424</v>
      </c>
      <c r="M7375">
        <v>0.89494237298985513</v>
      </c>
      <c r="N7375" s="44">
        <v>0.58537611405427825</v>
      </c>
      <c r="O7375" s="161">
        <f t="shared" si="1151"/>
        <v>5000000</v>
      </c>
      <c r="P7375" s="162">
        <f t="shared" si="1152"/>
        <v>196.19539500401376</v>
      </c>
      <c r="Q7375" s="162">
        <f t="shared" si="1153"/>
        <v>160.06497166797504</v>
      </c>
      <c r="R7375" s="163">
        <f t="shared" si="1154"/>
        <v>1</v>
      </c>
      <c r="S7375" s="161">
        <f t="shared" si="1155"/>
        <v>6000000</v>
      </c>
      <c r="T7375" s="162">
        <f t="shared" si="1156"/>
        <v>195.39846500133791</v>
      </c>
      <c r="U7375" s="162">
        <f t="shared" si="1157"/>
        <v>137.53248583398752</v>
      </c>
      <c r="V7375" s="163">
        <f t="shared" si="1158"/>
        <v>1</v>
      </c>
      <c r="W7375" s="164">
        <f t="shared" si="1159"/>
        <v>130652116.68019357</v>
      </c>
      <c r="X7375" s="164">
        <f t="shared" si="1160"/>
        <v>197195875.00410235</v>
      </c>
    </row>
    <row r="7376" spans="10:24" x14ac:dyDescent="0.25">
      <c r="J7376">
        <v>7373</v>
      </c>
      <c r="K7376" s="43">
        <v>5.2300853970442374E-2</v>
      </c>
      <c r="L7376">
        <v>0.23230359761592578</v>
      </c>
      <c r="M7376">
        <v>0.53846927894309404</v>
      </c>
      <c r="N7376" s="44">
        <v>0.25129735469989201</v>
      </c>
      <c r="O7376" s="161">
        <f t="shared" si="1151"/>
        <v>2000000</v>
      </c>
      <c r="P7376" s="162">
        <f t="shared" si="1152"/>
        <v>169.03077669396467</v>
      </c>
      <c r="Q7376" s="162">
        <f t="shared" si="1153"/>
        <v>136.93156216958727</v>
      </c>
      <c r="R7376" s="163">
        <f t="shared" si="1154"/>
        <v>1</v>
      </c>
      <c r="S7376" s="161">
        <f t="shared" si="1155"/>
        <v>2000000</v>
      </c>
      <c r="T7376" s="162">
        <f t="shared" si="1156"/>
        <v>186.34359223132157</v>
      </c>
      <c r="U7376" s="162">
        <f t="shared" si="1157"/>
        <v>125.96578108479363</v>
      </c>
      <c r="V7376" s="163">
        <f t="shared" si="1158"/>
        <v>1</v>
      </c>
      <c r="W7376" s="164">
        <f t="shared" si="1159"/>
        <v>14198429.048754804</v>
      </c>
      <c r="X7376" s="164">
        <f t="shared" si="1160"/>
        <v>-29244377.706944138</v>
      </c>
    </row>
    <row r="7377" spans="10:24" x14ac:dyDescent="0.25">
      <c r="J7377">
        <v>7374</v>
      </c>
      <c r="K7377" s="43">
        <v>0.19377454257979232</v>
      </c>
      <c r="L7377">
        <v>0.59479399161968538</v>
      </c>
      <c r="M7377">
        <v>0.32929382836362608</v>
      </c>
      <c r="N7377" s="44">
        <v>3.1126360682532606E-2</v>
      </c>
      <c r="O7377" s="161">
        <f t="shared" si="1151"/>
        <v>2000000</v>
      </c>
      <c r="P7377" s="162">
        <f t="shared" si="1152"/>
        <v>183.59841804146564</v>
      </c>
      <c r="Q7377" s="162">
        <f t="shared" si="1153"/>
        <v>126.1627209394771</v>
      </c>
      <c r="R7377" s="163">
        <f t="shared" si="1154"/>
        <v>1</v>
      </c>
      <c r="S7377" s="161">
        <f t="shared" si="1155"/>
        <v>5000000</v>
      </c>
      <c r="T7377" s="162">
        <f t="shared" si="1156"/>
        <v>191.19947268048855</v>
      </c>
      <c r="U7377" s="162">
        <f t="shared" si="1157"/>
        <v>120.58136046973854</v>
      </c>
      <c r="V7377" s="163">
        <f t="shared" si="1158"/>
        <v>0.9</v>
      </c>
      <c r="W7377" s="164">
        <f t="shared" si="1159"/>
        <v>64871394.203977078</v>
      </c>
      <c r="X7377" s="164">
        <f t="shared" si="1160"/>
        <v>167781504.94837505</v>
      </c>
    </row>
    <row r="7378" spans="10:24" x14ac:dyDescent="0.25">
      <c r="J7378">
        <v>7375</v>
      </c>
      <c r="K7378" s="43">
        <v>0.38358018718000442</v>
      </c>
      <c r="L7378">
        <v>0.21977992990903439</v>
      </c>
      <c r="M7378">
        <v>0.71912889193089991</v>
      </c>
      <c r="N7378" s="44">
        <v>0.97352349975617014</v>
      </c>
      <c r="O7378" s="161">
        <f t="shared" si="1151"/>
        <v>5000000</v>
      </c>
      <c r="P7378" s="162">
        <f t="shared" si="1152"/>
        <v>168.40594990986992</v>
      </c>
      <c r="Q7378" s="162">
        <f t="shared" si="1153"/>
        <v>146.60511342524802</v>
      </c>
      <c r="R7378" s="163">
        <f t="shared" si="1154"/>
        <v>1</v>
      </c>
      <c r="S7378" s="161">
        <f t="shared" si="1155"/>
        <v>6000000</v>
      </c>
      <c r="T7378" s="162">
        <f t="shared" si="1156"/>
        <v>186.13531663662332</v>
      </c>
      <c r="U7378" s="162">
        <f t="shared" si="1157"/>
        <v>130.80255671262401</v>
      </c>
      <c r="V7378" s="163">
        <f t="shared" si="1158"/>
        <v>1</v>
      </c>
      <c r="W7378" s="164">
        <f t="shared" si="1159"/>
        <v>59004182.423109487</v>
      </c>
      <c r="X7378" s="164">
        <f t="shared" si="1160"/>
        <v>181996559.54399586</v>
      </c>
    </row>
    <row r="7379" spans="10:24" x14ac:dyDescent="0.25">
      <c r="J7379">
        <v>7376</v>
      </c>
      <c r="K7379" s="43">
        <v>0.19061586616808979</v>
      </c>
      <c r="L7379">
        <v>0.17192596953339512</v>
      </c>
      <c r="M7379">
        <v>0.69229656509340831</v>
      </c>
      <c r="N7379" s="44">
        <v>0.5264654320101736</v>
      </c>
      <c r="O7379" s="161">
        <f t="shared" si="1151"/>
        <v>2000000</v>
      </c>
      <c r="P7379" s="162">
        <f t="shared" si="1152"/>
        <v>165.80127351273273</v>
      </c>
      <c r="Q7379" s="162">
        <f t="shared" si="1153"/>
        <v>145.04741160020725</v>
      </c>
      <c r="R7379" s="163">
        <f t="shared" si="1154"/>
        <v>1</v>
      </c>
      <c r="S7379" s="161">
        <f t="shared" si="1155"/>
        <v>5000000</v>
      </c>
      <c r="T7379" s="162">
        <f t="shared" si="1156"/>
        <v>185.2670911709109</v>
      </c>
      <c r="U7379" s="162">
        <f t="shared" si="1157"/>
        <v>130.02370580010361</v>
      </c>
      <c r="V7379" s="163">
        <f t="shared" si="1158"/>
        <v>1</v>
      </c>
      <c r="W7379" s="164">
        <f t="shared" si="1159"/>
        <v>-8492276.1749490425</v>
      </c>
      <c r="X7379" s="164">
        <f t="shared" si="1160"/>
        <v>126216926.85403645</v>
      </c>
    </row>
    <row r="7380" spans="10:24" x14ac:dyDescent="0.25">
      <c r="J7380">
        <v>7377</v>
      </c>
      <c r="K7380" s="43">
        <v>0.98895480517487755</v>
      </c>
      <c r="L7380">
        <v>0.26429882568395668</v>
      </c>
      <c r="M7380">
        <v>0.4107788388278435</v>
      </c>
      <c r="N7380" s="44">
        <v>0.40607394455775869</v>
      </c>
      <c r="O7380" s="161">
        <f t="shared" si="1151"/>
        <v>9000000</v>
      </c>
      <c r="P7380" s="162">
        <f t="shared" si="1152"/>
        <v>170.54777756918511</v>
      </c>
      <c r="Q7380" s="162">
        <f t="shared" si="1153"/>
        <v>130.48916056561328</v>
      </c>
      <c r="R7380" s="163">
        <f t="shared" si="1154"/>
        <v>1</v>
      </c>
      <c r="S7380" s="161">
        <f t="shared" si="1155"/>
        <v>9000000</v>
      </c>
      <c r="T7380" s="162">
        <f t="shared" si="1156"/>
        <v>186.84925918972837</v>
      </c>
      <c r="U7380" s="162">
        <f t="shared" si="1157"/>
        <v>122.74458028280664</v>
      </c>
      <c r="V7380" s="163">
        <f t="shared" si="1158"/>
        <v>1</v>
      </c>
      <c r="W7380" s="164">
        <f t="shared" si="1159"/>
        <v>310527553.03214657</v>
      </c>
      <c r="X7380" s="164">
        <f t="shared" si="1160"/>
        <v>426942110.16229558</v>
      </c>
    </row>
    <row r="7381" spans="10:24" x14ac:dyDescent="0.25">
      <c r="J7381">
        <v>7378</v>
      </c>
      <c r="K7381" s="43">
        <v>0.98770845453867706</v>
      </c>
      <c r="L7381">
        <v>0.15258520723079072</v>
      </c>
      <c r="M7381">
        <v>0.67484990393686839</v>
      </c>
      <c r="N7381" s="44">
        <v>0.46418301793738304</v>
      </c>
      <c r="O7381" s="161">
        <f t="shared" si="1151"/>
        <v>9000000</v>
      </c>
      <c r="P7381" s="162">
        <f t="shared" si="1152"/>
        <v>164.61887044217576</v>
      </c>
      <c r="Q7381" s="162">
        <f t="shared" si="1153"/>
        <v>144.06690394264388</v>
      </c>
      <c r="R7381" s="163">
        <f t="shared" si="1154"/>
        <v>1</v>
      </c>
      <c r="S7381" s="161">
        <f t="shared" si="1155"/>
        <v>9000000</v>
      </c>
      <c r="T7381" s="162">
        <f t="shared" si="1156"/>
        <v>184.8729568140586</v>
      </c>
      <c r="U7381" s="162">
        <f t="shared" si="1157"/>
        <v>129.53345197132194</v>
      </c>
      <c r="V7381" s="163">
        <f t="shared" si="1158"/>
        <v>1</v>
      </c>
      <c r="W7381" s="164">
        <f t="shared" si="1159"/>
        <v>134967698.49578696</v>
      </c>
      <c r="X7381" s="164">
        <f t="shared" si="1160"/>
        <v>348055543.58462995</v>
      </c>
    </row>
    <row r="7382" spans="10:24" x14ac:dyDescent="0.25">
      <c r="J7382">
        <v>7379</v>
      </c>
      <c r="K7382" s="43">
        <v>0.92267235748824561</v>
      </c>
      <c r="L7382">
        <v>0.85847766387555002</v>
      </c>
      <c r="M7382">
        <v>0.3845250273139561</v>
      </c>
      <c r="N7382" s="44">
        <v>0.55437943700210834</v>
      </c>
      <c r="O7382" s="161">
        <f t="shared" si="1151"/>
        <v>7000000</v>
      </c>
      <c r="P7382" s="162">
        <f t="shared" si="1152"/>
        <v>196.10257246619108</v>
      </c>
      <c r="Q7382" s="162">
        <f t="shared" si="1153"/>
        <v>129.12764614684747</v>
      </c>
      <c r="R7382" s="163">
        <f t="shared" si="1154"/>
        <v>1</v>
      </c>
      <c r="S7382" s="161">
        <f t="shared" si="1155"/>
        <v>9000000</v>
      </c>
      <c r="T7382" s="162">
        <f t="shared" si="1156"/>
        <v>195.36752415539704</v>
      </c>
      <c r="U7382" s="162">
        <f t="shared" si="1157"/>
        <v>122.06382307342373</v>
      </c>
      <c r="V7382" s="163">
        <f t="shared" si="1158"/>
        <v>1</v>
      </c>
      <c r="W7382" s="164">
        <f t="shared" si="1159"/>
        <v>418824484.23540527</v>
      </c>
      <c r="X7382" s="164">
        <f t="shared" si="1160"/>
        <v>509733309.73775971</v>
      </c>
    </row>
    <row r="7383" spans="10:24" x14ac:dyDescent="0.25">
      <c r="J7383">
        <v>7380</v>
      </c>
      <c r="K7383" s="43">
        <v>9.6948663771790455E-2</v>
      </c>
      <c r="L7383">
        <v>0.9563081715250159</v>
      </c>
      <c r="M7383">
        <v>0.25592669346586916</v>
      </c>
      <c r="N7383" s="44">
        <v>0.98473384084120308</v>
      </c>
      <c r="O7383" s="161">
        <f t="shared" si="1151"/>
        <v>2000000</v>
      </c>
      <c r="P7383" s="162">
        <f t="shared" si="1152"/>
        <v>205.64045093158305</v>
      </c>
      <c r="Q7383" s="162">
        <f t="shared" si="1153"/>
        <v>121.88090958712672</v>
      </c>
      <c r="R7383" s="163">
        <f t="shared" si="1154"/>
        <v>1</v>
      </c>
      <c r="S7383" s="161">
        <f t="shared" si="1155"/>
        <v>2000000</v>
      </c>
      <c r="T7383" s="162">
        <f t="shared" si="1156"/>
        <v>198.54681697719434</v>
      </c>
      <c r="U7383" s="162">
        <f t="shared" si="1157"/>
        <v>118.44045479356336</v>
      </c>
      <c r="V7383" s="163">
        <f t="shared" si="1158"/>
        <v>1</v>
      </c>
      <c r="W7383" s="164">
        <f t="shared" si="1159"/>
        <v>117519082.68891266</v>
      </c>
      <c r="X7383" s="164">
        <f t="shared" si="1160"/>
        <v>10212724.367261946</v>
      </c>
    </row>
    <row r="7384" spans="10:24" x14ac:dyDescent="0.25">
      <c r="J7384">
        <v>7381</v>
      </c>
      <c r="K7384" s="43">
        <v>0.32862622840817068</v>
      </c>
      <c r="L7384">
        <v>0.91373917341930955</v>
      </c>
      <c r="M7384">
        <v>0.50430793602533652</v>
      </c>
      <c r="N7384" s="44">
        <v>0.40741581445768993</v>
      </c>
      <c r="O7384" s="161">
        <f t="shared" si="1151"/>
        <v>5000000</v>
      </c>
      <c r="P7384" s="162">
        <f t="shared" si="1152"/>
        <v>200.46218840149382</v>
      </c>
      <c r="Q7384" s="162">
        <f t="shared" si="1153"/>
        <v>135.21597208226683</v>
      </c>
      <c r="R7384" s="163">
        <f t="shared" si="1154"/>
        <v>1</v>
      </c>
      <c r="S7384" s="161">
        <f t="shared" si="1155"/>
        <v>6000000</v>
      </c>
      <c r="T7384" s="162">
        <f t="shared" si="1156"/>
        <v>196.8207294671646</v>
      </c>
      <c r="U7384" s="162">
        <f t="shared" si="1157"/>
        <v>125.10798604113342</v>
      </c>
      <c r="V7384" s="163">
        <f t="shared" si="1158"/>
        <v>1</v>
      </c>
      <c r="W7384" s="164">
        <f t="shared" si="1159"/>
        <v>276231081.59613496</v>
      </c>
      <c r="X7384" s="164">
        <f t="shared" si="1160"/>
        <v>280276460.55618709</v>
      </c>
    </row>
    <row r="7385" spans="10:24" x14ac:dyDescent="0.25">
      <c r="J7385">
        <v>7382</v>
      </c>
      <c r="K7385" s="43">
        <v>0.47351511065058638</v>
      </c>
      <c r="L7385">
        <v>0.96868323023854175</v>
      </c>
      <c r="M7385">
        <v>0.1723405722967366</v>
      </c>
      <c r="N7385" s="44">
        <v>8.3578987302384666E-2</v>
      </c>
      <c r="O7385" s="161">
        <f t="shared" si="1151"/>
        <v>5000000</v>
      </c>
      <c r="P7385" s="162">
        <f t="shared" si="1152"/>
        <v>207.92676033510276</v>
      </c>
      <c r="Q7385" s="162">
        <f t="shared" si="1153"/>
        <v>116.10087235084002</v>
      </c>
      <c r="R7385" s="163">
        <f t="shared" si="1154"/>
        <v>1</v>
      </c>
      <c r="S7385" s="161">
        <f t="shared" si="1155"/>
        <v>6000000</v>
      </c>
      <c r="T7385" s="162">
        <f t="shared" si="1156"/>
        <v>199.3089201117009</v>
      </c>
      <c r="U7385" s="162">
        <f t="shared" si="1157"/>
        <v>115.55043617542002</v>
      </c>
      <c r="V7385" s="163">
        <f t="shared" si="1158"/>
        <v>0.9</v>
      </c>
      <c r="W7385" s="164">
        <f t="shared" si="1159"/>
        <v>409129439.9213137</v>
      </c>
      <c r="X7385" s="164">
        <f t="shared" si="1160"/>
        <v>302295813.25591677</v>
      </c>
    </row>
    <row r="7386" spans="10:24" x14ac:dyDescent="0.25">
      <c r="J7386">
        <v>7383</v>
      </c>
      <c r="K7386" s="43">
        <v>0.6567794574854805</v>
      </c>
      <c r="L7386">
        <v>0.97889291597236872</v>
      </c>
      <c r="M7386">
        <v>0.76997727431770968</v>
      </c>
      <c r="N7386" s="44">
        <v>0.78389684488462263</v>
      </c>
      <c r="O7386" s="161">
        <f t="shared" si="1151"/>
        <v>6000000</v>
      </c>
      <c r="P7386" s="162">
        <f t="shared" si="1152"/>
        <v>210.47103942113176</v>
      </c>
      <c r="Q7386" s="162">
        <f t="shared" si="1153"/>
        <v>149.77544018163633</v>
      </c>
      <c r="R7386" s="163">
        <f t="shared" si="1154"/>
        <v>1</v>
      </c>
      <c r="S7386" s="161">
        <f t="shared" si="1155"/>
        <v>7000000</v>
      </c>
      <c r="T7386" s="162">
        <f t="shared" si="1156"/>
        <v>200.15701314037725</v>
      </c>
      <c r="U7386" s="162">
        <f t="shared" si="1157"/>
        <v>132.38772009081816</v>
      </c>
      <c r="V7386" s="163">
        <f t="shared" si="1158"/>
        <v>1</v>
      </c>
      <c r="W7386" s="164">
        <f t="shared" si="1159"/>
        <v>314173595.43697262</v>
      </c>
      <c r="X7386" s="164">
        <f t="shared" si="1160"/>
        <v>324385051.34691358</v>
      </c>
    </row>
    <row r="7387" spans="10:24" x14ac:dyDescent="0.25">
      <c r="J7387">
        <v>7384</v>
      </c>
      <c r="K7387" s="43">
        <v>0.83594932322137094</v>
      </c>
      <c r="L7387">
        <v>0.7977697952473658</v>
      </c>
      <c r="M7387">
        <v>0.95842068592497198</v>
      </c>
      <c r="N7387" s="44">
        <v>0.50113370105251243</v>
      </c>
      <c r="O7387" s="161">
        <f t="shared" si="1151"/>
        <v>7000000</v>
      </c>
      <c r="P7387" s="162">
        <f t="shared" si="1152"/>
        <v>192.50522452955079</v>
      </c>
      <c r="Q7387" s="162">
        <f t="shared" si="1153"/>
        <v>169.65291772342573</v>
      </c>
      <c r="R7387" s="163">
        <f t="shared" si="1154"/>
        <v>1</v>
      </c>
      <c r="S7387" s="161">
        <f t="shared" si="1155"/>
        <v>7000000</v>
      </c>
      <c r="T7387" s="162">
        <f t="shared" si="1156"/>
        <v>194.16840817651692</v>
      </c>
      <c r="U7387" s="162">
        <f t="shared" si="1157"/>
        <v>142.32645886171287</v>
      </c>
      <c r="V7387" s="163">
        <f t="shared" si="1158"/>
        <v>1</v>
      </c>
      <c r="W7387" s="164">
        <f t="shared" si="1159"/>
        <v>109966147.6428754</v>
      </c>
      <c r="X7387" s="164">
        <f t="shared" si="1160"/>
        <v>212893645.20362836</v>
      </c>
    </row>
    <row r="7388" spans="10:24" x14ac:dyDescent="0.25">
      <c r="J7388">
        <v>7385</v>
      </c>
      <c r="K7388" s="43">
        <v>0.50236865934505193</v>
      </c>
      <c r="L7388">
        <v>0.4223969201952108</v>
      </c>
      <c r="M7388">
        <v>0.46806709510179656</v>
      </c>
      <c r="N7388" s="44">
        <v>0.37722960824807872</v>
      </c>
      <c r="O7388" s="161">
        <f t="shared" si="1151"/>
        <v>5000000</v>
      </c>
      <c r="P7388" s="162">
        <f t="shared" si="1152"/>
        <v>177.06351991160662</v>
      </c>
      <c r="Q7388" s="162">
        <f t="shared" si="1153"/>
        <v>133.39740823050153</v>
      </c>
      <c r="R7388" s="163">
        <f t="shared" si="1154"/>
        <v>1</v>
      </c>
      <c r="S7388" s="161">
        <f t="shared" si="1155"/>
        <v>6000000</v>
      </c>
      <c r="T7388" s="162">
        <f t="shared" si="1156"/>
        <v>189.02117330386886</v>
      </c>
      <c r="U7388" s="162">
        <f t="shared" si="1157"/>
        <v>124.19870411525076</v>
      </c>
      <c r="V7388" s="163">
        <f t="shared" si="1158"/>
        <v>1</v>
      </c>
      <c r="W7388" s="164">
        <f t="shared" si="1159"/>
        <v>168330558.40552548</v>
      </c>
      <c r="X7388" s="164">
        <f t="shared" si="1160"/>
        <v>238934815.13170862</v>
      </c>
    </row>
    <row r="7389" spans="10:24" x14ac:dyDescent="0.25">
      <c r="J7389">
        <v>7386</v>
      </c>
      <c r="K7389" s="43">
        <v>6.3950008254218482E-2</v>
      </c>
      <c r="L7389">
        <v>0.26115089229852351</v>
      </c>
      <c r="M7389">
        <v>0.23357215139232834</v>
      </c>
      <c r="N7389" s="44">
        <v>0.51118494672568371</v>
      </c>
      <c r="O7389" s="161">
        <f t="shared" si="1151"/>
        <v>2000000</v>
      </c>
      <c r="P7389" s="162">
        <f t="shared" si="1152"/>
        <v>170.4029804366582</v>
      </c>
      <c r="Q7389" s="162">
        <f t="shared" si="1153"/>
        <v>120.45733405288433</v>
      </c>
      <c r="R7389" s="163">
        <f t="shared" si="1154"/>
        <v>1</v>
      </c>
      <c r="S7389" s="161">
        <f t="shared" si="1155"/>
        <v>2000000</v>
      </c>
      <c r="T7389" s="162">
        <f t="shared" si="1156"/>
        <v>186.80099347888606</v>
      </c>
      <c r="U7389" s="162">
        <f t="shared" si="1157"/>
        <v>117.72866702644217</v>
      </c>
      <c r="V7389" s="163">
        <f t="shared" si="1158"/>
        <v>1</v>
      </c>
      <c r="W7389" s="164">
        <f t="shared" si="1159"/>
        <v>49891292.767547727</v>
      </c>
      <c r="X7389" s="164">
        <f t="shared" si="1160"/>
        <v>-11855347.095112234</v>
      </c>
    </row>
    <row r="7390" spans="10:24" x14ac:dyDescent="0.25">
      <c r="J7390">
        <v>7387</v>
      </c>
      <c r="K7390" s="43">
        <v>0.17967664419883445</v>
      </c>
      <c r="L7390">
        <v>0.8108752328369595</v>
      </c>
      <c r="M7390">
        <v>0.1045284380042073</v>
      </c>
      <c r="N7390" s="44">
        <v>0.24188264682235583</v>
      </c>
      <c r="O7390" s="161">
        <f t="shared" si="1151"/>
        <v>2000000</v>
      </c>
      <c r="P7390" s="162">
        <f t="shared" si="1152"/>
        <v>193.21689254447557</v>
      </c>
      <c r="Q7390" s="162">
        <f t="shared" si="1153"/>
        <v>109.87673986236189</v>
      </c>
      <c r="R7390" s="163">
        <f t="shared" si="1154"/>
        <v>1</v>
      </c>
      <c r="S7390" s="161">
        <f t="shared" si="1155"/>
        <v>5000000</v>
      </c>
      <c r="T7390" s="162">
        <f t="shared" si="1156"/>
        <v>194.40563084815852</v>
      </c>
      <c r="U7390" s="162">
        <f t="shared" si="1157"/>
        <v>112.43836993118094</v>
      </c>
      <c r="V7390" s="163">
        <f t="shared" si="1158"/>
        <v>1</v>
      </c>
      <c r="W7390" s="164">
        <f t="shared" si="1159"/>
        <v>116680305.36422735</v>
      </c>
      <c r="X7390" s="164">
        <f t="shared" si="1160"/>
        <v>259836304.58488792</v>
      </c>
    </row>
    <row r="7391" spans="10:24" x14ac:dyDescent="0.25">
      <c r="J7391">
        <v>7388</v>
      </c>
      <c r="K7391" s="43">
        <v>0.15483275471877322</v>
      </c>
      <c r="L7391">
        <v>0.38845047020084589</v>
      </c>
      <c r="M7391">
        <v>0.82312694288964894</v>
      </c>
      <c r="N7391" s="44">
        <v>0.76910023225709212</v>
      </c>
      <c r="O7391" s="161">
        <f t="shared" si="1151"/>
        <v>2000000</v>
      </c>
      <c r="P7391" s="162">
        <f t="shared" si="1152"/>
        <v>175.74960103165128</v>
      </c>
      <c r="Q7391" s="162">
        <f t="shared" si="1153"/>
        <v>153.54695097378314</v>
      </c>
      <c r="R7391" s="163">
        <f t="shared" si="1154"/>
        <v>1</v>
      </c>
      <c r="S7391" s="161">
        <f t="shared" si="1155"/>
        <v>5000000</v>
      </c>
      <c r="T7391" s="162">
        <f t="shared" si="1156"/>
        <v>188.58320034388376</v>
      </c>
      <c r="U7391" s="162">
        <f t="shared" si="1157"/>
        <v>134.27347548689156</v>
      </c>
      <c r="V7391" s="163">
        <f t="shared" si="1158"/>
        <v>1</v>
      </c>
      <c r="W7391" s="164">
        <f t="shared" si="1159"/>
        <v>-5594699.8842637166</v>
      </c>
      <c r="X7391" s="164">
        <f t="shared" si="1160"/>
        <v>121548624.28496104</v>
      </c>
    </row>
    <row r="7392" spans="10:24" x14ac:dyDescent="0.25">
      <c r="J7392">
        <v>7389</v>
      </c>
      <c r="K7392" s="43">
        <v>0.93377239460973438</v>
      </c>
      <c r="L7392">
        <v>0.314113304052828</v>
      </c>
      <c r="M7392">
        <v>0.35949179922796115</v>
      </c>
      <c r="N7392" s="44">
        <v>0.35466127261028213</v>
      </c>
      <c r="O7392" s="161">
        <f t="shared" si="1151"/>
        <v>7000000</v>
      </c>
      <c r="P7392" s="162">
        <f t="shared" si="1152"/>
        <v>172.73663370391168</v>
      </c>
      <c r="Q7392" s="162">
        <f t="shared" si="1153"/>
        <v>127.80364954640055</v>
      </c>
      <c r="R7392" s="163">
        <f t="shared" si="1154"/>
        <v>1</v>
      </c>
      <c r="S7392" s="161">
        <f t="shared" si="1155"/>
        <v>9000000</v>
      </c>
      <c r="T7392" s="162">
        <f t="shared" si="1156"/>
        <v>187.57887790130388</v>
      </c>
      <c r="U7392" s="162">
        <f t="shared" si="1157"/>
        <v>121.40182477320027</v>
      </c>
      <c r="V7392" s="163">
        <f t="shared" si="1158"/>
        <v>1</v>
      </c>
      <c r="W7392" s="164">
        <f t="shared" si="1159"/>
        <v>264530889.10257792</v>
      </c>
      <c r="X7392" s="164">
        <f t="shared" si="1160"/>
        <v>445593478.15293252</v>
      </c>
    </row>
    <row r="7393" spans="10:24" x14ac:dyDescent="0.25">
      <c r="J7393">
        <v>7390</v>
      </c>
      <c r="K7393" s="43">
        <v>0.15098866145727319</v>
      </c>
      <c r="L7393">
        <v>0.59459616881055732</v>
      </c>
      <c r="M7393">
        <v>1.8025022562227822E-2</v>
      </c>
      <c r="N7393" s="44">
        <v>0.99155265689715311</v>
      </c>
      <c r="O7393" s="161">
        <f t="shared" si="1151"/>
        <v>2000000</v>
      </c>
      <c r="P7393" s="162">
        <f t="shared" si="1152"/>
        <v>183.59076335011488</v>
      </c>
      <c r="Q7393" s="162">
        <f t="shared" si="1153"/>
        <v>93.072749730108214</v>
      </c>
      <c r="R7393" s="163">
        <f t="shared" si="1154"/>
        <v>1</v>
      </c>
      <c r="S7393" s="161">
        <f t="shared" si="1155"/>
        <v>5000000</v>
      </c>
      <c r="T7393" s="162">
        <f t="shared" si="1156"/>
        <v>191.19692111670497</v>
      </c>
      <c r="U7393" s="162">
        <f t="shared" si="1157"/>
        <v>104.03637486505411</v>
      </c>
      <c r="V7393" s="163">
        <f t="shared" si="1158"/>
        <v>1</v>
      </c>
      <c r="W7393" s="164">
        <f t="shared" si="1159"/>
        <v>131036027.24001333</v>
      </c>
      <c r="X7393" s="164">
        <f t="shared" si="1160"/>
        <v>285802731.25825429</v>
      </c>
    </row>
    <row r="7394" spans="10:24" x14ac:dyDescent="0.25">
      <c r="J7394">
        <v>7391</v>
      </c>
      <c r="K7394" s="43">
        <v>0.66592275624718333</v>
      </c>
      <c r="L7394">
        <v>0.21720903747198339</v>
      </c>
      <c r="M7394">
        <v>0.60897438586524466</v>
      </c>
      <c r="N7394" s="44">
        <v>0.61732031872075033</v>
      </c>
      <c r="O7394" s="161">
        <f t="shared" si="1151"/>
        <v>6000000</v>
      </c>
      <c r="P7394" s="162">
        <f t="shared" si="1152"/>
        <v>168.27519338433717</v>
      </c>
      <c r="Q7394" s="162">
        <f t="shared" si="1153"/>
        <v>140.53293852940644</v>
      </c>
      <c r="R7394" s="163">
        <f t="shared" si="1154"/>
        <v>1</v>
      </c>
      <c r="S7394" s="161">
        <f t="shared" si="1155"/>
        <v>7000000</v>
      </c>
      <c r="T7394" s="162">
        <f t="shared" si="1156"/>
        <v>186.0917311281124</v>
      </c>
      <c r="U7394" s="162">
        <f t="shared" si="1157"/>
        <v>127.76646926470322</v>
      </c>
      <c r="V7394" s="163">
        <f t="shared" si="1158"/>
        <v>1</v>
      </c>
      <c r="W7394" s="164">
        <f t="shared" si="1159"/>
        <v>116453529.1295844</v>
      </c>
      <c r="X7394" s="164">
        <f t="shared" si="1160"/>
        <v>258276833.04386425</v>
      </c>
    </row>
    <row r="7395" spans="10:24" x14ac:dyDescent="0.25">
      <c r="J7395">
        <v>7392</v>
      </c>
      <c r="K7395" s="43">
        <v>0.80894469600521302</v>
      </c>
      <c r="L7395">
        <v>0.61350706491801399</v>
      </c>
      <c r="M7395">
        <v>0.69388156289893854</v>
      </c>
      <c r="N7395" s="44">
        <v>0.27381012535295823</v>
      </c>
      <c r="O7395" s="161">
        <f t="shared" si="1151"/>
        <v>7000000</v>
      </c>
      <c r="P7395" s="162">
        <f t="shared" si="1152"/>
        <v>184.32707197532881</v>
      </c>
      <c r="Q7395" s="162">
        <f t="shared" si="1153"/>
        <v>145.13766114695468</v>
      </c>
      <c r="R7395" s="163">
        <f t="shared" si="1154"/>
        <v>1</v>
      </c>
      <c r="S7395" s="161">
        <f t="shared" si="1155"/>
        <v>7000000</v>
      </c>
      <c r="T7395" s="162">
        <f t="shared" si="1156"/>
        <v>191.44235732510961</v>
      </c>
      <c r="U7395" s="162">
        <f t="shared" si="1157"/>
        <v>130.06883057347733</v>
      </c>
      <c r="V7395" s="163">
        <f t="shared" si="1158"/>
        <v>1</v>
      </c>
      <c r="W7395" s="164">
        <f t="shared" si="1159"/>
        <v>224325875.79861885</v>
      </c>
      <c r="X7395" s="164">
        <f t="shared" si="1160"/>
        <v>279614687.26142597</v>
      </c>
    </row>
    <row r="7396" spans="10:24" x14ac:dyDescent="0.25">
      <c r="J7396">
        <v>7393</v>
      </c>
      <c r="K7396" s="43">
        <v>0.56875688021453452</v>
      </c>
      <c r="L7396">
        <v>0.95951301056601912</v>
      </c>
      <c r="M7396">
        <v>0.35581667394076955</v>
      </c>
      <c r="N7396" s="44">
        <v>0.89424199387772496</v>
      </c>
      <c r="O7396" s="161">
        <f t="shared" si="1151"/>
        <v>6000000</v>
      </c>
      <c r="P7396" s="162">
        <f t="shared" si="1152"/>
        <v>206.17593848075899</v>
      </c>
      <c r="Q7396" s="162">
        <f t="shared" si="1153"/>
        <v>127.60673313637145</v>
      </c>
      <c r="R7396" s="163">
        <f t="shared" si="1154"/>
        <v>1</v>
      </c>
      <c r="S7396" s="161">
        <f t="shared" si="1155"/>
        <v>6000000</v>
      </c>
      <c r="T7396" s="162">
        <f t="shared" si="1156"/>
        <v>198.72531282691966</v>
      </c>
      <c r="U7396" s="162">
        <f t="shared" si="1157"/>
        <v>121.30336656818572</v>
      </c>
      <c r="V7396" s="163">
        <f t="shared" si="1158"/>
        <v>1</v>
      </c>
      <c r="W7396" s="164">
        <f t="shared" si="1159"/>
        <v>421415232.06632525</v>
      </c>
      <c r="X7396" s="164">
        <f t="shared" si="1160"/>
        <v>314531677.55240363</v>
      </c>
    </row>
    <row r="7397" spans="10:24" x14ac:dyDescent="0.25">
      <c r="J7397">
        <v>7394</v>
      </c>
      <c r="K7397" s="43">
        <v>0.14668207328463223</v>
      </c>
      <c r="L7397">
        <v>0.74172440767028447</v>
      </c>
      <c r="M7397">
        <v>0.30242930787933997</v>
      </c>
      <c r="N7397" s="44">
        <v>0.88986514573502795</v>
      </c>
      <c r="O7397" s="161">
        <f t="shared" si="1151"/>
        <v>2000000</v>
      </c>
      <c r="P7397" s="162">
        <f t="shared" si="1152"/>
        <v>189.73006194035446</v>
      </c>
      <c r="Q7397" s="162">
        <f t="shared" si="1153"/>
        <v>124.65147432634708</v>
      </c>
      <c r="R7397" s="163">
        <f t="shared" si="1154"/>
        <v>1</v>
      </c>
      <c r="S7397" s="161">
        <f t="shared" si="1155"/>
        <v>2000000</v>
      </c>
      <c r="T7397" s="162">
        <f t="shared" si="1156"/>
        <v>193.24335398011814</v>
      </c>
      <c r="U7397" s="162">
        <f t="shared" si="1157"/>
        <v>119.82573716317354</v>
      </c>
      <c r="V7397" s="163">
        <f t="shared" si="1158"/>
        <v>1</v>
      </c>
      <c r="W7397" s="164">
        <f t="shared" si="1159"/>
        <v>80157175.228014752</v>
      </c>
      <c r="X7397" s="164">
        <f t="shared" si="1160"/>
        <v>-3164766.3661108017</v>
      </c>
    </row>
    <row r="7398" spans="10:24" x14ac:dyDescent="0.25">
      <c r="J7398">
        <v>7395</v>
      </c>
      <c r="K7398" s="43">
        <v>0.65839467723789602</v>
      </c>
      <c r="L7398">
        <v>0.18208663162410099</v>
      </c>
      <c r="M7398">
        <v>0.78568667044390739</v>
      </c>
      <c r="N7398" s="44">
        <v>0.26373101599487181</v>
      </c>
      <c r="O7398" s="161">
        <f t="shared" si="1151"/>
        <v>6000000</v>
      </c>
      <c r="P7398" s="162">
        <f t="shared" si="1152"/>
        <v>166.38837441471807</v>
      </c>
      <c r="Q7398" s="162">
        <f t="shared" si="1153"/>
        <v>150.8308783408666</v>
      </c>
      <c r="R7398" s="163">
        <f t="shared" si="1154"/>
        <v>1</v>
      </c>
      <c r="S7398" s="161">
        <f t="shared" si="1155"/>
        <v>7000000</v>
      </c>
      <c r="T7398" s="162">
        <f t="shared" si="1156"/>
        <v>185.4627914715727</v>
      </c>
      <c r="U7398" s="162">
        <f t="shared" si="1157"/>
        <v>132.9154391704333</v>
      </c>
      <c r="V7398" s="163">
        <f t="shared" si="1158"/>
        <v>1</v>
      </c>
      <c r="W7398" s="164">
        <f t="shared" si="1159"/>
        <v>43344976.443108812</v>
      </c>
      <c r="X7398" s="164">
        <f t="shared" si="1160"/>
        <v>217831466.10797578</v>
      </c>
    </row>
    <row r="7399" spans="10:24" x14ac:dyDescent="0.25">
      <c r="J7399">
        <v>7396</v>
      </c>
      <c r="K7399" s="43">
        <v>0.75408467549632674</v>
      </c>
      <c r="L7399">
        <v>0.96962135630426061</v>
      </c>
      <c r="M7399">
        <v>0.34400009210148907</v>
      </c>
      <c r="N7399" s="44">
        <v>0.20053686583426233</v>
      </c>
      <c r="O7399" s="161">
        <f t="shared" si="1151"/>
        <v>7000000</v>
      </c>
      <c r="P7399" s="162">
        <f t="shared" si="1152"/>
        <v>208.1288646553013</v>
      </c>
      <c r="Q7399" s="162">
        <f t="shared" si="1153"/>
        <v>126.96859109239047</v>
      </c>
      <c r="R7399" s="163">
        <f t="shared" si="1154"/>
        <v>1</v>
      </c>
      <c r="S7399" s="161">
        <f t="shared" si="1155"/>
        <v>7000000</v>
      </c>
      <c r="T7399" s="162">
        <f t="shared" si="1156"/>
        <v>199.37628821843376</v>
      </c>
      <c r="U7399" s="162">
        <f t="shared" si="1157"/>
        <v>120.98429554619523</v>
      </c>
      <c r="V7399" s="163">
        <f t="shared" si="1158"/>
        <v>1</v>
      </c>
      <c r="W7399" s="164">
        <f t="shared" si="1159"/>
        <v>518121914.9403758</v>
      </c>
      <c r="X7399" s="164">
        <f t="shared" si="1160"/>
        <v>398743948.70566976</v>
      </c>
    </row>
    <row r="7400" spans="10:24" x14ac:dyDescent="0.25">
      <c r="J7400">
        <v>7397</v>
      </c>
      <c r="K7400" s="43">
        <v>0.43360907434008999</v>
      </c>
      <c r="L7400">
        <v>0.81010765649536687</v>
      </c>
      <c r="M7400">
        <v>0.55856771994821175</v>
      </c>
      <c r="N7400" s="44">
        <v>0.10289292433144281</v>
      </c>
      <c r="O7400" s="161">
        <f t="shared" si="1151"/>
        <v>5000000</v>
      </c>
      <c r="P7400" s="162">
        <f t="shared" si="1152"/>
        <v>193.17439628805155</v>
      </c>
      <c r="Q7400" s="162">
        <f t="shared" si="1153"/>
        <v>137.94677723096206</v>
      </c>
      <c r="R7400" s="163">
        <f t="shared" si="1154"/>
        <v>1</v>
      </c>
      <c r="S7400" s="161">
        <f t="shared" si="1155"/>
        <v>6000000</v>
      </c>
      <c r="T7400" s="162">
        <f t="shared" si="1156"/>
        <v>194.39146542935052</v>
      </c>
      <c r="U7400" s="162">
        <f t="shared" si="1157"/>
        <v>126.47338861548103</v>
      </c>
      <c r="V7400" s="163">
        <f t="shared" si="1158"/>
        <v>0.9</v>
      </c>
      <c r="W7400" s="164">
        <f t="shared" si="1159"/>
        <v>226138095.28544748</v>
      </c>
      <c r="X7400" s="164">
        <f t="shared" si="1160"/>
        <v>216757614.79489523</v>
      </c>
    </row>
    <row r="7401" spans="10:24" x14ac:dyDescent="0.25">
      <c r="J7401">
        <v>7398</v>
      </c>
      <c r="K7401" s="43">
        <v>0.36861771777175167</v>
      </c>
      <c r="L7401">
        <v>9.3091024655930776E-2</v>
      </c>
      <c r="M7401">
        <v>0.43762223983325299</v>
      </c>
      <c r="N7401" s="44">
        <v>0.80137701100034997</v>
      </c>
      <c r="O7401" s="161">
        <f t="shared" si="1151"/>
        <v>5000000</v>
      </c>
      <c r="P7401" s="162">
        <f t="shared" si="1152"/>
        <v>160.17062604943877</v>
      </c>
      <c r="Q7401" s="162">
        <f t="shared" si="1153"/>
        <v>131.85999065017523</v>
      </c>
      <c r="R7401" s="163">
        <f t="shared" si="1154"/>
        <v>1</v>
      </c>
      <c r="S7401" s="161">
        <f t="shared" si="1155"/>
        <v>6000000</v>
      </c>
      <c r="T7401" s="162">
        <f t="shared" si="1156"/>
        <v>183.39020868314626</v>
      </c>
      <c r="U7401" s="162">
        <f t="shared" si="1157"/>
        <v>123.42999532508762</v>
      </c>
      <c r="V7401" s="163">
        <f t="shared" si="1158"/>
        <v>1</v>
      </c>
      <c r="W7401" s="164">
        <f t="shared" si="1159"/>
        <v>91553176.996317655</v>
      </c>
      <c r="X7401" s="164">
        <f t="shared" si="1160"/>
        <v>209761280.14835185</v>
      </c>
    </row>
    <row r="7402" spans="10:24" x14ac:dyDescent="0.25">
      <c r="J7402">
        <v>7399</v>
      </c>
      <c r="K7402" s="43">
        <v>0.64556618217818817</v>
      </c>
      <c r="L7402">
        <v>8.1844560521372456E-3</v>
      </c>
      <c r="M7402">
        <v>0.99461070432761811</v>
      </c>
      <c r="N7402" s="44">
        <v>0.84771558898644939</v>
      </c>
      <c r="O7402" s="161">
        <f t="shared" si="1151"/>
        <v>6000000</v>
      </c>
      <c r="P7402" s="162">
        <f t="shared" si="1152"/>
        <v>143.99123287092158</v>
      </c>
      <c r="Q7402" s="162">
        <f t="shared" si="1153"/>
        <v>185.99592358193777</v>
      </c>
      <c r="R7402" s="163">
        <f t="shared" si="1154"/>
        <v>1</v>
      </c>
      <c r="S7402" s="161">
        <f t="shared" si="1155"/>
        <v>7000000</v>
      </c>
      <c r="T7402" s="162">
        <f t="shared" si="1156"/>
        <v>177.99707762364054</v>
      </c>
      <c r="U7402" s="162">
        <f t="shared" si="1157"/>
        <v>150.49796179096887</v>
      </c>
      <c r="V7402" s="163">
        <f t="shared" si="1158"/>
        <v>1</v>
      </c>
      <c r="W7402" s="164">
        <f t="shared" si="1159"/>
        <v>-302028144.26609719</v>
      </c>
      <c r="X7402" s="164">
        <f t="shared" si="1160"/>
        <v>42493810.828701645</v>
      </c>
    </row>
    <row r="7403" spans="10:24" x14ac:dyDescent="0.25">
      <c r="J7403">
        <v>7400</v>
      </c>
      <c r="K7403" s="43">
        <v>0.24464102540792176</v>
      </c>
      <c r="L7403">
        <v>0.80619505415486326</v>
      </c>
      <c r="M7403">
        <v>0.51848916351261454</v>
      </c>
      <c r="N7403" s="44">
        <v>0.9989932231192522</v>
      </c>
      <c r="O7403" s="161">
        <f t="shared" si="1151"/>
        <v>2000000</v>
      </c>
      <c r="P7403" s="162">
        <f t="shared" si="1152"/>
        <v>192.95939925749909</v>
      </c>
      <c r="Q7403" s="162">
        <f t="shared" si="1153"/>
        <v>135.9272412686839</v>
      </c>
      <c r="R7403" s="163">
        <f t="shared" si="1154"/>
        <v>1</v>
      </c>
      <c r="S7403" s="161">
        <f t="shared" si="1155"/>
        <v>5000000</v>
      </c>
      <c r="T7403" s="162">
        <f t="shared" si="1156"/>
        <v>194.3197997524997</v>
      </c>
      <c r="U7403" s="162">
        <f t="shared" si="1157"/>
        <v>125.46362063434195</v>
      </c>
      <c r="V7403" s="163">
        <f t="shared" si="1158"/>
        <v>1</v>
      </c>
      <c r="W7403" s="164">
        <f t="shared" si="1159"/>
        <v>64064315.977630377</v>
      </c>
      <c r="X7403" s="164">
        <f t="shared" si="1160"/>
        <v>194280895.59078878</v>
      </c>
    </row>
    <row r="7404" spans="10:24" x14ac:dyDescent="0.25">
      <c r="J7404">
        <v>7401</v>
      </c>
      <c r="K7404" s="43">
        <v>0.51306215121962695</v>
      </c>
      <c r="L7404">
        <v>5.1511634792272831E-3</v>
      </c>
      <c r="M7404">
        <v>0.15360333046048813</v>
      </c>
      <c r="N7404" s="44">
        <v>0.4770499875474068</v>
      </c>
      <c r="O7404" s="161">
        <f t="shared" si="1151"/>
        <v>5000000</v>
      </c>
      <c r="P7404" s="162">
        <f t="shared" si="1152"/>
        <v>141.5173003961676</v>
      </c>
      <c r="Q7404" s="162">
        <f t="shared" si="1153"/>
        <v>114.57798302017389</v>
      </c>
      <c r="R7404" s="163">
        <f t="shared" si="1154"/>
        <v>1</v>
      </c>
      <c r="S7404" s="161">
        <f t="shared" si="1155"/>
        <v>6000000</v>
      </c>
      <c r="T7404" s="162">
        <f t="shared" si="1156"/>
        <v>177.17243346538919</v>
      </c>
      <c r="U7404" s="162">
        <f t="shared" si="1157"/>
        <v>114.78899151008694</v>
      </c>
      <c r="V7404" s="163">
        <f t="shared" si="1158"/>
        <v>1</v>
      </c>
      <c r="W7404" s="164">
        <f t="shared" si="1159"/>
        <v>84696586.879968554</v>
      </c>
      <c r="X7404" s="164">
        <f t="shared" si="1160"/>
        <v>224300651.73181349</v>
      </c>
    </row>
    <row r="7405" spans="10:24" x14ac:dyDescent="0.25">
      <c r="J7405">
        <v>7402</v>
      </c>
      <c r="K7405" s="43">
        <v>0.93570223648740047</v>
      </c>
      <c r="L7405">
        <v>0.29428861451183452</v>
      </c>
      <c r="M7405">
        <v>2.8695563913430644E-2</v>
      </c>
      <c r="N7405" s="44">
        <v>0.73029109382657076</v>
      </c>
      <c r="O7405" s="161">
        <f t="shared" si="1151"/>
        <v>7000000</v>
      </c>
      <c r="P7405" s="162">
        <f t="shared" si="1152"/>
        <v>171.88651562696799</v>
      </c>
      <c r="Q7405" s="162">
        <f t="shared" si="1153"/>
        <v>96.993598406727926</v>
      </c>
      <c r="R7405" s="163">
        <f t="shared" si="1154"/>
        <v>1</v>
      </c>
      <c r="S7405" s="161">
        <f t="shared" si="1155"/>
        <v>9000000</v>
      </c>
      <c r="T7405" s="162">
        <f t="shared" si="1156"/>
        <v>187.29550520898934</v>
      </c>
      <c r="U7405" s="162">
        <f t="shared" si="1157"/>
        <v>105.99679920336396</v>
      </c>
      <c r="V7405" s="163">
        <f t="shared" si="1158"/>
        <v>1</v>
      </c>
      <c r="W7405" s="164">
        <f t="shared" si="1159"/>
        <v>474250420.54168046</v>
      </c>
      <c r="X7405" s="164">
        <f t="shared" si="1160"/>
        <v>581688354.05062842</v>
      </c>
    </row>
    <row r="7406" spans="10:24" x14ac:dyDescent="0.25">
      <c r="J7406">
        <v>7403</v>
      </c>
      <c r="K7406" s="43">
        <v>0.12570774024293674</v>
      </c>
      <c r="L7406">
        <v>0.48077636378545086</v>
      </c>
      <c r="M7406">
        <v>0.77760738244556449</v>
      </c>
      <c r="N7406" s="44">
        <v>0.77140178165686513</v>
      </c>
      <c r="O7406" s="161">
        <f t="shared" si="1151"/>
        <v>2000000</v>
      </c>
      <c r="P7406" s="162">
        <f t="shared" si="1152"/>
        <v>179.27692240587047</v>
      </c>
      <c r="Q7406" s="162">
        <f t="shared" si="1153"/>
        <v>150.28275241719629</v>
      </c>
      <c r="R7406" s="163">
        <f t="shared" si="1154"/>
        <v>1</v>
      </c>
      <c r="S7406" s="161">
        <f t="shared" si="1155"/>
        <v>2000000</v>
      </c>
      <c r="T7406" s="162">
        <f t="shared" si="1156"/>
        <v>189.75897413529015</v>
      </c>
      <c r="U7406" s="162">
        <f t="shared" si="1157"/>
        <v>132.64137620859816</v>
      </c>
      <c r="V7406" s="163">
        <f t="shared" si="1158"/>
        <v>1</v>
      </c>
      <c r="W7406" s="164">
        <f t="shared" si="1159"/>
        <v>7988339.9773483425</v>
      </c>
      <c r="X7406" s="164">
        <f t="shared" si="1160"/>
        <v>-35764804.146616027</v>
      </c>
    </row>
    <row r="7407" spans="10:24" x14ac:dyDescent="0.25">
      <c r="J7407">
        <v>7404</v>
      </c>
      <c r="K7407" s="43">
        <v>0.92084007769327292</v>
      </c>
      <c r="L7407">
        <v>0.39439700442704928</v>
      </c>
      <c r="M7407">
        <v>0.49888073971221558</v>
      </c>
      <c r="N7407" s="44">
        <v>0.9321999335645772</v>
      </c>
      <c r="O7407" s="161">
        <f t="shared" si="1151"/>
        <v>7000000</v>
      </c>
      <c r="P7407" s="162">
        <f t="shared" si="1152"/>
        <v>175.98184520699957</v>
      </c>
      <c r="Q7407" s="162">
        <f t="shared" si="1153"/>
        <v>134.9438885367083</v>
      </c>
      <c r="R7407" s="163">
        <f t="shared" si="1154"/>
        <v>1</v>
      </c>
      <c r="S7407" s="161">
        <f t="shared" si="1155"/>
        <v>9000000</v>
      </c>
      <c r="T7407" s="162">
        <f t="shared" si="1156"/>
        <v>188.66061506899985</v>
      </c>
      <c r="U7407" s="162">
        <f t="shared" si="1157"/>
        <v>124.97194426835415</v>
      </c>
      <c r="V7407" s="163">
        <f t="shared" si="1158"/>
        <v>1</v>
      </c>
      <c r="W7407" s="164">
        <f t="shared" si="1159"/>
        <v>237265696.69203883</v>
      </c>
      <c r="X7407" s="164">
        <f t="shared" si="1160"/>
        <v>423198037.20581126</v>
      </c>
    </row>
    <row r="7408" spans="10:24" x14ac:dyDescent="0.25">
      <c r="J7408">
        <v>7405</v>
      </c>
      <c r="K7408" s="43">
        <v>3.2612430889423782E-2</v>
      </c>
      <c r="L7408">
        <v>0.59130222569910373</v>
      </c>
      <c r="M7408">
        <v>0.37573072246066919</v>
      </c>
      <c r="N7408" s="44">
        <v>0.92671133000391526</v>
      </c>
      <c r="O7408" s="161">
        <f t="shared" si="1151"/>
        <v>1000000</v>
      </c>
      <c r="P7408" s="162">
        <f t="shared" si="1152"/>
        <v>183.4634409599428</v>
      </c>
      <c r="Q7408" s="162">
        <f t="shared" si="1153"/>
        <v>128.66574161455259</v>
      </c>
      <c r="R7408" s="163">
        <f t="shared" si="1154"/>
        <v>1</v>
      </c>
      <c r="S7408" s="161">
        <f t="shared" si="1155"/>
        <v>1000000</v>
      </c>
      <c r="T7408" s="162">
        <f t="shared" si="1156"/>
        <v>191.15448031998093</v>
      </c>
      <c r="U7408" s="162">
        <f t="shared" si="1157"/>
        <v>121.83287080727629</v>
      </c>
      <c r="V7408" s="163">
        <f t="shared" si="1158"/>
        <v>1</v>
      </c>
      <c r="W7408" s="164">
        <f t="shared" si="1159"/>
        <v>4797699.3453902155</v>
      </c>
      <c r="X7408" s="164">
        <f t="shared" si="1160"/>
        <v>-80678390.487295359</v>
      </c>
    </row>
    <row r="7409" spans="10:24" x14ac:dyDescent="0.25">
      <c r="J7409">
        <v>7406</v>
      </c>
      <c r="K7409" s="43">
        <v>0.46320913629053861</v>
      </c>
      <c r="L7409">
        <v>0.58655673631946148</v>
      </c>
      <c r="M7409">
        <v>1.4878450789033826E-2</v>
      </c>
      <c r="N7409" s="44">
        <v>0.14617914023488388</v>
      </c>
      <c r="O7409" s="161">
        <f t="shared" si="1151"/>
        <v>5000000</v>
      </c>
      <c r="P7409" s="162">
        <f t="shared" si="1152"/>
        <v>183.28044650316636</v>
      </c>
      <c r="Q7409" s="162">
        <f t="shared" si="1153"/>
        <v>91.533775594059989</v>
      </c>
      <c r="R7409" s="163">
        <f t="shared" si="1154"/>
        <v>1</v>
      </c>
      <c r="S7409" s="161">
        <f t="shared" si="1155"/>
        <v>6000000</v>
      </c>
      <c r="T7409" s="162">
        <f t="shared" si="1156"/>
        <v>191.09348216772213</v>
      </c>
      <c r="U7409" s="162">
        <f t="shared" si="1157"/>
        <v>103.26688779702999</v>
      </c>
      <c r="V7409" s="163">
        <f t="shared" si="1158"/>
        <v>0.9</v>
      </c>
      <c r="W7409" s="164">
        <f t="shared" si="1159"/>
        <v>408733354.54553187</v>
      </c>
      <c r="X7409" s="164">
        <f t="shared" si="1160"/>
        <v>324263609.60173756</v>
      </c>
    </row>
    <row r="7410" spans="10:24" x14ac:dyDescent="0.25">
      <c r="J7410">
        <v>7407</v>
      </c>
      <c r="K7410" s="43">
        <v>0.20288633826183389</v>
      </c>
      <c r="L7410">
        <v>0.2276231506466897</v>
      </c>
      <c r="M7410">
        <v>0.92991033354940955</v>
      </c>
      <c r="N7410" s="44">
        <v>0.47944988167275149</v>
      </c>
      <c r="O7410" s="161">
        <f t="shared" si="1151"/>
        <v>2000000</v>
      </c>
      <c r="P7410" s="162">
        <f t="shared" si="1152"/>
        <v>168.79954053394951</v>
      </c>
      <c r="Q7410" s="162">
        <f t="shared" si="1153"/>
        <v>164.50247079185945</v>
      </c>
      <c r="R7410" s="163">
        <f t="shared" si="1154"/>
        <v>1</v>
      </c>
      <c r="S7410" s="161">
        <f t="shared" si="1155"/>
        <v>5000000</v>
      </c>
      <c r="T7410" s="162">
        <f t="shared" si="1156"/>
        <v>186.2665135113165</v>
      </c>
      <c r="U7410" s="162">
        <f t="shared" si="1157"/>
        <v>139.75123539592971</v>
      </c>
      <c r="V7410" s="163">
        <f t="shared" si="1158"/>
        <v>1</v>
      </c>
      <c r="W7410" s="164">
        <f t="shared" si="1159"/>
        <v>-41405860.515819877</v>
      </c>
      <c r="X7410" s="164">
        <f t="shared" si="1160"/>
        <v>82576390.57693395</v>
      </c>
    </row>
    <row r="7411" spans="10:24" x14ac:dyDescent="0.25">
      <c r="J7411">
        <v>7408</v>
      </c>
      <c r="K7411" s="43">
        <v>0.6652874114159949</v>
      </c>
      <c r="L7411">
        <v>0.81773605577492303</v>
      </c>
      <c r="M7411">
        <v>0.98692762676498214</v>
      </c>
      <c r="N7411" s="44">
        <v>0.99271557512567077</v>
      </c>
      <c r="O7411" s="161">
        <f t="shared" si="1151"/>
        <v>6000000</v>
      </c>
      <c r="P7411" s="162">
        <f t="shared" si="1152"/>
        <v>193.60156556957898</v>
      </c>
      <c r="Q7411" s="162">
        <f t="shared" si="1153"/>
        <v>179.48109927225352</v>
      </c>
      <c r="R7411" s="163">
        <f t="shared" si="1154"/>
        <v>1</v>
      </c>
      <c r="S7411" s="161">
        <f t="shared" si="1155"/>
        <v>7000000</v>
      </c>
      <c r="T7411" s="162">
        <f t="shared" si="1156"/>
        <v>194.53385518985965</v>
      </c>
      <c r="U7411" s="162">
        <f t="shared" si="1157"/>
        <v>147.24054963612676</v>
      </c>
      <c r="V7411" s="163">
        <f t="shared" si="1158"/>
        <v>1</v>
      </c>
      <c r="W7411" s="164">
        <f t="shared" si="1159"/>
        <v>34722797.783952788</v>
      </c>
      <c r="X7411" s="164">
        <f t="shared" si="1160"/>
        <v>181053138.87613022</v>
      </c>
    </row>
    <row r="7412" spans="10:24" x14ac:dyDescent="0.25">
      <c r="J7412">
        <v>7409</v>
      </c>
      <c r="K7412" s="43">
        <v>0.59272964135785444</v>
      </c>
      <c r="L7412">
        <v>0.31596756233310597</v>
      </c>
      <c r="M7412">
        <v>5.8963842551360557E-2</v>
      </c>
      <c r="N7412" s="44">
        <v>8.8583614600194815E-2</v>
      </c>
      <c r="O7412" s="161">
        <f t="shared" si="1151"/>
        <v>6000000</v>
      </c>
      <c r="P7412" s="162">
        <f t="shared" si="1152"/>
        <v>172.81492611832169</v>
      </c>
      <c r="Q7412" s="162">
        <f t="shared" si="1153"/>
        <v>103.72937447322867</v>
      </c>
      <c r="R7412" s="163">
        <f t="shared" si="1154"/>
        <v>1</v>
      </c>
      <c r="S7412" s="161">
        <f t="shared" si="1155"/>
        <v>6000000</v>
      </c>
      <c r="T7412" s="162">
        <f t="shared" si="1156"/>
        <v>187.60497537277391</v>
      </c>
      <c r="U7412" s="162">
        <f t="shared" si="1157"/>
        <v>109.36468723661433</v>
      </c>
      <c r="V7412" s="163">
        <f t="shared" si="1158"/>
        <v>0.9</v>
      </c>
      <c r="W7412" s="164">
        <f t="shared" si="1159"/>
        <v>364513309.87055814</v>
      </c>
      <c r="X7412" s="164">
        <f t="shared" si="1160"/>
        <v>272497555.93526173</v>
      </c>
    </row>
    <row r="7413" spans="10:24" x14ac:dyDescent="0.25">
      <c r="J7413">
        <v>7410</v>
      </c>
      <c r="K7413" s="43">
        <v>0.24013068867256093</v>
      </c>
      <c r="L7413">
        <v>9.4741366506217339E-2</v>
      </c>
      <c r="M7413">
        <v>0.38048563124110235</v>
      </c>
      <c r="N7413" s="44">
        <v>0.53692595643506935</v>
      </c>
      <c r="O7413" s="161">
        <f t="shared" si="1151"/>
        <v>2000000</v>
      </c>
      <c r="P7413" s="162">
        <f t="shared" si="1152"/>
        <v>160.31833713356571</v>
      </c>
      <c r="Q7413" s="162">
        <f t="shared" si="1153"/>
        <v>128.91588809889024</v>
      </c>
      <c r="R7413" s="163">
        <f t="shared" si="1154"/>
        <v>1</v>
      </c>
      <c r="S7413" s="161">
        <f t="shared" si="1155"/>
        <v>5000000</v>
      </c>
      <c r="T7413" s="162">
        <f t="shared" si="1156"/>
        <v>183.43944571118857</v>
      </c>
      <c r="U7413" s="162">
        <f t="shared" si="1157"/>
        <v>121.95794404944512</v>
      </c>
      <c r="V7413" s="163">
        <f t="shared" si="1158"/>
        <v>1</v>
      </c>
      <c r="W7413" s="164">
        <f t="shared" si="1159"/>
        <v>12804898.069350943</v>
      </c>
      <c r="X7413" s="164">
        <f t="shared" si="1160"/>
        <v>157407508.30871725</v>
      </c>
    </row>
    <row r="7414" spans="10:24" x14ac:dyDescent="0.25">
      <c r="J7414">
        <v>7411</v>
      </c>
      <c r="K7414" s="43">
        <v>0.44055979574517889</v>
      </c>
      <c r="L7414">
        <v>0.25332539931385623</v>
      </c>
      <c r="M7414">
        <v>0.19473977139154508</v>
      </c>
      <c r="N7414" s="44">
        <v>0.77467719362494114</v>
      </c>
      <c r="O7414" s="161">
        <f t="shared" si="1151"/>
        <v>5000000</v>
      </c>
      <c r="P7414" s="162">
        <f t="shared" si="1152"/>
        <v>170.03907395199545</v>
      </c>
      <c r="Q7414" s="162">
        <f t="shared" si="1153"/>
        <v>117.78876799752935</v>
      </c>
      <c r="R7414" s="163">
        <f t="shared" si="1154"/>
        <v>1</v>
      </c>
      <c r="S7414" s="161">
        <f t="shared" si="1155"/>
        <v>6000000</v>
      </c>
      <c r="T7414" s="162">
        <f t="shared" si="1156"/>
        <v>186.67969131733182</v>
      </c>
      <c r="U7414" s="162">
        <f t="shared" si="1157"/>
        <v>116.39438399876467</v>
      </c>
      <c r="V7414" s="163">
        <f t="shared" si="1158"/>
        <v>1</v>
      </c>
      <c r="W7414" s="164">
        <f t="shared" si="1159"/>
        <v>211251529.77233049</v>
      </c>
      <c r="X7414" s="164">
        <f t="shared" si="1160"/>
        <v>271711843.91140288</v>
      </c>
    </row>
    <row r="7415" spans="10:24" x14ac:dyDescent="0.25">
      <c r="J7415">
        <v>7412</v>
      </c>
      <c r="K7415" s="43">
        <v>0.99042009736833569</v>
      </c>
      <c r="L7415">
        <v>0.50710874610441081</v>
      </c>
      <c r="M7415">
        <v>0.76991894054134535</v>
      </c>
      <c r="N7415" s="44">
        <v>5.0129666401504958E-3</v>
      </c>
      <c r="O7415" s="161">
        <f t="shared" si="1151"/>
        <v>9000000</v>
      </c>
      <c r="P7415" s="162">
        <f t="shared" si="1152"/>
        <v>180.2672989058492</v>
      </c>
      <c r="Q7415" s="162">
        <f t="shared" si="1153"/>
        <v>149.77159847040645</v>
      </c>
      <c r="R7415" s="163">
        <f t="shared" si="1154"/>
        <v>1</v>
      </c>
      <c r="S7415" s="161">
        <f t="shared" si="1155"/>
        <v>9000000</v>
      </c>
      <c r="T7415" s="162">
        <f t="shared" si="1156"/>
        <v>190.08909963528308</v>
      </c>
      <c r="U7415" s="162">
        <f t="shared" si="1157"/>
        <v>132.38579923520322</v>
      </c>
      <c r="V7415" s="163">
        <f t="shared" si="1158"/>
        <v>0.05</v>
      </c>
      <c r="W7415" s="164">
        <f t="shared" si="1159"/>
        <v>224461303.91898483</v>
      </c>
      <c r="X7415" s="164">
        <f t="shared" si="1160"/>
        <v>-124033514.81996407</v>
      </c>
    </row>
    <row r="7416" spans="10:24" x14ac:dyDescent="0.25">
      <c r="J7416">
        <v>7413</v>
      </c>
      <c r="K7416" s="43">
        <v>0.4162946889324235</v>
      </c>
      <c r="L7416">
        <v>0.58329531666362233</v>
      </c>
      <c r="M7416">
        <v>0.91980683593095125</v>
      </c>
      <c r="N7416" s="44">
        <v>0.62567232034100217</v>
      </c>
      <c r="O7416" s="161">
        <f t="shared" si="1151"/>
        <v>5000000</v>
      </c>
      <c r="P7416" s="162">
        <f t="shared" si="1152"/>
        <v>183.15496452377238</v>
      </c>
      <c r="Q7416" s="162">
        <f t="shared" si="1153"/>
        <v>163.0754686161082</v>
      </c>
      <c r="R7416" s="163">
        <f t="shared" si="1154"/>
        <v>1</v>
      </c>
      <c r="S7416" s="161">
        <f t="shared" si="1155"/>
        <v>6000000</v>
      </c>
      <c r="T7416" s="162">
        <f t="shared" si="1156"/>
        <v>191.05165484125746</v>
      </c>
      <c r="U7416" s="162">
        <f t="shared" si="1157"/>
        <v>139.0377343080541</v>
      </c>
      <c r="V7416" s="163">
        <f t="shared" si="1158"/>
        <v>1</v>
      </c>
      <c r="W7416" s="164">
        <f t="shared" si="1159"/>
        <v>50397479.538320914</v>
      </c>
      <c r="X7416" s="164">
        <f t="shared" si="1160"/>
        <v>162083523.19922018</v>
      </c>
    </row>
    <row r="7417" spans="10:24" x14ac:dyDescent="0.25">
      <c r="J7417">
        <v>7414</v>
      </c>
      <c r="K7417" s="43">
        <v>7.3584734756084513E-2</v>
      </c>
      <c r="L7417">
        <v>0.30239774860850999</v>
      </c>
      <c r="M7417">
        <v>0.76090286958877384</v>
      </c>
      <c r="N7417" s="44">
        <v>0.26468455588157425</v>
      </c>
      <c r="O7417" s="161">
        <f t="shared" si="1151"/>
        <v>2000000</v>
      </c>
      <c r="P7417" s="162">
        <f t="shared" si="1152"/>
        <v>172.2372491343738</v>
      </c>
      <c r="Q7417" s="162">
        <f t="shared" si="1153"/>
        <v>149.18419703364049</v>
      </c>
      <c r="R7417" s="163">
        <f t="shared" si="1154"/>
        <v>1</v>
      </c>
      <c r="S7417" s="161">
        <f t="shared" si="1155"/>
        <v>2000000</v>
      </c>
      <c r="T7417" s="162">
        <f t="shared" si="1156"/>
        <v>187.41241637812459</v>
      </c>
      <c r="U7417" s="162">
        <f t="shared" si="1157"/>
        <v>132.09209851682024</v>
      </c>
      <c r="V7417" s="163">
        <f t="shared" si="1158"/>
        <v>1</v>
      </c>
      <c r="W7417" s="164">
        <f t="shared" si="1159"/>
        <v>-3893895.79853338</v>
      </c>
      <c r="X7417" s="164">
        <f t="shared" si="1160"/>
        <v>-39359364.277391315</v>
      </c>
    </row>
    <row r="7418" spans="10:24" x14ac:dyDescent="0.25">
      <c r="J7418">
        <v>7415</v>
      </c>
      <c r="K7418" s="43">
        <v>0.67921130514824957</v>
      </c>
      <c r="L7418">
        <v>0.38209216568335946</v>
      </c>
      <c r="M7418">
        <v>0.61384022846826425</v>
      </c>
      <c r="N7418" s="44">
        <v>8.5910924241302644E-2</v>
      </c>
      <c r="O7418" s="161">
        <f t="shared" si="1151"/>
        <v>6000000</v>
      </c>
      <c r="P7418" s="162">
        <f t="shared" si="1152"/>
        <v>175.50014111098088</v>
      </c>
      <c r="Q7418" s="162">
        <f t="shared" si="1153"/>
        <v>140.78684344258139</v>
      </c>
      <c r="R7418" s="163">
        <f t="shared" si="1154"/>
        <v>1</v>
      </c>
      <c r="S7418" s="161">
        <f t="shared" si="1155"/>
        <v>7000000</v>
      </c>
      <c r="T7418" s="162">
        <f t="shared" si="1156"/>
        <v>188.50004703699364</v>
      </c>
      <c r="U7418" s="162">
        <f t="shared" si="1157"/>
        <v>127.89342172129069</v>
      </c>
      <c r="V7418" s="163">
        <f t="shared" si="1158"/>
        <v>0.9</v>
      </c>
      <c r="W7418" s="164">
        <f t="shared" si="1159"/>
        <v>158279786.01039696</v>
      </c>
      <c r="X7418" s="164">
        <f t="shared" si="1160"/>
        <v>231821739.48892856</v>
      </c>
    </row>
    <row r="7419" spans="10:24" x14ac:dyDescent="0.25">
      <c r="J7419">
        <v>7416</v>
      </c>
      <c r="K7419" s="43">
        <v>0.15276689013529909</v>
      </c>
      <c r="L7419">
        <v>0.3451609141778208</v>
      </c>
      <c r="M7419">
        <v>0.70527988051867008</v>
      </c>
      <c r="N7419" s="44">
        <v>0.86679309281276895</v>
      </c>
      <c r="O7419" s="161">
        <f t="shared" si="1151"/>
        <v>2000000</v>
      </c>
      <c r="P7419" s="162">
        <f t="shared" si="1152"/>
        <v>174.02372463890285</v>
      </c>
      <c r="Q7419" s="162">
        <f t="shared" si="1153"/>
        <v>145.79294748590308</v>
      </c>
      <c r="R7419" s="163">
        <f t="shared" si="1154"/>
        <v>1</v>
      </c>
      <c r="S7419" s="161">
        <f t="shared" si="1155"/>
        <v>5000000</v>
      </c>
      <c r="T7419" s="162">
        <f t="shared" si="1156"/>
        <v>188.00790821296761</v>
      </c>
      <c r="U7419" s="162">
        <f t="shared" si="1157"/>
        <v>130.39647374295154</v>
      </c>
      <c r="V7419" s="163">
        <f t="shared" si="1158"/>
        <v>1</v>
      </c>
      <c r="W7419" s="164">
        <f t="shared" si="1159"/>
        <v>6461554.3059995249</v>
      </c>
      <c r="X7419" s="164">
        <f t="shared" si="1160"/>
        <v>138057172.35008031</v>
      </c>
    </row>
    <row r="7420" spans="10:24" x14ac:dyDescent="0.25">
      <c r="J7420">
        <v>7417</v>
      </c>
      <c r="K7420" s="43">
        <v>0.38328118512850218</v>
      </c>
      <c r="L7420">
        <v>0.16590599830227792</v>
      </c>
      <c r="M7420">
        <v>0.69017320351066702</v>
      </c>
      <c r="N7420" s="44">
        <v>0.80477064341341309</v>
      </c>
      <c r="O7420" s="161">
        <f t="shared" si="1151"/>
        <v>5000000</v>
      </c>
      <c r="P7420" s="162">
        <f t="shared" si="1152"/>
        <v>165.4429417226909</v>
      </c>
      <c r="Q7420" s="162">
        <f t="shared" si="1153"/>
        <v>144.9268271161032</v>
      </c>
      <c r="R7420" s="163">
        <f t="shared" si="1154"/>
        <v>1</v>
      </c>
      <c r="S7420" s="161">
        <f t="shared" si="1155"/>
        <v>6000000</v>
      </c>
      <c r="T7420" s="162">
        <f t="shared" si="1156"/>
        <v>185.14764724089696</v>
      </c>
      <c r="U7420" s="162">
        <f t="shared" si="1157"/>
        <v>129.9634135580516</v>
      </c>
      <c r="V7420" s="163">
        <f t="shared" si="1158"/>
        <v>1</v>
      </c>
      <c r="W7420" s="164">
        <f t="shared" si="1159"/>
        <v>52580573.032938525</v>
      </c>
      <c r="X7420" s="164">
        <f t="shared" si="1160"/>
        <v>181105402.09707218</v>
      </c>
    </row>
    <row r="7421" spans="10:24" x14ac:dyDescent="0.25">
      <c r="J7421">
        <v>7418</v>
      </c>
      <c r="K7421" s="43">
        <v>0.89751288217520031</v>
      </c>
      <c r="L7421">
        <v>0.4843416403214712</v>
      </c>
      <c r="M7421">
        <v>0.45489793054297689</v>
      </c>
      <c r="N7421" s="44">
        <v>0.27216748496784016</v>
      </c>
      <c r="O7421" s="161">
        <f t="shared" si="1151"/>
        <v>7000000</v>
      </c>
      <c r="P7421" s="162">
        <f t="shared" si="1152"/>
        <v>179.41110344779162</v>
      </c>
      <c r="Q7421" s="162">
        <f t="shared" si="1153"/>
        <v>132.73407931191198</v>
      </c>
      <c r="R7421" s="163">
        <f t="shared" si="1154"/>
        <v>1</v>
      </c>
      <c r="S7421" s="161">
        <f t="shared" si="1155"/>
        <v>7000000</v>
      </c>
      <c r="T7421" s="162">
        <f t="shared" si="1156"/>
        <v>189.80370114926387</v>
      </c>
      <c r="U7421" s="162">
        <f t="shared" si="1157"/>
        <v>123.86703965595599</v>
      </c>
      <c r="V7421" s="163">
        <f t="shared" si="1158"/>
        <v>1</v>
      </c>
      <c r="W7421" s="164">
        <f t="shared" si="1159"/>
        <v>276739168.95115745</v>
      </c>
      <c r="X7421" s="164">
        <f t="shared" si="1160"/>
        <v>311556630.45315516</v>
      </c>
    </row>
    <row r="7422" spans="10:24" x14ac:dyDescent="0.25">
      <c r="J7422">
        <v>7419</v>
      </c>
      <c r="K7422" s="43">
        <v>0.66471497446562855</v>
      </c>
      <c r="L7422">
        <v>0.81508363848721688</v>
      </c>
      <c r="M7422">
        <v>0.65622116379935769</v>
      </c>
      <c r="N7422" s="44">
        <v>0.17253792373594701</v>
      </c>
      <c r="O7422" s="161">
        <f t="shared" si="1151"/>
        <v>6000000</v>
      </c>
      <c r="P7422" s="162">
        <f t="shared" si="1152"/>
        <v>193.45180115314952</v>
      </c>
      <c r="Q7422" s="162">
        <f t="shared" si="1153"/>
        <v>143.04343388183742</v>
      </c>
      <c r="R7422" s="163">
        <f t="shared" si="1154"/>
        <v>1</v>
      </c>
      <c r="S7422" s="161">
        <f t="shared" si="1155"/>
        <v>7000000</v>
      </c>
      <c r="T7422" s="162">
        <f t="shared" si="1156"/>
        <v>194.4839337177165</v>
      </c>
      <c r="U7422" s="162">
        <f t="shared" si="1157"/>
        <v>129.02171694091871</v>
      </c>
      <c r="V7422" s="163">
        <f t="shared" si="1158"/>
        <v>0.9</v>
      </c>
      <c r="W7422" s="164">
        <f t="shared" si="1159"/>
        <v>252450203.62787259</v>
      </c>
      <c r="X7422" s="164">
        <f t="shared" si="1160"/>
        <v>262411965.69382608</v>
      </c>
    </row>
    <row r="7423" spans="10:24" x14ac:dyDescent="0.25">
      <c r="J7423">
        <v>7420</v>
      </c>
      <c r="K7423" s="43">
        <v>0.69865130533357422</v>
      </c>
      <c r="L7423">
        <v>0.90109469540775755</v>
      </c>
      <c r="M7423">
        <v>0.79824378806704299</v>
      </c>
      <c r="N7423" s="44">
        <v>0.10626921565776004</v>
      </c>
      <c r="O7423" s="161">
        <f t="shared" si="1151"/>
        <v>6000000</v>
      </c>
      <c r="P7423" s="162">
        <f t="shared" si="1152"/>
        <v>199.31721467388911</v>
      </c>
      <c r="Q7423" s="162">
        <f t="shared" si="1153"/>
        <v>151.70729310959157</v>
      </c>
      <c r="R7423" s="163">
        <f t="shared" si="1154"/>
        <v>1</v>
      </c>
      <c r="S7423" s="161">
        <f t="shared" si="1155"/>
        <v>7000000</v>
      </c>
      <c r="T7423" s="162">
        <f t="shared" si="1156"/>
        <v>196.43907155796305</v>
      </c>
      <c r="U7423" s="162">
        <f t="shared" si="1157"/>
        <v>133.35364655479577</v>
      </c>
      <c r="V7423" s="163">
        <f t="shared" si="1158"/>
        <v>0.9</v>
      </c>
      <c r="W7423" s="164">
        <f t="shared" si="1159"/>
        <v>235659529.38578522</v>
      </c>
      <c r="X7423" s="164">
        <f t="shared" si="1160"/>
        <v>247438177.51995385</v>
      </c>
    </row>
    <row r="7424" spans="10:24" x14ac:dyDescent="0.25">
      <c r="J7424">
        <v>7421</v>
      </c>
      <c r="K7424" s="43">
        <v>0.49908872716033881</v>
      </c>
      <c r="L7424">
        <v>0.94390573487729612</v>
      </c>
      <c r="M7424">
        <v>0.27946614568332895</v>
      </c>
      <c r="N7424" s="44">
        <v>0.47034600979356311</v>
      </c>
      <c r="O7424" s="161">
        <f t="shared" si="1151"/>
        <v>5000000</v>
      </c>
      <c r="P7424" s="162">
        <f t="shared" si="1152"/>
        <v>203.82649035474671</v>
      </c>
      <c r="Q7424" s="162">
        <f t="shared" si="1153"/>
        <v>123.31143697384189</v>
      </c>
      <c r="R7424" s="163">
        <f t="shared" si="1154"/>
        <v>1</v>
      </c>
      <c r="S7424" s="161">
        <f t="shared" si="1155"/>
        <v>6000000</v>
      </c>
      <c r="T7424" s="162">
        <f t="shared" si="1156"/>
        <v>197.94216345158225</v>
      </c>
      <c r="U7424" s="162">
        <f t="shared" si="1157"/>
        <v>119.15571848692095</v>
      </c>
      <c r="V7424" s="163">
        <f t="shared" si="1158"/>
        <v>1</v>
      </c>
      <c r="W7424" s="164">
        <f t="shared" si="1159"/>
        <v>352575266.90452409</v>
      </c>
      <c r="X7424" s="164">
        <f t="shared" si="1160"/>
        <v>322718669.7879678</v>
      </c>
    </row>
    <row r="7425" spans="10:24" x14ac:dyDescent="0.25">
      <c r="J7425">
        <v>7422</v>
      </c>
      <c r="K7425" s="43">
        <v>0.59682492435937318</v>
      </c>
      <c r="L7425">
        <v>6.3238052176936455E-2</v>
      </c>
      <c r="M7425">
        <v>0.8886668350397231</v>
      </c>
      <c r="N7425" s="44">
        <v>0.51112498616419899</v>
      </c>
      <c r="O7425" s="161">
        <f t="shared" si="1151"/>
        <v>6000000</v>
      </c>
      <c r="P7425" s="162">
        <f t="shared" si="1152"/>
        <v>157.07779862557766</v>
      </c>
      <c r="Q7425" s="162">
        <f t="shared" si="1153"/>
        <v>159.38937499198758</v>
      </c>
      <c r="R7425" s="163">
        <f t="shared" si="1154"/>
        <v>1</v>
      </c>
      <c r="S7425" s="161">
        <f t="shared" si="1155"/>
        <v>6000000</v>
      </c>
      <c r="T7425" s="162">
        <f t="shared" si="1156"/>
        <v>182.3592662085259</v>
      </c>
      <c r="U7425" s="162">
        <f t="shared" si="1157"/>
        <v>137.19468749599378</v>
      </c>
      <c r="V7425" s="163">
        <f t="shared" si="1158"/>
        <v>1</v>
      </c>
      <c r="W7425" s="164">
        <f t="shared" si="1159"/>
        <v>-63869458.198459536</v>
      </c>
      <c r="X7425" s="164">
        <f t="shared" si="1160"/>
        <v>120987472.27519274</v>
      </c>
    </row>
    <row r="7426" spans="10:24" x14ac:dyDescent="0.25">
      <c r="J7426">
        <v>7423</v>
      </c>
      <c r="K7426" s="43">
        <v>0.72548981826277981</v>
      </c>
      <c r="L7426">
        <v>0.55687402865250957</v>
      </c>
      <c r="M7426">
        <v>1.6847083945377817E-2</v>
      </c>
      <c r="N7426" s="44">
        <v>0.26231518696822276</v>
      </c>
      <c r="O7426" s="161">
        <f t="shared" si="1151"/>
        <v>6000000</v>
      </c>
      <c r="P7426" s="162">
        <f t="shared" si="1152"/>
        <v>182.14572626308598</v>
      </c>
      <c r="Q7426" s="162">
        <f t="shared" si="1153"/>
        <v>92.525744356303562</v>
      </c>
      <c r="R7426" s="163">
        <f t="shared" si="1154"/>
        <v>1</v>
      </c>
      <c r="S7426" s="161">
        <f t="shared" si="1155"/>
        <v>7000000</v>
      </c>
      <c r="T7426" s="162">
        <f t="shared" si="1156"/>
        <v>190.71524208769532</v>
      </c>
      <c r="U7426" s="162">
        <f t="shared" si="1157"/>
        <v>103.76287217815178</v>
      </c>
      <c r="V7426" s="163">
        <f t="shared" si="1158"/>
        <v>1</v>
      </c>
      <c r="W7426" s="164">
        <f t="shared" si="1159"/>
        <v>487719891.44069445</v>
      </c>
      <c r="X7426" s="164">
        <f t="shared" si="1160"/>
        <v>458666589.36680472</v>
      </c>
    </row>
    <row r="7427" spans="10:24" x14ac:dyDescent="0.25">
      <c r="J7427">
        <v>7424</v>
      </c>
      <c r="K7427" s="43">
        <v>0.90439682267574961</v>
      </c>
      <c r="L7427">
        <v>0.33561660051933717</v>
      </c>
      <c r="M7427">
        <v>0.29292913992162173</v>
      </c>
      <c r="N7427" s="44">
        <v>0.63359886593887471</v>
      </c>
      <c r="O7427" s="161">
        <f t="shared" si="1151"/>
        <v>7000000</v>
      </c>
      <c r="P7427" s="162">
        <f t="shared" si="1152"/>
        <v>173.63315821677136</v>
      </c>
      <c r="Q7427" s="162">
        <f t="shared" si="1153"/>
        <v>124.10304631500935</v>
      </c>
      <c r="R7427" s="163">
        <f t="shared" si="1154"/>
        <v>1</v>
      </c>
      <c r="S7427" s="161">
        <f t="shared" si="1155"/>
        <v>9000000</v>
      </c>
      <c r="T7427" s="162">
        <f t="shared" si="1156"/>
        <v>187.87771940559045</v>
      </c>
      <c r="U7427" s="162">
        <f t="shared" si="1157"/>
        <v>119.55152315750468</v>
      </c>
      <c r="V7427" s="163">
        <f t="shared" si="1158"/>
        <v>1</v>
      </c>
      <c r="W7427" s="164">
        <f t="shared" si="1159"/>
        <v>296710783.31233406</v>
      </c>
      <c r="X7427" s="164">
        <f t="shared" si="1160"/>
        <v>464935766.23277199</v>
      </c>
    </row>
    <row r="7428" spans="10:24" x14ac:dyDescent="0.25">
      <c r="J7428">
        <v>7425</v>
      </c>
      <c r="K7428" s="43">
        <v>0.25733625446913821</v>
      </c>
      <c r="L7428">
        <v>0.30710911659602691</v>
      </c>
      <c r="M7428">
        <v>0.91744189163981049</v>
      </c>
      <c r="N7428" s="44">
        <v>0.34407029503211051</v>
      </c>
      <c r="O7428" s="161">
        <f t="shared" si="1151"/>
        <v>2000000</v>
      </c>
      <c r="P7428" s="162">
        <f t="shared" si="1152"/>
        <v>172.4390790520288</v>
      </c>
      <c r="Q7428" s="162">
        <f t="shared" si="1153"/>
        <v>162.76136807538694</v>
      </c>
      <c r="R7428" s="163">
        <f t="shared" si="1154"/>
        <v>1</v>
      </c>
      <c r="S7428" s="161">
        <f t="shared" si="1155"/>
        <v>5000000</v>
      </c>
      <c r="T7428" s="162">
        <f t="shared" si="1156"/>
        <v>187.47969301734292</v>
      </c>
      <c r="U7428" s="162">
        <f t="shared" si="1157"/>
        <v>138.88068403769347</v>
      </c>
      <c r="V7428" s="163">
        <f t="shared" si="1158"/>
        <v>1</v>
      </c>
      <c r="W7428" s="164">
        <f t="shared" si="1159"/>
        <v>-30644578.046716277</v>
      </c>
      <c r="X7428" s="164">
        <f t="shared" si="1160"/>
        <v>92995044.898247272</v>
      </c>
    </row>
    <row r="7429" spans="10:24" x14ac:dyDescent="0.25">
      <c r="J7429">
        <v>7426</v>
      </c>
      <c r="K7429" s="43">
        <v>0.96961379274287252</v>
      </c>
      <c r="L7429">
        <v>0.56915376597495193</v>
      </c>
      <c r="M7429">
        <v>0.24241414558098495</v>
      </c>
      <c r="N7429" s="44">
        <v>0.75971078054458219</v>
      </c>
      <c r="O7429" s="161">
        <f t="shared" ref="O7429:O7492" si="1161">VLOOKUP(K7429,$E$5:$H$10,4)</f>
        <v>9000000</v>
      </c>
      <c r="P7429" s="162">
        <f t="shared" ref="P7429:P7492" si="1162">_xlfn.NORM.INV(L7429,$E$12,$E$13)</f>
        <v>182.6133019109908</v>
      </c>
      <c r="Q7429" s="162">
        <f t="shared" ref="Q7429:Q7492" si="1163">_xlfn.NORM.INV(M7429,$E$15,$E$16)</f>
        <v>121.02883974497298</v>
      </c>
      <c r="R7429" s="163">
        <f t="shared" ref="R7429:R7492" si="1164">VLOOKUP(N7429,$E$19:$H$21,4)</f>
        <v>1</v>
      </c>
      <c r="S7429" s="161">
        <f t="shared" ref="S7429:S7492" si="1165">VLOOKUP(K7429,$G$5:$H$10,2)</f>
        <v>9000000</v>
      </c>
      <c r="T7429" s="162">
        <f t="shared" ref="T7429:T7492" si="1166">_xlfn.NORM.INV(L7429,$G$12,$G$13)</f>
        <v>190.87110063699694</v>
      </c>
      <c r="U7429" s="162">
        <f t="shared" ref="U7429:U7492" si="1167">_xlfn.NORM.INV(M7429,$G$15,$G$16)</f>
        <v>118.01441987248649</v>
      </c>
      <c r="V7429" s="163">
        <f t="shared" ref="V7429:V7492" si="1168">VLOOKUP(N7429,$G$19:$H$21,2)</f>
        <v>1</v>
      </c>
      <c r="W7429" s="164">
        <f t="shared" ref="W7429:W7492" si="1169">O7429*(P7429-Q7429)*R7429-$D$23-$D$24</f>
        <v>504260159.49416029</v>
      </c>
      <c r="X7429" s="164">
        <f t="shared" ref="X7429:X7492" si="1170">S7429*(T7429-U7429)*V7429-$F$23-$F$24</f>
        <v>505710126.88059413</v>
      </c>
    </row>
    <row r="7430" spans="10:24" x14ac:dyDescent="0.25">
      <c r="J7430">
        <v>7427</v>
      </c>
      <c r="K7430" s="43">
        <v>0.57430029500127755</v>
      </c>
      <c r="L7430">
        <v>3.5174120297911227E-2</v>
      </c>
      <c r="M7430">
        <v>8.6398172961882347E-3</v>
      </c>
      <c r="N7430" s="44">
        <v>0.63624819504126617</v>
      </c>
      <c r="O7430" s="161">
        <f t="shared" si="1161"/>
        <v>6000000</v>
      </c>
      <c r="P7430" s="162">
        <f t="shared" si="1162"/>
        <v>152.85507210514061</v>
      </c>
      <c r="Q7430" s="162">
        <f t="shared" si="1163"/>
        <v>87.385938826924274</v>
      </c>
      <c r="R7430" s="163">
        <f t="shared" si="1164"/>
        <v>1</v>
      </c>
      <c r="S7430" s="161">
        <f t="shared" si="1165"/>
        <v>6000000</v>
      </c>
      <c r="T7430" s="162">
        <f t="shared" si="1166"/>
        <v>180.95169070171352</v>
      </c>
      <c r="U7430" s="162">
        <f t="shared" si="1167"/>
        <v>101.19296941346214</v>
      </c>
      <c r="V7430" s="163">
        <f t="shared" si="1168"/>
        <v>1</v>
      </c>
      <c r="W7430" s="164">
        <f t="shared" si="1169"/>
        <v>342814799.66929799</v>
      </c>
      <c r="X7430" s="164">
        <f t="shared" si="1170"/>
        <v>328552327.72950828</v>
      </c>
    </row>
    <row r="7431" spans="10:24" x14ac:dyDescent="0.25">
      <c r="J7431">
        <v>7428</v>
      </c>
      <c r="K7431" s="43">
        <v>0.64357870418674978</v>
      </c>
      <c r="L7431">
        <v>4.3157526322562645E-2</v>
      </c>
      <c r="M7431">
        <v>0.6818634188457674</v>
      </c>
      <c r="N7431" s="44">
        <v>0.5622450624798464</v>
      </c>
      <c r="O7431" s="161">
        <f t="shared" si="1161"/>
        <v>6000000</v>
      </c>
      <c r="P7431" s="162">
        <f t="shared" si="1162"/>
        <v>154.27253095865774</v>
      </c>
      <c r="Q7431" s="162">
        <f t="shared" si="1163"/>
        <v>144.45831851670218</v>
      </c>
      <c r="R7431" s="163">
        <f t="shared" si="1164"/>
        <v>1</v>
      </c>
      <c r="S7431" s="161">
        <f t="shared" si="1165"/>
        <v>7000000</v>
      </c>
      <c r="T7431" s="162">
        <f t="shared" si="1166"/>
        <v>181.42417698621924</v>
      </c>
      <c r="U7431" s="162">
        <f t="shared" si="1167"/>
        <v>129.72915925835107</v>
      </c>
      <c r="V7431" s="163">
        <f t="shared" si="1168"/>
        <v>1</v>
      </c>
      <c r="W7431" s="164">
        <f t="shared" si="1169"/>
        <v>8885274.6517333686</v>
      </c>
      <c r="X7431" s="164">
        <f t="shared" si="1170"/>
        <v>211865124.09507716</v>
      </c>
    </row>
    <row r="7432" spans="10:24" x14ac:dyDescent="0.25">
      <c r="J7432">
        <v>7429</v>
      </c>
      <c r="K7432" s="43">
        <v>0.8490658055758018</v>
      </c>
      <c r="L7432">
        <v>0.1242966216620438</v>
      </c>
      <c r="M7432">
        <v>0.66548581648793059</v>
      </c>
      <c r="N7432" s="44">
        <v>0.59249936760056976</v>
      </c>
      <c r="O7432" s="161">
        <f t="shared" si="1161"/>
        <v>7000000</v>
      </c>
      <c r="P7432" s="162">
        <f t="shared" si="1162"/>
        <v>162.69340488938252</v>
      </c>
      <c r="Q7432" s="162">
        <f t="shared" si="1163"/>
        <v>143.54963796449113</v>
      </c>
      <c r="R7432" s="163">
        <f t="shared" si="1164"/>
        <v>1</v>
      </c>
      <c r="S7432" s="161">
        <f t="shared" si="1165"/>
        <v>7000000</v>
      </c>
      <c r="T7432" s="162">
        <f t="shared" si="1166"/>
        <v>184.23113496312752</v>
      </c>
      <c r="U7432" s="162">
        <f t="shared" si="1167"/>
        <v>129.27481898224556</v>
      </c>
      <c r="V7432" s="163">
        <f t="shared" si="1168"/>
        <v>1</v>
      </c>
      <c r="W7432" s="164">
        <f t="shared" si="1169"/>
        <v>84006368.474239767</v>
      </c>
      <c r="X7432" s="164">
        <f t="shared" si="1170"/>
        <v>234694211.86617368</v>
      </c>
    </row>
    <row r="7433" spans="10:24" x14ac:dyDescent="0.25">
      <c r="J7433">
        <v>7430</v>
      </c>
      <c r="K7433" s="43">
        <v>0.5793870387303468</v>
      </c>
      <c r="L7433">
        <v>0.8930807478147883</v>
      </c>
      <c r="M7433">
        <v>0.25568073113473733</v>
      </c>
      <c r="N7433" s="44">
        <v>0.16044693154068845</v>
      </c>
      <c r="O7433" s="161">
        <f t="shared" si="1161"/>
        <v>6000000</v>
      </c>
      <c r="P7433" s="162">
        <f t="shared" si="1162"/>
        <v>198.64619391796077</v>
      </c>
      <c r="Q7433" s="162">
        <f t="shared" si="1163"/>
        <v>121.86561524460986</v>
      </c>
      <c r="R7433" s="163">
        <f t="shared" si="1164"/>
        <v>1</v>
      </c>
      <c r="S7433" s="161">
        <f t="shared" si="1165"/>
        <v>6000000</v>
      </c>
      <c r="T7433" s="162">
        <f t="shared" si="1166"/>
        <v>196.21539797265359</v>
      </c>
      <c r="U7433" s="162">
        <f t="shared" si="1167"/>
        <v>118.43280762230492</v>
      </c>
      <c r="V7433" s="163">
        <f t="shared" si="1168"/>
        <v>0.9</v>
      </c>
      <c r="W7433" s="164">
        <f t="shared" si="1169"/>
        <v>410683472.04010552</v>
      </c>
      <c r="X7433" s="164">
        <f t="shared" si="1170"/>
        <v>270025987.89188284</v>
      </c>
    </row>
    <row r="7434" spans="10:24" x14ac:dyDescent="0.25">
      <c r="J7434">
        <v>7431</v>
      </c>
      <c r="K7434" s="43">
        <v>0.45759100418114085</v>
      </c>
      <c r="L7434">
        <v>0.1087698601634699</v>
      </c>
      <c r="M7434">
        <v>0.64156196477955008</v>
      </c>
      <c r="N7434" s="44">
        <v>9.7099378631839373E-2</v>
      </c>
      <c r="O7434" s="161">
        <f t="shared" si="1161"/>
        <v>5000000</v>
      </c>
      <c r="P7434" s="162">
        <f t="shared" si="1162"/>
        <v>161.50355077859547</v>
      </c>
      <c r="Q7434" s="162">
        <f t="shared" si="1163"/>
        <v>142.2527399092441</v>
      </c>
      <c r="R7434" s="163">
        <f t="shared" si="1164"/>
        <v>1</v>
      </c>
      <c r="S7434" s="161">
        <f t="shared" si="1165"/>
        <v>6000000</v>
      </c>
      <c r="T7434" s="162">
        <f t="shared" si="1166"/>
        <v>183.83451692619849</v>
      </c>
      <c r="U7434" s="162">
        <f t="shared" si="1167"/>
        <v>128.62636995462205</v>
      </c>
      <c r="V7434" s="163">
        <f t="shared" si="1168"/>
        <v>0.9</v>
      </c>
      <c r="W7434" s="164">
        <f t="shared" si="1169"/>
        <v>46254054.346756846</v>
      </c>
      <c r="X7434" s="164">
        <f t="shared" si="1170"/>
        <v>148123993.64651281</v>
      </c>
    </row>
    <row r="7435" spans="10:24" x14ac:dyDescent="0.25">
      <c r="J7435">
        <v>7432</v>
      </c>
      <c r="K7435" s="43">
        <v>4.6398843372265075E-3</v>
      </c>
      <c r="L7435">
        <v>0.97463557999348849</v>
      </c>
      <c r="M7435">
        <v>0.59251763109002586</v>
      </c>
      <c r="N7435" s="44">
        <v>0.82401867111384963</v>
      </c>
      <c r="O7435" s="161">
        <f t="shared" si="1161"/>
        <v>1000000</v>
      </c>
      <c r="P7435" s="162">
        <f t="shared" si="1162"/>
        <v>209.30649721442492</v>
      </c>
      <c r="Q7435" s="162">
        <f t="shared" si="1163"/>
        <v>139.68052144676102</v>
      </c>
      <c r="R7435" s="163">
        <f t="shared" si="1164"/>
        <v>1</v>
      </c>
      <c r="S7435" s="161">
        <f t="shared" si="1165"/>
        <v>1000000</v>
      </c>
      <c r="T7435" s="162">
        <f t="shared" si="1166"/>
        <v>199.76883240480831</v>
      </c>
      <c r="U7435" s="162">
        <f t="shared" si="1167"/>
        <v>127.34026072338051</v>
      </c>
      <c r="V7435" s="163">
        <f t="shared" si="1168"/>
        <v>1</v>
      </c>
      <c r="W7435" s="164">
        <f t="shared" si="1169"/>
        <v>19625975.767663896</v>
      </c>
      <c r="X7435" s="164">
        <f t="shared" si="1170"/>
        <v>-77571428.318572208</v>
      </c>
    </row>
    <row r="7436" spans="10:24" x14ac:dyDescent="0.25">
      <c r="J7436">
        <v>7433</v>
      </c>
      <c r="K7436" s="43">
        <v>1.5133601204724068E-2</v>
      </c>
      <c r="L7436">
        <v>0.51847142690446191</v>
      </c>
      <c r="M7436">
        <v>0.77117144333615506</v>
      </c>
      <c r="N7436" s="44">
        <v>0.18946537039135558</v>
      </c>
      <c r="O7436" s="161">
        <f t="shared" si="1161"/>
        <v>1000000</v>
      </c>
      <c r="P7436" s="162">
        <f t="shared" si="1162"/>
        <v>180.69476334884752</v>
      </c>
      <c r="Q7436" s="162">
        <f t="shared" si="1163"/>
        <v>149.85420531083818</v>
      </c>
      <c r="R7436" s="163">
        <f t="shared" si="1164"/>
        <v>1</v>
      </c>
      <c r="S7436" s="161">
        <f t="shared" si="1165"/>
        <v>1000000</v>
      </c>
      <c r="T7436" s="162">
        <f t="shared" si="1166"/>
        <v>190.23158778294916</v>
      </c>
      <c r="U7436" s="162">
        <f t="shared" si="1167"/>
        <v>132.42710265541908</v>
      </c>
      <c r="V7436" s="163">
        <f t="shared" si="1168"/>
        <v>0.9</v>
      </c>
      <c r="W7436" s="164">
        <f t="shared" si="1169"/>
        <v>-19159441.961990666</v>
      </c>
      <c r="X7436" s="164">
        <f t="shared" si="1170"/>
        <v>-97975963.385222927</v>
      </c>
    </row>
    <row r="7437" spans="10:24" x14ac:dyDescent="0.25">
      <c r="J7437">
        <v>7434</v>
      </c>
      <c r="K7437" s="43">
        <v>0.35594048067335993</v>
      </c>
      <c r="L7437">
        <v>8.8008943522125294E-2</v>
      </c>
      <c r="M7437">
        <v>0.340194797207376</v>
      </c>
      <c r="N7437" s="44">
        <v>0.87958319965863929</v>
      </c>
      <c r="O7437" s="161">
        <f t="shared" si="1161"/>
        <v>5000000</v>
      </c>
      <c r="P7437" s="162">
        <f t="shared" si="1162"/>
        <v>159.70322769739133</v>
      </c>
      <c r="Q7437" s="162">
        <f t="shared" si="1163"/>
        <v>126.76136898159481</v>
      </c>
      <c r="R7437" s="163">
        <f t="shared" si="1164"/>
        <v>1</v>
      </c>
      <c r="S7437" s="161">
        <f t="shared" si="1165"/>
        <v>6000000</v>
      </c>
      <c r="T7437" s="162">
        <f t="shared" si="1166"/>
        <v>183.23440923246378</v>
      </c>
      <c r="U7437" s="162">
        <f t="shared" si="1167"/>
        <v>120.88068449079741</v>
      </c>
      <c r="V7437" s="163">
        <f t="shared" si="1168"/>
        <v>1</v>
      </c>
      <c r="W7437" s="164">
        <f t="shared" si="1169"/>
        <v>114709293.57898256</v>
      </c>
      <c r="X7437" s="164">
        <f t="shared" si="1170"/>
        <v>224122348.4499982</v>
      </c>
    </row>
    <row r="7438" spans="10:24" x14ac:dyDescent="0.25">
      <c r="J7438">
        <v>7435</v>
      </c>
      <c r="K7438" s="43">
        <v>0.48022482361272478</v>
      </c>
      <c r="L7438">
        <v>0.73413665879044332</v>
      </c>
      <c r="M7438">
        <v>0.38443078614025961</v>
      </c>
      <c r="N7438" s="44">
        <v>0.1208971369717986</v>
      </c>
      <c r="O7438" s="161">
        <f t="shared" si="1161"/>
        <v>5000000</v>
      </c>
      <c r="P7438" s="162">
        <f t="shared" si="1162"/>
        <v>189.38058576765289</v>
      </c>
      <c r="Q7438" s="162">
        <f t="shared" si="1163"/>
        <v>129.12271330828446</v>
      </c>
      <c r="R7438" s="163">
        <f t="shared" si="1164"/>
        <v>1</v>
      </c>
      <c r="S7438" s="161">
        <f t="shared" si="1165"/>
        <v>6000000</v>
      </c>
      <c r="T7438" s="162">
        <f t="shared" si="1166"/>
        <v>193.12686192255097</v>
      </c>
      <c r="U7438" s="162">
        <f t="shared" si="1167"/>
        <v>122.06135665414223</v>
      </c>
      <c r="V7438" s="163">
        <f t="shared" si="1168"/>
        <v>0.9</v>
      </c>
      <c r="W7438" s="164">
        <f t="shared" si="1169"/>
        <v>251289362.29684216</v>
      </c>
      <c r="X7438" s="164">
        <f t="shared" si="1170"/>
        <v>233753728.44940722</v>
      </c>
    </row>
    <row r="7439" spans="10:24" x14ac:dyDescent="0.25">
      <c r="J7439">
        <v>7436</v>
      </c>
      <c r="K7439" s="43">
        <v>0.60709718914813293</v>
      </c>
      <c r="L7439">
        <v>0.97762875016343764</v>
      </c>
      <c r="M7439">
        <v>0.55300832869052852</v>
      </c>
      <c r="N7439" s="44">
        <v>0.26471621271308754</v>
      </c>
      <c r="O7439" s="161">
        <f t="shared" si="1161"/>
        <v>6000000</v>
      </c>
      <c r="P7439" s="162">
        <f t="shared" si="1162"/>
        <v>210.10600919238388</v>
      </c>
      <c r="Q7439" s="162">
        <f t="shared" si="1163"/>
        <v>137.66531173444915</v>
      </c>
      <c r="R7439" s="163">
        <f t="shared" si="1164"/>
        <v>1</v>
      </c>
      <c r="S7439" s="161">
        <f t="shared" si="1165"/>
        <v>7000000</v>
      </c>
      <c r="T7439" s="162">
        <f t="shared" si="1166"/>
        <v>200.03533639746129</v>
      </c>
      <c r="U7439" s="162">
        <f t="shared" si="1167"/>
        <v>126.33265586722457</v>
      </c>
      <c r="V7439" s="163">
        <f t="shared" si="1168"/>
        <v>1</v>
      </c>
      <c r="W7439" s="164">
        <f t="shared" si="1169"/>
        <v>384644184.74760836</v>
      </c>
      <c r="X7439" s="164">
        <f t="shared" si="1170"/>
        <v>365918763.71165705</v>
      </c>
    </row>
    <row r="7440" spans="10:24" x14ac:dyDescent="0.25">
      <c r="J7440">
        <v>7437</v>
      </c>
      <c r="K7440" s="43">
        <v>0.81292220698715012</v>
      </c>
      <c r="L7440">
        <v>0.39895580807720576</v>
      </c>
      <c r="M7440">
        <v>0.8351004584841264</v>
      </c>
      <c r="N7440" s="44">
        <v>0.51125681006187451</v>
      </c>
      <c r="O7440" s="161">
        <f t="shared" si="1161"/>
        <v>7000000</v>
      </c>
      <c r="P7440" s="162">
        <f t="shared" si="1162"/>
        <v>176.15923808693248</v>
      </c>
      <c r="Q7440" s="162">
        <f t="shared" si="1163"/>
        <v>154.4903730235099</v>
      </c>
      <c r="R7440" s="163">
        <f t="shared" si="1164"/>
        <v>1</v>
      </c>
      <c r="S7440" s="161">
        <f t="shared" si="1165"/>
        <v>7000000</v>
      </c>
      <c r="T7440" s="162">
        <f t="shared" si="1166"/>
        <v>188.71974602897748</v>
      </c>
      <c r="U7440" s="162">
        <f t="shared" si="1167"/>
        <v>134.74518651175495</v>
      </c>
      <c r="V7440" s="163">
        <f t="shared" si="1168"/>
        <v>1</v>
      </c>
      <c r="W7440" s="164">
        <f t="shared" si="1169"/>
        <v>101682055.44395801</v>
      </c>
      <c r="X7440" s="164">
        <f t="shared" si="1170"/>
        <v>227821916.62055773</v>
      </c>
    </row>
    <row r="7441" spans="10:24" x14ac:dyDescent="0.25">
      <c r="J7441">
        <v>7438</v>
      </c>
      <c r="K7441" s="43">
        <v>0.1199063502653922</v>
      </c>
      <c r="L7441">
        <v>0.43449490583421901</v>
      </c>
      <c r="M7441">
        <v>0.44809521046226819</v>
      </c>
      <c r="N7441" s="44">
        <v>0.28653639748402937</v>
      </c>
      <c r="O7441" s="161">
        <f t="shared" si="1161"/>
        <v>2000000</v>
      </c>
      <c r="P7441" s="162">
        <f t="shared" si="1162"/>
        <v>177.52587338781507</v>
      </c>
      <c r="Q7441" s="162">
        <f t="shared" si="1163"/>
        <v>132.39049465990118</v>
      </c>
      <c r="R7441" s="163">
        <f t="shared" si="1164"/>
        <v>1</v>
      </c>
      <c r="S7441" s="161">
        <f t="shared" si="1165"/>
        <v>2000000</v>
      </c>
      <c r="T7441" s="162">
        <f t="shared" si="1166"/>
        <v>189.1752911292717</v>
      </c>
      <c r="U7441" s="162">
        <f t="shared" si="1167"/>
        <v>123.69524732995059</v>
      </c>
      <c r="V7441" s="163">
        <f t="shared" si="1168"/>
        <v>1</v>
      </c>
      <c r="W7441" s="164">
        <f t="shared" si="1169"/>
        <v>40270757.455827773</v>
      </c>
      <c r="X7441" s="164">
        <f t="shared" si="1170"/>
        <v>-19039912.401357785</v>
      </c>
    </row>
    <row r="7442" spans="10:24" x14ac:dyDescent="0.25">
      <c r="J7442">
        <v>7439</v>
      </c>
      <c r="K7442" s="43">
        <v>0.63189276065584243</v>
      </c>
      <c r="L7442">
        <v>0.67641416142042243</v>
      </c>
      <c r="M7442">
        <v>0.61303243284425479</v>
      </c>
      <c r="N7442" s="44">
        <v>0.57637067155133326</v>
      </c>
      <c r="O7442" s="161">
        <f t="shared" si="1161"/>
        <v>6000000</v>
      </c>
      <c r="P7442" s="162">
        <f t="shared" si="1162"/>
        <v>186.86542298658219</v>
      </c>
      <c r="Q7442" s="162">
        <f t="shared" si="1163"/>
        <v>140.74462828160063</v>
      </c>
      <c r="R7442" s="163">
        <f t="shared" si="1164"/>
        <v>1</v>
      </c>
      <c r="S7442" s="161">
        <f t="shared" si="1165"/>
        <v>7000000</v>
      </c>
      <c r="T7442" s="162">
        <f t="shared" si="1166"/>
        <v>192.28847432886073</v>
      </c>
      <c r="U7442" s="162">
        <f t="shared" si="1167"/>
        <v>127.87231414080031</v>
      </c>
      <c r="V7442" s="163">
        <f t="shared" si="1168"/>
        <v>1</v>
      </c>
      <c r="W7442" s="164">
        <f t="shared" si="1169"/>
        <v>226724768.22988939</v>
      </c>
      <c r="X7442" s="164">
        <f t="shared" si="1170"/>
        <v>300913121.31642294</v>
      </c>
    </row>
    <row r="7443" spans="10:24" x14ac:dyDescent="0.25">
      <c r="J7443">
        <v>7440</v>
      </c>
      <c r="K7443" s="43">
        <v>0.1801460915944213</v>
      </c>
      <c r="L7443">
        <v>0.79103854310241439</v>
      </c>
      <c r="M7443">
        <v>0.66865322428780505</v>
      </c>
      <c r="N7443" s="44">
        <v>0.76508186972684211</v>
      </c>
      <c r="O7443" s="161">
        <f t="shared" si="1161"/>
        <v>2000000</v>
      </c>
      <c r="P7443" s="162">
        <f t="shared" si="1162"/>
        <v>192.15045052260854</v>
      </c>
      <c r="Q7443" s="162">
        <f t="shared" si="1163"/>
        <v>143.72394697320684</v>
      </c>
      <c r="R7443" s="163">
        <f t="shared" si="1164"/>
        <v>1</v>
      </c>
      <c r="S7443" s="161">
        <f t="shared" si="1165"/>
        <v>5000000</v>
      </c>
      <c r="T7443" s="162">
        <f t="shared" si="1166"/>
        <v>194.05015017420286</v>
      </c>
      <c r="U7443" s="162">
        <f t="shared" si="1167"/>
        <v>129.36197348660343</v>
      </c>
      <c r="V7443" s="163">
        <f t="shared" si="1168"/>
        <v>1</v>
      </c>
      <c r="W7443" s="164">
        <f t="shared" si="1169"/>
        <v>46853007.098803401</v>
      </c>
      <c r="X7443" s="164">
        <f t="shared" si="1170"/>
        <v>173440883.4379971</v>
      </c>
    </row>
    <row r="7444" spans="10:24" x14ac:dyDescent="0.25">
      <c r="J7444">
        <v>7441</v>
      </c>
      <c r="K7444" s="43">
        <v>0.7648280481246027</v>
      </c>
      <c r="L7444">
        <v>0.29103456472322131</v>
      </c>
      <c r="M7444">
        <v>0.12888878948631377</v>
      </c>
      <c r="N7444" s="44">
        <v>0.95869620494736529</v>
      </c>
      <c r="O7444" s="161">
        <f t="shared" si="1161"/>
        <v>7000000</v>
      </c>
      <c r="P7444" s="162">
        <f t="shared" si="1162"/>
        <v>171.74452674446783</v>
      </c>
      <c r="Q7444" s="162">
        <f t="shared" si="1163"/>
        <v>112.36680830161211</v>
      </c>
      <c r="R7444" s="163">
        <f t="shared" si="1164"/>
        <v>1</v>
      </c>
      <c r="S7444" s="161">
        <f t="shared" si="1165"/>
        <v>7000000</v>
      </c>
      <c r="T7444" s="162">
        <f t="shared" si="1166"/>
        <v>187.24817558148928</v>
      </c>
      <c r="U7444" s="162">
        <f t="shared" si="1167"/>
        <v>113.68340415080606</v>
      </c>
      <c r="V7444" s="163">
        <f t="shared" si="1168"/>
        <v>1</v>
      </c>
      <c r="W7444" s="164">
        <f t="shared" si="1169"/>
        <v>365644029.09999007</v>
      </c>
      <c r="X7444" s="164">
        <f t="shared" si="1170"/>
        <v>364953400.01478255</v>
      </c>
    </row>
    <row r="7445" spans="10:24" x14ac:dyDescent="0.25">
      <c r="J7445">
        <v>7442</v>
      </c>
      <c r="K7445" s="43">
        <v>2.4731529847911715E-2</v>
      </c>
      <c r="L7445">
        <v>0.68247730706809639</v>
      </c>
      <c r="M7445">
        <v>0.37976873377964981</v>
      </c>
      <c r="N7445" s="44">
        <v>0.61611915758339197</v>
      </c>
      <c r="O7445" s="161">
        <f t="shared" si="1161"/>
        <v>1000000</v>
      </c>
      <c r="P7445" s="162">
        <f t="shared" si="1162"/>
        <v>187.11956222398103</v>
      </c>
      <c r="Q7445" s="162">
        <f t="shared" si="1163"/>
        <v>128.87823535611008</v>
      </c>
      <c r="R7445" s="163">
        <f t="shared" si="1164"/>
        <v>1</v>
      </c>
      <c r="S7445" s="161">
        <f t="shared" si="1165"/>
        <v>1000000</v>
      </c>
      <c r="T7445" s="162">
        <f t="shared" si="1166"/>
        <v>192.37318740799367</v>
      </c>
      <c r="U7445" s="162">
        <f t="shared" si="1167"/>
        <v>121.93911767805504</v>
      </c>
      <c r="V7445" s="163">
        <f t="shared" si="1168"/>
        <v>1</v>
      </c>
      <c r="W7445" s="164">
        <f t="shared" si="1169"/>
        <v>8241326.8678709492</v>
      </c>
      <c r="X7445" s="164">
        <f t="shared" si="1170"/>
        <v>-79565930.270061374</v>
      </c>
    </row>
    <row r="7446" spans="10:24" x14ac:dyDescent="0.25">
      <c r="J7446">
        <v>7443</v>
      </c>
      <c r="K7446" s="43">
        <v>0.80010298630390353</v>
      </c>
      <c r="L7446">
        <v>0.56528718050227722</v>
      </c>
      <c r="M7446">
        <v>0.11957239193397651</v>
      </c>
      <c r="N7446" s="44">
        <v>0.85548369577458405</v>
      </c>
      <c r="O7446" s="161">
        <f t="shared" si="1161"/>
        <v>7000000</v>
      </c>
      <c r="P7446" s="162">
        <f t="shared" si="1162"/>
        <v>182.46582134691926</v>
      </c>
      <c r="Q7446" s="162">
        <f t="shared" si="1163"/>
        <v>111.45745819369833</v>
      </c>
      <c r="R7446" s="163">
        <f t="shared" si="1164"/>
        <v>1</v>
      </c>
      <c r="S7446" s="161">
        <f t="shared" si="1165"/>
        <v>7000000</v>
      </c>
      <c r="T7446" s="162">
        <f t="shared" si="1166"/>
        <v>190.82194044897309</v>
      </c>
      <c r="U7446" s="162">
        <f t="shared" si="1167"/>
        <v>113.22872909684916</v>
      </c>
      <c r="V7446" s="163">
        <f t="shared" si="1168"/>
        <v>1</v>
      </c>
      <c r="W7446" s="164">
        <f t="shared" si="1169"/>
        <v>447058542.07254648</v>
      </c>
      <c r="X7446" s="164">
        <f t="shared" si="1170"/>
        <v>393152479.46486747</v>
      </c>
    </row>
    <row r="7447" spans="10:24" x14ac:dyDescent="0.25">
      <c r="J7447">
        <v>7444</v>
      </c>
      <c r="K7447" s="43">
        <v>0.67781880070324563</v>
      </c>
      <c r="L7447">
        <v>0.87786489800630585</v>
      </c>
      <c r="M7447">
        <v>0.13920238768355209</v>
      </c>
      <c r="N7447" s="44">
        <v>4.0125960532756633E-2</v>
      </c>
      <c r="O7447" s="161">
        <f t="shared" si="1161"/>
        <v>6000000</v>
      </c>
      <c r="P7447" s="162">
        <f t="shared" si="1162"/>
        <v>197.46569426142221</v>
      </c>
      <c r="Q7447" s="162">
        <f t="shared" si="1163"/>
        <v>113.32180315865821</v>
      </c>
      <c r="R7447" s="163">
        <f t="shared" si="1164"/>
        <v>1</v>
      </c>
      <c r="S7447" s="161">
        <f t="shared" si="1165"/>
        <v>7000000</v>
      </c>
      <c r="T7447" s="162">
        <f t="shared" si="1166"/>
        <v>195.82189808714074</v>
      </c>
      <c r="U7447" s="162">
        <f t="shared" si="1167"/>
        <v>114.16090157932911</v>
      </c>
      <c r="V7447" s="163">
        <f t="shared" si="1168"/>
        <v>0.9</v>
      </c>
      <c r="W7447" s="164">
        <f t="shared" si="1169"/>
        <v>454863346.616584</v>
      </c>
      <c r="X7447" s="164">
        <f t="shared" si="1170"/>
        <v>364464277.99921328</v>
      </c>
    </row>
    <row r="7448" spans="10:24" x14ac:dyDescent="0.25">
      <c r="J7448">
        <v>7445</v>
      </c>
      <c r="K7448" s="43">
        <v>3.1459014500253235E-2</v>
      </c>
      <c r="L7448">
        <v>0.83296002268309111</v>
      </c>
      <c r="M7448">
        <v>0.85832391183133716</v>
      </c>
      <c r="N7448" s="44">
        <v>0.80140478505729806</v>
      </c>
      <c r="O7448" s="161">
        <f t="shared" si="1161"/>
        <v>1000000</v>
      </c>
      <c r="P7448" s="162">
        <f t="shared" si="1162"/>
        <v>194.48892766351599</v>
      </c>
      <c r="Q7448" s="162">
        <f t="shared" si="1163"/>
        <v>156.45638703739493</v>
      </c>
      <c r="R7448" s="163">
        <f t="shared" si="1164"/>
        <v>1</v>
      </c>
      <c r="S7448" s="161">
        <f t="shared" si="1165"/>
        <v>1000000</v>
      </c>
      <c r="T7448" s="162">
        <f t="shared" si="1166"/>
        <v>194.82964255450534</v>
      </c>
      <c r="U7448" s="162">
        <f t="shared" si="1167"/>
        <v>135.72819351869745</v>
      </c>
      <c r="V7448" s="163">
        <f t="shared" si="1168"/>
        <v>1</v>
      </c>
      <c r="W7448" s="164">
        <f t="shared" si="1169"/>
        <v>-11967459.373878941</v>
      </c>
      <c r="X7448" s="164">
        <f t="shared" si="1170"/>
        <v>-90898550.964192122</v>
      </c>
    </row>
    <row r="7449" spans="10:24" x14ac:dyDescent="0.25">
      <c r="J7449">
        <v>7446</v>
      </c>
      <c r="K7449" s="43">
        <v>0.49310640576329345</v>
      </c>
      <c r="L7449">
        <v>0.30737986050988653</v>
      </c>
      <c r="M7449">
        <v>0.47741698772332375</v>
      </c>
      <c r="N7449" s="44">
        <v>0.62350118204476568</v>
      </c>
      <c r="O7449" s="161">
        <f t="shared" si="1161"/>
        <v>5000000</v>
      </c>
      <c r="P7449" s="162">
        <f t="shared" si="1162"/>
        <v>172.4506355945305</v>
      </c>
      <c r="Q7449" s="162">
        <f t="shared" si="1163"/>
        <v>133.86725034273971</v>
      </c>
      <c r="R7449" s="163">
        <f t="shared" si="1164"/>
        <v>1</v>
      </c>
      <c r="S7449" s="161">
        <f t="shared" si="1165"/>
        <v>6000000</v>
      </c>
      <c r="T7449" s="162">
        <f t="shared" si="1166"/>
        <v>187.48354519817684</v>
      </c>
      <c r="U7449" s="162">
        <f t="shared" si="1167"/>
        <v>124.43362517136985</v>
      </c>
      <c r="V7449" s="163">
        <f t="shared" si="1168"/>
        <v>1</v>
      </c>
      <c r="W7449" s="164">
        <f t="shared" si="1169"/>
        <v>142916926.25895393</v>
      </c>
      <c r="X7449" s="164">
        <f t="shared" si="1170"/>
        <v>228299520.16084194</v>
      </c>
    </row>
    <row r="7450" spans="10:24" x14ac:dyDescent="0.25">
      <c r="J7450">
        <v>7447</v>
      </c>
      <c r="K7450" s="43">
        <v>0.34339045954571901</v>
      </c>
      <c r="L7450">
        <v>0.85464815337948774</v>
      </c>
      <c r="M7450">
        <v>4.6125232683316142E-3</v>
      </c>
      <c r="N7450" s="44">
        <v>0.87830486295687626</v>
      </c>
      <c r="O7450" s="161">
        <f t="shared" si="1161"/>
        <v>5000000</v>
      </c>
      <c r="P7450" s="162">
        <f t="shared" si="1162"/>
        <v>195.84868748172579</v>
      </c>
      <c r="Q7450" s="162">
        <f t="shared" si="1163"/>
        <v>82.928008465058312</v>
      </c>
      <c r="R7450" s="163">
        <f t="shared" si="1164"/>
        <v>1</v>
      </c>
      <c r="S7450" s="161">
        <f t="shared" si="1165"/>
        <v>6000000</v>
      </c>
      <c r="T7450" s="162">
        <f t="shared" si="1166"/>
        <v>195.28289582724193</v>
      </c>
      <c r="U7450" s="162">
        <f t="shared" si="1167"/>
        <v>98.964004232529163</v>
      </c>
      <c r="V7450" s="163">
        <f t="shared" si="1168"/>
        <v>1</v>
      </c>
      <c r="W7450" s="164">
        <f t="shared" si="1169"/>
        <v>514603395.08333743</v>
      </c>
      <c r="X7450" s="164">
        <f t="shared" si="1170"/>
        <v>427913349.56827664</v>
      </c>
    </row>
    <row r="7451" spans="10:24" x14ac:dyDescent="0.25">
      <c r="J7451">
        <v>7448</v>
      </c>
      <c r="K7451" s="43">
        <v>0.93289003729517694</v>
      </c>
      <c r="L7451">
        <v>0.94639001224189112</v>
      </c>
      <c r="M7451">
        <v>0.89208340617559956</v>
      </c>
      <c r="N7451" s="44">
        <v>0.91776462431694494</v>
      </c>
      <c r="O7451" s="161">
        <f t="shared" si="1161"/>
        <v>7000000</v>
      </c>
      <c r="P7451" s="162">
        <f t="shared" si="1162"/>
        <v>204.16223017449227</v>
      </c>
      <c r="Q7451" s="162">
        <f t="shared" si="1163"/>
        <v>159.75368358271345</v>
      </c>
      <c r="R7451" s="163">
        <f t="shared" si="1164"/>
        <v>1</v>
      </c>
      <c r="S7451" s="161">
        <f t="shared" si="1165"/>
        <v>9000000</v>
      </c>
      <c r="T7451" s="162">
        <f t="shared" si="1166"/>
        <v>198.05407672483076</v>
      </c>
      <c r="U7451" s="162">
        <f t="shared" si="1167"/>
        <v>137.37684179135672</v>
      </c>
      <c r="V7451" s="163">
        <f t="shared" si="1168"/>
        <v>1</v>
      </c>
      <c r="W7451" s="164">
        <f t="shared" si="1169"/>
        <v>260859826.1424517</v>
      </c>
      <c r="X7451" s="164">
        <f t="shared" si="1170"/>
        <v>396095114.40126634</v>
      </c>
    </row>
    <row r="7452" spans="10:24" x14ac:dyDescent="0.25">
      <c r="J7452">
        <v>7449</v>
      </c>
      <c r="K7452" s="43">
        <v>9.4349773947234983E-2</v>
      </c>
      <c r="L7452">
        <v>0.44403241782574532</v>
      </c>
      <c r="M7452">
        <v>0.15539774110772742</v>
      </c>
      <c r="N7452" s="44">
        <v>8.6480027086792699E-2</v>
      </c>
      <c r="O7452" s="161">
        <f t="shared" si="1161"/>
        <v>2000000</v>
      </c>
      <c r="P7452" s="162">
        <f t="shared" si="1162"/>
        <v>177.8887004767632</v>
      </c>
      <c r="Q7452" s="162">
        <f t="shared" si="1163"/>
        <v>114.72891436287259</v>
      </c>
      <c r="R7452" s="163">
        <f t="shared" si="1164"/>
        <v>1</v>
      </c>
      <c r="S7452" s="161">
        <f t="shared" si="1165"/>
        <v>2000000</v>
      </c>
      <c r="T7452" s="162">
        <f t="shared" si="1166"/>
        <v>189.2962334922544</v>
      </c>
      <c r="U7452" s="162">
        <f t="shared" si="1167"/>
        <v>114.86445718143629</v>
      </c>
      <c r="V7452" s="163">
        <f t="shared" si="1168"/>
        <v>0.9</v>
      </c>
      <c r="W7452" s="164">
        <f t="shared" si="1169"/>
        <v>76319572.227781236</v>
      </c>
      <c r="X7452" s="164">
        <f t="shared" si="1170"/>
        <v>-16022802.640527412</v>
      </c>
    </row>
    <row r="7453" spans="10:24" x14ac:dyDescent="0.25">
      <c r="J7453">
        <v>7450</v>
      </c>
      <c r="K7453" s="43">
        <v>0.5038123747420481</v>
      </c>
      <c r="L7453">
        <v>0.58692197912116861</v>
      </c>
      <c r="M7453">
        <v>0.24771369544719979</v>
      </c>
      <c r="N7453" s="44">
        <v>0.47951589571886655</v>
      </c>
      <c r="O7453" s="161">
        <f t="shared" si="1161"/>
        <v>5000000</v>
      </c>
      <c r="P7453" s="162">
        <f t="shared" si="1162"/>
        <v>183.2945132348236</v>
      </c>
      <c r="Q7453" s="162">
        <f t="shared" si="1163"/>
        <v>121.36595963104274</v>
      </c>
      <c r="R7453" s="163">
        <f t="shared" si="1164"/>
        <v>1</v>
      </c>
      <c r="S7453" s="161">
        <f t="shared" si="1165"/>
        <v>6000000</v>
      </c>
      <c r="T7453" s="162">
        <f t="shared" si="1166"/>
        <v>191.09817107827453</v>
      </c>
      <c r="U7453" s="162">
        <f t="shared" si="1167"/>
        <v>118.18297981552138</v>
      </c>
      <c r="V7453" s="163">
        <f t="shared" si="1168"/>
        <v>1</v>
      </c>
      <c r="W7453" s="164">
        <f t="shared" si="1169"/>
        <v>259642768.01890427</v>
      </c>
      <c r="X7453" s="164">
        <f t="shared" si="1170"/>
        <v>287491147.57651895</v>
      </c>
    </row>
    <row r="7454" spans="10:24" x14ac:dyDescent="0.25">
      <c r="J7454">
        <v>7451</v>
      </c>
      <c r="K7454" s="43">
        <v>0.60958712645127866</v>
      </c>
      <c r="L7454">
        <v>0.81761732424171651</v>
      </c>
      <c r="M7454">
        <v>0.69191461448327019</v>
      </c>
      <c r="N7454" s="44">
        <v>0.13462142793042076</v>
      </c>
      <c r="O7454" s="161">
        <f t="shared" si="1161"/>
        <v>6000000</v>
      </c>
      <c r="P7454" s="162">
        <f t="shared" si="1162"/>
        <v>193.59483263055765</v>
      </c>
      <c r="Q7454" s="162">
        <f t="shared" si="1163"/>
        <v>145.02569401387765</v>
      </c>
      <c r="R7454" s="163">
        <f t="shared" si="1164"/>
        <v>1</v>
      </c>
      <c r="S7454" s="161">
        <f t="shared" si="1165"/>
        <v>7000000</v>
      </c>
      <c r="T7454" s="162">
        <f t="shared" si="1166"/>
        <v>194.53161087685254</v>
      </c>
      <c r="U7454" s="162">
        <f t="shared" si="1167"/>
        <v>130.01284700693881</v>
      </c>
      <c r="V7454" s="163">
        <f t="shared" si="1168"/>
        <v>0.9</v>
      </c>
      <c r="W7454" s="164">
        <f t="shared" si="1169"/>
        <v>241414831.70007998</v>
      </c>
      <c r="X7454" s="164">
        <f t="shared" si="1170"/>
        <v>256468212.38045645</v>
      </c>
    </row>
    <row r="7455" spans="10:24" x14ac:dyDescent="0.25">
      <c r="J7455">
        <v>7452</v>
      </c>
      <c r="K7455" s="43">
        <v>3.3921402279170398E-2</v>
      </c>
      <c r="L7455">
        <v>0.78962205240869987</v>
      </c>
      <c r="M7455">
        <v>0.4651197768041555</v>
      </c>
      <c r="N7455" s="44">
        <v>0.25483609681344643</v>
      </c>
      <c r="O7455" s="161">
        <f t="shared" si="1161"/>
        <v>1000000</v>
      </c>
      <c r="P7455" s="162">
        <f t="shared" si="1162"/>
        <v>192.07665807140202</v>
      </c>
      <c r="Q7455" s="162">
        <f t="shared" si="1163"/>
        <v>133.24913109396155</v>
      </c>
      <c r="R7455" s="163">
        <f t="shared" si="1164"/>
        <v>1</v>
      </c>
      <c r="S7455" s="161">
        <f t="shared" si="1165"/>
        <v>1000000</v>
      </c>
      <c r="T7455" s="162">
        <f t="shared" si="1166"/>
        <v>194.02555269046735</v>
      </c>
      <c r="U7455" s="162">
        <f t="shared" si="1167"/>
        <v>124.12456554698078</v>
      </c>
      <c r="V7455" s="163">
        <f t="shared" si="1168"/>
        <v>1</v>
      </c>
      <c r="W7455" s="164">
        <f t="shared" si="1169"/>
        <v>8827526.977440469</v>
      </c>
      <c r="X7455" s="164">
        <f t="shared" si="1170"/>
        <v>-80099012.856513426</v>
      </c>
    </row>
    <row r="7456" spans="10:24" x14ac:dyDescent="0.25">
      <c r="J7456">
        <v>7453</v>
      </c>
      <c r="K7456" s="43">
        <v>0.45827225284430673</v>
      </c>
      <c r="L7456">
        <v>0.223718864756416</v>
      </c>
      <c r="M7456">
        <v>0.90314321608505566</v>
      </c>
      <c r="N7456" s="44">
        <v>1.2932300525095419E-2</v>
      </c>
      <c r="O7456" s="161">
        <f t="shared" si="1161"/>
        <v>5000000</v>
      </c>
      <c r="P7456" s="162">
        <f t="shared" si="1162"/>
        <v>168.60459535533093</v>
      </c>
      <c r="Q7456" s="162">
        <f t="shared" si="1163"/>
        <v>160.99343084858583</v>
      </c>
      <c r="R7456" s="163">
        <f t="shared" si="1164"/>
        <v>1</v>
      </c>
      <c r="S7456" s="161">
        <f t="shared" si="1165"/>
        <v>6000000</v>
      </c>
      <c r="T7456" s="162">
        <f t="shared" si="1166"/>
        <v>186.20153178511032</v>
      </c>
      <c r="U7456" s="162">
        <f t="shared" si="1167"/>
        <v>137.99671542429292</v>
      </c>
      <c r="V7456" s="163">
        <f t="shared" si="1168"/>
        <v>0.05</v>
      </c>
      <c r="W7456" s="164">
        <f t="shared" si="1169"/>
        <v>-11944177.466274507</v>
      </c>
      <c r="X7456" s="164">
        <f t="shared" si="1170"/>
        <v>-135538555.09175479</v>
      </c>
    </row>
    <row r="7457" spans="10:24" x14ac:dyDescent="0.25">
      <c r="J7457">
        <v>7454</v>
      </c>
      <c r="K7457" s="43">
        <v>0.81990780637480565</v>
      </c>
      <c r="L7457">
        <v>0.25632884234352638</v>
      </c>
      <c r="M7457">
        <v>0.89509053917296655</v>
      </c>
      <c r="N7457" s="44">
        <v>0.67838107386792401</v>
      </c>
      <c r="O7457" s="161">
        <f t="shared" si="1161"/>
        <v>7000000</v>
      </c>
      <c r="P7457" s="162">
        <f t="shared" si="1162"/>
        <v>170.17942451679912</v>
      </c>
      <c r="Q7457" s="162">
        <f t="shared" si="1163"/>
        <v>160.08127022792428</v>
      </c>
      <c r="R7457" s="163">
        <f t="shared" si="1164"/>
        <v>1</v>
      </c>
      <c r="S7457" s="161">
        <f t="shared" si="1165"/>
        <v>7000000</v>
      </c>
      <c r="T7457" s="162">
        <f t="shared" si="1166"/>
        <v>186.72647483893303</v>
      </c>
      <c r="U7457" s="162">
        <f t="shared" si="1167"/>
        <v>137.54063511396214</v>
      </c>
      <c r="V7457" s="163">
        <f t="shared" si="1168"/>
        <v>1</v>
      </c>
      <c r="W7457" s="164">
        <f t="shared" si="1169"/>
        <v>20687080.022123858</v>
      </c>
      <c r="X7457" s="164">
        <f t="shared" si="1170"/>
        <v>194300878.07479626</v>
      </c>
    </row>
    <row r="7458" spans="10:24" x14ac:dyDescent="0.25">
      <c r="J7458">
        <v>7455</v>
      </c>
      <c r="K7458" s="43">
        <v>0.86623353903220113</v>
      </c>
      <c r="L7458">
        <v>0.56030685588908913</v>
      </c>
      <c r="M7458">
        <v>6.1489977997178369E-2</v>
      </c>
      <c r="N7458" s="44">
        <v>0.85317268073684427</v>
      </c>
      <c r="O7458" s="161">
        <f t="shared" si="1161"/>
        <v>7000000</v>
      </c>
      <c r="P7458" s="162">
        <f t="shared" si="1162"/>
        <v>182.27620875658349</v>
      </c>
      <c r="Q7458" s="162">
        <f t="shared" si="1163"/>
        <v>104.15229106876276</v>
      </c>
      <c r="R7458" s="163">
        <f t="shared" si="1164"/>
        <v>1</v>
      </c>
      <c r="S7458" s="161">
        <f t="shared" si="1165"/>
        <v>7000000</v>
      </c>
      <c r="T7458" s="162">
        <f t="shared" si="1166"/>
        <v>190.7587362521945</v>
      </c>
      <c r="U7458" s="162">
        <f t="shared" si="1167"/>
        <v>109.57614553438138</v>
      </c>
      <c r="V7458" s="163">
        <f t="shared" si="1168"/>
        <v>1</v>
      </c>
      <c r="W7458" s="164">
        <f t="shared" si="1169"/>
        <v>496867423.81474507</v>
      </c>
      <c r="X7458" s="164">
        <f t="shared" si="1170"/>
        <v>418278135.02469182</v>
      </c>
    </row>
    <row r="7459" spans="10:24" x14ac:dyDescent="0.25">
      <c r="J7459">
        <v>7456</v>
      </c>
      <c r="K7459" s="43">
        <v>0.16770573775964459</v>
      </c>
      <c r="L7459">
        <v>4.7114162828436057E-2</v>
      </c>
      <c r="M7459">
        <v>0.98518780162988306</v>
      </c>
      <c r="N7459" s="44">
        <v>0.75891858744530072</v>
      </c>
      <c r="O7459" s="161">
        <f t="shared" si="1161"/>
        <v>2000000</v>
      </c>
      <c r="P7459" s="162">
        <f t="shared" si="1162"/>
        <v>154.89745570132001</v>
      </c>
      <c r="Q7459" s="162">
        <f t="shared" si="1163"/>
        <v>178.5015266420674</v>
      </c>
      <c r="R7459" s="163">
        <f t="shared" si="1164"/>
        <v>1</v>
      </c>
      <c r="S7459" s="161">
        <f t="shared" si="1165"/>
        <v>5000000</v>
      </c>
      <c r="T7459" s="162">
        <f t="shared" si="1166"/>
        <v>181.63248523377334</v>
      </c>
      <c r="U7459" s="162">
        <f t="shared" si="1167"/>
        <v>146.7507633210337</v>
      </c>
      <c r="V7459" s="163">
        <f t="shared" si="1168"/>
        <v>1</v>
      </c>
      <c r="W7459" s="164">
        <f t="shared" si="1169"/>
        <v>-97208141.88149479</v>
      </c>
      <c r="X7459" s="164">
        <f t="shared" si="1170"/>
        <v>24408609.563698173</v>
      </c>
    </row>
    <row r="7460" spans="10:24" x14ac:dyDescent="0.25">
      <c r="J7460">
        <v>7457</v>
      </c>
      <c r="K7460" s="43">
        <v>0.2460252090117232</v>
      </c>
      <c r="L7460">
        <v>0.48827092094683588</v>
      </c>
      <c r="M7460">
        <v>0.10761147170716046</v>
      </c>
      <c r="N7460" s="44">
        <v>0.88252127444652939</v>
      </c>
      <c r="O7460" s="161">
        <f t="shared" si="1161"/>
        <v>2000000</v>
      </c>
      <c r="P7460" s="162">
        <f t="shared" si="1162"/>
        <v>179.55892982960097</v>
      </c>
      <c r="Q7460" s="162">
        <f t="shared" si="1163"/>
        <v>110.21338002904602</v>
      </c>
      <c r="R7460" s="163">
        <f t="shared" si="1164"/>
        <v>1</v>
      </c>
      <c r="S7460" s="161">
        <f t="shared" si="1165"/>
        <v>5000000</v>
      </c>
      <c r="T7460" s="162">
        <f t="shared" si="1166"/>
        <v>189.852976609867</v>
      </c>
      <c r="U7460" s="162">
        <f t="shared" si="1167"/>
        <v>112.60669001452301</v>
      </c>
      <c r="V7460" s="163">
        <f t="shared" si="1168"/>
        <v>1</v>
      </c>
      <c r="W7460" s="164">
        <f t="shared" si="1169"/>
        <v>88691099.601109892</v>
      </c>
      <c r="X7460" s="164">
        <f t="shared" si="1170"/>
        <v>236231432.97671992</v>
      </c>
    </row>
    <row r="7461" spans="10:24" x14ac:dyDescent="0.25">
      <c r="J7461">
        <v>7458</v>
      </c>
      <c r="K7461" s="43">
        <v>0.75472118502989283</v>
      </c>
      <c r="L7461">
        <v>0.32520786652295131</v>
      </c>
      <c r="M7461">
        <v>0.30573697991805704</v>
      </c>
      <c r="N7461" s="44">
        <v>0.67008862658523671</v>
      </c>
      <c r="O7461" s="161">
        <f t="shared" si="1161"/>
        <v>7000000</v>
      </c>
      <c r="P7461" s="162">
        <f t="shared" si="1162"/>
        <v>173.2022291740297</v>
      </c>
      <c r="Q7461" s="162">
        <f t="shared" si="1163"/>
        <v>124.84058795231968</v>
      </c>
      <c r="R7461" s="163">
        <f t="shared" si="1164"/>
        <v>1</v>
      </c>
      <c r="S7461" s="161">
        <f t="shared" si="1165"/>
        <v>7000000</v>
      </c>
      <c r="T7461" s="162">
        <f t="shared" si="1166"/>
        <v>187.73407639134325</v>
      </c>
      <c r="U7461" s="162">
        <f t="shared" si="1167"/>
        <v>119.92029397615984</v>
      </c>
      <c r="V7461" s="163">
        <f t="shared" si="1168"/>
        <v>1</v>
      </c>
      <c r="W7461" s="164">
        <f t="shared" si="1169"/>
        <v>288531488.55197012</v>
      </c>
      <c r="X7461" s="164">
        <f t="shared" si="1170"/>
        <v>324696476.90628386</v>
      </c>
    </row>
    <row r="7462" spans="10:24" x14ac:dyDescent="0.25">
      <c r="J7462">
        <v>7459</v>
      </c>
      <c r="K7462" s="43">
        <v>0.70954014184644421</v>
      </c>
      <c r="L7462">
        <v>0.96982068078354233</v>
      </c>
      <c r="M7462">
        <v>0.38553525899974928</v>
      </c>
      <c r="N7462" s="44">
        <v>0.36889085888520889</v>
      </c>
      <c r="O7462" s="161">
        <f t="shared" si="1161"/>
        <v>6000000</v>
      </c>
      <c r="P7462" s="162">
        <f t="shared" si="1162"/>
        <v>208.17247040513413</v>
      </c>
      <c r="Q7462" s="162">
        <f t="shared" si="1163"/>
        <v>129.1805020462462</v>
      </c>
      <c r="R7462" s="163">
        <f t="shared" si="1164"/>
        <v>1</v>
      </c>
      <c r="S7462" s="161">
        <f t="shared" si="1165"/>
        <v>7000000</v>
      </c>
      <c r="T7462" s="162">
        <f t="shared" si="1166"/>
        <v>199.39082346837804</v>
      </c>
      <c r="U7462" s="162">
        <f t="shared" si="1167"/>
        <v>122.0902510231231</v>
      </c>
      <c r="V7462" s="163">
        <f t="shared" si="1168"/>
        <v>1</v>
      </c>
      <c r="W7462" s="164">
        <f t="shared" si="1169"/>
        <v>423951810.15332758</v>
      </c>
      <c r="X7462" s="164">
        <f t="shared" si="1170"/>
        <v>391104007.11678457</v>
      </c>
    </row>
    <row r="7463" spans="10:24" x14ac:dyDescent="0.25">
      <c r="J7463">
        <v>7460</v>
      </c>
      <c r="K7463" s="43">
        <v>0.97919856788999626</v>
      </c>
      <c r="L7463">
        <v>0.73777480885315772</v>
      </c>
      <c r="M7463">
        <v>0.35944714551229562</v>
      </c>
      <c r="N7463" s="44">
        <v>0.30074518601012024</v>
      </c>
      <c r="O7463" s="161">
        <f t="shared" si="1161"/>
        <v>9000000</v>
      </c>
      <c r="P7463" s="162">
        <f t="shared" si="1162"/>
        <v>189.54750457379882</v>
      </c>
      <c r="Q7463" s="162">
        <f t="shared" si="1163"/>
        <v>127.80126118180823</v>
      </c>
      <c r="R7463" s="163">
        <f t="shared" si="1164"/>
        <v>1</v>
      </c>
      <c r="S7463" s="161">
        <f t="shared" si="1165"/>
        <v>9000000</v>
      </c>
      <c r="T7463" s="162">
        <f t="shared" si="1166"/>
        <v>193.18250152459962</v>
      </c>
      <c r="U7463" s="162">
        <f t="shared" si="1167"/>
        <v>121.40063059090411</v>
      </c>
      <c r="V7463" s="163">
        <f t="shared" si="1168"/>
        <v>1</v>
      </c>
      <c r="W7463" s="164">
        <f t="shared" si="1169"/>
        <v>505716190.52791536</v>
      </c>
      <c r="X7463" s="164">
        <f t="shared" si="1170"/>
        <v>496036838.40325952</v>
      </c>
    </row>
    <row r="7464" spans="10:24" x14ac:dyDescent="0.25">
      <c r="J7464">
        <v>7461</v>
      </c>
      <c r="K7464" s="43">
        <v>0.93056660040367878</v>
      </c>
      <c r="L7464">
        <v>0.61701723687467802</v>
      </c>
      <c r="M7464">
        <v>0.54171881590147297</v>
      </c>
      <c r="N7464" s="44">
        <v>0.65197493800441553</v>
      </c>
      <c r="O7464" s="161">
        <f t="shared" si="1161"/>
        <v>7000000</v>
      </c>
      <c r="P7464" s="162">
        <f t="shared" si="1162"/>
        <v>184.46484398137201</v>
      </c>
      <c r="Q7464" s="162">
        <f t="shared" si="1163"/>
        <v>137.09529785583422</v>
      </c>
      <c r="R7464" s="163">
        <f t="shared" si="1164"/>
        <v>1</v>
      </c>
      <c r="S7464" s="161">
        <f t="shared" si="1165"/>
        <v>9000000</v>
      </c>
      <c r="T7464" s="162">
        <f t="shared" si="1166"/>
        <v>191.48828132712401</v>
      </c>
      <c r="U7464" s="162">
        <f t="shared" si="1167"/>
        <v>126.04764892791711</v>
      </c>
      <c r="V7464" s="163">
        <f t="shared" si="1168"/>
        <v>1</v>
      </c>
      <c r="W7464" s="164">
        <f t="shared" si="1169"/>
        <v>281586822.87876457</v>
      </c>
      <c r="X7464" s="164">
        <f t="shared" si="1170"/>
        <v>438965691.59286213</v>
      </c>
    </row>
    <row r="7465" spans="10:24" x14ac:dyDescent="0.25">
      <c r="J7465">
        <v>7462</v>
      </c>
      <c r="K7465" s="43">
        <v>0.88062747584966972</v>
      </c>
      <c r="L7465">
        <v>0.40019907232528218</v>
      </c>
      <c r="M7465">
        <v>0.78983790521443054</v>
      </c>
      <c r="N7465" s="44">
        <v>3.7128196771891053E-2</v>
      </c>
      <c r="O7465" s="161">
        <f t="shared" si="1161"/>
        <v>7000000</v>
      </c>
      <c r="P7465" s="162">
        <f t="shared" si="1162"/>
        <v>176.20752206129072</v>
      </c>
      <c r="Q7465" s="162">
        <f t="shared" si="1163"/>
        <v>151.11717876934199</v>
      </c>
      <c r="R7465" s="163">
        <f t="shared" si="1164"/>
        <v>1</v>
      </c>
      <c r="S7465" s="161">
        <f t="shared" si="1165"/>
        <v>7000000</v>
      </c>
      <c r="T7465" s="162">
        <f t="shared" si="1166"/>
        <v>188.7358406870969</v>
      </c>
      <c r="U7465" s="162">
        <f t="shared" si="1167"/>
        <v>133.058589384671</v>
      </c>
      <c r="V7465" s="163">
        <f t="shared" si="1168"/>
        <v>0.9</v>
      </c>
      <c r="W7465" s="164">
        <f t="shared" si="1169"/>
        <v>125632403.04364109</v>
      </c>
      <c r="X7465" s="164">
        <f t="shared" si="1170"/>
        <v>200766683.20528322</v>
      </c>
    </row>
    <row r="7466" spans="10:24" x14ac:dyDescent="0.25">
      <c r="J7466">
        <v>7463</v>
      </c>
      <c r="K7466" s="43">
        <v>0.49100311594187906</v>
      </c>
      <c r="L7466">
        <v>0.39144012134432105</v>
      </c>
      <c r="M7466">
        <v>0.73810817060319867</v>
      </c>
      <c r="N7466" s="44">
        <v>7.2587687097770193E-2</v>
      </c>
      <c r="O7466" s="161">
        <f t="shared" si="1161"/>
        <v>5000000</v>
      </c>
      <c r="P7466" s="162">
        <f t="shared" si="1162"/>
        <v>175.8664868752696</v>
      </c>
      <c r="Q7466" s="162">
        <f t="shared" si="1163"/>
        <v>147.75047764587731</v>
      </c>
      <c r="R7466" s="163">
        <f t="shared" si="1164"/>
        <v>1</v>
      </c>
      <c r="S7466" s="161">
        <f t="shared" si="1165"/>
        <v>6000000</v>
      </c>
      <c r="T7466" s="162">
        <f t="shared" si="1166"/>
        <v>188.62216229175652</v>
      </c>
      <c r="U7466" s="162">
        <f t="shared" si="1167"/>
        <v>131.37523882293866</v>
      </c>
      <c r="V7466" s="163">
        <f t="shared" si="1168"/>
        <v>0.9</v>
      </c>
      <c r="W7466" s="164">
        <f t="shared" si="1169"/>
        <v>90580046.146961451</v>
      </c>
      <c r="X7466" s="164">
        <f t="shared" si="1170"/>
        <v>159133386.7316165</v>
      </c>
    </row>
    <row r="7467" spans="10:24" x14ac:dyDescent="0.25">
      <c r="J7467">
        <v>7464</v>
      </c>
      <c r="K7467" s="43">
        <v>1.2421320962155979E-3</v>
      </c>
      <c r="L7467">
        <v>0.65533971229424692</v>
      </c>
      <c r="M7467">
        <v>0.76517483167917821</v>
      </c>
      <c r="N7467" s="44">
        <v>0.66367694782753239</v>
      </c>
      <c r="O7467" s="161">
        <f t="shared" si="1161"/>
        <v>1000000</v>
      </c>
      <c r="P7467" s="162">
        <f t="shared" si="1162"/>
        <v>185.99665901520174</v>
      </c>
      <c r="Q7467" s="162">
        <f t="shared" si="1163"/>
        <v>149.46096189635901</v>
      </c>
      <c r="R7467" s="163">
        <f t="shared" si="1164"/>
        <v>1</v>
      </c>
      <c r="S7467" s="161">
        <f t="shared" si="1165"/>
        <v>1000000</v>
      </c>
      <c r="T7467" s="162">
        <f t="shared" si="1166"/>
        <v>191.99888633840058</v>
      </c>
      <c r="U7467" s="162">
        <f t="shared" si="1167"/>
        <v>132.23048094817949</v>
      </c>
      <c r="V7467" s="163">
        <f t="shared" si="1168"/>
        <v>1</v>
      </c>
      <c r="W7467" s="164">
        <f t="shared" si="1169"/>
        <v>-13464302.881157264</v>
      </c>
      <c r="X7467" s="164">
        <f t="shared" si="1170"/>
        <v>-90231594.609778911</v>
      </c>
    </row>
    <row r="7468" spans="10:24" x14ac:dyDescent="0.25">
      <c r="J7468">
        <v>7465</v>
      </c>
      <c r="K7468" s="43">
        <v>0.97273346464266974</v>
      </c>
      <c r="L7468">
        <v>0.87493235373249767</v>
      </c>
      <c r="M7468">
        <v>0.9319872057801194</v>
      </c>
      <c r="N7468" s="44">
        <v>0.2258041688239707</v>
      </c>
      <c r="O7468" s="161">
        <f t="shared" si="1161"/>
        <v>9000000</v>
      </c>
      <c r="P7468" s="162">
        <f t="shared" si="1162"/>
        <v>197.25031243314112</v>
      </c>
      <c r="Q7468" s="162">
        <f t="shared" si="1163"/>
        <v>164.81511841316629</v>
      </c>
      <c r="R7468" s="163">
        <f t="shared" si="1164"/>
        <v>1</v>
      </c>
      <c r="S7468" s="161">
        <f t="shared" si="1165"/>
        <v>9000000</v>
      </c>
      <c r="T7468" s="162">
        <f t="shared" si="1166"/>
        <v>195.75010414438037</v>
      </c>
      <c r="U7468" s="162">
        <f t="shared" si="1167"/>
        <v>139.90755920658313</v>
      </c>
      <c r="V7468" s="163">
        <f t="shared" si="1168"/>
        <v>1</v>
      </c>
      <c r="W7468" s="164">
        <f t="shared" si="1169"/>
        <v>241916746.17977345</v>
      </c>
      <c r="X7468" s="164">
        <f t="shared" si="1170"/>
        <v>352582904.44017518</v>
      </c>
    </row>
    <row r="7469" spans="10:24" x14ac:dyDescent="0.25">
      <c r="J7469">
        <v>7466</v>
      </c>
      <c r="K7469" s="43">
        <v>0.71928208619653289</v>
      </c>
      <c r="L7469">
        <v>0.25851782288362135</v>
      </c>
      <c r="M7469">
        <v>0.82721039535898533</v>
      </c>
      <c r="N7469" s="44">
        <v>0.26598002130898535</v>
      </c>
      <c r="O7469" s="161">
        <f t="shared" si="1161"/>
        <v>6000000</v>
      </c>
      <c r="P7469" s="162">
        <f t="shared" si="1162"/>
        <v>170.281175683605</v>
      </c>
      <c r="Q7469" s="162">
        <f t="shared" si="1163"/>
        <v>153.8639766962138</v>
      </c>
      <c r="R7469" s="163">
        <f t="shared" si="1164"/>
        <v>1</v>
      </c>
      <c r="S7469" s="161">
        <f t="shared" si="1165"/>
        <v>7000000</v>
      </c>
      <c r="T7469" s="162">
        <f t="shared" si="1166"/>
        <v>186.76039189453499</v>
      </c>
      <c r="U7469" s="162">
        <f t="shared" si="1167"/>
        <v>134.4319883481069</v>
      </c>
      <c r="V7469" s="163">
        <f t="shared" si="1168"/>
        <v>1</v>
      </c>
      <c r="W7469" s="164">
        <f t="shared" si="1169"/>
        <v>48503193.924347222</v>
      </c>
      <c r="X7469" s="164">
        <f t="shared" si="1170"/>
        <v>216298824.82499665</v>
      </c>
    </row>
    <row r="7470" spans="10:24" x14ac:dyDescent="0.25">
      <c r="J7470">
        <v>7467</v>
      </c>
      <c r="K7470" s="43">
        <v>0.77038152473736388</v>
      </c>
      <c r="L7470">
        <v>0.18373972804624217</v>
      </c>
      <c r="M7470">
        <v>0.19584850372137297</v>
      </c>
      <c r="N7470" s="44">
        <v>0.1180295669035677</v>
      </c>
      <c r="O7470" s="161">
        <f t="shared" si="1161"/>
        <v>7000000</v>
      </c>
      <c r="P7470" s="162">
        <f t="shared" si="1162"/>
        <v>166.48192847339666</v>
      </c>
      <c r="Q7470" s="162">
        <f t="shared" si="1163"/>
        <v>117.86912222536546</v>
      </c>
      <c r="R7470" s="163">
        <f t="shared" si="1164"/>
        <v>1</v>
      </c>
      <c r="S7470" s="161">
        <f t="shared" si="1165"/>
        <v>7000000</v>
      </c>
      <c r="T7470" s="162">
        <f t="shared" si="1166"/>
        <v>185.4939761577989</v>
      </c>
      <c r="U7470" s="162">
        <f t="shared" si="1167"/>
        <v>116.43456111268273</v>
      </c>
      <c r="V7470" s="163">
        <f t="shared" si="1168"/>
        <v>0.9</v>
      </c>
      <c r="W7470" s="164">
        <f t="shared" si="1169"/>
        <v>290289643.73621845</v>
      </c>
      <c r="X7470" s="164">
        <f t="shared" si="1170"/>
        <v>285074314.7842319</v>
      </c>
    </row>
    <row r="7471" spans="10:24" x14ac:dyDescent="0.25">
      <c r="J7471">
        <v>7468</v>
      </c>
      <c r="K7471" s="43">
        <v>0.51948808219148146</v>
      </c>
      <c r="L7471">
        <v>0.37528151431621259</v>
      </c>
      <c r="M7471">
        <v>0.46659453982809218</v>
      </c>
      <c r="N7471" s="44">
        <v>0.172911873528933</v>
      </c>
      <c r="O7471" s="161">
        <f t="shared" si="1161"/>
        <v>5000000</v>
      </c>
      <c r="P7471" s="162">
        <f t="shared" si="1162"/>
        <v>175.23154421544805</v>
      </c>
      <c r="Q7471" s="162">
        <f t="shared" si="1163"/>
        <v>133.32333671733954</v>
      </c>
      <c r="R7471" s="163">
        <f t="shared" si="1164"/>
        <v>1</v>
      </c>
      <c r="S7471" s="161">
        <f t="shared" si="1165"/>
        <v>6000000</v>
      </c>
      <c r="T7471" s="162">
        <f t="shared" si="1166"/>
        <v>188.41051473848268</v>
      </c>
      <c r="U7471" s="162">
        <f t="shared" si="1167"/>
        <v>124.16166835866977</v>
      </c>
      <c r="V7471" s="163">
        <f t="shared" si="1168"/>
        <v>0.9</v>
      </c>
      <c r="W7471" s="164">
        <f t="shared" si="1169"/>
        <v>159541037.49054256</v>
      </c>
      <c r="X7471" s="164">
        <f t="shared" si="1170"/>
        <v>196943770.45098972</v>
      </c>
    </row>
    <row r="7472" spans="10:24" x14ac:dyDescent="0.25">
      <c r="J7472">
        <v>7469</v>
      </c>
      <c r="K7472" s="43">
        <v>0.59473396260532418</v>
      </c>
      <c r="L7472">
        <v>0.19936423655013102</v>
      </c>
      <c r="M7472">
        <v>0.1081484154367468</v>
      </c>
      <c r="N7472" s="44">
        <v>0.79598313817339628</v>
      </c>
      <c r="O7472" s="161">
        <f t="shared" si="1161"/>
        <v>6000000</v>
      </c>
      <c r="P7472" s="162">
        <f t="shared" si="1162"/>
        <v>167.34158548517189</v>
      </c>
      <c r="Q7472" s="162">
        <f t="shared" si="1163"/>
        <v>110.2712955805445</v>
      </c>
      <c r="R7472" s="163">
        <f t="shared" si="1164"/>
        <v>1</v>
      </c>
      <c r="S7472" s="161">
        <f t="shared" si="1165"/>
        <v>6000000</v>
      </c>
      <c r="T7472" s="162">
        <f t="shared" si="1166"/>
        <v>185.7805284950573</v>
      </c>
      <c r="U7472" s="162">
        <f t="shared" si="1167"/>
        <v>112.63564779027226</v>
      </c>
      <c r="V7472" s="163">
        <f t="shared" si="1168"/>
        <v>1</v>
      </c>
      <c r="W7472" s="164">
        <f t="shared" si="1169"/>
        <v>292421739.4277643</v>
      </c>
      <c r="X7472" s="164">
        <f t="shared" si="1170"/>
        <v>288869284.22871023</v>
      </c>
    </row>
    <row r="7473" spans="10:24" x14ac:dyDescent="0.25">
      <c r="J7473">
        <v>7470</v>
      </c>
      <c r="K7473" s="43">
        <v>0.30918727277892522</v>
      </c>
      <c r="L7473">
        <v>0.29425668193623622</v>
      </c>
      <c r="M7473">
        <v>0.26849124619291576</v>
      </c>
      <c r="N7473" s="44">
        <v>0.7717187863414251</v>
      </c>
      <c r="O7473" s="161">
        <f t="shared" si="1161"/>
        <v>5000000</v>
      </c>
      <c r="P7473" s="162">
        <f t="shared" si="1162"/>
        <v>171.88512581144113</v>
      </c>
      <c r="Q7473" s="162">
        <f t="shared" si="1163"/>
        <v>122.65235091944797</v>
      </c>
      <c r="R7473" s="163">
        <f t="shared" si="1164"/>
        <v>1</v>
      </c>
      <c r="S7473" s="161">
        <f t="shared" si="1165"/>
        <v>6000000</v>
      </c>
      <c r="T7473" s="162">
        <f t="shared" si="1166"/>
        <v>187.29504193714703</v>
      </c>
      <c r="U7473" s="162">
        <f t="shared" si="1167"/>
        <v>118.82617545972398</v>
      </c>
      <c r="V7473" s="163">
        <f t="shared" si="1168"/>
        <v>1</v>
      </c>
      <c r="W7473" s="164">
        <f t="shared" si="1169"/>
        <v>196163874.4599658</v>
      </c>
      <c r="X7473" s="164">
        <f t="shared" si="1170"/>
        <v>260813198.86453831</v>
      </c>
    </row>
    <row r="7474" spans="10:24" x14ac:dyDescent="0.25">
      <c r="J7474">
        <v>7471</v>
      </c>
      <c r="K7474" s="43">
        <v>0.46327652867056113</v>
      </c>
      <c r="L7474">
        <v>0.92542589826960175</v>
      </c>
      <c r="M7474">
        <v>0.63147356913718766</v>
      </c>
      <c r="N7474" s="44">
        <v>0.11302029275459147</v>
      </c>
      <c r="O7474" s="161">
        <f t="shared" si="1161"/>
        <v>5000000</v>
      </c>
      <c r="P7474" s="162">
        <f t="shared" si="1162"/>
        <v>201.63820069862479</v>
      </c>
      <c r="Q7474" s="162">
        <f t="shared" si="1163"/>
        <v>141.71517333179739</v>
      </c>
      <c r="R7474" s="163">
        <f t="shared" si="1164"/>
        <v>1</v>
      </c>
      <c r="S7474" s="161">
        <f t="shared" si="1165"/>
        <v>6000000</v>
      </c>
      <c r="T7474" s="162">
        <f t="shared" si="1166"/>
        <v>197.21273356620827</v>
      </c>
      <c r="U7474" s="162">
        <f t="shared" si="1167"/>
        <v>128.35758666589868</v>
      </c>
      <c r="V7474" s="163">
        <f t="shared" si="1168"/>
        <v>0.9</v>
      </c>
      <c r="W7474" s="164">
        <f t="shared" si="1169"/>
        <v>249615136.83413696</v>
      </c>
      <c r="X7474" s="164">
        <f t="shared" si="1170"/>
        <v>221817793.26167178</v>
      </c>
    </row>
    <row r="7475" spans="10:24" x14ac:dyDescent="0.25">
      <c r="J7475">
        <v>7472</v>
      </c>
      <c r="K7475" s="43">
        <v>0.72520021527523637</v>
      </c>
      <c r="L7475">
        <v>0.14322042712776661</v>
      </c>
      <c r="M7475">
        <v>0.77400736973041762</v>
      </c>
      <c r="N7475" s="44">
        <v>0.59597888790554632</v>
      </c>
      <c r="O7475" s="161">
        <f t="shared" si="1161"/>
        <v>6000000</v>
      </c>
      <c r="P7475" s="162">
        <f t="shared" si="1162"/>
        <v>164.01057113542754</v>
      </c>
      <c r="Q7475" s="162">
        <f t="shared" si="1163"/>
        <v>150.04218836505507</v>
      </c>
      <c r="R7475" s="163">
        <f t="shared" si="1164"/>
        <v>1</v>
      </c>
      <c r="S7475" s="161">
        <f t="shared" si="1165"/>
        <v>7000000</v>
      </c>
      <c r="T7475" s="162">
        <f t="shared" si="1166"/>
        <v>184.67019037847584</v>
      </c>
      <c r="U7475" s="162">
        <f t="shared" si="1167"/>
        <v>132.52109418252752</v>
      </c>
      <c r="V7475" s="163">
        <f t="shared" si="1168"/>
        <v>1</v>
      </c>
      <c r="W7475" s="164">
        <f t="shared" si="1169"/>
        <v>33810296.622234836</v>
      </c>
      <c r="X7475" s="164">
        <f t="shared" si="1170"/>
        <v>215043673.37163824</v>
      </c>
    </row>
    <row r="7476" spans="10:24" x14ac:dyDescent="0.25">
      <c r="J7476">
        <v>7473</v>
      </c>
      <c r="K7476" s="43">
        <v>0.55811518992412146</v>
      </c>
      <c r="L7476">
        <v>0.92240018030288384</v>
      </c>
      <c r="M7476">
        <v>0.14754882601642549</v>
      </c>
      <c r="N7476" s="44">
        <v>0.34458847022909889</v>
      </c>
      <c r="O7476" s="161">
        <f t="shared" si="1161"/>
        <v>6000000</v>
      </c>
      <c r="P7476" s="162">
        <f t="shared" si="1162"/>
        <v>201.3210447648903</v>
      </c>
      <c r="Q7476" s="162">
        <f t="shared" si="1163"/>
        <v>114.05991647401459</v>
      </c>
      <c r="R7476" s="163">
        <f t="shared" si="1164"/>
        <v>1</v>
      </c>
      <c r="S7476" s="161">
        <f t="shared" si="1165"/>
        <v>6000000</v>
      </c>
      <c r="T7476" s="162">
        <f t="shared" si="1166"/>
        <v>197.10701492163011</v>
      </c>
      <c r="U7476" s="162">
        <f t="shared" si="1167"/>
        <v>114.52995823700729</v>
      </c>
      <c r="V7476" s="163">
        <f t="shared" si="1168"/>
        <v>1</v>
      </c>
      <c r="W7476" s="164">
        <f t="shared" si="1169"/>
        <v>473566769.74525428</v>
      </c>
      <c r="X7476" s="164">
        <f t="shared" si="1170"/>
        <v>345462340.10773689</v>
      </c>
    </row>
    <row r="7477" spans="10:24" x14ac:dyDescent="0.25">
      <c r="J7477">
        <v>7474</v>
      </c>
      <c r="K7477" s="43">
        <v>0.63190208814967708</v>
      </c>
      <c r="L7477">
        <v>0.25620678547998788</v>
      </c>
      <c r="M7477">
        <v>0.47874075486571666</v>
      </c>
      <c r="N7477" s="44">
        <v>0.77059471612221808</v>
      </c>
      <c r="O7477" s="161">
        <f t="shared" si="1161"/>
        <v>6000000</v>
      </c>
      <c r="P7477" s="162">
        <f t="shared" si="1162"/>
        <v>170.17373762435852</v>
      </c>
      <c r="Q7477" s="162">
        <f t="shared" si="1163"/>
        <v>133.93371457929044</v>
      </c>
      <c r="R7477" s="163">
        <f t="shared" si="1164"/>
        <v>1</v>
      </c>
      <c r="S7477" s="161">
        <f t="shared" si="1165"/>
        <v>7000000</v>
      </c>
      <c r="T7477" s="162">
        <f t="shared" si="1166"/>
        <v>186.72457920811951</v>
      </c>
      <c r="U7477" s="162">
        <f t="shared" si="1167"/>
        <v>124.46685728964522</v>
      </c>
      <c r="V7477" s="163">
        <f t="shared" si="1168"/>
        <v>1</v>
      </c>
      <c r="W7477" s="164">
        <f t="shared" si="1169"/>
        <v>167440138.27040851</v>
      </c>
      <c r="X7477" s="164">
        <f t="shared" si="1170"/>
        <v>285804053.42932004</v>
      </c>
    </row>
    <row r="7478" spans="10:24" x14ac:dyDescent="0.25">
      <c r="J7478">
        <v>7475</v>
      </c>
      <c r="K7478" s="43">
        <v>0.49233072461306382</v>
      </c>
      <c r="L7478">
        <v>0.97765680298279689</v>
      </c>
      <c r="M7478">
        <v>0.80044485170473667</v>
      </c>
      <c r="N7478" s="44">
        <v>0.18810663248892523</v>
      </c>
      <c r="O7478" s="161">
        <f t="shared" si="1161"/>
        <v>5000000</v>
      </c>
      <c r="P7478" s="162">
        <f t="shared" si="1162"/>
        <v>210.11391827075903</v>
      </c>
      <c r="Q7478" s="162">
        <f t="shared" si="1163"/>
        <v>151.8642253970788</v>
      </c>
      <c r="R7478" s="163">
        <f t="shared" si="1164"/>
        <v>1</v>
      </c>
      <c r="S7478" s="161">
        <f t="shared" si="1165"/>
        <v>6000000</v>
      </c>
      <c r="T7478" s="162">
        <f t="shared" si="1166"/>
        <v>200.03797275691969</v>
      </c>
      <c r="U7478" s="162">
        <f t="shared" si="1167"/>
        <v>133.43211269853938</v>
      </c>
      <c r="V7478" s="163">
        <f t="shared" si="1168"/>
        <v>0.9</v>
      </c>
      <c r="W7478" s="164">
        <f t="shared" si="1169"/>
        <v>241248464.36840117</v>
      </c>
      <c r="X7478" s="164">
        <f t="shared" si="1170"/>
        <v>209671644.31525367</v>
      </c>
    </row>
    <row r="7479" spans="10:24" x14ac:dyDescent="0.25">
      <c r="J7479">
        <v>7476</v>
      </c>
      <c r="K7479" s="43">
        <v>0.73069872476606534</v>
      </c>
      <c r="L7479">
        <v>0.83015530099792156</v>
      </c>
      <c r="M7479">
        <v>0.36451419306955368</v>
      </c>
      <c r="N7479" s="44">
        <v>0.72038782379468613</v>
      </c>
      <c r="O7479" s="161">
        <f t="shared" si="1161"/>
        <v>6000000</v>
      </c>
      <c r="P7479" s="162">
        <f t="shared" si="1162"/>
        <v>194.32168711513867</v>
      </c>
      <c r="Q7479" s="162">
        <f t="shared" si="1163"/>
        <v>128.07163431960848</v>
      </c>
      <c r="R7479" s="163">
        <f t="shared" si="1164"/>
        <v>1</v>
      </c>
      <c r="S7479" s="161">
        <f t="shared" si="1165"/>
        <v>7000000</v>
      </c>
      <c r="T7479" s="162">
        <f t="shared" si="1166"/>
        <v>194.77389570504621</v>
      </c>
      <c r="U7479" s="162">
        <f t="shared" si="1167"/>
        <v>121.53581715980424</v>
      </c>
      <c r="V7479" s="163">
        <f t="shared" si="1168"/>
        <v>1</v>
      </c>
      <c r="W7479" s="164">
        <f t="shared" si="1169"/>
        <v>347500316.77318114</v>
      </c>
      <c r="X7479" s="164">
        <f t="shared" si="1170"/>
        <v>362666549.81669384</v>
      </c>
    </row>
    <row r="7480" spans="10:24" x14ac:dyDescent="0.25">
      <c r="J7480">
        <v>7477</v>
      </c>
      <c r="K7480" s="43">
        <v>0.1700109011103873</v>
      </c>
      <c r="L7480">
        <v>0.31241362709415932</v>
      </c>
      <c r="M7480">
        <v>0.67288345589915133</v>
      </c>
      <c r="N7480" s="44">
        <v>0.93171980832348977</v>
      </c>
      <c r="O7480" s="161">
        <f t="shared" si="1161"/>
        <v>2000000</v>
      </c>
      <c r="P7480" s="162">
        <f t="shared" si="1162"/>
        <v>172.66469399734623</v>
      </c>
      <c r="Q7480" s="162">
        <f t="shared" si="1163"/>
        <v>143.95778607667012</v>
      </c>
      <c r="R7480" s="163">
        <f t="shared" si="1164"/>
        <v>1</v>
      </c>
      <c r="S7480" s="161">
        <f t="shared" si="1165"/>
        <v>5000000</v>
      </c>
      <c r="T7480" s="162">
        <f t="shared" si="1166"/>
        <v>187.55489799911541</v>
      </c>
      <c r="U7480" s="162">
        <f t="shared" si="1167"/>
        <v>129.47889303833506</v>
      </c>
      <c r="V7480" s="163">
        <f t="shared" si="1168"/>
        <v>1</v>
      </c>
      <c r="W7480" s="164">
        <f t="shared" si="1169"/>
        <v>7413815.8413522318</v>
      </c>
      <c r="X7480" s="164">
        <f t="shared" si="1170"/>
        <v>140380024.80390173</v>
      </c>
    </row>
    <row r="7481" spans="10:24" x14ac:dyDescent="0.25">
      <c r="J7481">
        <v>7478</v>
      </c>
      <c r="K7481" s="43">
        <v>0.84415852364789812</v>
      </c>
      <c r="L7481">
        <v>0.15690748419834355</v>
      </c>
      <c r="M7481">
        <v>0.24379771471666212</v>
      </c>
      <c r="N7481" s="44">
        <v>0.70047483273982036</v>
      </c>
      <c r="O7481" s="161">
        <f t="shared" si="1161"/>
        <v>7000000</v>
      </c>
      <c r="P7481" s="162">
        <f t="shared" si="1162"/>
        <v>164.89125991493987</v>
      </c>
      <c r="Q7481" s="162">
        <f t="shared" si="1163"/>
        <v>121.1172323332423</v>
      </c>
      <c r="R7481" s="163">
        <f t="shared" si="1164"/>
        <v>1</v>
      </c>
      <c r="S7481" s="161">
        <f t="shared" si="1165"/>
        <v>7000000</v>
      </c>
      <c r="T7481" s="162">
        <f t="shared" si="1166"/>
        <v>184.96375330497995</v>
      </c>
      <c r="U7481" s="162">
        <f t="shared" si="1167"/>
        <v>118.05861616662115</v>
      </c>
      <c r="V7481" s="163">
        <f t="shared" si="1168"/>
        <v>1</v>
      </c>
      <c r="W7481" s="164">
        <f t="shared" si="1169"/>
        <v>256418193.07188296</v>
      </c>
      <c r="X7481" s="164">
        <f t="shared" si="1170"/>
        <v>318335959.96851158</v>
      </c>
    </row>
    <row r="7482" spans="10:24" x14ac:dyDescent="0.25">
      <c r="J7482">
        <v>7479</v>
      </c>
      <c r="K7482" s="43">
        <v>0.97096429737441559</v>
      </c>
      <c r="L7482">
        <v>0.35496622760386065</v>
      </c>
      <c r="M7482">
        <v>0.69022287055072651</v>
      </c>
      <c r="N7482" s="44">
        <v>3.0458467573124093E-2</v>
      </c>
      <c r="O7482" s="161">
        <f t="shared" si="1161"/>
        <v>9000000</v>
      </c>
      <c r="P7482" s="162">
        <f t="shared" si="1162"/>
        <v>174.42079791389506</v>
      </c>
      <c r="Q7482" s="162">
        <f t="shared" si="1163"/>
        <v>144.92964354401644</v>
      </c>
      <c r="R7482" s="163">
        <f t="shared" si="1164"/>
        <v>1</v>
      </c>
      <c r="S7482" s="161">
        <f t="shared" si="1165"/>
        <v>9000000</v>
      </c>
      <c r="T7482" s="162">
        <f t="shared" si="1166"/>
        <v>188.14026597129836</v>
      </c>
      <c r="U7482" s="162">
        <f t="shared" si="1167"/>
        <v>129.96482177200824</v>
      </c>
      <c r="V7482" s="163">
        <f t="shared" si="1168"/>
        <v>0.9</v>
      </c>
      <c r="W7482" s="164">
        <f t="shared" si="1169"/>
        <v>215420389.32890752</v>
      </c>
      <c r="X7482" s="164">
        <f t="shared" si="1170"/>
        <v>321221098.01424998</v>
      </c>
    </row>
    <row r="7483" spans="10:24" x14ac:dyDescent="0.25">
      <c r="J7483">
        <v>7480</v>
      </c>
      <c r="K7483" s="43">
        <v>0.36445200966057489</v>
      </c>
      <c r="L7483">
        <v>0.82696094624574734</v>
      </c>
      <c r="M7483">
        <v>0.34722424214173253</v>
      </c>
      <c r="N7483" s="44">
        <v>0.46637233822141821</v>
      </c>
      <c r="O7483" s="161">
        <f t="shared" si="1161"/>
        <v>5000000</v>
      </c>
      <c r="P7483" s="162">
        <f t="shared" si="1162"/>
        <v>194.13335593838204</v>
      </c>
      <c r="Q7483" s="162">
        <f t="shared" si="1163"/>
        <v>127.14349311327994</v>
      </c>
      <c r="R7483" s="163">
        <f t="shared" si="1164"/>
        <v>1</v>
      </c>
      <c r="S7483" s="161">
        <f t="shared" si="1165"/>
        <v>6000000</v>
      </c>
      <c r="T7483" s="162">
        <f t="shared" si="1166"/>
        <v>194.71111864612735</v>
      </c>
      <c r="U7483" s="162">
        <f t="shared" si="1167"/>
        <v>121.07174655663997</v>
      </c>
      <c r="V7483" s="163">
        <f t="shared" si="1168"/>
        <v>1</v>
      </c>
      <c r="W7483" s="164">
        <f t="shared" si="1169"/>
        <v>284949314.12551045</v>
      </c>
      <c r="X7483" s="164">
        <f t="shared" si="1170"/>
        <v>291836232.5369243</v>
      </c>
    </row>
    <row r="7484" spans="10:24" x14ac:dyDescent="0.25">
      <c r="J7484">
        <v>7481</v>
      </c>
      <c r="K7484" s="43">
        <v>0.41375958300150339</v>
      </c>
      <c r="L7484">
        <v>0.78305037555517809</v>
      </c>
      <c r="M7484">
        <v>0.49228545088340847</v>
      </c>
      <c r="N7484" s="44">
        <v>0.95986829671640728</v>
      </c>
      <c r="O7484" s="161">
        <f t="shared" si="1161"/>
        <v>5000000</v>
      </c>
      <c r="P7484" s="162">
        <f t="shared" si="1162"/>
        <v>191.73804991115239</v>
      </c>
      <c r="Q7484" s="162">
        <f t="shared" si="1163"/>
        <v>134.61322575450669</v>
      </c>
      <c r="R7484" s="163">
        <f t="shared" si="1164"/>
        <v>1</v>
      </c>
      <c r="S7484" s="161">
        <f t="shared" si="1165"/>
        <v>6000000</v>
      </c>
      <c r="T7484" s="162">
        <f t="shared" si="1166"/>
        <v>193.91268330371747</v>
      </c>
      <c r="U7484" s="162">
        <f t="shared" si="1167"/>
        <v>124.80661287725334</v>
      </c>
      <c r="V7484" s="163">
        <f t="shared" si="1168"/>
        <v>1</v>
      </c>
      <c r="W7484" s="164">
        <f t="shared" si="1169"/>
        <v>235624120.78322852</v>
      </c>
      <c r="X7484" s="164">
        <f t="shared" si="1170"/>
        <v>264636422.55878478</v>
      </c>
    </row>
    <row r="7485" spans="10:24" x14ac:dyDescent="0.25">
      <c r="J7485">
        <v>7482</v>
      </c>
      <c r="K7485" s="43">
        <v>2.7687187585064943E-2</v>
      </c>
      <c r="L7485">
        <v>7.5956655375950755E-2</v>
      </c>
      <c r="M7485">
        <v>0.13908862729733895</v>
      </c>
      <c r="N7485" s="44">
        <v>0.24007630323353812</v>
      </c>
      <c r="O7485" s="161">
        <f t="shared" si="1161"/>
        <v>1000000</v>
      </c>
      <c r="P7485" s="162">
        <f t="shared" si="1162"/>
        <v>158.50791128878242</v>
      </c>
      <c r="Q7485" s="162">
        <f t="shared" si="1163"/>
        <v>113.31153838146247</v>
      </c>
      <c r="R7485" s="163">
        <f t="shared" si="1164"/>
        <v>1</v>
      </c>
      <c r="S7485" s="161">
        <f t="shared" si="1165"/>
        <v>1000000</v>
      </c>
      <c r="T7485" s="162">
        <f t="shared" si="1166"/>
        <v>182.83597042959414</v>
      </c>
      <c r="U7485" s="162">
        <f t="shared" si="1167"/>
        <v>114.15576919073123</v>
      </c>
      <c r="V7485" s="163">
        <f t="shared" si="1168"/>
        <v>1</v>
      </c>
      <c r="W7485" s="164">
        <f t="shared" si="1169"/>
        <v>-4803627.0926800445</v>
      </c>
      <c r="X7485" s="164">
        <f t="shared" si="1170"/>
        <v>-81319798.761137098</v>
      </c>
    </row>
    <row r="7486" spans="10:24" x14ac:dyDescent="0.25">
      <c r="J7486">
        <v>7483</v>
      </c>
      <c r="K7486" s="43">
        <v>0.31350415344459537</v>
      </c>
      <c r="L7486">
        <v>0.78197009805713291</v>
      </c>
      <c r="M7486">
        <v>0.29951323558692944</v>
      </c>
      <c r="N7486" s="44">
        <v>1.6416977903644714E-2</v>
      </c>
      <c r="O7486" s="161">
        <f t="shared" si="1161"/>
        <v>5000000</v>
      </c>
      <c r="P7486" s="162">
        <f t="shared" si="1162"/>
        <v>191.68296072565971</v>
      </c>
      <c r="Q7486" s="162">
        <f t="shared" si="1163"/>
        <v>124.48397975542673</v>
      </c>
      <c r="R7486" s="163">
        <f t="shared" si="1164"/>
        <v>1</v>
      </c>
      <c r="S7486" s="161">
        <f t="shared" si="1165"/>
        <v>6000000</v>
      </c>
      <c r="T7486" s="162">
        <f t="shared" si="1166"/>
        <v>193.89432024188656</v>
      </c>
      <c r="U7486" s="162">
        <f t="shared" si="1167"/>
        <v>119.74198987771337</v>
      </c>
      <c r="V7486" s="163">
        <f t="shared" si="1168"/>
        <v>0.05</v>
      </c>
      <c r="W7486" s="164">
        <f t="shared" si="1169"/>
        <v>285994904.85116488</v>
      </c>
      <c r="X7486" s="164">
        <f t="shared" si="1170"/>
        <v>-127754300.89074804</v>
      </c>
    </row>
    <row r="7487" spans="10:24" x14ac:dyDescent="0.25">
      <c r="J7487">
        <v>7484</v>
      </c>
      <c r="K7487" s="43">
        <v>0.87482809245422066</v>
      </c>
      <c r="L7487">
        <v>0.6187527634340011</v>
      </c>
      <c r="M7487">
        <v>0.31025016333138478</v>
      </c>
      <c r="N7487" s="44">
        <v>0.87881963539936125</v>
      </c>
      <c r="O7487" s="161">
        <f t="shared" si="1161"/>
        <v>7000000</v>
      </c>
      <c r="P7487" s="162">
        <f t="shared" si="1162"/>
        <v>184.53310097032715</v>
      </c>
      <c r="Q7487" s="162">
        <f t="shared" si="1163"/>
        <v>125.09717241677744</v>
      </c>
      <c r="R7487" s="163">
        <f t="shared" si="1164"/>
        <v>1</v>
      </c>
      <c r="S7487" s="161">
        <f t="shared" si="1165"/>
        <v>7000000</v>
      </c>
      <c r="T7487" s="162">
        <f t="shared" si="1166"/>
        <v>191.51103365677571</v>
      </c>
      <c r="U7487" s="162">
        <f t="shared" si="1167"/>
        <v>120.04858620838873</v>
      </c>
      <c r="V7487" s="163">
        <f t="shared" si="1168"/>
        <v>1</v>
      </c>
      <c r="W7487" s="164">
        <f t="shared" si="1169"/>
        <v>366051499.87484801</v>
      </c>
      <c r="X7487" s="164">
        <f t="shared" si="1170"/>
        <v>350237132.13870889</v>
      </c>
    </row>
    <row r="7488" spans="10:24" x14ac:dyDescent="0.25">
      <c r="J7488">
        <v>7485</v>
      </c>
      <c r="K7488" s="43">
        <v>0.58245897320302431</v>
      </c>
      <c r="L7488">
        <v>0.67769428018335576</v>
      </c>
      <c r="M7488">
        <v>0.92068616021869287</v>
      </c>
      <c r="N7488" s="44">
        <v>0.91128105314857555</v>
      </c>
      <c r="O7488" s="161">
        <f t="shared" si="1161"/>
        <v>6000000</v>
      </c>
      <c r="P7488" s="162">
        <f t="shared" si="1162"/>
        <v>186.9189133743557</v>
      </c>
      <c r="Q7488" s="162">
        <f t="shared" si="1163"/>
        <v>163.19404097360734</v>
      </c>
      <c r="R7488" s="163">
        <f t="shared" si="1164"/>
        <v>1</v>
      </c>
      <c r="S7488" s="161">
        <f t="shared" si="1165"/>
        <v>6000000</v>
      </c>
      <c r="T7488" s="162">
        <f t="shared" si="1166"/>
        <v>192.30630445811857</v>
      </c>
      <c r="U7488" s="162">
        <f t="shared" si="1167"/>
        <v>139.09702048680367</v>
      </c>
      <c r="V7488" s="163">
        <f t="shared" si="1168"/>
        <v>1</v>
      </c>
      <c r="W7488" s="164">
        <f t="shared" si="1169"/>
        <v>92349234.404490113</v>
      </c>
      <c r="X7488" s="164">
        <f t="shared" si="1170"/>
        <v>169255703.82788944</v>
      </c>
    </row>
    <row r="7489" spans="10:24" x14ac:dyDescent="0.25">
      <c r="J7489">
        <v>7486</v>
      </c>
      <c r="K7489" s="43">
        <v>0.91722642835958235</v>
      </c>
      <c r="L7489">
        <v>0.53967745052687588</v>
      </c>
      <c r="M7489">
        <v>0.20821620167273158</v>
      </c>
      <c r="N7489" s="44">
        <v>0.80152700263699761</v>
      </c>
      <c r="O7489" s="161">
        <f t="shared" si="1161"/>
        <v>7000000</v>
      </c>
      <c r="P7489" s="162">
        <f t="shared" si="1162"/>
        <v>181.49431730923308</v>
      </c>
      <c r="Q7489" s="162">
        <f t="shared" si="1163"/>
        <v>118.74747593070751</v>
      </c>
      <c r="R7489" s="163">
        <f t="shared" si="1164"/>
        <v>1</v>
      </c>
      <c r="S7489" s="161">
        <f t="shared" si="1165"/>
        <v>9000000</v>
      </c>
      <c r="T7489" s="162">
        <f t="shared" si="1166"/>
        <v>190.49810576974437</v>
      </c>
      <c r="U7489" s="162">
        <f t="shared" si="1167"/>
        <v>116.87373796535375</v>
      </c>
      <c r="V7489" s="163">
        <f t="shared" si="1168"/>
        <v>1</v>
      </c>
      <c r="W7489" s="164">
        <f t="shared" si="1169"/>
        <v>389227889.64967901</v>
      </c>
      <c r="X7489" s="164">
        <f t="shared" si="1170"/>
        <v>512619310.23951554</v>
      </c>
    </row>
    <row r="7490" spans="10:24" x14ac:dyDescent="0.25">
      <c r="J7490">
        <v>7487</v>
      </c>
      <c r="K7490" s="43">
        <v>0.50929354883637967</v>
      </c>
      <c r="L7490">
        <v>0.51297514069790207</v>
      </c>
      <c r="M7490">
        <v>0.31509354328355288</v>
      </c>
      <c r="N7490" s="44">
        <v>0.66545670636593213</v>
      </c>
      <c r="O7490" s="161">
        <f t="shared" si="1161"/>
        <v>5000000</v>
      </c>
      <c r="P7490" s="162">
        <f t="shared" si="1162"/>
        <v>180.48794385939195</v>
      </c>
      <c r="Q7490" s="162">
        <f t="shared" si="1163"/>
        <v>125.37072919625054</v>
      </c>
      <c r="R7490" s="163">
        <f t="shared" si="1164"/>
        <v>1</v>
      </c>
      <c r="S7490" s="161">
        <f t="shared" si="1165"/>
        <v>6000000</v>
      </c>
      <c r="T7490" s="162">
        <f t="shared" si="1166"/>
        <v>190.16264795313066</v>
      </c>
      <c r="U7490" s="162">
        <f t="shared" si="1167"/>
        <v>120.18536459812526</v>
      </c>
      <c r="V7490" s="163">
        <f t="shared" si="1168"/>
        <v>1</v>
      </c>
      <c r="W7490" s="164">
        <f t="shared" si="1169"/>
        <v>225586073.31570703</v>
      </c>
      <c r="X7490" s="164">
        <f t="shared" si="1170"/>
        <v>269863700.13003236</v>
      </c>
    </row>
    <row r="7491" spans="10:24" x14ac:dyDescent="0.25">
      <c r="J7491">
        <v>7488</v>
      </c>
      <c r="K7491" s="43">
        <v>0.82820287820314198</v>
      </c>
      <c r="L7491">
        <v>0.5828042397062434</v>
      </c>
      <c r="M7491">
        <v>0.38424877857552842</v>
      </c>
      <c r="N7491" s="44">
        <v>0.25434200595843737</v>
      </c>
      <c r="O7491" s="161">
        <f t="shared" si="1161"/>
        <v>7000000</v>
      </c>
      <c r="P7491" s="162">
        <f t="shared" si="1162"/>
        <v>183.136089835212</v>
      </c>
      <c r="Q7491" s="162">
        <f t="shared" si="1163"/>
        <v>129.11318552643644</v>
      </c>
      <c r="R7491" s="163">
        <f t="shared" si="1164"/>
        <v>1</v>
      </c>
      <c r="S7491" s="161">
        <f t="shared" si="1165"/>
        <v>7000000</v>
      </c>
      <c r="T7491" s="162">
        <f t="shared" si="1166"/>
        <v>191.04536327840401</v>
      </c>
      <c r="U7491" s="162">
        <f t="shared" si="1167"/>
        <v>122.05659276321822</v>
      </c>
      <c r="V7491" s="163">
        <f t="shared" si="1168"/>
        <v>1</v>
      </c>
      <c r="W7491" s="164">
        <f t="shared" si="1169"/>
        <v>328160330.16142899</v>
      </c>
      <c r="X7491" s="164">
        <f t="shared" si="1170"/>
        <v>332921393.60630053</v>
      </c>
    </row>
    <row r="7492" spans="10:24" x14ac:dyDescent="0.25">
      <c r="J7492">
        <v>7489</v>
      </c>
      <c r="K7492" s="43">
        <v>0.51889949505869382</v>
      </c>
      <c r="L7492">
        <v>0.78543083144143289</v>
      </c>
      <c r="M7492">
        <v>0.57737838985480627</v>
      </c>
      <c r="N7492" s="44">
        <v>3.4467156023070711E-2</v>
      </c>
      <c r="O7492" s="161">
        <f t="shared" si="1161"/>
        <v>5000000</v>
      </c>
      <c r="P7492" s="162">
        <f t="shared" si="1162"/>
        <v>191.86000502074916</v>
      </c>
      <c r="Q7492" s="162">
        <f t="shared" si="1163"/>
        <v>138.90382521757206</v>
      </c>
      <c r="R7492" s="163">
        <f t="shared" si="1164"/>
        <v>1</v>
      </c>
      <c r="S7492" s="161">
        <f t="shared" si="1165"/>
        <v>6000000</v>
      </c>
      <c r="T7492" s="162">
        <f t="shared" si="1166"/>
        <v>193.9533350069164</v>
      </c>
      <c r="U7492" s="162">
        <f t="shared" si="1167"/>
        <v>126.95191260878603</v>
      </c>
      <c r="V7492" s="163">
        <f t="shared" si="1168"/>
        <v>0.9</v>
      </c>
      <c r="W7492" s="164">
        <f t="shared" si="1169"/>
        <v>214780899.01588547</v>
      </c>
      <c r="X7492" s="164">
        <f t="shared" si="1170"/>
        <v>211807680.94990402</v>
      </c>
    </row>
    <row r="7493" spans="10:24" x14ac:dyDescent="0.25">
      <c r="J7493">
        <v>7490</v>
      </c>
      <c r="K7493" s="43">
        <v>0.16789221010379818</v>
      </c>
      <c r="L7493">
        <v>0.46312447848742022</v>
      </c>
      <c r="M7493">
        <v>2.2995702245416583E-2</v>
      </c>
      <c r="N7493" s="44">
        <v>0.71926041423668485</v>
      </c>
      <c r="O7493" s="161">
        <f t="shared" ref="O7493:O7556" si="1171">VLOOKUP(K7493,$E$5:$H$10,4)</f>
        <v>2000000</v>
      </c>
      <c r="P7493" s="162">
        <f t="shared" ref="P7493:P7556" si="1172">_xlfn.NORM.INV(L7493,$E$12,$E$13)</f>
        <v>178.61152135029266</v>
      </c>
      <c r="Q7493" s="162">
        <f t="shared" ref="Q7493:Q7556" si="1173">_xlfn.NORM.INV(M7493,$E$15,$E$16)</f>
        <v>95.090556229067346</v>
      </c>
      <c r="R7493" s="163">
        <f t="shared" ref="R7493:R7556" si="1174">VLOOKUP(N7493,$E$19:$H$21,4)</f>
        <v>1</v>
      </c>
      <c r="S7493" s="161">
        <f t="shared" ref="S7493:S7556" si="1175">VLOOKUP(K7493,$G$5:$H$10,2)</f>
        <v>5000000</v>
      </c>
      <c r="T7493" s="162">
        <f t="shared" ref="T7493:T7556" si="1176">_xlfn.NORM.INV(L7493,$G$12,$G$13)</f>
        <v>189.53717378343089</v>
      </c>
      <c r="U7493" s="162">
        <f t="shared" ref="U7493:U7556" si="1177">_xlfn.NORM.INV(M7493,$G$15,$G$16)</f>
        <v>105.04527811453367</v>
      </c>
      <c r="V7493" s="163">
        <f t="shared" ref="V7493:V7556" si="1178">VLOOKUP(N7493,$G$19:$H$21,2)</f>
        <v>1</v>
      </c>
      <c r="W7493" s="164">
        <f t="shared" ref="W7493:W7556" si="1179">O7493*(P7493-Q7493)*R7493-$D$23-$D$24</f>
        <v>117041930.24245062</v>
      </c>
      <c r="X7493" s="164">
        <f t="shared" ref="X7493:X7556" si="1180">S7493*(T7493-U7493)*V7493-$F$23-$F$24</f>
        <v>272459478.34448606</v>
      </c>
    </row>
    <row r="7494" spans="10:24" x14ac:dyDescent="0.25">
      <c r="J7494">
        <v>7491</v>
      </c>
      <c r="K7494" s="43">
        <v>0.33654967853462103</v>
      </c>
      <c r="L7494">
        <v>0.32153455512577567</v>
      </c>
      <c r="M7494">
        <v>0.96269253196538107</v>
      </c>
      <c r="N7494" s="44">
        <v>0.9073794503521585</v>
      </c>
      <c r="O7494" s="161">
        <f t="shared" si="1171"/>
        <v>5000000</v>
      </c>
      <c r="P7494" s="162">
        <f t="shared" si="1172"/>
        <v>173.04882065775936</v>
      </c>
      <c r="Q7494" s="162">
        <f t="shared" si="1173"/>
        <v>170.65648265297858</v>
      </c>
      <c r="R7494" s="163">
        <f t="shared" si="1174"/>
        <v>1</v>
      </c>
      <c r="S7494" s="161">
        <f t="shared" si="1175"/>
        <v>6000000</v>
      </c>
      <c r="T7494" s="162">
        <f t="shared" si="1176"/>
        <v>187.68294021925311</v>
      </c>
      <c r="U7494" s="162">
        <f t="shared" si="1177"/>
        <v>142.82824132648929</v>
      </c>
      <c r="V7494" s="163">
        <f t="shared" si="1178"/>
        <v>1</v>
      </c>
      <c r="W7494" s="164">
        <f t="shared" si="1179"/>
        <v>-38038309.976096086</v>
      </c>
      <c r="X7494" s="164">
        <f t="shared" si="1180"/>
        <v>119128193.35658294</v>
      </c>
    </row>
    <row r="7495" spans="10:24" x14ac:dyDescent="0.25">
      <c r="J7495">
        <v>7492</v>
      </c>
      <c r="K7495" s="43">
        <v>0.84885280682010666</v>
      </c>
      <c r="L7495">
        <v>0.64093128987490855</v>
      </c>
      <c r="M7495">
        <v>0.88563685990478036</v>
      </c>
      <c r="N7495" s="44">
        <v>0.96959447678098365</v>
      </c>
      <c r="O7495" s="161">
        <f t="shared" si="1171"/>
        <v>7000000</v>
      </c>
      <c r="P7495" s="162">
        <f t="shared" si="1172"/>
        <v>185.41423805602955</v>
      </c>
      <c r="Q7495" s="162">
        <f t="shared" si="1173"/>
        <v>159.07292785189793</v>
      </c>
      <c r="R7495" s="163">
        <f t="shared" si="1174"/>
        <v>1</v>
      </c>
      <c r="S7495" s="161">
        <f t="shared" si="1175"/>
        <v>7000000</v>
      </c>
      <c r="T7495" s="162">
        <f t="shared" si="1176"/>
        <v>191.80474601867652</v>
      </c>
      <c r="U7495" s="162">
        <f t="shared" si="1177"/>
        <v>137.03646392594896</v>
      </c>
      <c r="V7495" s="163">
        <f t="shared" si="1178"/>
        <v>1</v>
      </c>
      <c r="W7495" s="164">
        <f t="shared" si="1179"/>
        <v>134389171.42892131</v>
      </c>
      <c r="X7495" s="164">
        <f t="shared" si="1180"/>
        <v>233377974.64909291</v>
      </c>
    </row>
    <row r="7496" spans="10:24" x14ac:dyDescent="0.25">
      <c r="J7496">
        <v>7493</v>
      </c>
      <c r="K7496" s="43">
        <v>0.43250547397705041</v>
      </c>
      <c r="L7496">
        <v>0.69763194840161613</v>
      </c>
      <c r="M7496">
        <v>0.56317470823543203</v>
      </c>
      <c r="N7496" s="44">
        <v>0.48610040604914029</v>
      </c>
      <c r="O7496" s="161">
        <f t="shared" si="1171"/>
        <v>5000000</v>
      </c>
      <c r="P7496" s="162">
        <f t="shared" si="1172"/>
        <v>187.76402748265176</v>
      </c>
      <c r="Q7496" s="162">
        <f t="shared" si="1173"/>
        <v>138.18046430281271</v>
      </c>
      <c r="R7496" s="163">
        <f t="shared" si="1174"/>
        <v>1</v>
      </c>
      <c r="S7496" s="161">
        <f t="shared" si="1175"/>
        <v>6000000</v>
      </c>
      <c r="T7496" s="162">
        <f t="shared" si="1176"/>
        <v>192.58800916088393</v>
      </c>
      <c r="U7496" s="162">
        <f t="shared" si="1177"/>
        <v>126.59023215140635</v>
      </c>
      <c r="V7496" s="163">
        <f t="shared" si="1178"/>
        <v>1</v>
      </c>
      <c r="W7496" s="164">
        <f t="shared" si="1179"/>
        <v>197917815.89919522</v>
      </c>
      <c r="X7496" s="164">
        <f t="shared" si="1180"/>
        <v>245986662.05686545</v>
      </c>
    </row>
    <row r="7497" spans="10:24" x14ac:dyDescent="0.25">
      <c r="J7497">
        <v>7494</v>
      </c>
      <c r="K7497" s="43">
        <v>0.66096984268189007</v>
      </c>
      <c r="L7497">
        <v>0.17753181692515052</v>
      </c>
      <c r="M7497">
        <v>0.7638202633302873</v>
      </c>
      <c r="N7497" s="44">
        <v>0.3011759251528584</v>
      </c>
      <c r="O7497" s="161">
        <f t="shared" si="1171"/>
        <v>6000000</v>
      </c>
      <c r="P7497" s="162">
        <f t="shared" si="1172"/>
        <v>166.12781787673811</v>
      </c>
      <c r="Q7497" s="162">
        <f t="shared" si="1173"/>
        <v>149.37290668412049</v>
      </c>
      <c r="R7497" s="163">
        <f t="shared" si="1174"/>
        <v>1</v>
      </c>
      <c r="S7497" s="161">
        <f t="shared" si="1175"/>
        <v>7000000</v>
      </c>
      <c r="T7497" s="162">
        <f t="shared" si="1176"/>
        <v>185.37593929224604</v>
      </c>
      <c r="U7497" s="162">
        <f t="shared" si="1177"/>
        <v>132.18645334206025</v>
      </c>
      <c r="V7497" s="163">
        <f t="shared" si="1178"/>
        <v>1</v>
      </c>
      <c r="W7497" s="164">
        <f t="shared" si="1179"/>
        <v>50529467.155705675</v>
      </c>
      <c r="X7497" s="164">
        <f t="shared" si="1180"/>
        <v>222326401.65130061</v>
      </c>
    </row>
    <row r="7498" spans="10:24" x14ac:dyDescent="0.25">
      <c r="J7498">
        <v>7495</v>
      </c>
      <c r="K7498" s="43">
        <v>6.886241569690299E-2</v>
      </c>
      <c r="L7498">
        <v>0.49390646757612655</v>
      </c>
      <c r="M7498">
        <v>0.60312143015535868</v>
      </c>
      <c r="N7498" s="44">
        <v>0.81873032764680043</v>
      </c>
      <c r="O7498" s="161">
        <f t="shared" si="1171"/>
        <v>2000000</v>
      </c>
      <c r="P7498" s="162">
        <f t="shared" si="1172"/>
        <v>179.77087778052297</v>
      </c>
      <c r="Q7498" s="162">
        <f t="shared" si="1173"/>
        <v>140.22869817102924</v>
      </c>
      <c r="R7498" s="163">
        <f t="shared" si="1174"/>
        <v>1</v>
      </c>
      <c r="S7498" s="161">
        <f t="shared" si="1175"/>
        <v>2000000</v>
      </c>
      <c r="T7498" s="162">
        <f t="shared" si="1176"/>
        <v>189.923625926841</v>
      </c>
      <c r="U7498" s="162">
        <f t="shared" si="1177"/>
        <v>127.61434908551462</v>
      </c>
      <c r="V7498" s="163">
        <f t="shared" si="1178"/>
        <v>1</v>
      </c>
      <c r="W7498" s="164">
        <f t="shared" si="1179"/>
        <v>29084359.218987465</v>
      </c>
      <c r="X7498" s="164">
        <f t="shared" si="1180"/>
        <v>-25381446.317347243</v>
      </c>
    </row>
    <row r="7499" spans="10:24" x14ac:dyDescent="0.25">
      <c r="J7499">
        <v>7496</v>
      </c>
      <c r="K7499" s="43">
        <v>0.57698217384651163</v>
      </c>
      <c r="L7499">
        <v>0.59106075819165782</v>
      </c>
      <c r="M7499">
        <v>0.37127604177052098</v>
      </c>
      <c r="N7499" s="44">
        <v>0.99220139577101829</v>
      </c>
      <c r="O7499" s="161">
        <f t="shared" si="1171"/>
        <v>6000000</v>
      </c>
      <c r="P7499" s="162">
        <f t="shared" si="1172"/>
        <v>183.45411731934396</v>
      </c>
      <c r="Q7499" s="162">
        <f t="shared" si="1173"/>
        <v>128.43048782539361</v>
      </c>
      <c r="R7499" s="163">
        <f t="shared" si="1174"/>
        <v>1</v>
      </c>
      <c r="S7499" s="161">
        <f t="shared" si="1175"/>
        <v>6000000</v>
      </c>
      <c r="T7499" s="162">
        <f t="shared" si="1176"/>
        <v>191.15137243978131</v>
      </c>
      <c r="U7499" s="162">
        <f t="shared" si="1177"/>
        <v>121.71524391269681</v>
      </c>
      <c r="V7499" s="163">
        <f t="shared" si="1178"/>
        <v>1</v>
      </c>
      <c r="W7499" s="164">
        <f t="shared" si="1179"/>
        <v>280141776.96370214</v>
      </c>
      <c r="X7499" s="164">
        <f t="shared" si="1180"/>
        <v>266616771.16250706</v>
      </c>
    </row>
    <row r="7500" spans="10:24" x14ac:dyDescent="0.25">
      <c r="J7500">
        <v>7497</v>
      </c>
      <c r="K7500" s="43">
        <v>0.72382488745024676</v>
      </c>
      <c r="L7500">
        <v>0.20221889732599307</v>
      </c>
      <c r="M7500">
        <v>0.93641657998895844</v>
      </c>
      <c r="N7500" s="44">
        <v>0.13449548021908997</v>
      </c>
      <c r="O7500" s="161">
        <f t="shared" si="1171"/>
        <v>6000000</v>
      </c>
      <c r="P7500" s="162">
        <f t="shared" si="1172"/>
        <v>167.49417363881531</v>
      </c>
      <c r="Q7500" s="162">
        <f t="shared" si="1173"/>
        <v>165.50739976340287</v>
      </c>
      <c r="R7500" s="163">
        <f t="shared" si="1174"/>
        <v>1</v>
      </c>
      <c r="S7500" s="161">
        <f t="shared" si="1175"/>
        <v>7000000</v>
      </c>
      <c r="T7500" s="162">
        <f t="shared" si="1176"/>
        <v>185.83139121293843</v>
      </c>
      <c r="U7500" s="162">
        <f t="shared" si="1177"/>
        <v>140.25369988170144</v>
      </c>
      <c r="V7500" s="163">
        <f t="shared" si="1178"/>
        <v>0.9</v>
      </c>
      <c r="W7500" s="164">
        <f t="shared" si="1179"/>
        <v>-38079356.747525364</v>
      </c>
      <c r="X7500" s="164">
        <f t="shared" si="1180"/>
        <v>137139455.38679308</v>
      </c>
    </row>
    <row r="7501" spans="10:24" x14ac:dyDescent="0.25">
      <c r="J7501">
        <v>7498</v>
      </c>
      <c r="K7501" s="43">
        <v>0.38189719924327747</v>
      </c>
      <c r="L7501">
        <v>0.48773865691444962</v>
      </c>
      <c r="M7501">
        <v>0.37327349868152593</v>
      </c>
      <c r="N7501" s="44">
        <v>0.36216934869772699</v>
      </c>
      <c r="O7501" s="161">
        <f t="shared" si="1171"/>
        <v>5000000</v>
      </c>
      <c r="P7501" s="162">
        <f t="shared" si="1172"/>
        <v>179.5389079558791</v>
      </c>
      <c r="Q7501" s="162">
        <f t="shared" si="1173"/>
        <v>128.53608494741778</v>
      </c>
      <c r="R7501" s="163">
        <f t="shared" si="1174"/>
        <v>1</v>
      </c>
      <c r="S7501" s="161">
        <f t="shared" si="1175"/>
        <v>6000000</v>
      </c>
      <c r="T7501" s="162">
        <f t="shared" si="1176"/>
        <v>189.84630265195969</v>
      </c>
      <c r="U7501" s="162">
        <f t="shared" si="1177"/>
        <v>121.76804247370889</v>
      </c>
      <c r="V7501" s="163">
        <f t="shared" si="1178"/>
        <v>1</v>
      </c>
      <c r="W7501" s="164">
        <f t="shared" si="1179"/>
        <v>205014115.0423066</v>
      </c>
      <c r="X7501" s="164">
        <f t="shared" si="1180"/>
        <v>258469561.0695048</v>
      </c>
    </row>
    <row r="7502" spans="10:24" x14ac:dyDescent="0.25">
      <c r="J7502">
        <v>7499</v>
      </c>
      <c r="K7502" s="43">
        <v>0.42303832335439995</v>
      </c>
      <c r="L7502">
        <v>0.38134978706604905</v>
      </c>
      <c r="M7502">
        <v>0.86889640045923211</v>
      </c>
      <c r="N7502" s="44">
        <v>0.38491294542500798</v>
      </c>
      <c r="O7502" s="161">
        <f t="shared" si="1171"/>
        <v>5000000</v>
      </c>
      <c r="P7502" s="162">
        <f t="shared" si="1172"/>
        <v>175.47093486228053</v>
      </c>
      <c r="Q7502" s="162">
        <f t="shared" si="1173"/>
        <v>157.42379042878116</v>
      </c>
      <c r="R7502" s="163">
        <f t="shared" si="1174"/>
        <v>1</v>
      </c>
      <c r="S7502" s="161">
        <f t="shared" si="1175"/>
        <v>6000000</v>
      </c>
      <c r="T7502" s="162">
        <f t="shared" si="1176"/>
        <v>188.49031162076017</v>
      </c>
      <c r="U7502" s="162">
        <f t="shared" si="1177"/>
        <v>136.21189521439058</v>
      </c>
      <c r="V7502" s="163">
        <f t="shared" si="1178"/>
        <v>1</v>
      </c>
      <c r="W7502" s="164">
        <f t="shared" si="1179"/>
        <v>40235722.167496845</v>
      </c>
      <c r="X7502" s="164">
        <f t="shared" si="1180"/>
        <v>163670498.43821752</v>
      </c>
    </row>
    <row r="7503" spans="10:24" x14ac:dyDescent="0.25">
      <c r="J7503">
        <v>7500</v>
      </c>
      <c r="K7503" s="43">
        <v>0.78051876822128552</v>
      </c>
      <c r="L7503">
        <v>0.54541826900751911</v>
      </c>
      <c r="M7503">
        <v>0.79666288152343445</v>
      </c>
      <c r="N7503" s="44">
        <v>0.61436734499573731</v>
      </c>
      <c r="O7503" s="161">
        <f t="shared" si="1171"/>
        <v>7000000</v>
      </c>
      <c r="P7503" s="162">
        <f t="shared" si="1172"/>
        <v>181.71140652749392</v>
      </c>
      <c r="Q7503" s="162">
        <f t="shared" si="1173"/>
        <v>151.59520896793566</v>
      </c>
      <c r="R7503" s="163">
        <f t="shared" si="1174"/>
        <v>1</v>
      </c>
      <c r="S7503" s="161">
        <f t="shared" si="1175"/>
        <v>7000000</v>
      </c>
      <c r="T7503" s="162">
        <f t="shared" si="1176"/>
        <v>190.57046884249797</v>
      </c>
      <c r="U7503" s="162">
        <f t="shared" si="1177"/>
        <v>133.29760448396783</v>
      </c>
      <c r="V7503" s="163">
        <f t="shared" si="1178"/>
        <v>1</v>
      </c>
      <c r="W7503" s="164">
        <f t="shared" si="1179"/>
        <v>160813382.91690782</v>
      </c>
      <c r="X7503" s="164">
        <f t="shared" si="1180"/>
        <v>250910050.50971103</v>
      </c>
    </row>
    <row r="7504" spans="10:24" x14ac:dyDescent="0.25">
      <c r="J7504">
        <v>7501</v>
      </c>
      <c r="K7504" s="43">
        <v>0.51631005894180915</v>
      </c>
      <c r="L7504">
        <v>0.88085901740826889</v>
      </c>
      <c r="M7504">
        <v>0.6803645981329759</v>
      </c>
      <c r="N7504" s="44">
        <v>0.26496275326141772</v>
      </c>
      <c r="O7504" s="161">
        <f t="shared" si="1171"/>
        <v>5000000</v>
      </c>
      <c r="P7504" s="162">
        <f t="shared" si="1172"/>
        <v>197.68937839994896</v>
      </c>
      <c r="Q7504" s="162">
        <f t="shared" si="1173"/>
        <v>144.37437161901232</v>
      </c>
      <c r="R7504" s="163">
        <f t="shared" si="1174"/>
        <v>1</v>
      </c>
      <c r="S7504" s="161">
        <f t="shared" si="1175"/>
        <v>6000000</v>
      </c>
      <c r="T7504" s="162">
        <f t="shared" si="1176"/>
        <v>195.89645946664965</v>
      </c>
      <c r="U7504" s="162">
        <f t="shared" si="1177"/>
        <v>129.68718580950616</v>
      </c>
      <c r="V7504" s="163">
        <f t="shared" si="1178"/>
        <v>1</v>
      </c>
      <c r="W7504" s="164">
        <f t="shared" si="1179"/>
        <v>216575033.9046832</v>
      </c>
      <c r="X7504" s="164">
        <f t="shared" si="1180"/>
        <v>247255641.9428609</v>
      </c>
    </row>
    <row r="7505" spans="10:24" x14ac:dyDescent="0.25">
      <c r="J7505">
        <v>7502</v>
      </c>
      <c r="K7505" s="43">
        <v>0.91676010457834822</v>
      </c>
      <c r="L7505">
        <v>0.57239693159354488</v>
      </c>
      <c r="M7505">
        <v>0.6057560405231639</v>
      </c>
      <c r="N7505" s="44">
        <v>0.11377394713899602</v>
      </c>
      <c r="O7505" s="161">
        <f t="shared" si="1171"/>
        <v>7000000</v>
      </c>
      <c r="P7505" s="162">
        <f t="shared" si="1172"/>
        <v>182.73719831249915</v>
      </c>
      <c r="Q7505" s="162">
        <f t="shared" si="1173"/>
        <v>140.365492965062</v>
      </c>
      <c r="R7505" s="163">
        <f t="shared" si="1174"/>
        <v>1</v>
      </c>
      <c r="S7505" s="161">
        <f t="shared" si="1175"/>
        <v>9000000</v>
      </c>
      <c r="T7505" s="162">
        <f t="shared" si="1176"/>
        <v>190.91239943749972</v>
      </c>
      <c r="U7505" s="162">
        <f t="shared" si="1177"/>
        <v>127.682746482531</v>
      </c>
      <c r="V7505" s="163">
        <f t="shared" si="1178"/>
        <v>0.9</v>
      </c>
      <c r="W7505" s="164">
        <f t="shared" si="1179"/>
        <v>246601937.43206</v>
      </c>
      <c r="X7505" s="164">
        <f t="shared" si="1180"/>
        <v>362160188.93524665</v>
      </c>
    </row>
    <row r="7506" spans="10:24" x14ac:dyDescent="0.25">
      <c r="J7506">
        <v>7503</v>
      </c>
      <c r="K7506" s="43">
        <v>0.61763065409458806</v>
      </c>
      <c r="L7506">
        <v>0.9211917434656185</v>
      </c>
      <c r="M7506">
        <v>0.80440481440303402</v>
      </c>
      <c r="N7506" s="44">
        <v>0.73794301109685922</v>
      </c>
      <c r="O7506" s="161">
        <f t="shared" si="1171"/>
        <v>6000000</v>
      </c>
      <c r="P7506" s="162">
        <f t="shared" si="1172"/>
        <v>201.19700055198655</v>
      </c>
      <c r="Q7506" s="162">
        <f t="shared" si="1173"/>
        <v>152.14921233962033</v>
      </c>
      <c r="R7506" s="163">
        <f t="shared" si="1174"/>
        <v>1</v>
      </c>
      <c r="S7506" s="161">
        <f t="shared" si="1175"/>
        <v>7000000</v>
      </c>
      <c r="T7506" s="162">
        <f t="shared" si="1176"/>
        <v>197.06566685066218</v>
      </c>
      <c r="U7506" s="162">
        <f t="shared" si="1177"/>
        <v>133.57460616981018</v>
      </c>
      <c r="V7506" s="163">
        <f t="shared" si="1178"/>
        <v>1</v>
      </c>
      <c r="W7506" s="164">
        <f t="shared" si="1179"/>
        <v>244286729.27419728</v>
      </c>
      <c r="X7506" s="164">
        <f t="shared" si="1180"/>
        <v>294437424.76596403</v>
      </c>
    </row>
    <row r="7507" spans="10:24" x14ac:dyDescent="0.25">
      <c r="J7507">
        <v>7504</v>
      </c>
      <c r="K7507" s="43">
        <v>0.62501137250004268</v>
      </c>
      <c r="L7507">
        <v>0.56426318552700383</v>
      </c>
      <c r="M7507">
        <v>0.78796850935739526</v>
      </c>
      <c r="N7507" s="44">
        <v>0.10981413859145883</v>
      </c>
      <c r="O7507" s="161">
        <f t="shared" si="1171"/>
        <v>6000000</v>
      </c>
      <c r="P7507" s="162">
        <f t="shared" si="1172"/>
        <v>182.42680427085693</v>
      </c>
      <c r="Q7507" s="162">
        <f t="shared" si="1173"/>
        <v>150.98784574375912</v>
      </c>
      <c r="R7507" s="163">
        <f t="shared" si="1174"/>
        <v>1</v>
      </c>
      <c r="S7507" s="161">
        <f t="shared" si="1175"/>
        <v>7000000</v>
      </c>
      <c r="T7507" s="162">
        <f t="shared" si="1176"/>
        <v>190.80893475695231</v>
      </c>
      <c r="U7507" s="162">
        <f t="shared" si="1177"/>
        <v>132.99392287187956</v>
      </c>
      <c r="V7507" s="163">
        <f t="shared" si="1178"/>
        <v>0.9</v>
      </c>
      <c r="W7507" s="164">
        <f t="shared" si="1179"/>
        <v>138633751.16258687</v>
      </c>
      <c r="X7507" s="164">
        <f t="shared" si="1180"/>
        <v>214234574.87595832</v>
      </c>
    </row>
    <row r="7508" spans="10:24" x14ac:dyDescent="0.25">
      <c r="J7508">
        <v>7505</v>
      </c>
      <c r="K7508" s="43">
        <v>0.69671875989639498</v>
      </c>
      <c r="L7508">
        <v>0.30075746159272543</v>
      </c>
      <c r="M7508">
        <v>0.14689121965881358</v>
      </c>
      <c r="N7508" s="44">
        <v>0.90456104956332062</v>
      </c>
      <c r="O7508" s="161">
        <f t="shared" si="1171"/>
        <v>6000000</v>
      </c>
      <c r="P7508" s="162">
        <f t="shared" si="1172"/>
        <v>172.16665175411282</v>
      </c>
      <c r="Q7508" s="162">
        <f t="shared" si="1173"/>
        <v>114.00279803560574</v>
      </c>
      <c r="R7508" s="163">
        <f t="shared" si="1174"/>
        <v>1</v>
      </c>
      <c r="S7508" s="161">
        <f t="shared" si="1175"/>
        <v>7000000</v>
      </c>
      <c r="T7508" s="162">
        <f t="shared" si="1176"/>
        <v>187.38888391803761</v>
      </c>
      <c r="U7508" s="162">
        <f t="shared" si="1177"/>
        <v>114.50139901780287</v>
      </c>
      <c r="V7508" s="163">
        <f t="shared" si="1178"/>
        <v>1</v>
      </c>
      <c r="W7508" s="164">
        <f t="shared" si="1179"/>
        <v>298983122.31104249</v>
      </c>
      <c r="X7508" s="164">
        <f t="shared" si="1180"/>
        <v>360212394.30164319</v>
      </c>
    </row>
    <row r="7509" spans="10:24" x14ac:dyDescent="0.25">
      <c r="J7509">
        <v>7506</v>
      </c>
      <c r="K7509" s="43">
        <v>0.99869990418539667</v>
      </c>
      <c r="L7509">
        <v>0.63060010728638882</v>
      </c>
      <c r="M7509">
        <v>0.4201450125626397</v>
      </c>
      <c r="N7509" s="44">
        <v>0.48853732890726087</v>
      </c>
      <c r="O7509" s="161">
        <f t="shared" si="1171"/>
        <v>9000000</v>
      </c>
      <c r="P7509" s="162">
        <f t="shared" si="1172"/>
        <v>185.00164745902435</v>
      </c>
      <c r="Q7509" s="162">
        <f t="shared" si="1173"/>
        <v>130.96954967454593</v>
      </c>
      <c r="R7509" s="163">
        <f t="shared" si="1174"/>
        <v>1</v>
      </c>
      <c r="S7509" s="161">
        <f t="shared" si="1175"/>
        <v>9000000</v>
      </c>
      <c r="T7509" s="162">
        <f t="shared" si="1176"/>
        <v>191.66721581967479</v>
      </c>
      <c r="U7509" s="162">
        <f t="shared" si="1177"/>
        <v>122.98477483727297</v>
      </c>
      <c r="V7509" s="163">
        <f t="shared" si="1178"/>
        <v>1</v>
      </c>
      <c r="W7509" s="164">
        <f t="shared" si="1179"/>
        <v>436288880.06030583</v>
      </c>
      <c r="X7509" s="164">
        <f t="shared" si="1180"/>
        <v>468141968.84161651</v>
      </c>
    </row>
    <row r="7510" spans="10:24" x14ac:dyDescent="0.25">
      <c r="J7510">
        <v>7507</v>
      </c>
      <c r="K7510" s="43">
        <v>8.0302378956886966E-2</v>
      </c>
      <c r="L7510">
        <v>0.68951091437008516</v>
      </c>
      <c r="M7510">
        <v>4.9562346801597434E-2</v>
      </c>
      <c r="N7510" s="44">
        <v>5.232779295515011E-2</v>
      </c>
      <c r="O7510" s="161">
        <f t="shared" si="1171"/>
        <v>2000000</v>
      </c>
      <c r="P7510" s="162">
        <f t="shared" si="1172"/>
        <v>187.41696750867794</v>
      </c>
      <c r="Q7510" s="162">
        <f t="shared" si="1173"/>
        <v>102.01776018865553</v>
      </c>
      <c r="R7510" s="163">
        <f t="shared" si="1174"/>
        <v>1</v>
      </c>
      <c r="S7510" s="161">
        <f t="shared" si="1175"/>
        <v>2000000</v>
      </c>
      <c r="T7510" s="162">
        <f t="shared" si="1176"/>
        <v>192.47232250289264</v>
      </c>
      <c r="U7510" s="162">
        <f t="shared" si="1177"/>
        <v>108.50888009432776</v>
      </c>
      <c r="V7510" s="163">
        <f t="shared" si="1178"/>
        <v>0.9</v>
      </c>
      <c r="W7510" s="164">
        <f t="shared" si="1179"/>
        <v>120798414.64004484</v>
      </c>
      <c r="X7510" s="164">
        <f t="shared" si="1180"/>
        <v>1134196.3354167938</v>
      </c>
    </row>
    <row r="7511" spans="10:24" x14ac:dyDescent="0.25">
      <c r="J7511">
        <v>7508</v>
      </c>
      <c r="K7511" s="43">
        <v>0.9487706259225448</v>
      </c>
      <c r="L7511">
        <v>0.97481814444870452</v>
      </c>
      <c r="M7511">
        <v>0.26269140926092716</v>
      </c>
      <c r="N7511" s="44">
        <v>0.72860690148432217</v>
      </c>
      <c r="O7511" s="161">
        <f t="shared" si="1171"/>
        <v>7000000</v>
      </c>
      <c r="P7511" s="162">
        <f t="shared" si="1172"/>
        <v>209.35292798397279</v>
      </c>
      <c r="Q7511" s="162">
        <f t="shared" si="1173"/>
        <v>122.29860173317732</v>
      </c>
      <c r="R7511" s="163">
        <f t="shared" si="1174"/>
        <v>1</v>
      </c>
      <c r="S7511" s="161">
        <f t="shared" si="1175"/>
        <v>9000000</v>
      </c>
      <c r="T7511" s="162">
        <f t="shared" si="1176"/>
        <v>199.78430932799094</v>
      </c>
      <c r="U7511" s="162">
        <f t="shared" si="1177"/>
        <v>118.64930086658866</v>
      </c>
      <c r="V7511" s="163">
        <f t="shared" si="1178"/>
        <v>1</v>
      </c>
      <c r="W7511" s="164">
        <f t="shared" si="1179"/>
        <v>559380283.75556827</v>
      </c>
      <c r="X7511" s="164">
        <f t="shared" si="1180"/>
        <v>580215076.15262055</v>
      </c>
    </row>
    <row r="7512" spans="10:24" x14ac:dyDescent="0.25">
      <c r="J7512">
        <v>7509</v>
      </c>
      <c r="K7512" s="43">
        <v>0.81700899214141487</v>
      </c>
      <c r="L7512">
        <v>0.9714113520050256</v>
      </c>
      <c r="M7512">
        <v>0.44649616082850874</v>
      </c>
      <c r="N7512" s="44">
        <v>0.54441940126430843</v>
      </c>
      <c r="O7512" s="161">
        <f t="shared" si="1171"/>
        <v>7000000</v>
      </c>
      <c r="P7512" s="162">
        <f t="shared" si="1172"/>
        <v>208.52929538571357</v>
      </c>
      <c r="Q7512" s="162">
        <f t="shared" si="1173"/>
        <v>132.30962338563819</v>
      </c>
      <c r="R7512" s="163">
        <f t="shared" si="1174"/>
        <v>1</v>
      </c>
      <c r="S7512" s="161">
        <f t="shared" si="1175"/>
        <v>7000000</v>
      </c>
      <c r="T7512" s="162">
        <f t="shared" si="1176"/>
        <v>199.50976512857119</v>
      </c>
      <c r="U7512" s="162">
        <f t="shared" si="1177"/>
        <v>123.6548116928191</v>
      </c>
      <c r="V7512" s="163">
        <f t="shared" si="1178"/>
        <v>1</v>
      </c>
      <c r="W7512" s="164">
        <f t="shared" si="1179"/>
        <v>483537704.00052762</v>
      </c>
      <c r="X7512" s="164">
        <f t="shared" si="1180"/>
        <v>380984674.05026466</v>
      </c>
    </row>
    <row r="7513" spans="10:24" x14ac:dyDescent="0.25">
      <c r="J7513">
        <v>7510</v>
      </c>
      <c r="K7513" s="43">
        <v>0.67287610603565395</v>
      </c>
      <c r="L7513">
        <v>0.63008062050929448</v>
      </c>
      <c r="M7513">
        <v>0.8880996140408286</v>
      </c>
      <c r="N7513" s="44">
        <v>0.44772432002191487</v>
      </c>
      <c r="O7513" s="161">
        <f t="shared" si="1171"/>
        <v>6000000</v>
      </c>
      <c r="P7513" s="162">
        <f t="shared" si="1172"/>
        <v>184.98100318828702</v>
      </c>
      <c r="Q7513" s="162">
        <f t="shared" si="1173"/>
        <v>159.32967109476076</v>
      </c>
      <c r="R7513" s="163">
        <f t="shared" si="1174"/>
        <v>1</v>
      </c>
      <c r="S7513" s="161">
        <f t="shared" si="1175"/>
        <v>7000000</v>
      </c>
      <c r="T7513" s="162">
        <f t="shared" si="1176"/>
        <v>191.66033439609566</v>
      </c>
      <c r="U7513" s="162">
        <f t="shared" si="1177"/>
        <v>137.16483554738039</v>
      </c>
      <c r="V7513" s="163">
        <f t="shared" si="1178"/>
        <v>1</v>
      </c>
      <c r="W7513" s="164">
        <f t="shared" si="1179"/>
        <v>103907992.56115758</v>
      </c>
      <c r="X7513" s="164">
        <f t="shared" si="1180"/>
        <v>231468491.9410069</v>
      </c>
    </row>
    <row r="7514" spans="10:24" x14ac:dyDescent="0.25">
      <c r="J7514">
        <v>7511</v>
      </c>
      <c r="K7514" s="43">
        <v>0.86417781100082414</v>
      </c>
      <c r="L7514">
        <v>6.1395142645536027E-2</v>
      </c>
      <c r="M7514">
        <v>0.22836162034003515</v>
      </c>
      <c r="N7514" s="44">
        <v>0.11928560791206333</v>
      </c>
      <c r="O7514" s="161">
        <f t="shared" si="1171"/>
        <v>7000000</v>
      </c>
      <c r="P7514" s="162">
        <f t="shared" si="1172"/>
        <v>156.85249644912113</v>
      </c>
      <c r="Q7514" s="162">
        <f t="shared" si="1173"/>
        <v>120.11493375695443</v>
      </c>
      <c r="R7514" s="163">
        <f t="shared" si="1174"/>
        <v>1</v>
      </c>
      <c r="S7514" s="161">
        <f t="shared" si="1175"/>
        <v>7000000</v>
      </c>
      <c r="T7514" s="162">
        <f t="shared" si="1176"/>
        <v>182.28416548304037</v>
      </c>
      <c r="U7514" s="162">
        <f t="shared" si="1177"/>
        <v>117.55746687847721</v>
      </c>
      <c r="V7514" s="163">
        <f t="shared" si="1178"/>
        <v>0.9</v>
      </c>
      <c r="W7514" s="164">
        <f t="shared" si="1179"/>
        <v>207162938.84516692</v>
      </c>
      <c r="X7514" s="164">
        <f t="shared" si="1180"/>
        <v>257778201.20874786</v>
      </c>
    </row>
    <row r="7515" spans="10:24" x14ac:dyDescent="0.25">
      <c r="J7515">
        <v>7512</v>
      </c>
      <c r="K7515" s="43">
        <v>0.3512245655746038</v>
      </c>
      <c r="L7515">
        <v>0.22206604780040784</v>
      </c>
      <c r="M7515">
        <v>0.80042869161293939</v>
      </c>
      <c r="N7515" s="44">
        <v>0.86126847212444779</v>
      </c>
      <c r="O7515" s="161">
        <f t="shared" si="1171"/>
        <v>5000000</v>
      </c>
      <c r="P7515" s="162">
        <f t="shared" si="1172"/>
        <v>168.52148693990526</v>
      </c>
      <c r="Q7515" s="162">
        <f t="shared" si="1173"/>
        <v>151.86306942858369</v>
      </c>
      <c r="R7515" s="163">
        <f t="shared" si="1174"/>
        <v>1</v>
      </c>
      <c r="S7515" s="161">
        <f t="shared" si="1175"/>
        <v>6000000</v>
      </c>
      <c r="T7515" s="162">
        <f t="shared" si="1176"/>
        <v>186.17382897996842</v>
      </c>
      <c r="U7515" s="162">
        <f t="shared" si="1177"/>
        <v>133.43153471429184</v>
      </c>
      <c r="V7515" s="163">
        <f t="shared" si="1178"/>
        <v>1</v>
      </c>
      <c r="W7515" s="164">
        <f t="shared" si="1179"/>
        <v>33292087.556607872</v>
      </c>
      <c r="X7515" s="164">
        <f t="shared" si="1180"/>
        <v>166453765.59405947</v>
      </c>
    </row>
    <row r="7516" spans="10:24" x14ac:dyDescent="0.25">
      <c r="J7516">
        <v>7513</v>
      </c>
      <c r="K7516" s="43">
        <v>0.86174246121968123</v>
      </c>
      <c r="L7516">
        <v>0.532947943913746</v>
      </c>
      <c r="M7516">
        <v>0.15987975558481804</v>
      </c>
      <c r="N7516" s="44">
        <v>3.9605070296605538E-3</v>
      </c>
      <c r="O7516" s="161">
        <f t="shared" si="1171"/>
        <v>7000000</v>
      </c>
      <c r="P7516" s="162">
        <f t="shared" si="1172"/>
        <v>181.24023538768549</v>
      </c>
      <c r="Q7516" s="162">
        <f t="shared" si="1173"/>
        <v>115.10095592612808</v>
      </c>
      <c r="R7516" s="163">
        <f t="shared" si="1174"/>
        <v>1</v>
      </c>
      <c r="S7516" s="161">
        <f t="shared" si="1175"/>
        <v>7000000</v>
      </c>
      <c r="T7516" s="162">
        <f t="shared" si="1176"/>
        <v>190.41341179589517</v>
      </c>
      <c r="U7516" s="162">
        <f t="shared" si="1177"/>
        <v>115.05047796306404</v>
      </c>
      <c r="V7516" s="163">
        <f t="shared" si="1178"/>
        <v>0.05</v>
      </c>
      <c r="W7516" s="164">
        <f t="shared" si="1179"/>
        <v>412974956.23090184</v>
      </c>
      <c r="X7516" s="164">
        <f t="shared" si="1180"/>
        <v>-123622973.15850911</v>
      </c>
    </row>
    <row r="7517" spans="10:24" x14ac:dyDescent="0.25">
      <c r="J7517">
        <v>7514</v>
      </c>
      <c r="K7517" s="43">
        <v>0.53877358721490387</v>
      </c>
      <c r="L7517">
        <v>0.31797836664086809</v>
      </c>
      <c r="M7517">
        <v>0.10537756814826438</v>
      </c>
      <c r="N7517" s="44">
        <v>7.2251178586394293E-2</v>
      </c>
      <c r="O7517" s="161">
        <f t="shared" si="1171"/>
        <v>5000000</v>
      </c>
      <c r="P7517" s="162">
        <f t="shared" si="1172"/>
        <v>172.89960779967103</v>
      </c>
      <c r="Q7517" s="162">
        <f t="shared" si="1173"/>
        <v>109.97016579850924</v>
      </c>
      <c r="R7517" s="163">
        <f t="shared" si="1174"/>
        <v>1</v>
      </c>
      <c r="S7517" s="161">
        <f t="shared" si="1175"/>
        <v>6000000</v>
      </c>
      <c r="T7517" s="162">
        <f t="shared" si="1176"/>
        <v>187.63320259989035</v>
      </c>
      <c r="U7517" s="162">
        <f t="shared" si="1177"/>
        <v>112.48508289925462</v>
      </c>
      <c r="V7517" s="163">
        <f t="shared" si="1178"/>
        <v>0.9</v>
      </c>
      <c r="W7517" s="164">
        <f t="shared" si="1179"/>
        <v>264647210.00580895</v>
      </c>
      <c r="X7517" s="164">
        <f t="shared" si="1180"/>
        <v>255799846.38343298</v>
      </c>
    </row>
    <row r="7518" spans="10:24" x14ac:dyDescent="0.25">
      <c r="J7518">
        <v>7515</v>
      </c>
      <c r="K7518" s="43">
        <v>0.17760245145610853</v>
      </c>
      <c r="L7518">
        <v>0.49682453113385927</v>
      </c>
      <c r="M7518">
        <v>0.5056540686530937</v>
      </c>
      <c r="N7518" s="44">
        <v>0.43915017272529044</v>
      </c>
      <c r="O7518" s="161">
        <f t="shared" si="1171"/>
        <v>2000000</v>
      </c>
      <c r="P7518" s="162">
        <f t="shared" si="1172"/>
        <v>179.88060293853306</v>
      </c>
      <c r="Q7518" s="162">
        <f t="shared" si="1173"/>
        <v>135.28346245696579</v>
      </c>
      <c r="R7518" s="163">
        <f t="shared" si="1174"/>
        <v>1</v>
      </c>
      <c r="S7518" s="161">
        <f t="shared" si="1175"/>
        <v>5000000</v>
      </c>
      <c r="T7518" s="162">
        <f t="shared" si="1176"/>
        <v>189.96020097951103</v>
      </c>
      <c r="U7518" s="162">
        <f t="shared" si="1177"/>
        <v>125.1417312284829</v>
      </c>
      <c r="V7518" s="163">
        <f t="shared" si="1178"/>
        <v>1</v>
      </c>
      <c r="W7518" s="164">
        <f t="shared" si="1179"/>
        <v>39194280.963134527</v>
      </c>
      <c r="X7518" s="164">
        <f t="shared" si="1180"/>
        <v>174092348.75514066</v>
      </c>
    </row>
    <row r="7519" spans="10:24" x14ac:dyDescent="0.25">
      <c r="J7519">
        <v>7516</v>
      </c>
      <c r="K7519" s="43">
        <v>0.59628030459151582</v>
      </c>
      <c r="L7519">
        <v>0.67256470633221577</v>
      </c>
      <c r="M7519">
        <v>4.1437197147876859E-2</v>
      </c>
      <c r="N7519" s="44">
        <v>0.82670583454371005</v>
      </c>
      <c r="O7519" s="161">
        <f t="shared" si="1171"/>
        <v>6000000</v>
      </c>
      <c r="P7519" s="162">
        <f t="shared" si="1172"/>
        <v>186.70509291713307</v>
      </c>
      <c r="Q7519" s="162">
        <f t="shared" si="1173"/>
        <v>100.31507436444572</v>
      </c>
      <c r="R7519" s="163">
        <f t="shared" si="1174"/>
        <v>1</v>
      </c>
      <c r="S7519" s="161">
        <f t="shared" si="1175"/>
        <v>6000000</v>
      </c>
      <c r="T7519" s="162">
        <f t="shared" si="1176"/>
        <v>192.2350309723777</v>
      </c>
      <c r="U7519" s="162">
        <f t="shared" si="1177"/>
        <v>107.65753718222285</v>
      </c>
      <c r="V7519" s="163">
        <f t="shared" si="1178"/>
        <v>1</v>
      </c>
      <c r="W7519" s="164">
        <f t="shared" si="1179"/>
        <v>468340111.31612408</v>
      </c>
      <c r="X7519" s="164">
        <f t="shared" si="1180"/>
        <v>357464962.74092907</v>
      </c>
    </row>
    <row r="7520" spans="10:24" x14ac:dyDescent="0.25">
      <c r="J7520">
        <v>7517</v>
      </c>
      <c r="K7520" s="43">
        <v>9.547187987808492E-2</v>
      </c>
      <c r="L7520">
        <v>0.58294217462488707</v>
      </c>
      <c r="M7520">
        <v>0.22929564196421481</v>
      </c>
      <c r="N7520" s="44">
        <v>0.52584822665774089</v>
      </c>
      <c r="O7520" s="161">
        <f t="shared" si="1171"/>
        <v>2000000</v>
      </c>
      <c r="P7520" s="162">
        <f t="shared" si="1172"/>
        <v>183.14139090197889</v>
      </c>
      <c r="Q7520" s="162">
        <f t="shared" si="1173"/>
        <v>120.17663012339717</v>
      </c>
      <c r="R7520" s="163">
        <f t="shared" si="1174"/>
        <v>1</v>
      </c>
      <c r="S7520" s="161">
        <f t="shared" si="1175"/>
        <v>2000000</v>
      </c>
      <c r="T7520" s="162">
        <f t="shared" si="1176"/>
        <v>191.04713030065963</v>
      </c>
      <c r="U7520" s="162">
        <f t="shared" si="1177"/>
        <v>117.58831506169858</v>
      </c>
      <c r="V7520" s="163">
        <f t="shared" si="1178"/>
        <v>1</v>
      </c>
      <c r="W7520" s="164">
        <f t="shared" si="1179"/>
        <v>75929521.557163447</v>
      </c>
      <c r="X7520" s="164">
        <f t="shared" si="1180"/>
        <v>-3082369.5220778883</v>
      </c>
    </row>
    <row r="7521" spans="10:24" x14ac:dyDescent="0.25">
      <c r="J7521">
        <v>7518</v>
      </c>
      <c r="K7521" s="43">
        <v>0.48997901371042352</v>
      </c>
      <c r="L7521">
        <v>0.3240591859549552</v>
      </c>
      <c r="M7521">
        <v>0.34656923069863055</v>
      </c>
      <c r="N7521" s="44">
        <v>0.35416093384425995</v>
      </c>
      <c r="O7521" s="161">
        <f t="shared" si="1171"/>
        <v>5000000</v>
      </c>
      <c r="P7521" s="162">
        <f t="shared" si="1172"/>
        <v>173.15433393976048</v>
      </c>
      <c r="Q7521" s="162">
        <f t="shared" si="1173"/>
        <v>127.10800942570994</v>
      </c>
      <c r="R7521" s="163">
        <f t="shared" si="1174"/>
        <v>1</v>
      </c>
      <c r="S7521" s="161">
        <f t="shared" si="1175"/>
        <v>6000000</v>
      </c>
      <c r="T7521" s="162">
        <f t="shared" si="1176"/>
        <v>187.7181113132535</v>
      </c>
      <c r="U7521" s="162">
        <f t="shared" si="1177"/>
        <v>121.05400471285498</v>
      </c>
      <c r="V7521" s="163">
        <f t="shared" si="1178"/>
        <v>1</v>
      </c>
      <c r="W7521" s="164">
        <f t="shared" si="1179"/>
        <v>180231622.57025269</v>
      </c>
      <c r="X7521" s="164">
        <f t="shared" si="1180"/>
        <v>249984639.60239118</v>
      </c>
    </row>
    <row r="7522" spans="10:24" x14ac:dyDescent="0.25">
      <c r="J7522">
        <v>7519</v>
      </c>
      <c r="K7522" s="43">
        <v>0.39872555864553183</v>
      </c>
      <c r="L7522">
        <v>2.1425796469963676E-2</v>
      </c>
      <c r="M7522">
        <v>0.60831064282059188</v>
      </c>
      <c r="N7522" s="44">
        <v>0.74874498917998045</v>
      </c>
      <c r="O7522" s="161">
        <f t="shared" si="1171"/>
        <v>5000000</v>
      </c>
      <c r="P7522" s="162">
        <f t="shared" si="1172"/>
        <v>149.62269577266949</v>
      </c>
      <c r="Q7522" s="162">
        <f t="shared" si="1173"/>
        <v>140.49837362603415</v>
      </c>
      <c r="R7522" s="163">
        <f t="shared" si="1174"/>
        <v>1</v>
      </c>
      <c r="S7522" s="161">
        <f t="shared" si="1175"/>
        <v>6000000</v>
      </c>
      <c r="T7522" s="162">
        <f t="shared" si="1176"/>
        <v>179.87423192422315</v>
      </c>
      <c r="U7522" s="162">
        <f t="shared" si="1177"/>
        <v>127.74918681301708</v>
      </c>
      <c r="V7522" s="163">
        <f t="shared" si="1178"/>
        <v>1</v>
      </c>
      <c r="W7522" s="164">
        <f t="shared" si="1179"/>
        <v>-4378389.2668233216</v>
      </c>
      <c r="X7522" s="164">
        <f t="shared" si="1180"/>
        <v>162750270.66723645</v>
      </c>
    </row>
    <row r="7523" spans="10:24" x14ac:dyDescent="0.25">
      <c r="J7523">
        <v>7520</v>
      </c>
      <c r="K7523" s="43">
        <v>0.90934538570063195</v>
      </c>
      <c r="L7523">
        <v>0.63296289406368544</v>
      </c>
      <c r="M7523">
        <v>0.98047149907157993</v>
      </c>
      <c r="N7523" s="44">
        <v>0.5704499094313995</v>
      </c>
      <c r="O7523" s="161">
        <f t="shared" si="1171"/>
        <v>7000000</v>
      </c>
      <c r="P7523" s="162">
        <f t="shared" si="1172"/>
        <v>185.09566430740242</v>
      </c>
      <c r="Q7523" s="162">
        <f t="shared" si="1173"/>
        <v>176.27171668203431</v>
      </c>
      <c r="R7523" s="163">
        <f t="shared" si="1174"/>
        <v>1</v>
      </c>
      <c r="S7523" s="161">
        <f t="shared" si="1175"/>
        <v>9000000</v>
      </c>
      <c r="T7523" s="162">
        <f t="shared" si="1176"/>
        <v>191.69855476913415</v>
      </c>
      <c r="U7523" s="162">
        <f t="shared" si="1177"/>
        <v>145.63585834101715</v>
      </c>
      <c r="V7523" s="163">
        <f t="shared" si="1178"/>
        <v>1</v>
      </c>
      <c r="W7523" s="164">
        <f t="shared" si="1179"/>
        <v>11767633.377576746</v>
      </c>
      <c r="X7523" s="164">
        <f t="shared" si="1180"/>
        <v>264564267.85305291</v>
      </c>
    </row>
    <row r="7524" spans="10:24" x14ac:dyDescent="0.25">
      <c r="J7524">
        <v>7521</v>
      </c>
      <c r="K7524" s="43">
        <v>0.86845122997507629</v>
      </c>
      <c r="L7524">
        <v>0.42659136955018628</v>
      </c>
      <c r="M7524">
        <v>0.269312668831997</v>
      </c>
      <c r="N7524" s="44">
        <v>0.49945556215007125</v>
      </c>
      <c r="O7524" s="161">
        <f t="shared" si="1171"/>
        <v>7000000</v>
      </c>
      <c r="P7524" s="162">
        <f t="shared" si="1172"/>
        <v>177.22411461259705</v>
      </c>
      <c r="Q7524" s="162">
        <f t="shared" si="1173"/>
        <v>122.70213853764497</v>
      </c>
      <c r="R7524" s="163">
        <f t="shared" si="1174"/>
        <v>1</v>
      </c>
      <c r="S7524" s="161">
        <f t="shared" si="1175"/>
        <v>7000000</v>
      </c>
      <c r="T7524" s="162">
        <f t="shared" si="1176"/>
        <v>189.07470487086567</v>
      </c>
      <c r="U7524" s="162">
        <f t="shared" si="1177"/>
        <v>118.85106926882249</v>
      </c>
      <c r="V7524" s="163">
        <f t="shared" si="1178"/>
        <v>1</v>
      </c>
      <c r="W7524" s="164">
        <f t="shared" si="1179"/>
        <v>331653832.52466458</v>
      </c>
      <c r="X7524" s="164">
        <f t="shared" si="1180"/>
        <v>341565449.2143023</v>
      </c>
    </row>
    <row r="7525" spans="10:24" x14ac:dyDescent="0.25">
      <c r="J7525">
        <v>7522</v>
      </c>
      <c r="K7525" s="43">
        <v>0.92561879621446397</v>
      </c>
      <c r="L7525">
        <v>0.30422278272612557</v>
      </c>
      <c r="M7525">
        <v>0.48081525848683127</v>
      </c>
      <c r="N7525" s="44">
        <v>0.70094189766795612</v>
      </c>
      <c r="O7525" s="161">
        <f t="shared" si="1171"/>
        <v>7000000</v>
      </c>
      <c r="P7525" s="162">
        <f t="shared" si="1172"/>
        <v>172.31559646560885</v>
      </c>
      <c r="Q7525" s="162">
        <f t="shared" si="1173"/>
        <v>134.03784869457076</v>
      </c>
      <c r="R7525" s="163">
        <f t="shared" si="1174"/>
        <v>1</v>
      </c>
      <c r="S7525" s="161">
        <f t="shared" si="1175"/>
        <v>9000000</v>
      </c>
      <c r="T7525" s="162">
        <f t="shared" si="1176"/>
        <v>187.43853215520295</v>
      </c>
      <c r="U7525" s="162">
        <f t="shared" si="1177"/>
        <v>124.51892434728538</v>
      </c>
      <c r="V7525" s="163">
        <f t="shared" si="1178"/>
        <v>1</v>
      </c>
      <c r="W7525" s="164">
        <f t="shared" si="1179"/>
        <v>217944234.39726666</v>
      </c>
      <c r="X7525" s="164">
        <f t="shared" si="1180"/>
        <v>416276470.27125812</v>
      </c>
    </row>
    <row r="7526" spans="10:24" x14ac:dyDescent="0.25">
      <c r="J7526">
        <v>7523</v>
      </c>
      <c r="K7526" s="43">
        <v>0.77111714581388224</v>
      </c>
      <c r="L7526">
        <v>0.78589282780250191</v>
      </c>
      <c r="M7526">
        <v>0.88990134124141484</v>
      </c>
      <c r="N7526" s="44">
        <v>0.32644015033060847</v>
      </c>
      <c r="O7526" s="161">
        <f t="shared" si="1171"/>
        <v>7000000</v>
      </c>
      <c r="P7526" s="162">
        <f t="shared" si="1172"/>
        <v>191.88376479940345</v>
      </c>
      <c r="Q7526" s="162">
        <f t="shared" si="1173"/>
        <v>159.5200721479535</v>
      </c>
      <c r="R7526" s="163">
        <f t="shared" si="1174"/>
        <v>1</v>
      </c>
      <c r="S7526" s="161">
        <f t="shared" si="1175"/>
        <v>7000000</v>
      </c>
      <c r="T7526" s="162">
        <f t="shared" si="1176"/>
        <v>193.96125493313448</v>
      </c>
      <c r="U7526" s="162">
        <f t="shared" si="1177"/>
        <v>137.26003607397675</v>
      </c>
      <c r="V7526" s="163">
        <f t="shared" si="1178"/>
        <v>1</v>
      </c>
      <c r="W7526" s="164">
        <f t="shared" si="1179"/>
        <v>176545848.56014967</v>
      </c>
      <c r="X7526" s="164">
        <f t="shared" si="1180"/>
        <v>246908532.01410413</v>
      </c>
    </row>
    <row r="7527" spans="10:24" x14ac:dyDescent="0.25">
      <c r="J7527">
        <v>7524</v>
      </c>
      <c r="K7527" s="43">
        <v>0.77847736659046229</v>
      </c>
      <c r="L7527">
        <v>0.25001327410761642</v>
      </c>
      <c r="M7527">
        <v>3.0537910371217558E-2</v>
      </c>
      <c r="N7527" s="44">
        <v>0.83769541971309414</v>
      </c>
      <c r="O7527" s="161">
        <f t="shared" si="1171"/>
        <v>7000000</v>
      </c>
      <c r="P7527" s="162">
        <f t="shared" si="1172"/>
        <v>169.88328031561832</v>
      </c>
      <c r="Q7527" s="162">
        <f t="shared" si="1173"/>
        <v>97.541076894969109</v>
      </c>
      <c r="R7527" s="163">
        <f t="shared" si="1174"/>
        <v>1</v>
      </c>
      <c r="S7527" s="161">
        <f t="shared" si="1175"/>
        <v>7000000</v>
      </c>
      <c r="T7527" s="162">
        <f t="shared" si="1176"/>
        <v>186.62776010520611</v>
      </c>
      <c r="U7527" s="162">
        <f t="shared" si="1177"/>
        <v>106.27053844748455</v>
      </c>
      <c r="V7527" s="163">
        <f t="shared" si="1178"/>
        <v>1</v>
      </c>
      <c r="W7527" s="164">
        <f t="shared" si="1179"/>
        <v>456395423.94454449</v>
      </c>
      <c r="X7527" s="164">
        <f t="shared" si="1180"/>
        <v>412500551.60405087</v>
      </c>
    </row>
    <row r="7528" spans="10:24" x14ac:dyDescent="0.25">
      <c r="J7528">
        <v>7525</v>
      </c>
      <c r="K7528" s="43">
        <v>0.91455359636220845</v>
      </c>
      <c r="L7528">
        <v>0.63806020610619341</v>
      </c>
      <c r="M7528">
        <v>0.13594247032328155</v>
      </c>
      <c r="N7528" s="44">
        <v>0.27124413020438709</v>
      </c>
      <c r="O7528" s="161">
        <f t="shared" si="1171"/>
        <v>7000000</v>
      </c>
      <c r="P7528" s="162">
        <f t="shared" si="1172"/>
        <v>185.29917898923298</v>
      </c>
      <c r="Q7528" s="162">
        <f t="shared" si="1173"/>
        <v>113.02535818052689</v>
      </c>
      <c r="R7528" s="163">
        <f t="shared" si="1174"/>
        <v>1</v>
      </c>
      <c r="S7528" s="161">
        <f t="shared" si="1175"/>
        <v>9000000</v>
      </c>
      <c r="T7528" s="162">
        <f t="shared" si="1176"/>
        <v>191.76639299641099</v>
      </c>
      <c r="U7528" s="162">
        <f t="shared" si="1177"/>
        <v>114.01267909026345</v>
      </c>
      <c r="V7528" s="163">
        <f t="shared" si="1178"/>
        <v>1</v>
      </c>
      <c r="W7528" s="164">
        <f t="shared" si="1179"/>
        <v>455916745.66094261</v>
      </c>
      <c r="X7528" s="164">
        <f t="shared" si="1180"/>
        <v>549783425.1553278</v>
      </c>
    </row>
    <row r="7529" spans="10:24" x14ac:dyDescent="0.25">
      <c r="J7529">
        <v>7526</v>
      </c>
      <c r="K7529" s="43">
        <v>0.4330179999909034</v>
      </c>
      <c r="L7529">
        <v>0.798073718403702</v>
      </c>
      <c r="M7529">
        <v>0.31890791585445044</v>
      </c>
      <c r="N7529" s="44">
        <v>0.79271445574185517</v>
      </c>
      <c r="O7529" s="161">
        <f t="shared" si="1171"/>
        <v>5000000</v>
      </c>
      <c r="P7529" s="162">
        <f t="shared" si="1172"/>
        <v>192.52140768257331</v>
      </c>
      <c r="Q7529" s="162">
        <f t="shared" si="1173"/>
        <v>125.58490360237036</v>
      </c>
      <c r="R7529" s="163">
        <f t="shared" si="1174"/>
        <v>1</v>
      </c>
      <c r="S7529" s="161">
        <f t="shared" si="1175"/>
        <v>6000000</v>
      </c>
      <c r="T7529" s="162">
        <f t="shared" si="1176"/>
        <v>194.17380256085778</v>
      </c>
      <c r="U7529" s="162">
        <f t="shared" si="1177"/>
        <v>120.29245180118518</v>
      </c>
      <c r="V7529" s="163">
        <f t="shared" si="1178"/>
        <v>1</v>
      </c>
      <c r="W7529" s="164">
        <f t="shared" si="1179"/>
        <v>284682520.40101475</v>
      </c>
      <c r="X7529" s="164">
        <f t="shared" si="1180"/>
        <v>293288104.55803561</v>
      </c>
    </row>
    <row r="7530" spans="10:24" x14ac:dyDescent="0.25">
      <c r="J7530">
        <v>7527</v>
      </c>
      <c r="K7530" s="43">
        <v>5.0030025659102528E-2</v>
      </c>
      <c r="L7530">
        <v>0.84309449955663451</v>
      </c>
      <c r="M7530">
        <v>0.48951620708213528</v>
      </c>
      <c r="N7530" s="44">
        <v>0.64933009965206279</v>
      </c>
      <c r="O7530" s="161">
        <f t="shared" si="1171"/>
        <v>2000000</v>
      </c>
      <c r="P7530" s="162">
        <f t="shared" si="1172"/>
        <v>195.10886395845196</v>
      </c>
      <c r="Q7530" s="162">
        <f t="shared" si="1173"/>
        <v>134.47436005748568</v>
      </c>
      <c r="R7530" s="163">
        <f t="shared" si="1174"/>
        <v>1</v>
      </c>
      <c r="S7530" s="161">
        <f t="shared" si="1175"/>
        <v>2000000</v>
      </c>
      <c r="T7530" s="162">
        <f t="shared" si="1176"/>
        <v>195.03628798615065</v>
      </c>
      <c r="U7530" s="162">
        <f t="shared" si="1177"/>
        <v>124.73718002874284</v>
      </c>
      <c r="V7530" s="163">
        <f t="shared" si="1178"/>
        <v>1</v>
      </c>
      <c r="W7530" s="164">
        <f t="shared" si="1179"/>
        <v>71269007.801932558</v>
      </c>
      <c r="X7530" s="164">
        <f t="shared" si="1180"/>
        <v>-9401784.0851843655</v>
      </c>
    </row>
    <row r="7531" spans="10:24" x14ac:dyDescent="0.25">
      <c r="J7531">
        <v>7528</v>
      </c>
      <c r="K7531" s="43">
        <v>0.5593402566282184</v>
      </c>
      <c r="L7531">
        <v>0.7411005141396515</v>
      </c>
      <c r="M7531">
        <v>0.85039471695427393</v>
      </c>
      <c r="N7531" s="44">
        <v>0.17028972629405925</v>
      </c>
      <c r="O7531" s="161">
        <f t="shared" si="1171"/>
        <v>6000000</v>
      </c>
      <c r="P7531" s="162">
        <f t="shared" si="1172"/>
        <v>189.70112916504937</v>
      </c>
      <c r="Q7531" s="162">
        <f t="shared" si="1173"/>
        <v>155.76255575584011</v>
      </c>
      <c r="R7531" s="163">
        <f t="shared" si="1174"/>
        <v>1</v>
      </c>
      <c r="S7531" s="161">
        <f t="shared" si="1175"/>
        <v>6000000</v>
      </c>
      <c r="T7531" s="162">
        <f t="shared" si="1176"/>
        <v>193.23370972168311</v>
      </c>
      <c r="U7531" s="162">
        <f t="shared" si="1177"/>
        <v>135.38127787792004</v>
      </c>
      <c r="V7531" s="163">
        <f t="shared" si="1178"/>
        <v>0.9</v>
      </c>
      <c r="W7531" s="164">
        <f t="shared" si="1179"/>
        <v>153631440.45525554</v>
      </c>
      <c r="X7531" s="164">
        <f t="shared" si="1180"/>
        <v>162403131.95632058</v>
      </c>
    </row>
    <row r="7532" spans="10:24" x14ac:dyDescent="0.25">
      <c r="J7532">
        <v>7529</v>
      </c>
      <c r="K7532" s="43">
        <v>0.38860603586941722</v>
      </c>
      <c r="L7532">
        <v>0.22325702613369358</v>
      </c>
      <c r="M7532">
        <v>0.6185726237945971</v>
      </c>
      <c r="N7532" s="44">
        <v>0.83960907519901007</v>
      </c>
      <c r="O7532" s="161">
        <f t="shared" si="1171"/>
        <v>5000000</v>
      </c>
      <c r="P7532" s="162">
        <f t="shared" si="1172"/>
        <v>168.58140807853161</v>
      </c>
      <c r="Q7532" s="162">
        <f t="shared" si="1173"/>
        <v>141.03468248937511</v>
      </c>
      <c r="R7532" s="163">
        <f t="shared" si="1174"/>
        <v>1</v>
      </c>
      <c r="S7532" s="161">
        <f t="shared" si="1175"/>
        <v>6000000</v>
      </c>
      <c r="T7532" s="162">
        <f t="shared" si="1176"/>
        <v>186.19380269284386</v>
      </c>
      <c r="U7532" s="162">
        <f t="shared" si="1177"/>
        <v>128.01734124468757</v>
      </c>
      <c r="V7532" s="163">
        <f t="shared" si="1178"/>
        <v>1</v>
      </c>
      <c r="W7532" s="164">
        <f t="shared" si="1179"/>
        <v>87733627.945782483</v>
      </c>
      <c r="X7532" s="164">
        <f t="shared" si="1180"/>
        <v>199058768.68893772</v>
      </c>
    </row>
    <row r="7533" spans="10:24" x14ac:dyDescent="0.25">
      <c r="J7533">
        <v>7530</v>
      </c>
      <c r="K7533" s="43">
        <v>6.1289971630120732E-2</v>
      </c>
      <c r="L7533">
        <v>0.74161574698671984</v>
      </c>
      <c r="M7533">
        <v>0.72883373748713653</v>
      </c>
      <c r="N7533" s="44">
        <v>0.63143172257264601</v>
      </c>
      <c r="O7533" s="161">
        <f t="shared" si="1171"/>
        <v>2000000</v>
      </c>
      <c r="P7533" s="162">
        <f t="shared" si="1172"/>
        <v>189.72502025011062</v>
      </c>
      <c r="Q7533" s="162">
        <f t="shared" si="1173"/>
        <v>147.18579122430378</v>
      </c>
      <c r="R7533" s="163">
        <f t="shared" si="1174"/>
        <v>1</v>
      </c>
      <c r="S7533" s="161">
        <f t="shared" si="1175"/>
        <v>2000000</v>
      </c>
      <c r="T7533" s="162">
        <f t="shared" si="1176"/>
        <v>193.24167341670355</v>
      </c>
      <c r="U7533" s="162">
        <f t="shared" si="1177"/>
        <v>131.09289561215189</v>
      </c>
      <c r="V7533" s="163">
        <f t="shared" si="1178"/>
        <v>1</v>
      </c>
      <c r="W7533" s="164">
        <f t="shared" si="1179"/>
        <v>35078458.051613659</v>
      </c>
      <c r="X7533" s="164">
        <f t="shared" si="1180"/>
        <v>-25702444.390896693</v>
      </c>
    </row>
    <row r="7534" spans="10:24" x14ac:dyDescent="0.25">
      <c r="J7534">
        <v>7531</v>
      </c>
      <c r="K7534" s="43">
        <v>0.73733956604481188</v>
      </c>
      <c r="L7534">
        <v>0.47643934714811631</v>
      </c>
      <c r="M7534">
        <v>0.53530719638161395</v>
      </c>
      <c r="N7534" s="44">
        <v>0.96768150165582156</v>
      </c>
      <c r="O7534" s="161">
        <f t="shared" si="1171"/>
        <v>6000000</v>
      </c>
      <c r="P7534" s="162">
        <f t="shared" si="1172"/>
        <v>179.11361743335709</v>
      </c>
      <c r="Q7534" s="162">
        <f t="shared" si="1173"/>
        <v>136.77235736268975</v>
      </c>
      <c r="R7534" s="163">
        <f t="shared" si="1174"/>
        <v>1</v>
      </c>
      <c r="S7534" s="161">
        <f t="shared" si="1175"/>
        <v>7000000</v>
      </c>
      <c r="T7534" s="162">
        <f t="shared" si="1176"/>
        <v>189.70453914445235</v>
      </c>
      <c r="U7534" s="162">
        <f t="shared" si="1177"/>
        <v>125.88617868134487</v>
      </c>
      <c r="V7534" s="163">
        <f t="shared" si="1178"/>
        <v>1</v>
      </c>
      <c r="W7534" s="164">
        <f t="shared" si="1179"/>
        <v>204047560.42400408</v>
      </c>
      <c r="X7534" s="164">
        <f t="shared" si="1180"/>
        <v>296728523.24175239</v>
      </c>
    </row>
    <row r="7535" spans="10:24" x14ac:dyDescent="0.25">
      <c r="J7535">
        <v>7532</v>
      </c>
      <c r="K7535" s="43">
        <v>0.28320589367963211</v>
      </c>
      <c r="L7535">
        <v>0.60088634111256267</v>
      </c>
      <c r="M7535">
        <v>0.7475455020591194</v>
      </c>
      <c r="N7535" s="44">
        <v>0.39902753066375241</v>
      </c>
      <c r="O7535" s="161">
        <f t="shared" si="1171"/>
        <v>2000000</v>
      </c>
      <c r="P7535" s="162">
        <f t="shared" si="1172"/>
        <v>183.83462935176354</v>
      </c>
      <c r="Q7535" s="162">
        <f t="shared" si="1173"/>
        <v>148.33571501144451</v>
      </c>
      <c r="R7535" s="163">
        <f t="shared" si="1174"/>
        <v>1</v>
      </c>
      <c r="S7535" s="161">
        <f t="shared" si="1175"/>
        <v>5000000</v>
      </c>
      <c r="T7535" s="162">
        <f t="shared" si="1176"/>
        <v>191.27820978392117</v>
      </c>
      <c r="U7535" s="162">
        <f t="shared" si="1177"/>
        <v>131.66785750572225</v>
      </c>
      <c r="V7535" s="163">
        <f t="shared" si="1178"/>
        <v>1</v>
      </c>
      <c r="W7535" s="164">
        <f t="shared" si="1179"/>
        <v>20997828.68063806</v>
      </c>
      <c r="X7535" s="164">
        <f t="shared" si="1180"/>
        <v>148051761.39099461</v>
      </c>
    </row>
    <row r="7536" spans="10:24" x14ac:dyDescent="0.25">
      <c r="J7536">
        <v>7533</v>
      </c>
      <c r="K7536" s="43">
        <v>8.4187032770642656E-2</v>
      </c>
      <c r="L7536">
        <v>0.94548750757728872</v>
      </c>
      <c r="M7536">
        <v>0.56212382018197593</v>
      </c>
      <c r="N7536" s="44">
        <v>0.58545641968086715</v>
      </c>
      <c r="O7536" s="161">
        <f t="shared" si="1171"/>
        <v>2000000</v>
      </c>
      <c r="P7536" s="162">
        <f t="shared" si="1172"/>
        <v>204.0388648107843</v>
      </c>
      <c r="Q7536" s="162">
        <f t="shared" si="1173"/>
        <v>138.12712146713517</v>
      </c>
      <c r="R7536" s="163">
        <f t="shared" si="1174"/>
        <v>1</v>
      </c>
      <c r="S7536" s="161">
        <f t="shared" si="1175"/>
        <v>2000000</v>
      </c>
      <c r="T7536" s="162">
        <f t="shared" si="1176"/>
        <v>198.01295493692811</v>
      </c>
      <c r="U7536" s="162">
        <f t="shared" si="1177"/>
        <v>126.56356073356758</v>
      </c>
      <c r="V7536" s="163">
        <f t="shared" si="1178"/>
        <v>1</v>
      </c>
      <c r="W7536" s="164">
        <f t="shared" si="1179"/>
        <v>81823486.687298268</v>
      </c>
      <c r="X7536" s="164">
        <f t="shared" si="1180"/>
        <v>-7101211.5932789445</v>
      </c>
    </row>
    <row r="7537" spans="10:24" x14ac:dyDescent="0.25">
      <c r="J7537">
        <v>7534</v>
      </c>
      <c r="K7537" s="43">
        <v>0.95148911132935587</v>
      </c>
      <c r="L7537">
        <v>0.16100971319830737</v>
      </c>
      <c r="M7537">
        <v>4.50154046540715E-2</v>
      </c>
      <c r="N7537" s="44">
        <v>0.65206089789489352</v>
      </c>
      <c r="O7537" s="161">
        <f t="shared" si="1171"/>
        <v>9000000</v>
      </c>
      <c r="P7537" s="162">
        <f t="shared" si="1172"/>
        <v>165.14525195451418</v>
      </c>
      <c r="Q7537" s="162">
        <f t="shared" si="1173"/>
        <v>101.09529572682368</v>
      </c>
      <c r="R7537" s="163">
        <f t="shared" si="1174"/>
        <v>1</v>
      </c>
      <c r="S7537" s="161">
        <f t="shared" si="1175"/>
        <v>9000000</v>
      </c>
      <c r="T7537" s="162">
        <f t="shared" si="1176"/>
        <v>185.0484173181714</v>
      </c>
      <c r="U7537" s="162">
        <f t="shared" si="1177"/>
        <v>108.04764786341184</v>
      </c>
      <c r="V7537" s="163">
        <f t="shared" si="1178"/>
        <v>1</v>
      </c>
      <c r="W7537" s="164">
        <f t="shared" si="1179"/>
        <v>526449606.04921448</v>
      </c>
      <c r="X7537" s="164">
        <f t="shared" si="1180"/>
        <v>543006925.09283602</v>
      </c>
    </row>
    <row r="7538" spans="10:24" x14ac:dyDescent="0.25">
      <c r="J7538">
        <v>7535</v>
      </c>
      <c r="K7538" s="43">
        <v>0.4358277879635597</v>
      </c>
      <c r="L7538">
        <v>0.73193391190876733</v>
      </c>
      <c r="M7538">
        <v>0.33946823872384801</v>
      </c>
      <c r="N7538" s="44">
        <v>0.51637280215561865</v>
      </c>
      <c r="O7538" s="161">
        <f t="shared" si="1171"/>
        <v>5000000</v>
      </c>
      <c r="P7538" s="162">
        <f t="shared" si="1172"/>
        <v>189.28008644551244</v>
      </c>
      <c r="Q7538" s="162">
        <f t="shared" si="1173"/>
        <v>126.72170325813043</v>
      </c>
      <c r="R7538" s="163">
        <f t="shared" si="1174"/>
        <v>1</v>
      </c>
      <c r="S7538" s="161">
        <f t="shared" si="1175"/>
        <v>6000000</v>
      </c>
      <c r="T7538" s="162">
        <f t="shared" si="1176"/>
        <v>193.09336214850413</v>
      </c>
      <c r="U7538" s="162">
        <f t="shared" si="1177"/>
        <v>120.86085162906522</v>
      </c>
      <c r="V7538" s="163">
        <f t="shared" si="1178"/>
        <v>1</v>
      </c>
      <c r="W7538" s="164">
        <f t="shared" si="1179"/>
        <v>262791915.93691003</v>
      </c>
      <c r="X7538" s="164">
        <f t="shared" si="1180"/>
        <v>283395063.11663342</v>
      </c>
    </row>
    <row r="7539" spans="10:24" x14ac:dyDescent="0.25">
      <c r="J7539">
        <v>7536</v>
      </c>
      <c r="K7539" s="43">
        <v>0.55543186891094032</v>
      </c>
      <c r="L7539">
        <v>1.2850054541599487E-2</v>
      </c>
      <c r="M7539">
        <v>0.47095105735983245</v>
      </c>
      <c r="N7539" s="44">
        <v>0.20653389310665005</v>
      </c>
      <c r="O7539" s="161">
        <f t="shared" si="1171"/>
        <v>6000000</v>
      </c>
      <c r="P7539" s="162">
        <f t="shared" si="1172"/>
        <v>146.53929665434279</v>
      </c>
      <c r="Q7539" s="162">
        <f t="shared" si="1173"/>
        <v>133.54241270264541</v>
      </c>
      <c r="R7539" s="163">
        <f t="shared" si="1174"/>
        <v>1</v>
      </c>
      <c r="S7539" s="161">
        <f t="shared" si="1175"/>
        <v>6000000</v>
      </c>
      <c r="T7539" s="162">
        <f t="shared" si="1176"/>
        <v>178.84643221811427</v>
      </c>
      <c r="U7539" s="162">
        <f t="shared" si="1177"/>
        <v>124.2712063513227</v>
      </c>
      <c r="V7539" s="163">
        <f t="shared" si="1178"/>
        <v>1</v>
      </c>
      <c r="W7539" s="164">
        <f t="shared" si="1179"/>
        <v>27981303.710184306</v>
      </c>
      <c r="X7539" s="164">
        <f t="shared" si="1180"/>
        <v>177451355.2007494</v>
      </c>
    </row>
    <row r="7540" spans="10:24" x14ac:dyDescent="0.25">
      <c r="J7540">
        <v>7537</v>
      </c>
      <c r="K7540" s="43">
        <v>0.11891273161505367</v>
      </c>
      <c r="L7540">
        <v>0.19058264604817154</v>
      </c>
      <c r="M7540">
        <v>7.4739196073147718E-2</v>
      </c>
      <c r="N7540" s="44">
        <v>0.97085488489315586</v>
      </c>
      <c r="O7540" s="161">
        <f t="shared" si="1171"/>
        <v>2000000</v>
      </c>
      <c r="P7540" s="162">
        <f t="shared" si="1172"/>
        <v>166.86373165464948</v>
      </c>
      <c r="Q7540" s="162">
        <f t="shared" si="1173"/>
        <v>106.17247329569332</v>
      </c>
      <c r="R7540" s="163">
        <f t="shared" si="1174"/>
        <v>1</v>
      </c>
      <c r="S7540" s="161">
        <f t="shared" si="1175"/>
        <v>2000000</v>
      </c>
      <c r="T7540" s="162">
        <f t="shared" si="1176"/>
        <v>185.62124388488317</v>
      </c>
      <c r="U7540" s="162">
        <f t="shared" si="1177"/>
        <v>110.58623664784666</v>
      </c>
      <c r="V7540" s="163">
        <f t="shared" si="1178"/>
        <v>1</v>
      </c>
      <c r="W7540" s="164">
        <f t="shared" si="1179"/>
        <v>71382516.717912331</v>
      </c>
      <c r="X7540" s="164">
        <f t="shared" si="1180"/>
        <v>70014.474073022604</v>
      </c>
    </row>
    <row r="7541" spans="10:24" x14ac:dyDescent="0.25">
      <c r="J7541">
        <v>7538</v>
      </c>
      <c r="K7541" s="43">
        <v>0.97979037198889118</v>
      </c>
      <c r="L7541">
        <v>0.22949540505202159</v>
      </c>
      <c r="M7541">
        <v>0.22202651370185267</v>
      </c>
      <c r="N7541" s="44">
        <v>0.71695136174411811</v>
      </c>
      <c r="O7541" s="161">
        <f t="shared" si="1171"/>
        <v>9000000</v>
      </c>
      <c r="P7541" s="162">
        <f t="shared" si="1172"/>
        <v>168.8923553031922</v>
      </c>
      <c r="Q7541" s="162">
        <f t="shared" si="1173"/>
        <v>119.69265965329647</v>
      </c>
      <c r="R7541" s="163">
        <f t="shared" si="1174"/>
        <v>1</v>
      </c>
      <c r="S7541" s="161">
        <f t="shared" si="1175"/>
        <v>9000000</v>
      </c>
      <c r="T7541" s="162">
        <f t="shared" si="1176"/>
        <v>186.29745176773073</v>
      </c>
      <c r="U7541" s="162">
        <f t="shared" si="1177"/>
        <v>117.34632982664824</v>
      </c>
      <c r="V7541" s="163">
        <f t="shared" si="1178"/>
        <v>1</v>
      </c>
      <c r="W7541" s="164">
        <f t="shared" si="1179"/>
        <v>392797260.84906155</v>
      </c>
      <c r="X7541" s="164">
        <f t="shared" si="1180"/>
        <v>470560097.46974242</v>
      </c>
    </row>
    <row r="7542" spans="10:24" x14ac:dyDescent="0.25">
      <c r="J7542">
        <v>7539</v>
      </c>
      <c r="K7542" s="43">
        <v>0.30911400457142246</v>
      </c>
      <c r="L7542">
        <v>0.79048105594270435</v>
      </c>
      <c r="M7542">
        <v>0.80592304195357845</v>
      </c>
      <c r="N7542" s="44">
        <v>0.49544701038937411</v>
      </c>
      <c r="O7542" s="161">
        <f t="shared" si="1171"/>
        <v>5000000</v>
      </c>
      <c r="P7542" s="162">
        <f t="shared" si="1172"/>
        <v>192.12137308135365</v>
      </c>
      <c r="Q7542" s="162">
        <f t="shared" si="1173"/>
        <v>152.25940165429296</v>
      </c>
      <c r="R7542" s="163">
        <f t="shared" si="1174"/>
        <v>1</v>
      </c>
      <c r="S7542" s="161">
        <f t="shared" si="1175"/>
        <v>6000000</v>
      </c>
      <c r="T7542" s="162">
        <f t="shared" si="1176"/>
        <v>194.04045769378456</v>
      </c>
      <c r="U7542" s="162">
        <f t="shared" si="1177"/>
        <v>133.62970082714648</v>
      </c>
      <c r="V7542" s="163">
        <f t="shared" si="1178"/>
        <v>1</v>
      </c>
      <c r="W7542" s="164">
        <f t="shared" si="1179"/>
        <v>149309857.13530347</v>
      </c>
      <c r="X7542" s="164">
        <f t="shared" si="1180"/>
        <v>212464541.19982851</v>
      </c>
    </row>
    <row r="7543" spans="10:24" x14ac:dyDescent="0.25">
      <c r="J7543">
        <v>7540</v>
      </c>
      <c r="K7543" s="43">
        <v>0.34603844371275505</v>
      </c>
      <c r="L7543">
        <v>0.31942469580410449</v>
      </c>
      <c r="M7543">
        <v>0.16530495300801995</v>
      </c>
      <c r="N7543" s="44">
        <v>0.32373340413933571</v>
      </c>
      <c r="O7543" s="161">
        <f t="shared" si="1171"/>
        <v>5000000</v>
      </c>
      <c r="P7543" s="162">
        <f t="shared" si="1172"/>
        <v>172.96037777155209</v>
      </c>
      <c r="Q7543" s="162">
        <f t="shared" si="1173"/>
        <v>115.54227767602734</v>
      </c>
      <c r="R7543" s="163">
        <f t="shared" si="1174"/>
        <v>1</v>
      </c>
      <c r="S7543" s="161">
        <f t="shared" si="1175"/>
        <v>6000000</v>
      </c>
      <c r="T7543" s="162">
        <f t="shared" si="1176"/>
        <v>187.65345925718404</v>
      </c>
      <c r="U7543" s="162">
        <f t="shared" si="1177"/>
        <v>115.27113883801367</v>
      </c>
      <c r="V7543" s="163">
        <f t="shared" si="1178"/>
        <v>1</v>
      </c>
      <c r="W7543" s="164">
        <f t="shared" si="1179"/>
        <v>237090500.47762376</v>
      </c>
      <c r="X7543" s="164">
        <f t="shared" si="1180"/>
        <v>284293922.51502222</v>
      </c>
    </row>
    <row r="7544" spans="10:24" x14ac:dyDescent="0.25">
      <c r="J7544">
        <v>7541</v>
      </c>
      <c r="K7544" s="43">
        <v>0.71498739138980172</v>
      </c>
      <c r="L7544">
        <v>0.13774828006169515</v>
      </c>
      <c r="M7544">
        <v>0.56189943496469097</v>
      </c>
      <c r="N7544" s="44">
        <v>0.32486758265601146</v>
      </c>
      <c r="O7544" s="161">
        <f t="shared" si="1171"/>
        <v>6000000</v>
      </c>
      <c r="P7544" s="162">
        <f t="shared" si="1172"/>
        <v>163.642622885837</v>
      </c>
      <c r="Q7544" s="162">
        <f t="shared" si="1173"/>
        <v>138.11573461945503</v>
      </c>
      <c r="R7544" s="163">
        <f t="shared" si="1174"/>
        <v>1</v>
      </c>
      <c r="S7544" s="161">
        <f t="shared" si="1175"/>
        <v>7000000</v>
      </c>
      <c r="T7544" s="162">
        <f t="shared" si="1176"/>
        <v>184.54754096194566</v>
      </c>
      <c r="U7544" s="162">
        <f t="shared" si="1177"/>
        <v>126.55786730972751</v>
      </c>
      <c r="V7544" s="163">
        <f t="shared" si="1178"/>
        <v>1</v>
      </c>
      <c r="W7544" s="164">
        <f t="shared" si="1179"/>
        <v>103161329.59829184</v>
      </c>
      <c r="X7544" s="164">
        <f t="shared" si="1180"/>
        <v>255927715.56552702</v>
      </c>
    </row>
    <row r="7545" spans="10:24" x14ac:dyDescent="0.25">
      <c r="J7545">
        <v>7542</v>
      </c>
      <c r="K7545" s="43">
        <v>0.48260942128539785</v>
      </c>
      <c r="L7545">
        <v>0.14761732387932214</v>
      </c>
      <c r="M7545">
        <v>9.9831380241710788E-2</v>
      </c>
      <c r="N7545" s="44">
        <v>0.48605304853852194</v>
      </c>
      <c r="O7545" s="161">
        <f t="shared" si="1171"/>
        <v>5000000</v>
      </c>
      <c r="P7545" s="162">
        <f t="shared" si="1172"/>
        <v>164.29939218778151</v>
      </c>
      <c r="Q7545" s="162">
        <f t="shared" si="1173"/>
        <v>109.34974073630453</v>
      </c>
      <c r="R7545" s="163">
        <f t="shared" si="1174"/>
        <v>1</v>
      </c>
      <c r="S7545" s="161">
        <f t="shared" si="1175"/>
        <v>6000000</v>
      </c>
      <c r="T7545" s="162">
        <f t="shared" si="1176"/>
        <v>184.76646406259385</v>
      </c>
      <c r="U7545" s="162">
        <f t="shared" si="1177"/>
        <v>112.17487036815227</v>
      </c>
      <c r="V7545" s="163">
        <f t="shared" si="1178"/>
        <v>1</v>
      </c>
      <c r="W7545" s="164">
        <f t="shared" si="1179"/>
        <v>224748257.2573849</v>
      </c>
      <c r="X7545" s="164">
        <f t="shared" si="1180"/>
        <v>285549562.16664952</v>
      </c>
    </row>
    <row r="7546" spans="10:24" x14ac:dyDescent="0.25">
      <c r="J7546">
        <v>7543</v>
      </c>
      <c r="K7546" s="43">
        <v>0.76960678959834228</v>
      </c>
      <c r="L7546">
        <v>0.26323061582570462</v>
      </c>
      <c r="M7546">
        <v>0.37367746022325521</v>
      </c>
      <c r="N7546" s="44">
        <v>0.47733009884906763</v>
      </c>
      <c r="O7546" s="161">
        <f t="shared" si="1171"/>
        <v>7000000</v>
      </c>
      <c r="P7546" s="162">
        <f t="shared" si="1172"/>
        <v>170.49874190373723</v>
      </c>
      <c r="Q7546" s="162">
        <f t="shared" si="1173"/>
        <v>128.55741870678685</v>
      </c>
      <c r="R7546" s="163">
        <f t="shared" si="1174"/>
        <v>1</v>
      </c>
      <c r="S7546" s="161">
        <f t="shared" si="1175"/>
        <v>7000000</v>
      </c>
      <c r="T7546" s="162">
        <f t="shared" si="1176"/>
        <v>186.83291396791242</v>
      </c>
      <c r="U7546" s="162">
        <f t="shared" si="1177"/>
        <v>121.77870935339342</v>
      </c>
      <c r="V7546" s="163">
        <f t="shared" si="1178"/>
        <v>1</v>
      </c>
      <c r="W7546" s="164">
        <f t="shared" si="1179"/>
        <v>243589262.37865263</v>
      </c>
      <c r="X7546" s="164">
        <f t="shared" si="1180"/>
        <v>305379432.30163294</v>
      </c>
    </row>
    <row r="7547" spans="10:24" x14ac:dyDescent="0.25">
      <c r="J7547">
        <v>7544</v>
      </c>
      <c r="K7547" s="43">
        <v>0.63319552347966368</v>
      </c>
      <c r="L7547">
        <v>0.63362518112348498</v>
      </c>
      <c r="M7547">
        <v>0.53853701730988934</v>
      </c>
      <c r="N7547" s="44">
        <v>0.5902688919781105</v>
      </c>
      <c r="O7547" s="161">
        <f t="shared" si="1171"/>
        <v>6000000</v>
      </c>
      <c r="P7547" s="162">
        <f t="shared" si="1172"/>
        <v>185.1220529477132</v>
      </c>
      <c r="Q7547" s="162">
        <f t="shared" si="1173"/>
        <v>136.93497397013894</v>
      </c>
      <c r="R7547" s="163">
        <f t="shared" si="1174"/>
        <v>1</v>
      </c>
      <c r="S7547" s="161">
        <f t="shared" si="1175"/>
        <v>7000000</v>
      </c>
      <c r="T7547" s="162">
        <f t="shared" si="1176"/>
        <v>191.70735098257106</v>
      </c>
      <c r="U7547" s="162">
        <f t="shared" si="1177"/>
        <v>125.96748698506947</v>
      </c>
      <c r="V7547" s="163">
        <f t="shared" si="1178"/>
        <v>1</v>
      </c>
      <c r="W7547" s="164">
        <f t="shared" si="1179"/>
        <v>239122473.86544555</v>
      </c>
      <c r="X7547" s="164">
        <f t="shared" si="1180"/>
        <v>310179047.9825111</v>
      </c>
    </row>
    <row r="7548" spans="10:24" x14ac:dyDescent="0.25">
      <c r="J7548">
        <v>7545</v>
      </c>
      <c r="K7548" s="43">
        <v>0.86435659583668978</v>
      </c>
      <c r="L7548">
        <v>0.96013089549660047</v>
      </c>
      <c r="M7548">
        <v>0.15939889221805625</v>
      </c>
      <c r="N7548" s="44">
        <v>0.54657259438131722</v>
      </c>
      <c r="O7548" s="161">
        <f t="shared" si="1171"/>
        <v>7000000</v>
      </c>
      <c r="P7548" s="162">
        <f t="shared" si="1172"/>
        <v>206.28310599697008</v>
      </c>
      <c r="Q7548" s="162">
        <f t="shared" si="1173"/>
        <v>115.06137098546458</v>
      </c>
      <c r="R7548" s="163">
        <f t="shared" si="1174"/>
        <v>1</v>
      </c>
      <c r="S7548" s="161">
        <f t="shared" si="1175"/>
        <v>7000000</v>
      </c>
      <c r="T7548" s="162">
        <f t="shared" si="1176"/>
        <v>198.76103533232336</v>
      </c>
      <c r="U7548" s="162">
        <f t="shared" si="1177"/>
        <v>115.03068549273229</v>
      </c>
      <c r="V7548" s="163">
        <f t="shared" si="1178"/>
        <v>1</v>
      </c>
      <c r="W7548" s="164">
        <f t="shared" si="1179"/>
        <v>588552145.08053851</v>
      </c>
      <c r="X7548" s="164">
        <f t="shared" si="1180"/>
        <v>436112448.87713754</v>
      </c>
    </row>
    <row r="7549" spans="10:24" x14ac:dyDescent="0.25">
      <c r="J7549">
        <v>7546</v>
      </c>
      <c r="K7549" s="43">
        <v>1.3405947615498626E-2</v>
      </c>
      <c r="L7549">
        <v>0.55788518128130626</v>
      </c>
      <c r="M7549">
        <v>0.76880919622902411</v>
      </c>
      <c r="N7549" s="44">
        <v>0.36841662118641638</v>
      </c>
      <c r="O7549" s="161">
        <f t="shared" si="1171"/>
        <v>1000000</v>
      </c>
      <c r="P7549" s="162">
        <f t="shared" si="1172"/>
        <v>182.18414308082515</v>
      </c>
      <c r="Q7549" s="162">
        <f t="shared" si="1173"/>
        <v>149.69861704584162</v>
      </c>
      <c r="R7549" s="163">
        <f t="shared" si="1174"/>
        <v>1</v>
      </c>
      <c r="S7549" s="161">
        <f t="shared" si="1175"/>
        <v>1000000</v>
      </c>
      <c r="T7549" s="162">
        <f t="shared" si="1176"/>
        <v>190.72804769360837</v>
      </c>
      <c r="U7549" s="162">
        <f t="shared" si="1177"/>
        <v>132.34930852292081</v>
      </c>
      <c r="V7549" s="163">
        <f t="shared" si="1178"/>
        <v>1</v>
      </c>
      <c r="W7549" s="164">
        <f t="shared" si="1179"/>
        <v>-17514473.965016466</v>
      </c>
      <c r="X7549" s="164">
        <f t="shared" si="1180"/>
        <v>-91621260.829312444</v>
      </c>
    </row>
    <row r="7550" spans="10:24" x14ac:dyDescent="0.25">
      <c r="J7550">
        <v>7547</v>
      </c>
      <c r="K7550" s="43">
        <v>2.095546536085191E-2</v>
      </c>
      <c r="L7550">
        <v>0.46459378670464213</v>
      </c>
      <c r="M7550">
        <v>0.28554138312769195</v>
      </c>
      <c r="N7550" s="44">
        <v>0.52580515559646512</v>
      </c>
      <c r="O7550" s="161">
        <f t="shared" si="1171"/>
        <v>1000000</v>
      </c>
      <c r="P7550" s="162">
        <f t="shared" si="1172"/>
        <v>178.66699431049238</v>
      </c>
      <c r="Q7550" s="162">
        <f t="shared" si="1173"/>
        <v>123.6708485289152</v>
      </c>
      <c r="R7550" s="163">
        <f t="shared" si="1174"/>
        <v>1</v>
      </c>
      <c r="S7550" s="161">
        <f t="shared" si="1175"/>
        <v>1000000</v>
      </c>
      <c r="T7550" s="162">
        <f t="shared" si="1176"/>
        <v>189.55566477016413</v>
      </c>
      <c r="U7550" s="162">
        <f t="shared" si="1177"/>
        <v>119.3354242644576</v>
      </c>
      <c r="V7550" s="163">
        <f t="shared" si="1178"/>
        <v>1</v>
      </c>
      <c r="W7550" s="164">
        <f t="shared" si="1179"/>
        <v>4996145.7815771848</v>
      </c>
      <c r="X7550" s="164">
        <f t="shared" si="1180"/>
        <v>-79779759.494293466</v>
      </c>
    </row>
    <row r="7551" spans="10:24" x14ac:dyDescent="0.25">
      <c r="J7551">
        <v>7548</v>
      </c>
      <c r="K7551" s="43">
        <v>4.2134798336290746E-2</v>
      </c>
      <c r="L7551">
        <v>0.52553355947427516</v>
      </c>
      <c r="M7551">
        <v>0.21331523826313903</v>
      </c>
      <c r="N7551" s="44">
        <v>0.42868663375354155</v>
      </c>
      <c r="O7551" s="161">
        <f t="shared" si="1171"/>
        <v>1000000</v>
      </c>
      <c r="P7551" s="162">
        <f t="shared" si="1172"/>
        <v>180.96070352990478</v>
      </c>
      <c r="Q7551" s="162">
        <f t="shared" si="1173"/>
        <v>119.10058360790524</v>
      </c>
      <c r="R7551" s="163">
        <f t="shared" si="1174"/>
        <v>1</v>
      </c>
      <c r="S7551" s="161">
        <f t="shared" si="1175"/>
        <v>1000000</v>
      </c>
      <c r="T7551" s="162">
        <f t="shared" si="1176"/>
        <v>190.32023450996826</v>
      </c>
      <c r="U7551" s="162">
        <f t="shared" si="1177"/>
        <v>117.05029180395262</v>
      </c>
      <c r="V7551" s="163">
        <f t="shared" si="1178"/>
        <v>1</v>
      </c>
      <c r="W7551" s="164">
        <f t="shared" si="1179"/>
        <v>11860119.921999544</v>
      </c>
      <c r="X7551" s="164">
        <f t="shared" si="1180"/>
        <v>-76730057.293984354</v>
      </c>
    </row>
    <row r="7552" spans="10:24" x14ac:dyDescent="0.25">
      <c r="J7552">
        <v>7549</v>
      </c>
      <c r="K7552" s="43">
        <v>0.89899613613530793</v>
      </c>
      <c r="L7552">
        <v>0.45812107614188979</v>
      </c>
      <c r="M7552">
        <v>4.3500267707029638E-2</v>
      </c>
      <c r="N7552" s="44">
        <v>0.58195076972955773</v>
      </c>
      <c r="O7552" s="161">
        <f t="shared" si="1171"/>
        <v>7000000</v>
      </c>
      <c r="P7552" s="162">
        <f t="shared" si="1172"/>
        <v>178.42247338559747</v>
      </c>
      <c r="Q7552" s="162">
        <f t="shared" si="1173"/>
        <v>100.77126689663862</v>
      </c>
      <c r="R7552" s="163">
        <f t="shared" si="1174"/>
        <v>1</v>
      </c>
      <c r="S7552" s="161">
        <f t="shared" si="1175"/>
        <v>7000000</v>
      </c>
      <c r="T7552" s="162">
        <f t="shared" si="1176"/>
        <v>189.47415779519915</v>
      </c>
      <c r="U7552" s="162">
        <f t="shared" si="1177"/>
        <v>107.88563344831931</v>
      </c>
      <c r="V7552" s="163">
        <f t="shared" si="1178"/>
        <v>1</v>
      </c>
      <c r="W7552" s="164">
        <f t="shared" si="1179"/>
        <v>493558445.42271197</v>
      </c>
      <c r="X7552" s="164">
        <f t="shared" si="1180"/>
        <v>421119670.42815888</v>
      </c>
    </row>
    <row r="7553" spans="10:24" x14ac:dyDescent="0.25">
      <c r="J7553">
        <v>7550</v>
      </c>
      <c r="K7553" s="43">
        <v>0.11047481498106326</v>
      </c>
      <c r="L7553">
        <v>5.259396475526823E-2</v>
      </c>
      <c r="M7553">
        <v>0.3556869762080016</v>
      </c>
      <c r="N7553" s="44">
        <v>0.78297034495012752</v>
      </c>
      <c r="O7553" s="161">
        <f t="shared" si="1171"/>
        <v>2000000</v>
      </c>
      <c r="P7553" s="162">
        <f t="shared" si="1172"/>
        <v>155.69690277185677</v>
      </c>
      <c r="Q7553" s="162">
        <f t="shared" si="1173"/>
        <v>127.59977082164757</v>
      </c>
      <c r="R7553" s="163">
        <f t="shared" si="1174"/>
        <v>1</v>
      </c>
      <c r="S7553" s="161">
        <f t="shared" si="1175"/>
        <v>2000000</v>
      </c>
      <c r="T7553" s="162">
        <f t="shared" si="1176"/>
        <v>181.89896759061892</v>
      </c>
      <c r="U7553" s="162">
        <f t="shared" si="1177"/>
        <v>121.29988541082378</v>
      </c>
      <c r="V7553" s="163">
        <f t="shared" si="1178"/>
        <v>1</v>
      </c>
      <c r="W7553" s="164">
        <f t="shared" si="1179"/>
        <v>6194263.9004184082</v>
      </c>
      <c r="X7553" s="164">
        <f t="shared" si="1180"/>
        <v>-28801835.640409708</v>
      </c>
    </row>
    <row r="7554" spans="10:24" x14ac:dyDescent="0.25">
      <c r="J7554">
        <v>7551</v>
      </c>
      <c r="K7554" s="43">
        <v>0.65853167648587485</v>
      </c>
      <c r="L7554">
        <v>0.62000703909230748</v>
      </c>
      <c r="M7554">
        <v>0.8391385252702015</v>
      </c>
      <c r="N7554" s="44">
        <v>0.86719658974364278</v>
      </c>
      <c r="O7554" s="161">
        <f t="shared" si="1171"/>
        <v>6000000</v>
      </c>
      <c r="P7554" s="162">
        <f t="shared" si="1172"/>
        <v>184.58248912983495</v>
      </c>
      <c r="Q7554" s="162">
        <f t="shared" si="1173"/>
        <v>154.81846946470057</v>
      </c>
      <c r="R7554" s="163">
        <f t="shared" si="1174"/>
        <v>1</v>
      </c>
      <c r="S7554" s="161">
        <f t="shared" si="1175"/>
        <v>7000000</v>
      </c>
      <c r="T7554" s="162">
        <f t="shared" si="1176"/>
        <v>191.52749637661165</v>
      </c>
      <c r="U7554" s="162">
        <f t="shared" si="1177"/>
        <v>134.90923473235028</v>
      </c>
      <c r="V7554" s="163">
        <f t="shared" si="1178"/>
        <v>1</v>
      </c>
      <c r="W7554" s="164">
        <f t="shared" si="1179"/>
        <v>128584117.99080631</v>
      </c>
      <c r="X7554" s="164">
        <f t="shared" si="1180"/>
        <v>246327831.50982958</v>
      </c>
    </row>
    <row r="7555" spans="10:24" x14ac:dyDescent="0.25">
      <c r="J7555">
        <v>7552</v>
      </c>
      <c r="K7555" s="43">
        <v>0.33362866242257649</v>
      </c>
      <c r="L7555">
        <v>0.8496007505331189</v>
      </c>
      <c r="M7555">
        <v>0.98861088275026865</v>
      </c>
      <c r="N7555" s="44">
        <v>0.60379041645452536</v>
      </c>
      <c r="O7555" s="161">
        <f t="shared" si="1171"/>
        <v>5000000</v>
      </c>
      <c r="P7555" s="162">
        <f t="shared" si="1172"/>
        <v>195.52083834279543</v>
      </c>
      <c r="Q7555" s="162">
        <f t="shared" si="1173"/>
        <v>180.54267678430645</v>
      </c>
      <c r="R7555" s="163">
        <f t="shared" si="1174"/>
        <v>1</v>
      </c>
      <c r="S7555" s="161">
        <f t="shared" si="1175"/>
        <v>6000000</v>
      </c>
      <c r="T7555" s="162">
        <f t="shared" si="1176"/>
        <v>195.17361278093182</v>
      </c>
      <c r="U7555" s="162">
        <f t="shared" si="1177"/>
        <v>147.77133839215321</v>
      </c>
      <c r="V7555" s="163">
        <f t="shared" si="1178"/>
        <v>1</v>
      </c>
      <c r="W7555" s="164">
        <f t="shared" si="1179"/>
        <v>24890807.792444885</v>
      </c>
      <c r="X7555" s="164">
        <f t="shared" si="1180"/>
        <v>134413646.33267164</v>
      </c>
    </row>
    <row r="7556" spans="10:24" x14ac:dyDescent="0.25">
      <c r="J7556">
        <v>7553</v>
      </c>
      <c r="K7556" s="43">
        <v>9.6609316888607633E-2</v>
      </c>
      <c r="L7556">
        <v>0.69099751920667174</v>
      </c>
      <c r="M7556">
        <v>3.7002114268592456E-2</v>
      </c>
      <c r="N7556" s="44">
        <v>0.43628761273413008</v>
      </c>
      <c r="O7556" s="161">
        <f t="shared" si="1171"/>
        <v>2000000</v>
      </c>
      <c r="P7556" s="162">
        <f t="shared" si="1172"/>
        <v>187.48019733559113</v>
      </c>
      <c r="Q7556" s="162">
        <f t="shared" si="1173"/>
        <v>99.268255569112242</v>
      </c>
      <c r="R7556" s="163">
        <f t="shared" si="1174"/>
        <v>1</v>
      </c>
      <c r="S7556" s="161">
        <f t="shared" si="1175"/>
        <v>2000000</v>
      </c>
      <c r="T7556" s="162">
        <f t="shared" si="1176"/>
        <v>192.49339911186371</v>
      </c>
      <c r="U7556" s="162">
        <f t="shared" si="1177"/>
        <v>107.13412778455611</v>
      </c>
      <c r="V7556" s="163">
        <f t="shared" si="1178"/>
        <v>1</v>
      </c>
      <c r="W7556" s="164">
        <f t="shared" si="1179"/>
        <v>126423883.53295776</v>
      </c>
      <c r="X7556" s="164">
        <f t="shared" si="1180"/>
        <v>20718542.654615194</v>
      </c>
    </row>
    <row r="7557" spans="10:24" x14ac:dyDescent="0.25">
      <c r="J7557">
        <v>7554</v>
      </c>
      <c r="K7557" s="43">
        <v>0.38160555256010753</v>
      </c>
      <c r="L7557">
        <v>0.36521081851747417</v>
      </c>
      <c r="M7557">
        <v>0.17623586533969304</v>
      </c>
      <c r="N7557" s="44">
        <v>0.90581698503206631</v>
      </c>
      <c r="O7557" s="161">
        <f t="shared" ref="O7557:O7620" si="1181">VLOOKUP(K7557,$E$5:$H$10,4)</f>
        <v>5000000</v>
      </c>
      <c r="P7557" s="162">
        <f t="shared" ref="P7557:P7620" si="1182">_xlfn.NORM.INV(L7557,$E$12,$E$13)</f>
        <v>174.83152928825629</v>
      </c>
      <c r="Q7557" s="162">
        <f t="shared" ref="Q7557:Q7620" si="1183">_xlfn.NORM.INV(M7557,$E$15,$E$16)</f>
        <v>116.40388739495694</v>
      </c>
      <c r="R7557" s="163">
        <f t="shared" ref="R7557:R7620" si="1184">VLOOKUP(N7557,$E$19:$H$21,4)</f>
        <v>1</v>
      </c>
      <c r="S7557" s="161">
        <f t="shared" ref="S7557:S7620" si="1185">VLOOKUP(K7557,$G$5:$H$10,2)</f>
        <v>6000000</v>
      </c>
      <c r="T7557" s="162">
        <f t="shared" ref="T7557:T7620" si="1186">_xlfn.NORM.INV(L7557,$G$12,$G$13)</f>
        <v>188.27717642941877</v>
      </c>
      <c r="U7557" s="162">
        <f t="shared" ref="U7557:U7620" si="1187">_xlfn.NORM.INV(M7557,$G$15,$G$16)</f>
        <v>115.70194369747847</v>
      </c>
      <c r="V7557" s="163">
        <f t="shared" ref="V7557:V7620" si="1188">VLOOKUP(N7557,$G$19:$H$21,2)</f>
        <v>1</v>
      </c>
      <c r="W7557" s="164">
        <f t="shared" ref="W7557:W7620" si="1189">O7557*(P7557-Q7557)*R7557-$D$23-$D$24</f>
        <v>242138209.46649677</v>
      </c>
      <c r="X7557" s="164">
        <f t="shared" ref="X7557:X7620" si="1190">S7557*(T7557-U7557)*V7557-$F$23-$F$24</f>
        <v>285451396.3916418</v>
      </c>
    </row>
    <row r="7558" spans="10:24" x14ac:dyDescent="0.25">
      <c r="J7558">
        <v>7555</v>
      </c>
      <c r="K7558" s="43">
        <v>0.28737246939726702</v>
      </c>
      <c r="L7558">
        <v>0.14890714510373537</v>
      </c>
      <c r="M7558">
        <v>0.91449462730775566</v>
      </c>
      <c r="N7558" s="44">
        <v>2.5694465549932155E-2</v>
      </c>
      <c r="O7558" s="161">
        <f t="shared" si="1181"/>
        <v>2000000</v>
      </c>
      <c r="P7558" s="162">
        <f t="shared" si="1182"/>
        <v>164.38302001279013</v>
      </c>
      <c r="Q7558" s="162">
        <f t="shared" si="1183"/>
        <v>162.37926611281267</v>
      </c>
      <c r="R7558" s="163">
        <f t="shared" si="1184"/>
        <v>1</v>
      </c>
      <c r="S7558" s="161">
        <f t="shared" si="1185"/>
        <v>5000000</v>
      </c>
      <c r="T7558" s="162">
        <f t="shared" si="1186"/>
        <v>184.79434000426338</v>
      </c>
      <c r="U7558" s="162">
        <f t="shared" si="1187"/>
        <v>138.68963305640634</v>
      </c>
      <c r="V7558" s="163">
        <f t="shared" si="1188"/>
        <v>0.9</v>
      </c>
      <c r="W7558" s="164">
        <f t="shared" si="1189"/>
        <v>-45992492.200045094</v>
      </c>
      <c r="X7558" s="164">
        <f t="shared" si="1190"/>
        <v>57471181.26535669</v>
      </c>
    </row>
    <row r="7559" spans="10:24" x14ac:dyDescent="0.25">
      <c r="J7559">
        <v>7556</v>
      </c>
      <c r="K7559" s="43">
        <v>9.7309453026947934E-2</v>
      </c>
      <c r="L7559">
        <v>0.32965760281156298</v>
      </c>
      <c r="M7559">
        <v>4.9843029864316213E-2</v>
      </c>
      <c r="N7559" s="44">
        <v>0.27166546083755294</v>
      </c>
      <c r="O7559" s="161">
        <f t="shared" si="1181"/>
        <v>2000000</v>
      </c>
      <c r="P7559" s="162">
        <f t="shared" si="1182"/>
        <v>173.3871176601279</v>
      </c>
      <c r="Q7559" s="162">
        <f t="shared" si="1183"/>
        <v>102.07244973156099</v>
      </c>
      <c r="R7559" s="163">
        <f t="shared" si="1184"/>
        <v>1</v>
      </c>
      <c r="S7559" s="161">
        <f t="shared" si="1185"/>
        <v>2000000</v>
      </c>
      <c r="T7559" s="162">
        <f t="shared" si="1186"/>
        <v>187.7957058867093</v>
      </c>
      <c r="U7559" s="162">
        <f t="shared" si="1187"/>
        <v>108.5362248657805</v>
      </c>
      <c r="V7559" s="163">
        <f t="shared" si="1188"/>
        <v>1</v>
      </c>
      <c r="W7559" s="164">
        <f t="shared" si="1189"/>
        <v>92629335.857133806</v>
      </c>
      <c r="X7559" s="164">
        <f t="shared" si="1190"/>
        <v>8518962.0418576002</v>
      </c>
    </row>
    <row r="7560" spans="10:24" x14ac:dyDescent="0.25">
      <c r="J7560">
        <v>7557</v>
      </c>
      <c r="K7560" s="43">
        <v>0.9857009243922602</v>
      </c>
      <c r="L7560">
        <v>0.16154160643897653</v>
      </c>
      <c r="M7560">
        <v>0.53035349981436986</v>
      </c>
      <c r="N7560" s="44">
        <v>0.89374958872657817</v>
      </c>
      <c r="O7560" s="161">
        <f t="shared" si="1181"/>
        <v>9000000</v>
      </c>
      <c r="P7560" s="162">
        <f t="shared" si="1182"/>
        <v>165.17787318834024</v>
      </c>
      <c r="Q7560" s="162">
        <f t="shared" si="1183"/>
        <v>136.52316996451722</v>
      </c>
      <c r="R7560" s="163">
        <f t="shared" si="1184"/>
        <v>1</v>
      </c>
      <c r="S7560" s="161">
        <f t="shared" si="1185"/>
        <v>9000000</v>
      </c>
      <c r="T7560" s="162">
        <f t="shared" si="1186"/>
        <v>185.05929106278006</v>
      </c>
      <c r="U7560" s="162">
        <f t="shared" si="1187"/>
        <v>125.76158498225861</v>
      </c>
      <c r="V7560" s="163">
        <f t="shared" si="1188"/>
        <v>1</v>
      </c>
      <c r="W7560" s="164">
        <f t="shared" si="1189"/>
        <v>207892329.01440719</v>
      </c>
      <c r="X7560" s="164">
        <f t="shared" si="1190"/>
        <v>383679354.72469306</v>
      </c>
    </row>
    <row r="7561" spans="10:24" x14ac:dyDescent="0.25">
      <c r="J7561">
        <v>7558</v>
      </c>
      <c r="K7561" s="43">
        <v>0.81990277176355508</v>
      </c>
      <c r="L7561">
        <v>0.45558263260612386</v>
      </c>
      <c r="M7561">
        <v>0.6451566791875557</v>
      </c>
      <c r="N7561" s="44">
        <v>0.96147032949459033</v>
      </c>
      <c r="O7561" s="161">
        <f t="shared" si="1181"/>
        <v>7000000</v>
      </c>
      <c r="P7561" s="162">
        <f t="shared" si="1182"/>
        <v>178.32646712390772</v>
      </c>
      <c r="Q7561" s="162">
        <f t="shared" si="1183"/>
        <v>142.44553945384146</v>
      </c>
      <c r="R7561" s="163">
        <f t="shared" si="1184"/>
        <v>1</v>
      </c>
      <c r="S7561" s="161">
        <f t="shared" si="1185"/>
        <v>7000000</v>
      </c>
      <c r="T7561" s="162">
        <f t="shared" si="1186"/>
        <v>189.44215570796925</v>
      </c>
      <c r="U7561" s="162">
        <f t="shared" si="1187"/>
        <v>128.72276972692072</v>
      </c>
      <c r="V7561" s="163">
        <f t="shared" si="1188"/>
        <v>1</v>
      </c>
      <c r="W7561" s="164">
        <f t="shared" si="1189"/>
        <v>201166493.69046378</v>
      </c>
      <c r="X7561" s="164">
        <f t="shared" si="1190"/>
        <v>275035701.86733973</v>
      </c>
    </row>
    <row r="7562" spans="10:24" x14ac:dyDescent="0.25">
      <c r="J7562">
        <v>7559</v>
      </c>
      <c r="K7562" s="43">
        <v>0.50646952680375856</v>
      </c>
      <c r="L7562">
        <v>0.91203084088782815</v>
      </c>
      <c r="M7562">
        <v>0.33017733416384087</v>
      </c>
      <c r="N7562" s="44">
        <v>0.84603663292107023</v>
      </c>
      <c r="O7562" s="161">
        <f t="shared" si="1181"/>
        <v>5000000</v>
      </c>
      <c r="P7562" s="162">
        <f t="shared" si="1182"/>
        <v>200.30050952073702</v>
      </c>
      <c r="Q7562" s="162">
        <f t="shared" si="1183"/>
        <v>126.21152907651576</v>
      </c>
      <c r="R7562" s="163">
        <f t="shared" si="1184"/>
        <v>1</v>
      </c>
      <c r="S7562" s="161">
        <f t="shared" si="1185"/>
        <v>6000000</v>
      </c>
      <c r="T7562" s="162">
        <f t="shared" si="1186"/>
        <v>196.76683650691234</v>
      </c>
      <c r="U7562" s="162">
        <f t="shared" si="1187"/>
        <v>120.60576453825789</v>
      </c>
      <c r="V7562" s="163">
        <f t="shared" si="1188"/>
        <v>1</v>
      </c>
      <c r="W7562" s="164">
        <f t="shared" si="1189"/>
        <v>320444902.22110629</v>
      </c>
      <c r="X7562" s="164">
        <f t="shared" si="1190"/>
        <v>306966431.81192672</v>
      </c>
    </row>
    <row r="7563" spans="10:24" x14ac:dyDescent="0.25">
      <c r="J7563">
        <v>7560</v>
      </c>
      <c r="K7563" s="43">
        <v>0.81721327194608495</v>
      </c>
      <c r="L7563">
        <v>0.87716027118800477</v>
      </c>
      <c r="M7563">
        <v>0.11276743272358303</v>
      </c>
      <c r="N7563" s="44">
        <v>0.82464126249619762</v>
      </c>
      <c r="O7563" s="161">
        <f t="shared" si="1181"/>
        <v>7000000</v>
      </c>
      <c r="P7563" s="162">
        <f t="shared" si="1182"/>
        <v>197.41361474487934</v>
      </c>
      <c r="Q7563" s="162">
        <f t="shared" si="1183"/>
        <v>110.76117473765386</v>
      </c>
      <c r="R7563" s="163">
        <f t="shared" si="1184"/>
        <v>1</v>
      </c>
      <c r="S7563" s="161">
        <f t="shared" si="1185"/>
        <v>7000000</v>
      </c>
      <c r="T7563" s="162">
        <f t="shared" si="1186"/>
        <v>195.80453824829311</v>
      </c>
      <c r="U7563" s="162">
        <f t="shared" si="1187"/>
        <v>112.88058736882692</v>
      </c>
      <c r="V7563" s="163">
        <f t="shared" si="1188"/>
        <v>1</v>
      </c>
      <c r="W7563" s="164">
        <f t="shared" si="1189"/>
        <v>556567080.05057836</v>
      </c>
      <c r="X7563" s="164">
        <f t="shared" si="1190"/>
        <v>430467656.15626335</v>
      </c>
    </row>
    <row r="7564" spans="10:24" x14ac:dyDescent="0.25">
      <c r="J7564">
        <v>7561</v>
      </c>
      <c r="K7564" s="43">
        <v>0.72111782252736245</v>
      </c>
      <c r="L7564">
        <v>0.38637695037399422</v>
      </c>
      <c r="M7564">
        <v>0.68652141143460943</v>
      </c>
      <c r="N7564" s="44">
        <v>0.44541795437102849</v>
      </c>
      <c r="O7564" s="161">
        <f t="shared" si="1181"/>
        <v>6000000</v>
      </c>
      <c r="P7564" s="162">
        <f t="shared" si="1182"/>
        <v>175.66838158955298</v>
      </c>
      <c r="Q7564" s="162">
        <f t="shared" si="1183"/>
        <v>144.72028176985506</v>
      </c>
      <c r="R7564" s="163">
        <f t="shared" si="1184"/>
        <v>1</v>
      </c>
      <c r="S7564" s="161">
        <f t="shared" si="1185"/>
        <v>7000000</v>
      </c>
      <c r="T7564" s="162">
        <f t="shared" si="1186"/>
        <v>188.55612719651765</v>
      </c>
      <c r="U7564" s="162">
        <f t="shared" si="1187"/>
        <v>129.86014088492752</v>
      </c>
      <c r="V7564" s="163">
        <f t="shared" si="1188"/>
        <v>1</v>
      </c>
      <c r="W7564" s="164">
        <f t="shared" si="1189"/>
        <v>135688598.9181875</v>
      </c>
      <c r="X7564" s="164">
        <f t="shared" si="1190"/>
        <v>260871904.18113095</v>
      </c>
    </row>
    <row r="7565" spans="10:24" x14ac:dyDescent="0.25">
      <c r="J7565">
        <v>7562</v>
      </c>
      <c r="K7565" s="43">
        <v>0.75457435895684954</v>
      </c>
      <c r="L7565">
        <v>0.27011620789959923</v>
      </c>
      <c r="M7565">
        <v>0.39294594964758256</v>
      </c>
      <c r="N7565" s="44">
        <v>0.22229918495403311</v>
      </c>
      <c r="O7565" s="161">
        <f t="shared" si="1181"/>
        <v>7000000</v>
      </c>
      <c r="P7565" s="162">
        <f t="shared" si="1182"/>
        <v>170.81307643206793</v>
      </c>
      <c r="Q7565" s="162">
        <f t="shared" si="1183"/>
        <v>129.56701948508783</v>
      </c>
      <c r="R7565" s="163">
        <f t="shared" si="1184"/>
        <v>1</v>
      </c>
      <c r="S7565" s="161">
        <f t="shared" si="1185"/>
        <v>7000000</v>
      </c>
      <c r="T7565" s="162">
        <f t="shared" si="1186"/>
        <v>186.93769214402263</v>
      </c>
      <c r="U7565" s="162">
        <f t="shared" si="1187"/>
        <v>122.28350974254391</v>
      </c>
      <c r="V7565" s="163">
        <f t="shared" si="1188"/>
        <v>1</v>
      </c>
      <c r="W7565" s="164">
        <f t="shared" si="1189"/>
        <v>238722398.62886071</v>
      </c>
      <c r="X7565" s="164">
        <f t="shared" si="1190"/>
        <v>302579276.81035107</v>
      </c>
    </row>
    <row r="7566" spans="10:24" x14ac:dyDescent="0.25">
      <c r="J7566">
        <v>7563</v>
      </c>
      <c r="K7566" s="43">
        <v>0.30318110933507603</v>
      </c>
      <c r="L7566">
        <v>0.50729332176606989</v>
      </c>
      <c r="M7566">
        <v>0.40685999706357989</v>
      </c>
      <c r="N7566" s="44">
        <v>0.68926386924841476</v>
      </c>
      <c r="O7566" s="161">
        <f t="shared" si="1181"/>
        <v>5000000</v>
      </c>
      <c r="P7566" s="162">
        <f t="shared" si="1182"/>
        <v>180.27423997527512</v>
      </c>
      <c r="Q7566" s="162">
        <f t="shared" si="1183"/>
        <v>130.28740520412387</v>
      </c>
      <c r="R7566" s="163">
        <f t="shared" si="1184"/>
        <v>1</v>
      </c>
      <c r="S7566" s="161">
        <f t="shared" si="1185"/>
        <v>6000000</v>
      </c>
      <c r="T7566" s="162">
        <f t="shared" si="1186"/>
        <v>190.09141332509171</v>
      </c>
      <c r="U7566" s="162">
        <f t="shared" si="1187"/>
        <v>122.64370260206194</v>
      </c>
      <c r="V7566" s="163">
        <f t="shared" si="1188"/>
        <v>1</v>
      </c>
      <c r="W7566" s="164">
        <f t="shared" si="1189"/>
        <v>199934173.85575625</v>
      </c>
      <c r="X7566" s="164">
        <f t="shared" si="1190"/>
        <v>254686264.33817863</v>
      </c>
    </row>
    <row r="7567" spans="10:24" x14ac:dyDescent="0.25">
      <c r="J7567">
        <v>7564</v>
      </c>
      <c r="K7567" s="43">
        <v>0.77231212025168516</v>
      </c>
      <c r="L7567">
        <v>7.0168597565518076E-2</v>
      </c>
      <c r="M7567">
        <v>0.47071774631537999</v>
      </c>
      <c r="N7567" s="44">
        <v>0.97106104600780041</v>
      </c>
      <c r="O7567" s="161">
        <f t="shared" si="1181"/>
        <v>7000000</v>
      </c>
      <c r="P7567" s="162">
        <f t="shared" si="1182"/>
        <v>157.88195235522835</v>
      </c>
      <c r="Q7567" s="162">
        <f t="shared" si="1183"/>
        <v>133.53068486652259</v>
      </c>
      <c r="R7567" s="163">
        <f t="shared" si="1184"/>
        <v>1</v>
      </c>
      <c r="S7567" s="161">
        <f t="shared" si="1185"/>
        <v>7000000</v>
      </c>
      <c r="T7567" s="162">
        <f t="shared" si="1186"/>
        <v>182.62731745174278</v>
      </c>
      <c r="U7567" s="162">
        <f t="shared" si="1187"/>
        <v>124.2653424332613</v>
      </c>
      <c r="V7567" s="163">
        <f t="shared" si="1188"/>
        <v>1</v>
      </c>
      <c r="W7567" s="164">
        <f t="shared" si="1189"/>
        <v>120458872.42094031</v>
      </c>
      <c r="X7567" s="164">
        <f t="shared" si="1190"/>
        <v>258533825.12937039</v>
      </c>
    </row>
    <row r="7568" spans="10:24" x14ac:dyDescent="0.25">
      <c r="J7568">
        <v>7565</v>
      </c>
      <c r="K7568" s="43">
        <v>0.91470886092184489</v>
      </c>
      <c r="L7568">
        <v>0.77423860346851214</v>
      </c>
      <c r="M7568">
        <v>0.20640767713836583</v>
      </c>
      <c r="N7568" s="44">
        <v>0.16920317439623789</v>
      </c>
      <c r="O7568" s="161">
        <f t="shared" si="1181"/>
        <v>7000000</v>
      </c>
      <c r="P7568" s="162">
        <f t="shared" si="1182"/>
        <v>191.29318089207118</v>
      </c>
      <c r="Q7568" s="162">
        <f t="shared" si="1183"/>
        <v>118.62101448046229</v>
      </c>
      <c r="R7568" s="163">
        <f t="shared" si="1184"/>
        <v>1</v>
      </c>
      <c r="S7568" s="161">
        <f t="shared" si="1185"/>
        <v>9000000</v>
      </c>
      <c r="T7568" s="162">
        <f t="shared" si="1186"/>
        <v>193.76439363069039</v>
      </c>
      <c r="U7568" s="162">
        <f t="shared" si="1187"/>
        <v>116.81050724023115</v>
      </c>
      <c r="V7568" s="163">
        <f t="shared" si="1188"/>
        <v>0.9</v>
      </c>
      <c r="W7568" s="164">
        <f t="shared" si="1189"/>
        <v>458705164.88126218</v>
      </c>
      <c r="X7568" s="164">
        <f t="shared" si="1190"/>
        <v>473326479.76271987</v>
      </c>
    </row>
    <row r="7569" spans="10:24" x14ac:dyDescent="0.25">
      <c r="J7569">
        <v>7566</v>
      </c>
      <c r="K7569" s="43">
        <v>0.33831615804771842</v>
      </c>
      <c r="L7569">
        <v>0.47176023602705597</v>
      </c>
      <c r="M7569">
        <v>0.73453077022444213</v>
      </c>
      <c r="N7569" s="44">
        <v>0.62998068711778143</v>
      </c>
      <c r="O7569" s="161">
        <f t="shared" si="1181"/>
        <v>5000000</v>
      </c>
      <c r="P7569" s="162">
        <f t="shared" si="1182"/>
        <v>178.93731284559576</v>
      </c>
      <c r="Q7569" s="162">
        <f t="shared" si="1183"/>
        <v>147.53148171452963</v>
      </c>
      <c r="R7569" s="163">
        <f t="shared" si="1184"/>
        <v>1</v>
      </c>
      <c r="S7569" s="161">
        <f t="shared" si="1185"/>
        <v>6000000</v>
      </c>
      <c r="T7569" s="162">
        <f t="shared" si="1186"/>
        <v>189.64577094853192</v>
      </c>
      <c r="U7569" s="162">
        <f t="shared" si="1187"/>
        <v>131.26574085726483</v>
      </c>
      <c r="V7569" s="163">
        <f t="shared" si="1188"/>
        <v>1</v>
      </c>
      <c r="W7569" s="164">
        <f t="shared" si="1189"/>
        <v>107029155.6553306</v>
      </c>
      <c r="X7569" s="164">
        <f t="shared" si="1190"/>
        <v>200280180.54760253</v>
      </c>
    </row>
    <row r="7570" spans="10:24" x14ac:dyDescent="0.25">
      <c r="J7570">
        <v>7567</v>
      </c>
      <c r="K7570" s="43">
        <v>0.50956316597033147</v>
      </c>
      <c r="L7570">
        <v>0.45951242544740911</v>
      </c>
      <c r="M7570">
        <v>0.48027256631317095</v>
      </c>
      <c r="N7570" s="44">
        <v>0.46912617288318392</v>
      </c>
      <c r="O7570" s="161">
        <f t="shared" si="1181"/>
        <v>5000000</v>
      </c>
      <c r="P7570" s="162">
        <f t="shared" si="1182"/>
        <v>178.47506783566476</v>
      </c>
      <c r="Q7570" s="162">
        <f t="shared" si="1183"/>
        <v>134.01060974208602</v>
      </c>
      <c r="R7570" s="163">
        <f t="shared" si="1184"/>
        <v>1</v>
      </c>
      <c r="S7570" s="161">
        <f t="shared" si="1185"/>
        <v>6000000</v>
      </c>
      <c r="T7570" s="162">
        <f t="shared" si="1186"/>
        <v>189.49168927855493</v>
      </c>
      <c r="U7570" s="162">
        <f t="shared" si="1187"/>
        <v>124.50530487104301</v>
      </c>
      <c r="V7570" s="163">
        <f t="shared" si="1188"/>
        <v>1</v>
      </c>
      <c r="W7570" s="164">
        <f t="shared" si="1189"/>
        <v>172322290.46789372</v>
      </c>
      <c r="X7570" s="164">
        <f t="shared" si="1190"/>
        <v>239918306.44507152</v>
      </c>
    </row>
    <row r="7571" spans="10:24" x14ac:dyDescent="0.25">
      <c r="J7571">
        <v>7568</v>
      </c>
      <c r="K7571" s="43">
        <v>0.51325851801421252</v>
      </c>
      <c r="L7571">
        <v>0.70502294423714518</v>
      </c>
      <c r="M7571">
        <v>0.92189634027248557</v>
      </c>
      <c r="N7571" s="44">
        <v>0.31702887176837513</v>
      </c>
      <c r="O7571" s="161">
        <f t="shared" si="1181"/>
        <v>5000000</v>
      </c>
      <c r="P7571" s="162">
        <f t="shared" si="1182"/>
        <v>188.08353794762954</v>
      </c>
      <c r="Q7571" s="162">
        <f t="shared" si="1183"/>
        <v>163.35886599095068</v>
      </c>
      <c r="R7571" s="163">
        <f t="shared" si="1184"/>
        <v>1</v>
      </c>
      <c r="S7571" s="161">
        <f t="shared" si="1185"/>
        <v>6000000</v>
      </c>
      <c r="T7571" s="162">
        <f t="shared" si="1186"/>
        <v>192.69451264920986</v>
      </c>
      <c r="U7571" s="162">
        <f t="shared" si="1187"/>
        <v>139.17943299547534</v>
      </c>
      <c r="V7571" s="163">
        <f t="shared" si="1188"/>
        <v>1</v>
      </c>
      <c r="W7571" s="164">
        <f t="shared" si="1189"/>
        <v>73623359.783394307</v>
      </c>
      <c r="X7571" s="164">
        <f t="shared" si="1190"/>
        <v>171090477.92240709</v>
      </c>
    </row>
    <row r="7572" spans="10:24" x14ac:dyDescent="0.25">
      <c r="J7572">
        <v>7569</v>
      </c>
      <c r="K7572" s="43">
        <v>0.2281720507038647</v>
      </c>
      <c r="L7572">
        <v>0.98220800281097131</v>
      </c>
      <c r="M7572">
        <v>0.2179135438405283</v>
      </c>
      <c r="N7572" s="44">
        <v>0.12505996887125281</v>
      </c>
      <c r="O7572" s="161">
        <f t="shared" si="1181"/>
        <v>2000000</v>
      </c>
      <c r="P7572" s="162">
        <f t="shared" si="1182"/>
        <v>211.52474180751298</v>
      </c>
      <c r="Q7572" s="162">
        <f t="shared" si="1183"/>
        <v>119.41481750149303</v>
      </c>
      <c r="R7572" s="163">
        <f t="shared" si="1184"/>
        <v>1</v>
      </c>
      <c r="S7572" s="161">
        <f t="shared" si="1185"/>
        <v>5000000</v>
      </c>
      <c r="T7572" s="162">
        <f t="shared" si="1186"/>
        <v>200.50824726917099</v>
      </c>
      <c r="U7572" s="162">
        <f t="shared" si="1187"/>
        <v>117.20740875074651</v>
      </c>
      <c r="V7572" s="163">
        <f t="shared" si="1188"/>
        <v>0.9</v>
      </c>
      <c r="W7572" s="164">
        <f t="shared" si="1189"/>
        <v>134219848.61203989</v>
      </c>
      <c r="X7572" s="164">
        <f t="shared" si="1190"/>
        <v>224853773.33291018</v>
      </c>
    </row>
    <row r="7573" spans="10:24" x14ac:dyDescent="0.25">
      <c r="J7573">
        <v>7570</v>
      </c>
      <c r="K7573" s="43">
        <v>0.91168231882058071</v>
      </c>
      <c r="L7573">
        <v>3.2384536575029488E-2</v>
      </c>
      <c r="M7573">
        <v>0.25485781864606782</v>
      </c>
      <c r="N7573" s="44">
        <v>0.41594516983381202</v>
      </c>
      <c r="O7573" s="161">
        <f t="shared" si="1181"/>
        <v>7000000</v>
      </c>
      <c r="P7573" s="162">
        <f t="shared" si="1182"/>
        <v>152.29726967592558</v>
      </c>
      <c r="Q7573" s="162">
        <f t="shared" si="1183"/>
        <v>121.81438923147564</v>
      </c>
      <c r="R7573" s="163">
        <f t="shared" si="1184"/>
        <v>1</v>
      </c>
      <c r="S7573" s="161">
        <f t="shared" si="1185"/>
        <v>9000000</v>
      </c>
      <c r="T7573" s="162">
        <f t="shared" si="1186"/>
        <v>180.76575655864187</v>
      </c>
      <c r="U7573" s="162">
        <f t="shared" si="1187"/>
        <v>118.40719461573782</v>
      </c>
      <c r="V7573" s="163">
        <f t="shared" si="1188"/>
        <v>1</v>
      </c>
      <c r="W7573" s="164">
        <f t="shared" si="1189"/>
        <v>163380163.11114952</v>
      </c>
      <c r="X7573" s="164">
        <f t="shared" si="1190"/>
        <v>411227057.48613644</v>
      </c>
    </row>
    <row r="7574" spans="10:24" x14ac:dyDescent="0.25">
      <c r="J7574">
        <v>7571</v>
      </c>
      <c r="K7574" s="43">
        <v>0.57940146868685105</v>
      </c>
      <c r="L7574">
        <v>0.88186639234694553</v>
      </c>
      <c r="M7574">
        <v>0.3923200366355668</v>
      </c>
      <c r="N7574" s="44">
        <v>0.24109563647360943</v>
      </c>
      <c r="O7574" s="161">
        <f t="shared" si="1181"/>
        <v>6000000</v>
      </c>
      <c r="P7574" s="162">
        <f t="shared" si="1182"/>
        <v>197.76552782314101</v>
      </c>
      <c r="Q7574" s="162">
        <f t="shared" si="1183"/>
        <v>129.53445425625719</v>
      </c>
      <c r="R7574" s="163">
        <f t="shared" si="1184"/>
        <v>1</v>
      </c>
      <c r="S7574" s="161">
        <f t="shared" si="1185"/>
        <v>6000000</v>
      </c>
      <c r="T7574" s="162">
        <f t="shared" si="1186"/>
        <v>195.92184260771367</v>
      </c>
      <c r="U7574" s="162">
        <f t="shared" si="1187"/>
        <v>122.2672271281286</v>
      </c>
      <c r="V7574" s="163">
        <f t="shared" si="1188"/>
        <v>1</v>
      </c>
      <c r="W7574" s="164">
        <f t="shared" si="1189"/>
        <v>359386441.40130293</v>
      </c>
      <c r="X7574" s="164">
        <f t="shared" si="1190"/>
        <v>291927692.87751043</v>
      </c>
    </row>
    <row r="7575" spans="10:24" x14ac:dyDescent="0.25">
      <c r="J7575">
        <v>7572</v>
      </c>
      <c r="K7575" s="43">
        <v>0.18742077453987849</v>
      </c>
      <c r="L7575">
        <v>0.33451275896708443</v>
      </c>
      <c r="M7575">
        <v>0.70579675796668717</v>
      </c>
      <c r="N7575" s="44">
        <v>0.19149141859720276</v>
      </c>
      <c r="O7575" s="161">
        <f t="shared" si="1181"/>
        <v>2000000</v>
      </c>
      <c r="P7575" s="162">
        <f t="shared" si="1182"/>
        <v>173.58771283997356</v>
      </c>
      <c r="Q7575" s="162">
        <f t="shared" si="1183"/>
        <v>145.82293364375084</v>
      </c>
      <c r="R7575" s="163">
        <f t="shared" si="1184"/>
        <v>1</v>
      </c>
      <c r="S7575" s="161">
        <f t="shared" si="1185"/>
        <v>5000000</v>
      </c>
      <c r="T7575" s="162">
        <f t="shared" si="1186"/>
        <v>187.86257094665785</v>
      </c>
      <c r="U7575" s="162">
        <f t="shared" si="1187"/>
        <v>130.41146682187542</v>
      </c>
      <c r="V7575" s="163">
        <f t="shared" si="1188"/>
        <v>0.9</v>
      </c>
      <c r="W7575" s="164">
        <f t="shared" si="1189"/>
        <v>5529558.3924454376</v>
      </c>
      <c r="X7575" s="164">
        <f t="shared" si="1190"/>
        <v>108529968.56152093</v>
      </c>
    </row>
    <row r="7576" spans="10:24" x14ac:dyDescent="0.25">
      <c r="J7576">
        <v>7573</v>
      </c>
      <c r="K7576" s="43">
        <v>0.56627760751974165</v>
      </c>
      <c r="L7576">
        <v>0.19405152434739203</v>
      </c>
      <c r="M7576">
        <v>0.29610067667412709</v>
      </c>
      <c r="N7576" s="44">
        <v>0.69616738773198972</v>
      </c>
      <c r="O7576" s="161">
        <f t="shared" si="1181"/>
        <v>6000000</v>
      </c>
      <c r="P7576" s="162">
        <f t="shared" si="1182"/>
        <v>167.05406097686711</v>
      </c>
      <c r="Q7576" s="162">
        <f t="shared" si="1183"/>
        <v>124.28702568151814</v>
      </c>
      <c r="R7576" s="163">
        <f t="shared" si="1184"/>
        <v>1</v>
      </c>
      <c r="S7576" s="161">
        <f t="shared" si="1185"/>
        <v>6000000</v>
      </c>
      <c r="T7576" s="162">
        <f t="shared" si="1186"/>
        <v>185.68468699228904</v>
      </c>
      <c r="U7576" s="162">
        <f t="shared" si="1187"/>
        <v>119.64351284075907</v>
      </c>
      <c r="V7576" s="163">
        <f t="shared" si="1188"/>
        <v>1</v>
      </c>
      <c r="W7576" s="164">
        <f t="shared" si="1189"/>
        <v>206602211.77209377</v>
      </c>
      <c r="X7576" s="164">
        <f t="shared" si="1190"/>
        <v>246247044.90917981</v>
      </c>
    </row>
    <row r="7577" spans="10:24" x14ac:dyDescent="0.25">
      <c r="J7577">
        <v>7574</v>
      </c>
      <c r="K7577" s="43">
        <v>0.78676300306753488</v>
      </c>
      <c r="L7577">
        <v>0.56489424626021434</v>
      </c>
      <c r="M7577">
        <v>0.73975687024760683</v>
      </c>
      <c r="N7577" s="44">
        <v>0.61155419115399268</v>
      </c>
      <c r="O7577" s="161">
        <f t="shared" si="1181"/>
        <v>7000000</v>
      </c>
      <c r="P7577" s="162">
        <f t="shared" si="1182"/>
        <v>182.45084749362445</v>
      </c>
      <c r="Q7577" s="162">
        <f t="shared" si="1183"/>
        <v>147.85192060854038</v>
      </c>
      <c r="R7577" s="163">
        <f t="shared" si="1184"/>
        <v>1</v>
      </c>
      <c r="S7577" s="161">
        <f t="shared" si="1185"/>
        <v>7000000</v>
      </c>
      <c r="T7577" s="162">
        <f t="shared" si="1186"/>
        <v>190.81694916454148</v>
      </c>
      <c r="U7577" s="162">
        <f t="shared" si="1187"/>
        <v>131.42596030427018</v>
      </c>
      <c r="V7577" s="163">
        <f t="shared" si="1188"/>
        <v>1</v>
      </c>
      <c r="W7577" s="164">
        <f t="shared" si="1189"/>
        <v>192192488.19558847</v>
      </c>
      <c r="X7577" s="164">
        <f t="shared" si="1190"/>
        <v>265736922.02189916</v>
      </c>
    </row>
    <row r="7578" spans="10:24" x14ac:dyDescent="0.25">
      <c r="J7578">
        <v>7575</v>
      </c>
      <c r="K7578" s="43">
        <v>0.62694002610770427</v>
      </c>
      <c r="L7578">
        <v>0.79756923225631393</v>
      </c>
      <c r="M7578">
        <v>0.19540354776521007</v>
      </c>
      <c r="N7578" s="44">
        <v>0.78616546764957496</v>
      </c>
      <c r="O7578" s="161">
        <f t="shared" si="1181"/>
        <v>6000000</v>
      </c>
      <c r="P7578" s="162">
        <f t="shared" si="1182"/>
        <v>192.49455301636635</v>
      </c>
      <c r="Q7578" s="162">
        <f t="shared" si="1183"/>
        <v>117.83690778770112</v>
      </c>
      <c r="R7578" s="163">
        <f t="shared" si="1184"/>
        <v>1</v>
      </c>
      <c r="S7578" s="161">
        <f t="shared" si="1185"/>
        <v>7000000</v>
      </c>
      <c r="T7578" s="162">
        <f t="shared" si="1186"/>
        <v>194.16485100545546</v>
      </c>
      <c r="U7578" s="162">
        <f t="shared" si="1187"/>
        <v>116.41845389385057</v>
      </c>
      <c r="V7578" s="163">
        <f t="shared" si="1188"/>
        <v>1</v>
      </c>
      <c r="W7578" s="164">
        <f t="shared" si="1189"/>
        <v>397945871.3719914</v>
      </c>
      <c r="X7578" s="164">
        <f t="shared" si="1190"/>
        <v>394224779.78123426</v>
      </c>
    </row>
    <row r="7579" spans="10:24" x14ac:dyDescent="0.25">
      <c r="J7579">
        <v>7576</v>
      </c>
      <c r="K7579" s="43">
        <v>0.88646089061151279</v>
      </c>
      <c r="L7579">
        <v>0.53903609091172056</v>
      </c>
      <c r="M7579">
        <v>0.94816007552094594</v>
      </c>
      <c r="N7579" s="44">
        <v>0.33695068630505676</v>
      </c>
      <c r="O7579" s="161">
        <f t="shared" si="1181"/>
        <v>7000000</v>
      </c>
      <c r="P7579" s="162">
        <f t="shared" si="1182"/>
        <v>181.47008453732306</v>
      </c>
      <c r="Q7579" s="162">
        <f t="shared" si="1183"/>
        <v>167.54539223214991</v>
      </c>
      <c r="R7579" s="163">
        <f t="shared" si="1184"/>
        <v>1</v>
      </c>
      <c r="S7579" s="161">
        <f t="shared" si="1185"/>
        <v>7000000</v>
      </c>
      <c r="T7579" s="162">
        <f t="shared" si="1186"/>
        <v>190.4900281791077</v>
      </c>
      <c r="U7579" s="162">
        <f t="shared" si="1187"/>
        <v>141.27269611607497</v>
      </c>
      <c r="V7579" s="163">
        <f t="shared" si="1188"/>
        <v>1</v>
      </c>
      <c r="W7579" s="164">
        <f t="shared" si="1189"/>
        <v>47472846.136212066</v>
      </c>
      <c r="X7579" s="164">
        <f t="shared" si="1190"/>
        <v>194521324.4412291</v>
      </c>
    </row>
    <row r="7580" spans="10:24" x14ac:dyDescent="0.25">
      <c r="J7580">
        <v>7577</v>
      </c>
      <c r="K7580" s="43">
        <v>0.11033355422713553</v>
      </c>
      <c r="L7580">
        <v>0.47416412771926775</v>
      </c>
      <c r="M7580">
        <v>0.75980713544614564</v>
      </c>
      <c r="N7580" s="44">
        <v>0.23852364974850571</v>
      </c>
      <c r="O7580" s="161">
        <f t="shared" si="1181"/>
        <v>2000000</v>
      </c>
      <c r="P7580" s="162">
        <f t="shared" si="1182"/>
        <v>179.02790606735678</v>
      </c>
      <c r="Q7580" s="162">
        <f t="shared" si="1183"/>
        <v>149.11364604932407</v>
      </c>
      <c r="R7580" s="163">
        <f t="shared" si="1184"/>
        <v>1</v>
      </c>
      <c r="S7580" s="161">
        <f t="shared" si="1185"/>
        <v>2000000</v>
      </c>
      <c r="T7580" s="162">
        <f t="shared" si="1186"/>
        <v>189.67596868911892</v>
      </c>
      <c r="U7580" s="162">
        <f t="shared" si="1187"/>
        <v>132.05682302466204</v>
      </c>
      <c r="V7580" s="163">
        <f t="shared" si="1188"/>
        <v>1</v>
      </c>
      <c r="W7580" s="164">
        <f t="shared" si="1189"/>
        <v>9828520.0360654145</v>
      </c>
      <c r="X7580" s="164">
        <f t="shared" si="1190"/>
        <v>-34761708.671086237</v>
      </c>
    </row>
    <row r="7581" spans="10:24" x14ac:dyDescent="0.25">
      <c r="J7581">
        <v>7578</v>
      </c>
      <c r="K7581" s="43">
        <v>0.96143820644640254</v>
      </c>
      <c r="L7581">
        <v>0.54863996212594213</v>
      </c>
      <c r="M7581">
        <v>0.15086721804233183</v>
      </c>
      <c r="N7581" s="44">
        <v>0.99235051359520265</v>
      </c>
      <c r="O7581" s="161">
        <f t="shared" si="1181"/>
        <v>9000000</v>
      </c>
      <c r="P7581" s="162">
        <f t="shared" si="1182"/>
        <v>181.83338924342863</v>
      </c>
      <c r="Q7581" s="162">
        <f t="shared" si="1183"/>
        <v>114.34557799160628</v>
      </c>
      <c r="R7581" s="163">
        <f t="shared" si="1184"/>
        <v>1</v>
      </c>
      <c r="S7581" s="161">
        <f t="shared" si="1185"/>
        <v>9000000</v>
      </c>
      <c r="T7581" s="162">
        <f t="shared" si="1186"/>
        <v>190.61112974780954</v>
      </c>
      <c r="U7581" s="162">
        <f t="shared" si="1187"/>
        <v>114.67278899580313</v>
      </c>
      <c r="V7581" s="163">
        <f t="shared" si="1188"/>
        <v>1</v>
      </c>
      <c r="W7581" s="164">
        <f t="shared" si="1189"/>
        <v>557390301.26640117</v>
      </c>
      <c r="X7581" s="164">
        <f t="shared" si="1190"/>
        <v>533445066.7680577</v>
      </c>
    </row>
    <row r="7582" spans="10:24" x14ac:dyDescent="0.25">
      <c r="J7582">
        <v>7579</v>
      </c>
      <c r="K7582" s="43">
        <v>0.72175300699004497</v>
      </c>
      <c r="L7582">
        <v>0.84103620203991325</v>
      </c>
      <c r="M7582">
        <v>0.87602719777370552</v>
      </c>
      <c r="N7582" s="44">
        <v>0.11829664652187766</v>
      </c>
      <c r="O7582" s="161">
        <f t="shared" si="1181"/>
        <v>6000000</v>
      </c>
      <c r="P7582" s="162">
        <f t="shared" si="1182"/>
        <v>194.98088523541884</v>
      </c>
      <c r="Q7582" s="162">
        <f t="shared" si="1183"/>
        <v>158.10707445661455</v>
      </c>
      <c r="R7582" s="163">
        <f t="shared" si="1184"/>
        <v>1</v>
      </c>
      <c r="S7582" s="161">
        <f t="shared" si="1185"/>
        <v>7000000</v>
      </c>
      <c r="T7582" s="162">
        <f t="shared" si="1186"/>
        <v>194.99362841180627</v>
      </c>
      <c r="U7582" s="162">
        <f t="shared" si="1187"/>
        <v>136.55353722830728</v>
      </c>
      <c r="V7582" s="163">
        <f t="shared" si="1188"/>
        <v>0.9</v>
      </c>
      <c r="W7582" s="164">
        <f t="shared" si="1189"/>
        <v>171242864.67282569</v>
      </c>
      <c r="X7582" s="164">
        <f t="shared" si="1190"/>
        <v>218172574.45604366</v>
      </c>
    </row>
    <row r="7583" spans="10:24" x14ac:dyDescent="0.25">
      <c r="J7583">
        <v>7580</v>
      </c>
      <c r="K7583" s="43">
        <v>0.45334269065980926</v>
      </c>
      <c r="L7583">
        <v>0.494008514181703</v>
      </c>
      <c r="M7583">
        <v>0.95458930361166416</v>
      </c>
      <c r="N7583" s="44">
        <v>0.7841775538140684</v>
      </c>
      <c r="O7583" s="161">
        <f t="shared" si="1181"/>
        <v>5000000</v>
      </c>
      <c r="P7583" s="162">
        <f t="shared" si="1182"/>
        <v>179.77471511430841</v>
      </c>
      <c r="Q7583" s="162">
        <f t="shared" si="1183"/>
        <v>168.82161379024521</v>
      </c>
      <c r="R7583" s="163">
        <f t="shared" si="1184"/>
        <v>1</v>
      </c>
      <c r="S7583" s="161">
        <f t="shared" si="1185"/>
        <v>6000000</v>
      </c>
      <c r="T7583" s="162">
        <f t="shared" si="1186"/>
        <v>189.92490503810279</v>
      </c>
      <c r="U7583" s="162">
        <f t="shared" si="1187"/>
        <v>141.91080689512262</v>
      </c>
      <c r="V7583" s="163">
        <f t="shared" si="1188"/>
        <v>1</v>
      </c>
      <c r="W7583" s="164">
        <f t="shared" si="1189"/>
        <v>4765506.6203159913</v>
      </c>
      <c r="X7583" s="164">
        <f t="shared" si="1190"/>
        <v>138084588.85788107</v>
      </c>
    </row>
    <row r="7584" spans="10:24" x14ac:dyDescent="0.25">
      <c r="J7584">
        <v>7581</v>
      </c>
      <c r="K7584" s="43">
        <v>0.52642839337375236</v>
      </c>
      <c r="L7584">
        <v>0.24385131496253454</v>
      </c>
      <c r="M7584">
        <v>0.23494364489215758</v>
      </c>
      <c r="N7584" s="44">
        <v>0.62557994147182783</v>
      </c>
      <c r="O7584" s="161">
        <f t="shared" si="1181"/>
        <v>5000000</v>
      </c>
      <c r="P7584" s="162">
        <f t="shared" si="1182"/>
        <v>169.59048843786277</v>
      </c>
      <c r="Q7584" s="162">
        <f t="shared" si="1183"/>
        <v>120.54675097574068</v>
      </c>
      <c r="R7584" s="163">
        <f t="shared" si="1184"/>
        <v>1</v>
      </c>
      <c r="S7584" s="161">
        <f t="shared" si="1185"/>
        <v>6000000</v>
      </c>
      <c r="T7584" s="162">
        <f t="shared" si="1186"/>
        <v>186.53016281262092</v>
      </c>
      <c r="U7584" s="162">
        <f t="shared" si="1187"/>
        <v>117.77337548787034</v>
      </c>
      <c r="V7584" s="163">
        <f t="shared" si="1188"/>
        <v>1</v>
      </c>
      <c r="W7584" s="164">
        <f t="shared" si="1189"/>
        <v>195218687.31061047</v>
      </c>
      <c r="X7584" s="164">
        <f t="shared" si="1190"/>
        <v>262540723.94850343</v>
      </c>
    </row>
    <row r="7585" spans="10:24" x14ac:dyDescent="0.25">
      <c r="J7585">
        <v>7582</v>
      </c>
      <c r="K7585" s="43">
        <v>0.94296060098569889</v>
      </c>
      <c r="L7585">
        <v>0.7525802682323296</v>
      </c>
      <c r="M7585">
        <v>0.52634998914020503</v>
      </c>
      <c r="N7585" s="44">
        <v>0.73748433873279062</v>
      </c>
      <c r="O7585" s="161">
        <f t="shared" si="1181"/>
        <v>7000000</v>
      </c>
      <c r="P7585" s="162">
        <f t="shared" si="1182"/>
        <v>190.23947868750454</v>
      </c>
      <c r="Q7585" s="162">
        <f t="shared" si="1183"/>
        <v>136.32195450904027</v>
      </c>
      <c r="R7585" s="163">
        <f t="shared" si="1184"/>
        <v>1</v>
      </c>
      <c r="S7585" s="161">
        <f t="shared" si="1185"/>
        <v>9000000</v>
      </c>
      <c r="T7585" s="162">
        <f t="shared" si="1186"/>
        <v>193.41315956250151</v>
      </c>
      <c r="U7585" s="162">
        <f t="shared" si="1187"/>
        <v>125.66097725452013</v>
      </c>
      <c r="V7585" s="163">
        <f t="shared" si="1188"/>
        <v>1</v>
      </c>
      <c r="W7585" s="164">
        <f t="shared" si="1189"/>
        <v>327422669.24924994</v>
      </c>
      <c r="X7585" s="164">
        <f t="shared" si="1190"/>
        <v>459769640.77183235</v>
      </c>
    </row>
    <row r="7586" spans="10:24" x14ac:dyDescent="0.25">
      <c r="J7586">
        <v>7583</v>
      </c>
      <c r="K7586" s="43">
        <v>0.56905134047468053</v>
      </c>
      <c r="L7586">
        <v>0.10363628386082135</v>
      </c>
      <c r="M7586">
        <v>0.30486523402028398</v>
      </c>
      <c r="N7586" s="44">
        <v>0.8315040979010575</v>
      </c>
      <c r="O7586" s="161">
        <f t="shared" si="1181"/>
        <v>6000000</v>
      </c>
      <c r="P7586" s="162">
        <f t="shared" si="1182"/>
        <v>161.08348946922663</v>
      </c>
      <c r="Q7586" s="162">
        <f t="shared" si="1183"/>
        <v>124.79083532063403</v>
      </c>
      <c r="R7586" s="163">
        <f t="shared" si="1184"/>
        <v>1</v>
      </c>
      <c r="S7586" s="161">
        <f t="shared" si="1185"/>
        <v>6000000</v>
      </c>
      <c r="T7586" s="162">
        <f t="shared" si="1186"/>
        <v>183.69449648974222</v>
      </c>
      <c r="U7586" s="162">
        <f t="shared" si="1187"/>
        <v>119.89541766031701</v>
      </c>
      <c r="V7586" s="163">
        <f t="shared" si="1188"/>
        <v>1</v>
      </c>
      <c r="W7586" s="164">
        <f t="shared" si="1189"/>
        <v>167755924.89155564</v>
      </c>
      <c r="X7586" s="164">
        <f t="shared" si="1190"/>
        <v>232794472.97655129</v>
      </c>
    </row>
    <row r="7587" spans="10:24" x14ac:dyDescent="0.25">
      <c r="J7587">
        <v>7584</v>
      </c>
      <c r="K7587" s="43">
        <v>0.85404097945373958</v>
      </c>
      <c r="L7587">
        <v>0.23348618202165528</v>
      </c>
      <c r="M7587">
        <v>0.1659834277611415</v>
      </c>
      <c r="N7587" s="44">
        <v>0.78459477542708123</v>
      </c>
      <c r="O7587" s="161">
        <f t="shared" si="1181"/>
        <v>7000000</v>
      </c>
      <c r="P7587" s="162">
        <f t="shared" si="1182"/>
        <v>169.08878959071922</v>
      </c>
      <c r="Q7587" s="162">
        <f t="shared" si="1183"/>
        <v>115.59680441653433</v>
      </c>
      <c r="R7587" s="163">
        <f t="shared" si="1184"/>
        <v>1</v>
      </c>
      <c r="S7587" s="161">
        <f t="shared" si="1185"/>
        <v>7000000</v>
      </c>
      <c r="T7587" s="162">
        <f t="shared" si="1186"/>
        <v>186.36292986357307</v>
      </c>
      <c r="U7587" s="162">
        <f t="shared" si="1187"/>
        <v>115.29840220826716</v>
      </c>
      <c r="V7587" s="163">
        <f t="shared" si="1188"/>
        <v>1</v>
      </c>
      <c r="W7587" s="164">
        <f t="shared" si="1189"/>
        <v>324443896.21929425</v>
      </c>
      <c r="X7587" s="164">
        <f t="shared" si="1190"/>
        <v>347451693.58714134</v>
      </c>
    </row>
    <row r="7588" spans="10:24" x14ac:dyDescent="0.25">
      <c r="J7588">
        <v>7585</v>
      </c>
      <c r="K7588" s="43">
        <v>6.2278627672108788E-2</v>
      </c>
      <c r="L7588">
        <v>1.7657605069608118E-2</v>
      </c>
      <c r="M7588">
        <v>0.77620249046519008</v>
      </c>
      <c r="N7588" s="44">
        <v>0.74257756074590386</v>
      </c>
      <c r="O7588" s="161">
        <f t="shared" si="1181"/>
        <v>2000000</v>
      </c>
      <c r="P7588" s="162">
        <f t="shared" si="1182"/>
        <v>148.42911761955574</v>
      </c>
      <c r="Q7588" s="162">
        <f t="shared" si="1183"/>
        <v>150.18861184404736</v>
      </c>
      <c r="R7588" s="163">
        <f t="shared" si="1184"/>
        <v>1</v>
      </c>
      <c r="S7588" s="161">
        <f t="shared" si="1185"/>
        <v>2000000</v>
      </c>
      <c r="T7588" s="162">
        <f t="shared" si="1186"/>
        <v>179.47637253985192</v>
      </c>
      <c r="U7588" s="162">
        <f t="shared" si="1187"/>
        <v>132.59430592202369</v>
      </c>
      <c r="V7588" s="163">
        <f t="shared" si="1188"/>
        <v>1</v>
      </c>
      <c r="W7588" s="164">
        <f t="shared" si="1189"/>
        <v>-53518988.448983237</v>
      </c>
      <c r="X7588" s="164">
        <f t="shared" si="1190"/>
        <v>-56235866.764343545</v>
      </c>
    </row>
    <row r="7589" spans="10:24" x14ac:dyDescent="0.25">
      <c r="J7589">
        <v>7586</v>
      </c>
      <c r="K7589" s="43">
        <v>0.66787458243720732</v>
      </c>
      <c r="L7589">
        <v>0.80449074079917227</v>
      </c>
      <c r="M7589">
        <v>0.51421638880949694</v>
      </c>
      <c r="N7589" s="44">
        <v>0.34884118254307817</v>
      </c>
      <c r="O7589" s="161">
        <f t="shared" si="1181"/>
        <v>6000000</v>
      </c>
      <c r="P7589" s="162">
        <f t="shared" si="1182"/>
        <v>192.86657607183946</v>
      </c>
      <c r="Q7589" s="162">
        <f t="shared" si="1183"/>
        <v>135.7128549501048</v>
      </c>
      <c r="R7589" s="163">
        <f t="shared" si="1184"/>
        <v>1</v>
      </c>
      <c r="S7589" s="161">
        <f t="shared" si="1185"/>
        <v>7000000</v>
      </c>
      <c r="T7589" s="162">
        <f t="shared" si="1186"/>
        <v>194.28885869061315</v>
      </c>
      <c r="U7589" s="162">
        <f t="shared" si="1187"/>
        <v>125.3564274750524</v>
      </c>
      <c r="V7589" s="163">
        <f t="shared" si="1188"/>
        <v>1</v>
      </c>
      <c r="W7589" s="164">
        <f t="shared" si="1189"/>
        <v>292922326.73040795</v>
      </c>
      <c r="X7589" s="164">
        <f t="shared" si="1190"/>
        <v>332527018.50892526</v>
      </c>
    </row>
    <row r="7590" spans="10:24" x14ac:dyDescent="0.25">
      <c r="J7590">
        <v>7587</v>
      </c>
      <c r="K7590" s="43">
        <v>0.44602386701503405</v>
      </c>
      <c r="L7590">
        <v>0.6197258544844475</v>
      </c>
      <c r="M7590">
        <v>0.10348222621184711</v>
      </c>
      <c r="N7590" s="44">
        <v>0.76969325113821452</v>
      </c>
      <c r="O7590" s="161">
        <f t="shared" si="1181"/>
        <v>5000000</v>
      </c>
      <c r="P7590" s="162">
        <f t="shared" si="1182"/>
        <v>184.57141294739739</v>
      </c>
      <c r="Q7590" s="162">
        <f t="shared" si="1183"/>
        <v>109.76087071427094</v>
      </c>
      <c r="R7590" s="163">
        <f t="shared" si="1184"/>
        <v>1</v>
      </c>
      <c r="S7590" s="161">
        <f t="shared" si="1185"/>
        <v>6000000</v>
      </c>
      <c r="T7590" s="162">
        <f t="shared" si="1186"/>
        <v>191.52380431579914</v>
      </c>
      <c r="U7590" s="162">
        <f t="shared" si="1187"/>
        <v>112.38043535713547</v>
      </c>
      <c r="V7590" s="163">
        <f t="shared" si="1188"/>
        <v>1</v>
      </c>
      <c r="W7590" s="164">
        <f t="shared" si="1189"/>
        <v>324052711.16563225</v>
      </c>
      <c r="X7590" s="164">
        <f t="shared" si="1190"/>
        <v>324860213.75198203</v>
      </c>
    </row>
    <row r="7591" spans="10:24" x14ac:dyDescent="0.25">
      <c r="J7591">
        <v>7588</v>
      </c>
      <c r="K7591" s="43">
        <v>0.41022019926447795</v>
      </c>
      <c r="L7591">
        <v>0.55097241799912622</v>
      </c>
      <c r="M7591">
        <v>3.2535015781872123E-2</v>
      </c>
      <c r="N7591" s="44">
        <v>0.12867962447281744</v>
      </c>
      <c r="O7591" s="161">
        <f t="shared" si="1181"/>
        <v>5000000</v>
      </c>
      <c r="P7591" s="162">
        <f t="shared" si="1182"/>
        <v>181.92177810303676</v>
      </c>
      <c r="Q7591" s="162">
        <f t="shared" si="1183"/>
        <v>98.104466468400645</v>
      </c>
      <c r="R7591" s="163">
        <f t="shared" si="1184"/>
        <v>1</v>
      </c>
      <c r="S7591" s="161">
        <f t="shared" si="1185"/>
        <v>6000000</v>
      </c>
      <c r="T7591" s="162">
        <f t="shared" si="1186"/>
        <v>190.64059270101225</v>
      </c>
      <c r="U7591" s="162">
        <f t="shared" si="1187"/>
        <v>106.55223323420032</v>
      </c>
      <c r="V7591" s="163">
        <f t="shared" si="1188"/>
        <v>0.9</v>
      </c>
      <c r="W7591" s="164">
        <f t="shared" si="1189"/>
        <v>369086558.17318058</v>
      </c>
      <c r="X7591" s="164">
        <f t="shared" si="1190"/>
        <v>304077141.12078446</v>
      </c>
    </row>
    <row r="7592" spans="10:24" x14ac:dyDescent="0.25">
      <c r="J7592">
        <v>7589</v>
      </c>
      <c r="K7592" s="43">
        <v>0.80566942126086327</v>
      </c>
      <c r="L7592">
        <v>0.10935832104713461</v>
      </c>
      <c r="M7592">
        <v>0.20363655148422066</v>
      </c>
      <c r="N7592" s="44">
        <v>0.93449005669007223</v>
      </c>
      <c r="O7592" s="161">
        <f t="shared" si="1181"/>
        <v>7000000</v>
      </c>
      <c r="P7592" s="162">
        <f t="shared" si="1182"/>
        <v>161.5507825689271</v>
      </c>
      <c r="Q7592" s="162">
        <f t="shared" si="1183"/>
        <v>118.42596173798329</v>
      </c>
      <c r="R7592" s="163">
        <f t="shared" si="1184"/>
        <v>1</v>
      </c>
      <c r="S7592" s="161">
        <f t="shared" si="1185"/>
        <v>7000000</v>
      </c>
      <c r="T7592" s="162">
        <f t="shared" si="1186"/>
        <v>183.85026085630903</v>
      </c>
      <c r="U7592" s="162">
        <f t="shared" si="1187"/>
        <v>116.71298086899165</v>
      </c>
      <c r="V7592" s="163">
        <f t="shared" si="1188"/>
        <v>1</v>
      </c>
      <c r="W7592" s="164">
        <f t="shared" si="1189"/>
        <v>251873745.8166067</v>
      </c>
      <c r="X7592" s="164">
        <f t="shared" si="1190"/>
        <v>319960959.91122168</v>
      </c>
    </row>
    <row r="7593" spans="10:24" x14ac:dyDescent="0.25">
      <c r="J7593">
        <v>7590</v>
      </c>
      <c r="K7593" s="43">
        <v>0.9912700948794112</v>
      </c>
      <c r="L7593">
        <v>0.20102762757527859</v>
      </c>
      <c r="M7593">
        <v>0.77549235711383735</v>
      </c>
      <c r="N7593" s="44">
        <v>0.52977858998168947</v>
      </c>
      <c r="O7593" s="161">
        <f t="shared" si="1181"/>
        <v>9000000</v>
      </c>
      <c r="P7593" s="162">
        <f t="shared" si="1182"/>
        <v>167.43065571377625</v>
      </c>
      <c r="Q7593" s="162">
        <f t="shared" si="1183"/>
        <v>150.14115430023159</v>
      </c>
      <c r="R7593" s="163">
        <f t="shared" si="1184"/>
        <v>1</v>
      </c>
      <c r="S7593" s="161">
        <f t="shared" si="1185"/>
        <v>9000000</v>
      </c>
      <c r="T7593" s="162">
        <f t="shared" si="1186"/>
        <v>185.81021857125876</v>
      </c>
      <c r="U7593" s="162">
        <f t="shared" si="1187"/>
        <v>132.57057715011581</v>
      </c>
      <c r="V7593" s="163">
        <f t="shared" si="1188"/>
        <v>1</v>
      </c>
      <c r="W7593" s="164">
        <f t="shared" si="1189"/>
        <v>105605512.72190189</v>
      </c>
      <c r="X7593" s="164">
        <f t="shared" si="1190"/>
        <v>329156772.79028654</v>
      </c>
    </row>
    <row r="7594" spans="10:24" x14ac:dyDescent="0.25">
      <c r="J7594">
        <v>7591</v>
      </c>
      <c r="K7594" s="43">
        <v>0.46876181074768863</v>
      </c>
      <c r="L7594">
        <v>8.8508206423675184E-2</v>
      </c>
      <c r="M7594">
        <v>0.25118248568476875</v>
      </c>
      <c r="N7594" s="44">
        <v>0.59005256060084865</v>
      </c>
      <c r="O7594" s="161">
        <f t="shared" si="1181"/>
        <v>5000000</v>
      </c>
      <c r="P7594" s="162">
        <f t="shared" si="1182"/>
        <v>159.75002010677312</v>
      </c>
      <c r="Q7594" s="162">
        <f t="shared" si="1183"/>
        <v>121.58453438630269</v>
      </c>
      <c r="R7594" s="163">
        <f t="shared" si="1184"/>
        <v>1</v>
      </c>
      <c r="S7594" s="161">
        <f t="shared" si="1185"/>
        <v>6000000</v>
      </c>
      <c r="T7594" s="162">
        <f t="shared" si="1186"/>
        <v>183.25000670225771</v>
      </c>
      <c r="U7594" s="162">
        <f t="shared" si="1187"/>
        <v>118.29226719315135</v>
      </c>
      <c r="V7594" s="163">
        <f t="shared" si="1188"/>
        <v>1</v>
      </c>
      <c r="W7594" s="164">
        <f t="shared" si="1189"/>
        <v>140827428.60235214</v>
      </c>
      <c r="X7594" s="164">
        <f t="shared" si="1190"/>
        <v>239746437.05463815</v>
      </c>
    </row>
    <row r="7595" spans="10:24" x14ac:dyDescent="0.25">
      <c r="J7595">
        <v>7592</v>
      </c>
      <c r="K7595" s="43">
        <v>0.14713489911787891</v>
      </c>
      <c r="L7595">
        <v>0.62642816780059163</v>
      </c>
      <c r="M7595">
        <v>0.53018095058061443</v>
      </c>
      <c r="N7595" s="44">
        <v>0.33174980668109877</v>
      </c>
      <c r="O7595" s="161">
        <f t="shared" si="1181"/>
        <v>2000000</v>
      </c>
      <c r="P7595" s="162">
        <f t="shared" si="1182"/>
        <v>184.83611920823947</v>
      </c>
      <c r="Q7595" s="162">
        <f t="shared" si="1183"/>
        <v>136.5144946488887</v>
      </c>
      <c r="R7595" s="163">
        <f t="shared" si="1184"/>
        <v>1</v>
      </c>
      <c r="S7595" s="161">
        <f t="shared" si="1185"/>
        <v>2000000</v>
      </c>
      <c r="T7595" s="162">
        <f t="shared" si="1186"/>
        <v>191.61203973607982</v>
      </c>
      <c r="U7595" s="162">
        <f t="shared" si="1187"/>
        <v>125.75724732444435</v>
      </c>
      <c r="V7595" s="163">
        <f t="shared" si="1188"/>
        <v>1</v>
      </c>
      <c r="W7595" s="164">
        <f t="shared" si="1189"/>
        <v>46643249.118701532</v>
      </c>
      <c r="X7595" s="164">
        <f t="shared" si="1190"/>
        <v>-18290415.176729053</v>
      </c>
    </row>
    <row r="7596" spans="10:24" x14ac:dyDescent="0.25">
      <c r="J7596">
        <v>7593</v>
      </c>
      <c r="K7596" s="43">
        <v>0.90610162918983128</v>
      </c>
      <c r="L7596">
        <v>0.61516971143151589</v>
      </c>
      <c r="M7596">
        <v>5.6618611732862534E-2</v>
      </c>
      <c r="N7596" s="44">
        <v>0.21968719470233955</v>
      </c>
      <c r="O7596" s="161">
        <f t="shared" si="1181"/>
        <v>7000000</v>
      </c>
      <c r="P7596" s="162">
        <f t="shared" si="1182"/>
        <v>184.39228357650003</v>
      </c>
      <c r="Q7596" s="162">
        <f t="shared" si="1183"/>
        <v>103.3238228886016</v>
      </c>
      <c r="R7596" s="163">
        <f t="shared" si="1184"/>
        <v>1</v>
      </c>
      <c r="S7596" s="161">
        <f t="shared" si="1185"/>
        <v>9000000</v>
      </c>
      <c r="T7596" s="162">
        <f t="shared" si="1186"/>
        <v>191.4640945255</v>
      </c>
      <c r="U7596" s="162">
        <f t="shared" si="1187"/>
        <v>109.1619114443008</v>
      </c>
      <c r="V7596" s="163">
        <f t="shared" si="1188"/>
        <v>1</v>
      </c>
      <c r="W7596" s="164">
        <f t="shared" si="1189"/>
        <v>517479224.81528902</v>
      </c>
      <c r="X7596" s="164">
        <f t="shared" si="1190"/>
        <v>590719647.73079288</v>
      </c>
    </row>
    <row r="7597" spans="10:24" x14ac:dyDescent="0.25">
      <c r="J7597">
        <v>7594</v>
      </c>
      <c r="K7597" s="43">
        <v>3.3173887735648777E-2</v>
      </c>
      <c r="L7597">
        <v>0.53345180282934568</v>
      </c>
      <c r="M7597">
        <v>0.46748139640056319</v>
      </c>
      <c r="N7597" s="44">
        <v>0.72566102644375652</v>
      </c>
      <c r="O7597" s="161">
        <f t="shared" si="1181"/>
        <v>1000000</v>
      </c>
      <c r="P7597" s="162">
        <f t="shared" si="1182"/>
        <v>181.2592460615403</v>
      </c>
      <c r="Q7597" s="162">
        <f t="shared" si="1183"/>
        <v>133.36794948659687</v>
      </c>
      <c r="R7597" s="163">
        <f t="shared" si="1184"/>
        <v>1</v>
      </c>
      <c r="S7597" s="161">
        <f t="shared" si="1185"/>
        <v>1000000</v>
      </c>
      <c r="T7597" s="162">
        <f t="shared" si="1186"/>
        <v>190.41974868718009</v>
      </c>
      <c r="U7597" s="162">
        <f t="shared" si="1187"/>
        <v>124.18397474329844</v>
      </c>
      <c r="V7597" s="163">
        <f t="shared" si="1188"/>
        <v>1</v>
      </c>
      <c r="W7597" s="164">
        <f t="shared" si="1189"/>
        <v>-2108703.4250565767</v>
      </c>
      <c r="X7597" s="164">
        <f t="shared" si="1190"/>
        <v>-83764226.056118339</v>
      </c>
    </row>
    <row r="7598" spans="10:24" x14ac:dyDescent="0.25">
      <c r="J7598">
        <v>7595</v>
      </c>
      <c r="K7598" s="43">
        <v>0.31232730579016521</v>
      </c>
      <c r="L7598">
        <v>0.33125351379476264</v>
      </c>
      <c r="M7598">
        <v>0.31865659885430275</v>
      </c>
      <c r="N7598" s="44">
        <v>0.62924625494887532</v>
      </c>
      <c r="O7598" s="161">
        <f t="shared" si="1181"/>
        <v>5000000</v>
      </c>
      <c r="P7598" s="162">
        <f t="shared" si="1182"/>
        <v>173.45318297922068</v>
      </c>
      <c r="Q7598" s="162">
        <f t="shared" si="1183"/>
        <v>125.57082576944597</v>
      </c>
      <c r="R7598" s="163">
        <f t="shared" si="1184"/>
        <v>1</v>
      </c>
      <c r="S7598" s="161">
        <f t="shared" si="1185"/>
        <v>6000000</v>
      </c>
      <c r="T7598" s="162">
        <f t="shared" si="1186"/>
        <v>187.81772765974023</v>
      </c>
      <c r="U7598" s="162">
        <f t="shared" si="1187"/>
        <v>120.28541288472299</v>
      </c>
      <c r="V7598" s="163">
        <f t="shared" si="1188"/>
        <v>1</v>
      </c>
      <c r="W7598" s="164">
        <f t="shared" si="1189"/>
        <v>189411786.04887354</v>
      </c>
      <c r="X7598" s="164">
        <f t="shared" si="1190"/>
        <v>255193888.65010345</v>
      </c>
    </row>
    <row r="7599" spans="10:24" x14ac:dyDescent="0.25">
      <c r="J7599">
        <v>7596</v>
      </c>
      <c r="K7599" s="43">
        <v>0.69524621223646776</v>
      </c>
      <c r="L7599">
        <v>0.86781482364979079</v>
      </c>
      <c r="M7599">
        <v>0.89001861868871124</v>
      </c>
      <c r="N7599" s="44">
        <v>0.68670547177908858</v>
      </c>
      <c r="O7599" s="161">
        <f t="shared" si="1181"/>
        <v>6000000</v>
      </c>
      <c r="P7599" s="162">
        <f t="shared" si="1182"/>
        <v>196.74181470435275</v>
      </c>
      <c r="Q7599" s="162">
        <f t="shared" si="1183"/>
        <v>159.53254285791067</v>
      </c>
      <c r="R7599" s="163">
        <f t="shared" si="1184"/>
        <v>1</v>
      </c>
      <c r="S7599" s="161">
        <f t="shared" si="1185"/>
        <v>7000000</v>
      </c>
      <c r="T7599" s="162">
        <f t="shared" si="1186"/>
        <v>195.58060490145093</v>
      </c>
      <c r="U7599" s="162">
        <f t="shared" si="1187"/>
        <v>137.26627142895535</v>
      </c>
      <c r="V7599" s="163">
        <f t="shared" si="1188"/>
        <v>1</v>
      </c>
      <c r="W7599" s="164">
        <f t="shared" si="1189"/>
        <v>173255631.07865247</v>
      </c>
      <c r="X7599" s="164">
        <f t="shared" si="1190"/>
        <v>258200334.30746901</v>
      </c>
    </row>
    <row r="7600" spans="10:24" x14ac:dyDescent="0.25">
      <c r="J7600">
        <v>7597</v>
      </c>
      <c r="K7600" s="43">
        <v>0.9186738646841498</v>
      </c>
      <c r="L7600">
        <v>0.34349325105686246</v>
      </c>
      <c r="M7600">
        <v>0.74568927882972103</v>
      </c>
      <c r="N7600" s="44">
        <v>0.47264552569879181</v>
      </c>
      <c r="O7600" s="161">
        <f t="shared" si="1181"/>
        <v>7000000</v>
      </c>
      <c r="P7600" s="162">
        <f t="shared" si="1182"/>
        <v>173.95578047368477</v>
      </c>
      <c r="Q7600" s="162">
        <f t="shared" si="1183"/>
        <v>148.21971530713458</v>
      </c>
      <c r="R7600" s="163">
        <f t="shared" si="1184"/>
        <v>1</v>
      </c>
      <c r="S7600" s="161">
        <f t="shared" si="1185"/>
        <v>9000000</v>
      </c>
      <c r="T7600" s="162">
        <f t="shared" si="1186"/>
        <v>187.98526015789491</v>
      </c>
      <c r="U7600" s="162">
        <f t="shared" si="1187"/>
        <v>131.60985765356727</v>
      </c>
      <c r="V7600" s="163">
        <f t="shared" si="1188"/>
        <v>1</v>
      </c>
      <c r="W7600" s="164">
        <f t="shared" si="1189"/>
        <v>130152456.16585132</v>
      </c>
      <c r="X7600" s="164">
        <f t="shared" si="1190"/>
        <v>357378622.53894877</v>
      </c>
    </row>
    <row r="7601" spans="10:24" x14ac:dyDescent="0.25">
      <c r="J7601">
        <v>7598</v>
      </c>
      <c r="K7601" s="43">
        <v>0.22415014038846803</v>
      </c>
      <c r="L7601">
        <v>0.8070972653950983</v>
      </c>
      <c r="M7601">
        <v>0.43924972214949276</v>
      </c>
      <c r="N7601" s="44">
        <v>0.33701257271133434</v>
      </c>
      <c r="O7601" s="161">
        <f t="shared" si="1181"/>
        <v>2000000</v>
      </c>
      <c r="P7601" s="162">
        <f t="shared" si="1182"/>
        <v>193.00873840851202</v>
      </c>
      <c r="Q7601" s="162">
        <f t="shared" si="1183"/>
        <v>131.94256576198981</v>
      </c>
      <c r="R7601" s="163">
        <f t="shared" si="1184"/>
        <v>1</v>
      </c>
      <c r="S7601" s="161">
        <f t="shared" si="1185"/>
        <v>5000000</v>
      </c>
      <c r="T7601" s="162">
        <f t="shared" si="1186"/>
        <v>194.33624613617067</v>
      </c>
      <c r="U7601" s="162">
        <f t="shared" si="1187"/>
        <v>123.47128288099491</v>
      </c>
      <c r="V7601" s="163">
        <f t="shared" si="1188"/>
        <v>1</v>
      </c>
      <c r="W7601" s="164">
        <f t="shared" si="1189"/>
        <v>72132345.293044403</v>
      </c>
      <c r="X7601" s="164">
        <f t="shared" si="1190"/>
        <v>204324816.27587885</v>
      </c>
    </row>
    <row r="7602" spans="10:24" x14ac:dyDescent="0.25">
      <c r="J7602">
        <v>7599</v>
      </c>
      <c r="K7602" s="43">
        <v>4.7962573204778258E-2</v>
      </c>
      <c r="L7602">
        <v>0.36876999067341321</v>
      </c>
      <c r="M7602">
        <v>0.20909892171698607</v>
      </c>
      <c r="N7602" s="44">
        <v>3.9388477088256213E-2</v>
      </c>
      <c r="O7602" s="161">
        <f t="shared" si="1181"/>
        <v>1000000</v>
      </c>
      <c r="P7602" s="162">
        <f t="shared" si="1182"/>
        <v>174.97330767733408</v>
      </c>
      <c r="Q7602" s="162">
        <f t="shared" si="1183"/>
        <v>118.80896481590622</v>
      </c>
      <c r="R7602" s="163">
        <f t="shared" si="1184"/>
        <v>1</v>
      </c>
      <c r="S7602" s="161">
        <f t="shared" si="1185"/>
        <v>1000000</v>
      </c>
      <c r="T7602" s="162">
        <f t="shared" si="1186"/>
        <v>188.32443589244468</v>
      </c>
      <c r="U7602" s="162">
        <f t="shared" si="1187"/>
        <v>116.90448240795311</v>
      </c>
      <c r="V7602" s="163">
        <f t="shared" si="1188"/>
        <v>0.9</v>
      </c>
      <c r="W7602" s="164">
        <f t="shared" si="1189"/>
        <v>6164342.8614278585</v>
      </c>
      <c r="X7602" s="164">
        <f t="shared" si="1190"/>
        <v>-85722041.863957584</v>
      </c>
    </row>
    <row r="7603" spans="10:24" x14ac:dyDescent="0.25">
      <c r="J7603">
        <v>7600</v>
      </c>
      <c r="K7603" s="43">
        <v>0.39949956189245894</v>
      </c>
      <c r="L7603">
        <v>0.84146205100339133</v>
      </c>
      <c r="M7603">
        <v>0.24599713349986696</v>
      </c>
      <c r="N7603" s="44">
        <v>7.4295939335194738E-2</v>
      </c>
      <c r="O7603" s="161">
        <f t="shared" si="1181"/>
        <v>5000000</v>
      </c>
      <c r="P7603" s="162">
        <f t="shared" si="1182"/>
        <v>195.00727361024707</v>
      </c>
      <c r="Q7603" s="162">
        <f t="shared" si="1183"/>
        <v>121.2571922943423</v>
      </c>
      <c r="R7603" s="163">
        <f t="shared" si="1184"/>
        <v>1</v>
      </c>
      <c r="S7603" s="161">
        <f t="shared" si="1185"/>
        <v>6000000</v>
      </c>
      <c r="T7603" s="162">
        <f t="shared" si="1186"/>
        <v>195.00242453674903</v>
      </c>
      <c r="U7603" s="162">
        <f t="shared" si="1187"/>
        <v>118.12859614717115</v>
      </c>
      <c r="V7603" s="163">
        <f t="shared" si="1188"/>
        <v>0.9</v>
      </c>
      <c r="W7603" s="164">
        <f t="shared" si="1189"/>
        <v>318750406.5795238</v>
      </c>
      <c r="X7603" s="164">
        <f t="shared" si="1190"/>
        <v>265118673.30372059</v>
      </c>
    </row>
    <row r="7604" spans="10:24" x14ac:dyDescent="0.25">
      <c r="J7604">
        <v>7601</v>
      </c>
      <c r="K7604" s="43">
        <v>0.54096402326738391</v>
      </c>
      <c r="L7604">
        <v>0.99518437196749909</v>
      </c>
      <c r="M7604">
        <v>0.76945340342548718</v>
      </c>
      <c r="N7604" s="44">
        <v>0.31610031118753013</v>
      </c>
      <c r="O7604" s="161">
        <f t="shared" si="1181"/>
        <v>5000000</v>
      </c>
      <c r="P7604" s="162">
        <f t="shared" si="1182"/>
        <v>218.831917033461</v>
      </c>
      <c r="Q7604" s="162">
        <f t="shared" si="1183"/>
        <v>149.74095890686294</v>
      </c>
      <c r="R7604" s="163">
        <f t="shared" si="1184"/>
        <v>1</v>
      </c>
      <c r="S7604" s="161">
        <f t="shared" si="1185"/>
        <v>6000000</v>
      </c>
      <c r="T7604" s="162">
        <f t="shared" si="1186"/>
        <v>202.94397234448701</v>
      </c>
      <c r="U7604" s="162">
        <f t="shared" si="1187"/>
        <v>132.37047945343147</v>
      </c>
      <c r="V7604" s="163">
        <f t="shared" si="1188"/>
        <v>1</v>
      </c>
      <c r="W7604" s="164">
        <f t="shared" si="1189"/>
        <v>295454790.63299024</v>
      </c>
      <c r="X7604" s="164">
        <f t="shared" si="1190"/>
        <v>273440957.34633321</v>
      </c>
    </row>
    <row r="7605" spans="10:24" x14ac:dyDescent="0.25">
      <c r="J7605">
        <v>7602</v>
      </c>
      <c r="K7605" s="43">
        <v>0.76660061503305987</v>
      </c>
      <c r="L7605">
        <v>9.1850801105887614E-2</v>
      </c>
      <c r="M7605">
        <v>0.98028925974689562</v>
      </c>
      <c r="N7605" s="44">
        <v>0.27858939385390746</v>
      </c>
      <c r="O7605" s="161">
        <f t="shared" si="1181"/>
        <v>7000000</v>
      </c>
      <c r="P7605" s="162">
        <f t="shared" si="1182"/>
        <v>160.05834330311575</v>
      </c>
      <c r="Q7605" s="162">
        <f t="shared" si="1183"/>
        <v>176.1952020452224</v>
      </c>
      <c r="R7605" s="163">
        <f t="shared" si="1184"/>
        <v>1</v>
      </c>
      <c r="S7605" s="161">
        <f t="shared" si="1185"/>
        <v>7000000</v>
      </c>
      <c r="T7605" s="162">
        <f t="shared" si="1186"/>
        <v>183.35278110103857</v>
      </c>
      <c r="U7605" s="162">
        <f t="shared" si="1187"/>
        <v>145.5976010226112</v>
      </c>
      <c r="V7605" s="163">
        <f t="shared" si="1188"/>
        <v>1</v>
      </c>
      <c r="W7605" s="164">
        <f t="shared" si="1189"/>
        <v>-162958011.19474655</v>
      </c>
      <c r="X7605" s="164">
        <f t="shared" si="1190"/>
        <v>114286260.54899162</v>
      </c>
    </row>
    <row r="7606" spans="10:24" x14ac:dyDescent="0.25">
      <c r="J7606">
        <v>7603</v>
      </c>
      <c r="K7606" s="43">
        <v>0.58740474013013755</v>
      </c>
      <c r="L7606">
        <v>0.97122926198972814</v>
      </c>
      <c r="M7606">
        <v>0.39345301496458396</v>
      </c>
      <c r="N7606" s="44">
        <v>1.8436243267675456E-2</v>
      </c>
      <c r="O7606" s="161">
        <f t="shared" si="1181"/>
        <v>6000000</v>
      </c>
      <c r="P7606" s="162">
        <f t="shared" si="1182"/>
        <v>208.48762438276123</v>
      </c>
      <c r="Q7606" s="162">
        <f t="shared" si="1183"/>
        <v>129.59339070186041</v>
      </c>
      <c r="R7606" s="163">
        <f t="shared" si="1184"/>
        <v>1</v>
      </c>
      <c r="S7606" s="161">
        <f t="shared" si="1185"/>
        <v>6000000</v>
      </c>
      <c r="T7606" s="162">
        <f t="shared" si="1186"/>
        <v>199.49587479425375</v>
      </c>
      <c r="U7606" s="162">
        <f t="shared" si="1187"/>
        <v>122.29669535093021</v>
      </c>
      <c r="V7606" s="163">
        <f t="shared" si="1188"/>
        <v>0.05</v>
      </c>
      <c r="W7606" s="164">
        <f t="shared" si="1189"/>
        <v>423365402.08540487</v>
      </c>
      <c r="X7606" s="164">
        <f t="shared" si="1190"/>
        <v>-126840246.16700293</v>
      </c>
    </row>
    <row r="7607" spans="10:24" x14ac:dyDescent="0.25">
      <c r="J7607">
        <v>7604</v>
      </c>
      <c r="K7607" s="43">
        <v>0.35681094657422552</v>
      </c>
      <c r="L7607">
        <v>3.447711335169501E-2</v>
      </c>
      <c r="M7607">
        <v>0.74207292029019745</v>
      </c>
      <c r="N7607" s="44">
        <v>0.93041214883707757</v>
      </c>
      <c r="O7607" s="161">
        <f t="shared" si="1181"/>
        <v>5000000</v>
      </c>
      <c r="P7607" s="162">
        <f t="shared" si="1182"/>
        <v>152.71920666827828</v>
      </c>
      <c r="Q7607" s="162">
        <f t="shared" si="1183"/>
        <v>147.9949864249397</v>
      </c>
      <c r="R7607" s="163">
        <f t="shared" si="1184"/>
        <v>1</v>
      </c>
      <c r="S7607" s="161">
        <f t="shared" si="1185"/>
        <v>6000000</v>
      </c>
      <c r="T7607" s="162">
        <f t="shared" si="1186"/>
        <v>180.90640222275943</v>
      </c>
      <c r="U7607" s="162">
        <f t="shared" si="1187"/>
        <v>131.49749321246983</v>
      </c>
      <c r="V7607" s="163">
        <f t="shared" si="1188"/>
        <v>1</v>
      </c>
      <c r="W7607" s="164">
        <f t="shared" si="1189"/>
        <v>-26378898.783307109</v>
      </c>
      <c r="X7607" s="164">
        <f t="shared" si="1190"/>
        <v>146453454.06173754</v>
      </c>
    </row>
    <row r="7608" spans="10:24" x14ac:dyDescent="0.25">
      <c r="J7608">
        <v>7605</v>
      </c>
      <c r="K7608" s="43">
        <v>0.85294715464628656</v>
      </c>
      <c r="L7608">
        <v>0.17634394716670299</v>
      </c>
      <c r="M7608">
        <v>0.28133891827978585</v>
      </c>
      <c r="N7608" s="44">
        <v>0.93239334314912592</v>
      </c>
      <c r="O7608" s="161">
        <f t="shared" si="1181"/>
        <v>7000000</v>
      </c>
      <c r="P7608" s="162">
        <f t="shared" si="1182"/>
        <v>166.05917565340846</v>
      </c>
      <c r="Q7608" s="162">
        <f t="shared" si="1183"/>
        <v>123.42262793356159</v>
      </c>
      <c r="R7608" s="163">
        <f t="shared" si="1184"/>
        <v>1</v>
      </c>
      <c r="S7608" s="161">
        <f t="shared" si="1185"/>
        <v>7000000</v>
      </c>
      <c r="T7608" s="162">
        <f t="shared" si="1186"/>
        <v>185.35305855113614</v>
      </c>
      <c r="U7608" s="162">
        <f t="shared" si="1187"/>
        <v>119.21131396678079</v>
      </c>
      <c r="V7608" s="163">
        <f t="shared" si="1188"/>
        <v>1</v>
      </c>
      <c r="W7608" s="164">
        <f t="shared" si="1189"/>
        <v>248455834.03892809</v>
      </c>
      <c r="X7608" s="164">
        <f t="shared" si="1190"/>
        <v>312992212.09048748</v>
      </c>
    </row>
    <row r="7609" spans="10:24" x14ac:dyDescent="0.25">
      <c r="J7609">
        <v>7606</v>
      </c>
      <c r="K7609" s="43">
        <v>0.91332898148638586</v>
      </c>
      <c r="L7609">
        <v>0.70754225320850772</v>
      </c>
      <c r="M7609">
        <v>0.24208067282683465</v>
      </c>
      <c r="N7609" s="44">
        <v>0.47370566042216555</v>
      </c>
      <c r="O7609" s="161">
        <f t="shared" si="1181"/>
        <v>7000000</v>
      </c>
      <c r="P7609" s="162">
        <f t="shared" si="1182"/>
        <v>188.1932831143549</v>
      </c>
      <c r="Q7609" s="162">
        <f t="shared" si="1183"/>
        <v>121.00749423770297</v>
      </c>
      <c r="R7609" s="163">
        <f t="shared" si="1184"/>
        <v>1</v>
      </c>
      <c r="S7609" s="161">
        <f t="shared" si="1185"/>
        <v>9000000</v>
      </c>
      <c r="T7609" s="162">
        <f t="shared" si="1186"/>
        <v>192.73109437145163</v>
      </c>
      <c r="U7609" s="162">
        <f t="shared" si="1187"/>
        <v>118.00374711885149</v>
      </c>
      <c r="V7609" s="163">
        <f t="shared" si="1188"/>
        <v>1</v>
      </c>
      <c r="W7609" s="164">
        <f t="shared" si="1189"/>
        <v>420300522.13656348</v>
      </c>
      <c r="X7609" s="164">
        <f t="shared" si="1190"/>
        <v>522546125.27340126</v>
      </c>
    </row>
    <row r="7610" spans="10:24" x14ac:dyDescent="0.25">
      <c r="J7610">
        <v>7607</v>
      </c>
      <c r="K7610" s="43">
        <v>0.46328270913047087</v>
      </c>
      <c r="L7610">
        <v>0.71740887176559187</v>
      </c>
      <c r="M7610">
        <v>0.6208902646363208</v>
      </c>
      <c r="N7610" s="44">
        <v>6.9589810186724277E-3</v>
      </c>
      <c r="O7610" s="161">
        <f t="shared" si="1181"/>
        <v>5000000</v>
      </c>
      <c r="P7610" s="162">
        <f t="shared" si="1182"/>
        <v>188.62741854166708</v>
      </c>
      <c r="Q7610" s="162">
        <f t="shared" si="1183"/>
        <v>141.15639557178014</v>
      </c>
      <c r="R7610" s="163">
        <f t="shared" si="1184"/>
        <v>1</v>
      </c>
      <c r="S7610" s="161">
        <f t="shared" si="1185"/>
        <v>6000000</v>
      </c>
      <c r="T7610" s="162">
        <f t="shared" si="1186"/>
        <v>192.87580618055568</v>
      </c>
      <c r="U7610" s="162">
        <f t="shared" si="1187"/>
        <v>128.07819778589007</v>
      </c>
      <c r="V7610" s="163">
        <f t="shared" si="1188"/>
        <v>0.05</v>
      </c>
      <c r="W7610" s="164">
        <f t="shared" si="1189"/>
        <v>187355114.84943473</v>
      </c>
      <c r="X7610" s="164">
        <f t="shared" si="1190"/>
        <v>-130560717.48160031</v>
      </c>
    </row>
    <row r="7611" spans="10:24" x14ac:dyDescent="0.25">
      <c r="J7611">
        <v>7608</v>
      </c>
      <c r="K7611" s="43">
        <v>1.7594215416454673E-2</v>
      </c>
      <c r="L7611">
        <v>0.9879897367434467</v>
      </c>
      <c r="M7611">
        <v>0.5993163448072607</v>
      </c>
      <c r="N7611" s="44">
        <v>0.37397003804481854</v>
      </c>
      <c r="O7611" s="161">
        <f t="shared" si="1181"/>
        <v>1000000</v>
      </c>
      <c r="P7611" s="162">
        <f t="shared" si="1182"/>
        <v>213.85201157432306</v>
      </c>
      <c r="Q7611" s="162">
        <f t="shared" si="1183"/>
        <v>140.03155883201774</v>
      </c>
      <c r="R7611" s="163">
        <f t="shared" si="1184"/>
        <v>1</v>
      </c>
      <c r="S7611" s="161">
        <f t="shared" si="1185"/>
        <v>1000000</v>
      </c>
      <c r="T7611" s="162">
        <f t="shared" si="1186"/>
        <v>201.2840038581077</v>
      </c>
      <c r="U7611" s="162">
        <f t="shared" si="1187"/>
        <v>127.51577941600887</v>
      </c>
      <c r="V7611" s="163">
        <f t="shared" si="1188"/>
        <v>1</v>
      </c>
      <c r="W7611" s="164">
        <f t="shared" si="1189"/>
        <v>23820452.742305323</v>
      </c>
      <c r="X7611" s="164">
        <f t="shared" si="1190"/>
        <v>-76231775.557901174</v>
      </c>
    </row>
    <row r="7612" spans="10:24" x14ac:dyDescent="0.25">
      <c r="J7612">
        <v>7609</v>
      </c>
      <c r="K7612" s="43">
        <v>0.66146940935330267</v>
      </c>
      <c r="L7612">
        <v>2.1644342242907566E-2</v>
      </c>
      <c r="M7612">
        <v>0.31267936949770803</v>
      </c>
      <c r="N7612" s="44">
        <v>0.79433994277781939</v>
      </c>
      <c r="O7612" s="161">
        <f t="shared" si="1181"/>
        <v>6000000</v>
      </c>
      <c r="P7612" s="162">
        <f t="shared" si="1182"/>
        <v>149.68629233101581</v>
      </c>
      <c r="Q7612" s="162">
        <f t="shared" si="1183"/>
        <v>125.23460369797866</v>
      </c>
      <c r="R7612" s="163">
        <f t="shared" si="1184"/>
        <v>1</v>
      </c>
      <c r="S7612" s="161">
        <f t="shared" si="1185"/>
        <v>7000000</v>
      </c>
      <c r="T7612" s="162">
        <f t="shared" si="1186"/>
        <v>179.89543077700529</v>
      </c>
      <c r="U7612" s="162">
        <f t="shared" si="1187"/>
        <v>120.11730184898933</v>
      </c>
      <c r="V7612" s="163">
        <f t="shared" si="1188"/>
        <v>1</v>
      </c>
      <c r="W7612" s="164">
        <f t="shared" si="1189"/>
        <v>96710131.798222899</v>
      </c>
      <c r="X7612" s="164">
        <f t="shared" si="1190"/>
        <v>268446902.49611169</v>
      </c>
    </row>
    <row r="7613" spans="10:24" x14ac:dyDescent="0.25">
      <c r="J7613">
        <v>7610</v>
      </c>
      <c r="K7613" s="43">
        <v>2.479362779843497E-2</v>
      </c>
      <c r="L7613">
        <v>0.20050405090528889</v>
      </c>
      <c r="M7613">
        <v>0.56508671133263078</v>
      </c>
      <c r="N7613" s="44">
        <v>0.75998179981672143</v>
      </c>
      <c r="O7613" s="161">
        <f t="shared" si="1181"/>
        <v>1000000</v>
      </c>
      <c r="P7613" s="162">
        <f t="shared" si="1182"/>
        <v>167.40266747041173</v>
      </c>
      <c r="Q7613" s="162">
        <f t="shared" si="1183"/>
        <v>138.27757547330566</v>
      </c>
      <c r="R7613" s="163">
        <f t="shared" si="1184"/>
        <v>1</v>
      </c>
      <c r="S7613" s="161">
        <f t="shared" si="1185"/>
        <v>1000000</v>
      </c>
      <c r="T7613" s="162">
        <f t="shared" si="1186"/>
        <v>185.80088915680392</v>
      </c>
      <c r="U7613" s="162">
        <f t="shared" si="1187"/>
        <v>126.63878773665283</v>
      </c>
      <c r="V7613" s="163">
        <f t="shared" si="1188"/>
        <v>1</v>
      </c>
      <c r="W7613" s="164">
        <f t="shared" si="1189"/>
        <v>-20874908.002893932</v>
      </c>
      <c r="X7613" s="164">
        <f t="shared" si="1190"/>
        <v>-90837898.579848915</v>
      </c>
    </row>
    <row r="7614" spans="10:24" x14ac:dyDescent="0.25">
      <c r="J7614">
        <v>7611</v>
      </c>
      <c r="K7614" s="43">
        <v>0.15401693036402497</v>
      </c>
      <c r="L7614">
        <v>0.38158340039599903</v>
      </c>
      <c r="M7614">
        <v>0.79051286437970869</v>
      </c>
      <c r="N7614" s="44">
        <v>5.2214546596652811E-2</v>
      </c>
      <c r="O7614" s="161">
        <f t="shared" si="1181"/>
        <v>2000000</v>
      </c>
      <c r="P7614" s="162">
        <f t="shared" si="1182"/>
        <v>175.48012739496684</v>
      </c>
      <c r="Q7614" s="162">
        <f t="shared" si="1183"/>
        <v>151.16404122869193</v>
      </c>
      <c r="R7614" s="163">
        <f t="shared" si="1184"/>
        <v>1</v>
      </c>
      <c r="S7614" s="161">
        <f t="shared" si="1185"/>
        <v>5000000</v>
      </c>
      <c r="T7614" s="162">
        <f t="shared" si="1186"/>
        <v>188.49337579832229</v>
      </c>
      <c r="U7614" s="162">
        <f t="shared" si="1187"/>
        <v>133.08202061434596</v>
      </c>
      <c r="V7614" s="163">
        <f t="shared" si="1188"/>
        <v>0.9</v>
      </c>
      <c r="W7614" s="164">
        <f t="shared" si="1189"/>
        <v>-1367827.6674501747</v>
      </c>
      <c r="X7614" s="164">
        <f t="shared" si="1190"/>
        <v>99351098.327893496</v>
      </c>
    </row>
    <row r="7615" spans="10:24" x14ac:dyDescent="0.25">
      <c r="J7615">
        <v>7612</v>
      </c>
      <c r="K7615" s="43">
        <v>0.30114398592173264</v>
      </c>
      <c r="L7615">
        <v>0.75138823590995696</v>
      </c>
      <c r="M7615">
        <v>0.40385567487330676</v>
      </c>
      <c r="N7615" s="44">
        <v>0.83908720640440793</v>
      </c>
      <c r="O7615" s="161">
        <f t="shared" si="1181"/>
        <v>5000000</v>
      </c>
      <c r="P7615" s="162">
        <f t="shared" si="1182"/>
        <v>190.18297206184332</v>
      </c>
      <c r="Q7615" s="162">
        <f t="shared" si="1183"/>
        <v>130.13240810670214</v>
      </c>
      <c r="R7615" s="163">
        <f t="shared" si="1184"/>
        <v>1</v>
      </c>
      <c r="S7615" s="161">
        <f t="shared" si="1185"/>
        <v>6000000</v>
      </c>
      <c r="T7615" s="162">
        <f t="shared" si="1186"/>
        <v>193.39432402061445</v>
      </c>
      <c r="U7615" s="162">
        <f t="shared" si="1187"/>
        <v>122.56620405335107</v>
      </c>
      <c r="V7615" s="163">
        <f t="shared" si="1188"/>
        <v>1</v>
      </c>
      <c r="W7615" s="164">
        <f t="shared" si="1189"/>
        <v>250252819.77570587</v>
      </c>
      <c r="X7615" s="164">
        <f t="shared" si="1190"/>
        <v>274968719.80358028</v>
      </c>
    </row>
    <row r="7616" spans="10:24" x14ac:dyDescent="0.25">
      <c r="J7616">
        <v>7613</v>
      </c>
      <c r="K7616" s="43">
        <v>0.58280518284312832</v>
      </c>
      <c r="L7616">
        <v>0.4368383904082771</v>
      </c>
      <c r="M7616">
        <v>0.93170085769310362</v>
      </c>
      <c r="N7616" s="44">
        <v>0.43724657945175716</v>
      </c>
      <c r="O7616" s="161">
        <f t="shared" si="1181"/>
        <v>6000000</v>
      </c>
      <c r="P7616" s="162">
        <f t="shared" si="1182"/>
        <v>177.61515053985079</v>
      </c>
      <c r="Q7616" s="162">
        <f t="shared" si="1183"/>
        <v>164.77157850438465</v>
      </c>
      <c r="R7616" s="163">
        <f t="shared" si="1184"/>
        <v>1</v>
      </c>
      <c r="S7616" s="161">
        <f t="shared" si="1185"/>
        <v>6000000</v>
      </c>
      <c r="T7616" s="162">
        <f t="shared" si="1186"/>
        <v>189.20505017995026</v>
      </c>
      <c r="U7616" s="162">
        <f t="shared" si="1187"/>
        <v>139.88578925219232</v>
      </c>
      <c r="V7616" s="163">
        <f t="shared" si="1188"/>
        <v>1</v>
      </c>
      <c r="W7616" s="164">
        <f t="shared" si="1189"/>
        <v>27061432.212796837</v>
      </c>
      <c r="X7616" s="164">
        <f t="shared" si="1190"/>
        <v>145915565.56654763</v>
      </c>
    </row>
    <row r="7617" spans="10:24" x14ac:dyDescent="0.25">
      <c r="J7617">
        <v>7614</v>
      </c>
      <c r="K7617" s="43">
        <v>0.3421091186161892</v>
      </c>
      <c r="L7617">
        <v>0.89120015845005074</v>
      </c>
      <c r="M7617">
        <v>0.66676736727757668</v>
      </c>
      <c r="N7617" s="44">
        <v>0.15514148718933729</v>
      </c>
      <c r="O7617" s="161">
        <f t="shared" si="1181"/>
        <v>5000000</v>
      </c>
      <c r="P7617" s="162">
        <f t="shared" si="1182"/>
        <v>198.49403838261151</v>
      </c>
      <c r="Q7617" s="162">
        <f t="shared" si="1183"/>
        <v>143.62008540733194</v>
      </c>
      <c r="R7617" s="163">
        <f t="shared" si="1184"/>
        <v>1</v>
      </c>
      <c r="S7617" s="161">
        <f t="shared" si="1185"/>
        <v>6000000</v>
      </c>
      <c r="T7617" s="162">
        <f t="shared" si="1186"/>
        <v>196.1646794608705</v>
      </c>
      <c r="U7617" s="162">
        <f t="shared" si="1187"/>
        <v>129.31004270366597</v>
      </c>
      <c r="V7617" s="163">
        <f t="shared" si="1188"/>
        <v>0.9</v>
      </c>
      <c r="W7617" s="164">
        <f t="shared" si="1189"/>
        <v>224369764.87639785</v>
      </c>
      <c r="X7617" s="164">
        <f t="shared" si="1190"/>
        <v>211015038.48890448</v>
      </c>
    </row>
    <row r="7618" spans="10:24" x14ac:dyDescent="0.25">
      <c r="J7618">
        <v>7615</v>
      </c>
      <c r="K7618" s="43">
        <v>9.7374825003202603E-2</v>
      </c>
      <c r="L7618">
        <v>0.46774292637920745</v>
      </c>
      <c r="M7618">
        <v>0.57446967171349639</v>
      </c>
      <c r="N7618" s="44">
        <v>0.31631233026266747</v>
      </c>
      <c r="O7618" s="161">
        <f t="shared" si="1181"/>
        <v>2000000</v>
      </c>
      <c r="P7618" s="162">
        <f t="shared" si="1182"/>
        <v>178.78582802213387</v>
      </c>
      <c r="Q7618" s="162">
        <f t="shared" si="1183"/>
        <v>138.75530553874313</v>
      </c>
      <c r="R7618" s="163">
        <f t="shared" si="1184"/>
        <v>1</v>
      </c>
      <c r="S7618" s="161">
        <f t="shared" si="1185"/>
        <v>2000000</v>
      </c>
      <c r="T7618" s="162">
        <f t="shared" si="1186"/>
        <v>189.59527600737795</v>
      </c>
      <c r="U7618" s="162">
        <f t="shared" si="1187"/>
        <v>126.87765276937157</v>
      </c>
      <c r="V7618" s="163">
        <f t="shared" si="1188"/>
        <v>1</v>
      </c>
      <c r="W7618" s="164">
        <f t="shared" si="1189"/>
        <v>30061044.966781482</v>
      </c>
      <c r="X7618" s="164">
        <f t="shared" si="1190"/>
        <v>-24564753.523987234</v>
      </c>
    </row>
    <row r="7619" spans="10:24" x14ac:dyDescent="0.25">
      <c r="J7619">
        <v>7616</v>
      </c>
      <c r="K7619" s="43">
        <v>0.8163894442770665</v>
      </c>
      <c r="L7619">
        <v>4.6027736903497152E-2</v>
      </c>
      <c r="M7619">
        <v>0.61388465681517412</v>
      </c>
      <c r="N7619" s="44">
        <v>0.7350574969987228</v>
      </c>
      <c r="O7619" s="161">
        <f t="shared" si="1181"/>
        <v>7000000</v>
      </c>
      <c r="P7619" s="162">
        <f t="shared" si="1182"/>
        <v>154.73019990395534</v>
      </c>
      <c r="Q7619" s="162">
        <f t="shared" si="1183"/>
        <v>140.78916600132871</v>
      </c>
      <c r="R7619" s="163">
        <f t="shared" si="1184"/>
        <v>1</v>
      </c>
      <c r="S7619" s="161">
        <f t="shared" si="1185"/>
        <v>7000000</v>
      </c>
      <c r="T7619" s="162">
        <f t="shared" si="1186"/>
        <v>181.57673330131846</v>
      </c>
      <c r="U7619" s="162">
        <f t="shared" si="1187"/>
        <v>127.89458300066435</v>
      </c>
      <c r="V7619" s="163">
        <f t="shared" si="1188"/>
        <v>1</v>
      </c>
      <c r="W7619" s="164">
        <f t="shared" si="1189"/>
        <v>47587237.318386406</v>
      </c>
      <c r="X7619" s="164">
        <f t="shared" si="1190"/>
        <v>225775052.10457873</v>
      </c>
    </row>
    <row r="7620" spans="10:24" x14ac:dyDescent="0.25">
      <c r="J7620">
        <v>7617</v>
      </c>
      <c r="K7620" s="43">
        <v>0.69965721562423622</v>
      </c>
      <c r="L7620">
        <v>0.82735784332754647</v>
      </c>
      <c r="M7620">
        <v>9.5477748956152242E-2</v>
      </c>
      <c r="N7620" s="44">
        <v>0.23376171477852792</v>
      </c>
      <c r="O7620" s="161">
        <f t="shared" si="1181"/>
        <v>6000000</v>
      </c>
      <c r="P7620" s="162">
        <f t="shared" si="1182"/>
        <v>194.1566345428262</v>
      </c>
      <c r="Q7620" s="162">
        <f t="shared" si="1183"/>
        <v>108.84484554067348</v>
      </c>
      <c r="R7620" s="163">
        <f t="shared" si="1184"/>
        <v>1</v>
      </c>
      <c r="S7620" s="161">
        <f t="shared" si="1185"/>
        <v>7000000</v>
      </c>
      <c r="T7620" s="162">
        <f t="shared" si="1186"/>
        <v>194.71887818094206</v>
      </c>
      <c r="U7620" s="162">
        <f t="shared" si="1187"/>
        <v>111.92242277033674</v>
      </c>
      <c r="V7620" s="163">
        <f t="shared" si="1188"/>
        <v>1</v>
      </c>
      <c r="W7620" s="164">
        <f t="shared" si="1189"/>
        <v>461870734.01291633</v>
      </c>
      <c r="X7620" s="164">
        <f t="shared" si="1190"/>
        <v>429575187.87423718</v>
      </c>
    </row>
    <row r="7621" spans="10:24" x14ac:dyDescent="0.25">
      <c r="J7621">
        <v>7618</v>
      </c>
      <c r="K7621" s="43">
        <v>0.44195025289398782</v>
      </c>
      <c r="L7621">
        <v>0.29404004194268119</v>
      </c>
      <c r="M7621">
        <v>0.31333110658906893</v>
      </c>
      <c r="N7621" s="44">
        <v>0.57602880452474159</v>
      </c>
      <c r="O7621" s="161">
        <f t="shared" ref="O7621:O7684" si="1191">VLOOKUP(K7621,$E$5:$H$10,4)</f>
        <v>5000000</v>
      </c>
      <c r="P7621" s="162">
        <f t="shared" ref="P7621:P7684" si="1192">_xlfn.NORM.INV(L7621,$E$12,$E$13)</f>
        <v>171.87569505316779</v>
      </c>
      <c r="Q7621" s="162">
        <f t="shared" ref="Q7621:Q7684" si="1193">_xlfn.NORM.INV(M7621,$E$15,$E$16)</f>
        <v>125.27139685532845</v>
      </c>
      <c r="R7621" s="163">
        <f t="shared" ref="R7621:R7684" si="1194">VLOOKUP(N7621,$E$19:$H$21,4)</f>
        <v>1</v>
      </c>
      <c r="S7621" s="161">
        <f t="shared" ref="S7621:S7684" si="1195">VLOOKUP(K7621,$G$5:$H$10,2)</f>
        <v>6000000</v>
      </c>
      <c r="T7621" s="162">
        <f t="shared" ref="T7621:T7684" si="1196">_xlfn.NORM.INV(L7621,$G$12,$G$13)</f>
        <v>187.29189835105592</v>
      </c>
      <c r="U7621" s="162">
        <f t="shared" ref="U7621:U7684" si="1197">_xlfn.NORM.INV(M7621,$G$15,$G$16)</f>
        <v>120.13569842766422</v>
      </c>
      <c r="V7621" s="163">
        <f t="shared" ref="V7621:V7684" si="1198">VLOOKUP(N7621,$G$19:$H$21,2)</f>
        <v>1</v>
      </c>
      <c r="W7621" s="164">
        <f t="shared" ref="W7621:W7684" si="1199">O7621*(P7621-Q7621)*R7621-$D$23-$D$24</f>
        <v>183021490.98919672</v>
      </c>
      <c r="X7621" s="164">
        <f t="shared" ref="X7621:X7684" si="1200">S7621*(T7621-U7621)*V7621-$F$23-$F$24</f>
        <v>252937199.5403502</v>
      </c>
    </row>
    <row r="7622" spans="10:24" x14ac:dyDescent="0.25">
      <c r="J7622">
        <v>7619</v>
      </c>
      <c r="K7622" s="43">
        <v>0.87271780622879402</v>
      </c>
      <c r="L7622">
        <v>0.4243506815227206</v>
      </c>
      <c r="M7622">
        <v>0.90388021441936994</v>
      </c>
      <c r="N7622" s="44">
        <v>5.9854826931355465E-2</v>
      </c>
      <c r="O7622" s="161">
        <f t="shared" si="1191"/>
        <v>7000000</v>
      </c>
      <c r="P7622" s="162">
        <f t="shared" si="1192"/>
        <v>177.1383651786266</v>
      </c>
      <c r="Q7622" s="162">
        <f t="shared" si="1193"/>
        <v>161.07964871097892</v>
      </c>
      <c r="R7622" s="163">
        <f t="shared" si="1194"/>
        <v>1</v>
      </c>
      <c r="S7622" s="161">
        <f t="shared" si="1195"/>
        <v>7000000</v>
      </c>
      <c r="T7622" s="162">
        <f t="shared" si="1196"/>
        <v>189.04612172620887</v>
      </c>
      <c r="U7622" s="162">
        <f t="shared" si="1197"/>
        <v>138.03982435548946</v>
      </c>
      <c r="V7622" s="163">
        <f t="shared" si="1198"/>
        <v>0.9</v>
      </c>
      <c r="W7622" s="164">
        <f t="shared" si="1199"/>
        <v>62411015.273533791</v>
      </c>
      <c r="X7622" s="164">
        <f t="shared" si="1200"/>
        <v>171339673.43553227</v>
      </c>
    </row>
    <row r="7623" spans="10:24" x14ac:dyDescent="0.25">
      <c r="J7623">
        <v>7620</v>
      </c>
      <c r="K7623" s="43">
        <v>0.73863952229472285</v>
      </c>
      <c r="L7623">
        <v>0.54731991080943077</v>
      </c>
      <c r="M7623">
        <v>0.18049552868457019</v>
      </c>
      <c r="N7623" s="44">
        <v>0.57522663025894472</v>
      </c>
      <c r="O7623" s="161">
        <f t="shared" si="1191"/>
        <v>6000000</v>
      </c>
      <c r="P7623" s="162">
        <f t="shared" si="1192"/>
        <v>181.78339403886716</v>
      </c>
      <c r="Q7623" s="162">
        <f t="shared" si="1193"/>
        <v>116.73043461112923</v>
      </c>
      <c r="R7623" s="163">
        <f t="shared" si="1194"/>
        <v>1</v>
      </c>
      <c r="S7623" s="161">
        <f t="shared" si="1195"/>
        <v>7000000</v>
      </c>
      <c r="T7623" s="162">
        <f t="shared" si="1196"/>
        <v>190.59446467962238</v>
      </c>
      <c r="U7623" s="162">
        <f t="shared" si="1197"/>
        <v>115.86521730556461</v>
      </c>
      <c r="V7623" s="163">
        <f t="shared" si="1198"/>
        <v>1</v>
      </c>
      <c r="W7623" s="164">
        <f t="shared" si="1199"/>
        <v>340317756.56642759</v>
      </c>
      <c r="X7623" s="164">
        <f t="shared" si="1200"/>
        <v>373104731.61840433</v>
      </c>
    </row>
    <row r="7624" spans="10:24" x14ac:dyDescent="0.25">
      <c r="J7624">
        <v>7621</v>
      </c>
      <c r="K7624" s="43">
        <v>0.51139875047112515</v>
      </c>
      <c r="L7624">
        <v>5.1593352787093316E-2</v>
      </c>
      <c r="M7624">
        <v>0.68019073331395696</v>
      </c>
      <c r="N7624" s="44">
        <v>0.90537428502075235</v>
      </c>
      <c r="O7624" s="161">
        <f t="shared" si="1191"/>
        <v>5000000</v>
      </c>
      <c r="P7624" s="162">
        <f t="shared" si="1192"/>
        <v>155.55604547531499</v>
      </c>
      <c r="Q7624" s="162">
        <f t="shared" si="1193"/>
        <v>144.36464439813821</v>
      </c>
      <c r="R7624" s="163">
        <f t="shared" si="1194"/>
        <v>1</v>
      </c>
      <c r="S7624" s="161">
        <f t="shared" si="1195"/>
        <v>6000000</v>
      </c>
      <c r="T7624" s="162">
        <f t="shared" si="1196"/>
        <v>181.85201515843832</v>
      </c>
      <c r="U7624" s="162">
        <f t="shared" si="1197"/>
        <v>129.68232219906909</v>
      </c>
      <c r="V7624" s="163">
        <f t="shared" si="1198"/>
        <v>1</v>
      </c>
      <c r="W7624" s="164">
        <f t="shared" si="1199"/>
        <v>5957005.3858838901</v>
      </c>
      <c r="X7624" s="164">
        <f t="shared" si="1200"/>
        <v>163018157.75621539</v>
      </c>
    </row>
    <row r="7625" spans="10:24" x14ac:dyDescent="0.25">
      <c r="J7625">
        <v>7622</v>
      </c>
      <c r="K7625" s="43">
        <v>0.43902840330551307</v>
      </c>
      <c r="L7625">
        <v>1.2105764417184472E-2</v>
      </c>
      <c r="M7625">
        <v>0.35333772610806735</v>
      </c>
      <c r="N7625" s="44">
        <v>0.25763449677800265</v>
      </c>
      <c r="O7625" s="161">
        <f t="shared" si="1191"/>
        <v>5000000</v>
      </c>
      <c r="P7625" s="162">
        <f t="shared" si="1192"/>
        <v>146.19366156929624</v>
      </c>
      <c r="Q7625" s="162">
        <f t="shared" si="1193"/>
        <v>127.47350421067981</v>
      </c>
      <c r="R7625" s="163">
        <f t="shared" si="1194"/>
        <v>1</v>
      </c>
      <c r="S7625" s="161">
        <f t="shared" si="1195"/>
        <v>6000000</v>
      </c>
      <c r="T7625" s="162">
        <f t="shared" si="1196"/>
        <v>178.73122052309876</v>
      </c>
      <c r="U7625" s="162">
        <f t="shared" si="1197"/>
        <v>121.2367521053399</v>
      </c>
      <c r="V7625" s="163">
        <f t="shared" si="1198"/>
        <v>1</v>
      </c>
      <c r="W7625" s="164">
        <f t="shared" si="1199"/>
        <v>43600786.793082163</v>
      </c>
      <c r="X7625" s="164">
        <f t="shared" si="1200"/>
        <v>194966810.50655311</v>
      </c>
    </row>
    <row r="7626" spans="10:24" x14ac:dyDescent="0.25">
      <c r="J7626">
        <v>7623</v>
      </c>
      <c r="K7626" s="43">
        <v>0.946569211944432</v>
      </c>
      <c r="L7626">
        <v>0.73330947711711492</v>
      </c>
      <c r="M7626">
        <v>0.97575786684599775</v>
      </c>
      <c r="N7626" s="44">
        <v>0.65092228485667192</v>
      </c>
      <c r="O7626" s="161">
        <f t="shared" si="1191"/>
        <v>7000000</v>
      </c>
      <c r="P7626" s="162">
        <f t="shared" si="1192"/>
        <v>189.34279683285138</v>
      </c>
      <c r="Q7626" s="162">
        <f t="shared" si="1193"/>
        <v>174.4619831411004</v>
      </c>
      <c r="R7626" s="163">
        <f t="shared" si="1194"/>
        <v>1</v>
      </c>
      <c r="S7626" s="161">
        <f t="shared" si="1195"/>
        <v>9000000</v>
      </c>
      <c r="T7626" s="162">
        <f t="shared" si="1196"/>
        <v>193.11426561095047</v>
      </c>
      <c r="U7626" s="162">
        <f t="shared" si="1197"/>
        <v>144.7309915705502</v>
      </c>
      <c r="V7626" s="163">
        <f t="shared" si="1198"/>
        <v>1</v>
      </c>
      <c r="W7626" s="164">
        <f t="shared" si="1199"/>
        <v>54165695.842256814</v>
      </c>
      <c r="X7626" s="164">
        <f t="shared" si="1200"/>
        <v>285449466.3636024</v>
      </c>
    </row>
    <row r="7627" spans="10:24" x14ac:dyDescent="0.25">
      <c r="J7627">
        <v>7624</v>
      </c>
      <c r="K7627" s="43">
        <v>0.86516946548766704</v>
      </c>
      <c r="L7627">
        <v>0.4575850722545669</v>
      </c>
      <c r="M7627">
        <v>7.1740654406231674E-2</v>
      </c>
      <c r="N7627" s="44">
        <v>0.61406471572996391</v>
      </c>
      <c r="O7627" s="161">
        <f t="shared" si="1191"/>
        <v>7000000</v>
      </c>
      <c r="P7627" s="162">
        <f t="shared" si="1192"/>
        <v>178.40220674082963</v>
      </c>
      <c r="Q7627" s="162">
        <f t="shared" si="1193"/>
        <v>105.74101811269524</v>
      </c>
      <c r="R7627" s="163">
        <f t="shared" si="1194"/>
        <v>1</v>
      </c>
      <c r="S7627" s="161">
        <f t="shared" si="1195"/>
        <v>7000000</v>
      </c>
      <c r="T7627" s="162">
        <f t="shared" si="1196"/>
        <v>189.46740224694321</v>
      </c>
      <c r="U7627" s="162">
        <f t="shared" si="1197"/>
        <v>110.37050905634763</v>
      </c>
      <c r="V7627" s="163">
        <f t="shared" si="1198"/>
        <v>1</v>
      </c>
      <c r="W7627" s="164">
        <f t="shared" si="1199"/>
        <v>458628320.39694071</v>
      </c>
      <c r="X7627" s="164">
        <f t="shared" si="1200"/>
        <v>403678252.33416903</v>
      </c>
    </row>
    <row r="7628" spans="10:24" x14ac:dyDescent="0.25">
      <c r="J7628">
        <v>7625</v>
      </c>
      <c r="K7628" s="43">
        <v>0.21953457530598985</v>
      </c>
      <c r="L7628">
        <v>0.50436032985751034</v>
      </c>
      <c r="M7628">
        <v>0.22092285185841121</v>
      </c>
      <c r="N7628" s="44">
        <v>0.35940532390049407</v>
      </c>
      <c r="O7628" s="161">
        <f t="shared" si="1191"/>
        <v>2000000</v>
      </c>
      <c r="P7628" s="162">
        <f t="shared" si="1192"/>
        <v>180.16394915588276</v>
      </c>
      <c r="Q7628" s="162">
        <f t="shared" si="1193"/>
        <v>119.61839607198391</v>
      </c>
      <c r="R7628" s="163">
        <f t="shared" si="1194"/>
        <v>1</v>
      </c>
      <c r="S7628" s="161">
        <f t="shared" si="1195"/>
        <v>5000000</v>
      </c>
      <c r="T7628" s="162">
        <f t="shared" si="1196"/>
        <v>190.05464971862759</v>
      </c>
      <c r="U7628" s="162">
        <f t="shared" si="1197"/>
        <v>117.30919803599195</v>
      </c>
      <c r="V7628" s="163">
        <f t="shared" si="1198"/>
        <v>1</v>
      </c>
      <c r="W7628" s="164">
        <f t="shared" si="1199"/>
        <v>71091106.1677977</v>
      </c>
      <c r="X7628" s="164">
        <f t="shared" si="1200"/>
        <v>213727258.41317815</v>
      </c>
    </row>
    <row r="7629" spans="10:24" x14ac:dyDescent="0.25">
      <c r="J7629">
        <v>7626</v>
      </c>
      <c r="K7629" s="43">
        <v>0.11292998271514731</v>
      </c>
      <c r="L7629">
        <v>0.51543685973995002</v>
      </c>
      <c r="M7629">
        <v>0.12144249792571515</v>
      </c>
      <c r="N7629" s="44">
        <v>0.87556160173077591</v>
      </c>
      <c r="O7629" s="161">
        <f t="shared" si="1191"/>
        <v>2000000</v>
      </c>
      <c r="P7629" s="162">
        <f t="shared" si="1192"/>
        <v>180.58056195177559</v>
      </c>
      <c r="Q7629" s="162">
        <f t="shared" si="1193"/>
        <v>111.64387843840275</v>
      </c>
      <c r="R7629" s="163">
        <f t="shared" si="1194"/>
        <v>1</v>
      </c>
      <c r="S7629" s="161">
        <f t="shared" si="1195"/>
        <v>2000000</v>
      </c>
      <c r="T7629" s="162">
        <f t="shared" si="1196"/>
        <v>190.19352065059186</v>
      </c>
      <c r="U7629" s="162">
        <f t="shared" si="1197"/>
        <v>113.32193921920137</v>
      </c>
      <c r="V7629" s="163">
        <f t="shared" si="1198"/>
        <v>1</v>
      </c>
      <c r="W7629" s="164">
        <f t="shared" si="1199"/>
        <v>87873367.026745677</v>
      </c>
      <c r="X7629" s="164">
        <f t="shared" si="1200"/>
        <v>3743162.8627809882</v>
      </c>
    </row>
    <row r="7630" spans="10:24" x14ac:dyDescent="0.25">
      <c r="J7630">
        <v>7627</v>
      </c>
      <c r="K7630" s="43">
        <v>4.3472022942320221E-2</v>
      </c>
      <c r="L7630">
        <v>0.83948309858311199</v>
      </c>
      <c r="M7630">
        <v>1.5171974305563385E-2</v>
      </c>
      <c r="N7630" s="44">
        <v>0.34734305611379868</v>
      </c>
      <c r="O7630" s="161">
        <f t="shared" si="1191"/>
        <v>1000000</v>
      </c>
      <c r="P7630" s="162">
        <f t="shared" si="1192"/>
        <v>194.8850352249961</v>
      </c>
      <c r="Q7630" s="162">
        <f t="shared" si="1193"/>
        <v>91.688570632661992</v>
      </c>
      <c r="R7630" s="163">
        <f t="shared" si="1194"/>
        <v>1</v>
      </c>
      <c r="S7630" s="161">
        <f t="shared" si="1195"/>
        <v>1000000</v>
      </c>
      <c r="T7630" s="162">
        <f t="shared" si="1196"/>
        <v>194.96167840833203</v>
      </c>
      <c r="U7630" s="162">
        <f t="shared" si="1197"/>
        <v>103.344285316331</v>
      </c>
      <c r="V7630" s="163">
        <f t="shared" si="1198"/>
        <v>1</v>
      </c>
      <c r="W7630" s="164">
        <f t="shared" si="1199"/>
        <v>53196464.592334107</v>
      </c>
      <c r="X7630" s="164">
        <f t="shared" si="1200"/>
        <v>-58382606.907998964</v>
      </c>
    </row>
    <row r="7631" spans="10:24" x14ac:dyDescent="0.25">
      <c r="J7631">
        <v>7628</v>
      </c>
      <c r="K7631" s="43">
        <v>0.81877332160498084</v>
      </c>
      <c r="L7631">
        <v>0.52065248902512529</v>
      </c>
      <c r="M7631">
        <v>0.99190888621006845</v>
      </c>
      <c r="N7631" s="44">
        <v>0.14097440789660454</v>
      </c>
      <c r="O7631" s="161">
        <f t="shared" si="1191"/>
        <v>7000000</v>
      </c>
      <c r="P7631" s="162">
        <f t="shared" si="1192"/>
        <v>180.77686885795211</v>
      </c>
      <c r="Q7631" s="162">
        <f t="shared" si="1193"/>
        <v>183.09558948251453</v>
      </c>
      <c r="R7631" s="163">
        <f t="shared" si="1194"/>
        <v>1</v>
      </c>
      <c r="S7631" s="161">
        <f t="shared" si="1195"/>
        <v>7000000</v>
      </c>
      <c r="T7631" s="162">
        <f t="shared" si="1196"/>
        <v>190.25895628598403</v>
      </c>
      <c r="U7631" s="162">
        <f t="shared" si="1197"/>
        <v>149.04779474125726</v>
      </c>
      <c r="V7631" s="163">
        <f t="shared" si="1198"/>
        <v>0.9</v>
      </c>
      <c r="W7631" s="164">
        <f t="shared" si="1199"/>
        <v>-66231044.371936917</v>
      </c>
      <c r="X7631" s="164">
        <f t="shared" si="1200"/>
        <v>109630317.73177862</v>
      </c>
    </row>
    <row r="7632" spans="10:24" x14ac:dyDescent="0.25">
      <c r="J7632">
        <v>7629</v>
      </c>
      <c r="K7632" s="43">
        <v>0.91825065524001215</v>
      </c>
      <c r="L7632">
        <v>0.35157299878608261</v>
      </c>
      <c r="M7632">
        <v>0.81004414131097113</v>
      </c>
      <c r="N7632" s="44">
        <v>0.52291147681461436</v>
      </c>
      <c r="O7632" s="161">
        <f t="shared" si="1191"/>
        <v>7000000</v>
      </c>
      <c r="P7632" s="162">
        <f t="shared" si="1192"/>
        <v>174.28384265802657</v>
      </c>
      <c r="Q7632" s="162">
        <f t="shared" si="1193"/>
        <v>152.56117940964822</v>
      </c>
      <c r="R7632" s="163">
        <f t="shared" si="1194"/>
        <v>1</v>
      </c>
      <c r="S7632" s="161">
        <f t="shared" si="1195"/>
        <v>9000000</v>
      </c>
      <c r="T7632" s="162">
        <f t="shared" si="1196"/>
        <v>188.09461421934219</v>
      </c>
      <c r="U7632" s="162">
        <f t="shared" si="1197"/>
        <v>133.78058970482411</v>
      </c>
      <c r="V7632" s="163">
        <f t="shared" si="1198"/>
        <v>1</v>
      </c>
      <c r="W7632" s="164">
        <f t="shared" si="1199"/>
        <v>102058642.73864847</v>
      </c>
      <c r="X7632" s="164">
        <f t="shared" si="1200"/>
        <v>338826220.63066274</v>
      </c>
    </row>
    <row r="7633" spans="10:24" x14ac:dyDescent="0.25">
      <c r="J7633">
        <v>7630</v>
      </c>
      <c r="K7633" s="43">
        <v>0.47442773177006303</v>
      </c>
      <c r="L7633">
        <v>0.46310736828089594</v>
      </c>
      <c r="M7633">
        <v>0.73195717735347987</v>
      </c>
      <c r="N7633" s="44">
        <v>0.57233505730415501</v>
      </c>
      <c r="O7633" s="161">
        <f t="shared" si="1191"/>
        <v>5000000</v>
      </c>
      <c r="P7633" s="162">
        <f t="shared" si="1192"/>
        <v>178.61087525303347</v>
      </c>
      <c r="Q7633" s="162">
        <f t="shared" si="1193"/>
        <v>147.37486098550897</v>
      </c>
      <c r="R7633" s="163">
        <f t="shared" si="1194"/>
        <v>1</v>
      </c>
      <c r="S7633" s="161">
        <f t="shared" si="1195"/>
        <v>6000000</v>
      </c>
      <c r="T7633" s="162">
        <f t="shared" si="1196"/>
        <v>189.53695841767782</v>
      </c>
      <c r="U7633" s="162">
        <f t="shared" si="1197"/>
        <v>131.18743049275449</v>
      </c>
      <c r="V7633" s="163">
        <f t="shared" si="1198"/>
        <v>1</v>
      </c>
      <c r="W7633" s="164">
        <f t="shared" si="1199"/>
        <v>106180071.33762249</v>
      </c>
      <c r="X7633" s="164">
        <f t="shared" si="1200"/>
        <v>200097167.54954004</v>
      </c>
    </row>
    <row r="7634" spans="10:24" x14ac:dyDescent="0.25">
      <c r="J7634">
        <v>7631</v>
      </c>
      <c r="K7634" s="43">
        <v>0.53623149829350913</v>
      </c>
      <c r="L7634">
        <v>0.64918788935841809</v>
      </c>
      <c r="M7634">
        <v>0.89830660788555416</v>
      </c>
      <c r="N7634" s="44">
        <v>0.92459822704060335</v>
      </c>
      <c r="O7634" s="161">
        <f t="shared" si="1191"/>
        <v>5000000</v>
      </c>
      <c r="P7634" s="162">
        <f t="shared" si="1192"/>
        <v>185.74693291592644</v>
      </c>
      <c r="Q7634" s="162">
        <f t="shared" si="1193"/>
        <v>160.43923081922043</v>
      </c>
      <c r="R7634" s="163">
        <f t="shared" si="1194"/>
        <v>1</v>
      </c>
      <c r="S7634" s="161">
        <f t="shared" si="1195"/>
        <v>6000000</v>
      </c>
      <c r="T7634" s="162">
        <f t="shared" si="1196"/>
        <v>191.9156443053088</v>
      </c>
      <c r="U7634" s="162">
        <f t="shared" si="1197"/>
        <v>137.71961540961021</v>
      </c>
      <c r="V7634" s="163">
        <f t="shared" si="1198"/>
        <v>1</v>
      </c>
      <c r="W7634" s="164">
        <f t="shared" si="1199"/>
        <v>76538510.483530045</v>
      </c>
      <c r="X7634" s="164">
        <f t="shared" si="1200"/>
        <v>175176173.37419152</v>
      </c>
    </row>
    <row r="7635" spans="10:24" x14ac:dyDescent="0.25">
      <c r="J7635">
        <v>7632</v>
      </c>
      <c r="K7635" s="43">
        <v>0.7804523786718699</v>
      </c>
      <c r="L7635">
        <v>0.53162638546916374</v>
      </c>
      <c r="M7635">
        <v>0.40985684016474244</v>
      </c>
      <c r="N7635" s="44">
        <v>0.44536271380805315</v>
      </c>
      <c r="O7635" s="161">
        <f t="shared" si="1191"/>
        <v>7000000</v>
      </c>
      <c r="P7635" s="162">
        <f t="shared" si="1192"/>
        <v>181.19038217012454</v>
      </c>
      <c r="Q7635" s="162">
        <f t="shared" si="1193"/>
        <v>130.44173496270807</v>
      </c>
      <c r="R7635" s="163">
        <f t="shared" si="1194"/>
        <v>1</v>
      </c>
      <c r="S7635" s="161">
        <f t="shared" si="1195"/>
        <v>7000000</v>
      </c>
      <c r="T7635" s="162">
        <f t="shared" si="1196"/>
        <v>190.39679405670819</v>
      </c>
      <c r="U7635" s="162">
        <f t="shared" si="1197"/>
        <v>122.72086748135403</v>
      </c>
      <c r="V7635" s="163">
        <f t="shared" si="1198"/>
        <v>1</v>
      </c>
      <c r="W7635" s="164">
        <f t="shared" si="1199"/>
        <v>305240530.45191526</v>
      </c>
      <c r="X7635" s="164">
        <f t="shared" si="1200"/>
        <v>323731486.02747905</v>
      </c>
    </row>
    <row r="7636" spans="10:24" x14ac:dyDescent="0.25">
      <c r="J7636">
        <v>7633</v>
      </c>
      <c r="K7636" s="43">
        <v>0.25783795155650646</v>
      </c>
      <c r="L7636">
        <v>0.25198111722029581</v>
      </c>
      <c r="M7636">
        <v>0.35693402357056181</v>
      </c>
      <c r="N7636" s="44">
        <v>0.74394400199956368</v>
      </c>
      <c r="O7636" s="161">
        <f t="shared" si="1191"/>
        <v>2000000</v>
      </c>
      <c r="P7636" s="162">
        <f t="shared" si="1192"/>
        <v>169.97597291340929</v>
      </c>
      <c r="Q7636" s="162">
        <f t="shared" si="1193"/>
        <v>127.66667668436304</v>
      </c>
      <c r="R7636" s="163">
        <f t="shared" si="1194"/>
        <v>1</v>
      </c>
      <c r="S7636" s="161">
        <f t="shared" si="1195"/>
        <v>5000000</v>
      </c>
      <c r="T7636" s="162">
        <f t="shared" si="1196"/>
        <v>186.65865763780309</v>
      </c>
      <c r="U7636" s="162">
        <f t="shared" si="1197"/>
        <v>121.33333834218152</v>
      </c>
      <c r="V7636" s="163">
        <f t="shared" si="1198"/>
        <v>1</v>
      </c>
      <c r="W7636" s="164">
        <f t="shared" si="1199"/>
        <v>34618592.458092511</v>
      </c>
      <c r="X7636" s="164">
        <f t="shared" si="1200"/>
        <v>176626596.47810787</v>
      </c>
    </row>
    <row r="7637" spans="10:24" x14ac:dyDescent="0.25">
      <c r="J7637">
        <v>7634</v>
      </c>
      <c r="K7637" s="43">
        <v>0.15255326289421767</v>
      </c>
      <c r="L7637">
        <v>0.9760118462609253</v>
      </c>
      <c r="M7637">
        <v>0.87680496584604217</v>
      </c>
      <c r="N7637" s="44">
        <v>0.28362840525556332</v>
      </c>
      <c r="O7637" s="161">
        <f t="shared" si="1191"/>
        <v>2000000</v>
      </c>
      <c r="P7637" s="162">
        <f t="shared" si="1192"/>
        <v>209.6636734117055</v>
      </c>
      <c r="Q7637" s="162">
        <f t="shared" si="1193"/>
        <v>158.18324438168133</v>
      </c>
      <c r="R7637" s="163">
        <f t="shared" si="1194"/>
        <v>1</v>
      </c>
      <c r="S7637" s="161">
        <f t="shared" si="1195"/>
        <v>5000000</v>
      </c>
      <c r="T7637" s="162">
        <f t="shared" si="1196"/>
        <v>199.88789113723516</v>
      </c>
      <c r="U7637" s="162">
        <f t="shared" si="1197"/>
        <v>136.59162219084067</v>
      </c>
      <c r="V7637" s="163">
        <f t="shared" si="1198"/>
        <v>1</v>
      </c>
      <c r="W7637" s="164">
        <f t="shared" si="1199"/>
        <v>52960858.060048342</v>
      </c>
      <c r="X7637" s="164">
        <f t="shared" si="1200"/>
        <v>166481344.73197246</v>
      </c>
    </row>
    <row r="7638" spans="10:24" x14ac:dyDescent="0.25">
      <c r="J7638">
        <v>7635</v>
      </c>
      <c r="K7638" s="43">
        <v>0.90862352173616689</v>
      </c>
      <c r="L7638">
        <v>0.8554752424810923</v>
      </c>
      <c r="M7638">
        <v>0.82420801410900324</v>
      </c>
      <c r="N7638" s="44">
        <v>0.67763422808257978</v>
      </c>
      <c r="O7638" s="161">
        <f t="shared" si="1191"/>
        <v>7000000</v>
      </c>
      <c r="P7638" s="162">
        <f t="shared" si="1192"/>
        <v>195.90313541275592</v>
      </c>
      <c r="Q7638" s="162">
        <f t="shared" si="1193"/>
        <v>153.63042599996612</v>
      </c>
      <c r="R7638" s="163">
        <f t="shared" si="1194"/>
        <v>1</v>
      </c>
      <c r="S7638" s="161">
        <f t="shared" si="1195"/>
        <v>9000000</v>
      </c>
      <c r="T7638" s="162">
        <f t="shared" si="1196"/>
        <v>195.30104513758531</v>
      </c>
      <c r="U7638" s="162">
        <f t="shared" si="1197"/>
        <v>134.31521299998306</v>
      </c>
      <c r="V7638" s="163">
        <f t="shared" si="1198"/>
        <v>1</v>
      </c>
      <c r="W7638" s="164">
        <f t="shared" si="1199"/>
        <v>245908965.88952857</v>
      </c>
      <c r="X7638" s="164">
        <f t="shared" si="1200"/>
        <v>398872489.23842025</v>
      </c>
    </row>
    <row r="7639" spans="10:24" x14ac:dyDescent="0.25">
      <c r="J7639">
        <v>7636</v>
      </c>
      <c r="K7639" s="43">
        <v>0.60385016044868756</v>
      </c>
      <c r="L7639">
        <v>0.23363900495458656</v>
      </c>
      <c r="M7639">
        <v>0.64327539012985258</v>
      </c>
      <c r="N7639" s="44">
        <v>0.45622472712775708</v>
      </c>
      <c r="O7639" s="161">
        <f t="shared" si="1191"/>
        <v>6000000</v>
      </c>
      <c r="P7639" s="162">
        <f t="shared" si="1192"/>
        <v>169.09627456465608</v>
      </c>
      <c r="Q7639" s="162">
        <f t="shared" si="1193"/>
        <v>142.34455290585538</v>
      </c>
      <c r="R7639" s="163">
        <f t="shared" si="1194"/>
        <v>1</v>
      </c>
      <c r="S7639" s="161">
        <f t="shared" si="1195"/>
        <v>7000000</v>
      </c>
      <c r="T7639" s="162">
        <f t="shared" si="1196"/>
        <v>186.36542485488536</v>
      </c>
      <c r="U7639" s="162">
        <f t="shared" si="1197"/>
        <v>128.67227645292769</v>
      </c>
      <c r="V7639" s="163">
        <f t="shared" si="1198"/>
        <v>1</v>
      </c>
      <c r="W7639" s="164">
        <f t="shared" si="1199"/>
        <v>110510329.95280424</v>
      </c>
      <c r="X7639" s="164">
        <f t="shared" si="1200"/>
        <v>253852038.81370372</v>
      </c>
    </row>
    <row r="7640" spans="10:24" x14ac:dyDescent="0.25">
      <c r="J7640">
        <v>7637</v>
      </c>
      <c r="K7640" s="43">
        <v>0.1702547081281971</v>
      </c>
      <c r="L7640">
        <v>0.94547373472959284</v>
      </c>
      <c r="M7640">
        <v>0.52798234171538605</v>
      </c>
      <c r="N7640" s="44">
        <v>0.39779539127805907</v>
      </c>
      <c r="O7640" s="161">
        <f t="shared" si="1191"/>
        <v>2000000</v>
      </c>
      <c r="P7640" s="162">
        <f t="shared" si="1192"/>
        <v>204.03699473007643</v>
      </c>
      <c r="Q7640" s="162">
        <f t="shared" si="1193"/>
        <v>136.40397883603606</v>
      </c>
      <c r="R7640" s="163">
        <f t="shared" si="1194"/>
        <v>1</v>
      </c>
      <c r="S7640" s="161">
        <f t="shared" si="1195"/>
        <v>5000000</v>
      </c>
      <c r="T7640" s="162">
        <f t="shared" si="1196"/>
        <v>198.01233157669213</v>
      </c>
      <c r="U7640" s="162">
        <f t="shared" si="1197"/>
        <v>125.70198941801803</v>
      </c>
      <c r="V7640" s="163">
        <f t="shared" si="1198"/>
        <v>1</v>
      </c>
      <c r="W7640" s="164">
        <f t="shared" si="1199"/>
        <v>85266031.788080752</v>
      </c>
      <c r="X7640" s="164">
        <f t="shared" si="1200"/>
        <v>211551710.79337054</v>
      </c>
    </row>
    <row r="7641" spans="10:24" x14ac:dyDescent="0.25">
      <c r="J7641">
        <v>7638</v>
      </c>
      <c r="K7641" s="43">
        <v>0.53531805218253892</v>
      </c>
      <c r="L7641">
        <v>0.3737818683915205</v>
      </c>
      <c r="M7641">
        <v>0.42099231431784023</v>
      </c>
      <c r="N7641" s="44">
        <v>0.86120917182596657</v>
      </c>
      <c r="O7641" s="161">
        <f t="shared" si="1191"/>
        <v>5000000</v>
      </c>
      <c r="P7641" s="162">
        <f t="shared" si="1192"/>
        <v>175.17219858859258</v>
      </c>
      <c r="Q7641" s="162">
        <f t="shared" si="1193"/>
        <v>131.01288900352537</v>
      </c>
      <c r="R7641" s="163">
        <f t="shared" si="1194"/>
        <v>1</v>
      </c>
      <c r="S7641" s="161">
        <f t="shared" si="1195"/>
        <v>6000000</v>
      </c>
      <c r="T7641" s="162">
        <f t="shared" si="1196"/>
        <v>188.39073286286418</v>
      </c>
      <c r="U7641" s="162">
        <f t="shared" si="1197"/>
        <v>123.00644450176269</v>
      </c>
      <c r="V7641" s="163">
        <f t="shared" si="1198"/>
        <v>1</v>
      </c>
      <c r="W7641" s="164">
        <f t="shared" si="1199"/>
        <v>170796547.92533603</v>
      </c>
      <c r="X7641" s="164">
        <f t="shared" si="1200"/>
        <v>242305730.16660899</v>
      </c>
    </row>
    <row r="7642" spans="10:24" x14ac:dyDescent="0.25">
      <c r="J7642">
        <v>7639</v>
      </c>
      <c r="K7642" s="43">
        <v>0.93085183737437049</v>
      </c>
      <c r="L7642">
        <v>0.19850646447815767</v>
      </c>
      <c r="M7642">
        <v>0.81953663950591926</v>
      </c>
      <c r="N7642" s="44">
        <v>0.34280972526238729</v>
      </c>
      <c r="O7642" s="161">
        <f t="shared" si="1191"/>
        <v>7000000</v>
      </c>
      <c r="P7642" s="162">
        <f t="shared" si="1192"/>
        <v>167.29547921659238</v>
      </c>
      <c r="Q7642" s="162">
        <f t="shared" si="1193"/>
        <v>153.27201314268783</v>
      </c>
      <c r="R7642" s="163">
        <f t="shared" si="1194"/>
        <v>1</v>
      </c>
      <c r="S7642" s="161">
        <f t="shared" si="1195"/>
        <v>9000000</v>
      </c>
      <c r="T7642" s="162">
        <f t="shared" si="1196"/>
        <v>185.76515973886413</v>
      </c>
      <c r="U7642" s="162">
        <f t="shared" si="1197"/>
        <v>134.1360065713439</v>
      </c>
      <c r="V7642" s="163">
        <f t="shared" si="1198"/>
        <v>1</v>
      </c>
      <c r="W7642" s="164">
        <f t="shared" si="1199"/>
        <v>48164262.517331913</v>
      </c>
      <c r="X7642" s="164">
        <f t="shared" si="1200"/>
        <v>314662378.50768209</v>
      </c>
    </row>
    <row r="7643" spans="10:24" x14ac:dyDescent="0.25">
      <c r="J7643">
        <v>7640</v>
      </c>
      <c r="K7643" s="43">
        <v>0.61135301424189359</v>
      </c>
      <c r="L7643">
        <v>0.40660466524501959</v>
      </c>
      <c r="M7643">
        <v>0.28682756842284629</v>
      </c>
      <c r="N7643" s="44">
        <v>0.14049318623363549</v>
      </c>
      <c r="O7643" s="161">
        <f t="shared" si="1191"/>
        <v>6000000</v>
      </c>
      <c r="P7643" s="162">
        <f t="shared" si="1192"/>
        <v>176.45568256224689</v>
      </c>
      <c r="Q7643" s="162">
        <f t="shared" si="1193"/>
        <v>123.74646846140125</v>
      </c>
      <c r="R7643" s="163">
        <f t="shared" si="1194"/>
        <v>1</v>
      </c>
      <c r="S7643" s="161">
        <f t="shared" si="1195"/>
        <v>7000000</v>
      </c>
      <c r="T7643" s="162">
        <f t="shared" si="1196"/>
        <v>188.81856085408231</v>
      </c>
      <c r="U7643" s="162">
        <f t="shared" si="1197"/>
        <v>119.37323423070063</v>
      </c>
      <c r="V7643" s="163">
        <f t="shared" si="1198"/>
        <v>0.9</v>
      </c>
      <c r="W7643" s="164">
        <f t="shared" si="1199"/>
        <v>266255284.60507387</v>
      </c>
      <c r="X7643" s="164">
        <f t="shared" si="1200"/>
        <v>287505557.72730458</v>
      </c>
    </row>
    <row r="7644" spans="10:24" x14ac:dyDescent="0.25">
      <c r="J7644">
        <v>7641</v>
      </c>
      <c r="K7644" s="43">
        <v>0.18759017538931366</v>
      </c>
      <c r="L7644">
        <v>0.27100904151275429</v>
      </c>
      <c r="M7644">
        <v>0.4172261599429089</v>
      </c>
      <c r="N7644" s="44">
        <v>8.6804294848533914E-2</v>
      </c>
      <c r="O7644" s="161">
        <f t="shared" si="1191"/>
        <v>2000000</v>
      </c>
      <c r="P7644" s="162">
        <f t="shared" si="1192"/>
        <v>170.85353843504291</v>
      </c>
      <c r="Q7644" s="162">
        <f t="shared" si="1193"/>
        <v>130.82010456109919</v>
      </c>
      <c r="R7644" s="163">
        <f t="shared" si="1194"/>
        <v>1</v>
      </c>
      <c r="S7644" s="161">
        <f t="shared" si="1195"/>
        <v>5000000</v>
      </c>
      <c r="T7644" s="162">
        <f t="shared" si="1196"/>
        <v>186.95117947834763</v>
      </c>
      <c r="U7644" s="162">
        <f t="shared" si="1197"/>
        <v>122.91005228054959</v>
      </c>
      <c r="V7644" s="163">
        <f t="shared" si="1198"/>
        <v>0.9</v>
      </c>
      <c r="W7644" s="164">
        <f t="shared" si="1199"/>
        <v>30066867.747887447</v>
      </c>
      <c r="X7644" s="164">
        <f t="shared" si="1200"/>
        <v>138185072.39009118</v>
      </c>
    </row>
    <row r="7645" spans="10:24" x14ac:dyDescent="0.25">
      <c r="J7645">
        <v>7642</v>
      </c>
      <c r="K7645" s="43">
        <v>0.4818502553971391</v>
      </c>
      <c r="L7645">
        <v>0.43436741755740127</v>
      </c>
      <c r="M7645">
        <v>0.81512539482687429</v>
      </c>
      <c r="N7645" s="44">
        <v>0.36203084246253292</v>
      </c>
      <c r="O7645" s="161">
        <f t="shared" si="1191"/>
        <v>5000000</v>
      </c>
      <c r="P7645" s="162">
        <f t="shared" si="1192"/>
        <v>177.5210141213301</v>
      </c>
      <c r="Q7645" s="162">
        <f t="shared" si="1193"/>
        <v>152.93886461175592</v>
      </c>
      <c r="R7645" s="163">
        <f t="shared" si="1194"/>
        <v>1</v>
      </c>
      <c r="S7645" s="161">
        <f t="shared" si="1195"/>
        <v>6000000</v>
      </c>
      <c r="T7645" s="162">
        <f t="shared" si="1196"/>
        <v>189.1736713737767</v>
      </c>
      <c r="U7645" s="162">
        <f t="shared" si="1197"/>
        <v>133.96943230587794</v>
      </c>
      <c r="V7645" s="163">
        <f t="shared" si="1198"/>
        <v>1</v>
      </c>
      <c r="W7645" s="164">
        <f t="shared" si="1199"/>
        <v>72910747.547870904</v>
      </c>
      <c r="X7645" s="164">
        <f t="shared" si="1200"/>
        <v>181225434.4073925</v>
      </c>
    </row>
    <row r="7646" spans="10:24" x14ac:dyDescent="0.25">
      <c r="J7646">
        <v>7643</v>
      </c>
      <c r="K7646" s="43">
        <v>0.87847587404703376</v>
      </c>
      <c r="L7646">
        <v>0.67301307705681157</v>
      </c>
      <c r="M7646">
        <v>0.42205293517881814</v>
      </c>
      <c r="N7646" s="44">
        <v>0.29183550649861012</v>
      </c>
      <c r="O7646" s="161">
        <f t="shared" si="1191"/>
        <v>7000000</v>
      </c>
      <c r="P7646" s="162">
        <f t="shared" si="1192"/>
        <v>186.72372787056088</v>
      </c>
      <c r="Q7646" s="162">
        <f t="shared" si="1193"/>
        <v>131.06711321661183</v>
      </c>
      <c r="R7646" s="163">
        <f t="shared" si="1194"/>
        <v>1</v>
      </c>
      <c r="S7646" s="161">
        <f t="shared" si="1195"/>
        <v>7000000</v>
      </c>
      <c r="T7646" s="162">
        <f t="shared" si="1196"/>
        <v>192.24124262352029</v>
      </c>
      <c r="U7646" s="162">
        <f t="shared" si="1197"/>
        <v>123.03355660830591</v>
      </c>
      <c r="V7646" s="163">
        <f t="shared" si="1198"/>
        <v>1</v>
      </c>
      <c r="W7646" s="164">
        <f t="shared" si="1199"/>
        <v>339596302.57764333</v>
      </c>
      <c r="X7646" s="164">
        <f t="shared" si="1200"/>
        <v>334453802.10650063</v>
      </c>
    </row>
    <row r="7647" spans="10:24" x14ac:dyDescent="0.25">
      <c r="J7647">
        <v>7644</v>
      </c>
      <c r="K7647" s="43">
        <v>0.95217139424542863</v>
      </c>
      <c r="L7647">
        <v>0.87132299015917924</v>
      </c>
      <c r="M7647">
        <v>0.63765858176262835</v>
      </c>
      <c r="N7647" s="44">
        <v>0.66518543743208391</v>
      </c>
      <c r="O7647" s="161">
        <f t="shared" si="1191"/>
        <v>9000000</v>
      </c>
      <c r="P7647" s="162">
        <f t="shared" si="1192"/>
        <v>196.99000860961044</v>
      </c>
      <c r="Q7647" s="162">
        <f t="shared" si="1193"/>
        <v>142.04414509856545</v>
      </c>
      <c r="R7647" s="163">
        <f t="shared" si="1194"/>
        <v>1</v>
      </c>
      <c r="S7647" s="161">
        <f t="shared" si="1195"/>
        <v>9000000</v>
      </c>
      <c r="T7647" s="162">
        <f t="shared" si="1196"/>
        <v>195.66333620320347</v>
      </c>
      <c r="U7647" s="162">
        <f t="shared" si="1197"/>
        <v>128.52207254928274</v>
      </c>
      <c r="V7647" s="163">
        <f t="shared" si="1198"/>
        <v>1</v>
      </c>
      <c r="W7647" s="164">
        <f t="shared" si="1199"/>
        <v>444512771.59940493</v>
      </c>
      <c r="X7647" s="164">
        <f t="shared" si="1200"/>
        <v>454271372.88528657</v>
      </c>
    </row>
    <row r="7648" spans="10:24" x14ac:dyDescent="0.25">
      <c r="J7648">
        <v>7645</v>
      </c>
      <c r="K7648" s="43">
        <v>0.83807169280695248</v>
      </c>
      <c r="L7648">
        <v>2.056977977584562E-2</v>
      </c>
      <c r="M7648">
        <v>0.94369266967494092</v>
      </c>
      <c r="N7648" s="44">
        <v>0.22457866714517838</v>
      </c>
      <c r="O7648" s="161">
        <f t="shared" si="1191"/>
        <v>7000000</v>
      </c>
      <c r="P7648" s="162">
        <f t="shared" si="1192"/>
        <v>149.36818942657516</v>
      </c>
      <c r="Q7648" s="162">
        <f t="shared" si="1193"/>
        <v>166.73099459025264</v>
      </c>
      <c r="R7648" s="163">
        <f t="shared" si="1194"/>
        <v>1</v>
      </c>
      <c r="S7648" s="161">
        <f t="shared" si="1195"/>
        <v>7000000</v>
      </c>
      <c r="T7648" s="162">
        <f t="shared" si="1196"/>
        <v>179.78939647552505</v>
      </c>
      <c r="U7648" s="162">
        <f t="shared" si="1197"/>
        <v>140.86549729512632</v>
      </c>
      <c r="V7648" s="163">
        <f t="shared" si="1198"/>
        <v>1</v>
      </c>
      <c r="W7648" s="164">
        <f t="shared" si="1199"/>
        <v>-171539636.14574236</v>
      </c>
      <c r="X7648" s="164">
        <f t="shared" si="1200"/>
        <v>122467294.26279116</v>
      </c>
    </row>
    <row r="7649" spans="10:24" x14ac:dyDescent="0.25">
      <c r="J7649">
        <v>7646</v>
      </c>
      <c r="K7649" s="43">
        <v>0.25436125678863064</v>
      </c>
      <c r="L7649">
        <v>0.61013486866452904</v>
      </c>
      <c r="M7649">
        <v>2.9414613307079396E-3</v>
      </c>
      <c r="N7649" s="44">
        <v>5.6560214101601947E-3</v>
      </c>
      <c r="O7649" s="161">
        <f t="shared" si="1191"/>
        <v>2000000</v>
      </c>
      <c r="P7649" s="162">
        <f t="shared" si="1192"/>
        <v>184.19505848571049</v>
      </c>
      <c r="Q7649" s="162">
        <f t="shared" si="1193"/>
        <v>79.915268471968503</v>
      </c>
      <c r="R7649" s="163">
        <f t="shared" si="1194"/>
        <v>1</v>
      </c>
      <c r="S7649" s="161">
        <f t="shared" si="1195"/>
        <v>5000000</v>
      </c>
      <c r="T7649" s="162">
        <f t="shared" si="1196"/>
        <v>191.39835282857015</v>
      </c>
      <c r="U7649" s="162">
        <f t="shared" si="1197"/>
        <v>97.457634235984244</v>
      </c>
      <c r="V7649" s="163">
        <f t="shared" si="1198"/>
        <v>0.05</v>
      </c>
      <c r="W7649" s="164">
        <f t="shared" si="1199"/>
        <v>158559580.02748397</v>
      </c>
      <c r="X7649" s="164">
        <f t="shared" si="1200"/>
        <v>-126514820.35185352</v>
      </c>
    </row>
    <row r="7650" spans="10:24" x14ac:dyDescent="0.25">
      <c r="J7650">
        <v>7647</v>
      </c>
      <c r="K7650" s="43">
        <v>0.9918617827442634</v>
      </c>
      <c r="L7650">
        <v>0.78023288872204277</v>
      </c>
      <c r="M7650">
        <v>0.5149932161745947</v>
      </c>
      <c r="N7650" s="44">
        <v>0.21430230550377205</v>
      </c>
      <c r="O7650" s="161">
        <f t="shared" si="1191"/>
        <v>9000000</v>
      </c>
      <c r="P7650" s="162">
        <f t="shared" si="1192"/>
        <v>191.59469986158365</v>
      </c>
      <c r="Q7650" s="162">
        <f t="shared" si="1193"/>
        <v>135.75182542216831</v>
      </c>
      <c r="R7650" s="163">
        <f t="shared" si="1194"/>
        <v>1</v>
      </c>
      <c r="S7650" s="161">
        <f t="shared" si="1195"/>
        <v>9000000</v>
      </c>
      <c r="T7650" s="162">
        <f t="shared" si="1196"/>
        <v>193.86489995386123</v>
      </c>
      <c r="U7650" s="162">
        <f t="shared" si="1197"/>
        <v>125.37591271108415</v>
      </c>
      <c r="V7650" s="163">
        <f t="shared" si="1198"/>
        <v>1</v>
      </c>
      <c r="W7650" s="164">
        <f t="shared" si="1199"/>
        <v>452585869.95473808</v>
      </c>
      <c r="X7650" s="164">
        <f t="shared" si="1200"/>
        <v>466400885.18499362</v>
      </c>
    </row>
    <row r="7651" spans="10:24" x14ac:dyDescent="0.25">
      <c r="J7651">
        <v>7648</v>
      </c>
      <c r="K7651" s="43">
        <v>0.80076421736331238</v>
      </c>
      <c r="L7651">
        <v>0.663940452751277</v>
      </c>
      <c r="M7651">
        <v>0.30626310818056346</v>
      </c>
      <c r="N7651" s="44">
        <v>0.66664527332255075</v>
      </c>
      <c r="O7651" s="161">
        <f t="shared" si="1191"/>
        <v>7000000</v>
      </c>
      <c r="P7651" s="162">
        <f t="shared" si="1192"/>
        <v>186.34862201959717</v>
      </c>
      <c r="Q7651" s="162">
        <f t="shared" si="1193"/>
        <v>124.8705849420225</v>
      </c>
      <c r="R7651" s="163">
        <f t="shared" si="1194"/>
        <v>1</v>
      </c>
      <c r="S7651" s="161">
        <f t="shared" si="1195"/>
        <v>7000000</v>
      </c>
      <c r="T7651" s="162">
        <f t="shared" si="1196"/>
        <v>192.11620733986572</v>
      </c>
      <c r="U7651" s="162">
        <f t="shared" si="1197"/>
        <v>119.93529247101125</v>
      </c>
      <c r="V7651" s="163">
        <f t="shared" si="1198"/>
        <v>1</v>
      </c>
      <c r="W7651" s="164">
        <f t="shared" si="1199"/>
        <v>380346259.54302269</v>
      </c>
      <c r="X7651" s="164">
        <f t="shared" si="1200"/>
        <v>355266404.0819813</v>
      </c>
    </row>
    <row r="7652" spans="10:24" x14ac:dyDescent="0.25">
      <c r="J7652">
        <v>7649</v>
      </c>
      <c r="K7652" s="43">
        <v>0.93433003982954088</v>
      </c>
      <c r="L7652">
        <v>0.97322615460606532</v>
      </c>
      <c r="M7652">
        <v>0.83162942162255615</v>
      </c>
      <c r="N7652" s="44">
        <v>0.6705103693767327</v>
      </c>
      <c r="O7652" s="161">
        <f t="shared" si="1191"/>
        <v>7000000</v>
      </c>
      <c r="P7652" s="162">
        <f t="shared" si="1192"/>
        <v>208.95716367014697</v>
      </c>
      <c r="Q7652" s="162">
        <f t="shared" si="1193"/>
        <v>154.21248398052268</v>
      </c>
      <c r="R7652" s="163">
        <f t="shared" si="1194"/>
        <v>1</v>
      </c>
      <c r="S7652" s="161">
        <f t="shared" si="1195"/>
        <v>9000000</v>
      </c>
      <c r="T7652" s="162">
        <f t="shared" si="1196"/>
        <v>199.652387890049</v>
      </c>
      <c r="U7652" s="162">
        <f t="shared" si="1197"/>
        <v>134.60624199026134</v>
      </c>
      <c r="V7652" s="163">
        <f t="shared" si="1198"/>
        <v>1</v>
      </c>
      <c r="W7652" s="164">
        <f t="shared" si="1199"/>
        <v>333212757.82737005</v>
      </c>
      <c r="X7652" s="164">
        <f t="shared" si="1200"/>
        <v>435415313.09808898</v>
      </c>
    </row>
    <row r="7653" spans="10:24" x14ac:dyDescent="0.25">
      <c r="J7653">
        <v>7650</v>
      </c>
      <c r="K7653" s="43">
        <v>1.4017861338105453E-2</v>
      </c>
      <c r="L7653">
        <v>0.59011123615570449</v>
      </c>
      <c r="M7653">
        <v>0.27498119778782859</v>
      </c>
      <c r="N7653" s="44">
        <v>0.81845682310592605</v>
      </c>
      <c r="O7653" s="161">
        <f t="shared" si="1191"/>
        <v>1000000</v>
      </c>
      <c r="P7653" s="162">
        <f t="shared" si="1192"/>
        <v>183.41746689439003</v>
      </c>
      <c r="Q7653" s="162">
        <f t="shared" si="1193"/>
        <v>123.04367047210559</v>
      </c>
      <c r="R7653" s="163">
        <f t="shared" si="1194"/>
        <v>1</v>
      </c>
      <c r="S7653" s="161">
        <f t="shared" si="1195"/>
        <v>1000000</v>
      </c>
      <c r="T7653" s="162">
        <f t="shared" si="1196"/>
        <v>191.13915563146335</v>
      </c>
      <c r="U7653" s="162">
        <f t="shared" si="1197"/>
        <v>119.02183523605279</v>
      </c>
      <c r="V7653" s="163">
        <f t="shared" si="1198"/>
        <v>1</v>
      </c>
      <c r="W7653" s="164">
        <f t="shared" si="1199"/>
        <v>10373796.422284439</v>
      </c>
      <c r="X7653" s="164">
        <f t="shared" si="1200"/>
        <v>-77882679.604589447</v>
      </c>
    </row>
    <row r="7654" spans="10:24" x14ac:dyDescent="0.25">
      <c r="J7654">
        <v>7651</v>
      </c>
      <c r="K7654" s="43">
        <v>5.7144595511882779E-2</v>
      </c>
      <c r="L7654">
        <v>0.10381110656759795</v>
      </c>
      <c r="M7654">
        <v>0.67880715553802495</v>
      </c>
      <c r="N7654" s="44">
        <v>0.58238763751539135</v>
      </c>
      <c r="O7654" s="161">
        <f t="shared" si="1191"/>
        <v>2000000</v>
      </c>
      <c r="P7654" s="162">
        <f t="shared" si="1192"/>
        <v>161.09803933499819</v>
      </c>
      <c r="Q7654" s="162">
        <f t="shared" si="1193"/>
        <v>144.28731598847136</v>
      </c>
      <c r="R7654" s="163">
        <f t="shared" si="1194"/>
        <v>1</v>
      </c>
      <c r="S7654" s="161">
        <f t="shared" si="1195"/>
        <v>2000000</v>
      </c>
      <c r="T7654" s="162">
        <f t="shared" si="1196"/>
        <v>183.69934644499941</v>
      </c>
      <c r="U7654" s="162">
        <f t="shared" si="1197"/>
        <v>129.6436579942357</v>
      </c>
      <c r="V7654" s="163">
        <f t="shared" si="1198"/>
        <v>1</v>
      </c>
      <c r="W7654" s="164">
        <f t="shared" si="1199"/>
        <v>-16378553.306946345</v>
      </c>
      <c r="X7654" s="164">
        <f t="shared" si="1200"/>
        <v>-41888623.09847258</v>
      </c>
    </row>
    <row r="7655" spans="10:24" x14ac:dyDescent="0.25">
      <c r="J7655">
        <v>7652</v>
      </c>
      <c r="K7655" s="43">
        <v>0.85517544818880198</v>
      </c>
      <c r="L7655">
        <v>0.63560248544717657</v>
      </c>
      <c r="M7655">
        <v>0.1266438586868136</v>
      </c>
      <c r="N7655" s="44">
        <v>0.8973079868508006</v>
      </c>
      <c r="O7655" s="161">
        <f t="shared" si="1191"/>
        <v>7000000</v>
      </c>
      <c r="P7655" s="162">
        <f t="shared" si="1192"/>
        <v>185.20093284882182</v>
      </c>
      <c r="Q7655" s="162">
        <f t="shared" si="1193"/>
        <v>112.15199644247501</v>
      </c>
      <c r="R7655" s="163">
        <f t="shared" si="1194"/>
        <v>1</v>
      </c>
      <c r="S7655" s="161">
        <f t="shared" si="1195"/>
        <v>7000000</v>
      </c>
      <c r="T7655" s="162">
        <f t="shared" si="1196"/>
        <v>191.73364428294062</v>
      </c>
      <c r="U7655" s="162">
        <f t="shared" si="1197"/>
        <v>113.57599822123751</v>
      </c>
      <c r="V7655" s="163">
        <f t="shared" si="1198"/>
        <v>1</v>
      </c>
      <c r="W7655" s="164">
        <f t="shared" si="1199"/>
        <v>461342554.8444277</v>
      </c>
      <c r="X7655" s="164">
        <f t="shared" si="1200"/>
        <v>397103522.43192172</v>
      </c>
    </row>
    <row r="7656" spans="10:24" x14ac:dyDescent="0.25">
      <c r="J7656">
        <v>7653</v>
      </c>
      <c r="K7656" s="43">
        <v>0.80898020909443502</v>
      </c>
      <c r="L7656">
        <v>0.5599427860657924</v>
      </c>
      <c r="M7656">
        <v>0.44216760291099078</v>
      </c>
      <c r="N7656" s="44">
        <v>0.51794252445031252</v>
      </c>
      <c r="O7656" s="161">
        <f t="shared" si="1191"/>
        <v>7000000</v>
      </c>
      <c r="P7656" s="162">
        <f t="shared" si="1192"/>
        <v>182.26236239019272</v>
      </c>
      <c r="Q7656" s="162">
        <f t="shared" si="1193"/>
        <v>132.09048360835857</v>
      </c>
      <c r="R7656" s="163">
        <f t="shared" si="1194"/>
        <v>1</v>
      </c>
      <c r="S7656" s="161">
        <f t="shared" si="1195"/>
        <v>7000000</v>
      </c>
      <c r="T7656" s="162">
        <f t="shared" si="1196"/>
        <v>190.75412079673092</v>
      </c>
      <c r="U7656" s="162">
        <f t="shared" si="1197"/>
        <v>123.54524180417928</v>
      </c>
      <c r="V7656" s="163">
        <f t="shared" si="1198"/>
        <v>1</v>
      </c>
      <c r="W7656" s="164">
        <f t="shared" si="1199"/>
        <v>301203151.47283906</v>
      </c>
      <c r="X7656" s="164">
        <f t="shared" si="1200"/>
        <v>320462152.94786143</v>
      </c>
    </row>
    <row r="7657" spans="10:24" x14ac:dyDescent="0.25">
      <c r="J7657">
        <v>7654</v>
      </c>
      <c r="K7657" s="43">
        <v>0.66088965009975542</v>
      </c>
      <c r="L7657">
        <v>0.40939706250707297</v>
      </c>
      <c r="M7657">
        <v>0.79513792592135157</v>
      </c>
      <c r="N7657" s="44">
        <v>0.3663852080929314</v>
      </c>
      <c r="O7657" s="161">
        <f t="shared" si="1191"/>
        <v>6000000</v>
      </c>
      <c r="P7657" s="162">
        <f t="shared" si="1192"/>
        <v>176.56355657777334</v>
      </c>
      <c r="Q7657" s="162">
        <f t="shared" si="1193"/>
        <v>151.48758334854477</v>
      </c>
      <c r="R7657" s="163">
        <f t="shared" si="1194"/>
        <v>1</v>
      </c>
      <c r="S7657" s="161">
        <f t="shared" si="1195"/>
        <v>7000000</v>
      </c>
      <c r="T7657" s="162">
        <f t="shared" si="1196"/>
        <v>188.85451885925778</v>
      </c>
      <c r="U7657" s="162">
        <f t="shared" si="1197"/>
        <v>133.24379167427239</v>
      </c>
      <c r="V7657" s="163">
        <f t="shared" si="1198"/>
        <v>1</v>
      </c>
      <c r="W7657" s="164">
        <f t="shared" si="1199"/>
        <v>100455839.3753714</v>
      </c>
      <c r="X7657" s="164">
        <f t="shared" si="1200"/>
        <v>239275090.29489774</v>
      </c>
    </row>
    <row r="7658" spans="10:24" x14ac:dyDescent="0.25">
      <c r="J7658">
        <v>7655</v>
      </c>
      <c r="K7658" s="43">
        <v>0.31302819614205668</v>
      </c>
      <c r="L7658">
        <v>0.5984516681338794</v>
      </c>
      <c r="M7658">
        <v>0.55908159301795657</v>
      </c>
      <c r="N7658" s="44">
        <v>0.8318564368821002</v>
      </c>
      <c r="O7658" s="161">
        <f t="shared" si="1191"/>
        <v>5000000</v>
      </c>
      <c r="P7658" s="162">
        <f t="shared" si="1192"/>
        <v>183.74012189287768</v>
      </c>
      <c r="Q7658" s="162">
        <f t="shared" si="1193"/>
        <v>137.97282266316392</v>
      </c>
      <c r="R7658" s="163">
        <f t="shared" si="1194"/>
        <v>1</v>
      </c>
      <c r="S7658" s="161">
        <f t="shared" si="1195"/>
        <v>6000000</v>
      </c>
      <c r="T7658" s="162">
        <f t="shared" si="1196"/>
        <v>191.2467072976259</v>
      </c>
      <c r="U7658" s="162">
        <f t="shared" si="1197"/>
        <v>126.48641133158196</v>
      </c>
      <c r="V7658" s="163">
        <f t="shared" si="1198"/>
        <v>1</v>
      </c>
      <c r="W7658" s="164">
        <f t="shared" si="1199"/>
        <v>178836496.14856878</v>
      </c>
      <c r="X7658" s="164">
        <f t="shared" si="1200"/>
        <v>238561775.79626364</v>
      </c>
    </row>
    <row r="7659" spans="10:24" x14ac:dyDescent="0.25">
      <c r="J7659">
        <v>7656</v>
      </c>
      <c r="K7659" s="43">
        <v>0.21638434987464727</v>
      </c>
      <c r="L7659">
        <v>0.9530340682666375</v>
      </c>
      <c r="M7659">
        <v>0.45472195663772774</v>
      </c>
      <c r="N7659" s="44">
        <v>0.21643833856815442</v>
      </c>
      <c r="O7659" s="161">
        <f t="shared" si="1191"/>
        <v>2000000</v>
      </c>
      <c r="P7659" s="162">
        <f t="shared" si="1192"/>
        <v>205.12518105341996</v>
      </c>
      <c r="Q7659" s="162">
        <f t="shared" si="1193"/>
        <v>132.72520026320507</v>
      </c>
      <c r="R7659" s="163">
        <f t="shared" si="1194"/>
        <v>1</v>
      </c>
      <c r="S7659" s="161">
        <f t="shared" si="1195"/>
        <v>5000000</v>
      </c>
      <c r="T7659" s="162">
        <f t="shared" si="1196"/>
        <v>198.37506035113998</v>
      </c>
      <c r="U7659" s="162">
        <f t="shared" si="1197"/>
        <v>123.86260013160253</v>
      </c>
      <c r="V7659" s="163">
        <f t="shared" si="1198"/>
        <v>1</v>
      </c>
      <c r="W7659" s="164">
        <f t="shared" si="1199"/>
        <v>94799961.580429792</v>
      </c>
      <c r="X7659" s="164">
        <f t="shared" si="1200"/>
        <v>222562301.09768724</v>
      </c>
    </row>
    <row r="7660" spans="10:24" x14ac:dyDescent="0.25">
      <c r="J7660">
        <v>7657</v>
      </c>
      <c r="K7660" s="43">
        <v>0.75592352240168892</v>
      </c>
      <c r="L7660">
        <v>0.34620986641677298</v>
      </c>
      <c r="M7660">
        <v>0.21666304643494083</v>
      </c>
      <c r="N7660" s="44">
        <v>0.76850022595797485</v>
      </c>
      <c r="O7660" s="161">
        <f t="shared" si="1191"/>
        <v>7000000</v>
      </c>
      <c r="P7660" s="162">
        <f t="shared" si="1192"/>
        <v>174.06639837659989</v>
      </c>
      <c r="Q7660" s="162">
        <f t="shared" si="1193"/>
        <v>119.32974579786105</v>
      </c>
      <c r="R7660" s="163">
        <f t="shared" si="1194"/>
        <v>1</v>
      </c>
      <c r="S7660" s="161">
        <f t="shared" si="1195"/>
        <v>7000000</v>
      </c>
      <c r="T7660" s="162">
        <f t="shared" si="1196"/>
        <v>188.02213279219995</v>
      </c>
      <c r="U7660" s="162">
        <f t="shared" si="1197"/>
        <v>117.16487289893053</v>
      </c>
      <c r="V7660" s="163">
        <f t="shared" si="1198"/>
        <v>1</v>
      </c>
      <c r="W7660" s="164">
        <f t="shared" si="1199"/>
        <v>333156568.0511719</v>
      </c>
      <c r="X7660" s="164">
        <f t="shared" si="1200"/>
        <v>346000819.252886</v>
      </c>
    </row>
    <row r="7661" spans="10:24" x14ac:dyDescent="0.25">
      <c r="J7661">
        <v>7658</v>
      </c>
      <c r="K7661" s="43">
        <v>0.85463568891380637</v>
      </c>
      <c r="L7661">
        <v>0.89590893802696758</v>
      </c>
      <c r="M7661">
        <v>0.35171851621909256</v>
      </c>
      <c r="N7661" s="44">
        <v>0.34356682583207709</v>
      </c>
      <c r="O7661" s="161">
        <f t="shared" si="1191"/>
        <v>7000000</v>
      </c>
      <c r="P7661" s="162">
        <f t="shared" si="1192"/>
        <v>198.87869795636561</v>
      </c>
      <c r="Q7661" s="162">
        <f t="shared" si="1193"/>
        <v>127.38630085939417</v>
      </c>
      <c r="R7661" s="163">
        <f t="shared" si="1194"/>
        <v>1</v>
      </c>
      <c r="S7661" s="161">
        <f t="shared" si="1195"/>
        <v>7000000</v>
      </c>
      <c r="T7661" s="162">
        <f t="shared" si="1196"/>
        <v>196.29289931878856</v>
      </c>
      <c r="U7661" s="162">
        <f t="shared" si="1197"/>
        <v>121.19315042969708</v>
      </c>
      <c r="V7661" s="163">
        <f t="shared" si="1198"/>
        <v>1</v>
      </c>
      <c r="W7661" s="164">
        <f t="shared" si="1199"/>
        <v>450446779.67880011</v>
      </c>
      <c r="X7661" s="164">
        <f t="shared" si="1200"/>
        <v>375698242.22364032</v>
      </c>
    </row>
    <row r="7662" spans="10:24" x14ac:dyDescent="0.25">
      <c r="J7662">
        <v>7659</v>
      </c>
      <c r="K7662" s="43">
        <v>3.8304749705647678E-2</v>
      </c>
      <c r="L7662">
        <v>0.10300350921920964</v>
      </c>
      <c r="M7662">
        <v>0.20978012654848632</v>
      </c>
      <c r="N7662" s="44">
        <v>0.48970925309021285</v>
      </c>
      <c r="O7662" s="161">
        <f t="shared" si="1191"/>
        <v>1000000</v>
      </c>
      <c r="P7662" s="162">
        <f t="shared" si="1192"/>
        <v>161.03067650937251</v>
      </c>
      <c r="Q7662" s="162">
        <f t="shared" si="1193"/>
        <v>118.85631203681639</v>
      </c>
      <c r="R7662" s="163">
        <f t="shared" si="1194"/>
        <v>1</v>
      </c>
      <c r="S7662" s="161">
        <f t="shared" si="1195"/>
        <v>1000000</v>
      </c>
      <c r="T7662" s="162">
        <f t="shared" si="1196"/>
        <v>183.67689216979085</v>
      </c>
      <c r="U7662" s="162">
        <f t="shared" si="1197"/>
        <v>116.9281560184082</v>
      </c>
      <c r="V7662" s="163">
        <f t="shared" si="1198"/>
        <v>1</v>
      </c>
      <c r="W7662" s="164">
        <f t="shared" si="1199"/>
        <v>-7825635.5274438784</v>
      </c>
      <c r="X7662" s="164">
        <f t="shared" si="1200"/>
        <v>-83251263.848617345</v>
      </c>
    </row>
    <row r="7663" spans="10:24" x14ac:dyDescent="0.25">
      <c r="J7663">
        <v>7660</v>
      </c>
      <c r="K7663" s="43">
        <v>0.98673845227462975</v>
      </c>
      <c r="L7663">
        <v>0.3851833097238524</v>
      </c>
      <c r="M7663">
        <v>1.4036741572631906E-2</v>
      </c>
      <c r="N7663" s="44">
        <v>0.35059013175448661</v>
      </c>
      <c r="O7663" s="161">
        <f t="shared" si="1191"/>
        <v>9000000</v>
      </c>
      <c r="P7663" s="162">
        <f t="shared" si="1192"/>
        <v>175.62156936817456</v>
      </c>
      <c r="Q7663" s="162">
        <f t="shared" si="1193"/>
        <v>91.074840298105869</v>
      </c>
      <c r="R7663" s="163">
        <f t="shared" si="1194"/>
        <v>1</v>
      </c>
      <c r="S7663" s="161">
        <f t="shared" si="1195"/>
        <v>9000000</v>
      </c>
      <c r="T7663" s="162">
        <f t="shared" si="1196"/>
        <v>188.54052312272486</v>
      </c>
      <c r="U7663" s="162">
        <f t="shared" si="1197"/>
        <v>103.03742014905293</v>
      </c>
      <c r="V7663" s="163">
        <f t="shared" si="1198"/>
        <v>1</v>
      </c>
      <c r="W7663" s="164">
        <f t="shared" si="1199"/>
        <v>710920561.63061821</v>
      </c>
      <c r="X7663" s="164">
        <f t="shared" si="1200"/>
        <v>619527926.76304734</v>
      </c>
    </row>
    <row r="7664" spans="10:24" x14ac:dyDescent="0.25">
      <c r="J7664">
        <v>7661</v>
      </c>
      <c r="K7664" s="43">
        <v>0.68006044000865307</v>
      </c>
      <c r="L7664">
        <v>0.10472634412683302</v>
      </c>
      <c r="M7664">
        <v>0.23539330313932416</v>
      </c>
      <c r="N7664" s="44">
        <v>0.56481416509547855</v>
      </c>
      <c r="O7664" s="161">
        <f t="shared" si="1191"/>
        <v>6000000</v>
      </c>
      <c r="P7664" s="162">
        <f t="shared" si="1192"/>
        <v>161.17392266031686</v>
      </c>
      <c r="Q7664" s="162">
        <f t="shared" si="1193"/>
        <v>120.57600437211497</v>
      </c>
      <c r="R7664" s="163">
        <f t="shared" si="1194"/>
        <v>1</v>
      </c>
      <c r="S7664" s="161">
        <f t="shared" si="1195"/>
        <v>7000000</v>
      </c>
      <c r="T7664" s="162">
        <f t="shared" si="1196"/>
        <v>183.72464088677228</v>
      </c>
      <c r="U7664" s="162">
        <f t="shared" si="1197"/>
        <v>117.78800218605748</v>
      </c>
      <c r="V7664" s="163">
        <f t="shared" si="1198"/>
        <v>1</v>
      </c>
      <c r="W7664" s="164">
        <f t="shared" si="1199"/>
        <v>193587509.72921139</v>
      </c>
      <c r="X7664" s="164">
        <f t="shared" si="1200"/>
        <v>311556470.90500355</v>
      </c>
    </row>
    <row r="7665" spans="10:24" x14ac:dyDescent="0.25">
      <c r="J7665">
        <v>7662</v>
      </c>
      <c r="K7665" s="43">
        <v>0.76909829268625163</v>
      </c>
      <c r="L7665">
        <v>5.4563690392072206E-2</v>
      </c>
      <c r="M7665">
        <v>0.55196489770640611</v>
      </c>
      <c r="N7665" s="44">
        <v>0.74164104293324562</v>
      </c>
      <c r="O7665" s="161">
        <f t="shared" si="1191"/>
        <v>7000000</v>
      </c>
      <c r="P7665" s="162">
        <f t="shared" si="1192"/>
        <v>155.96808497626947</v>
      </c>
      <c r="Q7665" s="162">
        <f t="shared" si="1193"/>
        <v>137.61254450596914</v>
      </c>
      <c r="R7665" s="163">
        <f t="shared" si="1194"/>
        <v>1</v>
      </c>
      <c r="S7665" s="161">
        <f t="shared" si="1195"/>
        <v>7000000</v>
      </c>
      <c r="T7665" s="162">
        <f t="shared" si="1196"/>
        <v>181.98936165875648</v>
      </c>
      <c r="U7665" s="162">
        <f t="shared" si="1197"/>
        <v>126.30627225298457</v>
      </c>
      <c r="V7665" s="163">
        <f t="shared" si="1198"/>
        <v>1</v>
      </c>
      <c r="W7665" s="164">
        <f t="shared" si="1199"/>
        <v>78488783.292102277</v>
      </c>
      <c r="X7665" s="164">
        <f t="shared" si="1200"/>
        <v>239781625.84040338</v>
      </c>
    </row>
    <row r="7666" spans="10:24" x14ac:dyDescent="0.25">
      <c r="J7666">
        <v>7663</v>
      </c>
      <c r="K7666" s="43">
        <v>0.82959245634398349</v>
      </c>
      <c r="L7666">
        <v>3.8292106118811176E-2</v>
      </c>
      <c r="M7666">
        <v>9.2480898716115645E-2</v>
      </c>
      <c r="N7666" s="44">
        <v>0.36182917595316588</v>
      </c>
      <c r="O7666" s="161">
        <f t="shared" si="1191"/>
        <v>7000000</v>
      </c>
      <c r="P7666" s="162">
        <f t="shared" si="1192"/>
        <v>153.43712045213024</v>
      </c>
      <c r="Q7666" s="162">
        <f t="shared" si="1193"/>
        <v>108.48737062733623</v>
      </c>
      <c r="R7666" s="163">
        <f t="shared" si="1194"/>
        <v>1</v>
      </c>
      <c r="S7666" s="161">
        <f t="shared" si="1195"/>
        <v>7000000</v>
      </c>
      <c r="T7666" s="162">
        <f t="shared" si="1196"/>
        <v>181.14570681737675</v>
      </c>
      <c r="U7666" s="162">
        <f t="shared" si="1197"/>
        <v>111.74368531366811</v>
      </c>
      <c r="V7666" s="163">
        <f t="shared" si="1198"/>
        <v>1</v>
      </c>
      <c r="W7666" s="164">
        <f t="shared" si="1199"/>
        <v>264648248.77355808</v>
      </c>
      <c r="X7666" s="164">
        <f t="shared" si="1200"/>
        <v>335814150.52596045</v>
      </c>
    </row>
    <row r="7667" spans="10:24" x14ac:dyDescent="0.25">
      <c r="J7667">
        <v>7664</v>
      </c>
      <c r="K7667" s="43">
        <v>0.23434177223678798</v>
      </c>
      <c r="L7667">
        <v>0.90754395171019486</v>
      </c>
      <c r="M7667">
        <v>0.47244071421197353</v>
      </c>
      <c r="N7667" s="44">
        <v>0.80444202521386166</v>
      </c>
      <c r="O7667" s="161">
        <f t="shared" si="1191"/>
        <v>2000000</v>
      </c>
      <c r="P7667" s="162">
        <f t="shared" si="1192"/>
        <v>199.88672186516243</v>
      </c>
      <c r="Q7667" s="162">
        <f t="shared" si="1193"/>
        <v>133.61728157563616</v>
      </c>
      <c r="R7667" s="163">
        <f t="shared" si="1194"/>
        <v>1</v>
      </c>
      <c r="S7667" s="161">
        <f t="shared" si="1195"/>
        <v>5000000</v>
      </c>
      <c r="T7667" s="162">
        <f t="shared" si="1196"/>
        <v>196.62890728838747</v>
      </c>
      <c r="U7667" s="162">
        <f t="shared" si="1197"/>
        <v>124.30864078781808</v>
      </c>
      <c r="V7667" s="163">
        <f t="shared" si="1198"/>
        <v>1</v>
      </c>
      <c r="W7667" s="164">
        <f t="shared" si="1199"/>
        <v>82538880.579052553</v>
      </c>
      <c r="X7667" s="164">
        <f t="shared" si="1200"/>
        <v>211601332.50284696</v>
      </c>
    </row>
    <row r="7668" spans="10:24" x14ac:dyDescent="0.25">
      <c r="J7668">
        <v>7665</v>
      </c>
      <c r="K7668" s="43">
        <v>0.34859372320930648</v>
      </c>
      <c r="L7668">
        <v>9.2856785301098754E-2</v>
      </c>
      <c r="M7668">
        <v>0.4836690697345909</v>
      </c>
      <c r="N7668" s="44">
        <v>0.74413863574216965</v>
      </c>
      <c r="O7668" s="161">
        <f t="shared" si="1191"/>
        <v>5000000</v>
      </c>
      <c r="P7668" s="162">
        <f t="shared" si="1192"/>
        <v>160.14950448203129</v>
      </c>
      <c r="Q7668" s="162">
        <f t="shared" si="1193"/>
        <v>134.18105977938441</v>
      </c>
      <c r="R7668" s="163">
        <f t="shared" si="1194"/>
        <v>1</v>
      </c>
      <c r="S7668" s="161">
        <f t="shared" si="1195"/>
        <v>6000000</v>
      </c>
      <c r="T7668" s="162">
        <f t="shared" si="1196"/>
        <v>183.38316816067709</v>
      </c>
      <c r="U7668" s="162">
        <f t="shared" si="1197"/>
        <v>124.59052988969221</v>
      </c>
      <c r="V7668" s="163">
        <f t="shared" si="1198"/>
        <v>1</v>
      </c>
      <c r="W7668" s="164">
        <f t="shared" si="1199"/>
        <v>79842223.513234392</v>
      </c>
      <c r="X7668" s="164">
        <f t="shared" si="1200"/>
        <v>202755829.62590927</v>
      </c>
    </row>
    <row r="7669" spans="10:24" x14ac:dyDescent="0.25">
      <c r="J7669">
        <v>7666</v>
      </c>
      <c r="K7669" s="43">
        <v>8.451094391251357E-2</v>
      </c>
      <c r="L7669">
        <v>0.26723073941534548</v>
      </c>
      <c r="M7669">
        <v>0.42476916265990661</v>
      </c>
      <c r="N7669" s="44">
        <v>0.20032034857769443</v>
      </c>
      <c r="O7669" s="161">
        <f t="shared" si="1191"/>
        <v>2000000</v>
      </c>
      <c r="P7669" s="162">
        <f t="shared" si="1192"/>
        <v>170.68185041369898</v>
      </c>
      <c r="Q7669" s="162">
        <f t="shared" si="1193"/>
        <v>131.20584953883656</v>
      </c>
      <c r="R7669" s="163">
        <f t="shared" si="1194"/>
        <v>1</v>
      </c>
      <c r="S7669" s="161">
        <f t="shared" si="1195"/>
        <v>2000000</v>
      </c>
      <c r="T7669" s="162">
        <f t="shared" si="1196"/>
        <v>186.89395013789965</v>
      </c>
      <c r="U7669" s="162">
        <f t="shared" si="1197"/>
        <v>123.10292476941828</v>
      </c>
      <c r="V7669" s="163">
        <f t="shared" si="1198"/>
        <v>1</v>
      </c>
      <c r="W7669" s="164">
        <f t="shared" si="1199"/>
        <v>28952001.74972485</v>
      </c>
      <c r="X7669" s="164">
        <f t="shared" si="1200"/>
        <v>-22417949.263037264</v>
      </c>
    </row>
    <row r="7670" spans="10:24" x14ac:dyDescent="0.25">
      <c r="J7670">
        <v>7667</v>
      </c>
      <c r="K7670" s="43">
        <v>0.98658493556044924</v>
      </c>
      <c r="L7670">
        <v>0.57197546110479525</v>
      </c>
      <c r="M7670">
        <v>0.94249725470247614</v>
      </c>
      <c r="N7670" s="44">
        <v>0.88556471007422166</v>
      </c>
      <c r="O7670" s="161">
        <f t="shared" si="1191"/>
        <v>9000000</v>
      </c>
      <c r="P7670" s="162">
        <f t="shared" si="1192"/>
        <v>182.72108678741114</v>
      </c>
      <c r="Q7670" s="162">
        <f t="shared" si="1193"/>
        <v>166.52176291385746</v>
      </c>
      <c r="R7670" s="163">
        <f t="shared" si="1194"/>
        <v>1</v>
      </c>
      <c r="S7670" s="161">
        <f t="shared" si="1195"/>
        <v>9000000</v>
      </c>
      <c r="T7670" s="162">
        <f t="shared" si="1196"/>
        <v>190.90702892913706</v>
      </c>
      <c r="U7670" s="162">
        <f t="shared" si="1197"/>
        <v>140.76088145692873</v>
      </c>
      <c r="V7670" s="163">
        <f t="shared" si="1198"/>
        <v>1</v>
      </c>
      <c r="W7670" s="164">
        <f t="shared" si="1199"/>
        <v>95793914.86198312</v>
      </c>
      <c r="X7670" s="164">
        <f t="shared" si="1200"/>
        <v>301315327.24987495</v>
      </c>
    </row>
    <row r="7671" spans="10:24" x14ac:dyDescent="0.25">
      <c r="J7671">
        <v>7668</v>
      </c>
      <c r="K7671" s="43">
        <v>0.46589953631999714</v>
      </c>
      <c r="L7671">
        <v>0.10001379036226621</v>
      </c>
      <c r="M7671">
        <v>0.38531016291899312</v>
      </c>
      <c r="N7671" s="44">
        <v>0.76679605790179362</v>
      </c>
      <c r="O7671" s="161">
        <f t="shared" si="1191"/>
        <v>5000000</v>
      </c>
      <c r="P7671" s="162">
        <f t="shared" si="1192"/>
        <v>160.7779051321331</v>
      </c>
      <c r="Q7671" s="162">
        <f t="shared" si="1193"/>
        <v>129.16872842240059</v>
      </c>
      <c r="R7671" s="163">
        <f t="shared" si="1194"/>
        <v>1</v>
      </c>
      <c r="S7671" s="161">
        <f t="shared" si="1195"/>
        <v>6000000</v>
      </c>
      <c r="T7671" s="162">
        <f t="shared" si="1196"/>
        <v>183.59263504404436</v>
      </c>
      <c r="U7671" s="162">
        <f t="shared" si="1197"/>
        <v>122.0843642112003</v>
      </c>
      <c r="V7671" s="163">
        <f t="shared" si="1198"/>
        <v>1</v>
      </c>
      <c r="W7671" s="164">
        <f t="shared" si="1199"/>
        <v>108045883.54866254</v>
      </c>
      <c r="X7671" s="164">
        <f t="shared" si="1200"/>
        <v>219049624.99706435</v>
      </c>
    </row>
    <row r="7672" spans="10:24" x14ac:dyDescent="0.25">
      <c r="J7672">
        <v>7669</v>
      </c>
      <c r="K7672" s="43">
        <v>0.75641039239291907</v>
      </c>
      <c r="L7672">
        <v>0.14618797853357079</v>
      </c>
      <c r="M7672">
        <v>0.32066829345469117</v>
      </c>
      <c r="N7672" s="44">
        <v>0.58801661943530403</v>
      </c>
      <c r="O7672" s="161">
        <f t="shared" si="1191"/>
        <v>7000000</v>
      </c>
      <c r="P7672" s="162">
        <f t="shared" si="1192"/>
        <v>164.20614430542727</v>
      </c>
      <c r="Q7672" s="162">
        <f t="shared" si="1193"/>
        <v>125.68338316245411</v>
      </c>
      <c r="R7672" s="163">
        <f t="shared" si="1194"/>
        <v>1</v>
      </c>
      <c r="S7672" s="161">
        <f t="shared" si="1195"/>
        <v>7000000</v>
      </c>
      <c r="T7672" s="162">
        <f t="shared" si="1196"/>
        <v>184.73538143514241</v>
      </c>
      <c r="U7672" s="162">
        <f t="shared" si="1197"/>
        <v>120.34169158122705</v>
      </c>
      <c r="V7672" s="163">
        <f t="shared" si="1198"/>
        <v>1</v>
      </c>
      <c r="W7672" s="164">
        <f t="shared" si="1199"/>
        <v>219659328.00081217</v>
      </c>
      <c r="X7672" s="164">
        <f t="shared" si="1200"/>
        <v>300755828.97740752</v>
      </c>
    </row>
    <row r="7673" spans="10:24" x14ac:dyDescent="0.25">
      <c r="J7673">
        <v>7670</v>
      </c>
      <c r="K7673" s="43">
        <v>0.44893772197678705</v>
      </c>
      <c r="L7673">
        <v>0.10945424358816469</v>
      </c>
      <c r="M7673">
        <v>0.3381401117970686</v>
      </c>
      <c r="N7673" s="44">
        <v>0.35465098076688073</v>
      </c>
      <c r="O7673" s="161">
        <f t="shared" si="1191"/>
        <v>5000000</v>
      </c>
      <c r="P7673" s="162">
        <f t="shared" si="1192"/>
        <v>161.5584643034959</v>
      </c>
      <c r="Q7673" s="162">
        <f t="shared" si="1193"/>
        <v>126.64911113264421</v>
      </c>
      <c r="R7673" s="163">
        <f t="shared" si="1194"/>
        <v>1</v>
      </c>
      <c r="S7673" s="161">
        <f t="shared" si="1195"/>
        <v>6000000</v>
      </c>
      <c r="T7673" s="162">
        <f t="shared" si="1196"/>
        <v>183.85282143449862</v>
      </c>
      <c r="U7673" s="162">
        <f t="shared" si="1197"/>
        <v>120.8245555663221</v>
      </c>
      <c r="V7673" s="163">
        <f t="shared" si="1198"/>
        <v>1</v>
      </c>
      <c r="W7673" s="164">
        <f t="shared" si="1199"/>
        <v>124546765.85425845</v>
      </c>
      <c r="X7673" s="164">
        <f t="shared" si="1200"/>
        <v>228169595.20905912</v>
      </c>
    </row>
    <row r="7674" spans="10:24" x14ac:dyDescent="0.25">
      <c r="J7674">
        <v>7671</v>
      </c>
      <c r="K7674" s="43">
        <v>0.48789102400749695</v>
      </c>
      <c r="L7674">
        <v>0.89082522346527404</v>
      </c>
      <c r="M7674">
        <v>9.7279153966300047E-2</v>
      </c>
      <c r="N7674" s="44">
        <v>0.83793617946045973</v>
      </c>
      <c r="O7674" s="161">
        <f t="shared" si="1191"/>
        <v>5000000</v>
      </c>
      <c r="P7674" s="162">
        <f t="shared" si="1192"/>
        <v>198.4639296706911</v>
      </c>
      <c r="Q7674" s="162">
        <f t="shared" si="1193"/>
        <v>109.05576319724224</v>
      </c>
      <c r="R7674" s="163">
        <f t="shared" si="1194"/>
        <v>1</v>
      </c>
      <c r="S7674" s="161">
        <f t="shared" si="1195"/>
        <v>6000000</v>
      </c>
      <c r="T7674" s="162">
        <f t="shared" si="1196"/>
        <v>196.15464322356371</v>
      </c>
      <c r="U7674" s="162">
        <f t="shared" si="1197"/>
        <v>112.02788159862112</v>
      </c>
      <c r="V7674" s="163">
        <f t="shared" si="1198"/>
        <v>1</v>
      </c>
      <c r="W7674" s="164">
        <f t="shared" si="1199"/>
        <v>397040832.3672443</v>
      </c>
      <c r="X7674" s="164">
        <f t="shared" si="1200"/>
        <v>354760569.74965554</v>
      </c>
    </row>
    <row r="7675" spans="10:24" x14ac:dyDescent="0.25">
      <c r="J7675">
        <v>7672</v>
      </c>
      <c r="K7675" s="43">
        <v>0.96466457297135555</v>
      </c>
      <c r="L7675">
        <v>0.90663647914349987</v>
      </c>
      <c r="M7675">
        <v>0.74554951745233333</v>
      </c>
      <c r="N7675" s="44">
        <v>0.6906181560647402</v>
      </c>
      <c r="O7675" s="161">
        <f t="shared" si="1191"/>
        <v>9000000</v>
      </c>
      <c r="P7675" s="162">
        <f t="shared" si="1192"/>
        <v>199.80485209851184</v>
      </c>
      <c r="Q7675" s="162">
        <f t="shared" si="1193"/>
        <v>148.21099931826984</v>
      </c>
      <c r="R7675" s="163">
        <f t="shared" si="1194"/>
        <v>1</v>
      </c>
      <c r="S7675" s="161">
        <f t="shared" si="1195"/>
        <v>9000000</v>
      </c>
      <c r="T7675" s="162">
        <f t="shared" si="1196"/>
        <v>196.60161736617061</v>
      </c>
      <c r="U7675" s="162">
        <f t="shared" si="1197"/>
        <v>131.60549965913492</v>
      </c>
      <c r="V7675" s="163">
        <f t="shared" si="1198"/>
        <v>1</v>
      </c>
      <c r="W7675" s="164">
        <f t="shared" si="1199"/>
        <v>414344675.02217799</v>
      </c>
      <c r="X7675" s="164">
        <f t="shared" si="1200"/>
        <v>434965059.3633213</v>
      </c>
    </row>
    <row r="7676" spans="10:24" x14ac:dyDescent="0.25">
      <c r="J7676">
        <v>7673</v>
      </c>
      <c r="K7676" s="43">
        <v>0.37188156359160951</v>
      </c>
      <c r="L7676">
        <v>0.79664866113173693</v>
      </c>
      <c r="M7676">
        <v>0.73592769155679527</v>
      </c>
      <c r="N7676" s="44">
        <v>0.23115000485130455</v>
      </c>
      <c r="O7676" s="161">
        <f t="shared" si="1191"/>
        <v>5000000</v>
      </c>
      <c r="P7676" s="162">
        <f t="shared" si="1192"/>
        <v>192.44565234608748</v>
      </c>
      <c r="Q7676" s="162">
        <f t="shared" si="1193"/>
        <v>147.61681619166748</v>
      </c>
      <c r="R7676" s="163">
        <f t="shared" si="1194"/>
        <v>1</v>
      </c>
      <c r="S7676" s="161">
        <f t="shared" si="1195"/>
        <v>6000000</v>
      </c>
      <c r="T7676" s="162">
        <f t="shared" si="1196"/>
        <v>194.14855078202916</v>
      </c>
      <c r="U7676" s="162">
        <f t="shared" si="1197"/>
        <v>131.30840809583373</v>
      </c>
      <c r="V7676" s="163">
        <f t="shared" si="1198"/>
        <v>1</v>
      </c>
      <c r="W7676" s="164">
        <f t="shared" si="1199"/>
        <v>174144180.7721</v>
      </c>
      <c r="X7676" s="164">
        <f t="shared" si="1200"/>
        <v>227040856.1171726</v>
      </c>
    </row>
    <row r="7677" spans="10:24" x14ac:dyDescent="0.25">
      <c r="J7677">
        <v>7674</v>
      </c>
      <c r="K7677" s="43">
        <v>0.90303874450731192</v>
      </c>
      <c r="L7677">
        <v>0.46827860974352264</v>
      </c>
      <c r="M7677">
        <v>0.29261442038287178</v>
      </c>
      <c r="N7677" s="44">
        <v>0.11897018679317128</v>
      </c>
      <c r="O7677" s="161">
        <f t="shared" si="1191"/>
        <v>7000000</v>
      </c>
      <c r="P7677" s="162">
        <f t="shared" si="1192"/>
        <v>178.80603440455067</v>
      </c>
      <c r="Q7677" s="162">
        <f t="shared" si="1193"/>
        <v>124.08473944486718</v>
      </c>
      <c r="R7677" s="163">
        <f t="shared" si="1194"/>
        <v>1</v>
      </c>
      <c r="S7677" s="161">
        <f t="shared" si="1195"/>
        <v>9000000</v>
      </c>
      <c r="T7677" s="162">
        <f t="shared" si="1196"/>
        <v>189.60201146818355</v>
      </c>
      <c r="U7677" s="162">
        <f t="shared" si="1197"/>
        <v>119.54236972243359</v>
      </c>
      <c r="V7677" s="163">
        <f t="shared" si="1198"/>
        <v>0.9</v>
      </c>
      <c r="W7677" s="164">
        <f t="shared" si="1199"/>
        <v>333049064.7177844</v>
      </c>
      <c r="X7677" s="164">
        <f t="shared" si="1200"/>
        <v>417483098.14057457</v>
      </c>
    </row>
    <row r="7678" spans="10:24" x14ac:dyDescent="0.25">
      <c r="J7678">
        <v>7675</v>
      </c>
      <c r="K7678" s="43">
        <v>0.59614947824564724</v>
      </c>
      <c r="L7678">
        <v>0.1848846831744152</v>
      </c>
      <c r="M7678">
        <v>0.92331523859738052</v>
      </c>
      <c r="N7678" s="44">
        <v>0.5333270943088253</v>
      </c>
      <c r="O7678" s="161">
        <f t="shared" si="1191"/>
        <v>6000000</v>
      </c>
      <c r="P7678" s="162">
        <f t="shared" si="1192"/>
        <v>166.5464180996787</v>
      </c>
      <c r="Q7678" s="162">
        <f t="shared" si="1193"/>
        <v>163.55460451107507</v>
      </c>
      <c r="R7678" s="163">
        <f t="shared" si="1194"/>
        <v>1</v>
      </c>
      <c r="S7678" s="161">
        <f t="shared" si="1195"/>
        <v>6000000</v>
      </c>
      <c r="T7678" s="162">
        <f t="shared" si="1196"/>
        <v>185.51547269989291</v>
      </c>
      <c r="U7678" s="162">
        <f t="shared" si="1197"/>
        <v>139.27730225553753</v>
      </c>
      <c r="V7678" s="163">
        <f t="shared" si="1198"/>
        <v>1</v>
      </c>
      <c r="W7678" s="164">
        <f t="shared" si="1199"/>
        <v>-32049118.468378197</v>
      </c>
      <c r="X7678" s="164">
        <f t="shared" si="1200"/>
        <v>127429022.66613227</v>
      </c>
    </row>
    <row r="7679" spans="10:24" x14ac:dyDescent="0.25">
      <c r="J7679">
        <v>7676</v>
      </c>
      <c r="K7679" s="43">
        <v>0.92891705042181516</v>
      </c>
      <c r="L7679">
        <v>0.95649881956207117</v>
      </c>
      <c r="M7679">
        <v>0.95461035868213939</v>
      </c>
      <c r="N7679" s="44">
        <v>0.68508007584840125</v>
      </c>
      <c r="O7679" s="161">
        <f t="shared" si="1191"/>
        <v>7000000</v>
      </c>
      <c r="P7679" s="162">
        <f t="shared" si="1192"/>
        <v>205.67140138856649</v>
      </c>
      <c r="Q7679" s="162">
        <f t="shared" si="1193"/>
        <v>168.82602487385407</v>
      </c>
      <c r="R7679" s="163">
        <f t="shared" si="1194"/>
        <v>1</v>
      </c>
      <c r="S7679" s="161">
        <f t="shared" si="1195"/>
        <v>9000000</v>
      </c>
      <c r="T7679" s="162">
        <f t="shared" si="1196"/>
        <v>198.55713379618882</v>
      </c>
      <c r="U7679" s="162">
        <f t="shared" si="1197"/>
        <v>141.91301243692703</v>
      </c>
      <c r="V7679" s="163">
        <f t="shared" si="1198"/>
        <v>1</v>
      </c>
      <c r="W7679" s="164">
        <f t="shared" si="1199"/>
        <v>207917635.60298699</v>
      </c>
      <c r="X7679" s="164">
        <f t="shared" si="1200"/>
        <v>359797092.23335612</v>
      </c>
    </row>
    <row r="7680" spans="10:24" x14ac:dyDescent="0.25">
      <c r="J7680">
        <v>7677</v>
      </c>
      <c r="K7680" s="43">
        <v>6.8355563409560727E-2</v>
      </c>
      <c r="L7680">
        <v>5.2612307145644022E-2</v>
      </c>
      <c r="M7680">
        <v>0.26585046807881818</v>
      </c>
      <c r="N7680" s="44">
        <v>0.49592779382461294</v>
      </c>
      <c r="O7680" s="161">
        <f t="shared" si="1191"/>
        <v>2000000</v>
      </c>
      <c r="P7680" s="162">
        <f t="shared" si="1192"/>
        <v>155.69946491583789</v>
      </c>
      <c r="Q7680" s="162">
        <f t="shared" si="1193"/>
        <v>122.49176755552658</v>
      </c>
      <c r="R7680" s="163">
        <f t="shared" si="1194"/>
        <v>1</v>
      </c>
      <c r="S7680" s="161">
        <f t="shared" si="1195"/>
        <v>2000000</v>
      </c>
      <c r="T7680" s="162">
        <f t="shared" si="1196"/>
        <v>181.89982163861262</v>
      </c>
      <c r="U7680" s="162">
        <f t="shared" si="1197"/>
        <v>118.7458837777633</v>
      </c>
      <c r="V7680" s="163">
        <f t="shared" si="1198"/>
        <v>1</v>
      </c>
      <c r="W7680" s="164">
        <f t="shared" si="1199"/>
        <v>16415394.720622629</v>
      </c>
      <c r="X7680" s="164">
        <f t="shared" si="1200"/>
        <v>-23692124.278301343</v>
      </c>
    </row>
    <row r="7681" spans="10:24" x14ac:dyDescent="0.25">
      <c r="J7681">
        <v>7678</v>
      </c>
      <c r="K7681" s="43">
        <v>0.48629165032464516</v>
      </c>
      <c r="L7681">
        <v>4.1736912714611774E-2</v>
      </c>
      <c r="M7681">
        <v>0.24683542919433243</v>
      </c>
      <c r="N7681" s="44">
        <v>0.28540620469674538</v>
      </c>
      <c r="O7681" s="161">
        <f t="shared" si="1191"/>
        <v>5000000</v>
      </c>
      <c r="P7681" s="162">
        <f t="shared" si="1192"/>
        <v>154.03685515712411</v>
      </c>
      <c r="Q7681" s="162">
        <f t="shared" si="1193"/>
        <v>121.31036020715504</v>
      </c>
      <c r="R7681" s="163">
        <f t="shared" si="1194"/>
        <v>1</v>
      </c>
      <c r="S7681" s="161">
        <f t="shared" si="1195"/>
        <v>6000000</v>
      </c>
      <c r="T7681" s="162">
        <f t="shared" si="1196"/>
        <v>181.34561838570804</v>
      </c>
      <c r="U7681" s="162">
        <f t="shared" si="1197"/>
        <v>118.15518010357752</v>
      </c>
      <c r="V7681" s="163">
        <f t="shared" si="1198"/>
        <v>1</v>
      </c>
      <c r="W7681" s="164">
        <f t="shared" si="1199"/>
        <v>113632474.74984533</v>
      </c>
      <c r="X7681" s="164">
        <f t="shared" si="1200"/>
        <v>229142629.69278312</v>
      </c>
    </row>
    <row r="7682" spans="10:24" x14ac:dyDescent="0.25">
      <c r="J7682">
        <v>7679</v>
      </c>
      <c r="K7682" s="43">
        <v>0.8340712349063728</v>
      </c>
      <c r="L7682">
        <v>0.14615658957036659</v>
      </c>
      <c r="M7682">
        <v>0.18414685872434589</v>
      </c>
      <c r="N7682" s="44">
        <v>0.16961894051930737</v>
      </c>
      <c r="O7682" s="161">
        <f t="shared" si="1191"/>
        <v>7000000</v>
      </c>
      <c r="P7682" s="162">
        <f t="shared" si="1192"/>
        <v>164.20408969535794</v>
      </c>
      <c r="Q7682" s="162">
        <f t="shared" si="1193"/>
        <v>117.00651826130033</v>
      </c>
      <c r="R7682" s="163">
        <f t="shared" si="1194"/>
        <v>1</v>
      </c>
      <c r="S7682" s="161">
        <f t="shared" si="1195"/>
        <v>7000000</v>
      </c>
      <c r="T7682" s="162">
        <f t="shared" si="1196"/>
        <v>184.73469656511932</v>
      </c>
      <c r="U7682" s="162">
        <f t="shared" si="1197"/>
        <v>116.00325913065016</v>
      </c>
      <c r="V7682" s="163">
        <f t="shared" si="1198"/>
        <v>0.9</v>
      </c>
      <c r="W7682" s="164">
        <f t="shared" si="1199"/>
        <v>280383000.03840327</v>
      </c>
      <c r="X7682" s="164">
        <f t="shared" si="1200"/>
        <v>283008055.8371557</v>
      </c>
    </row>
    <row r="7683" spans="10:24" x14ac:dyDescent="0.25">
      <c r="J7683">
        <v>7680</v>
      </c>
      <c r="K7683" s="43">
        <v>0.39247679323882634</v>
      </c>
      <c r="L7683">
        <v>0.71270700996285674</v>
      </c>
      <c r="M7683">
        <v>0.47979295896908825</v>
      </c>
      <c r="N7683" s="44">
        <v>0.35672008034875613</v>
      </c>
      <c r="O7683" s="161">
        <f t="shared" si="1191"/>
        <v>5000000</v>
      </c>
      <c r="P7683" s="162">
        <f t="shared" si="1192"/>
        <v>188.41965540463585</v>
      </c>
      <c r="Q7683" s="162">
        <f t="shared" si="1193"/>
        <v>133.98653563435863</v>
      </c>
      <c r="R7683" s="163">
        <f t="shared" si="1194"/>
        <v>1</v>
      </c>
      <c r="S7683" s="161">
        <f t="shared" si="1195"/>
        <v>6000000</v>
      </c>
      <c r="T7683" s="162">
        <f t="shared" si="1196"/>
        <v>192.80655180154528</v>
      </c>
      <c r="U7683" s="162">
        <f t="shared" si="1197"/>
        <v>124.49326781717932</v>
      </c>
      <c r="V7683" s="163">
        <f t="shared" si="1198"/>
        <v>1</v>
      </c>
      <c r="W7683" s="164">
        <f t="shared" si="1199"/>
        <v>222165598.85138607</v>
      </c>
      <c r="X7683" s="164">
        <f t="shared" si="1200"/>
        <v>259879703.90619582</v>
      </c>
    </row>
    <row r="7684" spans="10:24" x14ac:dyDescent="0.25">
      <c r="J7684">
        <v>7681</v>
      </c>
      <c r="K7684" s="43">
        <v>0.15094852823058269</v>
      </c>
      <c r="L7684">
        <v>0.64498082978300642</v>
      </c>
      <c r="M7684">
        <v>0.75030526973491063</v>
      </c>
      <c r="N7684" s="44">
        <v>0.52879898305305306</v>
      </c>
      <c r="O7684" s="161">
        <f t="shared" si="1191"/>
        <v>2000000</v>
      </c>
      <c r="P7684" s="162">
        <f t="shared" si="1192"/>
        <v>185.57706896165968</v>
      </c>
      <c r="Q7684" s="162">
        <f t="shared" si="1193"/>
        <v>148.50901408737192</v>
      </c>
      <c r="R7684" s="163">
        <f t="shared" si="1194"/>
        <v>1</v>
      </c>
      <c r="S7684" s="161">
        <f t="shared" si="1195"/>
        <v>5000000</v>
      </c>
      <c r="T7684" s="162">
        <f t="shared" si="1196"/>
        <v>191.8590229872199</v>
      </c>
      <c r="U7684" s="162">
        <f t="shared" si="1197"/>
        <v>131.75450704368598</v>
      </c>
      <c r="V7684" s="163">
        <f t="shared" si="1198"/>
        <v>1</v>
      </c>
      <c r="W7684" s="164">
        <f t="shared" si="1199"/>
        <v>24136109.748575509</v>
      </c>
      <c r="X7684" s="164">
        <f t="shared" si="1200"/>
        <v>150522579.71766961</v>
      </c>
    </row>
    <row r="7685" spans="10:24" x14ac:dyDescent="0.25">
      <c r="J7685">
        <v>7682</v>
      </c>
      <c r="K7685" s="43">
        <v>0.3653978159535598</v>
      </c>
      <c r="L7685">
        <v>0.67660469056348838</v>
      </c>
      <c r="M7685">
        <v>0.80776669020184733</v>
      </c>
      <c r="N7685" s="44">
        <v>0.99042351227052217</v>
      </c>
      <c r="O7685" s="161">
        <f t="shared" ref="O7685:O7748" si="1201">VLOOKUP(K7685,$E$5:$H$10,4)</f>
        <v>5000000</v>
      </c>
      <c r="P7685" s="162">
        <f t="shared" ref="P7685:P7748" si="1202">_xlfn.NORM.INV(L7685,$E$12,$E$13)</f>
        <v>186.87337879545302</v>
      </c>
      <c r="Q7685" s="162">
        <f t="shared" ref="Q7685:Q7748" si="1203">_xlfn.NORM.INV(M7685,$E$15,$E$16)</f>
        <v>152.39391777524807</v>
      </c>
      <c r="R7685" s="163">
        <f t="shared" ref="R7685:R7748" si="1204">VLOOKUP(N7685,$E$19:$H$21,4)</f>
        <v>1</v>
      </c>
      <c r="S7685" s="161">
        <f t="shared" ref="S7685:S7748" si="1205">VLOOKUP(K7685,$G$5:$H$10,2)</f>
        <v>6000000</v>
      </c>
      <c r="T7685" s="162">
        <f t="shared" ref="T7685:T7748" si="1206">_xlfn.NORM.INV(L7685,$G$12,$G$13)</f>
        <v>192.29112626515101</v>
      </c>
      <c r="U7685" s="162">
        <f t="shared" ref="U7685:U7748" si="1207">_xlfn.NORM.INV(M7685,$G$15,$G$16)</f>
        <v>133.69695888762402</v>
      </c>
      <c r="V7685" s="163">
        <f t="shared" ref="V7685:V7748" si="1208">VLOOKUP(N7685,$G$19:$H$21,2)</f>
        <v>1</v>
      </c>
      <c r="W7685" s="164">
        <f t="shared" ref="W7685:W7748" si="1209">O7685*(P7685-Q7685)*R7685-$D$23-$D$24</f>
        <v>122397305.10102475</v>
      </c>
      <c r="X7685" s="164">
        <f t="shared" ref="X7685:X7748" si="1210">S7685*(T7685-U7685)*V7685-$F$23-$F$24</f>
        <v>201565004.26516193</v>
      </c>
    </row>
    <row r="7686" spans="10:24" x14ac:dyDescent="0.25">
      <c r="J7686">
        <v>7683</v>
      </c>
      <c r="K7686" s="43">
        <v>0.20228367124767366</v>
      </c>
      <c r="L7686">
        <v>0.28636299830302059</v>
      </c>
      <c r="M7686">
        <v>0.68833092303066146</v>
      </c>
      <c r="N7686" s="44">
        <v>0.23482416157676844</v>
      </c>
      <c r="O7686" s="161">
        <f t="shared" si="1201"/>
        <v>2000000</v>
      </c>
      <c r="P7686" s="162">
        <f t="shared" si="1202"/>
        <v>171.53937986659369</v>
      </c>
      <c r="Q7686" s="162">
        <f t="shared" si="1203"/>
        <v>144.82249679339606</v>
      </c>
      <c r="R7686" s="163">
        <f t="shared" si="1204"/>
        <v>1</v>
      </c>
      <c r="S7686" s="161">
        <f t="shared" si="1205"/>
        <v>5000000</v>
      </c>
      <c r="T7686" s="162">
        <f t="shared" si="1206"/>
        <v>187.17979328886457</v>
      </c>
      <c r="U7686" s="162">
        <f t="shared" si="1207"/>
        <v>129.91124839669803</v>
      </c>
      <c r="V7686" s="163">
        <f t="shared" si="1208"/>
        <v>1</v>
      </c>
      <c r="W7686" s="164">
        <f t="shared" si="1209"/>
        <v>3433766.1463952735</v>
      </c>
      <c r="X7686" s="164">
        <f t="shared" si="1210"/>
        <v>136342724.46083272</v>
      </c>
    </row>
    <row r="7687" spans="10:24" x14ac:dyDescent="0.25">
      <c r="J7687">
        <v>7684</v>
      </c>
      <c r="K7687" s="43">
        <v>3.8048889397153784E-2</v>
      </c>
      <c r="L7687">
        <v>0.21616021468303515</v>
      </c>
      <c r="M7687">
        <v>0.4209491560159524</v>
      </c>
      <c r="N7687" s="44">
        <v>0.46069052140904321</v>
      </c>
      <c r="O7687" s="161">
        <f t="shared" si="1201"/>
        <v>1000000</v>
      </c>
      <c r="P7687" s="162">
        <f t="shared" si="1202"/>
        <v>168.22159350693823</v>
      </c>
      <c r="Q7687" s="162">
        <f t="shared" si="1203"/>
        <v>131.01068191852104</v>
      </c>
      <c r="R7687" s="163">
        <f t="shared" si="1204"/>
        <v>1</v>
      </c>
      <c r="S7687" s="161">
        <f t="shared" si="1205"/>
        <v>1000000</v>
      </c>
      <c r="T7687" s="162">
        <f t="shared" si="1206"/>
        <v>186.07386450231274</v>
      </c>
      <c r="U7687" s="162">
        <f t="shared" si="1207"/>
        <v>123.00534095926052</v>
      </c>
      <c r="V7687" s="163">
        <f t="shared" si="1208"/>
        <v>1</v>
      </c>
      <c r="W7687" s="164">
        <f t="shared" si="1209"/>
        <v>-12789088.411582813</v>
      </c>
      <c r="X7687" s="164">
        <f t="shared" si="1210"/>
        <v>-86931476.456947774</v>
      </c>
    </row>
    <row r="7688" spans="10:24" x14ac:dyDescent="0.25">
      <c r="J7688">
        <v>7685</v>
      </c>
      <c r="K7688" s="43">
        <v>0.11641466039801429</v>
      </c>
      <c r="L7688">
        <v>0.52049050480450343</v>
      </c>
      <c r="M7688">
        <v>0.82757612599490782</v>
      </c>
      <c r="N7688" s="44">
        <v>0.53626633998082562</v>
      </c>
      <c r="O7688" s="161">
        <f t="shared" si="1201"/>
        <v>2000000</v>
      </c>
      <c r="P7688" s="162">
        <f t="shared" si="1202"/>
        <v>180.77077023470551</v>
      </c>
      <c r="Q7688" s="162">
        <f t="shared" si="1203"/>
        <v>153.89260225260554</v>
      </c>
      <c r="R7688" s="163">
        <f t="shared" si="1204"/>
        <v>1</v>
      </c>
      <c r="S7688" s="161">
        <f t="shared" si="1205"/>
        <v>2000000</v>
      </c>
      <c r="T7688" s="162">
        <f t="shared" si="1206"/>
        <v>190.25692341156849</v>
      </c>
      <c r="U7688" s="162">
        <f t="shared" si="1207"/>
        <v>134.44630112630279</v>
      </c>
      <c r="V7688" s="163">
        <f t="shared" si="1208"/>
        <v>1</v>
      </c>
      <c r="W7688" s="164">
        <f t="shared" si="1209"/>
        <v>3756335.9641999304</v>
      </c>
      <c r="X7688" s="164">
        <f t="shared" si="1210"/>
        <v>-38378755.429468587</v>
      </c>
    </row>
    <row r="7689" spans="10:24" x14ac:dyDescent="0.25">
      <c r="J7689">
        <v>7686</v>
      </c>
      <c r="K7689" s="43">
        <v>0.61296642765559717</v>
      </c>
      <c r="L7689">
        <v>0.27844482198277287</v>
      </c>
      <c r="M7689">
        <v>0.58760760569414061</v>
      </c>
      <c r="N7689" s="44">
        <v>0.44513288096973036</v>
      </c>
      <c r="O7689" s="161">
        <f t="shared" si="1201"/>
        <v>6000000</v>
      </c>
      <c r="P7689" s="162">
        <f t="shared" si="1202"/>
        <v>171.18798464805781</v>
      </c>
      <c r="Q7689" s="162">
        <f t="shared" si="1203"/>
        <v>139.42790248285701</v>
      </c>
      <c r="R7689" s="163">
        <f t="shared" si="1204"/>
        <v>1</v>
      </c>
      <c r="S7689" s="161">
        <f t="shared" si="1205"/>
        <v>7000000</v>
      </c>
      <c r="T7689" s="162">
        <f t="shared" si="1206"/>
        <v>187.06266154935261</v>
      </c>
      <c r="U7689" s="162">
        <f t="shared" si="1207"/>
        <v>127.2139512414285</v>
      </c>
      <c r="V7689" s="163">
        <f t="shared" si="1208"/>
        <v>1</v>
      </c>
      <c r="W7689" s="164">
        <f t="shared" si="1209"/>
        <v>140560492.9912048</v>
      </c>
      <c r="X7689" s="164">
        <f t="shared" si="1210"/>
        <v>268940972.15546876</v>
      </c>
    </row>
    <row r="7690" spans="10:24" x14ac:dyDescent="0.25">
      <c r="J7690">
        <v>7687</v>
      </c>
      <c r="K7690" s="43">
        <v>0.85650381732213487</v>
      </c>
      <c r="L7690">
        <v>0.49529151721360609</v>
      </c>
      <c r="M7690">
        <v>0.74361251488777314</v>
      </c>
      <c r="N7690" s="44">
        <v>0.6779652378373483</v>
      </c>
      <c r="O7690" s="161">
        <f t="shared" si="1201"/>
        <v>7000000</v>
      </c>
      <c r="P7690" s="162">
        <f t="shared" si="1202"/>
        <v>179.82295964845116</v>
      </c>
      <c r="Q7690" s="162">
        <f t="shared" si="1203"/>
        <v>148.09045825620865</v>
      </c>
      <c r="R7690" s="163">
        <f t="shared" si="1204"/>
        <v>1</v>
      </c>
      <c r="S7690" s="161">
        <f t="shared" si="1205"/>
        <v>7000000</v>
      </c>
      <c r="T7690" s="162">
        <f t="shared" si="1206"/>
        <v>189.94098654948371</v>
      </c>
      <c r="U7690" s="162">
        <f t="shared" si="1207"/>
        <v>131.54522912810432</v>
      </c>
      <c r="V7690" s="163">
        <f t="shared" si="1208"/>
        <v>1</v>
      </c>
      <c r="W7690" s="164">
        <f t="shared" si="1209"/>
        <v>172127509.74569759</v>
      </c>
      <c r="X7690" s="164">
        <f t="shared" si="1210"/>
        <v>258770301.94965571</v>
      </c>
    </row>
    <row r="7691" spans="10:24" x14ac:dyDescent="0.25">
      <c r="J7691">
        <v>7688</v>
      </c>
      <c r="K7691" s="43">
        <v>0.3525715825270509</v>
      </c>
      <c r="L7691">
        <v>0.45014854331903054</v>
      </c>
      <c r="M7691">
        <v>0.42014847872700412</v>
      </c>
      <c r="N7691" s="44">
        <v>6.1486607171069019E-2</v>
      </c>
      <c r="O7691" s="161">
        <f t="shared" si="1201"/>
        <v>5000000</v>
      </c>
      <c r="P7691" s="162">
        <f t="shared" si="1202"/>
        <v>178.12070907922865</v>
      </c>
      <c r="Q7691" s="162">
        <f t="shared" si="1203"/>
        <v>130.96972700663562</v>
      </c>
      <c r="R7691" s="163">
        <f t="shared" si="1204"/>
        <v>1</v>
      </c>
      <c r="S7691" s="161">
        <f t="shared" si="1205"/>
        <v>6000000</v>
      </c>
      <c r="T7691" s="162">
        <f t="shared" si="1206"/>
        <v>189.37356969307621</v>
      </c>
      <c r="U7691" s="162">
        <f t="shared" si="1207"/>
        <v>122.98486350331781</v>
      </c>
      <c r="V7691" s="163">
        <f t="shared" si="1208"/>
        <v>0.9</v>
      </c>
      <c r="W7691" s="164">
        <f t="shared" si="1209"/>
        <v>185754910.36296511</v>
      </c>
      <c r="X7691" s="164">
        <f t="shared" si="1210"/>
        <v>208499013.42469531</v>
      </c>
    </row>
    <row r="7692" spans="10:24" x14ac:dyDescent="0.25">
      <c r="J7692">
        <v>7689</v>
      </c>
      <c r="K7692" s="43">
        <v>0.38037962385070834</v>
      </c>
      <c r="L7692">
        <v>0.44900466465988309</v>
      </c>
      <c r="M7692">
        <v>0.16542951251954097</v>
      </c>
      <c r="N7692" s="44">
        <v>0.48285932631611905</v>
      </c>
      <c r="O7692" s="161">
        <f t="shared" si="1201"/>
        <v>5000000</v>
      </c>
      <c r="P7692" s="162">
        <f t="shared" si="1202"/>
        <v>178.07735311386244</v>
      </c>
      <c r="Q7692" s="162">
        <f t="shared" si="1203"/>
        <v>115.55229893891553</v>
      </c>
      <c r="R7692" s="163">
        <f t="shared" si="1204"/>
        <v>1</v>
      </c>
      <c r="S7692" s="161">
        <f t="shared" si="1205"/>
        <v>6000000</v>
      </c>
      <c r="T7692" s="162">
        <f t="shared" si="1206"/>
        <v>189.35911770462081</v>
      </c>
      <c r="U7692" s="162">
        <f t="shared" si="1207"/>
        <v>115.27614946945776</v>
      </c>
      <c r="V7692" s="163">
        <f t="shared" si="1208"/>
        <v>1</v>
      </c>
      <c r="W7692" s="164">
        <f t="shared" si="1209"/>
        <v>262625270.87473458</v>
      </c>
      <c r="X7692" s="164">
        <f t="shared" si="1210"/>
        <v>294497809.41097832</v>
      </c>
    </row>
    <row r="7693" spans="10:24" x14ac:dyDescent="0.25">
      <c r="J7693">
        <v>7690</v>
      </c>
      <c r="K7693" s="43">
        <v>0.78129005101757765</v>
      </c>
      <c r="L7693">
        <v>0.11360291153125912</v>
      </c>
      <c r="M7693">
        <v>6.9448166762867025E-2</v>
      </c>
      <c r="N7693" s="44">
        <v>0.138679479463931</v>
      </c>
      <c r="O7693" s="161">
        <f t="shared" si="1201"/>
        <v>7000000</v>
      </c>
      <c r="P7693" s="162">
        <f t="shared" si="1202"/>
        <v>161.8861817843312</v>
      </c>
      <c r="Q7693" s="162">
        <f t="shared" si="1203"/>
        <v>105.40173008046513</v>
      </c>
      <c r="R7693" s="163">
        <f t="shared" si="1204"/>
        <v>1</v>
      </c>
      <c r="S7693" s="161">
        <f t="shared" si="1205"/>
        <v>7000000</v>
      </c>
      <c r="T7693" s="162">
        <f t="shared" si="1206"/>
        <v>183.96206059477706</v>
      </c>
      <c r="U7693" s="162">
        <f t="shared" si="1207"/>
        <v>110.20086504023257</v>
      </c>
      <c r="V7693" s="163">
        <f t="shared" si="1208"/>
        <v>0.9</v>
      </c>
      <c r="W7693" s="164">
        <f t="shared" si="1209"/>
        <v>345391161.92706251</v>
      </c>
      <c r="X7693" s="164">
        <f t="shared" si="1210"/>
        <v>314695531.99363023</v>
      </c>
    </row>
    <row r="7694" spans="10:24" x14ac:dyDescent="0.25">
      <c r="J7694">
        <v>7691</v>
      </c>
      <c r="K7694" s="43">
        <v>0.44931178981042219</v>
      </c>
      <c r="L7694">
        <v>0.91489375910421256</v>
      </c>
      <c r="M7694">
        <v>0.64506357934047631</v>
      </c>
      <c r="N7694" s="44">
        <v>0.95994271279524623</v>
      </c>
      <c r="O7694" s="161">
        <f t="shared" si="1201"/>
        <v>5000000</v>
      </c>
      <c r="P7694" s="162">
        <f t="shared" si="1202"/>
        <v>200.57282077538511</v>
      </c>
      <c r="Q7694" s="162">
        <f t="shared" si="1203"/>
        <v>142.44053746001319</v>
      </c>
      <c r="R7694" s="163">
        <f t="shared" si="1204"/>
        <v>1</v>
      </c>
      <c r="S7694" s="161">
        <f t="shared" si="1205"/>
        <v>6000000</v>
      </c>
      <c r="T7694" s="162">
        <f t="shared" si="1206"/>
        <v>196.85760692512838</v>
      </c>
      <c r="U7694" s="162">
        <f t="shared" si="1207"/>
        <v>128.72026873000661</v>
      </c>
      <c r="V7694" s="163">
        <f t="shared" si="1208"/>
        <v>1</v>
      </c>
      <c r="W7694" s="164">
        <f t="shared" si="1209"/>
        <v>240661416.57685959</v>
      </c>
      <c r="X7694" s="164">
        <f t="shared" si="1210"/>
        <v>258824029.17073065</v>
      </c>
    </row>
    <row r="7695" spans="10:24" x14ac:dyDescent="0.25">
      <c r="J7695">
        <v>7692</v>
      </c>
      <c r="K7695" s="43">
        <v>0.75315385436944327</v>
      </c>
      <c r="L7695">
        <v>0.21495991657011115</v>
      </c>
      <c r="M7695">
        <v>0.99568315948147357</v>
      </c>
      <c r="N7695" s="44">
        <v>0.78683216993128069</v>
      </c>
      <c r="O7695" s="161">
        <f t="shared" si="1201"/>
        <v>7000000</v>
      </c>
      <c r="P7695" s="162">
        <f t="shared" si="1202"/>
        <v>168.16006735888033</v>
      </c>
      <c r="Q7695" s="162">
        <f t="shared" si="1203"/>
        <v>187.5245721584877</v>
      </c>
      <c r="R7695" s="163">
        <f t="shared" si="1204"/>
        <v>1</v>
      </c>
      <c r="S7695" s="161">
        <f t="shared" si="1205"/>
        <v>7000000</v>
      </c>
      <c r="T7695" s="162">
        <f t="shared" si="1206"/>
        <v>186.05335578629345</v>
      </c>
      <c r="U7695" s="162">
        <f t="shared" si="1207"/>
        <v>151.26228607924386</v>
      </c>
      <c r="V7695" s="163">
        <f t="shared" si="1208"/>
        <v>1</v>
      </c>
      <c r="W7695" s="164">
        <f t="shared" si="1209"/>
        <v>-185551533.59725162</v>
      </c>
      <c r="X7695" s="164">
        <f t="shared" si="1210"/>
        <v>93537487.949347109</v>
      </c>
    </row>
    <row r="7696" spans="10:24" x14ac:dyDescent="0.25">
      <c r="J7696">
        <v>7693</v>
      </c>
      <c r="K7696" s="43">
        <v>1.7256692581488209E-2</v>
      </c>
      <c r="L7696">
        <v>0.40242999557308323</v>
      </c>
      <c r="M7696">
        <v>1.8448784090021597E-2</v>
      </c>
      <c r="N7696" s="44">
        <v>0.585212388445843</v>
      </c>
      <c r="O7696" s="161">
        <f t="shared" si="1201"/>
        <v>1000000</v>
      </c>
      <c r="P7696" s="162">
        <f t="shared" si="1202"/>
        <v>176.29406514102851</v>
      </c>
      <c r="Q7696" s="162">
        <f t="shared" si="1203"/>
        <v>93.262086995129607</v>
      </c>
      <c r="R7696" s="163">
        <f t="shared" si="1204"/>
        <v>1</v>
      </c>
      <c r="S7696" s="161">
        <f t="shared" si="1205"/>
        <v>1000000</v>
      </c>
      <c r="T7696" s="162">
        <f t="shared" si="1206"/>
        <v>188.76468838034285</v>
      </c>
      <c r="U7696" s="162">
        <f t="shared" si="1207"/>
        <v>104.1310434975648</v>
      </c>
      <c r="V7696" s="163">
        <f t="shared" si="1208"/>
        <v>1</v>
      </c>
      <c r="W7696" s="164">
        <f t="shared" si="1209"/>
        <v>33031978.145898908</v>
      </c>
      <c r="X7696" s="164">
        <f t="shared" si="1210"/>
        <v>-65366355.117221951</v>
      </c>
    </row>
    <row r="7697" spans="10:24" x14ac:dyDescent="0.25">
      <c r="J7697">
        <v>7694</v>
      </c>
      <c r="K7697" s="43">
        <v>2.0852143190410732E-2</v>
      </c>
      <c r="L7697">
        <v>0.14778493935099357</v>
      </c>
      <c r="M7697">
        <v>0.96837876214352359</v>
      </c>
      <c r="N7697" s="44">
        <v>0.32483211876839846</v>
      </c>
      <c r="O7697" s="161">
        <f t="shared" si="1201"/>
        <v>1000000</v>
      </c>
      <c r="P7697" s="162">
        <f t="shared" si="1202"/>
        <v>164.31028740436648</v>
      </c>
      <c r="Q7697" s="162">
        <f t="shared" si="1203"/>
        <v>172.14965885938398</v>
      </c>
      <c r="R7697" s="163">
        <f t="shared" si="1204"/>
        <v>1</v>
      </c>
      <c r="S7697" s="161">
        <f t="shared" si="1205"/>
        <v>1000000</v>
      </c>
      <c r="T7697" s="162">
        <f t="shared" si="1206"/>
        <v>184.77009580145548</v>
      </c>
      <c r="U7697" s="162">
        <f t="shared" si="1207"/>
        <v>143.57482942969199</v>
      </c>
      <c r="V7697" s="163">
        <f t="shared" si="1208"/>
        <v>1</v>
      </c>
      <c r="W7697" s="164">
        <f t="shared" si="1209"/>
        <v>-57839371.4550175</v>
      </c>
      <c r="X7697" s="164">
        <f t="shared" si="1210"/>
        <v>-108804733.6282365</v>
      </c>
    </row>
    <row r="7698" spans="10:24" x14ac:dyDescent="0.25">
      <c r="J7698">
        <v>7695</v>
      </c>
      <c r="K7698" s="43">
        <v>0.8632087816702434</v>
      </c>
      <c r="L7698">
        <v>0.22342751607811939</v>
      </c>
      <c r="M7698">
        <v>5.0356022732569006E-2</v>
      </c>
      <c r="N7698" s="44">
        <v>0.92247408393606734</v>
      </c>
      <c r="O7698" s="161">
        <f t="shared" si="1201"/>
        <v>7000000</v>
      </c>
      <c r="P7698" s="162">
        <f t="shared" si="1202"/>
        <v>168.58997094754238</v>
      </c>
      <c r="Q7698" s="162">
        <f t="shared" si="1203"/>
        <v>102.17177204092933</v>
      </c>
      <c r="R7698" s="163">
        <f t="shared" si="1204"/>
        <v>1</v>
      </c>
      <c r="S7698" s="161">
        <f t="shared" si="1205"/>
        <v>7000000</v>
      </c>
      <c r="T7698" s="162">
        <f t="shared" si="1206"/>
        <v>186.19665698251413</v>
      </c>
      <c r="U7698" s="162">
        <f t="shared" si="1207"/>
        <v>108.58588602046467</v>
      </c>
      <c r="V7698" s="163">
        <f t="shared" si="1208"/>
        <v>1</v>
      </c>
      <c r="W7698" s="164">
        <f t="shared" si="1209"/>
        <v>414927392.34629142</v>
      </c>
      <c r="X7698" s="164">
        <f t="shared" si="1210"/>
        <v>393275396.73434615</v>
      </c>
    </row>
    <row r="7699" spans="10:24" x14ac:dyDescent="0.25">
      <c r="J7699">
        <v>7696</v>
      </c>
      <c r="K7699" s="43">
        <v>5.5202247074376043E-2</v>
      </c>
      <c r="L7699">
        <v>0.6974431188955833</v>
      </c>
      <c r="M7699">
        <v>0.18360353415007913</v>
      </c>
      <c r="N7699" s="44">
        <v>0.58092664915398862</v>
      </c>
      <c r="O7699" s="161">
        <f t="shared" si="1201"/>
        <v>2000000</v>
      </c>
      <c r="P7699" s="162">
        <f t="shared" si="1202"/>
        <v>187.7559110249432</v>
      </c>
      <c r="Q7699" s="162">
        <f t="shared" si="1203"/>
        <v>116.9656542889085</v>
      </c>
      <c r="R7699" s="163">
        <f t="shared" si="1204"/>
        <v>1</v>
      </c>
      <c r="S7699" s="161">
        <f t="shared" si="1205"/>
        <v>2000000</v>
      </c>
      <c r="T7699" s="162">
        <f t="shared" si="1206"/>
        <v>192.58530367498108</v>
      </c>
      <c r="U7699" s="162">
        <f t="shared" si="1207"/>
        <v>115.98282714445425</v>
      </c>
      <c r="V7699" s="163">
        <f t="shared" si="1208"/>
        <v>1</v>
      </c>
      <c r="W7699" s="164">
        <f t="shared" si="1209"/>
        <v>91580513.472069412</v>
      </c>
      <c r="X7699" s="164">
        <f t="shared" si="1210"/>
        <v>3204953.0610536635</v>
      </c>
    </row>
    <row r="7700" spans="10:24" x14ac:dyDescent="0.25">
      <c r="J7700">
        <v>7697</v>
      </c>
      <c r="K7700" s="43">
        <v>0.7347590930772403</v>
      </c>
      <c r="L7700">
        <v>0.30029857033778784</v>
      </c>
      <c r="M7700">
        <v>0.7303784059175753</v>
      </c>
      <c r="N7700" s="44">
        <v>0.57157927861999736</v>
      </c>
      <c r="O7700" s="161">
        <f t="shared" si="1201"/>
        <v>6000000</v>
      </c>
      <c r="P7700" s="162">
        <f t="shared" si="1202"/>
        <v>172.14687020025539</v>
      </c>
      <c r="Q7700" s="162">
        <f t="shared" si="1203"/>
        <v>147.2791567739267</v>
      </c>
      <c r="R7700" s="163">
        <f t="shared" si="1204"/>
        <v>1</v>
      </c>
      <c r="S7700" s="161">
        <f t="shared" si="1205"/>
        <v>7000000</v>
      </c>
      <c r="T7700" s="162">
        <f t="shared" si="1206"/>
        <v>187.38229006675181</v>
      </c>
      <c r="U7700" s="162">
        <f t="shared" si="1207"/>
        <v>131.13957838696336</v>
      </c>
      <c r="V7700" s="163">
        <f t="shared" si="1208"/>
        <v>1</v>
      </c>
      <c r="W7700" s="164">
        <f t="shared" si="1209"/>
        <v>99206280.557972163</v>
      </c>
      <c r="X7700" s="164">
        <f t="shared" si="1210"/>
        <v>243698981.75851911</v>
      </c>
    </row>
    <row r="7701" spans="10:24" x14ac:dyDescent="0.25">
      <c r="J7701">
        <v>7698</v>
      </c>
      <c r="K7701" s="43">
        <v>0.17364918036045773</v>
      </c>
      <c r="L7701">
        <v>0.76746809485387768</v>
      </c>
      <c r="M7701">
        <v>0.10785249590334989</v>
      </c>
      <c r="N7701" s="44">
        <v>0.49133167550741552</v>
      </c>
      <c r="O7701" s="161">
        <f t="shared" si="1201"/>
        <v>2000000</v>
      </c>
      <c r="P7701" s="162">
        <f t="shared" si="1202"/>
        <v>190.95801068402739</v>
      </c>
      <c r="Q7701" s="162">
        <f t="shared" si="1203"/>
        <v>110.2394029419689</v>
      </c>
      <c r="R7701" s="163">
        <f t="shared" si="1204"/>
        <v>1</v>
      </c>
      <c r="S7701" s="161">
        <f t="shared" si="1205"/>
        <v>5000000</v>
      </c>
      <c r="T7701" s="162">
        <f t="shared" si="1206"/>
        <v>193.65267022800913</v>
      </c>
      <c r="U7701" s="162">
        <f t="shared" si="1207"/>
        <v>112.61970147098445</v>
      </c>
      <c r="V7701" s="163">
        <f t="shared" si="1208"/>
        <v>1</v>
      </c>
      <c r="W7701" s="164">
        <f t="shared" si="1209"/>
        <v>111437215.48411697</v>
      </c>
      <c r="X7701" s="164">
        <f t="shared" si="1210"/>
        <v>255164843.78512341</v>
      </c>
    </row>
    <row r="7702" spans="10:24" x14ac:dyDescent="0.25">
      <c r="J7702">
        <v>7699</v>
      </c>
      <c r="K7702" s="43">
        <v>0.43370485127395575</v>
      </c>
      <c r="L7702">
        <v>0.23872150388734825</v>
      </c>
      <c r="M7702">
        <v>0.81477187306023635</v>
      </c>
      <c r="N7702" s="44">
        <v>0.3021899389629179</v>
      </c>
      <c r="O7702" s="161">
        <f t="shared" si="1201"/>
        <v>5000000</v>
      </c>
      <c r="P7702" s="162">
        <f t="shared" si="1202"/>
        <v>169.34368266102308</v>
      </c>
      <c r="Q7702" s="162">
        <f t="shared" si="1203"/>
        <v>152.91238114758269</v>
      </c>
      <c r="R7702" s="163">
        <f t="shared" si="1204"/>
        <v>1</v>
      </c>
      <c r="S7702" s="161">
        <f t="shared" si="1205"/>
        <v>6000000</v>
      </c>
      <c r="T7702" s="162">
        <f t="shared" si="1206"/>
        <v>186.44789422034103</v>
      </c>
      <c r="U7702" s="162">
        <f t="shared" si="1207"/>
        <v>133.95619057379133</v>
      </c>
      <c r="V7702" s="163">
        <f t="shared" si="1208"/>
        <v>1</v>
      </c>
      <c r="W7702" s="164">
        <f t="shared" si="1209"/>
        <v>32156507.567201942</v>
      </c>
      <c r="X7702" s="164">
        <f t="shared" si="1210"/>
        <v>164950221.87929815</v>
      </c>
    </row>
    <row r="7703" spans="10:24" x14ac:dyDescent="0.25">
      <c r="J7703">
        <v>7700</v>
      </c>
      <c r="K7703" s="43">
        <v>0.15223908007998599</v>
      </c>
      <c r="L7703">
        <v>0.50461388643250271</v>
      </c>
      <c r="M7703">
        <v>0.77100871820926065</v>
      </c>
      <c r="N7703" s="44">
        <v>0.25406019976324457</v>
      </c>
      <c r="O7703" s="161">
        <f t="shared" si="1201"/>
        <v>2000000</v>
      </c>
      <c r="P7703" s="162">
        <f t="shared" si="1202"/>
        <v>180.17348334031936</v>
      </c>
      <c r="Q7703" s="162">
        <f t="shared" si="1203"/>
        <v>149.84345872897401</v>
      </c>
      <c r="R7703" s="163">
        <f t="shared" si="1204"/>
        <v>1</v>
      </c>
      <c r="S7703" s="161">
        <f t="shared" si="1205"/>
        <v>5000000</v>
      </c>
      <c r="T7703" s="162">
        <f t="shared" si="1206"/>
        <v>190.05782778010646</v>
      </c>
      <c r="U7703" s="162">
        <f t="shared" si="1207"/>
        <v>132.42172936448702</v>
      </c>
      <c r="V7703" s="163">
        <f t="shared" si="1208"/>
        <v>1</v>
      </c>
      <c r="W7703" s="164">
        <f t="shared" si="1209"/>
        <v>10660049.222690701</v>
      </c>
      <c r="X7703" s="164">
        <f t="shared" si="1210"/>
        <v>138180492.07809722</v>
      </c>
    </row>
    <row r="7704" spans="10:24" x14ac:dyDescent="0.25">
      <c r="J7704">
        <v>7701</v>
      </c>
      <c r="K7704" s="43">
        <v>0.53414235757003581</v>
      </c>
      <c r="L7704">
        <v>0.2133535334587211</v>
      </c>
      <c r="M7704">
        <v>0.83114679552120097</v>
      </c>
      <c r="N7704" s="44">
        <v>3.8301706335437169E-2</v>
      </c>
      <c r="O7704" s="161">
        <f t="shared" si="1201"/>
        <v>5000000</v>
      </c>
      <c r="P7704" s="162">
        <f t="shared" si="1202"/>
        <v>168.07741256072492</v>
      </c>
      <c r="Q7704" s="162">
        <f t="shared" si="1203"/>
        <v>154.17413849619834</v>
      </c>
      <c r="R7704" s="163">
        <f t="shared" si="1204"/>
        <v>1</v>
      </c>
      <c r="S7704" s="161">
        <f t="shared" si="1205"/>
        <v>6000000</v>
      </c>
      <c r="T7704" s="162">
        <f t="shared" si="1206"/>
        <v>186.02580418690832</v>
      </c>
      <c r="U7704" s="162">
        <f t="shared" si="1207"/>
        <v>134.58706924809917</v>
      </c>
      <c r="V7704" s="163">
        <f t="shared" si="1208"/>
        <v>0.9</v>
      </c>
      <c r="W7704" s="164">
        <f t="shared" si="1209"/>
        <v>19516370.322632924</v>
      </c>
      <c r="X7704" s="164">
        <f t="shared" si="1210"/>
        <v>127769168.66956937</v>
      </c>
    </row>
    <row r="7705" spans="10:24" x14ac:dyDescent="0.25">
      <c r="J7705">
        <v>7702</v>
      </c>
      <c r="K7705" s="43">
        <v>0.20363318579476453</v>
      </c>
      <c r="L7705">
        <v>0.49936307491823528</v>
      </c>
      <c r="M7705">
        <v>0.79270058058319925</v>
      </c>
      <c r="N7705" s="44">
        <v>6.5811929827049753E-2</v>
      </c>
      <c r="O7705" s="161">
        <f t="shared" si="1201"/>
        <v>2000000</v>
      </c>
      <c r="P7705" s="162">
        <f t="shared" si="1202"/>
        <v>179.9760519735448</v>
      </c>
      <c r="Q7705" s="162">
        <f t="shared" si="1203"/>
        <v>151.31654872920529</v>
      </c>
      <c r="R7705" s="163">
        <f t="shared" si="1204"/>
        <v>1</v>
      </c>
      <c r="S7705" s="161">
        <f t="shared" si="1205"/>
        <v>5000000</v>
      </c>
      <c r="T7705" s="162">
        <f t="shared" si="1206"/>
        <v>189.99201732451493</v>
      </c>
      <c r="U7705" s="162">
        <f t="shared" si="1207"/>
        <v>133.15827436460265</v>
      </c>
      <c r="V7705" s="163">
        <f t="shared" si="1208"/>
        <v>0.9</v>
      </c>
      <c r="W7705" s="164">
        <f t="shared" si="1209"/>
        <v>7319006.4886790067</v>
      </c>
      <c r="X7705" s="164">
        <f t="shared" si="1210"/>
        <v>105751843.31960529</v>
      </c>
    </row>
    <row r="7706" spans="10:24" x14ac:dyDescent="0.25">
      <c r="J7706">
        <v>7703</v>
      </c>
      <c r="K7706" s="43">
        <v>0.76276546237282805</v>
      </c>
      <c r="L7706">
        <v>0.11515434546636383</v>
      </c>
      <c r="M7706">
        <v>0.34169639348951752</v>
      </c>
      <c r="N7706" s="44">
        <v>0.27945744906985248</v>
      </c>
      <c r="O7706" s="161">
        <f t="shared" si="1201"/>
        <v>7000000</v>
      </c>
      <c r="P7706" s="162">
        <f t="shared" si="1202"/>
        <v>162.00653907161686</v>
      </c>
      <c r="Q7706" s="162">
        <f t="shared" si="1203"/>
        <v>126.84324472995586</v>
      </c>
      <c r="R7706" s="163">
        <f t="shared" si="1204"/>
        <v>1</v>
      </c>
      <c r="S7706" s="161">
        <f t="shared" si="1205"/>
        <v>7000000</v>
      </c>
      <c r="T7706" s="162">
        <f t="shared" si="1206"/>
        <v>184.00217969053895</v>
      </c>
      <c r="U7706" s="162">
        <f t="shared" si="1207"/>
        <v>120.92162236497792</v>
      </c>
      <c r="V7706" s="163">
        <f t="shared" si="1208"/>
        <v>1</v>
      </c>
      <c r="W7706" s="164">
        <f t="shared" si="1209"/>
        <v>196143060.39162701</v>
      </c>
      <c r="X7706" s="164">
        <f t="shared" si="1210"/>
        <v>291563901.27892721</v>
      </c>
    </row>
    <row r="7707" spans="10:24" x14ac:dyDescent="0.25">
      <c r="J7707">
        <v>7704</v>
      </c>
      <c r="K7707" s="43">
        <v>0.12314351726576878</v>
      </c>
      <c r="L7707">
        <v>0.65912710706670907</v>
      </c>
      <c r="M7707">
        <v>0.11364611738338548</v>
      </c>
      <c r="N7707" s="44">
        <v>0.48895071950848112</v>
      </c>
      <c r="O7707" s="161">
        <f t="shared" si="1201"/>
        <v>2000000</v>
      </c>
      <c r="P7707" s="162">
        <f t="shared" si="1202"/>
        <v>186.15123021464387</v>
      </c>
      <c r="Q7707" s="162">
        <f t="shared" si="1203"/>
        <v>110.85273254735947</v>
      </c>
      <c r="R7707" s="163">
        <f t="shared" si="1204"/>
        <v>1</v>
      </c>
      <c r="S7707" s="161">
        <f t="shared" si="1205"/>
        <v>2000000</v>
      </c>
      <c r="T7707" s="162">
        <f t="shared" si="1206"/>
        <v>192.05041007154796</v>
      </c>
      <c r="U7707" s="162">
        <f t="shared" si="1207"/>
        <v>112.92636627367973</v>
      </c>
      <c r="V7707" s="163">
        <f t="shared" si="1208"/>
        <v>1</v>
      </c>
      <c r="W7707" s="164">
        <f t="shared" si="1209"/>
        <v>100596995.33456883</v>
      </c>
      <c r="X7707" s="164">
        <f t="shared" si="1210"/>
        <v>8248087.595736444</v>
      </c>
    </row>
    <row r="7708" spans="10:24" x14ac:dyDescent="0.25">
      <c r="J7708">
        <v>7705</v>
      </c>
      <c r="K7708" s="43">
        <v>0.4121839836918193</v>
      </c>
      <c r="L7708">
        <v>0.81732919081570043</v>
      </c>
      <c r="M7708">
        <v>0.62513819405586357</v>
      </c>
      <c r="N7708" s="44">
        <v>0.39468717031644074</v>
      </c>
      <c r="O7708" s="161">
        <f t="shared" si="1201"/>
        <v>5000000</v>
      </c>
      <c r="P7708" s="162">
        <f t="shared" si="1202"/>
        <v>193.57850475285468</v>
      </c>
      <c r="Q7708" s="162">
        <f t="shared" si="1203"/>
        <v>141.38007651016494</v>
      </c>
      <c r="R7708" s="163">
        <f t="shared" si="1204"/>
        <v>1</v>
      </c>
      <c r="S7708" s="161">
        <f t="shared" si="1205"/>
        <v>6000000</v>
      </c>
      <c r="T7708" s="162">
        <f t="shared" si="1206"/>
        <v>194.52616825095157</v>
      </c>
      <c r="U7708" s="162">
        <f t="shared" si="1207"/>
        <v>128.19003825508247</v>
      </c>
      <c r="V7708" s="163">
        <f t="shared" si="1208"/>
        <v>1</v>
      </c>
      <c r="W7708" s="164">
        <f t="shared" si="1209"/>
        <v>210992141.21344873</v>
      </c>
      <c r="X7708" s="164">
        <f t="shared" si="1210"/>
        <v>248016779.9752146</v>
      </c>
    </row>
    <row r="7709" spans="10:24" x14ac:dyDescent="0.25">
      <c r="J7709">
        <v>7706</v>
      </c>
      <c r="K7709" s="43">
        <v>0.81288545908339704</v>
      </c>
      <c r="L7709">
        <v>0.15909287643891179</v>
      </c>
      <c r="M7709">
        <v>0.41309587941938353</v>
      </c>
      <c r="N7709" s="44">
        <v>0.86800963256668973</v>
      </c>
      <c r="O7709" s="161">
        <f t="shared" si="1201"/>
        <v>7000000</v>
      </c>
      <c r="P7709" s="162">
        <f t="shared" si="1202"/>
        <v>165.02710415603832</v>
      </c>
      <c r="Q7709" s="162">
        <f t="shared" si="1203"/>
        <v>130.60823283340375</v>
      </c>
      <c r="R7709" s="163">
        <f t="shared" si="1204"/>
        <v>1</v>
      </c>
      <c r="S7709" s="161">
        <f t="shared" si="1205"/>
        <v>7000000</v>
      </c>
      <c r="T7709" s="162">
        <f t="shared" si="1206"/>
        <v>185.00903471867943</v>
      </c>
      <c r="U7709" s="162">
        <f t="shared" si="1207"/>
        <v>122.80411641670187</v>
      </c>
      <c r="V7709" s="163">
        <f t="shared" si="1208"/>
        <v>1</v>
      </c>
      <c r="W7709" s="164">
        <f t="shared" si="1209"/>
        <v>190932099.25844201</v>
      </c>
      <c r="X7709" s="164">
        <f t="shared" si="1210"/>
        <v>285434428.1138429</v>
      </c>
    </row>
    <row r="7710" spans="10:24" x14ac:dyDescent="0.25">
      <c r="J7710">
        <v>7707</v>
      </c>
      <c r="K7710" s="43">
        <v>0.40344997984292008</v>
      </c>
      <c r="L7710">
        <v>0.33045738493471855</v>
      </c>
      <c r="M7710">
        <v>0.92729747885891545</v>
      </c>
      <c r="N7710" s="44">
        <v>0.14530046956747955</v>
      </c>
      <c r="O7710" s="161">
        <f t="shared" si="1201"/>
        <v>5000000</v>
      </c>
      <c r="P7710" s="162">
        <f t="shared" si="1202"/>
        <v>173.42024189062471</v>
      </c>
      <c r="Q7710" s="162">
        <f t="shared" si="1203"/>
        <v>164.119101270486</v>
      </c>
      <c r="R7710" s="163">
        <f t="shared" si="1204"/>
        <v>1</v>
      </c>
      <c r="S7710" s="161">
        <f t="shared" si="1205"/>
        <v>6000000</v>
      </c>
      <c r="T7710" s="162">
        <f t="shared" si="1206"/>
        <v>187.8067472968749</v>
      </c>
      <c r="U7710" s="162">
        <f t="shared" si="1207"/>
        <v>139.559550635243</v>
      </c>
      <c r="V7710" s="163">
        <f t="shared" si="1208"/>
        <v>0.9</v>
      </c>
      <c r="W7710" s="164">
        <f t="shared" si="1209"/>
        <v>-3494296.8993064463</v>
      </c>
      <c r="X7710" s="164">
        <f t="shared" si="1210"/>
        <v>110534861.97281227</v>
      </c>
    </row>
    <row r="7711" spans="10:24" x14ac:dyDescent="0.25">
      <c r="J7711">
        <v>7708</v>
      </c>
      <c r="K7711" s="43">
        <v>0.60196444487661915</v>
      </c>
      <c r="L7711">
        <v>0.38295225084841666</v>
      </c>
      <c r="M7711">
        <v>0.74766424556786237</v>
      </c>
      <c r="N7711" s="44">
        <v>0.41532020241400047</v>
      </c>
      <c r="O7711" s="161">
        <f t="shared" si="1201"/>
        <v>6000000</v>
      </c>
      <c r="P7711" s="162">
        <f t="shared" si="1202"/>
        <v>175.53395679531843</v>
      </c>
      <c r="Q7711" s="162">
        <f t="shared" si="1203"/>
        <v>148.34315081682766</v>
      </c>
      <c r="R7711" s="163">
        <f t="shared" si="1204"/>
        <v>1</v>
      </c>
      <c r="S7711" s="161">
        <f t="shared" si="1205"/>
        <v>7000000</v>
      </c>
      <c r="T7711" s="162">
        <f t="shared" si="1206"/>
        <v>188.51131893177282</v>
      </c>
      <c r="U7711" s="162">
        <f t="shared" si="1207"/>
        <v>131.67157540841382</v>
      </c>
      <c r="V7711" s="163">
        <f t="shared" si="1208"/>
        <v>1</v>
      </c>
      <c r="W7711" s="164">
        <f t="shared" si="1209"/>
        <v>113144835.87094462</v>
      </c>
      <c r="X7711" s="164">
        <f t="shared" si="1210"/>
        <v>247878204.663513</v>
      </c>
    </row>
    <row r="7712" spans="10:24" x14ac:dyDescent="0.25">
      <c r="J7712">
        <v>7709</v>
      </c>
      <c r="K7712" s="43">
        <v>0.78552548400315758</v>
      </c>
      <c r="L7712">
        <v>0.25840081174836527</v>
      </c>
      <c r="M7712">
        <v>0.96672007440766405</v>
      </c>
      <c r="N7712" s="44">
        <v>0.32282450097089233</v>
      </c>
      <c r="O7712" s="161">
        <f t="shared" si="1201"/>
        <v>7000000</v>
      </c>
      <c r="P7712" s="162">
        <f t="shared" si="1202"/>
        <v>170.2757479535077</v>
      </c>
      <c r="Q7712" s="162">
        <f t="shared" si="1203"/>
        <v>171.69269163114814</v>
      </c>
      <c r="R7712" s="163">
        <f t="shared" si="1204"/>
        <v>1</v>
      </c>
      <c r="S7712" s="161">
        <f t="shared" si="1205"/>
        <v>7000000</v>
      </c>
      <c r="T7712" s="162">
        <f t="shared" si="1206"/>
        <v>186.75858265116923</v>
      </c>
      <c r="U7712" s="162">
        <f t="shared" si="1207"/>
        <v>143.34634581557407</v>
      </c>
      <c r="V7712" s="163">
        <f t="shared" si="1208"/>
        <v>1</v>
      </c>
      <c r="W7712" s="164">
        <f t="shared" si="1209"/>
        <v>-59918605.743483029</v>
      </c>
      <c r="X7712" s="164">
        <f t="shared" si="1210"/>
        <v>153885657.84916615</v>
      </c>
    </row>
    <row r="7713" spans="10:24" x14ac:dyDescent="0.25">
      <c r="J7713">
        <v>7710</v>
      </c>
      <c r="K7713" s="43">
        <v>0.86242691278985695</v>
      </c>
      <c r="L7713">
        <v>0.88837780699229141</v>
      </c>
      <c r="M7713">
        <v>0.44976354219063719</v>
      </c>
      <c r="N7713" s="44">
        <v>0.32878624219519248</v>
      </c>
      <c r="O7713" s="161">
        <f t="shared" si="1201"/>
        <v>7000000</v>
      </c>
      <c r="P7713" s="162">
        <f t="shared" si="1202"/>
        <v>198.26919426408566</v>
      </c>
      <c r="Q7713" s="162">
        <f t="shared" si="1203"/>
        <v>132.47482441282725</v>
      </c>
      <c r="R7713" s="163">
        <f t="shared" si="1204"/>
        <v>1</v>
      </c>
      <c r="S7713" s="161">
        <f t="shared" si="1205"/>
        <v>7000000</v>
      </c>
      <c r="T7713" s="162">
        <f t="shared" si="1206"/>
        <v>196.08973142136188</v>
      </c>
      <c r="U7713" s="162">
        <f t="shared" si="1207"/>
        <v>123.73741220641362</v>
      </c>
      <c r="V7713" s="163">
        <f t="shared" si="1208"/>
        <v>1</v>
      </c>
      <c r="W7713" s="164">
        <f t="shared" si="1209"/>
        <v>410560588.95880884</v>
      </c>
      <c r="X7713" s="164">
        <f t="shared" si="1210"/>
        <v>356466234.50463778</v>
      </c>
    </row>
    <row r="7714" spans="10:24" x14ac:dyDescent="0.25">
      <c r="J7714">
        <v>7711</v>
      </c>
      <c r="K7714" s="43">
        <v>0.25269195783162246</v>
      </c>
      <c r="L7714">
        <v>0.2373440807096171</v>
      </c>
      <c r="M7714">
        <v>0.48788630498172947</v>
      </c>
      <c r="N7714" s="44">
        <v>0.19122739623812168</v>
      </c>
      <c r="O7714" s="161">
        <f t="shared" si="1201"/>
        <v>2000000</v>
      </c>
      <c r="P7714" s="162">
        <f t="shared" si="1202"/>
        <v>169.27692051845344</v>
      </c>
      <c r="Q7714" s="162">
        <f t="shared" si="1203"/>
        <v>134.39261604021198</v>
      </c>
      <c r="R7714" s="163">
        <f t="shared" si="1204"/>
        <v>1</v>
      </c>
      <c r="S7714" s="161">
        <f t="shared" si="1205"/>
        <v>5000000</v>
      </c>
      <c r="T7714" s="162">
        <f t="shared" si="1206"/>
        <v>186.42564017281782</v>
      </c>
      <c r="U7714" s="162">
        <f t="shared" si="1207"/>
        <v>124.69630802010599</v>
      </c>
      <c r="V7714" s="163">
        <f t="shared" si="1208"/>
        <v>0.9</v>
      </c>
      <c r="W7714" s="164">
        <f t="shared" si="1209"/>
        <v>19768608.956482917</v>
      </c>
      <c r="X7714" s="164">
        <f t="shared" si="1210"/>
        <v>127781994.68720323</v>
      </c>
    </row>
    <row r="7715" spans="10:24" x14ac:dyDescent="0.25">
      <c r="J7715">
        <v>7712</v>
      </c>
      <c r="K7715" s="43">
        <v>0.35833770875647897</v>
      </c>
      <c r="L7715">
        <v>0.11553129495892922</v>
      </c>
      <c r="M7715">
        <v>0.86117598759866232</v>
      </c>
      <c r="N7715" s="44">
        <v>0.34854159217769454</v>
      </c>
      <c r="O7715" s="161">
        <f t="shared" si="1201"/>
        <v>5000000</v>
      </c>
      <c r="P7715" s="162">
        <f t="shared" si="1202"/>
        <v>162.03560770520539</v>
      </c>
      <c r="Q7715" s="162">
        <f t="shared" si="1203"/>
        <v>156.71236036145709</v>
      </c>
      <c r="R7715" s="163">
        <f t="shared" si="1204"/>
        <v>1</v>
      </c>
      <c r="S7715" s="161">
        <f t="shared" si="1205"/>
        <v>6000000</v>
      </c>
      <c r="T7715" s="162">
        <f t="shared" si="1206"/>
        <v>184.01186923506847</v>
      </c>
      <c r="U7715" s="162">
        <f t="shared" si="1207"/>
        <v>135.85618018072853</v>
      </c>
      <c r="V7715" s="163">
        <f t="shared" si="1208"/>
        <v>1</v>
      </c>
      <c r="W7715" s="164">
        <f t="shared" si="1209"/>
        <v>-23383763.281258468</v>
      </c>
      <c r="X7715" s="164">
        <f t="shared" si="1210"/>
        <v>138934134.32603967</v>
      </c>
    </row>
    <row r="7716" spans="10:24" x14ac:dyDescent="0.25">
      <c r="J7716">
        <v>7713</v>
      </c>
      <c r="K7716" s="43">
        <v>0.60938325873346277</v>
      </c>
      <c r="L7716">
        <v>0.98198682545615379</v>
      </c>
      <c r="M7716">
        <v>0.98369199120915252</v>
      </c>
      <c r="N7716" s="44">
        <v>0.56306079163613443</v>
      </c>
      <c r="O7716" s="161">
        <f t="shared" si="1201"/>
        <v>6000000</v>
      </c>
      <c r="P7716" s="162">
        <f t="shared" si="1202"/>
        <v>211.44944870913289</v>
      </c>
      <c r="Q7716" s="162">
        <f t="shared" si="1203"/>
        <v>177.73556853988495</v>
      </c>
      <c r="R7716" s="163">
        <f t="shared" si="1204"/>
        <v>1</v>
      </c>
      <c r="S7716" s="161">
        <f t="shared" si="1205"/>
        <v>7000000</v>
      </c>
      <c r="T7716" s="162">
        <f t="shared" si="1206"/>
        <v>200.48314956971097</v>
      </c>
      <c r="U7716" s="162">
        <f t="shared" si="1207"/>
        <v>146.36778426994249</v>
      </c>
      <c r="V7716" s="163">
        <f t="shared" si="1208"/>
        <v>1</v>
      </c>
      <c r="W7716" s="164">
        <f t="shared" si="1209"/>
        <v>152283281.01548767</v>
      </c>
      <c r="X7716" s="164">
        <f t="shared" si="1210"/>
        <v>228807557.09837937</v>
      </c>
    </row>
    <row r="7717" spans="10:24" x14ac:dyDescent="0.25">
      <c r="J7717">
        <v>7714</v>
      </c>
      <c r="K7717" s="43">
        <v>0.74814071997292919</v>
      </c>
      <c r="L7717">
        <v>0.72692996726001435</v>
      </c>
      <c r="M7717">
        <v>0.61139384967730814</v>
      </c>
      <c r="N7717" s="44">
        <v>0.95118091946614414</v>
      </c>
      <c r="O7717" s="161">
        <f t="shared" si="1201"/>
        <v>6000000</v>
      </c>
      <c r="P7717" s="162">
        <f t="shared" si="1202"/>
        <v>189.05331311460623</v>
      </c>
      <c r="Q7717" s="162">
        <f t="shared" si="1203"/>
        <v>140.65907474479778</v>
      </c>
      <c r="R7717" s="163">
        <f t="shared" si="1204"/>
        <v>1</v>
      </c>
      <c r="S7717" s="161">
        <f t="shared" si="1205"/>
        <v>7000000</v>
      </c>
      <c r="T7717" s="162">
        <f t="shared" si="1206"/>
        <v>193.01777103820208</v>
      </c>
      <c r="U7717" s="162">
        <f t="shared" si="1207"/>
        <v>127.82953737239889</v>
      </c>
      <c r="V7717" s="163">
        <f t="shared" si="1208"/>
        <v>1</v>
      </c>
      <c r="W7717" s="164">
        <f t="shared" si="1209"/>
        <v>240365430.21885067</v>
      </c>
      <c r="X7717" s="164">
        <f t="shared" si="1210"/>
        <v>306317635.66062236</v>
      </c>
    </row>
    <row r="7718" spans="10:24" x14ac:dyDescent="0.25">
      <c r="J7718">
        <v>7715</v>
      </c>
      <c r="K7718" s="43">
        <v>0.16573104793609794</v>
      </c>
      <c r="L7718">
        <v>0.75859185327200307</v>
      </c>
      <c r="M7718">
        <v>0.53583407546310802</v>
      </c>
      <c r="N7718" s="44">
        <v>0.46697797317591616</v>
      </c>
      <c r="O7718" s="161">
        <f t="shared" si="1201"/>
        <v>2000000</v>
      </c>
      <c r="P7718" s="162">
        <f t="shared" si="1202"/>
        <v>190.52670191977634</v>
      </c>
      <c r="Q7718" s="162">
        <f t="shared" si="1203"/>
        <v>136.7988766478681</v>
      </c>
      <c r="R7718" s="163">
        <f t="shared" si="1204"/>
        <v>1</v>
      </c>
      <c r="S7718" s="161">
        <f t="shared" si="1205"/>
        <v>5000000</v>
      </c>
      <c r="T7718" s="162">
        <f t="shared" si="1206"/>
        <v>193.50890063992546</v>
      </c>
      <c r="U7718" s="162">
        <f t="shared" si="1207"/>
        <v>125.89943832393405</v>
      </c>
      <c r="V7718" s="163">
        <f t="shared" si="1208"/>
        <v>1</v>
      </c>
      <c r="W7718" s="164">
        <f t="shared" si="1209"/>
        <v>57455650.543816492</v>
      </c>
      <c r="X7718" s="164">
        <f t="shared" si="1210"/>
        <v>188047311.57995707</v>
      </c>
    </row>
    <row r="7719" spans="10:24" x14ac:dyDescent="0.25">
      <c r="J7719">
        <v>7716</v>
      </c>
      <c r="K7719" s="43">
        <v>0.77934640308948</v>
      </c>
      <c r="L7719">
        <v>0.66957046702075496</v>
      </c>
      <c r="M7719">
        <v>0.62292421947188326</v>
      </c>
      <c r="N7719" s="44">
        <v>0.35774611417004587</v>
      </c>
      <c r="O7719" s="161">
        <f t="shared" si="1201"/>
        <v>7000000</v>
      </c>
      <c r="P7719" s="162">
        <f t="shared" si="1202"/>
        <v>186.58091110176605</v>
      </c>
      <c r="Q7719" s="162">
        <f t="shared" si="1203"/>
        <v>141.26339863953626</v>
      </c>
      <c r="R7719" s="163">
        <f t="shared" si="1204"/>
        <v>1</v>
      </c>
      <c r="S7719" s="161">
        <f t="shared" si="1205"/>
        <v>7000000</v>
      </c>
      <c r="T7719" s="162">
        <f t="shared" si="1206"/>
        <v>192.19363703392202</v>
      </c>
      <c r="U7719" s="162">
        <f t="shared" si="1207"/>
        <v>128.13169931976813</v>
      </c>
      <c r="V7719" s="163">
        <f t="shared" si="1208"/>
        <v>1</v>
      </c>
      <c r="W7719" s="164">
        <f t="shared" si="1209"/>
        <v>267222587.23560852</v>
      </c>
      <c r="X7719" s="164">
        <f t="shared" si="1210"/>
        <v>298433563.9990772</v>
      </c>
    </row>
    <row r="7720" spans="10:24" x14ac:dyDescent="0.25">
      <c r="J7720">
        <v>7717</v>
      </c>
      <c r="K7720" s="43">
        <v>0.67835876524677041</v>
      </c>
      <c r="L7720">
        <v>0.89833107073431184</v>
      </c>
      <c r="M7720">
        <v>0.91361433608352238</v>
      </c>
      <c r="N7720" s="44">
        <v>0.5702219411922117</v>
      </c>
      <c r="O7720" s="161">
        <f t="shared" si="1201"/>
        <v>6000000</v>
      </c>
      <c r="P7720" s="162">
        <f t="shared" si="1202"/>
        <v>199.08148871227763</v>
      </c>
      <c r="Q7720" s="162">
        <f t="shared" si="1203"/>
        <v>162.26705734445503</v>
      </c>
      <c r="R7720" s="163">
        <f t="shared" si="1204"/>
        <v>1</v>
      </c>
      <c r="S7720" s="161">
        <f t="shared" si="1205"/>
        <v>7000000</v>
      </c>
      <c r="T7720" s="162">
        <f t="shared" si="1206"/>
        <v>196.36049623742588</v>
      </c>
      <c r="U7720" s="162">
        <f t="shared" si="1207"/>
        <v>138.63352867222753</v>
      </c>
      <c r="V7720" s="163">
        <f t="shared" si="1208"/>
        <v>1</v>
      </c>
      <c r="W7720" s="164">
        <f t="shared" si="1209"/>
        <v>170886588.20693564</v>
      </c>
      <c r="X7720" s="164">
        <f t="shared" si="1210"/>
        <v>254088772.95638847</v>
      </c>
    </row>
    <row r="7721" spans="10:24" x14ac:dyDescent="0.25">
      <c r="J7721">
        <v>7718</v>
      </c>
      <c r="K7721" s="43">
        <v>0.47585435290444977</v>
      </c>
      <c r="L7721">
        <v>8.6217895229727226E-2</v>
      </c>
      <c r="M7721">
        <v>0.81240603934880462</v>
      </c>
      <c r="N7721" s="44">
        <v>0.1594292013824784</v>
      </c>
      <c r="O7721" s="161">
        <f t="shared" si="1201"/>
        <v>5000000</v>
      </c>
      <c r="P7721" s="162">
        <f t="shared" si="1202"/>
        <v>159.53371781758992</v>
      </c>
      <c r="Q7721" s="162">
        <f t="shared" si="1203"/>
        <v>152.73595046556591</v>
      </c>
      <c r="R7721" s="163">
        <f t="shared" si="1204"/>
        <v>1</v>
      </c>
      <c r="S7721" s="161">
        <f t="shared" si="1205"/>
        <v>6000000</v>
      </c>
      <c r="T7721" s="162">
        <f t="shared" si="1206"/>
        <v>183.17790593919665</v>
      </c>
      <c r="U7721" s="162">
        <f t="shared" si="1207"/>
        <v>133.86797523278295</v>
      </c>
      <c r="V7721" s="163">
        <f t="shared" si="1208"/>
        <v>0.9</v>
      </c>
      <c r="W7721" s="164">
        <f t="shared" si="1209"/>
        <v>-16011163.239879951</v>
      </c>
      <c r="X7721" s="164">
        <f t="shared" si="1210"/>
        <v>116273625.81463397</v>
      </c>
    </row>
    <row r="7722" spans="10:24" x14ac:dyDescent="0.25">
      <c r="J7722">
        <v>7719</v>
      </c>
      <c r="K7722" s="43">
        <v>0.35486952901516355</v>
      </c>
      <c r="L7722">
        <v>0.19435382723467864</v>
      </c>
      <c r="M7722">
        <v>9.7863538071389922E-3</v>
      </c>
      <c r="N7722" s="44">
        <v>0.30222297300513778</v>
      </c>
      <c r="O7722" s="161">
        <f t="shared" si="1201"/>
        <v>5000000</v>
      </c>
      <c r="P7722" s="162">
        <f t="shared" si="1202"/>
        <v>167.07054888484771</v>
      </c>
      <c r="Q7722" s="162">
        <f t="shared" si="1203"/>
        <v>88.311205068998817</v>
      </c>
      <c r="R7722" s="163">
        <f t="shared" si="1204"/>
        <v>1</v>
      </c>
      <c r="S7722" s="161">
        <f t="shared" si="1205"/>
        <v>6000000</v>
      </c>
      <c r="T7722" s="162">
        <f t="shared" si="1206"/>
        <v>185.6901829616159</v>
      </c>
      <c r="U7722" s="162">
        <f t="shared" si="1207"/>
        <v>101.65560253449941</v>
      </c>
      <c r="V7722" s="163">
        <f t="shared" si="1208"/>
        <v>1</v>
      </c>
      <c r="W7722" s="164">
        <f t="shared" si="1209"/>
        <v>343796719.07924449</v>
      </c>
      <c r="X7722" s="164">
        <f t="shared" si="1210"/>
        <v>354207482.56269896</v>
      </c>
    </row>
    <row r="7723" spans="10:24" x14ac:dyDescent="0.25">
      <c r="J7723">
        <v>7720</v>
      </c>
      <c r="K7723" s="43">
        <v>4.3998605503554944E-2</v>
      </c>
      <c r="L7723">
        <v>0.48278120000890168</v>
      </c>
      <c r="M7723">
        <v>0.74730594938277606</v>
      </c>
      <c r="N7723" s="44">
        <v>0.12956304535732588</v>
      </c>
      <c r="O7723" s="161">
        <f t="shared" si="1201"/>
        <v>1000000</v>
      </c>
      <c r="P7723" s="162">
        <f t="shared" si="1202"/>
        <v>179.35238189477377</v>
      </c>
      <c r="Q7723" s="162">
        <f t="shared" si="1203"/>
        <v>148.32071965477158</v>
      </c>
      <c r="R7723" s="163">
        <f t="shared" si="1204"/>
        <v>1</v>
      </c>
      <c r="S7723" s="161">
        <f t="shared" si="1205"/>
        <v>1000000</v>
      </c>
      <c r="T7723" s="162">
        <f t="shared" si="1206"/>
        <v>189.78412729825791</v>
      </c>
      <c r="U7723" s="162">
        <f t="shared" si="1207"/>
        <v>131.6603598273858</v>
      </c>
      <c r="V7723" s="163">
        <f t="shared" si="1208"/>
        <v>0.9</v>
      </c>
      <c r="W7723" s="164">
        <f t="shared" si="1209"/>
        <v>-18968337.759997807</v>
      </c>
      <c r="X7723" s="164">
        <f t="shared" si="1210"/>
        <v>-97688609.276215106</v>
      </c>
    </row>
    <row r="7724" spans="10:24" x14ac:dyDescent="0.25">
      <c r="J7724">
        <v>7721</v>
      </c>
      <c r="K7724" s="43">
        <v>0.38418032918011225</v>
      </c>
      <c r="L7724">
        <v>0.46331264769125691</v>
      </c>
      <c r="M7724">
        <v>0.37937636435101696</v>
      </c>
      <c r="N7724" s="44">
        <v>0.43394937284279689</v>
      </c>
      <c r="O7724" s="161">
        <f t="shared" si="1201"/>
        <v>5000000</v>
      </c>
      <c r="P7724" s="162">
        <f t="shared" si="1202"/>
        <v>178.61862662418369</v>
      </c>
      <c r="Q7724" s="162">
        <f t="shared" si="1203"/>
        <v>128.85761822605812</v>
      </c>
      <c r="R7724" s="163">
        <f t="shared" si="1204"/>
        <v>1</v>
      </c>
      <c r="S7724" s="161">
        <f t="shared" si="1205"/>
        <v>6000000</v>
      </c>
      <c r="T7724" s="162">
        <f t="shared" si="1206"/>
        <v>189.53954220806122</v>
      </c>
      <c r="U7724" s="162">
        <f t="shared" si="1207"/>
        <v>121.92880911302906</v>
      </c>
      <c r="V7724" s="163">
        <f t="shared" si="1208"/>
        <v>1</v>
      </c>
      <c r="W7724" s="164">
        <f t="shared" si="1209"/>
        <v>198805041.99062786</v>
      </c>
      <c r="X7724" s="164">
        <f t="shared" si="1210"/>
        <v>255664398.57019293</v>
      </c>
    </row>
    <row r="7725" spans="10:24" x14ac:dyDescent="0.25">
      <c r="J7725">
        <v>7722</v>
      </c>
      <c r="K7725" s="43">
        <v>0.33619579431541247</v>
      </c>
      <c r="L7725">
        <v>0.1945265827658692</v>
      </c>
      <c r="M7725">
        <v>0.7290646439410472</v>
      </c>
      <c r="N7725" s="44">
        <v>0.44370257227719889</v>
      </c>
      <c r="O7725" s="161">
        <f t="shared" si="1201"/>
        <v>5000000</v>
      </c>
      <c r="P7725" s="162">
        <f t="shared" si="1202"/>
        <v>167.07996413684631</v>
      </c>
      <c r="Q7725" s="162">
        <f t="shared" si="1203"/>
        <v>147.1997311557754</v>
      </c>
      <c r="R7725" s="163">
        <f t="shared" si="1204"/>
        <v>1</v>
      </c>
      <c r="S7725" s="161">
        <f t="shared" si="1205"/>
        <v>6000000</v>
      </c>
      <c r="T7725" s="162">
        <f t="shared" si="1206"/>
        <v>185.69332137894878</v>
      </c>
      <c r="U7725" s="162">
        <f t="shared" si="1207"/>
        <v>131.0998655778877</v>
      </c>
      <c r="V7725" s="163">
        <f t="shared" si="1208"/>
        <v>1</v>
      </c>
      <c r="W7725" s="164">
        <f t="shared" si="1209"/>
        <v>49401164.905354589</v>
      </c>
      <c r="X7725" s="164">
        <f t="shared" si="1210"/>
        <v>177560734.8063665</v>
      </c>
    </row>
    <row r="7726" spans="10:24" x14ac:dyDescent="0.25">
      <c r="J7726">
        <v>7723</v>
      </c>
      <c r="K7726" s="43">
        <v>0.37332062216582984</v>
      </c>
      <c r="L7726">
        <v>0.17237053818615133</v>
      </c>
      <c r="M7726">
        <v>0.38646995733265266</v>
      </c>
      <c r="N7726" s="44">
        <v>0.74602486092408471</v>
      </c>
      <c r="O7726" s="161">
        <f t="shared" si="1201"/>
        <v>5000000</v>
      </c>
      <c r="P7726" s="162">
        <f t="shared" si="1202"/>
        <v>165.8274149587954</v>
      </c>
      <c r="Q7726" s="162">
        <f t="shared" si="1203"/>
        <v>129.22936981501266</v>
      </c>
      <c r="R7726" s="163">
        <f t="shared" si="1204"/>
        <v>1</v>
      </c>
      <c r="S7726" s="161">
        <f t="shared" si="1205"/>
        <v>6000000</v>
      </c>
      <c r="T7726" s="162">
        <f t="shared" si="1206"/>
        <v>185.27580498626514</v>
      </c>
      <c r="U7726" s="162">
        <f t="shared" si="1207"/>
        <v>122.11468490750633</v>
      </c>
      <c r="V7726" s="163">
        <f t="shared" si="1208"/>
        <v>1</v>
      </c>
      <c r="W7726" s="164">
        <f t="shared" si="1209"/>
        <v>132990225.7189137</v>
      </c>
      <c r="X7726" s="164">
        <f t="shared" si="1210"/>
        <v>228966720.4725529</v>
      </c>
    </row>
    <row r="7727" spans="10:24" x14ac:dyDescent="0.25">
      <c r="J7727">
        <v>7724</v>
      </c>
      <c r="K7727" s="43">
        <v>0.82152321795372507</v>
      </c>
      <c r="L7727">
        <v>0.83177980936162654</v>
      </c>
      <c r="M7727">
        <v>0.51036534751189144</v>
      </c>
      <c r="N7727" s="44">
        <v>0.42136977480342941</v>
      </c>
      <c r="O7727" s="161">
        <f t="shared" si="1201"/>
        <v>7000000</v>
      </c>
      <c r="P7727" s="162">
        <f t="shared" si="1202"/>
        <v>194.41833524105573</v>
      </c>
      <c r="Q7727" s="162">
        <f t="shared" si="1203"/>
        <v>135.51969994237626</v>
      </c>
      <c r="R7727" s="163">
        <f t="shared" si="1204"/>
        <v>1</v>
      </c>
      <c r="S7727" s="161">
        <f t="shared" si="1205"/>
        <v>7000000</v>
      </c>
      <c r="T7727" s="162">
        <f t="shared" si="1206"/>
        <v>194.80611174701858</v>
      </c>
      <c r="U7727" s="162">
        <f t="shared" si="1207"/>
        <v>125.25984997118813</v>
      </c>
      <c r="V7727" s="163">
        <f t="shared" si="1208"/>
        <v>1</v>
      </c>
      <c r="W7727" s="164">
        <f t="shared" si="1209"/>
        <v>362290447.09075624</v>
      </c>
      <c r="X7727" s="164">
        <f t="shared" si="1210"/>
        <v>336823832.43081313</v>
      </c>
    </row>
    <row r="7728" spans="10:24" x14ac:dyDescent="0.25">
      <c r="J7728">
        <v>7725</v>
      </c>
      <c r="K7728" s="43">
        <v>0.51217899712662707</v>
      </c>
      <c r="L7728">
        <v>0.25582119735397368</v>
      </c>
      <c r="M7728">
        <v>0.76370549636824125</v>
      </c>
      <c r="N7728" s="44">
        <v>0.73872710707439448</v>
      </c>
      <c r="O7728" s="161">
        <f t="shared" si="1201"/>
        <v>5000000</v>
      </c>
      <c r="P7728" s="162">
        <f t="shared" si="1202"/>
        <v>170.15576295403997</v>
      </c>
      <c r="Q7728" s="162">
        <f t="shared" si="1203"/>
        <v>149.36545894170959</v>
      </c>
      <c r="R7728" s="163">
        <f t="shared" si="1204"/>
        <v>1</v>
      </c>
      <c r="S7728" s="161">
        <f t="shared" si="1205"/>
        <v>6000000</v>
      </c>
      <c r="T7728" s="162">
        <f t="shared" si="1206"/>
        <v>186.71858765134667</v>
      </c>
      <c r="U7728" s="162">
        <f t="shared" si="1207"/>
        <v>132.18272947085481</v>
      </c>
      <c r="V7728" s="163">
        <f t="shared" si="1208"/>
        <v>1</v>
      </c>
      <c r="W7728" s="164">
        <f t="shared" si="1209"/>
        <v>53951520.0616519</v>
      </c>
      <c r="X7728" s="164">
        <f t="shared" si="1210"/>
        <v>177215149.08295113</v>
      </c>
    </row>
    <row r="7729" spans="10:24" x14ac:dyDescent="0.25">
      <c r="J7729">
        <v>7726</v>
      </c>
      <c r="K7729" s="43">
        <v>0.37151361194341637</v>
      </c>
      <c r="L7729">
        <v>5.4948751473531177E-2</v>
      </c>
      <c r="M7729">
        <v>0.1029994376122837</v>
      </c>
      <c r="N7729" s="44">
        <v>0.56286861754183604</v>
      </c>
      <c r="O7729" s="161">
        <f t="shared" si="1201"/>
        <v>5000000</v>
      </c>
      <c r="P7729" s="162">
        <f t="shared" si="1202"/>
        <v>156.02018993179252</v>
      </c>
      <c r="Q7729" s="162">
        <f t="shared" si="1203"/>
        <v>109.70711456130684</v>
      </c>
      <c r="R7729" s="163">
        <f t="shared" si="1204"/>
        <v>1</v>
      </c>
      <c r="S7729" s="161">
        <f t="shared" si="1205"/>
        <v>6000000</v>
      </c>
      <c r="T7729" s="162">
        <f t="shared" si="1206"/>
        <v>182.00672997726417</v>
      </c>
      <c r="U7729" s="162">
        <f t="shared" si="1207"/>
        <v>112.35355728065342</v>
      </c>
      <c r="V7729" s="163">
        <f t="shared" si="1208"/>
        <v>1</v>
      </c>
      <c r="W7729" s="164">
        <f t="shared" si="1209"/>
        <v>181565376.85242838</v>
      </c>
      <c r="X7729" s="164">
        <f t="shared" si="1210"/>
        <v>267919036.17966449</v>
      </c>
    </row>
    <row r="7730" spans="10:24" x14ac:dyDescent="0.25">
      <c r="J7730">
        <v>7727</v>
      </c>
      <c r="K7730" s="43">
        <v>0.95866604729951521</v>
      </c>
      <c r="L7730">
        <v>0.92077847924603895</v>
      </c>
      <c r="M7730">
        <v>6.176697359168537E-2</v>
      </c>
      <c r="N7730" s="44">
        <v>0.35809508785066191</v>
      </c>
      <c r="O7730" s="161">
        <f t="shared" si="1201"/>
        <v>9000000</v>
      </c>
      <c r="P7730" s="162">
        <f t="shared" si="1202"/>
        <v>201.15491049271458</v>
      </c>
      <c r="Q7730" s="162">
        <f t="shared" si="1203"/>
        <v>104.19783319848214</v>
      </c>
      <c r="R7730" s="163">
        <f t="shared" si="1204"/>
        <v>1</v>
      </c>
      <c r="S7730" s="161">
        <f t="shared" si="1205"/>
        <v>9000000</v>
      </c>
      <c r="T7730" s="162">
        <f t="shared" si="1206"/>
        <v>197.05163683090484</v>
      </c>
      <c r="U7730" s="162">
        <f t="shared" si="1207"/>
        <v>109.59891659924106</v>
      </c>
      <c r="V7730" s="163">
        <f t="shared" si="1208"/>
        <v>1</v>
      </c>
      <c r="W7730" s="164">
        <f t="shared" si="1209"/>
        <v>822613695.64809191</v>
      </c>
      <c r="X7730" s="164">
        <f t="shared" si="1210"/>
        <v>637074482.08497393</v>
      </c>
    </row>
    <row r="7731" spans="10:24" x14ac:dyDescent="0.25">
      <c r="J7731">
        <v>7728</v>
      </c>
      <c r="K7731" s="43">
        <v>0.59590816000650793</v>
      </c>
      <c r="L7731">
        <v>0.41437221497076282</v>
      </c>
      <c r="M7731">
        <v>0.1457138460009354</v>
      </c>
      <c r="N7731" s="44">
        <v>0.13708464880137927</v>
      </c>
      <c r="O7731" s="161">
        <f t="shared" si="1201"/>
        <v>6000000</v>
      </c>
      <c r="P7731" s="162">
        <f t="shared" si="1202"/>
        <v>176.75531757711644</v>
      </c>
      <c r="Q7731" s="162">
        <f t="shared" si="1203"/>
        <v>113.90010352001948</v>
      </c>
      <c r="R7731" s="163">
        <f t="shared" si="1204"/>
        <v>1</v>
      </c>
      <c r="S7731" s="161">
        <f t="shared" si="1205"/>
        <v>6000000</v>
      </c>
      <c r="T7731" s="162">
        <f t="shared" si="1206"/>
        <v>188.91843919237215</v>
      </c>
      <c r="U7731" s="162">
        <f t="shared" si="1207"/>
        <v>114.45005176000974</v>
      </c>
      <c r="V7731" s="163">
        <f t="shared" si="1208"/>
        <v>0.9</v>
      </c>
      <c r="W7731" s="164">
        <f t="shared" si="1209"/>
        <v>327131284.34258175</v>
      </c>
      <c r="X7731" s="164">
        <f t="shared" si="1210"/>
        <v>252129292.13475698</v>
      </c>
    </row>
    <row r="7732" spans="10:24" x14ac:dyDescent="0.25">
      <c r="J7732">
        <v>7729</v>
      </c>
      <c r="K7732" s="43">
        <v>0.54738002859418655</v>
      </c>
      <c r="L7732">
        <v>2.2232258894611334E-2</v>
      </c>
      <c r="M7732">
        <v>0.42004157465227798</v>
      </c>
      <c r="N7732" s="44">
        <v>5.5701281554822013E-2</v>
      </c>
      <c r="O7732" s="161">
        <f t="shared" si="1201"/>
        <v>5000000</v>
      </c>
      <c r="P7732" s="162">
        <f t="shared" si="1202"/>
        <v>149.85472206260059</v>
      </c>
      <c r="Q7732" s="162">
        <f t="shared" si="1203"/>
        <v>130.96425755203359</v>
      </c>
      <c r="R7732" s="163">
        <f t="shared" si="1204"/>
        <v>1</v>
      </c>
      <c r="S7732" s="161">
        <f t="shared" si="1205"/>
        <v>6000000</v>
      </c>
      <c r="T7732" s="162">
        <f t="shared" si="1206"/>
        <v>179.95157402086687</v>
      </c>
      <c r="U7732" s="162">
        <f t="shared" si="1207"/>
        <v>122.98212877601679</v>
      </c>
      <c r="V7732" s="163">
        <f t="shared" si="1208"/>
        <v>0.9</v>
      </c>
      <c r="W7732" s="164">
        <f t="shared" si="1209"/>
        <v>44452322.552835003</v>
      </c>
      <c r="X7732" s="164">
        <f t="shared" si="1210"/>
        <v>157635004.32219046</v>
      </c>
    </row>
    <row r="7733" spans="10:24" x14ac:dyDescent="0.25">
      <c r="J7733">
        <v>7730</v>
      </c>
      <c r="K7733" s="43">
        <v>0.72542270847962498</v>
      </c>
      <c r="L7733">
        <v>0.64974055455915347</v>
      </c>
      <c r="M7733">
        <v>4.1574383968736028E-2</v>
      </c>
      <c r="N7733" s="44">
        <v>0.5277284438470361</v>
      </c>
      <c r="O7733" s="161">
        <f t="shared" si="1201"/>
        <v>6000000</v>
      </c>
      <c r="P7733" s="162">
        <f t="shared" si="1202"/>
        <v>185.76930168480831</v>
      </c>
      <c r="Q7733" s="162">
        <f t="shared" si="1203"/>
        <v>100.34597339158975</v>
      </c>
      <c r="R7733" s="163">
        <f t="shared" si="1204"/>
        <v>1</v>
      </c>
      <c r="S7733" s="161">
        <f t="shared" si="1205"/>
        <v>7000000</v>
      </c>
      <c r="T7733" s="162">
        <f t="shared" si="1206"/>
        <v>191.92310056160278</v>
      </c>
      <c r="U7733" s="162">
        <f t="shared" si="1207"/>
        <v>107.67298669579488</v>
      </c>
      <c r="V7733" s="163">
        <f t="shared" si="1208"/>
        <v>1</v>
      </c>
      <c r="W7733" s="164">
        <f t="shared" si="1209"/>
        <v>462539969.75931138</v>
      </c>
      <c r="X7733" s="164">
        <f t="shared" si="1210"/>
        <v>439750797.06065536</v>
      </c>
    </row>
    <row r="7734" spans="10:24" x14ac:dyDescent="0.25">
      <c r="J7734">
        <v>7731</v>
      </c>
      <c r="K7734" s="43">
        <v>0.47893580679656622</v>
      </c>
      <c r="L7734">
        <v>0.90485342408939495</v>
      </c>
      <c r="M7734">
        <v>0.24532478994539375</v>
      </c>
      <c r="N7734" s="44">
        <v>0.25199578048011395</v>
      </c>
      <c r="O7734" s="161">
        <f t="shared" si="1201"/>
        <v>5000000</v>
      </c>
      <c r="P7734" s="162">
        <f t="shared" si="1202"/>
        <v>199.64568579234449</v>
      </c>
      <c r="Q7734" s="162">
        <f t="shared" si="1203"/>
        <v>121.21447942145247</v>
      </c>
      <c r="R7734" s="163">
        <f t="shared" si="1204"/>
        <v>1</v>
      </c>
      <c r="S7734" s="161">
        <f t="shared" si="1205"/>
        <v>6000000</v>
      </c>
      <c r="T7734" s="162">
        <f t="shared" si="1206"/>
        <v>196.54856193078149</v>
      </c>
      <c r="U7734" s="162">
        <f t="shared" si="1207"/>
        <v>118.10723971072623</v>
      </c>
      <c r="V7734" s="163">
        <f t="shared" si="1208"/>
        <v>1</v>
      </c>
      <c r="W7734" s="164">
        <f t="shared" si="1209"/>
        <v>342156031.85446012</v>
      </c>
      <c r="X7734" s="164">
        <f t="shared" si="1210"/>
        <v>320647933.32033151</v>
      </c>
    </row>
    <row r="7735" spans="10:24" x14ac:dyDescent="0.25">
      <c r="J7735">
        <v>7732</v>
      </c>
      <c r="K7735" s="43">
        <v>0.31087669523593831</v>
      </c>
      <c r="L7735">
        <v>5.8249195724760616E-2</v>
      </c>
      <c r="M7735">
        <v>0.97833088556945269</v>
      </c>
      <c r="N7735" s="44">
        <v>0.64017584264559013</v>
      </c>
      <c r="O7735" s="161">
        <f t="shared" si="1201"/>
        <v>5000000</v>
      </c>
      <c r="P7735" s="162">
        <f t="shared" si="1202"/>
        <v>156.45536805609393</v>
      </c>
      <c r="Q7735" s="162">
        <f t="shared" si="1203"/>
        <v>175.40871103519254</v>
      </c>
      <c r="R7735" s="163">
        <f t="shared" si="1204"/>
        <v>1</v>
      </c>
      <c r="S7735" s="161">
        <f t="shared" si="1205"/>
        <v>6000000</v>
      </c>
      <c r="T7735" s="162">
        <f t="shared" si="1206"/>
        <v>182.1517893520313</v>
      </c>
      <c r="U7735" s="162">
        <f t="shared" si="1207"/>
        <v>145.20435551759627</v>
      </c>
      <c r="V7735" s="163">
        <f t="shared" si="1208"/>
        <v>1</v>
      </c>
      <c r="W7735" s="164">
        <f t="shared" si="1209"/>
        <v>-144766714.89549303</v>
      </c>
      <c r="X7735" s="164">
        <f t="shared" si="1210"/>
        <v>71684603.006610185</v>
      </c>
    </row>
    <row r="7736" spans="10:24" x14ac:dyDescent="0.25">
      <c r="J7736">
        <v>7733</v>
      </c>
      <c r="K7736" s="43">
        <v>0.68466888003514714</v>
      </c>
      <c r="L7736">
        <v>0.35843076521047934</v>
      </c>
      <c r="M7736">
        <v>0.29793067757012293</v>
      </c>
      <c r="N7736" s="44">
        <v>6.8330071142640447E-3</v>
      </c>
      <c r="O7736" s="161">
        <f t="shared" si="1201"/>
        <v>6000000</v>
      </c>
      <c r="P7736" s="162">
        <f t="shared" si="1202"/>
        <v>174.56015314137335</v>
      </c>
      <c r="Q7736" s="162">
        <f t="shared" si="1203"/>
        <v>124.39277118575252</v>
      </c>
      <c r="R7736" s="163">
        <f t="shared" si="1204"/>
        <v>1</v>
      </c>
      <c r="S7736" s="161">
        <f t="shared" si="1205"/>
        <v>7000000</v>
      </c>
      <c r="T7736" s="162">
        <f t="shared" si="1206"/>
        <v>188.18671771379113</v>
      </c>
      <c r="U7736" s="162">
        <f t="shared" si="1207"/>
        <v>119.69638559287625</v>
      </c>
      <c r="V7736" s="163">
        <f t="shared" si="1208"/>
        <v>0.05</v>
      </c>
      <c r="W7736" s="164">
        <f t="shared" si="1209"/>
        <v>251004291.73372495</v>
      </c>
      <c r="X7736" s="164">
        <f t="shared" si="1210"/>
        <v>-126028383.75767979</v>
      </c>
    </row>
    <row r="7737" spans="10:24" x14ac:dyDescent="0.25">
      <c r="J7737">
        <v>7734</v>
      </c>
      <c r="K7737" s="43">
        <v>0.49364068495740809</v>
      </c>
      <c r="L7737">
        <v>0.95822637470695915</v>
      </c>
      <c r="M7737">
        <v>0.49735796447598601</v>
      </c>
      <c r="N7737" s="44">
        <v>0.14991885941707817</v>
      </c>
      <c r="O7737" s="161">
        <f t="shared" si="1201"/>
        <v>5000000</v>
      </c>
      <c r="P7737" s="162">
        <f t="shared" si="1202"/>
        <v>205.95697321129902</v>
      </c>
      <c r="Q7737" s="162">
        <f t="shared" si="1203"/>
        <v>134.86754701284497</v>
      </c>
      <c r="R7737" s="163">
        <f t="shared" si="1204"/>
        <v>1</v>
      </c>
      <c r="S7737" s="161">
        <f t="shared" si="1205"/>
        <v>6000000</v>
      </c>
      <c r="T7737" s="162">
        <f t="shared" si="1206"/>
        <v>198.65232440376633</v>
      </c>
      <c r="U7737" s="162">
        <f t="shared" si="1207"/>
        <v>124.93377350642248</v>
      </c>
      <c r="V7737" s="163">
        <f t="shared" si="1208"/>
        <v>0.9</v>
      </c>
      <c r="W7737" s="164">
        <f t="shared" si="1209"/>
        <v>305447130.99227023</v>
      </c>
      <c r="X7737" s="164">
        <f t="shared" si="1210"/>
        <v>248080174.84565675</v>
      </c>
    </row>
    <row r="7738" spans="10:24" x14ac:dyDescent="0.25">
      <c r="J7738">
        <v>7735</v>
      </c>
      <c r="K7738" s="43">
        <v>0.26132759014152607</v>
      </c>
      <c r="L7738">
        <v>0.73012819396361339</v>
      </c>
      <c r="M7738">
        <v>0.93414234974606736</v>
      </c>
      <c r="N7738" s="44">
        <v>0.79075306961391711</v>
      </c>
      <c r="O7738" s="161">
        <f t="shared" si="1201"/>
        <v>2000000</v>
      </c>
      <c r="P7738" s="162">
        <f t="shared" si="1202"/>
        <v>189.1980111786639</v>
      </c>
      <c r="Q7738" s="162">
        <f t="shared" si="1203"/>
        <v>165.14744243285139</v>
      </c>
      <c r="R7738" s="163">
        <f t="shared" si="1204"/>
        <v>1</v>
      </c>
      <c r="S7738" s="161">
        <f t="shared" si="1205"/>
        <v>5000000</v>
      </c>
      <c r="T7738" s="162">
        <f t="shared" si="1206"/>
        <v>193.06600372622131</v>
      </c>
      <c r="U7738" s="162">
        <f t="shared" si="1207"/>
        <v>140.0737212164257</v>
      </c>
      <c r="V7738" s="163">
        <f t="shared" si="1208"/>
        <v>1</v>
      </c>
      <c r="W7738" s="164">
        <f t="shared" si="1209"/>
        <v>-1898862.5083749741</v>
      </c>
      <c r="X7738" s="164">
        <f t="shared" si="1210"/>
        <v>114961412.54897806</v>
      </c>
    </row>
    <row r="7739" spans="10:24" x14ac:dyDescent="0.25">
      <c r="J7739">
        <v>7736</v>
      </c>
      <c r="K7739" s="43">
        <v>0.58810338085924041</v>
      </c>
      <c r="L7739">
        <v>0.72909302290857669</v>
      </c>
      <c r="M7739">
        <v>0.56738944476339026</v>
      </c>
      <c r="N7739" s="44">
        <v>0.22806742549348347</v>
      </c>
      <c r="O7739" s="161">
        <f t="shared" si="1201"/>
        <v>6000000</v>
      </c>
      <c r="P7739" s="162">
        <f t="shared" si="1202"/>
        <v>189.15108361224119</v>
      </c>
      <c r="Q7739" s="162">
        <f t="shared" si="1203"/>
        <v>138.39463482162898</v>
      </c>
      <c r="R7739" s="163">
        <f t="shared" si="1204"/>
        <v>1</v>
      </c>
      <c r="S7739" s="161">
        <f t="shared" si="1205"/>
        <v>6000000</v>
      </c>
      <c r="T7739" s="162">
        <f t="shared" si="1206"/>
        <v>193.05036120408039</v>
      </c>
      <c r="U7739" s="162">
        <f t="shared" si="1207"/>
        <v>126.69731741081449</v>
      </c>
      <c r="V7739" s="163">
        <f t="shared" si="1208"/>
        <v>1</v>
      </c>
      <c r="W7739" s="164">
        <f t="shared" si="1209"/>
        <v>254538692.74367326</v>
      </c>
      <c r="X7739" s="164">
        <f t="shared" si="1210"/>
        <v>248118262.75959539</v>
      </c>
    </row>
    <row r="7740" spans="10:24" x14ac:dyDescent="0.25">
      <c r="J7740">
        <v>7737</v>
      </c>
      <c r="K7740" s="43">
        <v>0.73834006926576567</v>
      </c>
      <c r="L7740">
        <v>0.57993602268378719</v>
      </c>
      <c r="M7740">
        <v>0.73528198300716807</v>
      </c>
      <c r="N7740" s="44">
        <v>0.51846409919231529</v>
      </c>
      <c r="O7740" s="161">
        <f t="shared" si="1201"/>
        <v>6000000</v>
      </c>
      <c r="P7740" s="162">
        <f t="shared" si="1202"/>
        <v>183.02594718896481</v>
      </c>
      <c r="Q7740" s="162">
        <f t="shared" si="1203"/>
        <v>147.57734299469396</v>
      </c>
      <c r="R7740" s="163">
        <f t="shared" si="1204"/>
        <v>1</v>
      </c>
      <c r="S7740" s="161">
        <f t="shared" si="1205"/>
        <v>7000000</v>
      </c>
      <c r="T7740" s="162">
        <f t="shared" si="1206"/>
        <v>191.00864906298827</v>
      </c>
      <c r="U7740" s="162">
        <f t="shared" si="1207"/>
        <v>131.288671497347</v>
      </c>
      <c r="V7740" s="163">
        <f t="shared" si="1208"/>
        <v>1</v>
      </c>
      <c r="W7740" s="164">
        <f t="shared" si="1209"/>
        <v>162691625.16562507</v>
      </c>
      <c r="X7740" s="164">
        <f t="shared" si="1210"/>
        <v>268039842.95948893</v>
      </c>
    </row>
    <row r="7741" spans="10:24" x14ac:dyDescent="0.25">
      <c r="J7741">
        <v>7738</v>
      </c>
      <c r="K7741" s="43">
        <v>0.86265656150502501</v>
      </c>
      <c r="L7741">
        <v>0.47270031723806349</v>
      </c>
      <c r="M7741">
        <v>0.24303650887472539</v>
      </c>
      <c r="N7741" s="44">
        <v>0.97707607076257386</v>
      </c>
      <c r="O7741" s="161">
        <f t="shared" si="1201"/>
        <v>7000000</v>
      </c>
      <c r="P7741" s="162">
        <f t="shared" si="1202"/>
        <v>178.97274524150171</v>
      </c>
      <c r="Q7741" s="162">
        <f t="shared" si="1203"/>
        <v>121.06863456592295</v>
      </c>
      <c r="R7741" s="163">
        <f t="shared" si="1204"/>
        <v>1</v>
      </c>
      <c r="S7741" s="161">
        <f t="shared" si="1205"/>
        <v>7000000</v>
      </c>
      <c r="T7741" s="162">
        <f t="shared" si="1206"/>
        <v>189.65758174716723</v>
      </c>
      <c r="U7741" s="162">
        <f t="shared" si="1207"/>
        <v>118.03431728296147</v>
      </c>
      <c r="V7741" s="163">
        <f t="shared" si="1208"/>
        <v>1</v>
      </c>
      <c r="W7741" s="164">
        <f t="shared" si="1209"/>
        <v>355328774.72905135</v>
      </c>
      <c r="X7741" s="164">
        <f t="shared" si="1210"/>
        <v>351362851.24944031</v>
      </c>
    </row>
    <row r="7742" spans="10:24" x14ac:dyDescent="0.25">
      <c r="J7742">
        <v>7739</v>
      </c>
      <c r="K7742" s="43">
        <v>0.42583499276796299</v>
      </c>
      <c r="L7742">
        <v>0.47308699934771536</v>
      </c>
      <c r="M7742">
        <v>0.68574300660307264</v>
      </c>
      <c r="N7742" s="44">
        <v>0.19227109359016625</v>
      </c>
      <c r="O7742" s="161">
        <f t="shared" si="1201"/>
        <v>5000000</v>
      </c>
      <c r="P7742" s="162">
        <f t="shared" si="1202"/>
        <v>178.98731791773915</v>
      </c>
      <c r="Q7742" s="162">
        <f t="shared" si="1203"/>
        <v>144.67638966045166</v>
      </c>
      <c r="R7742" s="163">
        <f t="shared" si="1204"/>
        <v>1</v>
      </c>
      <c r="S7742" s="161">
        <f t="shared" si="1205"/>
        <v>6000000</v>
      </c>
      <c r="T7742" s="162">
        <f t="shared" si="1206"/>
        <v>189.66243930591304</v>
      </c>
      <c r="U7742" s="162">
        <f t="shared" si="1207"/>
        <v>129.83819483022583</v>
      </c>
      <c r="V7742" s="163">
        <f t="shared" si="1208"/>
        <v>0.9</v>
      </c>
      <c r="W7742" s="164">
        <f t="shared" si="1209"/>
        <v>121554641.28643742</v>
      </c>
      <c r="X7742" s="164">
        <f t="shared" si="1210"/>
        <v>173050920.16871095</v>
      </c>
    </row>
    <row r="7743" spans="10:24" x14ac:dyDescent="0.25">
      <c r="J7743">
        <v>7740</v>
      </c>
      <c r="K7743" s="43">
        <v>0.45830546895271052</v>
      </c>
      <c r="L7743">
        <v>0.22011058161961783</v>
      </c>
      <c r="M7743">
        <v>0.73400319629511424</v>
      </c>
      <c r="N7743" s="44">
        <v>0.25274848107332604</v>
      </c>
      <c r="O7743" s="161">
        <f t="shared" si="1201"/>
        <v>5000000</v>
      </c>
      <c r="P7743" s="162">
        <f t="shared" si="1202"/>
        <v>168.42270300681804</v>
      </c>
      <c r="Q7743" s="162">
        <f t="shared" si="1203"/>
        <v>147.49931286556182</v>
      </c>
      <c r="R7743" s="163">
        <f t="shared" si="1204"/>
        <v>1</v>
      </c>
      <c r="S7743" s="161">
        <f t="shared" si="1205"/>
        <v>6000000</v>
      </c>
      <c r="T7743" s="162">
        <f t="shared" si="1206"/>
        <v>186.14090100227267</v>
      </c>
      <c r="U7743" s="162">
        <f t="shared" si="1207"/>
        <v>131.24965643278091</v>
      </c>
      <c r="V7743" s="163">
        <f t="shared" si="1208"/>
        <v>1</v>
      </c>
      <c r="W7743" s="164">
        <f t="shared" si="1209"/>
        <v>54616950.706281096</v>
      </c>
      <c r="X7743" s="164">
        <f t="shared" si="1210"/>
        <v>179347467.41695058</v>
      </c>
    </row>
    <row r="7744" spans="10:24" x14ac:dyDescent="0.25">
      <c r="J7744">
        <v>7741</v>
      </c>
      <c r="K7744" s="43">
        <v>0.93972348723676469</v>
      </c>
      <c r="L7744">
        <v>0.94047707284285187</v>
      </c>
      <c r="M7744">
        <v>0.76343667964016548</v>
      </c>
      <c r="N7744" s="44">
        <v>0.56802992334360358</v>
      </c>
      <c r="O7744" s="161">
        <f t="shared" si="1201"/>
        <v>7000000</v>
      </c>
      <c r="P7744" s="162">
        <f t="shared" si="1202"/>
        <v>203.38186504684555</v>
      </c>
      <c r="Q7744" s="162">
        <f t="shared" si="1203"/>
        <v>149.3480220115739</v>
      </c>
      <c r="R7744" s="163">
        <f t="shared" si="1204"/>
        <v>1</v>
      </c>
      <c r="S7744" s="161">
        <f t="shared" si="1205"/>
        <v>9000000</v>
      </c>
      <c r="T7744" s="162">
        <f t="shared" si="1206"/>
        <v>197.79395501561518</v>
      </c>
      <c r="U7744" s="162">
        <f t="shared" si="1207"/>
        <v>132.17401100578695</v>
      </c>
      <c r="V7744" s="163">
        <f t="shared" si="1208"/>
        <v>1</v>
      </c>
      <c r="W7744" s="164">
        <f t="shared" si="1209"/>
        <v>328236901.24690151</v>
      </c>
      <c r="X7744" s="164">
        <f t="shared" si="1210"/>
        <v>440579496.08845413</v>
      </c>
    </row>
    <row r="7745" spans="10:24" x14ac:dyDescent="0.25">
      <c r="J7745">
        <v>7742</v>
      </c>
      <c r="K7745" s="43">
        <v>0.94456516477811436</v>
      </c>
      <c r="L7745">
        <v>0.5749656431317518</v>
      </c>
      <c r="M7745">
        <v>0.84658034406107041</v>
      </c>
      <c r="N7745" s="44">
        <v>0.24150844575617791</v>
      </c>
      <c r="O7745" s="161">
        <f t="shared" si="1201"/>
        <v>7000000</v>
      </c>
      <c r="P7745" s="162">
        <f t="shared" si="1202"/>
        <v>182.83546129764898</v>
      </c>
      <c r="Q7745" s="162">
        <f t="shared" si="1203"/>
        <v>155.4375318730732</v>
      </c>
      <c r="R7745" s="163">
        <f t="shared" si="1204"/>
        <v>1</v>
      </c>
      <c r="S7745" s="161">
        <f t="shared" si="1205"/>
        <v>9000000</v>
      </c>
      <c r="T7745" s="162">
        <f t="shared" si="1206"/>
        <v>190.94515376588299</v>
      </c>
      <c r="U7745" s="162">
        <f t="shared" si="1207"/>
        <v>135.21876593653661</v>
      </c>
      <c r="V7745" s="163">
        <f t="shared" si="1208"/>
        <v>1</v>
      </c>
      <c r="W7745" s="164">
        <f t="shared" si="1209"/>
        <v>141785505.97203046</v>
      </c>
      <c r="X7745" s="164">
        <f t="shared" si="1210"/>
        <v>351537490.46411741</v>
      </c>
    </row>
    <row r="7746" spans="10:24" x14ac:dyDescent="0.25">
      <c r="J7746">
        <v>7743</v>
      </c>
      <c r="K7746" s="43">
        <v>3.4988588349166849E-2</v>
      </c>
      <c r="L7746">
        <v>0.69351691902112245</v>
      </c>
      <c r="M7746">
        <v>0.31535625889512053</v>
      </c>
      <c r="N7746" s="44">
        <v>0.51665500838762579</v>
      </c>
      <c r="O7746" s="161">
        <f t="shared" si="1201"/>
        <v>1000000</v>
      </c>
      <c r="P7746" s="162">
        <f t="shared" si="1202"/>
        <v>187.58766011540396</v>
      </c>
      <c r="Q7746" s="162">
        <f t="shared" si="1203"/>
        <v>125.38551567739825</v>
      </c>
      <c r="R7746" s="163">
        <f t="shared" si="1204"/>
        <v>1</v>
      </c>
      <c r="S7746" s="161">
        <f t="shared" si="1205"/>
        <v>1000000</v>
      </c>
      <c r="T7746" s="162">
        <f t="shared" si="1206"/>
        <v>192.529220038468</v>
      </c>
      <c r="U7746" s="162">
        <f t="shared" si="1207"/>
        <v>120.19275783869912</v>
      </c>
      <c r="V7746" s="163">
        <f t="shared" si="1208"/>
        <v>1</v>
      </c>
      <c r="W7746" s="164">
        <f t="shared" si="1209"/>
        <v>12202144.438005716</v>
      </c>
      <c r="X7746" s="164">
        <f t="shared" si="1210"/>
        <v>-77663537.800231129</v>
      </c>
    </row>
    <row r="7747" spans="10:24" x14ac:dyDescent="0.25">
      <c r="J7747">
        <v>7744</v>
      </c>
      <c r="K7747" s="43">
        <v>0.24072106948468641</v>
      </c>
      <c r="L7747">
        <v>0.77690557665565463</v>
      </c>
      <c r="M7747">
        <v>0.57075415459733259</v>
      </c>
      <c r="N7747" s="44">
        <v>0.72045104514709168</v>
      </c>
      <c r="O7747" s="161">
        <f t="shared" si="1201"/>
        <v>2000000</v>
      </c>
      <c r="P7747" s="162">
        <f t="shared" si="1202"/>
        <v>191.42676212584553</v>
      </c>
      <c r="Q7747" s="162">
        <f t="shared" si="1203"/>
        <v>138.56589018265186</v>
      </c>
      <c r="R7747" s="163">
        <f t="shared" si="1204"/>
        <v>1</v>
      </c>
      <c r="S7747" s="161">
        <f t="shared" si="1205"/>
        <v>5000000</v>
      </c>
      <c r="T7747" s="162">
        <f t="shared" si="1206"/>
        <v>193.80892070861518</v>
      </c>
      <c r="U7747" s="162">
        <f t="shared" si="1207"/>
        <v>126.78294509132593</v>
      </c>
      <c r="V7747" s="163">
        <f t="shared" si="1208"/>
        <v>1</v>
      </c>
      <c r="W7747" s="164">
        <f t="shared" si="1209"/>
        <v>55721743.886387348</v>
      </c>
      <c r="X7747" s="164">
        <f t="shared" si="1210"/>
        <v>185129878.08644623</v>
      </c>
    </row>
    <row r="7748" spans="10:24" x14ac:dyDescent="0.25">
      <c r="J7748">
        <v>7745</v>
      </c>
      <c r="K7748" s="43">
        <v>0.34445495431322493</v>
      </c>
      <c r="L7748">
        <v>0.92045273626576041</v>
      </c>
      <c r="M7748">
        <v>0.38458542965129394</v>
      </c>
      <c r="N7748" s="44">
        <v>0.74630369391993967</v>
      </c>
      <c r="O7748" s="161">
        <f t="shared" si="1201"/>
        <v>5000000</v>
      </c>
      <c r="P7748" s="162">
        <f t="shared" si="1202"/>
        <v>201.12185128834454</v>
      </c>
      <c r="Q7748" s="162">
        <f t="shared" si="1203"/>
        <v>129.13080758110024</v>
      </c>
      <c r="R7748" s="163">
        <f t="shared" si="1204"/>
        <v>1</v>
      </c>
      <c r="S7748" s="161">
        <f t="shared" si="1205"/>
        <v>6000000</v>
      </c>
      <c r="T7748" s="162">
        <f t="shared" si="1206"/>
        <v>197.04061709611483</v>
      </c>
      <c r="U7748" s="162">
        <f t="shared" si="1207"/>
        <v>122.06540379055012</v>
      </c>
      <c r="V7748" s="163">
        <f t="shared" si="1208"/>
        <v>1</v>
      </c>
      <c r="W7748" s="164">
        <f t="shared" si="1209"/>
        <v>309955218.5362215</v>
      </c>
      <c r="X7748" s="164">
        <f t="shared" si="1210"/>
        <v>299851279.83338827</v>
      </c>
    </row>
    <row r="7749" spans="10:24" x14ac:dyDescent="0.25">
      <c r="J7749">
        <v>7746</v>
      </c>
      <c r="K7749" s="43">
        <v>8.1570015213230818E-2</v>
      </c>
      <c r="L7749">
        <v>0.8334669155269443</v>
      </c>
      <c r="M7749">
        <v>0.80910779139711708</v>
      </c>
      <c r="N7749" s="44">
        <v>0.26979211055112307</v>
      </c>
      <c r="O7749" s="161">
        <f t="shared" ref="O7749:O7812" si="1211">VLOOKUP(K7749,$E$5:$H$10,4)</f>
        <v>2000000</v>
      </c>
      <c r="P7749" s="162">
        <f t="shared" ref="P7749:P7812" si="1212">_xlfn.NORM.INV(L7749,$E$12,$E$13)</f>
        <v>194.5193452799106</v>
      </c>
      <c r="Q7749" s="162">
        <f t="shared" ref="Q7749:Q7812" si="1213">_xlfn.NORM.INV(M7749,$E$15,$E$16)</f>
        <v>152.49226348043385</v>
      </c>
      <c r="R7749" s="163">
        <f t="shared" ref="R7749:R7812" si="1214">VLOOKUP(N7749,$E$19:$H$21,4)</f>
        <v>1</v>
      </c>
      <c r="S7749" s="161">
        <f t="shared" ref="S7749:S7812" si="1215">VLOOKUP(K7749,$G$5:$H$10,2)</f>
        <v>2000000</v>
      </c>
      <c r="T7749" s="162">
        <f t="shared" ref="T7749:T7812" si="1216">_xlfn.NORM.INV(L7749,$G$12,$G$13)</f>
        <v>194.83978175997021</v>
      </c>
      <c r="U7749" s="162">
        <f t="shared" ref="U7749:U7812" si="1217">_xlfn.NORM.INV(M7749,$G$15,$G$16)</f>
        <v>133.74613174021692</v>
      </c>
      <c r="V7749" s="163">
        <f t="shared" ref="V7749:V7812" si="1218">VLOOKUP(N7749,$G$19:$H$21,2)</f>
        <v>1</v>
      </c>
      <c r="W7749" s="164">
        <f t="shared" ref="W7749:W7812" si="1219">O7749*(P7749-Q7749)*R7749-$D$23-$D$24</f>
        <v>34054163.5989535</v>
      </c>
      <c r="X7749" s="164">
        <f t="shared" ref="X7749:X7812" si="1220">S7749*(T7749-U7749)*V7749-$F$23-$F$24</f>
        <v>-27812699.96049343</v>
      </c>
    </row>
    <row r="7750" spans="10:24" x14ac:dyDescent="0.25">
      <c r="J7750">
        <v>7747</v>
      </c>
      <c r="K7750" s="43">
        <v>0.82342901981153105</v>
      </c>
      <c r="L7750">
        <v>0.70049866285023921</v>
      </c>
      <c r="M7750">
        <v>0.70003413653300739</v>
      </c>
      <c r="N7750" s="44">
        <v>0.17412187750896868</v>
      </c>
      <c r="O7750" s="161">
        <f t="shared" si="1211"/>
        <v>7000000</v>
      </c>
      <c r="P7750" s="162">
        <f t="shared" si="1212"/>
        <v>187.88752888276923</v>
      </c>
      <c r="Q7750" s="162">
        <f t="shared" si="1213"/>
        <v>145.48997390886447</v>
      </c>
      <c r="R7750" s="163">
        <f t="shared" si="1214"/>
        <v>1</v>
      </c>
      <c r="S7750" s="161">
        <f t="shared" si="1215"/>
        <v>7000000</v>
      </c>
      <c r="T7750" s="162">
        <f t="shared" si="1216"/>
        <v>192.62917629425641</v>
      </c>
      <c r="U7750" s="162">
        <f t="shared" si="1217"/>
        <v>130.24498695443222</v>
      </c>
      <c r="V7750" s="163">
        <f t="shared" si="1218"/>
        <v>0.9</v>
      </c>
      <c r="W7750" s="164">
        <f t="shared" si="1219"/>
        <v>246782884.81733334</v>
      </c>
      <c r="X7750" s="164">
        <f t="shared" si="1220"/>
        <v>243020392.84089243</v>
      </c>
    </row>
    <row r="7751" spans="10:24" x14ac:dyDescent="0.25">
      <c r="J7751">
        <v>7748</v>
      </c>
      <c r="K7751" s="43">
        <v>0.49610389034815483</v>
      </c>
      <c r="L7751">
        <v>0.36059691213210976</v>
      </c>
      <c r="M7751">
        <v>0.65713652007177781</v>
      </c>
      <c r="N7751" s="44">
        <v>0.21991121166898286</v>
      </c>
      <c r="O7751" s="161">
        <f t="shared" si="1211"/>
        <v>5000000</v>
      </c>
      <c r="P7751" s="162">
        <f t="shared" si="1212"/>
        <v>174.64704406589422</v>
      </c>
      <c r="Q7751" s="162">
        <f t="shared" si="1213"/>
        <v>143.09321329005971</v>
      </c>
      <c r="R7751" s="163">
        <f t="shared" si="1214"/>
        <v>1</v>
      </c>
      <c r="S7751" s="161">
        <f t="shared" si="1215"/>
        <v>6000000</v>
      </c>
      <c r="T7751" s="162">
        <f t="shared" si="1216"/>
        <v>188.21568135529807</v>
      </c>
      <c r="U7751" s="162">
        <f t="shared" si="1217"/>
        <v>129.04660664502984</v>
      </c>
      <c r="V7751" s="163">
        <f t="shared" si="1218"/>
        <v>1</v>
      </c>
      <c r="W7751" s="164">
        <f t="shared" si="1219"/>
        <v>107769153.87917256</v>
      </c>
      <c r="X7751" s="164">
        <f t="shared" si="1220"/>
        <v>205014448.26160938</v>
      </c>
    </row>
    <row r="7752" spans="10:24" x14ac:dyDescent="0.25">
      <c r="J7752">
        <v>7749</v>
      </c>
      <c r="K7752" s="43">
        <v>9.4610549111863951E-2</v>
      </c>
      <c r="L7752">
        <v>0.91556364277691826</v>
      </c>
      <c r="M7752">
        <v>0.70792538229165647</v>
      </c>
      <c r="N7752" s="44">
        <v>0.97191795333734199</v>
      </c>
      <c r="O7752" s="161">
        <f t="shared" si="1211"/>
        <v>2000000</v>
      </c>
      <c r="P7752" s="162">
        <f t="shared" si="1212"/>
        <v>200.63752540466936</v>
      </c>
      <c r="Q7752" s="162">
        <f t="shared" si="1213"/>
        <v>145.94668156947361</v>
      </c>
      <c r="R7752" s="163">
        <f t="shared" si="1214"/>
        <v>1</v>
      </c>
      <c r="S7752" s="161">
        <f t="shared" si="1215"/>
        <v>2000000</v>
      </c>
      <c r="T7752" s="162">
        <f t="shared" si="1216"/>
        <v>196.87917513488978</v>
      </c>
      <c r="U7752" s="162">
        <f t="shared" si="1217"/>
        <v>130.47334078473679</v>
      </c>
      <c r="V7752" s="163">
        <f t="shared" si="1218"/>
        <v>1</v>
      </c>
      <c r="W7752" s="164">
        <f t="shared" si="1219"/>
        <v>59381687.6703915</v>
      </c>
      <c r="X7752" s="164">
        <f t="shared" si="1220"/>
        <v>-17188331.299694031</v>
      </c>
    </row>
    <row r="7753" spans="10:24" x14ac:dyDescent="0.25">
      <c r="J7753">
        <v>7750</v>
      </c>
      <c r="K7753" s="43">
        <v>0.20140574849304738</v>
      </c>
      <c r="L7753">
        <v>0.49040268958696343</v>
      </c>
      <c r="M7753">
        <v>0.31530799787685793</v>
      </c>
      <c r="N7753" s="44">
        <v>0.72216738940450254</v>
      </c>
      <c r="O7753" s="161">
        <f t="shared" si="1211"/>
        <v>2000000</v>
      </c>
      <c r="P7753" s="162">
        <f t="shared" si="1212"/>
        <v>179.63911184197579</v>
      </c>
      <c r="Q7753" s="162">
        <f t="shared" si="1213"/>
        <v>125.38279978601891</v>
      </c>
      <c r="R7753" s="163">
        <f t="shared" si="1214"/>
        <v>1</v>
      </c>
      <c r="S7753" s="161">
        <f t="shared" si="1215"/>
        <v>5000000</v>
      </c>
      <c r="T7753" s="162">
        <f t="shared" si="1216"/>
        <v>189.87970394732525</v>
      </c>
      <c r="U7753" s="162">
        <f t="shared" si="1217"/>
        <v>120.19139989300945</v>
      </c>
      <c r="V7753" s="163">
        <f t="shared" si="1218"/>
        <v>1</v>
      </c>
      <c r="W7753" s="164">
        <f t="shared" si="1219"/>
        <v>58512624.11191377</v>
      </c>
      <c r="X7753" s="164">
        <f t="shared" si="1220"/>
        <v>198441520.27157903</v>
      </c>
    </row>
    <row r="7754" spans="10:24" x14ac:dyDescent="0.25">
      <c r="J7754">
        <v>7751</v>
      </c>
      <c r="K7754" s="43">
        <v>0.14332592293719992</v>
      </c>
      <c r="L7754">
        <v>7.4445442900638703E-2</v>
      </c>
      <c r="M7754">
        <v>0.23164194662349347</v>
      </c>
      <c r="N7754" s="44">
        <v>0.14301989968722573</v>
      </c>
      <c r="O7754" s="161">
        <f t="shared" si="1211"/>
        <v>2000000</v>
      </c>
      <c r="P7754" s="162">
        <f t="shared" si="1212"/>
        <v>158.34809750355848</v>
      </c>
      <c r="Q7754" s="162">
        <f t="shared" si="1213"/>
        <v>120.33099607303379</v>
      </c>
      <c r="R7754" s="163">
        <f t="shared" si="1214"/>
        <v>1</v>
      </c>
      <c r="S7754" s="161">
        <f t="shared" si="1215"/>
        <v>2000000</v>
      </c>
      <c r="T7754" s="162">
        <f t="shared" si="1216"/>
        <v>182.78269916785283</v>
      </c>
      <c r="U7754" s="162">
        <f t="shared" si="1217"/>
        <v>117.66549803651689</v>
      </c>
      <c r="V7754" s="163">
        <f t="shared" si="1218"/>
        <v>0.9</v>
      </c>
      <c r="W7754" s="164">
        <f t="shared" si="1219"/>
        <v>26034202.861049384</v>
      </c>
      <c r="X7754" s="164">
        <f t="shared" si="1220"/>
        <v>-32789037.963595331</v>
      </c>
    </row>
    <row r="7755" spans="10:24" x14ac:dyDescent="0.25">
      <c r="J7755">
        <v>7752</v>
      </c>
      <c r="K7755" s="43">
        <v>0.69436674433816914</v>
      </c>
      <c r="L7755">
        <v>0.94860772682454064</v>
      </c>
      <c r="M7755">
        <v>0.38732136333691281</v>
      </c>
      <c r="N7755" s="44">
        <v>0.5717251316827765</v>
      </c>
      <c r="O7755" s="161">
        <f t="shared" si="1211"/>
        <v>6000000</v>
      </c>
      <c r="P7755" s="162">
        <f t="shared" si="1212"/>
        <v>204.47252230453088</v>
      </c>
      <c r="Q7755" s="162">
        <f t="shared" si="1213"/>
        <v>129.27385293482681</v>
      </c>
      <c r="R7755" s="163">
        <f t="shared" si="1214"/>
        <v>1</v>
      </c>
      <c r="S7755" s="161">
        <f t="shared" si="1215"/>
        <v>7000000</v>
      </c>
      <c r="T7755" s="162">
        <f t="shared" si="1216"/>
        <v>198.15750743484364</v>
      </c>
      <c r="U7755" s="162">
        <f t="shared" si="1217"/>
        <v>122.1369264674134</v>
      </c>
      <c r="V7755" s="163">
        <f t="shared" si="1218"/>
        <v>1</v>
      </c>
      <c r="W7755" s="164">
        <f t="shared" si="1219"/>
        <v>401192016.21822447</v>
      </c>
      <c r="X7755" s="164">
        <f t="shared" si="1220"/>
        <v>382144066.77201164</v>
      </c>
    </row>
    <row r="7756" spans="10:24" x14ac:dyDescent="0.25">
      <c r="J7756">
        <v>7753</v>
      </c>
      <c r="K7756" s="43">
        <v>0.87745819035224726</v>
      </c>
      <c r="L7756">
        <v>0.9454164542000304</v>
      </c>
      <c r="M7756">
        <v>0.4616213407209635</v>
      </c>
      <c r="N7756" s="44">
        <v>0.6126816926058285</v>
      </c>
      <c r="O7756" s="161">
        <f t="shared" si="1211"/>
        <v>7000000</v>
      </c>
      <c r="P7756" s="162">
        <f t="shared" si="1212"/>
        <v>204.02922117066561</v>
      </c>
      <c r="Q7756" s="162">
        <f t="shared" si="1213"/>
        <v>133.07300201289436</v>
      </c>
      <c r="R7756" s="163">
        <f t="shared" si="1214"/>
        <v>1</v>
      </c>
      <c r="S7756" s="161">
        <f t="shared" si="1215"/>
        <v>7000000</v>
      </c>
      <c r="T7756" s="162">
        <f t="shared" si="1216"/>
        <v>198.00974039022188</v>
      </c>
      <c r="U7756" s="162">
        <f t="shared" si="1217"/>
        <v>124.03650100644718</v>
      </c>
      <c r="V7756" s="163">
        <f t="shared" si="1218"/>
        <v>1</v>
      </c>
      <c r="W7756" s="164">
        <f t="shared" si="1219"/>
        <v>446693534.10439873</v>
      </c>
      <c r="X7756" s="164">
        <f t="shared" si="1220"/>
        <v>367812675.68642288</v>
      </c>
    </row>
    <row r="7757" spans="10:24" x14ac:dyDescent="0.25">
      <c r="J7757">
        <v>7754</v>
      </c>
      <c r="K7757" s="43">
        <v>0.20013928354815613</v>
      </c>
      <c r="L7757">
        <v>0.80054506840000617</v>
      </c>
      <c r="M7757">
        <v>0.40483108108261157</v>
      </c>
      <c r="N7757" s="44">
        <v>0.42959762207489538</v>
      </c>
      <c r="O7757" s="161">
        <f t="shared" si="1211"/>
        <v>2000000</v>
      </c>
      <c r="P7757" s="162">
        <f t="shared" si="1212"/>
        <v>192.65354653949115</v>
      </c>
      <c r="Q7757" s="162">
        <f t="shared" si="1213"/>
        <v>130.18276225536101</v>
      </c>
      <c r="R7757" s="163">
        <f t="shared" si="1214"/>
        <v>1</v>
      </c>
      <c r="S7757" s="161">
        <f t="shared" si="1215"/>
        <v>5000000</v>
      </c>
      <c r="T7757" s="162">
        <f t="shared" si="1216"/>
        <v>194.21784884649705</v>
      </c>
      <c r="U7757" s="162">
        <f t="shared" si="1217"/>
        <v>122.59138112768051</v>
      </c>
      <c r="V7757" s="163">
        <f t="shared" si="1218"/>
        <v>1</v>
      </c>
      <c r="W7757" s="164">
        <f t="shared" si="1219"/>
        <v>74941568.568260267</v>
      </c>
      <c r="X7757" s="164">
        <f t="shared" si="1220"/>
        <v>208132338.59408271</v>
      </c>
    </row>
    <row r="7758" spans="10:24" x14ac:dyDescent="0.25">
      <c r="J7758">
        <v>7755</v>
      </c>
      <c r="K7758" s="43">
        <v>0.11457523506417699</v>
      </c>
      <c r="L7758">
        <v>1.6910991705278766E-2</v>
      </c>
      <c r="M7758">
        <v>0.93146700354238332</v>
      </c>
      <c r="N7758" s="44">
        <v>0.61553575412037587</v>
      </c>
      <c r="O7758" s="161">
        <f t="shared" si="1211"/>
        <v>2000000</v>
      </c>
      <c r="P7758" s="162">
        <f t="shared" si="1212"/>
        <v>148.16718528269956</v>
      </c>
      <c r="Q7758" s="162">
        <f t="shared" si="1213"/>
        <v>164.73612480463643</v>
      </c>
      <c r="R7758" s="163">
        <f t="shared" si="1214"/>
        <v>1</v>
      </c>
      <c r="S7758" s="161">
        <f t="shared" si="1215"/>
        <v>2000000</v>
      </c>
      <c r="T7758" s="162">
        <f t="shared" si="1216"/>
        <v>179.38906176089986</v>
      </c>
      <c r="U7758" s="162">
        <f t="shared" si="1217"/>
        <v>139.86806240231823</v>
      </c>
      <c r="V7758" s="163">
        <f t="shared" si="1218"/>
        <v>1</v>
      </c>
      <c r="W7758" s="164">
        <f t="shared" si="1219"/>
        <v>-83137879.043873742</v>
      </c>
      <c r="X7758" s="164">
        <f t="shared" si="1220"/>
        <v>-70958001.282836735</v>
      </c>
    </row>
    <row r="7759" spans="10:24" x14ac:dyDescent="0.25">
      <c r="J7759">
        <v>7756</v>
      </c>
      <c r="K7759" s="43">
        <v>0.61082744770835384</v>
      </c>
      <c r="L7759">
        <v>0.57269751671797364</v>
      </c>
      <c r="M7759">
        <v>0.42412536524117406</v>
      </c>
      <c r="N7759" s="44">
        <v>0.95781425105542051</v>
      </c>
      <c r="O7759" s="161">
        <f t="shared" si="1211"/>
        <v>6000000</v>
      </c>
      <c r="P7759" s="162">
        <f t="shared" si="1212"/>
        <v>182.74869068898295</v>
      </c>
      <c r="Q7759" s="162">
        <f t="shared" si="1213"/>
        <v>131.17298315293431</v>
      </c>
      <c r="R7759" s="163">
        <f t="shared" si="1214"/>
        <v>1</v>
      </c>
      <c r="S7759" s="161">
        <f t="shared" si="1215"/>
        <v>7000000</v>
      </c>
      <c r="T7759" s="162">
        <f t="shared" si="1216"/>
        <v>190.91623022966098</v>
      </c>
      <c r="U7759" s="162">
        <f t="shared" si="1217"/>
        <v>123.08649157646715</v>
      </c>
      <c r="V7759" s="163">
        <f t="shared" si="1218"/>
        <v>1</v>
      </c>
      <c r="W7759" s="164">
        <f t="shared" si="1219"/>
        <v>259454245.21629184</v>
      </c>
      <c r="X7759" s="164">
        <f t="shared" si="1220"/>
        <v>324808170.57235682</v>
      </c>
    </row>
    <row r="7760" spans="10:24" x14ac:dyDescent="0.25">
      <c r="J7760">
        <v>7757</v>
      </c>
      <c r="K7760" s="43">
        <v>0.23358168617474229</v>
      </c>
      <c r="L7760">
        <v>0.50009390585512326</v>
      </c>
      <c r="M7760">
        <v>0.20673936740156296</v>
      </c>
      <c r="N7760" s="44">
        <v>0.34408369564573238</v>
      </c>
      <c r="O7760" s="161">
        <f t="shared" si="1211"/>
        <v>2000000</v>
      </c>
      <c r="P7760" s="162">
        <f t="shared" si="1212"/>
        <v>180.00353080610668</v>
      </c>
      <c r="Q7760" s="162">
        <f t="shared" si="1213"/>
        <v>118.64425693178561</v>
      </c>
      <c r="R7760" s="163">
        <f t="shared" si="1214"/>
        <v>1</v>
      </c>
      <c r="S7760" s="161">
        <f t="shared" si="1215"/>
        <v>5000000</v>
      </c>
      <c r="T7760" s="162">
        <f t="shared" si="1216"/>
        <v>190.0011769353689</v>
      </c>
      <c r="U7760" s="162">
        <f t="shared" si="1217"/>
        <v>116.8221284658928</v>
      </c>
      <c r="V7760" s="163">
        <f t="shared" si="1218"/>
        <v>1</v>
      </c>
      <c r="W7760" s="164">
        <f t="shared" si="1219"/>
        <v>72718547.748642147</v>
      </c>
      <c r="X7760" s="164">
        <f t="shared" si="1220"/>
        <v>215895242.34738052</v>
      </c>
    </row>
    <row r="7761" spans="10:24" x14ac:dyDescent="0.25">
      <c r="J7761">
        <v>7758</v>
      </c>
      <c r="K7761" s="43">
        <v>0.10829641628825737</v>
      </c>
      <c r="L7761">
        <v>2.2704108443542648E-2</v>
      </c>
      <c r="M7761">
        <v>0.55863923346713995</v>
      </c>
      <c r="N7761" s="44">
        <v>0.95534335223503264</v>
      </c>
      <c r="O7761" s="161">
        <f t="shared" si="1211"/>
        <v>2000000</v>
      </c>
      <c r="P7761" s="162">
        <f t="shared" si="1212"/>
        <v>149.98720264064937</v>
      </c>
      <c r="Q7761" s="162">
        <f t="shared" si="1213"/>
        <v>137.95040156211283</v>
      </c>
      <c r="R7761" s="163">
        <f t="shared" si="1214"/>
        <v>1</v>
      </c>
      <c r="S7761" s="161">
        <f t="shared" si="1215"/>
        <v>2000000</v>
      </c>
      <c r="T7761" s="162">
        <f t="shared" si="1216"/>
        <v>179.99573421354978</v>
      </c>
      <c r="U7761" s="162">
        <f t="shared" si="1217"/>
        <v>126.47520078105642</v>
      </c>
      <c r="V7761" s="163">
        <f t="shared" si="1218"/>
        <v>1</v>
      </c>
      <c r="W7761" s="164">
        <f t="shared" si="1219"/>
        <v>-25926397.842926916</v>
      </c>
      <c r="X7761" s="164">
        <f t="shared" si="1220"/>
        <v>-42958933.135013267</v>
      </c>
    </row>
    <row r="7762" spans="10:24" x14ac:dyDescent="0.25">
      <c r="J7762">
        <v>7759</v>
      </c>
      <c r="K7762" s="43">
        <v>0.15447715285596997</v>
      </c>
      <c r="L7762">
        <v>0.53221988891417848</v>
      </c>
      <c r="M7762">
        <v>0.38605716921009903</v>
      </c>
      <c r="N7762" s="44">
        <v>0.54484284984262366</v>
      </c>
      <c r="O7762" s="161">
        <f t="shared" si="1211"/>
        <v>2000000</v>
      </c>
      <c r="P7762" s="162">
        <f t="shared" si="1212"/>
        <v>181.21276927181245</v>
      </c>
      <c r="Q7762" s="162">
        <f t="shared" si="1213"/>
        <v>129.20779274847928</v>
      </c>
      <c r="R7762" s="163">
        <f t="shared" si="1214"/>
        <v>1</v>
      </c>
      <c r="S7762" s="161">
        <f t="shared" si="1215"/>
        <v>5000000</v>
      </c>
      <c r="T7762" s="162">
        <f t="shared" si="1216"/>
        <v>190.40425642393748</v>
      </c>
      <c r="U7762" s="162">
        <f t="shared" si="1217"/>
        <v>122.10389637423964</v>
      </c>
      <c r="V7762" s="163">
        <f t="shared" si="1218"/>
        <v>1</v>
      </c>
      <c r="W7762" s="164">
        <f t="shared" si="1219"/>
        <v>54009953.046666339</v>
      </c>
      <c r="X7762" s="164">
        <f t="shared" si="1220"/>
        <v>191501800.2484892</v>
      </c>
    </row>
    <row r="7763" spans="10:24" x14ac:dyDescent="0.25">
      <c r="J7763">
        <v>7760</v>
      </c>
      <c r="K7763" s="43">
        <v>0.36238853173335006</v>
      </c>
      <c r="L7763">
        <v>0.65529249264995237</v>
      </c>
      <c r="M7763">
        <v>0.64015626963154137</v>
      </c>
      <c r="N7763" s="44">
        <v>3.7198382757576143E-2</v>
      </c>
      <c r="O7763" s="161">
        <f t="shared" si="1211"/>
        <v>5000000</v>
      </c>
      <c r="P7763" s="162">
        <f t="shared" si="1212"/>
        <v>185.99473593386654</v>
      </c>
      <c r="Q7763" s="162">
        <f t="shared" si="1213"/>
        <v>142.17753052698529</v>
      </c>
      <c r="R7763" s="163">
        <f t="shared" si="1214"/>
        <v>1</v>
      </c>
      <c r="S7763" s="161">
        <f t="shared" si="1215"/>
        <v>6000000</v>
      </c>
      <c r="T7763" s="162">
        <f t="shared" si="1216"/>
        <v>191.99824531128885</v>
      </c>
      <c r="U7763" s="162">
        <f t="shared" si="1217"/>
        <v>128.58876526349266</v>
      </c>
      <c r="V7763" s="163">
        <f t="shared" si="1218"/>
        <v>0.9</v>
      </c>
      <c r="W7763" s="164">
        <f t="shared" si="1219"/>
        <v>169086027.03440621</v>
      </c>
      <c r="X7763" s="164">
        <f t="shared" si="1220"/>
        <v>192411192.25809944</v>
      </c>
    </row>
    <row r="7764" spans="10:24" x14ac:dyDescent="0.25">
      <c r="J7764">
        <v>7761</v>
      </c>
      <c r="K7764" s="43">
        <v>0.81254124803281291</v>
      </c>
      <c r="L7764">
        <v>0.47964892919319946</v>
      </c>
      <c r="M7764">
        <v>0.21265394548302952</v>
      </c>
      <c r="N7764" s="44">
        <v>0.81690739990602979</v>
      </c>
      <c r="O7764" s="161">
        <f t="shared" si="1211"/>
        <v>7000000</v>
      </c>
      <c r="P7764" s="162">
        <f t="shared" si="1212"/>
        <v>179.23447928208031</v>
      </c>
      <c r="Q7764" s="162">
        <f t="shared" si="1213"/>
        <v>119.05507020833484</v>
      </c>
      <c r="R7764" s="163">
        <f t="shared" si="1214"/>
        <v>1</v>
      </c>
      <c r="S7764" s="161">
        <f t="shared" si="1215"/>
        <v>7000000</v>
      </c>
      <c r="T7764" s="162">
        <f t="shared" si="1216"/>
        <v>189.7448264273601</v>
      </c>
      <c r="U7764" s="162">
        <f t="shared" si="1217"/>
        <v>117.02753510416741</v>
      </c>
      <c r="V7764" s="163">
        <f t="shared" si="1218"/>
        <v>1</v>
      </c>
      <c r="W7764" s="164">
        <f t="shared" si="1219"/>
        <v>371255863.5162183</v>
      </c>
      <c r="X7764" s="164">
        <f t="shared" si="1220"/>
        <v>359021039.26234877</v>
      </c>
    </row>
    <row r="7765" spans="10:24" x14ac:dyDescent="0.25">
      <c r="J7765">
        <v>7762</v>
      </c>
      <c r="K7765" s="43">
        <v>0.60628355124874433</v>
      </c>
      <c r="L7765">
        <v>6.0101015924456491E-2</v>
      </c>
      <c r="M7765">
        <v>0.92704245082978642</v>
      </c>
      <c r="N7765" s="44">
        <v>0.67094171359927657</v>
      </c>
      <c r="O7765" s="161">
        <f t="shared" si="1211"/>
        <v>6000000</v>
      </c>
      <c r="P7765" s="162">
        <f t="shared" si="1212"/>
        <v>156.69110766058452</v>
      </c>
      <c r="Q7765" s="162">
        <f t="shared" si="1213"/>
        <v>164.08225145788759</v>
      </c>
      <c r="R7765" s="163">
        <f t="shared" si="1214"/>
        <v>1</v>
      </c>
      <c r="S7765" s="161">
        <f t="shared" si="1215"/>
        <v>7000000</v>
      </c>
      <c r="T7765" s="162">
        <f t="shared" si="1216"/>
        <v>182.23036922019483</v>
      </c>
      <c r="U7765" s="162">
        <f t="shared" si="1217"/>
        <v>139.5411257289438</v>
      </c>
      <c r="V7765" s="163">
        <f t="shared" si="1218"/>
        <v>1</v>
      </c>
      <c r="W7765" s="164">
        <f t="shared" si="1219"/>
        <v>-94346862.783818439</v>
      </c>
      <c r="X7765" s="164">
        <f t="shared" si="1220"/>
        <v>148824704.43875724</v>
      </c>
    </row>
    <row r="7766" spans="10:24" x14ac:dyDescent="0.25">
      <c r="J7766">
        <v>7763</v>
      </c>
      <c r="K7766" s="43">
        <v>0.5575595994323842</v>
      </c>
      <c r="L7766">
        <v>7.7517099312419124E-2</v>
      </c>
      <c r="M7766">
        <v>0.1571987665705602</v>
      </c>
      <c r="N7766" s="44">
        <v>0.87187267382042022</v>
      </c>
      <c r="O7766" s="161">
        <f t="shared" si="1211"/>
        <v>6000000</v>
      </c>
      <c r="P7766" s="162">
        <f t="shared" si="1212"/>
        <v>158.67041065130934</v>
      </c>
      <c r="Q7766" s="162">
        <f t="shared" si="1213"/>
        <v>114.87925006890006</v>
      </c>
      <c r="R7766" s="163">
        <f t="shared" si="1214"/>
        <v>1</v>
      </c>
      <c r="S7766" s="161">
        <f t="shared" si="1215"/>
        <v>6000000</v>
      </c>
      <c r="T7766" s="162">
        <f t="shared" si="1216"/>
        <v>182.89013688376977</v>
      </c>
      <c r="U7766" s="162">
        <f t="shared" si="1217"/>
        <v>114.93962503445003</v>
      </c>
      <c r="V7766" s="163">
        <f t="shared" si="1218"/>
        <v>1</v>
      </c>
      <c r="W7766" s="164">
        <f t="shared" si="1219"/>
        <v>212746963.49445567</v>
      </c>
      <c r="X7766" s="164">
        <f t="shared" si="1220"/>
        <v>257703071.09591842</v>
      </c>
    </row>
    <row r="7767" spans="10:24" x14ac:dyDescent="0.25">
      <c r="J7767">
        <v>7764</v>
      </c>
      <c r="K7767" s="43">
        <v>0.83775012162403339</v>
      </c>
      <c r="L7767">
        <v>0.11309729921492473</v>
      </c>
      <c r="M7767">
        <v>0.72831787193044695</v>
      </c>
      <c r="N7767" s="44">
        <v>8.6493658127672846E-2</v>
      </c>
      <c r="O7767" s="161">
        <f t="shared" si="1211"/>
        <v>7000000</v>
      </c>
      <c r="P7767" s="162">
        <f t="shared" si="1212"/>
        <v>161.84670440962563</v>
      </c>
      <c r="Q7767" s="162">
        <f t="shared" si="1213"/>
        <v>147.15466953727761</v>
      </c>
      <c r="R7767" s="163">
        <f t="shared" si="1214"/>
        <v>1</v>
      </c>
      <c r="S7767" s="161">
        <f t="shared" si="1215"/>
        <v>7000000</v>
      </c>
      <c r="T7767" s="162">
        <f t="shared" si="1216"/>
        <v>183.94890146987521</v>
      </c>
      <c r="U7767" s="162">
        <f t="shared" si="1217"/>
        <v>131.07733476863882</v>
      </c>
      <c r="V7767" s="163">
        <f t="shared" si="1218"/>
        <v>0.9</v>
      </c>
      <c r="W7767" s="164">
        <f t="shared" si="1219"/>
        <v>52844244.106436118</v>
      </c>
      <c r="X7767" s="164">
        <f t="shared" si="1220"/>
        <v>183090870.21778929</v>
      </c>
    </row>
    <row r="7768" spans="10:24" x14ac:dyDescent="0.25">
      <c r="J7768">
        <v>7765</v>
      </c>
      <c r="K7768" s="43">
        <v>0.88369094360272749</v>
      </c>
      <c r="L7768">
        <v>0.34224607490609726</v>
      </c>
      <c r="M7768">
        <v>0.64177299548164668</v>
      </c>
      <c r="N7768" s="44">
        <v>5.055308949765791E-2</v>
      </c>
      <c r="O7768" s="161">
        <f t="shared" si="1211"/>
        <v>7000000</v>
      </c>
      <c r="P7768" s="162">
        <f t="shared" si="1212"/>
        <v>173.90488675008595</v>
      </c>
      <c r="Q7768" s="162">
        <f t="shared" si="1213"/>
        <v>142.26403958969883</v>
      </c>
      <c r="R7768" s="163">
        <f t="shared" si="1214"/>
        <v>1</v>
      </c>
      <c r="S7768" s="161">
        <f t="shared" si="1215"/>
        <v>7000000</v>
      </c>
      <c r="T7768" s="162">
        <f t="shared" si="1216"/>
        <v>187.96829558336199</v>
      </c>
      <c r="U7768" s="162">
        <f t="shared" si="1217"/>
        <v>128.63201979484941</v>
      </c>
      <c r="V7768" s="163">
        <f t="shared" si="1218"/>
        <v>0.9</v>
      </c>
      <c r="W7768" s="164">
        <f t="shared" si="1219"/>
        <v>171485930.12270987</v>
      </c>
      <c r="X7768" s="164">
        <f t="shared" si="1220"/>
        <v>223818537.46762925</v>
      </c>
    </row>
    <row r="7769" spans="10:24" x14ac:dyDescent="0.25">
      <c r="J7769">
        <v>7766</v>
      </c>
      <c r="K7769" s="43">
        <v>0.51845337801538938</v>
      </c>
      <c r="L7769">
        <v>0.80397589947251324</v>
      </c>
      <c r="M7769">
        <v>0.86418582896759344</v>
      </c>
      <c r="N7769" s="44">
        <v>0.55304720111400207</v>
      </c>
      <c r="O7769" s="161">
        <f t="shared" si="1211"/>
        <v>5000000</v>
      </c>
      <c r="P7769" s="162">
        <f t="shared" si="1212"/>
        <v>192.83863270394454</v>
      </c>
      <c r="Q7769" s="162">
        <f t="shared" si="1213"/>
        <v>156.98640777936205</v>
      </c>
      <c r="R7769" s="163">
        <f t="shared" si="1214"/>
        <v>1</v>
      </c>
      <c r="S7769" s="161">
        <f t="shared" si="1215"/>
        <v>6000000</v>
      </c>
      <c r="T7769" s="162">
        <f t="shared" si="1216"/>
        <v>194.27954423464817</v>
      </c>
      <c r="U7769" s="162">
        <f t="shared" si="1217"/>
        <v>135.99320388968101</v>
      </c>
      <c r="V7769" s="163">
        <f t="shared" si="1218"/>
        <v>1</v>
      </c>
      <c r="W7769" s="164">
        <f t="shared" si="1219"/>
        <v>129261124.62291244</v>
      </c>
      <c r="X7769" s="164">
        <f t="shared" si="1220"/>
        <v>199718042.06980294</v>
      </c>
    </row>
    <row r="7770" spans="10:24" x14ac:dyDescent="0.25">
      <c r="J7770">
        <v>7767</v>
      </c>
      <c r="K7770" s="43">
        <v>3.7996424499712855E-2</v>
      </c>
      <c r="L7770">
        <v>0.91612378408640527</v>
      </c>
      <c r="M7770">
        <v>0.79564990026476168</v>
      </c>
      <c r="N7770" s="44">
        <v>0.48471238358521862</v>
      </c>
      <c r="O7770" s="161">
        <f t="shared" si="1211"/>
        <v>1000000</v>
      </c>
      <c r="P7770" s="162">
        <f t="shared" si="1212"/>
        <v>200.69192624464111</v>
      </c>
      <c r="Q7770" s="162">
        <f t="shared" si="1213"/>
        <v>151.52366320020857</v>
      </c>
      <c r="R7770" s="163">
        <f t="shared" si="1214"/>
        <v>1</v>
      </c>
      <c r="S7770" s="161">
        <f t="shared" si="1215"/>
        <v>1000000</v>
      </c>
      <c r="T7770" s="162">
        <f t="shared" si="1216"/>
        <v>196.8973087482137</v>
      </c>
      <c r="U7770" s="162">
        <f t="shared" si="1217"/>
        <v>133.26183160010427</v>
      </c>
      <c r="V7770" s="163">
        <f t="shared" si="1218"/>
        <v>1</v>
      </c>
      <c r="W7770" s="164">
        <f t="shared" si="1219"/>
        <v>-831736.95556746423</v>
      </c>
      <c r="X7770" s="164">
        <f t="shared" si="1220"/>
        <v>-86364522.851890564</v>
      </c>
    </row>
    <row r="7771" spans="10:24" x14ac:dyDescent="0.25">
      <c r="J7771">
        <v>7768</v>
      </c>
      <c r="K7771" s="43">
        <v>0.4750128631675189</v>
      </c>
      <c r="L7771">
        <v>0.78614326208906826</v>
      </c>
      <c r="M7771">
        <v>0.72273909074321385</v>
      </c>
      <c r="N7771" s="44">
        <v>0.635552779125792</v>
      </c>
      <c r="O7771" s="161">
        <f t="shared" si="1211"/>
        <v>5000000</v>
      </c>
      <c r="P7771" s="162">
        <f t="shared" si="1212"/>
        <v>191.89665672746426</v>
      </c>
      <c r="Q7771" s="162">
        <f t="shared" si="1213"/>
        <v>146.81995828381244</v>
      </c>
      <c r="R7771" s="163">
        <f t="shared" si="1214"/>
        <v>1</v>
      </c>
      <c r="S7771" s="161">
        <f t="shared" si="1215"/>
        <v>6000000</v>
      </c>
      <c r="T7771" s="162">
        <f t="shared" si="1216"/>
        <v>193.96555224248809</v>
      </c>
      <c r="U7771" s="162">
        <f t="shared" si="1217"/>
        <v>130.90997914190623</v>
      </c>
      <c r="V7771" s="163">
        <f t="shared" si="1218"/>
        <v>1</v>
      </c>
      <c r="W7771" s="164">
        <f t="shared" si="1219"/>
        <v>175383492.2182591</v>
      </c>
      <c r="X7771" s="164">
        <f t="shared" si="1220"/>
        <v>228333438.60349113</v>
      </c>
    </row>
    <row r="7772" spans="10:24" x14ac:dyDescent="0.25">
      <c r="J7772">
        <v>7769</v>
      </c>
      <c r="K7772" s="43">
        <v>0.11409303957521078</v>
      </c>
      <c r="L7772">
        <v>0.56340115696273552</v>
      </c>
      <c r="M7772">
        <v>0.23493662741135646</v>
      </c>
      <c r="N7772" s="44">
        <v>0.4104853214572054</v>
      </c>
      <c r="O7772" s="161">
        <f t="shared" si="1211"/>
        <v>2000000</v>
      </c>
      <c r="P7772" s="162">
        <f t="shared" si="1212"/>
        <v>182.39397130392632</v>
      </c>
      <c r="Q7772" s="162">
        <f t="shared" si="1213"/>
        <v>120.54629419483291</v>
      </c>
      <c r="R7772" s="163">
        <f t="shared" si="1214"/>
        <v>1</v>
      </c>
      <c r="S7772" s="161">
        <f t="shared" si="1215"/>
        <v>2000000</v>
      </c>
      <c r="T7772" s="162">
        <f t="shared" si="1216"/>
        <v>190.79799043464212</v>
      </c>
      <c r="U7772" s="162">
        <f t="shared" si="1217"/>
        <v>117.77314709741646</v>
      </c>
      <c r="V7772" s="163">
        <f t="shared" si="1218"/>
        <v>1</v>
      </c>
      <c r="W7772" s="164">
        <f t="shared" si="1219"/>
        <v>73695354.218186826</v>
      </c>
      <c r="X7772" s="164">
        <f t="shared" si="1220"/>
        <v>-3950313.3255486786</v>
      </c>
    </row>
    <row r="7773" spans="10:24" x14ac:dyDescent="0.25">
      <c r="J7773">
        <v>7770</v>
      </c>
      <c r="K7773" s="43">
        <v>0.63159568970971358</v>
      </c>
      <c r="L7773">
        <v>0.99238426634141175</v>
      </c>
      <c r="M7773">
        <v>5.0504280360482379E-2</v>
      </c>
      <c r="N7773" s="44">
        <v>0.84531831527939871</v>
      </c>
      <c r="O7773" s="161">
        <f t="shared" si="1211"/>
        <v>6000000</v>
      </c>
      <c r="P7773" s="162">
        <f t="shared" si="1212"/>
        <v>216.40242277287993</v>
      </c>
      <c r="Q7773" s="162">
        <f t="shared" si="1213"/>
        <v>102.20032644205261</v>
      </c>
      <c r="R7773" s="163">
        <f t="shared" si="1214"/>
        <v>1</v>
      </c>
      <c r="S7773" s="161">
        <f t="shared" si="1215"/>
        <v>7000000</v>
      </c>
      <c r="T7773" s="162">
        <f t="shared" si="1216"/>
        <v>202.13414092429332</v>
      </c>
      <c r="U7773" s="162">
        <f t="shared" si="1217"/>
        <v>108.60016322102631</v>
      </c>
      <c r="V7773" s="163">
        <f t="shared" si="1218"/>
        <v>1</v>
      </c>
      <c r="W7773" s="164">
        <f t="shared" si="1219"/>
        <v>635212577.98496389</v>
      </c>
      <c r="X7773" s="164">
        <f t="shared" si="1220"/>
        <v>504737843.92286909</v>
      </c>
    </row>
    <row r="7774" spans="10:24" x14ac:dyDescent="0.25">
      <c r="J7774">
        <v>7771</v>
      </c>
      <c r="K7774" s="43">
        <v>0.32452624950477038</v>
      </c>
      <c r="L7774">
        <v>0.94047570384126289</v>
      </c>
      <c r="M7774">
        <v>0.44609568705376879</v>
      </c>
      <c r="N7774" s="44">
        <v>0.78838541284116104</v>
      </c>
      <c r="O7774" s="161">
        <f t="shared" si="1211"/>
        <v>5000000</v>
      </c>
      <c r="P7774" s="162">
        <f t="shared" si="1212"/>
        <v>203.38169158179807</v>
      </c>
      <c r="Q7774" s="162">
        <f t="shared" si="1213"/>
        <v>132.28936275197432</v>
      </c>
      <c r="R7774" s="163">
        <f t="shared" si="1214"/>
        <v>1</v>
      </c>
      <c r="S7774" s="161">
        <f t="shared" si="1215"/>
        <v>6000000</v>
      </c>
      <c r="T7774" s="162">
        <f t="shared" si="1216"/>
        <v>197.79389719393268</v>
      </c>
      <c r="U7774" s="162">
        <f t="shared" si="1217"/>
        <v>123.64468137598716</v>
      </c>
      <c r="V7774" s="163">
        <f t="shared" si="1218"/>
        <v>1</v>
      </c>
      <c r="W7774" s="164">
        <f t="shared" si="1219"/>
        <v>305461644.14911872</v>
      </c>
      <c r="X7774" s="164">
        <f t="shared" si="1220"/>
        <v>294895294.90767312</v>
      </c>
    </row>
    <row r="7775" spans="10:24" x14ac:dyDescent="0.25">
      <c r="J7775">
        <v>7772</v>
      </c>
      <c r="K7775" s="43">
        <v>1.5176127523376159E-2</v>
      </c>
      <c r="L7775">
        <v>0.49972440263716356</v>
      </c>
      <c r="M7775">
        <v>0.41624792765529361</v>
      </c>
      <c r="N7775" s="44">
        <v>0.10215991318628204</v>
      </c>
      <c r="O7775" s="161">
        <f t="shared" si="1211"/>
        <v>1000000</v>
      </c>
      <c r="P7775" s="162">
        <f t="shared" si="1212"/>
        <v>179.98963769704432</v>
      </c>
      <c r="Q7775" s="162">
        <f t="shared" si="1213"/>
        <v>130.76996726889956</v>
      </c>
      <c r="R7775" s="163">
        <f t="shared" si="1214"/>
        <v>1</v>
      </c>
      <c r="S7775" s="161">
        <f t="shared" si="1215"/>
        <v>1000000</v>
      </c>
      <c r="T7775" s="162">
        <f t="shared" si="1216"/>
        <v>189.99654589901476</v>
      </c>
      <c r="U7775" s="162">
        <f t="shared" si="1217"/>
        <v>122.88498363444978</v>
      </c>
      <c r="V7775" s="163">
        <f t="shared" si="1218"/>
        <v>0.9</v>
      </c>
      <c r="W7775" s="164">
        <f t="shared" si="1219"/>
        <v>-780329.57185524702</v>
      </c>
      <c r="X7775" s="164">
        <f t="shared" si="1220"/>
        <v>-89599593.961891517</v>
      </c>
    </row>
    <row r="7776" spans="10:24" x14ac:dyDescent="0.25">
      <c r="J7776">
        <v>7773</v>
      </c>
      <c r="K7776" s="43">
        <v>0.78895340391262847</v>
      </c>
      <c r="L7776">
        <v>0.34375368157316533</v>
      </c>
      <c r="M7776">
        <v>9.896467791017205E-2</v>
      </c>
      <c r="N7776" s="44">
        <v>0.36724640414116216</v>
      </c>
      <c r="O7776" s="161">
        <f t="shared" si="1211"/>
        <v>7000000</v>
      </c>
      <c r="P7776" s="162">
        <f t="shared" si="1212"/>
        <v>173.96639910932112</v>
      </c>
      <c r="Q7776" s="162">
        <f t="shared" si="1213"/>
        <v>109.25053318367613</v>
      </c>
      <c r="R7776" s="163">
        <f t="shared" si="1214"/>
        <v>1</v>
      </c>
      <c r="S7776" s="161">
        <f t="shared" si="1215"/>
        <v>7000000</v>
      </c>
      <c r="T7776" s="162">
        <f t="shared" si="1216"/>
        <v>187.98879970310705</v>
      </c>
      <c r="U7776" s="162">
        <f t="shared" si="1217"/>
        <v>112.12526659183807</v>
      </c>
      <c r="V7776" s="163">
        <f t="shared" si="1218"/>
        <v>1</v>
      </c>
      <c r="W7776" s="164">
        <f t="shared" si="1219"/>
        <v>403011061.47951496</v>
      </c>
      <c r="X7776" s="164">
        <f t="shared" si="1220"/>
        <v>381044731.77888286</v>
      </c>
    </row>
    <row r="7777" spans="10:24" x14ac:dyDescent="0.25">
      <c r="J7777">
        <v>7774</v>
      </c>
      <c r="K7777" s="43">
        <v>0.94073984040131042</v>
      </c>
      <c r="L7777">
        <v>0.53934527457661485</v>
      </c>
      <c r="M7777">
        <v>5.0489280427317595E-2</v>
      </c>
      <c r="N7777" s="44">
        <v>0.4697748333645777</v>
      </c>
      <c r="O7777" s="161">
        <f t="shared" si="1211"/>
        <v>7000000</v>
      </c>
      <c r="P7777" s="162">
        <f t="shared" si="1212"/>
        <v>181.48176607659232</v>
      </c>
      <c r="Q7777" s="162">
        <f t="shared" si="1213"/>
        <v>102.19744049582269</v>
      </c>
      <c r="R7777" s="163">
        <f t="shared" si="1214"/>
        <v>1</v>
      </c>
      <c r="S7777" s="161">
        <f t="shared" si="1215"/>
        <v>9000000</v>
      </c>
      <c r="T7777" s="162">
        <f t="shared" si="1216"/>
        <v>190.49392202553076</v>
      </c>
      <c r="U7777" s="162">
        <f t="shared" si="1217"/>
        <v>108.59872024791134</v>
      </c>
      <c r="V7777" s="163">
        <f t="shared" si="1218"/>
        <v>1</v>
      </c>
      <c r="W7777" s="164">
        <f t="shared" si="1219"/>
        <v>504990279.06538737</v>
      </c>
      <c r="X7777" s="164">
        <f t="shared" si="1220"/>
        <v>587056815.99857473</v>
      </c>
    </row>
    <row r="7778" spans="10:24" x14ac:dyDescent="0.25">
      <c r="J7778">
        <v>7775</v>
      </c>
      <c r="K7778" s="43">
        <v>0.52106683806758358</v>
      </c>
      <c r="L7778">
        <v>0.78618216649624473</v>
      </c>
      <c r="M7778">
        <v>0.80451214542856098</v>
      </c>
      <c r="N7778" s="44">
        <v>0.75342682551850937</v>
      </c>
      <c r="O7778" s="161">
        <f t="shared" si="1211"/>
        <v>5000000</v>
      </c>
      <c r="P7778" s="162">
        <f t="shared" si="1212"/>
        <v>191.89866024831045</v>
      </c>
      <c r="Q7778" s="162">
        <f t="shared" si="1213"/>
        <v>152.1569850527097</v>
      </c>
      <c r="R7778" s="163">
        <f t="shared" si="1214"/>
        <v>1</v>
      </c>
      <c r="S7778" s="161">
        <f t="shared" si="1215"/>
        <v>6000000</v>
      </c>
      <c r="T7778" s="162">
        <f t="shared" si="1216"/>
        <v>193.96622008277015</v>
      </c>
      <c r="U7778" s="162">
        <f t="shared" si="1217"/>
        <v>133.57849252635486</v>
      </c>
      <c r="V7778" s="163">
        <f t="shared" si="1218"/>
        <v>1</v>
      </c>
      <c r="W7778" s="164">
        <f t="shared" si="1219"/>
        <v>148708375.97800374</v>
      </c>
      <c r="X7778" s="164">
        <f t="shared" si="1220"/>
        <v>212326365.33849174</v>
      </c>
    </row>
    <row r="7779" spans="10:24" x14ac:dyDescent="0.25">
      <c r="J7779">
        <v>7776</v>
      </c>
      <c r="K7779" s="43">
        <v>0.40852692692445514</v>
      </c>
      <c r="L7779">
        <v>8.0582877400510733E-2</v>
      </c>
      <c r="M7779">
        <v>0.51096893320243708</v>
      </c>
      <c r="N7779" s="44">
        <v>0.53068860582101318</v>
      </c>
      <c r="O7779" s="161">
        <f t="shared" si="1211"/>
        <v>5000000</v>
      </c>
      <c r="P7779" s="162">
        <f t="shared" si="1212"/>
        <v>158.98257602084897</v>
      </c>
      <c r="Q7779" s="162">
        <f t="shared" si="1213"/>
        <v>135.54997006589284</v>
      </c>
      <c r="R7779" s="163">
        <f t="shared" si="1214"/>
        <v>1</v>
      </c>
      <c r="S7779" s="161">
        <f t="shared" si="1215"/>
        <v>6000000</v>
      </c>
      <c r="T7779" s="162">
        <f t="shared" si="1216"/>
        <v>182.99419200694965</v>
      </c>
      <c r="U7779" s="162">
        <f t="shared" si="1217"/>
        <v>125.27498503294642</v>
      </c>
      <c r="V7779" s="163">
        <f t="shared" si="1218"/>
        <v>1</v>
      </c>
      <c r="W7779" s="164">
        <f t="shared" si="1219"/>
        <v>67163029.774780661</v>
      </c>
      <c r="X7779" s="164">
        <f t="shared" si="1220"/>
        <v>196315241.84401935</v>
      </c>
    </row>
    <row r="7780" spans="10:24" x14ac:dyDescent="0.25">
      <c r="J7780">
        <v>7777</v>
      </c>
      <c r="K7780" s="43">
        <v>0.64671985738593429</v>
      </c>
      <c r="L7780">
        <v>0.56102476629550491</v>
      </c>
      <c r="M7780">
        <v>0.50697919963528448</v>
      </c>
      <c r="N7780" s="44">
        <v>0.84906164042067234</v>
      </c>
      <c r="O7780" s="161">
        <f t="shared" si="1211"/>
        <v>6000000</v>
      </c>
      <c r="P7780" s="162">
        <f t="shared" si="1212"/>
        <v>182.30351814483737</v>
      </c>
      <c r="Q7780" s="162">
        <f t="shared" si="1213"/>
        <v>135.34990303172165</v>
      </c>
      <c r="R7780" s="163">
        <f t="shared" si="1214"/>
        <v>1</v>
      </c>
      <c r="S7780" s="161">
        <f t="shared" si="1215"/>
        <v>7000000</v>
      </c>
      <c r="T7780" s="162">
        <f t="shared" si="1216"/>
        <v>190.76783938161245</v>
      </c>
      <c r="U7780" s="162">
        <f t="shared" si="1217"/>
        <v>125.17495151586083</v>
      </c>
      <c r="V7780" s="163">
        <f t="shared" si="1218"/>
        <v>1</v>
      </c>
      <c r="W7780" s="164">
        <f t="shared" si="1219"/>
        <v>231721690.67869431</v>
      </c>
      <c r="X7780" s="164">
        <f t="shared" si="1220"/>
        <v>309150215.06026137</v>
      </c>
    </row>
    <row r="7781" spans="10:24" x14ac:dyDescent="0.25">
      <c r="J7781">
        <v>7778</v>
      </c>
      <c r="K7781" s="43">
        <v>0.95074790562100331</v>
      </c>
      <c r="L7781">
        <v>0.49244154018421493</v>
      </c>
      <c r="M7781">
        <v>0.12289399317100091</v>
      </c>
      <c r="N7781" s="44">
        <v>0.49905836863072417</v>
      </c>
      <c r="O7781" s="161">
        <f t="shared" si="1211"/>
        <v>9000000</v>
      </c>
      <c r="P7781" s="162">
        <f t="shared" si="1212"/>
        <v>179.71578925917919</v>
      </c>
      <c r="Q7781" s="162">
        <f t="shared" si="1213"/>
        <v>111.78718303503469</v>
      </c>
      <c r="R7781" s="163">
        <f t="shared" si="1214"/>
        <v>1</v>
      </c>
      <c r="S7781" s="161">
        <f t="shared" si="1215"/>
        <v>9000000</v>
      </c>
      <c r="T7781" s="162">
        <f t="shared" si="1216"/>
        <v>189.90526308639306</v>
      </c>
      <c r="U7781" s="162">
        <f t="shared" si="1217"/>
        <v>113.39359151751734</v>
      </c>
      <c r="V7781" s="163">
        <f t="shared" si="1218"/>
        <v>1</v>
      </c>
      <c r="W7781" s="164">
        <f t="shared" si="1219"/>
        <v>561357456.01730049</v>
      </c>
      <c r="X7781" s="164">
        <f t="shared" si="1220"/>
        <v>538605044.11988151</v>
      </c>
    </row>
    <row r="7782" spans="10:24" x14ac:dyDescent="0.25">
      <c r="J7782">
        <v>7779</v>
      </c>
      <c r="K7782" s="43">
        <v>0.40386064008393097</v>
      </c>
      <c r="L7782">
        <v>0.9922330878569855</v>
      </c>
      <c r="M7782">
        <v>0.98535117691486851</v>
      </c>
      <c r="N7782" s="44">
        <v>0.12040568363794624</v>
      </c>
      <c r="O7782" s="161">
        <f t="shared" si="1211"/>
        <v>5000000</v>
      </c>
      <c r="P7782" s="162">
        <f t="shared" si="1212"/>
        <v>216.29532156255993</v>
      </c>
      <c r="Q7782" s="162">
        <f t="shared" si="1213"/>
        <v>178.58916412838994</v>
      </c>
      <c r="R7782" s="163">
        <f t="shared" si="1214"/>
        <v>1</v>
      </c>
      <c r="S7782" s="161">
        <f t="shared" si="1215"/>
        <v>6000000</v>
      </c>
      <c r="T7782" s="162">
        <f t="shared" si="1216"/>
        <v>202.0984405208533</v>
      </c>
      <c r="U7782" s="162">
        <f t="shared" si="1217"/>
        <v>146.79458206419497</v>
      </c>
      <c r="V7782" s="163">
        <f t="shared" si="1218"/>
        <v>0.9</v>
      </c>
      <c r="W7782" s="164">
        <f t="shared" si="1219"/>
        <v>138530787.17084998</v>
      </c>
      <c r="X7782" s="164">
        <f t="shared" si="1220"/>
        <v>148640835.66595501</v>
      </c>
    </row>
    <row r="7783" spans="10:24" x14ac:dyDescent="0.25">
      <c r="J7783">
        <v>7780</v>
      </c>
      <c r="K7783" s="43">
        <v>0.56725156534265342</v>
      </c>
      <c r="L7783">
        <v>0.57433054914618353</v>
      </c>
      <c r="M7783">
        <v>1.1563470448909374E-2</v>
      </c>
      <c r="N7783" s="44">
        <v>0.87090602512498094</v>
      </c>
      <c r="O7783" s="161">
        <f t="shared" si="1211"/>
        <v>6000000</v>
      </c>
      <c r="P7783" s="162">
        <f t="shared" si="1212"/>
        <v>182.81115537511405</v>
      </c>
      <c r="Q7783" s="162">
        <f t="shared" si="1213"/>
        <v>89.573377665794752</v>
      </c>
      <c r="R7783" s="163">
        <f t="shared" si="1214"/>
        <v>1</v>
      </c>
      <c r="S7783" s="161">
        <f t="shared" si="1215"/>
        <v>6000000</v>
      </c>
      <c r="T7783" s="162">
        <f t="shared" si="1216"/>
        <v>190.93705179170468</v>
      </c>
      <c r="U7783" s="162">
        <f t="shared" si="1217"/>
        <v>102.28668883289737</v>
      </c>
      <c r="V7783" s="163">
        <f t="shared" si="1218"/>
        <v>1</v>
      </c>
      <c r="W7783" s="164">
        <f t="shared" si="1219"/>
        <v>509426666.25591576</v>
      </c>
      <c r="X7783" s="164">
        <f t="shared" si="1220"/>
        <v>381902177.75284386</v>
      </c>
    </row>
    <row r="7784" spans="10:24" x14ac:dyDescent="0.25">
      <c r="J7784">
        <v>7781</v>
      </c>
      <c r="K7784" s="43">
        <v>0.40644044063743512</v>
      </c>
      <c r="L7784">
        <v>8.5360213651490935E-2</v>
      </c>
      <c r="M7784">
        <v>0.70416058745444288</v>
      </c>
      <c r="N7784" s="44">
        <v>0.36002912676203813</v>
      </c>
      <c r="O7784" s="161">
        <f t="shared" si="1211"/>
        <v>5000000</v>
      </c>
      <c r="P7784" s="162">
        <f t="shared" si="1212"/>
        <v>159.45161086902451</v>
      </c>
      <c r="Q7784" s="162">
        <f t="shared" si="1213"/>
        <v>145.72809570043859</v>
      </c>
      <c r="R7784" s="163">
        <f t="shared" si="1214"/>
        <v>1</v>
      </c>
      <c r="S7784" s="161">
        <f t="shared" si="1215"/>
        <v>6000000</v>
      </c>
      <c r="T7784" s="162">
        <f t="shared" si="1216"/>
        <v>183.15053695634151</v>
      </c>
      <c r="U7784" s="162">
        <f t="shared" si="1217"/>
        <v>130.36404785021929</v>
      </c>
      <c r="V7784" s="163">
        <f t="shared" si="1218"/>
        <v>1</v>
      </c>
      <c r="W7784" s="164">
        <f t="shared" si="1219"/>
        <v>18617575.842929602</v>
      </c>
      <c r="X7784" s="164">
        <f t="shared" si="1220"/>
        <v>166718934.63673329</v>
      </c>
    </row>
    <row r="7785" spans="10:24" x14ac:dyDescent="0.25">
      <c r="J7785">
        <v>7782</v>
      </c>
      <c r="K7785" s="43">
        <v>0.41482023807937751</v>
      </c>
      <c r="L7785">
        <v>0.46163229042458753</v>
      </c>
      <c r="M7785">
        <v>0.8979721663427368</v>
      </c>
      <c r="N7785" s="44">
        <v>0.56773585749687117</v>
      </c>
      <c r="O7785" s="161">
        <f t="shared" si="1211"/>
        <v>5000000</v>
      </c>
      <c r="P7785" s="162">
        <f t="shared" si="1212"/>
        <v>178.55516512709363</v>
      </c>
      <c r="Q7785" s="162">
        <f t="shared" si="1213"/>
        <v>160.40162626088136</v>
      </c>
      <c r="R7785" s="163">
        <f t="shared" si="1214"/>
        <v>1</v>
      </c>
      <c r="S7785" s="161">
        <f t="shared" si="1215"/>
        <v>6000000</v>
      </c>
      <c r="T7785" s="162">
        <f t="shared" si="1216"/>
        <v>189.51838837569787</v>
      </c>
      <c r="U7785" s="162">
        <f t="shared" si="1217"/>
        <v>137.70081313044068</v>
      </c>
      <c r="V7785" s="163">
        <f t="shared" si="1218"/>
        <v>1</v>
      </c>
      <c r="W7785" s="164">
        <f t="shared" si="1219"/>
        <v>40767694.331061363</v>
      </c>
      <c r="X7785" s="164">
        <f t="shared" si="1220"/>
        <v>160905451.47154313</v>
      </c>
    </row>
    <row r="7786" spans="10:24" x14ac:dyDescent="0.25">
      <c r="J7786">
        <v>7783</v>
      </c>
      <c r="K7786" s="43">
        <v>0.70960963942885069</v>
      </c>
      <c r="L7786">
        <v>0.37304891141587548</v>
      </c>
      <c r="M7786">
        <v>0.16319432960276492</v>
      </c>
      <c r="N7786" s="44">
        <v>0.28804177220533123</v>
      </c>
      <c r="O7786" s="161">
        <f t="shared" si="1211"/>
        <v>6000000</v>
      </c>
      <c r="P7786" s="162">
        <f t="shared" si="1212"/>
        <v>175.14316575568071</v>
      </c>
      <c r="Q7786" s="162">
        <f t="shared" si="1213"/>
        <v>115.37172138679199</v>
      </c>
      <c r="R7786" s="163">
        <f t="shared" si="1214"/>
        <v>1</v>
      </c>
      <c r="S7786" s="161">
        <f t="shared" si="1215"/>
        <v>7000000</v>
      </c>
      <c r="T7786" s="162">
        <f t="shared" si="1216"/>
        <v>188.38105525189357</v>
      </c>
      <c r="U7786" s="162">
        <f t="shared" si="1217"/>
        <v>115.18586069339599</v>
      </c>
      <c r="V7786" s="163">
        <f t="shared" si="1218"/>
        <v>1</v>
      </c>
      <c r="W7786" s="164">
        <f t="shared" si="1219"/>
        <v>308628666.21333236</v>
      </c>
      <c r="X7786" s="164">
        <f t="shared" si="1220"/>
        <v>362366361.90948302</v>
      </c>
    </row>
    <row r="7787" spans="10:24" x14ac:dyDescent="0.25">
      <c r="J7787">
        <v>7784</v>
      </c>
      <c r="K7787" s="43">
        <v>0.36079369634425795</v>
      </c>
      <c r="L7787">
        <v>0.40527527769598182</v>
      </c>
      <c r="M7787">
        <v>9.0158181687118089E-2</v>
      </c>
      <c r="N7787" s="44">
        <v>0.75597445765313265</v>
      </c>
      <c r="O7787" s="161">
        <f t="shared" si="1211"/>
        <v>5000000</v>
      </c>
      <c r="P7787" s="162">
        <f t="shared" si="1212"/>
        <v>176.40426241942353</v>
      </c>
      <c r="Q7787" s="162">
        <f t="shared" si="1213"/>
        <v>108.20436824642157</v>
      </c>
      <c r="R7787" s="163">
        <f t="shared" si="1214"/>
        <v>1</v>
      </c>
      <c r="S7787" s="161">
        <f t="shared" si="1215"/>
        <v>6000000</v>
      </c>
      <c r="T7787" s="162">
        <f t="shared" si="1216"/>
        <v>188.80142080647451</v>
      </c>
      <c r="U7787" s="162">
        <f t="shared" si="1217"/>
        <v>111.60218412321078</v>
      </c>
      <c r="V7787" s="163">
        <f t="shared" si="1218"/>
        <v>1</v>
      </c>
      <c r="W7787" s="164">
        <f t="shared" si="1219"/>
        <v>290999470.86500984</v>
      </c>
      <c r="X7787" s="164">
        <f t="shared" si="1220"/>
        <v>313195420.09958243</v>
      </c>
    </row>
    <row r="7788" spans="10:24" x14ac:dyDescent="0.25">
      <c r="J7788">
        <v>7785</v>
      </c>
      <c r="K7788" s="43">
        <v>0.33362014849668165</v>
      </c>
      <c r="L7788">
        <v>0.68157095744826945</v>
      </c>
      <c r="M7788">
        <v>0.32710989859704132</v>
      </c>
      <c r="N7788" s="44">
        <v>0.46796777581648241</v>
      </c>
      <c r="O7788" s="161">
        <f t="shared" si="1211"/>
        <v>5000000</v>
      </c>
      <c r="P7788" s="162">
        <f t="shared" si="1212"/>
        <v>187.08144383234833</v>
      </c>
      <c r="Q7788" s="162">
        <f t="shared" si="1213"/>
        <v>126.04184561595333</v>
      </c>
      <c r="R7788" s="163">
        <f t="shared" si="1214"/>
        <v>1</v>
      </c>
      <c r="S7788" s="161">
        <f t="shared" si="1215"/>
        <v>6000000</v>
      </c>
      <c r="T7788" s="162">
        <f t="shared" si="1216"/>
        <v>192.36048127744945</v>
      </c>
      <c r="U7788" s="162">
        <f t="shared" si="1217"/>
        <v>120.52092280797667</v>
      </c>
      <c r="V7788" s="163">
        <f t="shared" si="1218"/>
        <v>1</v>
      </c>
      <c r="W7788" s="164">
        <f t="shared" si="1219"/>
        <v>255197991.08197498</v>
      </c>
      <c r="X7788" s="164">
        <f t="shared" si="1220"/>
        <v>281037350.81683666</v>
      </c>
    </row>
    <row r="7789" spans="10:24" x14ac:dyDescent="0.25">
      <c r="J7789">
        <v>7786</v>
      </c>
      <c r="K7789" s="43">
        <v>0.6565316083273155</v>
      </c>
      <c r="L7789">
        <v>0.94391029531316895</v>
      </c>
      <c r="M7789">
        <v>0.46646440242591458</v>
      </c>
      <c r="N7789" s="44">
        <v>0.54723617108808686</v>
      </c>
      <c r="O7789" s="161">
        <f t="shared" si="1211"/>
        <v>6000000</v>
      </c>
      <c r="P7789" s="162">
        <f t="shared" si="1212"/>
        <v>203.82709582062193</v>
      </c>
      <c r="Q7789" s="162">
        <f t="shared" si="1213"/>
        <v>133.31678953945689</v>
      </c>
      <c r="R7789" s="163">
        <f t="shared" si="1214"/>
        <v>1</v>
      </c>
      <c r="S7789" s="161">
        <f t="shared" si="1215"/>
        <v>7000000</v>
      </c>
      <c r="T7789" s="162">
        <f t="shared" si="1216"/>
        <v>197.94236527354064</v>
      </c>
      <c r="U7789" s="162">
        <f t="shared" si="1217"/>
        <v>124.15839476972845</v>
      </c>
      <c r="V7789" s="163">
        <f t="shared" si="1218"/>
        <v>1</v>
      </c>
      <c r="W7789" s="164">
        <f t="shared" si="1219"/>
        <v>373061837.68699026</v>
      </c>
      <c r="X7789" s="164">
        <f t="shared" si="1220"/>
        <v>366487793.52668542</v>
      </c>
    </row>
    <row r="7790" spans="10:24" x14ac:dyDescent="0.25">
      <c r="J7790">
        <v>7787</v>
      </c>
      <c r="K7790" s="43">
        <v>9.9848212994624097E-2</v>
      </c>
      <c r="L7790">
        <v>0.79192097357115476</v>
      </c>
      <c r="M7790">
        <v>0.8398911881668234</v>
      </c>
      <c r="N7790" s="44">
        <v>0.11896284998485795</v>
      </c>
      <c r="O7790" s="161">
        <f t="shared" si="1211"/>
        <v>2000000</v>
      </c>
      <c r="P7790" s="162">
        <f t="shared" si="1212"/>
        <v>192.19656995405776</v>
      </c>
      <c r="Q7790" s="162">
        <f t="shared" si="1213"/>
        <v>154.88021542018259</v>
      </c>
      <c r="R7790" s="163">
        <f t="shared" si="1214"/>
        <v>1</v>
      </c>
      <c r="S7790" s="161">
        <f t="shared" si="1215"/>
        <v>2000000</v>
      </c>
      <c r="T7790" s="162">
        <f t="shared" si="1216"/>
        <v>194.06552331801925</v>
      </c>
      <c r="U7790" s="162">
        <f t="shared" si="1217"/>
        <v>134.9401077100913</v>
      </c>
      <c r="V7790" s="163">
        <f t="shared" si="1218"/>
        <v>0.9</v>
      </c>
      <c r="W7790" s="164">
        <f t="shared" si="1219"/>
        <v>24632709.067750335</v>
      </c>
      <c r="X7790" s="164">
        <f t="shared" si="1220"/>
        <v>-43574251.905729696</v>
      </c>
    </row>
    <row r="7791" spans="10:24" x14ac:dyDescent="0.25">
      <c r="J7791">
        <v>7788</v>
      </c>
      <c r="K7791" s="43">
        <v>0.23517972088255534</v>
      </c>
      <c r="L7791">
        <v>0.65857898551342109</v>
      </c>
      <c r="M7791">
        <v>0.67165152794967842</v>
      </c>
      <c r="N7791" s="44">
        <v>0.60467660925461975</v>
      </c>
      <c r="O7791" s="161">
        <f t="shared" si="1211"/>
        <v>2000000</v>
      </c>
      <c r="P7791" s="162">
        <f t="shared" si="1212"/>
        <v>186.12882019455225</v>
      </c>
      <c r="Q7791" s="162">
        <f t="shared" si="1213"/>
        <v>143.88956240965007</v>
      </c>
      <c r="R7791" s="163">
        <f t="shared" si="1214"/>
        <v>1</v>
      </c>
      <c r="S7791" s="161">
        <f t="shared" si="1215"/>
        <v>5000000</v>
      </c>
      <c r="T7791" s="162">
        <f t="shared" si="1216"/>
        <v>192.04294006485074</v>
      </c>
      <c r="U7791" s="162">
        <f t="shared" si="1217"/>
        <v>129.44478120482503</v>
      </c>
      <c r="V7791" s="163">
        <f t="shared" si="1218"/>
        <v>1</v>
      </c>
      <c r="W7791" s="164">
        <f t="shared" si="1219"/>
        <v>34478515.569804356</v>
      </c>
      <c r="X7791" s="164">
        <f t="shared" si="1220"/>
        <v>162990794.30012852</v>
      </c>
    </row>
    <row r="7792" spans="10:24" x14ac:dyDescent="0.25">
      <c r="J7792">
        <v>7789</v>
      </c>
      <c r="K7792" s="43">
        <v>0.25440788035108031</v>
      </c>
      <c r="L7792">
        <v>7.8391198805028428E-2</v>
      </c>
      <c r="M7792">
        <v>3.4505999251497443E-2</v>
      </c>
      <c r="N7792" s="44">
        <v>0.14554357430435971</v>
      </c>
      <c r="O7792" s="161">
        <f t="shared" si="1211"/>
        <v>2000000</v>
      </c>
      <c r="P7792" s="162">
        <f t="shared" si="1212"/>
        <v>158.76035314569808</v>
      </c>
      <c r="Q7792" s="162">
        <f t="shared" si="1213"/>
        <v>98.633175881798223</v>
      </c>
      <c r="R7792" s="163">
        <f t="shared" si="1214"/>
        <v>1</v>
      </c>
      <c r="S7792" s="161">
        <f t="shared" si="1215"/>
        <v>5000000</v>
      </c>
      <c r="T7792" s="162">
        <f t="shared" si="1216"/>
        <v>182.92011771523269</v>
      </c>
      <c r="U7792" s="162">
        <f t="shared" si="1217"/>
        <v>106.81658794089911</v>
      </c>
      <c r="V7792" s="163">
        <f t="shared" si="1218"/>
        <v>0.9</v>
      </c>
      <c r="W7792" s="164">
        <f t="shared" si="1219"/>
        <v>70254354.527799711</v>
      </c>
      <c r="X7792" s="164">
        <f t="shared" si="1220"/>
        <v>192465883.98450112</v>
      </c>
    </row>
    <row r="7793" spans="10:24" x14ac:dyDescent="0.25">
      <c r="J7793">
        <v>7790</v>
      </c>
      <c r="K7793" s="43">
        <v>0.36097866877884854</v>
      </c>
      <c r="L7793">
        <v>0.56729664622522669</v>
      </c>
      <c r="M7793">
        <v>0.14919173134582353</v>
      </c>
      <c r="N7793" s="44">
        <v>0.8216009109174458</v>
      </c>
      <c r="O7793" s="161">
        <f t="shared" si="1211"/>
        <v>5000000</v>
      </c>
      <c r="P7793" s="162">
        <f t="shared" si="1212"/>
        <v>182.54243639222585</v>
      </c>
      <c r="Q7793" s="162">
        <f t="shared" si="1213"/>
        <v>114.20187518155802</v>
      </c>
      <c r="R7793" s="163">
        <f t="shared" si="1214"/>
        <v>1</v>
      </c>
      <c r="S7793" s="161">
        <f t="shared" si="1215"/>
        <v>6000000</v>
      </c>
      <c r="T7793" s="162">
        <f t="shared" si="1216"/>
        <v>190.84747879740863</v>
      </c>
      <c r="U7793" s="162">
        <f t="shared" si="1217"/>
        <v>114.60093759077901</v>
      </c>
      <c r="V7793" s="163">
        <f t="shared" si="1218"/>
        <v>1</v>
      </c>
      <c r="W7793" s="164">
        <f t="shared" si="1219"/>
        <v>291702806.05333912</v>
      </c>
      <c r="X7793" s="164">
        <f t="shared" si="1220"/>
        <v>307479247.23977768</v>
      </c>
    </row>
    <row r="7794" spans="10:24" x14ac:dyDescent="0.25">
      <c r="J7794">
        <v>7791</v>
      </c>
      <c r="K7794" s="43">
        <v>5.2811415963210151E-2</v>
      </c>
      <c r="L7794">
        <v>0.18651667334856781</v>
      </c>
      <c r="M7794">
        <v>7.2494719102809135E-3</v>
      </c>
      <c r="N7794" s="44">
        <v>0.41897736231394045</v>
      </c>
      <c r="O7794" s="161">
        <f t="shared" si="1211"/>
        <v>2000000</v>
      </c>
      <c r="P7794" s="162">
        <f t="shared" si="1212"/>
        <v>166.63791254275188</v>
      </c>
      <c r="Q7794" s="162">
        <f t="shared" si="1213"/>
        <v>86.106834060886627</v>
      </c>
      <c r="R7794" s="163">
        <f t="shared" si="1214"/>
        <v>1</v>
      </c>
      <c r="S7794" s="161">
        <f t="shared" si="1215"/>
        <v>2000000</v>
      </c>
      <c r="T7794" s="162">
        <f t="shared" si="1216"/>
        <v>185.54597084758396</v>
      </c>
      <c r="U7794" s="162">
        <f t="shared" si="1217"/>
        <v>100.55341703044331</v>
      </c>
      <c r="V7794" s="163">
        <f t="shared" si="1218"/>
        <v>1</v>
      </c>
      <c r="W7794" s="164">
        <f t="shared" si="1219"/>
        <v>111062156.96373051</v>
      </c>
      <c r="X7794" s="164">
        <f t="shared" si="1220"/>
        <v>19985107.634281278</v>
      </c>
    </row>
    <row r="7795" spans="10:24" x14ac:dyDescent="0.25">
      <c r="J7795">
        <v>7792</v>
      </c>
      <c r="K7795" s="43">
        <v>0.17601338401354971</v>
      </c>
      <c r="L7795">
        <v>0.79649839665400457</v>
      </c>
      <c r="M7795">
        <v>0.86811667373479207</v>
      </c>
      <c r="N7795" s="44">
        <v>0.59915809185611146</v>
      </c>
      <c r="O7795" s="161">
        <f t="shared" si="1211"/>
        <v>2000000</v>
      </c>
      <c r="P7795" s="162">
        <f t="shared" si="1212"/>
        <v>192.43768286421877</v>
      </c>
      <c r="Q7795" s="162">
        <f t="shared" si="1213"/>
        <v>157.35065276245268</v>
      </c>
      <c r="R7795" s="163">
        <f t="shared" si="1214"/>
        <v>1</v>
      </c>
      <c r="S7795" s="161">
        <f t="shared" si="1215"/>
        <v>5000000</v>
      </c>
      <c r="T7795" s="162">
        <f t="shared" si="1216"/>
        <v>194.14589428807292</v>
      </c>
      <c r="U7795" s="162">
        <f t="shared" si="1217"/>
        <v>136.17532638122634</v>
      </c>
      <c r="V7795" s="163">
        <f t="shared" si="1218"/>
        <v>1</v>
      </c>
      <c r="W7795" s="164">
        <f t="shared" si="1219"/>
        <v>20174060.203532174</v>
      </c>
      <c r="X7795" s="164">
        <f t="shared" si="1220"/>
        <v>139852839.53423291</v>
      </c>
    </row>
    <row r="7796" spans="10:24" x14ac:dyDescent="0.25">
      <c r="J7796">
        <v>7793</v>
      </c>
      <c r="K7796" s="43">
        <v>0.71015601120363947</v>
      </c>
      <c r="L7796">
        <v>0.2268058846599299</v>
      </c>
      <c r="M7796">
        <v>0.426779241669342</v>
      </c>
      <c r="N7796" s="44">
        <v>0.2839853640249661</v>
      </c>
      <c r="O7796" s="161">
        <f t="shared" si="1211"/>
        <v>6000000</v>
      </c>
      <c r="P7796" s="162">
        <f t="shared" si="1212"/>
        <v>168.75889092127798</v>
      </c>
      <c r="Q7796" s="162">
        <f t="shared" si="1213"/>
        <v>131.30840023632928</v>
      </c>
      <c r="R7796" s="163">
        <f t="shared" si="1214"/>
        <v>1</v>
      </c>
      <c r="S7796" s="161">
        <f t="shared" si="1215"/>
        <v>7000000</v>
      </c>
      <c r="T7796" s="162">
        <f t="shared" si="1216"/>
        <v>186.252963640426</v>
      </c>
      <c r="U7796" s="162">
        <f t="shared" si="1217"/>
        <v>123.15420011816464</v>
      </c>
      <c r="V7796" s="163">
        <f t="shared" si="1218"/>
        <v>1</v>
      </c>
      <c r="W7796" s="164">
        <f t="shared" si="1219"/>
        <v>174702944.10969222</v>
      </c>
      <c r="X7796" s="164">
        <f t="shared" si="1220"/>
        <v>291691344.65582955</v>
      </c>
    </row>
    <row r="7797" spans="10:24" x14ac:dyDescent="0.25">
      <c r="J7797">
        <v>7794</v>
      </c>
      <c r="K7797" s="43">
        <v>0.43392243902901539</v>
      </c>
      <c r="L7797">
        <v>0.73233159446660279</v>
      </c>
      <c r="M7797">
        <v>0.14430013488265669</v>
      </c>
      <c r="N7797" s="44">
        <v>0.48494687491695387</v>
      </c>
      <c r="O7797" s="161">
        <f t="shared" si="1211"/>
        <v>5000000</v>
      </c>
      <c r="P7797" s="162">
        <f t="shared" si="1212"/>
        <v>189.29819961180965</v>
      </c>
      <c r="Q7797" s="162">
        <f t="shared" si="1213"/>
        <v>113.77605503822861</v>
      </c>
      <c r="R7797" s="163">
        <f t="shared" si="1214"/>
        <v>1</v>
      </c>
      <c r="S7797" s="161">
        <f t="shared" si="1215"/>
        <v>6000000</v>
      </c>
      <c r="T7797" s="162">
        <f t="shared" si="1216"/>
        <v>193.09939987060321</v>
      </c>
      <c r="U7797" s="162">
        <f t="shared" si="1217"/>
        <v>114.3880275191143</v>
      </c>
      <c r="V7797" s="163">
        <f t="shared" si="1218"/>
        <v>1</v>
      </c>
      <c r="W7797" s="164">
        <f t="shared" si="1219"/>
        <v>327610722.8679052</v>
      </c>
      <c r="X7797" s="164">
        <f t="shared" si="1220"/>
        <v>322268234.10893345</v>
      </c>
    </row>
    <row r="7798" spans="10:24" x14ac:dyDescent="0.25">
      <c r="J7798">
        <v>7795</v>
      </c>
      <c r="K7798" s="43">
        <v>0.9805474645546205</v>
      </c>
      <c r="L7798">
        <v>0.5831282489188514</v>
      </c>
      <c r="M7798">
        <v>0.16958852253202727</v>
      </c>
      <c r="N7798" s="44">
        <v>0.91087830098608391</v>
      </c>
      <c r="O7798" s="161">
        <f t="shared" si="1211"/>
        <v>9000000</v>
      </c>
      <c r="P7798" s="162">
        <f t="shared" si="1212"/>
        <v>183.14854266626475</v>
      </c>
      <c r="Q7798" s="162">
        <f t="shared" si="1213"/>
        <v>115.88414868693542</v>
      </c>
      <c r="R7798" s="163">
        <f t="shared" si="1214"/>
        <v>1</v>
      </c>
      <c r="S7798" s="161">
        <f t="shared" si="1215"/>
        <v>9000000</v>
      </c>
      <c r="T7798" s="162">
        <f t="shared" si="1216"/>
        <v>191.04951422208825</v>
      </c>
      <c r="U7798" s="162">
        <f t="shared" si="1217"/>
        <v>115.44207434346771</v>
      </c>
      <c r="V7798" s="163">
        <f t="shared" si="1218"/>
        <v>1</v>
      </c>
      <c r="W7798" s="164">
        <f t="shared" si="1219"/>
        <v>555379545.81396389</v>
      </c>
      <c r="X7798" s="164">
        <f t="shared" si="1220"/>
        <v>530466958.90758491</v>
      </c>
    </row>
    <row r="7799" spans="10:24" x14ac:dyDescent="0.25">
      <c r="J7799">
        <v>7796</v>
      </c>
      <c r="K7799" s="43">
        <v>0.36877064125583814</v>
      </c>
      <c r="L7799">
        <v>0.81629421033278449</v>
      </c>
      <c r="M7799">
        <v>0.41352824426722323</v>
      </c>
      <c r="N7799" s="44">
        <v>0.50783071105117605</v>
      </c>
      <c r="O7799" s="161">
        <f t="shared" si="1211"/>
        <v>5000000</v>
      </c>
      <c r="P7799" s="162">
        <f t="shared" si="1212"/>
        <v>193.5199869190071</v>
      </c>
      <c r="Q7799" s="162">
        <f t="shared" si="1213"/>
        <v>130.63043462881194</v>
      </c>
      <c r="R7799" s="163">
        <f t="shared" si="1214"/>
        <v>1</v>
      </c>
      <c r="S7799" s="161">
        <f t="shared" si="1215"/>
        <v>6000000</v>
      </c>
      <c r="T7799" s="162">
        <f t="shared" si="1216"/>
        <v>194.5066623063357</v>
      </c>
      <c r="U7799" s="162">
        <f t="shared" si="1217"/>
        <v>122.81521731440597</v>
      </c>
      <c r="V7799" s="163">
        <f t="shared" si="1218"/>
        <v>1</v>
      </c>
      <c r="W7799" s="164">
        <f t="shared" si="1219"/>
        <v>264447761.45097578</v>
      </c>
      <c r="X7799" s="164">
        <f t="shared" si="1220"/>
        <v>280148669.95157838</v>
      </c>
    </row>
    <row r="7800" spans="10:24" x14ac:dyDescent="0.25">
      <c r="J7800">
        <v>7797</v>
      </c>
      <c r="K7800" s="43">
        <v>0.48301892393691759</v>
      </c>
      <c r="L7800">
        <v>0.48614594581172166</v>
      </c>
      <c r="M7800">
        <v>0.87759249195464206</v>
      </c>
      <c r="N7800" s="44">
        <v>0.19735630383697111</v>
      </c>
      <c r="O7800" s="161">
        <f t="shared" si="1211"/>
        <v>5000000</v>
      </c>
      <c r="P7800" s="162">
        <f t="shared" si="1212"/>
        <v>179.47899079808658</v>
      </c>
      <c r="Q7800" s="162">
        <f t="shared" si="1213"/>
        <v>158.26071410817204</v>
      </c>
      <c r="R7800" s="163">
        <f t="shared" si="1214"/>
        <v>1</v>
      </c>
      <c r="S7800" s="161">
        <f t="shared" si="1215"/>
        <v>6000000</v>
      </c>
      <c r="T7800" s="162">
        <f t="shared" si="1216"/>
        <v>189.82633026602886</v>
      </c>
      <c r="U7800" s="162">
        <f t="shared" si="1217"/>
        <v>136.63035705408603</v>
      </c>
      <c r="V7800" s="163">
        <f t="shared" si="1218"/>
        <v>0.9</v>
      </c>
      <c r="W7800" s="164">
        <f t="shared" si="1219"/>
        <v>56091383.449572727</v>
      </c>
      <c r="X7800" s="164">
        <f t="shared" si="1220"/>
        <v>137258255.3444913</v>
      </c>
    </row>
    <row r="7801" spans="10:24" x14ac:dyDescent="0.25">
      <c r="J7801">
        <v>7798</v>
      </c>
      <c r="K7801" s="43">
        <v>0.79138162792626421</v>
      </c>
      <c r="L7801">
        <v>0.96064584754610505</v>
      </c>
      <c r="M7801">
        <v>0.21634778326421333</v>
      </c>
      <c r="N7801" s="44">
        <v>0.46536681111820788</v>
      </c>
      <c r="O7801" s="161">
        <f t="shared" si="1211"/>
        <v>7000000</v>
      </c>
      <c r="P7801" s="162">
        <f t="shared" si="1212"/>
        <v>206.37345685821302</v>
      </c>
      <c r="Q7801" s="162">
        <f t="shared" si="1213"/>
        <v>119.30825358854143</v>
      </c>
      <c r="R7801" s="163">
        <f t="shared" si="1214"/>
        <v>1</v>
      </c>
      <c r="S7801" s="161">
        <f t="shared" si="1215"/>
        <v>7000000</v>
      </c>
      <c r="T7801" s="162">
        <f t="shared" si="1216"/>
        <v>198.791152286071</v>
      </c>
      <c r="U7801" s="162">
        <f t="shared" si="1217"/>
        <v>117.15412679427071</v>
      </c>
      <c r="V7801" s="163">
        <f t="shared" si="1218"/>
        <v>1</v>
      </c>
      <c r="W7801" s="164">
        <f t="shared" si="1219"/>
        <v>559456422.88770115</v>
      </c>
      <c r="X7801" s="164">
        <f t="shared" si="1220"/>
        <v>421459178.44260204</v>
      </c>
    </row>
    <row r="7802" spans="10:24" x14ac:dyDescent="0.25">
      <c r="J7802">
        <v>7799</v>
      </c>
      <c r="K7802" s="43">
        <v>0.22544745667673527</v>
      </c>
      <c r="L7802">
        <v>0.6321650868215446</v>
      </c>
      <c r="M7802">
        <v>0.66302387923710104</v>
      </c>
      <c r="N7802" s="44">
        <v>0.49970754793498928</v>
      </c>
      <c r="O7802" s="161">
        <f t="shared" si="1211"/>
        <v>2000000</v>
      </c>
      <c r="P7802" s="162">
        <f t="shared" si="1212"/>
        <v>185.06389682377633</v>
      </c>
      <c r="Q7802" s="162">
        <f t="shared" si="1213"/>
        <v>143.41460028645804</v>
      </c>
      <c r="R7802" s="163">
        <f t="shared" si="1214"/>
        <v>1</v>
      </c>
      <c r="S7802" s="161">
        <f t="shared" si="1215"/>
        <v>5000000</v>
      </c>
      <c r="T7802" s="162">
        <f t="shared" si="1216"/>
        <v>191.68796560792543</v>
      </c>
      <c r="U7802" s="162">
        <f t="shared" si="1217"/>
        <v>129.20730014322902</v>
      </c>
      <c r="V7802" s="163">
        <f t="shared" si="1218"/>
        <v>1</v>
      </c>
      <c r="W7802" s="164">
        <f t="shared" si="1219"/>
        <v>33298593.074636579</v>
      </c>
      <c r="X7802" s="164">
        <f t="shared" si="1220"/>
        <v>162403327.3234821</v>
      </c>
    </row>
    <row r="7803" spans="10:24" x14ac:dyDescent="0.25">
      <c r="J7803">
        <v>7800</v>
      </c>
      <c r="K7803" s="43">
        <v>0.32328106876252993</v>
      </c>
      <c r="L7803">
        <v>0.15977681703280033</v>
      </c>
      <c r="M7803">
        <v>0.34839561646582362</v>
      </c>
      <c r="N7803" s="44">
        <v>0.38390866956753777</v>
      </c>
      <c r="O7803" s="161">
        <f t="shared" si="1211"/>
        <v>5000000</v>
      </c>
      <c r="P7803" s="162">
        <f t="shared" si="1212"/>
        <v>165.06936639559584</v>
      </c>
      <c r="Q7803" s="162">
        <f t="shared" si="1213"/>
        <v>127.20688801287378</v>
      </c>
      <c r="R7803" s="163">
        <f t="shared" si="1214"/>
        <v>1</v>
      </c>
      <c r="S7803" s="161">
        <f t="shared" si="1215"/>
        <v>6000000</v>
      </c>
      <c r="T7803" s="162">
        <f t="shared" si="1216"/>
        <v>185.02312213186528</v>
      </c>
      <c r="U7803" s="162">
        <f t="shared" si="1217"/>
        <v>121.10344400643689</v>
      </c>
      <c r="V7803" s="163">
        <f t="shared" si="1218"/>
        <v>1</v>
      </c>
      <c r="W7803" s="164">
        <f t="shared" si="1219"/>
        <v>139312391.91361031</v>
      </c>
      <c r="X7803" s="164">
        <f t="shared" si="1220"/>
        <v>233518068.75257033</v>
      </c>
    </row>
    <row r="7804" spans="10:24" x14ac:dyDescent="0.25">
      <c r="J7804">
        <v>7801</v>
      </c>
      <c r="K7804" s="43">
        <v>0.40949022641240962</v>
      </c>
      <c r="L7804">
        <v>0.95993429317839318</v>
      </c>
      <c r="M7804">
        <v>0.65272295544737502</v>
      </c>
      <c r="N7804" s="44">
        <v>0.35324597173555572</v>
      </c>
      <c r="O7804" s="161">
        <f t="shared" si="1211"/>
        <v>5000000</v>
      </c>
      <c r="P7804" s="162">
        <f t="shared" si="1212"/>
        <v>206.24886131323547</v>
      </c>
      <c r="Q7804" s="162">
        <f t="shared" si="1213"/>
        <v>142.85364751999259</v>
      </c>
      <c r="R7804" s="163">
        <f t="shared" si="1214"/>
        <v>1</v>
      </c>
      <c r="S7804" s="161">
        <f t="shared" si="1215"/>
        <v>6000000</v>
      </c>
      <c r="T7804" s="162">
        <f t="shared" si="1216"/>
        <v>198.74962043774514</v>
      </c>
      <c r="U7804" s="162">
        <f t="shared" si="1217"/>
        <v>128.9268237599963</v>
      </c>
      <c r="V7804" s="163">
        <f t="shared" si="1218"/>
        <v>1</v>
      </c>
      <c r="W7804" s="164">
        <f t="shared" si="1219"/>
        <v>266976068.96621436</v>
      </c>
      <c r="X7804" s="164">
        <f t="shared" si="1220"/>
        <v>268936780.06649303</v>
      </c>
    </row>
    <row r="7805" spans="10:24" x14ac:dyDescent="0.25">
      <c r="J7805">
        <v>7802</v>
      </c>
      <c r="K7805" s="43">
        <v>0.99340102071746272</v>
      </c>
      <c r="L7805">
        <v>0.6310162898483489</v>
      </c>
      <c r="M7805">
        <v>0.52776768211602298</v>
      </c>
      <c r="N7805" s="44">
        <v>0.20829523785056547</v>
      </c>
      <c r="O7805" s="161">
        <f t="shared" si="1211"/>
        <v>9000000</v>
      </c>
      <c r="P7805" s="162">
        <f t="shared" si="1212"/>
        <v>185.01819328299902</v>
      </c>
      <c r="Q7805" s="162">
        <f t="shared" si="1213"/>
        <v>136.39319105504052</v>
      </c>
      <c r="R7805" s="163">
        <f t="shared" si="1214"/>
        <v>1</v>
      </c>
      <c r="S7805" s="161">
        <f t="shared" si="1215"/>
        <v>9000000</v>
      </c>
      <c r="T7805" s="162">
        <f t="shared" si="1216"/>
        <v>191.67273109433302</v>
      </c>
      <c r="U7805" s="162">
        <f t="shared" si="1217"/>
        <v>125.69659552752026</v>
      </c>
      <c r="V7805" s="163">
        <f t="shared" si="1218"/>
        <v>1</v>
      </c>
      <c r="W7805" s="164">
        <f t="shared" si="1219"/>
        <v>387625020.05162656</v>
      </c>
      <c r="X7805" s="164">
        <f t="shared" si="1220"/>
        <v>443785220.10131478</v>
      </c>
    </row>
    <row r="7806" spans="10:24" x14ac:dyDescent="0.25">
      <c r="J7806">
        <v>7803</v>
      </c>
      <c r="K7806" s="43">
        <v>0.19417309729293386</v>
      </c>
      <c r="L7806">
        <v>0.41718499031498302</v>
      </c>
      <c r="M7806">
        <v>7.7963341309092993E-2</v>
      </c>
      <c r="N7806" s="44">
        <v>0.35056872840821396</v>
      </c>
      <c r="O7806" s="161">
        <f t="shared" si="1211"/>
        <v>2000000</v>
      </c>
      <c r="P7806" s="162">
        <f t="shared" si="1212"/>
        <v>176.86349627081927</v>
      </c>
      <c r="Q7806" s="162">
        <f t="shared" si="1213"/>
        <v>106.62189781987522</v>
      </c>
      <c r="R7806" s="163">
        <f t="shared" si="1214"/>
        <v>1</v>
      </c>
      <c r="S7806" s="161">
        <f t="shared" si="1215"/>
        <v>5000000</v>
      </c>
      <c r="T7806" s="162">
        <f t="shared" si="1216"/>
        <v>188.95449875693976</v>
      </c>
      <c r="U7806" s="162">
        <f t="shared" si="1217"/>
        <v>110.81094890993761</v>
      </c>
      <c r="V7806" s="163">
        <f t="shared" si="1218"/>
        <v>1</v>
      </c>
      <c r="W7806" s="164">
        <f t="shared" si="1219"/>
        <v>90483196.901888102</v>
      </c>
      <c r="X7806" s="164">
        <f t="shared" si="1220"/>
        <v>240717749.23501074</v>
      </c>
    </row>
    <row r="7807" spans="10:24" x14ac:dyDescent="0.25">
      <c r="J7807">
        <v>7804</v>
      </c>
      <c r="K7807" s="43">
        <v>0.26791850519388483</v>
      </c>
      <c r="L7807">
        <v>5.8202904467507643E-2</v>
      </c>
      <c r="M7807">
        <v>0.60068064183683423</v>
      </c>
      <c r="N7807" s="44">
        <v>0.59771605141571682</v>
      </c>
      <c r="O7807" s="161">
        <f t="shared" si="1211"/>
        <v>2000000</v>
      </c>
      <c r="P7807" s="162">
        <f t="shared" si="1212"/>
        <v>156.44940020426876</v>
      </c>
      <c r="Q7807" s="162">
        <f t="shared" si="1213"/>
        <v>140.10218509566829</v>
      </c>
      <c r="R7807" s="163">
        <f t="shared" si="1214"/>
        <v>1</v>
      </c>
      <c r="S7807" s="161">
        <f t="shared" si="1215"/>
        <v>5000000</v>
      </c>
      <c r="T7807" s="162">
        <f t="shared" si="1216"/>
        <v>182.14980006808958</v>
      </c>
      <c r="U7807" s="162">
        <f t="shared" si="1217"/>
        <v>127.55109254783414</v>
      </c>
      <c r="V7807" s="163">
        <f t="shared" si="1218"/>
        <v>1</v>
      </c>
      <c r="W7807" s="164">
        <f t="shared" si="1219"/>
        <v>-17305569.782799069</v>
      </c>
      <c r="X7807" s="164">
        <f t="shared" si="1220"/>
        <v>122993537.60127717</v>
      </c>
    </row>
    <row r="7808" spans="10:24" x14ac:dyDescent="0.25">
      <c r="J7808">
        <v>7805</v>
      </c>
      <c r="K7808" s="43">
        <v>0.48990589013687769</v>
      </c>
      <c r="L7808">
        <v>0.99787976151066493</v>
      </c>
      <c r="M7808">
        <v>0.80529246533468923</v>
      </c>
      <c r="N7808" s="44">
        <v>0.53003776673572844</v>
      </c>
      <c r="O7808" s="161">
        <f t="shared" si="1211"/>
        <v>5000000</v>
      </c>
      <c r="P7808" s="162">
        <f t="shared" si="1212"/>
        <v>222.89543539668927</v>
      </c>
      <c r="Q7808" s="162">
        <f t="shared" si="1213"/>
        <v>152.21357248094685</v>
      </c>
      <c r="R7808" s="163">
        <f t="shared" si="1214"/>
        <v>1</v>
      </c>
      <c r="S7808" s="161">
        <f t="shared" si="1215"/>
        <v>6000000</v>
      </c>
      <c r="T7808" s="162">
        <f t="shared" si="1216"/>
        <v>204.29847846556308</v>
      </c>
      <c r="U7808" s="162">
        <f t="shared" si="1217"/>
        <v>133.60678624047341</v>
      </c>
      <c r="V7808" s="163">
        <f t="shared" si="1218"/>
        <v>1</v>
      </c>
      <c r="W7808" s="164">
        <f t="shared" si="1219"/>
        <v>303409314.57871205</v>
      </c>
      <c r="X7808" s="164">
        <f t="shared" si="1220"/>
        <v>274150153.35053802</v>
      </c>
    </row>
    <row r="7809" spans="10:24" x14ac:dyDescent="0.25">
      <c r="J7809">
        <v>7806</v>
      </c>
      <c r="K7809" s="43">
        <v>0.453750453353298</v>
      </c>
      <c r="L7809">
        <v>0.65532390406199292</v>
      </c>
      <c r="M7809">
        <v>0.3656887681231058</v>
      </c>
      <c r="N7809" s="44">
        <v>0.97690090492280091</v>
      </c>
      <c r="O7809" s="161">
        <f t="shared" si="1211"/>
        <v>5000000</v>
      </c>
      <c r="P7809" s="162">
        <f t="shared" si="1212"/>
        <v>185.99601519344017</v>
      </c>
      <c r="Q7809" s="162">
        <f t="shared" si="1213"/>
        <v>128.13412643622561</v>
      </c>
      <c r="R7809" s="163">
        <f t="shared" si="1214"/>
        <v>1</v>
      </c>
      <c r="S7809" s="161">
        <f t="shared" si="1215"/>
        <v>6000000</v>
      </c>
      <c r="T7809" s="162">
        <f t="shared" si="1216"/>
        <v>191.99867173114671</v>
      </c>
      <c r="U7809" s="162">
        <f t="shared" si="1217"/>
        <v>121.56706321811281</v>
      </c>
      <c r="V7809" s="163">
        <f t="shared" si="1218"/>
        <v>1</v>
      </c>
      <c r="W7809" s="164">
        <f t="shared" si="1219"/>
        <v>239309443.78607279</v>
      </c>
      <c r="X7809" s="164">
        <f t="shared" si="1220"/>
        <v>272589651.07820344</v>
      </c>
    </row>
    <row r="7810" spans="10:24" x14ac:dyDescent="0.25">
      <c r="J7810">
        <v>7807</v>
      </c>
      <c r="K7810" s="43">
        <v>0.68212454921470589</v>
      </c>
      <c r="L7810">
        <v>0.88729233685356967</v>
      </c>
      <c r="M7810">
        <v>0.79035559020336954</v>
      </c>
      <c r="N7810" s="44">
        <v>0.39887435212990996</v>
      </c>
      <c r="O7810" s="161">
        <f t="shared" si="1211"/>
        <v>6000000</v>
      </c>
      <c r="P7810" s="162">
        <f t="shared" si="1212"/>
        <v>198.18380373316117</v>
      </c>
      <c r="Q7810" s="162">
        <f t="shared" si="1213"/>
        <v>151.15311374895381</v>
      </c>
      <c r="R7810" s="163">
        <f t="shared" si="1214"/>
        <v>1</v>
      </c>
      <c r="S7810" s="161">
        <f t="shared" si="1215"/>
        <v>7000000</v>
      </c>
      <c r="T7810" s="162">
        <f t="shared" si="1216"/>
        <v>196.06126791105373</v>
      </c>
      <c r="U7810" s="162">
        <f t="shared" si="1217"/>
        <v>133.07655687447689</v>
      </c>
      <c r="V7810" s="163">
        <f t="shared" si="1218"/>
        <v>1</v>
      </c>
      <c r="W7810" s="164">
        <f t="shared" si="1219"/>
        <v>232184139.90524411</v>
      </c>
      <c r="X7810" s="164">
        <f t="shared" si="1220"/>
        <v>290892977.25603789</v>
      </c>
    </row>
    <row r="7811" spans="10:24" x14ac:dyDescent="0.25">
      <c r="J7811">
        <v>7808</v>
      </c>
      <c r="K7811" s="43">
        <v>3.4264683046961064E-2</v>
      </c>
      <c r="L7811">
        <v>0.59445691877735307</v>
      </c>
      <c r="M7811">
        <v>4.4545950155459479E-2</v>
      </c>
      <c r="N7811" s="44">
        <v>0.73452480192818692</v>
      </c>
      <c r="O7811" s="161">
        <f t="shared" si="1211"/>
        <v>1000000</v>
      </c>
      <c r="P7811" s="162">
        <f t="shared" si="1212"/>
        <v>183.58537567474499</v>
      </c>
      <c r="Q7811" s="162">
        <f t="shared" si="1213"/>
        <v>100.99584981678554</v>
      </c>
      <c r="R7811" s="163">
        <f t="shared" si="1214"/>
        <v>1</v>
      </c>
      <c r="S7811" s="161">
        <f t="shared" si="1215"/>
        <v>1000000</v>
      </c>
      <c r="T7811" s="162">
        <f t="shared" si="1216"/>
        <v>191.19512522491499</v>
      </c>
      <c r="U7811" s="162">
        <f t="shared" si="1217"/>
        <v>107.99792490839278</v>
      </c>
      <c r="V7811" s="163">
        <f t="shared" si="1218"/>
        <v>1</v>
      </c>
      <c r="W7811" s="164">
        <f t="shared" si="1219"/>
        <v>32589525.857959464</v>
      </c>
      <c r="X7811" s="164">
        <f t="shared" si="1220"/>
        <v>-66802799.683477789</v>
      </c>
    </row>
    <row r="7812" spans="10:24" x14ac:dyDescent="0.25">
      <c r="J7812">
        <v>7809</v>
      </c>
      <c r="K7812" s="43">
        <v>0.24234515009104174</v>
      </c>
      <c r="L7812">
        <v>0.36616925512972653</v>
      </c>
      <c r="M7812">
        <v>0.26649498115532033</v>
      </c>
      <c r="N7812" s="44">
        <v>0.72181731956316086</v>
      </c>
      <c r="O7812" s="161">
        <f t="shared" si="1211"/>
        <v>2000000</v>
      </c>
      <c r="P7812" s="162">
        <f t="shared" si="1212"/>
        <v>174.86975320201927</v>
      </c>
      <c r="Q7812" s="162">
        <f t="shared" si="1213"/>
        <v>122.53103387448402</v>
      </c>
      <c r="R7812" s="163">
        <f t="shared" si="1214"/>
        <v>1</v>
      </c>
      <c r="S7812" s="161">
        <f t="shared" si="1215"/>
        <v>5000000</v>
      </c>
      <c r="T7812" s="162">
        <f t="shared" si="1216"/>
        <v>188.28991773400642</v>
      </c>
      <c r="U7812" s="162">
        <f t="shared" si="1217"/>
        <v>118.76551693724201</v>
      </c>
      <c r="V7812" s="163">
        <f t="shared" si="1218"/>
        <v>1</v>
      </c>
      <c r="W7812" s="164">
        <f t="shared" si="1219"/>
        <v>54677438.655070484</v>
      </c>
      <c r="X7812" s="164">
        <f t="shared" si="1220"/>
        <v>197622003.98382205</v>
      </c>
    </row>
    <row r="7813" spans="10:24" x14ac:dyDescent="0.25">
      <c r="J7813">
        <v>7810</v>
      </c>
      <c r="K7813" s="43">
        <v>0.88050989334346397</v>
      </c>
      <c r="L7813">
        <v>0.13668603917627653</v>
      </c>
      <c r="M7813">
        <v>0.31835916860651947</v>
      </c>
      <c r="N7813" s="44">
        <v>0.45318279654743232</v>
      </c>
      <c r="O7813" s="161">
        <f t="shared" ref="O7813:O7876" si="1221">VLOOKUP(K7813,$E$5:$H$10,4)</f>
        <v>7000000</v>
      </c>
      <c r="P7813" s="162">
        <f t="shared" ref="P7813:P7876" si="1222">_xlfn.NORM.INV(L7813,$E$12,$E$13)</f>
        <v>163.57004963564515</v>
      </c>
      <c r="Q7813" s="162">
        <f t="shared" ref="Q7813:Q7876" si="1223">_xlfn.NORM.INV(M7813,$E$15,$E$16)</f>
        <v>125.55415880678439</v>
      </c>
      <c r="R7813" s="163">
        <f t="shared" ref="R7813:R7876" si="1224">VLOOKUP(N7813,$E$19:$H$21,4)</f>
        <v>1</v>
      </c>
      <c r="S7813" s="161">
        <f t="shared" ref="S7813:S7876" si="1225">VLOOKUP(K7813,$G$5:$H$10,2)</f>
        <v>7000000</v>
      </c>
      <c r="T7813" s="162">
        <f t="shared" ref="T7813:T7876" si="1226">_xlfn.NORM.INV(L7813,$G$12,$G$13)</f>
        <v>184.5233498785484</v>
      </c>
      <c r="U7813" s="162">
        <f t="shared" ref="U7813:U7876" si="1227">_xlfn.NORM.INV(M7813,$G$15,$G$16)</f>
        <v>120.27707940339219</v>
      </c>
      <c r="V7813" s="163">
        <f t="shared" ref="V7813:V7876" si="1228">VLOOKUP(N7813,$G$19:$H$21,2)</f>
        <v>1</v>
      </c>
      <c r="W7813" s="164">
        <f t="shared" ref="W7813:W7876" si="1229">O7813*(P7813-Q7813)*R7813-$D$23-$D$24</f>
        <v>216111235.80202535</v>
      </c>
      <c r="X7813" s="164">
        <f t="shared" ref="X7813:X7876" si="1230">S7813*(T7813-U7813)*V7813-$F$23-$F$24</f>
        <v>299723893.32609344</v>
      </c>
    </row>
    <row r="7814" spans="10:24" x14ac:dyDescent="0.25">
      <c r="J7814">
        <v>7811</v>
      </c>
      <c r="K7814" s="43">
        <v>0.94257180096728732</v>
      </c>
      <c r="L7814">
        <v>0.79940641531661816</v>
      </c>
      <c r="M7814">
        <v>0.71330660944048052</v>
      </c>
      <c r="N7814" s="44">
        <v>0.75221727732507782</v>
      </c>
      <c r="O7814" s="161">
        <f t="shared" si="1221"/>
        <v>7000000</v>
      </c>
      <c r="P7814" s="162">
        <f t="shared" si="1222"/>
        <v>192.59254331705344</v>
      </c>
      <c r="Q7814" s="162">
        <f t="shared" si="1223"/>
        <v>146.26141285653455</v>
      </c>
      <c r="R7814" s="163">
        <f t="shared" si="1224"/>
        <v>1</v>
      </c>
      <c r="S7814" s="161">
        <f t="shared" si="1225"/>
        <v>9000000</v>
      </c>
      <c r="T7814" s="162">
        <f t="shared" si="1226"/>
        <v>194.19751443901782</v>
      </c>
      <c r="U7814" s="162">
        <f t="shared" si="1227"/>
        <v>130.63070642826727</v>
      </c>
      <c r="V7814" s="163">
        <f t="shared" si="1228"/>
        <v>1</v>
      </c>
      <c r="W7814" s="164">
        <f t="shared" si="1229"/>
        <v>274317913.22363222</v>
      </c>
      <c r="X7814" s="164">
        <f t="shared" si="1230"/>
        <v>422101272.09675491</v>
      </c>
    </row>
    <row r="7815" spans="10:24" x14ac:dyDescent="0.25">
      <c r="J7815">
        <v>7812</v>
      </c>
      <c r="K7815" s="43">
        <v>0.96694421431771738</v>
      </c>
      <c r="L7815">
        <v>0.92195434466366788</v>
      </c>
      <c r="M7815">
        <v>0.69823362616972406</v>
      </c>
      <c r="N7815" s="44">
        <v>0.51167526787682127</v>
      </c>
      <c r="O7815" s="161">
        <f t="shared" si="1221"/>
        <v>9000000</v>
      </c>
      <c r="P7815" s="162">
        <f t="shared" si="1222"/>
        <v>201.27511095402437</v>
      </c>
      <c r="Q7815" s="162">
        <f t="shared" si="1223"/>
        <v>145.3865394379963</v>
      </c>
      <c r="R7815" s="163">
        <f t="shared" si="1224"/>
        <v>1</v>
      </c>
      <c r="S7815" s="161">
        <f t="shared" si="1225"/>
        <v>9000000</v>
      </c>
      <c r="T7815" s="162">
        <f t="shared" si="1226"/>
        <v>197.09170365134145</v>
      </c>
      <c r="U7815" s="162">
        <f t="shared" si="1227"/>
        <v>130.19326971899815</v>
      </c>
      <c r="V7815" s="163">
        <f t="shared" si="1228"/>
        <v>1</v>
      </c>
      <c r="W7815" s="164">
        <f t="shared" si="1229"/>
        <v>452997143.6442526</v>
      </c>
      <c r="X7815" s="164">
        <f t="shared" si="1230"/>
        <v>452085905.39108968</v>
      </c>
    </row>
    <row r="7816" spans="10:24" x14ac:dyDescent="0.25">
      <c r="J7816">
        <v>7813</v>
      </c>
      <c r="K7816" s="43">
        <v>0.83904643115924971</v>
      </c>
      <c r="L7816">
        <v>0.9020332779688035</v>
      </c>
      <c r="M7816">
        <v>0.31227860646276151</v>
      </c>
      <c r="N7816" s="44">
        <v>0.14881431825087976</v>
      </c>
      <c r="O7816" s="161">
        <f t="shared" si="1221"/>
        <v>7000000</v>
      </c>
      <c r="P7816" s="162">
        <f t="shared" si="1222"/>
        <v>199.39836664625565</v>
      </c>
      <c r="Q7816" s="162">
        <f t="shared" si="1223"/>
        <v>125.21196261411416</v>
      </c>
      <c r="R7816" s="163">
        <f t="shared" si="1224"/>
        <v>1</v>
      </c>
      <c r="S7816" s="161">
        <f t="shared" si="1225"/>
        <v>7000000</v>
      </c>
      <c r="T7816" s="162">
        <f t="shared" si="1226"/>
        <v>196.46612221541855</v>
      </c>
      <c r="U7816" s="162">
        <f t="shared" si="1227"/>
        <v>120.10598130705708</v>
      </c>
      <c r="V7816" s="163">
        <f t="shared" si="1228"/>
        <v>0.9</v>
      </c>
      <c r="W7816" s="164">
        <f t="shared" si="1229"/>
        <v>469304828.22499049</v>
      </c>
      <c r="X7816" s="164">
        <f t="shared" si="1230"/>
        <v>331068887.72267729</v>
      </c>
    </row>
    <row r="7817" spans="10:24" x14ac:dyDescent="0.25">
      <c r="J7817">
        <v>7814</v>
      </c>
      <c r="K7817" s="43">
        <v>9.8663891188113251E-2</v>
      </c>
      <c r="L7817">
        <v>0.58227270388181707</v>
      </c>
      <c r="M7817">
        <v>0.69802878155371739</v>
      </c>
      <c r="N7817" s="44">
        <v>0.9269236589790284</v>
      </c>
      <c r="O7817" s="161">
        <f t="shared" si="1221"/>
        <v>2000000</v>
      </c>
      <c r="P7817" s="162">
        <f t="shared" si="1222"/>
        <v>183.11566569165026</v>
      </c>
      <c r="Q7817" s="162">
        <f t="shared" si="1223"/>
        <v>145.37478929981958</v>
      </c>
      <c r="R7817" s="163">
        <f t="shared" si="1224"/>
        <v>1</v>
      </c>
      <c r="S7817" s="161">
        <f t="shared" si="1225"/>
        <v>2000000</v>
      </c>
      <c r="T7817" s="162">
        <f t="shared" si="1226"/>
        <v>191.03855523055009</v>
      </c>
      <c r="U7817" s="162">
        <f t="shared" si="1227"/>
        <v>130.18739464990978</v>
      </c>
      <c r="V7817" s="163">
        <f t="shared" si="1228"/>
        <v>1</v>
      </c>
      <c r="W7817" s="164">
        <f t="shared" si="1229"/>
        <v>25481752.783661366</v>
      </c>
      <c r="X7817" s="164">
        <f t="shared" si="1230"/>
        <v>-28297678.838719383</v>
      </c>
    </row>
    <row r="7818" spans="10:24" x14ac:dyDescent="0.25">
      <c r="J7818">
        <v>7815</v>
      </c>
      <c r="K7818" s="43">
        <v>0.92154251853455138</v>
      </c>
      <c r="L7818">
        <v>0.47187800633107768</v>
      </c>
      <c r="M7818">
        <v>0.5734971858444855</v>
      </c>
      <c r="N7818" s="44">
        <v>0.34990600355308454</v>
      </c>
      <c r="O7818" s="161">
        <f t="shared" si="1221"/>
        <v>7000000</v>
      </c>
      <c r="P7818" s="162">
        <f t="shared" si="1222"/>
        <v>178.94175202127965</v>
      </c>
      <c r="Q7818" s="162">
        <f t="shared" si="1223"/>
        <v>138.70569679423727</v>
      </c>
      <c r="R7818" s="163">
        <f t="shared" si="1224"/>
        <v>1</v>
      </c>
      <c r="S7818" s="161">
        <f t="shared" si="1225"/>
        <v>9000000</v>
      </c>
      <c r="T7818" s="162">
        <f t="shared" si="1226"/>
        <v>189.64725067375988</v>
      </c>
      <c r="U7818" s="162">
        <f t="shared" si="1227"/>
        <v>126.85284839711863</v>
      </c>
      <c r="V7818" s="163">
        <f t="shared" si="1228"/>
        <v>1</v>
      </c>
      <c r="W7818" s="164">
        <f t="shared" si="1229"/>
        <v>231652386.5892967</v>
      </c>
      <c r="X7818" s="164">
        <f t="shared" si="1230"/>
        <v>415149620.48977125</v>
      </c>
    </row>
    <row r="7819" spans="10:24" x14ac:dyDescent="0.25">
      <c r="J7819">
        <v>7816</v>
      </c>
      <c r="K7819" s="43">
        <v>0.30082632642984297</v>
      </c>
      <c r="L7819">
        <v>0.15769374588578977</v>
      </c>
      <c r="M7819">
        <v>0.59772587342423844</v>
      </c>
      <c r="N7819" s="44">
        <v>0.69109757761918611</v>
      </c>
      <c r="O7819" s="161">
        <f t="shared" si="1221"/>
        <v>5000000</v>
      </c>
      <c r="P7819" s="162">
        <f t="shared" si="1222"/>
        <v>164.94027628620069</v>
      </c>
      <c r="Q7819" s="162">
        <f t="shared" si="1223"/>
        <v>139.94930315496768</v>
      </c>
      <c r="R7819" s="163">
        <f t="shared" si="1224"/>
        <v>1</v>
      </c>
      <c r="S7819" s="161">
        <f t="shared" si="1225"/>
        <v>6000000</v>
      </c>
      <c r="T7819" s="162">
        <f t="shared" si="1226"/>
        <v>184.98009209540024</v>
      </c>
      <c r="U7819" s="162">
        <f t="shared" si="1227"/>
        <v>127.47465157748384</v>
      </c>
      <c r="V7819" s="163">
        <f t="shared" si="1228"/>
        <v>1</v>
      </c>
      <c r="W7819" s="164">
        <f t="shared" si="1229"/>
        <v>74954865.656165034</v>
      </c>
      <c r="X7819" s="164">
        <f t="shared" si="1230"/>
        <v>195032643.10749841</v>
      </c>
    </row>
    <row r="7820" spans="10:24" x14ac:dyDescent="0.25">
      <c r="J7820">
        <v>7817</v>
      </c>
      <c r="K7820" s="43">
        <v>0.35441400656484789</v>
      </c>
      <c r="L7820">
        <v>0.90046366513950593</v>
      </c>
      <c r="M7820">
        <v>0.57794209742361213</v>
      </c>
      <c r="N7820" s="44">
        <v>0.13031871185699517</v>
      </c>
      <c r="O7820" s="161">
        <f t="shared" si="1221"/>
        <v>5000000</v>
      </c>
      <c r="P7820" s="162">
        <f t="shared" si="1222"/>
        <v>199.26297064752288</v>
      </c>
      <c r="Q7820" s="162">
        <f t="shared" si="1223"/>
        <v>138.93263289363458</v>
      </c>
      <c r="R7820" s="163">
        <f t="shared" si="1224"/>
        <v>1</v>
      </c>
      <c r="S7820" s="161">
        <f t="shared" si="1225"/>
        <v>6000000</v>
      </c>
      <c r="T7820" s="162">
        <f t="shared" si="1226"/>
        <v>196.42099021584096</v>
      </c>
      <c r="U7820" s="162">
        <f t="shared" si="1227"/>
        <v>126.96631644681729</v>
      </c>
      <c r="V7820" s="163">
        <f t="shared" si="1228"/>
        <v>0.9</v>
      </c>
      <c r="W7820" s="164">
        <f t="shared" si="1229"/>
        <v>251651688.76944149</v>
      </c>
      <c r="X7820" s="164">
        <f t="shared" si="1230"/>
        <v>225055238.35272783</v>
      </c>
    </row>
    <row r="7821" spans="10:24" x14ac:dyDescent="0.25">
      <c r="J7821">
        <v>7818</v>
      </c>
      <c r="K7821" s="43">
        <v>0.63821686197725891</v>
      </c>
      <c r="L7821">
        <v>5.5155948372151875E-2</v>
      </c>
      <c r="M7821">
        <v>0.40254085156545005</v>
      </c>
      <c r="N7821" s="44">
        <v>0.3149327895575309</v>
      </c>
      <c r="O7821" s="161">
        <f t="shared" si="1221"/>
        <v>6000000</v>
      </c>
      <c r="P7821" s="162">
        <f t="shared" si="1222"/>
        <v>156.04810768564559</v>
      </c>
      <c r="Q7821" s="162">
        <f t="shared" si="1223"/>
        <v>130.06448304299755</v>
      </c>
      <c r="R7821" s="163">
        <f t="shared" si="1224"/>
        <v>1</v>
      </c>
      <c r="S7821" s="161">
        <f t="shared" si="1225"/>
        <v>7000000</v>
      </c>
      <c r="T7821" s="162">
        <f t="shared" si="1226"/>
        <v>182.0160358952152</v>
      </c>
      <c r="U7821" s="162">
        <f t="shared" si="1227"/>
        <v>122.53224152149878</v>
      </c>
      <c r="V7821" s="163">
        <f t="shared" si="1228"/>
        <v>1</v>
      </c>
      <c r="W7821" s="164">
        <f t="shared" si="1229"/>
        <v>105901747.85588822</v>
      </c>
      <c r="X7821" s="164">
        <f t="shared" si="1230"/>
        <v>266386560.61601496</v>
      </c>
    </row>
    <row r="7822" spans="10:24" x14ac:dyDescent="0.25">
      <c r="J7822">
        <v>7819</v>
      </c>
      <c r="K7822" s="43">
        <v>0.2632029243563303</v>
      </c>
      <c r="L7822">
        <v>0.17764867343494939</v>
      </c>
      <c r="M7822">
        <v>0.96479538583928737</v>
      </c>
      <c r="N7822" s="44">
        <v>0.86274797206502019</v>
      </c>
      <c r="O7822" s="161">
        <f t="shared" si="1221"/>
        <v>2000000</v>
      </c>
      <c r="P7822" s="162">
        <f t="shared" si="1222"/>
        <v>166.13455485381382</v>
      </c>
      <c r="Q7822" s="162">
        <f t="shared" si="1223"/>
        <v>171.18537926093504</v>
      </c>
      <c r="R7822" s="163">
        <f t="shared" si="1224"/>
        <v>1</v>
      </c>
      <c r="S7822" s="161">
        <f t="shared" si="1225"/>
        <v>5000000</v>
      </c>
      <c r="T7822" s="162">
        <f t="shared" si="1226"/>
        <v>185.37818495127127</v>
      </c>
      <c r="U7822" s="162">
        <f t="shared" si="1227"/>
        <v>143.09268963046753</v>
      </c>
      <c r="V7822" s="163">
        <f t="shared" si="1228"/>
        <v>1</v>
      </c>
      <c r="W7822" s="164">
        <f t="shared" si="1229"/>
        <v>-60101648.814242423</v>
      </c>
      <c r="X7822" s="164">
        <f t="shared" si="1230"/>
        <v>61427476.604018658</v>
      </c>
    </row>
    <row r="7823" spans="10:24" x14ac:dyDescent="0.25">
      <c r="J7823">
        <v>7820</v>
      </c>
      <c r="K7823" s="43">
        <v>0.6154196223575894</v>
      </c>
      <c r="L7823">
        <v>0.88463279213843948</v>
      </c>
      <c r="M7823">
        <v>0.68798328579008206</v>
      </c>
      <c r="N7823" s="44">
        <v>0.32208143935394762</v>
      </c>
      <c r="O7823" s="161">
        <f t="shared" si="1221"/>
        <v>6000000</v>
      </c>
      <c r="P7823" s="162">
        <f t="shared" si="1222"/>
        <v>197.97703764929264</v>
      </c>
      <c r="Q7823" s="162">
        <f t="shared" si="1223"/>
        <v>144.80283975120037</v>
      </c>
      <c r="R7823" s="163">
        <f t="shared" si="1224"/>
        <v>1</v>
      </c>
      <c r="S7823" s="161">
        <f t="shared" si="1225"/>
        <v>7000000</v>
      </c>
      <c r="T7823" s="162">
        <f t="shared" si="1226"/>
        <v>195.99234588309756</v>
      </c>
      <c r="U7823" s="162">
        <f t="shared" si="1227"/>
        <v>129.9014198756002</v>
      </c>
      <c r="V7823" s="163">
        <f t="shared" si="1228"/>
        <v>1</v>
      </c>
      <c r="W7823" s="164">
        <f t="shared" si="1229"/>
        <v>269045187.38855362</v>
      </c>
      <c r="X7823" s="164">
        <f t="shared" si="1230"/>
        <v>312636482.05248153</v>
      </c>
    </row>
    <row r="7824" spans="10:24" x14ac:dyDescent="0.25">
      <c r="J7824">
        <v>7821</v>
      </c>
      <c r="K7824" s="43">
        <v>0.88818566260017018</v>
      </c>
      <c r="L7824">
        <v>0.61902387776281431</v>
      </c>
      <c r="M7824">
        <v>0.75875650048881238</v>
      </c>
      <c r="N7824" s="44">
        <v>0.80906635869974919</v>
      </c>
      <c r="O7824" s="161">
        <f t="shared" si="1221"/>
        <v>7000000</v>
      </c>
      <c r="P7824" s="162">
        <f t="shared" si="1222"/>
        <v>184.54377214444187</v>
      </c>
      <c r="Q7824" s="162">
        <f t="shared" si="1223"/>
        <v>149.04616340827522</v>
      </c>
      <c r="R7824" s="163">
        <f t="shared" si="1224"/>
        <v>1</v>
      </c>
      <c r="S7824" s="161">
        <f t="shared" si="1225"/>
        <v>7000000</v>
      </c>
      <c r="T7824" s="162">
        <f t="shared" si="1226"/>
        <v>191.51459071481395</v>
      </c>
      <c r="U7824" s="162">
        <f t="shared" si="1227"/>
        <v>132.02308170413761</v>
      </c>
      <c r="V7824" s="163">
        <f t="shared" si="1228"/>
        <v>1</v>
      </c>
      <c r="W7824" s="164">
        <f t="shared" si="1229"/>
        <v>198483261.15316659</v>
      </c>
      <c r="X7824" s="164">
        <f t="shared" si="1230"/>
        <v>266440563.07473439</v>
      </c>
    </row>
    <row r="7825" spans="10:24" x14ac:dyDescent="0.25">
      <c r="J7825">
        <v>7822</v>
      </c>
      <c r="K7825" s="43">
        <v>0.58424082348774986</v>
      </c>
      <c r="L7825">
        <v>0.9267715684094302</v>
      </c>
      <c r="M7825">
        <v>0.28912825914433482</v>
      </c>
      <c r="N7825" s="44">
        <v>0.99926720053353701</v>
      </c>
      <c r="O7825" s="161">
        <f t="shared" si="1221"/>
        <v>6000000</v>
      </c>
      <c r="P7825" s="162">
        <f t="shared" si="1222"/>
        <v>201.78241396132165</v>
      </c>
      <c r="Q7825" s="162">
        <f t="shared" si="1223"/>
        <v>123.8813359163036</v>
      </c>
      <c r="R7825" s="163">
        <f t="shared" si="1224"/>
        <v>1</v>
      </c>
      <c r="S7825" s="161">
        <f t="shared" si="1225"/>
        <v>6000000</v>
      </c>
      <c r="T7825" s="162">
        <f t="shared" si="1226"/>
        <v>197.26080465377387</v>
      </c>
      <c r="U7825" s="162">
        <f t="shared" si="1227"/>
        <v>119.44066795815179</v>
      </c>
      <c r="V7825" s="163">
        <f t="shared" si="1228"/>
        <v>1</v>
      </c>
      <c r="W7825" s="164">
        <f t="shared" si="1229"/>
        <v>417406468.27010834</v>
      </c>
      <c r="X7825" s="164">
        <f t="shared" si="1230"/>
        <v>316920820.17373252</v>
      </c>
    </row>
    <row r="7826" spans="10:24" x14ac:dyDescent="0.25">
      <c r="J7826">
        <v>7823</v>
      </c>
      <c r="K7826" s="43">
        <v>0.85906600093908947</v>
      </c>
      <c r="L7826">
        <v>0.57766151591825887</v>
      </c>
      <c r="M7826">
        <v>0.71965105053918488</v>
      </c>
      <c r="N7826" s="44">
        <v>0.54807352747306892</v>
      </c>
      <c r="O7826" s="161">
        <f t="shared" si="1221"/>
        <v>7000000</v>
      </c>
      <c r="P7826" s="162">
        <f t="shared" si="1222"/>
        <v>182.93871979345502</v>
      </c>
      <c r="Q7826" s="162">
        <f t="shared" si="1223"/>
        <v>146.63610406351697</v>
      </c>
      <c r="R7826" s="163">
        <f t="shared" si="1224"/>
        <v>1</v>
      </c>
      <c r="S7826" s="161">
        <f t="shared" si="1225"/>
        <v>7000000</v>
      </c>
      <c r="T7826" s="162">
        <f t="shared" si="1226"/>
        <v>190.979573264485</v>
      </c>
      <c r="U7826" s="162">
        <f t="shared" si="1227"/>
        <v>130.8180520317585</v>
      </c>
      <c r="V7826" s="163">
        <f t="shared" si="1228"/>
        <v>1</v>
      </c>
      <c r="W7826" s="164">
        <f t="shared" si="1229"/>
        <v>204118310.10956639</v>
      </c>
      <c r="X7826" s="164">
        <f t="shared" si="1230"/>
        <v>271130648.62908548</v>
      </c>
    </row>
    <row r="7827" spans="10:24" x14ac:dyDescent="0.25">
      <c r="J7827">
        <v>7824</v>
      </c>
      <c r="K7827" s="43">
        <v>0.67068860654384055</v>
      </c>
      <c r="L7827">
        <v>0.88891985080835167</v>
      </c>
      <c r="M7827">
        <v>0.15443530674934358</v>
      </c>
      <c r="N7827" s="44">
        <v>0.48861712344314623</v>
      </c>
      <c r="O7827" s="161">
        <f t="shared" si="1221"/>
        <v>6000000</v>
      </c>
      <c r="P7827" s="162">
        <f t="shared" si="1222"/>
        <v>198.3120576463962</v>
      </c>
      <c r="Q7827" s="162">
        <f t="shared" si="1223"/>
        <v>114.64810626855784</v>
      </c>
      <c r="R7827" s="163">
        <f t="shared" si="1224"/>
        <v>1</v>
      </c>
      <c r="S7827" s="161">
        <f t="shared" si="1225"/>
        <v>7000000</v>
      </c>
      <c r="T7827" s="162">
        <f t="shared" si="1226"/>
        <v>196.1040192154654</v>
      </c>
      <c r="U7827" s="162">
        <f t="shared" si="1227"/>
        <v>114.82405313427893</v>
      </c>
      <c r="V7827" s="163">
        <f t="shared" si="1228"/>
        <v>1</v>
      </c>
      <c r="W7827" s="164">
        <f t="shared" si="1229"/>
        <v>451983708.26703018</v>
      </c>
      <c r="X7827" s="164">
        <f t="shared" si="1230"/>
        <v>418959762.56830525</v>
      </c>
    </row>
    <row r="7828" spans="10:24" x14ac:dyDescent="0.25">
      <c r="J7828">
        <v>7825</v>
      </c>
      <c r="K7828" s="43">
        <v>0.24119109401844829</v>
      </c>
      <c r="L7828">
        <v>0.22750972553594107</v>
      </c>
      <c r="M7828">
        <v>0.58206328483051817</v>
      </c>
      <c r="N7828" s="44">
        <v>0.56530991113443463</v>
      </c>
      <c r="O7828" s="161">
        <f t="shared" si="1221"/>
        <v>2000000</v>
      </c>
      <c r="P7828" s="162">
        <f t="shared" si="1222"/>
        <v>168.79390385529402</v>
      </c>
      <c r="Q7828" s="162">
        <f t="shared" si="1223"/>
        <v>139.14349386686558</v>
      </c>
      <c r="R7828" s="163">
        <f t="shared" si="1224"/>
        <v>1</v>
      </c>
      <c r="S7828" s="161">
        <f t="shared" si="1225"/>
        <v>5000000</v>
      </c>
      <c r="T7828" s="162">
        <f t="shared" si="1226"/>
        <v>186.26463461843133</v>
      </c>
      <c r="U7828" s="162">
        <f t="shared" si="1227"/>
        <v>127.07174693343279</v>
      </c>
      <c r="V7828" s="163">
        <f t="shared" si="1228"/>
        <v>1</v>
      </c>
      <c r="W7828" s="164">
        <f t="shared" si="1229"/>
        <v>9300819.9768568724</v>
      </c>
      <c r="X7828" s="164">
        <f t="shared" si="1230"/>
        <v>145964438.42499268</v>
      </c>
    </row>
    <row r="7829" spans="10:24" x14ac:dyDescent="0.25">
      <c r="J7829">
        <v>7826</v>
      </c>
      <c r="K7829" s="43">
        <v>9.367686673516129E-2</v>
      </c>
      <c r="L7829">
        <v>0.41932784904494036</v>
      </c>
      <c r="M7829">
        <v>0.54965884377845764</v>
      </c>
      <c r="N7829" s="44">
        <v>0.17713773371908759</v>
      </c>
      <c r="O7829" s="161">
        <f t="shared" si="1221"/>
        <v>2000000</v>
      </c>
      <c r="P7829" s="162">
        <f t="shared" si="1222"/>
        <v>176.94580048300878</v>
      </c>
      <c r="Q7829" s="162">
        <f t="shared" si="1223"/>
        <v>137.49598926227173</v>
      </c>
      <c r="R7829" s="163">
        <f t="shared" si="1224"/>
        <v>1</v>
      </c>
      <c r="S7829" s="161">
        <f t="shared" si="1225"/>
        <v>2000000</v>
      </c>
      <c r="T7829" s="162">
        <f t="shared" si="1226"/>
        <v>188.98193349433626</v>
      </c>
      <c r="U7829" s="162">
        <f t="shared" si="1227"/>
        <v>126.24799463113587</v>
      </c>
      <c r="V7829" s="163">
        <f t="shared" si="1228"/>
        <v>0.9</v>
      </c>
      <c r="W7829" s="164">
        <f t="shared" si="1229"/>
        <v>28899622.441474095</v>
      </c>
      <c r="X7829" s="164">
        <f t="shared" si="1230"/>
        <v>-37078910.046239287</v>
      </c>
    </row>
    <row r="7830" spans="10:24" x14ac:dyDescent="0.25">
      <c r="J7830">
        <v>7827</v>
      </c>
      <c r="K7830" s="43">
        <v>0.26343477567502727</v>
      </c>
      <c r="L7830">
        <v>0.54025359936620798</v>
      </c>
      <c r="M7830">
        <v>0.98001493664728412</v>
      </c>
      <c r="N7830" s="44">
        <v>0.87493164151085057</v>
      </c>
      <c r="O7830" s="161">
        <f t="shared" si="1221"/>
        <v>2000000</v>
      </c>
      <c r="P7830" s="162">
        <f t="shared" si="1222"/>
        <v>181.5160895178137</v>
      </c>
      <c r="Q7830" s="162">
        <f t="shared" si="1223"/>
        <v>176.08115002447136</v>
      </c>
      <c r="R7830" s="163">
        <f t="shared" si="1224"/>
        <v>1</v>
      </c>
      <c r="S7830" s="161">
        <f t="shared" si="1225"/>
        <v>5000000</v>
      </c>
      <c r="T7830" s="162">
        <f t="shared" si="1226"/>
        <v>190.50536317260458</v>
      </c>
      <c r="U7830" s="162">
        <f t="shared" si="1227"/>
        <v>145.54057501223568</v>
      </c>
      <c r="V7830" s="163">
        <f t="shared" si="1228"/>
        <v>1</v>
      </c>
      <c r="W7830" s="164">
        <f t="shared" si="1229"/>
        <v>-39130121.01331532</v>
      </c>
      <c r="X7830" s="164">
        <f t="shared" si="1230"/>
        <v>74823940.801844478</v>
      </c>
    </row>
    <row r="7831" spans="10:24" x14ac:dyDescent="0.25">
      <c r="J7831">
        <v>7828</v>
      </c>
      <c r="K7831" s="43">
        <v>0.51048386914661914</v>
      </c>
      <c r="L7831">
        <v>0.35825850778893931</v>
      </c>
      <c r="M7831">
        <v>0.3121408364778413</v>
      </c>
      <c r="N7831" s="44">
        <v>0.63168936862510838</v>
      </c>
      <c r="O7831" s="161">
        <f t="shared" si="1221"/>
        <v>5000000</v>
      </c>
      <c r="P7831" s="162">
        <f t="shared" si="1222"/>
        <v>174.5532355547081</v>
      </c>
      <c r="Q7831" s="162">
        <f t="shared" si="1223"/>
        <v>125.20417641027137</v>
      </c>
      <c r="R7831" s="163">
        <f t="shared" si="1224"/>
        <v>1</v>
      </c>
      <c r="S7831" s="161">
        <f t="shared" si="1225"/>
        <v>6000000</v>
      </c>
      <c r="T7831" s="162">
        <f t="shared" si="1226"/>
        <v>188.18441185156937</v>
      </c>
      <c r="U7831" s="162">
        <f t="shared" si="1227"/>
        <v>120.10208820513569</v>
      </c>
      <c r="V7831" s="163">
        <f t="shared" si="1228"/>
        <v>1</v>
      </c>
      <c r="W7831" s="164">
        <f t="shared" si="1229"/>
        <v>196745295.72218361</v>
      </c>
      <c r="X7831" s="164">
        <f t="shared" si="1230"/>
        <v>258493941.87860209</v>
      </c>
    </row>
    <row r="7832" spans="10:24" x14ac:dyDescent="0.25">
      <c r="J7832">
        <v>7829</v>
      </c>
      <c r="K7832" s="43">
        <v>0.52545068230902925</v>
      </c>
      <c r="L7832">
        <v>0.47118500902624205</v>
      </c>
      <c r="M7832">
        <v>0.17684076862996201</v>
      </c>
      <c r="N7832" s="44">
        <v>4.2003159627007736E-2</v>
      </c>
      <c r="O7832" s="161">
        <f t="shared" si="1221"/>
        <v>5000000</v>
      </c>
      <c r="P7832" s="162">
        <f t="shared" si="1222"/>
        <v>178.91562917823308</v>
      </c>
      <c r="Q7832" s="162">
        <f t="shared" si="1223"/>
        <v>116.4505605501987</v>
      </c>
      <c r="R7832" s="163">
        <f t="shared" si="1224"/>
        <v>1</v>
      </c>
      <c r="S7832" s="161">
        <f t="shared" si="1225"/>
        <v>6000000</v>
      </c>
      <c r="T7832" s="162">
        <f t="shared" si="1226"/>
        <v>189.63854305941103</v>
      </c>
      <c r="U7832" s="162">
        <f t="shared" si="1227"/>
        <v>115.72528027509935</v>
      </c>
      <c r="V7832" s="163">
        <f t="shared" si="1228"/>
        <v>0.9</v>
      </c>
      <c r="W7832" s="164">
        <f t="shared" si="1229"/>
        <v>262325343.14017189</v>
      </c>
      <c r="X7832" s="164">
        <f t="shared" si="1230"/>
        <v>249131619.03528309</v>
      </c>
    </row>
    <row r="7833" spans="10:24" x14ac:dyDescent="0.25">
      <c r="J7833">
        <v>7830</v>
      </c>
      <c r="K7833" s="43">
        <v>0.50661201451057858</v>
      </c>
      <c r="L7833">
        <v>0.86546348952021046</v>
      </c>
      <c r="M7833">
        <v>0.30355912854562217</v>
      </c>
      <c r="N7833" s="44">
        <v>0.72177796407746342</v>
      </c>
      <c r="O7833" s="161">
        <f t="shared" si="1221"/>
        <v>5000000</v>
      </c>
      <c r="P7833" s="162">
        <f t="shared" si="1222"/>
        <v>196.5779970886249</v>
      </c>
      <c r="Q7833" s="162">
        <f t="shared" si="1223"/>
        <v>124.71617420957527</v>
      </c>
      <c r="R7833" s="163">
        <f t="shared" si="1224"/>
        <v>1</v>
      </c>
      <c r="S7833" s="161">
        <f t="shared" si="1225"/>
        <v>6000000</v>
      </c>
      <c r="T7833" s="162">
        <f t="shared" si="1226"/>
        <v>195.52599902954165</v>
      </c>
      <c r="U7833" s="162">
        <f t="shared" si="1227"/>
        <v>119.85808710478763</v>
      </c>
      <c r="V7833" s="163">
        <f t="shared" si="1228"/>
        <v>1</v>
      </c>
      <c r="W7833" s="164">
        <f t="shared" si="1229"/>
        <v>309309114.39524812</v>
      </c>
      <c r="X7833" s="164">
        <f t="shared" si="1230"/>
        <v>304007471.54852414</v>
      </c>
    </row>
    <row r="7834" spans="10:24" x14ac:dyDescent="0.25">
      <c r="J7834">
        <v>7831</v>
      </c>
      <c r="K7834" s="43">
        <v>0.29405920355864257</v>
      </c>
      <c r="L7834">
        <v>0.21658752206339471</v>
      </c>
      <c r="M7834">
        <v>0.34123781181947699</v>
      </c>
      <c r="N7834" s="44">
        <v>0.27802518788457031</v>
      </c>
      <c r="O7834" s="161">
        <f t="shared" si="1221"/>
        <v>2000000</v>
      </c>
      <c r="P7834" s="162">
        <f t="shared" si="1222"/>
        <v>168.24344908363076</v>
      </c>
      <c r="Q7834" s="162">
        <f t="shared" si="1223"/>
        <v>126.81825475370646</v>
      </c>
      <c r="R7834" s="163">
        <f t="shared" si="1224"/>
        <v>1</v>
      </c>
      <c r="S7834" s="161">
        <f t="shared" si="1225"/>
        <v>5000000</v>
      </c>
      <c r="T7834" s="162">
        <f t="shared" si="1226"/>
        <v>186.0811496945436</v>
      </c>
      <c r="U7834" s="162">
        <f t="shared" si="1227"/>
        <v>120.90912737685323</v>
      </c>
      <c r="V7834" s="163">
        <f t="shared" si="1228"/>
        <v>1</v>
      </c>
      <c r="W7834" s="164">
        <f t="shared" si="1229"/>
        <v>32850388.659848616</v>
      </c>
      <c r="X7834" s="164">
        <f t="shared" si="1230"/>
        <v>175860111.5884518</v>
      </c>
    </row>
    <row r="7835" spans="10:24" x14ac:dyDescent="0.25">
      <c r="J7835">
        <v>7832</v>
      </c>
      <c r="K7835" s="43">
        <v>0.71965540399078298</v>
      </c>
      <c r="L7835">
        <v>0.91629717677596512</v>
      </c>
      <c r="M7835">
        <v>0.40872678029765486</v>
      </c>
      <c r="N7835" s="44">
        <v>0.34289290024385399</v>
      </c>
      <c r="O7835" s="161">
        <f t="shared" si="1221"/>
        <v>6000000</v>
      </c>
      <c r="P7835" s="162">
        <f t="shared" si="1222"/>
        <v>200.70882139641301</v>
      </c>
      <c r="Q7835" s="162">
        <f t="shared" si="1223"/>
        <v>130.38357213590348</v>
      </c>
      <c r="R7835" s="163">
        <f t="shared" si="1224"/>
        <v>1</v>
      </c>
      <c r="S7835" s="161">
        <f t="shared" si="1225"/>
        <v>7000000</v>
      </c>
      <c r="T7835" s="162">
        <f t="shared" si="1226"/>
        <v>196.902940465471</v>
      </c>
      <c r="U7835" s="162">
        <f t="shared" si="1227"/>
        <v>122.69178606795174</v>
      </c>
      <c r="V7835" s="163">
        <f t="shared" si="1228"/>
        <v>1</v>
      </c>
      <c r="W7835" s="164">
        <f t="shared" si="1229"/>
        <v>371951495.56305724</v>
      </c>
      <c r="X7835" s="164">
        <f t="shared" si="1230"/>
        <v>369478080.78263485</v>
      </c>
    </row>
    <row r="7836" spans="10:24" x14ac:dyDescent="0.25">
      <c r="J7836">
        <v>7833</v>
      </c>
      <c r="K7836" s="43">
        <v>0.58084547593416425</v>
      </c>
      <c r="L7836">
        <v>0.66866494803634613</v>
      </c>
      <c r="M7836">
        <v>0.33830145618909691</v>
      </c>
      <c r="N7836" s="44">
        <v>0.78663722112975876</v>
      </c>
      <c r="O7836" s="161">
        <f t="shared" si="1221"/>
        <v>6000000</v>
      </c>
      <c r="P7836" s="162">
        <f t="shared" si="1222"/>
        <v>186.54344503474667</v>
      </c>
      <c r="Q7836" s="162">
        <f t="shared" si="1223"/>
        <v>126.65793567095426</v>
      </c>
      <c r="R7836" s="163">
        <f t="shared" si="1224"/>
        <v>1</v>
      </c>
      <c r="S7836" s="161">
        <f t="shared" si="1225"/>
        <v>6000000</v>
      </c>
      <c r="T7836" s="162">
        <f t="shared" si="1226"/>
        <v>192.18114834491556</v>
      </c>
      <c r="U7836" s="162">
        <f t="shared" si="1227"/>
        <v>120.82896783547713</v>
      </c>
      <c r="V7836" s="163">
        <f t="shared" si="1228"/>
        <v>1</v>
      </c>
      <c r="W7836" s="164">
        <f t="shared" si="1229"/>
        <v>309313056.18275446</v>
      </c>
      <c r="X7836" s="164">
        <f t="shared" si="1230"/>
        <v>278113083.05663055</v>
      </c>
    </row>
    <row r="7837" spans="10:24" x14ac:dyDescent="0.25">
      <c r="J7837">
        <v>7834</v>
      </c>
      <c r="K7837" s="43">
        <v>0.29140841003103946</v>
      </c>
      <c r="L7837">
        <v>0.1040963610825939</v>
      </c>
      <c r="M7837">
        <v>0.94167312328731267</v>
      </c>
      <c r="N7837" s="44">
        <v>0.86174696084404256</v>
      </c>
      <c r="O7837" s="161">
        <f t="shared" si="1221"/>
        <v>2000000</v>
      </c>
      <c r="P7837" s="162">
        <f t="shared" si="1222"/>
        <v>161.12174193188369</v>
      </c>
      <c r="Q7837" s="162">
        <f t="shared" si="1223"/>
        <v>166.3795009412855</v>
      </c>
      <c r="R7837" s="163">
        <f t="shared" si="1224"/>
        <v>1</v>
      </c>
      <c r="S7837" s="161">
        <f t="shared" si="1225"/>
        <v>5000000</v>
      </c>
      <c r="T7837" s="162">
        <f t="shared" si="1226"/>
        <v>183.70724731062791</v>
      </c>
      <c r="U7837" s="162">
        <f t="shared" si="1227"/>
        <v>140.68975047064276</v>
      </c>
      <c r="V7837" s="163">
        <f t="shared" si="1228"/>
        <v>1</v>
      </c>
      <c r="W7837" s="164">
        <f t="shared" si="1229"/>
        <v>-60515518.018803619</v>
      </c>
      <c r="X7837" s="164">
        <f t="shared" si="1230"/>
        <v>65087484.199925721</v>
      </c>
    </row>
    <row r="7838" spans="10:24" x14ac:dyDescent="0.25">
      <c r="J7838">
        <v>7835</v>
      </c>
      <c r="K7838" s="43">
        <v>0.77468121349702945</v>
      </c>
      <c r="L7838">
        <v>0.83608523351048536</v>
      </c>
      <c r="M7838">
        <v>0.77030892414067909</v>
      </c>
      <c r="N7838" s="44">
        <v>0.33040321831820874</v>
      </c>
      <c r="O7838" s="161">
        <f t="shared" si="1221"/>
        <v>7000000</v>
      </c>
      <c r="P7838" s="162">
        <f t="shared" si="1222"/>
        <v>194.67742591274103</v>
      </c>
      <c r="Q7838" s="162">
        <f t="shared" si="1223"/>
        <v>149.79729214978624</v>
      </c>
      <c r="R7838" s="163">
        <f t="shared" si="1224"/>
        <v>1</v>
      </c>
      <c r="S7838" s="161">
        <f t="shared" si="1225"/>
        <v>7000000</v>
      </c>
      <c r="T7838" s="162">
        <f t="shared" si="1226"/>
        <v>194.892475304247</v>
      </c>
      <c r="U7838" s="162">
        <f t="shared" si="1227"/>
        <v>132.39864607489312</v>
      </c>
      <c r="V7838" s="163">
        <f t="shared" si="1228"/>
        <v>1</v>
      </c>
      <c r="W7838" s="164">
        <f t="shared" si="1229"/>
        <v>264160936.34068352</v>
      </c>
      <c r="X7838" s="164">
        <f t="shared" si="1230"/>
        <v>287456804.60547715</v>
      </c>
    </row>
    <row r="7839" spans="10:24" x14ac:dyDescent="0.25">
      <c r="J7839">
        <v>7836</v>
      </c>
      <c r="K7839" s="43">
        <v>0.8024614443604412</v>
      </c>
      <c r="L7839">
        <v>0.87972904703584687</v>
      </c>
      <c r="M7839">
        <v>0.75480361839801824</v>
      </c>
      <c r="N7839" s="44">
        <v>0.75155491739039837</v>
      </c>
      <c r="O7839" s="161">
        <f t="shared" si="1221"/>
        <v>7000000</v>
      </c>
      <c r="P7839" s="162">
        <f t="shared" si="1222"/>
        <v>197.60450066559622</v>
      </c>
      <c r="Q7839" s="162">
        <f t="shared" si="1223"/>
        <v>148.7936852977619</v>
      </c>
      <c r="R7839" s="163">
        <f t="shared" si="1224"/>
        <v>1</v>
      </c>
      <c r="S7839" s="161">
        <f t="shared" si="1225"/>
        <v>7000000</v>
      </c>
      <c r="T7839" s="162">
        <f t="shared" si="1226"/>
        <v>195.86816688853207</v>
      </c>
      <c r="U7839" s="162">
        <f t="shared" si="1227"/>
        <v>131.89684264888095</v>
      </c>
      <c r="V7839" s="163">
        <f t="shared" si="1228"/>
        <v>1</v>
      </c>
      <c r="W7839" s="164">
        <f t="shared" si="1229"/>
        <v>291675707.57484025</v>
      </c>
      <c r="X7839" s="164">
        <f t="shared" si="1230"/>
        <v>297799269.67755789</v>
      </c>
    </row>
    <row r="7840" spans="10:24" x14ac:dyDescent="0.25">
      <c r="J7840">
        <v>7837</v>
      </c>
      <c r="K7840" s="43">
        <v>0.59775193696798967</v>
      </c>
      <c r="L7840">
        <v>0.2167600814125068</v>
      </c>
      <c r="M7840">
        <v>0.91740339875924337</v>
      </c>
      <c r="N7840" s="44">
        <v>0.18777004066433078</v>
      </c>
      <c r="O7840" s="161">
        <f t="shared" si="1221"/>
        <v>6000000</v>
      </c>
      <c r="P7840" s="162">
        <f t="shared" si="1222"/>
        <v>168.25226793904571</v>
      </c>
      <c r="Q7840" s="162">
        <f t="shared" si="1223"/>
        <v>162.75631205175307</v>
      </c>
      <c r="R7840" s="163">
        <f t="shared" si="1224"/>
        <v>1</v>
      </c>
      <c r="S7840" s="161">
        <f t="shared" si="1225"/>
        <v>6000000</v>
      </c>
      <c r="T7840" s="162">
        <f t="shared" si="1226"/>
        <v>186.08408931301523</v>
      </c>
      <c r="U7840" s="162">
        <f t="shared" si="1227"/>
        <v>138.87815602587654</v>
      </c>
      <c r="V7840" s="163">
        <f t="shared" si="1228"/>
        <v>0.9</v>
      </c>
      <c r="W7840" s="164">
        <f t="shared" si="1229"/>
        <v>-17024264.676244173</v>
      </c>
      <c r="X7840" s="164">
        <f t="shared" si="1230"/>
        <v>104912039.75054893</v>
      </c>
    </row>
    <row r="7841" spans="10:24" x14ac:dyDescent="0.25">
      <c r="J7841">
        <v>7838</v>
      </c>
      <c r="K7841" s="43">
        <v>0.78975119371744706</v>
      </c>
      <c r="L7841">
        <v>0.3560924376832032</v>
      </c>
      <c r="M7841">
        <v>0.92554582664928775</v>
      </c>
      <c r="N7841" s="44">
        <v>0.33587781512105908</v>
      </c>
      <c r="O7841" s="161">
        <f t="shared" si="1221"/>
        <v>7000000</v>
      </c>
      <c r="P7841" s="162">
        <f t="shared" si="1222"/>
        <v>174.46615009252818</v>
      </c>
      <c r="Q7841" s="162">
        <f t="shared" si="1223"/>
        <v>163.86796287598767</v>
      </c>
      <c r="R7841" s="163">
        <f t="shared" si="1224"/>
        <v>1</v>
      </c>
      <c r="S7841" s="161">
        <f t="shared" si="1225"/>
        <v>7000000</v>
      </c>
      <c r="T7841" s="162">
        <f t="shared" si="1226"/>
        <v>188.15538336417606</v>
      </c>
      <c r="U7841" s="162">
        <f t="shared" si="1227"/>
        <v>139.43398143799385</v>
      </c>
      <c r="V7841" s="163">
        <f t="shared" si="1228"/>
        <v>1</v>
      </c>
      <c r="W7841" s="164">
        <f t="shared" si="1229"/>
        <v>24187310.515783563</v>
      </c>
      <c r="X7841" s="164">
        <f t="shared" si="1230"/>
        <v>191049813.48327547</v>
      </c>
    </row>
    <row r="7842" spans="10:24" x14ac:dyDescent="0.25">
      <c r="J7842">
        <v>7839</v>
      </c>
      <c r="K7842" s="43">
        <v>0.41078179005631488</v>
      </c>
      <c r="L7842">
        <v>0.32211016036921303</v>
      </c>
      <c r="M7842">
        <v>0.78131712797184494</v>
      </c>
      <c r="N7842" s="44">
        <v>2.0094506452233429E-2</v>
      </c>
      <c r="O7842" s="161">
        <f t="shared" si="1221"/>
        <v>5000000</v>
      </c>
      <c r="P7842" s="162">
        <f t="shared" si="1222"/>
        <v>173.07290734276756</v>
      </c>
      <c r="Q7842" s="162">
        <f t="shared" si="1223"/>
        <v>150.5329847352765</v>
      </c>
      <c r="R7842" s="163">
        <f t="shared" si="1224"/>
        <v>1</v>
      </c>
      <c r="S7842" s="161">
        <f t="shared" si="1225"/>
        <v>6000000</v>
      </c>
      <c r="T7842" s="162">
        <f t="shared" si="1226"/>
        <v>187.69096911425586</v>
      </c>
      <c r="U7842" s="162">
        <f t="shared" si="1227"/>
        <v>132.76649236763825</v>
      </c>
      <c r="V7842" s="163">
        <f t="shared" si="1228"/>
        <v>0.9</v>
      </c>
      <c r="W7842" s="164">
        <f t="shared" si="1229"/>
        <v>62699613.03745532</v>
      </c>
      <c r="X7842" s="164">
        <f t="shared" si="1230"/>
        <v>146592174.43173516</v>
      </c>
    </row>
    <row r="7843" spans="10:24" x14ac:dyDescent="0.25">
      <c r="J7843">
        <v>7840</v>
      </c>
      <c r="K7843" s="43">
        <v>0.70439137193107948</v>
      </c>
      <c r="L7843">
        <v>0.32438144431622395</v>
      </c>
      <c r="M7843">
        <v>0.26597878888459048</v>
      </c>
      <c r="N7843" s="44">
        <v>0.41178035017592929</v>
      </c>
      <c r="O7843" s="161">
        <f t="shared" si="1221"/>
        <v>6000000</v>
      </c>
      <c r="P7843" s="162">
        <f t="shared" si="1222"/>
        <v>173.16777780618054</v>
      </c>
      <c r="Q7843" s="162">
        <f t="shared" si="1223"/>
        <v>122.49958921334232</v>
      </c>
      <c r="R7843" s="163">
        <f t="shared" si="1224"/>
        <v>1</v>
      </c>
      <c r="S7843" s="161">
        <f t="shared" si="1225"/>
        <v>7000000</v>
      </c>
      <c r="T7843" s="162">
        <f t="shared" si="1226"/>
        <v>187.72259260206019</v>
      </c>
      <c r="U7843" s="162">
        <f t="shared" si="1227"/>
        <v>118.74979460667116</v>
      </c>
      <c r="V7843" s="163">
        <f t="shared" si="1228"/>
        <v>1</v>
      </c>
      <c r="W7843" s="164">
        <f t="shared" si="1229"/>
        <v>254009131.55702931</v>
      </c>
      <c r="X7843" s="164">
        <f t="shared" si="1230"/>
        <v>332809585.96772319</v>
      </c>
    </row>
    <row r="7844" spans="10:24" x14ac:dyDescent="0.25">
      <c r="J7844">
        <v>7841</v>
      </c>
      <c r="K7844" s="43">
        <v>0.96275132141293251</v>
      </c>
      <c r="L7844">
        <v>0.43480426080344858</v>
      </c>
      <c r="M7844">
        <v>0.64129540333853829</v>
      </c>
      <c r="N7844" s="44">
        <v>1.9685606672375955E-2</v>
      </c>
      <c r="O7844" s="161">
        <f t="shared" si="1221"/>
        <v>9000000</v>
      </c>
      <c r="P7844" s="162">
        <f t="shared" si="1222"/>
        <v>177.53766349746326</v>
      </c>
      <c r="Q7844" s="162">
        <f t="shared" si="1223"/>
        <v>142.23847013228556</v>
      </c>
      <c r="R7844" s="163">
        <f t="shared" si="1224"/>
        <v>1</v>
      </c>
      <c r="S7844" s="161">
        <f t="shared" si="1225"/>
        <v>9000000</v>
      </c>
      <c r="T7844" s="162">
        <f t="shared" si="1226"/>
        <v>189.17922116582108</v>
      </c>
      <c r="U7844" s="162">
        <f t="shared" si="1227"/>
        <v>128.61923506614278</v>
      </c>
      <c r="V7844" s="163">
        <f t="shared" si="1228"/>
        <v>0.05</v>
      </c>
      <c r="W7844" s="164">
        <f t="shared" si="1229"/>
        <v>267692740.28659928</v>
      </c>
      <c r="X7844" s="164">
        <f t="shared" si="1230"/>
        <v>-122748006.25514476</v>
      </c>
    </row>
    <row r="7845" spans="10:24" x14ac:dyDescent="0.25">
      <c r="J7845">
        <v>7842</v>
      </c>
      <c r="K7845" s="43">
        <v>6.4032415242326612E-3</v>
      </c>
      <c r="L7845">
        <v>0.32256065733472539</v>
      </c>
      <c r="M7845">
        <v>6.3745886943761043E-2</v>
      </c>
      <c r="N7845" s="44">
        <v>0.30834756812246966</v>
      </c>
      <c r="O7845" s="161">
        <f t="shared" si="1221"/>
        <v>1000000</v>
      </c>
      <c r="P7845" s="162">
        <f t="shared" si="1222"/>
        <v>173.0917463113156</v>
      </c>
      <c r="Q7845" s="162">
        <f t="shared" si="1223"/>
        <v>104.51864388152646</v>
      </c>
      <c r="R7845" s="163">
        <f t="shared" si="1224"/>
        <v>1</v>
      </c>
      <c r="S7845" s="161">
        <f t="shared" si="1225"/>
        <v>1000000</v>
      </c>
      <c r="T7845" s="162">
        <f t="shared" si="1226"/>
        <v>187.69724877043853</v>
      </c>
      <c r="U7845" s="162">
        <f t="shared" si="1227"/>
        <v>109.75932194076323</v>
      </c>
      <c r="V7845" s="163">
        <f t="shared" si="1228"/>
        <v>1</v>
      </c>
      <c r="W7845" s="164">
        <f t="shared" si="1229"/>
        <v>18573102.429789141</v>
      </c>
      <c r="X7845" s="164">
        <f t="shared" si="1230"/>
        <v>-72062073.170324698</v>
      </c>
    </row>
    <row r="7846" spans="10:24" x14ac:dyDescent="0.25">
      <c r="J7846">
        <v>7843</v>
      </c>
      <c r="K7846" s="43">
        <v>0.50063433473020003</v>
      </c>
      <c r="L7846">
        <v>0.20463465305403239</v>
      </c>
      <c r="M7846">
        <v>0.43004918610243026</v>
      </c>
      <c r="N7846" s="44">
        <v>0.43624694005845865</v>
      </c>
      <c r="O7846" s="161">
        <f t="shared" si="1221"/>
        <v>5000000</v>
      </c>
      <c r="P7846" s="162">
        <f t="shared" si="1222"/>
        <v>167.62229735183686</v>
      </c>
      <c r="Q7846" s="162">
        <f t="shared" si="1223"/>
        <v>131.47502115531813</v>
      </c>
      <c r="R7846" s="163">
        <f t="shared" si="1224"/>
        <v>1</v>
      </c>
      <c r="S7846" s="161">
        <f t="shared" si="1225"/>
        <v>6000000</v>
      </c>
      <c r="T7846" s="162">
        <f t="shared" si="1226"/>
        <v>185.87409911727894</v>
      </c>
      <c r="U7846" s="162">
        <f t="shared" si="1227"/>
        <v>123.23751057765907</v>
      </c>
      <c r="V7846" s="163">
        <f t="shared" si="1228"/>
        <v>1</v>
      </c>
      <c r="W7846" s="164">
        <f t="shared" si="1229"/>
        <v>130736380.98259366</v>
      </c>
      <c r="X7846" s="164">
        <f t="shared" si="1230"/>
        <v>225819531.2377193</v>
      </c>
    </row>
    <row r="7847" spans="10:24" x14ac:dyDescent="0.25">
      <c r="J7847">
        <v>7844</v>
      </c>
      <c r="K7847" s="43">
        <v>0.22176171548571677</v>
      </c>
      <c r="L7847">
        <v>0.43066577934286387</v>
      </c>
      <c r="M7847">
        <v>6.1807212056311012E-2</v>
      </c>
      <c r="N7847" s="44">
        <v>0.94227983680719662</v>
      </c>
      <c r="O7847" s="161">
        <f t="shared" si="1221"/>
        <v>2000000</v>
      </c>
      <c r="P7847" s="162">
        <f t="shared" si="1222"/>
        <v>177.37980906445051</v>
      </c>
      <c r="Q7847" s="162">
        <f t="shared" si="1223"/>
        <v>104.20443571944026</v>
      </c>
      <c r="R7847" s="163">
        <f t="shared" si="1224"/>
        <v>1</v>
      </c>
      <c r="S7847" s="161">
        <f t="shared" si="1225"/>
        <v>5000000</v>
      </c>
      <c r="T7847" s="162">
        <f t="shared" si="1226"/>
        <v>189.1266030214835</v>
      </c>
      <c r="U7847" s="162">
        <f t="shared" si="1227"/>
        <v>109.60221785972013</v>
      </c>
      <c r="V7847" s="163">
        <f t="shared" si="1228"/>
        <v>1</v>
      </c>
      <c r="W7847" s="164">
        <f t="shared" si="1229"/>
        <v>96350746.690020502</v>
      </c>
      <c r="X7847" s="164">
        <f t="shared" si="1230"/>
        <v>247621925.80881691</v>
      </c>
    </row>
    <row r="7848" spans="10:24" x14ac:dyDescent="0.25">
      <c r="J7848">
        <v>7845</v>
      </c>
      <c r="K7848" s="43">
        <v>0.15117346178080426</v>
      </c>
      <c r="L7848">
        <v>0.19329303841686452</v>
      </c>
      <c r="M7848">
        <v>0.570616351713645</v>
      </c>
      <c r="N7848" s="44">
        <v>0.66237195508825497</v>
      </c>
      <c r="O7848" s="161">
        <f t="shared" si="1221"/>
        <v>2000000</v>
      </c>
      <c r="P7848" s="162">
        <f t="shared" si="1222"/>
        <v>167.01262334811105</v>
      </c>
      <c r="Q7848" s="162">
        <f t="shared" si="1223"/>
        <v>138.55887130719807</v>
      </c>
      <c r="R7848" s="163">
        <f t="shared" si="1224"/>
        <v>1</v>
      </c>
      <c r="S7848" s="161">
        <f t="shared" si="1225"/>
        <v>5000000</v>
      </c>
      <c r="T7848" s="162">
        <f t="shared" si="1226"/>
        <v>185.67087444937036</v>
      </c>
      <c r="U7848" s="162">
        <f t="shared" si="1227"/>
        <v>126.77943565359904</v>
      </c>
      <c r="V7848" s="163">
        <f t="shared" si="1228"/>
        <v>1</v>
      </c>
      <c r="W7848" s="164">
        <f t="shared" si="1229"/>
        <v>6907504.0818259493</v>
      </c>
      <c r="X7848" s="164">
        <f t="shared" si="1230"/>
        <v>144457193.97885662</v>
      </c>
    </row>
    <row r="7849" spans="10:24" x14ac:dyDescent="0.25">
      <c r="J7849">
        <v>7846</v>
      </c>
      <c r="K7849" s="43">
        <v>0.81974852162483547</v>
      </c>
      <c r="L7849">
        <v>0.56950792691667973</v>
      </c>
      <c r="M7849">
        <v>0.87714852031089652</v>
      </c>
      <c r="N7849" s="44">
        <v>0.14048072227480901</v>
      </c>
      <c r="O7849" s="161">
        <f t="shared" si="1221"/>
        <v>7000000</v>
      </c>
      <c r="P7849" s="162">
        <f t="shared" si="1222"/>
        <v>182.62682285490422</v>
      </c>
      <c r="Q7849" s="162">
        <f t="shared" si="1223"/>
        <v>158.21699734293824</v>
      </c>
      <c r="R7849" s="163">
        <f t="shared" si="1224"/>
        <v>1</v>
      </c>
      <c r="S7849" s="161">
        <f t="shared" si="1225"/>
        <v>7000000</v>
      </c>
      <c r="T7849" s="162">
        <f t="shared" si="1226"/>
        <v>190.87560761830142</v>
      </c>
      <c r="U7849" s="162">
        <f t="shared" si="1227"/>
        <v>136.60849867146911</v>
      </c>
      <c r="V7849" s="163">
        <f t="shared" si="1228"/>
        <v>0.9</v>
      </c>
      <c r="W7849" s="164">
        <f t="shared" si="1229"/>
        <v>120868778.58376184</v>
      </c>
      <c r="X7849" s="164">
        <f t="shared" si="1230"/>
        <v>191882786.36504352</v>
      </c>
    </row>
    <row r="7850" spans="10:24" x14ac:dyDescent="0.25">
      <c r="J7850">
        <v>7847</v>
      </c>
      <c r="K7850" s="43">
        <v>0.70524382615280612</v>
      </c>
      <c r="L7850">
        <v>0.54947384804760302</v>
      </c>
      <c r="M7850">
        <v>6.1402554959525735E-2</v>
      </c>
      <c r="N7850" s="44">
        <v>0.17815170321528362</v>
      </c>
      <c r="O7850" s="161">
        <f t="shared" si="1221"/>
        <v>6000000</v>
      </c>
      <c r="P7850" s="162">
        <f t="shared" si="1222"/>
        <v>181.86498203901934</v>
      </c>
      <c r="Q7850" s="162">
        <f t="shared" si="1223"/>
        <v>104.13788418175562</v>
      </c>
      <c r="R7850" s="163">
        <f t="shared" si="1224"/>
        <v>1</v>
      </c>
      <c r="S7850" s="161">
        <f t="shared" si="1225"/>
        <v>7000000</v>
      </c>
      <c r="T7850" s="162">
        <f t="shared" si="1226"/>
        <v>190.62166067967311</v>
      </c>
      <c r="U7850" s="162">
        <f t="shared" si="1227"/>
        <v>109.56894209087781</v>
      </c>
      <c r="V7850" s="163">
        <f t="shared" si="1228"/>
        <v>0.9</v>
      </c>
      <c r="W7850" s="164">
        <f t="shared" si="1229"/>
        <v>416362587.14358228</v>
      </c>
      <c r="X7850" s="164">
        <f t="shared" si="1230"/>
        <v>360632127.10941041</v>
      </c>
    </row>
    <row r="7851" spans="10:24" x14ac:dyDescent="0.25">
      <c r="J7851">
        <v>7848</v>
      </c>
      <c r="K7851" s="43">
        <v>0.55310521520280742</v>
      </c>
      <c r="L7851">
        <v>0.90071597799145886</v>
      </c>
      <c r="M7851">
        <v>0.65461996667931843</v>
      </c>
      <c r="N7851" s="44">
        <v>0.73270352444972842</v>
      </c>
      <c r="O7851" s="161">
        <f t="shared" si="1221"/>
        <v>6000000</v>
      </c>
      <c r="P7851" s="162">
        <f t="shared" si="1222"/>
        <v>199.28462947052824</v>
      </c>
      <c r="Q7851" s="162">
        <f t="shared" si="1223"/>
        <v>142.95647615359809</v>
      </c>
      <c r="R7851" s="163">
        <f t="shared" si="1224"/>
        <v>1</v>
      </c>
      <c r="S7851" s="161">
        <f t="shared" si="1225"/>
        <v>6000000</v>
      </c>
      <c r="T7851" s="162">
        <f t="shared" si="1226"/>
        <v>196.42820982350941</v>
      </c>
      <c r="U7851" s="162">
        <f t="shared" si="1227"/>
        <v>128.97823807679904</v>
      </c>
      <c r="V7851" s="163">
        <f t="shared" si="1228"/>
        <v>1</v>
      </c>
      <c r="W7851" s="164">
        <f t="shared" si="1229"/>
        <v>287968919.90158093</v>
      </c>
      <c r="X7851" s="164">
        <f t="shared" si="1230"/>
        <v>254699830.48026216</v>
      </c>
    </row>
    <row r="7852" spans="10:24" x14ac:dyDescent="0.25">
      <c r="J7852">
        <v>7849</v>
      </c>
      <c r="K7852" s="43">
        <v>0.13174752667581113</v>
      </c>
      <c r="L7852">
        <v>0.6769280194081998</v>
      </c>
      <c r="M7852">
        <v>0.19135636832184155</v>
      </c>
      <c r="N7852" s="44">
        <v>0.65043478999940141</v>
      </c>
      <c r="O7852" s="161">
        <f t="shared" si="1221"/>
        <v>2000000</v>
      </c>
      <c r="P7852" s="162">
        <f t="shared" si="1222"/>
        <v>186.88688426776741</v>
      </c>
      <c r="Q7852" s="162">
        <f t="shared" si="1223"/>
        <v>117.5418220662915</v>
      </c>
      <c r="R7852" s="163">
        <f t="shared" si="1224"/>
        <v>1</v>
      </c>
      <c r="S7852" s="161">
        <f t="shared" si="1225"/>
        <v>2000000</v>
      </c>
      <c r="T7852" s="162">
        <f t="shared" si="1226"/>
        <v>192.29562808925581</v>
      </c>
      <c r="U7852" s="162">
        <f t="shared" si="1227"/>
        <v>116.27091103314575</v>
      </c>
      <c r="V7852" s="163">
        <f t="shared" si="1228"/>
        <v>1</v>
      </c>
      <c r="W7852" s="164">
        <f t="shared" si="1229"/>
        <v>88690124.402951837</v>
      </c>
      <c r="X7852" s="164">
        <f t="shared" si="1230"/>
        <v>2049434.1122201383</v>
      </c>
    </row>
    <row r="7853" spans="10:24" x14ac:dyDescent="0.25">
      <c r="J7853">
        <v>7850</v>
      </c>
      <c r="K7853" s="43">
        <v>9.3005678049736806E-2</v>
      </c>
      <c r="L7853">
        <v>0.86821585910177601</v>
      </c>
      <c r="M7853">
        <v>0.84480990541296808</v>
      </c>
      <c r="N7853" s="44">
        <v>0.34917649743737444</v>
      </c>
      <c r="O7853" s="161">
        <f t="shared" si="1221"/>
        <v>2000000</v>
      </c>
      <c r="P7853" s="162">
        <f t="shared" si="1222"/>
        <v>196.76995474892712</v>
      </c>
      <c r="Q7853" s="162">
        <f t="shared" si="1223"/>
        <v>155.28849207335949</v>
      </c>
      <c r="R7853" s="163">
        <f t="shared" si="1224"/>
        <v>1</v>
      </c>
      <c r="S7853" s="161">
        <f t="shared" si="1225"/>
        <v>2000000</v>
      </c>
      <c r="T7853" s="162">
        <f t="shared" si="1226"/>
        <v>195.58998491630905</v>
      </c>
      <c r="U7853" s="162">
        <f t="shared" si="1227"/>
        <v>135.14424603667973</v>
      </c>
      <c r="V7853" s="163">
        <f t="shared" si="1228"/>
        <v>1</v>
      </c>
      <c r="W7853" s="164">
        <f t="shared" si="1229"/>
        <v>32962925.351135254</v>
      </c>
      <c r="X7853" s="164">
        <f t="shared" si="1230"/>
        <v>-29108522.240741372</v>
      </c>
    </row>
    <row r="7854" spans="10:24" x14ac:dyDescent="0.25">
      <c r="J7854">
        <v>7851</v>
      </c>
      <c r="K7854" s="43">
        <v>0.87374773007925943</v>
      </c>
      <c r="L7854">
        <v>0.7378166082497557</v>
      </c>
      <c r="M7854">
        <v>0.34635255409267363</v>
      </c>
      <c r="N7854" s="44">
        <v>0.88580213388022744</v>
      </c>
      <c r="O7854" s="161">
        <f t="shared" si="1221"/>
        <v>7000000</v>
      </c>
      <c r="P7854" s="162">
        <f t="shared" si="1222"/>
        <v>189.54942918219143</v>
      </c>
      <c r="Q7854" s="162">
        <f t="shared" si="1223"/>
        <v>127.09626602110953</v>
      </c>
      <c r="R7854" s="163">
        <f t="shared" si="1224"/>
        <v>1</v>
      </c>
      <c r="S7854" s="161">
        <f t="shared" si="1225"/>
        <v>7000000</v>
      </c>
      <c r="T7854" s="162">
        <f t="shared" si="1226"/>
        <v>193.18314306073049</v>
      </c>
      <c r="U7854" s="162">
        <f t="shared" si="1227"/>
        <v>121.04813301055476</v>
      </c>
      <c r="V7854" s="163">
        <f t="shared" si="1228"/>
        <v>1</v>
      </c>
      <c r="W7854" s="164">
        <f t="shared" si="1229"/>
        <v>387172142.12757331</v>
      </c>
      <c r="X7854" s="164">
        <f t="shared" si="1230"/>
        <v>354945070.35123008</v>
      </c>
    </row>
    <row r="7855" spans="10:24" x14ac:dyDescent="0.25">
      <c r="J7855">
        <v>7852</v>
      </c>
      <c r="K7855" s="43">
        <v>0.66032089778800196</v>
      </c>
      <c r="L7855">
        <v>0.69649019722924055</v>
      </c>
      <c r="M7855">
        <v>0.71580923222522341</v>
      </c>
      <c r="N7855" s="44">
        <v>0.76404597158206811</v>
      </c>
      <c r="O7855" s="161">
        <f t="shared" si="1221"/>
        <v>6000000</v>
      </c>
      <c r="P7855" s="162">
        <f t="shared" si="1222"/>
        <v>187.71498615833025</v>
      </c>
      <c r="Q7855" s="162">
        <f t="shared" si="1223"/>
        <v>146.40873424298329</v>
      </c>
      <c r="R7855" s="163">
        <f t="shared" si="1224"/>
        <v>1</v>
      </c>
      <c r="S7855" s="161">
        <f t="shared" si="1225"/>
        <v>7000000</v>
      </c>
      <c r="T7855" s="162">
        <f t="shared" si="1226"/>
        <v>192.57166205277676</v>
      </c>
      <c r="U7855" s="162">
        <f t="shared" si="1227"/>
        <v>130.70436712149163</v>
      </c>
      <c r="V7855" s="163">
        <f t="shared" si="1228"/>
        <v>1</v>
      </c>
      <c r="W7855" s="164">
        <f t="shared" si="1229"/>
        <v>197837511.49208176</v>
      </c>
      <c r="X7855" s="164">
        <f t="shared" si="1230"/>
        <v>283071064.51899594</v>
      </c>
    </row>
    <row r="7856" spans="10:24" x14ac:dyDescent="0.25">
      <c r="J7856">
        <v>7853</v>
      </c>
      <c r="K7856" s="43">
        <v>0.92458064950574337</v>
      </c>
      <c r="L7856">
        <v>0.83112080665455468</v>
      </c>
      <c r="M7856">
        <v>0.89742248458069451</v>
      </c>
      <c r="N7856" s="44">
        <v>0.26314642677185573</v>
      </c>
      <c r="O7856" s="161">
        <f t="shared" si="1221"/>
        <v>7000000</v>
      </c>
      <c r="P7856" s="162">
        <f t="shared" si="1222"/>
        <v>194.379056726465</v>
      </c>
      <c r="Q7856" s="162">
        <f t="shared" si="1223"/>
        <v>160.34001448979598</v>
      </c>
      <c r="R7856" s="163">
        <f t="shared" si="1224"/>
        <v>1</v>
      </c>
      <c r="S7856" s="161">
        <f t="shared" si="1225"/>
        <v>9000000</v>
      </c>
      <c r="T7856" s="162">
        <f t="shared" si="1226"/>
        <v>194.79301890882167</v>
      </c>
      <c r="U7856" s="162">
        <f t="shared" si="1227"/>
        <v>137.67000724489799</v>
      </c>
      <c r="V7856" s="163">
        <f t="shared" si="1228"/>
        <v>1</v>
      </c>
      <c r="W7856" s="164">
        <f t="shared" si="1229"/>
        <v>188273295.65668312</v>
      </c>
      <c r="X7856" s="164">
        <f t="shared" si="1230"/>
        <v>364107104.97531307</v>
      </c>
    </row>
    <row r="7857" spans="10:24" x14ac:dyDescent="0.25">
      <c r="J7857">
        <v>7854</v>
      </c>
      <c r="K7857" s="43">
        <v>0.25937271245422311</v>
      </c>
      <c r="L7857">
        <v>0.67455139172488865</v>
      </c>
      <c r="M7857">
        <v>0.41405760673955305</v>
      </c>
      <c r="N7857" s="44">
        <v>0.51106694782604811</v>
      </c>
      <c r="O7857" s="161">
        <f t="shared" si="1221"/>
        <v>2000000</v>
      </c>
      <c r="P7857" s="162">
        <f t="shared" si="1222"/>
        <v>186.78774168440725</v>
      </c>
      <c r="Q7857" s="162">
        <f t="shared" si="1223"/>
        <v>130.65760989365339</v>
      </c>
      <c r="R7857" s="163">
        <f t="shared" si="1224"/>
        <v>1</v>
      </c>
      <c r="S7857" s="161">
        <f t="shared" si="1225"/>
        <v>5000000</v>
      </c>
      <c r="T7857" s="162">
        <f t="shared" si="1226"/>
        <v>192.26258056146909</v>
      </c>
      <c r="U7857" s="162">
        <f t="shared" si="1227"/>
        <v>122.82880494682669</v>
      </c>
      <c r="V7857" s="163">
        <f t="shared" si="1228"/>
        <v>1</v>
      </c>
      <c r="W7857" s="164">
        <f t="shared" si="1229"/>
        <v>62260263.581507728</v>
      </c>
      <c r="X7857" s="164">
        <f t="shared" si="1230"/>
        <v>197168878.07321203</v>
      </c>
    </row>
    <row r="7858" spans="10:24" x14ac:dyDescent="0.25">
      <c r="J7858">
        <v>7855</v>
      </c>
      <c r="K7858" s="43">
        <v>0.18870319493021614</v>
      </c>
      <c r="L7858">
        <v>0.370995744584526</v>
      </c>
      <c r="M7858">
        <v>0.2581315499240836</v>
      </c>
      <c r="N7858" s="44">
        <v>0.70531087338649501</v>
      </c>
      <c r="O7858" s="161">
        <f t="shared" si="1221"/>
        <v>2000000</v>
      </c>
      <c r="P7858" s="162">
        <f t="shared" si="1222"/>
        <v>175.0617413245734</v>
      </c>
      <c r="Q7858" s="162">
        <f t="shared" si="1223"/>
        <v>122.01767068860137</v>
      </c>
      <c r="R7858" s="163">
        <f t="shared" si="1224"/>
        <v>1</v>
      </c>
      <c r="S7858" s="161">
        <f t="shared" si="1225"/>
        <v>5000000</v>
      </c>
      <c r="T7858" s="162">
        <f t="shared" si="1226"/>
        <v>188.3539137748578</v>
      </c>
      <c r="U7858" s="162">
        <f t="shared" si="1227"/>
        <v>118.50883534430068</v>
      </c>
      <c r="V7858" s="163">
        <f t="shared" si="1228"/>
        <v>1</v>
      </c>
      <c r="W7858" s="164">
        <f t="shared" si="1229"/>
        <v>56088141.271944061</v>
      </c>
      <c r="X7858" s="164">
        <f t="shared" si="1230"/>
        <v>199225392.1527856</v>
      </c>
    </row>
    <row r="7859" spans="10:24" x14ac:dyDescent="0.25">
      <c r="J7859">
        <v>7856</v>
      </c>
      <c r="K7859" s="43">
        <v>0.84288436746417394</v>
      </c>
      <c r="L7859">
        <v>2.8854243651826428E-2</v>
      </c>
      <c r="M7859">
        <v>0.43966071589816391</v>
      </c>
      <c r="N7859" s="44">
        <v>3.9116493977680244E-2</v>
      </c>
      <c r="O7859" s="161">
        <f t="shared" si="1221"/>
        <v>7000000</v>
      </c>
      <c r="P7859" s="162">
        <f t="shared" si="1222"/>
        <v>151.5314124428821</v>
      </c>
      <c r="Q7859" s="162">
        <f t="shared" si="1223"/>
        <v>131.96341044549962</v>
      </c>
      <c r="R7859" s="163">
        <f t="shared" si="1224"/>
        <v>1</v>
      </c>
      <c r="S7859" s="161">
        <f t="shared" si="1225"/>
        <v>7000000</v>
      </c>
      <c r="T7859" s="162">
        <f t="shared" si="1226"/>
        <v>180.51047081429402</v>
      </c>
      <c r="U7859" s="162">
        <f t="shared" si="1227"/>
        <v>123.48170522274981</v>
      </c>
      <c r="V7859" s="163">
        <f t="shared" si="1228"/>
        <v>0.9</v>
      </c>
      <c r="W7859" s="164">
        <f t="shared" si="1229"/>
        <v>86976013.981677383</v>
      </c>
      <c r="X7859" s="164">
        <f t="shared" si="1230"/>
        <v>209281223.22672856</v>
      </c>
    </row>
    <row r="7860" spans="10:24" x14ac:dyDescent="0.25">
      <c r="J7860">
        <v>7857</v>
      </c>
      <c r="K7860" s="43">
        <v>5.8149802244132021E-2</v>
      </c>
      <c r="L7860">
        <v>0.68863496808540869</v>
      </c>
      <c r="M7860">
        <v>0.5795614028847843</v>
      </c>
      <c r="N7860" s="44">
        <v>0.51305683359191112</v>
      </c>
      <c r="O7860" s="161">
        <f t="shared" si="1221"/>
        <v>2000000</v>
      </c>
      <c r="P7860" s="162">
        <f t="shared" si="1222"/>
        <v>187.3797725323962</v>
      </c>
      <c r="Q7860" s="162">
        <f t="shared" si="1223"/>
        <v>139.01543139706331</v>
      </c>
      <c r="R7860" s="163">
        <f t="shared" si="1224"/>
        <v>1</v>
      </c>
      <c r="S7860" s="161">
        <f t="shared" si="1225"/>
        <v>2000000</v>
      </c>
      <c r="T7860" s="162">
        <f t="shared" si="1226"/>
        <v>192.45992417746541</v>
      </c>
      <c r="U7860" s="162">
        <f t="shared" si="1227"/>
        <v>127.00771569853165</v>
      </c>
      <c r="V7860" s="163">
        <f t="shared" si="1228"/>
        <v>1</v>
      </c>
      <c r="W7860" s="164">
        <f t="shared" si="1229"/>
        <v>46728682.27066578</v>
      </c>
      <c r="X7860" s="164">
        <f t="shared" si="1230"/>
        <v>-19095583.042132482</v>
      </c>
    </row>
    <row r="7861" spans="10:24" x14ac:dyDescent="0.25">
      <c r="J7861">
        <v>7858</v>
      </c>
      <c r="K7861" s="43">
        <v>0.30468724559796123</v>
      </c>
      <c r="L7861">
        <v>0.13458501640296305</v>
      </c>
      <c r="M7861">
        <v>0.27830936285568564</v>
      </c>
      <c r="N7861" s="44">
        <v>0.19390392029570036</v>
      </c>
      <c r="O7861" s="161">
        <f t="shared" si="1221"/>
        <v>5000000</v>
      </c>
      <c r="P7861" s="162">
        <f t="shared" si="1222"/>
        <v>163.42536152726981</v>
      </c>
      <c r="Q7861" s="162">
        <f t="shared" si="1223"/>
        <v>123.24257531209837</v>
      </c>
      <c r="R7861" s="163">
        <f t="shared" si="1224"/>
        <v>1</v>
      </c>
      <c r="S7861" s="161">
        <f t="shared" si="1225"/>
        <v>6000000</v>
      </c>
      <c r="T7861" s="162">
        <f t="shared" si="1226"/>
        <v>184.47512050908995</v>
      </c>
      <c r="U7861" s="162">
        <f t="shared" si="1227"/>
        <v>119.12128765604919</v>
      </c>
      <c r="V7861" s="163">
        <f t="shared" si="1228"/>
        <v>0.9</v>
      </c>
      <c r="W7861" s="164">
        <f t="shared" si="1229"/>
        <v>150913931.07585722</v>
      </c>
      <c r="X7861" s="164">
        <f t="shared" si="1230"/>
        <v>202910697.40642011</v>
      </c>
    </row>
    <row r="7862" spans="10:24" x14ac:dyDescent="0.25">
      <c r="J7862">
        <v>7859</v>
      </c>
      <c r="K7862" s="43">
        <v>0.17504140848080718</v>
      </c>
      <c r="L7862">
        <v>0.33572401714579048</v>
      </c>
      <c r="M7862">
        <v>0.41910044448080597</v>
      </c>
      <c r="N7862" s="44">
        <v>0.61581210864870772</v>
      </c>
      <c r="O7862" s="161">
        <f t="shared" si="1221"/>
        <v>2000000</v>
      </c>
      <c r="P7862" s="162">
        <f t="shared" si="1222"/>
        <v>173.63757745537924</v>
      </c>
      <c r="Q7862" s="162">
        <f t="shared" si="1223"/>
        <v>130.91609412595989</v>
      </c>
      <c r="R7862" s="163">
        <f t="shared" si="1224"/>
        <v>1</v>
      </c>
      <c r="S7862" s="161">
        <f t="shared" si="1225"/>
        <v>5000000</v>
      </c>
      <c r="T7862" s="162">
        <f t="shared" si="1226"/>
        <v>187.87919248512642</v>
      </c>
      <c r="U7862" s="162">
        <f t="shared" si="1227"/>
        <v>122.95804706297994</v>
      </c>
      <c r="V7862" s="163">
        <f t="shared" si="1228"/>
        <v>1</v>
      </c>
      <c r="W7862" s="164">
        <f t="shared" si="1229"/>
        <v>35442966.658838719</v>
      </c>
      <c r="X7862" s="164">
        <f t="shared" si="1230"/>
        <v>174605727.11073238</v>
      </c>
    </row>
    <row r="7863" spans="10:24" x14ac:dyDescent="0.25">
      <c r="J7863">
        <v>7860</v>
      </c>
      <c r="K7863" s="43">
        <v>0.80736410512339152</v>
      </c>
      <c r="L7863">
        <v>0.66659367485328302</v>
      </c>
      <c r="M7863">
        <v>0.25886243789476138</v>
      </c>
      <c r="N7863" s="44">
        <v>0.85965788442601565</v>
      </c>
      <c r="O7863" s="161">
        <f t="shared" si="1221"/>
        <v>7000000</v>
      </c>
      <c r="P7863" s="162">
        <f t="shared" si="1222"/>
        <v>186.45789840430081</v>
      </c>
      <c r="Q7863" s="162">
        <f t="shared" si="1223"/>
        <v>122.0628716817111</v>
      </c>
      <c r="R7863" s="163">
        <f t="shared" si="1224"/>
        <v>1</v>
      </c>
      <c r="S7863" s="161">
        <f t="shared" si="1225"/>
        <v>7000000</v>
      </c>
      <c r="T7863" s="162">
        <f t="shared" si="1226"/>
        <v>192.15263280143361</v>
      </c>
      <c r="U7863" s="162">
        <f t="shared" si="1227"/>
        <v>118.53143584085555</v>
      </c>
      <c r="V7863" s="163">
        <f t="shared" si="1228"/>
        <v>1</v>
      </c>
      <c r="W7863" s="164">
        <f t="shared" si="1229"/>
        <v>400765187.05812794</v>
      </c>
      <c r="X7863" s="164">
        <f t="shared" si="1230"/>
        <v>365348378.72404641</v>
      </c>
    </row>
    <row r="7864" spans="10:24" x14ac:dyDescent="0.25">
      <c r="J7864">
        <v>7861</v>
      </c>
      <c r="K7864" s="43">
        <v>0.48918181710586495</v>
      </c>
      <c r="L7864">
        <v>0.63813516462695541</v>
      </c>
      <c r="M7864">
        <v>0.62025230323238534</v>
      </c>
      <c r="N7864" s="44">
        <v>0.39117750963012377</v>
      </c>
      <c r="O7864" s="161">
        <f t="shared" si="1221"/>
        <v>5000000</v>
      </c>
      <c r="P7864" s="162">
        <f t="shared" si="1222"/>
        <v>185.30217897210051</v>
      </c>
      <c r="Q7864" s="162">
        <f t="shared" si="1223"/>
        <v>141.12286987266842</v>
      </c>
      <c r="R7864" s="163">
        <f t="shared" si="1224"/>
        <v>1</v>
      </c>
      <c r="S7864" s="161">
        <f t="shared" si="1225"/>
        <v>6000000</v>
      </c>
      <c r="T7864" s="162">
        <f t="shared" si="1226"/>
        <v>191.76739299070016</v>
      </c>
      <c r="U7864" s="162">
        <f t="shared" si="1227"/>
        <v>128.06143493633422</v>
      </c>
      <c r="V7864" s="163">
        <f t="shared" si="1228"/>
        <v>1</v>
      </c>
      <c r="W7864" s="164">
        <f t="shared" si="1229"/>
        <v>170896545.49716043</v>
      </c>
      <c r="X7864" s="164">
        <f t="shared" si="1230"/>
        <v>232235748.3261956</v>
      </c>
    </row>
    <row r="7865" spans="10:24" x14ac:dyDescent="0.25">
      <c r="J7865">
        <v>7862</v>
      </c>
      <c r="K7865" s="43">
        <v>0.34613239726119938</v>
      </c>
      <c r="L7865">
        <v>0.77860632304891375</v>
      </c>
      <c r="M7865">
        <v>6.4693751135103783E-2</v>
      </c>
      <c r="N7865" s="44">
        <v>0.21992013811959465</v>
      </c>
      <c r="O7865" s="161">
        <f t="shared" si="1221"/>
        <v>5000000</v>
      </c>
      <c r="P7865" s="162">
        <f t="shared" si="1222"/>
        <v>191.5124227524872</v>
      </c>
      <c r="Q7865" s="162">
        <f t="shared" si="1223"/>
        <v>104.66956716842506</v>
      </c>
      <c r="R7865" s="163">
        <f t="shared" si="1224"/>
        <v>1</v>
      </c>
      <c r="S7865" s="161">
        <f t="shared" si="1225"/>
        <v>6000000</v>
      </c>
      <c r="T7865" s="162">
        <f t="shared" si="1226"/>
        <v>193.83747425082908</v>
      </c>
      <c r="U7865" s="162">
        <f t="shared" si="1227"/>
        <v>109.83478358421253</v>
      </c>
      <c r="V7865" s="163">
        <f t="shared" si="1228"/>
        <v>1</v>
      </c>
      <c r="W7865" s="164">
        <f t="shared" si="1229"/>
        <v>384214277.92031068</v>
      </c>
      <c r="X7865" s="164">
        <f t="shared" si="1230"/>
        <v>354016143.99969929</v>
      </c>
    </row>
    <row r="7866" spans="10:24" x14ac:dyDescent="0.25">
      <c r="J7866">
        <v>7863</v>
      </c>
      <c r="K7866" s="43">
        <v>0.23782036742688673</v>
      </c>
      <c r="L7866">
        <v>0.6684760940161032</v>
      </c>
      <c r="M7866">
        <v>0.27345545454858511</v>
      </c>
      <c r="N7866" s="44">
        <v>0.36308501999584974</v>
      </c>
      <c r="O7866" s="161">
        <f t="shared" si="1221"/>
        <v>2000000</v>
      </c>
      <c r="P7866" s="162">
        <f t="shared" si="1222"/>
        <v>186.5356363038714</v>
      </c>
      <c r="Q7866" s="162">
        <f t="shared" si="1223"/>
        <v>122.95209013175369</v>
      </c>
      <c r="R7866" s="163">
        <f t="shared" si="1224"/>
        <v>1</v>
      </c>
      <c r="S7866" s="161">
        <f t="shared" si="1225"/>
        <v>5000000</v>
      </c>
      <c r="T7866" s="162">
        <f t="shared" si="1226"/>
        <v>192.1785454346238</v>
      </c>
      <c r="U7866" s="162">
        <f t="shared" si="1227"/>
        <v>118.97604506587685</v>
      </c>
      <c r="V7866" s="163">
        <f t="shared" si="1228"/>
        <v>1</v>
      </c>
      <c r="W7866" s="164">
        <f t="shared" si="1229"/>
        <v>77167092.34423542</v>
      </c>
      <c r="X7866" s="164">
        <f t="shared" si="1230"/>
        <v>216012501.84373474</v>
      </c>
    </row>
    <row r="7867" spans="10:24" x14ac:dyDescent="0.25">
      <c r="J7867">
        <v>7864</v>
      </c>
      <c r="K7867" s="43">
        <v>0.64264354948224356</v>
      </c>
      <c r="L7867">
        <v>3.2960992535167377E-2</v>
      </c>
      <c r="M7867">
        <v>2.5217535503829436E-2</v>
      </c>
      <c r="N7867" s="44">
        <v>0.55761980710177705</v>
      </c>
      <c r="O7867" s="161">
        <f t="shared" si="1221"/>
        <v>6000000</v>
      </c>
      <c r="P7867" s="162">
        <f t="shared" si="1222"/>
        <v>152.41569335011206</v>
      </c>
      <c r="Q7867" s="162">
        <f t="shared" si="1223"/>
        <v>95.874891276381163</v>
      </c>
      <c r="R7867" s="163">
        <f t="shared" si="1224"/>
        <v>1</v>
      </c>
      <c r="S7867" s="161">
        <f t="shared" si="1225"/>
        <v>7000000</v>
      </c>
      <c r="T7867" s="162">
        <f t="shared" si="1226"/>
        <v>180.80523111670402</v>
      </c>
      <c r="U7867" s="162">
        <f t="shared" si="1227"/>
        <v>105.43744563819058</v>
      </c>
      <c r="V7867" s="163">
        <f t="shared" si="1228"/>
        <v>1</v>
      </c>
      <c r="W7867" s="164">
        <f t="shared" si="1229"/>
        <v>289244812.44238544</v>
      </c>
      <c r="X7867" s="164">
        <f t="shared" si="1230"/>
        <v>377574498.34959406</v>
      </c>
    </row>
    <row r="7868" spans="10:24" x14ac:dyDescent="0.25">
      <c r="J7868">
        <v>7865</v>
      </c>
      <c r="K7868" s="43">
        <v>0.40844629953619349</v>
      </c>
      <c r="L7868">
        <v>0.37491680054016607</v>
      </c>
      <c r="M7868">
        <v>0.89913463732372489</v>
      </c>
      <c r="N7868" s="44">
        <v>0.52706505775394774</v>
      </c>
      <c r="O7868" s="161">
        <f t="shared" si="1221"/>
        <v>5000000</v>
      </c>
      <c r="P7868" s="162">
        <f t="shared" si="1222"/>
        <v>175.21711826628919</v>
      </c>
      <c r="Q7868" s="162">
        <f t="shared" si="1223"/>
        <v>160.53272343471559</v>
      </c>
      <c r="R7868" s="163">
        <f t="shared" si="1224"/>
        <v>1</v>
      </c>
      <c r="S7868" s="161">
        <f t="shared" si="1225"/>
        <v>6000000</v>
      </c>
      <c r="T7868" s="162">
        <f t="shared" si="1226"/>
        <v>188.40570608876305</v>
      </c>
      <c r="U7868" s="162">
        <f t="shared" si="1227"/>
        <v>137.7663617173578</v>
      </c>
      <c r="V7868" s="163">
        <f t="shared" si="1228"/>
        <v>1</v>
      </c>
      <c r="W7868" s="164">
        <f t="shared" si="1229"/>
        <v>23421974.157867998</v>
      </c>
      <c r="X7868" s="164">
        <f t="shared" si="1230"/>
        <v>153836066.22843152</v>
      </c>
    </row>
    <row r="7869" spans="10:24" x14ac:dyDescent="0.25">
      <c r="J7869">
        <v>7866</v>
      </c>
      <c r="K7869" s="43">
        <v>7.0705721509787822E-2</v>
      </c>
      <c r="L7869">
        <v>0.60807862046640149</v>
      </c>
      <c r="M7869">
        <v>0.63118005709391223</v>
      </c>
      <c r="N7869" s="44">
        <v>0.58112288911617471</v>
      </c>
      <c r="O7869" s="161">
        <f t="shared" si="1221"/>
        <v>2000000</v>
      </c>
      <c r="P7869" s="162">
        <f t="shared" si="1222"/>
        <v>184.11472107801688</v>
      </c>
      <c r="Q7869" s="162">
        <f t="shared" si="1223"/>
        <v>141.69960761926589</v>
      </c>
      <c r="R7869" s="163">
        <f t="shared" si="1224"/>
        <v>1</v>
      </c>
      <c r="S7869" s="161">
        <f t="shared" si="1225"/>
        <v>2000000</v>
      </c>
      <c r="T7869" s="162">
        <f t="shared" si="1226"/>
        <v>191.37157369267229</v>
      </c>
      <c r="U7869" s="162">
        <f t="shared" si="1227"/>
        <v>128.34980380963293</v>
      </c>
      <c r="V7869" s="163">
        <f t="shared" si="1228"/>
        <v>1</v>
      </c>
      <c r="W7869" s="164">
        <f t="shared" si="1229"/>
        <v>34830226.917501986</v>
      </c>
      <c r="X7869" s="164">
        <f t="shared" si="1230"/>
        <v>-23956460.233921289</v>
      </c>
    </row>
    <row r="7870" spans="10:24" x14ac:dyDescent="0.25">
      <c r="J7870">
        <v>7867</v>
      </c>
      <c r="K7870" s="43">
        <v>0.26467548911872885</v>
      </c>
      <c r="L7870">
        <v>0.93346335653638079</v>
      </c>
      <c r="M7870">
        <v>0.1658457293271175</v>
      </c>
      <c r="N7870" s="44">
        <v>0.69201111758467126</v>
      </c>
      <c r="O7870" s="161">
        <f t="shared" si="1221"/>
        <v>2000000</v>
      </c>
      <c r="P7870" s="162">
        <f t="shared" si="1222"/>
        <v>202.53138370258665</v>
      </c>
      <c r="Q7870" s="162">
        <f t="shared" si="1223"/>
        <v>115.58574972712425</v>
      </c>
      <c r="R7870" s="163">
        <f t="shared" si="1224"/>
        <v>1</v>
      </c>
      <c r="S7870" s="161">
        <f t="shared" si="1225"/>
        <v>5000000</v>
      </c>
      <c r="T7870" s="162">
        <f t="shared" si="1226"/>
        <v>197.51046123419556</v>
      </c>
      <c r="U7870" s="162">
        <f t="shared" si="1227"/>
        <v>115.29287486356212</v>
      </c>
      <c r="V7870" s="163">
        <f t="shared" si="1228"/>
        <v>1</v>
      </c>
      <c r="W7870" s="164">
        <f t="shared" si="1229"/>
        <v>123891267.95092481</v>
      </c>
      <c r="X7870" s="164">
        <f t="shared" si="1230"/>
        <v>261087931.85316718</v>
      </c>
    </row>
    <row r="7871" spans="10:24" x14ac:dyDescent="0.25">
      <c r="J7871">
        <v>7868</v>
      </c>
      <c r="K7871" s="43">
        <v>0.97115181495718983</v>
      </c>
      <c r="L7871">
        <v>0.28460353846637465</v>
      </c>
      <c r="M7871">
        <v>0.62024944375675173</v>
      </c>
      <c r="N7871" s="44">
        <v>0.838274307502613</v>
      </c>
      <c r="O7871" s="161">
        <f t="shared" si="1221"/>
        <v>9000000</v>
      </c>
      <c r="P7871" s="162">
        <f t="shared" si="1222"/>
        <v>171.46170502564564</v>
      </c>
      <c r="Q7871" s="162">
        <f t="shared" si="1223"/>
        <v>141.12271964230993</v>
      </c>
      <c r="R7871" s="163">
        <f t="shared" si="1224"/>
        <v>1</v>
      </c>
      <c r="S7871" s="161">
        <f t="shared" si="1225"/>
        <v>9000000</v>
      </c>
      <c r="T7871" s="162">
        <f t="shared" si="1226"/>
        <v>187.15390167521522</v>
      </c>
      <c r="U7871" s="162">
        <f t="shared" si="1227"/>
        <v>128.06135982115495</v>
      </c>
      <c r="V7871" s="163">
        <f t="shared" si="1228"/>
        <v>1</v>
      </c>
      <c r="W7871" s="164">
        <f t="shared" si="1229"/>
        <v>223050868.45002139</v>
      </c>
      <c r="X7871" s="164">
        <f t="shared" si="1230"/>
        <v>381832876.68654245</v>
      </c>
    </row>
    <row r="7872" spans="10:24" x14ac:dyDescent="0.25">
      <c r="J7872">
        <v>7869</v>
      </c>
      <c r="K7872" s="43">
        <v>0.86813682494879774</v>
      </c>
      <c r="L7872">
        <v>0.29184869452736217</v>
      </c>
      <c r="M7872">
        <v>0.47417315276004024</v>
      </c>
      <c r="N7872" s="44">
        <v>0.43235668863813026</v>
      </c>
      <c r="O7872" s="161">
        <f t="shared" si="1221"/>
        <v>7000000</v>
      </c>
      <c r="P7872" s="162">
        <f t="shared" si="1222"/>
        <v>171.78011984878981</v>
      </c>
      <c r="Q7872" s="162">
        <f t="shared" si="1223"/>
        <v>133.70432815569674</v>
      </c>
      <c r="R7872" s="163">
        <f t="shared" si="1224"/>
        <v>1</v>
      </c>
      <c r="S7872" s="161">
        <f t="shared" si="1225"/>
        <v>7000000</v>
      </c>
      <c r="T7872" s="162">
        <f t="shared" si="1226"/>
        <v>187.2600399495966</v>
      </c>
      <c r="U7872" s="162">
        <f t="shared" si="1227"/>
        <v>124.35216407784837</v>
      </c>
      <c r="V7872" s="163">
        <f t="shared" si="1228"/>
        <v>1</v>
      </c>
      <c r="W7872" s="164">
        <f t="shared" si="1229"/>
        <v>216530541.85165146</v>
      </c>
      <c r="X7872" s="164">
        <f t="shared" si="1230"/>
        <v>290355131.10223764</v>
      </c>
    </row>
    <row r="7873" spans="10:24" x14ac:dyDescent="0.25">
      <c r="J7873">
        <v>7870</v>
      </c>
      <c r="K7873" s="43">
        <v>0.17998501620014751</v>
      </c>
      <c r="L7873">
        <v>0.3529172566830181</v>
      </c>
      <c r="M7873">
        <v>5.2599756398312714E-2</v>
      </c>
      <c r="N7873" s="44">
        <v>0.34722362608736179</v>
      </c>
      <c r="O7873" s="161">
        <f t="shared" si="1221"/>
        <v>2000000</v>
      </c>
      <c r="P7873" s="162">
        <f t="shared" si="1222"/>
        <v>174.33815507879004</v>
      </c>
      <c r="Q7873" s="162">
        <f t="shared" si="1223"/>
        <v>102.59694913341963</v>
      </c>
      <c r="R7873" s="163">
        <f t="shared" si="1224"/>
        <v>1</v>
      </c>
      <c r="S7873" s="161">
        <f t="shared" si="1225"/>
        <v>5000000</v>
      </c>
      <c r="T7873" s="162">
        <f t="shared" si="1226"/>
        <v>188.11271835959667</v>
      </c>
      <c r="U7873" s="162">
        <f t="shared" si="1227"/>
        <v>108.79847456670981</v>
      </c>
      <c r="V7873" s="163">
        <f t="shared" si="1228"/>
        <v>1</v>
      </c>
      <c r="W7873" s="164">
        <f t="shared" si="1229"/>
        <v>93482411.890740812</v>
      </c>
      <c r="X7873" s="164">
        <f t="shared" si="1230"/>
        <v>246571218.96443427</v>
      </c>
    </row>
    <row r="7874" spans="10:24" x14ac:dyDescent="0.25">
      <c r="J7874">
        <v>7871</v>
      </c>
      <c r="K7874" s="43">
        <v>0.22741074942355088</v>
      </c>
      <c r="L7874">
        <v>0.98039537593041381</v>
      </c>
      <c r="M7874">
        <v>0.43740821243486327</v>
      </c>
      <c r="N7874" s="44">
        <v>0.20724677220866672</v>
      </c>
      <c r="O7874" s="161">
        <f t="shared" si="1221"/>
        <v>2000000</v>
      </c>
      <c r="P7874" s="162">
        <f t="shared" si="1222"/>
        <v>210.9297617574193</v>
      </c>
      <c r="Q7874" s="162">
        <f t="shared" si="1223"/>
        <v>131.84912738613909</v>
      </c>
      <c r="R7874" s="163">
        <f t="shared" si="1224"/>
        <v>1</v>
      </c>
      <c r="S7874" s="161">
        <f t="shared" si="1225"/>
        <v>5000000</v>
      </c>
      <c r="T7874" s="162">
        <f t="shared" si="1226"/>
        <v>200.30992058580642</v>
      </c>
      <c r="U7874" s="162">
        <f t="shared" si="1227"/>
        <v>123.42456369306954</v>
      </c>
      <c r="V7874" s="163">
        <f t="shared" si="1228"/>
        <v>1</v>
      </c>
      <c r="W7874" s="164">
        <f t="shared" si="1229"/>
        <v>108161268.74256042</v>
      </c>
      <c r="X7874" s="164">
        <f t="shared" si="1230"/>
        <v>234426784.46368438</v>
      </c>
    </row>
    <row r="7875" spans="10:24" x14ac:dyDescent="0.25">
      <c r="J7875">
        <v>7872</v>
      </c>
      <c r="K7875" s="43">
        <v>0.29989574934151575</v>
      </c>
      <c r="L7875">
        <v>0.81238334368461662</v>
      </c>
      <c r="M7875">
        <v>0.49369679303036729</v>
      </c>
      <c r="N7875" s="44">
        <v>0.82221373757675631</v>
      </c>
      <c r="O7875" s="161">
        <f t="shared" si="1221"/>
        <v>2000000</v>
      </c>
      <c r="P7875" s="162">
        <f t="shared" si="1222"/>
        <v>193.30069847799589</v>
      </c>
      <c r="Q7875" s="162">
        <f t="shared" si="1223"/>
        <v>134.6839909154331</v>
      </c>
      <c r="R7875" s="163">
        <f t="shared" si="1224"/>
        <v>1</v>
      </c>
      <c r="S7875" s="161">
        <f t="shared" si="1225"/>
        <v>5000000</v>
      </c>
      <c r="T7875" s="162">
        <f t="shared" si="1226"/>
        <v>194.43356615933197</v>
      </c>
      <c r="U7875" s="162">
        <f t="shared" si="1227"/>
        <v>124.84199545771655</v>
      </c>
      <c r="V7875" s="163">
        <f t="shared" si="1228"/>
        <v>1</v>
      </c>
      <c r="W7875" s="164">
        <f t="shared" si="1229"/>
        <v>67233415.125125587</v>
      </c>
      <c r="X7875" s="164">
        <f t="shared" si="1230"/>
        <v>197957853.50807714</v>
      </c>
    </row>
    <row r="7876" spans="10:24" x14ac:dyDescent="0.25">
      <c r="J7876">
        <v>7873</v>
      </c>
      <c r="K7876" s="43">
        <v>0.95522931632083186</v>
      </c>
      <c r="L7876">
        <v>0.7615037149669881</v>
      </c>
      <c r="M7876">
        <v>0.76292453338270594</v>
      </c>
      <c r="N7876" s="44">
        <v>0.30150636573097822</v>
      </c>
      <c r="O7876" s="161">
        <f t="shared" si="1221"/>
        <v>9000000</v>
      </c>
      <c r="P7876" s="162">
        <f t="shared" si="1222"/>
        <v>190.66721898092794</v>
      </c>
      <c r="Q7876" s="162">
        <f t="shared" si="1223"/>
        <v>149.31483153221163</v>
      </c>
      <c r="R7876" s="163">
        <f t="shared" si="1224"/>
        <v>1</v>
      </c>
      <c r="S7876" s="161">
        <f t="shared" si="1225"/>
        <v>9000000</v>
      </c>
      <c r="T7876" s="162">
        <f t="shared" si="1226"/>
        <v>193.55573966030931</v>
      </c>
      <c r="U7876" s="162">
        <f t="shared" si="1227"/>
        <v>132.15741576610583</v>
      </c>
      <c r="V7876" s="163">
        <f t="shared" si="1228"/>
        <v>1</v>
      </c>
      <c r="W7876" s="164">
        <f t="shared" si="1229"/>
        <v>322171487.03844684</v>
      </c>
      <c r="X7876" s="164">
        <f t="shared" si="1230"/>
        <v>402584915.04783142</v>
      </c>
    </row>
    <row r="7877" spans="10:24" x14ac:dyDescent="0.25">
      <c r="J7877">
        <v>7874</v>
      </c>
      <c r="K7877" s="43">
        <v>0.19398292699010866</v>
      </c>
      <c r="L7877">
        <v>0.4727658521794339</v>
      </c>
      <c r="M7877">
        <v>0.54886311949085831</v>
      </c>
      <c r="N7877" s="44">
        <v>0.69361590148256813</v>
      </c>
      <c r="O7877" s="161">
        <f t="shared" ref="O7877:O7940" si="1231">VLOOKUP(K7877,$E$5:$H$10,4)</f>
        <v>2000000</v>
      </c>
      <c r="P7877" s="162">
        <f t="shared" ref="P7877:P7940" si="1232">_xlfn.NORM.INV(L7877,$E$12,$E$13)</f>
        <v>178.9752150886942</v>
      </c>
      <c r="Q7877" s="162">
        <f t="shared" ref="Q7877:Q7940" si="1233">_xlfn.NORM.INV(M7877,$E$15,$E$16)</f>
        <v>137.45579070983132</v>
      </c>
      <c r="R7877" s="163">
        <f t="shared" ref="R7877:R7940" si="1234">VLOOKUP(N7877,$E$19:$H$21,4)</f>
        <v>1</v>
      </c>
      <c r="S7877" s="161">
        <f t="shared" ref="S7877:S7940" si="1235">VLOOKUP(K7877,$G$5:$H$10,2)</f>
        <v>5000000</v>
      </c>
      <c r="T7877" s="162">
        <f t="shared" ref="T7877:T7940" si="1236">_xlfn.NORM.INV(L7877,$G$12,$G$13)</f>
        <v>189.65840502956473</v>
      </c>
      <c r="U7877" s="162">
        <f t="shared" ref="U7877:U7940" si="1237">_xlfn.NORM.INV(M7877,$G$15,$G$16)</f>
        <v>126.22789535491566</v>
      </c>
      <c r="V7877" s="163">
        <f t="shared" ref="V7877:V7940" si="1238">VLOOKUP(N7877,$G$19:$H$21,2)</f>
        <v>1</v>
      </c>
      <c r="W7877" s="164">
        <f t="shared" ref="W7877:W7940" si="1239">O7877*(P7877-Q7877)*R7877-$D$23-$D$24</f>
        <v>33038848.75772576</v>
      </c>
      <c r="X7877" s="164">
        <f t="shared" ref="X7877:X7940" si="1240">S7877*(T7877-U7877)*V7877-$F$23-$F$24</f>
        <v>167152548.37324536</v>
      </c>
    </row>
    <row r="7878" spans="10:24" x14ac:dyDescent="0.25">
      <c r="J7878">
        <v>7875</v>
      </c>
      <c r="K7878" s="43">
        <v>0.5722621661535402</v>
      </c>
      <c r="L7878">
        <v>0.71609617016128668</v>
      </c>
      <c r="M7878">
        <v>0.39661391272110025</v>
      </c>
      <c r="N7878" s="44">
        <v>0.96761077529760586</v>
      </c>
      <c r="O7878" s="161">
        <f t="shared" si="1231"/>
        <v>6000000</v>
      </c>
      <c r="P7878" s="162">
        <f t="shared" si="1232"/>
        <v>188.56924862475427</v>
      </c>
      <c r="Q7878" s="162">
        <f t="shared" si="1233"/>
        <v>129.757571398583</v>
      </c>
      <c r="R7878" s="163">
        <f t="shared" si="1234"/>
        <v>1</v>
      </c>
      <c r="S7878" s="161">
        <f t="shared" si="1235"/>
        <v>6000000</v>
      </c>
      <c r="T7878" s="162">
        <f t="shared" si="1236"/>
        <v>192.85641620825143</v>
      </c>
      <c r="U7878" s="162">
        <f t="shared" si="1237"/>
        <v>122.3787856992915</v>
      </c>
      <c r="V7878" s="163">
        <f t="shared" si="1238"/>
        <v>1</v>
      </c>
      <c r="W7878" s="164">
        <f t="shared" si="1239"/>
        <v>302870063.35702759</v>
      </c>
      <c r="X7878" s="164">
        <f t="shared" si="1240"/>
        <v>272865783.05375957</v>
      </c>
    </row>
    <row r="7879" spans="10:24" x14ac:dyDescent="0.25">
      <c r="J7879">
        <v>7876</v>
      </c>
      <c r="K7879" s="43">
        <v>0.7021264834774571</v>
      </c>
      <c r="L7879">
        <v>9.4096123780729291E-2</v>
      </c>
      <c r="M7879">
        <v>0.54105813814162207</v>
      </c>
      <c r="N7879" s="44">
        <v>0.16743050314194674</v>
      </c>
      <c r="O7879" s="161">
        <f t="shared" si="1231"/>
        <v>6000000</v>
      </c>
      <c r="P7879" s="162">
        <f t="shared" si="1232"/>
        <v>160.26081356370145</v>
      </c>
      <c r="Q7879" s="162">
        <f t="shared" si="1233"/>
        <v>137.06199700897221</v>
      </c>
      <c r="R7879" s="163">
        <f t="shared" si="1234"/>
        <v>1</v>
      </c>
      <c r="S7879" s="161">
        <f t="shared" si="1235"/>
        <v>7000000</v>
      </c>
      <c r="T7879" s="162">
        <f t="shared" si="1236"/>
        <v>183.42027118790048</v>
      </c>
      <c r="U7879" s="162">
        <f t="shared" si="1237"/>
        <v>126.03099850448611</v>
      </c>
      <c r="V7879" s="163">
        <f t="shared" si="1238"/>
        <v>0.9</v>
      </c>
      <c r="W7879" s="164">
        <f t="shared" si="1239"/>
        <v>89192899.328375399</v>
      </c>
      <c r="X7879" s="164">
        <f t="shared" si="1240"/>
        <v>211552417.90551054</v>
      </c>
    </row>
    <row r="7880" spans="10:24" x14ac:dyDescent="0.25">
      <c r="J7880">
        <v>7877</v>
      </c>
      <c r="K7880" s="43">
        <v>4.1153852696031112E-2</v>
      </c>
      <c r="L7880">
        <v>0.78447519366312535</v>
      </c>
      <c r="M7880">
        <v>0.72989778624934254</v>
      </c>
      <c r="N7880" s="44">
        <v>0.57835081484760864</v>
      </c>
      <c r="O7880" s="161">
        <f t="shared" si="1231"/>
        <v>1000000</v>
      </c>
      <c r="P7880" s="162">
        <f t="shared" si="1232"/>
        <v>191.81095217280091</v>
      </c>
      <c r="Q7880" s="162">
        <f t="shared" si="1233"/>
        <v>147.2500777270883</v>
      </c>
      <c r="R7880" s="163">
        <f t="shared" si="1234"/>
        <v>1</v>
      </c>
      <c r="S7880" s="161">
        <f t="shared" si="1235"/>
        <v>1000000</v>
      </c>
      <c r="T7880" s="162">
        <f t="shared" si="1236"/>
        <v>193.93698405760031</v>
      </c>
      <c r="U7880" s="162">
        <f t="shared" si="1237"/>
        <v>131.12503886354415</v>
      </c>
      <c r="V7880" s="163">
        <f t="shared" si="1238"/>
        <v>1</v>
      </c>
      <c r="W7880" s="164">
        <f t="shared" si="1239"/>
        <v>-5439125.5542873889</v>
      </c>
      <c r="X7880" s="164">
        <f t="shared" si="1240"/>
        <v>-87188054.805943832</v>
      </c>
    </row>
    <row r="7881" spans="10:24" x14ac:dyDescent="0.25">
      <c r="J7881">
        <v>7878</v>
      </c>
      <c r="K7881" s="43">
        <v>0.7768419931181485</v>
      </c>
      <c r="L7881">
        <v>0.17431000631467042</v>
      </c>
      <c r="M7881">
        <v>0.71719391054030501</v>
      </c>
      <c r="N7881" s="44">
        <v>0.59986010799523337</v>
      </c>
      <c r="O7881" s="161">
        <f t="shared" si="1231"/>
        <v>7000000</v>
      </c>
      <c r="P7881" s="162">
        <f t="shared" si="1232"/>
        <v>165.94095939570875</v>
      </c>
      <c r="Q7881" s="162">
        <f t="shared" si="1233"/>
        <v>146.49051209610073</v>
      </c>
      <c r="R7881" s="163">
        <f t="shared" si="1234"/>
        <v>1</v>
      </c>
      <c r="S7881" s="161">
        <f t="shared" si="1235"/>
        <v>7000000</v>
      </c>
      <c r="T7881" s="162">
        <f t="shared" si="1236"/>
        <v>185.31365313190292</v>
      </c>
      <c r="U7881" s="162">
        <f t="shared" si="1237"/>
        <v>130.74525604805035</v>
      </c>
      <c r="V7881" s="163">
        <f t="shared" si="1238"/>
        <v>1</v>
      </c>
      <c r="W7881" s="164">
        <f t="shared" si="1239"/>
        <v>86153131.097256094</v>
      </c>
      <c r="X7881" s="164">
        <f t="shared" si="1240"/>
        <v>231978779.586968</v>
      </c>
    </row>
    <row r="7882" spans="10:24" x14ac:dyDescent="0.25">
      <c r="J7882">
        <v>7879</v>
      </c>
      <c r="K7882" s="43">
        <v>9.8870979268857795E-2</v>
      </c>
      <c r="L7882">
        <v>0.48152863113771227</v>
      </c>
      <c r="M7882">
        <v>0.82432078540743869</v>
      </c>
      <c r="N7882" s="44">
        <v>0.23614860030235851</v>
      </c>
      <c r="O7882" s="161">
        <f t="shared" si="1231"/>
        <v>2000000</v>
      </c>
      <c r="P7882" s="162">
        <f t="shared" si="1232"/>
        <v>179.30523883584698</v>
      </c>
      <c r="Q7882" s="162">
        <f t="shared" si="1233"/>
        <v>153.63915234485663</v>
      </c>
      <c r="R7882" s="163">
        <f t="shared" si="1234"/>
        <v>1</v>
      </c>
      <c r="S7882" s="161">
        <f t="shared" si="1235"/>
        <v>2000000</v>
      </c>
      <c r="T7882" s="162">
        <f t="shared" si="1236"/>
        <v>189.76841294528234</v>
      </c>
      <c r="U7882" s="162">
        <f t="shared" si="1237"/>
        <v>134.3195761724283</v>
      </c>
      <c r="V7882" s="163">
        <f t="shared" si="1238"/>
        <v>1</v>
      </c>
      <c r="W7882" s="164">
        <f t="shared" si="1239"/>
        <v>1332172.9819807038</v>
      </c>
      <c r="X7882" s="164">
        <f t="shared" si="1240"/>
        <v>-39102326.454291925</v>
      </c>
    </row>
    <row r="7883" spans="10:24" x14ac:dyDescent="0.25">
      <c r="J7883">
        <v>7880</v>
      </c>
      <c r="K7883" s="43">
        <v>0.82916084710537108</v>
      </c>
      <c r="L7883">
        <v>0.69663554453838794</v>
      </c>
      <c r="M7883">
        <v>0.97695316363222329</v>
      </c>
      <c r="N7883" s="44">
        <v>0.20726130780080465</v>
      </c>
      <c r="O7883" s="161">
        <f t="shared" si="1231"/>
        <v>7000000</v>
      </c>
      <c r="P7883" s="162">
        <f t="shared" si="1232"/>
        <v>187.72122463148312</v>
      </c>
      <c r="Q7883" s="162">
        <f t="shared" si="1233"/>
        <v>174.89069015414719</v>
      </c>
      <c r="R7883" s="163">
        <f t="shared" si="1234"/>
        <v>1</v>
      </c>
      <c r="S7883" s="161">
        <f t="shared" si="1235"/>
        <v>7000000</v>
      </c>
      <c r="T7883" s="162">
        <f t="shared" si="1236"/>
        <v>192.57374154382771</v>
      </c>
      <c r="U7883" s="162">
        <f t="shared" si="1237"/>
        <v>144.9453450770736</v>
      </c>
      <c r="V7883" s="163">
        <f t="shared" si="1238"/>
        <v>1</v>
      </c>
      <c r="W7883" s="164">
        <f t="shared" si="1239"/>
        <v>39813741.341351509</v>
      </c>
      <c r="X7883" s="164">
        <f t="shared" si="1240"/>
        <v>183398775.26727879</v>
      </c>
    </row>
    <row r="7884" spans="10:24" x14ac:dyDescent="0.25">
      <c r="J7884">
        <v>7881</v>
      </c>
      <c r="K7884" s="43">
        <v>0.17575207084402222</v>
      </c>
      <c r="L7884">
        <v>0.38268963863222927</v>
      </c>
      <c r="M7884">
        <v>0.1112755890002628</v>
      </c>
      <c r="N7884" s="44">
        <v>0.92237318820177217</v>
      </c>
      <c r="O7884" s="161">
        <f t="shared" si="1231"/>
        <v>2000000</v>
      </c>
      <c r="P7884" s="162">
        <f t="shared" si="1232"/>
        <v>175.52363417239332</v>
      </c>
      <c r="Q7884" s="162">
        <f t="shared" si="1233"/>
        <v>110.60455258440921</v>
      </c>
      <c r="R7884" s="163">
        <f t="shared" si="1234"/>
        <v>1</v>
      </c>
      <c r="S7884" s="161">
        <f t="shared" si="1235"/>
        <v>5000000</v>
      </c>
      <c r="T7884" s="162">
        <f t="shared" si="1236"/>
        <v>188.50787805746444</v>
      </c>
      <c r="U7884" s="162">
        <f t="shared" si="1237"/>
        <v>112.8022762922046</v>
      </c>
      <c r="V7884" s="163">
        <f t="shared" si="1238"/>
        <v>1</v>
      </c>
      <c r="W7884" s="164">
        <f t="shared" si="1239"/>
        <v>79838163.175968215</v>
      </c>
      <c r="X7884" s="164">
        <f t="shared" si="1240"/>
        <v>228528008.82629919</v>
      </c>
    </row>
    <row r="7885" spans="10:24" x14ac:dyDescent="0.25">
      <c r="J7885">
        <v>7882</v>
      </c>
      <c r="K7885" s="43">
        <v>0.20809429549535441</v>
      </c>
      <c r="L7885">
        <v>0.46274230459268928</v>
      </c>
      <c r="M7885">
        <v>0.40221336022340259</v>
      </c>
      <c r="N7885" s="44">
        <v>0.80817239253128947</v>
      </c>
      <c r="O7885" s="161">
        <f t="shared" si="1231"/>
        <v>2000000</v>
      </c>
      <c r="P7885" s="162">
        <f t="shared" si="1232"/>
        <v>178.59708949368067</v>
      </c>
      <c r="Q7885" s="162">
        <f t="shared" si="1233"/>
        <v>130.04755568965197</v>
      </c>
      <c r="R7885" s="163">
        <f t="shared" si="1234"/>
        <v>1</v>
      </c>
      <c r="S7885" s="161">
        <f t="shared" si="1235"/>
        <v>5000000</v>
      </c>
      <c r="T7885" s="162">
        <f t="shared" si="1236"/>
        <v>189.53236316456022</v>
      </c>
      <c r="U7885" s="162">
        <f t="shared" si="1237"/>
        <v>122.52377784482599</v>
      </c>
      <c r="V7885" s="163">
        <f t="shared" si="1238"/>
        <v>1</v>
      </c>
      <c r="W7885" s="164">
        <f t="shared" si="1239"/>
        <v>47099067.608057395</v>
      </c>
      <c r="X7885" s="164">
        <f t="shared" si="1240"/>
        <v>185042926.5986712</v>
      </c>
    </row>
    <row r="7886" spans="10:24" x14ac:dyDescent="0.25">
      <c r="J7886">
        <v>7883</v>
      </c>
      <c r="K7886" s="43">
        <v>0.97849683482086836</v>
      </c>
      <c r="L7886">
        <v>0.14509973960750544</v>
      </c>
      <c r="M7886">
        <v>0.62056857484720274</v>
      </c>
      <c r="N7886" s="44">
        <v>0.81385113665194198</v>
      </c>
      <c r="O7886" s="161">
        <f t="shared" si="1231"/>
        <v>9000000</v>
      </c>
      <c r="P7886" s="162">
        <f t="shared" si="1232"/>
        <v>164.13473826051384</v>
      </c>
      <c r="Q7886" s="162">
        <f t="shared" si="1233"/>
        <v>141.13948819986379</v>
      </c>
      <c r="R7886" s="163">
        <f t="shared" si="1234"/>
        <v>1</v>
      </c>
      <c r="S7886" s="161">
        <f t="shared" si="1235"/>
        <v>9000000</v>
      </c>
      <c r="T7886" s="162">
        <f t="shared" si="1236"/>
        <v>184.71157942017129</v>
      </c>
      <c r="U7886" s="162">
        <f t="shared" si="1237"/>
        <v>128.06974409993191</v>
      </c>
      <c r="V7886" s="163">
        <f t="shared" si="1238"/>
        <v>1</v>
      </c>
      <c r="W7886" s="164">
        <f t="shared" si="1239"/>
        <v>156957250.54585046</v>
      </c>
      <c r="X7886" s="164">
        <f t="shared" si="1240"/>
        <v>359776517.88215441</v>
      </c>
    </row>
    <row r="7887" spans="10:24" x14ac:dyDescent="0.25">
      <c r="J7887">
        <v>7884</v>
      </c>
      <c r="K7887" s="43">
        <v>0.11964166842426183</v>
      </c>
      <c r="L7887">
        <v>0.47265688063801636</v>
      </c>
      <c r="M7887">
        <v>0.27543990984464939</v>
      </c>
      <c r="N7887" s="44">
        <v>0.64749995571631447</v>
      </c>
      <c r="O7887" s="161">
        <f t="shared" si="1231"/>
        <v>2000000</v>
      </c>
      <c r="P7887" s="162">
        <f t="shared" si="1232"/>
        <v>178.97110820989766</v>
      </c>
      <c r="Q7887" s="162">
        <f t="shared" si="1233"/>
        <v>123.07115491148966</v>
      </c>
      <c r="R7887" s="163">
        <f t="shared" si="1234"/>
        <v>1</v>
      </c>
      <c r="S7887" s="161">
        <f t="shared" si="1235"/>
        <v>2000000</v>
      </c>
      <c r="T7887" s="162">
        <f t="shared" si="1236"/>
        <v>189.6570360699659</v>
      </c>
      <c r="U7887" s="162">
        <f t="shared" si="1237"/>
        <v>119.03557745574483</v>
      </c>
      <c r="V7887" s="163">
        <f t="shared" si="1238"/>
        <v>1</v>
      </c>
      <c r="W7887" s="164">
        <f t="shared" si="1239"/>
        <v>61799906.596816018</v>
      </c>
      <c r="X7887" s="164">
        <f t="shared" si="1240"/>
        <v>-8757082.7715578675</v>
      </c>
    </row>
    <row r="7888" spans="10:24" x14ac:dyDescent="0.25">
      <c r="J7888">
        <v>7885</v>
      </c>
      <c r="K7888" s="43">
        <v>0.85057543123108326</v>
      </c>
      <c r="L7888">
        <v>0.45154020266755523</v>
      </c>
      <c r="M7888">
        <v>0.26193725116688726</v>
      </c>
      <c r="N7888" s="44">
        <v>0.38562405969722657</v>
      </c>
      <c r="O7888" s="161">
        <f t="shared" si="1231"/>
        <v>7000000</v>
      </c>
      <c r="P7888" s="162">
        <f t="shared" si="1232"/>
        <v>178.17343544867757</v>
      </c>
      <c r="Q7888" s="162">
        <f t="shared" si="1233"/>
        <v>122.25231246383738</v>
      </c>
      <c r="R7888" s="163">
        <f t="shared" si="1234"/>
        <v>1</v>
      </c>
      <c r="S7888" s="161">
        <f t="shared" si="1235"/>
        <v>7000000</v>
      </c>
      <c r="T7888" s="162">
        <f t="shared" si="1236"/>
        <v>189.39114514955918</v>
      </c>
      <c r="U7888" s="162">
        <f t="shared" si="1237"/>
        <v>118.6261562319187</v>
      </c>
      <c r="V7888" s="163">
        <f t="shared" si="1238"/>
        <v>1</v>
      </c>
      <c r="W7888" s="164">
        <f t="shared" si="1239"/>
        <v>341447860.89388126</v>
      </c>
      <c r="X7888" s="164">
        <f t="shared" si="1240"/>
        <v>345354922.42348337</v>
      </c>
    </row>
    <row r="7889" spans="10:24" x14ac:dyDescent="0.25">
      <c r="J7889">
        <v>7886</v>
      </c>
      <c r="K7889" s="43">
        <v>0.94064981552413929</v>
      </c>
      <c r="L7889">
        <v>0.32116679717229013</v>
      </c>
      <c r="M7889">
        <v>0.56283609444488147</v>
      </c>
      <c r="N7889" s="44">
        <v>0.20838648456496955</v>
      </c>
      <c r="O7889" s="161">
        <f t="shared" si="1231"/>
        <v>7000000</v>
      </c>
      <c r="P7889" s="162">
        <f t="shared" si="1232"/>
        <v>173.03342213175597</v>
      </c>
      <c r="Q7889" s="162">
        <f t="shared" si="1233"/>
        <v>138.16327389235579</v>
      </c>
      <c r="R7889" s="163">
        <f t="shared" si="1234"/>
        <v>1</v>
      </c>
      <c r="S7889" s="161">
        <f t="shared" si="1235"/>
        <v>9000000</v>
      </c>
      <c r="T7889" s="162">
        <f t="shared" si="1236"/>
        <v>187.67780737725198</v>
      </c>
      <c r="U7889" s="162">
        <f t="shared" si="1237"/>
        <v>126.58163694617789</v>
      </c>
      <c r="V7889" s="163">
        <f t="shared" si="1238"/>
        <v>1</v>
      </c>
      <c r="W7889" s="164">
        <f t="shared" si="1239"/>
        <v>194091037.67580125</v>
      </c>
      <c r="X7889" s="164">
        <f t="shared" si="1240"/>
        <v>399865533.87966681</v>
      </c>
    </row>
    <row r="7890" spans="10:24" x14ac:dyDescent="0.25">
      <c r="J7890">
        <v>7887</v>
      </c>
      <c r="K7890" s="43">
        <v>0.28836602882753393</v>
      </c>
      <c r="L7890">
        <v>0.64490835283693027</v>
      </c>
      <c r="M7890">
        <v>0.71070902485152299</v>
      </c>
      <c r="N7890" s="44">
        <v>0.36910862265178734</v>
      </c>
      <c r="O7890" s="161">
        <f t="shared" si="1231"/>
        <v>2000000</v>
      </c>
      <c r="P7890" s="162">
        <f t="shared" si="1232"/>
        <v>185.57414895724585</v>
      </c>
      <c r="Q7890" s="162">
        <f t="shared" si="1233"/>
        <v>146.10914479147584</v>
      </c>
      <c r="R7890" s="163">
        <f t="shared" si="1234"/>
        <v>1</v>
      </c>
      <c r="S7890" s="161">
        <f t="shared" si="1235"/>
        <v>5000000</v>
      </c>
      <c r="T7890" s="162">
        <f t="shared" si="1236"/>
        <v>191.85804965241527</v>
      </c>
      <c r="U7890" s="162">
        <f t="shared" si="1237"/>
        <v>130.55457239573792</v>
      </c>
      <c r="V7890" s="163">
        <f t="shared" si="1238"/>
        <v>1</v>
      </c>
      <c r="W7890" s="164">
        <f t="shared" si="1239"/>
        <v>28930008.331540018</v>
      </c>
      <c r="X7890" s="164">
        <f t="shared" si="1240"/>
        <v>156517386.28338677</v>
      </c>
    </row>
    <row r="7891" spans="10:24" x14ac:dyDescent="0.25">
      <c r="J7891">
        <v>7888</v>
      </c>
      <c r="K7891" s="43">
        <v>0.15826325169294397</v>
      </c>
      <c r="L7891">
        <v>0.77388584850801645</v>
      </c>
      <c r="M7891">
        <v>2.985270019562658E-2</v>
      </c>
      <c r="N7891" s="44">
        <v>0.32670705608456785</v>
      </c>
      <c r="O7891" s="161">
        <f t="shared" si="1231"/>
        <v>2000000</v>
      </c>
      <c r="P7891" s="162">
        <f t="shared" si="1232"/>
        <v>191.27557948635067</v>
      </c>
      <c r="Q7891" s="162">
        <f t="shared" si="1233"/>
        <v>97.340742658392557</v>
      </c>
      <c r="R7891" s="163">
        <f t="shared" si="1234"/>
        <v>1</v>
      </c>
      <c r="S7891" s="161">
        <f t="shared" si="1235"/>
        <v>5000000</v>
      </c>
      <c r="T7891" s="162">
        <f t="shared" si="1236"/>
        <v>193.75852649545021</v>
      </c>
      <c r="U7891" s="162">
        <f t="shared" si="1237"/>
        <v>106.17037132919629</v>
      </c>
      <c r="V7891" s="163">
        <f t="shared" si="1238"/>
        <v>1</v>
      </c>
      <c r="W7891" s="164">
        <f t="shared" si="1239"/>
        <v>137869673.65591621</v>
      </c>
      <c r="X7891" s="164">
        <f t="shared" si="1240"/>
        <v>287940775.83126962</v>
      </c>
    </row>
    <row r="7892" spans="10:24" x14ac:dyDescent="0.25">
      <c r="J7892">
        <v>7889</v>
      </c>
      <c r="K7892" s="43">
        <v>0.55595885395067712</v>
      </c>
      <c r="L7892">
        <v>0.62118837503629398</v>
      </c>
      <c r="M7892">
        <v>0.56585148571396648</v>
      </c>
      <c r="N7892" s="44">
        <v>7.5766462353747399E-2</v>
      </c>
      <c r="O7892" s="161">
        <f t="shared" si="1231"/>
        <v>6000000</v>
      </c>
      <c r="P7892" s="162">
        <f t="shared" si="1232"/>
        <v>184.62905068996142</v>
      </c>
      <c r="Q7892" s="162">
        <f t="shared" si="1233"/>
        <v>138.31644009505536</v>
      </c>
      <c r="R7892" s="163">
        <f t="shared" si="1234"/>
        <v>1</v>
      </c>
      <c r="S7892" s="161">
        <f t="shared" si="1235"/>
        <v>6000000</v>
      </c>
      <c r="T7892" s="162">
        <f t="shared" si="1236"/>
        <v>191.5430168966538</v>
      </c>
      <c r="U7892" s="162">
        <f t="shared" si="1237"/>
        <v>126.65822004752768</v>
      </c>
      <c r="V7892" s="163">
        <f t="shared" si="1238"/>
        <v>0.9</v>
      </c>
      <c r="W7892" s="164">
        <f t="shared" si="1239"/>
        <v>227875663.56943637</v>
      </c>
      <c r="X7892" s="164">
        <f t="shared" si="1240"/>
        <v>200377902.98528105</v>
      </c>
    </row>
    <row r="7893" spans="10:24" x14ac:dyDescent="0.25">
      <c r="J7893">
        <v>7890</v>
      </c>
      <c r="K7893" s="43">
        <v>0.4311627019647799</v>
      </c>
      <c r="L7893">
        <v>0.91855141948371599</v>
      </c>
      <c r="M7893">
        <v>0.37840809645222973</v>
      </c>
      <c r="N7893" s="44">
        <v>0.90802377146753788</v>
      </c>
      <c r="O7893" s="161">
        <f t="shared" si="1231"/>
        <v>5000000</v>
      </c>
      <c r="P7893" s="162">
        <f t="shared" si="1232"/>
        <v>200.93090495471287</v>
      </c>
      <c r="Q7893" s="162">
        <f t="shared" si="1233"/>
        <v>128.80671240361531</v>
      </c>
      <c r="R7893" s="163">
        <f t="shared" si="1234"/>
        <v>1</v>
      </c>
      <c r="S7893" s="161">
        <f t="shared" si="1235"/>
        <v>6000000</v>
      </c>
      <c r="T7893" s="162">
        <f t="shared" si="1236"/>
        <v>196.97696831823762</v>
      </c>
      <c r="U7893" s="162">
        <f t="shared" si="1237"/>
        <v>121.90335620180765</v>
      </c>
      <c r="V7893" s="163">
        <f t="shared" si="1238"/>
        <v>1</v>
      </c>
      <c r="W7893" s="164">
        <f t="shared" si="1239"/>
        <v>310620962.7554878</v>
      </c>
      <c r="X7893" s="164">
        <f t="shared" si="1240"/>
        <v>300441672.69857985</v>
      </c>
    </row>
    <row r="7894" spans="10:24" x14ac:dyDescent="0.25">
      <c r="J7894">
        <v>7891</v>
      </c>
      <c r="K7894" s="43">
        <v>0.49260022979059304</v>
      </c>
      <c r="L7894">
        <v>0.90344151614690971</v>
      </c>
      <c r="M7894">
        <v>0.72322488914541372</v>
      </c>
      <c r="N7894" s="44">
        <v>0.31307444777414328</v>
      </c>
      <c r="O7894" s="161">
        <f t="shared" si="1231"/>
        <v>5000000</v>
      </c>
      <c r="P7894" s="162">
        <f t="shared" si="1232"/>
        <v>199.5212019498546</v>
      </c>
      <c r="Q7894" s="162">
        <f t="shared" si="1233"/>
        <v>146.84897225626321</v>
      </c>
      <c r="R7894" s="163">
        <f t="shared" si="1234"/>
        <v>1</v>
      </c>
      <c r="S7894" s="161">
        <f t="shared" si="1235"/>
        <v>6000000</v>
      </c>
      <c r="T7894" s="162">
        <f t="shared" si="1236"/>
        <v>196.50706731661819</v>
      </c>
      <c r="U7894" s="162">
        <f t="shared" si="1237"/>
        <v>130.9244861281316</v>
      </c>
      <c r="V7894" s="163">
        <f t="shared" si="1238"/>
        <v>1</v>
      </c>
      <c r="W7894" s="164">
        <f t="shared" si="1239"/>
        <v>213361148.46795696</v>
      </c>
      <c r="X7894" s="164">
        <f t="shared" si="1240"/>
        <v>243495487.13091952</v>
      </c>
    </row>
    <row r="7895" spans="10:24" x14ac:dyDescent="0.25">
      <c r="J7895">
        <v>7892</v>
      </c>
      <c r="K7895" s="43">
        <v>0.38599491020027732</v>
      </c>
      <c r="L7895">
        <v>0.88750329748852985</v>
      </c>
      <c r="M7895">
        <v>0.64317350341083268</v>
      </c>
      <c r="N7895" s="44">
        <v>0.24777215162584043</v>
      </c>
      <c r="O7895" s="161">
        <f t="shared" si="1231"/>
        <v>5000000</v>
      </c>
      <c r="P7895" s="162">
        <f t="shared" si="1232"/>
        <v>198.20035318942632</v>
      </c>
      <c r="Q7895" s="162">
        <f t="shared" si="1233"/>
        <v>142.33908904832435</v>
      </c>
      <c r="R7895" s="163">
        <f t="shared" si="1234"/>
        <v>1</v>
      </c>
      <c r="S7895" s="161">
        <f t="shared" si="1235"/>
        <v>6000000</v>
      </c>
      <c r="T7895" s="162">
        <f t="shared" si="1236"/>
        <v>196.06678439647544</v>
      </c>
      <c r="U7895" s="162">
        <f t="shared" si="1237"/>
        <v>128.66954452416218</v>
      </c>
      <c r="V7895" s="163">
        <f t="shared" si="1238"/>
        <v>1</v>
      </c>
      <c r="W7895" s="164">
        <f t="shared" si="1239"/>
        <v>229306320.70550984</v>
      </c>
      <c r="X7895" s="164">
        <f t="shared" si="1240"/>
        <v>254383439.23387957</v>
      </c>
    </row>
    <row r="7896" spans="10:24" x14ac:dyDescent="0.25">
      <c r="J7896">
        <v>7893</v>
      </c>
      <c r="K7896" s="43">
        <v>0.40664487459596499</v>
      </c>
      <c r="L7896">
        <v>0.44705130921392111</v>
      </c>
      <c r="M7896">
        <v>0.95104386893586867</v>
      </c>
      <c r="N7896" s="44">
        <v>0.35523298089835198</v>
      </c>
      <c r="O7896" s="161">
        <f t="shared" si="1231"/>
        <v>5000000</v>
      </c>
      <c r="P7896" s="162">
        <f t="shared" si="1232"/>
        <v>178.00327852772585</v>
      </c>
      <c r="Q7896" s="162">
        <f t="shared" si="1233"/>
        <v>168.10120646569152</v>
      </c>
      <c r="R7896" s="163">
        <f t="shared" si="1234"/>
        <v>1</v>
      </c>
      <c r="S7896" s="161">
        <f t="shared" si="1235"/>
        <v>6000000</v>
      </c>
      <c r="T7896" s="162">
        <f t="shared" si="1236"/>
        <v>189.33442617590862</v>
      </c>
      <c r="U7896" s="162">
        <f t="shared" si="1237"/>
        <v>141.55060323284576</v>
      </c>
      <c r="V7896" s="163">
        <f t="shared" si="1238"/>
        <v>1</v>
      </c>
      <c r="W7896" s="164">
        <f t="shared" si="1239"/>
        <v>-489639.68982832134</v>
      </c>
      <c r="X7896" s="164">
        <f t="shared" si="1240"/>
        <v>136702937.65837717</v>
      </c>
    </row>
    <row r="7897" spans="10:24" x14ac:dyDescent="0.25">
      <c r="J7897">
        <v>7894</v>
      </c>
      <c r="K7897" s="43">
        <v>0.27123451875360993</v>
      </c>
      <c r="L7897">
        <v>0.91616294471260451</v>
      </c>
      <c r="M7897">
        <v>0.6397611610354238</v>
      </c>
      <c r="N7897" s="44">
        <v>3.955867282984693E-2</v>
      </c>
      <c r="O7897" s="161">
        <f t="shared" si="1231"/>
        <v>2000000</v>
      </c>
      <c r="P7897" s="162">
        <f t="shared" si="1232"/>
        <v>200.69573970870655</v>
      </c>
      <c r="Q7897" s="162">
        <f t="shared" si="1233"/>
        <v>142.15640920515375</v>
      </c>
      <c r="R7897" s="163">
        <f t="shared" si="1234"/>
        <v>1</v>
      </c>
      <c r="S7897" s="161">
        <f t="shared" si="1235"/>
        <v>5000000</v>
      </c>
      <c r="T7897" s="162">
        <f t="shared" si="1236"/>
        <v>196.89857990290218</v>
      </c>
      <c r="U7897" s="162">
        <f t="shared" si="1237"/>
        <v>128.57820460257688</v>
      </c>
      <c r="V7897" s="163">
        <f t="shared" si="1238"/>
        <v>0.9</v>
      </c>
      <c r="W7897" s="164">
        <f t="shared" si="1239"/>
        <v>67078661.007105604</v>
      </c>
      <c r="X7897" s="164">
        <f t="shared" si="1240"/>
        <v>157441688.85146391</v>
      </c>
    </row>
    <row r="7898" spans="10:24" x14ac:dyDescent="0.25">
      <c r="J7898">
        <v>7895</v>
      </c>
      <c r="K7898" s="43">
        <v>0.38248665591957676</v>
      </c>
      <c r="L7898">
        <v>0.16882268390156907</v>
      </c>
      <c r="M7898">
        <v>0.96083487164645986</v>
      </c>
      <c r="N7898" s="44">
        <v>0.21915846270545214</v>
      </c>
      <c r="O7898" s="161">
        <f t="shared" si="1231"/>
        <v>5000000</v>
      </c>
      <c r="P7898" s="162">
        <f t="shared" si="1232"/>
        <v>165.61757900912363</v>
      </c>
      <c r="Q7898" s="162">
        <f t="shared" si="1233"/>
        <v>170.20915126569261</v>
      </c>
      <c r="R7898" s="163">
        <f t="shared" si="1234"/>
        <v>1</v>
      </c>
      <c r="S7898" s="161">
        <f t="shared" si="1235"/>
        <v>6000000</v>
      </c>
      <c r="T7898" s="162">
        <f t="shared" si="1236"/>
        <v>185.20585966970788</v>
      </c>
      <c r="U7898" s="162">
        <f t="shared" si="1237"/>
        <v>142.60457563284632</v>
      </c>
      <c r="V7898" s="163">
        <f t="shared" si="1238"/>
        <v>1</v>
      </c>
      <c r="W7898" s="164">
        <f t="shared" si="1239"/>
        <v>-72957861.282844901</v>
      </c>
      <c r="X7898" s="164">
        <f t="shared" si="1240"/>
        <v>105607704.22116935</v>
      </c>
    </row>
    <row r="7899" spans="10:24" x14ac:dyDescent="0.25">
      <c r="J7899">
        <v>7896</v>
      </c>
      <c r="K7899" s="43">
        <v>0.6628938736621528</v>
      </c>
      <c r="L7899">
        <v>0.42715430163084245</v>
      </c>
      <c r="M7899">
        <v>0.60734544318898931</v>
      </c>
      <c r="N7899" s="44">
        <v>0.73323523995656315</v>
      </c>
      <c r="O7899" s="161">
        <f t="shared" si="1231"/>
        <v>6000000</v>
      </c>
      <c r="P7899" s="162">
        <f t="shared" si="1232"/>
        <v>177.24564323657825</v>
      </c>
      <c r="Q7899" s="162">
        <f t="shared" si="1233"/>
        <v>140.44813940973185</v>
      </c>
      <c r="R7899" s="163">
        <f t="shared" si="1234"/>
        <v>1</v>
      </c>
      <c r="S7899" s="161">
        <f t="shared" si="1235"/>
        <v>7000000</v>
      </c>
      <c r="T7899" s="162">
        <f t="shared" si="1236"/>
        <v>189.08188107885942</v>
      </c>
      <c r="U7899" s="162">
        <f t="shared" si="1237"/>
        <v>127.72406970486593</v>
      </c>
      <c r="V7899" s="163">
        <f t="shared" si="1238"/>
        <v>1</v>
      </c>
      <c r="W7899" s="164">
        <f t="shared" si="1239"/>
        <v>170785022.96107838</v>
      </c>
      <c r="X7899" s="164">
        <f t="shared" si="1240"/>
        <v>279504679.61795449</v>
      </c>
    </row>
    <row r="7900" spans="10:24" x14ac:dyDescent="0.25">
      <c r="J7900">
        <v>7897</v>
      </c>
      <c r="K7900" s="43">
        <v>0.96291979070403011</v>
      </c>
      <c r="L7900">
        <v>0.80659931981754696</v>
      </c>
      <c r="M7900">
        <v>0.84940230282115414</v>
      </c>
      <c r="N7900" s="44">
        <v>0.14221865290596181</v>
      </c>
      <c r="O7900" s="161">
        <f t="shared" si="1231"/>
        <v>9000000</v>
      </c>
      <c r="P7900" s="162">
        <f t="shared" si="1232"/>
        <v>192.98148993245908</v>
      </c>
      <c r="Q7900" s="162">
        <f t="shared" si="1233"/>
        <v>155.67746618011074</v>
      </c>
      <c r="R7900" s="163">
        <f t="shared" si="1234"/>
        <v>1</v>
      </c>
      <c r="S7900" s="161">
        <f t="shared" si="1235"/>
        <v>9000000</v>
      </c>
      <c r="T7900" s="162">
        <f t="shared" si="1236"/>
        <v>194.32716331081969</v>
      </c>
      <c r="U7900" s="162">
        <f t="shared" si="1237"/>
        <v>135.33873309005537</v>
      </c>
      <c r="V7900" s="163">
        <f t="shared" si="1238"/>
        <v>0.9</v>
      </c>
      <c r="W7900" s="164">
        <f t="shared" si="1239"/>
        <v>285736213.77113509</v>
      </c>
      <c r="X7900" s="164">
        <f t="shared" si="1240"/>
        <v>327806284.78819096</v>
      </c>
    </row>
    <row r="7901" spans="10:24" x14ac:dyDescent="0.25">
      <c r="J7901">
        <v>7898</v>
      </c>
      <c r="K7901" s="43">
        <v>0.76444634063984362</v>
      </c>
      <c r="L7901">
        <v>0.78635404990962865</v>
      </c>
      <c r="M7901">
        <v>0.84521717178848443</v>
      </c>
      <c r="N7901" s="44">
        <v>8.60225231030326E-2</v>
      </c>
      <c r="O7901" s="161">
        <f t="shared" si="1231"/>
        <v>7000000</v>
      </c>
      <c r="P7901" s="162">
        <f t="shared" si="1232"/>
        <v>191.90751453822244</v>
      </c>
      <c r="Q7901" s="162">
        <f t="shared" si="1233"/>
        <v>155.32267679914366</v>
      </c>
      <c r="R7901" s="163">
        <f t="shared" si="1234"/>
        <v>1</v>
      </c>
      <c r="S7901" s="161">
        <f t="shared" si="1235"/>
        <v>7000000</v>
      </c>
      <c r="T7901" s="162">
        <f t="shared" si="1236"/>
        <v>193.96917151274081</v>
      </c>
      <c r="U7901" s="162">
        <f t="shared" si="1237"/>
        <v>135.16133839957183</v>
      </c>
      <c r="V7901" s="163">
        <f t="shared" si="1238"/>
        <v>0.9</v>
      </c>
      <c r="W7901" s="164">
        <f t="shared" si="1239"/>
        <v>206093864.17355144</v>
      </c>
      <c r="X7901" s="164">
        <f t="shared" si="1240"/>
        <v>220489348.61296457</v>
      </c>
    </row>
    <row r="7902" spans="10:24" x14ac:dyDescent="0.25">
      <c r="J7902">
        <v>7899</v>
      </c>
      <c r="K7902" s="43">
        <v>0.32789913903739221</v>
      </c>
      <c r="L7902">
        <v>0.88994723540567711</v>
      </c>
      <c r="M7902">
        <v>0.36296821403553592</v>
      </c>
      <c r="N7902" s="44">
        <v>0.27924606462986723</v>
      </c>
      <c r="O7902" s="161">
        <f t="shared" si="1231"/>
        <v>5000000</v>
      </c>
      <c r="P7902" s="162">
        <f t="shared" si="1232"/>
        <v>198.39371337994609</v>
      </c>
      <c r="Q7902" s="162">
        <f t="shared" si="1233"/>
        <v>127.98927867594756</v>
      </c>
      <c r="R7902" s="163">
        <f t="shared" si="1234"/>
        <v>1</v>
      </c>
      <c r="S7902" s="161">
        <f t="shared" si="1235"/>
        <v>6000000</v>
      </c>
      <c r="T7902" s="162">
        <f t="shared" si="1236"/>
        <v>196.13123779331536</v>
      </c>
      <c r="U7902" s="162">
        <f t="shared" si="1237"/>
        <v>121.49463933797378</v>
      </c>
      <c r="V7902" s="163">
        <f t="shared" si="1238"/>
        <v>1</v>
      </c>
      <c r="W7902" s="164">
        <f t="shared" si="1239"/>
        <v>302022173.51999265</v>
      </c>
      <c r="X7902" s="164">
        <f t="shared" si="1240"/>
        <v>297819590.73204952</v>
      </c>
    </row>
    <row r="7903" spans="10:24" x14ac:dyDescent="0.25">
      <c r="J7903">
        <v>7900</v>
      </c>
      <c r="K7903" s="43">
        <v>0.23021051379844726</v>
      </c>
      <c r="L7903">
        <v>0.2692624771452814</v>
      </c>
      <c r="M7903">
        <v>2.1882599871780428E-2</v>
      </c>
      <c r="N7903" s="44">
        <v>0.98846990778653598</v>
      </c>
      <c r="O7903" s="161">
        <f t="shared" si="1231"/>
        <v>2000000</v>
      </c>
      <c r="P7903" s="162">
        <f t="shared" si="1232"/>
        <v>170.77432390117454</v>
      </c>
      <c r="Q7903" s="162">
        <f t="shared" si="1233"/>
        <v>94.673346383617854</v>
      </c>
      <c r="R7903" s="163">
        <f t="shared" si="1234"/>
        <v>1</v>
      </c>
      <c r="S7903" s="161">
        <f t="shared" si="1235"/>
        <v>5000000</v>
      </c>
      <c r="T7903" s="162">
        <f t="shared" si="1236"/>
        <v>186.92477463372484</v>
      </c>
      <c r="U7903" s="162">
        <f t="shared" si="1237"/>
        <v>104.83667319180893</v>
      </c>
      <c r="V7903" s="163">
        <f t="shared" si="1238"/>
        <v>1</v>
      </c>
      <c r="W7903" s="164">
        <f t="shared" si="1239"/>
        <v>102201955.03511336</v>
      </c>
      <c r="X7903" s="164">
        <f t="shared" si="1240"/>
        <v>260440507.20957953</v>
      </c>
    </row>
    <row r="7904" spans="10:24" x14ac:dyDescent="0.25">
      <c r="J7904">
        <v>7901</v>
      </c>
      <c r="K7904" s="43">
        <v>0.86619403460482447</v>
      </c>
      <c r="L7904">
        <v>0.5949967278380982</v>
      </c>
      <c r="M7904">
        <v>0.8599836186707811</v>
      </c>
      <c r="N7904" s="44">
        <v>0.42437977288804518</v>
      </c>
      <c r="O7904" s="161">
        <f t="shared" si="1231"/>
        <v>7000000</v>
      </c>
      <c r="P7904" s="162">
        <f t="shared" si="1232"/>
        <v>183.60626382807928</v>
      </c>
      <c r="Q7904" s="162">
        <f t="shared" si="1233"/>
        <v>156.60491490326555</v>
      </c>
      <c r="R7904" s="163">
        <f t="shared" si="1234"/>
        <v>1</v>
      </c>
      <c r="S7904" s="161">
        <f t="shared" si="1235"/>
        <v>7000000</v>
      </c>
      <c r="T7904" s="162">
        <f t="shared" si="1236"/>
        <v>191.20208794269308</v>
      </c>
      <c r="U7904" s="162">
        <f t="shared" si="1237"/>
        <v>135.80245745163279</v>
      </c>
      <c r="V7904" s="163">
        <f t="shared" si="1238"/>
        <v>1</v>
      </c>
      <c r="W7904" s="164">
        <f t="shared" si="1239"/>
        <v>139009442.47369608</v>
      </c>
      <c r="X7904" s="164">
        <f t="shared" si="1240"/>
        <v>237797413.43742204</v>
      </c>
    </row>
    <row r="7905" spans="10:24" x14ac:dyDescent="0.25">
      <c r="J7905">
        <v>7902</v>
      </c>
      <c r="K7905" s="43">
        <v>0.19684147187568279</v>
      </c>
      <c r="L7905">
        <v>0.99485644468309264</v>
      </c>
      <c r="M7905">
        <v>0.50117362494190254</v>
      </c>
      <c r="N7905" s="44">
        <v>0.7293590489168037</v>
      </c>
      <c r="O7905" s="161">
        <f t="shared" si="1231"/>
        <v>2000000</v>
      </c>
      <c r="P7905" s="162">
        <f t="shared" si="1232"/>
        <v>218.49039053648823</v>
      </c>
      <c r="Q7905" s="162">
        <f t="shared" si="1233"/>
        <v>135.0588369141305</v>
      </c>
      <c r="R7905" s="163">
        <f t="shared" si="1234"/>
        <v>1</v>
      </c>
      <c r="S7905" s="161">
        <f t="shared" si="1235"/>
        <v>5000000</v>
      </c>
      <c r="T7905" s="162">
        <f t="shared" si="1236"/>
        <v>202.83013017882942</v>
      </c>
      <c r="U7905" s="162">
        <f t="shared" si="1237"/>
        <v>125.02941845706525</v>
      </c>
      <c r="V7905" s="163">
        <f t="shared" si="1238"/>
        <v>1</v>
      </c>
      <c r="W7905" s="164">
        <f t="shared" si="1239"/>
        <v>116863107.24471548</v>
      </c>
      <c r="X7905" s="164">
        <f t="shared" si="1240"/>
        <v>239003558.60882086</v>
      </c>
    </row>
    <row r="7906" spans="10:24" x14ac:dyDescent="0.25">
      <c r="J7906">
        <v>7903</v>
      </c>
      <c r="K7906" s="43">
        <v>0.89324683552463169</v>
      </c>
      <c r="L7906">
        <v>5.8337765577268219E-2</v>
      </c>
      <c r="M7906">
        <v>9.2984716657986688E-3</v>
      </c>
      <c r="N7906" s="44">
        <v>0.40430482031150683</v>
      </c>
      <c r="O7906" s="161">
        <f t="shared" si="1231"/>
        <v>7000000</v>
      </c>
      <c r="P7906" s="162">
        <f t="shared" si="1232"/>
        <v>156.46677607306097</v>
      </c>
      <c r="Q7906" s="162">
        <f t="shared" si="1233"/>
        <v>87.929734302002373</v>
      </c>
      <c r="R7906" s="163">
        <f t="shared" si="1234"/>
        <v>1</v>
      </c>
      <c r="S7906" s="161">
        <f t="shared" si="1235"/>
        <v>7000000</v>
      </c>
      <c r="T7906" s="162">
        <f t="shared" si="1236"/>
        <v>182.15559202435367</v>
      </c>
      <c r="U7906" s="162">
        <f t="shared" si="1237"/>
        <v>101.46486715100119</v>
      </c>
      <c r="V7906" s="163">
        <f t="shared" si="1238"/>
        <v>1</v>
      </c>
      <c r="W7906" s="164">
        <f t="shared" si="1239"/>
        <v>429759292.39741015</v>
      </c>
      <c r="X7906" s="164">
        <f t="shared" si="1240"/>
        <v>414835074.11346734</v>
      </c>
    </row>
    <row r="7907" spans="10:24" x14ac:dyDescent="0.25">
      <c r="J7907">
        <v>7904</v>
      </c>
      <c r="K7907" s="43">
        <v>0.80655985657316587</v>
      </c>
      <c r="L7907">
        <v>0.57425551763284277</v>
      </c>
      <c r="M7907">
        <v>2.9759357380615414E-3</v>
      </c>
      <c r="N7907" s="44">
        <v>8.6057914105597044E-2</v>
      </c>
      <c r="O7907" s="161">
        <f t="shared" si="1231"/>
        <v>7000000</v>
      </c>
      <c r="P7907" s="162">
        <f t="shared" si="1232"/>
        <v>182.80828430434593</v>
      </c>
      <c r="Q7907" s="162">
        <f t="shared" si="1233"/>
        <v>79.991577087765123</v>
      </c>
      <c r="R7907" s="163">
        <f t="shared" si="1234"/>
        <v>1</v>
      </c>
      <c r="S7907" s="161">
        <f t="shared" si="1235"/>
        <v>7000000</v>
      </c>
      <c r="T7907" s="162">
        <f t="shared" si="1236"/>
        <v>190.93609476811531</v>
      </c>
      <c r="U7907" s="162">
        <f t="shared" si="1237"/>
        <v>97.495788543882554</v>
      </c>
      <c r="V7907" s="163">
        <f t="shared" si="1238"/>
        <v>0.9</v>
      </c>
      <c r="W7907" s="164">
        <f t="shared" si="1239"/>
        <v>669716950.51606572</v>
      </c>
      <c r="X7907" s="164">
        <f t="shared" si="1240"/>
        <v>438673929.21266639</v>
      </c>
    </row>
    <row r="7908" spans="10:24" x14ac:dyDescent="0.25">
      <c r="J7908">
        <v>7905</v>
      </c>
      <c r="K7908" s="43">
        <v>0.69702750382637013</v>
      </c>
      <c r="L7908">
        <v>0.34985262442882092</v>
      </c>
      <c r="M7908">
        <v>0.8627974816718883</v>
      </c>
      <c r="N7908" s="44">
        <v>0.92579218298795618</v>
      </c>
      <c r="O7908" s="161">
        <f t="shared" si="1231"/>
        <v>6000000</v>
      </c>
      <c r="P7908" s="162">
        <f t="shared" si="1232"/>
        <v>174.21422429696219</v>
      </c>
      <c r="Q7908" s="162">
        <f t="shared" si="1233"/>
        <v>156.85948814680273</v>
      </c>
      <c r="R7908" s="163">
        <f t="shared" si="1234"/>
        <v>1</v>
      </c>
      <c r="S7908" s="161">
        <f t="shared" si="1235"/>
        <v>7000000</v>
      </c>
      <c r="T7908" s="162">
        <f t="shared" si="1236"/>
        <v>188.0714080989874</v>
      </c>
      <c r="U7908" s="162">
        <f t="shared" si="1237"/>
        <v>135.92974407340137</v>
      </c>
      <c r="V7908" s="163">
        <f t="shared" si="1238"/>
        <v>1</v>
      </c>
      <c r="W7908" s="164">
        <f t="shared" si="1239"/>
        <v>54128416.90095672</v>
      </c>
      <c r="X7908" s="164">
        <f t="shared" si="1240"/>
        <v>214991648.17910224</v>
      </c>
    </row>
    <row r="7909" spans="10:24" x14ac:dyDescent="0.25">
      <c r="J7909">
        <v>7906</v>
      </c>
      <c r="K7909" s="43">
        <v>0.93644396151505149</v>
      </c>
      <c r="L7909">
        <v>0.18838143158050946</v>
      </c>
      <c r="M7909">
        <v>0.45001062993232521</v>
      </c>
      <c r="N7909" s="44">
        <v>0.12160393133496228</v>
      </c>
      <c r="O7909" s="161">
        <f t="shared" si="1231"/>
        <v>7000000</v>
      </c>
      <c r="P7909" s="162">
        <f t="shared" si="1232"/>
        <v>166.7418519138711</v>
      </c>
      <c r="Q7909" s="162">
        <f t="shared" si="1233"/>
        <v>132.48731019192178</v>
      </c>
      <c r="R7909" s="163">
        <f t="shared" si="1234"/>
        <v>1</v>
      </c>
      <c r="S7909" s="161">
        <f t="shared" si="1235"/>
        <v>9000000</v>
      </c>
      <c r="T7909" s="162">
        <f t="shared" si="1236"/>
        <v>185.5806173046237</v>
      </c>
      <c r="U7909" s="162">
        <f t="shared" si="1237"/>
        <v>123.74365509596089</v>
      </c>
      <c r="V7909" s="163">
        <f t="shared" si="1238"/>
        <v>0.9</v>
      </c>
      <c r="W7909" s="164">
        <f t="shared" si="1239"/>
        <v>189781792.05364525</v>
      </c>
      <c r="X7909" s="164">
        <f t="shared" si="1240"/>
        <v>350879393.89016879</v>
      </c>
    </row>
    <row r="7910" spans="10:24" x14ac:dyDescent="0.25">
      <c r="J7910">
        <v>7907</v>
      </c>
      <c r="K7910" s="43">
        <v>0.86290269480782966</v>
      </c>
      <c r="L7910">
        <v>0.24943235253113794</v>
      </c>
      <c r="M7910">
        <v>4.7503938441148197E-2</v>
      </c>
      <c r="N7910" s="44">
        <v>5.1599581539354511E-2</v>
      </c>
      <c r="O7910" s="161">
        <f t="shared" si="1231"/>
        <v>7000000</v>
      </c>
      <c r="P7910" s="162">
        <f t="shared" si="1232"/>
        <v>169.85584292809673</v>
      </c>
      <c r="Q7910" s="162">
        <f t="shared" si="1233"/>
        <v>101.60894413040501</v>
      </c>
      <c r="R7910" s="163">
        <f t="shared" si="1234"/>
        <v>1</v>
      </c>
      <c r="S7910" s="161">
        <f t="shared" si="1235"/>
        <v>7000000</v>
      </c>
      <c r="T7910" s="162">
        <f t="shared" si="1236"/>
        <v>186.61861430936557</v>
      </c>
      <c r="U7910" s="162">
        <f t="shared" si="1237"/>
        <v>108.3044720652025</v>
      </c>
      <c r="V7910" s="163">
        <f t="shared" si="1238"/>
        <v>0.9</v>
      </c>
      <c r="W7910" s="164">
        <f t="shared" si="1239"/>
        <v>427728291.5838421</v>
      </c>
      <c r="X7910" s="164">
        <f t="shared" si="1240"/>
        <v>343379096.13822734</v>
      </c>
    </row>
    <row r="7911" spans="10:24" x14ac:dyDescent="0.25">
      <c r="J7911">
        <v>7908</v>
      </c>
      <c r="K7911" s="43">
        <v>0.90112800236404134</v>
      </c>
      <c r="L7911">
        <v>5.3151069702141229E-2</v>
      </c>
      <c r="M7911">
        <v>0.98287200213655368</v>
      </c>
      <c r="N7911" s="44">
        <v>5.4759038021212181E-2</v>
      </c>
      <c r="O7911" s="161">
        <f t="shared" si="1231"/>
        <v>7000000</v>
      </c>
      <c r="P7911" s="162">
        <f t="shared" si="1232"/>
        <v>155.77440737814382</v>
      </c>
      <c r="Q7911" s="162">
        <f t="shared" si="1233"/>
        <v>177.34090780166309</v>
      </c>
      <c r="R7911" s="163">
        <f t="shared" si="1234"/>
        <v>1</v>
      </c>
      <c r="S7911" s="161">
        <f t="shared" si="1235"/>
        <v>9000000</v>
      </c>
      <c r="T7911" s="162">
        <f t="shared" si="1236"/>
        <v>181.92480245938128</v>
      </c>
      <c r="U7911" s="162">
        <f t="shared" si="1237"/>
        <v>146.17045390083155</v>
      </c>
      <c r="V7911" s="163">
        <f t="shared" si="1238"/>
        <v>0.9</v>
      </c>
      <c r="W7911" s="164">
        <f t="shared" si="1239"/>
        <v>-200965502.9646349</v>
      </c>
      <c r="X7911" s="164">
        <f t="shared" si="1240"/>
        <v>139610223.32425284</v>
      </c>
    </row>
    <row r="7912" spans="10:24" x14ac:dyDescent="0.25">
      <c r="J7912">
        <v>7909</v>
      </c>
      <c r="K7912" s="43">
        <v>0.65292977687202092</v>
      </c>
      <c r="L7912">
        <v>1.1540623994159005E-2</v>
      </c>
      <c r="M7912">
        <v>0.96382117289384694</v>
      </c>
      <c r="N7912" s="44">
        <v>0.1460427563688167</v>
      </c>
      <c r="O7912" s="161">
        <f t="shared" si="1231"/>
        <v>6000000</v>
      </c>
      <c r="P7912" s="162">
        <f t="shared" si="1232"/>
        <v>145.9186929750698</v>
      </c>
      <c r="Q7912" s="162">
        <f t="shared" si="1233"/>
        <v>170.93722443204717</v>
      </c>
      <c r="R7912" s="163">
        <f t="shared" si="1234"/>
        <v>1</v>
      </c>
      <c r="S7912" s="161">
        <f t="shared" si="1235"/>
        <v>7000000</v>
      </c>
      <c r="T7912" s="162">
        <f t="shared" si="1236"/>
        <v>178.63956432502326</v>
      </c>
      <c r="U7912" s="162">
        <f t="shared" si="1237"/>
        <v>142.96861221602359</v>
      </c>
      <c r="V7912" s="163">
        <f t="shared" si="1238"/>
        <v>0.9</v>
      </c>
      <c r="W7912" s="164">
        <f t="shared" si="1239"/>
        <v>-200111188.74186423</v>
      </c>
      <c r="X7912" s="164">
        <f t="shared" si="1240"/>
        <v>74726998.286697924</v>
      </c>
    </row>
    <row r="7913" spans="10:24" x14ac:dyDescent="0.25">
      <c r="J7913">
        <v>7910</v>
      </c>
      <c r="K7913" s="43">
        <v>0.27824680325791795</v>
      </c>
      <c r="L7913">
        <v>0.82404999428336134</v>
      </c>
      <c r="M7913">
        <v>0.37333701101169992</v>
      </c>
      <c r="N7913" s="44">
        <v>0.97669915242044081</v>
      </c>
      <c r="O7913" s="161">
        <f t="shared" si="1231"/>
        <v>2000000</v>
      </c>
      <c r="P7913" s="162">
        <f t="shared" si="1232"/>
        <v>193.96365318495694</v>
      </c>
      <c r="Q7913" s="162">
        <f t="shared" si="1233"/>
        <v>128.53943960679152</v>
      </c>
      <c r="R7913" s="163">
        <f t="shared" si="1234"/>
        <v>1</v>
      </c>
      <c r="S7913" s="161">
        <f t="shared" si="1235"/>
        <v>5000000</v>
      </c>
      <c r="T7913" s="162">
        <f t="shared" si="1236"/>
        <v>194.65455106165231</v>
      </c>
      <c r="U7913" s="162">
        <f t="shared" si="1237"/>
        <v>121.76971980339576</v>
      </c>
      <c r="V7913" s="163">
        <f t="shared" si="1238"/>
        <v>1</v>
      </c>
      <c r="W7913" s="164">
        <f t="shared" si="1239"/>
        <v>80848427.156330839</v>
      </c>
      <c r="X7913" s="164">
        <f t="shared" si="1240"/>
        <v>214424156.29128277</v>
      </c>
    </row>
    <row r="7914" spans="10:24" x14ac:dyDescent="0.25">
      <c r="J7914">
        <v>7911</v>
      </c>
      <c r="K7914" s="43">
        <v>0.26474438873114248</v>
      </c>
      <c r="L7914">
        <v>8.5021160745880731E-2</v>
      </c>
      <c r="M7914">
        <v>0.6447148163335753</v>
      </c>
      <c r="N7914" s="44">
        <v>0.36329385386048274</v>
      </c>
      <c r="O7914" s="161">
        <f t="shared" si="1231"/>
        <v>2000000</v>
      </c>
      <c r="P7914" s="162">
        <f t="shared" si="1232"/>
        <v>159.41898247716961</v>
      </c>
      <c r="Q7914" s="162">
        <f t="shared" si="1233"/>
        <v>142.4218035349225</v>
      </c>
      <c r="R7914" s="163">
        <f t="shared" si="1234"/>
        <v>1</v>
      </c>
      <c r="S7914" s="161">
        <f t="shared" si="1235"/>
        <v>5000000</v>
      </c>
      <c r="T7914" s="162">
        <f t="shared" si="1236"/>
        <v>183.13966082572321</v>
      </c>
      <c r="U7914" s="162">
        <f t="shared" si="1237"/>
        <v>128.71090176746125</v>
      </c>
      <c r="V7914" s="163">
        <f t="shared" si="1238"/>
        <v>1</v>
      </c>
      <c r="W7914" s="164">
        <f t="shared" si="1239"/>
        <v>-16005642.115505792</v>
      </c>
      <c r="X7914" s="164">
        <f t="shared" si="1240"/>
        <v>122143795.29130977</v>
      </c>
    </row>
    <row r="7915" spans="10:24" x14ac:dyDescent="0.25">
      <c r="J7915">
        <v>7912</v>
      </c>
      <c r="K7915" s="43">
        <v>0.53498612968467907</v>
      </c>
      <c r="L7915">
        <v>0.10449172070005952</v>
      </c>
      <c r="M7915">
        <v>0.33747388297448333</v>
      </c>
      <c r="N7915" s="44">
        <v>9.7809987989163516E-2</v>
      </c>
      <c r="O7915" s="161">
        <f t="shared" si="1231"/>
        <v>5000000</v>
      </c>
      <c r="P7915" s="162">
        <f t="shared" si="1232"/>
        <v>161.15451573540193</v>
      </c>
      <c r="Q7915" s="162">
        <f t="shared" si="1233"/>
        <v>126.61265529955111</v>
      </c>
      <c r="R7915" s="163">
        <f t="shared" si="1234"/>
        <v>1</v>
      </c>
      <c r="S7915" s="161">
        <f t="shared" si="1235"/>
        <v>6000000</v>
      </c>
      <c r="T7915" s="162">
        <f t="shared" si="1236"/>
        <v>183.71817191180065</v>
      </c>
      <c r="U7915" s="162">
        <f t="shared" si="1237"/>
        <v>120.80632764977555</v>
      </c>
      <c r="V7915" s="163">
        <f t="shared" si="1238"/>
        <v>0.9</v>
      </c>
      <c r="W7915" s="164">
        <f t="shared" si="1239"/>
        <v>122709302.17925411</v>
      </c>
      <c r="X7915" s="164">
        <f t="shared" si="1240"/>
        <v>189723959.01493555</v>
      </c>
    </row>
    <row r="7916" spans="10:24" x14ac:dyDescent="0.25">
      <c r="J7916">
        <v>7913</v>
      </c>
      <c r="K7916" s="43">
        <v>0.71231994100406992</v>
      </c>
      <c r="L7916">
        <v>0.35541102201321695</v>
      </c>
      <c r="M7916">
        <v>0.46472772224385239</v>
      </c>
      <c r="N7916" s="44">
        <v>0.44784409887794874</v>
      </c>
      <c r="O7916" s="161">
        <f t="shared" si="1231"/>
        <v>6000000</v>
      </c>
      <c r="P7916" s="162">
        <f t="shared" si="1232"/>
        <v>174.43871573702097</v>
      </c>
      <c r="Q7916" s="162">
        <f t="shared" si="1233"/>
        <v>133.22940007794637</v>
      </c>
      <c r="R7916" s="163">
        <f t="shared" si="1234"/>
        <v>1</v>
      </c>
      <c r="S7916" s="161">
        <f t="shared" si="1235"/>
        <v>7000000</v>
      </c>
      <c r="T7916" s="162">
        <f t="shared" si="1236"/>
        <v>188.14623857900699</v>
      </c>
      <c r="U7916" s="162">
        <f t="shared" si="1237"/>
        <v>124.11470003897318</v>
      </c>
      <c r="V7916" s="163">
        <f t="shared" si="1238"/>
        <v>1</v>
      </c>
      <c r="W7916" s="164">
        <f t="shared" si="1239"/>
        <v>197255893.95444763</v>
      </c>
      <c r="X7916" s="164">
        <f t="shared" si="1240"/>
        <v>298220769.78023666</v>
      </c>
    </row>
    <row r="7917" spans="10:24" x14ac:dyDescent="0.25">
      <c r="J7917">
        <v>7914</v>
      </c>
      <c r="K7917" s="43">
        <v>0.5078062441985467</v>
      </c>
      <c r="L7917">
        <v>0.77072890110529513</v>
      </c>
      <c r="M7917">
        <v>1.0032561027051967E-2</v>
      </c>
      <c r="N7917" s="44">
        <v>0.39197339257056973</v>
      </c>
      <c r="O7917" s="161">
        <f t="shared" si="1231"/>
        <v>5000000</v>
      </c>
      <c r="P7917" s="162">
        <f t="shared" si="1232"/>
        <v>191.11874193887655</v>
      </c>
      <c r="Q7917" s="162">
        <f t="shared" si="1233"/>
        <v>88.497441947465504</v>
      </c>
      <c r="R7917" s="163">
        <f t="shared" si="1234"/>
        <v>1</v>
      </c>
      <c r="S7917" s="161">
        <f t="shared" si="1235"/>
        <v>6000000</v>
      </c>
      <c r="T7917" s="162">
        <f t="shared" si="1236"/>
        <v>193.70624731295885</v>
      </c>
      <c r="U7917" s="162">
        <f t="shared" si="1237"/>
        <v>101.74872097373276</v>
      </c>
      <c r="V7917" s="163">
        <f t="shared" si="1238"/>
        <v>1</v>
      </c>
      <c r="W7917" s="164">
        <f t="shared" si="1239"/>
        <v>463106499.95705527</v>
      </c>
      <c r="X7917" s="164">
        <f t="shared" si="1240"/>
        <v>401745158.03535652</v>
      </c>
    </row>
    <row r="7918" spans="10:24" x14ac:dyDescent="0.25">
      <c r="J7918">
        <v>7915</v>
      </c>
      <c r="K7918" s="43">
        <v>0.81080837575226494</v>
      </c>
      <c r="L7918">
        <v>9.9337578620907863E-2</v>
      </c>
      <c r="M7918">
        <v>0.52636785893338711</v>
      </c>
      <c r="N7918" s="44">
        <v>0.66276445606152767</v>
      </c>
      <c r="O7918" s="161">
        <f t="shared" si="1231"/>
        <v>7000000</v>
      </c>
      <c r="P7918" s="162">
        <f t="shared" si="1232"/>
        <v>160.71997125126165</v>
      </c>
      <c r="Q7918" s="162">
        <f t="shared" si="1233"/>
        <v>136.32285232805106</v>
      </c>
      <c r="R7918" s="163">
        <f t="shared" si="1234"/>
        <v>1</v>
      </c>
      <c r="S7918" s="161">
        <f t="shared" si="1235"/>
        <v>7000000</v>
      </c>
      <c r="T7918" s="162">
        <f t="shared" si="1236"/>
        <v>183.57332375042054</v>
      </c>
      <c r="U7918" s="162">
        <f t="shared" si="1237"/>
        <v>125.66142616402553</v>
      </c>
      <c r="V7918" s="163">
        <f t="shared" si="1238"/>
        <v>1</v>
      </c>
      <c r="W7918" s="164">
        <f t="shared" si="1239"/>
        <v>120779832.4624742</v>
      </c>
      <c r="X7918" s="164">
        <f t="shared" si="1240"/>
        <v>255383283.10476512</v>
      </c>
    </row>
    <row r="7919" spans="10:24" x14ac:dyDescent="0.25">
      <c r="J7919">
        <v>7916</v>
      </c>
      <c r="K7919" s="43">
        <v>0.84860191465192703</v>
      </c>
      <c r="L7919">
        <v>0.75500103664145179</v>
      </c>
      <c r="M7919">
        <v>0.14459624088802636</v>
      </c>
      <c r="N7919" s="44">
        <v>1.6181742227128093E-2</v>
      </c>
      <c r="O7919" s="161">
        <f t="shared" si="1231"/>
        <v>7000000</v>
      </c>
      <c r="P7919" s="162">
        <f t="shared" si="1232"/>
        <v>190.35468182269827</v>
      </c>
      <c r="Q7919" s="162">
        <f t="shared" si="1233"/>
        <v>113.80210488657301</v>
      </c>
      <c r="R7919" s="163">
        <f t="shared" si="1234"/>
        <v>1</v>
      </c>
      <c r="S7919" s="161">
        <f t="shared" si="1235"/>
        <v>7000000</v>
      </c>
      <c r="T7919" s="162">
        <f t="shared" si="1236"/>
        <v>193.45156060756608</v>
      </c>
      <c r="U7919" s="162">
        <f t="shared" si="1237"/>
        <v>114.4010524432865</v>
      </c>
      <c r="V7919" s="163">
        <f t="shared" si="1238"/>
        <v>0.05</v>
      </c>
      <c r="W7919" s="164">
        <f t="shared" si="1239"/>
        <v>485868038.55287683</v>
      </c>
      <c r="X7919" s="164">
        <f t="shared" si="1240"/>
        <v>-122332322.14250214</v>
      </c>
    </row>
    <row r="7920" spans="10:24" x14ac:dyDescent="0.25">
      <c r="J7920">
        <v>7917</v>
      </c>
      <c r="K7920" s="43">
        <v>0.34173295537573956</v>
      </c>
      <c r="L7920">
        <v>0.74085766841938938</v>
      </c>
      <c r="M7920">
        <v>0.93885765360918771</v>
      </c>
      <c r="N7920" s="44">
        <v>0.75156886608135898</v>
      </c>
      <c r="O7920" s="161">
        <f t="shared" si="1231"/>
        <v>5000000</v>
      </c>
      <c r="P7920" s="162">
        <f t="shared" si="1232"/>
        <v>189.68987706386969</v>
      </c>
      <c r="Q7920" s="162">
        <f t="shared" si="1233"/>
        <v>165.90509195465629</v>
      </c>
      <c r="R7920" s="163">
        <f t="shared" si="1234"/>
        <v>1</v>
      </c>
      <c r="S7920" s="161">
        <f t="shared" si="1235"/>
        <v>6000000</v>
      </c>
      <c r="T7920" s="162">
        <f t="shared" si="1236"/>
        <v>193.22995902128989</v>
      </c>
      <c r="U7920" s="162">
        <f t="shared" si="1237"/>
        <v>140.45254597732813</v>
      </c>
      <c r="V7920" s="163">
        <f t="shared" si="1238"/>
        <v>1</v>
      </c>
      <c r="W7920" s="164">
        <f t="shared" si="1239"/>
        <v>68923925.546067014</v>
      </c>
      <c r="X7920" s="164">
        <f t="shared" si="1240"/>
        <v>166664478.26377052</v>
      </c>
    </row>
    <row r="7921" spans="10:24" x14ac:dyDescent="0.25">
      <c r="J7921">
        <v>7918</v>
      </c>
      <c r="K7921" s="43">
        <v>0.97610139491351222</v>
      </c>
      <c r="L7921">
        <v>0.36842358628709593</v>
      </c>
      <c r="M7921">
        <v>0.77350956868007104</v>
      </c>
      <c r="N7921" s="44">
        <v>6.5806758310367308E-2</v>
      </c>
      <c r="O7921" s="161">
        <f t="shared" si="1231"/>
        <v>9000000</v>
      </c>
      <c r="P7921" s="162">
        <f t="shared" si="1232"/>
        <v>174.95952869172064</v>
      </c>
      <c r="Q7921" s="162">
        <f t="shared" si="1233"/>
        <v>150.00909514381487</v>
      </c>
      <c r="R7921" s="163">
        <f t="shared" si="1234"/>
        <v>1</v>
      </c>
      <c r="S7921" s="161">
        <f t="shared" si="1235"/>
        <v>9000000</v>
      </c>
      <c r="T7921" s="162">
        <f t="shared" si="1236"/>
        <v>188.31984289724022</v>
      </c>
      <c r="U7921" s="162">
        <f t="shared" si="1237"/>
        <v>132.50454757190744</v>
      </c>
      <c r="V7921" s="163">
        <f t="shared" si="1238"/>
        <v>0.9</v>
      </c>
      <c r="W7921" s="164">
        <f t="shared" si="1239"/>
        <v>174553901.93115184</v>
      </c>
      <c r="X7921" s="164">
        <f t="shared" si="1240"/>
        <v>302103892.13519555</v>
      </c>
    </row>
    <row r="7922" spans="10:24" x14ac:dyDescent="0.25">
      <c r="J7922">
        <v>7919</v>
      </c>
      <c r="K7922" s="43">
        <v>0.82648385714046124</v>
      </c>
      <c r="L7922">
        <v>0.66496469365319544</v>
      </c>
      <c r="M7922">
        <v>0.56477659478230069</v>
      </c>
      <c r="N7922" s="44">
        <v>0.39552265530798392</v>
      </c>
      <c r="O7922" s="161">
        <f t="shared" si="1231"/>
        <v>7000000</v>
      </c>
      <c r="P7922" s="162">
        <f t="shared" si="1232"/>
        <v>186.39076646910306</v>
      </c>
      <c r="Q7922" s="162">
        <f t="shared" si="1233"/>
        <v>138.26181937632677</v>
      </c>
      <c r="R7922" s="163">
        <f t="shared" si="1234"/>
        <v>1</v>
      </c>
      <c r="S7922" s="161">
        <f t="shared" si="1235"/>
        <v>7000000</v>
      </c>
      <c r="T7922" s="162">
        <f t="shared" si="1236"/>
        <v>192.13025548970103</v>
      </c>
      <c r="U7922" s="162">
        <f t="shared" si="1237"/>
        <v>126.63090968816338</v>
      </c>
      <c r="V7922" s="163">
        <f t="shared" si="1238"/>
        <v>1</v>
      </c>
      <c r="W7922" s="164">
        <f t="shared" si="1239"/>
        <v>286902629.64943403</v>
      </c>
      <c r="X7922" s="164">
        <f t="shared" si="1240"/>
        <v>308495420.61076349</v>
      </c>
    </row>
    <row r="7923" spans="10:24" x14ac:dyDescent="0.25">
      <c r="J7923">
        <v>7920</v>
      </c>
      <c r="K7923" s="43">
        <v>1.6266679244398397E-2</v>
      </c>
      <c r="L7923">
        <v>0.39325132343475888</v>
      </c>
      <c r="M7923">
        <v>0.85955590644767677</v>
      </c>
      <c r="N7923" s="44">
        <v>0.55496499998038495</v>
      </c>
      <c r="O7923" s="161">
        <f t="shared" si="1231"/>
        <v>1000000</v>
      </c>
      <c r="P7923" s="162">
        <f t="shared" si="1232"/>
        <v>175.93717676335493</v>
      </c>
      <c r="Q7923" s="162">
        <f t="shared" si="1233"/>
        <v>156.56652497165769</v>
      </c>
      <c r="R7923" s="163">
        <f t="shared" si="1234"/>
        <v>1</v>
      </c>
      <c r="S7923" s="161">
        <f t="shared" si="1235"/>
        <v>1000000</v>
      </c>
      <c r="T7923" s="162">
        <f t="shared" si="1236"/>
        <v>188.64572558778497</v>
      </c>
      <c r="U7923" s="162">
        <f t="shared" si="1237"/>
        <v>135.78326248582883</v>
      </c>
      <c r="V7923" s="163">
        <f t="shared" si="1238"/>
        <v>1</v>
      </c>
      <c r="W7923" s="164">
        <f t="shared" si="1239"/>
        <v>-30629348.208302759</v>
      </c>
      <c r="X7923" s="164">
        <f t="shared" si="1240"/>
        <v>-97137536.898043871</v>
      </c>
    </row>
    <row r="7924" spans="10:24" x14ac:dyDescent="0.25">
      <c r="J7924">
        <v>7921</v>
      </c>
      <c r="K7924" s="43">
        <v>0.93351476820492785</v>
      </c>
      <c r="L7924">
        <v>0.18581879321161265</v>
      </c>
      <c r="M7924">
        <v>0.87795174575214541</v>
      </c>
      <c r="N7924" s="44">
        <v>0.72202707216657269</v>
      </c>
      <c r="O7924" s="161">
        <f t="shared" si="1231"/>
        <v>7000000</v>
      </c>
      <c r="P7924" s="162">
        <f t="shared" si="1232"/>
        <v>166.59884823534023</v>
      </c>
      <c r="Q7924" s="162">
        <f t="shared" si="1233"/>
        <v>158.29617044249548</v>
      </c>
      <c r="R7924" s="163">
        <f t="shared" si="1234"/>
        <v>1</v>
      </c>
      <c r="S7924" s="161">
        <f t="shared" si="1235"/>
        <v>9000000</v>
      </c>
      <c r="T7924" s="162">
        <f t="shared" si="1236"/>
        <v>185.53294941178007</v>
      </c>
      <c r="U7924" s="162">
        <f t="shared" si="1237"/>
        <v>136.64808522124775</v>
      </c>
      <c r="V7924" s="163">
        <f t="shared" si="1238"/>
        <v>1</v>
      </c>
      <c r="W7924" s="164">
        <f t="shared" si="1239"/>
        <v>8118744.5499132276</v>
      </c>
      <c r="X7924" s="164">
        <f t="shared" si="1240"/>
        <v>289963777.71479082</v>
      </c>
    </row>
    <row r="7925" spans="10:24" x14ac:dyDescent="0.25">
      <c r="J7925">
        <v>7922</v>
      </c>
      <c r="K7925" s="43">
        <v>1.8981004050613315E-3</v>
      </c>
      <c r="L7925">
        <v>0.33378969935796499</v>
      </c>
      <c r="M7925">
        <v>0.32594138942032758</v>
      </c>
      <c r="N7925" s="44">
        <v>0.44189288017046369</v>
      </c>
      <c r="O7925" s="161">
        <f t="shared" si="1231"/>
        <v>1000000</v>
      </c>
      <c r="P7925" s="162">
        <f t="shared" si="1232"/>
        <v>173.55791242109717</v>
      </c>
      <c r="Q7925" s="162">
        <f t="shared" si="1233"/>
        <v>125.97703706424142</v>
      </c>
      <c r="R7925" s="163">
        <f t="shared" si="1234"/>
        <v>1</v>
      </c>
      <c r="S7925" s="161">
        <f t="shared" si="1235"/>
        <v>1000000</v>
      </c>
      <c r="T7925" s="162">
        <f t="shared" si="1236"/>
        <v>187.85263747369905</v>
      </c>
      <c r="U7925" s="162">
        <f t="shared" si="1237"/>
        <v>120.48851853212071</v>
      </c>
      <c r="V7925" s="163">
        <f t="shared" si="1238"/>
        <v>1</v>
      </c>
      <c r="W7925" s="164">
        <f t="shared" si="1239"/>
        <v>-2419124.6431442425</v>
      </c>
      <c r="X7925" s="164">
        <f t="shared" si="1240"/>
        <v>-82635881.058421656</v>
      </c>
    </row>
    <row r="7926" spans="10:24" x14ac:dyDescent="0.25">
      <c r="J7926">
        <v>7923</v>
      </c>
      <c r="K7926" s="43">
        <v>0.91153454528930067</v>
      </c>
      <c r="L7926">
        <v>0.47211151614134383</v>
      </c>
      <c r="M7926">
        <v>0.30718849676423532</v>
      </c>
      <c r="N7926" s="44">
        <v>0.83667426895811003</v>
      </c>
      <c r="O7926" s="161">
        <f t="shared" si="1231"/>
        <v>7000000</v>
      </c>
      <c r="P7926" s="162">
        <f t="shared" si="1232"/>
        <v>178.95055355107158</v>
      </c>
      <c r="Q7926" s="162">
        <f t="shared" si="1233"/>
        <v>124.92329041587818</v>
      </c>
      <c r="R7926" s="163">
        <f t="shared" si="1234"/>
        <v>1</v>
      </c>
      <c r="S7926" s="161">
        <f t="shared" si="1235"/>
        <v>9000000</v>
      </c>
      <c r="T7926" s="162">
        <f t="shared" si="1236"/>
        <v>189.65018451702386</v>
      </c>
      <c r="U7926" s="162">
        <f t="shared" si="1237"/>
        <v>119.96164520793909</v>
      </c>
      <c r="V7926" s="163">
        <f t="shared" si="1238"/>
        <v>1</v>
      </c>
      <c r="W7926" s="164">
        <f t="shared" si="1239"/>
        <v>328190841.94635373</v>
      </c>
      <c r="X7926" s="164">
        <f t="shared" si="1240"/>
        <v>477196853.78176296</v>
      </c>
    </row>
    <row r="7927" spans="10:24" x14ac:dyDescent="0.25">
      <c r="J7927">
        <v>7924</v>
      </c>
      <c r="K7927" s="43">
        <v>0.51789502754142847</v>
      </c>
      <c r="L7927">
        <v>0.81187824903320716</v>
      </c>
      <c r="M7927">
        <v>0.88090062963569693</v>
      </c>
      <c r="N7927" s="44">
        <v>0.22579800227466529</v>
      </c>
      <c r="O7927" s="161">
        <f t="shared" si="1231"/>
        <v>5000000</v>
      </c>
      <c r="P7927" s="162">
        <f t="shared" si="1232"/>
        <v>193.27258416049756</v>
      </c>
      <c r="Q7927" s="162">
        <f t="shared" si="1233"/>
        <v>158.59001989990816</v>
      </c>
      <c r="R7927" s="163">
        <f t="shared" si="1234"/>
        <v>1</v>
      </c>
      <c r="S7927" s="161">
        <f t="shared" si="1235"/>
        <v>6000000</v>
      </c>
      <c r="T7927" s="162">
        <f t="shared" si="1236"/>
        <v>194.42419472016584</v>
      </c>
      <c r="U7927" s="162">
        <f t="shared" si="1237"/>
        <v>136.79500994995408</v>
      </c>
      <c r="V7927" s="163">
        <f t="shared" si="1238"/>
        <v>1</v>
      </c>
      <c r="W7927" s="164">
        <f t="shared" si="1239"/>
        <v>123412821.30294701</v>
      </c>
      <c r="X7927" s="164">
        <f t="shared" si="1240"/>
        <v>195775108.6212706</v>
      </c>
    </row>
    <row r="7928" spans="10:24" x14ac:dyDescent="0.25">
      <c r="J7928">
        <v>7925</v>
      </c>
      <c r="K7928" s="43">
        <v>0.49639064903729069</v>
      </c>
      <c r="L7928">
        <v>0.89368951761253979</v>
      </c>
      <c r="M7928">
        <v>0.87438285727611975</v>
      </c>
      <c r="N7928" s="44">
        <v>0.66229784290656013</v>
      </c>
      <c r="O7928" s="161">
        <f t="shared" si="1231"/>
        <v>5000000</v>
      </c>
      <c r="P7928" s="162">
        <f t="shared" si="1232"/>
        <v>198.69586168851384</v>
      </c>
      <c r="Q7928" s="162">
        <f t="shared" si="1233"/>
        <v>157.94713127097063</v>
      </c>
      <c r="R7928" s="163">
        <f t="shared" si="1234"/>
        <v>1</v>
      </c>
      <c r="S7928" s="161">
        <f t="shared" si="1235"/>
        <v>6000000</v>
      </c>
      <c r="T7928" s="162">
        <f t="shared" si="1236"/>
        <v>196.23195389617129</v>
      </c>
      <c r="U7928" s="162">
        <f t="shared" si="1237"/>
        <v>136.47356563548533</v>
      </c>
      <c r="V7928" s="163">
        <f t="shared" si="1238"/>
        <v>1</v>
      </c>
      <c r="W7928" s="164">
        <f t="shared" si="1239"/>
        <v>153743652.08771607</v>
      </c>
      <c r="X7928" s="164">
        <f t="shared" si="1240"/>
        <v>208550329.56411576</v>
      </c>
    </row>
    <row r="7929" spans="10:24" x14ac:dyDescent="0.25">
      <c r="J7929">
        <v>7926</v>
      </c>
      <c r="K7929" s="43">
        <v>0.92319378890846915</v>
      </c>
      <c r="L7929">
        <v>0.8302242825643914</v>
      </c>
      <c r="M7929">
        <v>0.93355461915907245</v>
      </c>
      <c r="N7929" s="44">
        <v>0.52735519359647365</v>
      </c>
      <c r="O7929" s="161">
        <f t="shared" si="1231"/>
        <v>7000000</v>
      </c>
      <c r="P7929" s="162">
        <f t="shared" si="1232"/>
        <v>194.32577899551171</v>
      </c>
      <c r="Q7929" s="162">
        <f t="shared" si="1233"/>
        <v>165.05598947555185</v>
      </c>
      <c r="R7929" s="163">
        <f t="shared" si="1234"/>
        <v>1</v>
      </c>
      <c r="S7929" s="161">
        <f t="shared" si="1235"/>
        <v>9000000</v>
      </c>
      <c r="T7929" s="162">
        <f t="shared" si="1236"/>
        <v>194.77525966517058</v>
      </c>
      <c r="U7929" s="162">
        <f t="shared" si="1237"/>
        <v>140.02799473777594</v>
      </c>
      <c r="V7929" s="163">
        <f t="shared" si="1238"/>
        <v>1</v>
      </c>
      <c r="W7929" s="164">
        <f t="shared" si="1239"/>
        <v>154888526.63971901</v>
      </c>
      <c r="X7929" s="164">
        <f t="shared" si="1240"/>
        <v>342725384.34655178</v>
      </c>
    </row>
    <row r="7930" spans="10:24" x14ac:dyDescent="0.25">
      <c r="J7930">
        <v>7927</v>
      </c>
      <c r="K7930" s="43">
        <v>0.97917866565019784</v>
      </c>
      <c r="L7930">
        <v>0.9467109853422625</v>
      </c>
      <c r="M7930">
        <v>0.33249026349045163</v>
      </c>
      <c r="N7930" s="44">
        <v>0.59046284810815686</v>
      </c>
      <c r="O7930" s="161">
        <f t="shared" si="1231"/>
        <v>9000000</v>
      </c>
      <c r="P7930" s="162">
        <f t="shared" si="1232"/>
        <v>204.20650124401425</v>
      </c>
      <c r="Q7930" s="162">
        <f t="shared" si="1233"/>
        <v>126.33905729259138</v>
      </c>
      <c r="R7930" s="163">
        <f t="shared" si="1234"/>
        <v>1</v>
      </c>
      <c r="S7930" s="161">
        <f t="shared" si="1235"/>
        <v>9000000</v>
      </c>
      <c r="T7930" s="162">
        <f t="shared" si="1236"/>
        <v>198.06883374800475</v>
      </c>
      <c r="U7930" s="162">
        <f t="shared" si="1237"/>
        <v>120.66952864629569</v>
      </c>
      <c r="V7930" s="163">
        <f t="shared" si="1238"/>
        <v>1</v>
      </c>
      <c r="W7930" s="164">
        <f t="shared" si="1239"/>
        <v>650806995.56280589</v>
      </c>
      <c r="X7930" s="164">
        <f t="shared" si="1240"/>
        <v>546593745.91538155</v>
      </c>
    </row>
    <row r="7931" spans="10:24" x14ac:dyDescent="0.25">
      <c r="J7931">
        <v>7928</v>
      </c>
      <c r="K7931" s="43">
        <v>0.34509500677835214</v>
      </c>
      <c r="L7931">
        <v>0.46888643577881672</v>
      </c>
      <c r="M7931">
        <v>0.19179866078845798</v>
      </c>
      <c r="N7931" s="44">
        <v>0.83016188057140838</v>
      </c>
      <c r="O7931" s="161">
        <f t="shared" si="1231"/>
        <v>5000000</v>
      </c>
      <c r="P7931" s="162">
        <f t="shared" si="1232"/>
        <v>178.82895944150948</v>
      </c>
      <c r="Q7931" s="162">
        <f t="shared" si="1233"/>
        <v>117.57425467759285</v>
      </c>
      <c r="R7931" s="163">
        <f t="shared" si="1234"/>
        <v>1</v>
      </c>
      <c r="S7931" s="161">
        <f t="shared" si="1235"/>
        <v>6000000</v>
      </c>
      <c r="T7931" s="162">
        <f t="shared" si="1236"/>
        <v>189.60965314716984</v>
      </c>
      <c r="U7931" s="162">
        <f t="shared" si="1237"/>
        <v>116.28712733879642</v>
      </c>
      <c r="V7931" s="163">
        <f t="shared" si="1238"/>
        <v>1</v>
      </c>
      <c r="W7931" s="164">
        <f t="shared" si="1239"/>
        <v>256273523.81958318</v>
      </c>
      <c r="X7931" s="164">
        <f t="shared" si="1240"/>
        <v>289935154.85024047</v>
      </c>
    </row>
    <row r="7932" spans="10:24" x14ac:dyDescent="0.25">
      <c r="J7932">
        <v>7929</v>
      </c>
      <c r="K7932" s="43">
        <v>0.13441894902981655</v>
      </c>
      <c r="L7932">
        <v>8.0046733670616432E-2</v>
      </c>
      <c r="M7932">
        <v>0.50203176249410608</v>
      </c>
      <c r="N7932" s="44">
        <v>0.83288508556437046</v>
      </c>
      <c r="O7932" s="161">
        <f t="shared" si="1231"/>
        <v>2000000</v>
      </c>
      <c r="P7932" s="162">
        <f t="shared" si="1232"/>
        <v>158.9286408490301</v>
      </c>
      <c r="Q7932" s="162">
        <f t="shared" si="1233"/>
        <v>135.10185790662416</v>
      </c>
      <c r="R7932" s="163">
        <f t="shared" si="1234"/>
        <v>1</v>
      </c>
      <c r="S7932" s="161">
        <f t="shared" si="1235"/>
        <v>2000000</v>
      </c>
      <c r="T7932" s="162">
        <f t="shared" si="1236"/>
        <v>182.97621361634336</v>
      </c>
      <c r="U7932" s="162">
        <f t="shared" si="1237"/>
        <v>125.05092895331208</v>
      </c>
      <c r="V7932" s="163">
        <f t="shared" si="1238"/>
        <v>1</v>
      </c>
      <c r="W7932" s="164">
        <f t="shared" si="1239"/>
        <v>-2346434.1151881143</v>
      </c>
      <c r="X7932" s="164">
        <f t="shared" si="1240"/>
        <v>-34149430.67393744</v>
      </c>
    </row>
    <row r="7933" spans="10:24" x14ac:dyDescent="0.25">
      <c r="J7933">
        <v>7930</v>
      </c>
      <c r="K7933" s="43">
        <v>0.61300062871843131</v>
      </c>
      <c r="L7933">
        <v>1.3346774052897747E-2</v>
      </c>
      <c r="M7933">
        <v>0.22236798982159367</v>
      </c>
      <c r="N7933" s="44">
        <v>0.62809520513416606</v>
      </c>
      <c r="O7933" s="161">
        <f t="shared" si="1231"/>
        <v>6000000</v>
      </c>
      <c r="P7933" s="162">
        <f t="shared" si="1232"/>
        <v>146.7604480947634</v>
      </c>
      <c r="Q7933" s="162">
        <f t="shared" si="1233"/>
        <v>119.71559428258388</v>
      </c>
      <c r="R7933" s="163">
        <f t="shared" si="1234"/>
        <v>1</v>
      </c>
      <c r="S7933" s="161">
        <f t="shared" si="1235"/>
        <v>7000000</v>
      </c>
      <c r="T7933" s="162">
        <f t="shared" si="1236"/>
        <v>178.92014936492114</v>
      </c>
      <c r="U7933" s="162">
        <f t="shared" si="1237"/>
        <v>117.35779714129194</v>
      </c>
      <c r="V7933" s="163">
        <f t="shared" si="1238"/>
        <v>1</v>
      </c>
      <c r="W7933" s="164">
        <f t="shared" si="1239"/>
        <v>112269122.87307715</v>
      </c>
      <c r="X7933" s="164">
        <f t="shared" si="1240"/>
        <v>280936465.56540442</v>
      </c>
    </row>
    <row r="7934" spans="10:24" x14ac:dyDescent="0.25">
      <c r="J7934">
        <v>7931</v>
      </c>
      <c r="K7934" s="43">
        <v>0.15017513087712253</v>
      </c>
      <c r="L7934">
        <v>8.9454372943043481E-2</v>
      </c>
      <c r="M7934">
        <v>0.72490236223732818</v>
      </c>
      <c r="N7934" s="44">
        <v>0.8921295937960817</v>
      </c>
      <c r="O7934" s="161">
        <f t="shared" si="1231"/>
        <v>2000000</v>
      </c>
      <c r="P7934" s="162">
        <f t="shared" si="1232"/>
        <v>159.83816103847892</v>
      </c>
      <c r="Q7934" s="162">
        <f t="shared" si="1233"/>
        <v>146.94935071089895</v>
      </c>
      <c r="R7934" s="163">
        <f t="shared" si="1234"/>
        <v>1</v>
      </c>
      <c r="S7934" s="161">
        <f t="shared" si="1235"/>
        <v>5000000</v>
      </c>
      <c r="T7934" s="162">
        <f t="shared" si="1236"/>
        <v>183.27938701282631</v>
      </c>
      <c r="U7934" s="162">
        <f t="shared" si="1237"/>
        <v>130.97467535544948</v>
      </c>
      <c r="V7934" s="163">
        <f t="shared" si="1238"/>
        <v>1</v>
      </c>
      <c r="W7934" s="164">
        <f t="shared" si="1239"/>
        <v>-24222379.34484008</v>
      </c>
      <c r="X7934" s="164">
        <f t="shared" si="1240"/>
        <v>111523558.28688413</v>
      </c>
    </row>
    <row r="7935" spans="10:24" x14ac:dyDescent="0.25">
      <c r="J7935">
        <v>7932</v>
      </c>
      <c r="K7935" s="43">
        <v>0.88590010401936647</v>
      </c>
      <c r="L7935">
        <v>0.62927593297790385</v>
      </c>
      <c r="M7935">
        <v>9.3971107066324611E-2</v>
      </c>
      <c r="N7935" s="44">
        <v>0.18096175072027054</v>
      </c>
      <c r="O7935" s="161">
        <f t="shared" si="1231"/>
        <v>7000000</v>
      </c>
      <c r="P7935" s="162">
        <f t="shared" si="1232"/>
        <v>184.94904371362074</v>
      </c>
      <c r="Q7935" s="162">
        <f t="shared" si="1233"/>
        <v>108.6661795536274</v>
      </c>
      <c r="R7935" s="163">
        <f t="shared" si="1234"/>
        <v>1</v>
      </c>
      <c r="S7935" s="161">
        <f t="shared" si="1235"/>
        <v>7000000</v>
      </c>
      <c r="T7935" s="162">
        <f t="shared" si="1236"/>
        <v>191.64968123787358</v>
      </c>
      <c r="U7935" s="162">
        <f t="shared" si="1237"/>
        <v>111.83308977681369</v>
      </c>
      <c r="V7935" s="163">
        <f t="shared" si="1238"/>
        <v>0.9</v>
      </c>
      <c r="W7935" s="164">
        <f t="shared" si="1239"/>
        <v>483980049.11995333</v>
      </c>
      <c r="X7935" s="164">
        <f t="shared" si="1240"/>
        <v>352844526.20467734</v>
      </c>
    </row>
    <row r="7936" spans="10:24" x14ac:dyDescent="0.25">
      <c r="J7936">
        <v>7933</v>
      </c>
      <c r="K7936" s="43">
        <v>0.15876223191332606</v>
      </c>
      <c r="L7936">
        <v>0.32695414383836419</v>
      </c>
      <c r="M7936">
        <v>9.2132676195055829E-3</v>
      </c>
      <c r="N7936" s="44">
        <v>0.14080039056055005</v>
      </c>
      <c r="O7936" s="161">
        <f t="shared" si="1231"/>
        <v>2000000</v>
      </c>
      <c r="P7936" s="162">
        <f t="shared" si="1232"/>
        <v>173.27490937434825</v>
      </c>
      <c r="Q7936" s="162">
        <f t="shared" si="1233"/>
        <v>87.861325526502839</v>
      </c>
      <c r="R7936" s="163">
        <f t="shared" si="1234"/>
        <v>1</v>
      </c>
      <c r="S7936" s="161">
        <f t="shared" si="1235"/>
        <v>5000000</v>
      </c>
      <c r="T7936" s="162">
        <f t="shared" si="1236"/>
        <v>187.75830312478274</v>
      </c>
      <c r="U7936" s="162">
        <f t="shared" si="1237"/>
        <v>101.43066276325142</v>
      </c>
      <c r="V7936" s="163">
        <f t="shared" si="1238"/>
        <v>0.9</v>
      </c>
      <c r="W7936" s="164">
        <f t="shared" si="1239"/>
        <v>120827167.69569084</v>
      </c>
      <c r="X7936" s="164">
        <f t="shared" si="1240"/>
        <v>238474381.62689096</v>
      </c>
    </row>
    <row r="7937" spans="10:24" x14ac:dyDescent="0.25">
      <c r="J7937">
        <v>7934</v>
      </c>
      <c r="K7937" s="43">
        <v>0.82740172503216547</v>
      </c>
      <c r="L7937">
        <v>0.67990381180408344</v>
      </c>
      <c r="M7937">
        <v>0.34972577404998506</v>
      </c>
      <c r="N7937" s="44">
        <v>0.79115474462382274</v>
      </c>
      <c r="O7937" s="161">
        <f t="shared" si="1231"/>
        <v>7000000</v>
      </c>
      <c r="P7937" s="162">
        <f t="shared" si="1232"/>
        <v>187.0114476241998</v>
      </c>
      <c r="Q7937" s="162">
        <f t="shared" si="1233"/>
        <v>127.27878150152664</v>
      </c>
      <c r="R7937" s="163">
        <f t="shared" si="1234"/>
        <v>1</v>
      </c>
      <c r="S7937" s="161">
        <f t="shared" si="1235"/>
        <v>7000000</v>
      </c>
      <c r="T7937" s="162">
        <f t="shared" si="1236"/>
        <v>192.33714920806659</v>
      </c>
      <c r="U7937" s="162">
        <f t="shared" si="1237"/>
        <v>121.13939075076333</v>
      </c>
      <c r="V7937" s="163">
        <f t="shared" si="1238"/>
        <v>1</v>
      </c>
      <c r="W7937" s="164">
        <f t="shared" si="1239"/>
        <v>368128662.85871214</v>
      </c>
      <c r="X7937" s="164">
        <f t="shared" si="1240"/>
        <v>348384309.20112288</v>
      </c>
    </row>
    <row r="7938" spans="10:24" x14ac:dyDescent="0.25">
      <c r="J7938">
        <v>7935</v>
      </c>
      <c r="K7938" s="43">
        <v>0.47314426764383433</v>
      </c>
      <c r="L7938">
        <v>0.46438016043627806</v>
      </c>
      <c r="M7938">
        <v>0.85631214810711775</v>
      </c>
      <c r="N7938" s="44">
        <v>0.81156194268454707</v>
      </c>
      <c r="O7938" s="161">
        <f t="shared" si="1231"/>
        <v>5000000</v>
      </c>
      <c r="P7938" s="162">
        <f t="shared" si="1232"/>
        <v>178.65893011344772</v>
      </c>
      <c r="Q7938" s="162">
        <f t="shared" si="1233"/>
        <v>156.27792492145517</v>
      </c>
      <c r="R7938" s="163">
        <f t="shared" si="1234"/>
        <v>1</v>
      </c>
      <c r="S7938" s="161">
        <f t="shared" si="1235"/>
        <v>6000000</v>
      </c>
      <c r="T7938" s="162">
        <f t="shared" si="1236"/>
        <v>189.55297670448257</v>
      </c>
      <c r="U7938" s="162">
        <f t="shared" si="1237"/>
        <v>135.63896246072758</v>
      </c>
      <c r="V7938" s="163">
        <f t="shared" si="1238"/>
        <v>1</v>
      </c>
      <c r="W7938" s="164">
        <f t="shared" si="1239"/>
        <v>61905025.959962785</v>
      </c>
      <c r="X7938" s="164">
        <f t="shared" si="1240"/>
        <v>173484085.46252996</v>
      </c>
    </row>
    <row r="7939" spans="10:24" x14ac:dyDescent="0.25">
      <c r="J7939">
        <v>7936</v>
      </c>
      <c r="K7939" s="43">
        <v>0.5323258509774329</v>
      </c>
      <c r="L7939">
        <v>0.62084584256658792</v>
      </c>
      <c r="M7939">
        <v>0.59676307658088212</v>
      </c>
      <c r="N7939" s="44">
        <v>0.62951548466558371</v>
      </c>
      <c r="O7939" s="161">
        <f t="shared" si="1231"/>
        <v>5000000</v>
      </c>
      <c r="P7939" s="162">
        <f t="shared" si="1232"/>
        <v>184.61554543130444</v>
      </c>
      <c r="Q7939" s="162">
        <f t="shared" si="1233"/>
        <v>139.89955015962582</v>
      </c>
      <c r="R7939" s="163">
        <f t="shared" si="1234"/>
        <v>1</v>
      </c>
      <c r="S7939" s="161">
        <f t="shared" si="1235"/>
        <v>6000000</v>
      </c>
      <c r="T7939" s="162">
        <f t="shared" si="1236"/>
        <v>191.53851514376814</v>
      </c>
      <c r="U7939" s="162">
        <f t="shared" si="1237"/>
        <v>127.44977507981291</v>
      </c>
      <c r="V7939" s="163">
        <f t="shared" si="1238"/>
        <v>1</v>
      </c>
      <c r="W7939" s="164">
        <f t="shared" si="1239"/>
        <v>173579976.3583931</v>
      </c>
      <c r="X7939" s="164">
        <f t="shared" si="1240"/>
        <v>234532440.38373137</v>
      </c>
    </row>
    <row r="7940" spans="10:24" x14ac:dyDescent="0.25">
      <c r="J7940">
        <v>7937</v>
      </c>
      <c r="K7940" s="43">
        <v>0.2927994870710473</v>
      </c>
      <c r="L7940">
        <v>9.0759577131441671E-2</v>
      </c>
      <c r="M7940">
        <v>0.78993759719037415</v>
      </c>
      <c r="N7940" s="44">
        <v>0.78841973320743441</v>
      </c>
      <c r="O7940" s="161">
        <f t="shared" si="1231"/>
        <v>2000000</v>
      </c>
      <c r="P7940" s="162">
        <f t="shared" si="1232"/>
        <v>159.95861769358709</v>
      </c>
      <c r="Q7940" s="162">
        <f t="shared" si="1233"/>
        <v>151.12409481648629</v>
      </c>
      <c r="R7940" s="163">
        <f t="shared" si="1234"/>
        <v>1</v>
      </c>
      <c r="S7940" s="161">
        <f t="shared" si="1235"/>
        <v>5000000</v>
      </c>
      <c r="T7940" s="162">
        <f t="shared" si="1236"/>
        <v>183.31953923119571</v>
      </c>
      <c r="U7940" s="162">
        <f t="shared" si="1237"/>
        <v>133.06204740824316</v>
      </c>
      <c r="V7940" s="163">
        <f t="shared" si="1238"/>
        <v>1</v>
      </c>
      <c r="W7940" s="164">
        <f t="shared" si="1239"/>
        <v>-32330954.245798409</v>
      </c>
      <c r="X7940" s="164">
        <f t="shared" si="1240"/>
        <v>101287459.11476272</v>
      </c>
    </row>
    <row r="7941" spans="10:24" x14ac:dyDescent="0.25">
      <c r="J7941">
        <v>7938</v>
      </c>
      <c r="K7941" s="43">
        <v>0.33806186958887385</v>
      </c>
      <c r="L7941">
        <v>0.28226115810286401</v>
      </c>
      <c r="M7941">
        <v>0.4253042781298727</v>
      </c>
      <c r="N7941" s="44">
        <v>7.3970203488671338E-4</v>
      </c>
      <c r="O7941" s="161">
        <f t="shared" ref="O7941:O8004" si="1241">VLOOKUP(K7941,$E$5:$H$10,4)</f>
        <v>5000000</v>
      </c>
      <c r="P7941" s="162">
        <f t="shared" ref="P7941:P8004" si="1242">_xlfn.NORM.INV(L7941,$E$12,$E$13)</f>
        <v>171.35793905452761</v>
      </c>
      <c r="Q7941" s="162">
        <f t="shared" ref="Q7941:Q8004" si="1243">_xlfn.NORM.INV(M7941,$E$15,$E$16)</f>
        <v>131.23315982296035</v>
      </c>
      <c r="R7941" s="163">
        <f t="shared" ref="R7941:R8004" si="1244">VLOOKUP(N7941,$E$19:$H$21,4)</f>
        <v>1</v>
      </c>
      <c r="S7941" s="161">
        <f t="shared" ref="S7941:S8004" si="1245">VLOOKUP(K7941,$G$5:$H$10,2)</f>
        <v>6000000</v>
      </c>
      <c r="T7941" s="162">
        <f t="shared" ref="T7941:T8004" si="1246">_xlfn.NORM.INV(L7941,$G$12,$G$13)</f>
        <v>187.11931301817586</v>
      </c>
      <c r="U7941" s="162">
        <f t="shared" ref="U7941:U8004" si="1247">_xlfn.NORM.INV(M7941,$G$15,$G$16)</f>
        <v>123.11657991148017</v>
      </c>
      <c r="V7941" s="163">
        <f t="shared" ref="V7941:V8004" si="1248">VLOOKUP(N7941,$G$19:$H$21,2)</f>
        <v>0.05</v>
      </c>
      <c r="W7941" s="164">
        <f t="shared" ref="W7941:W8004" si="1249">O7941*(P7941-Q7941)*R7941-$D$23-$D$24</f>
        <v>150623896.15783629</v>
      </c>
      <c r="X7941" s="164">
        <f t="shared" ref="X7941:X8004" si="1250">S7941*(T7941-U7941)*V7941-$F$23-$F$24</f>
        <v>-130799180.06799129</v>
      </c>
    </row>
    <row r="7942" spans="10:24" x14ac:dyDescent="0.25">
      <c r="J7942">
        <v>7939</v>
      </c>
      <c r="K7942" s="43">
        <v>0.45683807918666663</v>
      </c>
      <c r="L7942">
        <v>0.73790614161880919</v>
      </c>
      <c r="M7942">
        <v>0.6630249938178443</v>
      </c>
      <c r="N7942" s="44">
        <v>0.80859183930022827</v>
      </c>
      <c r="O7942" s="161">
        <f t="shared" si="1241"/>
        <v>5000000</v>
      </c>
      <c r="P7942" s="162">
        <f t="shared" si="1242"/>
        <v>189.55355217928937</v>
      </c>
      <c r="Q7942" s="162">
        <f t="shared" si="1243"/>
        <v>143.41466133422608</v>
      </c>
      <c r="R7942" s="163">
        <f t="shared" si="1244"/>
        <v>1</v>
      </c>
      <c r="S7942" s="161">
        <f t="shared" si="1245"/>
        <v>6000000</v>
      </c>
      <c r="T7942" s="162">
        <f t="shared" si="1246"/>
        <v>193.18451739309646</v>
      </c>
      <c r="U7942" s="162">
        <f t="shared" si="1247"/>
        <v>129.20733066711304</v>
      </c>
      <c r="V7942" s="163">
        <f t="shared" si="1248"/>
        <v>1</v>
      </c>
      <c r="W7942" s="164">
        <f t="shared" si="1249"/>
        <v>180694454.22531644</v>
      </c>
      <c r="X7942" s="164">
        <f t="shared" si="1250"/>
        <v>233863120.35590047</v>
      </c>
    </row>
    <row r="7943" spans="10:24" x14ac:dyDescent="0.25">
      <c r="J7943">
        <v>7940</v>
      </c>
      <c r="K7943" s="43">
        <v>0.58807923684665242</v>
      </c>
      <c r="L7943">
        <v>0.57400924750885407</v>
      </c>
      <c r="M7943">
        <v>0.28444771482967834</v>
      </c>
      <c r="N7943" s="44">
        <v>0.54151591836100399</v>
      </c>
      <c r="O7943" s="161">
        <f t="shared" si="1241"/>
        <v>6000000</v>
      </c>
      <c r="P7943" s="162">
        <f t="shared" si="1242"/>
        <v>182.79886153356662</v>
      </c>
      <c r="Q7943" s="162">
        <f t="shared" si="1243"/>
        <v>123.60641981845502</v>
      </c>
      <c r="R7943" s="163">
        <f t="shared" si="1244"/>
        <v>1</v>
      </c>
      <c r="S7943" s="161">
        <f t="shared" si="1245"/>
        <v>6000000</v>
      </c>
      <c r="T7943" s="162">
        <f t="shared" si="1246"/>
        <v>190.93295384452222</v>
      </c>
      <c r="U7943" s="162">
        <f t="shared" si="1247"/>
        <v>119.3032099092275</v>
      </c>
      <c r="V7943" s="163">
        <f t="shared" si="1248"/>
        <v>1</v>
      </c>
      <c r="W7943" s="164">
        <f t="shared" si="1249"/>
        <v>305154650.29066962</v>
      </c>
      <c r="X7943" s="164">
        <f t="shared" si="1250"/>
        <v>279778463.61176825</v>
      </c>
    </row>
    <row r="7944" spans="10:24" x14ac:dyDescent="0.25">
      <c r="J7944">
        <v>7941</v>
      </c>
      <c r="K7944" s="43">
        <v>0.90401185150817309</v>
      </c>
      <c r="L7944">
        <v>0.64938366469743247</v>
      </c>
      <c r="M7944">
        <v>8.6826283825516382E-2</v>
      </c>
      <c r="N7944" s="44">
        <v>5.8387511858357333E-2</v>
      </c>
      <c r="O7944" s="161">
        <f t="shared" si="1241"/>
        <v>7000000</v>
      </c>
      <c r="P7944" s="162">
        <f t="shared" si="1242"/>
        <v>185.75485533273101</v>
      </c>
      <c r="Q7944" s="162">
        <f t="shared" si="1243"/>
        <v>107.78878659414211</v>
      </c>
      <c r="R7944" s="163">
        <f t="shared" si="1244"/>
        <v>1</v>
      </c>
      <c r="S7944" s="161">
        <f t="shared" si="1245"/>
        <v>9000000</v>
      </c>
      <c r="T7944" s="162">
        <f t="shared" si="1246"/>
        <v>191.91828511091035</v>
      </c>
      <c r="U7944" s="162">
        <f t="shared" si="1247"/>
        <v>111.39439329707105</v>
      </c>
      <c r="V7944" s="163">
        <f t="shared" si="1248"/>
        <v>0.9</v>
      </c>
      <c r="W7944" s="164">
        <f t="shared" si="1249"/>
        <v>495762481.17012227</v>
      </c>
      <c r="X7944" s="164">
        <f t="shared" si="1250"/>
        <v>502243523.69209838</v>
      </c>
    </row>
    <row r="7945" spans="10:24" x14ac:dyDescent="0.25">
      <c r="J7945">
        <v>7942</v>
      </c>
      <c r="K7945" s="43">
        <v>0.94905624948580469</v>
      </c>
      <c r="L7945">
        <v>0.95663669531585771</v>
      </c>
      <c r="M7945">
        <v>0.52570596068382824</v>
      </c>
      <c r="N7945" s="44">
        <v>0.57973928253701856</v>
      </c>
      <c r="O7945" s="161">
        <f t="shared" si="1241"/>
        <v>7000000</v>
      </c>
      <c r="P7945" s="162">
        <f t="shared" si="1242"/>
        <v>205.69385290322529</v>
      </c>
      <c r="Q7945" s="162">
        <f t="shared" si="1243"/>
        <v>136.28959882000814</v>
      </c>
      <c r="R7945" s="163">
        <f t="shared" si="1244"/>
        <v>1</v>
      </c>
      <c r="S7945" s="161">
        <f t="shared" si="1245"/>
        <v>9000000</v>
      </c>
      <c r="T7945" s="162">
        <f t="shared" si="1246"/>
        <v>198.56461763440842</v>
      </c>
      <c r="U7945" s="162">
        <f t="shared" si="1247"/>
        <v>125.64479941000407</v>
      </c>
      <c r="V7945" s="163">
        <f t="shared" si="1248"/>
        <v>1</v>
      </c>
      <c r="W7945" s="164">
        <f t="shared" si="1249"/>
        <v>435829778.58252007</v>
      </c>
      <c r="X7945" s="164">
        <f t="shared" si="1250"/>
        <v>506278364.01963913</v>
      </c>
    </row>
    <row r="7946" spans="10:24" x14ac:dyDescent="0.25">
      <c r="J7946">
        <v>7943</v>
      </c>
      <c r="K7946" s="43">
        <v>0.72301611666293297</v>
      </c>
      <c r="L7946">
        <v>0.29411064603053527</v>
      </c>
      <c r="M7946">
        <v>0.32215864764556501</v>
      </c>
      <c r="N7946" s="44">
        <v>0.98888038217199914</v>
      </c>
      <c r="O7946" s="161">
        <f t="shared" si="1241"/>
        <v>6000000</v>
      </c>
      <c r="P7946" s="162">
        <f t="shared" si="1242"/>
        <v>171.87876893837446</v>
      </c>
      <c r="Q7946" s="162">
        <f t="shared" si="1243"/>
        <v>125.766580689698</v>
      </c>
      <c r="R7946" s="163">
        <f t="shared" si="1244"/>
        <v>1</v>
      </c>
      <c r="S7946" s="161">
        <f t="shared" si="1245"/>
        <v>7000000</v>
      </c>
      <c r="T7946" s="162">
        <f t="shared" si="1246"/>
        <v>187.29292297945815</v>
      </c>
      <c r="U7946" s="162">
        <f t="shared" si="1247"/>
        <v>120.383290344849</v>
      </c>
      <c r="V7946" s="163">
        <f t="shared" si="1248"/>
        <v>1</v>
      </c>
      <c r="W7946" s="164">
        <f t="shared" si="1249"/>
        <v>226673129.49205875</v>
      </c>
      <c r="X7946" s="164">
        <f t="shared" si="1250"/>
        <v>318367428.44226408</v>
      </c>
    </row>
    <row r="7947" spans="10:24" x14ac:dyDescent="0.25">
      <c r="J7947">
        <v>7944</v>
      </c>
      <c r="K7947" s="43">
        <v>0.29645751673113829</v>
      </c>
      <c r="L7947">
        <v>0.11789556928895784</v>
      </c>
      <c r="M7947">
        <v>1.2438327557677931E-2</v>
      </c>
      <c r="N7947" s="44">
        <v>0.51213931518726341</v>
      </c>
      <c r="O7947" s="161">
        <f t="shared" si="1241"/>
        <v>2000000</v>
      </c>
      <c r="P7947" s="162">
        <f t="shared" si="1242"/>
        <v>162.21641139418185</v>
      </c>
      <c r="Q7947" s="162">
        <f t="shared" si="1243"/>
        <v>90.133745421852467</v>
      </c>
      <c r="R7947" s="163">
        <f t="shared" si="1244"/>
        <v>1</v>
      </c>
      <c r="S7947" s="161">
        <f t="shared" si="1245"/>
        <v>5000000</v>
      </c>
      <c r="T7947" s="162">
        <f t="shared" si="1246"/>
        <v>184.07213713139396</v>
      </c>
      <c r="U7947" s="162">
        <f t="shared" si="1247"/>
        <v>102.56687271092623</v>
      </c>
      <c r="V7947" s="163">
        <f t="shared" si="1248"/>
        <v>1</v>
      </c>
      <c r="W7947" s="164">
        <f t="shared" si="1249"/>
        <v>94165331.944658756</v>
      </c>
      <c r="X7947" s="164">
        <f t="shared" si="1250"/>
        <v>257526322.10233861</v>
      </c>
    </row>
    <row r="7948" spans="10:24" x14ac:dyDescent="0.25">
      <c r="J7948">
        <v>7945</v>
      </c>
      <c r="K7948" s="43">
        <v>0.35227237065386596</v>
      </c>
      <c r="L7948">
        <v>0.21904568016444648</v>
      </c>
      <c r="M7948">
        <v>0.77649617504284296</v>
      </c>
      <c r="N7948" s="44">
        <v>0.35416402431970362</v>
      </c>
      <c r="O7948" s="161">
        <f t="shared" si="1241"/>
        <v>5000000</v>
      </c>
      <c r="P7948" s="162">
        <f t="shared" si="1242"/>
        <v>168.36869592431282</v>
      </c>
      <c r="Q7948" s="162">
        <f t="shared" si="1243"/>
        <v>150.2082635176632</v>
      </c>
      <c r="R7948" s="163">
        <f t="shared" si="1244"/>
        <v>1</v>
      </c>
      <c r="S7948" s="161">
        <f t="shared" si="1245"/>
        <v>6000000</v>
      </c>
      <c r="T7948" s="162">
        <f t="shared" si="1246"/>
        <v>186.12289864143762</v>
      </c>
      <c r="U7948" s="162">
        <f t="shared" si="1247"/>
        <v>132.60413175883161</v>
      </c>
      <c r="V7948" s="163">
        <f t="shared" si="1248"/>
        <v>1</v>
      </c>
      <c r="W7948" s="164">
        <f t="shared" si="1249"/>
        <v>40802162.033248097</v>
      </c>
      <c r="X7948" s="164">
        <f t="shared" si="1250"/>
        <v>171112601.295636</v>
      </c>
    </row>
    <row r="7949" spans="10:24" x14ac:dyDescent="0.25">
      <c r="J7949">
        <v>7946</v>
      </c>
      <c r="K7949" s="43">
        <v>0.15418388700349572</v>
      </c>
      <c r="L7949">
        <v>0.54024846751550593</v>
      </c>
      <c r="M7949">
        <v>8.170186419943215E-2</v>
      </c>
      <c r="N7949" s="44">
        <v>0.80082895829849243</v>
      </c>
      <c r="O7949" s="161">
        <f t="shared" si="1241"/>
        <v>2000000</v>
      </c>
      <c r="P7949" s="162">
        <f t="shared" si="1242"/>
        <v>181.51589557520683</v>
      </c>
      <c r="Q7949" s="162">
        <f t="shared" si="1243"/>
        <v>107.12570288889</v>
      </c>
      <c r="R7949" s="163">
        <f t="shared" si="1244"/>
        <v>1</v>
      </c>
      <c r="S7949" s="161">
        <f t="shared" si="1245"/>
        <v>5000000</v>
      </c>
      <c r="T7949" s="162">
        <f t="shared" si="1246"/>
        <v>190.50529852506895</v>
      </c>
      <c r="U7949" s="162">
        <f t="shared" si="1247"/>
        <v>111.062851444445</v>
      </c>
      <c r="V7949" s="163">
        <f t="shared" si="1248"/>
        <v>1</v>
      </c>
      <c r="W7949" s="164">
        <f t="shared" si="1249"/>
        <v>98780385.372633636</v>
      </c>
      <c r="X7949" s="164">
        <f t="shared" si="1250"/>
        <v>247212235.40311974</v>
      </c>
    </row>
    <row r="7950" spans="10:24" x14ac:dyDescent="0.25">
      <c r="J7950">
        <v>7947</v>
      </c>
      <c r="K7950" s="43">
        <v>0.86332355576128805</v>
      </c>
      <c r="L7950">
        <v>0.54206051434141311</v>
      </c>
      <c r="M7950">
        <v>0.3773923615249084</v>
      </c>
      <c r="N7950" s="44">
        <v>0.43466850653112077</v>
      </c>
      <c r="O7950" s="161">
        <f t="shared" si="1241"/>
        <v>7000000</v>
      </c>
      <c r="P7950" s="162">
        <f t="shared" si="1242"/>
        <v>181.58439234062115</v>
      </c>
      <c r="Q7950" s="162">
        <f t="shared" si="1243"/>
        <v>128.75326788152466</v>
      </c>
      <c r="R7950" s="163">
        <f t="shared" si="1244"/>
        <v>1</v>
      </c>
      <c r="S7950" s="161">
        <f t="shared" si="1245"/>
        <v>7000000</v>
      </c>
      <c r="T7950" s="162">
        <f t="shared" si="1246"/>
        <v>190.52813078020705</v>
      </c>
      <c r="U7950" s="162">
        <f t="shared" si="1247"/>
        <v>121.87663394076233</v>
      </c>
      <c r="V7950" s="163">
        <f t="shared" si="1248"/>
        <v>1</v>
      </c>
      <c r="W7950" s="164">
        <f t="shared" si="1249"/>
        <v>319817871.21367538</v>
      </c>
      <c r="X7950" s="164">
        <f t="shared" si="1250"/>
        <v>330560477.876113</v>
      </c>
    </row>
    <row r="7951" spans="10:24" x14ac:dyDescent="0.25">
      <c r="J7951">
        <v>7948</v>
      </c>
      <c r="K7951" s="43">
        <v>0.56493996331237062</v>
      </c>
      <c r="L7951">
        <v>3.6917991763594782E-2</v>
      </c>
      <c r="M7951">
        <v>0.98358226900288859</v>
      </c>
      <c r="N7951" s="44">
        <v>2.8340792159770922E-2</v>
      </c>
      <c r="O7951" s="161">
        <f t="shared" si="1241"/>
        <v>6000000</v>
      </c>
      <c r="P7951" s="162">
        <f t="shared" si="1242"/>
        <v>153.1855742931638</v>
      </c>
      <c r="Q7951" s="162">
        <f t="shared" si="1243"/>
        <v>177.68178834647568</v>
      </c>
      <c r="R7951" s="163">
        <f t="shared" si="1244"/>
        <v>1</v>
      </c>
      <c r="S7951" s="161">
        <f t="shared" si="1245"/>
        <v>6000000</v>
      </c>
      <c r="T7951" s="162">
        <f t="shared" si="1246"/>
        <v>181.06185809772126</v>
      </c>
      <c r="U7951" s="162">
        <f t="shared" si="1247"/>
        <v>146.34089417323784</v>
      </c>
      <c r="V7951" s="163">
        <f t="shared" si="1248"/>
        <v>0.9</v>
      </c>
      <c r="W7951" s="164">
        <f t="shared" si="1249"/>
        <v>-196977284.31987134</v>
      </c>
      <c r="X7951" s="164">
        <f t="shared" si="1250"/>
        <v>37493205.192210436</v>
      </c>
    </row>
    <row r="7952" spans="10:24" x14ac:dyDescent="0.25">
      <c r="J7952">
        <v>7949</v>
      </c>
      <c r="K7952" s="43">
        <v>6.6335902102361177E-2</v>
      </c>
      <c r="L7952">
        <v>0.36462615318358715</v>
      </c>
      <c r="M7952">
        <v>0.72745857078706089</v>
      </c>
      <c r="N7952" s="44">
        <v>0.9801882173850397</v>
      </c>
      <c r="O7952" s="161">
        <f t="shared" si="1241"/>
        <v>2000000</v>
      </c>
      <c r="P7952" s="162">
        <f t="shared" si="1242"/>
        <v>174.80819546679794</v>
      </c>
      <c r="Q7952" s="162">
        <f t="shared" si="1243"/>
        <v>147.10289392038817</v>
      </c>
      <c r="R7952" s="163">
        <f t="shared" si="1244"/>
        <v>1</v>
      </c>
      <c r="S7952" s="161">
        <f t="shared" si="1245"/>
        <v>2000000</v>
      </c>
      <c r="T7952" s="162">
        <f t="shared" si="1246"/>
        <v>188.26939848893264</v>
      </c>
      <c r="U7952" s="162">
        <f t="shared" si="1247"/>
        <v>131.05144696019408</v>
      </c>
      <c r="V7952" s="163">
        <f t="shared" si="1248"/>
        <v>1</v>
      </c>
      <c r="W7952" s="164">
        <f t="shared" si="1249"/>
        <v>5410603.0928195417</v>
      </c>
      <c r="X7952" s="164">
        <f t="shared" si="1250"/>
        <v>-35564096.942522898</v>
      </c>
    </row>
    <row r="7953" spans="10:24" x14ac:dyDescent="0.25">
      <c r="J7953">
        <v>7950</v>
      </c>
      <c r="K7953" s="43">
        <v>0.6532367188893109</v>
      </c>
      <c r="L7953">
        <v>0.87909821127693522</v>
      </c>
      <c r="M7953">
        <v>0.91442905637568139</v>
      </c>
      <c r="N7953" s="44">
        <v>3.1288738679392192E-2</v>
      </c>
      <c r="O7953" s="161">
        <f t="shared" si="1241"/>
        <v>6000000</v>
      </c>
      <c r="P7953" s="162">
        <f t="shared" si="1242"/>
        <v>197.55735964623952</v>
      </c>
      <c r="Q7953" s="162">
        <f t="shared" si="1243"/>
        <v>162.37087820409826</v>
      </c>
      <c r="R7953" s="163">
        <f t="shared" si="1244"/>
        <v>1</v>
      </c>
      <c r="S7953" s="161">
        <f t="shared" si="1245"/>
        <v>7000000</v>
      </c>
      <c r="T7953" s="162">
        <f t="shared" si="1246"/>
        <v>195.85245321541316</v>
      </c>
      <c r="U7953" s="162">
        <f t="shared" si="1247"/>
        <v>138.68543910204912</v>
      </c>
      <c r="V7953" s="163">
        <f t="shared" si="1248"/>
        <v>0.9</v>
      </c>
      <c r="W7953" s="164">
        <f t="shared" si="1249"/>
        <v>161118888.65284756</v>
      </c>
      <c r="X7953" s="164">
        <f t="shared" si="1250"/>
        <v>210152188.91419351</v>
      </c>
    </row>
    <row r="7954" spans="10:24" x14ac:dyDescent="0.25">
      <c r="J7954">
        <v>7951</v>
      </c>
      <c r="K7954" s="43">
        <v>0.81959640294473979</v>
      </c>
      <c r="L7954">
        <v>0.85262724089860675</v>
      </c>
      <c r="M7954">
        <v>0.12094171361166628</v>
      </c>
      <c r="N7954" s="44">
        <v>0.87132714253947685</v>
      </c>
      <c r="O7954" s="161">
        <f t="shared" si="1241"/>
        <v>7000000</v>
      </c>
      <c r="P7954" s="162">
        <f t="shared" si="1242"/>
        <v>195.71651970723332</v>
      </c>
      <c r="Q7954" s="162">
        <f t="shared" si="1243"/>
        <v>111.59415736597857</v>
      </c>
      <c r="R7954" s="163">
        <f t="shared" si="1244"/>
        <v>1</v>
      </c>
      <c r="S7954" s="161">
        <f t="shared" si="1245"/>
        <v>7000000</v>
      </c>
      <c r="T7954" s="162">
        <f t="shared" si="1246"/>
        <v>195.23883990241112</v>
      </c>
      <c r="U7954" s="162">
        <f t="shared" si="1247"/>
        <v>113.29707868298928</v>
      </c>
      <c r="V7954" s="163">
        <f t="shared" si="1248"/>
        <v>1</v>
      </c>
      <c r="W7954" s="164">
        <f t="shared" si="1249"/>
        <v>538856536.38878322</v>
      </c>
      <c r="X7954" s="164">
        <f t="shared" si="1250"/>
        <v>423592328.53595281</v>
      </c>
    </row>
    <row r="7955" spans="10:24" x14ac:dyDescent="0.25">
      <c r="J7955">
        <v>7952</v>
      </c>
      <c r="K7955" s="43">
        <v>0.55961399407314072</v>
      </c>
      <c r="L7955">
        <v>0.6653005189068516</v>
      </c>
      <c r="M7955">
        <v>4.1834664464911797E-2</v>
      </c>
      <c r="N7955" s="44">
        <v>0.36246464456480998</v>
      </c>
      <c r="O7955" s="161">
        <f t="shared" si="1241"/>
        <v>6000000</v>
      </c>
      <c r="P7955" s="162">
        <f t="shared" si="1242"/>
        <v>186.40459564704531</v>
      </c>
      <c r="Q7955" s="162">
        <f t="shared" si="1243"/>
        <v>100.40437089152117</v>
      </c>
      <c r="R7955" s="163">
        <f t="shared" si="1244"/>
        <v>1</v>
      </c>
      <c r="S7955" s="161">
        <f t="shared" si="1245"/>
        <v>6000000</v>
      </c>
      <c r="T7955" s="162">
        <f t="shared" si="1246"/>
        <v>192.13486521568177</v>
      </c>
      <c r="U7955" s="162">
        <f t="shared" si="1247"/>
        <v>107.70218544576059</v>
      </c>
      <c r="V7955" s="163">
        <f t="shared" si="1248"/>
        <v>1</v>
      </c>
      <c r="W7955" s="164">
        <f t="shared" si="1249"/>
        <v>466001348.53314489</v>
      </c>
      <c r="X7955" s="164">
        <f t="shared" si="1250"/>
        <v>356596078.6195271</v>
      </c>
    </row>
    <row r="7956" spans="10:24" x14ac:dyDescent="0.25">
      <c r="J7956">
        <v>7953</v>
      </c>
      <c r="K7956" s="43">
        <v>4.1311457881634928E-2</v>
      </c>
      <c r="L7956">
        <v>0.61066610639314245</v>
      </c>
      <c r="M7956">
        <v>0.78333703935874599</v>
      </c>
      <c r="N7956" s="44">
        <v>0.54224888023481521</v>
      </c>
      <c r="O7956" s="161">
        <f t="shared" si="1241"/>
        <v>1000000</v>
      </c>
      <c r="P7956" s="162">
        <f t="shared" si="1242"/>
        <v>184.21583337212067</v>
      </c>
      <c r="Q7956" s="162">
        <f t="shared" si="1243"/>
        <v>150.67026004842825</v>
      </c>
      <c r="R7956" s="163">
        <f t="shared" si="1244"/>
        <v>1</v>
      </c>
      <c r="S7956" s="161">
        <f t="shared" si="1245"/>
        <v>1000000</v>
      </c>
      <c r="T7956" s="162">
        <f t="shared" si="1246"/>
        <v>191.40527779070689</v>
      </c>
      <c r="U7956" s="162">
        <f t="shared" si="1247"/>
        <v>132.83513002421412</v>
      </c>
      <c r="V7956" s="163">
        <f t="shared" si="1248"/>
        <v>1</v>
      </c>
      <c r="W7956" s="164">
        <f t="shared" si="1249"/>
        <v>-16454426.676307578</v>
      </c>
      <c r="X7956" s="164">
        <f t="shared" si="1250"/>
        <v>-91429852.233507231</v>
      </c>
    </row>
    <row r="7957" spans="10:24" x14ac:dyDescent="0.25">
      <c r="J7957">
        <v>7954</v>
      </c>
      <c r="K7957" s="43">
        <v>0.85758311499669715</v>
      </c>
      <c r="L7957">
        <v>0.98649858869198359</v>
      </c>
      <c r="M7957">
        <v>0.31486046046731964</v>
      </c>
      <c r="N7957" s="44">
        <v>0.39296072161420703</v>
      </c>
      <c r="O7957" s="161">
        <f t="shared" si="1241"/>
        <v>7000000</v>
      </c>
      <c r="P7957" s="162">
        <f t="shared" si="1242"/>
        <v>213.17215505591741</v>
      </c>
      <c r="Q7957" s="162">
        <f t="shared" si="1243"/>
        <v>125.35760613678382</v>
      </c>
      <c r="R7957" s="163">
        <f t="shared" si="1244"/>
        <v>1</v>
      </c>
      <c r="S7957" s="161">
        <f t="shared" si="1245"/>
        <v>7000000</v>
      </c>
      <c r="T7957" s="162">
        <f t="shared" si="1246"/>
        <v>201.05738501863914</v>
      </c>
      <c r="U7957" s="162">
        <f t="shared" si="1247"/>
        <v>120.17880306839191</v>
      </c>
      <c r="V7957" s="163">
        <f t="shared" si="1248"/>
        <v>1</v>
      </c>
      <c r="W7957" s="164">
        <f t="shared" si="1249"/>
        <v>564701842.43393517</v>
      </c>
      <c r="X7957" s="164">
        <f t="shared" si="1250"/>
        <v>416150073.65173054</v>
      </c>
    </row>
    <row r="7958" spans="10:24" x14ac:dyDescent="0.25">
      <c r="J7958">
        <v>7955</v>
      </c>
      <c r="K7958" s="43">
        <v>0.20181635130118203</v>
      </c>
      <c r="L7958">
        <v>0.63144010091517755</v>
      </c>
      <c r="M7958">
        <v>0.68010736079743828</v>
      </c>
      <c r="N7958" s="44">
        <v>0.3883388733748141</v>
      </c>
      <c r="O7958" s="161">
        <f t="shared" si="1241"/>
        <v>2000000</v>
      </c>
      <c r="P7958" s="162">
        <f t="shared" si="1242"/>
        <v>185.03504866425919</v>
      </c>
      <c r="Q7958" s="162">
        <f t="shared" si="1243"/>
        <v>144.35998073897929</v>
      </c>
      <c r="R7958" s="163">
        <f t="shared" si="1244"/>
        <v>1</v>
      </c>
      <c r="S7958" s="161">
        <f t="shared" si="1245"/>
        <v>5000000</v>
      </c>
      <c r="T7958" s="162">
        <f t="shared" si="1246"/>
        <v>191.67834955475305</v>
      </c>
      <c r="U7958" s="162">
        <f t="shared" si="1247"/>
        <v>129.67999036948964</v>
      </c>
      <c r="V7958" s="163">
        <f t="shared" si="1248"/>
        <v>1</v>
      </c>
      <c r="W7958" s="164">
        <f t="shared" si="1249"/>
        <v>31350135.850559816</v>
      </c>
      <c r="X7958" s="164">
        <f t="shared" si="1250"/>
        <v>159991795.92631704</v>
      </c>
    </row>
    <row r="7959" spans="10:24" x14ac:dyDescent="0.25">
      <c r="J7959">
        <v>7956</v>
      </c>
      <c r="K7959" s="43">
        <v>0.3774681534943396</v>
      </c>
      <c r="L7959">
        <v>0.48339470533068951</v>
      </c>
      <c r="M7959">
        <v>0.57977011773649434</v>
      </c>
      <c r="N7959" s="44">
        <v>0.25867679402326715</v>
      </c>
      <c r="O7959" s="161">
        <f t="shared" si="1241"/>
        <v>5000000</v>
      </c>
      <c r="P7959" s="162">
        <f t="shared" si="1242"/>
        <v>179.37547009286087</v>
      </c>
      <c r="Q7959" s="162">
        <f t="shared" si="1243"/>
        <v>139.02610840621071</v>
      </c>
      <c r="R7959" s="163">
        <f t="shared" si="1244"/>
        <v>1</v>
      </c>
      <c r="S7959" s="161">
        <f t="shared" si="1245"/>
        <v>6000000</v>
      </c>
      <c r="T7959" s="162">
        <f t="shared" si="1246"/>
        <v>189.79182336428696</v>
      </c>
      <c r="U7959" s="162">
        <f t="shared" si="1247"/>
        <v>127.01305420310536</v>
      </c>
      <c r="V7959" s="163">
        <f t="shared" si="1248"/>
        <v>1</v>
      </c>
      <c r="W7959" s="164">
        <f t="shared" si="1249"/>
        <v>151746808.43325078</v>
      </c>
      <c r="X7959" s="164">
        <f t="shared" si="1250"/>
        <v>226672614.96708959</v>
      </c>
    </row>
    <row r="7960" spans="10:24" x14ac:dyDescent="0.25">
      <c r="J7960">
        <v>7957</v>
      </c>
      <c r="K7960" s="43">
        <v>0.2672375724935061</v>
      </c>
      <c r="L7960">
        <v>4.8534109647011991E-2</v>
      </c>
      <c r="M7960">
        <v>0.18558818464719129</v>
      </c>
      <c r="N7960" s="44">
        <v>5.2273720531469725E-2</v>
      </c>
      <c r="O7960" s="161">
        <f t="shared" si="1241"/>
        <v>2000000</v>
      </c>
      <c r="P7960" s="162">
        <f t="shared" si="1242"/>
        <v>155.11145801182138</v>
      </c>
      <c r="Q7960" s="162">
        <f t="shared" si="1243"/>
        <v>117.11455969956548</v>
      </c>
      <c r="R7960" s="163">
        <f t="shared" si="1244"/>
        <v>1</v>
      </c>
      <c r="S7960" s="161">
        <f t="shared" si="1245"/>
        <v>5000000</v>
      </c>
      <c r="T7960" s="162">
        <f t="shared" si="1246"/>
        <v>181.70381933727379</v>
      </c>
      <c r="U7960" s="162">
        <f t="shared" si="1247"/>
        <v>116.05727984978273</v>
      </c>
      <c r="V7960" s="163">
        <f t="shared" si="1248"/>
        <v>0.9</v>
      </c>
      <c r="W7960" s="164">
        <f t="shared" si="1249"/>
        <v>25993796.624511823</v>
      </c>
      <c r="X7960" s="164">
        <f t="shared" si="1250"/>
        <v>145409427.69370979</v>
      </c>
    </row>
    <row r="7961" spans="10:24" x14ac:dyDescent="0.25">
      <c r="J7961">
        <v>7958</v>
      </c>
      <c r="K7961" s="43">
        <v>0.75515735589706934</v>
      </c>
      <c r="L7961">
        <v>0.43868064081690306</v>
      </c>
      <c r="M7961">
        <v>0.83766712427288037</v>
      </c>
      <c r="N7961" s="44">
        <v>0.53478022730693775</v>
      </c>
      <c r="O7961" s="161">
        <f t="shared" si="1241"/>
        <v>7000000</v>
      </c>
      <c r="P7961" s="162">
        <f t="shared" si="1242"/>
        <v>177.68527330571021</v>
      </c>
      <c r="Q7961" s="162">
        <f t="shared" si="1243"/>
        <v>154.69830298262775</v>
      </c>
      <c r="R7961" s="163">
        <f t="shared" si="1244"/>
        <v>1</v>
      </c>
      <c r="S7961" s="161">
        <f t="shared" si="1245"/>
        <v>7000000</v>
      </c>
      <c r="T7961" s="162">
        <f t="shared" si="1246"/>
        <v>189.22842443523675</v>
      </c>
      <c r="U7961" s="162">
        <f t="shared" si="1247"/>
        <v>134.84915149131388</v>
      </c>
      <c r="V7961" s="163">
        <f t="shared" si="1248"/>
        <v>1</v>
      </c>
      <c r="W7961" s="164">
        <f t="shared" si="1249"/>
        <v>110908792.26157722</v>
      </c>
      <c r="X7961" s="164">
        <f t="shared" si="1250"/>
        <v>230654910.60746008</v>
      </c>
    </row>
    <row r="7962" spans="10:24" x14ac:dyDescent="0.25">
      <c r="J7962">
        <v>7959</v>
      </c>
      <c r="K7962" s="43">
        <v>0.68367757302874832</v>
      </c>
      <c r="L7962">
        <v>0.39795732093790936</v>
      </c>
      <c r="M7962">
        <v>0.49010478313707473</v>
      </c>
      <c r="N7962" s="44">
        <v>0.43122898460885073</v>
      </c>
      <c r="O7962" s="161">
        <f t="shared" si="1241"/>
        <v>6000000</v>
      </c>
      <c r="P7962" s="162">
        <f t="shared" si="1242"/>
        <v>176.1204315758356</v>
      </c>
      <c r="Q7962" s="162">
        <f t="shared" si="1243"/>
        <v>134.50387651596188</v>
      </c>
      <c r="R7962" s="163">
        <f t="shared" si="1244"/>
        <v>1</v>
      </c>
      <c r="S7962" s="161">
        <f t="shared" si="1245"/>
        <v>7000000</v>
      </c>
      <c r="T7962" s="162">
        <f t="shared" si="1246"/>
        <v>188.70681052527854</v>
      </c>
      <c r="U7962" s="162">
        <f t="shared" si="1247"/>
        <v>124.75193825798094</v>
      </c>
      <c r="V7962" s="163">
        <f t="shared" si="1248"/>
        <v>1</v>
      </c>
      <c r="W7962" s="164">
        <f t="shared" si="1249"/>
        <v>199699330.35924232</v>
      </c>
      <c r="X7962" s="164">
        <f t="shared" si="1250"/>
        <v>297684105.8710832</v>
      </c>
    </row>
    <row r="7963" spans="10:24" x14ac:dyDescent="0.25">
      <c r="J7963">
        <v>7960</v>
      </c>
      <c r="K7963" s="43">
        <v>0.97242454556492131</v>
      </c>
      <c r="L7963">
        <v>0.11957313068426723</v>
      </c>
      <c r="M7963">
        <v>7.7524665677397797E-2</v>
      </c>
      <c r="N7963" s="44">
        <v>0.94782867208550436</v>
      </c>
      <c r="O7963" s="161">
        <f t="shared" si="1241"/>
        <v>9000000</v>
      </c>
      <c r="P7963" s="162">
        <f t="shared" si="1242"/>
        <v>162.34314917982277</v>
      </c>
      <c r="Q7963" s="162">
        <f t="shared" si="1243"/>
        <v>106.56159000654543</v>
      </c>
      <c r="R7963" s="163">
        <f t="shared" si="1244"/>
        <v>1</v>
      </c>
      <c r="S7963" s="161">
        <f t="shared" si="1245"/>
        <v>9000000</v>
      </c>
      <c r="T7963" s="162">
        <f t="shared" si="1246"/>
        <v>184.11438305994091</v>
      </c>
      <c r="U7963" s="162">
        <f t="shared" si="1247"/>
        <v>110.78079500327271</v>
      </c>
      <c r="V7963" s="163">
        <f t="shared" si="1248"/>
        <v>1</v>
      </c>
      <c r="W7963" s="164">
        <f t="shared" si="1249"/>
        <v>452034032.5594961</v>
      </c>
      <c r="X7963" s="164">
        <f t="shared" si="1250"/>
        <v>510002292.5100137</v>
      </c>
    </row>
    <row r="7964" spans="10:24" x14ac:dyDescent="0.25">
      <c r="J7964">
        <v>7961</v>
      </c>
      <c r="K7964" s="43">
        <v>0.64874965526308781</v>
      </c>
      <c r="L7964">
        <v>1.1164267431181263E-2</v>
      </c>
      <c r="M7964">
        <v>0.94696686910763928</v>
      </c>
      <c r="N7964" s="44">
        <v>0.82332004025947225</v>
      </c>
      <c r="O7964" s="161">
        <f t="shared" si="1241"/>
        <v>6000000</v>
      </c>
      <c r="P7964" s="162">
        <f t="shared" si="1242"/>
        <v>145.72901688127706</v>
      </c>
      <c r="Q7964" s="162">
        <f t="shared" si="1243"/>
        <v>167.32259513909929</v>
      </c>
      <c r="R7964" s="163">
        <f t="shared" si="1244"/>
        <v>1</v>
      </c>
      <c r="S7964" s="161">
        <f t="shared" si="1245"/>
        <v>7000000</v>
      </c>
      <c r="T7964" s="162">
        <f t="shared" si="1246"/>
        <v>178.57633896042569</v>
      </c>
      <c r="U7964" s="162">
        <f t="shared" si="1247"/>
        <v>141.16129756954965</v>
      </c>
      <c r="V7964" s="163">
        <f t="shared" si="1248"/>
        <v>1</v>
      </c>
      <c r="W7964" s="164">
        <f t="shared" si="1249"/>
        <v>-179561469.54693338</v>
      </c>
      <c r="X7964" s="164">
        <f t="shared" si="1250"/>
        <v>111905289.73613229</v>
      </c>
    </row>
    <row r="7965" spans="10:24" x14ac:dyDescent="0.25">
      <c r="J7965">
        <v>7962</v>
      </c>
      <c r="K7965" s="43">
        <v>0.89931387513969174</v>
      </c>
      <c r="L7965">
        <v>0.14510060357826382</v>
      </c>
      <c r="M7965">
        <v>5.7907928456145119E-2</v>
      </c>
      <c r="N7965" s="44">
        <v>0.25504861815626445</v>
      </c>
      <c r="O7965" s="161">
        <f t="shared" si="1241"/>
        <v>7000000</v>
      </c>
      <c r="P7965" s="162">
        <f t="shared" si="1242"/>
        <v>164.13479509357504</v>
      </c>
      <c r="Q7965" s="162">
        <f t="shared" si="1243"/>
        <v>103.54837887135275</v>
      </c>
      <c r="R7965" s="163">
        <f t="shared" si="1244"/>
        <v>1</v>
      </c>
      <c r="S7965" s="161">
        <f t="shared" si="1245"/>
        <v>7000000</v>
      </c>
      <c r="T7965" s="162">
        <f t="shared" si="1246"/>
        <v>184.711598364525</v>
      </c>
      <c r="U7965" s="162">
        <f t="shared" si="1247"/>
        <v>109.27418943567638</v>
      </c>
      <c r="V7965" s="163">
        <f t="shared" si="1248"/>
        <v>1</v>
      </c>
      <c r="W7965" s="164">
        <f t="shared" si="1249"/>
        <v>374104913.555556</v>
      </c>
      <c r="X7965" s="164">
        <f t="shared" si="1250"/>
        <v>378061862.50194037</v>
      </c>
    </row>
    <row r="7966" spans="10:24" x14ac:dyDescent="0.25">
      <c r="J7966">
        <v>7963</v>
      </c>
      <c r="K7966" s="43">
        <v>0.6820435032403519</v>
      </c>
      <c r="L7966">
        <v>0.97639708361864641</v>
      </c>
      <c r="M7966">
        <v>0.6048842059939894</v>
      </c>
      <c r="N7966" s="44">
        <v>0.80461744938019897</v>
      </c>
      <c r="O7966" s="161">
        <f t="shared" si="1241"/>
        <v>6000000</v>
      </c>
      <c r="P7966" s="162">
        <f t="shared" si="1242"/>
        <v>209.76673168737869</v>
      </c>
      <c r="Q7966" s="162">
        <f t="shared" si="1243"/>
        <v>140.32019790991038</v>
      </c>
      <c r="R7966" s="163">
        <f t="shared" si="1244"/>
        <v>1</v>
      </c>
      <c r="S7966" s="161">
        <f t="shared" si="1245"/>
        <v>7000000</v>
      </c>
      <c r="T7966" s="162">
        <f t="shared" si="1246"/>
        <v>199.92224389579289</v>
      </c>
      <c r="U7966" s="162">
        <f t="shared" si="1247"/>
        <v>127.66009895495519</v>
      </c>
      <c r="V7966" s="163">
        <f t="shared" si="1248"/>
        <v>1</v>
      </c>
      <c r="W7966" s="164">
        <f t="shared" si="1249"/>
        <v>366679202.66480988</v>
      </c>
      <c r="X7966" s="164">
        <f t="shared" si="1250"/>
        <v>355835014.58586389</v>
      </c>
    </row>
    <row r="7967" spans="10:24" x14ac:dyDescent="0.25">
      <c r="J7967">
        <v>7964</v>
      </c>
      <c r="K7967" s="43">
        <v>0.4792939136120663</v>
      </c>
      <c r="L7967">
        <v>0.20143347504095455</v>
      </c>
      <c r="M7967">
        <v>0.8109080764864377</v>
      </c>
      <c r="N7967" s="44">
        <v>0.54145378322110949</v>
      </c>
      <c r="O7967" s="161">
        <f t="shared" si="1241"/>
        <v>5000000</v>
      </c>
      <c r="P7967" s="162">
        <f t="shared" si="1242"/>
        <v>167.45232056870691</v>
      </c>
      <c r="Q7967" s="162">
        <f t="shared" si="1243"/>
        <v>152.62495103138392</v>
      </c>
      <c r="R7967" s="163">
        <f t="shared" si="1244"/>
        <v>1</v>
      </c>
      <c r="S7967" s="161">
        <f t="shared" si="1245"/>
        <v>6000000</v>
      </c>
      <c r="T7967" s="162">
        <f t="shared" si="1246"/>
        <v>185.81744018956897</v>
      </c>
      <c r="U7967" s="162">
        <f t="shared" si="1247"/>
        <v>133.81247551569194</v>
      </c>
      <c r="V7967" s="163">
        <f t="shared" si="1248"/>
        <v>1</v>
      </c>
      <c r="W7967" s="164">
        <f t="shared" si="1249"/>
        <v>24136847.686614975</v>
      </c>
      <c r="X7967" s="164">
        <f t="shared" si="1250"/>
        <v>162029788.04326218</v>
      </c>
    </row>
    <row r="7968" spans="10:24" x14ac:dyDescent="0.25">
      <c r="J7968">
        <v>7965</v>
      </c>
      <c r="K7968" s="43">
        <v>0.38498883303909603</v>
      </c>
      <c r="L7968">
        <v>0.84554431177965006</v>
      </c>
      <c r="M7968">
        <v>0.4871840371600894</v>
      </c>
      <c r="N7968" s="44">
        <v>2.8058112482655218E-2</v>
      </c>
      <c r="O7968" s="161">
        <f t="shared" si="1241"/>
        <v>5000000</v>
      </c>
      <c r="P7968" s="162">
        <f t="shared" si="1242"/>
        <v>195.26263426143441</v>
      </c>
      <c r="Q7968" s="162">
        <f t="shared" si="1243"/>
        <v>134.35739235346796</v>
      </c>
      <c r="R7968" s="163">
        <f t="shared" si="1244"/>
        <v>1</v>
      </c>
      <c r="S7968" s="161">
        <f t="shared" si="1245"/>
        <v>6000000</v>
      </c>
      <c r="T7968" s="162">
        <f t="shared" si="1246"/>
        <v>195.08754475381147</v>
      </c>
      <c r="U7968" s="162">
        <f t="shared" si="1247"/>
        <v>124.67869617673398</v>
      </c>
      <c r="V7968" s="163">
        <f t="shared" si="1248"/>
        <v>0.9</v>
      </c>
      <c r="W7968" s="164">
        <f t="shared" si="1249"/>
        <v>254526209.53983229</v>
      </c>
      <c r="X7968" s="164">
        <f t="shared" si="1250"/>
        <v>230207782.31621844</v>
      </c>
    </row>
    <row r="7969" spans="10:24" x14ac:dyDescent="0.25">
      <c r="J7969">
        <v>7966</v>
      </c>
      <c r="K7969" s="43">
        <v>0.87147007229824136</v>
      </c>
      <c r="L7969">
        <v>0.79453834172576221</v>
      </c>
      <c r="M7969">
        <v>0.85326930485800812</v>
      </c>
      <c r="N7969" s="44">
        <v>0.30761322254288581</v>
      </c>
      <c r="O7969" s="161">
        <f t="shared" si="1241"/>
        <v>7000000</v>
      </c>
      <c r="P7969" s="162">
        <f t="shared" si="1242"/>
        <v>192.33404816272966</v>
      </c>
      <c r="Q7969" s="162">
        <f t="shared" si="1243"/>
        <v>156.01117084466327</v>
      </c>
      <c r="R7969" s="163">
        <f t="shared" si="1244"/>
        <v>1</v>
      </c>
      <c r="S7969" s="161">
        <f t="shared" si="1245"/>
        <v>7000000</v>
      </c>
      <c r="T7969" s="162">
        <f t="shared" si="1246"/>
        <v>194.11134938757655</v>
      </c>
      <c r="U7969" s="162">
        <f t="shared" si="1247"/>
        <v>135.50558542233165</v>
      </c>
      <c r="V7969" s="163">
        <f t="shared" si="1248"/>
        <v>1</v>
      </c>
      <c r="W7969" s="164">
        <f t="shared" si="1249"/>
        <v>204260141.22646472</v>
      </c>
      <c r="X7969" s="164">
        <f t="shared" si="1250"/>
        <v>260240347.75671434</v>
      </c>
    </row>
    <row r="7970" spans="10:24" x14ac:dyDescent="0.25">
      <c r="J7970">
        <v>7967</v>
      </c>
      <c r="K7970" s="43">
        <v>0.26253900106935879</v>
      </c>
      <c r="L7970">
        <v>0.93807748512455691</v>
      </c>
      <c r="M7970">
        <v>0.11152234517700776</v>
      </c>
      <c r="N7970" s="44">
        <v>0.78403174530521103</v>
      </c>
      <c r="O7970" s="161">
        <f t="shared" si="1241"/>
        <v>2000000</v>
      </c>
      <c r="P7970" s="162">
        <f t="shared" si="1242"/>
        <v>203.08249755213203</v>
      </c>
      <c r="Q7970" s="162">
        <f t="shared" si="1243"/>
        <v>110.63056166172763</v>
      </c>
      <c r="R7970" s="163">
        <f t="shared" si="1244"/>
        <v>1</v>
      </c>
      <c r="S7970" s="161">
        <f t="shared" si="1245"/>
        <v>5000000</v>
      </c>
      <c r="T7970" s="162">
        <f t="shared" si="1246"/>
        <v>197.69416585071068</v>
      </c>
      <c r="U7970" s="162">
        <f t="shared" si="1247"/>
        <v>112.81528083086381</v>
      </c>
      <c r="V7970" s="163">
        <f t="shared" si="1248"/>
        <v>1</v>
      </c>
      <c r="W7970" s="164">
        <f t="shared" si="1249"/>
        <v>134903871.78080881</v>
      </c>
      <c r="X7970" s="164">
        <f t="shared" si="1250"/>
        <v>274394425.09923428</v>
      </c>
    </row>
    <row r="7971" spans="10:24" x14ac:dyDescent="0.25">
      <c r="J7971">
        <v>7968</v>
      </c>
      <c r="K7971" s="43">
        <v>0.47510689267317063</v>
      </c>
      <c r="L7971">
        <v>2.378693786063546E-2</v>
      </c>
      <c r="M7971">
        <v>0.82267077563082913</v>
      </c>
      <c r="N7971" s="44">
        <v>0.29948615534827872</v>
      </c>
      <c r="O7971" s="161">
        <f t="shared" si="1241"/>
        <v>5000000</v>
      </c>
      <c r="P7971" s="162">
        <f t="shared" si="1242"/>
        <v>150.28267256218763</v>
      </c>
      <c r="Q7971" s="162">
        <f t="shared" si="1243"/>
        <v>153.51182475406347</v>
      </c>
      <c r="R7971" s="163">
        <f t="shared" si="1244"/>
        <v>1</v>
      </c>
      <c r="S7971" s="161">
        <f t="shared" si="1245"/>
        <v>6000000</v>
      </c>
      <c r="T7971" s="162">
        <f t="shared" si="1246"/>
        <v>180.09422418739587</v>
      </c>
      <c r="U7971" s="162">
        <f t="shared" si="1247"/>
        <v>134.25591237703173</v>
      </c>
      <c r="V7971" s="163">
        <f t="shared" si="1248"/>
        <v>1</v>
      </c>
      <c r="W7971" s="164">
        <f t="shared" si="1249"/>
        <v>-66145760.959379204</v>
      </c>
      <c r="X7971" s="164">
        <f t="shared" si="1250"/>
        <v>125029870.86218482</v>
      </c>
    </row>
    <row r="7972" spans="10:24" x14ac:dyDescent="0.25">
      <c r="J7972">
        <v>7969</v>
      </c>
      <c r="K7972" s="43">
        <v>0.71393450647333445</v>
      </c>
      <c r="L7972">
        <v>0.94032534355932174</v>
      </c>
      <c r="M7972">
        <v>0.26805858767216972</v>
      </c>
      <c r="N7972" s="44">
        <v>0.77210647396111964</v>
      </c>
      <c r="O7972" s="161">
        <f t="shared" si="1241"/>
        <v>6000000</v>
      </c>
      <c r="P7972" s="162">
        <f t="shared" si="1242"/>
        <v>203.36265855769477</v>
      </c>
      <c r="Q7972" s="162">
        <f t="shared" si="1243"/>
        <v>122.62609607958045</v>
      </c>
      <c r="R7972" s="163">
        <f t="shared" si="1244"/>
        <v>1</v>
      </c>
      <c r="S7972" s="161">
        <f t="shared" si="1245"/>
        <v>7000000</v>
      </c>
      <c r="T7972" s="162">
        <f t="shared" si="1246"/>
        <v>197.78755285256491</v>
      </c>
      <c r="U7972" s="162">
        <f t="shared" si="1247"/>
        <v>118.81304803979023</v>
      </c>
      <c r="V7972" s="163">
        <f t="shared" si="1248"/>
        <v>1</v>
      </c>
      <c r="W7972" s="164">
        <f t="shared" si="1249"/>
        <v>434419374.86868596</v>
      </c>
      <c r="X7972" s="164">
        <f t="shared" si="1250"/>
        <v>402821533.68942273</v>
      </c>
    </row>
    <row r="7973" spans="10:24" x14ac:dyDescent="0.25">
      <c r="J7973">
        <v>7970</v>
      </c>
      <c r="K7973" s="43">
        <v>0.56241493559673006</v>
      </c>
      <c r="L7973">
        <v>0.40345070245614612</v>
      </c>
      <c r="M7973">
        <v>0.1966269778735289</v>
      </c>
      <c r="N7973" s="44">
        <v>0.94381870453091998</v>
      </c>
      <c r="O7973" s="161">
        <f t="shared" si="1241"/>
        <v>6000000</v>
      </c>
      <c r="P7973" s="162">
        <f t="shared" si="1242"/>
        <v>176.33361963969398</v>
      </c>
      <c r="Q7973" s="162">
        <f t="shared" si="1243"/>
        <v>117.92537647036028</v>
      </c>
      <c r="R7973" s="163">
        <f t="shared" si="1244"/>
        <v>1</v>
      </c>
      <c r="S7973" s="161">
        <f t="shared" si="1245"/>
        <v>6000000</v>
      </c>
      <c r="T7973" s="162">
        <f t="shared" si="1246"/>
        <v>188.77787321323132</v>
      </c>
      <c r="U7973" s="162">
        <f t="shared" si="1247"/>
        <v>116.46268823518014</v>
      </c>
      <c r="V7973" s="163">
        <f t="shared" si="1248"/>
        <v>1</v>
      </c>
      <c r="W7973" s="164">
        <f t="shared" si="1249"/>
        <v>300449459.01600224</v>
      </c>
      <c r="X7973" s="164">
        <f t="shared" si="1250"/>
        <v>283891109.86830705</v>
      </c>
    </row>
    <row r="7974" spans="10:24" x14ac:dyDescent="0.25">
      <c r="J7974">
        <v>7971</v>
      </c>
      <c r="K7974" s="43">
        <v>0.14402708552902199</v>
      </c>
      <c r="L7974">
        <v>0.65052556048849519</v>
      </c>
      <c r="M7974">
        <v>5.7565422710920577E-2</v>
      </c>
      <c r="N7974" s="44">
        <v>0.67298444758515719</v>
      </c>
      <c r="O7974" s="161">
        <f t="shared" si="1241"/>
        <v>2000000</v>
      </c>
      <c r="P7974" s="162">
        <f t="shared" si="1242"/>
        <v>185.80109637790261</v>
      </c>
      <c r="Q7974" s="162">
        <f t="shared" si="1243"/>
        <v>103.4891126138219</v>
      </c>
      <c r="R7974" s="163">
        <f t="shared" si="1244"/>
        <v>1</v>
      </c>
      <c r="S7974" s="161">
        <f t="shared" si="1245"/>
        <v>2000000</v>
      </c>
      <c r="T7974" s="162">
        <f t="shared" si="1246"/>
        <v>191.9336987926342</v>
      </c>
      <c r="U7974" s="162">
        <f t="shared" si="1247"/>
        <v>109.24455630691095</v>
      </c>
      <c r="V7974" s="163">
        <f t="shared" si="1248"/>
        <v>1</v>
      </c>
      <c r="W7974" s="164">
        <f t="shared" si="1249"/>
        <v>114623967.52816141</v>
      </c>
      <c r="X7974" s="164">
        <f t="shared" si="1250"/>
        <v>15378284.971446514</v>
      </c>
    </row>
    <row r="7975" spans="10:24" x14ac:dyDescent="0.25">
      <c r="J7975">
        <v>7972</v>
      </c>
      <c r="K7975" s="43">
        <v>0.72334992094302375</v>
      </c>
      <c r="L7975">
        <v>0.6565183977948319</v>
      </c>
      <c r="M7975">
        <v>0.81234095162197795</v>
      </c>
      <c r="N7975" s="44">
        <v>0.44184969498140492</v>
      </c>
      <c r="O7975" s="161">
        <f t="shared" si="1241"/>
        <v>6000000</v>
      </c>
      <c r="P7975" s="162">
        <f t="shared" si="1242"/>
        <v>186.04469456025598</v>
      </c>
      <c r="Q7975" s="162">
        <f t="shared" si="1243"/>
        <v>152.73111610298838</v>
      </c>
      <c r="R7975" s="163">
        <f t="shared" si="1244"/>
        <v>1</v>
      </c>
      <c r="S7975" s="161">
        <f t="shared" si="1245"/>
        <v>7000000</v>
      </c>
      <c r="T7975" s="162">
        <f t="shared" si="1246"/>
        <v>192.01489818675199</v>
      </c>
      <c r="U7975" s="162">
        <f t="shared" si="1247"/>
        <v>133.86555805149419</v>
      </c>
      <c r="V7975" s="163">
        <f t="shared" si="1248"/>
        <v>1</v>
      </c>
      <c r="W7975" s="164">
        <f t="shared" si="1249"/>
        <v>149881470.74360558</v>
      </c>
      <c r="X7975" s="164">
        <f t="shared" si="1250"/>
        <v>257045380.94680464</v>
      </c>
    </row>
    <row r="7976" spans="10:24" x14ac:dyDescent="0.25">
      <c r="J7976">
        <v>7973</v>
      </c>
      <c r="K7976" s="43">
        <v>0.42639786210007335</v>
      </c>
      <c r="L7976">
        <v>0.3734347021438581</v>
      </c>
      <c r="M7976">
        <v>0.12864960868597497</v>
      </c>
      <c r="N7976" s="44">
        <v>0.95195060750477012</v>
      </c>
      <c r="O7976" s="161">
        <f t="shared" si="1241"/>
        <v>5000000</v>
      </c>
      <c r="P7976" s="162">
        <f t="shared" si="1242"/>
        <v>175.15844940181896</v>
      </c>
      <c r="Q7976" s="162">
        <f t="shared" si="1243"/>
        <v>112.34404599122588</v>
      </c>
      <c r="R7976" s="163">
        <f t="shared" si="1244"/>
        <v>1</v>
      </c>
      <c r="S7976" s="161">
        <f t="shared" si="1245"/>
        <v>6000000</v>
      </c>
      <c r="T7976" s="162">
        <f t="shared" si="1246"/>
        <v>188.38614980060632</v>
      </c>
      <c r="U7976" s="162">
        <f t="shared" si="1247"/>
        <v>113.67202299561293</v>
      </c>
      <c r="V7976" s="163">
        <f t="shared" si="1248"/>
        <v>1</v>
      </c>
      <c r="W7976" s="164">
        <f t="shared" si="1249"/>
        <v>264072017.05296534</v>
      </c>
      <c r="X7976" s="164">
        <f t="shared" si="1250"/>
        <v>298284760.82996029</v>
      </c>
    </row>
    <row r="7977" spans="10:24" x14ac:dyDescent="0.25">
      <c r="J7977">
        <v>7974</v>
      </c>
      <c r="K7977" s="43">
        <v>5.4451078214197257E-2</v>
      </c>
      <c r="L7977">
        <v>0.85372730411850795</v>
      </c>
      <c r="M7977">
        <v>0.93510829087934233</v>
      </c>
      <c r="N7977" s="44">
        <v>0.3532222121285965</v>
      </c>
      <c r="O7977" s="161">
        <f t="shared" si="1241"/>
        <v>2000000</v>
      </c>
      <c r="P7977" s="162">
        <f t="shared" si="1242"/>
        <v>195.78831187638301</v>
      </c>
      <c r="Q7977" s="162">
        <f t="shared" si="1243"/>
        <v>165.29913018397951</v>
      </c>
      <c r="R7977" s="163">
        <f t="shared" si="1244"/>
        <v>1</v>
      </c>
      <c r="S7977" s="161">
        <f t="shared" si="1245"/>
        <v>2000000</v>
      </c>
      <c r="T7977" s="162">
        <f t="shared" si="1246"/>
        <v>195.262770625461</v>
      </c>
      <c r="U7977" s="162">
        <f t="shared" si="1247"/>
        <v>140.14956509198976</v>
      </c>
      <c r="V7977" s="163">
        <f t="shared" si="1248"/>
        <v>1</v>
      </c>
      <c r="W7977" s="164">
        <f t="shared" si="1249"/>
        <v>10978363.384806983</v>
      </c>
      <c r="X7977" s="164">
        <f t="shared" si="1250"/>
        <v>-39773588.933057517</v>
      </c>
    </row>
    <row r="7978" spans="10:24" x14ac:dyDescent="0.25">
      <c r="J7978">
        <v>7975</v>
      </c>
      <c r="K7978" s="43">
        <v>3.0516710730696839E-2</v>
      </c>
      <c r="L7978">
        <v>0.68159960849206203</v>
      </c>
      <c r="M7978">
        <v>0.38479298587125665</v>
      </c>
      <c r="N7978" s="44">
        <v>0.81846537326453395</v>
      </c>
      <c r="O7978" s="161">
        <f t="shared" si="1241"/>
        <v>1000000</v>
      </c>
      <c r="P7978" s="162">
        <f t="shared" si="1242"/>
        <v>187.08264810974924</v>
      </c>
      <c r="Q7978" s="162">
        <f t="shared" si="1243"/>
        <v>129.1416698737512</v>
      </c>
      <c r="R7978" s="163">
        <f t="shared" si="1244"/>
        <v>1</v>
      </c>
      <c r="S7978" s="161">
        <f t="shared" si="1245"/>
        <v>1000000</v>
      </c>
      <c r="T7978" s="162">
        <f t="shared" si="1246"/>
        <v>192.36088270324976</v>
      </c>
      <c r="U7978" s="162">
        <f t="shared" si="1247"/>
        <v>122.0708349368756</v>
      </c>
      <c r="V7978" s="163">
        <f t="shared" si="1248"/>
        <v>1</v>
      </c>
      <c r="W7978" s="164">
        <f t="shared" si="1249"/>
        <v>7940978.2359980419</v>
      </c>
      <c r="X7978" s="164">
        <f t="shared" si="1250"/>
        <v>-79709952.233625844</v>
      </c>
    </row>
    <row r="7979" spans="10:24" x14ac:dyDescent="0.25">
      <c r="J7979">
        <v>7976</v>
      </c>
      <c r="K7979" s="43">
        <v>0.13445111043652003</v>
      </c>
      <c r="L7979">
        <v>0.40358238919234102</v>
      </c>
      <c r="M7979">
        <v>0.96818809368788306</v>
      </c>
      <c r="N7979" s="44">
        <v>7.2628730277621623E-2</v>
      </c>
      <c r="O7979" s="161">
        <f t="shared" si="1241"/>
        <v>2000000</v>
      </c>
      <c r="P7979" s="162">
        <f t="shared" si="1242"/>
        <v>176.33872091047132</v>
      </c>
      <c r="Q7979" s="162">
        <f t="shared" si="1243"/>
        <v>172.09613712467316</v>
      </c>
      <c r="R7979" s="163">
        <f t="shared" si="1244"/>
        <v>1</v>
      </c>
      <c r="S7979" s="161">
        <f t="shared" si="1245"/>
        <v>2000000</v>
      </c>
      <c r="T7979" s="162">
        <f t="shared" si="1246"/>
        <v>188.77957363682378</v>
      </c>
      <c r="U7979" s="162">
        <f t="shared" si="1247"/>
        <v>143.54806856233657</v>
      </c>
      <c r="V7979" s="163">
        <f t="shared" si="1248"/>
        <v>0.9</v>
      </c>
      <c r="W7979" s="164">
        <f t="shared" si="1249"/>
        <v>-41514832.428403676</v>
      </c>
      <c r="X7979" s="164">
        <f t="shared" si="1250"/>
        <v>-68583290.865923002</v>
      </c>
    </row>
    <row r="7980" spans="10:24" x14ac:dyDescent="0.25">
      <c r="J7980">
        <v>7977</v>
      </c>
      <c r="K7980" s="43">
        <v>0.29786634588360306</v>
      </c>
      <c r="L7980">
        <v>0.63770999323528199</v>
      </c>
      <c r="M7980">
        <v>0.29781622602501812</v>
      </c>
      <c r="N7980" s="44">
        <v>0.11376779970527706</v>
      </c>
      <c r="O7980" s="161">
        <f t="shared" si="1241"/>
        <v>2000000</v>
      </c>
      <c r="P7980" s="162">
        <f t="shared" si="1242"/>
        <v>185.28516560861061</v>
      </c>
      <c r="Q7980" s="162">
        <f t="shared" si="1243"/>
        <v>124.38616638815691</v>
      </c>
      <c r="R7980" s="163">
        <f t="shared" si="1244"/>
        <v>1</v>
      </c>
      <c r="S7980" s="161">
        <f t="shared" si="1245"/>
        <v>5000000</v>
      </c>
      <c r="T7980" s="162">
        <f t="shared" si="1246"/>
        <v>191.76172186953687</v>
      </c>
      <c r="U7980" s="162">
        <f t="shared" si="1247"/>
        <v>119.69308319407845</v>
      </c>
      <c r="V7980" s="163">
        <f t="shared" si="1248"/>
        <v>0.9</v>
      </c>
      <c r="W7980" s="164">
        <f t="shared" si="1249"/>
        <v>71797998.440907404</v>
      </c>
      <c r="X7980" s="164">
        <f t="shared" si="1250"/>
        <v>174308874.03956288</v>
      </c>
    </row>
    <row r="7981" spans="10:24" x14ac:dyDescent="0.25">
      <c r="J7981">
        <v>7978</v>
      </c>
      <c r="K7981" s="43">
        <v>8.555799619188964E-2</v>
      </c>
      <c r="L7981">
        <v>0.18575080912980879</v>
      </c>
      <c r="M7981">
        <v>0.13539604261464033</v>
      </c>
      <c r="N7981" s="44">
        <v>5.3846850888625286E-2</v>
      </c>
      <c r="O7981" s="161">
        <f t="shared" si="1241"/>
        <v>2000000</v>
      </c>
      <c r="P7981" s="162">
        <f t="shared" si="1242"/>
        <v>166.59503792232439</v>
      </c>
      <c r="Q7981" s="162">
        <f t="shared" si="1243"/>
        <v>112.97519394627902</v>
      </c>
      <c r="R7981" s="163">
        <f t="shared" si="1244"/>
        <v>1</v>
      </c>
      <c r="S7981" s="161">
        <f t="shared" si="1245"/>
        <v>2000000</v>
      </c>
      <c r="T7981" s="162">
        <f t="shared" si="1246"/>
        <v>185.53167930744146</v>
      </c>
      <c r="U7981" s="162">
        <f t="shared" si="1247"/>
        <v>113.9875969731395</v>
      </c>
      <c r="V7981" s="163">
        <f t="shared" si="1248"/>
        <v>0.9</v>
      </c>
      <c r="W7981" s="164">
        <f t="shared" si="1249"/>
        <v>57239687.95209074</v>
      </c>
      <c r="X7981" s="164">
        <f t="shared" si="1250"/>
        <v>-21220651.798256457</v>
      </c>
    </row>
    <row r="7982" spans="10:24" x14ac:dyDescent="0.25">
      <c r="J7982">
        <v>7979</v>
      </c>
      <c r="K7982" s="43">
        <v>0.82495588795696251</v>
      </c>
      <c r="L7982">
        <v>0.53007484483681999</v>
      </c>
      <c r="M7982">
        <v>0.37404295425782774</v>
      </c>
      <c r="N7982" s="44">
        <v>0.3331931752525672</v>
      </c>
      <c r="O7982" s="161">
        <f t="shared" si="1241"/>
        <v>7000000</v>
      </c>
      <c r="P7982" s="162">
        <f t="shared" si="1242"/>
        <v>181.13187005734079</v>
      </c>
      <c r="Q7982" s="162">
        <f t="shared" si="1243"/>
        <v>128.57671462938779</v>
      </c>
      <c r="R7982" s="163">
        <f t="shared" si="1244"/>
        <v>1</v>
      </c>
      <c r="S7982" s="161">
        <f t="shared" si="1245"/>
        <v>7000000</v>
      </c>
      <c r="T7982" s="162">
        <f t="shared" si="1246"/>
        <v>190.37729001911359</v>
      </c>
      <c r="U7982" s="162">
        <f t="shared" si="1247"/>
        <v>121.7883573146939</v>
      </c>
      <c r="V7982" s="163">
        <f t="shared" si="1248"/>
        <v>1</v>
      </c>
      <c r="W7982" s="164">
        <f t="shared" si="1249"/>
        <v>317886087.99567097</v>
      </c>
      <c r="X7982" s="164">
        <f t="shared" si="1250"/>
        <v>330122528.93093783</v>
      </c>
    </row>
    <row r="7983" spans="10:24" x14ac:dyDescent="0.25">
      <c r="J7983">
        <v>7980</v>
      </c>
      <c r="K7983" s="43">
        <v>0.53556564167871124</v>
      </c>
      <c r="L7983">
        <v>0.75180565825390866</v>
      </c>
      <c r="M7983">
        <v>0.76238461019705461</v>
      </c>
      <c r="N7983" s="44">
        <v>0.72680785080845201</v>
      </c>
      <c r="O7983" s="161">
        <f t="shared" si="1241"/>
        <v>5000000</v>
      </c>
      <c r="P7983" s="162">
        <f t="shared" si="1242"/>
        <v>190.20274290605795</v>
      </c>
      <c r="Q7983" s="162">
        <f t="shared" si="1243"/>
        <v>149.27988355775312</v>
      </c>
      <c r="R7983" s="163">
        <f t="shared" si="1244"/>
        <v>1</v>
      </c>
      <c r="S7983" s="161">
        <f t="shared" si="1245"/>
        <v>6000000</v>
      </c>
      <c r="T7983" s="162">
        <f t="shared" si="1246"/>
        <v>193.40091430201932</v>
      </c>
      <c r="U7983" s="162">
        <f t="shared" si="1247"/>
        <v>132.13994177887656</v>
      </c>
      <c r="V7983" s="163">
        <f t="shared" si="1248"/>
        <v>1</v>
      </c>
      <c r="W7983" s="164">
        <f t="shared" si="1249"/>
        <v>154614296.74152413</v>
      </c>
      <c r="X7983" s="164">
        <f t="shared" si="1250"/>
        <v>217565835.13885653</v>
      </c>
    </row>
    <row r="7984" spans="10:24" x14ac:dyDescent="0.25">
      <c r="J7984">
        <v>7981</v>
      </c>
      <c r="K7984" s="43">
        <v>0.23034989787106563</v>
      </c>
      <c r="L7984">
        <v>0.39808280957044695</v>
      </c>
      <c r="M7984">
        <v>0.64398819466896073</v>
      </c>
      <c r="N7984" s="44">
        <v>0.30701520497284807</v>
      </c>
      <c r="O7984" s="161">
        <f t="shared" si="1241"/>
        <v>2000000</v>
      </c>
      <c r="P7984" s="162">
        <f t="shared" si="1242"/>
        <v>176.12531015181901</v>
      </c>
      <c r="Q7984" s="162">
        <f t="shared" si="1243"/>
        <v>142.3827936867595</v>
      </c>
      <c r="R7984" s="163">
        <f t="shared" si="1244"/>
        <v>1</v>
      </c>
      <c r="S7984" s="161">
        <f t="shared" si="1245"/>
        <v>5000000</v>
      </c>
      <c r="T7984" s="162">
        <f t="shared" si="1246"/>
        <v>188.708436717273</v>
      </c>
      <c r="U7984" s="162">
        <f t="shared" si="1247"/>
        <v>128.69139684337975</v>
      </c>
      <c r="V7984" s="163">
        <f t="shared" si="1248"/>
        <v>1</v>
      </c>
      <c r="W7984" s="164">
        <f t="shared" si="1249"/>
        <v>17485032.930119023</v>
      </c>
      <c r="X7984" s="164">
        <f t="shared" si="1250"/>
        <v>150085199.36946625</v>
      </c>
    </row>
    <row r="7985" spans="10:24" x14ac:dyDescent="0.25">
      <c r="J7985">
        <v>7982</v>
      </c>
      <c r="K7985" s="43">
        <v>0.25592895135434723</v>
      </c>
      <c r="L7985">
        <v>0.63187881303041116</v>
      </c>
      <c r="M7985">
        <v>0.29869531195094701</v>
      </c>
      <c r="N7985" s="44">
        <v>0.945455805910839</v>
      </c>
      <c r="O7985" s="161">
        <f t="shared" si="1241"/>
        <v>2000000</v>
      </c>
      <c r="P7985" s="162">
        <f t="shared" si="1242"/>
        <v>185.05250337456681</v>
      </c>
      <c r="Q7985" s="162">
        <f t="shared" si="1243"/>
        <v>124.43686727170294</v>
      </c>
      <c r="R7985" s="163">
        <f t="shared" si="1244"/>
        <v>1</v>
      </c>
      <c r="S7985" s="161">
        <f t="shared" si="1245"/>
        <v>5000000</v>
      </c>
      <c r="T7985" s="162">
        <f t="shared" si="1246"/>
        <v>191.68416779152227</v>
      </c>
      <c r="U7985" s="162">
        <f t="shared" si="1247"/>
        <v>119.71843363585147</v>
      </c>
      <c r="V7985" s="163">
        <f t="shared" si="1248"/>
        <v>1</v>
      </c>
      <c r="W7985" s="164">
        <f t="shared" si="1249"/>
        <v>71231272.205727741</v>
      </c>
      <c r="X7985" s="164">
        <f t="shared" si="1250"/>
        <v>209828670.77835399</v>
      </c>
    </row>
    <row r="7986" spans="10:24" x14ac:dyDescent="0.25">
      <c r="J7986">
        <v>7983</v>
      </c>
      <c r="K7986" s="43">
        <v>0.71910707195590717</v>
      </c>
      <c r="L7986">
        <v>0.14674980850954389</v>
      </c>
      <c r="M7986">
        <v>0.85262596858773243</v>
      </c>
      <c r="N7986" s="44">
        <v>0.59648664910915572</v>
      </c>
      <c r="O7986" s="161">
        <f t="shared" si="1241"/>
        <v>6000000</v>
      </c>
      <c r="P7986" s="162">
        <f t="shared" si="1242"/>
        <v>164.24286970686359</v>
      </c>
      <c r="Q7986" s="162">
        <f t="shared" si="1243"/>
        <v>155.95524917635566</v>
      </c>
      <c r="R7986" s="163">
        <f t="shared" si="1244"/>
        <v>1</v>
      </c>
      <c r="S7986" s="161">
        <f t="shared" si="1245"/>
        <v>7000000</v>
      </c>
      <c r="T7986" s="162">
        <f t="shared" si="1246"/>
        <v>184.74762323562121</v>
      </c>
      <c r="U7986" s="162">
        <f t="shared" si="1247"/>
        <v>135.47762458817783</v>
      </c>
      <c r="V7986" s="163">
        <f t="shared" si="1248"/>
        <v>1</v>
      </c>
      <c r="W7986" s="164">
        <f t="shared" si="1249"/>
        <v>-274276.81695246696</v>
      </c>
      <c r="X7986" s="164">
        <f t="shared" si="1250"/>
        <v>194889990.5321036</v>
      </c>
    </row>
    <row r="7987" spans="10:24" x14ac:dyDescent="0.25">
      <c r="J7987">
        <v>7984</v>
      </c>
      <c r="K7987" s="43">
        <v>0.20066271988287632</v>
      </c>
      <c r="L7987">
        <v>0.37257424804841144</v>
      </c>
      <c r="M7987">
        <v>0.62918606175552449</v>
      </c>
      <c r="N7987" s="44">
        <v>0.82218143526314813</v>
      </c>
      <c r="O7987" s="161">
        <f t="shared" si="1241"/>
        <v>2000000</v>
      </c>
      <c r="P7987" s="162">
        <f t="shared" si="1242"/>
        <v>175.12435437135463</v>
      </c>
      <c r="Q7987" s="162">
        <f t="shared" si="1243"/>
        <v>141.59396763834877</v>
      </c>
      <c r="R7987" s="163">
        <f t="shared" si="1244"/>
        <v>1</v>
      </c>
      <c r="S7987" s="161">
        <f t="shared" si="1245"/>
        <v>5000000</v>
      </c>
      <c r="T7987" s="162">
        <f t="shared" si="1246"/>
        <v>188.37478479045154</v>
      </c>
      <c r="U7987" s="162">
        <f t="shared" si="1247"/>
        <v>128.29698381917439</v>
      </c>
      <c r="V7987" s="163">
        <f t="shared" si="1248"/>
        <v>1</v>
      </c>
      <c r="W7987" s="164">
        <f t="shared" si="1249"/>
        <v>17060773.46601171</v>
      </c>
      <c r="X7987" s="164">
        <f t="shared" si="1250"/>
        <v>150389004.85638577</v>
      </c>
    </row>
    <row r="7988" spans="10:24" x14ac:dyDescent="0.25">
      <c r="J7988">
        <v>7985</v>
      </c>
      <c r="K7988" s="43">
        <v>0.47441307371829988</v>
      </c>
      <c r="L7988">
        <v>0.13283185469351189</v>
      </c>
      <c r="M7988">
        <v>0.34732599161871669</v>
      </c>
      <c r="N7988" s="44">
        <v>0.24265971936891284</v>
      </c>
      <c r="O7988" s="161">
        <f t="shared" si="1241"/>
        <v>5000000</v>
      </c>
      <c r="P7988" s="162">
        <f t="shared" si="1242"/>
        <v>163.3034380237691</v>
      </c>
      <c r="Q7988" s="162">
        <f t="shared" si="1243"/>
        <v>127.14900292796294</v>
      </c>
      <c r="R7988" s="163">
        <f t="shared" si="1244"/>
        <v>1</v>
      </c>
      <c r="S7988" s="161">
        <f t="shared" si="1245"/>
        <v>6000000</v>
      </c>
      <c r="T7988" s="162">
        <f t="shared" si="1246"/>
        <v>184.43447934125635</v>
      </c>
      <c r="U7988" s="162">
        <f t="shared" si="1247"/>
        <v>121.07450146398146</v>
      </c>
      <c r="V7988" s="163">
        <f t="shared" si="1248"/>
        <v>1</v>
      </c>
      <c r="W7988" s="164">
        <f t="shared" si="1249"/>
        <v>130772175.47903082</v>
      </c>
      <c r="X7988" s="164">
        <f t="shared" si="1250"/>
        <v>230159867.26364934</v>
      </c>
    </row>
    <row r="7989" spans="10:24" x14ac:dyDescent="0.25">
      <c r="J7989">
        <v>7986</v>
      </c>
      <c r="K7989" s="43">
        <v>0.71221345360226584</v>
      </c>
      <c r="L7989">
        <v>0.48432400129627884</v>
      </c>
      <c r="M7989">
        <v>0.15684576136101491</v>
      </c>
      <c r="N7989" s="44">
        <v>0.11849052057317433</v>
      </c>
      <c r="O7989" s="161">
        <f t="shared" si="1241"/>
        <v>6000000</v>
      </c>
      <c r="P7989" s="162">
        <f t="shared" si="1242"/>
        <v>179.41043971871048</v>
      </c>
      <c r="Q7989" s="162">
        <f t="shared" si="1243"/>
        <v>114.84987362344147</v>
      </c>
      <c r="R7989" s="163">
        <f t="shared" si="1244"/>
        <v>1</v>
      </c>
      <c r="S7989" s="161">
        <f t="shared" si="1245"/>
        <v>7000000</v>
      </c>
      <c r="T7989" s="162">
        <f t="shared" si="1246"/>
        <v>189.80347990623682</v>
      </c>
      <c r="U7989" s="162">
        <f t="shared" si="1247"/>
        <v>114.92493681172073</v>
      </c>
      <c r="V7989" s="163">
        <f t="shared" si="1248"/>
        <v>0.9</v>
      </c>
      <c r="W7989" s="164">
        <f t="shared" si="1249"/>
        <v>337363396.57161409</v>
      </c>
      <c r="X7989" s="164">
        <f t="shared" si="1250"/>
        <v>321734821.49545139</v>
      </c>
    </row>
    <row r="7990" spans="10:24" x14ac:dyDescent="0.25">
      <c r="J7990">
        <v>7987</v>
      </c>
      <c r="K7990" s="43">
        <v>0.30038555887874696</v>
      </c>
      <c r="L7990">
        <v>3.9059931433802819E-2</v>
      </c>
      <c r="M7990">
        <v>0.40572177286631794</v>
      </c>
      <c r="N7990" s="44">
        <v>0.59791932811705173</v>
      </c>
      <c r="O7990" s="161">
        <f t="shared" si="1241"/>
        <v>5000000</v>
      </c>
      <c r="P7990" s="162">
        <f t="shared" si="1242"/>
        <v>153.57448802151492</v>
      </c>
      <c r="Q7990" s="162">
        <f t="shared" si="1243"/>
        <v>130.22871646002687</v>
      </c>
      <c r="R7990" s="163">
        <f t="shared" si="1244"/>
        <v>1</v>
      </c>
      <c r="S7990" s="161">
        <f t="shared" si="1245"/>
        <v>6000000</v>
      </c>
      <c r="T7990" s="162">
        <f t="shared" si="1246"/>
        <v>181.19149600717162</v>
      </c>
      <c r="U7990" s="162">
        <f t="shared" si="1247"/>
        <v>122.61435823001344</v>
      </c>
      <c r="V7990" s="163">
        <f t="shared" si="1248"/>
        <v>1</v>
      </c>
      <c r="W7990" s="164">
        <f t="shared" si="1249"/>
        <v>66728857.807440251</v>
      </c>
      <c r="X7990" s="164">
        <f t="shared" si="1250"/>
        <v>201462826.66294909</v>
      </c>
    </row>
    <row r="7991" spans="10:24" x14ac:dyDescent="0.25">
      <c r="J7991">
        <v>7988</v>
      </c>
      <c r="K7991" s="43">
        <v>0.64056235144482876</v>
      </c>
      <c r="L7991">
        <v>2.6753007706159626E-2</v>
      </c>
      <c r="M7991">
        <v>0.11428551858500291</v>
      </c>
      <c r="N7991" s="44">
        <v>0.76302050167971003</v>
      </c>
      <c r="O7991" s="161">
        <f t="shared" si="1241"/>
        <v>6000000</v>
      </c>
      <c r="P7991" s="162">
        <f t="shared" si="1242"/>
        <v>151.03778478747208</v>
      </c>
      <c r="Q7991" s="162">
        <f t="shared" si="1243"/>
        <v>110.91904054516451</v>
      </c>
      <c r="R7991" s="163">
        <f t="shared" si="1244"/>
        <v>1</v>
      </c>
      <c r="S7991" s="161">
        <f t="shared" si="1245"/>
        <v>7000000</v>
      </c>
      <c r="T7991" s="162">
        <f t="shared" si="1246"/>
        <v>180.3459282624907</v>
      </c>
      <c r="U7991" s="162">
        <f t="shared" si="1247"/>
        <v>112.95952027258225</v>
      </c>
      <c r="V7991" s="163">
        <f t="shared" si="1248"/>
        <v>1</v>
      </c>
      <c r="W7991" s="164">
        <f t="shared" si="1249"/>
        <v>190712465.45384541</v>
      </c>
      <c r="X7991" s="164">
        <f t="shared" si="1250"/>
        <v>321704855.92935914</v>
      </c>
    </row>
    <row r="7992" spans="10:24" x14ac:dyDescent="0.25">
      <c r="J7992">
        <v>7989</v>
      </c>
      <c r="K7992" s="43">
        <v>0.98411217324920042</v>
      </c>
      <c r="L7992">
        <v>0.91970356197165204</v>
      </c>
      <c r="M7992">
        <v>0.63510830538506369</v>
      </c>
      <c r="N7992" s="44">
        <v>0.51906128497225035</v>
      </c>
      <c r="O7992" s="161">
        <f t="shared" si="1241"/>
        <v>9000000</v>
      </c>
      <c r="P7992" s="162">
        <f t="shared" si="1242"/>
        <v>201.04620545061309</v>
      </c>
      <c r="Q7992" s="162">
        <f t="shared" si="1243"/>
        <v>141.90827373191212</v>
      </c>
      <c r="R7992" s="163">
        <f t="shared" si="1244"/>
        <v>1</v>
      </c>
      <c r="S7992" s="161">
        <f t="shared" si="1245"/>
        <v>9000000</v>
      </c>
      <c r="T7992" s="162">
        <f t="shared" si="1246"/>
        <v>197.01540181687102</v>
      </c>
      <c r="U7992" s="162">
        <f t="shared" si="1247"/>
        <v>128.45413686595606</v>
      </c>
      <c r="V7992" s="163">
        <f t="shared" si="1248"/>
        <v>1</v>
      </c>
      <c r="W7992" s="164">
        <f t="shared" si="1249"/>
        <v>482241385.46830875</v>
      </c>
      <c r="X7992" s="164">
        <f t="shared" si="1250"/>
        <v>467051384.55823469</v>
      </c>
    </row>
    <row r="7993" spans="10:24" x14ac:dyDescent="0.25">
      <c r="J7993">
        <v>7990</v>
      </c>
      <c r="K7993" s="43">
        <v>0.44372521146388566</v>
      </c>
      <c r="L7993">
        <v>0.99580317897596393</v>
      </c>
      <c r="M7993">
        <v>0.38726953805990039</v>
      </c>
      <c r="N7993" s="44">
        <v>0.34905330226586329</v>
      </c>
      <c r="O7993" s="161">
        <f t="shared" si="1241"/>
        <v>5000000</v>
      </c>
      <c r="P7993" s="162">
        <f t="shared" si="1242"/>
        <v>219.537167930067</v>
      </c>
      <c r="Q7993" s="162">
        <f t="shared" si="1243"/>
        <v>129.27114604892745</v>
      </c>
      <c r="R7993" s="163">
        <f t="shared" si="1244"/>
        <v>1</v>
      </c>
      <c r="S7993" s="161">
        <f t="shared" si="1245"/>
        <v>6000000</v>
      </c>
      <c r="T7993" s="162">
        <f t="shared" si="1246"/>
        <v>203.179055976689</v>
      </c>
      <c r="U7993" s="162">
        <f t="shared" si="1247"/>
        <v>122.13557302446372</v>
      </c>
      <c r="V7993" s="163">
        <f t="shared" si="1248"/>
        <v>1</v>
      </c>
      <c r="W7993" s="164">
        <f t="shared" si="1249"/>
        <v>401330109.40569776</v>
      </c>
      <c r="X7993" s="164">
        <f t="shared" si="1250"/>
        <v>336260897.71335167</v>
      </c>
    </row>
    <row r="7994" spans="10:24" x14ac:dyDescent="0.25">
      <c r="J7994">
        <v>7991</v>
      </c>
      <c r="K7994" s="43">
        <v>8.5198726650050571E-2</v>
      </c>
      <c r="L7994">
        <v>0.75185329752261587</v>
      </c>
      <c r="M7994">
        <v>0.53398926569498784</v>
      </c>
      <c r="N7994" s="44">
        <v>0.78293292590451236</v>
      </c>
      <c r="O7994" s="161">
        <f t="shared" si="1241"/>
        <v>2000000</v>
      </c>
      <c r="P7994" s="162">
        <f t="shared" si="1242"/>
        <v>190.20500042500367</v>
      </c>
      <c r="Q7994" s="162">
        <f t="shared" si="1243"/>
        <v>136.7060357974222</v>
      </c>
      <c r="R7994" s="163">
        <f t="shared" si="1244"/>
        <v>1</v>
      </c>
      <c r="S7994" s="161">
        <f t="shared" si="1245"/>
        <v>2000000</v>
      </c>
      <c r="T7994" s="162">
        <f t="shared" si="1246"/>
        <v>193.40166680833457</v>
      </c>
      <c r="U7994" s="162">
        <f t="shared" si="1247"/>
        <v>125.8530178987111</v>
      </c>
      <c r="V7994" s="163">
        <f t="shared" si="1248"/>
        <v>1</v>
      </c>
      <c r="W7994" s="164">
        <f t="shared" si="1249"/>
        <v>56997929.255162939</v>
      </c>
      <c r="X7994" s="164">
        <f t="shared" si="1250"/>
        <v>-14902702.180753082</v>
      </c>
    </row>
    <row r="7995" spans="10:24" x14ac:dyDescent="0.25">
      <c r="J7995">
        <v>7992</v>
      </c>
      <c r="K7995" s="43">
        <v>7.7777251373733147E-2</v>
      </c>
      <c r="L7995">
        <v>0.581026692278517</v>
      </c>
      <c r="M7995">
        <v>0.55649156825556301</v>
      </c>
      <c r="N7995" s="44">
        <v>0.77222945232471685</v>
      </c>
      <c r="O7995" s="161">
        <f t="shared" si="1241"/>
        <v>2000000</v>
      </c>
      <c r="P7995" s="162">
        <f t="shared" si="1242"/>
        <v>183.06781054117744</v>
      </c>
      <c r="Q7995" s="162">
        <f t="shared" si="1243"/>
        <v>137.84159878715062</v>
      </c>
      <c r="R7995" s="163">
        <f t="shared" si="1244"/>
        <v>1</v>
      </c>
      <c r="S7995" s="161">
        <f t="shared" si="1245"/>
        <v>2000000</v>
      </c>
      <c r="T7995" s="162">
        <f t="shared" si="1246"/>
        <v>191.02260351372581</v>
      </c>
      <c r="U7995" s="162">
        <f t="shared" si="1247"/>
        <v>126.42079939357531</v>
      </c>
      <c r="V7995" s="163">
        <f t="shared" si="1248"/>
        <v>1</v>
      </c>
      <c r="W7995" s="164">
        <f t="shared" si="1249"/>
        <v>40452423.508053645</v>
      </c>
      <c r="X7995" s="164">
        <f t="shared" si="1250"/>
        <v>-20796391.759698987</v>
      </c>
    </row>
    <row r="7996" spans="10:24" x14ac:dyDescent="0.25">
      <c r="J7996">
        <v>7993</v>
      </c>
      <c r="K7996" s="43">
        <v>0.78117487785462614</v>
      </c>
      <c r="L7996">
        <v>0.51585152250070587</v>
      </c>
      <c r="M7996">
        <v>0.99851719406535144</v>
      </c>
      <c r="N7996" s="44">
        <v>0.65877605095576863</v>
      </c>
      <c r="O7996" s="161">
        <f t="shared" si="1241"/>
        <v>7000000</v>
      </c>
      <c r="P7996" s="162">
        <f t="shared" si="1242"/>
        <v>180.59616503185489</v>
      </c>
      <c r="Q7996" s="162">
        <f t="shared" si="1243"/>
        <v>194.4256016078084</v>
      </c>
      <c r="R7996" s="163">
        <f t="shared" si="1244"/>
        <v>1</v>
      </c>
      <c r="S7996" s="161">
        <f t="shared" si="1245"/>
        <v>7000000</v>
      </c>
      <c r="T7996" s="162">
        <f t="shared" si="1246"/>
        <v>190.19872167728496</v>
      </c>
      <c r="U7996" s="162">
        <f t="shared" si="1247"/>
        <v>154.7128008039042</v>
      </c>
      <c r="V7996" s="163">
        <f t="shared" si="1248"/>
        <v>1</v>
      </c>
      <c r="W7996" s="164">
        <f t="shared" si="1249"/>
        <v>-146806056.03167456</v>
      </c>
      <c r="X7996" s="164">
        <f t="shared" si="1250"/>
        <v>98401446.113665342</v>
      </c>
    </row>
    <row r="7997" spans="10:24" x14ac:dyDescent="0.25">
      <c r="J7997">
        <v>7994</v>
      </c>
      <c r="K7997" s="43">
        <v>2.4374539887616065E-2</v>
      </c>
      <c r="L7997">
        <v>0.34303900543185006</v>
      </c>
      <c r="M7997">
        <v>0.79163527686642488</v>
      </c>
      <c r="N7997" s="44">
        <v>0.64566940073187773</v>
      </c>
      <c r="O7997" s="161">
        <f t="shared" si="1241"/>
        <v>1000000</v>
      </c>
      <c r="P7997" s="162">
        <f t="shared" si="1242"/>
        <v>173.93725208325102</v>
      </c>
      <c r="Q7997" s="162">
        <f t="shared" si="1243"/>
        <v>151.24216755932497</v>
      </c>
      <c r="R7997" s="163">
        <f t="shared" si="1244"/>
        <v>1</v>
      </c>
      <c r="S7997" s="161">
        <f t="shared" si="1245"/>
        <v>1000000</v>
      </c>
      <c r="T7997" s="162">
        <f t="shared" si="1246"/>
        <v>187.97908402775033</v>
      </c>
      <c r="U7997" s="162">
        <f t="shared" si="1247"/>
        <v>133.12108377966248</v>
      </c>
      <c r="V7997" s="163">
        <f t="shared" si="1248"/>
        <v>1</v>
      </c>
      <c r="W7997" s="164">
        <f t="shared" si="1249"/>
        <v>-27304915.476073943</v>
      </c>
      <c r="X7997" s="164">
        <f t="shared" si="1250"/>
        <v>-95141999.751912147</v>
      </c>
    </row>
    <row r="7998" spans="10:24" x14ac:dyDescent="0.25">
      <c r="J7998">
        <v>7995</v>
      </c>
      <c r="K7998" s="43">
        <v>0.17654374137565743</v>
      </c>
      <c r="L7998">
        <v>3.9292949583104586E-2</v>
      </c>
      <c r="M7998">
        <v>1.9127870199712516E-2</v>
      </c>
      <c r="N7998" s="44">
        <v>0.41027442680427273</v>
      </c>
      <c r="O7998" s="161">
        <f t="shared" si="1241"/>
        <v>2000000</v>
      </c>
      <c r="P7998" s="162">
        <f t="shared" si="1242"/>
        <v>153.61574096322303</v>
      </c>
      <c r="Q7998" s="162">
        <f t="shared" si="1243"/>
        <v>93.557919358912827</v>
      </c>
      <c r="R7998" s="163">
        <f t="shared" si="1244"/>
        <v>1</v>
      </c>
      <c r="S7998" s="161">
        <f t="shared" si="1245"/>
        <v>5000000</v>
      </c>
      <c r="T7998" s="162">
        <f t="shared" si="1246"/>
        <v>181.20524698774102</v>
      </c>
      <c r="U7998" s="162">
        <f t="shared" si="1247"/>
        <v>104.27895967945642</v>
      </c>
      <c r="V7998" s="163">
        <f t="shared" si="1248"/>
        <v>1</v>
      </c>
      <c r="W7998" s="164">
        <f t="shared" si="1249"/>
        <v>70115643.208620414</v>
      </c>
      <c r="X7998" s="164">
        <f t="shared" si="1250"/>
        <v>234631436.54142302</v>
      </c>
    </row>
    <row r="7999" spans="10:24" x14ac:dyDescent="0.25">
      <c r="J7999">
        <v>7996</v>
      </c>
      <c r="K7999" s="43">
        <v>0.84063968257680766</v>
      </c>
      <c r="L7999">
        <v>0.19336304003818006</v>
      </c>
      <c r="M7999">
        <v>0.43265653585283448</v>
      </c>
      <c r="N7999" s="44">
        <v>0.81428800453119321</v>
      </c>
      <c r="O7999" s="161">
        <f t="shared" si="1241"/>
        <v>7000000</v>
      </c>
      <c r="P7999" s="162">
        <f t="shared" si="1242"/>
        <v>167.01645182840781</v>
      </c>
      <c r="Q7999" s="162">
        <f t="shared" si="1243"/>
        <v>131.60770372575402</v>
      </c>
      <c r="R7999" s="163">
        <f t="shared" si="1244"/>
        <v>1</v>
      </c>
      <c r="S7999" s="161">
        <f t="shared" si="1245"/>
        <v>7000000</v>
      </c>
      <c r="T7999" s="162">
        <f t="shared" si="1246"/>
        <v>185.67215060946927</v>
      </c>
      <c r="U7999" s="162">
        <f t="shared" si="1247"/>
        <v>123.30385186287701</v>
      </c>
      <c r="V7999" s="163">
        <f t="shared" si="1248"/>
        <v>1</v>
      </c>
      <c r="W7999" s="164">
        <f t="shared" si="1249"/>
        <v>197861236.71857652</v>
      </c>
      <c r="X7999" s="164">
        <f t="shared" si="1250"/>
        <v>286578091.2261458</v>
      </c>
    </row>
    <row r="8000" spans="10:24" x14ac:dyDescent="0.25">
      <c r="J8000">
        <v>7997</v>
      </c>
      <c r="K8000" s="43">
        <v>0.20717941203285128</v>
      </c>
      <c r="L8000">
        <v>0.49792099643296428</v>
      </c>
      <c r="M8000">
        <v>0.11425419891719735</v>
      </c>
      <c r="N8000" s="44">
        <v>0.5374615333905296</v>
      </c>
      <c r="O8000" s="161">
        <f t="shared" si="1241"/>
        <v>2000000</v>
      </c>
      <c r="P8000" s="162">
        <f t="shared" si="1242"/>
        <v>179.92183030931938</v>
      </c>
      <c r="Q8000" s="162">
        <f t="shared" si="1243"/>
        <v>110.91579875681512</v>
      </c>
      <c r="R8000" s="163">
        <f t="shared" si="1244"/>
        <v>1</v>
      </c>
      <c r="S8000" s="161">
        <f t="shared" si="1245"/>
        <v>5000000</v>
      </c>
      <c r="T8000" s="162">
        <f t="shared" si="1246"/>
        <v>189.97394343643978</v>
      </c>
      <c r="U8000" s="162">
        <f t="shared" si="1247"/>
        <v>112.95789937840756</v>
      </c>
      <c r="V8000" s="163">
        <f t="shared" si="1248"/>
        <v>1</v>
      </c>
      <c r="W8000" s="164">
        <f t="shared" si="1249"/>
        <v>88012063.105008513</v>
      </c>
      <c r="X8000" s="164">
        <f t="shared" si="1250"/>
        <v>235080220.29016113</v>
      </c>
    </row>
    <row r="8001" spans="10:24" x14ac:dyDescent="0.25">
      <c r="J8001">
        <v>7998</v>
      </c>
      <c r="K8001" s="43">
        <v>0.78034628276782503</v>
      </c>
      <c r="L8001">
        <v>0.91558445703752533</v>
      </c>
      <c r="M8001">
        <v>0.77217324369690843</v>
      </c>
      <c r="N8001" s="44">
        <v>0.68204111358034458</v>
      </c>
      <c r="O8001" s="161">
        <f t="shared" si="1241"/>
        <v>7000000</v>
      </c>
      <c r="P8001" s="162">
        <f t="shared" si="1242"/>
        <v>200.63954202964581</v>
      </c>
      <c r="Q8001" s="162">
        <f t="shared" si="1243"/>
        <v>149.92046028873253</v>
      </c>
      <c r="R8001" s="163">
        <f t="shared" si="1244"/>
        <v>1</v>
      </c>
      <c r="S8001" s="161">
        <f t="shared" si="1245"/>
        <v>7000000</v>
      </c>
      <c r="T8001" s="162">
        <f t="shared" si="1246"/>
        <v>196.87984734321526</v>
      </c>
      <c r="U8001" s="162">
        <f t="shared" si="1247"/>
        <v>132.46023014436625</v>
      </c>
      <c r="V8001" s="163">
        <f t="shared" si="1248"/>
        <v>1</v>
      </c>
      <c r="W8001" s="164">
        <f t="shared" si="1249"/>
        <v>305033572.18639296</v>
      </c>
      <c r="X8001" s="164">
        <f t="shared" si="1250"/>
        <v>300937320.3919431</v>
      </c>
    </row>
    <row r="8002" spans="10:24" x14ac:dyDescent="0.25">
      <c r="J8002">
        <v>7999</v>
      </c>
      <c r="K8002" s="43">
        <v>0.50715217889999764</v>
      </c>
      <c r="L8002">
        <v>0.73792874431379052</v>
      </c>
      <c r="M8002">
        <v>0.75785966217786283</v>
      </c>
      <c r="N8002" s="44">
        <v>6.9018627917304398E-2</v>
      </c>
      <c r="O8002" s="161">
        <f t="shared" si="1241"/>
        <v>5000000</v>
      </c>
      <c r="P8002" s="162">
        <f t="shared" si="1242"/>
        <v>189.55459314382611</v>
      </c>
      <c r="Q8002" s="162">
        <f t="shared" si="1243"/>
        <v>148.9886854506953</v>
      </c>
      <c r="R8002" s="163">
        <f t="shared" si="1244"/>
        <v>1</v>
      </c>
      <c r="S8002" s="161">
        <f t="shared" si="1245"/>
        <v>6000000</v>
      </c>
      <c r="T8002" s="162">
        <f t="shared" si="1246"/>
        <v>193.18486438127536</v>
      </c>
      <c r="U8002" s="162">
        <f t="shared" si="1247"/>
        <v>131.99434272534765</v>
      </c>
      <c r="V8002" s="163">
        <f t="shared" si="1248"/>
        <v>0.9</v>
      </c>
      <c r="W8002" s="164">
        <f t="shared" si="1249"/>
        <v>152829538.46565405</v>
      </c>
      <c r="X8002" s="164">
        <f t="shared" si="1250"/>
        <v>180428816.94200963</v>
      </c>
    </row>
    <row r="8003" spans="10:24" x14ac:dyDescent="0.25">
      <c r="J8003">
        <v>8000</v>
      </c>
      <c r="K8003" s="43">
        <v>0.74045838005353271</v>
      </c>
      <c r="L8003">
        <v>0.53366880090872537</v>
      </c>
      <c r="M8003">
        <v>0.76235285005679509</v>
      </c>
      <c r="N8003" s="44">
        <v>0.42014471039322665</v>
      </c>
      <c r="O8003" s="161">
        <f t="shared" si="1241"/>
        <v>6000000</v>
      </c>
      <c r="P8003" s="162">
        <f t="shared" si="1242"/>
        <v>181.26743405361171</v>
      </c>
      <c r="Q8003" s="162">
        <f t="shared" si="1243"/>
        <v>149.2778291558638</v>
      </c>
      <c r="R8003" s="163">
        <f t="shared" si="1244"/>
        <v>1</v>
      </c>
      <c r="S8003" s="161">
        <f t="shared" si="1245"/>
        <v>7000000</v>
      </c>
      <c r="T8003" s="162">
        <f t="shared" si="1246"/>
        <v>190.42247801787056</v>
      </c>
      <c r="U8003" s="162">
        <f t="shared" si="1247"/>
        <v>132.1389145779319</v>
      </c>
      <c r="V8003" s="163">
        <f t="shared" si="1248"/>
        <v>1</v>
      </c>
      <c r="W8003" s="164">
        <f t="shared" si="1249"/>
        <v>141937629.38648745</v>
      </c>
      <c r="X8003" s="164">
        <f t="shared" si="1250"/>
        <v>257984944.07957065</v>
      </c>
    </row>
    <row r="8004" spans="10:24" x14ac:dyDescent="0.25">
      <c r="J8004">
        <v>8001</v>
      </c>
      <c r="K8004" s="43">
        <v>0.63246592345119523</v>
      </c>
      <c r="L8004">
        <v>5.4336475348892299E-2</v>
      </c>
      <c r="M8004">
        <v>0.42836594056591548</v>
      </c>
      <c r="N8004" s="44">
        <v>0.1915344641270722</v>
      </c>
      <c r="O8004" s="161">
        <f t="shared" si="1241"/>
        <v>6000000</v>
      </c>
      <c r="P8004" s="162">
        <f t="shared" si="1242"/>
        <v>155.93720257795155</v>
      </c>
      <c r="Q8004" s="162">
        <f t="shared" si="1243"/>
        <v>131.38928220041706</v>
      </c>
      <c r="R8004" s="163">
        <f t="shared" si="1244"/>
        <v>1</v>
      </c>
      <c r="S8004" s="161">
        <f t="shared" si="1245"/>
        <v>7000000</v>
      </c>
      <c r="T8004" s="162">
        <f t="shared" si="1246"/>
        <v>181.97906752598385</v>
      </c>
      <c r="U8004" s="162">
        <f t="shared" si="1247"/>
        <v>123.19464110020853</v>
      </c>
      <c r="V8004" s="163">
        <f t="shared" si="1248"/>
        <v>0.9</v>
      </c>
      <c r="W8004" s="164">
        <f t="shared" si="1249"/>
        <v>97287522.265206963</v>
      </c>
      <c r="X8004" s="164">
        <f t="shared" si="1250"/>
        <v>220341886.48238456</v>
      </c>
    </row>
    <row r="8005" spans="10:24" x14ac:dyDescent="0.25">
      <c r="J8005">
        <v>8002</v>
      </c>
      <c r="K8005" s="43">
        <v>0.46681526404353024</v>
      </c>
      <c r="L8005">
        <v>0.58637656209192313</v>
      </c>
      <c r="M8005">
        <v>0.74306302029276106</v>
      </c>
      <c r="N8005" s="44">
        <v>0.98162316064395883</v>
      </c>
      <c r="O8005" s="161">
        <f t="shared" ref="O8005:O8068" si="1251">VLOOKUP(K8005,$E$5:$H$10,4)</f>
        <v>5000000</v>
      </c>
      <c r="P8005" s="162">
        <f t="shared" ref="P8005:P8068" si="1252">_xlfn.NORM.INV(L8005,$E$12,$E$13)</f>
        <v>183.2735084494455</v>
      </c>
      <c r="Q8005" s="162">
        <f t="shared" ref="Q8005:Q8068" si="1253">_xlfn.NORM.INV(M8005,$E$15,$E$16)</f>
        <v>148.05634940576397</v>
      </c>
      <c r="R8005" s="163">
        <f t="shared" ref="R8005:R8068" si="1254">VLOOKUP(N8005,$E$19:$H$21,4)</f>
        <v>1</v>
      </c>
      <c r="S8005" s="161">
        <f t="shared" ref="S8005:S8068" si="1255">VLOOKUP(K8005,$G$5:$H$10,2)</f>
        <v>6000000</v>
      </c>
      <c r="T8005" s="162">
        <f t="shared" ref="T8005:T8068" si="1256">_xlfn.NORM.INV(L8005,$G$12,$G$13)</f>
        <v>191.09116948314849</v>
      </c>
      <c r="U8005" s="162">
        <f t="shared" ref="U8005:U8068" si="1257">_xlfn.NORM.INV(M8005,$G$15,$G$16)</f>
        <v>131.52817470288198</v>
      </c>
      <c r="V8005" s="163">
        <f t="shared" ref="V8005:V8068" si="1258">VLOOKUP(N8005,$G$19:$H$21,2)</f>
        <v>1</v>
      </c>
      <c r="W8005" s="164">
        <f t="shared" ref="W8005:W8068" si="1259">O8005*(P8005-Q8005)*R8005-$D$23-$D$24</f>
        <v>126085795.21840766</v>
      </c>
      <c r="X8005" s="164">
        <f t="shared" ref="X8005:X8068" si="1260">S8005*(T8005-U8005)*V8005-$F$23-$F$24</f>
        <v>207377968.68159902</v>
      </c>
    </row>
    <row r="8006" spans="10:24" x14ac:dyDescent="0.25">
      <c r="J8006">
        <v>8003</v>
      </c>
      <c r="K8006" s="43">
        <v>0.33808773776018031</v>
      </c>
      <c r="L8006">
        <v>0.43689795144202126</v>
      </c>
      <c r="M8006">
        <v>0.1995191497121015</v>
      </c>
      <c r="N8006" s="44">
        <v>0.39815940391396654</v>
      </c>
      <c r="O8006" s="161">
        <f t="shared" si="1251"/>
        <v>5000000</v>
      </c>
      <c r="P8006" s="162">
        <f t="shared" si="1252"/>
        <v>177.61741845712106</v>
      </c>
      <c r="Q8006" s="162">
        <f t="shared" si="1253"/>
        <v>118.13319933900343</v>
      </c>
      <c r="R8006" s="163">
        <f t="shared" si="1254"/>
        <v>1</v>
      </c>
      <c r="S8006" s="161">
        <f t="shared" si="1255"/>
        <v>6000000</v>
      </c>
      <c r="T8006" s="162">
        <f t="shared" si="1256"/>
        <v>189.2058061523737</v>
      </c>
      <c r="U8006" s="162">
        <f t="shared" si="1257"/>
        <v>116.56659966950171</v>
      </c>
      <c r="V8006" s="163">
        <f t="shared" si="1258"/>
        <v>1</v>
      </c>
      <c r="W8006" s="164">
        <f t="shared" si="1259"/>
        <v>247421095.59058815</v>
      </c>
      <c r="X8006" s="164">
        <f t="shared" si="1260"/>
        <v>285835238.89723188</v>
      </c>
    </row>
    <row r="8007" spans="10:24" x14ac:dyDescent="0.25">
      <c r="J8007">
        <v>8004</v>
      </c>
      <c r="K8007" s="43">
        <v>0.11667376817754282</v>
      </c>
      <c r="L8007">
        <v>0.76257848482631996</v>
      </c>
      <c r="M8007">
        <v>7.8588745079208766E-2</v>
      </c>
      <c r="N8007" s="44">
        <v>0.2302947343751679</v>
      </c>
      <c r="O8007" s="161">
        <f t="shared" si="1251"/>
        <v>2000000</v>
      </c>
      <c r="P8007" s="162">
        <f t="shared" si="1252"/>
        <v>190.71932069261396</v>
      </c>
      <c r="Q8007" s="162">
        <f t="shared" si="1253"/>
        <v>106.70743286881398</v>
      </c>
      <c r="R8007" s="163">
        <f t="shared" si="1254"/>
        <v>1</v>
      </c>
      <c r="S8007" s="161">
        <f t="shared" si="1255"/>
        <v>2000000</v>
      </c>
      <c r="T8007" s="162">
        <f t="shared" si="1256"/>
        <v>193.57310689753797</v>
      </c>
      <c r="U8007" s="162">
        <f t="shared" si="1257"/>
        <v>110.85371643440699</v>
      </c>
      <c r="V8007" s="163">
        <f t="shared" si="1258"/>
        <v>1</v>
      </c>
      <c r="W8007" s="164">
        <f t="shared" si="1259"/>
        <v>118023775.64759997</v>
      </c>
      <c r="X8007" s="164">
        <f t="shared" si="1260"/>
        <v>15438780.926261961</v>
      </c>
    </row>
    <row r="8008" spans="10:24" x14ac:dyDescent="0.25">
      <c r="J8008">
        <v>8005</v>
      </c>
      <c r="K8008" s="43">
        <v>0.36418864683642649</v>
      </c>
      <c r="L8008">
        <v>0.17500674918730508</v>
      </c>
      <c r="M8008">
        <v>0.37910379606644384</v>
      </c>
      <c r="N8008" s="44">
        <v>0.85335848655914837</v>
      </c>
      <c r="O8008" s="161">
        <f t="shared" si="1251"/>
        <v>5000000</v>
      </c>
      <c r="P8008" s="162">
        <f t="shared" si="1252"/>
        <v>165.98155336578944</v>
      </c>
      <c r="Q8008" s="162">
        <f t="shared" si="1253"/>
        <v>128.84329222930472</v>
      </c>
      <c r="R8008" s="163">
        <f t="shared" si="1254"/>
        <v>1</v>
      </c>
      <c r="S8008" s="161">
        <f t="shared" si="1255"/>
        <v>6000000</v>
      </c>
      <c r="T8008" s="162">
        <f t="shared" si="1256"/>
        <v>185.32718445526314</v>
      </c>
      <c r="U8008" s="162">
        <f t="shared" si="1257"/>
        <v>121.92164611465236</v>
      </c>
      <c r="V8008" s="163">
        <f t="shared" si="1258"/>
        <v>1</v>
      </c>
      <c r="W8008" s="164">
        <f t="shared" si="1259"/>
        <v>135691305.68242356</v>
      </c>
      <c r="X8008" s="164">
        <f t="shared" si="1260"/>
        <v>230433230.04366463</v>
      </c>
    </row>
    <row r="8009" spans="10:24" x14ac:dyDescent="0.25">
      <c r="J8009">
        <v>8006</v>
      </c>
      <c r="K8009" s="43">
        <v>0.9285901731223708</v>
      </c>
      <c r="L8009">
        <v>0.22410604742632279</v>
      </c>
      <c r="M8009">
        <v>0.92966705859239307</v>
      </c>
      <c r="N8009" s="44">
        <v>0.6582012345484064</v>
      </c>
      <c r="O8009" s="161">
        <f t="shared" si="1251"/>
        <v>7000000</v>
      </c>
      <c r="P8009" s="162">
        <f t="shared" si="1252"/>
        <v>168.62401345842113</v>
      </c>
      <c r="Q8009" s="162">
        <f t="shared" si="1253"/>
        <v>164.46631744406727</v>
      </c>
      <c r="R8009" s="163">
        <f t="shared" si="1254"/>
        <v>1</v>
      </c>
      <c r="S8009" s="161">
        <f t="shared" si="1255"/>
        <v>9000000</v>
      </c>
      <c r="T8009" s="162">
        <f t="shared" si="1256"/>
        <v>186.20800448614037</v>
      </c>
      <c r="U8009" s="162">
        <f t="shared" si="1257"/>
        <v>139.73315872203364</v>
      </c>
      <c r="V8009" s="163">
        <f t="shared" si="1258"/>
        <v>1</v>
      </c>
      <c r="W8009" s="164">
        <f t="shared" si="1259"/>
        <v>-20896127.899522979</v>
      </c>
      <c r="X8009" s="164">
        <f t="shared" si="1260"/>
        <v>268273611.87696058</v>
      </c>
    </row>
    <row r="8010" spans="10:24" x14ac:dyDescent="0.25">
      <c r="J8010">
        <v>8007</v>
      </c>
      <c r="K8010" s="43">
        <v>0.34422708636887156</v>
      </c>
      <c r="L8010">
        <v>0.67358898010377433</v>
      </c>
      <c r="M8010">
        <v>0.92387099855989252</v>
      </c>
      <c r="N8010" s="44">
        <v>0.70078892015274064</v>
      </c>
      <c r="O8010" s="161">
        <f t="shared" si="1251"/>
        <v>5000000</v>
      </c>
      <c r="P8010" s="162">
        <f t="shared" si="1252"/>
        <v>186.74767849545492</v>
      </c>
      <c r="Q8010" s="162">
        <f t="shared" si="1253"/>
        <v>163.63202282278471</v>
      </c>
      <c r="R8010" s="163">
        <f t="shared" si="1254"/>
        <v>1</v>
      </c>
      <c r="S8010" s="161">
        <f t="shared" si="1255"/>
        <v>6000000</v>
      </c>
      <c r="T8010" s="162">
        <f t="shared" si="1256"/>
        <v>192.24922616515164</v>
      </c>
      <c r="U8010" s="162">
        <f t="shared" si="1257"/>
        <v>139.31601141139237</v>
      </c>
      <c r="V8010" s="163">
        <f t="shared" si="1258"/>
        <v>1</v>
      </c>
      <c r="W8010" s="164">
        <f t="shared" si="1259"/>
        <v>65578278.363351077</v>
      </c>
      <c r="X8010" s="164">
        <f t="shared" si="1260"/>
        <v>167599288.52255565</v>
      </c>
    </row>
    <row r="8011" spans="10:24" x14ac:dyDescent="0.25">
      <c r="J8011">
        <v>8008</v>
      </c>
      <c r="K8011" s="43">
        <v>0.18021200665651615</v>
      </c>
      <c r="L8011">
        <v>1.7575145189767327E-2</v>
      </c>
      <c r="M8011">
        <v>0.89997848198633212</v>
      </c>
      <c r="N8011" s="44">
        <v>0.303292103073453</v>
      </c>
      <c r="O8011" s="161">
        <f t="shared" si="1251"/>
        <v>2000000</v>
      </c>
      <c r="P8011" s="162">
        <f t="shared" si="1252"/>
        <v>148.40065827404041</v>
      </c>
      <c r="Q8011" s="162">
        <f t="shared" si="1253"/>
        <v>160.62857928492969</v>
      </c>
      <c r="R8011" s="163">
        <f t="shared" si="1254"/>
        <v>1</v>
      </c>
      <c r="S8011" s="161">
        <f t="shared" si="1255"/>
        <v>5000000</v>
      </c>
      <c r="T8011" s="162">
        <f t="shared" si="1256"/>
        <v>179.46688609134679</v>
      </c>
      <c r="U8011" s="162">
        <f t="shared" si="1257"/>
        <v>137.81428964246484</v>
      </c>
      <c r="V8011" s="163">
        <f t="shared" si="1258"/>
        <v>1</v>
      </c>
      <c r="W8011" s="164">
        <f t="shared" si="1259"/>
        <v>-74455842.021778554</v>
      </c>
      <c r="X8011" s="164">
        <f t="shared" si="1260"/>
        <v>58262982.24440977</v>
      </c>
    </row>
    <row r="8012" spans="10:24" x14ac:dyDescent="0.25">
      <c r="J8012">
        <v>8009</v>
      </c>
      <c r="K8012" s="43">
        <v>0.4030099812494865</v>
      </c>
      <c r="L8012">
        <v>0.12660095904017676</v>
      </c>
      <c r="M8012">
        <v>5.1544926843810623E-2</v>
      </c>
      <c r="N8012" s="44">
        <v>0.88041528334285624</v>
      </c>
      <c r="O8012" s="161">
        <f t="shared" si="1251"/>
        <v>5000000</v>
      </c>
      <c r="P8012" s="162">
        <f t="shared" si="1252"/>
        <v>162.86089934002916</v>
      </c>
      <c r="Q8012" s="162">
        <f t="shared" si="1253"/>
        <v>102.39889814677085</v>
      </c>
      <c r="R8012" s="163">
        <f t="shared" si="1254"/>
        <v>1</v>
      </c>
      <c r="S8012" s="161">
        <f t="shared" si="1255"/>
        <v>6000000</v>
      </c>
      <c r="T8012" s="162">
        <f t="shared" si="1256"/>
        <v>184.28696644667639</v>
      </c>
      <c r="U8012" s="162">
        <f t="shared" si="1257"/>
        <v>108.69944907338542</v>
      </c>
      <c r="V8012" s="163">
        <f t="shared" si="1258"/>
        <v>1</v>
      </c>
      <c r="W8012" s="164">
        <f t="shared" si="1259"/>
        <v>252310005.96629161</v>
      </c>
      <c r="X8012" s="164">
        <f t="shared" si="1260"/>
        <v>303525104.2397458</v>
      </c>
    </row>
    <row r="8013" spans="10:24" x14ac:dyDescent="0.25">
      <c r="J8013">
        <v>8010</v>
      </c>
      <c r="K8013" s="43">
        <v>0.77706427535077638</v>
      </c>
      <c r="L8013">
        <v>0.40296866436099177</v>
      </c>
      <c r="M8013">
        <v>0.7168153155001038</v>
      </c>
      <c r="N8013" s="44">
        <v>0.40283625164126569</v>
      </c>
      <c r="O8013" s="161">
        <f t="shared" si="1251"/>
        <v>7000000</v>
      </c>
      <c r="P8013" s="162">
        <f t="shared" si="1252"/>
        <v>176.31494286226749</v>
      </c>
      <c r="Q8013" s="162">
        <f t="shared" si="1253"/>
        <v>146.46813358288313</v>
      </c>
      <c r="R8013" s="163">
        <f t="shared" si="1254"/>
        <v>1</v>
      </c>
      <c r="S8013" s="161">
        <f t="shared" si="1255"/>
        <v>7000000</v>
      </c>
      <c r="T8013" s="162">
        <f t="shared" si="1256"/>
        <v>188.77164762075583</v>
      </c>
      <c r="U8013" s="162">
        <f t="shared" si="1257"/>
        <v>130.73406679144156</v>
      </c>
      <c r="V8013" s="163">
        <f t="shared" si="1258"/>
        <v>1</v>
      </c>
      <c r="W8013" s="164">
        <f t="shared" si="1259"/>
        <v>158927664.9556905</v>
      </c>
      <c r="X8013" s="164">
        <f t="shared" si="1260"/>
        <v>256263065.80519986</v>
      </c>
    </row>
    <row r="8014" spans="10:24" x14ac:dyDescent="0.25">
      <c r="J8014">
        <v>8011</v>
      </c>
      <c r="K8014" s="43">
        <v>0.16930489373290936</v>
      </c>
      <c r="L8014">
        <v>0.49133018417988206</v>
      </c>
      <c r="M8014">
        <v>0.23106611485763895</v>
      </c>
      <c r="N8014" s="44">
        <v>4.5488739939167133E-2</v>
      </c>
      <c r="O8014" s="161">
        <f t="shared" si="1251"/>
        <v>2000000</v>
      </c>
      <c r="P8014" s="162">
        <f t="shared" si="1252"/>
        <v>179.67399425471729</v>
      </c>
      <c r="Q8014" s="162">
        <f t="shared" si="1253"/>
        <v>120.29319266129974</v>
      </c>
      <c r="R8014" s="163">
        <f t="shared" si="1254"/>
        <v>1</v>
      </c>
      <c r="S8014" s="161">
        <f t="shared" si="1255"/>
        <v>5000000</v>
      </c>
      <c r="T8014" s="162">
        <f t="shared" si="1256"/>
        <v>189.8913314182391</v>
      </c>
      <c r="U8014" s="162">
        <f t="shared" si="1257"/>
        <v>117.64659633064987</v>
      </c>
      <c r="V8014" s="163">
        <f t="shared" si="1258"/>
        <v>0.9</v>
      </c>
      <c r="W8014" s="164">
        <f t="shared" si="1259"/>
        <v>68761603.186835095</v>
      </c>
      <c r="X8014" s="164">
        <f t="shared" si="1260"/>
        <v>175101307.89415151</v>
      </c>
    </row>
    <row r="8015" spans="10:24" x14ac:dyDescent="0.25">
      <c r="J8015">
        <v>8012</v>
      </c>
      <c r="K8015" s="43">
        <v>0.8476662772104212</v>
      </c>
      <c r="L8015">
        <v>0.31744047836328582</v>
      </c>
      <c r="M8015">
        <v>0.92798498416857345</v>
      </c>
      <c r="N8015" s="44">
        <v>0.36975937263228453</v>
      </c>
      <c r="O8015" s="161">
        <f t="shared" si="1251"/>
        <v>7000000</v>
      </c>
      <c r="P8015" s="162">
        <f t="shared" si="1252"/>
        <v>172.87697780195035</v>
      </c>
      <c r="Q8015" s="162">
        <f t="shared" si="1253"/>
        <v>164.21893673712236</v>
      </c>
      <c r="R8015" s="163">
        <f t="shared" si="1254"/>
        <v>1</v>
      </c>
      <c r="S8015" s="161">
        <f t="shared" si="1255"/>
        <v>7000000</v>
      </c>
      <c r="T8015" s="162">
        <f t="shared" si="1256"/>
        <v>187.62565926731679</v>
      </c>
      <c r="U8015" s="162">
        <f t="shared" si="1257"/>
        <v>139.60946836856118</v>
      </c>
      <c r="V8015" s="163">
        <f t="shared" si="1258"/>
        <v>1</v>
      </c>
      <c r="W8015" s="164">
        <f t="shared" si="1259"/>
        <v>10606287.453795888</v>
      </c>
      <c r="X8015" s="164">
        <f t="shared" si="1260"/>
        <v>186113336.29128927</v>
      </c>
    </row>
    <row r="8016" spans="10:24" x14ac:dyDescent="0.25">
      <c r="J8016">
        <v>8013</v>
      </c>
      <c r="K8016" s="43">
        <v>0.79504138273909508</v>
      </c>
      <c r="L8016">
        <v>0.87800357316794586</v>
      </c>
      <c r="M8016">
        <v>0.77954210611559305</v>
      </c>
      <c r="N8016" s="44">
        <v>0.25122605368615136</v>
      </c>
      <c r="O8016" s="161">
        <f t="shared" si="1251"/>
        <v>7000000</v>
      </c>
      <c r="P8016" s="162">
        <f t="shared" si="1252"/>
        <v>197.47596867270286</v>
      </c>
      <c r="Q8016" s="162">
        <f t="shared" si="1253"/>
        <v>150.41295372642111</v>
      </c>
      <c r="R8016" s="163">
        <f t="shared" si="1254"/>
        <v>1</v>
      </c>
      <c r="S8016" s="161">
        <f t="shared" si="1255"/>
        <v>7000000</v>
      </c>
      <c r="T8016" s="162">
        <f t="shared" si="1256"/>
        <v>195.82532289090096</v>
      </c>
      <c r="U8016" s="162">
        <f t="shared" si="1257"/>
        <v>132.70647686321055</v>
      </c>
      <c r="V8016" s="163">
        <f t="shared" si="1258"/>
        <v>1</v>
      </c>
      <c r="W8016" s="164">
        <f t="shared" si="1259"/>
        <v>279441104.6239723</v>
      </c>
      <c r="X8016" s="164">
        <f t="shared" si="1260"/>
        <v>291831922.19383287</v>
      </c>
    </row>
    <row r="8017" spans="10:24" x14ac:dyDescent="0.25">
      <c r="J8017">
        <v>8014</v>
      </c>
      <c r="K8017" s="43">
        <v>0.19684341462831068</v>
      </c>
      <c r="L8017">
        <v>0.87956762596665294</v>
      </c>
      <c r="M8017">
        <v>0.64229337916386531</v>
      </c>
      <c r="N8017" s="44">
        <v>3.6757953273022892E-2</v>
      </c>
      <c r="O8017" s="161">
        <f t="shared" si="1251"/>
        <v>2000000</v>
      </c>
      <c r="P8017" s="162">
        <f t="shared" si="1252"/>
        <v>197.59242146620588</v>
      </c>
      <c r="Q8017" s="162">
        <f t="shared" si="1253"/>
        <v>142.29191355658349</v>
      </c>
      <c r="R8017" s="163">
        <f t="shared" si="1254"/>
        <v>1</v>
      </c>
      <c r="S8017" s="161">
        <f t="shared" si="1255"/>
        <v>5000000</v>
      </c>
      <c r="T8017" s="162">
        <f t="shared" si="1256"/>
        <v>195.8641404887353</v>
      </c>
      <c r="U8017" s="162">
        <f t="shared" si="1257"/>
        <v>128.64595677829175</v>
      </c>
      <c r="V8017" s="163">
        <f t="shared" si="1258"/>
        <v>0.9</v>
      </c>
      <c r="W8017" s="164">
        <f t="shared" si="1259"/>
        <v>60601015.819244772</v>
      </c>
      <c r="X8017" s="164">
        <f t="shared" si="1260"/>
        <v>152481826.69699603</v>
      </c>
    </row>
    <row r="8018" spans="10:24" x14ac:dyDescent="0.25">
      <c r="J8018">
        <v>8015</v>
      </c>
      <c r="K8018" s="43">
        <v>0.71179334385087711</v>
      </c>
      <c r="L8018">
        <v>0.7346350423240362</v>
      </c>
      <c r="M8018">
        <v>0.53876196568724466</v>
      </c>
      <c r="N8018" s="44">
        <v>0.57855233416005503</v>
      </c>
      <c r="O8018" s="161">
        <f t="shared" si="1251"/>
        <v>6000000</v>
      </c>
      <c r="P8018" s="162">
        <f t="shared" si="1252"/>
        <v>189.40338266074639</v>
      </c>
      <c r="Q8018" s="162">
        <f t="shared" si="1253"/>
        <v>136.94630442344433</v>
      </c>
      <c r="R8018" s="163">
        <f t="shared" si="1254"/>
        <v>1</v>
      </c>
      <c r="S8018" s="161">
        <f t="shared" si="1255"/>
        <v>7000000</v>
      </c>
      <c r="T8018" s="162">
        <f t="shared" si="1256"/>
        <v>193.13446088691546</v>
      </c>
      <c r="U8018" s="162">
        <f t="shared" si="1257"/>
        <v>125.97315221172217</v>
      </c>
      <c r="V8018" s="163">
        <f t="shared" si="1258"/>
        <v>1</v>
      </c>
      <c r="W8018" s="164">
        <f t="shared" si="1259"/>
        <v>264742469.42381233</v>
      </c>
      <c r="X8018" s="164">
        <f t="shared" si="1260"/>
        <v>320129160.72635305</v>
      </c>
    </row>
    <row r="8019" spans="10:24" x14ac:dyDescent="0.25">
      <c r="J8019">
        <v>8016</v>
      </c>
      <c r="K8019" s="43">
        <v>0.53687692460781977</v>
      </c>
      <c r="L8019">
        <v>0.98133294918719771</v>
      </c>
      <c r="M8019">
        <v>0.44384979153415038</v>
      </c>
      <c r="N8019" s="44">
        <v>0.7268082138044869</v>
      </c>
      <c r="O8019" s="161">
        <f t="shared" si="1251"/>
        <v>5000000</v>
      </c>
      <c r="P8019" s="162">
        <f t="shared" si="1252"/>
        <v>211.23137433519159</v>
      </c>
      <c r="Q8019" s="162">
        <f t="shared" si="1253"/>
        <v>132.17568700031356</v>
      </c>
      <c r="R8019" s="163">
        <f t="shared" si="1254"/>
        <v>1</v>
      </c>
      <c r="S8019" s="161">
        <f t="shared" si="1255"/>
        <v>6000000</v>
      </c>
      <c r="T8019" s="162">
        <f t="shared" si="1256"/>
        <v>200.41045811173052</v>
      </c>
      <c r="U8019" s="162">
        <f t="shared" si="1257"/>
        <v>123.58784350015678</v>
      </c>
      <c r="V8019" s="163">
        <f t="shared" si="1258"/>
        <v>1</v>
      </c>
      <c r="W8019" s="164">
        <f t="shared" si="1259"/>
        <v>345278436.67439014</v>
      </c>
      <c r="X8019" s="164">
        <f t="shared" si="1260"/>
        <v>310935687.66944242</v>
      </c>
    </row>
    <row r="8020" spans="10:24" x14ac:dyDescent="0.25">
      <c r="J8020">
        <v>8017</v>
      </c>
      <c r="K8020" s="43">
        <v>0.42602643440289378</v>
      </c>
      <c r="L8020">
        <v>0.83140005341168521</v>
      </c>
      <c r="M8020">
        <v>8.5383106358116412E-2</v>
      </c>
      <c r="N8020" s="44">
        <v>0.13641880783030003</v>
      </c>
      <c r="O8020" s="161">
        <f t="shared" si="1251"/>
        <v>5000000</v>
      </c>
      <c r="P8020" s="162">
        <f t="shared" si="1252"/>
        <v>194.39568860902745</v>
      </c>
      <c r="Q8020" s="162">
        <f t="shared" si="1253"/>
        <v>107.60508056302932</v>
      </c>
      <c r="R8020" s="163">
        <f t="shared" si="1254"/>
        <v>1</v>
      </c>
      <c r="S8020" s="161">
        <f t="shared" si="1255"/>
        <v>6000000</v>
      </c>
      <c r="T8020" s="162">
        <f t="shared" si="1256"/>
        <v>194.79856286967581</v>
      </c>
      <c r="U8020" s="162">
        <f t="shared" si="1257"/>
        <v>111.30254028151465</v>
      </c>
      <c r="V8020" s="163">
        <f t="shared" si="1258"/>
        <v>0.9</v>
      </c>
      <c r="W8020" s="164">
        <f t="shared" si="1259"/>
        <v>383953040.22999066</v>
      </c>
      <c r="X8020" s="164">
        <f t="shared" si="1260"/>
        <v>300878521.97607023</v>
      </c>
    </row>
    <row r="8021" spans="10:24" x14ac:dyDescent="0.25">
      <c r="J8021">
        <v>8018</v>
      </c>
      <c r="K8021" s="43">
        <v>0.18272148841976155</v>
      </c>
      <c r="L8021">
        <v>0.29301483459504118</v>
      </c>
      <c r="M8021">
        <v>0.31038686301315288</v>
      </c>
      <c r="N8021" s="44">
        <v>0.62883826825885791</v>
      </c>
      <c r="O8021" s="161">
        <f t="shared" si="1251"/>
        <v>2000000</v>
      </c>
      <c r="P8021" s="162">
        <f t="shared" si="1252"/>
        <v>171.83102211971891</v>
      </c>
      <c r="Q8021" s="162">
        <f t="shared" si="1253"/>
        <v>125.10491850967828</v>
      </c>
      <c r="R8021" s="163">
        <f t="shared" si="1254"/>
        <v>1</v>
      </c>
      <c r="S8021" s="161">
        <f t="shared" si="1255"/>
        <v>5000000</v>
      </c>
      <c r="T8021" s="162">
        <f t="shared" si="1256"/>
        <v>187.27700737323963</v>
      </c>
      <c r="U8021" s="162">
        <f t="shared" si="1257"/>
        <v>120.05245925483914</v>
      </c>
      <c r="V8021" s="163">
        <f t="shared" si="1258"/>
        <v>1</v>
      </c>
      <c r="W8021" s="164">
        <f t="shared" si="1259"/>
        <v>43452207.220081255</v>
      </c>
      <c r="X8021" s="164">
        <f t="shared" si="1260"/>
        <v>186122740.59200245</v>
      </c>
    </row>
    <row r="8022" spans="10:24" x14ac:dyDescent="0.25">
      <c r="J8022">
        <v>8019</v>
      </c>
      <c r="K8022" s="43">
        <v>7.3403785074791617E-2</v>
      </c>
      <c r="L8022">
        <v>9.9451680782360663E-2</v>
      </c>
      <c r="M8022">
        <v>0.80891983270833245</v>
      </c>
      <c r="N8022" s="44">
        <v>0.29024228070329883</v>
      </c>
      <c r="O8022" s="161">
        <f t="shared" si="1251"/>
        <v>2000000</v>
      </c>
      <c r="P8022" s="162">
        <f t="shared" si="1252"/>
        <v>160.72976702806483</v>
      </c>
      <c r="Q8022" s="162">
        <f t="shared" si="1253"/>
        <v>152.47845462675775</v>
      </c>
      <c r="R8022" s="163">
        <f t="shared" si="1254"/>
        <v>1</v>
      </c>
      <c r="S8022" s="161">
        <f t="shared" si="1255"/>
        <v>2000000</v>
      </c>
      <c r="T8022" s="162">
        <f t="shared" si="1256"/>
        <v>183.57658900935493</v>
      </c>
      <c r="U8022" s="162">
        <f t="shared" si="1257"/>
        <v>133.73922731337888</v>
      </c>
      <c r="V8022" s="163">
        <f t="shared" si="1258"/>
        <v>1</v>
      </c>
      <c r="W8022" s="164">
        <f t="shared" si="1259"/>
        <v>-33497375.197385848</v>
      </c>
      <c r="X8022" s="164">
        <f t="shared" si="1260"/>
        <v>-50325276.608047888</v>
      </c>
    </row>
    <row r="8023" spans="10:24" x14ac:dyDescent="0.25">
      <c r="J8023">
        <v>8020</v>
      </c>
      <c r="K8023" s="43">
        <v>0.96425570148597295</v>
      </c>
      <c r="L8023">
        <v>0.57395229713948781</v>
      </c>
      <c r="M8023">
        <v>5.1797567330350014E-2</v>
      </c>
      <c r="N8023" s="44">
        <v>0.39153222471953852</v>
      </c>
      <c r="O8023" s="161">
        <f t="shared" si="1251"/>
        <v>9000000</v>
      </c>
      <c r="P8023" s="162">
        <f t="shared" si="1252"/>
        <v>182.79668265976167</v>
      </c>
      <c r="Q8023" s="162">
        <f t="shared" si="1253"/>
        <v>102.44662423742722</v>
      </c>
      <c r="R8023" s="163">
        <f t="shared" si="1254"/>
        <v>1</v>
      </c>
      <c r="S8023" s="161">
        <f t="shared" si="1255"/>
        <v>9000000</v>
      </c>
      <c r="T8023" s="162">
        <f t="shared" si="1256"/>
        <v>190.93222755325388</v>
      </c>
      <c r="U8023" s="162">
        <f t="shared" si="1257"/>
        <v>108.72331211871361</v>
      </c>
      <c r="V8023" s="163">
        <f t="shared" si="1258"/>
        <v>1</v>
      </c>
      <c r="W8023" s="164">
        <f t="shared" si="1259"/>
        <v>673150525.80101013</v>
      </c>
      <c r="X8023" s="164">
        <f t="shared" si="1260"/>
        <v>589880238.91086245</v>
      </c>
    </row>
    <row r="8024" spans="10:24" x14ac:dyDescent="0.25">
      <c r="J8024">
        <v>8021</v>
      </c>
      <c r="K8024" s="43">
        <v>0.95708976533972234</v>
      </c>
      <c r="L8024">
        <v>0.68908407251682824</v>
      </c>
      <c r="M8024">
        <v>0.15679546384637699</v>
      </c>
      <c r="N8024" s="44">
        <v>0.82080523759805279</v>
      </c>
      <c r="O8024" s="161">
        <f t="shared" si="1251"/>
        <v>9000000</v>
      </c>
      <c r="P8024" s="162">
        <f t="shared" si="1252"/>
        <v>187.39883700142653</v>
      </c>
      <c r="Q8024" s="162">
        <f t="shared" si="1253"/>
        <v>114.84568441748883</v>
      </c>
      <c r="R8024" s="163">
        <f t="shared" si="1254"/>
        <v>1</v>
      </c>
      <c r="S8024" s="161">
        <f t="shared" si="1255"/>
        <v>9000000</v>
      </c>
      <c r="T8024" s="162">
        <f t="shared" si="1256"/>
        <v>192.46627900047551</v>
      </c>
      <c r="U8024" s="162">
        <f t="shared" si="1257"/>
        <v>114.92284220874441</v>
      </c>
      <c r="V8024" s="163">
        <f t="shared" si="1258"/>
        <v>1</v>
      </c>
      <c r="W8024" s="164">
        <f t="shared" si="1259"/>
        <v>602978373.25543928</v>
      </c>
      <c r="X8024" s="164">
        <f t="shared" si="1260"/>
        <v>547890931.12557983</v>
      </c>
    </row>
    <row r="8025" spans="10:24" x14ac:dyDescent="0.25">
      <c r="J8025">
        <v>8022</v>
      </c>
      <c r="K8025" s="43">
        <v>0.38525493927473886</v>
      </c>
      <c r="L8025">
        <v>0.47353926539827462</v>
      </c>
      <c r="M8025">
        <v>0.64117937445125495</v>
      </c>
      <c r="N8025" s="44">
        <v>0.79497959997536138</v>
      </c>
      <c r="O8025" s="161">
        <f t="shared" si="1251"/>
        <v>5000000</v>
      </c>
      <c r="P8025" s="162">
        <f t="shared" si="1252"/>
        <v>179.00436100828369</v>
      </c>
      <c r="Q8025" s="162">
        <f t="shared" si="1253"/>
        <v>142.23225993382519</v>
      </c>
      <c r="R8025" s="163">
        <f t="shared" si="1254"/>
        <v>1</v>
      </c>
      <c r="S8025" s="161">
        <f t="shared" si="1255"/>
        <v>6000000</v>
      </c>
      <c r="T8025" s="162">
        <f t="shared" si="1256"/>
        <v>189.66812033609457</v>
      </c>
      <c r="U8025" s="162">
        <f t="shared" si="1257"/>
        <v>128.61612996691258</v>
      </c>
      <c r="V8025" s="163">
        <f t="shared" si="1258"/>
        <v>1</v>
      </c>
      <c r="W8025" s="164">
        <f t="shared" si="1259"/>
        <v>133860505.37229252</v>
      </c>
      <c r="X8025" s="164">
        <f t="shared" si="1260"/>
        <v>216311942.21509194</v>
      </c>
    </row>
    <row r="8026" spans="10:24" x14ac:dyDescent="0.25">
      <c r="J8026">
        <v>8023</v>
      </c>
      <c r="K8026" s="43">
        <v>0.98219252402292079</v>
      </c>
      <c r="L8026">
        <v>0.78702965859903495</v>
      </c>
      <c r="M8026">
        <v>4.8809245741541107E-2</v>
      </c>
      <c r="N8026" s="44">
        <v>0.4501457349355491</v>
      </c>
      <c r="O8026" s="161">
        <f t="shared" si="1251"/>
        <v>9000000</v>
      </c>
      <c r="P8026" s="162">
        <f t="shared" si="1252"/>
        <v>191.9423576930165</v>
      </c>
      <c r="Q8026" s="162">
        <f t="shared" si="1253"/>
        <v>101.8697910886724</v>
      </c>
      <c r="R8026" s="163">
        <f t="shared" si="1254"/>
        <v>1</v>
      </c>
      <c r="S8026" s="161">
        <f t="shared" si="1255"/>
        <v>9000000</v>
      </c>
      <c r="T8026" s="162">
        <f t="shared" si="1256"/>
        <v>193.98078589767218</v>
      </c>
      <c r="U8026" s="162">
        <f t="shared" si="1257"/>
        <v>108.4348955443362</v>
      </c>
      <c r="V8026" s="163">
        <f t="shared" si="1258"/>
        <v>1</v>
      </c>
      <c r="W8026" s="164">
        <f t="shared" si="1259"/>
        <v>760653099.43909693</v>
      </c>
      <c r="X8026" s="164">
        <f t="shared" si="1260"/>
        <v>619913013.18002379</v>
      </c>
    </row>
    <row r="8027" spans="10:24" x14ac:dyDescent="0.25">
      <c r="J8027">
        <v>8024</v>
      </c>
      <c r="K8027" s="43">
        <v>0.97553072543745023</v>
      </c>
      <c r="L8027">
        <v>8.6523307008132821E-2</v>
      </c>
      <c r="M8027">
        <v>0.91389875060266279</v>
      </c>
      <c r="N8027" s="44">
        <v>3.6814155623255518E-2</v>
      </c>
      <c r="O8027" s="161">
        <f t="shared" si="1251"/>
        <v>9000000</v>
      </c>
      <c r="P8027" s="162">
        <f t="shared" si="1252"/>
        <v>159.56280771862774</v>
      </c>
      <c r="Q8027" s="162">
        <f t="shared" si="1253"/>
        <v>162.30321709186674</v>
      </c>
      <c r="R8027" s="163">
        <f t="shared" si="1254"/>
        <v>1</v>
      </c>
      <c r="S8027" s="161">
        <f t="shared" si="1255"/>
        <v>9000000</v>
      </c>
      <c r="T8027" s="162">
        <f t="shared" si="1256"/>
        <v>183.1876025728759</v>
      </c>
      <c r="U8027" s="162">
        <f t="shared" si="1257"/>
        <v>138.65160854593336</v>
      </c>
      <c r="V8027" s="163">
        <f t="shared" si="1258"/>
        <v>0.9</v>
      </c>
      <c r="W8027" s="164">
        <f t="shared" si="1259"/>
        <v>-74663684.359151036</v>
      </c>
      <c r="X8027" s="164">
        <f t="shared" si="1260"/>
        <v>210741551.61823463</v>
      </c>
    </row>
    <row r="8028" spans="10:24" x14ac:dyDescent="0.25">
      <c r="J8028">
        <v>8025</v>
      </c>
      <c r="K8028" s="43">
        <v>0.69333560738206412</v>
      </c>
      <c r="L8028">
        <v>0.68422521498783839</v>
      </c>
      <c r="M8028">
        <v>0.94226950988283464</v>
      </c>
      <c r="N8028" s="44">
        <v>0.61918651964714799</v>
      </c>
      <c r="O8028" s="161">
        <f t="shared" si="1251"/>
        <v>6000000</v>
      </c>
      <c r="P8028" s="162">
        <f t="shared" si="1252"/>
        <v>187.19320437762971</v>
      </c>
      <c r="Q8028" s="162">
        <f t="shared" si="1253"/>
        <v>166.48229006090909</v>
      </c>
      <c r="R8028" s="163">
        <f t="shared" si="1254"/>
        <v>1</v>
      </c>
      <c r="S8028" s="161">
        <f t="shared" si="1255"/>
        <v>7000000</v>
      </c>
      <c r="T8028" s="162">
        <f t="shared" si="1256"/>
        <v>192.39773479254325</v>
      </c>
      <c r="U8028" s="162">
        <f t="shared" si="1257"/>
        <v>140.74114503045456</v>
      </c>
      <c r="V8028" s="163">
        <f t="shared" si="1258"/>
        <v>1</v>
      </c>
      <c r="W8028" s="164">
        <f t="shared" si="1259"/>
        <v>74265485.900323704</v>
      </c>
      <c r="X8028" s="164">
        <f t="shared" si="1260"/>
        <v>211596128.33462077</v>
      </c>
    </row>
    <row r="8029" spans="10:24" x14ac:dyDescent="0.25">
      <c r="J8029">
        <v>8026</v>
      </c>
      <c r="K8029" s="43">
        <v>0.7072822472986906</v>
      </c>
      <c r="L8029">
        <v>0.64906585045498699</v>
      </c>
      <c r="M8029">
        <v>8.4641452965050212E-2</v>
      </c>
      <c r="N8029" s="44">
        <v>0.83119487464231534</v>
      </c>
      <c r="O8029" s="161">
        <f t="shared" si="1251"/>
        <v>6000000</v>
      </c>
      <c r="P8029" s="162">
        <f t="shared" si="1252"/>
        <v>185.74199519363711</v>
      </c>
      <c r="Q8029" s="162">
        <f t="shared" si="1253"/>
        <v>107.50976763894644</v>
      </c>
      <c r="R8029" s="163">
        <f t="shared" si="1254"/>
        <v>1</v>
      </c>
      <c r="S8029" s="161">
        <f t="shared" si="1255"/>
        <v>7000000</v>
      </c>
      <c r="T8029" s="162">
        <f t="shared" si="1256"/>
        <v>191.91399839787903</v>
      </c>
      <c r="U8029" s="162">
        <f t="shared" si="1257"/>
        <v>111.25488381947322</v>
      </c>
      <c r="V8029" s="163">
        <f t="shared" si="1258"/>
        <v>1</v>
      </c>
      <c r="W8029" s="164">
        <f t="shared" si="1259"/>
        <v>419393365.32814401</v>
      </c>
      <c r="X8029" s="164">
        <f t="shared" si="1260"/>
        <v>414613802.04884064</v>
      </c>
    </row>
    <row r="8030" spans="10:24" x14ac:dyDescent="0.25">
      <c r="J8030">
        <v>8027</v>
      </c>
      <c r="K8030" s="43">
        <v>0.4205606108366915</v>
      </c>
      <c r="L8030">
        <v>0.12299128859160036</v>
      </c>
      <c r="M8030">
        <v>0.11205388768164004</v>
      </c>
      <c r="N8030" s="44">
        <v>0.15618390350023736</v>
      </c>
      <c r="O8030" s="161">
        <f t="shared" si="1251"/>
        <v>5000000</v>
      </c>
      <c r="P8030" s="162">
        <f t="shared" si="1252"/>
        <v>162.59755975644592</v>
      </c>
      <c r="Q8030" s="162">
        <f t="shared" si="1253"/>
        <v>110.68644878478239</v>
      </c>
      <c r="R8030" s="163">
        <f t="shared" si="1254"/>
        <v>1</v>
      </c>
      <c r="S8030" s="161">
        <f t="shared" si="1255"/>
        <v>6000000</v>
      </c>
      <c r="T8030" s="162">
        <f t="shared" si="1256"/>
        <v>184.19918658548198</v>
      </c>
      <c r="U8030" s="162">
        <f t="shared" si="1257"/>
        <v>112.84322439239119</v>
      </c>
      <c r="V8030" s="163">
        <f t="shared" si="1258"/>
        <v>0.9</v>
      </c>
      <c r="W8030" s="164">
        <f t="shared" si="1259"/>
        <v>209555554.85831767</v>
      </c>
      <c r="X8030" s="164">
        <f t="shared" si="1260"/>
        <v>235322195.84269023</v>
      </c>
    </row>
    <row r="8031" spans="10:24" x14ac:dyDescent="0.25">
      <c r="J8031">
        <v>8028</v>
      </c>
      <c r="K8031" s="43">
        <v>0.4952479118482559</v>
      </c>
      <c r="L8031">
        <v>0.66933122845963122</v>
      </c>
      <c r="M8031">
        <v>0.3986898403410456</v>
      </c>
      <c r="N8031" s="44">
        <v>0.29399753003521378</v>
      </c>
      <c r="O8031" s="161">
        <f t="shared" si="1251"/>
        <v>5000000</v>
      </c>
      <c r="P8031" s="162">
        <f t="shared" si="1252"/>
        <v>186.57100856667779</v>
      </c>
      <c r="Q8031" s="162">
        <f t="shared" si="1253"/>
        <v>129.86520492122071</v>
      </c>
      <c r="R8031" s="163">
        <f t="shared" si="1254"/>
        <v>1</v>
      </c>
      <c r="S8031" s="161">
        <f t="shared" si="1255"/>
        <v>6000000</v>
      </c>
      <c r="T8031" s="162">
        <f t="shared" si="1256"/>
        <v>192.19033618889259</v>
      </c>
      <c r="U8031" s="162">
        <f t="shared" si="1257"/>
        <v>122.43260246061035</v>
      </c>
      <c r="V8031" s="163">
        <f t="shared" si="1258"/>
        <v>1</v>
      </c>
      <c r="W8031" s="164">
        <f t="shared" si="1259"/>
        <v>233529018.22728539</v>
      </c>
      <c r="X8031" s="164">
        <f t="shared" si="1260"/>
        <v>268546402.3696934</v>
      </c>
    </row>
    <row r="8032" spans="10:24" x14ac:dyDescent="0.25">
      <c r="J8032">
        <v>8029</v>
      </c>
      <c r="K8032" s="43">
        <v>0.3483285544531215</v>
      </c>
      <c r="L8032">
        <v>4.1796295859507504E-2</v>
      </c>
      <c r="M8032">
        <v>0.70342072606258865</v>
      </c>
      <c r="N8032" s="44">
        <v>0.52367741710404758</v>
      </c>
      <c r="O8032" s="161">
        <f t="shared" si="1251"/>
        <v>5000000</v>
      </c>
      <c r="P8032" s="162">
        <f t="shared" si="1252"/>
        <v>154.04683567012668</v>
      </c>
      <c r="Q8032" s="162">
        <f t="shared" si="1253"/>
        <v>145.68529004994733</v>
      </c>
      <c r="R8032" s="163">
        <f t="shared" si="1254"/>
        <v>1</v>
      </c>
      <c r="S8032" s="161">
        <f t="shared" si="1255"/>
        <v>6000000</v>
      </c>
      <c r="T8032" s="162">
        <f t="shared" si="1256"/>
        <v>181.34894522337555</v>
      </c>
      <c r="U8032" s="162">
        <f t="shared" si="1257"/>
        <v>130.34264502497368</v>
      </c>
      <c r="V8032" s="163">
        <f t="shared" si="1258"/>
        <v>1</v>
      </c>
      <c r="W8032" s="164">
        <f t="shared" si="1259"/>
        <v>-8192271.8991032168</v>
      </c>
      <c r="X8032" s="164">
        <f t="shared" si="1260"/>
        <v>156037801.19041127</v>
      </c>
    </row>
    <row r="8033" spans="10:24" x14ac:dyDescent="0.25">
      <c r="J8033">
        <v>8030</v>
      </c>
      <c r="K8033" s="43">
        <v>0.2829524941627567</v>
      </c>
      <c r="L8033">
        <v>0.90892666252807108</v>
      </c>
      <c r="M8033">
        <v>0.25012980739888468</v>
      </c>
      <c r="N8033" s="44">
        <v>0.26405402369743225</v>
      </c>
      <c r="O8033" s="161">
        <f t="shared" si="1251"/>
        <v>2000000</v>
      </c>
      <c r="P8033" s="162">
        <f t="shared" si="1252"/>
        <v>200.01261748152851</v>
      </c>
      <c r="Q8033" s="162">
        <f t="shared" si="1253"/>
        <v>121.51837359846598</v>
      </c>
      <c r="R8033" s="163">
        <f t="shared" si="1254"/>
        <v>1</v>
      </c>
      <c r="S8033" s="161">
        <f t="shared" si="1255"/>
        <v>5000000</v>
      </c>
      <c r="T8033" s="162">
        <f t="shared" si="1256"/>
        <v>196.67087249384284</v>
      </c>
      <c r="U8033" s="162">
        <f t="shared" si="1257"/>
        <v>118.25918679923299</v>
      </c>
      <c r="V8033" s="163">
        <f t="shared" si="1258"/>
        <v>1</v>
      </c>
      <c r="W8033" s="164">
        <f t="shared" si="1259"/>
        <v>106988487.76612505</v>
      </c>
      <c r="X8033" s="164">
        <f t="shared" si="1260"/>
        <v>242058428.47304922</v>
      </c>
    </row>
    <row r="8034" spans="10:24" x14ac:dyDescent="0.25">
      <c r="J8034">
        <v>8031</v>
      </c>
      <c r="K8034" s="43">
        <v>0.28331021331977113</v>
      </c>
      <c r="L8034">
        <v>0.72640563414400228</v>
      </c>
      <c r="M8034">
        <v>0.40150897762698279</v>
      </c>
      <c r="N8034" s="44">
        <v>0.39465994757821787</v>
      </c>
      <c r="O8034" s="161">
        <f t="shared" si="1251"/>
        <v>2000000</v>
      </c>
      <c r="P8034" s="162">
        <f t="shared" si="1252"/>
        <v>189.02967112783548</v>
      </c>
      <c r="Q8034" s="162">
        <f t="shared" si="1253"/>
        <v>130.01113556186826</v>
      </c>
      <c r="R8034" s="163">
        <f t="shared" si="1254"/>
        <v>1</v>
      </c>
      <c r="S8034" s="161">
        <f t="shared" si="1255"/>
        <v>5000000</v>
      </c>
      <c r="T8034" s="162">
        <f t="shared" si="1256"/>
        <v>193.00989037594516</v>
      </c>
      <c r="U8034" s="162">
        <f t="shared" si="1257"/>
        <v>122.50556778093413</v>
      </c>
      <c r="V8034" s="163">
        <f t="shared" si="1258"/>
        <v>1</v>
      </c>
      <c r="W8034" s="164">
        <f t="shared" si="1259"/>
        <v>68037071.131934449</v>
      </c>
      <c r="X8034" s="164">
        <f t="shared" si="1260"/>
        <v>202521612.97505516</v>
      </c>
    </row>
    <row r="8035" spans="10:24" x14ac:dyDescent="0.25">
      <c r="J8035">
        <v>8032</v>
      </c>
      <c r="K8035" s="43">
        <v>0.30894450588461531</v>
      </c>
      <c r="L8035">
        <v>0.35246143311214673</v>
      </c>
      <c r="M8035">
        <v>0.96513877823505889</v>
      </c>
      <c r="N8035" s="44">
        <v>0.27784044052842438</v>
      </c>
      <c r="O8035" s="161">
        <f t="shared" si="1251"/>
        <v>5000000</v>
      </c>
      <c r="P8035" s="162">
        <f t="shared" si="1252"/>
        <v>174.31974666597679</v>
      </c>
      <c r="Q8035" s="162">
        <f t="shared" si="1253"/>
        <v>171.27419236278357</v>
      </c>
      <c r="R8035" s="163">
        <f t="shared" si="1254"/>
        <v>1</v>
      </c>
      <c r="S8035" s="161">
        <f t="shared" si="1255"/>
        <v>6000000</v>
      </c>
      <c r="T8035" s="162">
        <f t="shared" si="1256"/>
        <v>188.10658222199226</v>
      </c>
      <c r="U8035" s="162">
        <f t="shared" si="1257"/>
        <v>143.13709618139177</v>
      </c>
      <c r="V8035" s="163">
        <f t="shared" si="1258"/>
        <v>1</v>
      </c>
      <c r="W8035" s="164">
        <f t="shared" si="1259"/>
        <v>-34772228.48403386</v>
      </c>
      <c r="X8035" s="164">
        <f t="shared" si="1260"/>
        <v>119816916.24360293</v>
      </c>
    </row>
    <row r="8036" spans="10:24" x14ac:dyDescent="0.25">
      <c r="J8036">
        <v>8033</v>
      </c>
      <c r="K8036" s="43">
        <v>0.66355706931889025</v>
      </c>
      <c r="L8036">
        <v>0.81147136436541112</v>
      </c>
      <c r="M8036">
        <v>0.62533400449039211</v>
      </c>
      <c r="N8036" s="44">
        <v>0.34899547257721919</v>
      </c>
      <c r="O8036" s="161">
        <f t="shared" si="1251"/>
        <v>6000000</v>
      </c>
      <c r="P8036" s="162">
        <f t="shared" si="1252"/>
        <v>193.24997022067345</v>
      </c>
      <c r="Q8036" s="162">
        <f t="shared" si="1253"/>
        <v>141.39040624581736</v>
      </c>
      <c r="R8036" s="163">
        <f t="shared" si="1254"/>
        <v>1</v>
      </c>
      <c r="S8036" s="161">
        <f t="shared" si="1255"/>
        <v>7000000</v>
      </c>
      <c r="T8036" s="162">
        <f t="shared" si="1256"/>
        <v>194.41665674022448</v>
      </c>
      <c r="U8036" s="162">
        <f t="shared" si="1257"/>
        <v>128.19520312290868</v>
      </c>
      <c r="V8036" s="163">
        <f t="shared" si="1258"/>
        <v>1</v>
      </c>
      <c r="W8036" s="164">
        <f t="shared" si="1259"/>
        <v>261157383.84913653</v>
      </c>
      <c r="X8036" s="164">
        <f t="shared" si="1260"/>
        <v>313550175.32121062</v>
      </c>
    </row>
    <row r="8037" spans="10:24" x14ac:dyDescent="0.25">
      <c r="J8037">
        <v>8034</v>
      </c>
      <c r="K8037" s="43">
        <v>0.76170131298712218</v>
      </c>
      <c r="L8037">
        <v>0.40523720710456335</v>
      </c>
      <c r="M8037">
        <v>0.59466456870459572</v>
      </c>
      <c r="N8037" s="44">
        <v>0.73597305964029724</v>
      </c>
      <c r="O8037" s="161">
        <f t="shared" si="1251"/>
        <v>7000000</v>
      </c>
      <c r="P8037" s="162">
        <f t="shared" si="1252"/>
        <v>176.40278924554354</v>
      </c>
      <c r="Q8037" s="162">
        <f t="shared" si="1253"/>
        <v>139.79121327550169</v>
      </c>
      <c r="R8037" s="163">
        <f t="shared" si="1254"/>
        <v>1</v>
      </c>
      <c r="S8037" s="161">
        <f t="shared" si="1255"/>
        <v>7000000</v>
      </c>
      <c r="T8037" s="162">
        <f t="shared" si="1256"/>
        <v>188.80092974851451</v>
      </c>
      <c r="U8037" s="162">
        <f t="shared" si="1257"/>
        <v>127.39560663775084</v>
      </c>
      <c r="V8037" s="163">
        <f t="shared" si="1258"/>
        <v>1</v>
      </c>
      <c r="W8037" s="164">
        <f t="shared" si="1259"/>
        <v>206281031.79029298</v>
      </c>
      <c r="X8037" s="164">
        <f t="shared" si="1260"/>
        <v>279837261.77534562</v>
      </c>
    </row>
    <row r="8038" spans="10:24" x14ac:dyDescent="0.25">
      <c r="J8038">
        <v>8035</v>
      </c>
      <c r="K8038" s="43">
        <v>0.21824387255163591</v>
      </c>
      <c r="L8038">
        <v>0.18428408682445052</v>
      </c>
      <c r="M8038">
        <v>0.91099427018640466</v>
      </c>
      <c r="N8038" s="44">
        <v>0.50657711858669519</v>
      </c>
      <c r="O8038" s="161">
        <f t="shared" si="1251"/>
        <v>2000000</v>
      </c>
      <c r="P8038" s="162">
        <f t="shared" si="1252"/>
        <v>166.51262058226658</v>
      </c>
      <c r="Q8038" s="162">
        <f t="shared" si="1253"/>
        <v>161.93806096794526</v>
      </c>
      <c r="R8038" s="163">
        <f t="shared" si="1254"/>
        <v>1</v>
      </c>
      <c r="S8038" s="161">
        <f t="shared" si="1255"/>
        <v>5000000</v>
      </c>
      <c r="T8038" s="162">
        <f t="shared" si="1256"/>
        <v>185.50420686075552</v>
      </c>
      <c r="U8038" s="162">
        <f t="shared" si="1257"/>
        <v>138.46903048397263</v>
      </c>
      <c r="V8038" s="163">
        <f t="shared" si="1258"/>
        <v>1</v>
      </c>
      <c r="W8038" s="164">
        <f t="shared" si="1259"/>
        <v>-40850880.771357365</v>
      </c>
      <c r="X8038" s="164">
        <f t="shared" si="1260"/>
        <v>85175881.883914441</v>
      </c>
    </row>
    <row r="8039" spans="10:24" x14ac:dyDescent="0.25">
      <c r="J8039">
        <v>8036</v>
      </c>
      <c r="K8039" s="43">
        <v>0.9917099917129395</v>
      </c>
      <c r="L8039">
        <v>0.61477613331623104</v>
      </c>
      <c r="M8039">
        <v>0.59891268816003118</v>
      </c>
      <c r="N8039" s="44">
        <v>0.5851618916442316</v>
      </c>
      <c r="O8039" s="161">
        <f t="shared" si="1251"/>
        <v>9000000</v>
      </c>
      <c r="P8039" s="162">
        <f t="shared" si="1252"/>
        <v>184.3768393707465</v>
      </c>
      <c r="Q8039" s="162">
        <f t="shared" si="1253"/>
        <v>140.01067459384242</v>
      </c>
      <c r="R8039" s="163">
        <f t="shared" si="1254"/>
        <v>1</v>
      </c>
      <c r="S8039" s="161">
        <f t="shared" si="1255"/>
        <v>9000000</v>
      </c>
      <c r="T8039" s="162">
        <f t="shared" si="1256"/>
        <v>191.4589464569155</v>
      </c>
      <c r="U8039" s="162">
        <f t="shared" si="1257"/>
        <v>127.50533729692121</v>
      </c>
      <c r="V8039" s="163">
        <f t="shared" si="1258"/>
        <v>1</v>
      </c>
      <c r="W8039" s="164">
        <f t="shared" si="1259"/>
        <v>349295482.99213666</v>
      </c>
      <c r="X8039" s="164">
        <f t="shared" si="1260"/>
        <v>425582482.43994856</v>
      </c>
    </row>
    <row r="8040" spans="10:24" x14ac:dyDescent="0.25">
      <c r="J8040">
        <v>8037</v>
      </c>
      <c r="K8040" s="43">
        <v>0.20258770825794015</v>
      </c>
      <c r="L8040">
        <v>0.73034897965802625</v>
      </c>
      <c r="M8040">
        <v>0.11660470370421772</v>
      </c>
      <c r="N8040" s="44">
        <v>0.30862960474953349</v>
      </c>
      <c r="O8040" s="161">
        <f t="shared" si="1251"/>
        <v>2000000</v>
      </c>
      <c r="P8040" s="162">
        <f t="shared" si="1252"/>
        <v>189.20803173325541</v>
      </c>
      <c r="Q8040" s="162">
        <f t="shared" si="1253"/>
        <v>111.15735571701549</v>
      </c>
      <c r="R8040" s="163">
        <f t="shared" si="1254"/>
        <v>1</v>
      </c>
      <c r="S8040" s="161">
        <f t="shared" si="1255"/>
        <v>5000000</v>
      </c>
      <c r="T8040" s="162">
        <f t="shared" si="1256"/>
        <v>193.06934391108513</v>
      </c>
      <c r="U8040" s="162">
        <f t="shared" si="1257"/>
        <v>113.07867785850775</v>
      </c>
      <c r="V8040" s="163">
        <f t="shared" si="1258"/>
        <v>1</v>
      </c>
      <c r="W8040" s="164">
        <f t="shared" si="1259"/>
        <v>106101352.03247985</v>
      </c>
      <c r="X8040" s="164">
        <f t="shared" si="1260"/>
        <v>249953330.26288688</v>
      </c>
    </row>
    <row r="8041" spans="10:24" x14ac:dyDescent="0.25">
      <c r="J8041">
        <v>8038</v>
      </c>
      <c r="K8041" s="43">
        <v>0.24813040803755149</v>
      </c>
      <c r="L8041">
        <v>0.53709319426229241</v>
      </c>
      <c r="M8041">
        <v>0.20767159042734906</v>
      </c>
      <c r="N8041" s="44">
        <v>0.61890506608229723</v>
      </c>
      <c r="O8041" s="161">
        <f t="shared" si="1251"/>
        <v>2000000</v>
      </c>
      <c r="P8041" s="162">
        <f t="shared" si="1252"/>
        <v>181.3966983670031</v>
      </c>
      <c r="Q8041" s="162">
        <f t="shared" si="1253"/>
        <v>118.7094624367263</v>
      </c>
      <c r="R8041" s="163">
        <f t="shared" si="1254"/>
        <v>1</v>
      </c>
      <c r="S8041" s="161">
        <f t="shared" si="1255"/>
        <v>5000000</v>
      </c>
      <c r="T8041" s="162">
        <f t="shared" si="1256"/>
        <v>190.46556612233437</v>
      </c>
      <c r="U8041" s="162">
        <f t="shared" si="1257"/>
        <v>116.85473121836316</v>
      </c>
      <c r="V8041" s="163">
        <f t="shared" si="1258"/>
        <v>1</v>
      </c>
      <c r="W8041" s="164">
        <f t="shared" si="1259"/>
        <v>75374471.860553592</v>
      </c>
      <c r="X8041" s="164">
        <f t="shared" si="1260"/>
        <v>218054174.51985604</v>
      </c>
    </row>
    <row r="8042" spans="10:24" x14ac:dyDescent="0.25">
      <c r="J8042">
        <v>8039</v>
      </c>
      <c r="K8042" s="43">
        <v>0.63723985993330923</v>
      </c>
      <c r="L8042">
        <v>0.66411887809674397</v>
      </c>
      <c r="M8042">
        <v>0.65201552666435203</v>
      </c>
      <c r="N8042" s="44">
        <v>0.81329694554933529</v>
      </c>
      <c r="O8042" s="161">
        <f t="shared" si="1251"/>
        <v>6000000</v>
      </c>
      <c r="P8042" s="162">
        <f t="shared" si="1252"/>
        <v>186.35596007569134</v>
      </c>
      <c r="Q8042" s="162">
        <f t="shared" si="1253"/>
        <v>142.81535414610678</v>
      </c>
      <c r="R8042" s="163">
        <f t="shared" si="1254"/>
        <v>1</v>
      </c>
      <c r="S8042" s="161">
        <f t="shared" si="1255"/>
        <v>7000000</v>
      </c>
      <c r="T8042" s="162">
        <f t="shared" si="1256"/>
        <v>192.11865335856379</v>
      </c>
      <c r="U8042" s="162">
        <f t="shared" si="1257"/>
        <v>128.90767707305338</v>
      </c>
      <c r="V8042" s="163">
        <f t="shared" si="1258"/>
        <v>1</v>
      </c>
      <c r="W8042" s="164">
        <f t="shared" si="1259"/>
        <v>211243635.57750735</v>
      </c>
      <c r="X8042" s="164">
        <f t="shared" si="1260"/>
        <v>292476833.99857289</v>
      </c>
    </row>
    <row r="8043" spans="10:24" x14ac:dyDescent="0.25">
      <c r="J8043">
        <v>8040</v>
      </c>
      <c r="K8043" s="43">
        <v>0.25688157754507468</v>
      </c>
      <c r="L8043">
        <v>0.90738364827095674</v>
      </c>
      <c r="M8043">
        <v>0.2835848349318314</v>
      </c>
      <c r="N8043" s="44">
        <v>0.55013759495839099</v>
      </c>
      <c r="O8043" s="161">
        <f t="shared" si="1251"/>
        <v>2000000</v>
      </c>
      <c r="P8043" s="162">
        <f t="shared" si="1252"/>
        <v>199.87221663524431</v>
      </c>
      <c r="Q8043" s="162">
        <f t="shared" si="1253"/>
        <v>123.55550345932519</v>
      </c>
      <c r="R8043" s="163">
        <f t="shared" si="1254"/>
        <v>1</v>
      </c>
      <c r="S8043" s="161">
        <f t="shared" si="1255"/>
        <v>5000000</v>
      </c>
      <c r="T8043" s="162">
        <f t="shared" si="1256"/>
        <v>196.62407221174811</v>
      </c>
      <c r="U8043" s="162">
        <f t="shared" si="1257"/>
        <v>119.2777517296626</v>
      </c>
      <c r="V8043" s="163">
        <f t="shared" si="1258"/>
        <v>1</v>
      </c>
      <c r="W8043" s="164">
        <f t="shared" si="1259"/>
        <v>102633426.35183823</v>
      </c>
      <c r="X8043" s="164">
        <f t="shared" si="1260"/>
        <v>236731602.41042757</v>
      </c>
    </row>
    <row r="8044" spans="10:24" x14ac:dyDescent="0.25">
      <c r="J8044">
        <v>8041</v>
      </c>
      <c r="K8044" s="43">
        <v>0.74403901171772246</v>
      </c>
      <c r="L8044">
        <v>0.40399190896794646</v>
      </c>
      <c r="M8044">
        <v>0.12103210894099892</v>
      </c>
      <c r="N8044" s="44">
        <v>0.5825609738709091</v>
      </c>
      <c r="O8044" s="161">
        <f t="shared" si="1251"/>
        <v>6000000</v>
      </c>
      <c r="P8044" s="162">
        <f t="shared" si="1252"/>
        <v>176.35458215358258</v>
      </c>
      <c r="Q8044" s="162">
        <f t="shared" si="1253"/>
        <v>111.60314308990914</v>
      </c>
      <c r="R8044" s="163">
        <f t="shared" si="1254"/>
        <v>1</v>
      </c>
      <c r="S8044" s="161">
        <f t="shared" si="1255"/>
        <v>7000000</v>
      </c>
      <c r="T8044" s="162">
        <f t="shared" si="1256"/>
        <v>188.78486071786085</v>
      </c>
      <c r="U8044" s="162">
        <f t="shared" si="1257"/>
        <v>113.30157154495457</v>
      </c>
      <c r="V8044" s="163">
        <f t="shared" si="1258"/>
        <v>1</v>
      </c>
      <c r="W8044" s="164">
        <f t="shared" si="1259"/>
        <v>338508634.38204068</v>
      </c>
      <c r="X8044" s="164">
        <f t="shared" si="1260"/>
        <v>378383024.21034396</v>
      </c>
    </row>
    <row r="8045" spans="10:24" x14ac:dyDescent="0.25">
      <c r="J8045">
        <v>8042</v>
      </c>
      <c r="K8045" s="43">
        <v>0.11133711675086089</v>
      </c>
      <c r="L8045">
        <v>0.61218815035719287</v>
      </c>
      <c r="M8045">
        <v>0.72028321144356855</v>
      </c>
      <c r="N8045" s="44">
        <v>0.78021355764129041</v>
      </c>
      <c r="O8045" s="161">
        <f t="shared" si="1251"/>
        <v>2000000</v>
      </c>
      <c r="P8045" s="162">
        <f t="shared" si="1252"/>
        <v>184.27540024655383</v>
      </c>
      <c r="Q8045" s="162">
        <f t="shared" si="1253"/>
        <v>146.67366088174018</v>
      </c>
      <c r="R8045" s="163">
        <f t="shared" si="1254"/>
        <v>1</v>
      </c>
      <c r="S8045" s="161">
        <f t="shared" si="1255"/>
        <v>2000000</v>
      </c>
      <c r="T8045" s="162">
        <f t="shared" si="1256"/>
        <v>191.42513341551793</v>
      </c>
      <c r="U8045" s="162">
        <f t="shared" si="1257"/>
        <v>130.8368304408701</v>
      </c>
      <c r="V8045" s="163">
        <f t="shared" si="1258"/>
        <v>1</v>
      </c>
      <c r="W8045" s="164">
        <f t="shared" si="1259"/>
        <v>25203478.729627311</v>
      </c>
      <c r="X8045" s="164">
        <f t="shared" si="1260"/>
        <v>-28823394.05070433</v>
      </c>
    </row>
    <row r="8046" spans="10:24" x14ac:dyDescent="0.25">
      <c r="J8046">
        <v>8043</v>
      </c>
      <c r="K8046" s="43">
        <v>0.2873837482236653</v>
      </c>
      <c r="L8046">
        <v>0.12857333092495671</v>
      </c>
      <c r="M8046">
        <v>0.9244866872979578</v>
      </c>
      <c r="N8046" s="44">
        <v>0.32793318380929637</v>
      </c>
      <c r="O8046" s="161">
        <f t="shared" si="1251"/>
        <v>2000000</v>
      </c>
      <c r="P8046" s="162">
        <f t="shared" si="1252"/>
        <v>163.00258547237266</v>
      </c>
      <c r="Q8046" s="162">
        <f t="shared" si="1253"/>
        <v>163.7182932712193</v>
      </c>
      <c r="R8046" s="163">
        <f t="shared" si="1254"/>
        <v>1</v>
      </c>
      <c r="S8046" s="161">
        <f t="shared" si="1255"/>
        <v>5000000</v>
      </c>
      <c r="T8046" s="162">
        <f t="shared" si="1256"/>
        <v>184.33419515745754</v>
      </c>
      <c r="U8046" s="162">
        <f t="shared" si="1257"/>
        <v>139.35914663560965</v>
      </c>
      <c r="V8046" s="163">
        <f t="shared" si="1258"/>
        <v>1</v>
      </c>
      <c r="W8046" s="164">
        <f t="shared" si="1259"/>
        <v>-51431415.597693272</v>
      </c>
      <c r="X8046" s="164">
        <f t="shared" si="1260"/>
        <v>74875242.609239489</v>
      </c>
    </row>
    <row r="8047" spans="10:24" x14ac:dyDescent="0.25">
      <c r="J8047">
        <v>8044</v>
      </c>
      <c r="K8047" s="43">
        <v>0.96205873822204291</v>
      </c>
      <c r="L8047">
        <v>0.95153681831997583</v>
      </c>
      <c r="M8047">
        <v>0.18406478028458606</v>
      </c>
      <c r="N8047" s="44">
        <v>0.21573384390625439</v>
      </c>
      <c r="O8047" s="161">
        <f t="shared" si="1251"/>
        <v>9000000</v>
      </c>
      <c r="P8047" s="162">
        <f t="shared" si="1252"/>
        <v>204.89911193920844</v>
      </c>
      <c r="Q8047" s="162">
        <f t="shared" si="1253"/>
        <v>117.00034988043747</v>
      </c>
      <c r="R8047" s="163">
        <f t="shared" si="1254"/>
        <v>1</v>
      </c>
      <c r="S8047" s="161">
        <f t="shared" si="1255"/>
        <v>9000000</v>
      </c>
      <c r="T8047" s="162">
        <f t="shared" si="1256"/>
        <v>198.29970397973614</v>
      </c>
      <c r="U8047" s="162">
        <f t="shared" si="1257"/>
        <v>116.00017494021873</v>
      </c>
      <c r="V8047" s="163">
        <f t="shared" si="1258"/>
        <v>1</v>
      </c>
      <c r="W8047" s="164">
        <f t="shared" si="1259"/>
        <v>741088858.52893877</v>
      </c>
      <c r="X8047" s="164">
        <f t="shared" si="1260"/>
        <v>590695761.35565674</v>
      </c>
    </row>
    <row r="8048" spans="10:24" x14ac:dyDescent="0.25">
      <c r="J8048">
        <v>8045</v>
      </c>
      <c r="K8048" s="43">
        <v>0.14573524553539841</v>
      </c>
      <c r="L8048">
        <v>0.80251286290793078</v>
      </c>
      <c r="M8048">
        <v>0.43466664268393662</v>
      </c>
      <c r="N8048" s="44">
        <v>0.56011825462001197</v>
      </c>
      <c r="O8048" s="161">
        <f t="shared" si="1251"/>
        <v>2000000</v>
      </c>
      <c r="P8048" s="162">
        <f t="shared" si="1252"/>
        <v>192.75946740848406</v>
      </c>
      <c r="Q8048" s="162">
        <f t="shared" si="1253"/>
        <v>131.70989172793588</v>
      </c>
      <c r="R8048" s="163">
        <f t="shared" si="1254"/>
        <v>1</v>
      </c>
      <c r="S8048" s="161">
        <f t="shared" si="1255"/>
        <v>2000000</v>
      </c>
      <c r="T8048" s="162">
        <f t="shared" si="1256"/>
        <v>194.25315580282802</v>
      </c>
      <c r="U8048" s="162">
        <f t="shared" si="1257"/>
        <v>123.35494586396794</v>
      </c>
      <c r="V8048" s="163">
        <f t="shared" si="1258"/>
        <v>1</v>
      </c>
      <c r="W8048" s="164">
        <f t="shared" si="1259"/>
        <v>72099151.361096352</v>
      </c>
      <c r="X8048" s="164">
        <f t="shared" si="1260"/>
        <v>-8203580.1222798526</v>
      </c>
    </row>
    <row r="8049" spans="10:24" x14ac:dyDescent="0.25">
      <c r="J8049">
        <v>8046</v>
      </c>
      <c r="K8049" s="43">
        <v>0.21349324156316229</v>
      </c>
      <c r="L8049">
        <v>1.7305319400428121E-2</v>
      </c>
      <c r="M8049">
        <v>0.15582301797631015</v>
      </c>
      <c r="N8049" s="44">
        <v>0.70295890177112241</v>
      </c>
      <c r="O8049" s="161">
        <f t="shared" si="1251"/>
        <v>2000000</v>
      </c>
      <c r="P8049" s="162">
        <f t="shared" si="1252"/>
        <v>148.30672968962526</v>
      </c>
      <c r="Q8049" s="162">
        <f t="shared" si="1253"/>
        <v>114.76451631107935</v>
      </c>
      <c r="R8049" s="163">
        <f t="shared" si="1254"/>
        <v>1</v>
      </c>
      <c r="S8049" s="161">
        <f t="shared" si="1255"/>
        <v>5000000</v>
      </c>
      <c r="T8049" s="162">
        <f t="shared" si="1256"/>
        <v>179.43557656320843</v>
      </c>
      <c r="U8049" s="162">
        <f t="shared" si="1257"/>
        <v>114.88225815553967</v>
      </c>
      <c r="V8049" s="163">
        <f t="shared" si="1258"/>
        <v>1</v>
      </c>
      <c r="W8049" s="164">
        <f t="shared" si="1259"/>
        <v>17084426.75709182</v>
      </c>
      <c r="X8049" s="164">
        <f t="shared" si="1260"/>
        <v>172766592.03834379</v>
      </c>
    </row>
    <row r="8050" spans="10:24" x14ac:dyDescent="0.25">
      <c r="J8050">
        <v>8047</v>
      </c>
      <c r="K8050" s="43">
        <v>0.9088924113229645</v>
      </c>
      <c r="L8050">
        <v>0.81272831727692973</v>
      </c>
      <c r="M8050">
        <v>0.98758370802797046</v>
      </c>
      <c r="N8050" s="44">
        <v>0.76917545281334909</v>
      </c>
      <c r="O8050" s="161">
        <f t="shared" si="1251"/>
        <v>7000000</v>
      </c>
      <c r="P8050" s="162">
        <f t="shared" si="1252"/>
        <v>193.3199271032174</v>
      </c>
      <c r="Q8050" s="162">
        <f t="shared" si="1253"/>
        <v>179.87994323991828</v>
      </c>
      <c r="R8050" s="163">
        <f t="shared" si="1254"/>
        <v>1</v>
      </c>
      <c r="S8050" s="161">
        <f t="shared" si="1255"/>
        <v>9000000</v>
      </c>
      <c r="T8050" s="162">
        <f t="shared" si="1256"/>
        <v>194.43997570107246</v>
      </c>
      <c r="U8050" s="162">
        <f t="shared" si="1257"/>
        <v>147.43997161995915</v>
      </c>
      <c r="V8050" s="163">
        <f t="shared" si="1258"/>
        <v>1</v>
      </c>
      <c r="W8050" s="164">
        <f t="shared" si="1259"/>
        <v>44079887.04309383</v>
      </c>
      <c r="X8050" s="164">
        <f t="shared" si="1260"/>
        <v>273000036.73001975</v>
      </c>
    </row>
    <row r="8051" spans="10:24" x14ac:dyDescent="0.25">
      <c r="J8051">
        <v>8048</v>
      </c>
      <c r="K8051" s="43">
        <v>0.21801493920598847</v>
      </c>
      <c r="L8051">
        <v>0.69677989796289208</v>
      </c>
      <c r="M8051">
        <v>0.46952235548800669</v>
      </c>
      <c r="N8051" s="44">
        <v>0.43268369839658305</v>
      </c>
      <c r="O8051" s="161">
        <f t="shared" si="1251"/>
        <v>2000000</v>
      </c>
      <c r="P8051" s="162">
        <f t="shared" si="1252"/>
        <v>187.72742176812989</v>
      </c>
      <c r="Q8051" s="162">
        <f t="shared" si="1253"/>
        <v>133.47058819375042</v>
      </c>
      <c r="R8051" s="163">
        <f t="shared" si="1254"/>
        <v>1</v>
      </c>
      <c r="S8051" s="161">
        <f t="shared" si="1255"/>
        <v>5000000</v>
      </c>
      <c r="T8051" s="162">
        <f t="shared" si="1256"/>
        <v>192.5758072560433</v>
      </c>
      <c r="U8051" s="162">
        <f t="shared" si="1257"/>
        <v>124.23529409687521</v>
      </c>
      <c r="V8051" s="163">
        <f t="shared" si="1258"/>
        <v>1</v>
      </c>
      <c r="W8051" s="164">
        <f t="shared" si="1259"/>
        <v>58513667.148758948</v>
      </c>
      <c r="X8051" s="164">
        <f t="shared" si="1260"/>
        <v>191702565.7958405</v>
      </c>
    </row>
    <row r="8052" spans="10:24" x14ac:dyDescent="0.25">
      <c r="J8052">
        <v>8049</v>
      </c>
      <c r="K8052" s="43">
        <v>0.67622678431064043</v>
      </c>
      <c r="L8052">
        <v>0.87500008438100596</v>
      </c>
      <c r="M8052">
        <v>0.21944601851285417</v>
      </c>
      <c r="N8052" s="44">
        <v>1.1889739725440829E-2</v>
      </c>
      <c r="O8052" s="161">
        <f t="shared" si="1251"/>
        <v>6000000</v>
      </c>
      <c r="P8052" s="162">
        <f t="shared" si="1252"/>
        <v>197.25524685426137</v>
      </c>
      <c r="Q8052" s="162">
        <f t="shared" si="1253"/>
        <v>119.51868928649237</v>
      </c>
      <c r="R8052" s="163">
        <f t="shared" si="1254"/>
        <v>1</v>
      </c>
      <c r="S8052" s="161">
        <f t="shared" si="1255"/>
        <v>7000000</v>
      </c>
      <c r="T8052" s="162">
        <f t="shared" si="1256"/>
        <v>195.75174895142047</v>
      </c>
      <c r="U8052" s="162">
        <f t="shared" si="1257"/>
        <v>117.25934464324618</v>
      </c>
      <c r="V8052" s="163">
        <f t="shared" si="1258"/>
        <v>0.05</v>
      </c>
      <c r="W8052" s="164">
        <f t="shared" si="1259"/>
        <v>416419345.40661401</v>
      </c>
      <c r="X8052" s="164">
        <f t="shared" si="1260"/>
        <v>-122527658.492139</v>
      </c>
    </row>
    <row r="8053" spans="10:24" x14ac:dyDescent="0.25">
      <c r="J8053">
        <v>8050</v>
      </c>
      <c r="K8053" s="43">
        <v>0.15875610439479659</v>
      </c>
      <c r="L8053">
        <v>0.74357370740673734</v>
      </c>
      <c r="M8053">
        <v>0.44899999504612109</v>
      </c>
      <c r="N8053" s="44">
        <v>0.5260889885765293</v>
      </c>
      <c r="O8053" s="161">
        <f t="shared" si="1251"/>
        <v>2000000</v>
      </c>
      <c r="P8053" s="162">
        <f t="shared" si="1252"/>
        <v>189.81603607917535</v>
      </c>
      <c r="Q8053" s="162">
        <f t="shared" si="1253"/>
        <v>132.43623478763075</v>
      </c>
      <c r="R8053" s="163">
        <f t="shared" si="1254"/>
        <v>1</v>
      </c>
      <c r="S8053" s="161">
        <f t="shared" si="1255"/>
        <v>5000000</v>
      </c>
      <c r="T8053" s="162">
        <f t="shared" si="1256"/>
        <v>193.27201202639179</v>
      </c>
      <c r="U8053" s="162">
        <f t="shared" si="1257"/>
        <v>123.71811739381538</v>
      </c>
      <c r="V8053" s="163">
        <f t="shared" si="1258"/>
        <v>1</v>
      </c>
      <c r="W8053" s="164">
        <f t="shared" si="1259"/>
        <v>64759602.583089188</v>
      </c>
      <c r="X8053" s="164">
        <f t="shared" si="1260"/>
        <v>197769473.16288209</v>
      </c>
    </row>
    <row r="8054" spans="10:24" x14ac:dyDescent="0.25">
      <c r="J8054">
        <v>8051</v>
      </c>
      <c r="K8054" s="43">
        <v>0.81382372651792101</v>
      </c>
      <c r="L8054">
        <v>0.45060285094120478</v>
      </c>
      <c r="M8054">
        <v>0.89276247986670088</v>
      </c>
      <c r="N8054" s="44">
        <v>0.92061351489119292</v>
      </c>
      <c r="O8054" s="161">
        <f t="shared" si="1251"/>
        <v>7000000</v>
      </c>
      <c r="P8054" s="162">
        <f t="shared" si="1252"/>
        <v>178.13792414004399</v>
      </c>
      <c r="Q8054" s="162">
        <f t="shared" si="1253"/>
        <v>159.8270780535596</v>
      </c>
      <c r="R8054" s="163">
        <f t="shared" si="1254"/>
        <v>1</v>
      </c>
      <c r="S8054" s="161">
        <f t="shared" si="1255"/>
        <v>7000000</v>
      </c>
      <c r="T8054" s="162">
        <f t="shared" si="1256"/>
        <v>189.37930804668133</v>
      </c>
      <c r="U8054" s="162">
        <f t="shared" si="1257"/>
        <v>137.4135390267798</v>
      </c>
      <c r="V8054" s="163">
        <f t="shared" si="1258"/>
        <v>1</v>
      </c>
      <c r="W8054" s="164">
        <f t="shared" si="1259"/>
        <v>78175922.605390728</v>
      </c>
      <c r="X8054" s="164">
        <f t="shared" si="1260"/>
        <v>213760383.13931072</v>
      </c>
    </row>
    <row r="8055" spans="10:24" x14ac:dyDescent="0.25">
      <c r="J8055">
        <v>8052</v>
      </c>
      <c r="K8055" s="43">
        <v>0.38308222959089322</v>
      </c>
      <c r="L8055">
        <v>0.73011314584913467</v>
      </c>
      <c r="M8055">
        <v>0.60070740828282809</v>
      </c>
      <c r="N8055" s="44">
        <v>0.25738132728456298</v>
      </c>
      <c r="O8055" s="161">
        <f t="shared" si="1251"/>
        <v>5000000</v>
      </c>
      <c r="P8055" s="162">
        <f t="shared" si="1252"/>
        <v>189.19732835608789</v>
      </c>
      <c r="Q8055" s="162">
        <f t="shared" si="1253"/>
        <v>140.10357136169898</v>
      </c>
      <c r="R8055" s="163">
        <f t="shared" si="1254"/>
        <v>1</v>
      </c>
      <c r="S8055" s="161">
        <f t="shared" si="1255"/>
        <v>6000000</v>
      </c>
      <c r="T8055" s="162">
        <f t="shared" si="1256"/>
        <v>193.06577611869596</v>
      </c>
      <c r="U8055" s="162">
        <f t="shared" si="1257"/>
        <v>127.55178568084949</v>
      </c>
      <c r="V8055" s="163">
        <f t="shared" si="1258"/>
        <v>1</v>
      </c>
      <c r="W8055" s="164">
        <f t="shared" si="1259"/>
        <v>195468784.97194457</v>
      </c>
      <c r="X8055" s="164">
        <f t="shared" si="1260"/>
        <v>243083942.62707883</v>
      </c>
    </row>
    <row r="8056" spans="10:24" x14ac:dyDescent="0.25">
      <c r="J8056">
        <v>8053</v>
      </c>
      <c r="K8056" s="43">
        <v>0.9772188909088485</v>
      </c>
      <c r="L8056">
        <v>0.73482427078796453</v>
      </c>
      <c r="M8056">
        <v>0.35612293488579805</v>
      </c>
      <c r="N8056" s="44">
        <v>0.9842810656991513</v>
      </c>
      <c r="O8056" s="161">
        <f t="shared" si="1251"/>
        <v>9000000</v>
      </c>
      <c r="P8056" s="162">
        <f t="shared" si="1252"/>
        <v>189.41204397511478</v>
      </c>
      <c r="Q8056" s="162">
        <f t="shared" si="1253"/>
        <v>127.6231700021861</v>
      </c>
      <c r="R8056" s="163">
        <f t="shared" si="1254"/>
        <v>1</v>
      </c>
      <c r="S8056" s="161">
        <f t="shared" si="1255"/>
        <v>9000000</v>
      </c>
      <c r="T8056" s="162">
        <f t="shared" si="1256"/>
        <v>193.13734799170493</v>
      </c>
      <c r="U8056" s="162">
        <f t="shared" si="1257"/>
        <v>121.31158500109305</v>
      </c>
      <c r="V8056" s="163">
        <f t="shared" si="1258"/>
        <v>1</v>
      </c>
      <c r="W8056" s="164">
        <f t="shared" si="1259"/>
        <v>506099865.75635815</v>
      </c>
      <c r="X8056" s="164">
        <f t="shared" si="1260"/>
        <v>496431866.91550696</v>
      </c>
    </row>
    <row r="8057" spans="10:24" x14ac:dyDescent="0.25">
      <c r="J8057">
        <v>8054</v>
      </c>
      <c r="K8057" s="43">
        <v>0.92940359412293494</v>
      </c>
      <c r="L8057">
        <v>0.38519520629385429</v>
      </c>
      <c r="M8057">
        <v>0.44081999971519836</v>
      </c>
      <c r="N8057" s="44">
        <v>0.99837699464926055</v>
      </c>
      <c r="O8057" s="161">
        <f t="shared" si="1251"/>
        <v>7000000</v>
      </c>
      <c r="P8057" s="162">
        <f t="shared" si="1252"/>
        <v>175.62203613777334</v>
      </c>
      <c r="Q8057" s="162">
        <f t="shared" si="1253"/>
        <v>132.02218903359852</v>
      </c>
      <c r="R8057" s="163">
        <f t="shared" si="1254"/>
        <v>1</v>
      </c>
      <c r="S8057" s="161">
        <f t="shared" si="1255"/>
        <v>9000000</v>
      </c>
      <c r="T8057" s="162">
        <f t="shared" si="1256"/>
        <v>188.5406787125911</v>
      </c>
      <c r="U8057" s="162">
        <f t="shared" si="1257"/>
        <v>123.51109451679926</v>
      </c>
      <c r="V8057" s="163">
        <f t="shared" si="1258"/>
        <v>1</v>
      </c>
      <c r="W8057" s="164">
        <f t="shared" si="1259"/>
        <v>255198929.72922367</v>
      </c>
      <c r="X8057" s="164">
        <f t="shared" si="1260"/>
        <v>435266257.76212656</v>
      </c>
    </row>
    <row r="8058" spans="10:24" x14ac:dyDescent="0.25">
      <c r="J8058">
        <v>8055</v>
      </c>
      <c r="K8058" s="43">
        <v>0.80867840919032952</v>
      </c>
      <c r="L8058">
        <v>0.49415131662297773</v>
      </c>
      <c r="M8058">
        <v>0.41466430233692508</v>
      </c>
      <c r="N8058" s="44">
        <v>0.62595354157303251</v>
      </c>
      <c r="O8058" s="161">
        <f t="shared" si="1251"/>
        <v>7000000</v>
      </c>
      <c r="P8058" s="162">
        <f t="shared" si="1252"/>
        <v>179.78008499515164</v>
      </c>
      <c r="Q8058" s="162">
        <f t="shared" si="1253"/>
        <v>130.68874526585176</v>
      </c>
      <c r="R8058" s="163">
        <f t="shared" si="1254"/>
        <v>1</v>
      </c>
      <c r="S8058" s="161">
        <f t="shared" si="1255"/>
        <v>7000000</v>
      </c>
      <c r="T8058" s="162">
        <f t="shared" si="1256"/>
        <v>189.92669499838388</v>
      </c>
      <c r="U8058" s="162">
        <f t="shared" si="1257"/>
        <v>122.84437263292588</v>
      </c>
      <c r="V8058" s="163">
        <f t="shared" si="1258"/>
        <v>1</v>
      </c>
      <c r="W8058" s="164">
        <f t="shared" si="1259"/>
        <v>293639378.10509914</v>
      </c>
      <c r="X8058" s="164">
        <f t="shared" si="1260"/>
        <v>319576256.55820596</v>
      </c>
    </row>
    <row r="8059" spans="10:24" x14ac:dyDescent="0.25">
      <c r="J8059">
        <v>8056</v>
      </c>
      <c r="K8059" s="43">
        <v>0.30802851957245925</v>
      </c>
      <c r="L8059">
        <v>3.7189851520764705E-2</v>
      </c>
      <c r="M8059">
        <v>0.19181163244510535</v>
      </c>
      <c r="N8059" s="44">
        <v>0.589890464224196</v>
      </c>
      <c r="O8059" s="161">
        <f t="shared" si="1251"/>
        <v>5000000</v>
      </c>
      <c r="P8059" s="162">
        <f t="shared" si="1252"/>
        <v>153.23594080787632</v>
      </c>
      <c r="Q8059" s="162">
        <f t="shared" si="1253"/>
        <v>117.57520517703263</v>
      </c>
      <c r="R8059" s="163">
        <f t="shared" si="1254"/>
        <v>1</v>
      </c>
      <c r="S8059" s="161">
        <f t="shared" si="1255"/>
        <v>6000000</v>
      </c>
      <c r="T8059" s="162">
        <f t="shared" si="1256"/>
        <v>181.07864693595877</v>
      </c>
      <c r="U8059" s="162">
        <f t="shared" si="1257"/>
        <v>116.28760258851632</v>
      </c>
      <c r="V8059" s="163">
        <f t="shared" si="1258"/>
        <v>1</v>
      </c>
      <c r="W8059" s="164">
        <f t="shared" si="1259"/>
        <v>128303678.15421844</v>
      </c>
      <c r="X8059" s="164">
        <f t="shared" si="1260"/>
        <v>238746266.08465469</v>
      </c>
    </row>
    <row r="8060" spans="10:24" x14ac:dyDescent="0.25">
      <c r="J8060">
        <v>8057</v>
      </c>
      <c r="K8060" s="43">
        <v>0.3866630721493598</v>
      </c>
      <c r="L8060">
        <v>0.85986635051425042</v>
      </c>
      <c r="M8060">
        <v>0.76262259044783098</v>
      </c>
      <c r="N8060" s="44">
        <v>0.35189072333683635</v>
      </c>
      <c r="O8060" s="161">
        <f t="shared" si="1251"/>
        <v>5000000</v>
      </c>
      <c r="P8060" s="162">
        <f t="shared" si="1252"/>
        <v>196.19578605939788</v>
      </c>
      <c r="Q8060" s="162">
        <f t="shared" si="1253"/>
        <v>149.29528208711386</v>
      </c>
      <c r="R8060" s="163">
        <f t="shared" si="1254"/>
        <v>1</v>
      </c>
      <c r="S8060" s="161">
        <f t="shared" si="1255"/>
        <v>6000000</v>
      </c>
      <c r="T8060" s="162">
        <f t="shared" si="1256"/>
        <v>195.39859535313263</v>
      </c>
      <c r="U8060" s="162">
        <f t="shared" si="1257"/>
        <v>132.14764104355692</v>
      </c>
      <c r="V8060" s="163">
        <f t="shared" si="1258"/>
        <v>1</v>
      </c>
      <c r="W8060" s="164">
        <f t="shared" si="1259"/>
        <v>184502519.86142007</v>
      </c>
      <c r="X8060" s="164">
        <f t="shared" si="1260"/>
        <v>229505725.8574543</v>
      </c>
    </row>
    <row r="8061" spans="10:24" x14ac:dyDescent="0.25">
      <c r="J8061">
        <v>8058</v>
      </c>
      <c r="K8061" s="43">
        <v>0.90519777068263751</v>
      </c>
      <c r="L8061">
        <v>0.48304810626890526</v>
      </c>
      <c r="M8061">
        <v>6.390415500515545E-2</v>
      </c>
      <c r="N8061" s="44">
        <v>0.44527986407884057</v>
      </c>
      <c r="O8061" s="161">
        <f t="shared" si="1251"/>
        <v>7000000</v>
      </c>
      <c r="P8061" s="162">
        <f t="shared" si="1252"/>
        <v>179.36242662965921</v>
      </c>
      <c r="Q8061" s="162">
        <f t="shared" si="1253"/>
        <v>104.54396483854768</v>
      </c>
      <c r="R8061" s="163">
        <f t="shared" si="1254"/>
        <v>1</v>
      </c>
      <c r="S8061" s="161">
        <f t="shared" si="1255"/>
        <v>9000000</v>
      </c>
      <c r="T8061" s="162">
        <f t="shared" si="1256"/>
        <v>189.78747554321973</v>
      </c>
      <c r="U8061" s="162">
        <f t="shared" si="1257"/>
        <v>109.77198241927384</v>
      </c>
      <c r="V8061" s="163">
        <f t="shared" si="1258"/>
        <v>1</v>
      </c>
      <c r="W8061" s="164">
        <f t="shared" si="1259"/>
        <v>473729232.5377807</v>
      </c>
      <c r="X8061" s="164">
        <f t="shared" si="1260"/>
        <v>570139438.11551297</v>
      </c>
    </row>
    <row r="8062" spans="10:24" x14ac:dyDescent="0.25">
      <c r="J8062">
        <v>8059</v>
      </c>
      <c r="K8062" s="43">
        <v>0.13715479946283948</v>
      </c>
      <c r="L8062">
        <v>0.79686181623302499</v>
      </c>
      <c r="M8062">
        <v>0.6112911135660829</v>
      </c>
      <c r="N8062" s="44">
        <v>0.38244214272067034</v>
      </c>
      <c r="O8062" s="161">
        <f t="shared" si="1251"/>
        <v>2000000</v>
      </c>
      <c r="P8062" s="162">
        <f t="shared" si="1252"/>
        <v>192.45696334842063</v>
      </c>
      <c r="Q8062" s="162">
        <f t="shared" si="1253"/>
        <v>140.65371416198994</v>
      </c>
      <c r="R8062" s="163">
        <f t="shared" si="1254"/>
        <v>1</v>
      </c>
      <c r="S8062" s="161">
        <f t="shared" si="1255"/>
        <v>2000000</v>
      </c>
      <c r="T8062" s="162">
        <f t="shared" si="1256"/>
        <v>194.1523211161402</v>
      </c>
      <c r="U8062" s="162">
        <f t="shared" si="1257"/>
        <v>127.82685708099497</v>
      </c>
      <c r="V8062" s="163">
        <f t="shared" si="1258"/>
        <v>1</v>
      </c>
      <c r="W8062" s="164">
        <f t="shared" si="1259"/>
        <v>53606498.372861385</v>
      </c>
      <c r="X8062" s="164">
        <f t="shared" si="1260"/>
        <v>-17349071.929709539</v>
      </c>
    </row>
    <row r="8063" spans="10:24" x14ac:dyDescent="0.25">
      <c r="J8063">
        <v>8060</v>
      </c>
      <c r="K8063" s="43">
        <v>9.6866430397492542E-2</v>
      </c>
      <c r="L8063">
        <v>0.24627859500239768</v>
      </c>
      <c r="M8063">
        <v>0.8163729669652896</v>
      </c>
      <c r="N8063" s="44">
        <v>0.52953929000489219</v>
      </c>
      <c r="O8063" s="161">
        <f t="shared" si="1251"/>
        <v>2000000</v>
      </c>
      <c r="P8063" s="162">
        <f t="shared" si="1252"/>
        <v>169.70629085315036</v>
      </c>
      <c r="Q8063" s="162">
        <f t="shared" si="1253"/>
        <v>153.03257677968173</v>
      </c>
      <c r="R8063" s="163">
        <f t="shared" si="1254"/>
        <v>1</v>
      </c>
      <c r="S8063" s="161">
        <f t="shared" si="1255"/>
        <v>2000000</v>
      </c>
      <c r="T8063" s="162">
        <f t="shared" si="1256"/>
        <v>186.5687636177168</v>
      </c>
      <c r="U8063" s="162">
        <f t="shared" si="1257"/>
        <v>134.01628838984087</v>
      </c>
      <c r="V8063" s="163">
        <f t="shared" si="1258"/>
        <v>1</v>
      </c>
      <c r="W8063" s="164">
        <f t="shared" si="1259"/>
        <v>-16652571.853062738</v>
      </c>
      <c r="X8063" s="164">
        <f t="shared" si="1260"/>
        <v>-44895049.544248134</v>
      </c>
    </row>
    <row r="8064" spans="10:24" x14ac:dyDescent="0.25">
      <c r="J8064">
        <v>8061</v>
      </c>
      <c r="K8064" s="43">
        <v>0.93011310291087901</v>
      </c>
      <c r="L8064">
        <v>0.31134945561838945</v>
      </c>
      <c r="M8064">
        <v>0.83322516225844589</v>
      </c>
      <c r="N8064" s="44">
        <v>0.19805779005596602</v>
      </c>
      <c r="O8064" s="161">
        <f t="shared" si="1251"/>
        <v>7000000</v>
      </c>
      <c r="P8064" s="162">
        <f t="shared" si="1252"/>
        <v>172.61956645401438</v>
      </c>
      <c r="Q8064" s="162">
        <f t="shared" si="1253"/>
        <v>154.33977428586263</v>
      </c>
      <c r="R8064" s="163">
        <f t="shared" si="1254"/>
        <v>1</v>
      </c>
      <c r="S8064" s="161">
        <f t="shared" si="1255"/>
        <v>9000000</v>
      </c>
      <c r="T8064" s="162">
        <f t="shared" si="1256"/>
        <v>187.53985548467148</v>
      </c>
      <c r="U8064" s="162">
        <f t="shared" si="1257"/>
        <v>134.66988714293132</v>
      </c>
      <c r="V8064" s="163">
        <f t="shared" si="1258"/>
        <v>0.9</v>
      </c>
      <c r="W8064" s="164">
        <f t="shared" si="1259"/>
        <v>77958545.177062199</v>
      </c>
      <c r="X8064" s="164">
        <f t="shared" si="1260"/>
        <v>278246743.56809533</v>
      </c>
    </row>
    <row r="8065" spans="10:24" x14ac:dyDescent="0.25">
      <c r="J8065">
        <v>8062</v>
      </c>
      <c r="K8065" s="43">
        <v>0.30218494783080807</v>
      </c>
      <c r="L8065">
        <v>0.60488816239834797</v>
      </c>
      <c r="M8065">
        <v>0.41545787594933858</v>
      </c>
      <c r="N8065" s="44">
        <v>0.30751285585480082</v>
      </c>
      <c r="O8065" s="161">
        <f t="shared" si="1251"/>
        <v>5000000</v>
      </c>
      <c r="P8065" s="162">
        <f t="shared" si="1252"/>
        <v>183.99030254855452</v>
      </c>
      <c r="Q8065" s="162">
        <f t="shared" si="1253"/>
        <v>130.72945538838442</v>
      </c>
      <c r="R8065" s="163">
        <f t="shared" si="1254"/>
        <v>1</v>
      </c>
      <c r="S8065" s="161">
        <f t="shared" si="1255"/>
        <v>6000000</v>
      </c>
      <c r="T8065" s="162">
        <f t="shared" si="1256"/>
        <v>191.33010084951817</v>
      </c>
      <c r="U8065" s="162">
        <f t="shared" si="1257"/>
        <v>122.86472769419221</v>
      </c>
      <c r="V8065" s="163">
        <f t="shared" si="1258"/>
        <v>1</v>
      </c>
      <c r="W8065" s="164">
        <f t="shared" si="1259"/>
        <v>216304235.80085051</v>
      </c>
      <c r="X8065" s="164">
        <f t="shared" si="1260"/>
        <v>260792238.93195575</v>
      </c>
    </row>
    <row r="8066" spans="10:24" x14ac:dyDescent="0.25">
      <c r="J8066">
        <v>8063</v>
      </c>
      <c r="K8066" s="43">
        <v>0.17966208247926874</v>
      </c>
      <c r="L8066">
        <v>0.35863482258915946</v>
      </c>
      <c r="M8066">
        <v>0.71352582775409801</v>
      </c>
      <c r="N8066" s="44">
        <v>0.4298845173103879</v>
      </c>
      <c r="O8066" s="161">
        <f t="shared" si="1251"/>
        <v>2000000</v>
      </c>
      <c r="P8066" s="162">
        <f t="shared" si="1252"/>
        <v>174.56834626758402</v>
      </c>
      <c r="Q8066" s="162">
        <f t="shared" si="1253"/>
        <v>146.27429303113007</v>
      </c>
      <c r="R8066" s="163">
        <f t="shared" si="1254"/>
        <v>1</v>
      </c>
      <c r="S8066" s="161">
        <f t="shared" si="1255"/>
        <v>5000000</v>
      </c>
      <c r="T8066" s="162">
        <f t="shared" si="1256"/>
        <v>188.18944875586135</v>
      </c>
      <c r="U8066" s="162">
        <f t="shared" si="1257"/>
        <v>130.63714651556504</v>
      </c>
      <c r="V8066" s="163">
        <f t="shared" si="1258"/>
        <v>1</v>
      </c>
      <c r="W8066" s="164">
        <f t="shared" si="1259"/>
        <v>6588106.4729078934</v>
      </c>
      <c r="X8066" s="164">
        <f t="shared" si="1260"/>
        <v>137761511.20148158</v>
      </c>
    </row>
    <row r="8067" spans="10:24" x14ac:dyDescent="0.25">
      <c r="J8067">
        <v>8064</v>
      </c>
      <c r="K8067" s="43">
        <v>0.39246120722498956</v>
      </c>
      <c r="L8067">
        <v>0.74675444287604842</v>
      </c>
      <c r="M8067">
        <v>0.60279358098272162</v>
      </c>
      <c r="N8067" s="44">
        <v>0.20614792574067564</v>
      </c>
      <c r="O8067" s="161">
        <f t="shared" si="1251"/>
        <v>5000000</v>
      </c>
      <c r="P8067" s="162">
        <f t="shared" si="1252"/>
        <v>189.96466893549604</v>
      </c>
      <c r="Q8067" s="162">
        <f t="shared" si="1253"/>
        <v>140.21169274842779</v>
      </c>
      <c r="R8067" s="163">
        <f t="shared" si="1254"/>
        <v>1</v>
      </c>
      <c r="S8067" s="161">
        <f t="shared" si="1255"/>
        <v>6000000</v>
      </c>
      <c r="T8067" s="162">
        <f t="shared" si="1256"/>
        <v>193.32155631183201</v>
      </c>
      <c r="U8067" s="162">
        <f t="shared" si="1257"/>
        <v>127.6058463742139</v>
      </c>
      <c r="V8067" s="163">
        <f t="shared" si="1258"/>
        <v>1</v>
      </c>
      <c r="W8067" s="164">
        <f t="shared" si="1259"/>
        <v>198764880.93534121</v>
      </c>
      <c r="X8067" s="164">
        <f t="shared" si="1260"/>
        <v>244294259.6257087</v>
      </c>
    </row>
    <row r="8068" spans="10:24" x14ac:dyDescent="0.25">
      <c r="J8068">
        <v>8065</v>
      </c>
      <c r="K8068" s="43">
        <v>0.42196489311802143</v>
      </c>
      <c r="L8068">
        <v>0.34190173799461587</v>
      </c>
      <c r="M8068">
        <v>0.98809571975917032</v>
      </c>
      <c r="N8068" s="44">
        <v>0.49717219882175501</v>
      </c>
      <c r="O8068" s="161">
        <f t="shared" si="1251"/>
        <v>5000000</v>
      </c>
      <c r="P8068" s="162">
        <f t="shared" si="1252"/>
        <v>173.89082299236708</v>
      </c>
      <c r="Q8068" s="162">
        <f t="shared" si="1253"/>
        <v>180.20409039582063</v>
      </c>
      <c r="R8068" s="163">
        <f t="shared" si="1254"/>
        <v>1</v>
      </c>
      <c r="S8068" s="161">
        <f t="shared" si="1255"/>
        <v>6000000</v>
      </c>
      <c r="T8068" s="162">
        <f t="shared" si="1256"/>
        <v>187.96360766412235</v>
      </c>
      <c r="U8068" s="162">
        <f t="shared" si="1257"/>
        <v>147.60204519791031</v>
      </c>
      <c r="V8068" s="163">
        <f t="shared" si="1258"/>
        <v>1</v>
      </c>
      <c r="W8068" s="164">
        <f t="shared" si="1259"/>
        <v>-81566337.017267764</v>
      </c>
      <c r="X8068" s="164">
        <f t="shared" si="1260"/>
        <v>92169374.797272205</v>
      </c>
    </row>
    <row r="8069" spans="10:24" x14ac:dyDescent="0.25">
      <c r="J8069">
        <v>8066</v>
      </c>
      <c r="K8069" s="43">
        <v>0.28121201465266499</v>
      </c>
      <c r="L8069">
        <v>7.9624036398031728E-2</v>
      </c>
      <c r="M8069">
        <v>0.83358193828656191</v>
      </c>
      <c r="N8069" s="44">
        <v>0.65653094183514804</v>
      </c>
      <c r="O8069" s="161">
        <f t="shared" ref="O8069:O8132" si="1261">VLOOKUP(K8069,$E$5:$H$10,4)</f>
        <v>2000000</v>
      </c>
      <c r="P8069" s="162">
        <f t="shared" ref="P8069:P8132" si="1262">_xlfn.NORM.INV(L8069,$E$12,$E$13)</f>
        <v>158.88592534009166</v>
      </c>
      <c r="Q8069" s="162">
        <f t="shared" ref="Q8069:Q8132" si="1263">_xlfn.NORM.INV(M8069,$E$15,$E$16)</f>
        <v>154.36834117098266</v>
      </c>
      <c r="R8069" s="163">
        <f t="shared" ref="R8069:R8132" si="1264">VLOOKUP(N8069,$E$19:$H$21,4)</f>
        <v>1</v>
      </c>
      <c r="S8069" s="161">
        <f t="shared" ref="S8069:S8132" si="1265">VLOOKUP(K8069,$G$5:$H$10,2)</f>
        <v>5000000</v>
      </c>
      <c r="T8069" s="162">
        <f t="shared" ref="T8069:T8132" si="1266">_xlfn.NORM.INV(L8069,$G$12,$G$13)</f>
        <v>182.96197511336391</v>
      </c>
      <c r="U8069" s="162">
        <f t="shared" ref="U8069:U8132" si="1267">_xlfn.NORM.INV(M8069,$G$15,$G$16)</f>
        <v>134.68417058549133</v>
      </c>
      <c r="V8069" s="163">
        <f t="shared" ref="V8069:V8132" si="1268">VLOOKUP(N8069,$G$19:$H$21,2)</f>
        <v>1</v>
      </c>
      <c r="W8069" s="164">
        <f t="shared" ref="W8069:W8132" si="1269">O8069*(P8069-Q8069)*R8069-$D$23-$D$24</f>
        <v>-40964831.661781996</v>
      </c>
      <c r="X8069" s="164">
        <f t="shared" ref="X8069:X8132" si="1270">S8069*(T8069-U8069)*V8069-$F$23-$F$24</f>
        <v>91389022.639362872</v>
      </c>
    </row>
    <row r="8070" spans="10:24" x14ac:dyDescent="0.25">
      <c r="J8070">
        <v>8067</v>
      </c>
      <c r="K8070" s="43">
        <v>0.90819147653182009</v>
      </c>
      <c r="L8070">
        <v>0.26404608047478539</v>
      </c>
      <c r="M8070">
        <v>0.29285209329777362</v>
      </c>
      <c r="N8070" s="44">
        <v>0.60725892124509229</v>
      </c>
      <c r="O8070" s="161">
        <f t="shared" si="1261"/>
        <v>7000000</v>
      </c>
      <c r="P8070" s="162">
        <f t="shared" si="1262"/>
        <v>170.53618455940369</v>
      </c>
      <c r="Q8070" s="162">
        <f t="shared" si="1263"/>
        <v>124.09856544685128</v>
      </c>
      <c r="R8070" s="163">
        <f t="shared" si="1264"/>
        <v>1</v>
      </c>
      <c r="S8070" s="161">
        <f t="shared" si="1265"/>
        <v>9000000</v>
      </c>
      <c r="T8070" s="162">
        <f t="shared" si="1266"/>
        <v>186.84539485313456</v>
      </c>
      <c r="U8070" s="162">
        <f t="shared" si="1267"/>
        <v>119.54928272342565</v>
      </c>
      <c r="V8070" s="163">
        <f t="shared" si="1268"/>
        <v>1</v>
      </c>
      <c r="W8070" s="164">
        <f t="shared" si="1269"/>
        <v>275063333.78786689</v>
      </c>
      <c r="X8070" s="164">
        <f t="shared" si="1270"/>
        <v>455665009.16738021</v>
      </c>
    </row>
    <row r="8071" spans="10:24" x14ac:dyDescent="0.25">
      <c r="J8071">
        <v>8068</v>
      </c>
      <c r="K8071" s="43">
        <v>0.94441928019446475</v>
      </c>
      <c r="L8071">
        <v>0.48406836870790126</v>
      </c>
      <c r="M8071">
        <v>0.82518932372061793</v>
      </c>
      <c r="N8071" s="44">
        <v>0.51883372138124617</v>
      </c>
      <c r="O8071" s="161">
        <f t="shared" si="1261"/>
        <v>7000000</v>
      </c>
      <c r="P8071" s="162">
        <f t="shared" si="1262"/>
        <v>179.40082053179248</v>
      </c>
      <c r="Q8071" s="162">
        <f t="shared" si="1263"/>
        <v>153.70647991850026</v>
      </c>
      <c r="R8071" s="163">
        <f t="shared" si="1264"/>
        <v>1</v>
      </c>
      <c r="S8071" s="161">
        <f t="shared" si="1265"/>
        <v>9000000</v>
      </c>
      <c r="T8071" s="162">
        <f t="shared" si="1266"/>
        <v>189.80027351059749</v>
      </c>
      <c r="U8071" s="162">
        <f t="shared" si="1267"/>
        <v>134.35323995925015</v>
      </c>
      <c r="V8071" s="163">
        <f t="shared" si="1268"/>
        <v>1</v>
      </c>
      <c r="W8071" s="164">
        <f t="shared" si="1269"/>
        <v>129860384.29304549</v>
      </c>
      <c r="X8071" s="164">
        <f t="shared" si="1270"/>
        <v>349023301.96212614</v>
      </c>
    </row>
    <row r="8072" spans="10:24" x14ac:dyDescent="0.25">
      <c r="J8072">
        <v>8069</v>
      </c>
      <c r="K8072" s="43">
        <v>0.28903566516325663</v>
      </c>
      <c r="L8072">
        <v>0.23304309411087731</v>
      </c>
      <c r="M8072">
        <v>0.469254308794681</v>
      </c>
      <c r="N8072" s="44">
        <v>0.54820508926194089</v>
      </c>
      <c r="O8072" s="161">
        <f t="shared" si="1261"/>
        <v>2000000</v>
      </c>
      <c r="P8072" s="162">
        <f t="shared" si="1262"/>
        <v>169.06707261793397</v>
      </c>
      <c r="Q8072" s="162">
        <f t="shared" si="1263"/>
        <v>133.45711062891414</v>
      </c>
      <c r="R8072" s="163">
        <f t="shared" si="1264"/>
        <v>1</v>
      </c>
      <c r="S8072" s="161">
        <f t="shared" si="1265"/>
        <v>5000000</v>
      </c>
      <c r="T8072" s="162">
        <f t="shared" si="1266"/>
        <v>186.35569087264466</v>
      </c>
      <c r="U8072" s="162">
        <f t="shared" si="1267"/>
        <v>124.22855531445707</v>
      </c>
      <c r="V8072" s="163">
        <f t="shared" si="1268"/>
        <v>1</v>
      </c>
      <c r="W8072" s="164">
        <f t="shared" si="1269"/>
        <v>21219923.978039667</v>
      </c>
      <c r="X8072" s="164">
        <f t="shared" si="1270"/>
        <v>160635677.79093796</v>
      </c>
    </row>
    <row r="8073" spans="10:24" x14ac:dyDescent="0.25">
      <c r="J8073">
        <v>8070</v>
      </c>
      <c r="K8073" s="43">
        <v>0.57043270610692243</v>
      </c>
      <c r="L8073">
        <v>0.33420153132851349</v>
      </c>
      <c r="M8073">
        <v>0.1157479956603269</v>
      </c>
      <c r="N8073" s="44">
        <v>0.96853959736878725</v>
      </c>
      <c r="O8073" s="161">
        <f t="shared" si="1261"/>
        <v>6000000</v>
      </c>
      <c r="P8073" s="162">
        <f t="shared" si="1262"/>
        <v>173.57488890984357</v>
      </c>
      <c r="Q8073" s="162">
        <f t="shared" si="1263"/>
        <v>111.06971757718918</v>
      </c>
      <c r="R8073" s="163">
        <f t="shared" si="1264"/>
        <v>1</v>
      </c>
      <c r="S8073" s="161">
        <f t="shared" si="1265"/>
        <v>6000000</v>
      </c>
      <c r="T8073" s="162">
        <f t="shared" si="1266"/>
        <v>187.85829630328118</v>
      </c>
      <c r="U8073" s="162">
        <f t="shared" si="1267"/>
        <v>113.03485878859459</v>
      </c>
      <c r="V8073" s="163">
        <f t="shared" si="1268"/>
        <v>1</v>
      </c>
      <c r="W8073" s="164">
        <f t="shared" si="1269"/>
        <v>325031027.99592632</v>
      </c>
      <c r="X8073" s="164">
        <f t="shared" si="1270"/>
        <v>298940625.08811951</v>
      </c>
    </row>
    <row r="8074" spans="10:24" x14ac:dyDescent="0.25">
      <c r="J8074">
        <v>8071</v>
      </c>
      <c r="K8074" s="43">
        <v>0.24175526824164306</v>
      </c>
      <c r="L8074">
        <v>0.5026747873515125</v>
      </c>
      <c r="M8074">
        <v>0.52555968885885562</v>
      </c>
      <c r="N8074" s="44">
        <v>8.8550736375213934E-2</v>
      </c>
      <c r="O8074" s="161">
        <f t="shared" si="1261"/>
        <v>2000000</v>
      </c>
      <c r="P8074" s="162">
        <f t="shared" si="1262"/>
        <v>180.10057121756094</v>
      </c>
      <c r="Q8074" s="162">
        <f t="shared" si="1263"/>
        <v>136.28225066515006</v>
      </c>
      <c r="R8074" s="163">
        <f t="shared" si="1264"/>
        <v>1</v>
      </c>
      <c r="S8074" s="161">
        <f t="shared" si="1265"/>
        <v>5000000</v>
      </c>
      <c r="T8074" s="162">
        <f t="shared" si="1266"/>
        <v>190.03352373918699</v>
      </c>
      <c r="U8074" s="162">
        <f t="shared" si="1267"/>
        <v>125.64112533257503</v>
      </c>
      <c r="V8074" s="163">
        <f t="shared" si="1268"/>
        <v>0.9</v>
      </c>
      <c r="W8074" s="164">
        <f t="shared" si="1269"/>
        <v>37636641.104821756</v>
      </c>
      <c r="X8074" s="164">
        <f t="shared" si="1270"/>
        <v>139765792.82975382</v>
      </c>
    </row>
    <row r="8075" spans="10:24" x14ac:dyDescent="0.25">
      <c r="J8075">
        <v>8072</v>
      </c>
      <c r="K8075" s="43">
        <v>0.19487669058109025</v>
      </c>
      <c r="L8075">
        <v>0.46635736693451213</v>
      </c>
      <c r="M8075">
        <v>0.59675128597390059</v>
      </c>
      <c r="N8075" s="44">
        <v>0.7877208487888504</v>
      </c>
      <c r="O8075" s="161">
        <f t="shared" si="1261"/>
        <v>2000000</v>
      </c>
      <c r="P8075" s="162">
        <f t="shared" si="1262"/>
        <v>178.73355335802117</v>
      </c>
      <c r="Q8075" s="162">
        <f t="shared" si="1263"/>
        <v>139.89894106279047</v>
      </c>
      <c r="R8075" s="163">
        <f t="shared" si="1264"/>
        <v>1</v>
      </c>
      <c r="S8075" s="161">
        <f t="shared" si="1265"/>
        <v>5000000</v>
      </c>
      <c r="T8075" s="162">
        <f t="shared" si="1266"/>
        <v>189.57785111934038</v>
      </c>
      <c r="U8075" s="162">
        <f t="shared" si="1267"/>
        <v>127.44947053139524</v>
      </c>
      <c r="V8075" s="163">
        <f t="shared" si="1268"/>
        <v>1</v>
      </c>
      <c r="W8075" s="164">
        <f t="shared" si="1269"/>
        <v>27669224.590461403</v>
      </c>
      <c r="X8075" s="164">
        <f t="shared" si="1270"/>
        <v>160641902.9397257</v>
      </c>
    </row>
    <row r="8076" spans="10:24" x14ac:dyDescent="0.25">
      <c r="J8076">
        <v>8073</v>
      </c>
      <c r="K8076" s="43">
        <v>0.68203527814929243</v>
      </c>
      <c r="L8076">
        <v>0.77726561963898788</v>
      </c>
      <c r="M8076">
        <v>0.56387641160251933</v>
      </c>
      <c r="N8076" s="44">
        <v>0.41102769292507813</v>
      </c>
      <c r="O8076" s="161">
        <f t="shared" si="1261"/>
        <v>6000000</v>
      </c>
      <c r="P8076" s="162">
        <f t="shared" si="1262"/>
        <v>191.44486506499365</v>
      </c>
      <c r="Q8076" s="162">
        <f t="shared" si="1263"/>
        <v>138.21609518214987</v>
      </c>
      <c r="R8076" s="163">
        <f t="shared" si="1264"/>
        <v>1</v>
      </c>
      <c r="S8076" s="161">
        <f t="shared" si="1265"/>
        <v>7000000</v>
      </c>
      <c r="T8076" s="162">
        <f t="shared" si="1266"/>
        <v>193.81495502166456</v>
      </c>
      <c r="U8076" s="162">
        <f t="shared" si="1267"/>
        <v>126.60804759107494</v>
      </c>
      <c r="V8076" s="163">
        <f t="shared" si="1268"/>
        <v>1</v>
      </c>
      <c r="W8076" s="164">
        <f t="shared" si="1269"/>
        <v>269372619.2970627</v>
      </c>
      <c r="X8076" s="164">
        <f t="shared" si="1270"/>
        <v>320448352.01412737</v>
      </c>
    </row>
    <row r="8077" spans="10:24" x14ac:dyDescent="0.25">
      <c r="J8077">
        <v>8074</v>
      </c>
      <c r="K8077" s="43">
        <v>0.36601579668436668</v>
      </c>
      <c r="L8077">
        <v>0.53004603043456777</v>
      </c>
      <c r="M8077">
        <v>3.3948012831971575E-2</v>
      </c>
      <c r="N8077" s="44">
        <v>0.52211752668390676</v>
      </c>
      <c r="O8077" s="161">
        <f t="shared" si="1261"/>
        <v>5000000</v>
      </c>
      <c r="P8077" s="162">
        <f t="shared" si="1262"/>
        <v>181.13078356657797</v>
      </c>
      <c r="Q8077" s="162">
        <f t="shared" si="1263"/>
        <v>98.486074641069763</v>
      </c>
      <c r="R8077" s="163">
        <f t="shared" si="1264"/>
        <v>1</v>
      </c>
      <c r="S8077" s="161">
        <f t="shared" si="1265"/>
        <v>6000000</v>
      </c>
      <c r="T8077" s="162">
        <f t="shared" si="1266"/>
        <v>190.37692785552599</v>
      </c>
      <c r="U8077" s="162">
        <f t="shared" si="1267"/>
        <v>106.74303732053488</v>
      </c>
      <c r="V8077" s="163">
        <f t="shared" si="1268"/>
        <v>1</v>
      </c>
      <c r="W8077" s="164">
        <f t="shared" si="1269"/>
        <v>363223544.62754107</v>
      </c>
      <c r="X8077" s="164">
        <f t="shared" si="1270"/>
        <v>351803343.20994663</v>
      </c>
    </row>
    <row r="8078" spans="10:24" x14ac:dyDescent="0.25">
      <c r="J8078">
        <v>8075</v>
      </c>
      <c r="K8078" s="43">
        <v>0.37681700223285364</v>
      </c>
      <c r="L8078">
        <v>0.84892410509641802</v>
      </c>
      <c r="M8078">
        <v>0.55202850967419181</v>
      </c>
      <c r="N8078" s="44">
        <v>0.929346333902627</v>
      </c>
      <c r="O8078" s="161">
        <f t="shared" si="1261"/>
        <v>5000000</v>
      </c>
      <c r="P8078" s="162">
        <f t="shared" si="1262"/>
        <v>195.47744913491147</v>
      </c>
      <c r="Q8078" s="162">
        <f t="shared" si="1263"/>
        <v>137.61576089527608</v>
      </c>
      <c r="R8078" s="163">
        <f t="shared" si="1264"/>
        <v>1</v>
      </c>
      <c r="S8078" s="161">
        <f t="shared" si="1265"/>
        <v>6000000</v>
      </c>
      <c r="T8078" s="162">
        <f t="shared" si="1266"/>
        <v>195.15914971163716</v>
      </c>
      <c r="U8078" s="162">
        <f t="shared" si="1267"/>
        <v>126.30788044763804</v>
      </c>
      <c r="V8078" s="163">
        <f t="shared" si="1268"/>
        <v>1</v>
      </c>
      <c r="W8078" s="164">
        <f t="shared" si="1269"/>
        <v>239308441.19817692</v>
      </c>
      <c r="X8078" s="164">
        <f t="shared" si="1270"/>
        <v>263107615.58399469</v>
      </c>
    </row>
    <row r="8079" spans="10:24" x14ac:dyDescent="0.25">
      <c r="J8079">
        <v>8076</v>
      </c>
      <c r="K8079" s="43">
        <v>0.481314303253917</v>
      </c>
      <c r="L8079">
        <v>4.3037214618634301E-2</v>
      </c>
      <c r="M8079">
        <v>0.67491167776412797</v>
      </c>
      <c r="N8079" s="44">
        <v>0.99209466119964251</v>
      </c>
      <c r="O8079" s="161">
        <f t="shared" si="1261"/>
        <v>5000000</v>
      </c>
      <c r="P8079" s="162">
        <f t="shared" si="1262"/>
        <v>154.25281671600013</v>
      </c>
      <c r="Q8079" s="162">
        <f t="shared" si="1263"/>
        <v>144.07033612094557</v>
      </c>
      <c r="R8079" s="163">
        <f t="shared" si="1264"/>
        <v>1</v>
      </c>
      <c r="S8079" s="161">
        <f t="shared" si="1265"/>
        <v>6000000</v>
      </c>
      <c r="T8079" s="162">
        <f t="shared" si="1266"/>
        <v>181.41760557200004</v>
      </c>
      <c r="U8079" s="162">
        <f t="shared" si="1267"/>
        <v>129.53516806047278</v>
      </c>
      <c r="V8079" s="163">
        <f t="shared" si="1268"/>
        <v>1</v>
      </c>
      <c r="W8079" s="164">
        <f t="shared" si="1269"/>
        <v>912402.97527278215</v>
      </c>
      <c r="X8079" s="164">
        <f t="shared" si="1270"/>
        <v>161294625.06916356</v>
      </c>
    </row>
    <row r="8080" spans="10:24" x14ac:dyDescent="0.25">
      <c r="J8080">
        <v>8077</v>
      </c>
      <c r="K8080" s="43">
        <v>6.6341714896528292E-2</v>
      </c>
      <c r="L8080">
        <v>0.95635581503831069</v>
      </c>
      <c r="M8080">
        <v>0.19682620497292003</v>
      </c>
      <c r="N8080" s="44">
        <v>0.49410117044708213</v>
      </c>
      <c r="O8080" s="161">
        <f t="shared" si="1261"/>
        <v>2000000</v>
      </c>
      <c r="P8080" s="162">
        <f t="shared" si="1262"/>
        <v>205.64817531258498</v>
      </c>
      <c r="Q8080" s="162">
        <f t="shared" si="1263"/>
        <v>117.93975135596708</v>
      </c>
      <c r="R8080" s="163">
        <f t="shared" si="1264"/>
        <v>1</v>
      </c>
      <c r="S8080" s="161">
        <f t="shared" si="1265"/>
        <v>2000000</v>
      </c>
      <c r="T8080" s="162">
        <f t="shared" si="1266"/>
        <v>198.54939177086166</v>
      </c>
      <c r="U8080" s="162">
        <f t="shared" si="1267"/>
        <v>116.46987567798354</v>
      </c>
      <c r="V8080" s="163">
        <f t="shared" si="1268"/>
        <v>1</v>
      </c>
      <c r="W8080" s="164">
        <f t="shared" si="1269"/>
        <v>125416847.91323581</v>
      </c>
      <c r="X8080" s="164">
        <f t="shared" si="1270"/>
        <v>14159032.185756236</v>
      </c>
    </row>
    <row r="8081" spans="10:24" x14ac:dyDescent="0.25">
      <c r="J8081">
        <v>8078</v>
      </c>
      <c r="K8081" s="43">
        <v>0.3295963157170505</v>
      </c>
      <c r="L8081">
        <v>0.23032455294715737</v>
      </c>
      <c r="M8081">
        <v>0.1407581473151821</v>
      </c>
      <c r="N8081" s="44">
        <v>0.56178668510015395</v>
      </c>
      <c r="O8081" s="161">
        <f t="shared" si="1261"/>
        <v>5000000</v>
      </c>
      <c r="P8081" s="162">
        <f t="shared" si="1262"/>
        <v>168.93332362340186</v>
      </c>
      <c r="Q8081" s="162">
        <f t="shared" si="1263"/>
        <v>113.46161286462161</v>
      </c>
      <c r="R8081" s="163">
        <f t="shared" si="1264"/>
        <v>1</v>
      </c>
      <c r="S8081" s="161">
        <f t="shared" si="1265"/>
        <v>6000000</v>
      </c>
      <c r="T8081" s="162">
        <f t="shared" si="1266"/>
        <v>186.3111078744673</v>
      </c>
      <c r="U8081" s="162">
        <f t="shared" si="1267"/>
        <v>114.2308064323108</v>
      </c>
      <c r="V8081" s="163">
        <f t="shared" si="1268"/>
        <v>1</v>
      </c>
      <c r="W8081" s="164">
        <f t="shared" si="1269"/>
        <v>227358553.79390126</v>
      </c>
      <c r="X8081" s="164">
        <f t="shared" si="1270"/>
        <v>282481808.65293896</v>
      </c>
    </row>
    <row r="8082" spans="10:24" x14ac:dyDescent="0.25">
      <c r="J8082">
        <v>8079</v>
      </c>
      <c r="K8082" s="43">
        <v>9.4801524449319441E-2</v>
      </c>
      <c r="L8082">
        <v>0.79075368062948681</v>
      </c>
      <c r="M8082">
        <v>0.86742185310567843</v>
      </c>
      <c r="N8082" s="44">
        <v>0.60721981784212764</v>
      </c>
      <c r="O8082" s="161">
        <f t="shared" si="1261"/>
        <v>2000000</v>
      </c>
      <c r="P8082" s="162">
        <f t="shared" si="1262"/>
        <v>192.13558695484403</v>
      </c>
      <c r="Q8082" s="162">
        <f t="shared" si="1263"/>
        <v>157.28573013385403</v>
      </c>
      <c r="R8082" s="163">
        <f t="shared" si="1264"/>
        <v>1</v>
      </c>
      <c r="S8082" s="161">
        <f t="shared" si="1265"/>
        <v>2000000</v>
      </c>
      <c r="T8082" s="162">
        <f t="shared" si="1266"/>
        <v>194.04519565161468</v>
      </c>
      <c r="U8082" s="162">
        <f t="shared" si="1267"/>
        <v>136.14286506692702</v>
      </c>
      <c r="V8082" s="163">
        <f t="shared" si="1268"/>
        <v>1</v>
      </c>
      <c r="W8082" s="164">
        <f t="shared" si="1269"/>
        <v>19699713.641979992</v>
      </c>
      <c r="X8082" s="164">
        <f t="shared" si="1270"/>
        <v>-34195338.830624685</v>
      </c>
    </row>
    <row r="8083" spans="10:24" x14ac:dyDescent="0.25">
      <c r="J8083">
        <v>8080</v>
      </c>
      <c r="K8083" s="43">
        <v>0.15080277552543742</v>
      </c>
      <c r="L8083">
        <v>0.31638665934151489</v>
      </c>
      <c r="M8083">
        <v>0.2455675299222172</v>
      </c>
      <c r="N8083" s="44">
        <v>0.99078704619827451</v>
      </c>
      <c r="O8083" s="161">
        <f t="shared" si="1261"/>
        <v>2000000</v>
      </c>
      <c r="P8083" s="162">
        <f t="shared" si="1262"/>
        <v>172.83259450256193</v>
      </c>
      <c r="Q8083" s="162">
        <f t="shared" si="1263"/>
        <v>121.22990753341965</v>
      </c>
      <c r="R8083" s="163">
        <f t="shared" si="1264"/>
        <v>1</v>
      </c>
      <c r="S8083" s="161">
        <f t="shared" si="1265"/>
        <v>5000000</v>
      </c>
      <c r="T8083" s="162">
        <f t="shared" si="1266"/>
        <v>187.61086483418731</v>
      </c>
      <c r="U8083" s="162">
        <f t="shared" si="1267"/>
        <v>118.11495376670982</v>
      </c>
      <c r="V8083" s="163">
        <f t="shared" si="1268"/>
        <v>1</v>
      </c>
      <c r="W8083" s="164">
        <f t="shared" si="1269"/>
        <v>53205373.938284561</v>
      </c>
      <c r="X8083" s="164">
        <f t="shared" si="1270"/>
        <v>197479555.33738744</v>
      </c>
    </row>
    <row r="8084" spans="10:24" x14ac:dyDescent="0.25">
      <c r="J8084">
        <v>8081</v>
      </c>
      <c r="K8084" s="43">
        <v>0.61637001975622974</v>
      </c>
      <c r="L8084">
        <v>0.40664022429413971</v>
      </c>
      <c r="M8084">
        <v>0.25293255262582925</v>
      </c>
      <c r="N8084" s="44">
        <v>0.23494794283318421</v>
      </c>
      <c r="O8084" s="161">
        <f t="shared" si="1261"/>
        <v>6000000</v>
      </c>
      <c r="P8084" s="162">
        <f t="shared" si="1262"/>
        <v>176.45705739661926</v>
      </c>
      <c r="Q8084" s="162">
        <f t="shared" si="1263"/>
        <v>121.69420249752669</v>
      </c>
      <c r="R8084" s="163">
        <f t="shared" si="1264"/>
        <v>1</v>
      </c>
      <c r="S8084" s="161">
        <f t="shared" si="1265"/>
        <v>7000000</v>
      </c>
      <c r="T8084" s="162">
        <f t="shared" si="1266"/>
        <v>188.81901913220642</v>
      </c>
      <c r="U8084" s="162">
        <f t="shared" si="1267"/>
        <v>118.34710124876334</v>
      </c>
      <c r="V8084" s="163">
        <f t="shared" si="1268"/>
        <v>1</v>
      </c>
      <c r="W8084" s="164">
        <f t="shared" si="1269"/>
        <v>278577129.39455545</v>
      </c>
      <c r="X8084" s="164">
        <f t="shared" si="1270"/>
        <v>343303425.18410158</v>
      </c>
    </row>
    <row r="8085" spans="10:24" x14ac:dyDescent="0.25">
      <c r="J8085">
        <v>8082</v>
      </c>
      <c r="K8085" s="43">
        <v>0.7255895704753188</v>
      </c>
      <c r="L8085">
        <v>0.40930231895051705</v>
      </c>
      <c r="M8085">
        <v>0.53539947957184364</v>
      </c>
      <c r="N8085" s="44">
        <v>0.22847966304847833</v>
      </c>
      <c r="O8085" s="161">
        <f t="shared" si="1261"/>
        <v>6000000</v>
      </c>
      <c r="P8085" s="162">
        <f t="shared" si="1262"/>
        <v>176.5598994511235</v>
      </c>
      <c r="Q8085" s="162">
        <f t="shared" si="1263"/>
        <v>136.77700200513891</v>
      </c>
      <c r="R8085" s="163">
        <f t="shared" si="1264"/>
        <v>1</v>
      </c>
      <c r="S8085" s="161">
        <f t="shared" si="1265"/>
        <v>7000000</v>
      </c>
      <c r="T8085" s="162">
        <f t="shared" si="1266"/>
        <v>188.85329981704118</v>
      </c>
      <c r="U8085" s="162">
        <f t="shared" si="1267"/>
        <v>125.88850100256946</v>
      </c>
      <c r="V8085" s="163">
        <f t="shared" si="1268"/>
        <v>1</v>
      </c>
      <c r="W8085" s="164">
        <f t="shared" si="1269"/>
        <v>188697384.67590752</v>
      </c>
      <c r="X8085" s="164">
        <f t="shared" si="1270"/>
        <v>290753591.70130205</v>
      </c>
    </row>
    <row r="8086" spans="10:24" x14ac:dyDescent="0.25">
      <c r="J8086">
        <v>8083</v>
      </c>
      <c r="K8086" s="43">
        <v>0.67256123200891405</v>
      </c>
      <c r="L8086">
        <v>0.2193809776055774</v>
      </c>
      <c r="M8086">
        <v>0.85745783046102331</v>
      </c>
      <c r="N8086" s="44">
        <v>0.8813793459736371</v>
      </c>
      <c r="O8086" s="161">
        <f t="shared" si="1261"/>
        <v>6000000</v>
      </c>
      <c r="P8086" s="162">
        <f t="shared" si="1262"/>
        <v>168.38571696063721</v>
      </c>
      <c r="Q8086" s="162">
        <f t="shared" si="1263"/>
        <v>156.37934889634136</v>
      </c>
      <c r="R8086" s="163">
        <f t="shared" si="1264"/>
        <v>1</v>
      </c>
      <c r="S8086" s="161">
        <f t="shared" si="1265"/>
        <v>7000000</v>
      </c>
      <c r="T8086" s="162">
        <f t="shared" si="1266"/>
        <v>186.12857232021241</v>
      </c>
      <c r="U8086" s="162">
        <f t="shared" si="1267"/>
        <v>135.68967444817068</v>
      </c>
      <c r="V8086" s="163">
        <f t="shared" si="1268"/>
        <v>1</v>
      </c>
      <c r="W8086" s="164">
        <f t="shared" si="1269"/>
        <v>22038208.385775134</v>
      </c>
      <c r="X8086" s="164">
        <f t="shared" si="1270"/>
        <v>203072285.10429215</v>
      </c>
    </row>
    <row r="8087" spans="10:24" x14ac:dyDescent="0.25">
      <c r="J8087">
        <v>8084</v>
      </c>
      <c r="K8087" s="43">
        <v>0.93108249336511206</v>
      </c>
      <c r="L8087">
        <v>0.3237116153993943</v>
      </c>
      <c r="M8087">
        <v>0.22084331421993231</v>
      </c>
      <c r="N8087" s="44">
        <v>0.66072420261835307</v>
      </c>
      <c r="O8087" s="161">
        <f t="shared" si="1261"/>
        <v>7000000</v>
      </c>
      <c r="P8087" s="162">
        <f t="shared" si="1262"/>
        <v>173.13982794089912</v>
      </c>
      <c r="Q8087" s="162">
        <f t="shared" si="1263"/>
        <v>119.61303592647781</v>
      </c>
      <c r="R8087" s="163">
        <f t="shared" si="1264"/>
        <v>1</v>
      </c>
      <c r="S8087" s="161">
        <f t="shared" si="1265"/>
        <v>9000000</v>
      </c>
      <c r="T8087" s="162">
        <f t="shared" si="1266"/>
        <v>187.7132759802997</v>
      </c>
      <c r="U8087" s="162">
        <f t="shared" si="1267"/>
        <v>117.3065179632389</v>
      </c>
      <c r="V8087" s="163">
        <f t="shared" si="1268"/>
        <v>1</v>
      </c>
      <c r="W8087" s="164">
        <f t="shared" si="1269"/>
        <v>324687544.10094923</v>
      </c>
      <c r="X8087" s="164">
        <f t="shared" si="1270"/>
        <v>483660822.15354717</v>
      </c>
    </row>
    <row r="8088" spans="10:24" x14ac:dyDescent="0.25">
      <c r="J8088">
        <v>8085</v>
      </c>
      <c r="K8088" s="43">
        <v>0.97696072605378648</v>
      </c>
      <c r="L8088">
        <v>0.24324492859912017</v>
      </c>
      <c r="M8088">
        <v>0.18921438536904189</v>
      </c>
      <c r="N8088" s="44">
        <v>0.5510039183962695</v>
      </c>
      <c r="O8088" s="161">
        <f t="shared" si="1261"/>
        <v>9000000</v>
      </c>
      <c r="P8088" s="162">
        <f t="shared" si="1262"/>
        <v>169.56146167659611</v>
      </c>
      <c r="Q8088" s="162">
        <f t="shared" si="1263"/>
        <v>117.38409941774839</v>
      </c>
      <c r="R8088" s="163">
        <f t="shared" si="1264"/>
        <v>1</v>
      </c>
      <c r="S8088" s="161">
        <f t="shared" si="1265"/>
        <v>9000000</v>
      </c>
      <c r="T8088" s="162">
        <f t="shared" si="1266"/>
        <v>186.52048722553204</v>
      </c>
      <c r="U8088" s="162">
        <f t="shared" si="1267"/>
        <v>116.19204970887419</v>
      </c>
      <c r="V8088" s="163">
        <f t="shared" si="1268"/>
        <v>1</v>
      </c>
      <c r="W8088" s="164">
        <f t="shared" si="1269"/>
        <v>419596260.32962948</v>
      </c>
      <c r="X8088" s="164">
        <f t="shared" si="1270"/>
        <v>482955937.64992058</v>
      </c>
    </row>
    <row r="8089" spans="10:24" x14ac:dyDescent="0.25">
      <c r="J8089">
        <v>8086</v>
      </c>
      <c r="K8089" s="43">
        <v>5.4168378159716979E-2</v>
      </c>
      <c r="L8089">
        <v>0.83101598057850656</v>
      </c>
      <c r="M8089">
        <v>0.15399427017082201</v>
      </c>
      <c r="N8089" s="44">
        <v>0.34714723533889358</v>
      </c>
      <c r="O8089" s="161">
        <f t="shared" si="1261"/>
        <v>2000000</v>
      </c>
      <c r="P8089" s="162">
        <f t="shared" si="1262"/>
        <v>194.37281786762279</v>
      </c>
      <c r="Q8089" s="162">
        <f t="shared" si="1263"/>
        <v>114.61096465051955</v>
      </c>
      <c r="R8089" s="163">
        <f t="shared" si="1264"/>
        <v>1</v>
      </c>
      <c r="S8089" s="161">
        <f t="shared" si="1265"/>
        <v>2000000</v>
      </c>
      <c r="T8089" s="162">
        <f t="shared" si="1266"/>
        <v>194.79093928920759</v>
      </c>
      <c r="U8089" s="162">
        <f t="shared" si="1267"/>
        <v>114.80548232525977</v>
      </c>
      <c r="V8089" s="163">
        <f t="shared" si="1268"/>
        <v>1</v>
      </c>
      <c r="W8089" s="164">
        <f t="shared" si="1269"/>
        <v>109523706.43420649</v>
      </c>
      <c r="X8089" s="164">
        <f t="shared" si="1270"/>
        <v>9970913.9278956354</v>
      </c>
    </row>
    <row r="8090" spans="10:24" x14ac:dyDescent="0.25">
      <c r="J8090">
        <v>8087</v>
      </c>
      <c r="K8090" s="43">
        <v>0.40487635945490186</v>
      </c>
      <c r="L8090">
        <v>0.99708496804566327</v>
      </c>
      <c r="M8090">
        <v>0.7689390822485892</v>
      </c>
      <c r="N8090" s="44">
        <v>0.59636750427302132</v>
      </c>
      <c r="O8090" s="161">
        <f t="shared" si="1261"/>
        <v>5000000</v>
      </c>
      <c r="P8090" s="162">
        <f t="shared" si="1262"/>
        <v>221.35783531508693</v>
      </c>
      <c r="Q8090" s="162">
        <f t="shared" si="1263"/>
        <v>149.70714876839543</v>
      </c>
      <c r="R8090" s="163">
        <f t="shared" si="1264"/>
        <v>1</v>
      </c>
      <c r="S8090" s="161">
        <f t="shared" si="1265"/>
        <v>6000000</v>
      </c>
      <c r="T8090" s="162">
        <f t="shared" si="1266"/>
        <v>203.78594510502899</v>
      </c>
      <c r="U8090" s="162">
        <f t="shared" si="1267"/>
        <v>132.35357438419771</v>
      </c>
      <c r="V8090" s="163">
        <f t="shared" si="1268"/>
        <v>1</v>
      </c>
      <c r="W8090" s="164">
        <f t="shared" si="1269"/>
        <v>308253432.73345751</v>
      </c>
      <c r="X8090" s="164">
        <f t="shared" si="1270"/>
        <v>278594224.32498765</v>
      </c>
    </row>
    <row r="8091" spans="10:24" x14ac:dyDescent="0.25">
      <c r="J8091">
        <v>8088</v>
      </c>
      <c r="K8091" s="43">
        <v>0.99241689461786264</v>
      </c>
      <c r="L8091">
        <v>0.39805968048596185</v>
      </c>
      <c r="M8091">
        <v>0.19322647089941813</v>
      </c>
      <c r="N8091" s="44">
        <v>3.8458284928270636E-2</v>
      </c>
      <c r="O8091" s="161">
        <f t="shared" si="1261"/>
        <v>9000000</v>
      </c>
      <c r="P8091" s="162">
        <f t="shared" si="1262"/>
        <v>176.12441100162766</v>
      </c>
      <c r="Q8091" s="162">
        <f t="shared" si="1263"/>
        <v>117.67864253131086</v>
      </c>
      <c r="R8091" s="163">
        <f t="shared" si="1264"/>
        <v>1</v>
      </c>
      <c r="S8091" s="161">
        <f t="shared" si="1265"/>
        <v>9000000</v>
      </c>
      <c r="T8091" s="162">
        <f t="shared" si="1266"/>
        <v>188.70813700054256</v>
      </c>
      <c r="U8091" s="162">
        <f t="shared" si="1267"/>
        <v>116.33932126565543</v>
      </c>
      <c r="V8091" s="163">
        <f t="shared" si="1268"/>
        <v>0.9</v>
      </c>
      <c r="W8091" s="164">
        <f t="shared" si="1269"/>
        <v>476011916.23285127</v>
      </c>
      <c r="X8091" s="164">
        <f t="shared" si="1270"/>
        <v>436187407.45258582</v>
      </c>
    </row>
    <row r="8092" spans="10:24" x14ac:dyDescent="0.25">
      <c r="J8092">
        <v>8089</v>
      </c>
      <c r="K8092" s="43">
        <v>0.94111145229638782</v>
      </c>
      <c r="L8092">
        <v>0.74071911764885157</v>
      </c>
      <c r="M8092">
        <v>0.36516405789571449</v>
      </c>
      <c r="N8092" s="44">
        <v>0.29991789327315665</v>
      </c>
      <c r="O8092" s="161">
        <f t="shared" si="1261"/>
        <v>7000000</v>
      </c>
      <c r="P8092" s="162">
        <f t="shared" si="1262"/>
        <v>189.68345984491896</v>
      </c>
      <c r="Q8092" s="162">
        <f t="shared" si="1263"/>
        <v>128.10621806189388</v>
      </c>
      <c r="R8092" s="163">
        <f t="shared" si="1264"/>
        <v>1</v>
      </c>
      <c r="S8092" s="161">
        <f t="shared" si="1265"/>
        <v>9000000</v>
      </c>
      <c r="T8092" s="162">
        <f t="shared" si="1266"/>
        <v>193.22781994830632</v>
      </c>
      <c r="U8092" s="162">
        <f t="shared" si="1267"/>
        <v>121.55310903094694</v>
      </c>
      <c r="V8092" s="163">
        <f t="shared" si="1268"/>
        <v>1</v>
      </c>
      <c r="W8092" s="164">
        <f t="shared" si="1269"/>
        <v>381040692.48117548</v>
      </c>
      <c r="X8092" s="164">
        <f t="shared" si="1270"/>
        <v>495072398.25623441</v>
      </c>
    </row>
    <row r="8093" spans="10:24" x14ac:dyDescent="0.25">
      <c r="J8093">
        <v>8090</v>
      </c>
      <c r="K8093" s="43">
        <v>0.33043456020336004</v>
      </c>
      <c r="L8093">
        <v>0.36412934664365593</v>
      </c>
      <c r="M8093">
        <v>3.9912987119551158E-2</v>
      </c>
      <c r="N8093" s="44">
        <v>0.43827859835856153</v>
      </c>
      <c r="O8093" s="161">
        <f t="shared" si="1261"/>
        <v>5000000</v>
      </c>
      <c r="P8093" s="162">
        <f t="shared" si="1262"/>
        <v>174.78835818802156</v>
      </c>
      <c r="Q8093" s="162">
        <f t="shared" si="1263"/>
        <v>99.96606595347231</v>
      </c>
      <c r="R8093" s="163">
        <f t="shared" si="1264"/>
        <v>1</v>
      </c>
      <c r="S8093" s="161">
        <f t="shared" si="1265"/>
        <v>6000000</v>
      </c>
      <c r="T8093" s="162">
        <f t="shared" si="1266"/>
        <v>188.26278606267385</v>
      </c>
      <c r="U8093" s="162">
        <f t="shared" si="1267"/>
        <v>107.48303297673615</v>
      </c>
      <c r="V8093" s="163">
        <f t="shared" si="1268"/>
        <v>1</v>
      </c>
      <c r="W8093" s="164">
        <f t="shared" si="1269"/>
        <v>324111461.17274624</v>
      </c>
      <c r="X8093" s="164">
        <f t="shared" si="1270"/>
        <v>334678518.51562619</v>
      </c>
    </row>
    <row r="8094" spans="10:24" x14ac:dyDescent="0.25">
      <c r="J8094">
        <v>8091</v>
      </c>
      <c r="K8094" s="43">
        <v>7.0639624378331933E-2</v>
      </c>
      <c r="L8094">
        <v>0.52755914437726381</v>
      </c>
      <c r="M8094">
        <v>0.63263001589887091</v>
      </c>
      <c r="N8094" s="44">
        <v>0.22934465713287855</v>
      </c>
      <c r="O8094" s="161">
        <f t="shared" si="1261"/>
        <v>2000000</v>
      </c>
      <c r="P8094" s="162">
        <f t="shared" si="1262"/>
        <v>181.03703348858755</v>
      </c>
      <c r="Q8094" s="162">
        <f t="shared" si="1263"/>
        <v>141.77654243911167</v>
      </c>
      <c r="R8094" s="163">
        <f t="shared" si="1264"/>
        <v>1</v>
      </c>
      <c r="S8094" s="161">
        <f t="shared" si="1265"/>
        <v>2000000</v>
      </c>
      <c r="T8094" s="162">
        <f t="shared" si="1266"/>
        <v>190.34567782952919</v>
      </c>
      <c r="U8094" s="162">
        <f t="shared" si="1267"/>
        <v>128.38827121955583</v>
      </c>
      <c r="V8094" s="163">
        <f t="shared" si="1268"/>
        <v>1</v>
      </c>
      <c r="W8094" s="164">
        <f t="shared" si="1269"/>
        <v>28520982.098951772</v>
      </c>
      <c r="X8094" s="164">
        <f t="shared" si="1270"/>
        <v>-26085186.780053273</v>
      </c>
    </row>
    <row r="8095" spans="10:24" x14ac:dyDescent="0.25">
      <c r="J8095">
        <v>8092</v>
      </c>
      <c r="K8095" s="43">
        <v>0.49839189116892879</v>
      </c>
      <c r="L8095">
        <v>0.99708957660898978</v>
      </c>
      <c r="M8095">
        <v>1.1709126467422393E-2</v>
      </c>
      <c r="N8095" s="44">
        <v>0.92456149138508614</v>
      </c>
      <c r="O8095" s="161">
        <f t="shared" si="1261"/>
        <v>5000000</v>
      </c>
      <c r="P8095" s="162">
        <f t="shared" si="1262"/>
        <v>221.36559474114341</v>
      </c>
      <c r="Q8095" s="162">
        <f t="shared" si="1263"/>
        <v>89.669171209013598</v>
      </c>
      <c r="R8095" s="163">
        <f t="shared" si="1264"/>
        <v>1</v>
      </c>
      <c r="S8095" s="161">
        <f t="shared" si="1265"/>
        <v>6000000</v>
      </c>
      <c r="T8095" s="162">
        <f t="shared" si="1266"/>
        <v>203.78853158038115</v>
      </c>
      <c r="U8095" s="162">
        <f t="shared" si="1267"/>
        <v>102.3345856045068</v>
      </c>
      <c r="V8095" s="163">
        <f t="shared" si="1268"/>
        <v>1</v>
      </c>
      <c r="W8095" s="164">
        <f t="shared" si="1269"/>
        <v>608482117.66064906</v>
      </c>
      <c r="X8095" s="164">
        <f t="shared" si="1270"/>
        <v>458723675.85524607</v>
      </c>
    </row>
    <row r="8096" spans="10:24" x14ac:dyDescent="0.25">
      <c r="J8096">
        <v>8093</v>
      </c>
      <c r="K8096" s="43">
        <v>0.29879846228726292</v>
      </c>
      <c r="L8096">
        <v>9.0321285824455644E-2</v>
      </c>
      <c r="M8096">
        <v>0.61733066285665394</v>
      </c>
      <c r="N8096" s="44">
        <v>0.6973537343936177</v>
      </c>
      <c r="O8096" s="161">
        <f t="shared" si="1261"/>
        <v>2000000</v>
      </c>
      <c r="P8096" s="162">
        <f t="shared" si="1262"/>
        <v>159.91831234936564</v>
      </c>
      <c r="Q8096" s="162">
        <f t="shared" si="1263"/>
        <v>140.96955188810537</v>
      </c>
      <c r="R8096" s="163">
        <f t="shared" si="1264"/>
        <v>1</v>
      </c>
      <c r="S8096" s="161">
        <f t="shared" si="1265"/>
        <v>5000000</v>
      </c>
      <c r="T8096" s="162">
        <f t="shared" si="1266"/>
        <v>183.3061041164552</v>
      </c>
      <c r="U8096" s="162">
        <f t="shared" si="1267"/>
        <v>127.98477594405269</v>
      </c>
      <c r="V8096" s="163">
        <f t="shared" si="1268"/>
        <v>1</v>
      </c>
      <c r="W8096" s="164">
        <f t="shared" si="1269"/>
        <v>-12102479.077479474</v>
      </c>
      <c r="X8096" s="164">
        <f t="shared" si="1270"/>
        <v>126606640.86201257</v>
      </c>
    </row>
    <row r="8097" spans="10:24" x14ac:dyDescent="0.25">
      <c r="J8097">
        <v>8094</v>
      </c>
      <c r="K8097" s="43">
        <v>0.49998249639428105</v>
      </c>
      <c r="L8097">
        <v>0.19671507854870829</v>
      </c>
      <c r="M8097">
        <v>0.61821972678647796</v>
      </c>
      <c r="N8097" s="44">
        <v>0.80392650369048979</v>
      </c>
      <c r="O8097" s="161">
        <f t="shared" si="1261"/>
        <v>5000000</v>
      </c>
      <c r="P8097" s="162">
        <f t="shared" si="1262"/>
        <v>167.19880073184007</v>
      </c>
      <c r="Q8097" s="162">
        <f t="shared" si="1263"/>
        <v>141.01616947414414</v>
      </c>
      <c r="R8097" s="163">
        <f t="shared" si="1264"/>
        <v>1</v>
      </c>
      <c r="S8097" s="161">
        <f t="shared" si="1265"/>
        <v>6000000</v>
      </c>
      <c r="T8097" s="162">
        <f t="shared" si="1266"/>
        <v>185.73293357728002</v>
      </c>
      <c r="U8097" s="162">
        <f t="shared" si="1267"/>
        <v>128.00808473707207</v>
      </c>
      <c r="V8097" s="163">
        <f t="shared" si="1268"/>
        <v>1</v>
      </c>
      <c r="W8097" s="164">
        <f t="shared" si="1269"/>
        <v>80913156.288479656</v>
      </c>
      <c r="X8097" s="164">
        <f t="shared" si="1270"/>
        <v>196349093.04124773</v>
      </c>
    </row>
    <row r="8098" spans="10:24" x14ac:dyDescent="0.25">
      <c r="J8098">
        <v>8095</v>
      </c>
      <c r="K8098" s="43">
        <v>0.72950464969378159</v>
      </c>
      <c r="L8098">
        <v>0.70406378679084813</v>
      </c>
      <c r="M8098">
        <v>0.54217481561760816</v>
      </c>
      <c r="N8098" s="44">
        <v>0.67261369558921047</v>
      </c>
      <c r="O8098" s="161">
        <f t="shared" si="1261"/>
        <v>6000000</v>
      </c>
      <c r="P8098" s="162">
        <f t="shared" si="1262"/>
        <v>188.04186928526261</v>
      </c>
      <c r="Q8098" s="162">
        <f t="shared" si="1263"/>
        <v>137.11828547981071</v>
      </c>
      <c r="R8098" s="163">
        <f t="shared" si="1264"/>
        <v>1</v>
      </c>
      <c r="S8098" s="161">
        <f t="shared" si="1265"/>
        <v>7000000</v>
      </c>
      <c r="T8098" s="162">
        <f t="shared" si="1266"/>
        <v>192.68062309508753</v>
      </c>
      <c r="U8098" s="162">
        <f t="shared" si="1267"/>
        <v>126.05914273990535</v>
      </c>
      <c r="V8098" s="163">
        <f t="shared" si="1268"/>
        <v>1</v>
      </c>
      <c r="W8098" s="164">
        <f t="shared" si="1269"/>
        <v>255541502.8327114</v>
      </c>
      <c r="X8098" s="164">
        <f t="shared" si="1270"/>
        <v>316350362.4862752</v>
      </c>
    </row>
    <row r="8099" spans="10:24" x14ac:dyDescent="0.25">
      <c r="J8099">
        <v>8096</v>
      </c>
      <c r="K8099" s="43">
        <v>0.74022494316130272</v>
      </c>
      <c r="L8099">
        <v>0.44610054445113767</v>
      </c>
      <c r="M8099">
        <v>0.46673174118039695</v>
      </c>
      <c r="N8099" s="44">
        <v>0.85077087166175613</v>
      </c>
      <c r="O8099" s="161">
        <f t="shared" si="1261"/>
        <v>6000000</v>
      </c>
      <c r="P8099" s="162">
        <f t="shared" si="1262"/>
        <v>177.96720638430159</v>
      </c>
      <c r="Q8099" s="162">
        <f t="shared" si="1263"/>
        <v>133.33023908611034</v>
      </c>
      <c r="R8099" s="163">
        <f t="shared" si="1264"/>
        <v>1</v>
      </c>
      <c r="S8099" s="161">
        <f t="shared" si="1265"/>
        <v>7000000</v>
      </c>
      <c r="T8099" s="162">
        <f t="shared" si="1266"/>
        <v>189.32240212810052</v>
      </c>
      <c r="U8099" s="162">
        <f t="shared" si="1267"/>
        <v>124.16511954305517</v>
      </c>
      <c r="V8099" s="163">
        <f t="shared" si="1268"/>
        <v>1</v>
      </c>
      <c r="W8099" s="164">
        <f t="shared" si="1269"/>
        <v>217821803.7891475</v>
      </c>
      <c r="X8099" s="164">
        <f t="shared" si="1270"/>
        <v>306100978.09531748</v>
      </c>
    </row>
    <row r="8100" spans="10:24" x14ac:dyDescent="0.25">
      <c r="J8100">
        <v>8097</v>
      </c>
      <c r="K8100" s="43">
        <v>0.64024387487773815</v>
      </c>
      <c r="L8100">
        <v>0.67373660229459997</v>
      </c>
      <c r="M8100">
        <v>0.42862495193806904</v>
      </c>
      <c r="N8100" s="44">
        <v>0.4545317997959567</v>
      </c>
      <c r="O8100" s="161">
        <f t="shared" si="1261"/>
        <v>6000000</v>
      </c>
      <c r="P8100" s="162">
        <f t="shared" si="1262"/>
        <v>186.75382056775459</v>
      </c>
      <c r="Q8100" s="162">
        <f t="shared" si="1263"/>
        <v>131.40247966332026</v>
      </c>
      <c r="R8100" s="163">
        <f t="shared" si="1264"/>
        <v>1</v>
      </c>
      <c r="S8100" s="161">
        <f t="shared" si="1265"/>
        <v>7000000</v>
      </c>
      <c r="T8100" s="162">
        <f t="shared" si="1266"/>
        <v>192.25127352258485</v>
      </c>
      <c r="U8100" s="162">
        <f t="shared" si="1267"/>
        <v>123.20123983166013</v>
      </c>
      <c r="V8100" s="163">
        <f t="shared" si="1268"/>
        <v>1</v>
      </c>
      <c r="W8100" s="164">
        <f t="shared" si="1269"/>
        <v>282108045.42660594</v>
      </c>
      <c r="X8100" s="164">
        <f t="shared" si="1270"/>
        <v>333350235.83647305</v>
      </c>
    </row>
    <row r="8101" spans="10:24" x14ac:dyDescent="0.25">
      <c r="J8101">
        <v>8098</v>
      </c>
      <c r="K8101" s="43">
        <v>0.36143751519562883</v>
      </c>
      <c r="L8101">
        <v>0.49674440719546009</v>
      </c>
      <c r="M8101">
        <v>0.79017010174798386</v>
      </c>
      <c r="N8101" s="44">
        <v>0.54334166861003774</v>
      </c>
      <c r="O8101" s="161">
        <f t="shared" si="1261"/>
        <v>5000000</v>
      </c>
      <c r="P8101" s="162">
        <f t="shared" si="1262"/>
        <v>179.87759022672375</v>
      </c>
      <c r="Q8101" s="162">
        <f t="shared" si="1263"/>
        <v>151.14023212253565</v>
      </c>
      <c r="R8101" s="163">
        <f t="shared" si="1264"/>
        <v>1</v>
      </c>
      <c r="S8101" s="161">
        <f t="shared" si="1265"/>
        <v>6000000</v>
      </c>
      <c r="T8101" s="162">
        <f t="shared" si="1266"/>
        <v>189.95919674224126</v>
      </c>
      <c r="U8101" s="162">
        <f t="shared" si="1267"/>
        <v>133.07011606126781</v>
      </c>
      <c r="V8101" s="163">
        <f t="shared" si="1268"/>
        <v>1</v>
      </c>
      <c r="W8101" s="164">
        <f t="shared" si="1269"/>
        <v>93686790.520940512</v>
      </c>
      <c r="X8101" s="164">
        <f t="shared" si="1270"/>
        <v>191334484.0858407</v>
      </c>
    </row>
    <row r="8102" spans="10:24" x14ac:dyDescent="0.25">
      <c r="J8102">
        <v>8099</v>
      </c>
      <c r="K8102" s="43">
        <v>0.28473825287110477</v>
      </c>
      <c r="L8102">
        <v>0.3396111597346636</v>
      </c>
      <c r="M8102">
        <v>0.69392222553509297</v>
      </c>
      <c r="N8102" s="44">
        <v>0.97808626123066389</v>
      </c>
      <c r="O8102" s="161">
        <f t="shared" si="1261"/>
        <v>2000000</v>
      </c>
      <c r="P8102" s="162">
        <f t="shared" si="1262"/>
        <v>173.79713134042845</v>
      </c>
      <c r="Q8102" s="162">
        <f t="shared" si="1263"/>
        <v>145.1399791817629</v>
      </c>
      <c r="R8102" s="163">
        <f t="shared" si="1264"/>
        <v>1</v>
      </c>
      <c r="S8102" s="161">
        <f t="shared" si="1265"/>
        <v>5000000</v>
      </c>
      <c r="T8102" s="162">
        <f t="shared" si="1266"/>
        <v>187.93237711347615</v>
      </c>
      <c r="U8102" s="162">
        <f t="shared" si="1267"/>
        <v>130.06998959088145</v>
      </c>
      <c r="V8102" s="163">
        <f t="shared" si="1268"/>
        <v>1</v>
      </c>
      <c r="W8102" s="164">
        <f t="shared" si="1269"/>
        <v>7314304.3173311055</v>
      </c>
      <c r="X8102" s="164">
        <f t="shared" si="1270"/>
        <v>139311937.61297351</v>
      </c>
    </row>
    <row r="8103" spans="10:24" x14ac:dyDescent="0.25">
      <c r="J8103">
        <v>8100</v>
      </c>
      <c r="K8103" s="43">
        <v>0.24114562674691453</v>
      </c>
      <c r="L8103">
        <v>0.94086069172227849</v>
      </c>
      <c r="M8103">
        <v>0.2634298748431021</v>
      </c>
      <c r="N8103" s="44">
        <v>0.66003973591837695</v>
      </c>
      <c r="O8103" s="161">
        <f t="shared" si="1261"/>
        <v>2000000</v>
      </c>
      <c r="P8103" s="162">
        <f t="shared" si="1262"/>
        <v>203.43059678298533</v>
      </c>
      <c r="Q8103" s="162">
        <f t="shared" si="1263"/>
        <v>122.34386198043691</v>
      </c>
      <c r="R8103" s="163">
        <f t="shared" si="1264"/>
        <v>1</v>
      </c>
      <c r="S8103" s="161">
        <f t="shared" si="1265"/>
        <v>5000000</v>
      </c>
      <c r="T8103" s="162">
        <f t="shared" si="1266"/>
        <v>197.81019892766179</v>
      </c>
      <c r="U8103" s="162">
        <f t="shared" si="1267"/>
        <v>118.67193099021846</v>
      </c>
      <c r="V8103" s="163">
        <f t="shared" si="1268"/>
        <v>1</v>
      </c>
      <c r="W8103" s="164">
        <f t="shared" si="1269"/>
        <v>112173469.60509685</v>
      </c>
      <c r="X8103" s="164">
        <f t="shared" si="1270"/>
        <v>245691339.68721664</v>
      </c>
    </row>
    <row r="8104" spans="10:24" x14ac:dyDescent="0.25">
      <c r="J8104">
        <v>8101</v>
      </c>
      <c r="K8104" s="43">
        <v>0.18947180690467635</v>
      </c>
      <c r="L8104">
        <v>0.16760163463223776</v>
      </c>
      <c r="M8104">
        <v>0.65236010692807966</v>
      </c>
      <c r="N8104" s="44">
        <v>0.53836517236694792</v>
      </c>
      <c r="O8104" s="161">
        <f t="shared" si="1261"/>
        <v>2000000</v>
      </c>
      <c r="P8104" s="162">
        <f t="shared" si="1262"/>
        <v>165.54470682541171</v>
      </c>
      <c r="Q8104" s="162">
        <f t="shared" si="1263"/>
        <v>142.83400281181147</v>
      </c>
      <c r="R8104" s="163">
        <f t="shared" si="1264"/>
        <v>1</v>
      </c>
      <c r="S8104" s="161">
        <f t="shared" si="1265"/>
        <v>5000000</v>
      </c>
      <c r="T8104" s="162">
        <f t="shared" si="1266"/>
        <v>185.1815689418039</v>
      </c>
      <c r="U8104" s="162">
        <f t="shared" si="1267"/>
        <v>128.91700140590572</v>
      </c>
      <c r="V8104" s="163">
        <f t="shared" si="1268"/>
        <v>1</v>
      </c>
      <c r="W8104" s="164">
        <f t="shared" si="1269"/>
        <v>-4578591.9727995321</v>
      </c>
      <c r="X8104" s="164">
        <f t="shared" si="1270"/>
        <v>131322837.67949092</v>
      </c>
    </row>
    <row r="8105" spans="10:24" x14ac:dyDescent="0.25">
      <c r="J8105">
        <v>8102</v>
      </c>
      <c r="K8105" s="43">
        <v>0.10843611141541121</v>
      </c>
      <c r="L8105">
        <v>0.46495076534958824</v>
      </c>
      <c r="M8105">
        <v>0.62707604917877713</v>
      </c>
      <c r="N8105" s="44">
        <v>0.23100574919952543</v>
      </c>
      <c r="O8105" s="161">
        <f t="shared" si="1261"/>
        <v>2000000</v>
      </c>
      <c r="P8105" s="162">
        <f t="shared" si="1262"/>
        <v>178.68046907057484</v>
      </c>
      <c r="Q8105" s="162">
        <f t="shared" si="1263"/>
        <v>141.48238108776548</v>
      </c>
      <c r="R8105" s="163">
        <f t="shared" si="1264"/>
        <v>1</v>
      </c>
      <c r="S8105" s="161">
        <f t="shared" si="1265"/>
        <v>2000000</v>
      </c>
      <c r="T8105" s="162">
        <f t="shared" si="1266"/>
        <v>189.56015635685827</v>
      </c>
      <c r="U8105" s="162">
        <f t="shared" si="1267"/>
        <v>128.24119054388274</v>
      </c>
      <c r="V8105" s="163">
        <f t="shared" si="1268"/>
        <v>1</v>
      </c>
      <c r="W8105" s="164">
        <f t="shared" si="1269"/>
        <v>24396175.965618744</v>
      </c>
      <c r="X8105" s="164">
        <f t="shared" si="1270"/>
        <v>-27362068.374048933</v>
      </c>
    </row>
    <row r="8106" spans="10:24" x14ac:dyDescent="0.25">
      <c r="J8106">
        <v>8103</v>
      </c>
      <c r="K8106" s="43">
        <v>0.18577250597315786</v>
      </c>
      <c r="L8106">
        <v>0.6417366820558762</v>
      </c>
      <c r="M8106">
        <v>0.60604151471841028</v>
      </c>
      <c r="N8106" s="44">
        <v>0.33515294056642575</v>
      </c>
      <c r="O8106" s="161">
        <f t="shared" si="1261"/>
        <v>2000000</v>
      </c>
      <c r="P8106" s="162">
        <f t="shared" si="1262"/>
        <v>185.44657126132157</v>
      </c>
      <c r="Q8106" s="162">
        <f t="shared" si="1263"/>
        <v>140.38033038574898</v>
      </c>
      <c r="R8106" s="163">
        <f t="shared" si="1264"/>
        <v>1</v>
      </c>
      <c r="S8106" s="161">
        <f t="shared" si="1265"/>
        <v>5000000</v>
      </c>
      <c r="T8106" s="162">
        <f t="shared" si="1266"/>
        <v>191.81552375377385</v>
      </c>
      <c r="U8106" s="162">
        <f t="shared" si="1267"/>
        <v>127.69016519287449</v>
      </c>
      <c r="V8106" s="163">
        <f t="shared" si="1268"/>
        <v>1</v>
      </c>
      <c r="W8106" s="164">
        <f t="shared" si="1269"/>
        <v>40132481.751145184</v>
      </c>
      <c r="X8106" s="164">
        <f t="shared" si="1270"/>
        <v>170626792.80449677</v>
      </c>
    </row>
    <row r="8107" spans="10:24" x14ac:dyDescent="0.25">
      <c r="J8107">
        <v>8104</v>
      </c>
      <c r="K8107" s="43">
        <v>0.17901890807791732</v>
      </c>
      <c r="L8107">
        <v>4.4287939489947026E-2</v>
      </c>
      <c r="M8107">
        <v>0.48713847397090349</v>
      </c>
      <c r="N8107" s="44">
        <v>2.3176132277222927E-2</v>
      </c>
      <c r="O8107" s="161">
        <f t="shared" si="1261"/>
        <v>2000000</v>
      </c>
      <c r="P8107" s="162">
        <f t="shared" si="1262"/>
        <v>154.45562602433182</v>
      </c>
      <c r="Q8107" s="162">
        <f t="shared" si="1263"/>
        <v>134.35510697033752</v>
      </c>
      <c r="R8107" s="163">
        <f t="shared" si="1264"/>
        <v>1</v>
      </c>
      <c r="S8107" s="161">
        <f t="shared" si="1265"/>
        <v>5000000</v>
      </c>
      <c r="T8107" s="162">
        <f t="shared" si="1266"/>
        <v>181.48520867477728</v>
      </c>
      <c r="U8107" s="162">
        <f t="shared" si="1267"/>
        <v>124.67755348516876</v>
      </c>
      <c r="V8107" s="163">
        <f t="shared" si="1268"/>
        <v>0.9</v>
      </c>
      <c r="W8107" s="164">
        <f t="shared" si="1269"/>
        <v>-9798961.8920113891</v>
      </c>
      <c r="X8107" s="164">
        <f t="shared" si="1270"/>
        <v>105634448.35323837</v>
      </c>
    </row>
    <row r="8108" spans="10:24" x14ac:dyDescent="0.25">
      <c r="J8108">
        <v>8105</v>
      </c>
      <c r="K8108" s="43">
        <v>0.5567175836517011</v>
      </c>
      <c r="L8108">
        <v>0.40334489479843039</v>
      </c>
      <c r="M8108">
        <v>0.37489821650491384</v>
      </c>
      <c r="N8108" s="44">
        <v>0.24782702372306031</v>
      </c>
      <c r="O8108" s="161">
        <f t="shared" si="1261"/>
        <v>6000000</v>
      </c>
      <c r="P8108" s="162">
        <f t="shared" si="1262"/>
        <v>176.32952056346431</v>
      </c>
      <c r="Q8108" s="162">
        <f t="shared" si="1263"/>
        <v>128.62184409590259</v>
      </c>
      <c r="R8108" s="163">
        <f t="shared" si="1264"/>
        <v>1</v>
      </c>
      <c r="S8108" s="161">
        <f t="shared" si="1265"/>
        <v>6000000</v>
      </c>
      <c r="T8108" s="162">
        <f t="shared" si="1266"/>
        <v>188.7765068544881</v>
      </c>
      <c r="U8108" s="162">
        <f t="shared" si="1267"/>
        <v>121.81092204795129</v>
      </c>
      <c r="V8108" s="163">
        <f t="shared" si="1268"/>
        <v>1</v>
      </c>
      <c r="W8108" s="164">
        <f t="shared" si="1269"/>
        <v>236246058.80537033</v>
      </c>
      <c r="X8108" s="164">
        <f t="shared" si="1270"/>
        <v>251793508.83922088</v>
      </c>
    </row>
    <row r="8109" spans="10:24" x14ac:dyDescent="0.25">
      <c r="J8109">
        <v>8106</v>
      </c>
      <c r="K8109" s="43">
        <v>0.7757097544813405</v>
      </c>
      <c r="L8109">
        <v>0.89526357949423097</v>
      </c>
      <c r="M8109">
        <v>0.59496236254619683</v>
      </c>
      <c r="N8109" s="44">
        <v>0.10996930438727992</v>
      </c>
      <c r="O8109" s="161">
        <f t="shared" si="1261"/>
        <v>7000000</v>
      </c>
      <c r="P8109" s="162">
        <f t="shared" si="1262"/>
        <v>198.82524457550645</v>
      </c>
      <c r="Q8109" s="162">
        <f t="shared" si="1263"/>
        <v>139.80657845293243</v>
      </c>
      <c r="R8109" s="163">
        <f t="shared" si="1264"/>
        <v>1</v>
      </c>
      <c r="S8109" s="161">
        <f t="shared" si="1265"/>
        <v>7000000</v>
      </c>
      <c r="T8109" s="162">
        <f t="shared" si="1266"/>
        <v>196.27508152516882</v>
      </c>
      <c r="U8109" s="162">
        <f t="shared" si="1267"/>
        <v>127.40328922646621</v>
      </c>
      <c r="V8109" s="163">
        <f t="shared" si="1268"/>
        <v>0.9</v>
      </c>
      <c r="W8109" s="164">
        <f t="shared" si="1269"/>
        <v>363130662.8580181</v>
      </c>
      <c r="X8109" s="164">
        <f t="shared" si="1270"/>
        <v>283892291.48182636</v>
      </c>
    </row>
    <row r="8110" spans="10:24" x14ac:dyDescent="0.25">
      <c r="J8110">
        <v>8107</v>
      </c>
      <c r="K8110" s="43">
        <v>0.85530173174247781</v>
      </c>
      <c r="L8110">
        <v>0.63760382907779989</v>
      </c>
      <c r="M8110">
        <v>0.15839632609214849</v>
      </c>
      <c r="N8110" s="44">
        <v>0.10952919298187047</v>
      </c>
      <c r="O8110" s="161">
        <f t="shared" si="1261"/>
        <v>7000000</v>
      </c>
      <c r="P8110" s="162">
        <f t="shared" si="1262"/>
        <v>185.28091847879577</v>
      </c>
      <c r="Q8110" s="162">
        <f t="shared" si="1263"/>
        <v>114.97858695303836</v>
      </c>
      <c r="R8110" s="163">
        <f t="shared" si="1264"/>
        <v>1</v>
      </c>
      <c r="S8110" s="161">
        <f t="shared" si="1265"/>
        <v>7000000</v>
      </c>
      <c r="T8110" s="162">
        <f t="shared" si="1266"/>
        <v>191.7603061595986</v>
      </c>
      <c r="U8110" s="162">
        <f t="shared" si="1267"/>
        <v>114.98929347651918</v>
      </c>
      <c r="V8110" s="163">
        <f t="shared" si="1268"/>
        <v>0.9</v>
      </c>
      <c r="W8110" s="164">
        <f t="shared" si="1269"/>
        <v>442116320.68030185</v>
      </c>
      <c r="X8110" s="164">
        <f t="shared" si="1270"/>
        <v>333657379.9034003</v>
      </c>
    </row>
    <row r="8111" spans="10:24" x14ac:dyDescent="0.25">
      <c r="J8111">
        <v>8108</v>
      </c>
      <c r="K8111" s="43">
        <v>0.81962003611365408</v>
      </c>
      <c r="L8111">
        <v>0.12668708265182604</v>
      </c>
      <c r="M8111">
        <v>0.5225490312920994</v>
      </c>
      <c r="N8111" s="44">
        <v>0.52317059925474219</v>
      </c>
      <c r="O8111" s="161">
        <f t="shared" si="1261"/>
        <v>7000000</v>
      </c>
      <c r="P8111" s="162">
        <f t="shared" si="1262"/>
        <v>162.86711800520433</v>
      </c>
      <c r="Q8111" s="162">
        <f t="shared" si="1263"/>
        <v>136.13104337291946</v>
      </c>
      <c r="R8111" s="163">
        <f t="shared" si="1264"/>
        <v>1</v>
      </c>
      <c r="S8111" s="161">
        <f t="shared" si="1265"/>
        <v>7000000</v>
      </c>
      <c r="T8111" s="162">
        <f t="shared" si="1266"/>
        <v>184.28903933506811</v>
      </c>
      <c r="U8111" s="162">
        <f t="shared" si="1267"/>
        <v>125.56552168645973</v>
      </c>
      <c r="V8111" s="163">
        <f t="shared" si="1268"/>
        <v>1</v>
      </c>
      <c r="W8111" s="164">
        <f t="shared" si="1269"/>
        <v>137152522.42599407</v>
      </c>
      <c r="X8111" s="164">
        <f t="shared" si="1270"/>
        <v>261064623.54025865</v>
      </c>
    </row>
    <row r="8112" spans="10:24" x14ac:dyDescent="0.25">
      <c r="J8112">
        <v>8109</v>
      </c>
      <c r="K8112" s="43">
        <v>0.81970028579699072</v>
      </c>
      <c r="L8112">
        <v>0.35601757908671661</v>
      </c>
      <c r="M8112">
        <v>0.27158437198794672</v>
      </c>
      <c r="N8112" s="44">
        <v>0.75057128977886989</v>
      </c>
      <c r="O8112" s="161">
        <f t="shared" si="1261"/>
        <v>7000000</v>
      </c>
      <c r="P8112" s="162">
        <f t="shared" si="1262"/>
        <v>174.46313713043793</v>
      </c>
      <c r="Q8112" s="162">
        <f t="shared" si="1263"/>
        <v>122.83943519167542</v>
      </c>
      <c r="R8112" s="163">
        <f t="shared" si="1264"/>
        <v>1</v>
      </c>
      <c r="S8112" s="161">
        <f t="shared" si="1265"/>
        <v>7000000</v>
      </c>
      <c r="T8112" s="162">
        <f t="shared" si="1266"/>
        <v>188.15437904347931</v>
      </c>
      <c r="U8112" s="162">
        <f t="shared" si="1267"/>
        <v>118.91971759583771</v>
      </c>
      <c r="V8112" s="163">
        <f t="shared" si="1268"/>
        <v>1</v>
      </c>
      <c r="W8112" s="164">
        <f t="shared" si="1269"/>
        <v>311365913.57133758</v>
      </c>
      <c r="X8112" s="164">
        <f t="shared" si="1270"/>
        <v>334642630.13349122</v>
      </c>
    </row>
    <row r="8113" spans="10:24" x14ac:dyDescent="0.25">
      <c r="J8113">
        <v>8110</v>
      </c>
      <c r="K8113" s="43">
        <v>0.75907154092422657</v>
      </c>
      <c r="L8113">
        <v>3.1623736888206633E-2</v>
      </c>
      <c r="M8113">
        <v>0.73107077701526557</v>
      </c>
      <c r="N8113" s="44">
        <v>0.30121179321964575</v>
      </c>
      <c r="O8113" s="161">
        <f t="shared" si="1261"/>
        <v>7000000</v>
      </c>
      <c r="P8113" s="162">
        <f t="shared" si="1262"/>
        <v>152.13828326685177</v>
      </c>
      <c r="Q8113" s="162">
        <f t="shared" si="1263"/>
        <v>147.32109316889043</v>
      </c>
      <c r="R8113" s="163">
        <f t="shared" si="1264"/>
        <v>1</v>
      </c>
      <c r="S8113" s="161">
        <f t="shared" si="1265"/>
        <v>7000000</v>
      </c>
      <c r="T8113" s="162">
        <f t="shared" si="1266"/>
        <v>180.7127610889506</v>
      </c>
      <c r="U8113" s="162">
        <f t="shared" si="1267"/>
        <v>131.16054658444523</v>
      </c>
      <c r="V8113" s="163">
        <f t="shared" si="1268"/>
        <v>1</v>
      </c>
      <c r="W8113" s="164">
        <f t="shared" si="1269"/>
        <v>-16279669.314270593</v>
      </c>
      <c r="X8113" s="164">
        <f t="shared" si="1270"/>
        <v>196865501.53153759</v>
      </c>
    </row>
    <row r="8114" spans="10:24" x14ac:dyDescent="0.25">
      <c r="J8114">
        <v>8111</v>
      </c>
      <c r="K8114" s="43">
        <v>0.34884161171222761</v>
      </c>
      <c r="L8114">
        <v>0.66565597878844263</v>
      </c>
      <c r="M8114">
        <v>0.61833566168599752</v>
      </c>
      <c r="N8114" s="44">
        <v>0.14121484691544628</v>
      </c>
      <c r="O8114" s="161">
        <f t="shared" si="1261"/>
        <v>5000000</v>
      </c>
      <c r="P8114" s="162">
        <f t="shared" si="1262"/>
        <v>186.41923930596963</v>
      </c>
      <c r="Q8114" s="162">
        <f t="shared" si="1263"/>
        <v>141.02225086219414</v>
      </c>
      <c r="R8114" s="163">
        <f t="shared" si="1264"/>
        <v>1</v>
      </c>
      <c r="S8114" s="161">
        <f t="shared" si="1265"/>
        <v>6000000</v>
      </c>
      <c r="T8114" s="162">
        <f t="shared" si="1266"/>
        <v>192.13974643532322</v>
      </c>
      <c r="U8114" s="162">
        <f t="shared" si="1267"/>
        <v>128.01112543109707</v>
      </c>
      <c r="V8114" s="163">
        <f t="shared" si="1268"/>
        <v>0.9</v>
      </c>
      <c r="W8114" s="164">
        <f t="shared" si="1269"/>
        <v>176984942.21887743</v>
      </c>
      <c r="X8114" s="164">
        <f t="shared" si="1270"/>
        <v>196294553.42282122</v>
      </c>
    </row>
    <row r="8115" spans="10:24" x14ac:dyDescent="0.25">
      <c r="J8115">
        <v>8112</v>
      </c>
      <c r="K8115" s="43">
        <v>0.70713825365690797</v>
      </c>
      <c r="L8115">
        <v>0.68546591665144707</v>
      </c>
      <c r="M8115">
        <v>0.15725988903083998</v>
      </c>
      <c r="N8115" s="44">
        <v>0.55155749337623194</v>
      </c>
      <c r="O8115" s="161">
        <f t="shared" si="1261"/>
        <v>6000000</v>
      </c>
      <c r="P8115" s="162">
        <f t="shared" si="1262"/>
        <v>187.24558242848065</v>
      </c>
      <c r="Q8115" s="162">
        <f t="shared" si="1263"/>
        <v>114.88433216012848</v>
      </c>
      <c r="R8115" s="163">
        <f t="shared" si="1264"/>
        <v>1</v>
      </c>
      <c r="S8115" s="161">
        <f t="shared" si="1265"/>
        <v>7000000</v>
      </c>
      <c r="T8115" s="162">
        <f t="shared" si="1266"/>
        <v>192.41519414282686</v>
      </c>
      <c r="U8115" s="162">
        <f t="shared" si="1267"/>
        <v>114.94216608006424</v>
      </c>
      <c r="V8115" s="163">
        <f t="shared" si="1268"/>
        <v>1</v>
      </c>
      <c r="W8115" s="164">
        <f t="shared" si="1269"/>
        <v>384167501.61011297</v>
      </c>
      <c r="X8115" s="164">
        <f t="shared" si="1270"/>
        <v>392311196.43933833</v>
      </c>
    </row>
    <row r="8116" spans="10:24" x14ac:dyDescent="0.25">
      <c r="J8116">
        <v>8113</v>
      </c>
      <c r="K8116" s="43">
        <v>0.2779097282089521</v>
      </c>
      <c r="L8116">
        <v>0.80959318419222559</v>
      </c>
      <c r="M8116">
        <v>0.13240550639370086</v>
      </c>
      <c r="N8116" s="44">
        <v>0.46014973140219995</v>
      </c>
      <c r="O8116" s="161">
        <f t="shared" si="1261"/>
        <v>2000000</v>
      </c>
      <c r="P8116" s="162">
        <f t="shared" si="1262"/>
        <v>193.14597203187665</v>
      </c>
      <c r="Q8116" s="162">
        <f t="shared" si="1263"/>
        <v>112.69816062694493</v>
      </c>
      <c r="R8116" s="163">
        <f t="shared" si="1264"/>
        <v>1</v>
      </c>
      <c r="S8116" s="161">
        <f t="shared" si="1265"/>
        <v>5000000</v>
      </c>
      <c r="T8116" s="162">
        <f t="shared" si="1266"/>
        <v>194.38199067729221</v>
      </c>
      <c r="U8116" s="162">
        <f t="shared" si="1267"/>
        <v>113.84908031347246</v>
      </c>
      <c r="V8116" s="163">
        <f t="shared" si="1268"/>
        <v>1</v>
      </c>
      <c r="W8116" s="164">
        <f t="shared" si="1269"/>
        <v>110895622.80986345</v>
      </c>
      <c r="X8116" s="164">
        <f t="shared" si="1270"/>
        <v>252664551.81909877</v>
      </c>
    </row>
    <row r="8117" spans="10:24" x14ac:dyDescent="0.25">
      <c r="J8117">
        <v>8114</v>
      </c>
      <c r="K8117" s="43">
        <v>0.87938258044866102</v>
      </c>
      <c r="L8117">
        <v>0.19026007224324748</v>
      </c>
      <c r="M8117">
        <v>0.61012786631433924</v>
      </c>
      <c r="N8117" s="44">
        <v>1.4166351107531838E-3</v>
      </c>
      <c r="O8117" s="161">
        <f t="shared" si="1261"/>
        <v>7000000</v>
      </c>
      <c r="P8117" s="162">
        <f t="shared" si="1262"/>
        <v>166.84592529801415</v>
      </c>
      <c r="Q8117" s="162">
        <f t="shared" si="1263"/>
        <v>140.59304626881791</v>
      </c>
      <c r="R8117" s="163">
        <f t="shared" si="1264"/>
        <v>1</v>
      </c>
      <c r="S8117" s="161">
        <f t="shared" si="1265"/>
        <v>7000000</v>
      </c>
      <c r="T8117" s="162">
        <f t="shared" si="1266"/>
        <v>185.61530843267138</v>
      </c>
      <c r="U8117" s="162">
        <f t="shared" si="1267"/>
        <v>127.79652313440896</v>
      </c>
      <c r="V8117" s="163">
        <f t="shared" si="1268"/>
        <v>0.05</v>
      </c>
      <c r="W8117" s="164">
        <f t="shared" si="1269"/>
        <v>133770153.20437366</v>
      </c>
      <c r="X8117" s="164">
        <f t="shared" si="1270"/>
        <v>-129763425.14560816</v>
      </c>
    </row>
    <row r="8118" spans="10:24" x14ac:dyDescent="0.25">
      <c r="J8118">
        <v>8115</v>
      </c>
      <c r="K8118" s="43">
        <v>0.62437344701522624</v>
      </c>
      <c r="L8118">
        <v>0.12722458378093648</v>
      </c>
      <c r="M8118">
        <v>0.62458949320642754</v>
      </c>
      <c r="N8118" s="44">
        <v>0.71244228656591557</v>
      </c>
      <c r="O8118" s="161">
        <f t="shared" si="1261"/>
        <v>6000000</v>
      </c>
      <c r="P8118" s="162">
        <f t="shared" si="1262"/>
        <v>162.90586260455729</v>
      </c>
      <c r="Q8118" s="162">
        <f t="shared" si="1263"/>
        <v>141.35113953470045</v>
      </c>
      <c r="R8118" s="163">
        <f t="shared" si="1264"/>
        <v>1</v>
      </c>
      <c r="S8118" s="161">
        <f t="shared" si="1265"/>
        <v>7000000</v>
      </c>
      <c r="T8118" s="162">
        <f t="shared" si="1266"/>
        <v>184.3019542015191</v>
      </c>
      <c r="U8118" s="162">
        <f t="shared" si="1267"/>
        <v>128.17556976735023</v>
      </c>
      <c r="V8118" s="163">
        <f t="shared" si="1268"/>
        <v>1</v>
      </c>
      <c r="W8118" s="164">
        <f t="shared" si="1269"/>
        <v>79328338.419141009</v>
      </c>
      <c r="X8118" s="164">
        <f t="shared" si="1270"/>
        <v>242884691.03918207</v>
      </c>
    </row>
    <row r="8119" spans="10:24" x14ac:dyDescent="0.25">
      <c r="J8119">
        <v>8116</v>
      </c>
      <c r="K8119" s="43">
        <v>0.7704423218631189</v>
      </c>
      <c r="L8119">
        <v>0.49915608997026417</v>
      </c>
      <c r="M8119">
        <v>0.79449520297267817</v>
      </c>
      <c r="N8119" s="44">
        <v>0.75102675009844411</v>
      </c>
      <c r="O8119" s="161">
        <f t="shared" si="1261"/>
        <v>7000000</v>
      </c>
      <c r="P8119" s="162">
        <f t="shared" si="1262"/>
        <v>179.9682694452087</v>
      </c>
      <c r="Q8119" s="162">
        <f t="shared" si="1263"/>
        <v>151.44236519754219</v>
      </c>
      <c r="R8119" s="163">
        <f t="shared" si="1264"/>
        <v>1</v>
      </c>
      <c r="S8119" s="161">
        <f t="shared" si="1265"/>
        <v>7000000</v>
      </c>
      <c r="T8119" s="162">
        <f t="shared" si="1266"/>
        <v>189.98942314840289</v>
      </c>
      <c r="U8119" s="162">
        <f t="shared" si="1267"/>
        <v>133.22118259877109</v>
      </c>
      <c r="V8119" s="163">
        <f t="shared" si="1268"/>
        <v>1</v>
      </c>
      <c r="W8119" s="164">
        <f t="shared" si="1269"/>
        <v>149681329.73366562</v>
      </c>
      <c r="X8119" s="164">
        <f t="shared" si="1270"/>
        <v>247377683.8474226</v>
      </c>
    </row>
    <row r="8120" spans="10:24" x14ac:dyDescent="0.25">
      <c r="J8120">
        <v>8117</v>
      </c>
      <c r="K8120" s="43">
        <v>0.80119072713032258</v>
      </c>
      <c r="L8120">
        <v>0.63682521358935595</v>
      </c>
      <c r="M8120">
        <v>7.8932642917154738E-2</v>
      </c>
      <c r="N8120" s="44">
        <v>0.5276857634424289</v>
      </c>
      <c r="O8120" s="161">
        <f t="shared" si="1261"/>
        <v>7000000</v>
      </c>
      <c r="P8120" s="162">
        <f t="shared" si="1262"/>
        <v>185.24978263641481</v>
      </c>
      <c r="Q8120" s="162">
        <f t="shared" si="1263"/>
        <v>106.75424730791603</v>
      </c>
      <c r="R8120" s="163">
        <f t="shared" si="1264"/>
        <v>1</v>
      </c>
      <c r="S8120" s="161">
        <f t="shared" si="1265"/>
        <v>7000000</v>
      </c>
      <c r="T8120" s="162">
        <f t="shared" si="1266"/>
        <v>191.74992754547159</v>
      </c>
      <c r="U8120" s="162">
        <f t="shared" si="1267"/>
        <v>110.87712365395801</v>
      </c>
      <c r="V8120" s="163">
        <f t="shared" si="1268"/>
        <v>1</v>
      </c>
      <c r="W8120" s="164">
        <f t="shared" si="1269"/>
        <v>499468747.29949141</v>
      </c>
      <c r="X8120" s="164">
        <f t="shared" si="1270"/>
        <v>416109627.2405951</v>
      </c>
    </row>
    <row r="8121" spans="10:24" x14ac:dyDescent="0.25">
      <c r="J8121">
        <v>8118</v>
      </c>
      <c r="K8121" s="43">
        <v>4.7403440458368751E-2</v>
      </c>
      <c r="L8121">
        <v>0.37791485259002922</v>
      </c>
      <c r="M8121">
        <v>0.5329020817445409</v>
      </c>
      <c r="N8121" s="44">
        <v>0.89204357257794653</v>
      </c>
      <c r="O8121" s="161">
        <f t="shared" si="1261"/>
        <v>1000000</v>
      </c>
      <c r="P8121" s="162">
        <f t="shared" si="1262"/>
        <v>175.3355738504311</v>
      </c>
      <c r="Q8121" s="162">
        <f t="shared" si="1263"/>
        <v>136.65134013387544</v>
      </c>
      <c r="R8121" s="163">
        <f t="shared" si="1264"/>
        <v>1</v>
      </c>
      <c r="S8121" s="161">
        <f t="shared" si="1265"/>
        <v>1000000</v>
      </c>
      <c r="T8121" s="162">
        <f t="shared" si="1266"/>
        <v>188.44519128347704</v>
      </c>
      <c r="U8121" s="162">
        <f t="shared" si="1267"/>
        <v>125.82567006693772</v>
      </c>
      <c r="V8121" s="163">
        <f t="shared" si="1268"/>
        <v>1</v>
      </c>
      <c r="W8121" s="164">
        <f t="shared" si="1269"/>
        <v>-11315766.28344433</v>
      </c>
      <c r="X8121" s="164">
        <f t="shared" si="1270"/>
        <v>-87380478.783460677</v>
      </c>
    </row>
    <row r="8122" spans="10:24" x14ac:dyDescent="0.25">
      <c r="J8122">
        <v>8119</v>
      </c>
      <c r="K8122" s="43">
        <v>0.64349555891856602</v>
      </c>
      <c r="L8122">
        <v>0.42930722686287537</v>
      </c>
      <c r="M8122">
        <v>0.42589739439885255</v>
      </c>
      <c r="N8122" s="44">
        <v>1.24401798502356E-2</v>
      </c>
      <c r="O8122" s="161">
        <f t="shared" si="1261"/>
        <v>6000000</v>
      </c>
      <c r="P8122" s="162">
        <f t="shared" si="1262"/>
        <v>177.32792721393531</v>
      </c>
      <c r="Q8122" s="162">
        <f t="shared" si="1263"/>
        <v>131.26342204749932</v>
      </c>
      <c r="R8122" s="163">
        <f t="shared" si="1264"/>
        <v>1</v>
      </c>
      <c r="S8122" s="161">
        <f t="shared" si="1265"/>
        <v>7000000</v>
      </c>
      <c r="T8122" s="162">
        <f t="shared" si="1266"/>
        <v>189.10930907131177</v>
      </c>
      <c r="U8122" s="162">
        <f t="shared" si="1267"/>
        <v>123.13171102374966</v>
      </c>
      <c r="V8122" s="163">
        <f t="shared" si="1268"/>
        <v>0.05</v>
      </c>
      <c r="W8122" s="164">
        <f t="shared" si="1269"/>
        <v>226387030.99861598</v>
      </c>
      <c r="X8122" s="164">
        <f t="shared" si="1270"/>
        <v>-126907840.68335326</v>
      </c>
    </row>
    <row r="8123" spans="10:24" x14ac:dyDescent="0.25">
      <c r="J8123">
        <v>8120</v>
      </c>
      <c r="K8123" s="43">
        <v>0.92853771718700628</v>
      </c>
      <c r="L8123">
        <v>4.3051405067783266E-3</v>
      </c>
      <c r="M8123">
        <v>0.69517560979024218</v>
      </c>
      <c r="N8123" s="44">
        <v>0.67592205965927343</v>
      </c>
      <c r="O8123" s="161">
        <f t="shared" si="1261"/>
        <v>7000000</v>
      </c>
      <c r="P8123" s="162">
        <f t="shared" si="1262"/>
        <v>140.59271687639745</v>
      </c>
      <c r="Q8123" s="162">
        <f t="shared" si="1263"/>
        <v>145.21149728139312</v>
      </c>
      <c r="R8123" s="163">
        <f t="shared" si="1264"/>
        <v>1</v>
      </c>
      <c r="S8123" s="161">
        <f t="shared" si="1265"/>
        <v>9000000</v>
      </c>
      <c r="T8123" s="162">
        <f t="shared" si="1266"/>
        <v>176.86423895879915</v>
      </c>
      <c r="U8123" s="162">
        <f t="shared" si="1267"/>
        <v>130.10574864069656</v>
      </c>
      <c r="V8123" s="163">
        <f t="shared" si="1268"/>
        <v>1</v>
      </c>
      <c r="W8123" s="164">
        <f t="shared" si="1269"/>
        <v>-82331462.834969729</v>
      </c>
      <c r="X8123" s="164">
        <f t="shared" si="1270"/>
        <v>270826412.86292326</v>
      </c>
    </row>
    <row r="8124" spans="10:24" x14ac:dyDescent="0.25">
      <c r="J8124">
        <v>8121</v>
      </c>
      <c r="K8124" s="43">
        <v>0.63658852619423878</v>
      </c>
      <c r="L8124">
        <v>0.5963216027343029</v>
      </c>
      <c r="M8124">
        <v>0.59420976553268823</v>
      </c>
      <c r="N8124" s="44">
        <v>0.62826418873679191</v>
      </c>
      <c r="O8124" s="161">
        <f t="shared" si="1261"/>
        <v>6000000</v>
      </c>
      <c r="P8124" s="162">
        <f t="shared" si="1262"/>
        <v>183.65756020299918</v>
      </c>
      <c r="Q8124" s="162">
        <f t="shared" si="1263"/>
        <v>139.76775238881581</v>
      </c>
      <c r="R8124" s="163">
        <f t="shared" si="1264"/>
        <v>1</v>
      </c>
      <c r="S8124" s="161">
        <f t="shared" si="1265"/>
        <v>7000000</v>
      </c>
      <c r="T8124" s="162">
        <f t="shared" si="1266"/>
        <v>191.21918673433305</v>
      </c>
      <c r="U8124" s="162">
        <f t="shared" si="1267"/>
        <v>127.3838761944079</v>
      </c>
      <c r="V8124" s="163">
        <f t="shared" si="1268"/>
        <v>1</v>
      </c>
      <c r="W8124" s="164">
        <f t="shared" si="1269"/>
        <v>213338846.88510022</v>
      </c>
      <c r="X8124" s="164">
        <f t="shared" si="1270"/>
        <v>296847173.77947605</v>
      </c>
    </row>
    <row r="8125" spans="10:24" x14ac:dyDescent="0.25">
      <c r="J8125">
        <v>8122</v>
      </c>
      <c r="K8125" s="43">
        <v>0.9325605873503976</v>
      </c>
      <c r="L8125">
        <v>4.9151877338919236E-2</v>
      </c>
      <c r="M8125">
        <v>7.1878205835227749E-2</v>
      </c>
      <c r="N8125" s="44">
        <v>0.47733983622803045</v>
      </c>
      <c r="O8125" s="161">
        <f t="shared" si="1261"/>
        <v>7000000</v>
      </c>
      <c r="P8125" s="162">
        <f t="shared" si="1262"/>
        <v>155.20300176834667</v>
      </c>
      <c r="Q8125" s="162">
        <f t="shared" si="1263"/>
        <v>105.76110944902089</v>
      </c>
      <c r="R8125" s="163">
        <f t="shared" si="1264"/>
        <v>1</v>
      </c>
      <c r="S8125" s="161">
        <f t="shared" si="1265"/>
        <v>9000000</v>
      </c>
      <c r="T8125" s="162">
        <f t="shared" si="1266"/>
        <v>181.73433392278221</v>
      </c>
      <c r="U8125" s="162">
        <f t="shared" si="1267"/>
        <v>110.38055472451045</v>
      </c>
      <c r="V8125" s="163">
        <f t="shared" si="1268"/>
        <v>1</v>
      </c>
      <c r="W8125" s="164">
        <f t="shared" si="1269"/>
        <v>296093246.23528039</v>
      </c>
      <c r="X8125" s="164">
        <f t="shared" si="1270"/>
        <v>492184012.78444588</v>
      </c>
    </row>
    <row r="8126" spans="10:24" x14ac:dyDescent="0.25">
      <c r="J8126">
        <v>8123</v>
      </c>
      <c r="K8126" s="43">
        <v>0.23268078312735485</v>
      </c>
      <c r="L8126">
        <v>0.63115891371132837</v>
      </c>
      <c r="M8126">
        <v>0.31033723865689788</v>
      </c>
      <c r="N8126" s="44">
        <v>0.53759100342916299</v>
      </c>
      <c r="O8126" s="161">
        <f t="shared" si="1261"/>
        <v>2000000</v>
      </c>
      <c r="P8126" s="162">
        <f t="shared" si="1262"/>
        <v>185.02386486531964</v>
      </c>
      <c r="Q8126" s="162">
        <f t="shared" si="1263"/>
        <v>125.10210671522952</v>
      </c>
      <c r="R8126" s="163">
        <f t="shared" si="1264"/>
        <v>1</v>
      </c>
      <c r="S8126" s="161">
        <f t="shared" si="1265"/>
        <v>5000000</v>
      </c>
      <c r="T8126" s="162">
        <f t="shared" si="1266"/>
        <v>191.67462162177321</v>
      </c>
      <c r="U8126" s="162">
        <f t="shared" si="1267"/>
        <v>120.05105335761476</v>
      </c>
      <c r="V8126" s="163">
        <f t="shared" si="1268"/>
        <v>1</v>
      </c>
      <c r="W8126" s="164">
        <f t="shared" si="1269"/>
        <v>69843516.300180227</v>
      </c>
      <c r="X8126" s="164">
        <f t="shared" si="1270"/>
        <v>208117841.32079226</v>
      </c>
    </row>
    <row r="8127" spans="10:24" x14ac:dyDescent="0.25">
      <c r="J8127">
        <v>8124</v>
      </c>
      <c r="K8127" s="43">
        <v>0.85767127869831039</v>
      </c>
      <c r="L8127">
        <v>0.95865308912473945</v>
      </c>
      <c r="M8127">
        <v>0.31954414681398968</v>
      </c>
      <c r="N8127" s="44">
        <v>0.79593435765025233</v>
      </c>
      <c r="O8127" s="161">
        <f t="shared" si="1261"/>
        <v>7000000</v>
      </c>
      <c r="P8127" s="162">
        <f t="shared" si="1262"/>
        <v>206.02897977211916</v>
      </c>
      <c r="Q8127" s="162">
        <f t="shared" si="1263"/>
        <v>125.62052204410405</v>
      </c>
      <c r="R8127" s="163">
        <f t="shared" si="1264"/>
        <v>1</v>
      </c>
      <c r="S8127" s="161">
        <f t="shared" si="1265"/>
        <v>7000000</v>
      </c>
      <c r="T8127" s="162">
        <f t="shared" si="1266"/>
        <v>198.6763265907064</v>
      </c>
      <c r="U8127" s="162">
        <f t="shared" si="1267"/>
        <v>120.31026102205203</v>
      </c>
      <c r="V8127" s="163">
        <f t="shared" si="1268"/>
        <v>1</v>
      </c>
      <c r="W8127" s="164">
        <f t="shared" si="1269"/>
        <v>512859204.09610581</v>
      </c>
      <c r="X8127" s="164">
        <f t="shared" si="1270"/>
        <v>398562458.98058057</v>
      </c>
    </row>
    <row r="8128" spans="10:24" x14ac:dyDescent="0.25">
      <c r="J8128">
        <v>8125</v>
      </c>
      <c r="K8128" s="43">
        <v>0.84653088074331706</v>
      </c>
      <c r="L8128">
        <v>0.57321273674821815</v>
      </c>
      <c r="M8128">
        <v>0.15132549312458965</v>
      </c>
      <c r="N8128" s="44">
        <v>0.72924510333628301</v>
      </c>
      <c r="O8128" s="161">
        <f t="shared" si="1261"/>
        <v>7000000</v>
      </c>
      <c r="P8128" s="162">
        <f t="shared" si="1262"/>
        <v>182.76839303460221</v>
      </c>
      <c r="Q8128" s="162">
        <f t="shared" si="1263"/>
        <v>114.38469792145912</v>
      </c>
      <c r="R8128" s="163">
        <f t="shared" si="1264"/>
        <v>1</v>
      </c>
      <c r="S8128" s="161">
        <f t="shared" si="1265"/>
        <v>7000000</v>
      </c>
      <c r="T8128" s="162">
        <f t="shared" si="1266"/>
        <v>190.92279767820074</v>
      </c>
      <c r="U8128" s="162">
        <f t="shared" si="1267"/>
        <v>114.69234896072956</v>
      </c>
      <c r="V8128" s="163">
        <f t="shared" si="1268"/>
        <v>1</v>
      </c>
      <c r="W8128" s="164">
        <f t="shared" si="1269"/>
        <v>428685865.79200166</v>
      </c>
      <c r="X8128" s="164">
        <f t="shared" si="1270"/>
        <v>383613141.02229822</v>
      </c>
    </row>
    <row r="8129" spans="10:24" x14ac:dyDescent="0.25">
      <c r="J8129">
        <v>8126</v>
      </c>
      <c r="K8129" s="43">
        <v>0.24909049193295951</v>
      </c>
      <c r="L8129">
        <v>0.50963919003878677</v>
      </c>
      <c r="M8129">
        <v>0.49839503571467014</v>
      </c>
      <c r="N8129" s="44">
        <v>0.49329488208769112</v>
      </c>
      <c r="O8129" s="161">
        <f t="shared" si="1261"/>
        <v>2000000</v>
      </c>
      <c r="P8129" s="162">
        <f t="shared" si="1262"/>
        <v>180.36246326563284</v>
      </c>
      <c r="Q8129" s="162">
        <f t="shared" si="1263"/>
        <v>134.91953880580871</v>
      </c>
      <c r="R8129" s="163">
        <f t="shared" si="1264"/>
        <v>1</v>
      </c>
      <c r="S8129" s="161">
        <f t="shared" si="1265"/>
        <v>5000000</v>
      </c>
      <c r="T8129" s="162">
        <f t="shared" si="1266"/>
        <v>190.12082108854429</v>
      </c>
      <c r="U8129" s="162">
        <f t="shared" si="1267"/>
        <v>124.95976940290436</v>
      </c>
      <c r="V8129" s="163">
        <f t="shared" si="1268"/>
        <v>1</v>
      </c>
      <c r="W8129" s="164">
        <f t="shared" si="1269"/>
        <v>40885848.91964826</v>
      </c>
      <c r="X8129" s="164">
        <f t="shared" si="1270"/>
        <v>175805258.42819965</v>
      </c>
    </row>
    <row r="8130" spans="10:24" x14ac:dyDescent="0.25">
      <c r="J8130">
        <v>8127</v>
      </c>
      <c r="K8130" s="43">
        <v>0.48148411149597314</v>
      </c>
      <c r="L8130">
        <v>0.44601011285401448</v>
      </c>
      <c r="M8130">
        <v>0.54767816863005914</v>
      </c>
      <c r="N8130" s="44">
        <v>0.2457881962330587</v>
      </c>
      <c r="O8130" s="161">
        <f t="shared" si="1261"/>
        <v>5000000</v>
      </c>
      <c r="P8130" s="162">
        <f t="shared" si="1262"/>
        <v>177.96377478824635</v>
      </c>
      <c r="Q8130" s="162">
        <f t="shared" si="1263"/>
        <v>137.39594746655092</v>
      </c>
      <c r="R8130" s="163">
        <f t="shared" si="1264"/>
        <v>1</v>
      </c>
      <c r="S8130" s="161">
        <f t="shared" si="1265"/>
        <v>6000000</v>
      </c>
      <c r="T8130" s="162">
        <f t="shared" si="1266"/>
        <v>189.32125826274878</v>
      </c>
      <c r="U8130" s="162">
        <f t="shared" si="1267"/>
        <v>126.19797373327546</v>
      </c>
      <c r="V8130" s="163">
        <f t="shared" si="1268"/>
        <v>1</v>
      </c>
      <c r="W8130" s="164">
        <f t="shared" si="1269"/>
        <v>152839136.60847718</v>
      </c>
      <c r="X8130" s="164">
        <f t="shared" si="1270"/>
        <v>228739707.17683995</v>
      </c>
    </row>
    <row r="8131" spans="10:24" x14ac:dyDescent="0.25">
      <c r="J8131">
        <v>8128</v>
      </c>
      <c r="K8131" s="43">
        <v>0.28475623592559052</v>
      </c>
      <c r="L8131">
        <v>5.4617220792828491E-2</v>
      </c>
      <c r="M8131">
        <v>0.97093021335695451</v>
      </c>
      <c r="N8131" s="44">
        <v>0.62163160918481353</v>
      </c>
      <c r="O8131" s="161">
        <f t="shared" si="1261"/>
        <v>2000000</v>
      </c>
      <c r="P8131" s="162">
        <f t="shared" si="1262"/>
        <v>155.97534586307358</v>
      </c>
      <c r="Q8131" s="162">
        <f t="shared" si="1263"/>
        <v>172.89288122299286</v>
      </c>
      <c r="R8131" s="163">
        <f t="shared" si="1264"/>
        <v>1</v>
      </c>
      <c r="S8131" s="161">
        <f t="shared" si="1265"/>
        <v>5000000</v>
      </c>
      <c r="T8131" s="162">
        <f t="shared" si="1266"/>
        <v>181.99178195435786</v>
      </c>
      <c r="U8131" s="162">
        <f t="shared" si="1267"/>
        <v>143.94644061149643</v>
      </c>
      <c r="V8131" s="163">
        <f t="shared" si="1268"/>
        <v>1</v>
      </c>
      <c r="W8131" s="164">
        <f t="shared" si="1269"/>
        <v>-83835070.71983853</v>
      </c>
      <c r="X8131" s="164">
        <f t="shared" si="1270"/>
        <v>40226706.714307159</v>
      </c>
    </row>
    <row r="8132" spans="10:24" x14ac:dyDescent="0.25">
      <c r="J8132">
        <v>8129</v>
      </c>
      <c r="K8132" s="43">
        <v>0.89536148858495979</v>
      </c>
      <c r="L8132">
        <v>0.43224806911438396</v>
      </c>
      <c r="M8132">
        <v>0.42807365418176757</v>
      </c>
      <c r="N8132" s="44">
        <v>3.9240056407587209E-2</v>
      </c>
      <c r="O8132" s="161">
        <f t="shared" si="1261"/>
        <v>7000000</v>
      </c>
      <c r="P8132" s="162">
        <f t="shared" si="1262"/>
        <v>177.44019578792978</v>
      </c>
      <c r="Q8132" s="162">
        <f t="shared" si="1263"/>
        <v>131.37438737986227</v>
      </c>
      <c r="R8132" s="163">
        <f t="shared" si="1264"/>
        <v>1</v>
      </c>
      <c r="S8132" s="161">
        <f t="shared" si="1265"/>
        <v>7000000</v>
      </c>
      <c r="T8132" s="162">
        <f t="shared" si="1266"/>
        <v>189.14673192930994</v>
      </c>
      <c r="U8132" s="162">
        <f t="shared" si="1267"/>
        <v>123.18719368993114</v>
      </c>
      <c r="V8132" s="163">
        <f t="shared" si="1268"/>
        <v>0.9</v>
      </c>
      <c r="W8132" s="164">
        <f t="shared" si="1269"/>
        <v>272460658.85647255</v>
      </c>
      <c r="X8132" s="164">
        <f t="shared" si="1270"/>
        <v>265545090.90808648</v>
      </c>
    </row>
    <row r="8133" spans="10:24" x14ac:dyDescent="0.25">
      <c r="J8133">
        <v>8130</v>
      </c>
      <c r="K8133" s="43">
        <v>0.94264347294232642</v>
      </c>
      <c r="L8133">
        <v>0.19624686276875214</v>
      </c>
      <c r="M8133">
        <v>0.8383169407190314</v>
      </c>
      <c r="N8133" s="44">
        <v>0.3539215909054656</v>
      </c>
      <c r="O8133" s="161">
        <f t="shared" ref="O8133:O8196" si="1271">VLOOKUP(K8133,$E$5:$H$10,4)</f>
        <v>7000000</v>
      </c>
      <c r="P8133" s="162">
        <f t="shared" ref="P8133:P8196" si="1272">_xlfn.NORM.INV(L8133,$E$12,$E$13)</f>
        <v>167.17344406864237</v>
      </c>
      <c r="Q8133" s="162">
        <f t="shared" ref="Q8133:Q8196" si="1273">_xlfn.NORM.INV(M8133,$E$15,$E$16)</f>
        <v>154.75128432517158</v>
      </c>
      <c r="R8133" s="163">
        <f t="shared" ref="R8133:R8196" si="1274">VLOOKUP(N8133,$E$19:$H$21,4)</f>
        <v>1</v>
      </c>
      <c r="S8133" s="161">
        <f t="shared" ref="S8133:S8196" si="1275">VLOOKUP(K8133,$G$5:$H$10,2)</f>
        <v>9000000</v>
      </c>
      <c r="T8133" s="162">
        <f t="shared" ref="T8133:T8196" si="1276">_xlfn.NORM.INV(L8133,$G$12,$G$13)</f>
        <v>185.72448135621411</v>
      </c>
      <c r="U8133" s="162">
        <f t="shared" ref="U8133:U8196" si="1277">_xlfn.NORM.INV(M8133,$G$15,$G$16)</f>
        <v>134.87564216258579</v>
      </c>
      <c r="V8133" s="163">
        <f t="shared" ref="V8133:V8196" si="1278">VLOOKUP(N8133,$G$19:$H$21,2)</f>
        <v>1</v>
      </c>
      <c r="W8133" s="164">
        <f t="shared" ref="W8133:W8196" si="1279">O8133*(P8133-Q8133)*R8133-$D$23-$D$24</f>
        <v>36955118.204295501</v>
      </c>
      <c r="X8133" s="164">
        <f t="shared" ref="X8133:X8196" si="1280">S8133*(T8133-U8133)*V8133-$F$23-$F$24</f>
        <v>307639552.74265492</v>
      </c>
    </row>
    <row r="8134" spans="10:24" x14ac:dyDescent="0.25">
      <c r="J8134">
        <v>8131</v>
      </c>
      <c r="K8134" s="43">
        <v>0.15413626861323626</v>
      </c>
      <c r="L8134">
        <v>0.11652407759964967</v>
      </c>
      <c r="M8134">
        <v>0.54157795824104515</v>
      </c>
      <c r="N8134" s="44">
        <v>5.4602696941480344E-3</v>
      </c>
      <c r="O8134" s="161">
        <f t="shared" si="1271"/>
        <v>2000000</v>
      </c>
      <c r="P8134" s="162">
        <f t="shared" si="1272"/>
        <v>162.11184560333118</v>
      </c>
      <c r="Q8134" s="162">
        <f t="shared" si="1273"/>
        <v>137.08819757261296</v>
      </c>
      <c r="R8134" s="163">
        <f t="shared" si="1274"/>
        <v>1</v>
      </c>
      <c r="S8134" s="161">
        <f t="shared" si="1275"/>
        <v>5000000</v>
      </c>
      <c r="T8134" s="162">
        <f t="shared" si="1276"/>
        <v>184.03728186777707</v>
      </c>
      <c r="U8134" s="162">
        <f t="shared" si="1277"/>
        <v>126.04409878630648</v>
      </c>
      <c r="V8134" s="163">
        <f t="shared" si="1278"/>
        <v>0.05</v>
      </c>
      <c r="W8134" s="164">
        <f t="shared" si="1279"/>
        <v>47296.061436444521</v>
      </c>
      <c r="X8134" s="164">
        <f t="shared" si="1280"/>
        <v>-135501704.22963235</v>
      </c>
    </row>
    <row r="8135" spans="10:24" x14ac:dyDescent="0.25">
      <c r="J8135">
        <v>8132</v>
      </c>
      <c r="K8135" s="43">
        <v>9.0840458447503214E-2</v>
      </c>
      <c r="L8135">
        <v>0.74923529474904171</v>
      </c>
      <c r="M8135">
        <v>0.70008456041258171</v>
      </c>
      <c r="N8135" s="44">
        <v>0.64747760644909891</v>
      </c>
      <c r="O8135" s="161">
        <f t="shared" si="1271"/>
        <v>2000000</v>
      </c>
      <c r="P8135" s="162">
        <f t="shared" si="1272"/>
        <v>190.08127911693163</v>
      </c>
      <c r="Q8135" s="162">
        <f t="shared" si="1273"/>
        <v>145.49287465465096</v>
      </c>
      <c r="R8135" s="163">
        <f t="shared" si="1274"/>
        <v>1</v>
      </c>
      <c r="S8135" s="161">
        <f t="shared" si="1275"/>
        <v>2000000</v>
      </c>
      <c r="T8135" s="162">
        <f t="shared" si="1276"/>
        <v>193.36042637231054</v>
      </c>
      <c r="U8135" s="162">
        <f t="shared" si="1277"/>
        <v>130.24643732732548</v>
      </c>
      <c r="V8135" s="163">
        <f t="shared" si="1278"/>
        <v>1</v>
      </c>
      <c r="W8135" s="164">
        <f t="shared" si="1279"/>
        <v>39176808.924561322</v>
      </c>
      <c r="X8135" s="164">
        <f t="shared" si="1280"/>
        <v>-23772021.910029873</v>
      </c>
    </row>
    <row r="8136" spans="10:24" x14ac:dyDescent="0.25">
      <c r="J8136">
        <v>8133</v>
      </c>
      <c r="K8136" s="43">
        <v>7.5092472251460873E-2</v>
      </c>
      <c r="L8136">
        <v>0.81518093619500054</v>
      </c>
      <c r="M8136">
        <v>0.11672264675139954</v>
      </c>
      <c r="N8136" s="44">
        <v>0.62518788884332088</v>
      </c>
      <c r="O8136" s="161">
        <f t="shared" si="1271"/>
        <v>2000000</v>
      </c>
      <c r="P8136" s="162">
        <f t="shared" si="1272"/>
        <v>193.45727119162694</v>
      </c>
      <c r="Q8136" s="162">
        <f t="shared" si="1273"/>
        <v>111.16938505523439</v>
      </c>
      <c r="R8136" s="163">
        <f t="shared" si="1274"/>
        <v>1</v>
      </c>
      <c r="S8136" s="161">
        <f t="shared" si="1275"/>
        <v>2000000</v>
      </c>
      <c r="T8136" s="162">
        <f t="shared" si="1276"/>
        <v>194.48575706387564</v>
      </c>
      <c r="U8136" s="162">
        <f t="shared" si="1277"/>
        <v>113.08469252761719</v>
      </c>
      <c r="V8136" s="163">
        <f t="shared" si="1278"/>
        <v>1</v>
      </c>
      <c r="W8136" s="164">
        <f t="shared" si="1279"/>
        <v>114575772.27278513</v>
      </c>
      <c r="X8136" s="164">
        <f t="shared" si="1280"/>
        <v>12802129.072516888</v>
      </c>
    </row>
    <row r="8137" spans="10:24" x14ac:dyDescent="0.25">
      <c r="J8137">
        <v>8134</v>
      </c>
      <c r="K8137" s="43">
        <v>0.73473249929717643</v>
      </c>
      <c r="L8137">
        <v>0.99427110261975227</v>
      </c>
      <c r="M8137">
        <v>0.57386241334493382</v>
      </c>
      <c r="N8137" s="44">
        <v>0.22365492486485805</v>
      </c>
      <c r="O8137" s="161">
        <f t="shared" si="1271"/>
        <v>6000000</v>
      </c>
      <c r="P8137" s="162">
        <f t="shared" si="1272"/>
        <v>217.92626541534366</v>
      </c>
      <c r="Q8137" s="162">
        <f t="shared" si="1273"/>
        <v>138.72432520069097</v>
      </c>
      <c r="R8137" s="163">
        <f t="shared" si="1274"/>
        <v>1</v>
      </c>
      <c r="S8137" s="161">
        <f t="shared" si="1275"/>
        <v>7000000</v>
      </c>
      <c r="T8137" s="162">
        <f t="shared" si="1276"/>
        <v>202.64208847178122</v>
      </c>
      <c r="U8137" s="162">
        <f t="shared" si="1277"/>
        <v>126.86216260034548</v>
      </c>
      <c r="V8137" s="163">
        <f t="shared" si="1278"/>
        <v>1</v>
      </c>
      <c r="W8137" s="164">
        <f t="shared" si="1279"/>
        <v>425211641.28791618</v>
      </c>
      <c r="X8137" s="164">
        <f t="shared" si="1280"/>
        <v>380459481.10005015</v>
      </c>
    </row>
    <row r="8138" spans="10:24" x14ac:dyDescent="0.25">
      <c r="J8138">
        <v>8135</v>
      </c>
      <c r="K8138" s="43">
        <v>0.7833383202980384</v>
      </c>
      <c r="L8138">
        <v>0.65834840437754405</v>
      </c>
      <c r="M8138">
        <v>0.31164933856331056</v>
      </c>
      <c r="N8138" s="44">
        <v>0.61894187783503751</v>
      </c>
      <c r="O8138" s="161">
        <f t="shared" si="1271"/>
        <v>7000000</v>
      </c>
      <c r="P8138" s="162">
        <f t="shared" si="1272"/>
        <v>186.11939694436478</v>
      </c>
      <c r="Q8138" s="162">
        <f t="shared" si="1273"/>
        <v>125.1763868198899</v>
      </c>
      <c r="R8138" s="163">
        <f t="shared" si="1274"/>
        <v>1</v>
      </c>
      <c r="S8138" s="161">
        <f t="shared" si="1275"/>
        <v>7000000</v>
      </c>
      <c r="T8138" s="162">
        <f t="shared" si="1276"/>
        <v>192.03979898145494</v>
      </c>
      <c r="U8138" s="162">
        <f t="shared" si="1277"/>
        <v>120.08819340994495</v>
      </c>
      <c r="V8138" s="163">
        <f t="shared" si="1278"/>
        <v>1</v>
      </c>
      <c r="W8138" s="164">
        <f t="shared" si="1279"/>
        <v>376601070.87132418</v>
      </c>
      <c r="X8138" s="164">
        <f t="shared" si="1280"/>
        <v>353661239.00056988</v>
      </c>
    </row>
    <row r="8139" spans="10:24" x14ac:dyDescent="0.25">
      <c r="J8139">
        <v>8136</v>
      </c>
      <c r="K8139" s="43">
        <v>1.1413222147080959E-2</v>
      </c>
      <c r="L8139">
        <v>0.40298171307789066</v>
      </c>
      <c r="M8139">
        <v>9.3696727964977522E-2</v>
      </c>
      <c r="N8139" s="44">
        <v>0.289089659859321</v>
      </c>
      <c r="O8139" s="161">
        <f t="shared" si="1271"/>
        <v>1000000</v>
      </c>
      <c r="P8139" s="162">
        <f t="shared" si="1272"/>
        <v>176.31544851563601</v>
      </c>
      <c r="Q8139" s="162">
        <f t="shared" si="1273"/>
        <v>108.63341515062775</v>
      </c>
      <c r="R8139" s="163">
        <f t="shared" si="1274"/>
        <v>1</v>
      </c>
      <c r="S8139" s="161">
        <f t="shared" si="1275"/>
        <v>1000000</v>
      </c>
      <c r="T8139" s="162">
        <f t="shared" si="1276"/>
        <v>188.77181617187867</v>
      </c>
      <c r="U8139" s="162">
        <f t="shared" si="1277"/>
        <v>111.81670757531387</v>
      </c>
      <c r="V8139" s="163">
        <f t="shared" si="1278"/>
        <v>1</v>
      </c>
      <c r="W8139" s="164">
        <f t="shared" si="1279"/>
        <v>17682033.36500825</v>
      </c>
      <c r="X8139" s="164">
        <f t="shared" si="1280"/>
        <v>-73044891.4034352</v>
      </c>
    </row>
    <row r="8140" spans="10:24" x14ac:dyDescent="0.25">
      <c r="J8140">
        <v>8137</v>
      </c>
      <c r="K8140" s="43">
        <v>0.40078071421565753</v>
      </c>
      <c r="L8140">
        <v>0.40789831211242289</v>
      </c>
      <c r="M8140">
        <v>0.33443206223372801</v>
      </c>
      <c r="N8140" s="44">
        <v>0.38130761436589222</v>
      </c>
      <c r="O8140" s="161">
        <f t="shared" si="1271"/>
        <v>5000000</v>
      </c>
      <c r="P8140" s="162">
        <f t="shared" si="1272"/>
        <v>176.50568031168285</v>
      </c>
      <c r="Q8140" s="162">
        <f t="shared" si="1273"/>
        <v>126.44585097942441</v>
      </c>
      <c r="R8140" s="163">
        <f t="shared" si="1274"/>
        <v>1</v>
      </c>
      <c r="S8140" s="161">
        <f t="shared" si="1275"/>
        <v>6000000</v>
      </c>
      <c r="T8140" s="162">
        <f t="shared" si="1276"/>
        <v>188.83522677056095</v>
      </c>
      <c r="U8140" s="162">
        <f t="shared" si="1277"/>
        <v>120.72292548971221</v>
      </c>
      <c r="V8140" s="163">
        <f t="shared" si="1278"/>
        <v>1</v>
      </c>
      <c r="W8140" s="164">
        <f t="shared" si="1279"/>
        <v>200299146.66129223</v>
      </c>
      <c r="X8140" s="164">
        <f t="shared" si="1280"/>
        <v>258673807.68509245</v>
      </c>
    </row>
    <row r="8141" spans="10:24" x14ac:dyDescent="0.25">
      <c r="J8141">
        <v>8138</v>
      </c>
      <c r="K8141" s="43">
        <v>0.98645810393636968</v>
      </c>
      <c r="L8141">
        <v>5.9653719922714399E-2</v>
      </c>
      <c r="M8141">
        <v>0.27570261631849746</v>
      </c>
      <c r="N8141" s="44">
        <v>0.29821360220297199</v>
      </c>
      <c r="O8141" s="161">
        <f t="shared" si="1271"/>
        <v>9000000</v>
      </c>
      <c r="P8141" s="162">
        <f t="shared" si="1272"/>
        <v>156.63469349318126</v>
      </c>
      <c r="Q8141" s="162">
        <f t="shared" si="1273"/>
        <v>123.08688523191739</v>
      </c>
      <c r="R8141" s="163">
        <f t="shared" si="1274"/>
        <v>1</v>
      </c>
      <c r="S8141" s="161">
        <f t="shared" si="1275"/>
        <v>9000000</v>
      </c>
      <c r="T8141" s="162">
        <f t="shared" si="1276"/>
        <v>182.2115644977271</v>
      </c>
      <c r="U8141" s="162">
        <f t="shared" si="1277"/>
        <v>119.0434426159587</v>
      </c>
      <c r="V8141" s="163">
        <f t="shared" si="1278"/>
        <v>1</v>
      </c>
      <c r="W8141" s="164">
        <f t="shared" si="1279"/>
        <v>251930274.3513748</v>
      </c>
      <c r="X8141" s="164">
        <f t="shared" si="1280"/>
        <v>418513096.93591559</v>
      </c>
    </row>
    <row r="8142" spans="10:24" x14ac:dyDescent="0.25">
      <c r="J8142">
        <v>8139</v>
      </c>
      <c r="K8142" s="43">
        <v>0.23414834220553971</v>
      </c>
      <c r="L8142">
        <v>0.45014470537915308</v>
      </c>
      <c r="M8142">
        <v>0.77790632070540899</v>
      </c>
      <c r="N8142" s="44">
        <v>0.32696649330947003</v>
      </c>
      <c r="O8142" s="161">
        <f t="shared" si="1271"/>
        <v>2000000</v>
      </c>
      <c r="P8142" s="162">
        <f t="shared" si="1272"/>
        <v>178.1205636378117</v>
      </c>
      <c r="Q8142" s="162">
        <f t="shared" si="1273"/>
        <v>150.30282770092575</v>
      </c>
      <c r="R8142" s="163">
        <f t="shared" si="1274"/>
        <v>1</v>
      </c>
      <c r="S8142" s="161">
        <f t="shared" si="1275"/>
        <v>5000000</v>
      </c>
      <c r="T8142" s="162">
        <f t="shared" si="1276"/>
        <v>189.37352121260389</v>
      </c>
      <c r="U8142" s="162">
        <f t="shared" si="1277"/>
        <v>132.65141385046289</v>
      </c>
      <c r="V8142" s="163">
        <f t="shared" si="1278"/>
        <v>1</v>
      </c>
      <c r="W8142" s="164">
        <f t="shared" si="1279"/>
        <v>5635471.8737719059</v>
      </c>
      <c r="X8142" s="164">
        <f t="shared" si="1280"/>
        <v>133610536.81070501</v>
      </c>
    </row>
    <row r="8143" spans="10:24" x14ac:dyDescent="0.25">
      <c r="J8143">
        <v>8140</v>
      </c>
      <c r="K8143" s="43">
        <v>0.5024147156792057</v>
      </c>
      <c r="L8143">
        <v>0.31499444955193334</v>
      </c>
      <c r="M8143">
        <v>0.63411481626892252</v>
      </c>
      <c r="N8143" s="44">
        <v>0.16978796554560038</v>
      </c>
      <c r="O8143" s="161">
        <f t="shared" si="1271"/>
        <v>5000000</v>
      </c>
      <c r="P8143" s="162">
        <f t="shared" si="1272"/>
        <v>172.77386288611874</v>
      </c>
      <c r="Q8143" s="162">
        <f t="shared" si="1273"/>
        <v>141.85543001882206</v>
      </c>
      <c r="R8143" s="163">
        <f t="shared" si="1274"/>
        <v>1</v>
      </c>
      <c r="S8143" s="161">
        <f t="shared" si="1275"/>
        <v>6000000</v>
      </c>
      <c r="T8143" s="162">
        <f t="shared" si="1276"/>
        <v>187.59128762870625</v>
      </c>
      <c r="U8143" s="162">
        <f t="shared" si="1277"/>
        <v>128.42771500941103</v>
      </c>
      <c r="V8143" s="163">
        <f t="shared" si="1278"/>
        <v>0.9</v>
      </c>
      <c r="W8143" s="164">
        <f t="shared" si="1279"/>
        <v>104592164.33648336</v>
      </c>
      <c r="X8143" s="164">
        <f t="shared" si="1280"/>
        <v>169483292.14419419</v>
      </c>
    </row>
    <row r="8144" spans="10:24" x14ac:dyDescent="0.25">
      <c r="J8144">
        <v>8141</v>
      </c>
      <c r="K8144" s="43">
        <v>0.63351113613375298</v>
      </c>
      <c r="L8144">
        <v>0.87668456938692318</v>
      </c>
      <c r="M8144">
        <v>0.24751970261548129</v>
      </c>
      <c r="N8144" s="44">
        <v>0.91452639865125518</v>
      </c>
      <c r="O8144" s="161">
        <f t="shared" si="1271"/>
        <v>6000000</v>
      </c>
      <c r="P8144" s="162">
        <f t="shared" si="1272"/>
        <v>197.37857361362359</v>
      </c>
      <c r="Q8144" s="162">
        <f t="shared" si="1273"/>
        <v>121.35368782112231</v>
      </c>
      <c r="R8144" s="163">
        <f t="shared" si="1274"/>
        <v>1</v>
      </c>
      <c r="S8144" s="161">
        <f t="shared" si="1275"/>
        <v>7000000</v>
      </c>
      <c r="T8144" s="162">
        <f t="shared" si="1276"/>
        <v>195.79285787120787</v>
      </c>
      <c r="U8144" s="162">
        <f t="shared" si="1277"/>
        <v>118.17684391056116</v>
      </c>
      <c r="V8144" s="163">
        <f t="shared" si="1278"/>
        <v>1</v>
      </c>
      <c r="W8144" s="164">
        <f t="shared" si="1279"/>
        <v>406149314.75500768</v>
      </c>
      <c r="X8144" s="164">
        <f t="shared" si="1280"/>
        <v>393312097.724527</v>
      </c>
    </row>
    <row r="8145" spans="10:24" x14ac:dyDescent="0.25">
      <c r="J8145">
        <v>8142</v>
      </c>
      <c r="K8145" s="43">
        <v>5.9906255354012949E-2</v>
      </c>
      <c r="L8145">
        <v>9.4838203732716897E-2</v>
      </c>
      <c r="M8145">
        <v>0.80004081890160994</v>
      </c>
      <c r="N8145" s="44">
        <v>0.61338129718714429</v>
      </c>
      <c r="O8145" s="161">
        <f t="shared" si="1271"/>
        <v>2000000</v>
      </c>
      <c r="P8145" s="162">
        <f t="shared" si="1272"/>
        <v>160.32694525349967</v>
      </c>
      <c r="Q8145" s="162">
        <f t="shared" si="1273"/>
        <v>151.83534088280149</v>
      </c>
      <c r="R8145" s="163">
        <f t="shared" si="1274"/>
        <v>1</v>
      </c>
      <c r="S8145" s="161">
        <f t="shared" si="1275"/>
        <v>2000000</v>
      </c>
      <c r="T8145" s="162">
        <f t="shared" si="1276"/>
        <v>183.44231508449988</v>
      </c>
      <c r="U8145" s="162">
        <f t="shared" si="1277"/>
        <v>133.41767044140073</v>
      </c>
      <c r="V8145" s="163">
        <f t="shared" si="1278"/>
        <v>1</v>
      </c>
      <c r="W8145" s="164">
        <f t="shared" si="1279"/>
        <v>-33016791.258603632</v>
      </c>
      <c r="X8145" s="164">
        <f t="shared" si="1280"/>
        <v>-49950710.713801697</v>
      </c>
    </row>
    <row r="8146" spans="10:24" x14ac:dyDescent="0.25">
      <c r="J8146">
        <v>8143</v>
      </c>
      <c r="K8146" s="43">
        <v>0.61655114434800229</v>
      </c>
      <c r="L8146">
        <v>0.61412274031076108</v>
      </c>
      <c r="M8146">
        <v>0.19232182199611658</v>
      </c>
      <c r="N8146" s="44">
        <v>1.3164632370570306E-2</v>
      </c>
      <c r="O8146" s="161">
        <f t="shared" si="1271"/>
        <v>6000000</v>
      </c>
      <c r="P8146" s="162">
        <f t="shared" si="1272"/>
        <v>184.35121012931035</v>
      </c>
      <c r="Q8146" s="162">
        <f t="shared" si="1273"/>
        <v>117.61255820885206</v>
      </c>
      <c r="R8146" s="163">
        <f t="shared" si="1274"/>
        <v>1</v>
      </c>
      <c r="S8146" s="161">
        <f t="shared" si="1275"/>
        <v>7000000</v>
      </c>
      <c r="T8146" s="162">
        <f t="shared" si="1276"/>
        <v>191.45040337643678</v>
      </c>
      <c r="U8146" s="162">
        <f t="shared" si="1277"/>
        <v>116.30627910442604</v>
      </c>
      <c r="V8146" s="163">
        <f t="shared" si="1278"/>
        <v>0.05</v>
      </c>
      <c r="W8146" s="164">
        <f t="shared" si="1279"/>
        <v>350431911.52274966</v>
      </c>
      <c r="X8146" s="164">
        <f t="shared" si="1280"/>
        <v>-123699556.50479624</v>
      </c>
    </row>
    <row r="8147" spans="10:24" x14ac:dyDescent="0.25">
      <c r="J8147">
        <v>8144</v>
      </c>
      <c r="K8147" s="43">
        <v>0.30100739065166826</v>
      </c>
      <c r="L8147">
        <v>4.0898237165084339E-2</v>
      </c>
      <c r="M8147">
        <v>0.20503261835159292</v>
      </c>
      <c r="N8147" s="44">
        <v>0.34935652167262488</v>
      </c>
      <c r="O8147" s="161">
        <f t="shared" si="1271"/>
        <v>5000000</v>
      </c>
      <c r="P8147" s="162">
        <f t="shared" si="1272"/>
        <v>153.89465553946232</v>
      </c>
      <c r="Q8147" s="162">
        <f t="shared" si="1273"/>
        <v>118.52442333624319</v>
      </c>
      <c r="R8147" s="163">
        <f t="shared" si="1274"/>
        <v>1</v>
      </c>
      <c r="S8147" s="161">
        <f t="shared" si="1275"/>
        <v>6000000</v>
      </c>
      <c r="T8147" s="162">
        <f t="shared" si="1276"/>
        <v>181.2982185131541</v>
      </c>
      <c r="U8147" s="162">
        <f t="shared" si="1277"/>
        <v>116.76221166812159</v>
      </c>
      <c r="V8147" s="163">
        <f t="shared" si="1278"/>
        <v>1</v>
      </c>
      <c r="W8147" s="164">
        <f t="shared" si="1279"/>
        <v>126851161.01609567</v>
      </c>
      <c r="X8147" s="164">
        <f t="shared" si="1280"/>
        <v>237216041.07019502</v>
      </c>
    </row>
    <row r="8148" spans="10:24" x14ac:dyDescent="0.25">
      <c r="J8148">
        <v>8145</v>
      </c>
      <c r="K8148" s="43">
        <v>0.55427665390973091</v>
      </c>
      <c r="L8148">
        <v>0.88584385543050315</v>
      </c>
      <c r="M8148">
        <v>0.36381596295628804</v>
      </c>
      <c r="N8148" s="44">
        <v>5.2040380072907677E-2</v>
      </c>
      <c r="O8148" s="161">
        <f t="shared" si="1271"/>
        <v>6000000</v>
      </c>
      <c r="P8148" s="162">
        <f t="shared" si="1272"/>
        <v>198.07076594758706</v>
      </c>
      <c r="Q8148" s="162">
        <f t="shared" si="1273"/>
        <v>128.03445362644567</v>
      </c>
      <c r="R8148" s="163">
        <f t="shared" si="1274"/>
        <v>1</v>
      </c>
      <c r="S8148" s="161">
        <f t="shared" si="1275"/>
        <v>6000000</v>
      </c>
      <c r="T8148" s="162">
        <f t="shared" si="1276"/>
        <v>196.02358864919569</v>
      </c>
      <c r="U8148" s="162">
        <f t="shared" si="1277"/>
        <v>121.51722681322283</v>
      </c>
      <c r="V8148" s="163">
        <f t="shared" si="1278"/>
        <v>0.9</v>
      </c>
      <c r="W8148" s="164">
        <f t="shared" si="1279"/>
        <v>370217873.92684835</v>
      </c>
      <c r="X8148" s="164">
        <f t="shared" si="1280"/>
        <v>252334353.91425341</v>
      </c>
    </row>
    <row r="8149" spans="10:24" x14ac:dyDescent="0.25">
      <c r="J8149">
        <v>8146</v>
      </c>
      <c r="K8149" s="43">
        <v>0.93990459857540454</v>
      </c>
      <c r="L8149">
        <v>0.33346413855776236</v>
      </c>
      <c r="M8149">
        <v>0.55349012277424436</v>
      </c>
      <c r="N8149" s="44">
        <v>0.7591480071324247</v>
      </c>
      <c r="O8149" s="161">
        <f t="shared" si="1271"/>
        <v>7000000</v>
      </c>
      <c r="P8149" s="162">
        <f t="shared" si="1272"/>
        <v>173.54448635111802</v>
      </c>
      <c r="Q8149" s="162">
        <f t="shared" si="1273"/>
        <v>137.68968272805236</v>
      </c>
      <c r="R8149" s="163">
        <f t="shared" si="1274"/>
        <v>1</v>
      </c>
      <c r="S8149" s="161">
        <f t="shared" si="1275"/>
        <v>9000000</v>
      </c>
      <c r="T8149" s="162">
        <f t="shared" si="1276"/>
        <v>187.84816211703935</v>
      </c>
      <c r="U8149" s="162">
        <f t="shared" si="1277"/>
        <v>126.34484136402618</v>
      </c>
      <c r="V8149" s="163">
        <f t="shared" si="1278"/>
        <v>1</v>
      </c>
      <c r="W8149" s="164">
        <f t="shared" si="1279"/>
        <v>200983625.36145964</v>
      </c>
      <c r="X8149" s="164">
        <f t="shared" si="1280"/>
        <v>403529886.77711856</v>
      </c>
    </row>
    <row r="8150" spans="10:24" x14ac:dyDescent="0.25">
      <c r="J8150">
        <v>8147</v>
      </c>
      <c r="K8150" s="43">
        <v>9.6100012688201564E-2</v>
      </c>
      <c r="L8150">
        <v>1.29597639444059E-2</v>
      </c>
      <c r="M8150">
        <v>9.8791226579271862E-2</v>
      </c>
      <c r="N8150" s="44">
        <v>0.45221992621257379</v>
      </c>
      <c r="O8150" s="161">
        <f t="shared" si="1271"/>
        <v>2000000</v>
      </c>
      <c r="P8150" s="162">
        <f t="shared" si="1272"/>
        <v>146.58876984377278</v>
      </c>
      <c r="Q8150" s="162">
        <f t="shared" si="1273"/>
        <v>109.23060274847651</v>
      </c>
      <c r="R8150" s="163">
        <f t="shared" si="1274"/>
        <v>1</v>
      </c>
      <c r="S8150" s="161">
        <f t="shared" si="1275"/>
        <v>2000000</v>
      </c>
      <c r="T8150" s="162">
        <f t="shared" si="1276"/>
        <v>178.86292328125759</v>
      </c>
      <c r="U8150" s="162">
        <f t="shared" si="1277"/>
        <v>112.11530137423826</v>
      </c>
      <c r="V8150" s="163">
        <f t="shared" si="1278"/>
        <v>1</v>
      </c>
      <c r="W8150" s="164">
        <f t="shared" si="1279"/>
        <v>24716334.190592527</v>
      </c>
      <c r="X8150" s="164">
        <f t="shared" si="1280"/>
        <v>-16504756.185961321</v>
      </c>
    </row>
    <row r="8151" spans="10:24" x14ac:dyDescent="0.25">
      <c r="J8151">
        <v>8148</v>
      </c>
      <c r="K8151" s="43">
        <v>0.57922096479240981</v>
      </c>
      <c r="L8151">
        <v>0.28884692588679284</v>
      </c>
      <c r="M8151">
        <v>0.66142545837388311</v>
      </c>
      <c r="N8151" s="44">
        <v>0.17518543364008876</v>
      </c>
      <c r="O8151" s="161">
        <f t="shared" si="1271"/>
        <v>6000000</v>
      </c>
      <c r="P8151" s="162">
        <f t="shared" si="1272"/>
        <v>171.64865345460618</v>
      </c>
      <c r="Q8151" s="162">
        <f t="shared" si="1273"/>
        <v>143.32713194684271</v>
      </c>
      <c r="R8151" s="163">
        <f t="shared" si="1274"/>
        <v>1</v>
      </c>
      <c r="S8151" s="161">
        <f t="shared" si="1275"/>
        <v>6000000</v>
      </c>
      <c r="T8151" s="162">
        <f t="shared" si="1276"/>
        <v>187.21621781820207</v>
      </c>
      <c r="U8151" s="162">
        <f t="shared" si="1277"/>
        <v>129.16356597342136</v>
      </c>
      <c r="V8151" s="163">
        <f t="shared" si="1278"/>
        <v>0.9</v>
      </c>
      <c r="W8151" s="164">
        <f t="shared" si="1279"/>
        <v>119929129.04658079</v>
      </c>
      <c r="X8151" s="164">
        <f t="shared" si="1280"/>
        <v>163484319.96181583</v>
      </c>
    </row>
    <row r="8152" spans="10:24" x14ac:dyDescent="0.25">
      <c r="J8152">
        <v>8149</v>
      </c>
      <c r="K8152" s="43">
        <v>2.7469868838378431E-2</v>
      </c>
      <c r="L8152">
        <v>0.30121631743713106</v>
      </c>
      <c r="M8152">
        <v>0.50459386036119802</v>
      </c>
      <c r="N8152" s="44">
        <v>0.92992776330985338</v>
      </c>
      <c r="O8152" s="161">
        <f t="shared" si="1271"/>
        <v>1000000</v>
      </c>
      <c r="P8152" s="162">
        <f t="shared" si="1272"/>
        <v>172.18641816905566</v>
      </c>
      <c r="Q8152" s="162">
        <f t="shared" si="1273"/>
        <v>135.23030709523761</v>
      </c>
      <c r="R8152" s="163">
        <f t="shared" si="1274"/>
        <v>1</v>
      </c>
      <c r="S8152" s="161">
        <f t="shared" si="1275"/>
        <v>1000000</v>
      </c>
      <c r="T8152" s="162">
        <f t="shared" si="1276"/>
        <v>187.39547272301854</v>
      </c>
      <c r="U8152" s="162">
        <f t="shared" si="1277"/>
        <v>125.1151535476188</v>
      </c>
      <c r="V8152" s="163">
        <f t="shared" si="1278"/>
        <v>1</v>
      </c>
      <c r="W8152" s="164">
        <f t="shared" si="1279"/>
        <v>-13043888.92618195</v>
      </c>
      <c r="X8152" s="164">
        <f t="shared" si="1280"/>
        <v>-87719680.82460025</v>
      </c>
    </row>
    <row r="8153" spans="10:24" x14ac:dyDescent="0.25">
      <c r="J8153">
        <v>8150</v>
      </c>
      <c r="K8153" s="43">
        <v>0.9780405952792508</v>
      </c>
      <c r="L8153">
        <v>0.21795389921976838</v>
      </c>
      <c r="M8153">
        <v>0.54723150830420297</v>
      </c>
      <c r="N8153" s="44">
        <v>0.39437380830012747</v>
      </c>
      <c r="O8153" s="161">
        <f t="shared" si="1271"/>
        <v>9000000</v>
      </c>
      <c r="P8153" s="162">
        <f t="shared" si="1272"/>
        <v>168.31316864262587</v>
      </c>
      <c r="Q8153" s="162">
        <f t="shared" si="1273"/>
        <v>137.37339549909066</v>
      </c>
      <c r="R8153" s="163">
        <f t="shared" si="1274"/>
        <v>1</v>
      </c>
      <c r="S8153" s="161">
        <f t="shared" si="1275"/>
        <v>9000000</v>
      </c>
      <c r="T8153" s="162">
        <f t="shared" si="1276"/>
        <v>186.10438954754196</v>
      </c>
      <c r="U8153" s="162">
        <f t="shared" si="1277"/>
        <v>126.18669774954533</v>
      </c>
      <c r="V8153" s="163">
        <f t="shared" si="1278"/>
        <v>1</v>
      </c>
      <c r="W8153" s="164">
        <f t="shared" si="1279"/>
        <v>228457958.29181683</v>
      </c>
      <c r="X8153" s="164">
        <f t="shared" si="1280"/>
        <v>389259226.18196964</v>
      </c>
    </row>
    <row r="8154" spans="10:24" x14ac:dyDescent="0.25">
      <c r="J8154">
        <v>8151</v>
      </c>
      <c r="K8154" s="43">
        <v>3.265525153239579E-2</v>
      </c>
      <c r="L8154">
        <v>0.86312773462501691</v>
      </c>
      <c r="M8154">
        <v>0.65630308594783937</v>
      </c>
      <c r="N8154" s="44">
        <v>0.74539067039178031</v>
      </c>
      <c r="O8154" s="161">
        <f t="shared" si="1271"/>
        <v>1000000</v>
      </c>
      <c r="P8154" s="162">
        <f t="shared" si="1272"/>
        <v>196.41719943730789</v>
      </c>
      <c r="Q8154" s="162">
        <f t="shared" si="1273"/>
        <v>143.0478869829459</v>
      </c>
      <c r="R8154" s="163">
        <f t="shared" si="1274"/>
        <v>1</v>
      </c>
      <c r="S8154" s="161">
        <f t="shared" si="1275"/>
        <v>1000000</v>
      </c>
      <c r="T8154" s="162">
        <f t="shared" si="1276"/>
        <v>195.47239981243595</v>
      </c>
      <c r="U8154" s="162">
        <f t="shared" si="1277"/>
        <v>129.02394349147295</v>
      </c>
      <c r="V8154" s="163">
        <f t="shared" si="1278"/>
        <v>1</v>
      </c>
      <c r="W8154" s="164">
        <f t="shared" si="1279"/>
        <v>3369312.4543619901</v>
      </c>
      <c r="X8154" s="164">
        <f t="shared" si="1280"/>
        <v>-83551543.679037005</v>
      </c>
    </row>
    <row r="8155" spans="10:24" x14ac:dyDescent="0.25">
      <c r="J8155">
        <v>8152</v>
      </c>
      <c r="K8155" s="43">
        <v>0.44489233504307413</v>
      </c>
      <c r="L8155">
        <v>0.31010960189389314</v>
      </c>
      <c r="M8155">
        <v>0.3507660580097961</v>
      </c>
      <c r="N8155" s="44">
        <v>0.37399428338967566</v>
      </c>
      <c r="O8155" s="161">
        <f t="shared" si="1271"/>
        <v>5000000</v>
      </c>
      <c r="P8155" s="162">
        <f t="shared" si="1272"/>
        <v>172.56690446100663</v>
      </c>
      <c r="Q8155" s="162">
        <f t="shared" si="1273"/>
        <v>127.33493816281002</v>
      </c>
      <c r="R8155" s="163">
        <f t="shared" si="1274"/>
        <v>1</v>
      </c>
      <c r="S8155" s="161">
        <f t="shared" si="1275"/>
        <v>6000000</v>
      </c>
      <c r="T8155" s="162">
        <f t="shared" si="1276"/>
        <v>187.52230148700221</v>
      </c>
      <c r="U8155" s="162">
        <f t="shared" si="1277"/>
        <v>121.16746908140502</v>
      </c>
      <c r="V8155" s="163">
        <f t="shared" si="1278"/>
        <v>1</v>
      </c>
      <c r="W8155" s="164">
        <f t="shared" si="1279"/>
        <v>176159831.49098304</v>
      </c>
      <c r="X8155" s="164">
        <f t="shared" si="1280"/>
        <v>248128994.43358314</v>
      </c>
    </row>
    <row r="8156" spans="10:24" x14ac:dyDescent="0.25">
      <c r="J8156">
        <v>8153</v>
      </c>
      <c r="K8156" s="43">
        <v>0.69105588140429031</v>
      </c>
      <c r="L8156">
        <v>0.93209811342280502</v>
      </c>
      <c r="M8156">
        <v>0.28651706856274239</v>
      </c>
      <c r="N8156" s="44">
        <v>0.30566246788013551</v>
      </c>
      <c r="O8156" s="161">
        <f t="shared" si="1271"/>
        <v>6000000</v>
      </c>
      <c r="P8156" s="162">
        <f t="shared" si="1272"/>
        <v>202.37401515710377</v>
      </c>
      <c r="Q8156" s="162">
        <f t="shared" si="1273"/>
        <v>123.7282277103028</v>
      </c>
      <c r="R8156" s="163">
        <f t="shared" si="1274"/>
        <v>1</v>
      </c>
      <c r="S8156" s="161">
        <f t="shared" si="1275"/>
        <v>7000000</v>
      </c>
      <c r="T8156" s="162">
        <f t="shared" si="1276"/>
        <v>197.45800505236792</v>
      </c>
      <c r="U8156" s="162">
        <f t="shared" si="1277"/>
        <v>119.3641138551514</v>
      </c>
      <c r="V8156" s="163">
        <f t="shared" si="1278"/>
        <v>1</v>
      </c>
      <c r="W8156" s="164">
        <f t="shared" si="1279"/>
        <v>421874724.6808058</v>
      </c>
      <c r="X8156" s="164">
        <f t="shared" si="1280"/>
        <v>396657238.38051569</v>
      </c>
    </row>
    <row r="8157" spans="10:24" x14ac:dyDescent="0.25">
      <c r="J8157">
        <v>8154</v>
      </c>
      <c r="K8157" s="43">
        <v>0.53537759794924755</v>
      </c>
      <c r="L8157">
        <v>0.97070439341295767</v>
      </c>
      <c r="M8157">
        <v>0.63786104322692316</v>
      </c>
      <c r="N8157" s="44">
        <v>0.36755841323671623</v>
      </c>
      <c r="O8157" s="161">
        <f t="shared" si="1271"/>
        <v>5000000</v>
      </c>
      <c r="P8157" s="162">
        <f t="shared" si="1272"/>
        <v>208.368723754901</v>
      </c>
      <c r="Q8157" s="162">
        <f t="shared" si="1273"/>
        <v>142.05494552068399</v>
      </c>
      <c r="R8157" s="163">
        <f t="shared" si="1274"/>
        <v>1</v>
      </c>
      <c r="S8157" s="161">
        <f t="shared" si="1275"/>
        <v>6000000</v>
      </c>
      <c r="T8157" s="162">
        <f t="shared" si="1276"/>
        <v>199.45624125163368</v>
      </c>
      <c r="U8157" s="162">
        <f t="shared" si="1277"/>
        <v>128.52747276034199</v>
      </c>
      <c r="V8157" s="163">
        <f t="shared" si="1278"/>
        <v>1</v>
      </c>
      <c r="W8157" s="164">
        <f t="shared" si="1279"/>
        <v>281568891.17108506</v>
      </c>
      <c r="X8157" s="164">
        <f t="shared" si="1280"/>
        <v>275572610.94775015</v>
      </c>
    </row>
    <row r="8158" spans="10:24" x14ac:dyDescent="0.25">
      <c r="J8158">
        <v>8155</v>
      </c>
      <c r="K8158" s="43">
        <v>3.158510154887062E-2</v>
      </c>
      <c r="L8158">
        <v>0.99117229664080864</v>
      </c>
      <c r="M8158">
        <v>0.9031449257230808</v>
      </c>
      <c r="N8158" s="44">
        <v>0.51062965157111118</v>
      </c>
      <c r="O8158" s="161">
        <f t="shared" si="1271"/>
        <v>1000000</v>
      </c>
      <c r="P8158" s="162">
        <f t="shared" si="1272"/>
        <v>215.5915020842537</v>
      </c>
      <c r="Q8158" s="162">
        <f t="shared" si="1273"/>
        <v>160.99363029229025</v>
      </c>
      <c r="R8158" s="163">
        <f t="shared" si="1274"/>
        <v>1</v>
      </c>
      <c r="S8158" s="161">
        <f t="shared" si="1275"/>
        <v>1000000</v>
      </c>
      <c r="T8158" s="162">
        <f t="shared" si="1276"/>
        <v>201.86383402808457</v>
      </c>
      <c r="U8158" s="162">
        <f t="shared" si="1277"/>
        <v>137.99681514614511</v>
      </c>
      <c r="V8158" s="163">
        <f t="shared" si="1278"/>
        <v>1</v>
      </c>
      <c r="W8158" s="164">
        <f t="shared" si="1279"/>
        <v>4597871.7919634581</v>
      </c>
      <c r="X8158" s="164">
        <f t="shared" si="1280"/>
        <v>-86132981.118060544</v>
      </c>
    </row>
    <row r="8159" spans="10:24" x14ac:dyDescent="0.25">
      <c r="J8159">
        <v>8156</v>
      </c>
      <c r="K8159" s="43">
        <v>8.8123020047519152E-3</v>
      </c>
      <c r="L8159">
        <v>0.13591587933259441</v>
      </c>
      <c r="M8159">
        <v>0.36684448892721833</v>
      </c>
      <c r="N8159" s="44">
        <v>0.2317741174700888</v>
      </c>
      <c r="O8159" s="161">
        <f t="shared" si="1271"/>
        <v>1000000</v>
      </c>
      <c r="P8159" s="162">
        <f t="shared" si="1272"/>
        <v>163.5171901664221</v>
      </c>
      <c r="Q8159" s="162">
        <f t="shared" si="1273"/>
        <v>128.19555006970265</v>
      </c>
      <c r="R8159" s="163">
        <f t="shared" si="1274"/>
        <v>1</v>
      </c>
      <c r="S8159" s="161">
        <f t="shared" si="1275"/>
        <v>1000000</v>
      </c>
      <c r="T8159" s="162">
        <f t="shared" si="1276"/>
        <v>184.50573005547403</v>
      </c>
      <c r="U8159" s="162">
        <f t="shared" si="1277"/>
        <v>121.59777503485132</v>
      </c>
      <c r="V8159" s="163">
        <f t="shared" si="1278"/>
        <v>1</v>
      </c>
      <c r="W8159" s="164">
        <f t="shared" si="1279"/>
        <v>-14678359.903280549</v>
      </c>
      <c r="X8159" s="164">
        <f t="shared" si="1280"/>
        <v>-87092044.9793773</v>
      </c>
    </row>
    <row r="8160" spans="10:24" x14ac:dyDescent="0.25">
      <c r="J8160">
        <v>8157</v>
      </c>
      <c r="K8160" s="43">
        <v>0.9438263350177617</v>
      </c>
      <c r="L8160">
        <v>0.78827188702831896</v>
      </c>
      <c r="M8160">
        <v>0.59533593108477323</v>
      </c>
      <c r="N8160" s="44">
        <v>5.6983643373345605E-2</v>
      </c>
      <c r="O8160" s="161">
        <f t="shared" si="1271"/>
        <v>7000000</v>
      </c>
      <c r="P8160" s="162">
        <f t="shared" si="1272"/>
        <v>192.00659190736022</v>
      </c>
      <c r="Q8160" s="162">
        <f t="shared" si="1273"/>
        <v>139.82585736769283</v>
      </c>
      <c r="R8160" s="163">
        <f t="shared" si="1274"/>
        <v>1</v>
      </c>
      <c r="S8160" s="161">
        <f t="shared" si="1275"/>
        <v>9000000</v>
      </c>
      <c r="T8160" s="162">
        <f t="shared" si="1276"/>
        <v>194.0021973024534</v>
      </c>
      <c r="U8160" s="162">
        <f t="shared" si="1277"/>
        <v>127.41292868384642</v>
      </c>
      <c r="V8160" s="163">
        <f t="shared" si="1278"/>
        <v>0.9</v>
      </c>
      <c r="W8160" s="164">
        <f t="shared" si="1279"/>
        <v>315265141.77767169</v>
      </c>
      <c r="X8160" s="164">
        <f t="shared" si="1280"/>
        <v>389373075.81071651</v>
      </c>
    </row>
    <row r="8161" spans="10:24" x14ac:dyDescent="0.25">
      <c r="J8161">
        <v>8158</v>
      </c>
      <c r="K8161" s="43">
        <v>0.28759219240028044</v>
      </c>
      <c r="L8161">
        <v>0.89875800839970543</v>
      </c>
      <c r="M8161">
        <v>1.9349863143136581E-3</v>
      </c>
      <c r="N8161" s="44">
        <v>0.69818512440927116</v>
      </c>
      <c r="O8161" s="161">
        <f t="shared" si="1271"/>
        <v>2000000</v>
      </c>
      <c r="P8161" s="162">
        <f t="shared" si="1272"/>
        <v>199.11759696355904</v>
      </c>
      <c r="Q8161" s="162">
        <f t="shared" si="1273"/>
        <v>77.228589941154183</v>
      </c>
      <c r="R8161" s="163">
        <f t="shared" si="1274"/>
        <v>1</v>
      </c>
      <c r="S8161" s="161">
        <f t="shared" si="1275"/>
        <v>5000000</v>
      </c>
      <c r="T8161" s="162">
        <f t="shared" si="1276"/>
        <v>196.37253232118636</v>
      </c>
      <c r="U8161" s="162">
        <f t="shared" si="1277"/>
        <v>96.114294970577092</v>
      </c>
      <c r="V8161" s="163">
        <f t="shared" si="1278"/>
        <v>1</v>
      </c>
      <c r="W8161" s="164">
        <f t="shared" si="1279"/>
        <v>193778014.0448097</v>
      </c>
      <c r="X8161" s="164">
        <f t="shared" si="1280"/>
        <v>351291186.75304633</v>
      </c>
    </row>
    <row r="8162" spans="10:24" x14ac:dyDescent="0.25">
      <c r="J8162">
        <v>8159</v>
      </c>
      <c r="K8162" s="43">
        <v>5.6712887349562591E-2</v>
      </c>
      <c r="L8162">
        <v>4.182751689991715E-4</v>
      </c>
      <c r="M8162">
        <v>0.68230512396850729</v>
      </c>
      <c r="N8162" s="44">
        <v>0.70929881504157088</v>
      </c>
      <c r="O8162" s="161">
        <f t="shared" si="1271"/>
        <v>2000000</v>
      </c>
      <c r="P8162" s="162">
        <f t="shared" si="1272"/>
        <v>129.89386214948664</v>
      </c>
      <c r="Q8162" s="162">
        <f t="shared" si="1273"/>
        <v>144.48308957301802</v>
      </c>
      <c r="R8162" s="163">
        <f t="shared" si="1274"/>
        <v>1</v>
      </c>
      <c r="S8162" s="161">
        <f t="shared" si="1275"/>
        <v>2000000</v>
      </c>
      <c r="T8162" s="162">
        <f t="shared" si="1276"/>
        <v>173.29795404982889</v>
      </c>
      <c r="U8162" s="162">
        <f t="shared" si="1277"/>
        <v>129.741544786509</v>
      </c>
      <c r="V8162" s="163">
        <f t="shared" si="1278"/>
        <v>1</v>
      </c>
      <c r="W8162" s="164">
        <f t="shared" si="1279"/>
        <v>-79178454.847062767</v>
      </c>
      <c r="X8162" s="164">
        <f t="shared" si="1280"/>
        <v>-62887181.473360211</v>
      </c>
    </row>
    <row r="8163" spans="10:24" x14ac:dyDescent="0.25">
      <c r="J8163">
        <v>8160</v>
      </c>
      <c r="K8163" s="43">
        <v>0.55840535231251986</v>
      </c>
      <c r="L8163">
        <v>0.66878589172605241</v>
      </c>
      <c r="M8163">
        <v>0.73206874002916311</v>
      </c>
      <c r="N8163" s="44">
        <v>0.66648970214960002</v>
      </c>
      <c r="O8163" s="161">
        <f t="shared" si="1271"/>
        <v>6000000</v>
      </c>
      <c r="P8163" s="162">
        <f t="shared" si="1272"/>
        <v>186.54844674261489</v>
      </c>
      <c r="Q8163" s="162">
        <f t="shared" si="1273"/>
        <v>147.3816345560198</v>
      </c>
      <c r="R8163" s="163">
        <f t="shared" si="1274"/>
        <v>1</v>
      </c>
      <c r="S8163" s="161">
        <f t="shared" si="1275"/>
        <v>6000000</v>
      </c>
      <c r="T8163" s="162">
        <f t="shared" si="1276"/>
        <v>192.18281558087162</v>
      </c>
      <c r="U8163" s="162">
        <f t="shared" si="1277"/>
        <v>131.19081727800992</v>
      </c>
      <c r="V8163" s="163">
        <f t="shared" si="1278"/>
        <v>1</v>
      </c>
      <c r="W8163" s="164">
        <f t="shared" si="1279"/>
        <v>185000873.11957049</v>
      </c>
      <c r="X8163" s="164">
        <f t="shared" si="1280"/>
        <v>215951989.8171702</v>
      </c>
    </row>
    <row r="8164" spans="10:24" x14ac:dyDescent="0.25">
      <c r="J8164">
        <v>8161</v>
      </c>
      <c r="K8164" s="43">
        <v>0.10427878259308898</v>
      </c>
      <c r="L8164">
        <v>0.15798142967137629</v>
      </c>
      <c r="M8164">
        <v>0.20015140123762909</v>
      </c>
      <c r="N8164" s="44">
        <v>0.2258447049315323</v>
      </c>
      <c r="O8164" s="161">
        <f t="shared" si="1271"/>
        <v>2000000</v>
      </c>
      <c r="P8164" s="162">
        <f t="shared" si="1272"/>
        <v>164.95817065724299</v>
      </c>
      <c r="Q8164" s="162">
        <f t="shared" si="1273"/>
        <v>118.17838871349663</v>
      </c>
      <c r="R8164" s="163">
        <f t="shared" si="1274"/>
        <v>1</v>
      </c>
      <c r="S8164" s="161">
        <f t="shared" si="1275"/>
        <v>2000000</v>
      </c>
      <c r="T8164" s="162">
        <f t="shared" si="1276"/>
        <v>184.98605688574767</v>
      </c>
      <c r="U8164" s="162">
        <f t="shared" si="1277"/>
        <v>116.58919435674832</v>
      </c>
      <c r="V8164" s="163">
        <f t="shared" si="1278"/>
        <v>1</v>
      </c>
      <c r="W8164" s="164">
        <f t="shared" si="1279"/>
        <v>43559563.887492716</v>
      </c>
      <c r="X8164" s="164">
        <f t="shared" si="1280"/>
        <v>-13206274.942001313</v>
      </c>
    </row>
    <row r="8165" spans="10:24" x14ac:dyDescent="0.25">
      <c r="J8165">
        <v>8162</v>
      </c>
      <c r="K8165" s="43">
        <v>0.12006652982781041</v>
      </c>
      <c r="L8165">
        <v>0.78859612121081124</v>
      </c>
      <c r="M8165">
        <v>0.33211364392535259</v>
      </c>
      <c r="N8165" s="44">
        <v>0.72495128982217405</v>
      </c>
      <c r="O8165" s="161">
        <f t="shared" si="1271"/>
        <v>2000000</v>
      </c>
      <c r="P8165" s="162">
        <f t="shared" si="1272"/>
        <v>192.02339393608023</v>
      </c>
      <c r="Q8165" s="162">
        <f t="shared" si="1273"/>
        <v>126.31831570539249</v>
      </c>
      <c r="R8165" s="163">
        <f t="shared" si="1274"/>
        <v>1</v>
      </c>
      <c r="S8165" s="161">
        <f t="shared" si="1275"/>
        <v>2000000</v>
      </c>
      <c r="T8165" s="162">
        <f t="shared" si="1276"/>
        <v>194.00779797869342</v>
      </c>
      <c r="U8165" s="162">
        <f t="shared" si="1277"/>
        <v>120.65915785269624</v>
      </c>
      <c r="V8165" s="163">
        <f t="shared" si="1278"/>
        <v>1</v>
      </c>
      <c r="W8165" s="164">
        <f t="shared" si="1279"/>
        <v>81410156.46137546</v>
      </c>
      <c r="X8165" s="164">
        <f t="shared" si="1280"/>
        <v>-3302719.7480056286</v>
      </c>
    </row>
    <row r="8166" spans="10:24" x14ac:dyDescent="0.25">
      <c r="J8166">
        <v>8163</v>
      </c>
      <c r="K8166" s="43">
        <v>0.76663598523502552</v>
      </c>
      <c r="L8166">
        <v>0.9418850587715214</v>
      </c>
      <c r="M8166">
        <v>4.2432788863603466E-2</v>
      </c>
      <c r="N8166" s="44">
        <v>0.48960411789784419</v>
      </c>
      <c r="O8166" s="161">
        <f t="shared" si="1271"/>
        <v>7000000</v>
      </c>
      <c r="P8166" s="162">
        <f t="shared" si="1272"/>
        <v>203.56195026721369</v>
      </c>
      <c r="Q8166" s="162">
        <f t="shared" si="1273"/>
        <v>100.53746183116604</v>
      </c>
      <c r="R8166" s="163">
        <f t="shared" si="1274"/>
        <v>1</v>
      </c>
      <c r="S8166" s="161">
        <f t="shared" si="1275"/>
        <v>7000000</v>
      </c>
      <c r="T8166" s="162">
        <f t="shared" si="1276"/>
        <v>197.85398342240455</v>
      </c>
      <c r="U8166" s="162">
        <f t="shared" si="1277"/>
        <v>107.76873091558302</v>
      </c>
      <c r="V8166" s="163">
        <f t="shared" si="1278"/>
        <v>1</v>
      </c>
      <c r="W8166" s="164">
        <f t="shared" si="1279"/>
        <v>671171419.05233347</v>
      </c>
      <c r="X8166" s="164">
        <f t="shared" si="1280"/>
        <v>480596767.54775071</v>
      </c>
    </row>
    <row r="8167" spans="10:24" x14ac:dyDescent="0.25">
      <c r="J8167">
        <v>8164</v>
      </c>
      <c r="K8167" s="43">
        <v>0.68491381054887401</v>
      </c>
      <c r="L8167">
        <v>0.80870007666949584</v>
      </c>
      <c r="M8167">
        <v>1.9886358489091704E-2</v>
      </c>
      <c r="N8167" s="44">
        <v>0.41631736188228119</v>
      </c>
      <c r="O8167" s="161">
        <f t="shared" si="1271"/>
        <v>6000000</v>
      </c>
      <c r="P8167" s="162">
        <f t="shared" si="1272"/>
        <v>193.09674019476515</v>
      </c>
      <c r="Q8167" s="162">
        <f t="shared" si="1273"/>
        <v>93.877966529282688</v>
      </c>
      <c r="R8167" s="163">
        <f t="shared" si="1274"/>
        <v>1</v>
      </c>
      <c r="S8167" s="161">
        <f t="shared" si="1275"/>
        <v>7000000</v>
      </c>
      <c r="T8167" s="162">
        <f t="shared" si="1276"/>
        <v>194.36558006492172</v>
      </c>
      <c r="U8167" s="162">
        <f t="shared" si="1277"/>
        <v>104.43898326464134</v>
      </c>
      <c r="V8167" s="163">
        <f t="shared" si="1278"/>
        <v>1</v>
      </c>
      <c r="W8167" s="164">
        <f t="shared" si="1279"/>
        <v>545312641.99289477</v>
      </c>
      <c r="X8167" s="164">
        <f t="shared" si="1280"/>
        <v>479486177.60196269</v>
      </c>
    </row>
    <row r="8168" spans="10:24" x14ac:dyDescent="0.25">
      <c r="J8168">
        <v>8165</v>
      </c>
      <c r="K8168" s="43">
        <v>0.96090323552888623</v>
      </c>
      <c r="L8168">
        <v>0.98441595768136902</v>
      </c>
      <c r="M8168">
        <v>0.43804930355145988</v>
      </c>
      <c r="N8168" s="44">
        <v>0.55064088282201873</v>
      </c>
      <c r="O8168" s="161">
        <f t="shared" si="1271"/>
        <v>9000000</v>
      </c>
      <c r="P8168" s="162">
        <f t="shared" si="1272"/>
        <v>212.32380199082283</v>
      </c>
      <c r="Q8168" s="162">
        <f t="shared" si="1273"/>
        <v>131.88166410977718</v>
      </c>
      <c r="R8168" s="163">
        <f t="shared" si="1274"/>
        <v>1</v>
      </c>
      <c r="S8168" s="161">
        <f t="shared" si="1275"/>
        <v>9000000</v>
      </c>
      <c r="T8168" s="162">
        <f t="shared" si="1276"/>
        <v>200.7746006636076</v>
      </c>
      <c r="U8168" s="162">
        <f t="shared" si="1277"/>
        <v>123.44083205488859</v>
      </c>
      <c r="V8168" s="163">
        <f t="shared" si="1278"/>
        <v>1</v>
      </c>
      <c r="W8168" s="164">
        <f t="shared" si="1279"/>
        <v>673979240.92941093</v>
      </c>
      <c r="X8168" s="164">
        <f t="shared" si="1280"/>
        <v>546003917.47847116</v>
      </c>
    </row>
    <row r="8169" spans="10:24" x14ac:dyDescent="0.25">
      <c r="J8169">
        <v>8166</v>
      </c>
      <c r="K8169" s="43">
        <v>0.53673041811889877</v>
      </c>
      <c r="L8169">
        <v>0.44531112206930257</v>
      </c>
      <c r="M8169">
        <v>0.66000512568794367</v>
      </c>
      <c r="N8169" s="44">
        <v>3.0857621617098596E-2</v>
      </c>
      <c r="O8169" s="161">
        <f t="shared" si="1271"/>
        <v>5000000</v>
      </c>
      <c r="P8169" s="162">
        <f t="shared" si="1272"/>
        <v>177.9372466662424</v>
      </c>
      <c r="Q8169" s="162">
        <f t="shared" si="1273"/>
        <v>143.24954236820622</v>
      </c>
      <c r="R8169" s="163">
        <f t="shared" si="1274"/>
        <v>1</v>
      </c>
      <c r="S8169" s="161">
        <f t="shared" si="1275"/>
        <v>6000000</v>
      </c>
      <c r="T8169" s="162">
        <f t="shared" si="1276"/>
        <v>189.31241555541413</v>
      </c>
      <c r="U8169" s="162">
        <f t="shared" si="1277"/>
        <v>129.12477118410311</v>
      </c>
      <c r="V8169" s="163">
        <f t="shared" si="1278"/>
        <v>0.9</v>
      </c>
      <c r="W8169" s="164">
        <f t="shared" si="1279"/>
        <v>123438521.49018091</v>
      </c>
      <c r="X8169" s="164">
        <f t="shared" si="1280"/>
        <v>175013279.60507953</v>
      </c>
    </row>
    <row r="8170" spans="10:24" x14ac:dyDescent="0.25">
      <c r="J8170">
        <v>8167</v>
      </c>
      <c r="K8170" s="43">
        <v>0.86977797343115348</v>
      </c>
      <c r="L8170">
        <v>0.85917762975606726</v>
      </c>
      <c r="M8170">
        <v>0.21781264650236054</v>
      </c>
      <c r="N8170" s="44">
        <v>0.42026345172411139</v>
      </c>
      <c r="O8170" s="161">
        <f t="shared" si="1271"/>
        <v>7000000</v>
      </c>
      <c r="P8170" s="162">
        <f t="shared" si="1272"/>
        <v>196.14947871890678</v>
      </c>
      <c r="Q8170" s="162">
        <f t="shared" si="1273"/>
        <v>119.40796389505681</v>
      </c>
      <c r="R8170" s="163">
        <f t="shared" si="1274"/>
        <v>1</v>
      </c>
      <c r="S8170" s="161">
        <f t="shared" si="1275"/>
        <v>7000000</v>
      </c>
      <c r="T8170" s="162">
        <f t="shared" si="1276"/>
        <v>195.38315957296894</v>
      </c>
      <c r="U8170" s="162">
        <f t="shared" si="1277"/>
        <v>117.2039819475284</v>
      </c>
      <c r="V8170" s="163">
        <f t="shared" si="1278"/>
        <v>1</v>
      </c>
      <c r="W8170" s="164">
        <f t="shared" si="1279"/>
        <v>487190603.76694977</v>
      </c>
      <c r="X8170" s="164">
        <f t="shared" si="1280"/>
        <v>397254243.37808371</v>
      </c>
    </row>
    <row r="8171" spans="10:24" x14ac:dyDescent="0.25">
      <c r="J8171">
        <v>8168</v>
      </c>
      <c r="K8171" s="43">
        <v>0.83871104098891691</v>
      </c>
      <c r="L8171">
        <v>0.10621581736084273</v>
      </c>
      <c r="M8171">
        <v>0.64728435405838636</v>
      </c>
      <c r="N8171" s="44">
        <v>0.30160040850949044</v>
      </c>
      <c r="O8171" s="161">
        <f t="shared" si="1271"/>
        <v>7000000</v>
      </c>
      <c r="P8171" s="162">
        <f t="shared" si="1272"/>
        <v>161.2963964300194</v>
      </c>
      <c r="Q8171" s="162">
        <f t="shared" si="1273"/>
        <v>142.55998121052531</v>
      </c>
      <c r="R8171" s="163">
        <f t="shared" si="1274"/>
        <v>1</v>
      </c>
      <c r="S8171" s="161">
        <f t="shared" si="1275"/>
        <v>7000000</v>
      </c>
      <c r="T8171" s="162">
        <f t="shared" si="1276"/>
        <v>183.76546547667314</v>
      </c>
      <c r="U8171" s="162">
        <f t="shared" si="1277"/>
        <v>128.77999060526267</v>
      </c>
      <c r="V8171" s="163">
        <f t="shared" si="1278"/>
        <v>1</v>
      </c>
      <c r="W8171" s="164">
        <f t="shared" si="1279"/>
        <v>81154906.536458641</v>
      </c>
      <c r="X8171" s="164">
        <f t="shared" si="1280"/>
        <v>234898324.0998733</v>
      </c>
    </row>
    <row r="8172" spans="10:24" x14ac:dyDescent="0.25">
      <c r="J8172">
        <v>8169</v>
      </c>
      <c r="K8172" s="43">
        <v>0.784350515673645</v>
      </c>
      <c r="L8172">
        <v>0.6009592954122609</v>
      </c>
      <c r="M8172">
        <v>0.55929571329486572</v>
      </c>
      <c r="N8172" s="44">
        <v>0.22817230967304636</v>
      </c>
      <c r="O8172" s="161">
        <f t="shared" si="1271"/>
        <v>7000000</v>
      </c>
      <c r="P8172" s="162">
        <f t="shared" si="1272"/>
        <v>183.83746357307939</v>
      </c>
      <c r="Q8172" s="162">
        <f t="shared" si="1273"/>
        <v>137.98367674160625</v>
      </c>
      <c r="R8172" s="163">
        <f t="shared" si="1274"/>
        <v>1</v>
      </c>
      <c r="S8172" s="161">
        <f t="shared" si="1275"/>
        <v>7000000</v>
      </c>
      <c r="T8172" s="162">
        <f t="shared" si="1276"/>
        <v>191.2791545243598</v>
      </c>
      <c r="U8172" s="162">
        <f t="shared" si="1277"/>
        <v>126.49183837080312</v>
      </c>
      <c r="V8172" s="163">
        <f t="shared" si="1278"/>
        <v>1</v>
      </c>
      <c r="W8172" s="164">
        <f t="shared" si="1279"/>
        <v>270976507.82031202</v>
      </c>
      <c r="X8172" s="164">
        <f t="shared" si="1280"/>
        <v>303511213.07489669</v>
      </c>
    </row>
    <row r="8173" spans="10:24" x14ac:dyDescent="0.25">
      <c r="J8173">
        <v>8170</v>
      </c>
      <c r="K8173" s="43">
        <v>7.1000095971139321E-2</v>
      </c>
      <c r="L8173">
        <v>0.65193479031363477</v>
      </c>
      <c r="M8173">
        <v>0.81507476653073374</v>
      </c>
      <c r="N8173" s="44">
        <v>0.78302724495750575</v>
      </c>
      <c r="O8173" s="161">
        <f t="shared" si="1271"/>
        <v>2000000</v>
      </c>
      <c r="P8173" s="162">
        <f t="shared" si="1272"/>
        <v>185.85823926152722</v>
      </c>
      <c r="Q8173" s="162">
        <f t="shared" si="1273"/>
        <v>152.93506995236626</v>
      </c>
      <c r="R8173" s="163">
        <f t="shared" si="1274"/>
        <v>1</v>
      </c>
      <c r="S8173" s="161">
        <f t="shared" si="1275"/>
        <v>2000000</v>
      </c>
      <c r="T8173" s="162">
        <f t="shared" si="1276"/>
        <v>191.95274642050907</v>
      </c>
      <c r="U8173" s="162">
        <f t="shared" si="1277"/>
        <v>133.96753497618312</v>
      </c>
      <c r="V8173" s="163">
        <f t="shared" si="1278"/>
        <v>1</v>
      </c>
      <c r="W8173" s="164">
        <f t="shared" si="1279"/>
        <v>15846338.618321911</v>
      </c>
      <c r="X8173" s="164">
        <f t="shared" si="1280"/>
        <v>-34029577.111348093</v>
      </c>
    </row>
    <row r="8174" spans="10:24" x14ac:dyDescent="0.25">
      <c r="J8174">
        <v>8171</v>
      </c>
      <c r="K8174" s="43">
        <v>0.66067909154905735</v>
      </c>
      <c r="L8174">
        <v>0.62870597262881112</v>
      </c>
      <c r="M8174">
        <v>0.74275100281586282</v>
      </c>
      <c r="N8174" s="44">
        <v>0.48168440458577777</v>
      </c>
      <c r="O8174" s="161">
        <f t="shared" si="1271"/>
        <v>6000000</v>
      </c>
      <c r="P8174" s="162">
        <f t="shared" si="1272"/>
        <v>184.92642040397527</v>
      </c>
      <c r="Q8174" s="162">
        <f t="shared" si="1273"/>
        <v>148.03699840035898</v>
      </c>
      <c r="R8174" s="163">
        <f t="shared" si="1274"/>
        <v>1</v>
      </c>
      <c r="S8174" s="161">
        <f t="shared" si="1275"/>
        <v>7000000</v>
      </c>
      <c r="T8174" s="162">
        <f t="shared" si="1276"/>
        <v>191.64214013465843</v>
      </c>
      <c r="U8174" s="162">
        <f t="shared" si="1277"/>
        <v>131.51849920017949</v>
      </c>
      <c r="V8174" s="163">
        <f t="shared" si="1278"/>
        <v>1</v>
      </c>
      <c r="W8174" s="164">
        <f t="shared" si="1279"/>
        <v>171336532.02169773</v>
      </c>
      <c r="X8174" s="164">
        <f t="shared" si="1280"/>
        <v>270865486.54135257</v>
      </c>
    </row>
    <row r="8175" spans="10:24" x14ac:dyDescent="0.25">
      <c r="J8175">
        <v>8172</v>
      </c>
      <c r="K8175" s="43">
        <v>0.74636544934737736</v>
      </c>
      <c r="L8175">
        <v>0.4901405020453653</v>
      </c>
      <c r="M8175">
        <v>0.81546271956234795</v>
      </c>
      <c r="N8175" s="44">
        <v>0.34134131440865489</v>
      </c>
      <c r="O8175" s="161">
        <f t="shared" si="1271"/>
        <v>6000000</v>
      </c>
      <c r="P8175" s="162">
        <f t="shared" si="1272"/>
        <v>179.62925080913459</v>
      </c>
      <c r="Q8175" s="162">
        <f t="shared" si="1273"/>
        <v>152.96416406279945</v>
      </c>
      <c r="R8175" s="163">
        <f t="shared" si="1274"/>
        <v>1</v>
      </c>
      <c r="S8175" s="161">
        <f t="shared" si="1275"/>
        <v>7000000</v>
      </c>
      <c r="T8175" s="162">
        <f t="shared" si="1276"/>
        <v>189.87641693637821</v>
      </c>
      <c r="U8175" s="162">
        <f t="shared" si="1277"/>
        <v>133.98208203139973</v>
      </c>
      <c r="V8175" s="163">
        <f t="shared" si="1278"/>
        <v>1</v>
      </c>
      <c r="W8175" s="164">
        <f t="shared" si="1279"/>
        <v>109990520.4780108</v>
      </c>
      <c r="X8175" s="164">
        <f t="shared" si="1280"/>
        <v>241260344.33484936</v>
      </c>
    </row>
    <row r="8176" spans="10:24" x14ac:dyDescent="0.25">
      <c r="J8176">
        <v>8173</v>
      </c>
      <c r="K8176" s="43">
        <v>0.4829238702020634</v>
      </c>
      <c r="L8176">
        <v>0.38164604598063112</v>
      </c>
      <c r="M8176">
        <v>0.38263992344525832</v>
      </c>
      <c r="N8176" s="44">
        <v>0.81091250968559925</v>
      </c>
      <c r="O8176" s="161">
        <f t="shared" si="1271"/>
        <v>5000000</v>
      </c>
      <c r="P8176" s="162">
        <f t="shared" si="1272"/>
        <v>175.48259216925086</v>
      </c>
      <c r="Q8176" s="162">
        <f t="shared" si="1273"/>
        <v>129.02890634058312</v>
      </c>
      <c r="R8176" s="163">
        <f t="shared" si="1274"/>
        <v>1</v>
      </c>
      <c r="S8176" s="161">
        <f t="shared" si="1275"/>
        <v>6000000</v>
      </c>
      <c r="T8176" s="162">
        <f t="shared" si="1276"/>
        <v>188.4941973897503</v>
      </c>
      <c r="U8176" s="162">
        <f t="shared" si="1277"/>
        <v>122.01445317029156</v>
      </c>
      <c r="V8176" s="163">
        <f t="shared" si="1278"/>
        <v>1</v>
      </c>
      <c r="W8176" s="164">
        <f t="shared" si="1279"/>
        <v>182268429.14333871</v>
      </c>
      <c r="X8176" s="164">
        <f t="shared" si="1280"/>
        <v>248878465.31675243</v>
      </c>
    </row>
    <row r="8177" spans="10:24" x14ac:dyDescent="0.25">
      <c r="J8177">
        <v>8174</v>
      </c>
      <c r="K8177" s="43">
        <v>0.27340077923407435</v>
      </c>
      <c r="L8177">
        <v>0.79724075285281459</v>
      </c>
      <c r="M8177">
        <v>0.40477407943324306</v>
      </c>
      <c r="N8177" s="44">
        <v>0.15632953715390541</v>
      </c>
      <c r="O8177" s="161">
        <f t="shared" si="1271"/>
        <v>2000000</v>
      </c>
      <c r="P8177" s="162">
        <f t="shared" si="1272"/>
        <v>192.47708899998568</v>
      </c>
      <c r="Q8177" s="162">
        <f t="shared" si="1273"/>
        <v>130.17982045820085</v>
      </c>
      <c r="R8177" s="163">
        <f t="shared" si="1274"/>
        <v>1</v>
      </c>
      <c r="S8177" s="161">
        <f t="shared" si="1275"/>
        <v>5000000</v>
      </c>
      <c r="T8177" s="162">
        <f t="shared" si="1276"/>
        <v>194.15902966666189</v>
      </c>
      <c r="U8177" s="162">
        <f t="shared" si="1277"/>
        <v>122.58991022910043</v>
      </c>
      <c r="V8177" s="163">
        <f t="shared" si="1278"/>
        <v>0.9</v>
      </c>
      <c r="W8177" s="164">
        <f t="shared" si="1279"/>
        <v>74594537.083569661</v>
      </c>
      <c r="X8177" s="164">
        <f t="shared" si="1280"/>
        <v>172061037.46902663</v>
      </c>
    </row>
    <row r="8178" spans="10:24" x14ac:dyDescent="0.25">
      <c r="J8178">
        <v>8175</v>
      </c>
      <c r="K8178" s="43">
        <v>0.69341495465265945</v>
      </c>
      <c r="L8178">
        <v>0.63321646670740739</v>
      </c>
      <c r="M8178">
        <v>0.53502878188590797</v>
      </c>
      <c r="N8178" s="44">
        <v>7.0775579819220003E-2</v>
      </c>
      <c r="O8178" s="161">
        <f t="shared" si="1271"/>
        <v>6000000</v>
      </c>
      <c r="P8178" s="162">
        <f t="shared" si="1272"/>
        <v>185.10576597004089</v>
      </c>
      <c r="Q8178" s="162">
        <f t="shared" si="1273"/>
        <v>136.75834525032295</v>
      </c>
      <c r="R8178" s="163">
        <f t="shared" si="1274"/>
        <v>1</v>
      </c>
      <c r="S8178" s="161">
        <f t="shared" si="1275"/>
        <v>7000000</v>
      </c>
      <c r="T8178" s="162">
        <f t="shared" si="1276"/>
        <v>191.70192199001363</v>
      </c>
      <c r="U8178" s="162">
        <f t="shared" si="1277"/>
        <v>125.87917262516147</v>
      </c>
      <c r="V8178" s="163">
        <f t="shared" si="1278"/>
        <v>0.9</v>
      </c>
      <c r="W8178" s="164">
        <f t="shared" si="1279"/>
        <v>240084524.3183077</v>
      </c>
      <c r="X8178" s="164">
        <f t="shared" si="1280"/>
        <v>264683320.99856859</v>
      </c>
    </row>
    <row r="8179" spans="10:24" x14ac:dyDescent="0.25">
      <c r="J8179">
        <v>8176</v>
      </c>
      <c r="K8179" s="43">
        <v>0.8920973780599083</v>
      </c>
      <c r="L8179">
        <v>0.29137411139858671</v>
      </c>
      <c r="M8179">
        <v>0.80219414574622627</v>
      </c>
      <c r="N8179" s="44">
        <v>0.77207115376428292</v>
      </c>
      <c r="O8179" s="161">
        <f t="shared" si="1271"/>
        <v>7000000</v>
      </c>
      <c r="P8179" s="162">
        <f t="shared" si="1272"/>
        <v>171.75937709310381</v>
      </c>
      <c r="Q8179" s="162">
        <f t="shared" si="1273"/>
        <v>151.98969154411685</v>
      </c>
      <c r="R8179" s="163">
        <f t="shared" si="1274"/>
        <v>1</v>
      </c>
      <c r="S8179" s="161">
        <f t="shared" si="1275"/>
        <v>7000000</v>
      </c>
      <c r="T8179" s="162">
        <f t="shared" si="1276"/>
        <v>187.25312569770128</v>
      </c>
      <c r="U8179" s="162">
        <f t="shared" si="1277"/>
        <v>133.49484577205843</v>
      </c>
      <c r="V8179" s="163">
        <f t="shared" si="1278"/>
        <v>1</v>
      </c>
      <c r="W8179" s="164">
        <f t="shared" si="1279"/>
        <v>88387798.84290868</v>
      </c>
      <c r="X8179" s="164">
        <f t="shared" si="1280"/>
        <v>226307959.4795</v>
      </c>
    </row>
    <row r="8180" spans="10:24" x14ac:dyDescent="0.25">
      <c r="J8180">
        <v>8177</v>
      </c>
      <c r="K8180" s="43">
        <v>0.54357634933828791</v>
      </c>
      <c r="L8180">
        <v>0.19698463041538894</v>
      </c>
      <c r="M8180">
        <v>0.10160857298510861</v>
      </c>
      <c r="N8180" s="44">
        <v>0.67381646753484048</v>
      </c>
      <c r="O8180" s="161">
        <f t="shared" si="1271"/>
        <v>5000000</v>
      </c>
      <c r="P8180" s="162">
        <f t="shared" si="1272"/>
        <v>167.21338198587938</v>
      </c>
      <c r="Q8180" s="162">
        <f t="shared" si="1273"/>
        <v>109.55121782171828</v>
      </c>
      <c r="R8180" s="163">
        <f t="shared" si="1274"/>
        <v>1</v>
      </c>
      <c r="S8180" s="161">
        <f t="shared" si="1275"/>
        <v>6000000</v>
      </c>
      <c r="T8180" s="162">
        <f t="shared" si="1276"/>
        <v>185.73779399529312</v>
      </c>
      <c r="U8180" s="162">
        <f t="shared" si="1277"/>
        <v>112.27560891085915</v>
      </c>
      <c r="V8180" s="163">
        <f t="shared" si="1278"/>
        <v>1</v>
      </c>
      <c r="W8180" s="164">
        <f t="shared" si="1279"/>
        <v>238310820.82080549</v>
      </c>
      <c r="X8180" s="164">
        <f t="shared" si="1280"/>
        <v>290773110.50660384</v>
      </c>
    </row>
    <row r="8181" spans="10:24" x14ac:dyDescent="0.25">
      <c r="J8181">
        <v>8178</v>
      </c>
      <c r="K8181" s="43">
        <v>8.576918315409443E-2</v>
      </c>
      <c r="L8181">
        <v>0.65613979970405067</v>
      </c>
      <c r="M8181">
        <v>0.58479364849311466</v>
      </c>
      <c r="N8181" s="44">
        <v>0.69439801274292023</v>
      </c>
      <c r="O8181" s="161">
        <f t="shared" si="1271"/>
        <v>2000000</v>
      </c>
      <c r="P8181" s="162">
        <f t="shared" si="1272"/>
        <v>186.02925863241151</v>
      </c>
      <c r="Q8181" s="162">
        <f t="shared" si="1273"/>
        <v>139.28344582768625</v>
      </c>
      <c r="R8181" s="163">
        <f t="shared" si="1274"/>
        <v>1</v>
      </c>
      <c r="S8181" s="161">
        <f t="shared" si="1275"/>
        <v>2000000</v>
      </c>
      <c r="T8181" s="162">
        <f t="shared" si="1276"/>
        <v>192.0097528774705</v>
      </c>
      <c r="U8181" s="162">
        <f t="shared" si="1277"/>
        <v>127.14172291384313</v>
      </c>
      <c r="V8181" s="163">
        <f t="shared" si="1278"/>
        <v>1</v>
      </c>
      <c r="W8181" s="164">
        <f t="shared" si="1279"/>
        <v>43491625.609450519</v>
      </c>
      <c r="X8181" s="164">
        <f t="shared" si="1280"/>
        <v>-20263940.072745249</v>
      </c>
    </row>
    <row r="8182" spans="10:24" x14ac:dyDescent="0.25">
      <c r="J8182">
        <v>8179</v>
      </c>
      <c r="K8182" s="43">
        <v>0.78828057680086805</v>
      </c>
      <c r="L8182">
        <v>0.69516387289912329</v>
      </c>
      <c r="M8182">
        <v>0.23822571696765116</v>
      </c>
      <c r="N8182" s="44">
        <v>0.1211705150049166</v>
      </c>
      <c r="O8182" s="161">
        <f t="shared" si="1271"/>
        <v>7000000</v>
      </c>
      <c r="P8182" s="162">
        <f t="shared" si="1272"/>
        <v>187.65812022740207</v>
      </c>
      <c r="Q8182" s="162">
        <f t="shared" si="1273"/>
        <v>120.75956907817869</v>
      </c>
      <c r="R8182" s="163">
        <f t="shared" si="1274"/>
        <v>1</v>
      </c>
      <c r="S8182" s="161">
        <f t="shared" si="1275"/>
        <v>7000000</v>
      </c>
      <c r="T8182" s="162">
        <f t="shared" si="1276"/>
        <v>192.55270674246736</v>
      </c>
      <c r="U8182" s="162">
        <f t="shared" si="1277"/>
        <v>117.87978453908934</v>
      </c>
      <c r="V8182" s="163">
        <f t="shared" si="1278"/>
        <v>0.9</v>
      </c>
      <c r="W8182" s="164">
        <f t="shared" si="1279"/>
        <v>418289858.04456365</v>
      </c>
      <c r="X8182" s="164">
        <f t="shared" si="1280"/>
        <v>320439409.88128155</v>
      </c>
    </row>
    <row r="8183" spans="10:24" x14ac:dyDescent="0.25">
      <c r="J8183">
        <v>8180</v>
      </c>
      <c r="K8183" s="43">
        <v>0.32126414990058993</v>
      </c>
      <c r="L8183">
        <v>6.434952575156716E-2</v>
      </c>
      <c r="M8183">
        <v>0.15705119184902516</v>
      </c>
      <c r="N8183" s="44">
        <v>0.8155871449331441</v>
      </c>
      <c r="O8183" s="161">
        <f t="shared" si="1271"/>
        <v>5000000</v>
      </c>
      <c r="P8183" s="162">
        <f t="shared" si="1272"/>
        <v>157.21121849023328</v>
      </c>
      <c r="Q8183" s="162">
        <f t="shared" si="1273"/>
        <v>114.86697445512735</v>
      </c>
      <c r="R8183" s="163">
        <f t="shared" si="1274"/>
        <v>1</v>
      </c>
      <c r="S8183" s="161">
        <f t="shared" si="1275"/>
        <v>6000000</v>
      </c>
      <c r="T8183" s="162">
        <f t="shared" si="1276"/>
        <v>182.40373949674444</v>
      </c>
      <c r="U8183" s="162">
        <f t="shared" si="1277"/>
        <v>114.93348722756367</v>
      </c>
      <c r="V8183" s="163">
        <f t="shared" si="1278"/>
        <v>1</v>
      </c>
      <c r="W8183" s="164">
        <f t="shared" si="1279"/>
        <v>161721220.17552966</v>
      </c>
      <c r="X8183" s="164">
        <f t="shared" si="1280"/>
        <v>254821513.61508459</v>
      </c>
    </row>
    <row r="8184" spans="10:24" x14ac:dyDescent="0.25">
      <c r="J8184">
        <v>8181</v>
      </c>
      <c r="K8184" s="43">
        <v>0.88554749360171137</v>
      </c>
      <c r="L8184">
        <v>6.2489047732177005E-2</v>
      </c>
      <c r="M8184">
        <v>0.44797967772798275</v>
      </c>
      <c r="N8184" s="44">
        <v>0.26132752176177021</v>
      </c>
      <c r="O8184" s="161">
        <f t="shared" si="1271"/>
        <v>7000000</v>
      </c>
      <c r="P8184" s="162">
        <f t="shared" si="1272"/>
        <v>156.98685592667917</v>
      </c>
      <c r="Q8184" s="162">
        <f t="shared" si="1273"/>
        <v>132.38465308522021</v>
      </c>
      <c r="R8184" s="163">
        <f t="shared" si="1274"/>
        <v>1</v>
      </c>
      <c r="S8184" s="161">
        <f t="shared" si="1275"/>
        <v>7000000</v>
      </c>
      <c r="T8184" s="162">
        <f t="shared" si="1276"/>
        <v>182.32895197555973</v>
      </c>
      <c r="U8184" s="162">
        <f t="shared" si="1277"/>
        <v>123.6923265426101</v>
      </c>
      <c r="V8184" s="163">
        <f t="shared" si="1278"/>
        <v>1</v>
      </c>
      <c r="W8184" s="164">
        <f t="shared" si="1279"/>
        <v>122215419.89021271</v>
      </c>
      <c r="X8184" s="164">
        <f t="shared" si="1280"/>
        <v>260456378.0306474</v>
      </c>
    </row>
    <row r="8185" spans="10:24" x14ac:dyDescent="0.25">
      <c r="J8185">
        <v>8182</v>
      </c>
      <c r="K8185" s="43">
        <v>0.96430397299325465</v>
      </c>
      <c r="L8185">
        <v>0.76107045640336435</v>
      </c>
      <c r="M8185">
        <v>0.69449999384219951</v>
      </c>
      <c r="N8185" s="44">
        <v>0.87909672582770237</v>
      </c>
      <c r="O8185" s="161">
        <f t="shared" si="1271"/>
        <v>9000000</v>
      </c>
      <c r="P8185" s="162">
        <f t="shared" si="1272"/>
        <v>190.64625224643649</v>
      </c>
      <c r="Q8185" s="162">
        <f t="shared" si="1273"/>
        <v>145.17293047522966</v>
      </c>
      <c r="R8185" s="163">
        <f t="shared" si="1274"/>
        <v>1</v>
      </c>
      <c r="S8185" s="161">
        <f t="shared" si="1275"/>
        <v>9000000</v>
      </c>
      <c r="T8185" s="162">
        <f t="shared" si="1276"/>
        <v>193.54875074881215</v>
      </c>
      <c r="U8185" s="162">
        <f t="shared" si="1277"/>
        <v>130.08646523761485</v>
      </c>
      <c r="V8185" s="163">
        <f t="shared" si="1278"/>
        <v>1</v>
      </c>
      <c r="W8185" s="164">
        <f t="shared" si="1279"/>
        <v>359259895.94086146</v>
      </c>
      <c r="X8185" s="164">
        <f t="shared" si="1280"/>
        <v>421160569.60077572</v>
      </c>
    </row>
    <row r="8186" spans="10:24" x14ac:dyDescent="0.25">
      <c r="J8186">
        <v>8183</v>
      </c>
      <c r="K8186" s="43">
        <v>0.6099613047161857</v>
      </c>
      <c r="L8186">
        <v>0.62840410136558034</v>
      </c>
      <c r="M8186">
        <v>0.90218099638173688</v>
      </c>
      <c r="N8186" s="44">
        <v>0.11077918424909106</v>
      </c>
      <c r="O8186" s="161">
        <f t="shared" si="1271"/>
        <v>6000000</v>
      </c>
      <c r="P8186" s="162">
        <f t="shared" si="1272"/>
        <v>184.91444283602002</v>
      </c>
      <c r="Q8186" s="162">
        <f t="shared" si="1273"/>
        <v>160.8815873657714</v>
      </c>
      <c r="R8186" s="163">
        <f t="shared" si="1274"/>
        <v>1</v>
      </c>
      <c r="S8186" s="161">
        <f t="shared" si="1275"/>
        <v>7000000</v>
      </c>
      <c r="T8186" s="162">
        <f t="shared" si="1276"/>
        <v>191.63814761200666</v>
      </c>
      <c r="U8186" s="162">
        <f t="shared" si="1277"/>
        <v>137.9407936828857</v>
      </c>
      <c r="V8186" s="163">
        <f t="shared" si="1278"/>
        <v>0.9</v>
      </c>
      <c r="W8186" s="164">
        <f t="shared" si="1279"/>
        <v>94197132.821491718</v>
      </c>
      <c r="X8186" s="164">
        <f t="shared" si="1280"/>
        <v>188293329.75346208</v>
      </c>
    </row>
    <row r="8187" spans="10:24" x14ac:dyDescent="0.25">
      <c r="J8187">
        <v>8184</v>
      </c>
      <c r="K8187" s="43">
        <v>0.10226948318809648</v>
      </c>
      <c r="L8187">
        <v>0.16941070476224818</v>
      </c>
      <c r="M8187">
        <v>0.59024463525729665</v>
      </c>
      <c r="N8187" s="44">
        <v>0.32832284035714199</v>
      </c>
      <c r="O8187" s="161">
        <f t="shared" si="1271"/>
        <v>2000000</v>
      </c>
      <c r="P8187" s="162">
        <f t="shared" si="1272"/>
        <v>165.65255124419397</v>
      </c>
      <c r="Q8187" s="162">
        <f t="shared" si="1273"/>
        <v>139.56348627318846</v>
      </c>
      <c r="R8187" s="163">
        <f t="shared" si="1274"/>
        <v>1</v>
      </c>
      <c r="S8187" s="161">
        <f t="shared" si="1275"/>
        <v>2000000</v>
      </c>
      <c r="T8187" s="162">
        <f t="shared" si="1276"/>
        <v>185.217517081398</v>
      </c>
      <c r="U8187" s="162">
        <f t="shared" si="1277"/>
        <v>127.28174313659423</v>
      </c>
      <c r="V8187" s="163">
        <f t="shared" si="1278"/>
        <v>1</v>
      </c>
      <c r="W8187" s="164">
        <f t="shared" si="1279"/>
        <v>2178129.9420110285</v>
      </c>
      <c r="X8187" s="164">
        <f t="shared" si="1280"/>
        <v>-34128452.110392466</v>
      </c>
    </row>
    <row r="8188" spans="10:24" x14ac:dyDescent="0.25">
      <c r="J8188">
        <v>8185</v>
      </c>
      <c r="K8188" s="43">
        <v>0.98158592819780677</v>
      </c>
      <c r="L8188">
        <v>0.54428957370621056</v>
      </c>
      <c r="M8188">
        <v>0.30707718460768862</v>
      </c>
      <c r="N8188" s="44">
        <v>0.39607462043588604</v>
      </c>
      <c r="O8188" s="161">
        <f t="shared" si="1271"/>
        <v>9000000</v>
      </c>
      <c r="P8188" s="162">
        <f t="shared" si="1272"/>
        <v>181.66869799543571</v>
      </c>
      <c r="Q8188" s="162">
        <f t="shared" si="1273"/>
        <v>124.91695434448386</v>
      </c>
      <c r="R8188" s="163">
        <f t="shared" si="1274"/>
        <v>1</v>
      </c>
      <c r="S8188" s="161">
        <f t="shared" si="1275"/>
        <v>9000000</v>
      </c>
      <c r="T8188" s="162">
        <f t="shared" si="1276"/>
        <v>190.55623266514525</v>
      </c>
      <c r="U8188" s="162">
        <f t="shared" si="1277"/>
        <v>119.95847717224193</v>
      </c>
      <c r="V8188" s="163">
        <f t="shared" si="1278"/>
        <v>1</v>
      </c>
      <c r="W8188" s="164">
        <f t="shared" si="1279"/>
        <v>460765692.85856664</v>
      </c>
      <c r="X8188" s="164">
        <f t="shared" si="1280"/>
        <v>485379799.43612981</v>
      </c>
    </row>
    <row r="8189" spans="10:24" x14ac:dyDescent="0.25">
      <c r="J8189">
        <v>8186</v>
      </c>
      <c r="K8189" s="43">
        <v>0.97976506228958682</v>
      </c>
      <c r="L8189">
        <v>0.53687759632846088</v>
      </c>
      <c r="M8189">
        <v>0.91466706378540508</v>
      </c>
      <c r="N8189" s="44">
        <v>0.65368589008856481</v>
      </c>
      <c r="O8189" s="161">
        <f t="shared" si="1271"/>
        <v>9000000</v>
      </c>
      <c r="P8189" s="162">
        <f t="shared" si="1272"/>
        <v>181.38855699654104</v>
      </c>
      <c r="Q8189" s="162">
        <f t="shared" si="1273"/>
        <v>162.40134740045241</v>
      </c>
      <c r="R8189" s="163">
        <f t="shared" si="1274"/>
        <v>1</v>
      </c>
      <c r="S8189" s="161">
        <f t="shared" si="1275"/>
        <v>9000000</v>
      </c>
      <c r="T8189" s="162">
        <f t="shared" si="1276"/>
        <v>190.46285233218035</v>
      </c>
      <c r="U8189" s="162">
        <f t="shared" si="1277"/>
        <v>138.70067370022622</v>
      </c>
      <c r="V8189" s="163">
        <f t="shared" si="1278"/>
        <v>1</v>
      </c>
      <c r="W8189" s="164">
        <f t="shared" si="1279"/>
        <v>120884886.36479768</v>
      </c>
      <c r="X8189" s="164">
        <f t="shared" si="1280"/>
        <v>315859607.68758714</v>
      </c>
    </row>
    <row r="8190" spans="10:24" x14ac:dyDescent="0.25">
      <c r="J8190">
        <v>8187</v>
      </c>
      <c r="K8190" s="43">
        <v>0.72276805219098061</v>
      </c>
      <c r="L8190">
        <v>0.53380518578734515</v>
      </c>
      <c r="M8190">
        <v>0.91659344780060048</v>
      </c>
      <c r="N8190" s="44">
        <v>0.50187394826482778</v>
      </c>
      <c r="O8190" s="161">
        <f t="shared" si="1271"/>
        <v>6000000</v>
      </c>
      <c r="P8190" s="162">
        <f t="shared" si="1272"/>
        <v>181.27258045958652</v>
      </c>
      <c r="Q8190" s="162">
        <f t="shared" si="1273"/>
        <v>162.65033412950285</v>
      </c>
      <c r="R8190" s="163">
        <f t="shared" si="1274"/>
        <v>1</v>
      </c>
      <c r="S8190" s="161">
        <f t="shared" si="1275"/>
        <v>7000000</v>
      </c>
      <c r="T8190" s="162">
        <f t="shared" si="1276"/>
        <v>190.42419348652885</v>
      </c>
      <c r="U8190" s="162">
        <f t="shared" si="1277"/>
        <v>138.82516706475141</v>
      </c>
      <c r="V8190" s="163">
        <f t="shared" si="1278"/>
        <v>1</v>
      </c>
      <c r="W8190" s="164">
        <f t="shared" si="1279"/>
        <v>61733477.980502009</v>
      </c>
      <c r="X8190" s="164">
        <f t="shared" si="1280"/>
        <v>211193184.95244205</v>
      </c>
    </row>
    <row r="8191" spans="10:24" x14ac:dyDescent="0.25">
      <c r="J8191">
        <v>8188</v>
      </c>
      <c r="K8191" s="43">
        <v>0.15320835447723868</v>
      </c>
      <c r="L8191">
        <v>3.9727066836153235E-2</v>
      </c>
      <c r="M8191">
        <v>0.13730781956646054</v>
      </c>
      <c r="N8191" s="44">
        <v>0.85489507863733549</v>
      </c>
      <c r="O8191" s="161">
        <f t="shared" si="1271"/>
        <v>2000000</v>
      </c>
      <c r="P8191" s="162">
        <f t="shared" si="1272"/>
        <v>153.69206802375538</v>
      </c>
      <c r="Q8191" s="162">
        <f t="shared" si="1273"/>
        <v>113.15010237411849</v>
      </c>
      <c r="R8191" s="163">
        <f t="shared" si="1274"/>
        <v>1</v>
      </c>
      <c r="S8191" s="161">
        <f t="shared" si="1275"/>
        <v>5000000</v>
      </c>
      <c r="T8191" s="162">
        <f t="shared" si="1276"/>
        <v>181.2306893412518</v>
      </c>
      <c r="U8191" s="162">
        <f t="shared" si="1277"/>
        <v>114.07505118705924</v>
      </c>
      <c r="V8191" s="163">
        <f t="shared" si="1278"/>
        <v>1</v>
      </c>
      <c r="W8191" s="164">
        <f t="shared" si="1279"/>
        <v>31083931.299273789</v>
      </c>
      <c r="X8191" s="164">
        <f t="shared" si="1280"/>
        <v>185778190.77096277</v>
      </c>
    </row>
    <row r="8192" spans="10:24" x14ac:dyDescent="0.25">
      <c r="J8192">
        <v>8189</v>
      </c>
      <c r="K8192" s="43">
        <v>0.59239386372650482</v>
      </c>
      <c r="L8192">
        <v>0.11064802840877253</v>
      </c>
      <c r="M8192">
        <v>1.0941668181926767E-2</v>
      </c>
      <c r="N8192" s="44">
        <v>0.99979693898552757</v>
      </c>
      <c r="O8192" s="161">
        <f t="shared" si="1271"/>
        <v>6000000</v>
      </c>
      <c r="P8192" s="162">
        <f t="shared" si="1272"/>
        <v>161.65366396595559</v>
      </c>
      <c r="Q8192" s="162">
        <f t="shared" si="1273"/>
        <v>89.152265152675682</v>
      </c>
      <c r="R8192" s="163">
        <f t="shared" si="1274"/>
        <v>1</v>
      </c>
      <c r="S8192" s="161">
        <f t="shared" si="1275"/>
        <v>6000000</v>
      </c>
      <c r="T8192" s="162">
        <f t="shared" si="1276"/>
        <v>183.88455465531854</v>
      </c>
      <c r="U8192" s="162">
        <f t="shared" si="1277"/>
        <v>102.07613257633784</v>
      </c>
      <c r="V8192" s="163">
        <f t="shared" si="1278"/>
        <v>1</v>
      </c>
      <c r="W8192" s="164">
        <f t="shared" si="1279"/>
        <v>385008392.87967944</v>
      </c>
      <c r="X8192" s="164">
        <f t="shared" si="1280"/>
        <v>340850532.47388417</v>
      </c>
    </row>
    <row r="8193" spans="10:24" x14ac:dyDescent="0.25">
      <c r="J8193">
        <v>8190</v>
      </c>
      <c r="K8193" s="43">
        <v>0.62637895860840609</v>
      </c>
      <c r="L8193">
        <v>0.12826581454050157</v>
      </c>
      <c r="M8193">
        <v>0.50895925940662712</v>
      </c>
      <c r="N8193" s="44">
        <v>5.0576652677635781E-2</v>
      </c>
      <c r="O8193" s="161">
        <f t="shared" si="1271"/>
        <v>6000000</v>
      </c>
      <c r="P8193" s="162">
        <f t="shared" si="1272"/>
        <v>162.98059477338504</v>
      </c>
      <c r="Q8193" s="162">
        <f t="shared" si="1273"/>
        <v>135.44918841979998</v>
      </c>
      <c r="R8193" s="163">
        <f t="shared" si="1274"/>
        <v>1</v>
      </c>
      <c r="S8193" s="161">
        <f t="shared" si="1275"/>
        <v>7000000</v>
      </c>
      <c r="T8193" s="162">
        <f t="shared" si="1276"/>
        <v>184.32686492446169</v>
      </c>
      <c r="U8193" s="162">
        <f t="shared" si="1277"/>
        <v>125.22459420989999</v>
      </c>
      <c r="V8193" s="163">
        <f t="shared" si="1278"/>
        <v>0.9</v>
      </c>
      <c r="W8193" s="164">
        <f t="shared" si="1279"/>
        <v>115188438.12151033</v>
      </c>
      <c r="X8193" s="164">
        <f t="shared" si="1280"/>
        <v>222344305.50173873</v>
      </c>
    </row>
    <row r="8194" spans="10:24" x14ac:dyDescent="0.25">
      <c r="J8194">
        <v>8191</v>
      </c>
      <c r="K8194" s="43">
        <v>0.23911670243237737</v>
      </c>
      <c r="L8194">
        <v>0.45673323396830823</v>
      </c>
      <c r="M8194">
        <v>0.92956278304163953</v>
      </c>
      <c r="N8194" s="44">
        <v>0.15400340784310851</v>
      </c>
      <c r="O8194" s="161">
        <f t="shared" si="1271"/>
        <v>2000000</v>
      </c>
      <c r="P8194" s="162">
        <f t="shared" si="1272"/>
        <v>178.36999218110262</v>
      </c>
      <c r="Q8194" s="162">
        <f t="shared" si="1273"/>
        <v>164.45085038365076</v>
      </c>
      <c r="R8194" s="163">
        <f t="shared" si="1274"/>
        <v>1</v>
      </c>
      <c r="S8194" s="161">
        <f t="shared" si="1275"/>
        <v>5000000</v>
      </c>
      <c r="T8194" s="162">
        <f t="shared" si="1276"/>
        <v>189.45666406036753</v>
      </c>
      <c r="U8194" s="162">
        <f t="shared" si="1277"/>
        <v>139.72542519182537</v>
      </c>
      <c r="V8194" s="163">
        <f t="shared" si="1278"/>
        <v>0.9</v>
      </c>
      <c r="W8194" s="164">
        <f t="shared" si="1279"/>
        <v>-22161716.405096285</v>
      </c>
      <c r="X8194" s="164">
        <f t="shared" si="1280"/>
        <v>73790574.908439755</v>
      </c>
    </row>
    <row r="8195" spans="10:24" x14ac:dyDescent="0.25">
      <c r="J8195">
        <v>8192</v>
      </c>
      <c r="K8195" s="43">
        <v>0.24200577942739609</v>
      </c>
      <c r="L8195">
        <v>0.43262026564818457</v>
      </c>
      <c r="M8195">
        <v>0.53223496982743179</v>
      </c>
      <c r="N8195" s="44">
        <v>0.84819397011678266</v>
      </c>
      <c r="O8195" s="161">
        <f t="shared" si="1271"/>
        <v>2000000</v>
      </c>
      <c r="P8195" s="162">
        <f t="shared" si="1272"/>
        <v>177.4543942860881</v>
      </c>
      <c r="Q8195" s="162">
        <f t="shared" si="1273"/>
        <v>136.61778421693347</v>
      </c>
      <c r="R8195" s="163">
        <f t="shared" si="1274"/>
        <v>1</v>
      </c>
      <c r="S8195" s="161">
        <f t="shared" si="1275"/>
        <v>5000000</v>
      </c>
      <c r="T8195" s="162">
        <f t="shared" si="1276"/>
        <v>189.15146476202938</v>
      </c>
      <c r="U8195" s="162">
        <f t="shared" si="1277"/>
        <v>125.80889210846674</v>
      </c>
      <c r="V8195" s="163">
        <f t="shared" si="1278"/>
        <v>1</v>
      </c>
      <c r="W8195" s="164">
        <f t="shared" si="1279"/>
        <v>31673220.138309255</v>
      </c>
      <c r="X8195" s="164">
        <f t="shared" si="1280"/>
        <v>166712863.26781321</v>
      </c>
    </row>
    <row r="8196" spans="10:24" x14ac:dyDescent="0.25">
      <c r="J8196">
        <v>8193</v>
      </c>
      <c r="K8196" s="43">
        <v>8.4374212456012621E-2</v>
      </c>
      <c r="L8196">
        <v>0.1579077472999082</v>
      </c>
      <c r="M8196">
        <v>5.8907540554075433E-2</v>
      </c>
      <c r="N8196" s="44">
        <v>0.20858042865202508</v>
      </c>
      <c r="O8196" s="161">
        <f t="shared" si="1271"/>
        <v>2000000</v>
      </c>
      <c r="P8196" s="162">
        <f t="shared" si="1272"/>
        <v>164.95358954102016</v>
      </c>
      <c r="Q8196" s="162">
        <f t="shared" si="1273"/>
        <v>103.71978817039883</v>
      </c>
      <c r="R8196" s="163">
        <f t="shared" si="1274"/>
        <v>1</v>
      </c>
      <c r="S8196" s="161">
        <f t="shared" si="1275"/>
        <v>2000000</v>
      </c>
      <c r="T8196" s="162">
        <f t="shared" si="1276"/>
        <v>184.98452984700671</v>
      </c>
      <c r="U8196" s="162">
        <f t="shared" si="1277"/>
        <v>109.35989408519941</v>
      </c>
      <c r="V8196" s="163">
        <f t="shared" si="1278"/>
        <v>1</v>
      </c>
      <c r="W8196" s="164">
        <f t="shared" si="1279"/>
        <v>72467602.741242677</v>
      </c>
      <c r="X8196" s="164">
        <f t="shared" si="1280"/>
        <v>1249271.5236145854</v>
      </c>
    </row>
    <row r="8197" spans="10:24" x14ac:dyDescent="0.25">
      <c r="J8197">
        <v>8194</v>
      </c>
      <c r="K8197" s="43">
        <v>0.26231614571263517</v>
      </c>
      <c r="L8197">
        <v>0.99340474601121964</v>
      </c>
      <c r="M8197">
        <v>0.84208692517840045</v>
      </c>
      <c r="N8197" s="44">
        <v>0.22920938356878007</v>
      </c>
      <c r="O8197" s="161">
        <f t="shared" ref="O8197:O8260" si="1281">VLOOKUP(K8197,$E$5:$H$10,4)</f>
        <v>2000000</v>
      </c>
      <c r="P8197" s="162">
        <f t="shared" ref="P8197:P8260" si="1282">_xlfn.NORM.INV(L8197,$E$12,$E$13)</f>
        <v>217.17875870582796</v>
      </c>
      <c r="Q8197" s="162">
        <f t="shared" ref="Q8197:Q8260" si="1283">_xlfn.NORM.INV(M8197,$E$15,$E$16)</f>
        <v>155.06143890588422</v>
      </c>
      <c r="R8197" s="163">
        <f t="shared" ref="R8197:R8260" si="1284">VLOOKUP(N8197,$E$19:$H$21,4)</f>
        <v>1</v>
      </c>
      <c r="S8197" s="161">
        <f t="shared" ref="S8197:S8260" si="1285">VLOOKUP(K8197,$G$5:$H$10,2)</f>
        <v>5000000</v>
      </c>
      <c r="T8197" s="162">
        <f t="shared" ref="T8197:T8260" si="1286">_xlfn.NORM.INV(L8197,$G$12,$G$13)</f>
        <v>202.39291956860933</v>
      </c>
      <c r="U8197" s="162">
        <f t="shared" ref="U8197:U8260" si="1287">_xlfn.NORM.INV(M8197,$G$15,$G$16)</f>
        <v>135.03071945294212</v>
      </c>
      <c r="V8197" s="163">
        <f t="shared" ref="V8197:V8260" si="1288">VLOOKUP(N8197,$G$19:$H$21,2)</f>
        <v>1</v>
      </c>
      <c r="W8197" s="164">
        <f t="shared" ref="W8197:W8260" si="1289">O8197*(P8197-Q8197)*R8197-$D$23-$D$24</f>
        <v>74234639.59988749</v>
      </c>
      <c r="X8197" s="164">
        <f t="shared" ref="X8197:X8260" si="1290">S8197*(T8197-U8197)*V8197-$F$23-$F$24</f>
        <v>186811000.57833606</v>
      </c>
    </row>
    <row r="8198" spans="10:24" x14ac:dyDescent="0.25">
      <c r="J8198">
        <v>8195</v>
      </c>
      <c r="K8198" s="43">
        <v>0.8656591429569046</v>
      </c>
      <c r="L8198">
        <v>0.72893818380769659</v>
      </c>
      <c r="M8198">
        <v>0.93222570193367071</v>
      </c>
      <c r="N8198" s="44">
        <v>0.41167444894156713</v>
      </c>
      <c r="O8198" s="161">
        <f t="shared" si="1281"/>
        <v>7000000</v>
      </c>
      <c r="P8198" s="162">
        <f t="shared" si="1282"/>
        <v>189.14407197318968</v>
      </c>
      <c r="Q8198" s="162">
        <f t="shared" si="1283"/>
        <v>164.85149048086953</v>
      </c>
      <c r="R8198" s="163">
        <f t="shared" si="1284"/>
        <v>1</v>
      </c>
      <c r="S8198" s="161">
        <f t="shared" si="1285"/>
        <v>7000000</v>
      </c>
      <c r="T8198" s="162">
        <f t="shared" si="1286"/>
        <v>193.04802399106322</v>
      </c>
      <c r="U8198" s="162">
        <f t="shared" si="1287"/>
        <v>139.92574524043476</v>
      </c>
      <c r="V8198" s="163">
        <f t="shared" si="1288"/>
        <v>1</v>
      </c>
      <c r="W8198" s="164">
        <f t="shared" si="1289"/>
        <v>120048070.44624108</v>
      </c>
      <c r="X8198" s="164">
        <f t="shared" si="1290"/>
        <v>221855951.25439918</v>
      </c>
    </row>
    <row r="8199" spans="10:24" x14ac:dyDescent="0.25">
      <c r="J8199">
        <v>8196</v>
      </c>
      <c r="K8199" s="43">
        <v>0.31811105102552517</v>
      </c>
      <c r="L8199">
        <v>0.6585470427497625</v>
      </c>
      <c r="M8199">
        <v>0.36628359455013482</v>
      </c>
      <c r="N8199" s="44">
        <v>0.60284583125337921</v>
      </c>
      <c r="O8199" s="161">
        <f t="shared" si="1281"/>
        <v>5000000</v>
      </c>
      <c r="P8199" s="162">
        <f t="shared" si="1282"/>
        <v>186.12751463278244</v>
      </c>
      <c r="Q8199" s="162">
        <f t="shared" si="1283"/>
        <v>128.16574800562017</v>
      </c>
      <c r="R8199" s="163">
        <f t="shared" si="1284"/>
        <v>1</v>
      </c>
      <c r="S8199" s="161">
        <f t="shared" si="1285"/>
        <v>6000000</v>
      </c>
      <c r="T8199" s="162">
        <f t="shared" si="1286"/>
        <v>192.04250487759415</v>
      </c>
      <c r="U8199" s="162">
        <f t="shared" si="1287"/>
        <v>121.58287400281009</v>
      </c>
      <c r="V8199" s="163">
        <f t="shared" si="1288"/>
        <v>1</v>
      </c>
      <c r="W8199" s="164">
        <f t="shared" si="1289"/>
        <v>239808833.13581133</v>
      </c>
      <c r="X8199" s="164">
        <f t="shared" si="1290"/>
        <v>272757785.24870443</v>
      </c>
    </row>
    <row r="8200" spans="10:24" x14ac:dyDescent="0.25">
      <c r="J8200">
        <v>8197</v>
      </c>
      <c r="K8200" s="43">
        <v>0.880786912714978</v>
      </c>
      <c r="L8200">
        <v>0.50851447613212353</v>
      </c>
      <c r="M8200">
        <v>0.8801355340211634</v>
      </c>
      <c r="N8200" s="44">
        <v>0.31222883866067319</v>
      </c>
      <c r="O8200" s="161">
        <f t="shared" si="1281"/>
        <v>7000000</v>
      </c>
      <c r="P8200" s="162">
        <f t="shared" si="1282"/>
        <v>180.32016370744981</v>
      </c>
      <c r="Q8200" s="162">
        <f t="shared" si="1283"/>
        <v>158.51329189821809</v>
      </c>
      <c r="R8200" s="163">
        <f t="shared" si="1284"/>
        <v>1</v>
      </c>
      <c r="S8200" s="161">
        <f t="shared" si="1285"/>
        <v>7000000</v>
      </c>
      <c r="T8200" s="162">
        <f t="shared" si="1286"/>
        <v>190.10672123581659</v>
      </c>
      <c r="U8200" s="162">
        <f t="shared" si="1287"/>
        <v>136.75664594910904</v>
      </c>
      <c r="V8200" s="163">
        <f t="shared" si="1288"/>
        <v>1</v>
      </c>
      <c r="W8200" s="164">
        <f t="shared" si="1289"/>
        <v>102648102.66462207</v>
      </c>
      <c r="X8200" s="164">
        <f t="shared" si="1290"/>
        <v>223450527.00695288</v>
      </c>
    </row>
    <row r="8201" spans="10:24" x14ac:dyDescent="0.25">
      <c r="J8201">
        <v>8198</v>
      </c>
      <c r="K8201" s="43">
        <v>0.72406767056952148</v>
      </c>
      <c r="L8201">
        <v>8.36244446877773E-2</v>
      </c>
      <c r="M8201">
        <v>0.63250675345406238</v>
      </c>
      <c r="N8201" s="44">
        <v>0.62417255826834683</v>
      </c>
      <c r="O8201" s="161">
        <f t="shared" si="1281"/>
        <v>6000000</v>
      </c>
      <c r="P8201" s="162">
        <f t="shared" si="1282"/>
        <v>159.28353287459333</v>
      </c>
      <c r="Q8201" s="162">
        <f t="shared" si="1283"/>
        <v>141.76999824801584</v>
      </c>
      <c r="R8201" s="163">
        <f t="shared" si="1284"/>
        <v>1</v>
      </c>
      <c r="S8201" s="161">
        <f t="shared" si="1285"/>
        <v>7000000</v>
      </c>
      <c r="T8201" s="162">
        <f t="shared" si="1286"/>
        <v>183.09451095819779</v>
      </c>
      <c r="U8201" s="162">
        <f t="shared" si="1287"/>
        <v>128.38499912400792</v>
      </c>
      <c r="V8201" s="163">
        <f t="shared" si="1288"/>
        <v>1</v>
      </c>
      <c r="W8201" s="164">
        <f t="shared" si="1289"/>
        <v>55081207.759464979</v>
      </c>
      <c r="X8201" s="164">
        <f t="shared" si="1290"/>
        <v>232966582.83932906</v>
      </c>
    </row>
    <row r="8202" spans="10:24" x14ac:dyDescent="0.25">
      <c r="J8202">
        <v>8199</v>
      </c>
      <c r="K8202" s="43">
        <v>0.8226897294400316</v>
      </c>
      <c r="L8202">
        <v>0.88343732302954781</v>
      </c>
      <c r="M8202">
        <v>0.45139999343400583</v>
      </c>
      <c r="N8202" s="44">
        <v>0.94373604292824398</v>
      </c>
      <c r="O8202" s="161">
        <f t="shared" si="1281"/>
        <v>7000000</v>
      </c>
      <c r="P8202" s="162">
        <f t="shared" si="1282"/>
        <v>197.88519959323696</v>
      </c>
      <c r="Q8202" s="162">
        <f t="shared" si="1283"/>
        <v>132.55749908921615</v>
      </c>
      <c r="R8202" s="163">
        <f t="shared" si="1284"/>
        <v>1</v>
      </c>
      <c r="S8202" s="161">
        <f t="shared" si="1285"/>
        <v>7000000</v>
      </c>
      <c r="T8202" s="162">
        <f t="shared" si="1286"/>
        <v>195.96173319774564</v>
      </c>
      <c r="U8202" s="162">
        <f t="shared" si="1287"/>
        <v>123.77874954460808</v>
      </c>
      <c r="V8202" s="163">
        <f t="shared" si="1288"/>
        <v>1</v>
      </c>
      <c r="W8202" s="164">
        <f t="shared" si="1289"/>
        <v>407293903.52814567</v>
      </c>
      <c r="X8202" s="164">
        <f t="shared" si="1290"/>
        <v>355280885.57196301</v>
      </c>
    </row>
    <row r="8203" spans="10:24" x14ac:dyDescent="0.25">
      <c r="J8203">
        <v>8200</v>
      </c>
      <c r="K8203" s="43">
        <v>0.23292808322302161</v>
      </c>
      <c r="L8203">
        <v>0.30770635431025417</v>
      </c>
      <c r="M8203">
        <v>0.83761494310338791</v>
      </c>
      <c r="N8203" s="44">
        <v>0.6154892974734576</v>
      </c>
      <c r="O8203" s="161">
        <f t="shared" si="1281"/>
        <v>2000000</v>
      </c>
      <c r="P8203" s="162">
        <f t="shared" si="1282"/>
        <v>172.4645658307746</v>
      </c>
      <c r="Q8203" s="162">
        <f t="shared" si="1283"/>
        <v>154.69405450148344</v>
      </c>
      <c r="R8203" s="163">
        <f t="shared" si="1284"/>
        <v>1</v>
      </c>
      <c r="S8203" s="161">
        <f t="shared" si="1285"/>
        <v>5000000</v>
      </c>
      <c r="T8203" s="162">
        <f t="shared" si="1286"/>
        <v>187.48818861025819</v>
      </c>
      <c r="U8203" s="162">
        <f t="shared" si="1287"/>
        <v>134.84702725074172</v>
      </c>
      <c r="V8203" s="163">
        <f t="shared" si="1288"/>
        <v>1</v>
      </c>
      <c r="W8203" s="164">
        <f t="shared" si="1289"/>
        <v>-14458977.341417663</v>
      </c>
      <c r="X8203" s="164">
        <f t="shared" si="1290"/>
        <v>113205806.79758236</v>
      </c>
    </row>
    <row r="8204" spans="10:24" x14ac:dyDescent="0.25">
      <c r="J8204">
        <v>8201</v>
      </c>
      <c r="K8204" s="43">
        <v>0.14132007521083723</v>
      </c>
      <c r="L8204">
        <v>0.88141572279346481</v>
      </c>
      <c r="M8204">
        <v>0.25167649267413916</v>
      </c>
      <c r="N8204" s="44">
        <v>0.6988210578744144</v>
      </c>
      <c r="O8204" s="161">
        <f t="shared" si="1281"/>
        <v>2000000</v>
      </c>
      <c r="P8204" s="162">
        <f t="shared" si="1282"/>
        <v>197.73140434595706</v>
      </c>
      <c r="Q8204" s="162">
        <f t="shared" si="1283"/>
        <v>121.61553212121737</v>
      </c>
      <c r="R8204" s="163">
        <f t="shared" si="1284"/>
        <v>1</v>
      </c>
      <c r="S8204" s="161">
        <f t="shared" si="1285"/>
        <v>2000000</v>
      </c>
      <c r="T8204" s="162">
        <f t="shared" si="1286"/>
        <v>195.91046811531902</v>
      </c>
      <c r="U8204" s="162">
        <f t="shared" si="1287"/>
        <v>118.30776606060869</v>
      </c>
      <c r="V8204" s="163">
        <f t="shared" si="1288"/>
        <v>1</v>
      </c>
      <c r="W8204" s="164">
        <f t="shared" si="1289"/>
        <v>102231744.44947937</v>
      </c>
      <c r="X8204" s="164">
        <f t="shared" si="1290"/>
        <v>5205404.1094206572</v>
      </c>
    </row>
    <row r="8205" spans="10:24" x14ac:dyDescent="0.25">
      <c r="J8205">
        <v>8202</v>
      </c>
      <c r="K8205" s="43">
        <v>0.10475414196481048</v>
      </c>
      <c r="L8205">
        <v>0.82955495337157326</v>
      </c>
      <c r="M8205">
        <v>0.57191357565369838</v>
      </c>
      <c r="N8205" s="44">
        <v>0.92666955278811525</v>
      </c>
      <c r="O8205" s="161">
        <f t="shared" si="1281"/>
        <v>2000000</v>
      </c>
      <c r="P8205" s="162">
        <f t="shared" si="1282"/>
        <v>194.28612031223753</v>
      </c>
      <c r="Q8205" s="162">
        <f t="shared" si="1283"/>
        <v>138.62496181469047</v>
      </c>
      <c r="R8205" s="163">
        <f t="shared" si="1284"/>
        <v>1</v>
      </c>
      <c r="S8205" s="161">
        <f t="shared" si="1285"/>
        <v>2000000</v>
      </c>
      <c r="T8205" s="162">
        <f t="shared" si="1286"/>
        <v>194.76204010407918</v>
      </c>
      <c r="U8205" s="162">
        <f t="shared" si="1287"/>
        <v>126.81248090734523</v>
      </c>
      <c r="V8205" s="163">
        <f t="shared" si="1288"/>
        <v>1</v>
      </c>
      <c r="W8205" s="164">
        <f t="shared" si="1289"/>
        <v>61322316.995094121</v>
      </c>
      <c r="X8205" s="164">
        <f t="shared" si="1290"/>
        <v>-14100881.606532127</v>
      </c>
    </row>
    <row r="8206" spans="10:24" x14ac:dyDescent="0.25">
      <c r="J8206">
        <v>8203</v>
      </c>
      <c r="K8206" s="43">
        <v>0.69573985417844197</v>
      </c>
      <c r="L8206">
        <v>2.4311378260314487E-2</v>
      </c>
      <c r="M8206">
        <v>0.41725839277090149</v>
      </c>
      <c r="N8206" s="44">
        <v>0.25900693170981659</v>
      </c>
      <c r="O8206" s="161">
        <f t="shared" si="1281"/>
        <v>6000000</v>
      </c>
      <c r="P8206" s="162">
        <f t="shared" si="1282"/>
        <v>150.4217276923672</v>
      </c>
      <c r="Q8206" s="162">
        <f t="shared" si="1283"/>
        <v>130.82175614000514</v>
      </c>
      <c r="R8206" s="163">
        <f t="shared" si="1284"/>
        <v>1</v>
      </c>
      <c r="S8206" s="161">
        <f t="shared" si="1285"/>
        <v>7000000</v>
      </c>
      <c r="T8206" s="162">
        <f t="shared" si="1286"/>
        <v>180.14057589745573</v>
      </c>
      <c r="U8206" s="162">
        <f t="shared" si="1287"/>
        <v>122.91087807000257</v>
      </c>
      <c r="V8206" s="163">
        <f t="shared" si="1288"/>
        <v>1</v>
      </c>
      <c r="W8206" s="164">
        <f t="shared" si="1289"/>
        <v>67599829.314172387</v>
      </c>
      <c r="X8206" s="164">
        <f t="shared" si="1290"/>
        <v>250607884.79217213</v>
      </c>
    </row>
    <row r="8207" spans="10:24" x14ac:dyDescent="0.25">
      <c r="J8207">
        <v>8204</v>
      </c>
      <c r="K8207" s="43">
        <v>0.49074800022672682</v>
      </c>
      <c r="L8207">
        <v>0.11042133486772976</v>
      </c>
      <c r="M8207">
        <v>0.59980133020502058</v>
      </c>
      <c r="N8207" s="44">
        <v>0.19224757304077944</v>
      </c>
      <c r="O8207" s="161">
        <f t="shared" si="1281"/>
        <v>5000000</v>
      </c>
      <c r="P8207" s="162">
        <f t="shared" si="1282"/>
        <v>161.63564291055297</v>
      </c>
      <c r="Q8207" s="162">
        <f t="shared" si="1283"/>
        <v>140.05665808689886</v>
      </c>
      <c r="R8207" s="163">
        <f t="shared" si="1284"/>
        <v>1</v>
      </c>
      <c r="S8207" s="161">
        <f t="shared" si="1285"/>
        <v>6000000</v>
      </c>
      <c r="T8207" s="162">
        <f t="shared" si="1286"/>
        <v>183.87854763685098</v>
      </c>
      <c r="U8207" s="162">
        <f t="shared" si="1287"/>
        <v>127.52832904344943</v>
      </c>
      <c r="V8207" s="163">
        <f t="shared" si="1288"/>
        <v>0.9</v>
      </c>
      <c r="W8207" s="164">
        <f t="shared" si="1289"/>
        <v>57894924.118270546</v>
      </c>
      <c r="X8207" s="164">
        <f t="shared" si="1290"/>
        <v>154291180.4043684</v>
      </c>
    </row>
    <row r="8208" spans="10:24" x14ac:dyDescent="0.25">
      <c r="J8208">
        <v>8205</v>
      </c>
      <c r="K8208" s="43">
        <v>0.10499077935940171</v>
      </c>
      <c r="L8208">
        <v>0.92674199584910111</v>
      </c>
      <c r="M8208">
        <v>0.13230613175442074</v>
      </c>
      <c r="N8208" s="44">
        <v>0.25697127134213871</v>
      </c>
      <c r="O8208" s="161">
        <f t="shared" si="1281"/>
        <v>2000000</v>
      </c>
      <c r="P8208" s="162">
        <f t="shared" si="1282"/>
        <v>201.779223033905</v>
      </c>
      <c r="Q8208" s="162">
        <f t="shared" si="1283"/>
        <v>112.68888132588904</v>
      </c>
      <c r="R8208" s="163">
        <f t="shared" si="1284"/>
        <v>1</v>
      </c>
      <c r="S8208" s="161">
        <f t="shared" si="1285"/>
        <v>2000000</v>
      </c>
      <c r="T8208" s="162">
        <f t="shared" si="1286"/>
        <v>197.25974101130166</v>
      </c>
      <c r="U8208" s="162">
        <f t="shared" si="1287"/>
        <v>113.84444066294452</v>
      </c>
      <c r="V8208" s="163">
        <f t="shared" si="1288"/>
        <v>1</v>
      </c>
      <c r="W8208" s="164">
        <f t="shared" si="1289"/>
        <v>128180683.4160319</v>
      </c>
      <c r="X8208" s="164">
        <f t="shared" si="1290"/>
        <v>16830600.696714282</v>
      </c>
    </row>
    <row r="8209" spans="10:24" x14ac:dyDescent="0.25">
      <c r="J8209">
        <v>8206</v>
      </c>
      <c r="K8209" s="43">
        <v>0.8405786948547721</v>
      </c>
      <c r="L8209">
        <v>0.87490456876662526</v>
      </c>
      <c r="M8209">
        <v>0.3105402511713623</v>
      </c>
      <c r="N8209" s="44">
        <v>0.82399403501046375</v>
      </c>
      <c r="O8209" s="161">
        <f t="shared" si="1281"/>
        <v>7000000</v>
      </c>
      <c r="P8209" s="162">
        <f t="shared" si="1282"/>
        <v>197.24828873841534</v>
      </c>
      <c r="Q8209" s="162">
        <f t="shared" si="1283"/>
        <v>125.11360848900085</v>
      </c>
      <c r="R8209" s="163">
        <f t="shared" si="1284"/>
        <v>1</v>
      </c>
      <c r="S8209" s="161">
        <f t="shared" si="1285"/>
        <v>7000000</v>
      </c>
      <c r="T8209" s="162">
        <f t="shared" si="1286"/>
        <v>195.74942957947178</v>
      </c>
      <c r="U8209" s="162">
        <f t="shared" si="1287"/>
        <v>120.05680424450043</v>
      </c>
      <c r="V8209" s="163">
        <f t="shared" si="1288"/>
        <v>1</v>
      </c>
      <c r="W8209" s="164">
        <f t="shared" si="1289"/>
        <v>454942761.74590141</v>
      </c>
      <c r="X8209" s="164">
        <f t="shared" si="1290"/>
        <v>379848377.34479946</v>
      </c>
    </row>
    <row r="8210" spans="10:24" x14ac:dyDescent="0.25">
      <c r="J8210">
        <v>8207</v>
      </c>
      <c r="K8210" s="43">
        <v>0.85800271514087922</v>
      </c>
      <c r="L8210">
        <v>0.49459493274311961</v>
      </c>
      <c r="M8210">
        <v>0.61581826079999169</v>
      </c>
      <c r="N8210" s="44">
        <v>0.37659776261917188</v>
      </c>
      <c r="O8210" s="161">
        <f t="shared" si="1281"/>
        <v>7000000</v>
      </c>
      <c r="P8210" s="162">
        <f t="shared" si="1282"/>
        <v>179.79676636595315</v>
      </c>
      <c r="Q8210" s="162">
        <f t="shared" si="1283"/>
        <v>140.89032420573849</v>
      </c>
      <c r="R8210" s="163">
        <f t="shared" si="1284"/>
        <v>1</v>
      </c>
      <c r="S8210" s="161">
        <f t="shared" si="1285"/>
        <v>7000000</v>
      </c>
      <c r="T8210" s="162">
        <f t="shared" si="1286"/>
        <v>189.93225545531772</v>
      </c>
      <c r="U8210" s="162">
        <f t="shared" si="1287"/>
        <v>127.94516210286925</v>
      </c>
      <c r="V8210" s="163">
        <f t="shared" si="1288"/>
        <v>1</v>
      </c>
      <c r="W8210" s="164">
        <f t="shared" si="1289"/>
        <v>222345095.12150258</v>
      </c>
      <c r="X8210" s="164">
        <f t="shared" si="1290"/>
        <v>283909653.4671393</v>
      </c>
    </row>
    <row r="8211" spans="10:24" x14ac:dyDescent="0.25">
      <c r="J8211">
        <v>8208</v>
      </c>
      <c r="K8211" s="43">
        <v>0.84167680882132556</v>
      </c>
      <c r="L8211">
        <v>0.35226728935499363</v>
      </c>
      <c r="M8211">
        <v>0.79285766824479986</v>
      </c>
      <c r="N8211" s="44">
        <v>0.95649498309124859</v>
      </c>
      <c r="O8211" s="161">
        <f t="shared" si="1281"/>
        <v>7000000</v>
      </c>
      <c r="P8211" s="162">
        <f t="shared" si="1282"/>
        <v>174.31190358280043</v>
      </c>
      <c r="Q8211" s="162">
        <f t="shared" si="1283"/>
        <v>151.32753592820532</v>
      </c>
      <c r="R8211" s="163">
        <f t="shared" si="1284"/>
        <v>1</v>
      </c>
      <c r="S8211" s="161">
        <f t="shared" si="1285"/>
        <v>7000000</v>
      </c>
      <c r="T8211" s="162">
        <f t="shared" si="1286"/>
        <v>188.10396786093347</v>
      </c>
      <c r="U8211" s="162">
        <f t="shared" si="1287"/>
        <v>133.16376796410268</v>
      </c>
      <c r="V8211" s="163">
        <f t="shared" si="1288"/>
        <v>1</v>
      </c>
      <c r="W8211" s="164">
        <f t="shared" si="1289"/>
        <v>110890573.58216572</v>
      </c>
      <c r="X8211" s="164">
        <f t="shared" si="1290"/>
        <v>234581399.27781552</v>
      </c>
    </row>
    <row r="8212" spans="10:24" x14ac:dyDescent="0.25">
      <c r="J8212">
        <v>8209</v>
      </c>
      <c r="K8212" s="43">
        <v>3.5063709770180584E-2</v>
      </c>
      <c r="L8212">
        <v>6.1021494749199157E-2</v>
      </c>
      <c r="M8212">
        <v>0.71436853139885681</v>
      </c>
      <c r="N8212" s="44">
        <v>7.0387999632918086E-2</v>
      </c>
      <c r="O8212" s="161">
        <f t="shared" si="1281"/>
        <v>1000000</v>
      </c>
      <c r="P8212" s="162">
        <f t="shared" si="1282"/>
        <v>156.80617464482785</v>
      </c>
      <c r="Q8212" s="162">
        <f t="shared" si="1283"/>
        <v>146.32384972363275</v>
      </c>
      <c r="R8212" s="163">
        <f t="shared" si="1284"/>
        <v>1</v>
      </c>
      <c r="S8212" s="161">
        <f t="shared" si="1285"/>
        <v>1000000</v>
      </c>
      <c r="T8212" s="162">
        <f t="shared" si="1286"/>
        <v>182.26872488160927</v>
      </c>
      <c r="U8212" s="162">
        <f t="shared" si="1287"/>
        <v>130.66192486181637</v>
      </c>
      <c r="V8212" s="163">
        <f t="shared" si="1288"/>
        <v>0.9</v>
      </c>
      <c r="W8212" s="164">
        <f t="shared" si="1289"/>
        <v>-39517675.078804895</v>
      </c>
      <c r="X8212" s="164">
        <f t="shared" si="1290"/>
        <v>-103553879.98218639</v>
      </c>
    </row>
    <row r="8213" spans="10:24" x14ac:dyDescent="0.25">
      <c r="J8213">
        <v>8210</v>
      </c>
      <c r="K8213" s="43">
        <v>0.69440125007517617</v>
      </c>
      <c r="L8213">
        <v>0.46607809396015087</v>
      </c>
      <c r="M8213">
        <v>0.395902176066672</v>
      </c>
      <c r="N8213" s="44">
        <v>0.19668599224403283</v>
      </c>
      <c r="O8213" s="161">
        <f t="shared" si="1281"/>
        <v>6000000</v>
      </c>
      <c r="P8213" s="162">
        <f t="shared" si="1282"/>
        <v>178.72301504900386</v>
      </c>
      <c r="Q8213" s="162">
        <f t="shared" si="1283"/>
        <v>129.72063417044549</v>
      </c>
      <c r="R8213" s="163">
        <f t="shared" si="1284"/>
        <v>1</v>
      </c>
      <c r="S8213" s="161">
        <f t="shared" si="1285"/>
        <v>7000000</v>
      </c>
      <c r="T8213" s="162">
        <f t="shared" si="1286"/>
        <v>189.57433834966795</v>
      </c>
      <c r="U8213" s="162">
        <f t="shared" si="1287"/>
        <v>122.36031708522275</v>
      </c>
      <c r="V8213" s="163">
        <f t="shared" si="1288"/>
        <v>0.9</v>
      </c>
      <c r="W8213" s="164">
        <f t="shared" si="1289"/>
        <v>244014285.2713502</v>
      </c>
      <c r="X8213" s="164">
        <f t="shared" si="1290"/>
        <v>273448333.96600485</v>
      </c>
    </row>
    <row r="8214" spans="10:24" x14ac:dyDescent="0.25">
      <c r="J8214">
        <v>8211</v>
      </c>
      <c r="K8214" s="43">
        <v>0.74137132754413704</v>
      </c>
      <c r="L8214">
        <v>0.27498924657780432</v>
      </c>
      <c r="M8214">
        <v>0.63872139196867295</v>
      </c>
      <c r="N8214" s="44">
        <v>0.86458100189240361</v>
      </c>
      <c r="O8214" s="161">
        <f t="shared" si="1281"/>
        <v>6000000</v>
      </c>
      <c r="P8214" s="162">
        <f t="shared" si="1282"/>
        <v>171.03311469170376</v>
      </c>
      <c r="Q8214" s="162">
        <f t="shared" si="1283"/>
        <v>142.10086431351485</v>
      </c>
      <c r="R8214" s="163">
        <f t="shared" si="1284"/>
        <v>1</v>
      </c>
      <c r="S8214" s="161">
        <f t="shared" si="1285"/>
        <v>7000000</v>
      </c>
      <c r="T8214" s="162">
        <f t="shared" si="1286"/>
        <v>187.01103823056792</v>
      </c>
      <c r="U8214" s="162">
        <f t="shared" si="1287"/>
        <v>128.55043215675741</v>
      </c>
      <c r="V8214" s="163">
        <f t="shared" si="1288"/>
        <v>1</v>
      </c>
      <c r="W8214" s="164">
        <f t="shared" si="1289"/>
        <v>123593502.26913348</v>
      </c>
      <c r="X8214" s="164">
        <f t="shared" si="1290"/>
        <v>259224242.51667356</v>
      </c>
    </row>
    <row r="8215" spans="10:24" x14ac:dyDescent="0.25">
      <c r="J8215">
        <v>8212</v>
      </c>
      <c r="K8215" s="43">
        <v>4.3722659653122609E-3</v>
      </c>
      <c r="L8215">
        <v>0.41079860766367182</v>
      </c>
      <c r="M8215">
        <v>0.41054312347077981</v>
      </c>
      <c r="N8215" s="44">
        <v>0.62831530054027707</v>
      </c>
      <c r="O8215" s="161">
        <f t="shared" si="1281"/>
        <v>1000000</v>
      </c>
      <c r="P8215" s="162">
        <f t="shared" si="1282"/>
        <v>176.61763286461098</v>
      </c>
      <c r="Q8215" s="162">
        <f t="shared" si="1283"/>
        <v>130.47703830486489</v>
      </c>
      <c r="R8215" s="163">
        <f t="shared" si="1284"/>
        <v>1</v>
      </c>
      <c r="S8215" s="161">
        <f t="shared" si="1285"/>
        <v>1000000</v>
      </c>
      <c r="T8215" s="162">
        <f t="shared" si="1286"/>
        <v>188.87254428820367</v>
      </c>
      <c r="U8215" s="162">
        <f t="shared" si="1287"/>
        <v>122.73851915243245</v>
      </c>
      <c r="V8215" s="163">
        <f t="shared" si="1288"/>
        <v>1</v>
      </c>
      <c r="W8215" s="164">
        <f t="shared" si="1289"/>
        <v>-3859405.440253906</v>
      </c>
      <c r="X8215" s="164">
        <f t="shared" si="1290"/>
        <v>-83865974.864228785</v>
      </c>
    </row>
    <row r="8216" spans="10:24" x14ac:dyDescent="0.25">
      <c r="J8216">
        <v>8213</v>
      </c>
      <c r="K8216" s="43">
        <v>0.96783657602285356</v>
      </c>
      <c r="L8216">
        <v>0.67920953477365842</v>
      </c>
      <c r="M8216">
        <v>7.8289413937482233E-2</v>
      </c>
      <c r="N8216" s="44">
        <v>0.98448610184402263</v>
      </c>
      <c r="O8216" s="161">
        <f t="shared" si="1281"/>
        <v>9000000</v>
      </c>
      <c r="P8216" s="162">
        <f t="shared" si="1282"/>
        <v>186.98234300321582</v>
      </c>
      <c r="Q8216" s="162">
        <f t="shared" si="1283"/>
        <v>106.66655868868294</v>
      </c>
      <c r="R8216" s="163">
        <f t="shared" si="1284"/>
        <v>1</v>
      </c>
      <c r="S8216" s="161">
        <f t="shared" si="1285"/>
        <v>9000000</v>
      </c>
      <c r="T8216" s="162">
        <f t="shared" si="1286"/>
        <v>192.3274476677386</v>
      </c>
      <c r="U8216" s="162">
        <f t="shared" si="1287"/>
        <v>110.83327934434146</v>
      </c>
      <c r="V8216" s="163">
        <f t="shared" si="1288"/>
        <v>1</v>
      </c>
      <c r="W8216" s="164">
        <f t="shared" si="1289"/>
        <v>672842058.83079588</v>
      </c>
      <c r="X8216" s="164">
        <f t="shared" si="1290"/>
        <v>583447514.9105742</v>
      </c>
    </row>
    <row r="8217" spans="10:24" x14ac:dyDescent="0.25">
      <c r="J8217">
        <v>8214</v>
      </c>
      <c r="K8217" s="43">
        <v>0.11700444366491836</v>
      </c>
      <c r="L8217">
        <v>0.29584994456967784</v>
      </c>
      <c r="M8217">
        <v>0.59540544786581573</v>
      </c>
      <c r="N8217" s="44">
        <v>0.44242860335474188</v>
      </c>
      <c r="O8217" s="161">
        <f t="shared" si="1281"/>
        <v>2000000</v>
      </c>
      <c r="P8217" s="162">
        <f t="shared" si="1282"/>
        <v>171.95438549106365</v>
      </c>
      <c r="Q8217" s="162">
        <f t="shared" si="1283"/>
        <v>139.8294454449603</v>
      </c>
      <c r="R8217" s="163">
        <f t="shared" si="1284"/>
        <v>1</v>
      </c>
      <c r="S8217" s="161">
        <f t="shared" si="1285"/>
        <v>2000000</v>
      </c>
      <c r="T8217" s="162">
        <f t="shared" si="1286"/>
        <v>187.31812849702121</v>
      </c>
      <c r="U8217" s="162">
        <f t="shared" si="1287"/>
        <v>127.41472272248015</v>
      </c>
      <c r="V8217" s="163">
        <f t="shared" si="1288"/>
        <v>1</v>
      </c>
      <c r="W8217" s="164">
        <f t="shared" si="1289"/>
        <v>14249880.092206694</v>
      </c>
      <c r="X8217" s="164">
        <f t="shared" si="1290"/>
        <v>-30193188.450917885</v>
      </c>
    </row>
    <row r="8218" spans="10:24" x14ac:dyDescent="0.25">
      <c r="J8218">
        <v>8215</v>
      </c>
      <c r="K8218" s="43">
        <v>0.36029707585921134</v>
      </c>
      <c r="L8218">
        <v>0.32186228405956563</v>
      </c>
      <c r="M8218">
        <v>0.90264032181196108</v>
      </c>
      <c r="N8218" s="44">
        <v>0.50312368598363399</v>
      </c>
      <c r="O8218" s="161">
        <f t="shared" si="1281"/>
        <v>5000000</v>
      </c>
      <c r="P8218" s="162">
        <f t="shared" si="1282"/>
        <v>173.06253694363321</v>
      </c>
      <c r="Q8218" s="162">
        <f t="shared" si="1283"/>
        <v>160.93487582937257</v>
      </c>
      <c r="R8218" s="163">
        <f t="shared" si="1284"/>
        <v>1</v>
      </c>
      <c r="S8218" s="161">
        <f t="shared" si="1285"/>
        <v>6000000</v>
      </c>
      <c r="T8218" s="162">
        <f t="shared" si="1286"/>
        <v>187.68751231454439</v>
      </c>
      <c r="U8218" s="162">
        <f t="shared" si="1287"/>
        <v>137.96743791468629</v>
      </c>
      <c r="V8218" s="163">
        <f t="shared" si="1288"/>
        <v>1</v>
      </c>
      <c r="W8218" s="164">
        <f t="shared" si="1289"/>
        <v>10638305.571303166</v>
      </c>
      <c r="X8218" s="164">
        <f t="shared" si="1290"/>
        <v>148320446.39914864</v>
      </c>
    </row>
    <row r="8219" spans="10:24" x14ac:dyDescent="0.25">
      <c r="J8219">
        <v>8216</v>
      </c>
      <c r="K8219" s="43">
        <v>0.61423408566835358</v>
      </c>
      <c r="L8219">
        <v>0.91746902846263345</v>
      </c>
      <c r="M8219">
        <v>0.43359928466063002</v>
      </c>
      <c r="N8219" s="44">
        <v>0.62477643924671344</v>
      </c>
      <c r="O8219" s="161">
        <f t="shared" si="1281"/>
        <v>6000000</v>
      </c>
      <c r="P8219" s="162">
        <f t="shared" si="1282"/>
        <v>200.8237001641325</v>
      </c>
      <c r="Q8219" s="162">
        <f t="shared" si="1283"/>
        <v>131.65564120613513</v>
      </c>
      <c r="R8219" s="163">
        <f t="shared" si="1284"/>
        <v>1</v>
      </c>
      <c r="S8219" s="161">
        <f t="shared" si="1285"/>
        <v>7000000</v>
      </c>
      <c r="T8219" s="162">
        <f t="shared" si="1286"/>
        <v>196.94123338804417</v>
      </c>
      <c r="U8219" s="162">
        <f t="shared" si="1287"/>
        <v>123.32782060306756</v>
      </c>
      <c r="V8219" s="163">
        <f t="shared" si="1288"/>
        <v>1</v>
      </c>
      <c r="W8219" s="164">
        <f t="shared" si="1289"/>
        <v>365008353.74798423</v>
      </c>
      <c r="X8219" s="164">
        <f t="shared" si="1290"/>
        <v>365293889.49483621</v>
      </c>
    </row>
    <row r="8220" spans="10:24" x14ac:dyDescent="0.25">
      <c r="J8220">
        <v>8217</v>
      </c>
      <c r="K8220" s="43">
        <v>0.7069390858130622</v>
      </c>
      <c r="L8220">
        <v>0.38888545579846179</v>
      </c>
      <c r="M8220">
        <v>0.71902820983096805</v>
      </c>
      <c r="N8220" s="44">
        <v>0.71340020300892637</v>
      </c>
      <c r="O8220" s="161">
        <f t="shared" si="1281"/>
        <v>6000000</v>
      </c>
      <c r="P8220" s="162">
        <f t="shared" si="1282"/>
        <v>175.76662346750516</v>
      </c>
      <c r="Q8220" s="162">
        <f t="shared" si="1283"/>
        <v>146.59914104676886</v>
      </c>
      <c r="R8220" s="163">
        <f t="shared" si="1284"/>
        <v>1</v>
      </c>
      <c r="S8220" s="161">
        <f t="shared" si="1285"/>
        <v>7000000</v>
      </c>
      <c r="T8220" s="162">
        <f t="shared" si="1286"/>
        <v>188.58887448916838</v>
      </c>
      <c r="U8220" s="162">
        <f t="shared" si="1287"/>
        <v>130.79957052338443</v>
      </c>
      <c r="V8220" s="163">
        <f t="shared" si="1288"/>
        <v>1</v>
      </c>
      <c r="W8220" s="164">
        <f t="shared" si="1289"/>
        <v>125004894.52441776</v>
      </c>
      <c r="X8220" s="164">
        <f t="shared" si="1290"/>
        <v>254525127.76048762</v>
      </c>
    </row>
    <row r="8221" spans="10:24" x14ac:dyDescent="0.25">
      <c r="J8221">
        <v>8218</v>
      </c>
      <c r="K8221" s="43">
        <v>0.81642188974431251</v>
      </c>
      <c r="L8221">
        <v>0.52624260971672587</v>
      </c>
      <c r="M8221">
        <v>0.52126310250155838</v>
      </c>
      <c r="N8221" s="44">
        <v>0.17883156776444908</v>
      </c>
      <c r="O8221" s="161">
        <f t="shared" si="1281"/>
        <v>7000000</v>
      </c>
      <c r="P8221" s="162">
        <f t="shared" si="1282"/>
        <v>180.98741968415038</v>
      </c>
      <c r="Q8221" s="162">
        <f t="shared" si="1283"/>
        <v>136.06647907550484</v>
      </c>
      <c r="R8221" s="163">
        <f t="shared" si="1284"/>
        <v>1</v>
      </c>
      <c r="S8221" s="161">
        <f t="shared" si="1285"/>
        <v>7000000</v>
      </c>
      <c r="T8221" s="162">
        <f t="shared" si="1286"/>
        <v>190.3291398947168</v>
      </c>
      <c r="U8221" s="162">
        <f t="shared" si="1287"/>
        <v>125.53323953775242</v>
      </c>
      <c r="V8221" s="163">
        <f t="shared" si="1288"/>
        <v>0.9</v>
      </c>
      <c r="W8221" s="164">
        <f t="shared" si="1289"/>
        <v>264446584.26051879</v>
      </c>
      <c r="X8221" s="164">
        <f t="shared" si="1290"/>
        <v>258214172.24887562</v>
      </c>
    </row>
    <row r="8222" spans="10:24" x14ac:dyDescent="0.25">
      <c r="J8222">
        <v>8219</v>
      </c>
      <c r="K8222" s="43">
        <v>4.0210685165624871E-2</v>
      </c>
      <c r="L8222">
        <v>0.41828859671200813</v>
      </c>
      <c r="M8222">
        <v>0.58428265865867302</v>
      </c>
      <c r="N8222" s="44">
        <v>0.79628122544180313</v>
      </c>
      <c r="O8222" s="161">
        <f t="shared" si="1281"/>
        <v>1000000</v>
      </c>
      <c r="P8222" s="162">
        <f t="shared" si="1282"/>
        <v>176.90589588839458</v>
      </c>
      <c r="Q8222" s="162">
        <f t="shared" si="1283"/>
        <v>139.25723794929783</v>
      </c>
      <c r="R8222" s="163">
        <f t="shared" si="1284"/>
        <v>1</v>
      </c>
      <c r="S8222" s="161">
        <f t="shared" si="1285"/>
        <v>1000000</v>
      </c>
      <c r="T8222" s="162">
        <f t="shared" si="1286"/>
        <v>188.96863196279818</v>
      </c>
      <c r="U8222" s="162">
        <f t="shared" si="1287"/>
        <v>127.12861897464892</v>
      </c>
      <c r="V8222" s="163">
        <f t="shared" si="1288"/>
        <v>1</v>
      </c>
      <c r="W8222" s="164">
        <f t="shared" si="1289"/>
        <v>-12351342.060903251</v>
      </c>
      <c r="X8222" s="164">
        <f t="shared" si="1290"/>
        <v>-88159987.01185073</v>
      </c>
    </row>
    <row r="8223" spans="10:24" x14ac:dyDescent="0.25">
      <c r="J8223">
        <v>8220</v>
      </c>
      <c r="K8223" s="43">
        <v>0.25449004411832243</v>
      </c>
      <c r="L8223">
        <v>0.93927031477295619</v>
      </c>
      <c r="M8223">
        <v>0.2340434187638335</v>
      </c>
      <c r="N8223" s="44">
        <v>0.54340219424757297</v>
      </c>
      <c r="O8223" s="161">
        <f t="shared" si="1281"/>
        <v>2000000</v>
      </c>
      <c r="P8223" s="162">
        <f t="shared" si="1282"/>
        <v>203.23015594058558</v>
      </c>
      <c r="Q8223" s="162">
        <f t="shared" si="1283"/>
        <v>120.48809185720602</v>
      </c>
      <c r="R8223" s="163">
        <f t="shared" si="1284"/>
        <v>1</v>
      </c>
      <c r="S8223" s="161">
        <f t="shared" si="1285"/>
        <v>5000000</v>
      </c>
      <c r="T8223" s="162">
        <f t="shared" si="1286"/>
        <v>197.74338531352853</v>
      </c>
      <c r="U8223" s="162">
        <f t="shared" si="1287"/>
        <v>117.74404592860301</v>
      </c>
      <c r="V8223" s="163">
        <f t="shared" si="1288"/>
        <v>1</v>
      </c>
      <c r="W8223" s="164">
        <f t="shared" si="1289"/>
        <v>115484128.16675913</v>
      </c>
      <c r="X8223" s="164">
        <f t="shared" si="1290"/>
        <v>249996696.9246276</v>
      </c>
    </row>
    <row r="8224" spans="10:24" x14ac:dyDescent="0.25">
      <c r="J8224">
        <v>8221</v>
      </c>
      <c r="K8224" s="43">
        <v>0.53698422332243412</v>
      </c>
      <c r="L8224">
        <v>1.570089777910344E-2</v>
      </c>
      <c r="M8224">
        <v>6.7829905766437326E-2</v>
      </c>
      <c r="N8224" s="44">
        <v>0.95973828783342841</v>
      </c>
      <c r="O8224" s="161">
        <f t="shared" si="1281"/>
        <v>5000000</v>
      </c>
      <c r="P8224" s="162">
        <f t="shared" si="1282"/>
        <v>147.72084577732761</v>
      </c>
      <c r="Q8224" s="162">
        <f t="shared" si="1283"/>
        <v>105.15699884678847</v>
      </c>
      <c r="R8224" s="163">
        <f t="shared" si="1284"/>
        <v>1</v>
      </c>
      <c r="S8224" s="161">
        <f t="shared" si="1285"/>
        <v>6000000</v>
      </c>
      <c r="T8224" s="162">
        <f t="shared" si="1286"/>
        <v>179.24028192577586</v>
      </c>
      <c r="U8224" s="162">
        <f t="shared" si="1287"/>
        <v>110.07849942339423</v>
      </c>
      <c r="V8224" s="163">
        <f t="shared" si="1288"/>
        <v>1</v>
      </c>
      <c r="W8224" s="164">
        <f t="shared" si="1289"/>
        <v>162819234.65269572</v>
      </c>
      <c r="X8224" s="164">
        <f t="shared" si="1290"/>
        <v>264970695.01428974</v>
      </c>
    </row>
    <row r="8225" spans="10:24" x14ac:dyDescent="0.25">
      <c r="J8225">
        <v>8222</v>
      </c>
      <c r="K8225" s="43">
        <v>0.98369998085786081</v>
      </c>
      <c r="L8225">
        <v>0.97113540332226433</v>
      </c>
      <c r="M8225">
        <v>0.86028049488053238</v>
      </c>
      <c r="N8225" s="44">
        <v>4.917446456925445E-2</v>
      </c>
      <c r="O8225" s="161">
        <f t="shared" si="1281"/>
        <v>9000000</v>
      </c>
      <c r="P8225" s="162">
        <f t="shared" si="1282"/>
        <v>208.46623056456883</v>
      </c>
      <c r="Q8225" s="162">
        <f t="shared" si="1283"/>
        <v>156.63160832903282</v>
      </c>
      <c r="R8225" s="163">
        <f t="shared" si="1284"/>
        <v>1</v>
      </c>
      <c r="S8225" s="161">
        <f t="shared" si="1285"/>
        <v>9000000</v>
      </c>
      <c r="T8225" s="162">
        <f t="shared" si="1286"/>
        <v>199.48874352152293</v>
      </c>
      <c r="U8225" s="162">
        <f t="shared" si="1287"/>
        <v>135.81580416451641</v>
      </c>
      <c r="V8225" s="163">
        <f t="shared" si="1288"/>
        <v>0.9</v>
      </c>
      <c r="W8225" s="164">
        <f t="shared" si="1289"/>
        <v>416511600.11982417</v>
      </c>
      <c r="X8225" s="164">
        <f t="shared" si="1290"/>
        <v>365750808.79175287</v>
      </c>
    </row>
    <row r="8226" spans="10:24" x14ac:dyDescent="0.25">
      <c r="J8226">
        <v>8223</v>
      </c>
      <c r="K8226" s="43">
        <v>0.20568240541086047</v>
      </c>
      <c r="L8226">
        <v>1.1896744117487978E-2</v>
      </c>
      <c r="M8226">
        <v>0.9277323229462382</v>
      </c>
      <c r="N8226" s="44">
        <v>0.74069100667766785</v>
      </c>
      <c r="O8226" s="161">
        <f t="shared" si="1281"/>
        <v>2000000</v>
      </c>
      <c r="P8226" s="162">
        <f t="shared" si="1282"/>
        <v>146.09328675887224</v>
      </c>
      <c r="Q8226" s="162">
        <f t="shared" si="1283"/>
        <v>164.18216222388853</v>
      </c>
      <c r="R8226" s="163">
        <f t="shared" si="1284"/>
        <v>1</v>
      </c>
      <c r="S8226" s="161">
        <f t="shared" si="1285"/>
        <v>5000000</v>
      </c>
      <c r="T8226" s="162">
        <f t="shared" si="1286"/>
        <v>178.6977622529574</v>
      </c>
      <c r="U8226" s="162">
        <f t="shared" si="1287"/>
        <v>139.59108111194428</v>
      </c>
      <c r="V8226" s="163">
        <f t="shared" si="1288"/>
        <v>1</v>
      </c>
      <c r="W8226" s="164">
        <f t="shared" si="1289"/>
        <v>-86177750.930032581</v>
      </c>
      <c r="X8226" s="164">
        <f t="shared" si="1290"/>
        <v>45533405.705065638</v>
      </c>
    </row>
    <row r="8227" spans="10:24" x14ac:dyDescent="0.25">
      <c r="J8227">
        <v>8224</v>
      </c>
      <c r="K8227" s="43">
        <v>0.13795816002507533</v>
      </c>
      <c r="L8227">
        <v>0.40059225221065586</v>
      </c>
      <c r="M8227">
        <v>0.31322104439990284</v>
      </c>
      <c r="N8227" s="44">
        <v>0.66509557031896205</v>
      </c>
      <c r="O8227" s="161">
        <f t="shared" si="1281"/>
        <v>2000000</v>
      </c>
      <c r="P8227" s="162">
        <f t="shared" si="1282"/>
        <v>176.22278357493599</v>
      </c>
      <c r="Q8227" s="162">
        <f t="shared" si="1283"/>
        <v>125.26518571947722</v>
      </c>
      <c r="R8227" s="163">
        <f t="shared" si="1284"/>
        <v>1</v>
      </c>
      <c r="S8227" s="161">
        <f t="shared" si="1285"/>
        <v>2000000</v>
      </c>
      <c r="T8227" s="162">
        <f t="shared" si="1286"/>
        <v>188.74092785831201</v>
      </c>
      <c r="U8227" s="162">
        <f t="shared" si="1287"/>
        <v>120.13259285973861</v>
      </c>
      <c r="V8227" s="163">
        <f t="shared" si="1288"/>
        <v>1</v>
      </c>
      <c r="W8227" s="164">
        <f t="shared" si="1289"/>
        <v>51915195.710917547</v>
      </c>
      <c r="X8227" s="164">
        <f t="shared" si="1290"/>
        <v>-12783330.002853215</v>
      </c>
    </row>
    <row r="8228" spans="10:24" x14ac:dyDescent="0.25">
      <c r="J8228">
        <v>8225</v>
      </c>
      <c r="K8228" s="43">
        <v>0.42020553947520778</v>
      </c>
      <c r="L8228">
        <v>0.62209632622635147</v>
      </c>
      <c r="M8228">
        <v>0.87109703877813016</v>
      </c>
      <c r="N8228" s="44">
        <v>0.21433811439857942</v>
      </c>
      <c r="O8228" s="161">
        <f t="shared" si="1281"/>
        <v>5000000</v>
      </c>
      <c r="P8228" s="162">
        <f t="shared" si="1282"/>
        <v>184.66486728966478</v>
      </c>
      <c r="Q8228" s="162">
        <f t="shared" si="1283"/>
        <v>157.63184392534424</v>
      </c>
      <c r="R8228" s="163">
        <f t="shared" si="1284"/>
        <v>1</v>
      </c>
      <c r="S8228" s="161">
        <f t="shared" si="1285"/>
        <v>6000000</v>
      </c>
      <c r="T8228" s="162">
        <f t="shared" si="1286"/>
        <v>191.55495576322159</v>
      </c>
      <c r="U8228" s="162">
        <f t="shared" si="1287"/>
        <v>136.31592196267212</v>
      </c>
      <c r="V8228" s="163">
        <f t="shared" si="1288"/>
        <v>1</v>
      </c>
      <c r="W8228" s="164">
        <f t="shared" si="1289"/>
        <v>85165116.821602702</v>
      </c>
      <c r="X8228" s="164">
        <f t="shared" si="1290"/>
        <v>181434202.8032968</v>
      </c>
    </row>
    <row r="8229" spans="10:24" x14ac:dyDescent="0.25">
      <c r="J8229">
        <v>8226</v>
      </c>
      <c r="K8229" s="43">
        <v>0.3362169443338382</v>
      </c>
      <c r="L8229">
        <v>4.1328000860948566E-2</v>
      </c>
      <c r="M8229">
        <v>0.26070760463204756</v>
      </c>
      <c r="N8229" s="44">
        <v>0.85838738765994693</v>
      </c>
      <c r="O8229" s="161">
        <f t="shared" si="1281"/>
        <v>5000000</v>
      </c>
      <c r="P8229" s="162">
        <f t="shared" si="1282"/>
        <v>153.96781532003172</v>
      </c>
      <c r="Q8229" s="162">
        <f t="shared" si="1283"/>
        <v>122.17669145666828</v>
      </c>
      <c r="R8229" s="163">
        <f t="shared" si="1284"/>
        <v>1</v>
      </c>
      <c r="S8229" s="161">
        <f t="shared" si="1285"/>
        <v>6000000</v>
      </c>
      <c r="T8229" s="162">
        <f t="shared" si="1286"/>
        <v>181.32260510667723</v>
      </c>
      <c r="U8229" s="162">
        <f t="shared" si="1287"/>
        <v>118.58834572833413</v>
      </c>
      <c r="V8229" s="163">
        <f t="shared" si="1288"/>
        <v>1</v>
      </c>
      <c r="W8229" s="164">
        <f t="shared" si="1289"/>
        <v>108955619.31681719</v>
      </c>
      <c r="X8229" s="164">
        <f t="shared" si="1290"/>
        <v>226405556.27005857</v>
      </c>
    </row>
    <row r="8230" spans="10:24" x14ac:dyDescent="0.25">
      <c r="J8230">
        <v>8227</v>
      </c>
      <c r="K8230" s="43">
        <v>0.52706935427509027</v>
      </c>
      <c r="L8230">
        <v>0.58662075818215598</v>
      </c>
      <c r="M8230">
        <v>0.18666319866058811</v>
      </c>
      <c r="N8230" s="44">
        <v>0.79978977513798266</v>
      </c>
      <c r="O8230" s="161">
        <f t="shared" si="1281"/>
        <v>5000000</v>
      </c>
      <c r="P8230" s="162">
        <f t="shared" si="1282"/>
        <v>183.28291199207376</v>
      </c>
      <c r="Q8230" s="162">
        <f t="shared" si="1283"/>
        <v>117.19480385010711</v>
      </c>
      <c r="R8230" s="163">
        <f t="shared" si="1284"/>
        <v>1</v>
      </c>
      <c r="S8230" s="161">
        <f t="shared" si="1285"/>
        <v>6000000</v>
      </c>
      <c r="T8230" s="162">
        <f t="shared" si="1286"/>
        <v>191.09430399735791</v>
      </c>
      <c r="U8230" s="162">
        <f t="shared" si="1287"/>
        <v>116.09740192505356</v>
      </c>
      <c r="V8230" s="163">
        <f t="shared" si="1288"/>
        <v>1</v>
      </c>
      <c r="W8230" s="164">
        <f t="shared" si="1289"/>
        <v>280440540.70983326</v>
      </c>
      <c r="X8230" s="164">
        <f t="shared" si="1290"/>
        <v>299981412.43382609</v>
      </c>
    </row>
    <row r="8231" spans="10:24" x14ac:dyDescent="0.25">
      <c r="J8231">
        <v>8228</v>
      </c>
      <c r="K8231" s="43">
        <v>0.76153006042233506</v>
      </c>
      <c r="L8231">
        <v>0.39752484548479228</v>
      </c>
      <c r="M8231">
        <v>0.50079677231968733</v>
      </c>
      <c r="N8231" s="44">
        <v>0.22481140207619432</v>
      </c>
      <c r="O8231" s="161">
        <f t="shared" si="1281"/>
        <v>7000000</v>
      </c>
      <c r="P8231" s="162">
        <f t="shared" si="1282"/>
        <v>176.10361523657701</v>
      </c>
      <c r="Q8231" s="162">
        <f t="shared" si="1283"/>
        <v>135.03994426705478</v>
      </c>
      <c r="R8231" s="163">
        <f t="shared" si="1284"/>
        <v>1</v>
      </c>
      <c r="S8231" s="161">
        <f t="shared" si="1285"/>
        <v>7000000</v>
      </c>
      <c r="T8231" s="162">
        <f t="shared" si="1286"/>
        <v>188.701205078859</v>
      </c>
      <c r="U8231" s="162">
        <f t="shared" si="1287"/>
        <v>125.01997213352739</v>
      </c>
      <c r="V8231" s="163">
        <f t="shared" si="1288"/>
        <v>1</v>
      </c>
      <c r="W8231" s="164">
        <f t="shared" si="1289"/>
        <v>237445696.78665566</v>
      </c>
      <c r="X8231" s="164">
        <f t="shared" si="1290"/>
        <v>295768630.61732131</v>
      </c>
    </row>
    <row r="8232" spans="10:24" x14ac:dyDescent="0.25">
      <c r="J8232">
        <v>8229</v>
      </c>
      <c r="K8232" s="43">
        <v>0.45942808330436302</v>
      </c>
      <c r="L8232">
        <v>0.38399321005967957</v>
      </c>
      <c r="M8232">
        <v>0.33488017485964561</v>
      </c>
      <c r="N8232" s="44">
        <v>0.7629418661421784</v>
      </c>
      <c r="O8232" s="161">
        <f t="shared" si="1281"/>
        <v>5000000</v>
      </c>
      <c r="P8232" s="162">
        <f t="shared" si="1282"/>
        <v>175.57485352487188</v>
      </c>
      <c r="Q8232" s="162">
        <f t="shared" si="1283"/>
        <v>126.47046125466576</v>
      </c>
      <c r="R8232" s="163">
        <f t="shared" si="1284"/>
        <v>1</v>
      </c>
      <c r="S8232" s="161">
        <f t="shared" si="1285"/>
        <v>6000000</v>
      </c>
      <c r="T8232" s="162">
        <f t="shared" si="1286"/>
        <v>188.52495117495729</v>
      </c>
      <c r="U8232" s="162">
        <f t="shared" si="1287"/>
        <v>120.73523062733288</v>
      </c>
      <c r="V8232" s="163">
        <f t="shared" si="1288"/>
        <v>1</v>
      </c>
      <c r="W8232" s="164">
        <f t="shared" si="1289"/>
        <v>195521961.35103059</v>
      </c>
      <c r="X8232" s="164">
        <f t="shared" si="1290"/>
        <v>256738323.28574646</v>
      </c>
    </row>
    <row r="8233" spans="10:24" x14ac:dyDescent="0.25">
      <c r="J8233">
        <v>8230</v>
      </c>
      <c r="K8233" s="43">
        <v>0.95840586311582543</v>
      </c>
      <c r="L8233">
        <v>0.30810603865019159</v>
      </c>
      <c r="M8233">
        <v>0.21525678585771724</v>
      </c>
      <c r="N8233" s="44">
        <v>0.75642233707450757</v>
      </c>
      <c r="O8233" s="161">
        <f t="shared" si="1281"/>
        <v>9000000</v>
      </c>
      <c r="P8233" s="162">
        <f t="shared" si="1282"/>
        <v>172.48160998458988</v>
      </c>
      <c r="Q8233" s="162">
        <f t="shared" si="1283"/>
        <v>119.23373747926179</v>
      </c>
      <c r="R8233" s="163">
        <f t="shared" si="1284"/>
        <v>1</v>
      </c>
      <c r="S8233" s="161">
        <f t="shared" si="1285"/>
        <v>9000000</v>
      </c>
      <c r="T8233" s="162">
        <f t="shared" si="1286"/>
        <v>187.4938699948633</v>
      </c>
      <c r="U8233" s="162">
        <f t="shared" si="1287"/>
        <v>117.1168687396309</v>
      </c>
      <c r="V8233" s="163">
        <f t="shared" si="1288"/>
        <v>1</v>
      </c>
      <c r="W8233" s="164">
        <f t="shared" si="1289"/>
        <v>429230852.54795283</v>
      </c>
      <c r="X8233" s="164">
        <f t="shared" si="1290"/>
        <v>483393011.2970916</v>
      </c>
    </row>
    <row r="8234" spans="10:24" x14ac:dyDescent="0.25">
      <c r="J8234">
        <v>8231</v>
      </c>
      <c r="K8234" s="43">
        <v>0.79205826580009242</v>
      </c>
      <c r="L8234">
        <v>0.87940885233147459</v>
      </c>
      <c r="M8234">
        <v>0.28193158949175245</v>
      </c>
      <c r="N8234" s="44">
        <v>0.49737825830798299</v>
      </c>
      <c r="O8234" s="161">
        <f t="shared" si="1281"/>
        <v>7000000</v>
      </c>
      <c r="P8234" s="162">
        <f t="shared" si="1282"/>
        <v>197.58055149409503</v>
      </c>
      <c r="Q8234" s="162">
        <f t="shared" si="1283"/>
        <v>123.45774165819905</v>
      </c>
      <c r="R8234" s="163">
        <f t="shared" si="1284"/>
        <v>1</v>
      </c>
      <c r="S8234" s="161">
        <f t="shared" si="1285"/>
        <v>7000000</v>
      </c>
      <c r="T8234" s="162">
        <f t="shared" si="1286"/>
        <v>195.86018383136502</v>
      </c>
      <c r="U8234" s="162">
        <f t="shared" si="1287"/>
        <v>119.22887082909952</v>
      </c>
      <c r="V8234" s="163">
        <f t="shared" si="1288"/>
        <v>1</v>
      </c>
      <c r="W8234" s="164">
        <f t="shared" si="1289"/>
        <v>468859668.85127187</v>
      </c>
      <c r="X8234" s="164">
        <f t="shared" si="1290"/>
        <v>386419191.01585853</v>
      </c>
    </row>
    <row r="8235" spans="10:24" x14ac:dyDescent="0.25">
      <c r="J8235">
        <v>8232</v>
      </c>
      <c r="K8235" s="43">
        <v>0.22284848287090475</v>
      </c>
      <c r="L8235">
        <v>0.55862420007631597</v>
      </c>
      <c r="M8235">
        <v>0.1335479065591384</v>
      </c>
      <c r="N8235" s="44">
        <v>0.28471513678777816</v>
      </c>
      <c r="O8235" s="161">
        <f t="shared" si="1281"/>
        <v>2000000</v>
      </c>
      <c r="P8235" s="162">
        <f t="shared" si="1282"/>
        <v>182.21222974226899</v>
      </c>
      <c r="Q8235" s="162">
        <f t="shared" si="1283"/>
        <v>112.80449157134309</v>
      </c>
      <c r="R8235" s="163">
        <f t="shared" si="1284"/>
        <v>1</v>
      </c>
      <c r="S8235" s="161">
        <f t="shared" si="1285"/>
        <v>5000000</v>
      </c>
      <c r="T8235" s="162">
        <f t="shared" si="1286"/>
        <v>190.73740991408965</v>
      </c>
      <c r="U8235" s="162">
        <f t="shared" si="1287"/>
        <v>113.90224578567155</v>
      </c>
      <c r="V8235" s="163">
        <f t="shared" si="1288"/>
        <v>1</v>
      </c>
      <c r="W8235" s="164">
        <f t="shared" si="1289"/>
        <v>88815476.341851801</v>
      </c>
      <c r="X8235" s="164">
        <f t="shared" si="1290"/>
        <v>234175820.6420905</v>
      </c>
    </row>
    <row r="8236" spans="10:24" x14ac:dyDescent="0.25">
      <c r="J8236">
        <v>8233</v>
      </c>
      <c r="K8236" s="43">
        <v>0.80856890131194648</v>
      </c>
      <c r="L8236">
        <v>0.50077474056035542</v>
      </c>
      <c r="M8236">
        <v>0.35044461208128141</v>
      </c>
      <c r="N8236" s="44">
        <v>0.92536725667980002</v>
      </c>
      <c r="O8236" s="161">
        <f t="shared" si="1281"/>
        <v>7000000</v>
      </c>
      <c r="P8236" s="162">
        <f t="shared" si="1282"/>
        <v>180.02912981722096</v>
      </c>
      <c r="Q8236" s="162">
        <f t="shared" si="1283"/>
        <v>127.31759232372558</v>
      </c>
      <c r="R8236" s="163">
        <f t="shared" si="1284"/>
        <v>1</v>
      </c>
      <c r="S8236" s="161">
        <f t="shared" si="1285"/>
        <v>7000000</v>
      </c>
      <c r="T8236" s="162">
        <f t="shared" si="1286"/>
        <v>190.00970993907364</v>
      </c>
      <c r="U8236" s="162">
        <f t="shared" si="1287"/>
        <v>121.1587961618628</v>
      </c>
      <c r="V8236" s="163">
        <f t="shared" si="1288"/>
        <v>1</v>
      </c>
      <c r="W8236" s="164">
        <f t="shared" si="1289"/>
        <v>318980762.45446771</v>
      </c>
      <c r="X8236" s="164">
        <f t="shared" si="1290"/>
        <v>331956396.44047594</v>
      </c>
    </row>
    <row r="8237" spans="10:24" x14ac:dyDescent="0.25">
      <c r="J8237">
        <v>8234</v>
      </c>
      <c r="K8237" s="43">
        <v>0.42477746818599316</v>
      </c>
      <c r="L8237">
        <v>0.54228242324496767</v>
      </c>
      <c r="M8237">
        <v>0.56663983726812728</v>
      </c>
      <c r="N8237" s="44">
        <v>0.86450530271818893</v>
      </c>
      <c r="O8237" s="161">
        <f t="shared" si="1281"/>
        <v>5000000</v>
      </c>
      <c r="P8237" s="162">
        <f t="shared" si="1282"/>
        <v>181.59278291052874</v>
      </c>
      <c r="Q8237" s="162">
        <f t="shared" si="1283"/>
        <v>138.35651598569839</v>
      </c>
      <c r="R8237" s="163">
        <f t="shared" si="1284"/>
        <v>1</v>
      </c>
      <c r="S8237" s="161">
        <f t="shared" si="1285"/>
        <v>6000000</v>
      </c>
      <c r="T8237" s="162">
        <f t="shared" si="1286"/>
        <v>190.5309276368429</v>
      </c>
      <c r="U8237" s="162">
        <f t="shared" si="1287"/>
        <v>126.6782579928492</v>
      </c>
      <c r="V8237" s="163">
        <f t="shared" si="1288"/>
        <v>1</v>
      </c>
      <c r="W8237" s="164">
        <f t="shared" si="1289"/>
        <v>166181334.62415174</v>
      </c>
      <c r="X8237" s="164">
        <f t="shared" si="1290"/>
        <v>233116017.86396223</v>
      </c>
    </row>
    <row r="8238" spans="10:24" x14ac:dyDescent="0.25">
      <c r="J8238">
        <v>8235</v>
      </c>
      <c r="K8238" s="43">
        <v>0.73275132186608249</v>
      </c>
      <c r="L8238">
        <v>0.32860184209884391</v>
      </c>
      <c r="M8238">
        <v>0.38371028506709481</v>
      </c>
      <c r="N8238" s="44">
        <v>0.87271904729751271</v>
      </c>
      <c r="O8238" s="161">
        <f t="shared" si="1281"/>
        <v>6000000</v>
      </c>
      <c r="P8238" s="162">
        <f t="shared" si="1282"/>
        <v>173.3433422087233</v>
      </c>
      <c r="Q8238" s="162">
        <f t="shared" si="1283"/>
        <v>129.08498848630089</v>
      </c>
      <c r="R8238" s="163">
        <f t="shared" si="1284"/>
        <v>1</v>
      </c>
      <c r="S8238" s="161">
        <f t="shared" si="1285"/>
        <v>7000000</v>
      </c>
      <c r="T8238" s="162">
        <f t="shared" si="1286"/>
        <v>187.78111406957444</v>
      </c>
      <c r="U8238" s="162">
        <f t="shared" si="1287"/>
        <v>122.04249424315044</v>
      </c>
      <c r="V8238" s="163">
        <f t="shared" si="1288"/>
        <v>1</v>
      </c>
      <c r="W8238" s="164">
        <f t="shared" si="1289"/>
        <v>215550122.33453447</v>
      </c>
      <c r="X8238" s="164">
        <f t="shared" si="1290"/>
        <v>310170338.78496802</v>
      </c>
    </row>
    <row r="8239" spans="10:24" x14ac:dyDescent="0.25">
      <c r="J8239">
        <v>8236</v>
      </c>
      <c r="K8239" s="43">
        <v>0.80400524922701189</v>
      </c>
      <c r="L8239">
        <v>7.6856116788883155E-2</v>
      </c>
      <c r="M8239">
        <v>0.33390166525364584</v>
      </c>
      <c r="N8239" s="44">
        <v>0.44178171985084247</v>
      </c>
      <c r="O8239" s="161">
        <f t="shared" si="1281"/>
        <v>7000000</v>
      </c>
      <c r="P8239" s="162">
        <f t="shared" si="1282"/>
        <v>158.60188461865349</v>
      </c>
      <c r="Q8239" s="162">
        <f t="shared" si="1283"/>
        <v>126.41670490917691</v>
      </c>
      <c r="R8239" s="163">
        <f t="shared" si="1284"/>
        <v>1</v>
      </c>
      <c r="S8239" s="161">
        <f t="shared" si="1285"/>
        <v>7000000</v>
      </c>
      <c r="T8239" s="162">
        <f t="shared" si="1286"/>
        <v>182.86729487288449</v>
      </c>
      <c r="U8239" s="162">
        <f t="shared" si="1287"/>
        <v>120.70835245458846</v>
      </c>
      <c r="V8239" s="163">
        <f t="shared" si="1288"/>
        <v>1</v>
      </c>
      <c r="W8239" s="164">
        <f t="shared" si="1289"/>
        <v>175296257.96633601</v>
      </c>
      <c r="X8239" s="164">
        <f t="shared" si="1290"/>
        <v>285112596.92807215</v>
      </c>
    </row>
    <row r="8240" spans="10:24" x14ac:dyDescent="0.25">
      <c r="J8240">
        <v>8237</v>
      </c>
      <c r="K8240" s="43">
        <v>0.50612709879408002</v>
      </c>
      <c r="L8240">
        <v>0.17112220253185195</v>
      </c>
      <c r="M8240">
        <v>0.18820602819020604</v>
      </c>
      <c r="N8240" s="44">
        <v>0.72784669677696423</v>
      </c>
      <c r="O8240" s="161">
        <f t="shared" si="1281"/>
        <v>5000000</v>
      </c>
      <c r="P8240" s="162">
        <f t="shared" si="1282"/>
        <v>165.75390075028531</v>
      </c>
      <c r="Q8240" s="162">
        <f t="shared" si="1283"/>
        <v>117.30946972870278</v>
      </c>
      <c r="R8240" s="163">
        <f t="shared" si="1284"/>
        <v>1</v>
      </c>
      <c r="S8240" s="161">
        <f t="shared" si="1285"/>
        <v>6000000</v>
      </c>
      <c r="T8240" s="162">
        <f t="shared" si="1286"/>
        <v>185.25130025009511</v>
      </c>
      <c r="U8240" s="162">
        <f t="shared" si="1287"/>
        <v>116.15473486435138</v>
      </c>
      <c r="V8240" s="163">
        <f t="shared" si="1288"/>
        <v>1</v>
      </c>
      <c r="W8240" s="164">
        <f t="shared" si="1289"/>
        <v>192222155.10791266</v>
      </c>
      <c r="X8240" s="164">
        <f t="shared" si="1290"/>
        <v>264579392.31446236</v>
      </c>
    </row>
    <row r="8241" spans="10:24" x14ac:dyDescent="0.25">
      <c r="J8241">
        <v>8238</v>
      </c>
      <c r="K8241" s="43">
        <v>0.77302496908120666</v>
      </c>
      <c r="L8241">
        <v>0.84653515133595081</v>
      </c>
      <c r="M8241">
        <v>0.10581313064250597</v>
      </c>
      <c r="N8241" s="44">
        <v>0.33472066159326219</v>
      </c>
      <c r="O8241" s="161">
        <f t="shared" si="1281"/>
        <v>7000000</v>
      </c>
      <c r="P8241" s="162">
        <f t="shared" si="1282"/>
        <v>195.32528499453227</v>
      </c>
      <c r="Q8241" s="162">
        <f t="shared" si="1283"/>
        <v>110.01787753285825</v>
      </c>
      <c r="R8241" s="163">
        <f t="shared" si="1284"/>
        <v>1</v>
      </c>
      <c r="S8241" s="161">
        <f t="shared" si="1285"/>
        <v>7000000</v>
      </c>
      <c r="T8241" s="162">
        <f t="shared" si="1286"/>
        <v>195.10842833151077</v>
      </c>
      <c r="U8241" s="162">
        <f t="shared" si="1287"/>
        <v>112.50893876642913</v>
      </c>
      <c r="V8241" s="163">
        <f t="shared" si="1288"/>
        <v>1</v>
      </c>
      <c r="W8241" s="164">
        <f t="shared" si="1289"/>
        <v>547151852.23171818</v>
      </c>
      <c r="X8241" s="164">
        <f t="shared" si="1290"/>
        <v>428196426.95557153</v>
      </c>
    </row>
    <row r="8242" spans="10:24" x14ac:dyDescent="0.25">
      <c r="J8242">
        <v>8239</v>
      </c>
      <c r="K8242" s="43">
        <v>0.92558541014785478</v>
      </c>
      <c r="L8242">
        <v>0.24782303251612603</v>
      </c>
      <c r="M8242">
        <v>0.29640412022655116</v>
      </c>
      <c r="N8242" s="44">
        <v>0.28119376066760893</v>
      </c>
      <c r="O8242" s="161">
        <f t="shared" si="1281"/>
        <v>7000000</v>
      </c>
      <c r="P8242" s="162">
        <f t="shared" si="1282"/>
        <v>169.77965544975677</v>
      </c>
      <c r="Q8242" s="162">
        <f t="shared" si="1283"/>
        <v>124.30458063119032</v>
      </c>
      <c r="R8242" s="163">
        <f t="shared" si="1284"/>
        <v>1</v>
      </c>
      <c r="S8242" s="161">
        <f t="shared" si="1285"/>
        <v>9000000</v>
      </c>
      <c r="T8242" s="162">
        <f t="shared" si="1286"/>
        <v>186.59321848325226</v>
      </c>
      <c r="U8242" s="162">
        <f t="shared" si="1287"/>
        <v>119.65229031559515</v>
      </c>
      <c r="V8242" s="163">
        <f t="shared" si="1288"/>
        <v>1</v>
      </c>
      <c r="W8242" s="164">
        <f t="shared" si="1289"/>
        <v>268325523.72996521</v>
      </c>
      <c r="X8242" s="164">
        <f t="shared" si="1290"/>
        <v>452468353.50891399</v>
      </c>
    </row>
    <row r="8243" spans="10:24" x14ac:dyDescent="0.25">
      <c r="J8243">
        <v>8240</v>
      </c>
      <c r="K8243" s="43">
        <v>0.76304939989230947</v>
      </c>
      <c r="L8243">
        <v>0.87581637945752044</v>
      </c>
      <c r="M8243">
        <v>0.8175353385115065</v>
      </c>
      <c r="N8243" s="44">
        <v>0.51171188861754213</v>
      </c>
      <c r="O8243" s="161">
        <f t="shared" si="1281"/>
        <v>7000000</v>
      </c>
      <c r="P8243" s="162">
        <f t="shared" si="1282"/>
        <v>197.31486437305779</v>
      </c>
      <c r="Q8243" s="162">
        <f t="shared" si="1283"/>
        <v>153.12024672440958</v>
      </c>
      <c r="R8243" s="163">
        <f t="shared" si="1284"/>
        <v>1</v>
      </c>
      <c r="S8243" s="161">
        <f t="shared" si="1285"/>
        <v>7000000</v>
      </c>
      <c r="T8243" s="162">
        <f t="shared" si="1286"/>
        <v>195.77162145768594</v>
      </c>
      <c r="U8243" s="162">
        <f t="shared" si="1287"/>
        <v>134.06012336220479</v>
      </c>
      <c r="V8243" s="163">
        <f t="shared" si="1288"/>
        <v>1</v>
      </c>
      <c r="W8243" s="164">
        <f t="shared" si="1289"/>
        <v>259362323.54053742</v>
      </c>
      <c r="X8243" s="164">
        <f t="shared" si="1290"/>
        <v>281980486.66836804</v>
      </c>
    </row>
    <row r="8244" spans="10:24" x14ac:dyDescent="0.25">
      <c r="J8244">
        <v>8241</v>
      </c>
      <c r="K8244" s="43">
        <v>0.81927610523997629</v>
      </c>
      <c r="L8244">
        <v>6.446339001583723E-2</v>
      </c>
      <c r="M8244">
        <v>0.65373548131520376</v>
      </c>
      <c r="N8244" s="44">
        <v>0.44094284379053028</v>
      </c>
      <c r="O8244" s="161">
        <f t="shared" si="1281"/>
        <v>7000000</v>
      </c>
      <c r="P8244" s="162">
        <f t="shared" si="1282"/>
        <v>157.22478517339999</v>
      </c>
      <c r="Q8244" s="162">
        <f t="shared" si="1283"/>
        <v>142.90850608644683</v>
      </c>
      <c r="R8244" s="163">
        <f t="shared" si="1284"/>
        <v>1</v>
      </c>
      <c r="S8244" s="161">
        <f t="shared" si="1285"/>
        <v>7000000</v>
      </c>
      <c r="T8244" s="162">
        <f t="shared" si="1286"/>
        <v>182.40826172446666</v>
      </c>
      <c r="U8244" s="162">
        <f t="shared" si="1287"/>
        <v>128.95425304322342</v>
      </c>
      <c r="V8244" s="163">
        <f t="shared" si="1288"/>
        <v>1</v>
      </c>
      <c r="W8244" s="164">
        <f t="shared" si="1289"/>
        <v>50213953.608672112</v>
      </c>
      <c r="X8244" s="164">
        <f t="shared" si="1290"/>
        <v>224178060.76870269</v>
      </c>
    </row>
    <row r="8245" spans="10:24" x14ac:dyDescent="0.25">
      <c r="J8245">
        <v>8242</v>
      </c>
      <c r="K8245" s="43">
        <v>0.91470735875669817</v>
      </c>
      <c r="L8245">
        <v>0.5230675457632562</v>
      </c>
      <c r="M8245">
        <v>0.55880036696205149</v>
      </c>
      <c r="N8245" s="44">
        <v>0.33382275552902496</v>
      </c>
      <c r="O8245" s="161">
        <f t="shared" si="1281"/>
        <v>7000000</v>
      </c>
      <c r="P8245" s="162">
        <f t="shared" si="1282"/>
        <v>180.86781029977917</v>
      </c>
      <c r="Q8245" s="162">
        <f t="shared" si="1283"/>
        <v>137.95856822154605</v>
      </c>
      <c r="R8245" s="163">
        <f t="shared" si="1284"/>
        <v>1</v>
      </c>
      <c r="S8245" s="161">
        <f t="shared" si="1285"/>
        <v>9000000</v>
      </c>
      <c r="T8245" s="162">
        <f t="shared" si="1286"/>
        <v>190.2892700999264</v>
      </c>
      <c r="U8245" s="162">
        <f t="shared" si="1287"/>
        <v>126.47928411077302</v>
      </c>
      <c r="V8245" s="163">
        <f t="shared" si="1288"/>
        <v>1</v>
      </c>
      <c r="W8245" s="164">
        <f t="shared" si="1289"/>
        <v>250364694.54763186</v>
      </c>
      <c r="X8245" s="164">
        <f t="shared" si="1290"/>
        <v>424289873.90238035</v>
      </c>
    </row>
    <row r="8246" spans="10:24" x14ac:dyDescent="0.25">
      <c r="J8246">
        <v>8243</v>
      </c>
      <c r="K8246" s="43">
        <v>0.50389601265215922</v>
      </c>
      <c r="L8246">
        <v>0.68509396544849599</v>
      </c>
      <c r="M8246">
        <v>0.75069411035045253</v>
      </c>
      <c r="N8246" s="44">
        <v>0.78184609330065002</v>
      </c>
      <c r="O8246" s="161">
        <f t="shared" si="1281"/>
        <v>5000000</v>
      </c>
      <c r="P8246" s="162">
        <f t="shared" si="1282"/>
        <v>187.22987071407903</v>
      </c>
      <c r="Q8246" s="162">
        <f t="shared" si="1283"/>
        <v>148.53351268306133</v>
      </c>
      <c r="R8246" s="163">
        <f t="shared" si="1284"/>
        <v>1</v>
      </c>
      <c r="S8246" s="161">
        <f t="shared" si="1285"/>
        <v>6000000</v>
      </c>
      <c r="T8246" s="162">
        <f t="shared" si="1286"/>
        <v>192.40995690469302</v>
      </c>
      <c r="U8246" s="162">
        <f t="shared" si="1287"/>
        <v>131.76675634153068</v>
      </c>
      <c r="V8246" s="163">
        <f t="shared" si="1288"/>
        <v>1</v>
      </c>
      <c r="W8246" s="164">
        <f t="shared" si="1289"/>
        <v>143481790.15508848</v>
      </c>
      <c r="X8246" s="164">
        <f t="shared" si="1290"/>
        <v>213859203.37897402</v>
      </c>
    </row>
    <row r="8247" spans="10:24" x14ac:dyDescent="0.25">
      <c r="J8247">
        <v>8244</v>
      </c>
      <c r="K8247" s="43">
        <v>0.44278438600491232</v>
      </c>
      <c r="L8247">
        <v>0.44463882367260799</v>
      </c>
      <c r="M8247">
        <v>0.87865804817448057</v>
      </c>
      <c r="N8247" s="44">
        <v>0.13000367172098259</v>
      </c>
      <c r="O8247" s="161">
        <f t="shared" si="1281"/>
        <v>5000000</v>
      </c>
      <c r="P8247" s="162">
        <f t="shared" si="1282"/>
        <v>177.91172548730657</v>
      </c>
      <c r="Q8247" s="162">
        <f t="shared" si="1283"/>
        <v>158.36609283716831</v>
      </c>
      <c r="R8247" s="163">
        <f t="shared" si="1284"/>
        <v>1</v>
      </c>
      <c r="S8247" s="161">
        <f t="shared" si="1285"/>
        <v>6000000</v>
      </c>
      <c r="T8247" s="162">
        <f t="shared" si="1286"/>
        <v>189.30390849576887</v>
      </c>
      <c r="U8247" s="162">
        <f t="shared" si="1287"/>
        <v>136.68304641858415</v>
      </c>
      <c r="V8247" s="163">
        <f t="shared" si="1288"/>
        <v>0.9</v>
      </c>
      <c r="W8247" s="164">
        <f t="shared" si="1289"/>
        <v>47728163.250691295</v>
      </c>
      <c r="X8247" s="164">
        <f t="shared" si="1290"/>
        <v>134152655.21679741</v>
      </c>
    </row>
    <row r="8248" spans="10:24" x14ac:dyDescent="0.25">
      <c r="J8248">
        <v>8245</v>
      </c>
      <c r="K8248" s="43">
        <v>0.27636506061117605</v>
      </c>
      <c r="L8248">
        <v>0.59697807711563289</v>
      </c>
      <c r="M8248">
        <v>0.24520497440373135</v>
      </c>
      <c r="N8248" s="44">
        <v>0.42603704973125045</v>
      </c>
      <c r="O8248" s="161">
        <f t="shared" si="1281"/>
        <v>2000000</v>
      </c>
      <c r="P8248" s="162">
        <f t="shared" si="1282"/>
        <v>183.68299333265406</v>
      </c>
      <c r="Q8248" s="162">
        <f t="shared" si="1283"/>
        <v>121.20686113891176</v>
      </c>
      <c r="R8248" s="163">
        <f t="shared" si="1284"/>
        <v>1</v>
      </c>
      <c r="S8248" s="161">
        <f t="shared" si="1285"/>
        <v>5000000</v>
      </c>
      <c r="T8248" s="162">
        <f t="shared" si="1286"/>
        <v>191.22766444421802</v>
      </c>
      <c r="U8248" s="162">
        <f t="shared" si="1287"/>
        <v>118.10343056945588</v>
      </c>
      <c r="V8248" s="163">
        <f t="shared" si="1288"/>
        <v>1</v>
      </c>
      <c r="W8248" s="164">
        <f t="shared" si="1289"/>
        <v>74952264.38748461</v>
      </c>
      <c r="X8248" s="164">
        <f t="shared" si="1290"/>
        <v>215621169.37381071</v>
      </c>
    </row>
    <row r="8249" spans="10:24" x14ac:dyDescent="0.25">
      <c r="J8249">
        <v>8246</v>
      </c>
      <c r="K8249" s="43">
        <v>0.67345514124420303</v>
      </c>
      <c r="L8249">
        <v>0.67776162590353084</v>
      </c>
      <c r="M8249">
        <v>0.21554370467279416</v>
      </c>
      <c r="N8249" s="44">
        <v>0.49627821083663881</v>
      </c>
      <c r="O8249" s="161">
        <f t="shared" si="1281"/>
        <v>6000000</v>
      </c>
      <c r="P8249" s="162">
        <f t="shared" si="1282"/>
        <v>186.92172987983722</v>
      </c>
      <c r="Q8249" s="162">
        <f t="shared" si="1283"/>
        <v>119.25335547174565</v>
      </c>
      <c r="R8249" s="163">
        <f t="shared" si="1284"/>
        <v>1</v>
      </c>
      <c r="S8249" s="161">
        <f t="shared" si="1285"/>
        <v>7000000</v>
      </c>
      <c r="T8249" s="162">
        <f t="shared" si="1286"/>
        <v>192.30724329327907</v>
      </c>
      <c r="U8249" s="162">
        <f t="shared" si="1287"/>
        <v>117.12667773587282</v>
      </c>
      <c r="V8249" s="163">
        <f t="shared" si="1288"/>
        <v>1</v>
      </c>
      <c r="W8249" s="164">
        <f t="shared" si="1289"/>
        <v>356010246.44854939</v>
      </c>
      <c r="X8249" s="164">
        <f t="shared" si="1290"/>
        <v>376263958.90184379</v>
      </c>
    </row>
    <row r="8250" spans="10:24" x14ac:dyDescent="0.25">
      <c r="J8250">
        <v>8247</v>
      </c>
      <c r="K8250" s="43">
        <v>0.53249757895064709</v>
      </c>
      <c r="L8250">
        <v>0.15408859023251031</v>
      </c>
      <c r="M8250">
        <v>0.81621257581793205</v>
      </c>
      <c r="N8250" s="44">
        <v>0.48662586074151915</v>
      </c>
      <c r="O8250" s="161">
        <f t="shared" si="1281"/>
        <v>5000000</v>
      </c>
      <c r="P8250" s="162">
        <f t="shared" si="1282"/>
        <v>164.71418524793603</v>
      </c>
      <c r="Q8250" s="162">
        <f t="shared" si="1283"/>
        <v>153.02050674035561</v>
      </c>
      <c r="R8250" s="163">
        <f t="shared" si="1284"/>
        <v>1</v>
      </c>
      <c r="S8250" s="161">
        <f t="shared" si="1285"/>
        <v>6000000</v>
      </c>
      <c r="T8250" s="162">
        <f t="shared" si="1286"/>
        <v>184.90472841597867</v>
      </c>
      <c r="U8250" s="162">
        <f t="shared" si="1287"/>
        <v>134.01025337017782</v>
      </c>
      <c r="V8250" s="163">
        <f t="shared" si="1288"/>
        <v>1</v>
      </c>
      <c r="W8250" s="164">
        <f t="shared" si="1289"/>
        <v>8468392.5379020795</v>
      </c>
      <c r="X8250" s="164">
        <f t="shared" si="1290"/>
        <v>155366850.27480507</v>
      </c>
    </row>
    <row r="8251" spans="10:24" x14ac:dyDescent="0.25">
      <c r="J8251">
        <v>8248</v>
      </c>
      <c r="K8251" s="43">
        <v>0.92387827481224538</v>
      </c>
      <c r="L8251">
        <v>6.3069717208266041E-2</v>
      </c>
      <c r="M8251">
        <v>0.56487771805652576</v>
      </c>
      <c r="N8251" s="44">
        <v>0.11406791733596178</v>
      </c>
      <c r="O8251" s="161">
        <f t="shared" si="1281"/>
        <v>7000000</v>
      </c>
      <c r="P8251" s="162">
        <f t="shared" si="1282"/>
        <v>157.05743310956174</v>
      </c>
      <c r="Q8251" s="162">
        <f t="shared" si="1283"/>
        <v>138.2669569253778</v>
      </c>
      <c r="R8251" s="163">
        <f t="shared" si="1284"/>
        <v>1</v>
      </c>
      <c r="S8251" s="161">
        <f t="shared" si="1285"/>
        <v>9000000</v>
      </c>
      <c r="T8251" s="162">
        <f t="shared" si="1286"/>
        <v>182.35247770318725</v>
      </c>
      <c r="U8251" s="162">
        <f t="shared" si="1287"/>
        <v>126.6334784626889</v>
      </c>
      <c r="V8251" s="163">
        <f t="shared" si="1288"/>
        <v>0.9</v>
      </c>
      <c r="W8251" s="164">
        <f t="shared" si="1289"/>
        <v>81533333.289287612</v>
      </c>
      <c r="X8251" s="164">
        <f t="shared" si="1290"/>
        <v>301323893.84803665</v>
      </c>
    </row>
    <row r="8252" spans="10:24" x14ac:dyDescent="0.25">
      <c r="J8252">
        <v>8249</v>
      </c>
      <c r="K8252" s="43">
        <v>0.64296080466160699</v>
      </c>
      <c r="L8252">
        <v>8.3553599919051647E-2</v>
      </c>
      <c r="M8252">
        <v>0.71876887540413792</v>
      </c>
      <c r="N8252" s="44">
        <v>0.90486244960210693</v>
      </c>
      <c r="O8252" s="161">
        <f t="shared" si="1281"/>
        <v>6000000</v>
      </c>
      <c r="P8252" s="162">
        <f t="shared" si="1282"/>
        <v>159.27661742110462</v>
      </c>
      <c r="Q8252" s="162">
        <f t="shared" si="1283"/>
        <v>146.58376230446208</v>
      </c>
      <c r="R8252" s="163">
        <f t="shared" si="1284"/>
        <v>1</v>
      </c>
      <c r="S8252" s="161">
        <f t="shared" si="1285"/>
        <v>7000000</v>
      </c>
      <c r="T8252" s="162">
        <f t="shared" si="1286"/>
        <v>183.09220580703487</v>
      </c>
      <c r="U8252" s="162">
        <f t="shared" si="1287"/>
        <v>130.79188115223104</v>
      </c>
      <c r="V8252" s="163">
        <f t="shared" si="1288"/>
        <v>1</v>
      </c>
      <c r="W8252" s="164">
        <f t="shared" si="1289"/>
        <v>26157130.699855208</v>
      </c>
      <c r="X8252" s="164">
        <f t="shared" si="1290"/>
        <v>216102272.58362681</v>
      </c>
    </row>
    <row r="8253" spans="10:24" x14ac:dyDescent="0.25">
      <c r="J8253">
        <v>8250</v>
      </c>
      <c r="K8253" s="43">
        <v>0.13603608021129299</v>
      </c>
      <c r="L8253">
        <v>0.4091220821905327</v>
      </c>
      <c r="M8253">
        <v>0.2464214909517527</v>
      </c>
      <c r="N8253" s="44">
        <v>0.82038131840016393</v>
      </c>
      <c r="O8253" s="161">
        <f t="shared" si="1281"/>
        <v>2000000</v>
      </c>
      <c r="P8253" s="162">
        <f t="shared" si="1282"/>
        <v>176.55294169917372</v>
      </c>
      <c r="Q8253" s="162">
        <f t="shared" si="1283"/>
        <v>121.2841187783785</v>
      </c>
      <c r="R8253" s="163">
        <f t="shared" si="1284"/>
        <v>1</v>
      </c>
      <c r="S8253" s="161">
        <f t="shared" si="1285"/>
        <v>2000000</v>
      </c>
      <c r="T8253" s="162">
        <f t="shared" si="1286"/>
        <v>188.85098056639123</v>
      </c>
      <c r="U8253" s="162">
        <f t="shared" si="1287"/>
        <v>118.14205938918926</v>
      </c>
      <c r="V8253" s="163">
        <f t="shared" si="1288"/>
        <v>1</v>
      </c>
      <c r="W8253" s="164">
        <f t="shared" si="1289"/>
        <v>60537645.841590434</v>
      </c>
      <c r="X8253" s="164">
        <f t="shared" si="1290"/>
        <v>-8582157.6455960572</v>
      </c>
    </row>
    <row r="8254" spans="10:24" x14ac:dyDescent="0.25">
      <c r="J8254">
        <v>8251</v>
      </c>
      <c r="K8254" s="43">
        <v>0.59708791308998765</v>
      </c>
      <c r="L8254">
        <v>0.51731162005157616</v>
      </c>
      <c r="M8254">
        <v>0.53422791256571389</v>
      </c>
      <c r="N8254" s="44">
        <v>0.14824895796083037</v>
      </c>
      <c r="O8254" s="161">
        <f t="shared" si="1281"/>
        <v>6000000</v>
      </c>
      <c r="P8254" s="162">
        <f t="shared" si="1282"/>
        <v>180.65111135788996</v>
      </c>
      <c r="Q8254" s="162">
        <f t="shared" si="1283"/>
        <v>136.71804369210571</v>
      </c>
      <c r="R8254" s="163">
        <f t="shared" si="1284"/>
        <v>1</v>
      </c>
      <c r="S8254" s="161">
        <f t="shared" si="1285"/>
        <v>6000000</v>
      </c>
      <c r="T8254" s="162">
        <f t="shared" si="1286"/>
        <v>190.21703711929666</v>
      </c>
      <c r="U8254" s="162">
        <f t="shared" si="1287"/>
        <v>125.85902184605285</v>
      </c>
      <c r="V8254" s="163">
        <f t="shared" si="1288"/>
        <v>0.9</v>
      </c>
      <c r="W8254" s="164">
        <f t="shared" si="1289"/>
        <v>213598405.9947055</v>
      </c>
      <c r="X8254" s="164">
        <f t="shared" si="1290"/>
        <v>197533282.47551656</v>
      </c>
    </row>
    <row r="8255" spans="10:24" x14ac:dyDescent="0.25">
      <c r="J8255">
        <v>8252</v>
      </c>
      <c r="K8255" s="43">
        <v>0.46568050911755887</v>
      </c>
      <c r="L8255">
        <v>0.39758256051100627</v>
      </c>
      <c r="M8255">
        <v>0.80490608447471812</v>
      </c>
      <c r="N8255" s="44">
        <v>0.99496904199229064</v>
      </c>
      <c r="O8255" s="161">
        <f t="shared" si="1281"/>
        <v>5000000</v>
      </c>
      <c r="P8255" s="162">
        <f t="shared" si="1282"/>
        <v>176.10585970553564</v>
      </c>
      <c r="Q8255" s="162">
        <f t="shared" si="1283"/>
        <v>152.18553562466224</v>
      </c>
      <c r="R8255" s="163">
        <f t="shared" si="1284"/>
        <v>1</v>
      </c>
      <c r="S8255" s="161">
        <f t="shared" si="1285"/>
        <v>6000000</v>
      </c>
      <c r="T8255" s="162">
        <f t="shared" si="1286"/>
        <v>188.70195323517854</v>
      </c>
      <c r="U8255" s="162">
        <f t="shared" si="1287"/>
        <v>133.59276781233112</v>
      </c>
      <c r="V8255" s="163">
        <f t="shared" si="1288"/>
        <v>1</v>
      </c>
      <c r="W8255" s="164">
        <f t="shared" si="1289"/>
        <v>69601620.404367</v>
      </c>
      <c r="X8255" s="164">
        <f t="shared" si="1290"/>
        <v>180655112.53708452</v>
      </c>
    </row>
    <row r="8256" spans="10:24" x14ac:dyDescent="0.25">
      <c r="J8256">
        <v>8253</v>
      </c>
      <c r="K8256" s="43">
        <v>0.75991179216017679</v>
      </c>
      <c r="L8256">
        <v>0.12759188178201031</v>
      </c>
      <c r="M8256">
        <v>0.74330997453067038</v>
      </c>
      <c r="N8256" s="44">
        <v>0.22842061550651938</v>
      </c>
      <c r="O8256" s="161">
        <f t="shared" si="1281"/>
        <v>7000000</v>
      </c>
      <c r="P8256" s="162">
        <f t="shared" si="1282"/>
        <v>162.93227302330132</v>
      </c>
      <c r="Q8256" s="162">
        <f t="shared" si="1283"/>
        <v>148.07167392470149</v>
      </c>
      <c r="R8256" s="163">
        <f t="shared" si="1284"/>
        <v>1</v>
      </c>
      <c r="S8256" s="161">
        <f t="shared" si="1285"/>
        <v>7000000</v>
      </c>
      <c r="T8256" s="162">
        <f t="shared" si="1286"/>
        <v>184.31075767443377</v>
      </c>
      <c r="U8256" s="162">
        <f t="shared" si="1287"/>
        <v>131.53583696235074</v>
      </c>
      <c r="V8256" s="163">
        <f t="shared" si="1288"/>
        <v>1</v>
      </c>
      <c r="W8256" s="164">
        <f t="shared" si="1289"/>
        <v>54024193.690198839</v>
      </c>
      <c r="X8256" s="164">
        <f t="shared" si="1290"/>
        <v>219424444.98458123</v>
      </c>
    </row>
    <row r="8257" spans="10:24" x14ac:dyDescent="0.25">
      <c r="J8257">
        <v>8254</v>
      </c>
      <c r="K8257" s="43">
        <v>0.21836145305907795</v>
      </c>
      <c r="L8257">
        <v>0.30902804490393065</v>
      </c>
      <c r="M8257">
        <v>0.21278540812864666</v>
      </c>
      <c r="N8257" s="44">
        <v>0.74873783563217389</v>
      </c>
      <c r="O8257" s="161">
        <f t="shared" si="1281"/>
        <v>2000000</v>
      </c>
      <c r="P8257" s="162">
        <f t="shared" si="1282"/>
        <v>172.52089110452405</v>
      </c>
      <c r="Q8257" s="162">
        <f t="shared" si="1283"/>
        <v>119.06412468070732</v>
      </c>
      <c r="R8257" s="163">
        <f t="shared" si="1284"/>
        <v>1</v>
      </c>
      <c r="S8257" s="161">
        <f t="shared" si="1285"/>
        <v>5000000</v>
      </c>
      <c r="T8257" s="162">
        <f t="shared" si="1286"/>
        <v>187.50696370150803</v>
      </c>
      <c r="U8257" s="162">
        <f t="shared" si="1287"/>
        <v>117.03206234035366</v>
      </c>
      <c r="V8257" s="163">
        <f t="shared" si="1288"/>
        <v>1</v>
      </c>
      <c r="W8257" s="164">
        <f t="shared" si="1289"/>
        <v>56913532.847633466</v>
      </c>
      <c r="X8257" s="164">
        <f t="shared" si="1290"/>
        <v>202374506.80577183</v>
      </c>
    </row>
    <row r="8258" spans="10:24" x14ac:dyDescent="0.25">
      <c r="J8258">
        <v>8255</v>
      </c>
      <c r="K8258" s="43">
        <v>0.28613966976983707</v>
      </c>
      <c r="L8258">
        <v>8.9500556732654224E-2</v>
      </c>
      <c r="M8258">
        <v>0.71248263000580203</v>
      </c>
      <c r="N8258" s="44">
        <v>0.98354730915393651</v>
      </c>
      <c r="O8258" s="161">
        <f t="shared" si="1281"/>
        <v>2000000</v>
      </c>
      <c r="P8258" s="162">
        <f t="shared" si="1282"/>
        <v>159.84244553540023</v>
      </c>
      <c r="Q8258" s="162">
        <f t="shared" si="1283"/>
        <v>146.21304161948458</v>
      </c>
      <c r="R8258" s="163">
        <f t="shared" si="1284"/>
        <v>1</v>
      </c>
      <c r="S8258" s="161">
        <f t="shared" si="1285"/>
        <v>5000000</v>
      </c>
      <c r="T8258" s="162">
        <f t="shared" si="1286"/>
        <v>183.28081517846675</v>
      </c>
      <c r="U8258" s="162">
        <f t="shared" si="1287"/>
        <v>130.60652080974231</v>
      </c>
      <c r="V8258" s="163">
        <f t="shared" si="1288"/>
        <v>1</v>
      </c>
      <c r="W8258" s="164">
        <f t="shared" si="1289"/>
        <v>-22741192.168168709</v>
      </c>
      <c r="X8258" s="164">
        <f t="shared" si="1290"/>
        <v>113371471.84362224</v>
      </c>
    </row>
    <row r="8259" spans="10:24" x14ac:dyDescent="0.25">
      <c r="J8259">
        <v>8256</v>
      </c>
      <c r="K8259" s="43">
        <v>0.56003485748667592</v>
      </c>
      <c r="L8259">
        <v>0.24424824066429529</v>
      </c>
      <c r="M8259">
        <v>0.74538784000404146</v>
      </c>
      <c r="N8259" s="44">
        <v>0.20106305749246922</v>
      </c>
      <c r="O8259" s="161">
        <f t="shared" si="1281"/>
        <v>6000000</v>
      </c>
      <c r="P8259" s="162">
        <f t="shared" si="1282"/>
        <v>169.60946755310016</v>
      </c>
      <c r="Q8259" s="162">
        <f t="shared" si="1283"/>
        <v>148.20091969858322</v>
      </c>
      <c r="R8259" s="163">
        <f t="shared" si="1284"/>
        <v>1</v>
      </c>
      <c r="S8259" s="161">
        <f t="shared" si="1285"/>
        <v>6000000</v>
      </c>
      <c r="T8259" s="162">
        <f t="shared" si="1286"/>
        <v>186.53648918436673</v>
      </c>
      <c r="U8259" s="162">
        <f t="shared" si="1287"/>
        <v>131.60045984929161</v>
      </c>
      <c r="V8259" s="163">
        <f t="shared" si="1288"/>
        <v>1</v>
      </c>
      <c r="W8259" s="164">
        <f t="shared" si="1289"/>
        <v>78451287.12710163</v>
      </c>
      <c r="X8259" s="164">
        <f t="shared" si="1290"/>
        <v>179616176.01045072</v>
      </c>
    </row>
    <row r="8260" spans="10:24" x14ac:dyDescent="0.25">
      <c r="J8260">
        <v>8257</v>
      </c>
      <c r="K8260" s="43">
        <v>0.15393419043743195</v>
      </c>
      <c r="L8260">
        <v>4.0592598403705771E-2</v>
      </c>
      <c r="M8260">
        <v>0.66579595636439293</v>
      </c>
      <c r="N8260" s="44">
        <v>0.62137419153993945</v>
      </c>
      <c r="O8260" s="161">
        <f t="shared" si="1281"/>
        <v>2000000</v>
      </c>
      <c r="P8260" s="162">
        <f t="shared" si="1282"/>
        <v>153.84224549514673</v>
      </c>
      <c r="Q8260" s="162">
        <f t="shared" si="1283"/>
        <v>143.56667673787248</v>
      </c>
      <c r="R8260" s="163">
        <f t="shared" si="1284"/>
        <v>1</v>
      </c>
      <c r="S8260" s="161">
        <f t="shared" si="1285"/>
        <v>5000000</v>
      </c>
      <c r="T8260" s="162">
        <f t="shared" si="1286"/>
        <v>181.28074849838225</v>
      </c>
      <c r="U8260" s="162">
        <f t="shared" si="1287"/>
        <v>129.28333836893623</v>
      </c>
      <c r="V8260" s="163">
        <f t="shared" si="1288"/>
        <v>1</v>
      </c>
      <c r="W8260" s="164">
        <f t="shared" si="1289"/>
        <v>-29448862.485451512</v>
      </c>
      <c r="X8260" s="164">
        <f t="shared" si="1290"/>
        <v>109987050.64723012</v>
      </c>
    </row>
    <row r="8261" spans="10:24" x14ac:dyDescent="0.25">
      <c r="J8261">
        <v>8258</v>
      </c>
      <c r="K8261" s="43">
        <v>0.79591470141416321</v>
      </c>
      <c r="L8261">
        <v>0.88419733090949981</v>
      </c>
      <c r="M8261">
        <v>0.63141039805827937</v>
      </c>
      <c r="N8261" s="44">
        <v>0.40077725954754018</v>
      </c>
      <c r="O8261" s="161">
        <f t="shared" ref="O8261:O8324" si="1291">VLOOKUP(K8261,$E$5:$H$10,4)</f>
        <v>7000000</v>
      </c>
      <c r="P8261" s="162">
        <f t="shared" ref="P8261:P8324" si="1292">_xlfn.NORM.INV(L8261,$E$12,$E$13)</f>
        <v>197.94350684933752</v>
      </c>
      <c r="Q8261" s="162">
        <f t="shared" ref="Q8261:Q8324" si="1293">_xlfn.NORM.INV(M8261,$E$15,$E$16)</f>
        <v>141.71182286079431</v>
      </c>
      <c r="R8261" s="163">
        <f t="shared" ref="R8261:R8324" si="1294">VLOOKUP(N8261,$E$19:$H$21,4)</f>
        <v>1</v>
      </c>
      <c r="S8261" s="161">
        <f t="shared" ref="S8261:S8324" si="1295">VLOOKUP(K8261,$G$5:$H$10,2)</f>
        <v>7000000</v>
      </c>
      <c r="T8261" s="162">
        <f t="shared" ref="T8261:T8324" si="1296">_xlfn.NORM.INV(L8261,$G$12,$G$13)</f>
        <v>195.98116894977917</v>
      </c>
      <c r="U8261" s="162">
        <f t="shared" ref="U8261:U8324" si="1297">_xlfn.NORM.INV(M8261,$G$15,$G$16)</f>
        <v>128.35591143039716</v>
      </c>
      <c r="V8261" s="163">
        <f t="shared" ref="V8261:V8324" si="1298">VLOOKUP(N8261,$G$19:$H$21,2)</f>
        <v>1</v>
      </c>
      <c r="W8261" s="164">
        <f t="shared" ref="W8261:W8324" si="1299">O8261*(P8261-Q8261)*R8261-$D$23-$D$24</f>
        <v>343621787.91980249</v>
      </c>
      <c r="X8261" s="164">
        <f t="shared" ref="X8261:X8324" si="1300">S8261*(T8261-U8261)*V8261-$F$23-$F$24</f>
        <v>323376802.63567412</v>
      </c>
    </row>
    <row r="8262" spans="10:24" x14ac:dyDescent="0.25">
      <c r="J8262">
        <v>8259</v>
      </c>
      <c r="K8262" s="43">
        <v>0.37613275361196163</v>
      </c>
      <c r="L8262">
        <v>0.17619893823098409</v>
      </c>
      <c r="M8262">
        <v>0.46584416185079591</v>
      </c>
      <c r="N8262" s="44">
        <v>0.7333360224085127</v>
      </c>
      <c r="O8262" s="161">
        <f t="shared" si="1291"/>
        <v>5000000</v>
      </c>
      <c r="P8262" s="162">
        <f t="shared" si="1292"/>
        <v>166.05077616859862</v>
      </c>
      <c r="Q8262" s="162">
        <f t="shared" si="1293"/>
        <v>133.28558291121348</v>
      </c>
      <c r="R8262" s="163">
        <f t="shared" si="1294"/>
        <v>1</v>
      </c>
      <c r="S8262" s="161">
        <f t="shared" si="1295"/>
        <v>6000000</v>
      </c>
      <c r="T8262" s="162">
        <f t="shared" si="1296"/>
        <v>185.35025872286622</v>
      </c>
      <c r="U8262" s="162">
        <f t="shared" si="1297"/>
        <v>124.14279145560674</v>
      </c>
      <c r="V8262" s="163">
        <f t="shared" si="1298"/>
        <v>1</v>
      </c>
      <c r="W8262" s="164">
        <f t="shared" si="1299"/>
        <v>113825966.28692567</v>
      </c>
      <c r="X8262" s="164">
        <f t="shared" si="1300"/>
        <v>217244803.60355687</v>
      </c>
    </row>
    <row r="8263" spans="10:24" x14ac:dyDescent="0.25">
      <c r="J8263">
        <v>8260</v>
      </c>
      <c r="K8263" s="43">
        <v>0.1902399325836438</v>
      </c>
      <c r="L8263">
        <v>0.98386303644232587</v>
      </c>
      <c r="M8263">
        <v>0.73951792152237461</v>
      </c>
      <c r="N8263" s="44">
        <v>0.46869497473095612</v>
      </c>
      <c r="O8263" s="161">
        <f t="shared" si="1291"/>
        <v>2000000</v>
      </c>
      <c r="P8263" s="162">
        <f t="shared" si="1292"/>
        <v>212.11502063654922</v>
      </c>
      <c r="Q8263" s="162">
        <f t="shared" si="1293"/>
        <v>147.83719787337657</v>
      </c>
      <c r="R8263" s="163">
        <f t="shared" si="1294"/>
        <v>1</v>
      </c>
      <c r="S8263" s="161">
        <f t="shared" si="1295"/>
        <v>5000000</v>
      </c>
      <c r="T8263" s="162">
        <f t="shared" si="1296"/>
        <v>200.70500687884973</v>
      </c>
      <c r="U8263" s="162">
        <f t="shared" si="1297"/>
        <v>131.41859893668828</v>
      </c>
      <c r="V8263" s="163">
        <f t="shared" si="1298"/>
        <v>1</v>
      </c>
      <c r="W8263" s="164">
        <f t="shared" si="1299"/>
        <v>78555645.526345298</v>
      </c>
      <c r="X8263" s="164">
        <f t="shared" si="1300"/>
        <v>196432039.7108072</v>
      </c>
    </row>
    <row r="8264" spans="10:24" x14ac:dyDescent="0.25">
      <c r="J8264">
        <v>8261</v>
      </c>
      <c r="K8264" s="43">
        <v>0.81800644021748226</v>
      </c>
      <c r="L8264">
        <v>0.30027215139420838</v>
      </c>
      <c r="M8264">
        <v>0.87485456399180983</v>
      </c>
      <c r="N8264" s="44">
        <v>0.63658498736787339</v>
      </c>
      <c r="O8264" s="161">
        <f t="shared" si="1291"/>
        <v>7000000</v>
      </c>
      <c r="P8264" s="162">
        <f t="shared" si="1292"/>
        <v>172.14573093589462</v>
      </c>
      <c r="Q8264" s="162">
        <f t="shared" si="1293"/>
        <v>157.99286329763402</v>
      </c>
      <c r="R8264" s="163">
        <f t="shared" si="1294"/>
        <v>1</v>
      </c>
      <c r="S8264" s="161">
        <f t="shared" si="1295"/>
        <v>7000000</v>
      </c>
      <c r="T8264" s="162">
        <f t="shared" si="1296"/>
        <v>187.38191031196487</v>
      </c>
      <c r="U8264" s="162">
        <f t="shared" si="1297"/>
        <v>136.49643164881701</v>
      </c>
      <c r="V8264" s="163">
        <f t="shared" si="1298"/>
        <v>1</v>
      </c>
      <c r="W8264" s="164">
        <f t="shared" si="1299"/>
        <v>49070073.467824221</v>
      </c>
      <c r="X8264" s="164">
        <f t="shared" si="1300"/>
        <v>206198350.64203507</v>
      </c>
    </row>
    <row r="8265" spans="10:24" x14ac:dyDescent="0.25">
      <c r="J8265">
        <v>8262</v>
      </c>
      <c r="K8265" s="43">
        <v>0.80670864759293692</v>
      </c>
      <c r="L8265">
        <v>5.175299245973819E-2</v>
      </c>
      <c r="M8265">
        <v>0.29891477583217618</v>
      </c>
      <c r="N8265" s="44">
        <v>0.37904585996335582</v>
      </c>
      <c r="O8265" s="161">
        <f t="shared" si="1291"/>
        <v>7000000</v>
      </c>
      <c r="P8265" s="162">
        <f t="shared" si="1292"/>
        <v>155.57866282687473</v>
      </c>
      <c r="Q8265" s="162">
        <f t="shared" si="1293"/>
        <v>124.44951415729273</v>
      </c>
      <c r="R8265" s="163">
        <f t="shared" si="1294"/>
        <v>1</v>
      </c>
      <c r="S8265" s="161">
        <f t="shared" si="1295"/>
        <v>7000000</v>
      </c>
      <c r="T8265" s="162">
        <f t="shared" si="1296"/>
        <v>181.8595542756249</v>
      </c>
      <c r="U8265" s="162">
        <f t="shared" si="1297"/>
        <v>119.72475707864636</v>
      </c>
      <c r="V8265" s="163">
        <f t="shared" si="1298"/>
        <v>1</v>
      </c>
      <c r="W8265" s="164">
        <f t="shared" si="1299"/>
        <v>167904040.68707407</v>
      </c>
      <c r="X8265" s="164">
        <f t="shared" si="1300"/>
        <v>284943580.37884974</v>
      </c>
    </row>
    <row r="8266" spans="10:24" x14ac:dyDescent="0.25">
      <c r="J8266">
        <v>8263</v>
      </c>
      <c r="K8266" s="43">
        <v>0.51146518127611518</v>
      </c>
      <c r="L8266">
        <v>0.31265818181940441</v>
      </c>
      <c r="M8266">
        <v>0.40186278554459542</v>
      </c>
      <c r="N8266" s="44">
        <v>0.90036390288664314</v>
      </c>
      <c r="O8266" s="161">
        <f t="shared" si="1291"/>
        <v>5000000</v>
      </c>
      <c r="P8266" s="162">
        <f t="shared" si="1292"/>
        <v>172.67505526116221</v>
      </c>
      <c r="Q8266" s="162">
        <f t="shared" si="1293"/>
        <v>130.02943127344452</v>
      </c>
      <c r="R8266" s="163">
        <f t="shared" si="1294"/>
        <v>1</v>
      </c>
      <c r="S8266" s="161">
        <f t="shared" si="1295"/>
        <v>6000000</v>
      </c>
      <c r="T8266" s="162">
        <f t="shared" si="1296"/>
        <v>187.55835175372073</v>
      </c>
      <c r="U8266" s="162">
        <f t="shared" si="1297"/>
        <v>122.51471563672226</v>
      </c>
      <c r="V8266" s="163">
        <f t="shared" si="1298"/>
        <v>1</v>
      </c>
      <c r="W8266" s="164">
        <f t="shared" si="1299"/>
        <v>163228119.9385885</v>
      </c>
      <c r="X8266" s="164">
        <f t="shared" si="1300"/>
        <v>240261816.70199084</v>
      </c>
    </row>
    <row r="8267" spans="10:24" x14ac:dyDescent="0.25">
      <c r="J8267">
        <v>8264</v>
      </c>
      <c r="K8267" s="43">
        <v>5.5666846405470372E-2</v>
      </c>
      <c r="L8267">
        <v>4.3756433644580706E-2</v>
      </c>
      <c r="M8267">
        <v>0.37756708462231658</v>
      </c>
      <c r="N8267" s="44">
        <v>0.63778745955848115</v>
      </c>
      <c r="O8267" s="161">
        <f t="shared" si="1291"/>
        <v>2000000</v>
      </c>
      <c r="P8267" s="162">
        <f t="shared" si="1292"/>
        <v>154.3700125716606</v>
      </c>
      <c r="Q8267" s="162">
        <f t="shared" si="1293"/>
        <v>128.76246438403624</v>
      </c>
      <c r="R8267" s="163">
        <f t="shared" si="1294"/>
        <v>1</v>
      </c>
      <c r="S8267" s="161">
        <f t="shared" si="1295"/>
        <v>2000000</v>
      </c>
      <c r="T8267" s="162">
        <f t="shared" si="1296"/>
        <v>181.45667085722019</v>
      </c>
      <c r="U8267" s="162">
        <f t="shared" si="1297"/>
        <v>121.88123219201812</v>
      </c>
      <c r="V8267" s="163">
        <f t="shared" si="1298"/>
        <v>1</v>
      </c>
      <c r="W8267" s="164">
        <f t="shared" si="1299"/>
        <v>1215096.3752487227</v>
      </c>
      <c r="X8267" s="164">
        <f t="shared" si="1300"/>
        <v>-30849122.669595852</v>
      </c>
    </row>
    <row r="8268" spans="10:24" x14ac:dyDescent="0.25">
      <c r="J8268">
        <v>8265</v>
      </c>
      <c r="K8268" s="43">
        <v>0.5701938673907081</v>
      </c>
      <c r="L8268">
        <v>0.55735968018280624</v>
      </c>
      <c r="M8268">
        <v>0.74671981616613436</v>
      </c>
      <c r="N8268" s="44">
        <v>0.72241690367480615</v>
      </c>
      <c r="O8268" s="161">
        <f t="shared" si="1291"/>
        <v>6000000</v>
      </c>
      <c r="P8268" s="162">
        <f t="shared" si="1292"/>
        <v>182.16417589564779</v>
      </c>
      <c r="Q8268" s="162">
        <f t="shared" si="1293"/>
        <v>148.28406081168009</v>
      </c>
      <c r="R8268" s="163">
        <f t="shared" si="1294"/>
        <v>1</v>
      </c>
      <c r="S8268" s="161">
        <f t="shared" si="1295"/>
        <v>6000000</v>
      </c>
      <c r="T8268" s="162">
        <f t="shared" si="1296"/>
        <v>190.72139196521593</v>
      </c>
      <c r="U8268" s="162">
        <f t="shared" si="1297"/>
        <v>131.64203040584005</v>
      </c>
      <c r="V8268" s="163">
        <f t="shared" si="1298"/>
        <v>1</v>
      </c>
      <c r="W8268" s="164">
        <f t="shared" si="1299"/>
        <v>153280690.50380617</v>
      </c>
      <c r="X8268" s="164">
        <f t="shared" si="1300"/>
        <v>204476169.35625529</v>
      </c>
    </row>
    <row r="8269" spans="10:24" x14ac:dyDescent="0.25">
      <c r="J8269">
        <v>8266</v>
      </c>
      <c r="K8269" s="43">
        <v>0.10345532933608725</v>
      </c>
      <c r="L8269">
        <v>0.69324614180513744</v>
      </c>
      <c r="M8269">
        <v>0.17569111880276855</v>
      </c>
      <c r="N8269" s="44">
        <v>0.79514445723096283</v>
      </c>
      <c r="O8269" s="161">
        <f t="shared" si="1291"/>
        <v>2000000</v>
      </c>
      <c r="P8269" s="162">
        <f t="shared" si="1292"/>
        <v>187.57609175326482</v>
      </c>
      <c r="Q8269" s="162">
        <f t="shared" si="1293"/>
        <v>116.3617689811812</v>
      </c>
      <c r="R8269" s="163">
        <f t="shared" si="1294"/>
        <v>1</v>
      </c>
      <c r="S8269" s="161">
        <f t="shared" si="1295"/>
        <v>2000000</v>
      </c>
      <c r="T8269" s="162">
        <f t="shared" si="1296"/>
        <v>192.52536391775493</v>
      </c>
      <c r="U8269" s="162">
        <f t="shared" si="1297"/>
        <v>115.6808844905906</v>
      </c>
      <c r="V8269" s="163">
        <f t="shared" si="1298"/>
        <v>1</v>
      </c>
      <c r="W8269" s="164">
        <f t="shared" si="1299"/>
        <v>92428645.54416725</v>
      </c>
      <c r="X8269" s="164">
        <f t="shared" si="1300"/>
        <v>3688958.8543286622</v>
      </c>
    </row>
    <row r="8270" spans="10:24" x14ac:dyDescent="0.25">
      <c r="J8270">
        <v>8267</v>
      </c>
      <c r="K8270" s="43">
        <v>0.14005430265701613</v>
      </c>
      <c r="L8270">
        <v>0.9964071919094174</v>
      </c>
      <c r="M8270">
        <v>3.7213215996351634E-2</v>
      </c>
      <c r="N8270" s="44">
        <v>0.5838633424808265</v>
      </c>
      <c r="O8270" s="161">
        <f t="shared" si="1291"/>
        <v>2000000</v>
      </c>
      <c r="P8270" s="162">
        <f t="shared" si="1292"/>
        <v>220.32175866769788</v>
      </c>
      <c r="Q8270" s="162">
        <f t="shared" si="1293"/>
        <v>99.320340542485667</v>
      </c>
      <c r="R8270" s="163">
        <f t="shared" si="1294"/>
        <v>1</v>
      </c>
      <c r="S8270" s="161">
        <f t="shared" si="1295"/>
        <v>2000000</v>
      </c>
      <c r="T8270" s="162">
        <f t="shared" si="1296"/>
        <v>203.44058622256597</v>
      </c>
      <c r="U8270" s="162">
        <f t="shared" si="1297"/>
        <v>107.16017027124283</v>
      </c>
      <c r="V8270" s="163">
        <f t="shared" si="1298"/>
        <v>1</v>
      </c>
      <c r="W8270" s="164">
        <f t="shared" si="1299"/>
        <v>192002836.25042441</v>
      </c>
      <c r="X8270" s="164">
        <f t="shared" si="1300"/>
        <v>42560831.902646273</v>
      </c>
    </row>
    <row r="8271" spans="10:24" x14ac:dyDescent="0.25">
      <c r="J8271">
        <v>8268</v>
      </c>
      <c r="K8271" s="43">
        <v>0.89465460469370228</v>
      </c>
      <c r="L8271">
        <v>0.58322572388124172</v>
      </c>
      <c r="M8271">
        <v>0.90960810392002067</v>
      </c>
      <c r="N8271" s="44">
        <v>0.97171456621897867</v>
      </c>
      <c r="O8271" s="161">
        <f t="shared" si="1291"/>
        <v>7000000</v>
      </c>
      <c r="P8271" s="162">
        <f t="shared" si="1292"/>
        <v>183.15228940140574</v>
      </c>
      <c r="Q8271" s="162">
        <f t="shared" si="1293"/>
        <v>161.76691269502015</v>
      </c>
      <c r="R8271" s="163">
        <f t="shared" si="1294"/>
        <v>1</v>
      </c>
      <c r="S8271" s="161">
        <f t="shared" si="1295"/>
        <v>7000000</v>
      </c>
      <c r="T8271" s="162">
        <f t="shared" si="1296"/>
        <v>191.05076313380192</v>
      </c>
      <c r="U8271" s="162">
        <f t="shared" si="1297"/>
        <v>138.38345634751008</v>
      </c>
      <c r="V8271" s="163">
        <f t="shared" si="1298"/>
        <v>1</v>
      </c>
      <c r="W8271" s="164">
        <f t="shared" si="1299"/>
        <v>99697636.944699109</v>
      </c>
      <c r="X8271" s="164">
        <f t="shared" si="1300"/>
        <v>218671147.50404292</v>
      </c>
    </row>
    <row r="8272" spans="10:24" x14ac:dyDescent="0.25">
      <c r="J8272">
        <v>8269</v>
      </c>
      <c r="K8272" s="43">
        <v>0.5686557217125402</v>
      </c>
      <c r="L8272">
        <v>0.17444163990625405</v>
      </c>
      <c r="M8272">
        <v>0.13914744898375364</v>
      </c>
      <c r="N8272" s="44">
        <v>4.5201794144540952E-2</v>
      </c>
      <c r="O8272" s="161">
        <f t="shared" si="1291"/>
        <v>6000000</v>
      </c>
      <c r="P8272" s="162">
        <f t="shared" si="1292"/>
        <v>165.94863657973977</v>
      </c>
      <c r="Q8272" s="162">
        <f t="shared" si="1293"/>
        <v>113.31684666715529</v>
      </c>
      <c r="R8272" s="163">
        <f t="shared" si="1294"/>
        <v>1</v>
      </c>
      <c r="S8272" s="161">
        <f t="shared" si="1295"/>
        <v>6000000</v>
      </c>
      <c r="T8272" s="162">
        <f t="shared" si="1296"/>
        <v>185.3162121932466</v>
      </c>
      <c r="U8272" s="162">
        <f t="shared" si="1297"/>
        <v>114.15842333357764</v>
      </c>
      <c r="V8272" s="163">
        <f t="shared" si="1298"/>
        <v>0.9</v>
      </c>
      <c r="W8272" s="164">
        <f t="shared" si="1299"/>
        <v>265790739.4755069</v>
      </c>
      <c r="X8272" s="164">
        <f t="shared" si="1300"/>
        <v>234252059.84221232</v>
      </c>
    </row>
    <row r="8273" spans="10:24" x14ac:dyDescent="0.25">
      <c r="J8273">
        <v>8270</v>
      </c>
      <c r="K8273" s="43">
        <v>0.41276669068476091</v>
      </c>
      <c r="L8273">
        <v>0.90995390264882881</v>
      </c>
      <c r="M8273">
        <v>0.85945926442971021</v>
      </c>
      <c r="N8273" s="44">
        <v>0.53596326366357827</v>
      </c>
      <c r="O8273" s="161">
        <f t="shared" si="1291"/>
        <v>5000000</v>
      </c>
      <c r="P8273" s="162">
        <f t="shared" si="1292"/>
        <v>200.10706830938119</v>
      </c>
      <c r="Q8273" s="162">
        <f t="shared" si="1293"/>
        <v>156.55786172660936</v>
      </c>
      <c r="R8273" s="163">
        <f t="shared" si="1294"/>
        <v>1</v>
      </c>
      <c r="S8273" s="161">
        <f t="shared" si="1295"/>
        <v>6000000</v>
      </c>
      <c r="T8273" s="162">
        <f t="shared" si="1296"/>
        <v>196.70235610312707</v>
      </c>
      <c r="U8273" s="162">
        <f t="shared" si="1297"/>
        <v>135.77893086330468</v>
      </c>
      <c r="V8273" s="163">
        <f t="shared" si="1298"/>
        <v>1</v>
      </c>
      <c r="W8273" s="164">
        <f t="shared" si="1299"/>
        <v>167746032.91385916</v>
      </c>
      <c r="X8273" s="164">
        <f t="shared" si="1300"/>
        <v>215540551.43893439</v>
      </c>
    </row>
    <row r="8274" spans="10:24" x14ac:dyDescent="0.25">
      <c r="J8274">
        <v>8271</v>
      </c>
      <c r="K8274" s="43">
        <v>0.2975936772657769</v>
      </c>
      <c r="L8274">
        <v>0.13254099200932601</v>
      </c>
      <c r="M8274">
        <v>0.70696160452354939</v>
      </c>
      <c r="N8274" s="44">
        <v>0.10000324519025416</v>
      </c>
      <c r="O8274" s="161">
        <f t="shared" si="1291"/>
        <v>2000000</v>
      </c>
      <c r="P8274" s="162">
        <f t="shared" si="1292"/>
        <v>163.28310309885012</v>
      </c>
      <c r="Q8274" s="162">
        <f t="shared" si="1293"/>
        <v>145.890600551315</v>
      </c>
      <c r="R8274" s="163">
        <f t="shared" si="1294"/>
        <v>1</v>
      </c>
      <c r="S8274" s="161">
        <f t="shared" si="1295"/>
        <v>5000000</v>
      </c>
      <c r="T8274" s="162">
        <f t="shared" si="1296"/>
        <v>184.42770103295004</v>
      </c>
      <c r="U8274" s="162">
        <f t="shared" si="1297"/>
        <v>130.4453002756575</v>
      </c>
      <c r="V8274" s="163">
        <f t="shared" si="1298"/>
        <v>0.9</v>
      </c>
      <c r="W8274" s="164">
        <f t="shared" si="1299"/>
        <v>-15214994.904929765</v>
      </c>
      <c r="X8274" s="164">
        <f t="shared" si="1300"/>
        <v>92920803.40781641</v>
      </c>
    </row>
    <row r="8275" spans="10:24" x14ac:dyDescent="0.25">
      <c r="J8275">
        <v>8272</v>
      </c>
      <c r="K8275" s="43">
        <v>0.58321040816089875</v>
      </c>
      <c r="L8275">
        <v>0.39181789935920919</v>
      </c>
      <c r="M8275">
        <v>0.56979014374185499</v>
      </c>
      <c r="N8275" s="44">
        <v>0.62069679698957225</v>
      </c>
      <c r="O8275" s="161">
        <f t="shared" si="1291"/>
        <v>6000000</v>
      </c>
      <c r="P8275" s="162">
        <f t="shared" si="1292"/>
        <v>175.88123880058805</v>
      </c>
      <c r="Q8275" s="162">
        <f t="shared" si="1293"/>
        <v>138.51679824960343</v>
      </c>
      <c r="R8275" s="163">
        <f t="shared" si="1294"/>
        <v>1</v>
      </c>
      <c r="S8275" s="161">
        <f t="shared" si="1295"/>
        <v>6000000</v>
      </c>
      <c r="T8275" s="162">
        <f t="shared" si="1296"/>
        <v>188.62707960019603</v>
      </c>
      <c r="U8275" s="162">
        <f t="shared" si="1297"/>
        <v>126.75839912480171</v>
      </c>
      <c r="V8275" s="163">
        <f t="shared" si="1298"/>
        <v>1</v>
      </c>
      <c r="W8275" s="164">
        <f t="shared" si="1299"/>
        <v>174186643.30590776</v>
      </c>
      <c r="X8275" s="164">
        <f t="shared" si="1300"/>
        <v>221212082.85236591</v>
      </c>
    </row>
    <row r="8276" spans="10:24" x14ac:dyDescent="0.25">
      <c r="J8276">
        <v>8273</v>
      </c>
      <c r="K8276" s="43">
        <v>0.23792092096395601</v>
      </c>
      <c r="L8276">
        <v>0.63976115247537058</v>
      </c>
      <c r="M8276">
        <v>4.1957074375881254E-3</v>
      </c>
      <c r="N8276" s="44">
        <v>0.82152661702012175</v>
      </c>
      <c r="O8276" s="161">
        <f t="shared" si="1291"/>
        <v>2000000</v>
      </c>
      <c r="P8276" s="162">
        <f t="shared" si="1292"/>
        <v>185.36730656073411</v>
      </c>
      <c r="Q8276" s="162">
        <f t="shared" si="1293"/>
        <v>82.281975042255169</v>
      </c>
      <c r="R8276" s="163">
        <f t="shared" si="1294"/>
        <v>1</v>
      </c>
      <c r="S8276" s="161">
        <f t="shared" si="1295"/>
        <v>5000000</v>
      </c>
      <c r="T8276" s="162">
        <f t="shared" si="1296"/>
        <v>191.78910218691138</v>
      </c>
      <c r="U8276" s="162">
        <f t="shared" si="1297"/>
        <v>98.640987521127585</v>
      </c>
      <c r="V8276" s="163">
        <f t="shared" si="1298"/>
        <v>1</v>
      </c>
      <c r="W8276" s="164">
        <f t="shared" si="1299"/>
        <v>156170663.03695789</v>
      </c>
      <c r="X8276" s="164">
        <f t="shared" si="1300"/>
        <v>315740573.32891899</v>
      </c>
    </row>
    <row r="8277" spans="10:24" x14ac:dyDescent="0.25">
      <c r="J8277">
        <v>8274</v>
      </c>
      <c r="K8277" s="43">
        <v>0.99789116385709309</v>
      </c>
      <c r="L8277">
        <v>0.84387004611178729</v>
      </c>
      <c r="M8277">
        <v>0.10321699779034987</v>
      </c>
      <c r="N8277" s="44">
        <v>0.87790820662266655</v>
      </c>
      <c r="O8277" s="161">
        <f t="shared" si="1291"/>
        <v>9000000</v>
      </c>
      <c r="P8277" s="162">
        <f t="shared" si="1292"/>
        <v>195.15737130919555</v>
      </c>
      <c r="Q8277" s="162">
        <f t="shared" si="1293"/>
        <v>109.73136142177692</v>
      </c>
      <c r="R8277" s="163">
        <f t="shared" si="1294"/>
        <v>1</v>
      </c>
      <c r="S8277" s="161">
        <f t="shared" si="1295"/>
        <v>9000000</v>
      </c>
      <c r="T8277" s="162">
        <f t="shared" si="1296"/>
        <v>195.05245710306519</v>
      </c>
      <c r="U8277" s="162">
        <f t="shared" si="1297"/>
        <v>112.36568071088845</v>
      </c>
      <c r="V8277" s="163">
        <f t="shared" si="1298"/>
        <v>1</v>
      </c>
      <c r="W8277" s="164">
        <f t="shared" si="1299"/>
        <v>718834088.98676765</v>
      </c>
      <c r="X8277" s="164">
        <f t="shared" si="1300"/>
        <v>594180987.52959061</v>
      </c>
    </row>
    <row r="8278" spans="10:24" x14ac:dyDescent="0.25">
      <c r="J8278">
        <v>8275</v>
      </c>
      <c r="K8278" s="43">
        <v>0.65550283415076005</v>
      </c>
      <c r="L8278">
        <v>0.66024121411355152</v>
      </c>
      <c r="M8278">
        <v>0.54313010419630947</v>
      </c>
      <c r="N8278" s="44">
        <v>0.26727252038729399</v>
      </c>
      <c r="O8278" s="161">
        <f t="shared" si="1291"/>
        <v>6000000</v>
      </c>
      <c r="P8278" s="162">
        <f t="shared" si="1292"/>
        <v>186.19682303673525</v>
      </c>
      <c r="Q8278" s="162">
        <f t="shared" si="1293"/>
        <v>137.16645210791199</v>
      </c>
      <c r="R8278" s="163">
        <f t="shared" si="1294"/>
        <v>1</v>
      </c>
      <c r="S8278" s="161">
        <f t="shared" si="1295"/>
        <v>7000000</v>
      </c>
      <c r="T8278" s="162">
        <f t="shared" si="1296"/>
        <v>192.06560767891176</v>
      </c>
      <c r="U8278" s="162">
        <f t="shared" si="1297"/>
        <v>126.083226053956</v>
      </c>
      <c r="V8278" s="163">
        <f t="shared" si="1298"/>
        <v>1</v>
      </c>
      <c r="W8278" s="164">
        <f t="shared" si="1299"/>
        <v>244182225.57293957</v>
      </c>
      <c r="X8278" s="164">
        <f t="shared" si="1300"/>
        <v>311876671.37469035</v>
      </c>
    </row>
    <row r="8279" spans="10:24" x14ac:dyDescent="0.25">
      <c r="J8279">
        <v>8276</v>
      </c>
      <c r="K8279" s="43">
        <v>0.26084517806125351</v>
      </c>
      <c r="L8279">
        <v>0.92322579587710363</v>
      </c>
      <c r="M8279">
        <v>0.57592643815679434</v>
      </c>
      <c r="N8279" s="44">
        <v>0.91713124195199602</v>
      </c>
      <c r="O8279" s="161">
        <f t="shared" si="1291"/>
        <v>2000000</v>
      </c>
      <c r="P8279" s="162">
        <f t="shared" si="1292"/>
        <v>201.40663866826554</v>
      </c>
      <c r="Q8279" s="162">
        <f t="shared" si="1293"/>
        <v>138.82966190111969</v>
      </c>
      <c r="R8279" s="163">
        <f t="shared" si="1294"/>
        <v>1</v>
      </c>
      <c r="S8279" s="161">
        <f t="shared" si="1295"/>
        <v>5000000</v>
      </c>
      <c r="T8279" s="162">
        <f t="shared" si="1296"/>
        <v>197.13554622275518</v>
      </c>
      <c r="U8279" s="162">
        <f t="shared" si="1297"/>
        <v>126.91483095055985</v>
      </c>
      <c r="V8279" s="163">
        <f t="shared" si="1298"/>
        <v>1</v>
      </c>
      <c r="W8279" s="164">
        <f t="shared" si="1299"/>
        <v>75153953.5342917</v>
      </c>
      <c r="X8279" s="164">
        <f t="shared" si="1300"/>
        <v>201103576.3609767</v>
      </c>
    </row>
    <row r="8280" spans="10:24" x14ac:dyDescent="0.25">
      <c r="J8280">
        <v>8277</v>
      </c>
      <c r="K8280" s="43">
        <v>0.20782150597470384</v>
      </c>
      <c r="L8280">
        <v>0.26171687743874283</v>
      </c>
      <c r="M8280">
        <v>0.45787435377811703</v>
      </c>
      <c r="N8280" s="44">
        <v>0.32565046055246794</v>
      </c>
      <c r="O8280" s="161">
        <f t="shared" si="1291"/>
        <v>2000000</v>
      </c>
      <c r="P8280" s="162">
        <f t="shared" si="1292"/>
        <v>170.42907998395432</v>
      </c>
      <c r="Q8280" s="162">
        <f t="shared" si="1293"/>
        <v>132.88419335663582</v>
      </c>
      <c r="R8280" s="163">
        <f t="shared" si="1294"/>
        <v>1</v>
      </c>
      <c r="S8280" s="161">
        <f t="shared" si="1295"/>
        <v>5000000</v>
      </c>
      <c r="T8280" s="162">
        <f t="shared" si="1296"/>
        <v>186.80969332798477</v>
      </c>
      <c r="U8280" s="162">
        <f t="shared" si="1297"/>
        <v>123.94209667831791</v>
      </c>
      <c r="V8280" s="163">
        <f t="shared" si="1298"/>
        <v>1</v>
      </c>
      <c r="W8280" s="164">
        <f t="shared" si="1299"/>
        <v>25089773.254637003</v>
      </c>
      <c r="X8280" s="164">
        <f t="shared" si="1300"/>
        <v>164337983.24833435</v>
      </c>
    </row>
    <row r="8281" spans="10:24" x14ac:dyDescent="0.25">
      <c r="J8281">
        <v>8278</v>
      </c>
      <c r="K8281" s="43">
        <v>0.63246229849730662</v>
      </c>
      <c r="L8281">
        <v>0.25246110615225237</v>
      </c>
      <c r="M8281">
        <v>0.51321226701014566</v>
      </c>
      <c r="N8281" s="44">
        <v>0.41386241804801105</v>
      </c>
      <c r="O8281" s="161">
        <f t="shared" si="1291"/>
        <v>6000000</v>
      </c>
      <c r="P8281" s="162">
        <f t="shared" si="1292"/>
        <v>169.99852405907546</v>
      </c>
      <c r="Q8281" s="162">
        <f t="shared" si="1293"/>
        <v>135.6624859699713</v>
      </c>
      <c r="R8281" s="163">
        <f t="shared" si="1294"/>
        <v>1</v>
      </c>
      <c r="S8281" s="161">
        <f t="shared" si="1295"/>
        <v>7000000</v>
      </c>
      <c r="T8281" s="162">
        <f t="shared" si="1296"/>
        <v>186.66617468635849</v>
      </c>
      <c r="U8281" s="162">
        <f t="shared" si="1297"/>
        <v>125.33124298498565</v>
      </c>
      <c r="V8281" s="163">
        <f t="shared" si="1298"/>
        <v>1</v>
      </c>
      <c r="W8281" s="164">
        <f t="shared" si="1299"/>
        <v>156016228.53462499</v>
      </c>
      <c r="X8281" s="164">
        <f t="shared" si="1300"/>
        <v>279344521.90960985</v>
      </c>
    </row>
    <row r="8282" spans="10:24" x14ac:dyDescent="0.25">
      <c r="J8282">
        <v>8279</v>
      </c>
      <c r="K8282" s="43">
        <v>0.49723929890979379</v>
      </c>
      <c r="L8282">
        <v>7.1973205200398405E-2</v>
      </c>
      <c r="M8282">
        <v>0.34583835519858575</v>
      </c>
      <c r="N8282" s="44">
        <v>0.46185290057723116</v>
      </c>
      <c r="O8282" s="161">
        <f t="shared" si="1291"/>
        <v>5000000</v>
      </c>
      <c r="P8282" s="162">
        <f t="shared" si="1292"/>
        <v>158.08122618411855</v>
      </c>
      <c r="Q8282" s="162">
        <f t="shared" si="1293"/>
        <v>127.06838663168186</v>
      </c>
      <c r="R8282" s="163">
        <f t="shared" si="1294"/>
        <v>1</v>
      </c>
      <c r="S8282" s="161">
        <f t="shared" si="1295"/>
        <v>6000000</v>
      </c>
      <c r="T8282" s="162">
        <f t="shared" si="1296"/>
        <v>182.69374206137286</v>
      </c>
      <c r="U8282" s="162">
        <f t="shared" si="1297"/>
        <v>121.03419331584092</v>
      </c>
      <c r="V8282" s="163">
        <f t="shared" si="1298"/>
        <v>1</v>
      </c>
      <c r="W8282" s="164">
        <f t="shared" si="1299"/>
        <v>105064197.76218343</v>
      </c>
      <c r="X8282" s="164">
        <f t="shared" si="1300"/>
        <v>219957292.47319162</v>
      </c>
    </row>
    <row r="8283" spans="10:24" x14ac:dyDescent="0.25">
      <c r="J8283">
        <v>8280</v>
      </c>
      <c r="K8283" s="43">
        <v>0.55380043020071812</v>
      </c>
      <c r="L8283">
        <v>0.13898439959600106</v>
      </c>
      <c r="M8283">
        <v>5.5269371233240938E-2</v>
      </c>
      <c r="N8283" s="44">
        <v>0.81789008368653937</v>
      </c>
      <c r="O8283" s="161">
        <f t="shared" si="1291"/>
        <v>6000000</v>
      </c>
      <c r="P8283" s="162">
        <f t="shared" si="1292"/>
        <v>163.72659655179169</v>
      </c>
      <c r="Q8283" s="162">
        <f t="shared" si="1293"/>
        <v>103.08447364214888</v>
      </c>
      <c r="R8283" s="163">
        <f t="shared" si="1294"/>
        <v>1</v>
      </c>
      <c r="S8283" s="161">
        <f t="shared" si="1295"/>
        <v>6000000</v>
      </c>
      <c r="T8283" s="162">
        <f t="shared" si="1296"/>
        <v>184.57553218393056</v>
      </c>
      <c r="U8283" s="162">
        <f t="shared" si="1297"/>
        <v>109.04223682107444</v>
      </c>
      <c r="V8283" s="163">
        <f t="shared" si="1298"/>
        <v>1</v>
      </c>
      <c r="W8283" s="164">
        <f t="shared" si="1299"/>
        <v>313852737.45785683</v>
      </c>
      <c r="X8283" s="164">
        <f t="shared" si="1300"/>
        <v>303199772.17713672</v>
      </c>
    </row>
    <row r="8284" spans="10:24" x14ac:dyDescent="0.25">
      <c r="J8284">
        <v>8281</v>
      </c>
      <c r="K8284" s="43">
        <v>0.48090673769643233</v>
      </c>
      <c r="L8284">
        <v>0.85586476066721451</v>
      </c>
      <c r="M8284">
        <v>0.72444755980549069</v>
      </c>
      <c r="N8284" s="44">
        <v>0.97605153421133339</v>
      </c>
      <c r="O8284" s="161">
        <f t="shared" si="1291"/>
        <v>5000000</v>
      </c>
      <c r="P8284" s="162">
        <f t="shared" si="1292"/>
        <v>195.92885041919229</v>
      </c>
      <c r="Q8284" s="162">
        <f t="shared" si="1293"/>
        <v>146.92210610093127</v>
      </c>
      <c r="R8284" s="163">
        <f t="shared" si="1294"/>
        <v>1</v>
      </c>
      <c r="S8284" s="161">
        <f t="shared" si="1295"/>
        <v>6000000</v>
      </c>
      <c r="T8284" s="162">
        <f t="shared" si="1296"/>
        <v>195.30961680639743</v>
      </c>
      <c r="U8284" s="162">
        <f t="shared" si="1297"/>
        <v>130.96105305046564</v>
      </c>
      <c r="V8284" s="163">
        <f t="shared" si="1298"/>
        <v>1</v>
      </c>
      <c r="W8284" s="164">
        <f t="shared" si="1299"/>
        <v>195033721.59130508</v>
      </c>
      <c r="X8284" s="164">
        <f t="shared" si="1300"/>
        <v>236091382.53559077</v>
      </c>
    </row>
    <row r="8285" spans="10:24" x14ac:dyDescent="0.25">
      <c r="J8285">
        <v>8282</v>
      </c>
      <c r="K8285" s="43">
        <v>0.40841545669983814</v>
      </c>
      <c r="L8285">
        <v>0.81856843332869722</v>
      </c>
      <c r="M8285">
        <v>0.92095667359289457</v>
      </c>
      <c r="N8285" s="44">
        <v>0.66613333189024349</v>
      </c>
      <c r="O8285" s="161">
        <f t="shared" si="1291"/>
        <v>5000000</v>
      </c>
      <c r="P8285" s="162">
        <f t="shared" si="1292"/>
        <v>193.64884459677239</v>
      </c>
      <c r="Q8285" s="162">
        <f t="shared" si="1293"/>
        <v>163.2307183414971</v>
      </c>
      <c r="R8285" s="163">
        <f t="shared" si="1294"/>
        <v>1</v>
      </c>
      <c r="S8285" s="161">
        <f t="shared" si="1295"/>
        <v>6000000</v>
      </c>
      <c r="T8285" s="162">
        <f t="shared" si="1296"/>
        <v>194.5496148655908</v>
      </c>
      <c r="U8285" s="162">
        <f t="shared" si="1297"/>
        <v>139.11535917074855</v>
      </c>
      <c r="V8285" s="163">
        <f t="shared" si="1298"/>
        <v>1</v>
      </c>
      <c r="W8285" s="164">
        <f t="shared" si="1299"/>
        <v>102090631.27637649</v>
      </c>
      <c r="X8285" s="164">
        <f t="shared" si="1300"/>
        <v>182605534.16905349</v>
      </c>
    </row>
    <row r="8286" spans="10:24" x14ac:dyDescent="0.25">
      <c r="J8286">
        <v>8283</v>
      </c>
      <c r="K8286" s="43">
        <v>0.13481613215398047</v>
      </c>
      <c r="L8286">
        <v>0.52062604796075052</v>
      </c>
      <c r="M8286">
        <v>0.51451565559971524</v>
      </c>
      <c r="N8286" s="44">
        <v>0.29868154454869189</v>
      </c>
      <c r="O8286" s="161">
        <f t="shared" si="1291"/>
        <v>2000000</v>
      </c>
      <c r="P8286" s="162">
        <f t="shared" si="1292"/>
        <v>180.77587335662761</v>
      </c>
      <c r="Q8286" s="162">
        <f t="shared" si="1293"/>
        <v>135.727867697286</v>
      </c>
      <c r="R8286" s="163">
        <f t="shared" si="1294"/>
        <v>1</v>
      </c>
      <c r="S8286" s="161">
        <f t="shared" si="1295"/>
        <v>2000000</v>
      </c>
      <c r="T8286" s="162">
        <f t="shared" si="1296"/>
        <v>190.2586244522092</v>
      </c>
      <c r="U8286" s="162">
        <f t="shared" si="1297"/>
        <v>125.363933848643</v>
      </c>
      <c r="V8286" s="163">
        <f t="shared" si="1298"/>
        <v>1</v>
      </c>
      <c r="W8286" s="164">
        <f t="shared" si="1299"/>
        <v>40096011.318683222</v>
      </c>
      <c r="X8286" s="164">
        <f t="shared" si="1300"/>
        <v>-20210618.792867586</v>
      </c>
    </row>
    <row r="8287" spans="10:24" x14ac:dyDescent="0.25">
      <c r="J8287">
        <v>8284</v>
      </c>
      <c r="K8287" s="43">
        <v>0.67817780045124076</v>
      </c>
      <c r="L8287">
        <v>8.4097700527600017E-2</v>
      </c>
      <c r="M8287">
        <v>0.42937172363496723</v>
      </c>
      <c r="N8287" s="44">
        <v>8.4741786756475923E-2</v>
      </c>
      <c r="O8287" s="161">
        <f t="shared" si="1291"/>
        <v>6000000</v>
      </c>
      <c r="P8287" s="162">
        <f t="shared" si="1292"/>
        <v>159.32961681110351</v>
      </c>
      <c r="Q8287" s="162">
        <f t="shared" si="1293"/>
        <v>131.44052133792096</v>
      </c>
      <c r="R8287" s="163">
        <f t="shared" si="1294"/>
        <v>1</v>
      </c>
      <c r="S8287" s="161">
        <f t="shared" si="1295"/>
        <v>7000000</v>
      </c>
      <c r="T8287" s="162">
        <f t="shared" si="1296"/>
        <v>183.10987227036784</v>
      </c>
      <c r="U8287" s="162">
        <f t="shared" si="1297"/>
        <v>123.22026066896048</v>
      </c>
      <c r="V8287" s="163">
        <f t="shared" si="1298"/>
        <v>0.9</v>
      </c>
      <c r="W8287" s="164">
        <f t="shared" si="1299"/>
        <v>117334572.83909529</v>
      </c>
      <c r="X8287" s="164">
        <f t="shared" si="1300"/>
        <v>227304553.08886641</v>
      </c>
    </row>
    <row r="8288" spans="10:24" x14ac:dyDescent="0.25">
      <c r="J8288">
        <v>8285</v>
      </c>
      <c r="K8288" s="43">
        <v>0.23627935633507069</v>
      </c>
      <c r="L8288">
        <v>0.22180199754847474</v>
      </c>
      <c r="M8288">
        <v>0.49460742046563944</v>
      </c>
      <c r="N8288" s="44">
        <v>0.83610768654164225</v>
      </c>
      <c r="O8288" s="161">
        <f t="shared" si="1291"/>
        <v>2000000</v>
      </c>
      <c r="P8288" s="162">
        <f t="shared" si="1292"/>
        <v>168.50817709208178</v>
      </c>
      <c r="Q8288" s="162">
        <f t="shared" si="1293"/>
        <v>134.72964792017004</v>
      </c>
      <c r="R8288" s="163">
        <f t="shared" si="1294"/>
        <v>1</v>
      </c>
      <c r="S8288" s="161">
        <f t="shared" si="1295"/>
        <v>5000000</v>
      </c>
      <c r="T8288" s="162">
        <f t="shared" si="1296"/>
        <v>186.16939236402726</v>
      </c>
      <c r="U8288" s="162">
        <f t="shared" si="1297"/>
        <v>124.86482396008502</v>
      </c>
      <c r="V8288" s="163">
        <f t="shared" si="1298"/>
        <v>1</v>
      </c>
      <c r="W8288" s="164">
        <f t="shared" si="1299"/>
        <v>17557058.343823478</v>
      </c>
      <c r="X8288" s="164">
        <f t="shared" si="1300"/>
        <v>156522842.0197112</v>
      </c>
    </row>
    <row r="8289" spans="10:24" x14ac:dyDescent="0.25">
      <c r="J8289">
        <v>8286</v>
      </c>
      <c r="K8289" s="43">
        <v>0.71814789007294066</v>
      </c>
      <c r="L8289">
        <v>0.34119259298975646</v>
      </c>
      <c r="M8289">
        <v>0.90147359529307647</v>
      </c>
      <c r="N8289" s="44">
        <v>0.51813873039894343</v>
      </c>
      <c r="O8289" s="161">
        <f t="shared" si="1291"/>
        <v>6000000</v>
      </c>
      <c r="P8289" s="162">
        <f t="shared" si="1292"/>
        <v>173.86184242858241</v>
      </c>
      <c r="Q8289" s="162">
        <f t="shared" si="1293"/>
        <v>160.79987607846149</v>
      </c>
      <c r="R8289" s="163">
        <f t="shared" si="1294"/>
        <v>1</v>
      </c>
      <c r="S8289" s="161">
        <f t="shared" si="1295"/>
        <v>7000000</v>
      </c>
      <c r="T8289" s="162">
        <f t="shared" si="1296"/>
        <v>187.95394747619414</v>
      </c>
      <c r="U8289" s="162">
        <f t="shared" si="1297"/>
        <v>137.89993803923076</v>
      </c>
      <c r="V8289" s="163">
        <f t="shared" si="1298"/>
        <v>1</v>
      </c>
      <c r="W8289" s="164">
        <f t="shared" si="1299"/>
        <v>28371798.100725472</v>
      </c>
      <c r="X8289" s="164">
        <f t="shared" si="1300"/>
        <v>200378066.05874366</v>
      </c>
    </row>
    <row r="8290" spans="10:24" x14ac:dyDescent="0.25">
      <c r="J8290">
        <v>8287</v>
      </c>
      <c r="K8290" s="43">
        <v>0.90921866901597548</v>
      </c>
      <c r="L8290">
        <v>1.6678010640928442E-2</v>
      </c>
      <c r="M8290">
        <v>7.8938540603449847E-2</v>
      </c>
      <c r="N8290" s="44">
        <v>0.13419680512683008</v>
      </c>
      <c r="O8290" s="161">
        <f t="shared" si="1291"/>
        <v>7000000</v>
      </c>
      <c r="P8290" s="162">
        <f t="shared" si="1292"/>
        <v>148.08342530338055</v>
      </c>
      <c r="Q8290" s="162">
        <f t="shared" si="1293"/>
        <v>106.75504880458045</v>
      </c>
      <c r="R8290" s="163">
        <f t="shared" si="1294"/>
        <v>1</v>
      </c>
      <c r="S8290" s="161">
        <f t="shared" si="1295"/>
        <v>9000000</v>
      </c>
      <c r="T8290" s="162">
        <f t="shared" si="1296"/>
        <v>179.36114176779353</v>
      </c>
      <c r="U8290" s="162">
        <f t="shared" si="1297"/>
        <v>110.87752440229023</v>
      </c>
      <c r="V8290" s="163">
        <f t="shared" si="1298"/>
        <v>0.9</v>
      </c>
      <c r="W8290" s="164">
        <f t="shared" si="1299"/>
        <v>239298635.49160069</v>
      </c>
      <c r="X8290" s="164">
        <f t="shared" si="1300"/>
        <v>404717300.6605767</v>
      </c>
    </row>
    <row r="8291" spans="10:24" x14ac:dyDescent="0.25">
      <c r="J8291">
        <v>8288</v>
      </c>
      <c r="K8291" s="43">
        <v>9.1790560032610657E-2</v>
      </c>
      <c r="L8291">
        <v>0.71941465906785396</v>
      </c>
      <c r="M8291">
        <v>1.9505665401146177E-2</v>
      </c>
      <c r="N8291" s="44">
        <v>0.60018095119506054</v>
      </c>
      <c r="O8291" s="161">
        <f t="shared" si="1291"/>
        <v>2000000</v>
      </c>
      <c r="P8291" s="162">
        <f t="shared" si="1292"/>
        <v>188.71655290148436</v>
      </c>
      <c r="Q8291" s="162">
        <f t="shared" si="1293"/>
        <v>93.718652933606378</v>
      </c>
      <c r="R8291" s="163">
        <f t="shared" si="1294"/>
        <v>1</v>
      </c>
      <c r="S8291" s="161">
        <f t="shared" si="1295"/>
        <v>2000000</v>
      </c>
      <c r="T8291" s="162">
        <f t="shared" si="1296"/>
        <v>192.90551763382814</v>
      </c>
      <c r="U8291" s="162">
        <f t="shared" si="1297"/>
        <v>104.3593264668032</v>
      </c>
      <c r="V8291" s="163">
        <f t="shared" si="1298"/>
        <v>1</v>
      </c>
      <c r="W8291" s="164">
        <f t="shared" si="1299"/>
        <v>139995799.93575597</v>
      </c>
      <c r="X8291" s="164">
        <f t="shared" si="1300"/>
        <v>27092382.334049881</v>
      </c>
    </row>
    <row r="8292" spans="10:24" x14ac:dyDescent="0.25">
      <c r="J8292">
        <v>8289</v>
      </c>
      <c r="K8292" s="43">
        <v>0.85701691285999926</v>
      </c>
      <c r="L8292">
        <v>0.21167907263220975</v>
      </c>
      <c r="M8292">
        <v>0.70722435986321985</v>
      </c>
      <c r="N8292" s="44">
        <v>0.5064944799553418</v>
      </c>
      <c r="O8292" s="161">
        <f t="shared" si="1291"/>
        <v>7000000</v>
      </c>
      <c r="P8292" s="162">
        <f t="shared" si="1292"/>
        <v>167.99086775724442</v>
      </c>
      <c r="Q8292" s="162">
        <f t="shared" si="1293"/>
        <v>145.90588144772784</v>
      </c>
      <c r="R8292" s="163">
        <f t="shared" si="1294"/>
        <v>1</v>
      </c>
      <c r="S8292" s="161">
        <f t="shared" si="1295"/>
        <v>7000000</v>
      </c>
      <c r="T8292" s="162">
        <f t="shared" si="1296"/>
        <v>185.99695591908147</v>
      </c>
      <c r="U8292" s="162">
        <f t="shared" si="1297"/>
        <v>130.45294072386392</v>
      </c>
      <c r="V8292" s="163">
        <f t="shared" si="1298"/>
        <v>1</v>
      </c>
      <c r="W8292" s="164">
        <f t="shared" si="1299"/>
        <v>104594904.16661605</v>
      </c>
      <c r="X8292" s="164">
        <f t="shared" si="1300"/>
        <v>238808106.36652285</v>
      </c>
    </row>
    <row r="8293" spans="10:24" x14ac:dyDescent="0.25">
      <c r="J8293">
        <v>8290</v>
      </c>
      <c r="K8293" s="43">
        <v>0.88795135395445379</v>
      </c>
      <c r="L8293">
        <v>0.37515441580376074</v>
      </c>
      <c r="M8293">
        <v>0.31239361390891707</v>
      </c>
      <c r="N8293" s="44">
        <v>2.430951445500773E-2</v>
      </c>
      <c r="O8293" s="161">
        <f t="shared" si="1291"/>
        <v>7000000</v>
      </c>
      <c r="P8293" s="162">
        <f t="shared" si="1292"/>
        <v>175.22651744116678</v>
      </c>
      <c r="Q8293" s="162">
        <f t="shared" si="1293"/>
        <v>125.21846123513444</v>
      </c>
      <c r="R8293" s="163">
        <f t="shared" si="1294"/>
        <v>1</v>
      </c>
      <c r="S8293" s="161">
        <f t="shared" si="1295"/>
        <v>7000000</v>
      </c>
      <c r="T8293" s="162">
        <f t="shared" si="1296"/>
        <v>188.4088391470556</v>
      </c>
      <c r="U8293" s="162">
        <f t="shared" si="1297"/>
        <v>120.10923061756722</v>
      </c>
      <c r="V8293" s="163">
        <f t="shared" si="1298"/>
        <v>0.9</v>
      </c>
      <c r="W8293" s="164">
        <f t="shared" si="1299"/>
        <v>300056393.44222635</v>
      </c>
      <c r="X8293" s="164">
        <f t="shared" si="1300"/>
        <v>280287533.73577684</v>
      </c>
    </row>
    <row r="8294" spans="10:24" x14ac:dyDescent="0.25">
      <c r="J8294">
        <v>8291</v>
      </c>
      <c r="K8294" s="43">
        <v>0.96184438363516267</v>
      </c>
      <c r="L8294">
        <v>0.93828807181791574</v>
      </c>
      <c r="M8294">
        <v>0.62698716841165392</v>
      </c>
      <c r="N8294" s="44">
        <v>0.89331452050916915</v>
      </c>
      <c r="O8294" s="161">
        <f t="shared" si="1291"/>
        <v>9000000</v>
      </c>
      <c r="P8294" s="162">
        <f t="shared" si="1292"/>
        <v>203.10840326848705</v>
      </c>
      <c r="Q8294" s="162">
        <f t="shared" si="1293"/>
        <v>141.47768514054798</v>
      </c>
      <c r="R8294" s="163">
        <f t="shared" si="1294"/>
        <v>1</v>
      </c>
      <c r="S8294" s="161">
        <f t="shared" si="1295"/>
        <v>9000000</v>
      </c>
      <c r="T8294" s="162">
        <f t="shared" si="1296"/>
        <v>197.70280108949569</v>
      </c>
      <c r="U8294" s="162">
        <f t="shared" si="1297"/>
        <v>128.23884257027399</v>
      </c>
      <c r="V8294" s="163">
        <f t="shared" si="1298"/>
        <v>1</v>
      </c>
      <c r="W8294" s="164">
        <f t="shared" si="1299"/>
        <v>504676463.15145171</v>
      </c>
      <c r="X8294" s="164">
        <f t="shared" si="1300"/>
        <v>475175626.67299533</v>
      </c>
    </row>
    <row r="8295" spans="10:24" x14ac:dyDescent="0.25">
      <c r="J8295">
        <v>8292</v>
      </c>
      <c r="K8295" s="43">
        <v>0.62396604219305829</v>
      </c>
      <c r="L8295">
        <v>0.74419987299392354</v>
      </c>
      <c r="M8295">
        <v>0.97568319136225501</v>
      </c>
      <c r="N8295" s="44">
        <v>6.53356985565966E-2</v>
      </c>
      <c r="O8295" s="161">
        <f t="shared" si="1291"/>
        <v>6000000</v>
      </c>
      <c r="P8295" s="162">
        <f t="shared" si="1292"/>
        <v>189.84521967366035</v>
      </c>
      <c r="Q8295" s="162">
        <f t="shared" si="1293"/>
        <v>174.43579424031179</v>
      </c>
      <c r="R8295" s="163">
        <f t="shared" si="1294"/>
        <v>1</v>
      </c>
      <c r="S8295" s="161">
        <f t="shared" si="1295"/>
        <v>7000000</v>
      </c>
      <c r="T8295" s="162">
        <f t="shared" si="1296"/>
        <v>193.28173989122013</v>
      </c>
      <c r="U8295" s="162">
        <f t="shared" si="1297"/>
        <v>144.7178971201559</v>
      </c>
      <c r="V8295" s="163">
        <f t="shared" si="1298"/>
        <v>0.9</v>
      </c>
      <c r="W8295" s="164">
        <f t="shared" si="1299"/>
        <v>42456552.600091353</v>
      </c>
      <c r="X8295" s="164">
        <f t="shared" si="1300"/>
        <v>155952209.45770466</v>
      </c>
    </row>
    <row r="8296" spans="10:24" x14ac:dyDescent="0.25">
      <c r="J8296">
        <v>8293</v>
      </c>
      <c r="K8296" s="43">
        <v>0.55718111492866329</v>
      </c>
      <c r="L8296">
        <v>0.92969517716091155</v>
      </c>
      <c r="M8296">
        <v>0.15937053797443801</v>
      </c>
      <c r="N8296" s="44">
        <v>0.48040514707380133</v>
      </c>
      <c r="O8296" s="161">
        <f t="shared" si="1291"/>
        <v>6000000</v>
      </c>
      <c r="P8296" s="162">
        <f t="shared" si="1292"/>
        <v>202.10286844044398</v>
      </c>
      <c r="Q8296" s="162">
        <f t="shared" si="1293"/>
        <v>115.05903440941984</v>
      </c>
      <c r="R8296" s="163">
        <f t="shared" si="1294"/>
        <v>1</v>
      </c>
      <c r="S8296" s="161">
        <f t="shared" si="1295"/>
        <v>6000000</v>
      </c>
      <c r="T8296" s="162">
        <f t="shared" si="1296"/>
        <v>197.36762281348132</v>
      </c>
      <c r="U8296" s="162">
        <f t="shared" si="1297"/>
        <v>115.02951720470992</v>
      </c>
      <c r="V8296" s="163">
        <f t="shared" si="1298"/>
        <v>1</v>
      </c>
      <c r="W8296" s="164">
        <f t="shared" si="1299"/>
        <v>472263004.18614489</v>
      </c>
      <c r="X8296" s="164">
        <f t="shared" si="1300"/>
        <v>344028633.65262842</v>
      </c>
    </row>
    <row r="8297" spans="10:24" x14ac:dyDescent="0.25">
      <c r="J8297">
        <v>8294</v>
      </c>
      <c r="K8297" s="43">
        <v>0.2204618557822895</v>
      </c>
      <c r="L8297">
        <v>4.735335134998031E-2</v>
      </c>
      <c r="M8297">
        <v>0.24008071672683451</v>
      </c>
      <c r="N8297" s="44">
        <v>0.60929242400364292</v>
      </c>
      <c r="O8297" s="161">
        <f t="shared" si="1291"/>
        <v>2000000</v>
      </c>
      <c r="P8297" s="162">
        <f t="shared" si="1292"/>
        <v>154.93386269698922</v>
      </c>
      <c r="Q8297" s="162">
        <f t="shared" si="1293"/>
        <v>120.87914117079433</v>
      </c>
      <c r="R8297" s="163">
        <f t="shared" si="1294"/>
        <v>1</v>
      </c>
      <c r="S8297" s="161">
        <f t="shared" si="1295"/>
        <v>5000000</v>
      </c>
      <c r="T8297" s="162">
        <f t="shared" si="1296"/>
        <v>181.64462089899641</v>
      </c>
      <c r="U8297" s="162">
        <f t="shared" si="1297"/>
        <v>117.93957058539716</v>
      </c>
      <c r="V8297" s="163">
        <f t="shared" si="1298"/>
        <v>1</v>
      </c>
      <c r="W8297" s="164">
        <f t="shared" si="1299"/>
        <v>18109443.052389786</v>
      </c>
      <c r="X8297" s="164">
        <f t="shared" si="1300"/>
        <v>168525251.5679962</v>
      </c>
    </row>
    <row r="8298" spans="10:24" x14ac:dyDescent="0.25">
      <c r="J8298">
        <v>8295</v>
      </c>
      <c r="K8298" s="43">
        <v>5.0268198703213751E-2</v>
      </c>
      <c r="L8298">
        <v>0.31957115133099767</v>
      </c>
      <c r="M8298">
        <v>0.92933831355592778</v>
      </c>
      <c r="N8298" s="44">
        <v>0.71161700807972417</v>
      </c>
      <c r="O8298" s="161">
        <f t="shared" si="1291"/>
        <v>2000000</v>
      </c>
      <c r="P8298" s="162">
        <f t="shared" si="1292"/>
        <v>172.96652489474852</v>
      </c>
      <c r="Q8298" s="162">
        <f t="shared" si="1293"/>
        <v>164.41761474582148</v>
      </c>
      <c r="R8298" s="163">
        <f t="shared" si="1294"/>
        <v>1</v>
      </c>
      <c r="S8298" s="161">
        <f t="shared" si="1295"/>
        <v>2000000</v>
      </c>
      <c r="T8298" s="162">
        <f t="shared" si="1296"/>
        <v>187.65550829824952</v>
      </c>
      <c r="U8298" s="162">
        <f t="shared" si="1297"/>
        <v>139.70880737291074</v>
      </c>
      <c r="V8298" s="163">
        <f t="shared" si="1298"/>
        <v>1</v>
      </c>
      <c r="W8298" s="164">
        <f t="shared" si="1299"/>
        <v>-32902179.70214593</v>
      </c>
      <c r="X8298" s="164">
        <f t="shared" si="1300"/>
        <v>-54106598.14932245</v>
      </c>
    </row>
    <row r="8299" spans="10:24" x14ac:dyDescent="0.25">
      <c r="J8299">
        <v>8296</v>
      </c>
      <c r="K8299" s="43">
        <v>0.88780460240923631</v>
      </c>
      <c r="L8299">
        <v>0.73933391831560169</v>
      </c>
      <c r="M8299">
        <v>0.78412926783636505</v>
      </c>
      <c r="N8299" s="44">
        <v>0.98333300169190319</v>
      </c>
      <c r="O8299" s="161">
        <f t="shared" si="1291"/>
        <v>7000000</v>
      </c>
      <c r="P8299" s="162">
        <f t="shared" si="1292"/>
        <v>189.61939899372845</v>
      </c>
      <c r="Q8299" s="162">
        <f t="shared" si="1293"/>
        <v>150.72430257562982</v>
      </c>
      <c r="R8299" s="163">
        <f t="shared" si="1294"/>
        <v>1</v>
      </c>
      <c r="S8299" s="161">
        <f t="shared" si="1295"/>
        <v>7000000</v>
      </c>
      <c r="T8299" s="162">
        <f t="shared" si="1296"/>
        <v>193.20646633124281</v>
      </c>
      <c r="U8299" s="162">
        <f t="shared" si="1297"/>
        <v>132.86215128781492</v>
      </c>
      <c r="V8299" s="163">
        <f t="shared" si="1298"/>
        <v>1</v>
      </c>
      <c r="W8299" s="164">
        <f t="shared" si="1299"/>
        <v>222265674.9266904</v>
      </c>
      <c r="X8299" s="164">
        <f t="shared" si="1300"/>
        <v>272410205.30399519</v>
      </c>
    </row>
    <row r="8300" spans="10:24" x14ac:dyDescent="0.25">
      <c r="J8300">
        <v>8297</v>
      </c>
      <c r="K8300" s="43">
        <v>0.65678935333992927</v>
      </c>
      <c r="L8300">
        <v>0.93339561741463806</v>
      </c>
      <c r="M8300">
        <v>0.95340317876557712</v>
      </c>
      <c r="N8300" s="44">
        <v>0.81445115770392817</v>
      </c>
      <c r="O8300" s="161">
        <f t="shared" si="1291"/>
        <v>6000000</v>
      </c>
      <c r="P8300" s="162">
        <f t="shared" si="1292"/>
        <v>202.52351696034145</v>
      </c>
      <c r="Q8300" s="162">
        <f t="shared" si="1293"/>
        <v>168.57573185700102</v>
      </c>
      <c r="R8300" s="163">
        <f t="shared" si="1294"/>
        <v>1</v>
      </c>
      <c r="S8300" s="161">
        <f t="shared" si="1295"/>
        <v>7000000</v>
      </c>
      <c r="T8300" s="162">
        <f t="shared" si="1296"/>
        <v>197.50783898678048</v>
      </c>
      <c r="U8300" s="162">
        <f t="shared" si="1297"/>
        <v>141.78786592850051</v>
      </c>
      <c r="V8300" s="163">
        <f t="shared" si="1298"/>
        <v>1</v>
      </c>
      <c r="W8300" s="164">
        <f t="shared" si="1299"/>
        <v>153686710.62004262</v>
      </c>
      <c r="X8300" s="164">
        <f t="shared" si="1300"/>
        <v>240039811.40795982</v>
      </c>
    </row>
    <row r="8301" spans="10:24" x14ac:dyDescent="0.25">
      <c r="J8301">
        <v>8298</v>
      </c>
      <c r="K8301" s="43">
        <v>0.55772158535502425</v>
      </c>
      <c r="L8301">
        <v>0.8796268245656792</v>
      </c>
      <c r="M8301">
        <v>0.39496417140298024</v>
      </c>
      <c r="N8301" s="44">
        <v>0.53547290784909685</v>
      </c>
      <c r="O8301" s="161">
        <f t="shared" si="1291"/>
        <v>6000000</v>
      </c>
      <c r="P8301" s="162">
        <f t="shared" si="1292"/>
        <v>197.59684999463082</v>
      </c>
      <c r="Q8301" s="162">
        <f t="shared" si="1293"/>
        <v>129.67192669686048</v>
      </c>
      <c r="R8301" s="163">
        <f t="shared" si="1294"/>
        <v>1</v>
      </c>
      <c r="S8301" s="161">
        <f t="shared" si="1295"/>
        <v>6000000</v>
      </c>
      <c r="T8301" s="162">
        <f t="shared" si="1296"/>
        <v>195.86561666487694</v>
      </c>
      <c r="U8301" s="162">
        <f t="shared" si="1297"/>
        <v>122.33596334843024</v>
      </c>
      <c r="V8301" s="163">
        <f t="shared" si="1298"/>
        <v>1</v>
      </c>
      <c r="W8301" s="164">
        <f t="shared" si="1299"/>
        <v>357549539.78662199</v>
      </c>
      <c r="X8301" s="164">
        <f t="shared" si="1300"/>
        <v>291177919.89868021</v>
      </c>
    </row>
    <row r="8302" spans="10:24" x14ac:dyDescent="0.25">
      <c r="J8302">
        <v>8299</v>
      </c>
      <c r="K8302" s="43">
        <v>0.10113664078642159</v>
      </c>
      <c r="L8302">
        <v>0.25338828842458416</v>
      </c>
      <c r="M8302">
        <v>0.70625421077024642</v>
      </c>
      <c r="N8302" s="44">
        <v>0.81458877305274846</v>
      </c>
      <c r="O8302" s="161">
        <f t="shared" si="1291"/>
        <v>2000000</v>
      </c>
      <c r="P8302" s="162">
        <f t="shared" si="1292"/>
        <v>170.04202166682327</v>
      </c>
      <c r="Q8302" s="162">
        <f t="shared" si="1293"/>
        <v>145.84949264423659</v>
      </c>
      <c r="R8302" s="163">
        <f t="shared" si="1294"/>
        <v>1</v>
      </c>
      <c r="S8302" s="161">
        <f t="shared" si="1295"/>
        <v>2000000</v>
      </c>
      <c r="T8302" s="162">
        <f t="shared" si="1296"/>
        <v>186.6806738889411</v>
      </c>
      <c r="U8302" s="162">
        <f t="shared" si="1297"/>
        <v>130.4247463221183</v>
      </c>
      <c r="V8302" s="163">
        <f t="shared" si="1298"/>
        <v>1</v>
      </c>
      <c r="W8302" s="164">
        <f t="shared" si="1299"/>
        <v>-1614941.9548266307</v>
      </c>
      <c r="X8302" s="164">
        <f t="shared" si="1300"/>
        <v>-37488144.866354391</v>
      </c>
    </row>
    <row r="8303" spans="10:24" x14ac:dyDescent="0.25">
      <c r="J8303">
        <v>8300</v>
      </c>
      <c r="K8303" s="43">
        <v>0.23193359799525604</v>
      </c>
      <c r="L8303">
        <v>0.95139396209401139</v>
      </c>
      <c r="M8303">
        <v>0.46979480083149427</v>
      </c>
      <c r="N8303" s="44">
        <v>0.49490789678508773</v>
      </c>
      <c r="O8303" s="161">
        <f t="shared" si="1291"/>
        <v>2000000</v>
      </c>
      <c r="P8303" s="162">
        <f t="shared" si="1292"/>
        <v>204.87783557607605</v>
      </c>
      <c r="Q8303" s="162">
        <f t="shared" si="1293"/>
        <v>133.48428621398094</v>
      </c>
      <c r="R8303" s="163">
        <f t="shared" si="1294"/>
        <v>1</v>
      </c>
      <c r="S8303" s="161">
        <f t="shared" si="1295"/>
        <v>5000000</v>
      </c>
      <c r="T8303" s="162">
        <f t="shared" si="1296"/>
        <v>198.29261185869203</v>
      </c>
      <c r="U8303" s="162">
        <f t="shared" si="1297"/>
        <v>124.24214310699047</v>
      </c>
      <c r="V8303" s="163">
        <f t="shared" si="1298"/>
        <v>1</v>
      </c>
      <c r="W8303" s="164">
        <f t="shared" si="1299"/>
        <v>92787098.724190235</v>
      </c>
      <c r="X8303" s="164">
        <f t="shared" si="1300"/>
        <v>220252343.75850779</v>
      </c>
    </row>
    <row r="8304" spans="10:24" x14ac:dyDescent="0.25">
      <c r="J8304">
        <v>8301</v>
      </c>
      <c r="K8304" s="43">
        <v>0.99420230966026746</v>
      </c>
      <c r="L8304">
        <v>0.43761983053047504</v>
      </c>
      <c r="M8304">
        <v>0.42504175157470425</v>
      </c>
      <c r="N8304" s="44">
        <v>0.75943121602915475</v>
      </c>
      <c r="O8304" s="161">
        <f t="shared" si="1291"/>
        <v>9000000</v>
      </c>
      <c r="P8304" s="162">
        <f t="shared" si="1292"/>
        <v>177.64490127581877</v>
      </c>
      <c r="Q8304" s="162">
        <f t="shared" si="1293"/>
        <v>131.21976233424274</v>
      </c>
      <c r="R8304" s="163">
        <f t="shared" si="1294"/>
        <v>1</v>
      </c>
      <c r="S8304" s="161">
        <f t="shared" si="1295"/>
        <v>9000000</v>
      </c>
      <c r="T8304" s="162">
        <f t="shared" si="1296"/>
        <v>189.2149670919396</v>
      </c>
      <c r="U8304" s="162">
        <f t="shared" si="1297"/>
        <v>123.10988116712137</v>
      </c>
      <c r="V8304" s="163">
        <f t="shared" si="1298"/>
        <v>1</v>
      </c>
      <c r="W8304" s="164">
        <f t="shared" si="1299"/>
        <v>367826250.47418422</v>
      </c>
      <c r="X8304" s="164">
        <f t="shared" si="1300"/>
        <v>444945773.32336402</v>
      </c>
    </row>
    <row r="8305" spans="10:24" x14ac:dyDescent="0.25">
      <c r="J8305">
        <v>8302</v>
      </c>
      <c r="K8305" s="43">
        <v>0.48028024512421208</v>
      </c>
      <c r="L8305">
        <v>0.66311975952570168</v>
      </c>
      <c r="M8305">
        <v>0.90198807306194861</v>
      </c>
      <c r="N8305" s="44">
        <v>0.88307178925642804</v>
      </c>
      <c r="O8305" s="161">
        <f t="shared" si="1291"/>
        <v>5000000</v>
      </c>
      <c r="P8305" s="162">
        <f t="shared" si="1292"/>
        <v>186.3148890931875</v>
      </c>
      <c r="Q8305" s="162">
        <f t="shared" si="1293"/>
        <v>160.85926013984334</v>
      </c>
      <c r="R8305" s="163">
        <f t="shared" si="1294"/>
        <v>1</v>
      </c>
      <c r="S8305" s="161">
        <f t="shared" si="1295"/>
        <v>6000000</v>
      </c>
      <c r="T8305" s="162">
        <f t="shared" si="1296"/>
        <v>192.10496303106251</v>
      </c>
      <c r="U8305" s="162">
        <f t="shared" si="1297"/>
        <v>137.92963006992167</v>
      </c>
      <c r="V8305" s="163">
        <f t="shared" si="1298"/>
        <v>1</v>
      </c>
      <c r="W8305" s="164">
        <f t="shared" si="1299"/>
        <v>77278144.766720802</v>
      </c>
      <c r="X8305" s="164">
        <f t="shared" si="1300"/>
        <v>175051997.76684505</v>
      </c>
    </row>
    <row r="8306" spans="10:24" x14ac:dyDescent="0.25">
      <c r="J8306">
        <v>8303</v>
      </c>
      <c r="K8306" s="43">
        <v>0.28011536543345239</v>
      </c>
      <c r="L8306">
        <v>0.75493890039222389</v>
      </c>
      <c r="M8306">
        <v>0.53951707572356877</v>
      </c>
      <c r="N8306" s="44">
        <v>0.25013368660510804</v>
      </c>
      <c r="O8306" s="161">
        <f t="shared" si="1291"/>
        <v>2000000</v>
      </c>
      <c r="P8306" s="162">
        <f t="shared" si="1292"/>
        <v>190.35171716909261</v>
      </c>
      <c r="Q8306" s="162">
        <f t="shared" si="1293"/>
        <v>136.98434324588462</v>
      </c>
      <c r="R8306" s="163">
        <f t="shared" si="1294"/>
        <v>1</v>
      </c>
      <c r="S8306" s="161">
        <f t="shared" si="1295"/>
        <v>5000000</v>
      </c>
      <c r="T8306" s="162">
        <f t="shared" si="1296"/>
        <v>193.45057238969753</v>
      </c>
      <c r="U8306" s="162">
        <f t="shared" si="1297"/>
        <v>125.99217162294231</v>
      </c>
      <c r="V8306" s="163">
        <f t="shared" si="1298"/>
        <v>1</v>
      </c>
      <c r="W8306" s="164">
        <f t="shared" si="1299"/>
        <v>56734747.846415982</v>
      </c>
      <c r="X8306" s="164">
        <f t="shared" si="1300"/>
        <v>187292003.83377612</v>
      </c>
    </row>
    <row r="8307" spans="10:24" x14ac:dyDescent="0.25">
      <c r="J8307">
        <v>8304</v>
      </c>
      <c r="K8307" s="43">
        <v>0.89358778484997559</v>
      </c>
      <c r="L8307">
        <v>0.73060295063261804</v>
      </c>
      <c r="M8307">
        <v>0.34772305439381213</v>
      </c>
      <c r="N8307" s="44">
        <v>0.32192201360614903</v>
      </c>
      <c r="O8307" s="161">
        <f t="shared" si="1291"/>
        <v>7000000</v>
      </c>
      <c r="P8307" s="162">
        <f t="shared" si="1292"/>
        <v>189.2195635159899</v>
      </c>
      <c r="Q8307" s="162">
        <f t="shared" si="1293"/>
        <v>127.17049849751326</v>
      </c>
      <c r="R8307" s="163">
        <f t="shared" si="1294"/>
        <v>1</v>
      </c>
      <c r="S8307" s="161">
        <f t="shared" si="1295"/>
        <v>7000000</v>
      </c>
      <c r="T8307" s="162">
        <f t="shared" si="1296"/>
        <v>193.0731878386633</v>
      </c>
      <c r="U8307" s="162">
        <f t="shared" si="1297"/>
        <v>121.08524924875663</v>
      </c>
      <c r="V8307" s="163">
        <f t="shared" si="1298"/>
        <v>1</v>
      </c>
      <c r="W8307" s="164">
        <f t="shared" si="1299"/>
        <v>384343455.12933648</v>
      </c>
      <c r="X8307" s="164">
        <f t="shared" si="1300"/>
        <v>353915570.12934673</v>
      </c>
    </row>
    <row r="8308" spans="10:24" x14ac:dyDescent="0.25">
      <c r="J8308">
        <v>8305</v>
      </c>
      <c r="K8308" s="43">
        <v>0.96991833099647173</v>
      </c>
      <c r="L8308">
        <v>0.9910432076717921</v>
      </c>
      <c r="M8308">
        <v>0.71543932424065648</v>
      </c>
      <c r="N8308" s="44">
        <v>0.41132034610174173</v>
      </c>
      <c r="O8308" s="161">
        <f t="shared" si="1291"/>
        <v>9000000</v>
      </c>
      <c r="P8308" s="162">
        <f t="shared" si="1292"/>
        <v>215.51099245190281</v>
      </c>
      <c r="Q8308" s="162">
        <f t="shared" si="1293"/>
        <v>146.38692011295916</v>
      </c>
      <c r="R8308" s="163">
        <f t="shared" si="1294"/>
        <v>1</v>
      </c>
      <c r="S8308" s="161">
        <f t="shared" si="1295"/>
        <v>9000000</v>
      </c>
      <c r="T8308" s="162">
        <f t="shared" si="1296"/>
        <v>201.83699748396759</v>
      </c>
      <c r="U8308" s="162">
        <f t="shared" si="1297"/>
        <v>130.69346005647958</v>
      </c>
      <c r="V8308" s="163">
        <f t="shared" si="1298"/>
        <v>1</v>
      </c>
      <c r="W8308" s="164">
        <f t="shared" si="1299"/>
        <v>572116651.05049288</v>
      </c>
      <c r="X8308" s="164">
        <f t="shared" si="1300"/>
        <v>490291836.84739208</v>
      </c>
    </row>
    <row r="8309" spans="10:24" x14ac:dyDescent="0.25">
      <c r="J8309">
        <v>8306</v>
      </c>
      <c r="K8309" s="43">
        <v>0.79268961320794762</v>
      </c>
      <c r="L8309">
        <v>0.89899561372277825</v>
      </c>
      <c r="M8309">
        <v>2.9592620695460425E-2</v>
      </c>
      <c r="N8309" s="44">
        <v>0.72571522022521884</v>
      </c>
      <c r="O8309" s="161">
        <f t="shared" si="1291"/>
        <v>7000000</v>
      </c>
      <c r="P8309" s="162">
        <f t="shared" si="1292"/>
        <v>199.13774050589257</v>
      </c>
      <c r="Q8309" s="162">
        <f t="shared" si="1293"/>
        <v>97.263704239054093</v>
      </c>
      <c r="R8309" s="163">
        <f t="shared" si="1294"/>
        <v>1</v>
      </c>
      <c r="S8309" s="161">
        <f t="shared" si="1295"/>
        <v>7000000</v>
      </c>
      <c r="T8309" s="162">
        <f t="shared" si="1296"/>
        <v>196.37924683529752</v>
      </c>
      <c r="U8309" s="162">
        <f t="shared" si="1297"/>
        <v>106.13185211952705</v>
      </c>
      <c r="V8309" s="163">
        <f t="shared" si="1298"/>
        <v>1</v>
      </c>
      <c r="W8309" s="164">
        <f t="shared" si="1299"/>
        <v>663118253.86786926</v>
      </c>
      <c r="X8309" s="164">
        <f t="shared" si="1300"/>
        <v>481731763.01039326</v>
      </c>
    </row>
    <row r="8310" spans="10:24" x14ac:dyDescent="0.25">
      <c r="J8310">
        <v>8307</v>
      </c>
      <c r="K8310" s="43">
        <v>6.7833044862340652E-2</v>
      </c>
      <c r="L8310">
        <v>0.38353647338626795</v>
      </c>
      <c r="M8310">
        <v>0.4414716509603579</v>
      </c>
      <c r="N8310" s="44">
        <v>5.3785000453729359E-2</v>
      </c>
      <c r="O8310" s="161">
        <f t="shared" si="1291"/>
        <v>2000000</v>
      </c>
      <c r="P8310" s="162">
        <f t="shared" si="1292"/>
        <v>175.55691353121838</v>
      </c>
      <c r="Q8310" s="162">
        <f t="shared" si="1293"/>
        <v>132.0552180596946</v>
      </c>
      <c r="R8310" s="163">
        <f t="shared" si="1294"/>
        <v>1</v>
      </c>
      <c r="S8310" s="161">
        <f t="shared" si="1295"/>
        <v>2000000</v>
      </c>
      <c r="T8310" s="162">
        <f t="shared" si="1296"/>
        <v>188.51897117707279</v>
      </c>
      <c r="U8310" s="162">
        <f t="shared" si="1297"/>
        <v>123.5276090298473</v>
      </c>
      <c r="V8310" s="163">
        <f t="shared" si="1298"/>
        <v>0.9</v>
      </c>
      <c r="W8310" s="164">
        <f t="shared" si="1299"/>
        <v>37003390.943047583</v>
      </c>
      <c r="X8310" s="164">
        <f t="shared" si="1300"/>
        <v>-33015548.134994119</v>
      </c>
    </row>
    <row r="8311" spans="10:24" x14ac:dyDescent="0.25">
      <c r="J8311">
        <v>8308</v>
      </c>
      <c r="K8311" s="43">
        <v>0.80365972585169099</v>
      </c>
      <c r="L8311">
        <v>0.75268745226763401</v>
      </c>
      <c r="M8311">
        <v>0.25329944545817273</v>
      </c>
      <c r="N8311" s="44">
        <v>4.6774934323325024E-2</v>
      </c>
      <c r="O8311" s="161">
        <f t="shared" si="1291"/>
        <v>7000000</v>
      </c>
      <c r="P8311" s="162">
        <f t="shared" si="1292"/>
        <v>190.24456671242714</v>
      </c>
      <c r="Q8311" s="162">
        <f t="shared" si="1293"/>
        <v>121.7171431206187</v>
      </c>
      <c r="R8311" s="163">
        <f t="shared" si="1294"/>
        <v>1</v>
      </c>
      <c r="S8311" s="161">
        <f t="shared" si="1295"/>
        <v>7000000</v>
      </c>
      <c r="T8311" s="162">
        <f t="shared" si="1296"/>
        <v>193.41485557080904</v>
      </c>
      <c r="U8311" s="162">
        <f t="shared" si="1297"/>
        <v>118.35857156030936</v>
      </c>
      <c r="V8311" s="163">
        <f t="shared" si="1298"/>
        <v>0.9</v>
      </c>
      <c r="W8311" s="164">
        <f t="shared" si="1299"/>
        <v>429691965.14265913</v>
      </c>
      <c r="X8311" s="164">
        <f t="shared" si="1300"/>
        <v>322854589.26614803</v>
      </c>
    </row>
    <row r="8312" spans="10:24" x14ac:dyDescent="0.25">
      <c r="J8312">
        <v>8309</v>
      </c>
      <c r="K8312" s="43">
        <v>0.27912009463160925</v>
      </c>
      <c r="L8312">
        <v>0.47759845366239251</v>
      </c>
      <c r="M8312">
        <v>0.52095000931723168</v>
      </c>
      <c r="N8312" s="44">
        <v>0.50233952480619637</v>
      </c>
      <c r="O8312" s="161">
        <f t="shared" si="1291"/>
        <v>2000000</v>
      </c>
      <c r="P8312" s="162">
        <f t="shared" si="1292"/>
        <v>179.15727163615693</v>
      </c>
      <c r="Q8312" s="162">
        <f t="shared" si="1293"/>
        <v>136.05076090722562</v>
      </c>
      <c r="R8312" s="163">
        <f t="shared" si="1294"/>
        <v>1</v>
      </c>
      <c r="S8312" s="161">
        <f t="shared" si="1295"/>
        <v>5000000</v>
      </c>
      <c r="T8312" s="162">
        <f t="shared" si="1296"/>
        <v>189.71909054538565</v>
      </c>
      <c r="U8312" s="162">
        <f t="shared" si="1297"/>
        <v>125.52538045361281</v>
      </c>
      <c r="V8312" s="163">
        <f t="shared" si="1298"/>
        <v>1</v>
      </c>
      <c r="W8312" s="164">
        <f t="shared" si="1299"/>
        <v>36213021.45786263</v>
      </c>
      <c r="X8312" s="164">
        <f t="shared" si="1300"/>
        <v>170968550.45886421</v>
      </c>
    </row>
    <row r="8313" spans="10:24" x14ac:dyDescent="0.25">
      <c r="J8313">
        <v>8310</v>
      </c>
      <c r="K8313" s="43">
        <v>0.5581552017117335</v>
      </c>
      <c r="L8313">
        <v>0.25488695284365759</v>
      </c>
      <c r="M8313">
        <v>0.60797622142366536</v>
      </c>
      <c r="N8313" s="44">
        <v>0.26194691924123414</v>
      </c>
      <c r="O8313" s="161">
        <f t="shared" si="1291"/>
        <v>6000000</v>
      </c>
      <c r="P8313" s="162">
        <f t="shared" si="1292"/>
        <v>170.11215322563274</v>
      </c>
      <c r="Q8313" s="162">
        <f t="shared" si="1293"/>
        <v>140.48096461398558</v>
      </c>
      <c r="R8313" s="163">
        <f t="shared" si="1294"/>
        <v>1</v>
      </c>
      <c r="S8313" s="161">
        <f t="shared" si="1295"/>
        <v>6000000</v>
      </c>
      <c r="T8313" s="162">
        <f t="shared" si="1296"/>
        <v>186.70405107521091</v>
      </c>
      <c r="U8313" s="162">
        <f t="shared" si="1297"/>
        <v>127.74048230699279</v>
      </c>
      <c r="V8313" s="163">
        <f t="shared" si="1298"/>
        <v>1</v>
      </c>
      <c r="W8313" s="164">
        <f t="shared" si="1299"/>
        <v>127787131.66988295</v>
      </c>
      <c r="X8313" s="164">
        <f t="shared" si="1300"/>
        <v>203781412.60930872</v>
      </c>
    </row>
    <row r="8314" spans="10:24" x14ac:dyDescent="0.25">
      <c r="J8314">
        <v>8311</v>
      </c>
      <c r="K8314" s="43">
        <v>0.77095764258938704</v>
      </c>
      <c r="L8314">
        <v>0.23978821803318318</v>
      </c>
      <c r="M8314">
        <v>8.4086396524545748E-2</v>
      </c>
      <c r="N8314" s="44">
        <v>0.73123114961613511</v>
      </c>
      <c r="O8314" s="161">
        <f t="shared" si="1291"/>
        <v>7000000</v>
      </c>
      <c r="P8314" s="162">
        <f t="shared" si="1292"/>
        <v>169.39524036647217</v>
      </c>
      <c r="Q8314" s="162">
        <f t="shared" si="1293"/>
        <v>107.43802445520186</v>
      </c>
      <c r="R8314" s="163">
        <f t="shared" si="1294"/>
        <v>1</v>
      </c>
      <c r="S8314" s="161">
        <f t="shared" si="1295"/>
        <v>7000000</v>
      </c>
      <c r="T8314" s="162">
        <f t="shared" si="1296"/>
        <v>186.46508012215739</v>
      </c>
      <c r="U8314" s="162">
        <f t="shared" si="1297"/>
        <v>111.21901222760093</v>
      </c>
      <c r="V8314" s="163">
        <f t="shared" si="1298"/>
        <v>1</v>
      </c>
      <c r="W8314" s="164">
        <f t="shared" si="1299"/>
        <v>383700511.37889218</v>
      </c>
      <c r="X8314" s="164">
        <f t="shared" si="1300"/>
        <v>376722475.26189524</v>
      </c>
    </row>
    <row r="8315" spans="10:24" x14ac:dyDescent="0.25">
      <c r="J8315">
        <v>8312</v>
      </c>
      <c r="K8315" s="43">
        <v>0.23062398543278351</v>
      </c>
      <c r="L8315">
        <v>0.80049726476959815</v>
      </c>
      <c r="M8315">
        <v>2.4682280860845895E-2</v>
      </c>
      <c r="N8315" s="44">
        <v>0.93271851124243577</v>
      </c>
      <c r="O8315" s="161">
        <f t="shared" si="1291"/>
        <v>2000000</v>
      </c>
      <c r="P8315" s="162">
        <f t="shared" si="1292"/>
        <v>192.65098125883398</v>
      </c>
      <c r="Q8315" s="162">
        <f t="shared" si="1293"/>
        <v>95.69141238475774</v>
      </c>
      <c r="R8315" s="163">
        <f t="shared" si="1294"/>
        <v>1</v>
      </c>
      <c r="S8315" s="161">
        <f t="shared" si="1295"/>
        <v>5000000</v>
      </c>
      <c r="T8315" s="162">
        <f t="shared" si="1296"/>
        <v>194.21699375294466</v>
      </c>
      <c r="U8315" s="162">
        <f t="shared" si="1297"/>
        <v>105.34570619237887</v>
      </c>
      <c r="V8315" s="163">
        <f t="shared" si="1298"/>
        <v>1</v>
      </c>
      <c r="W8315" s="164">
        <f t="shared" si="1299"/>
        <v>143919137.74815249</v>
      </c>
      <c r="X8315" s="164">
        <f t="shared" si="1300"/>
        <v>294356437.80282897</v>
      </c>
    </row>
    <row r="8316" spans="10:24" x14ac:dyDescent="0.25">
      <c r="J8316">
        <v>8313</v>
      </c>
      <c r="K8316" s="43">
        <v>8.5847606539903643E-2</v>
      </c>
      <c r="L8316">
        <v>6.6098806260392773E-2</v>
      </c>
      <c r="M8316">
        <v>0.34209690652222591</v>
      </c>
      <c r="N8316" s="44">
        <v>0.43198496732372371</v>
      </c>
      <c r="O8316" s="161">
        <f t="shared" si="1291"/>
        <v>2000000</v>
      </c>
      <c r="P8316" s="162">
        <f t="shared" si="1292"/>
        <v>157.41761885720436</v>
      </c>
      <c r="Q8316" s="162">
        <f t="shared" si="1293"/>
        <v>126.86505989602969</v>
      </c>
      <c r="R8316" s="163">
        <f t="shared" si="1294"/>
        <v>1</v>
      </c>
      <c r="S8316" s="161">
        <f t="shared" si="1295"/>
        <v>2000000</v>
      </c>
      <c r="T8316" s="162">
        <f t="shared" si="1296"/>
        <v>182.47253961906813</v>
      </c>
      <c r="U8316" s="162">
        <f t="shared" si="1297"/>
        <v>120.93252994801485</v>
      </c>
      <c r="V8316" s="163">
        <f t="shared" si="1298"/>
        <v>1</v>
      </c>
      <c r="W8316" s="164">
        <f t="shared" si="1299"/>
        <v>11105117.922349334</v>
      </c>
      <c r="X8316" s="164">
        <f t="shared" si="1300"/>
        <v>-26919980.657893434</v>
      </c>
    </row>
    <row r="8317" spans="10:24" x14ac:dyDescent="0.25">
      <c r="J8317">
        <v>8314</v>
      </c>
      <c r="K8317" s="43">
        <v>0.42444730354751947</v>
      </c>
      <c r="L8317">
        <v>0.35967357992944937</v>
      </c>
      <c r="M8317">
        <v>0.65832515332429076</v>
      </c>
      <c r="N8317" s="44">
        <v>0.77796911415851189</v>
      </c>
      <c r="O8317" s="161">
        <f t="shared" si="1291"/>
        <v>5000000</v>
      </c>
      <c r="P8317" s="162">
        <f t="shared" si="1292"/>
        <v>174.61002845640351</v>
      </c>
      <c r="Q8317" s="162">
        <f t="shared" si="1293"/>
        <v>143.15792915799236</v>
      </c>
      <c r="R8317" s="163">
        <f t="shared" si="1294"/>
        <v>1</v>
      </c>
      <c r="S8317" s="161">
        <f t="shared" si="1295"/>
        <v>6000000</v>
      </c>
      <c r="T8317" s="162">
        <f t="shared" si="1296"/>
        <v>188.20334281880116</v>
      </c>
      <c r="U8317" s="162">
        <f t="shared" si="1297"/>
        <v>129.07896457899616</v>
      </c>
      <c r="V8317" s="163">
        <f t="shared" si="1298"/>
        <v>1</v>
      </c>
      <c r="W8317" s="164">
        <f t="shared" si="1299"/>
        <v>107260496.49205577</v>
      </c>
      <c r="X8317" s="164">
        <f t="shared" si="1300"/>
        <v>204746269.43882996</v>
      </c>
    </row>
    <row r="8318" spans="10:24" x14ac:dyDescent="0.25">
      <c r="J8318">
        <v>8315</v>
      </c>
      <c r="K8318" s="43">
        <v>0.93374019125848706</v>
      </c>
      <c r="L8318">
        <v>0.72886244960626312</v>
      </c>
      <c r="M8318">
        <v>0.15731098701001522</v>
      </c>
      <c r="N8318" s="44">
        <v>0.264638997845701</v>
      </c>
      <c r="O8318" s="161">
        <f t="shared" si="1291"/>
        <v>7000000</v>
      </c>
      <c r="P8318" s="162">
        <f t="shared" si="1292"/>
        <v>189.14064319955716</v>
      </c>
      <c r="Q8318" s="162">
        <f t="shared" si="1293"/>
        <v>114.88857975875858</v>
      </c>
      <c r="R8318" s="163">
        <f t="shared" si="1294"/>
        <v>1</v>
      </c>
      <c r="S8318" s="161">
        <f t="shared" si="1295"/>
        <v>9000000</v>
      </c>
      <c r="T8318" s="162">
        <f t="shared" si="1296"/>
        <v>193.04688106651906</v>
      </c>
      <c r="U8318" s="162">
        <f t="shared" si="1297"/>
        <v>114.94428987937928</v>
      </c>
      <c r="V8318" s="163">
        <f t="shared" si="1298"/>
        <v>1</v>
      </c>
      <c r="W8318" s="164">
        <f t="shared" si="1299"/>
        <v>469764444.08559006</v>
      </c>
      <c r="X8318" s="164">
        <f t="shared" si="1300"/>
        <v>552923320.68425798</v>
      </c>
    </row>
    <row r="8319" spans="10:24" x14ac:dyDescent="0.25">
      <c r="J8319">
        <v>8316</v>
      </c>
      <c r="K8319" s="43">
        <v>0.69631421631423374</v>
      </c>
      <c r="L8319">
        <v>0.63202807713600195</v>
      </c>
      <c r="M8319">
        <v>0.21564216294660632</v>
      </c>
      <c r="N8319" s="44">
        <v>0.40117876352744575</v>
      </c>
      <c r="O8319" s="161">
        <f t="shared" si="1291"/>
        <v>6000000</v>
      </c>
      <c r="P8319" s="162">
        <f t="shared" si="1292"/>
        <v>185.05844359270822</v>
      </c>
      <c r="Q8319" s="162">
        <f t="shared" si="1293"/>
        <v>119.26008403719268</v>
      </c>
      <c r="R8319" s="163">
        <f t="shared" si="1294"/>
        <v>1</v>
      </c>
      <c r="S8319" s="161">
        <f t="shared" si="1295"/>
        <v>7000000</v>
      </c>
      <c r="T8319" s="162">
        <f t="shared" si="1296"/>
        <v>191.68614786423606</v>
      </c>
      <c r="U8319" s="162">
        <f t="shared" si="1297"/>
        <v>117.13004201859634</v>
      </c>
      <c r="V8319" s="163">
        <f t="shared" si="1298"/>
        <v>1</v>
      </c>
      <c r="W8319" s="164">
        <f t="shared" si="1299"/>
        <v>344790157.33309317</v>
      </c>
      <c r="X8319" s="164">
        <f t="shared" si="1300"/>
        <v>371892740.91947806</v>
      </c>
    </row>
    <row r="8320" spans="10:24" x14ac:dyDescent="0.25">
      <c r="J8320">
        <v>8317</v>
      </c>
      <c r="K8320" s="43">
        <v>0.71858791604084482</v>
      </c>
      <c r="L8320">
        <v>0.54061395340179297</v>
      </c>
      <c r="M8320">
        <v>0.82721761724772058</v>
      </c>
      <c r="N8320" s="44">
        <v>0.27436092871470796</v>
      </c>
      <c r="O8320" s="161">
        <f t="shared" si="1291"/>
        <v>6000000</v>
      </c>
      <c r="P8320" s="162">
        <f t="shared" si="1292"/>
        <v>181.5297086324708</v>
      </c>
      <c r="Q8320" s="162">
        <f t="shared" si="1293"/>
        <v>153.86454157584373</v>
      </c>
      <c r="R8320" s="163">
        <f t="shared" si="1294"/>
        <v>1</v>
      </c>
      <c r="S8320" s="161">
        <f t="shared" si="1295"/>
        <v>7000000</v>
      </c>
      <c r="T8320" s="162">
        <f t="shared" si="1296"/>
        <v>190.50990287749028</v>
      </c>
      <c r="U8320" s="162">
        <f t="shared" si="1297"/>
        <v>134.43227078792188</v>
      </c>
      <c r="V8320" s="163">
        <f t="shared" si="1298"/>
        <v>1</v>
      </c>
      <c r="W8320" s="164">
        <f t="shared" si="1299"/>
        <v>115991002.33976242</v>
      </c>
      <c r="X8320" s="164">
        <f t="shared" si="1300"/>
        <v>242543424.62697875</v>
      </c>
    </row>
    <row r="8321" spans="10:24" x14ac:dyDescent="0.25">
      <c r="J8321">
        <v>8318</v>
      </c>
      <c r="K8321" s="43">
        <v>0.97630233559393576</v>
      </c>
      <c r="L8321">
        <v>0.56535342069216454</v>
      </c>
      <c r="M8321">
        <v>0.63846900917424043</v>
      </c>
      <c r="N8321" s="44">
        <v>0.7378687084663057</v>
      </c>
      <c r="O8321" s="161">
        <f t="shared" si="1291"/>
        <v>9000000</v>
      </c>
      <c r="P8321" s="162">
        <f t="shared" si="1292"/>
        <v>182.46834585542371</v>
      </c>
      <c r="Q8321" s="162">
        <f t="shared" si="1293"/>
        <v>142.08739019354022</v>
      </c>
      <c r="R8321" s="163">
        <f t="shared" si="1294"/>
        <v>1</v>
      </c>
      <c r="S8321" s="161">
        <f t="shared" si="1295"/>
        <v>9000000</v>
      </c>
      <c r="T8321" s="162">
        <f t="shared" si="1296"/>
        <v>190.82278195180791</v>
      </c>
      <c r="U8321" s="162">
        <f t="shared" si="1297"/>
        <v>128.54369509677011</v>
      </c>
      <c r="V8321" s="163">
        <f t="shared" si="1298"/>
        <v>1</v>
      </c>
      <c r="W8321" s="164">
        <f t="shared" si="1299"/>
        <v>313428600.95695144</v>
      </c>
      <c r="X8321" s="164">
        <f t="shared" si="1300"/>
        <v>410511781.69534028</v>
      </c>
    </row>
    <row r="8322" spans="10:24" x14ac:dyDescent="0.25">
      <c r="J8322">
        <v>8319</v>
      </c>
      <c r="K8322" s="43">
        <v>0.44376957695079555</v>
      </c>
      <c r="L8322">
        <v>0.53156732849932808</v>
      </c>
      <c r="M8322">
        <v>0.68927724272016144</v>
      </c>
      <c r="N8322" s="44">
        <v>0.98613198187857221</v>
      </c>
      <c r="O8322" s="161">
        <f t="shared" si="1291"/>
        <v>5000000</v>
      </c>
      <c r="P8322" s="162">
        <f t="shared" si="1292"/>
        <v>181.18815467198411</v>
      </c>
      <c r="Q8322" s="162">
        <f t="shared" si="1293"/>
        <v>144.87605432807243</v>
      </c>
      <c r="R8322" s="163">
        <f t="shared" si="1294"/>
        <v>1</v>
      </c>
      <c r="S8322" s="161">
        <f t="shared" si="1295"/>
        <v>6000000</v>
      </c>
      <c r="T8322" s="162">
        <f t="shared" si="1296"/>
        <v>190.39605155732804</v>
      </c>
      <c r="U8322" s="162">
        <f t="shared" si="1297"/>
        <v>129.93802716403621</v>
      </c>
      <c r="V8322" s="163">
        <f t="shared" si="1298"/>
        <v>1</v>
      </c>
      <c r="W8322" s="164">
        <f t="shared" si="1299"/>
        <v>131560501.71955839</v>
      </c>
      <c r="X8322" s="164">
        <f t="shared" si="1300"/>
        <v>212748146.35975093</v>
      </c>
    </row>
    <row r="8323" spans="10:24" x14ac:dyDescent="0.25">
      <c r="J8323">
        <v>8320</v>
      </c>
      <c r="K8323" s="43">
        <v>0.79356124860467969</v>
      </c>
      <c r="L8323">
        <v>0.65506107891978216</v>
      </c>
      <c r="M8323">
        <v>4.1219048333974606E-2</v>
      </c>
      <c r="N8323" s="44">
        <v>0.65399359053149608</v>
      </c>
      <c r="O8323" s="161">
        <f t="shared" si="1291"/>
        <v>7000000</v>
      </c>
      <c r="P8323" s="162">
        <f t="shared" si="1292"/>
        <v>185.98531273304604</v>
      </c>
      <c r="Q8323" s="162">
        <f t="shared" si="1293"/>
        <v>100.26576884548574</v>
      </c>
      <c r="R8323" s="163">
        <f t="shared" si="1294"/>
        <v>1</v>
      </c>
      <c r="S8323" s="161">
        <f t="shared" si="1295"/>
        <v>7000000</v>
      </c>
      <c r="T8323" s="162">
        <f t="shared" si="1296"/>
        <v>191.99510424434868</v>
      </c>
      <c r="U8323" s="162">
        <f t="shared" si="1297"/>
        <v>107.63288442274288</v>
      </c>
      <c r="V8323" s="163">
        <f t="shared" si="1298"/>
        <v>1</v>
      </c>
      <c r="W8323" s="164">
        <f t="shared" si="1299"/>
        <v>550036807.2129221</v>
      </c>
      <c r="X8323" s="164">
        <f t="shared" si="1300"/>
        <v>440535538.75124061</v>
      </c>
    </row>
    <row r="8324" spans="10:24" x14ac:dyDescent="0.25">
      <c r="J8324">
        <v>8321</v>
      </c>
      <c r="K8324" s="43">
        <v>0.47647341787527431</v>
      </c>
      <c r="L8324">
        <v>0.17873789262261575</v>
      </c>
      <c r="M8324">
        <v>0.34913034095368001</v>
      </c>
      <c r="N8324" s="44">
        <v>0.5917683076382414</v>
      </c>
      <c r="O8324" s="161">
        <f t="shared" si="1291"/>
        <v>5000000</v>
      </c>
      <c r="P8324" s="162">
        <f t="shared" si="1292"/>
        <v>166.19721620701674</v>
      </c>
      <c r="Q8324" s="162">
        <f t="shared" si="1293"/>
        <v>127.24661141645258</v>
      </c>
      <c r="R8324" s="163">
        <f t="shared" si="1294"/>
        <v>1</v>
      </c>
      <c r="S8324" s="161">
        <f t="shared" si="1295"/>
        <v>6000000</v>
      </c>
      <c r="T8324" s="162">
        <f t="shared" si="1296"/>
        <v>185.39907206900557</v>
      </c>
      <c r="U8324" s="162">
        <f t="shared" si="1297"/>
        <v>121.1233057082263</v>
      </c>
      <c r="V8324" s="163">
        <f t="shared" si="1298"/>
        <v>1</v>
      </c>
      <c r="W8324" s="164">
        <f t="shared" si="1299"/>
        <v>144753023.95282078</v>
      </c>
      <c r="X8324" s="164">
        <f t="shared" si="1300"/>
        <v>235654598.16467565</v>
      </c>
    </row>
    <row r="8325" spans="10:24" x14ac:dyDescent="0.25">
      <c r="J8325">
        <v>8322</v>
      </c>
      <c r="K8325" s="43">
        <v>0.75194048715832951</v>
      </c>
      <c r="L8325">
        <v>0.16311058702114245</v>
      </c>
      <c r="M8325">
        <v>0.33839227017186968</v>
      </c>
      <c r="N8325" s="44">
        <v>0.52126892442288975</v>
      </c>
      <c r="O8325" s="161">
        <f t="shared" ref="O8325:O8388" si="1301">VLOOKUP(K8325,$E$5:$H$10,4)</f>
        <v>7000000</v>
      </c>
      <c r="P8325" s="162">
        <f t="shared" ref="P8325:P8388" si="1302">_xlfn.NORM.INV(L8325,$E$12,$E$13)</f>
        <v>165.27369362041358</v>
      </c>
      <c r="Q8325" s="162">
        <f t="shared" ref="Q8325:Q8388" si="1303">_xlfn.NORM.INV(M8325,$E$15,$E$16)</f>
        <v>126.66290191866554</v>
      </c>
      <c r="R8325" s="163">
        <f t="shared" ref="R8325:R8388" si="1304">VLOOKUP(N8325,$E$19:$H$21,4)</f>
        <v>1</v>
      </c>
      <c r="S8325" s="161">
        <f t="shared" ref="S8325:S8388" si="1305">VLOOKUP(K8325,$G$5:$H$10,2)</f>
        <v>7000000</v>
      </c>
      <c r="T8325" s="162">
        <f t="shared" ref="T8325:T8388" si="1306">_xlfn.NORM.INV(L8325,$G$12,$G$13)</f>
        <v>185.09123120680454</v>
      </c>
      <c r="U8325" s="162">
        <f t="shared" ref="U8325:U8388" si="1307">_xlfn.NORM.INV(M8325,$G$15,$G$16)</f>
        <v>120.83145095933277</v>
      </c>
      <c r="V8325" s="163">
        <f t="shared" ref="V8325:V8388" si="1308">VLOOKUP(N8325,$G$19:$H$21,2)</f>
        <v>1</v>
      </c>
      <c r="W8325" s="164">
        <f t="shared" ref="W8325:W8388" si="1309">O8325*(P8325-Q8325)*R8325-$D$23-$D$24</f>
        <v>220275541.91223627</v>
      </c>
      <c r="X8325" s="164">
        <f t="shared" ref="X8325:X8388" si="1310">S8325*(T8325-U8325)*V8325-$F$23-$F$24</f>
        <v>299818461.73230237</v>
      </c>
    </row>
    <row r="8326" spans="10:24" x14ac:dyDescent="0.25">
      <c r="J8326">
        <v>8323</v>
      </c>
      <c r="K8326" s="43">
        <v>0.39348626263415953</v>
      </c>
      <c r="L8326">
        <v>0.33434206092285412</v>
      </c>
      <c r="M8326">
        <v>0.78992272927140883</v>
      </c>
      <c r="N8326" s="44">
        <v>0.53133891545834488</v>
      </c>
      <c r="O8326" s="161">
        <f t="shared" si="1301"/>
        <v>5000000</v>
      </c>
      <c r="P8326" s="162">
        <f t="shared" si="1302"/>
        <v>173.58067992028796</v>
      </c>
      <c r="Q8326" s="162">
        <f t="shared" si="1303"/>
        <v>151.12306324476631</v>
      </c>
      <c r="R8326" s="163">
        <f t="shared" si="1304"/>
        <v>1</v>
      </c>
      <c r="S8326" s="161">
        <f t="shared" si="1305"/>
        <v>6000000</v>
      </c>
      <c r="T8326" s="162">
        <f t="shared" si="1306"/>
        <v>187.86022664009599</v>
      </c>
      <c r="U8326" s="162">
        <f t="shared" si="1307"/>
        <v>133.06153162238314</v>
      </c>
      <c r="V8326" s="163">
        <f t="shared" si="1308"/>
        <v>1</v>
      </c>
      <c r="W8326" s="164">
        <f t="shared" si="1309"/>
        <v>62288083.37760824</v>
      </c>
      <c r="X8326" s="164">
        <f t="shared" si="1310"/>
        <v>178792170.10627705</v>
      </c>
    </row>
    <row r="8327" spans="10:24" x14ac:dyDescent="0.25">
      <c r="J8327">
        <v>8324</v>
      </c>
      <c r="K8327" s="43">
        <v>0.73487888122695255</v>
      </c>
      <c r="L8327">
        <v>5.1122112018000543E-3</v>
      </c>
      <c r="M8327">
        <v>0.46224899282762399</v>
      </c>
      <c r="N8327" s="44">
        <v>0.71479323369696968</v>
      </c>
      <c r="O8327" s="161">
        <f t="shared" si="1301"/>
        <v>6000000</v>
      </c>
      <c r="P8327" s="162">
        <f t="shared" si="1302"/>
        <v>141.47781717884132</v>
      </c>
      <c r="Q8327" s="162">
        <f t="shared" si="1303"/>
        <v>133.10461182232177</v>
      </c>
      <c r="R8327" s="163">
        <f t="shared" si="1304"/>
        <v>1</v>
      </c>
      <c r="S8327" s="161">
        <f t="shared" si="1305"/>
        <v>7000000</v>
      </c>
      <c r="T8327" s="162">
        <f t="shared" si="1306"/>
        <v>177.15927239294712</v>
      </c>
      <c r="U8327" s="162">
        <f t="shared" si="1307"/>
        <v>124.05230591116089</v>
      </c>
      <c r="V8327" s="163">
        <f t="shared" si="1308"/>
        <v>1</v>
      </c>
      <c r="W8327" s="164">
        <f t="shared" si="1309"/>
        <v>239232.13911729306</v>
      </c>
      <c r="X8327" s="164">
        <f t="shared" si="1310"/>
        <v>221748765.37250364</v>
      </c>
    </row>
    <row r="8328" spans="10:24" x14ac:dyDescent="0.25">
      <c r="J8328">
        <v>8325</v>
      </c>
      <c r="K8328" s="43">
        <v>0.28080260573493976</v>
      </c>
      <c r="L8328">
        <v>0.91891358785425714</v>
      </c>
      <c r="M8328">
        <v>0.41256545048254878</v>
      </c>
      <c r="N8328" s="44">
        <v>0.18254762656169832</v>
      </c>
      <c r="O8328" s="161">
        <f t="shared" si="1301"/>
        <v>2000000</v>
      </c>
      <c r="P8328" s="162">
        <f t="shared" si="1302"/>
        <v>200.96701548489844</v>
      </c>
      <c r="Q8328" s="162">
        <f t="shared" si="1303"/>
        <v>130.58098808137032</v>
      </c>
      <c r="R8328" s="163">
        <f t="shared" si="1304"/>
        <v>1</v>
      </c>
      <c r="S8328" s="161">
        <f t="shared" si="1305"/>
        <v>5000000</v>
      </c>
      <c r="T8328" s="162">
        <f t="shared" si="1306"/>
        <v>196.9890051616328</v>
      </c>
      <c r="U8328" s="162">
        <f t="shared" si="1307"/>
        <v>122.79049404068516</v>
      </c>
      <c r="V8328" s="163">
        <f t="shared" si="1308"/>
        <v>0.9</v>
      </c>
      <c r="W8328" s="164">
        <f t="shared" si="1309"/>
        <v>90772054.807056248</v>
      </c>
      <c r="X8328" s="164">
        <f t="shared" si="1310"/>
        <v>183893300.04426444</v>
      </c>
    </row>
    <row r="8329" spans="10:24" x14ac:dyDescent="0.25">
      <c r="J8329">
        <v>8326</v>
      </c>
      <c r="K8329" s="43">
        <v>0.72679043541039301</v>
      </c>
      <c r="L8329">
        <v>0.28308651452443145</v>
      </c>
      <c r="M8329">
        <v>0.2696065279796197</v>
      </c>
      <c r="N8329" s="44">
        <v>0.46133817563700308</v>
      </c>
      <c r="O8329" s="161">
        <f t="shared" si="1301"/>
        <v>6000000</v>
      </c>
      <c r="P8329" s="162">
        <f t="shared" si="1302"/>
        <v>171.39454877386163</v>
      </c>
      <c r="Q8329" s="162">
        <f t="shared" si="1303"/>
        <v>122.71993125862964</v>
      </c>
      <c r="R8329" s="163">
        <f t="shared" si="1304"/>
        <v>1</v>
      </c>
      <c r="S8329" s="161">
        <f t="shared" si="1305"/>
        <v>7000000</v>
      </c>
      <c r="T8329" s="162">
        <f t="shared" si="1306"/>
        <v>187.13151625795388</v>
      </c>
      <c r="U8329" s="162">
        <f t="shared" si="1307"/>
        <v>118.85996562931481</v>
      </c>
      <c r="V8329" s="163">
        <f t="shared" si="1308"/>
        <v>1</v>
      </c>
      <c r="W8329" s="164">
        <f t="shared" si="1309"/>
        <v>242047705.09139192</v>
      </c>
      <c r="X8329" s="164">
        <f t="shared" si="1310"/>
        <v>327900854.40047342</v>
      </c>
    </row>
    <row r="8330" spans="10:24" x14ac:dyDescent="0.25">
      <c r="J8330">
        <v>8327</v>
      </c>
      <c r="K8330" s="43">
        <v>0.59348706877991575</v>
      </c>
      <c r="L8330">
        <v>0.57899532667325126</v>
      </c>
      <c r="M8330">
        <v>0.43070712670811495</v>
      </c>
      <c r="N8330" s="44">
        <v>0.96419823389042925</v>
      </c>
      <c r="O8330" s="161">
        <f t="shared" si="1301"/>
        <v>6000000</v>
      </c>
      <c r="P8330" s="162">
        <f t="shared" si="1302"/>
        <v>182.98985923083967</v>
      </c>
      <c r="Q8330" s="162">
        <f t="shared" si="1303"/>
        <v>131.50851678287401</v>
      </c>
      <c r="R8330" s="163">
        <f t="shared" si="1304"/>
        <v>1</v>
      </c>
      <c r="S8330" s="161">
        <f t="shared" si="1305"/>
        <v>6000000</v>
      </c>
      <c r="T8330" s="162">
        <f t="shared" si="1306"/>
        <v>190.99661974361322</v>
      </c>
      <c r="U8330" s="162">
        <f t="shared" si="1307"/>
        <v>123.25425839143701</v>
      </c>
      <c r="V8330" s="163">
        <f t="shared" si="1308"/>
        <v>1</v>
      </c>
      <c r="W8330" s="164">
        <f t="shared" si="1309"/>
        <v>258888054.68779397</v>
      </c>
      <c r="X8330" s="164">
        <f t="shared" si="1310"/>
        <v>256454168.11305732</v>
      </c>
    </row>
    <row r="8331" spans="10:24" x14ac:dyDescent="0.25">
      <c r="J8331">
        <v>8328</v>
      </c>
      <c r="K8331" s="43">
        <v>0.33101633588075341</v>
      </c>
      <c r="L8331">
        <v>0.76612062075846454</v>
      </c>
      <c r="M8331">
        <v>0.37793366631099123</v>
      </c>
      <c r="N8331" s="44">
        <v>0.73125083236009425</v>
      </c>
      <c r="O8331" s="161">
        <f t="shared" si="1301"/>
        <v>5000000</v>
      </c>
      <c r="P8331" s="162">
        <f t="shared" si="1302"/>
        <v>190.89195785434922</v>
      </c>
      <c r="Q8331" s="162">
        <f t="shared" si="1303"/>
        <v>128.78175502819511</v>
      </c>
      <c r="R8331" s="163">
        <f t="shared" si="1304"/>
        <v>1</v>
      </c>
      <c r="S8331" s="161">
        <f t="shared" si="1305"/>
        <v>6000000</v>
      </c>
      <c r="T8331" s="162">
        <f t="shared" si="1306"/>
        <v>193.63065261811641</v>
      </c>
      <c r="U8331" s="162">
        <f t="shared" si="1307"/>
        <v>121.89087751409755</v>
      </c>
      <c r="V8331" s="163">
        <f t="shared" si="1308"/>
        <v>1</v>
      </c>
      <c r="W8331" s="164">
        <f t="shared" si="1309"/>
        <v>260551014.13077056</v>
      </c>
      <c r="X8331" s="164">
        <f t="shared" si="1310"/>
        <v>280438650.62411314</v>
      </c>
    </row>
    <row r="8332" spans="10:24" x14ac:dyDescent="0.25">
      <c r="J8332">
        <v>8329</v>
      </c>
      <c r="K8332" s="43">
        <v>0.78908659450880803</v>
      </c>
      <c r="L8332">
        <v>0.77681342711950918</v>
      </c>
      <c r="M8332">
        <v>0.29357801703199693</v>
      </c>
      <c r="N8332" s="44">
        <v>0.19365541096365957</v>
      </c>
      <c r="O8332" s="161">
        <f t="shared" si="1301"/>
        <v>7000000</v>
      </c>
      <c r="P8332" s="162">
        <f t="shared" si="1302"/>
        <v>191.42213152758018</v>
      </c>
      <c r="Q8332" s="162">
        <f t="shared" si="1303"/>
        <v>124.14076196737905</v>
      </c>
      <c r="R8332" s="163">
        <f t="shared" si="1304"/>
        <v>1</v>
      </c>
      <c r="S8332" s="161">
        <f t="shared" si="1305"/>
        <v>7000000</v>
      </c>
      <c r="T8332" s="162">
        <f t="shared" si="1306"/>
        <v>193.80737717586007</v>
      </c>
      <c r="U8332" s="162">
        <f t="shared" si="1307"/>
        <v>119.57038098368952</v>
      </c>
      <c r="V8332" s="163">
        <f t="shared" si="1308"/>
        <v>0.9</v>
      </c>
      <c r="W8332" s="164">
        <f t="shared" si="1309"/>
        <v>420969586.92140788</v>
      </c>
      <c r="X8332" s="164">
        <f t="shared" si="1310"/>
        <v>317693076.01067448</v>
      </c>
    </row>
    <row r="8333" spans="10:24" x14ac:dyDescent="0.25">
      <c r="J8333">
        <v>8330</v>
      </c>
      <c r="K8333" s="43">
        <v>0.62793867919754354</v>
      </c>
      <c r="L8333">
        <v>0.90981976546636401</v>
      </c>
      <c r="M8333">
        <v>0.10853682655226904</v>
      </c>
      <c r="N8333" s="44">
        <v>0.6663039184290237</v>
      </c>
      <c r="O8333" s="161">
        <f t="shared" si="1301"/>
        <v>6000000</v>
      </c>
      <c r="P8333" s="162">
        <f t="shared" si="1302"/>
        <v>200.09468963750018</v>
      </c>
      <c r="Q8333" s="162">
        <f t="shared" si="1303"/>
        <v>110.31306127707384</v>
      </c>
      <c r="R8333" s="163">
        <f t="shared" si="1304"/>
        <v>1</v>
      </c>
      <c r="S8333" s="161">
        <f t="shared" si="1305"/>
        <v>7000000</v>
      </c>
      <c r="T8333" s="162">
        <f t="shared" si="1306"/>
        <v>196.69822987916672</v>
      </c>
      <c r="U8333" s="162">
        <f t="shared" si="1307"/>
        <v>112.65653063853692</v>
      </c>
      <c r="V8333" s="163">
        <f t="shared" si="1308"/>
        <v>1</v>
      </c>
      <c r="W8333" s="164">
        <f t="shared" si="1309"/>
        <v>488689770.16255808</v>
      </c>
      <c r="X8333" s="164">
        <f t="shared" si="1310"/>
        <v>438291894.68440855</v>
      </c>
    </row>
    <row r="8334" spans="10:24" x14ac:dyDescent="0.25">
      <c r="J8334">
        <v>8331</v>
      </c>
      <c r="K8334" s="43">
        <v>0.90971972950163504</v>
      </c>
      <c r="L8334">
        <v>0.199056795028697</v>
      </c>
      <c r="M8334">
        <v>0.20332874649629851</v>
      </c>
      <c r="N8334" s="44">
        <v>0.80674829262026027</v>
      </c>
      <c r="O8334" s="161">
        <f t="shared" si="1301"/>
        <v>7000000</v>
      </c>
      <c r="P8334" s="162">
        <f t="shared" si="1302"/>
        <v>167.32507390803741</v>
      </c>
      <c r="Q8334" s="162">
        <f t="shared" si="1303"/>
        <v>118.40419884371634</v>
      </c>
      <c r="R8334" s="163">
        <f t="shared" si="1304"/>
        <v>1</v>
      </c>
      <c r="S8334" s="161">
        <f t="shared" si="1305"/>
        <v>9000000</v>
      </c>
      <c r="T8334" s="162">
        <f t="shared" si="1306"/>
        <v>185.77502463601246</v>
      </c>
      <c r="U8334" s="162">
        <f t="shared" si="1307"/>
        <v>116.70209942185818</v>
      </c>
      <c r="V8334" s="163">
        <f t="shared" si="1308"/>
        <v>1</v>
      </c>
      <c r="W8334" s="164">
        <f t="shared" si="1309"/>
        <v>292446125.45024747</v>
      </c>
      <c r="X8334" s="164">
        <f t="shared" si="1310"/>
        <v>471656326.92738855</v>
      </c>
    </row>
    <row r="8335" spans="10:24" x14ac:dyDescent="0.25">
      <c r="J8335">
        <v>8332</v>
      </c>
      <c r="K8335" s="43">
        <v>0.7017874360170645</v>
      </c>
      <c r="L8335">
        <v>0.80592857550785624</v>
      </c>
      <c r="M8335">
        <v>0.46650609479010618</v>
      </c>
      <c r="N8335" s="44">
        <v>0.17035497834554592</v>
      </c>
      <c r="O8335" s="161">
        <f t="shared" si="1301"/>
        <v>6000000</v>
      </c>
      <c r="P8335" s="162">
        <f t="shared" si="1302"/>
        <v>192.94485316807317</v>
      </c>
      <c r="Q8335" s="162">
        <f t="shared" si="1303"/>
        <v>133.31888709074749</v>
      </c>
      <c r="R8335" s="163">
        <f t="shared" si="1304"/>
        <v>1</v>
      </c>
      <c r="S8335" s="161">
        <f t="shared" si="1305"/>
        <v>7000000</v>
      </c>
      <c r="T8335" s="162">
        <f t="shared" si="1306"/>
        <v>194.3149510560244</v>
      </c>
      <c r="U8335" s="162">
        <f t="shared" si="1307"/>
        <v>124.15944354537375</v>
      </c>
      <c r="V8335" s="163">
        <f t="shared" si="1308"/>
        <v>0.9</v>
      </c>
      <c r="W8335" s="164">
        <f t="shared" si="1309"/>
        <v>307755796.46395403</v>
      </c>
      <c r="X8335" s="164">
        <f t="shared" si="1310"/>
        <v>291979697.31709909</v>
      </c>
    </row>
    <row r="8336" spans="10:24" x14ac:dyDescent="0.25">
      <c r="J8336">
        <v>8333</v>
      </c>
      <c r="K8336" s="43">
        <v>0.42984354497978017</v>
      </c>
      <c r="L8336">
        <v>0.59024532005920693</v>
      </c>
      <c r="M8336">
        <v>0.58262035231479237</v>
      </c>
      <c r="N8336" s="44">
        <v>0.39962827495652453</v>
      </c>
      <c r="O8336" s="161">
        <f t="shared" si="1301"/>
        <v>5000000</v>
      </c>
      <c r="P8336" s="162">
        <f t="shared" si="1302"/>
        <v>183.42264113212428</v>
      </c>
      <c r="Q8336" s="162">
        <f t="shared" si="1303"/>
        <v>139.1720311306504</v>
      </c>
      <c r="R8336" s="163">
        <f t="shared" si="1304"/>
        <v>1</v>
      </c>
      <c r="S8336" s="161">
        <f t="shared" si="1305"/>
        <v>6000000</v>
      </c>
      <c r="T8336" s="162">
        <f t="shared" si="1306"/>
        <v>191.14088037737477</v>
      </c>
      <c r="U8336" s="162">
        <f t="shared" si="1307"/>
        <v>127.0860155653252</v>
      </c>
      <c r="V8336" s="163">
        <f t="shared" si="1308"/>
        <v>1</v>
      </c>
      <c r="W8336" s="164">
        <f t="shared" si="1309"/>
        <v>171253050.00736943</v>
      </c>
      <c r="X8336" s="164">
        <f t="shared" si="1310"/>
        <v>234329188.87229747</v>
      </c>
    </row>
    <row r="8337" spans="10:24" x14ac:dyDescent="0.25">
      <c r="J8337">
        <v>8334</v>
      </c>
      <c r="K8337" s="43">
        <v>0.84517393106136818</v>
      </c>
      <c r="L8337">
        <v>0.70423670823131312</v>
      </c>
      <c r="M8337">
        <v>0.80994391996458559</v>
      </c>
      <c r="N8337" s="44">
        <v>0.87467270625772842</v>
      </c>
      <c r="O8337" s="161">
        <f t="shared" si="1301"/>
        <v>7000000</v>
      </c>
      <c r="P8337" s="162">
        <f t="shared" si="1302"/>
        <v>188.04937691540079</v>
      </c>
      <c r="Q8337" s="162">
        <f t="shared" si="1303"/>
        <v>152.5537930989064</v>
      </c>
      <c r="R8337" s="163">
        <f t="shared" si="1304"/>
        <v>1</v>
      </c>
      <c r="S8337" s="161">
        <f t="shared" si="1305"/>
        <v>7000000</v>
      </c>
      <c r="T8337" s="162">
        <f t="shared" si="1306"/>
        <v>192.68312563846692</v>
      </c>
      <c r="U8337" s="162">
        <f t="shared" si="1307"/>
        <v>133.7768965494532</v>
      </c>
      <c r="V8337" s="163">
        <f t="shared" si="1308"/>
        <v>1</v>
      </c>
      <c r="W8337" s="164">
        <f t="shared" si="1309"/>
        <v>198469086.71546072</v>
      </c>
      <c r="X8337" s="164">
        <f t="shared" si="1310"/>
        <v>262343603.62309605</v>
      </c>
    </row>
    <row r="8338" spans="10:24" x14ac:dyDescent="0.25">
      <c r="J8338">
        <v>8335</v>
      </c>
      <c r="K8338" s="43">
        <v>0.65630854335935962</v>
      </c>
      <c r="L8338">
        <v>0.77936835229243817</v>
      </c>
      <c r="M8338">
        <v>0.39236335932318678</v>
      </c>
      <c r="N8338" s="44">
        <v>0.13387476159821865</v>
      </c>
      <c r="O8338" s="161">
        <f t="shared" si="1301"/>
        <v>6000000</v>
      </c>
      <c r="P8338" s="162">
        <f t="shared" si="1302"/>
        <v>191.55092545819423</v>
      </c>
      <c r="Q8338" s="162">
        <f t="shared" si="1303"/>
        <v>129.53670873057339</v>
      </c>
      <c r="R8338" s="163">
        <f t="shared" si="1304"/>
        <v>1</v>
      </c>
      <c r="S8338" s="161">
        <f t="shared" si="1305"/>
        <v>7000000</v>
      </c>
      <c r="T8338" s="162">
        <f t="shared" si="1306"/>
        <v>193.85030848606473</v>
      </c>
      <c r="U8338" s="162">
        <f t="shared" si="1307"/>
        <v>122.2683543652867</v>
      </c>
      <c r="V8338" s="163">
        <f t="shared" si="1308"/>
        <v>0.9</v>
      </c>
      <c r="W8338" s="164">
        <f t="shared" si="1309"/>
        <v>322085300.36572498</v>
      </c>
      <c r="X8338" s="164">
        <f t="shared" si="1310"/>
        <v>300966310.96090162</v>
      </c>
    </row>
    <row r="8339" spans="10:24" x14ac:dyDescent="0.25">
      <c r="J8339">
        <v>8336</v>
      </c>
      <c r="K8339" s="43">
        <v>4.4845254652356115E-2</v>
      </c>
      <c r="L8339">
        <v>0.6293364865892207</v>
      </c>
      <c r="M8339">
        <v>0.81008624253824246</v>
      </c>
      <c r="N8339" s="44">
        <v>5.0659389429904889E-2</v>
      </c>
      <c r="O8339" s="161">
        <f t="shared" si="1301"/>
        <v>1000000</v>
      </c>
      <c r="P8339" s="162">
        <f t="shared" si="1302"/>
        <v>184.95144791546369</v>
      </c>
      <c r="Q8339" s="162">
        <f t="shared" si="1303"/>
        <v>152.56428298357943</v>
      </c>
      <c r="R8339" s="163">
        <f t="shared" si="1304"/>
        <v>1</v>
      </c>
      <c r="S8339" s="161">
        <f t="shared" si="1305"/>
        <v>1000000</v>
      </c>
      <c r="T8339" s="162">
        <f t="shared" si="1306"/>
        <v>191.65048263848789</v>
      </c>
      <c r="U8339" s="162">
        <f t="shared" si="1307"/>
        <v>133.78214149178973</v>
      </c>
      <c r="V8339" s="163">
        <f t="shared" si="1308"/>
        <v>0.9</v>
      </c>
      <c r="W8339" s="164">
        <f t="shared" si="1309"/>
        <v>-17612835.068115741</v>
      </c>
      <c r="X8339" s="164">
        <f t="shared" si="1310"/>
        <v>-97918492.967971653</v>
      </c>
    </row>
    <row r="8340" spans="10:24" x14ac:dyDescent="0.25">
      <c r="J8340">
        <v>8337</v>
      </c>
      <c r="K8340" s="43">
        <v>4.0985415818206139E-2</v>
      </c>
      <c r="L8340">
        <v>0.8646830366163808</v>
      </c>
      <c r="M8340">
        <v>0.42891886992168815</v>
      </c>
      <c r="N8340" s="44">
        <v>0.59503372947345301</v>
      </c>
      <c r="O8340" s="161">
        <f t="shared" si="1301"/>
        <v>1000000</v>
      </c>
      <c r="P8340" s="162">
        <f t="shared" si="1302"/>
        <v>196.52405799354366</v>
      </c>
      <c r="Q8340" s="162">
        <f t="shared" si="1303"/>
        <v>131.41745383359276</v>
      </c>
      <c r="R8340" s="163">
        <f t="shared" si="1304"/>
        <v>1</v>
      </c>
      <c r="S8340" s="161">
        <f t="shared" si="1305"/>
        <v>1000000</v>
      </c>
      <c r="T8340" s="162">
        <f t="shared" si="1306"/>
        <v>195.50801933118123</v>
      </c>
      <c r="U8340" s="162">
        <f t="shared" si="1307"/>
        <v>123.20872691679638</v>
      </c>
      <c r="V8340" s="163">
        <f t="shared" si="1308"/>
        <v>1</v>
      </c>
      <c r="W8340" s="164">
        <f t="shared" si="1309"/>
        <v>15106604.159950905</v>
      </c>
      <c r="X8340" s="164">
        <f t="shared" si="1310"/>
        <v>-77700707.585615143</v>
      </c>
    </row>
    <row r="8341" spans="10:24" x14ac:dyDescent="0.25">
      <c r="J8341">
        <v>8338</v>
      </c>
      <c r="K8341" s="43">
        <v>0.41992628938480236</v>
      </c>
      <c r="L8341">
        <v>0.9879991332956839</v>
      </c>
      <c r="M8341">
        <v>0.16074998940668683</v>
      </c>
      <c r="N8341" s="44">
        <v>0.66362975980834515</v>
      </c>
      <c r="O8341" s="161">
        <f t="shared" si="1301"/>
        <v>5000000</v>
      </c>
      <c r="P8341" s="162">
        <f t="shared" si="1302"/>
        <v>213.85652244635173</v>
      </c>
      <c r="Q8341" s="162">
        <f t="shared" si="1303"/>
        <v>115.1723965742878</v>
      </c>
      <c r="R8341" s="163">
        <f t="shared" si="1304"/>
        <v>1</v>
      </c>
      <c r="S8341" s="161">
        <f t="shared" si="1305"/>
        <v>6000000</v>
      </c>
      <c r="T8341" s="162">
        <f t="shared" si="1306"/>
        <v>201.28550748211725</v>
      </c>
      <c r="U8341" s="162">
        <f t="shared" si="1307"/>
        <v>115.0861982871439</v>
      </c>
      <c r="V8341" s="163">
        <f t="shared" si="1308"/>
        <v>1</v>
      </c>
      <c r="W8341" s="164">
        <f t="shared" si="1309"/>
        <v>443420629.36031967</v>
      </c>
      <c r="X8341" s="164">
        <f t="shared" si="1310"/>
        <v>367195855.1698401</v>
      </c>
    </row>
    <row r="8342" spans="10:24" x14ac:dyDescent="0.25">
      <c r="J8342">
        <v>8339</v>
      </c>
      <c r="K8342" s="43">
        <v>0.42002929050865423</v>
      </c>
      <c r="L8342">
        <v>0.93454608030880337</v>
      </c>
      <c r="M8342">
        <v>0.95475023027511996</v>
      </c>
      <c r="N8342" s="44">
        <v>0.74925111974450054</v>
      </c>
      <c r="O8342" s="161">
        <f t="shared" si="1301"/>
        <v>5000000</v>
      </c>
      <c r="P8342" s="162">
        <f t="shared" si="1302"/>
        <v>202.65797359034326</v>
      </c>
      <c r="Q8342" s="162">
        <f t="shared" si="1303"/>
        <v>168.85537013810699</v>
      </c>
      <c r="R8342" s="163">
        <f t="shared" si="1304"/>
        <v>1</v>
      </c>
      <c r="S8342" s="161">
        <f t="shared" si="1305"/>
        <v>6000000</v>
      </c>
      <c r="T8342" s="162">
        <f t="shared" si="1306"/>
        <v>197.55265786344776</v>
      </c>
      <c r="U8342" s="162">
        <f t="shared" si="1307"/>
        <v>141.9276850690535</v>
      </c>
      <c r="V8342" s="163">
        <f t="shared" si="1308"/>
        <v>1</v>
      </c>
      <c r="W8342" s="164">
        <f t="shared" si="1309"/>
        <v>119013017.26118135</v>
      </c>
      <c r="X8342" s="164">
        <f t="shared" si="1310"/>
        <v>183749836.76636559</v>
      </c>
    </row>
    <row r="8343" spans="10:24" x14ac:dyDescent="0.25">
      <c r="J8343">
        <v>8340</v>
      </c>
      <c r="K8343" s="43">
        <v>6.4345304624788602E-2</v>
      </c>
      <c r="L8343">
        <v>0.3791349049800522</v>
      </c>
      <c r="M8343">
        <v>0.20349986403279341</v>
      </c>
      <c r="N8343" s="44">
        <v>0.9397969836525405</v>
      </c>
      <c r="O8343" s="161">
        <f t="shared" si="1301"/>
        <v>2000000</v>
      </c>
      <c r="P8343" s="162">
        <f t="shared" si="1302"/>
        <v>175.38369558856681</v>
      </c>
      <c r="Q8343" s="162">
        <f t="shared" si="1303"/>
        <v>118.41629987868649</v>
      </c>
      <c r="R8343" s="163">
        <f t="shared" si="1304"/>
        <v>1</v>
      </c>
      <c r="S8343" s="161">
        <f t="shared" si="1305"/>
        <v>2000000</v>
      </c>
      <c r="T8343" s="162">
        <f t="shared" si="1306"/>
        <v>188.46123186285561</v>
      </c>
      <c r="U8343" s="162">
        <f t="shared" si="1307"/>
        <v>116.70814993934324</v>
      </c>
      <c r="V8343" s="163">
        <f t="shared" si="1308"/>
        <v>1</v>
      </c>
      <c r="W8343" s="164">
        <f t="shared" si="1309"/>
        <v>63934791.419760644</v>
      </c>
      <c r="X8343" s="164">
        <f t="shared" si="1310"/>
        <v>-6493836.1529752612</v>
      </c>
    </row>
    <row r="8344" spans="10:24" x14ac:dyDescent="0.25">
      <c r="J8344">
        <v>8341</v>
      </c>
      <c r="K8344" s="43">
        <v>0.5745578693925707</v>
      </c>
      <c r="L8344">
        <v>0.85860650378211878</v>
      </c>
      <c r="M8344">
        <v>5.6362206007005256E-2</v>
      </c>
      <c r="N8344" s="44">
        <v>0.80418710657228409</v>
      </c>
      <c r="O8344" s="161">
        <f t="shared" si="1301"/>
        <v>6000000</v>
      </c>
      <c r="P8344" s="162">
        <f t="shared" si="1302"/>
        <v>196.11119448218074</v>
      </c>
      <c r="Q8344" s="162">
        <f t="shared" si="1303"/>
        <v>103.27868647435812</v>
      </c>
      <c r="R8344" s="163">
        <f t="shared" si="1304"/>
        <v>1</v>
      </c>
      <c r="S8344" s="161">
        <f t="shared" si="1305"/>
        <v>6000000</v>
      </c>
      <c r="T8344" s="162">
        <f t="shared" si="1306"/>
        <v>195.37039816072692</v>
      </c>
      <c r="U8344" s="162">
        <f t="shared" si="1307"/>
        <v>109.13934323717906</v>
      </c>
      <c r="V8344" s="163">
        <f t="shared" si="1308"/>
        <v>1</v>
      </c>
      <c r="W8344" s="164">
        <f t="shared" si="1309"/>
        <v>506995048.04693568</v>
      </c>
      <c r="X8344" s="164">
        <f t="shared" si="1310"/>
        <v>367386329.54128712</v>
      </c>
    </row>
    <row r="8345" spans="10:24" x14ac:dyDescent="0.25">
      <c r="J8345">
        <v>8342</v>
      </c>
      <c r="K8345" s="43">
        <v>0.81800295524595745</v>
      </c>
      <c r="L8345">
        <v>0.13896219016804323</v>
      </c>
      <c r="M8345">
        <v>0.37044404171805534</v>
      </c>
      <c r="N8345" s="44">
        <v>0.72613665982741582</v>
      </c>
      <c r="O8345" s="161">
        <f t="shared" si="1301"/>
        <v>7000000</v>
      </c>
      <c r="P8345" s="162">
        <f t="shared" si="1302"/>
        <v>163.72509229077539</v>
      </c>
      <c r="Q8345" s="162">
        <f t="shared" si="1303"/>
        <v>128.38644957568607</v>
      </c>
      <c r="R8345" s="163">
        <f t="shared" si="1304"/>
        <v>1</v>
      </c>
      <c r="S8345" s="161">
        <f t="shared" si="1305"/>
        <v>7000000</v>
      </c>
      <c r="T8345" s="162">
        <f t="shared" si="1306"/>
        <v>184.5750307635918</v>
      </c>
      <c r="U8345" s="162">
        <f t="shared" si="1307"/>
        <v>121.69322478784304</v>
      </c>
      <c r="V8345" s="163">
        <f t="shared" si="1308"/>
        <v>1</v>
      </c>
      <c r="W8345" s="164">
        <f t="shared" si="1309"/>
        <v>197370499.00562525</v>
      </c>
      <c r="X8345" s="164">
        <f t="shared" si="1310"/>
        <v>290172641.83024132</v>
      </c>
    </row>
    <row r="8346" spans="10:24" x14ac:dyDescent="0.25">
      <c r="J8346">
        <v>8343</v>
      </c>
      <c r="K8346" s="43">
        <v>0.43253425295904324</v>
      </c>
      <c r="L8346">
        <v>0.83268304531942117</v>
      </c>
      <c r="M8346">
        <v>0.97104246911570058</v>
      </c>
      <c r="N8346" s="44">
        <v>0.26676501733811919</v>
      </c>
      <c r="O8346" s="161">
        <f t="shared" si="1301"/>
        <v>5000000</v>
      </c>
      <c r="P8346" s="162">
        <f t="shared" si="1302"/>
        <v>194.4723319573543</v>
      </c>
      <c r="Q8346" s="162">
        <f t="shared" si="1303"/>
        <v>172.9268058204473</v>
      </c>
      <c r="R8346" s="163">
        <f t="shared" si="1304"/>
        <v>1</v>
      </c>
      <c r="S8346" s="161">
        <f t="shared" si="1305"/>
        <v>6000000</v>
      </c>
      <c r="T8346" s="162">
        <f t="shared" si="1306"/>
        <v>194.82411065245142</v>
      </c>
      <c r="U8346" s="162">
        <f t="shared" si="1307"/>
        <v>143.96340291022364</v>
      </c>
      <c r="V8346" s="163">
        <f t="shared" si="1308"/>
        <v>1</v>
      </c>
      <c r="W8346" s="164">
        <f t="shared" si="1309"/>
        <v>57727630.684534997</v>
      </c>
      <c r="X8346" s="164">
        <f t="shared" si="1310"/>
        <v>155164246.45336676</v>
      </c>
    </row>
    <row r="8347" spans="10:24" x14ac:dyDescent="0.25">
      <c r="J8347">
        <v>8344</v>
      </c>
      <c r="K8347" s="43">
        <v>0.8996704968149889</v>
      </c>
      <c r="L8347">
        <v>0.95386646749363091</v>
      </c>
      <c r="M8347">
        <v>0.2395686936538336</v>
      </c>
      <c r="N8347" s="44">
        <v>0.74168974051576897</v>
      </c>
      <c r="O8347" s="161">
        <f t="shared" si="1301"/>
        <v>7000000</v>
      </c>
      <c r="P8347" s="162">
        <f t="shared" si="1302"/>
        <v>205.25337437404821</v>
      </c>
      <c r="Q8347" s="162">
        <f t="shared" si="1303"/>
        <v>120.84618707340272</v>
      </c>
      <c r="R8347" s="163">
        <f t="shared" si="1304"/>
        <v>1</v>
      </c>
      <c r="S8347" s="161">
        <f t="shared" si="1305"/>
        <v>7000000</v>
      </c>
      <c r="T8347" s="162">
        <f t="shared" si="1306"/>
        <v>198.41779145801607</v>
      </c>
      <c r="U8347" s="162">
        <f t="shared" si="1307"/>
        <v>117.92309353670136</v>
      </c>
      <c r="V8347" s="163">
        <f t="shared" si="1308"/>
        <v>1</v>
      </c>
      <c r="W8347" s="164">
        <f t="shared" si="1309"/>
        <v>540850311.10451841</v>
      </c>
      <c r="X8347" s="164">
        <f t="shared" si="1310"/>
        <v>413462885.44920301</v>
      </c>
    </row>
    <row r="8348" spans="10:24" x14ac:dyDescent="0.25">
      <c r="J8348">
        <v>8345</v>
      </c>
      <c r="K8348" s="43">
        <v>3.74346284369802E-2</v>
      </c>
      <c r="L8348">
        <v>0.52163798733697864</v>
      </c>
      <c r="M8348">
        <v>0.35948149082473457</v>
      </c>
      <c r="N8348" s="44">
        <v>0.96480701696806348</v>
      </c>
      <c r="O8348" s="161">
        <f t="shared" si="1301"/>
        <v>1000000</v>
      </c>
      <c r="P8348" s="162">
        <f t="shared" si="1302"/>
        <v>180.81397517087206</v>
      </c>
      <c r="Q8348" s="162">
        <f t="shared" si="1303"/>
        <v>127.80309819657424</v>
      </c>
      <c r="R8348" s="163">
        <f t="shared" si="1304"/>
        <v>1</v>
      </c>
      <c r="S8348" s="161">
        <f t="shared" si="1305"/>
        <v>1000000</v>
      </c>
      <c r="T8348" s="162">
        <f t="shared" si="1306"/>
        <v>190.27132505695735</v>
      </c>
      <c r="U8348" s="162">
        <f t="shared" si="1307"/>
        <v>121.40154909828712</v>
      </c>
      <c r="V8348" s="163">
        <f t="shared" si="1308"/>
        <v>1</v>
      </c>
      <c r="W8348" s="164">
        <f t="shared" si="1309"/>
        <v>3010876.9742978141</v>
      </c>
      <c r="X8348" s="164">
        <f t="shared" si="1310"/>
        <v>-81130224.041329771</v>
      </c>
    </row>
    <row r="8349" spans="10:24" x14ac:dyDescent="0.25">
      <c r="J8349">
        <v>8346</v>
      </c>
      <c r="K8349" s="43">
        <v>0.62648055687538162</v>
      </c>
      <c r="L8349">
        <v>0.61937700885600222</v>
      </c>
      <c r="M8349">
        <v>0.7029043872363494</v>
      </c>
      <c r="N8349" s="44">
        <v>0.53693828874850769</v>
      </c>
      <c r="O8349" s="161">
        <f t="shared" si="1301"/>
        <v>6000000</v>
      </c>
      <c r="P8349" s="162">
        <f t="shared" si="1302"/>
        <v>184.55767498301813</v>
      </c>
      <c r="Q8349" s="162">
        <f t="shared" si="1303"/>
        <v>145.65544557524206</v>
      </c>
      <c r="R8349" s="163">
        <f t="shared" si="1304"/>
        <v>1</v>
      </c>
      <c r="S8349" s="161">
        <f t="shared" si="1305"/>
        <v>7000000</v>
      </c>
      <c r="T8349" s="162">
        <f t="shared" si="1306"/>
        <v>191.51922499433937</v>
      </c>
      <c r="U8349" s="162">
        <f t="shared" si="1307"/>
        <v>130.32772278762104</v>
      </c>
      <c r="V8349" s="163">
        <f t="shared" si="1308"/>
        <v>1</v>
      </c>
      <c r="W8349" s="164">
        <f t="shared" si="1309"/>
        <v>183413376.44665647</v>
      </c>
      <c r="X8349" s="164">
        <f t="shared" si="1310"/>
        <v>278340515.44702828</v>
      </c>
    </row>
    <row r="8350" spans="10:24" x14ac:dyDescent="0.25">
      <c r="J8350">
        <v>8347</v>
      </c>
      <c r="K8350" s="43">
        <v>0.41631297797645395</v>
      </c>
      <c r="L8350">
        <v>0.90375148861424148</v>
      </c>
      <c r="M8350">
        <v>0.88846104899769851</v>
      </c>
      <c r="N8350" s="44">
        <v>0.41765066549523289</v>
      </c>
      <c r="O8350" s="161">
        <f t="shared" si="1301"/>
        <v>5000000</v>
      </c>
      <c r="P8350" s="162">
        <f t="shared" si="1302"/>
        <v>199.54841607954157</v>
      </c>
      <c r="Q8350" s="162">
        <f t="shared" si="1303"/>
        <v>159.36768949826183</v>
      </c>
      <c r="R8350" s="163">
        <f t="shared" si="1304"/>
        <v>1</v>
      </c>
      <c r="S8350" s="161">
        <f t="shared" si="1305"/>
        <v>6000000</v>
      </c>
      <c r="T8350" s="162">
        <f t="shared" si="1306"/>
        <v>196.51613869318052</v>
      </c>
      <c r="U8350" s="162">
        <f t="shared" si="1307"/>
        <v>137.18384474913091</v>
      </c>
      <c r="V8350" s="163">
        <f t="shared" si="1308"/>
        <v>1</v>
      </c>
      <c r="W8350" s="164">
        <f t="shared" si="1309"/>
        <v>150903632.90639871</v>
      </c>
      <c r="X8350" s="164">
        <f t="shared" si="1310"/>
        <v>205993763.66429764</v>
      </c>
    </row>
    <row r="8351" spans="10:24" x14ac:dyDescent="0.25">
      <c r="J8351">
        <v>8348</v>
      </c>
      <c r="K8351" s="43">
        <v>3.6869447840407799E-2</v>
      </c>
      <c r="L8351">
        <v>0.2457616827710063</v>
      </c>
      <c r="M8351">
        <v>0.84117390261485925</v>
      </c>
      <c r="N8351" s="44">
        <v>0.78424166829303077</v>
      </c>
      <c r="O8351" s="161">
        <f t="shared" si="1301"/>
        <v>1000000</v>
      </c>
      <c r="P8351" s="162">
        <f t="shared" si="1302"/>
        <v>169.68168123001004</v>
      </c>
      <c r="Q8351" s="162">
        <f t="shared" si="1303"/>
        <v>154.98588397959668</v>
      </c>
      <c r="R8351" s="163">
        <f t="shared" si="1304"/>
        <v>1</v>
      </c>
      <c r="S8351" s="161">
        <f t="shared" si="1305"/>
        <v>1000000</v>
      </c>
      <c r="T8351" s="162">
        <f t="shared" si="1306"/>
        <v>186.56056041000335</v>
      </c>
      <c r="U8351" s="162">
        <f t="shared" si="1307"/>
        <v>134.99294198979834</v>
      </c>
      <c r="V8351" s="163">
        <f t="shared" si="1308"/>
        <v>1</v>
      </c>
      <c r="W8351" s="164">
        <f t="shared" si="1309"/>
        <v>-35304202.749586634</v>
      </c>
      <c r="X8351" s="164">
        <f t="shared" si="1310"/>
        <v>-98432381.579795003</v>
      </c>
    </row>
    <row r="8352" spans="10:24" x14ac:dyDescent="0.25">
      <c r="J8352">
        <v>8349</v>
      </c>
      <c r="K8352" s="43">
        <v>0.18744240832902082</v>
      </c>
      <c r="L8352">
        <v>0.51532970599661365</v>
      </c>
      <c r="M8352">
        <v>0.31525200493666827</v>
      </c>
      <c r="N8352" s="44">
        <v>0.43441811246213935</v>
      </c>
      <c r="O8352" s="161">
        <f t="shared" si="1301"/>
        <v>2000000</v>
      </c>
      <c r="P8352" s="162">
        <f t="shared" si="1302"/>
        <v>180.57653003484808</v>
      </c>
      <c r="Q8352" s="162">
        <f t="shared" si="1303"/>
        <v>125.37964855806392</v>
      </c>
      <c r="R8352" s="163">
        <f t="shared" si="1304"/>
        <v>1</v>
      </c>
      <c r="S8352" s="161">
        <f t="shared" si="1305"/>
        <v>5000000</v>
      </c>
      <c r="T8352" s="162">
        <f t="shared" si="1306"/>
        <v>190.19217667828269</v>
      </c>
      <c r="U8352" s="162">
        <f t="shared" si="1307"/>
        <v>120.18982427903195</v>
      </c>
      <c r="V8352" s="163">
        <f t="shared" si="1308"/>
        <v>1</v>
      </c>
      <c r="W8352" s="164">
        <f t="shared" si="1309"/>
        <v>60393762.95356831</v>
      </c>
      <c r="X8352" s="164">
        <f t="shared" si="1310"/>
        <v>200011761.99625367</v>
      </c>
    </row>
    <row r="8353" spans="10:24" x14ac:dyDescent="0.25">
      <c r="J8353">
        <v>8350</v>
      </c>
      <c r="K8353" s="43">
        <v>0.30199502549600898</v>
      </c>
      <c r="L8353">
        <v>0.21393698013285745</v>
      </c>
      <c r="M8353">
        <v>0.78797543040029172</v>
      </c>
      <c r="N8353" s="44">
        <v>0.77690056455951628</v>
      </c>
      <c r="O8353" s="161">
        <f t="shared" si="1301"/>
        <v>5000000</v>
      </c>
      <c r="P8353" s="162">
        <f t="shared" si="1302"/>
        <v>168.10747496104113</v>
      </c>
      <c r="Q8353" s="162">
        <f t="shared" si="1303"/>
        <v>150.98832333767916</v>
      </c>
      <c r="R8353" s="163">
        <f t="shared" si="1304"/>
        <v>1</v>
      </c>
      <c r="S8353" s="161">
        <f t="shared" si="1305"/>
        <v>6000000</v>
      </c>
      <c r="T8353" s="162">
        <f t="shared" si="1306"/>
        <v>186.03582498701371</v>
      </c>
      <c r="U8353" s="162">
        <f t="shared" si="1307"/>
        <v>132.99416166883958</v>
      </c>
      <c r="V8353" s="163">
        <f t="shared" si="1308"/>
        <v>1</v>
      </c>
      <c r="W8353" s="164">
        <f t="shared" si="1309"/>
        <v>35595758.11680986</v>
      </c>
      <c r="X8353" s="164">
        <f t="shared" si="1310"/>
        <v>168249979.9090448</v>
      </c>
    </row>
    <row r="8354" spans="10:24" x14ac:dyDescent="0.25">
      <c r="J8354">
        <v>8351</v>
      </c>
      <c r="K8354" s="43">
        <v>0.71348961528112054</v>
      </c>
      <c r="L8354">
        <v>0.37575352040302312</v>
      </c>
      <c r="M8354">
        <v>4.2636021921630851E-2</v>
      </c>
      <c r="N8354" s="44">
        <v>0.71609529809606054</v>
      </c>
      <c r="O8354" s="161">
        <f t="shared" si="1301"/>
        <v>6000000</v>
      </c>
      <c r="P8354" s="162">
        <f t="shared" si="1302"/>
        <v>175.2502074792572</v>
      </c>
      <c r="Q8354" s="162">
        <f t="shared" si="1303"/>
        <v>100.58233854775717</v>
      </c>
      <c r="R8354" s="163">
        <f t="shared" si="1304"/>
        <v>1</v>
      </c>
      <c r="S8354" s="161">
        <f t="shared" si="1305"/>
        <v>7000000</v>
      </c>
      <c r="T8354" s="162">
        <f t="shared" si="1306"/>
        <v>188.41673582641906</v>
      </c>
      <c r="U8354" s="162">
        <f t="shared" si="1307"/>
        <v>107.79116927387858</v>
      </c>
      <c r="V8354" s="163">
        <f t="shared" si="1308"/>
        <v>1</v>
      </c>
      <c r="W8354" s="164">
        <f t="shared" si="1309"/>
        <v>398007213.58900017</v>
      </c>
      <c r="X8354" s="164">
        <f t="shared" si="1310"/>
        <v>414378965.86778331</v>
      </c>
    </row>
    <row r="8355" spans="10:24" x14ac:dyDescent="0.25">
      <c r="J8355">
        <v>8352</v>
      </c>
      <c r="K8355" s="43">
        <v>0.78748996743728006</v>
      </c>
      <c r="L8355">
        <v>0.29501277998463593</v>
      </c>
      <c r="M8355">
        <v>0.69041475334996516</v>
      </c>
      <c r="N8355" s="44">
        <v>0.58513746639954978</v>
      </c>
      <c r="O8355" s="161">
        <f t="shared" si="1301"/>
        <v>7000000</v>
      </c>
      <c r="P8355" s="162">
        <f t="shared" si="1302"/>
        <v>171.91801513611426</v>
      </c>
      <c r="Q8355" s="162">
        <f t="shared" si="1303"/>
        <v>144.94052633456758</v>
      </c>
      <c r="R8355" s="163">
        <f t="shared" si="1304"/>
        <v>1</v>
      </c>
      <c r="S8355" s="161">
        <f t="shared" si="1305"/>
        <v>7000000</v>
      </c>
      <c r="T8355" s="162">
        <f t="shared" si="1306"/>
        <v>187.30600504537142</v>
      </c>
      <c r="U8355" s="162">
        <f t="shared" si="1307"/>
        <v>129.9702631672838</v>
      </c>
      <c r="V8355" s="163">
        <f t="shared" si="1308"/>
        <v>1</v>
      </c>
      <c r="W8355" s="164">
        <f t="shared" si="1309"/>
        <v>138842421.61082679</v>
      </c>
      <c r="X8355" s="164">
        <f t="shared" si="1310"/>
        <v>251350193.1466133</v>
      </c>
    </row>
    <row r="8356" spans="10:24" x14ac:dyDescent="0.25">
      <c r="J8356">
        <v>8353</v>
      </c>
      <c r="K8356" s="43">
        <v>2.9610000284971405E-2</v>
      </c>
      <c r="L8356">
        <v>7.1425988755080549E-3</v>
      </c>
      <c r="M8356">
        <v>0.43948169901499867</v>
      </c>
      <c r="N8356" s="44">
        <v>0.41379066962750732</v>
      </c>
      <c r="O8356" s="161">
        <f t="shared" si="1301"/>
        <v>1000000</v>
      </c>
      <c r="P8356" s="162">
        <f t="shared" si="1302"/>
        <v>143.24983980030984</v>
      </c>
      <c r="Q8356" s="162">
        <f t="shared" si="1303"/>
        <v>131.95433151645477</v>
      </c>
      <c r="R8356" s="163">
        <f t="shared" si="1304"/>
        <v>1</v>
      </c>
      <c r="S8356" s="161">
        <f t="shared" si="1305"/>
        <v>1000000</v>
      </c>
      <c r="T8356" s="162">
        <f t="shared" si="1306"/>
        <v>177.74994660010327</v>
      </c>
      <c r="U8356" s="162">
        <f t="shared" si="1307"/>
        <v>123.47716575822739</v>
      </c>
      <c r="V8356" s="163">
        <f t="shared" si="1308"/>
        <v>1</v>
      </c>
      <c r="W8356" s="164">
        <f t="shared" si="1309"/>
        <v>-38704491.716144927</v>
      </c>
      <c r="X8356" s="164">
        <f t="shared" si="1310"/>
        <v>-95727219.158124119</v>
      </c>
    </row>
    <row r="8357" spans="10:24" x14ac:dyDescent="0.25">
      <c r="J8357">
        <v>8354</v>
      </c>
      <c r="K8357" s="43">
        <v>0.91861793066545105</v>
      </c>
      <c r="L8357">
        <v>0.88849066531235155</v>
      </c>
      <c r="M8357">
        <v>8.1460171566752448E-2</v>
      </c>
      <c r="N8357" s="44">
        <v>0.22740896795265486</v>
      </c>
      <c r="O8357" s="161">
        <f t="shared" si="1301"/>
        <v>7000000</v>
      </c>
      <c r="P8357" s="162">
        <f t="shared" si="1302"/>
        <v>198.2781064996588</v>
      </c>
      <c r="Q8357" s="162">
        <f t="shared" si="1303"/>
        <v>107.09366499471898</v>
      </c>
      <c r="R8357" s="163">
        <f t="shared" si="1304"/>
        <v>1</v>
      </c>
      <c r="S8357" s="161">
        <f t="shared" si="1305"/>
        <v>9000000</v>
      </c>
      <c r="T8357" s="162">
        <f t="shared" si="1306"/>
        <v>196.09270216655293</v>
      </c>
      <c r="U8357" s="162">
        <f t="shared" si="1307"/>
        <v>111.04683249735949</v>
      </c>
      <c r="V8357" s="163">
        <f t="shared" si="1308"/>
        <v>1</v>
      </c>
      <c r="W8357" s="164">
        <f t="shared" si="1309"/>
        <v>588291090.5345788</v>
      </c>
      <c r="X8357" s="164">
        <f t="shared" si="1310"/>
        <v>615412827.02274096</v>
      </c>
    </row>
    <row r="8358" spans="10:24" x14ac:dyDescent="0.25">
      <c r="J8358">
        <v>8355</v>
      </c>
      <c r="K8358" s="43">
        <v>0.7615655470313053</v>
      </c>
      <c r="L8358">
        <v>0.59512117798569708</v>
      </c>
      <c r="M8358">
        <v>0.10894273864205994</v>
      </c>
      <c r="N8358" s="44">
        <v>0.7986936756525731</v>
      </c>
      <c r="O8358" s="161">
        <f t="shared" si="1301"/>
        <v>7000000</v>
      </c>
      <c r="P8358" s="162">
        <f t="shared" si="1302"/>
        <v>183.61108047292572</v>
      </c>
      <c r="Q8358" s="162">
        <f t="shared" si="1303"/>
        <v>110.35659411027478</v>
      </c>
      <c r="R8358" s="163">
        <f t="shared" si="1304"/>
        <v>1</v>
      </c>
      <c r="S8358" s="161">
        <f t="shared" si="1305"/>
        <v>7000000</v>
      </c>
      <c r="T8358" s="162">
        <f t="shared" si="1306"/>
        <v>191.20369349097524</v>
      </c>
      <c r="U8358" s="162">
        <f t="shared" si="1307"/>
        <v>112.67829705513739</v>
      </c>
      <c r="V8358" s="163">
        <f t="shared" si="1308"/>
        <v>1</v>
      </c>
      <c r="W8358" s="164">
        <f t="shared" si="1309"/>
        <v>462781404.53855658</v>
      </c>
      <c r="X8358" s="164">
        <f t="shared" si="1310"/>
        <v>399677775.05086493</v>
      </c>
    </row>
    <row r="8359" spans="10:24" x14ac:dyDescent="0.25">
      <c r="J8359">
        <v>8356</v>
      </c>
      <c r="K8359" s="43">
        <v>0.24563884918196643</v>
      </c>
      <c r="L8359">
        <v>0.81409061557788387</v>
      </c>
      <c r="M8359">
        <v>1.5485456158519928E-2</v>
      </c>
      <c r="N8359" s="44">
        <v>0.40601164695707648</v>
      </c>
      <c r="O8359" s="161">
        <f t="shared" si="1301"/>
        <v>2000000</v>
      </c>
      <c r="P8359" s="162">
        <f t="shared" si="1302"/>
        <v>193.39607573030568</v>
      </c>
      <c r="Q8359" s="162">
        <f t="shared" si="1303"/>
        <v>91.851075369934179</v>
      </c>
      <c r="R8359" s="163">
        <f t="shared" si="1304"/>
        <v>1</v>
      </c>
      <c r="S8359" s="161">
        <f t="shared" si="1305"/>
        <v>5000000</v>
      </c>
      <c r="T8359" s="162">
        <f t="shared" si="1306"/>
        <v>194.46535857676855</v>
      </c>
      <c r="U8359" s="162">
        <f t="shared" si="1307"/>
        <v>103.42553768496708</v>
      </c>
      <c r="V8359" s="163">
        <f t="shared" si="1308"/>
        <v>1</v>
      </c>
      <c r="W8359" s="164">
        <f t="shared" si="1309"/>
        <v>153090000.720743</v>
      </c>
      <c r="X8359" s="164">
        <f t="shared" si="1310"/>
        <v>305199104.45900732</v>
      </c>
    </row>
    <row r="8360" spans="10:24" x14ac:dyDescent="0.25">
      <c r="J8360">
        <v>8357</v>
      </c>
      <c r="K8360" s="43">
        <v>0.16797201548922491</v>
      </c>
      <c r="L8360">
        <v>0.50630640338745481</v>
      </c>
      <c r="M8360">
        <v>0.76235790035245654</v>
      </c>
      <c r="N8360" s="44">
        <v>0.72477351161998105</v>
      </c>
      <c r="O8360" s="161">
        <f t="shared" si="1301"/>
        <v>2000000</v>
      </c>
      <c r="P8360" s="162">
        <f t="shared" si="1302"/>
        <v>180.23712701190524</v>
      </c>
      <c r="Q8360" s="162">
        <f t="shared" si="1303"/>
        <v>149.2781558237225</v>
      </c>
      <c r="R8360" s="163">
        <f t="shared" si="1304"/>
        <v>1</v>
      </c>
      <c r="S8360" s="161">
        <f t="shared" si="1305"/>
        <v>5000000</v>
      </c>
      <c r="T8360" s="162">
        <f t="shared" si="1306"/>
        <v>190.07904233730176</v>
      </c>
      <c r="U8360" s="162">
        <f t="shared" si="1307"/>
        <v>132.13907791186125</v>
      </c>
      <c r="V8360" s="163">
        <f t="shared" si="1308"/>
        <v>1</v>
      </c>
      <c r="W8360" s="164">
        <f t="shared" si="1309"/>
        <v>11917942.37636549</v>
      </c>
      <c r="X8360" s="164">
        <f t="shared" si="1310"/>
        <v>139699822.12720251</v>
      </c>
    </row>
    <row r="8361" spans="10:24" x14ac:dyDescent="0.25">
      <c r="J8361">
        <v>8358</v>
      </c>
      <c r="K8361" s="43">
        <v>0.36815229494863222</v>
      </c>
      <c r="L8361">
        <v>0.16074314446032578</v>
      </c>
      <c r="M8361">
        <v>0.66720818746153232</v>
      </c>
      <c r="N8361" s="44">
        <v>0.44732898203725446</v>
      </c>
      <c r="O8361" s="161">
        <f t="shared" si="1301"/>
        <v>5000000</v>
      </c>
      <c r="P8361" s="162">
        <f t="shared" si="1302"/>
        <v>165.12887672626024</v>
      </c>
      <c r="Q8361" s="162">
        <f t="shared" si="1303"/>
        <v>143.64434219586485</v>
      </c>
      <c r="R8361" s="163">
        <f t="shared" si="1304"/>
        <v>1</v>
      </c>
      <c r="S8361" s="161">
        <f t="shared" si="1305"/>
        <v>6000000</v>
      </c>
      <c r="T8361" s="162">
        <f t="shared" si="1306"/>
        <v>185.04295890875341</v>
      </c>
      <c r="U8361" s="162">
        <f t="shared" si="1307"/>
        <v>129.32217109793243</v>
      </c>
      <c r="V8361" s="163">
        <f t="shared" si="1308"/>
        <v>1</v>
      </c>
      <c r="W8361" s="164">
        <f t="shared" si="1309"/>
        <v>57422672.651976973</v>
      </c>
      <c r="X8361" s="164">
        <f t="shared" si="1310"/>
        <v>184324726.86492586</v>
      </c>
    </row>
    <row r="8362" spans="10:24" x14ac:dyDescent="0.25">
      <c r="J8362">
        <v>8359</v>
      </c>
      <c r="K8362" s="43">
        <v>0.38234835336728523</v>
      </c>
      <c r="L8362">
        <v>7.9248928521310491E-3</v>
      </c>
      <c r="M8362">
        <v>0.52623727559964439</v>
      </c>
      <c r="N8362" s="44">
        <v>0.433163550252743</v>
      </c>
      <c r="O8362" s="161">
        <f t="shared" si="1301"/>
        <v>5000000</v>
      </c>
      <c r="P8362" s="162">
        <f t="shared" si="1302"/>
        <v>143.81465608549701</v>
      </c>
      <c r="Q8362" s="162">
        <f t="shared" si="1303"/>
        <v>136.31629158598992</v>
      </c>
      <c r="R8362" s="163">
        <f t="shared" si="1304"/>
        <v>1</v>
      </c>
      <c r="S8362" s="161">
        <f t="shared" si="1305"/>
        <v>6000000</v>
      </c>
      <c r="T8362" s="162">
        <f t="shared" si="1306"/>
        <v>177.93821869516566</v>
      </c>
      <c r="U8362" s="162">
        <f t="shared" si="1307"/>
        <v>125.65814579299496</v>
      </c>
      <c r="V8362" s="163">
        <f t="shared" si="1308"/>
        <v>1</v>
      </c>
      <c r="W8362" s="164">
        <f t="shared" si="1309"/>
        <v>-12508177.502464548</v>
      </c>
      <c r="X8362" s="164">
        <f t="shared" si="1310"/>
        <v>163680437.41302419</v>
      </c>
    </row>
    <row r="8363" spans="10:24" x14ac:dyDescent="0.25">
      <c r="J8363">
        <v>8360</v>
      </c>
      <c r="K8363" s="43">
        <v>0.39703427843981898</v>
      </c>
      <c r="L8363">
        <v>0.76198475122203913</v>
      </c>
      <c r="M8363">
        <v>0.49466517835434476</v>
      </c>
      <c r="N8363" s="44">
        <v>0.84988279156552227</v>
      </c>
      <c r="O8363" s="161">
        <f t="shared" si="1301"/>
        <v>5000000</v>
      </c>
      <c r="P8363" s="162">
        <f t="shared" si="1302"/>
        <v>190.69052227068084</v>
      </c>
      <c r="Q8363" s="162">
        <f t="shared" si="1303"/>
        <v>134.73254373304229</v>
      </c>
      <c r="R8363" s="163">
        <f t="shared" si="1304"/>
        <v>1</v>
      </c>
      <c r="S8363" s="161">
        <f t="shared" si="1305"/>
        <v>6000000</v>
      </c>
      <c r="T8363" s="162">
        <f t="shared" si="1306"/>
        <v>193.56350742356028</v>
      </c>
      <c r="U8363" s="162">
        <f t="shared" si="1307"/>
        <v>124.86627186652115</v>
      </c>
      <c r="V8363" s="163">
        <f t="shared" si="1308"/>
        <v>1</v>
      </c>
      <c r="W8363" s="164">
        <f t="shared" si="1309"/>
        <v>229789892.68819278</v>
      </c>
      <c r="X8363" s="164">
        <f t="shared" si="1310"/>
        <v>262183413.34223479</v>
      </c>
    </row>
    <row r="8364" spans="10:24" x14ac:dyDescent="0.25">
      <c r="J8364">
        <v>8361</v>
      </c>
      <c r="K8364" s="43">
        <v>0.4986421252083888</v>
      </c>
      <c r="L8364">
        <v>0.34662500923948192</v>
      </c>
      <c r="M8364">
        <v>0.83584838976378328</v>
      </c>
      <c r="N8364" s="44">
        <v>0.2867334532567003</v>
      </c>
      <c r="O8364" s="161">
        <f t="shared" si="1301"/>
        <v>5000000</v>
      </c>
      <c r="P8364" s="162">
        <f t="shared" si="1302"/>
        <v>174.08327404635432</v>
      </c>
      <c r="Q8364" s="162">
        <f t="shared" si="1303"/>
        <v>154.55074602153923</v>
      </c>
      <c r="R8364" s="163">
        <f t="shared" si="1304"/>
        <v>1</v>
      </c>
      <c r="S8364" s="161">
        <f t="shared" si="1305"/>
        <v>6000000</v>
      </c>
      <c r="T8364" s="162">
        <f t="shared" si="1306"/>
        <v>188.02775801545144</v>
      </c>
      <c r="U8364" s="162">
        <f t="shared" si="1307"/>
        <v>134.77537301076961</v>
      </c>
      <c r="V8364" s="163">
        <f t="shared" si="1308"/>
        <v>1</v>
      </c>
      <c r="W8364" s="164">
        <f t="shared" si="1309"/>
        <v>47662640.124075472</v>
      </c>
      <c r="X8364" s="164">
        <f t="shared" si="1310"/>
        <v>169514310.02809095</v>
      </c>
    </row>
    <row r="8365" spans="10:24" x14ac:dyDescent="0.25">
      <c r="J8365">
        <v>8362</v>
      </c>
      <c r="K8365" s="43">
        <v>0.17303237440050401</v>
      </c>
      <c r="L8365">
        <v>0.84370456224120549</v>
      </c>
      <c r="M8365">
        <v>0.23739809489007535</v>
      </c>
      <c r="N8365" s="44">
        <v>0.98858969382204098</v>
      </c>
      <c r="O8365" s="161">
        <f t="shared" si="1301"/>
        <v>2000000</v>
      </c>
      <c r="P8365" s="162">
        <f t="shared" si="1302"/>
        <v>195.14700765784042</v>
      </c>
      <c r="Q8365" s="162">
        <f t="shared" si="1303"/>
        <v>120.70605669536573</v>
      </c>
      <c r="R8365" s="163">
        <f t="shared" si="1304"/>
        <v>1</v>
      </c>
      <c r="S8365" s="161">
        <f t="shared" si="1305"/>
        <v>5000000</v>
      </c>
      <c r="T8365" s="162">
        <f t="shared" si="1306"/>
        <v>195.04900255261347</v>
      </c>
      <c r="U8365" s="162">
        <f t="shared" si="1307"/>
        <v>117.85302834768287</v>
      </c>
      <c r="V8365" s="163">
        <f t="shared" si="1308"/>
        <v>1</v>
      </c>
      <c r="W8365" s="164">
        <f t="shared" si="1309"/>
        <v>98881901.924949378</v>
      </c>
      <c r="X8365" s="164">
        <f t="shared" si="1310"/>
        <v>235979871.02465302</v>
      </c>
    </row>
    <row r="8366" spans="10:24" x14ac:dyDescent="0.25">
      <c r="J8366">
        <v>8363</v>
      </c>
      <c r="K8366" s="43">
        <v>0.85597811062251539</v>
      </c>
      <c r="L8366">
        <v>1.4705016031486551E-3</v>
      </c>
      <c r="M8366">
        <v>0.68285061834355076</v>
      </c>
      <c r="N8366" s="44">
        <v>0.93976144481529078</v>
      </c>
      <c r="O8366" s="161">
        <f t="shared" si="1301"/>
        <v>7000000</v>
      </c>
      <c r="P8366" s="162">
        <f t="shared" si="1302"/>
        <v>135.39243031501752</v>
      </c>
      <c r="Q8366" s="162">
        <f t="shared" si="1303"/>
        <v>144.51370127922601</v>
      </c>
      <c r="R8366" s="163">
        <f t="shared" si="1304"/>
        <v>1</v>
      </c>
      <c r="S8366" s="161">
        <f t="shared" si="1305"/>
        <v>7000000</v>
      </c>
      <c r="T8366" s="162">
        <f t="shared" si="1306"/>
        <v>175.13081010500585</v>
      </c>
      <c r="U8366" s="162">
        <f t="shared" si="1307"/>
        <v>129.75685063961302</v>
      </c>
      <c r="V8366" s="163">
        <f t="shared" si="1308"/>
        <v>1</v>
      </c>
      <c r="W8366" s="164">
        <f t="shared" si="1309"/>
        <v>-113848896.74945945</v>
      </c>
      <c r="X8366" s="164">
        <f t="shared" si="1310"/>
        <v>167617716.2577498</v>
      </c>
    </row>
    <row r="8367" spans="10:24" x14ac:dyDescent="0.25">
      <c r="J8367">
        <v>8364</v>
      </c>
      <c r="K8367" s="43">
        <v>0.78500385294263408</v>
      </c>
      <c r="L8367">
        <v>8.5491859813707993E-2</v>
      </c>
      <c r="M8367">
        <v>0.74631456420597186</v>
      </c>
      <c r="N8367" s="44">
        <v>0.95615931268058563</v>
      </c>
      <c r="O8367" s="161">
        <f t="shared" si="1301"/>
        <v>7000000</v>
      </c>
      <c r="P8367" s="162">
        <f t="shared" si="1302"/>
        <v>159.4642535292715</v>
      </c>
      <c r="Q8367" s="162">
        <f t="shared" si="1303"/>
        <v>148.25874099986007</v>
      </c>
      <c r="R8367" s="163">
        <f t="shared" si="1304"/>
        <v>1</v>
      </c>
      <c r="S8367" s="161">
        <f t="shared" si="1305"/>
        <v>7000000</v>
      </c>
      <c r="T8367" s="162">
        <f t="shared" si="1306"/>
        <v>183.15475117642384</v>
      </c>
      <c r="U8367" s="162">
        <f t="shared" si="1307"/>
        <v>131.62937049993005</v>
      </c>
      <c r="V8367" s="163">
        <f t="shared" si="1308"/>
        <v>1</v>
      </c>
      <c r="W8367" s="164">
        <f t="shared" si="1309"/>
        <v>28438587.705880046</v>
      </c>
      <c r="X8367" s="164">
        <f t="shared" si="1310"/>
        <v>210677664.73545659</v>
      </c>
    </row>
    <row r="8368" spans="10:24" x14ac:dyDescent="0.25">
      <c r="J8368">
        <v>8365</v>
      </c>
      <c r="K8368" s="43">
        <v>0.43785816022453428</v>
      </c>
      <c r="L8368">
        <v>0.22472035101835197</v>
      </c>
      <c r="M8368">
        <v>0.94819896568297912</v>
      </c>
      <c r="N8368" s="44">
        <v>9.6592350026793561E-2</v>
      </c>
      <c r="O8368" s="161">
        <f t="shared" si="1301"/>
        <v>5000000</v>
      </c>
      <c r="P8368" s="162">
        <f t="shared" si="1302"/>
        <v>168.65478314656835</v>
      </c>
      <c r="Q8368" s="162">
        <f t="shared" si="1303"/>
        <v>167.55272210549214</v>
      </c>
      <c r="R8368" s="163">
        <f t="shared" si="1304"/>
        <v>1</v>
      </c>
      <c r="S8368" s="161">
        <f t="shared" si="1305"/>
        <v>6000000</v>
      </c>
      <c r="T8368" s="162">
        <f t="shared" si="1306"/>
        <v>186.21826104885611</v>
      </c>
      <c r="U8368" s="162">
        <f t="shared" si="1307"/>
        <v>141.27636105274607</v>
      </c>
      <c r="V8368" s="163">
        <f t="shared" si="1308"/>
        <v>0.9</v>
      </c>
      <c r="W8368" s="164">
        <f t="shared" si="1309"/>
        <v>-44489694.794618942</v>
      </c>
      <c r="X8368" s="164">
        <f t="shared" si="1310"/>
        <v>92686259.97899422</v>
      </c>
    </row>
    <row r="8369" spans="10:24" x14ac:dyDescent="0.25">
      <c r="J8369">
        <v>8366</v>
      </c>
      <c r="K8369" s="43">
        <v>0.75004290355045444</v>
      </c>
      <c r="L8369">
        <v>0.55242040710665785</v>
      </c>
      <c r="M8369">
        <v>0.41665636414083995</v>
      </c>
      <c r="N8369" s="44">
        <v>0.2034875045659531</v>
      </c>
      <c r="O8369" s="161">
        <f t="shared" si="1301"/>
        <v>7000000</v>
      </c>
      <c r="P8369" s="162">
        <f t="shared" si="1302"/>
        <v>181.97668332099639</v>
      </c>
      <c r="Q8369" s="162">
        <f t="shared" si="1303"/>
        <v>130.79090405883463</v>
      </c>
      <c r="R8369" s="163">
        <f t="shared" si="1304"/>
        <v>1</v>
      </c>
      <c r="S8369" s="161">
        <f t="shared" si="1305"/>
        <v>7000000</v>
      </c>
      <c r="T8369" s="162">
        <f t="shared" si="1306"/>
        <v>190.65889444033212</v>
      </c>
      <c r="U8369" s="162">
        <f t="shared" si="1307"/>
        <v>122.89545202941731</v>
      </c>
      <c r="V8369" s="163">
        <f t="shared" si="1308"/>
        <v>1</v>
      </c>
      <c r="W8369" s="164">
        <f t="shared" si="1309"/>
        <v>308300454.8351323</v>
      </c>
      <c r="X8369" s="164">
        <f t="shared" si="1310"/>
        <v>324344096.87640363</v>
      </c>
    </row>
    <row r="8370" spans="10:24" x14ac:dyDescent="0.25">
      <c r="J8370">
        <v>8367</v>
      </c>
      <c r="K8370" s="43">
        <v>0.55963435195430233</v>
      </c>
      <c r="L8370">
        <v>0.80035784802052279</v>
      </c>
      <c r="M8370">
        <v>0.26332742007153542</v>
      </c>
      <c r="N8370" s="44">
        <v>0.18088165760768338</v>
      </c>
      <c r="O8370" s="161">
        <f t="shared" si="1301"/>
        <v>6000000</v>
      </c>
      <c r="P8370" s="162">
        <f t="shared" si="1302"/>
        <v>192.64350186621817</v>
      </c>
      <c r="Q8370" s="162">
        <f t="shared" si="1303"/>
        <v>122.33758644658299</v>
      </c>
      <c r="R8370" s="163">
        <f t="shared" si="1304"/>
        <v>1</v>
      </c>
      <c r="S8370" s="161">
        <f t="shared" si="1305"/>
        <v>6000000</v>
      </c>
      <c r="T8370" s="162">
        <f t="shared" si="1306"/>
        <v>194.21450062207273</v>
      </c>
      <c r="U8370" s="162">
        <f t="shared" si="1307"/>
        <v>118.66879322329149</v>
      </c>
      <c r="V8370" s="163">
        <f t="shared" si="1308"/>
        <v>0.9</v>
      </c>
      <c r="W8370" s="164">
        <f t="shared" si="1309"/>
        <v>371835492.51781112</v>
      </c>
      <c r="X8370" s="164">
        <f t="shared" si="1310"/>
        <v>257946819.95341873</v>
      </c>
    </row>
    <row r="8371" spans="10:24" x14ac:dyDescent="0.25">
      <c r="J8371">
        <v>8368</v>
      </c>
      <c r="K8371" s="43">
        <v>0.83623963460438566</v>
      </c>
      <c r="L8371">
        <v>0.57476627314092998</v>
      </c>
      <c r="M8371">
        <v>0.31934569063552121</v>
      </c>
      <c r="N8371" s="44">
        <v>0.46716469128758453</v>
      </c>
      <c r="O8371" s="161">
        <f t="shared" si="1301"/>
        <v>7000000</v>
      </c>
      <c r="P8371" s="162">
        <f t="shared" si="1302"/>
        <v>182.82783033444161</v>
      </c>
      <c r="Q8371" s="162">
        <f t="shared" si="1303"/>
        <v>125.60941496824121</v>
      </c>
      <c r="R8371" s="163">
        <f t="shared" si="1304"/>
        <v>1</v>
      </c>
      <c r="S8371" s="161">
        <f t="shared" si="1305"/>
        <v>7000000</v>
      </c>
      <c r="T8371" s="162">
        <f t="shared" si="1306"/>
        <v>190.94261011148055</v>
      </c>
      <c r="U8371" s="162">
        <f t="shared" si="1307"/>
        <v>120.3047074841206</v>
      </c>
      <c r="V8371" s="163">
        <f t="shared" si="1308"/>
        <v>1</v>
      </c>
      <c r="W8371" s="164">
        <f t="shared" si="1309"/>
        <v>350528907.56340283</v>
      </c>
      <c r="X8371" s="164">
        <f t="shared" si="1310"/>
        <v>344465318.39151967</v>
      </c>
    </row>
    <row r="8372" spans="10:24" x14ac:dyDescent="0.25">
      <c r="J8372">
        <v>8369</v>
      </c>
      <c r="K8372" s="43">
        <v>0.17650398604943385</v>
      </c>
      <c r="L8372">
        <v>0.43092833347083415</v>
      </c>
      <c r="M8372">
        <v>0.26494771215764223</v>
      </c>
      <c r="N8372" s="44">
        <v>0.23980227054103609</v>
      </c>
      <c r="O8372" s="161">
        <f t="shared" si="1301"/>
        <v>2000000</v>
      </c>
      <c r="P8372" s="162">
        <f t="shared" si="1302"/>
        <v>177.38983212884429</v>
      </c>
      <c r="Q8372" s="162">
        <f t="shared" si="1303"/>
        <v>122.43668682489151</v>
      </c>
      <c r="R8372" s="163">
        <f t="shared" si="1304"/>
        <v>1</v>
      </c>
      <c r="S8372" s="161">
        <f t="shared" si="1305"/>
        <v>5000000</v>
      </c>
      <c r="T8372" s="162">
        <f t="shared" si="1306"/>
        <v>189.1299440429481</v>
      </c>
      <c r="U8372" s="162">
        <f t="shared" si="1307"/>
        <v>118.71834341244576</v>
      </c>
      <c r="V8372" s="163">
        <f t="shared" si="1308"/>
        <v>1</v>
      </c>
      <c r="W8372" s="164">
        <f t="shared" si="1309"/>
        <v>59906290.607905567</v>
      </c>
      <c r="X8372" s="164">
        <f t="shared" si="1310"/>
        <v>202058003.15251166</v>
      </c>
    </row>
    <row r="8373" spans="10:24" x14ac:dyDescent="0.25">
      <c r="J8373">
        <v>8370</v>
      </c>
      <c r="K8373" s="43">
        <v>0.1518604309813486</v>
      </c>
      <c r="L8373">
        <v>7.1523360994083962E-2</v>
      </c>
      <c r="M8373">
        <v>0.92937273453808433</v>
      </c>
      <c r="N8373" s="44">
        <v>0.88709885740778915</v>
      </c>
      <c r="O8373" s="161">
        <f t="shared" si="1301"/>
        <v>2000000</v>
      </c>
      <c r="P8373" s="162">
        <f t="shared" si="1302"/>
        <v>158.0319142751886</v>
      </c>
      <c r="Q8373" s="162">
        <f t="shared" si="1303"/>
        <v>164.42270594879423</v>
      </c>
      <c r="R8373" s="163">
        <f t="shared" si="1304"/>
        <v>1</v>
      </c>
      <c r="S8373" s="161">
        <f t="shared" si="1305"/>
        <v>5000000</v>
      </c>
      <c r="T8373" s="162">
        <f t="shared" si="1306"/>
        <v>182.67730475839619</v>
      </c>
      <c r="U8373" s="162">
        <f t="shared" si="1307"/>
        <v>139.71135297439713</v>
      </c>
      <c r="V8373" s="163">
        <f t="shared" si="1308"/>
        <v>1</v>
      </c>
      <c r="W8373" s="164">
        <f t="shared" si="1309"/>
        <v>-62781583.347211272</v>
      </c>
      <c r="X8373" s="164">
        <f t="shared" si="1310"/>
        <v>64829758.919995308</v>
      </c>
    </row>
    <row r="8374" spans="10:24" x14ac:dyDescent="0.25">
      <c r="J8374">
        <v>8371</v>
      </c>
      <c r="K8374" s="43">
        <v>5.2139218864147074E-2</v>
      </c>
      <c r="L8374">
        <v>0.86179357765935949</v>
      </c>
      <c r="M8374">
        <v>0.80770958881040877</v>
      </c>
      <c r="N8374" s="44">
        <v>0.40009661974266086</v>
      </c>
      <c r="O8374" s="161">
        <f t="shared" si="1301"/>
        <v>2000000</v>
      </c>
      <c r="P8374" s="162">
        <f t="shared" si="1302"/>
        <v>196.32619432055822</v>
      </c>
      <c r="Q8374" s="162">
        <f t="shared" si="1303"/>
        <v>152.38973975024456</v>
      </c>
      <c r="R8374" s="163">
        <f t="shared" si="1304"/>
        <v>1</v>
      </c>
      <c r="S8374" s="161">
        <f t="shared" si="1305"/>
        <v>2000000</v>
      </c>
      <c r="T8374" s="162">
        <f t="shared" si="1306"/>
        <v>195.44206477351941</v>
      </c>
      <c r="U8374" s="162">
        <f t="shared" si="1307"/>
        <v>133.69486987512227</v>
      </c>
      <c r="V8374" s="163">
        <f t="shared" si="1308"/>
        <v>1</v>
      </c>
      <c r="W8374" s="164">
        <f t="shared" si="1309"/>
        <v>37872909.14062731</v>
      </c>
      <c r="X8374" s="164">
        <f t="shared" si="1310"/>
        <v>-26505610.20320572</v>
      </c>
    </row>
    <row r="8375" spans="10:24" x14ac:dyDescent="0.25">
      <c r="J8375">
        <v>8372</v>
      </c>
      <c r="K8375" s="43">
        <v>0.3281154137493385</v>
      </c>
      <c r="L8375">
        <v>0.40600214757477282</v>
      </c>
      <c r="M8375">
        <v>0.34766168816330012</v>
      </c>
      <c r="N8375" s="44">
        <v>0.10612097712415525</v>
      </c>
      <c r="O8375" s="161">
        <f t="shared" si="1301"/>
        <v>5000000</v>
      </c>
      <c r="P8375" s="162">
        <f t="shared" si="1302"/>
        <v>176.43238263284996</v>
      </c>
      <c r="Q8375" s="162">
        <f t="shared" si="1303"/>
        <v>127.16717693901725</v>
      </c>
      <c r="R8375" s="163">
        <f t="shared" si="1304"/>
        <v>1</v>
      </c>
      <c r="S8375" s="161">
        <f t="shared" si="1305"/>
        <v>6000000</v>
      </c>
      <c r="T8375" s="162">
        <f t="shared" si="1306"/>
        <v>188.81079421094998</v>
      </c>
      <c r="U8375" s="162">
        <f t="shared" si="1307"/>
        <v>121.08358846950863</v>
      </c>
      <c r="V8375" s="163">
        <f t="shared" si="1308"/>
        <v>0.9</v>
      </c>
      <c r="W8375" s="164">
        <f t="shared" si="1309"/>
        <v>196326028.46916357</v>
      </c>
      <c r="X8375" s="164">
        <f t="shared" si="1310"/>
        <v>215726911.00378329</v>
      </c>
    </row>
    <row r="8376" spans="10:24" x14ac:dyDescent="0.25">
      <c r="J8376">
        <v>8373</v>
      </c>
      <c r="K8376" s="43">
        <v>9.471733117365555E-2</v>
      </c>
      <c r="L8376">
        <v>0.52834591324075653</v>
      </c>
      <c r="M8376">
        <v>0.12452712040186042</v>
      </c>
      <c r="N8376" s="44">
        <v>2.3886807395396392E-2</v>
      </c>
      <c r="O8376" s="161">
        <f t="shared" si="1301"/>
        <v>2000000</v>
      </c>
      <c r="P8376" s="162">
        <f t="shared" si="1302"/>
        <v>181.06668837222924</v>
      </c>
      <c r="Q8376" s="162">
        <f t="shared" si="1303"/>
        <v>111.94700823401399</v>
      </c>
      <c r="R8376" s="163">
        <f t="shared" si="1304"/>
        <v>1</v>
      </c>
      <c r="S8376" s="161">
        <f t="shared" si="1305"/>
        <v>2000000</v>
      </c>
      <c r="T8376" s="162">
        <f t="shared" si="1306"/>
        <v>190.35556279074308</v>
      </c>
      <c r="U8376" s="162">
        <f t="shared" si="1307"/>
        <v>113.473504117007</v>
      </c>
      <c r="V8376" s="163">
        <f t="shared" si="1308"/>
        <v>0.9</v>
      </c>
      <c r="W8376" s="164">
        <f t="shared" si="1309"/>
        <v>88239360.276430488</v>
      </c>
      <c r="X8376" s="164">
        <f t="shared" si="1310"/>
        <v>-11612294.38727504</v>
      </c>
    </row>
    <row r="8377" spans="10:24" x14ac:dyDescent="0.25">
      <c r="J8377">
        <v>8374</v>
      </c>
      <c r="K8377" s="43">
        <v>0.65862101295981035</v>
      </c>
      <c r="L8377">
        <v>0.34074550484854749</v>
      </c>
      <c r="M8377">
        <v>0.17612707592637677</v>
      </c>
      <c r="N8377" s="44">
        <v>0.13038505914200171</v>
      </c>
      <c r="O8377" s="161">
        <f t="shared" si="1301"/>
        <v>6000000</v>
      </c>
      <c r="P8377" s="162">
        <f t="shared" si="1302"/>
        <v>173.84355954214053</v>
      </c>
      <c r="Q8377" s="162">
        <f t="shared" si="1303"/>
        <v>116.39548266867251</v>
      </c>
      <c r="R8377" s="163">
        <f t="shared" si="1304"/>
        <v>1</v>
      </c>
      <c r="S8377" s="161">
        <f t="shared" si="1305"/>
        <v>7000000</v>
      </c>
      <c r="T8377" s="162">
        <f t="shared" si="1306"/>
        <v>187.94785318071351</v>
      </c>
      <c r="U8377" s="162">
        <f t="shared" si="1307"/>
        <v>115.69774133433626</v>
      </c>
      <c r="V8377" s="163">
        <f t="shared" si="1308"/>
        <v>0.9</v>
      </c>
      <c r="W8377" s="164">
        <f t="shared" si="1309"/>
        <v>294688461.24080807</v>
      </c>
      <c r="X8377" s="164">
        <f t="shared" si="1310"/>
        <v>305175704.6321767</v>
      </c>
    </row>
    <row r="8378" spans="10:24" x14ac:dyDescent="0.25">
      <c r="J8378">
        <v>8375</v>
      </c>
      <c r="K8378" s="43">
        <v>0.92644683269647643</v>
      </c>
      <c r="L8378">
        <v>0.30394623573657775</v>
      </c>
      <c r="M8378">
        <v>0.27539099742476691</v>
      </c>
      <c r="N8378" s="44">
        <v>0.21648021241675564</v>
      </c>
      <c r="O8378" s="161">
        <f t="shared" si="1301"/>
        <v>7000000</v>
      </c>
      <c r="P8378" s="162">
        <f t="shared" si="1302"/>
        <v>172.30373803387087</v>
      </c>
      <c r="Q8378" s="162">
        <f t="shared" si="1303"/>
        <v>123.06822532218162</v>
      </c>
      <c r="R8378" s="163">
        <f t="shared" si="1304"/>
        <v>1</v>
      </c>
      <c r="S8378" s="161">
        <f t="shared" si="1305"/>
        <v>9000000</v>
      </c>
      <c r="T8378" s="162">
        <f t="shared" si="1306"/>
        <v>187.43457934462361</v>
      </c>
      <c r="U8378" s="162">
        <f t="shared" si="1307"/>
        <v>119.03411266109082</v>
      </c>
      <c r="V8378" s="163">
        <f t="shared" si="1308"/>
        <v>1</v>
      </c>
      <c r="W8378" s="164">
        <f t="shared" si="1309"/>
        <v>294648588.98182476</v>
      </c>
      <c r="X8378" s="164">
        <f t="shared" si="1310"/>
        <v>465604200.15179515</v>
      </c>
    </row>
    <row r="8379" spans="10:24" x14ac:dyDescent="0.25">
      <c r="J8379">
        <v>8376</v>
      </c>
      <c r="K8379" s="43">
        <v>0.89926945830909111</v>
      </c>
      <c r="L8379">
        <v>0.17591837091206908</v>
      </c>
      <c r="M8379">
        <v>0.12042758904809092</v>
      </c>
      <c r="N8379" s="44">
        <v>0.58688633397934031</v>
      </c>
      <c r="O8379" s="161">
        <f t="shared" si="1301"/>
        <v>7000000</v>
      </c>
      <c r="P8379" s="162">
        <f t="shared" si="1302"/>
        <v>166.03451218064555</v>
      </c>
      <c r="Q8379" s="162">
        <f t="shared" si="1303"/>
        <v>111.5429608474804</v>
      </c>
      <c r="R8379" s="163">
        <f t="shared" si="1304"/>
        <v>1</v>
      </c>
      <c r="S8379" s="161">
        <f t="shared" si="1305"/>
        <v>7000000</v>
      </c>
      <c r="T8379" s="162">
        <f t="shared" si="1306"/>
        <v>185.34483739354852</v>
      </c>
      <c r="U8379" s="162">
        <f t="shared" si="1307"/>
        <v>113.2714804237402</v>
      </c>
      <c r="V8379" s="163">
        <f t="shared" si="1308"/>
        <v>1</v>
      </c>
      <c r="W8379" s="164">
        <f t="shared" si="1309"/>
        <v>331440859.33215606</v>
      </c>
      <c r="X8379" s="164">
        <f t="shared" si="1310"/>
        <v>354513498.7886582</v>
      </c>
    </row>
    <row r="8380" spans="10:24" x14ac:dyDescent="0.25">
      <c r="J8380">
        <v>8377</v>
      </c>
      <c r="K8380" s="43">
        <v>0.20338767575199046</v>
      </c>
      <c r="L8380">
        <v>0.17062151436546358</v>
      </c>
      <c r="M8380">
        <v>9.4127825894854578E-2</v>
      </c>
      <c r="N8380" s="44">
        <v>0.62741887257585671</v>
      </c>
      <c r="O8380" s="161">
        <f t="shared" si="1301"/>
        <v>2000000</v>
      </c>
      <c r="P8380" s="162">
        <f t="shared" si="1302"/>
        <v>165.72431902071185</v>
      </c>
      <c r="Q8380" s="162">
        <f t="shared" si="1303"/>
        <v>108.68486213389821</v>
      </c>
      <c r="R8380" s="163">
        <f t="shared" si="1304"/>
        <v>1</v>
      </c>
      <c r="S8380" s="161">
        <f t="shared" si="1305"/>
        <v>5000000</v>
      </c>
      <c r="T8380" s="162">
        <f t="shared" si="1306"/>
        <v>185.24143967357062</v>
      </c>
      <c r="U8380" s="162">
        <f t="shared" si="1307"/>
        <v>111.8424310669491</v>
      </c>
      <c r="V8380" s="163">
        <f t="shared" si="1308"/>
        <v>1</v>
      </c>
      <c r="W8380" s="164">
        <f t="shared" si="1309"/>
        <v>64078913.773627281</v>
      </c>
      <c r="X8380" s="164">
        <f t="shared" si="1310"/>
        <v>216995043.03310758</v>
      </c>
    </row>
    <row r="8381" spans="10:24" x14ac:dyDescent="0.25">
      <c r="J8381">
        <v>8378</v>
      </c>
      <c r="K8381" s="43">
        <v>0.44083557685170538</v>
      </c>
      <c r="L8381">
        <v>0.28872911552157665</v>
      </c>
      <c r="M8381">
        <v>0.77375118399782805</v>
      </c>
      <c r="N8381" s="44">
        <v>0.5989095953491016</v>
      </c>
      <c r="O8381" s="161">
        <f t="shared" si="1301"/>
        <v>5000000</v>
      </c>
      <c r="P8381" s="162">
        <f t="shared" si="1302"/>
        <v>171.64348075565371</v>
      </c>
      <c r="Q8381" s="162">
        <f t="shared" si="1303"/>
        <v>150.02515230469839</v>
      </c>
      <c r="R8381" s="163">
        <f t="shared" si="1304"/>
        <v>1</v>
      </c>
      <c r="S8381" s="161">
        <f t="shared" si="1305"/>
        <v>6000000</v>
      </c>
      <c r="T8381" s="162">
        <f t="shared" si="1306"/>
        <v>187.21449358521789</v>
      </c>
      <c r="U8381" s="162">
        <f t="shared" si="1307"/>
        <v>132.5125761523492</v>
      </c>
      <c r="V8381" s="163">
        <f t="shared" si="1308"/>
        <v>1</v>
      </c>
      <c r="W8381" s="164">
        <f t="shared" si="1309"/>
        <v>58091642.254776582</v>
      </c>
      <c r="X8381" s="164">
        <f t="shared" si="1310"/>
        <v>178211504.5972122</v>
      </c>
    </row>
    <row r="8382" spans="10:24" x14ac:dyDescent="0.25">
      <c r="J8382">
        <v>8379</v>
      </c>
      <c r="K8382" s="43">
        <v>0.97024372056916175</v>
      </c>
      <c r="L8382">
        <v>0.33112093048091729</v>
      </c>
      <c r="M8382">
        <v>0.13844800971392468</v>
      </c>
      <c r="N8382" s="44">
        <v>0.21956331471020729</v>
      </c>
      <c r="O8382" s="161">
        <f t="shared" si="1301"/>
        <v>9000000</v>
      </c>
      <c r="P8382" s="162">
        <f t="shared" si="1302"/>
        <v>173.44769933031424</v>
      </c>
      <c r="Q8382" s="162">
        <f t="shared" si="1303"/>
        <v>113.25362746504545</v>
      </c>
      <c r="R8382" s="163">
        <f t="shared" si="1304"/>
        <v>1</v>
      </c>
      <c r="S8382" s="161">
        <f t="shared" si="1305"/>
        <v>9000000</v>
      </c>
      <c r="T8382" s="162">
        <f t="shared" si="1306"/>
        <v>187.8158997767714</v>
      </c>
      <c r="U8382" s="162">
        <f t="shared" si="1307"/>
        <v>114.12681373252273</v>
      </c>
      <c r="V8382" s="163">
        <f t="shared" si="1308"/>
        <v>1</v>
      </c>
      <c r="W8382" s="164">
        <f t="shared" si="1309"/>
        <v>491746646.78741908</v>
      </c>
      <c r="X8382" s="164">
        <f t="shared" si="1310"/>
        <v>513201774.39823806</v>
      </c>
    </row>
    <row r="8383" spans="10:24" x14ac:dyDescent="0.25">
      <c r="J8383">
        <v>8380</v>
      </c>
      <c r="K8383" s="43">
        <v>0.30254123070743999</v>
      </c>
      <c r="L8383">
        <v>0.74204108061731211</v>
      </c>
      <c r="M8383">
        <v>0.99786597509659414</v>
      </c>
      <c r="N8383" s="44">
        <v>0.83430980604642013</v>
      </c>
      <c r="O8383" s="161">
        <f t="shared" si="1301"/>
        <v>5000000</v>
      </c>
      <c r="P8383" s="162">
        <f t="shared" si="1302"/>
        <v>189.7447613578062</v>
      </c>
      <c r="Q8383" s="162">
        <f t="shared" si="1303"/>
        <v>192.15279001826119</v>
      </c>
      <c r="R8383" s="163">
        <f t="shared" si="1304"/>
        <v>1</v>
      </c>
      <c r="S8383" s="161">
        <f t="shared" si="1305"/>
        <v>6000000</v>
      </c>
      <c r="T8383" s="162">
        <f t="shared" si="1306"/>
        <v>193.24825378593539</v>
      </c>
      <c r="U8383" s="162">
        <f t="shared" si="1307"/>
        <v>153.57639500913058</v>
      </c>
      <c r="V8383" s="163">
        <f t="shared" si="1308"/>
        <v>1</v>
      </c>
      <c r="W8383" s="164">
        <f t="shared" si="1309"/>
        <v>-62040143.302274942</v>
      </c>
      <c r="X8383" s="164">
        <f t="shared" si="1310"/>
        <v>88031152.660828859</v>
      </c>
    </row>
    <row r="8384" spans="10:24" x14ac:dyDescent="0.25">
      <c r="J8384">
        <v>8381</v>
      </c>
      <c r="K8384" s="43">
        <v>0.20395719020440795</v>
      </c>
      <c r="L8384">
        <v>0.42413240615317127</v>
      </c>
      <c r="M8384">
        <v>0.99990407294644934</v>
      </c>
      <c r="N8384" s="44">
        <v>0.94440187453771163</v>
      </c>
      <c r="O8384" s="161">
        <f t="shared" si="1301"/>
        <v>2000000</v>
      </c>
      <c r="P8384" s="162">
        <f t="shared" si="1302"/>
        <v>177.13000698975173</v>
      </c>
      <c r="Q8384" s="162">
        <f t="shared" si="1303"/>
        <v>209.59015759138811</v>
      </c>
      <c r="R8384" s="163">
        <f t="shared" si="1304"/>
        <v>1</v>
      </c>
      <c r="S8384" s="161">
        <f t="shared" si="1305"/>
        <v>5000000</v>
      </c>
      <c r="T8384" s="162">
        <f t="shared" si="1306"/>
        <v>189.04333566325059</v>
      </c>
      <c r="U8384" s="162">
        <f t="shared" si="1307"/>
        <v>162.29507879569405</v>
      </c>
      <c r="V8384" s="163">
        <f t="shared" si="1308"/>
        <v>1</v>
      </c>
      <c r="W8384" s="164">
        <f t="shared" si="1309"/>
        <v>-114920301.20327275</v>
      </c>
      <c r="X8384" s="164">
        <f t="shared" si="1310"/>
        <v>-16258715.662217334</v>
      </c>
    </row>
    <row r="8385" spans="10:24" x14ac:dyDescent="0.25">
      <c r="J8385">
        <v>8382</v>
      </c>
      <c r="K8385" s="43">
        <v>3.1494125651541305E-2</v>
      </c>
      <c r="L8385">
        <v>0.37272510801467285</v>
      </c>
      <c r="M8385">
        <v>0.2207748406557698</v>
      </c>
      <c r="N8385" s="44">
        <v>0.27502498985797585</v>
      </c>
      <c r="O8385" s="161">
        <f t="shared" si="1301"/>
        <v>1000000</v>
      </c>
      <c r="P8385" s="162">
        <f t="shared" si="1302"/>
        <v>175.1303339327157</v>
      </c>
      <c r="Q8385" s="162">
        <f t="shared" si="1303"/>
        <v>119.60842051796675</v>
      </c>
      <c r="R8385" s="163">
        <f t="shared" si="1304"/>
        <v>1</v>
      </c>
      <c r="S8385" s="161">
        <f t="shared" si="1305"/>
        <v>1000000</v>
      </c>
      <c r="T8385" s="162">
        <f t="shared" si="1306"/>
        <v>188.37677797757189</v>
      </c>
      <c r="U8385" s="162">
        <f t="shared" si="1307"/>
        <v>117.30421025898337</v>
      </c>
      <c r="V8385" s="163">
        <f t="shared" si="1308"/>
        <v>1</v>
      </c>
      <c r="W8385" s="164">
        <f t="shared" si="1309"/>
        <v>5521913.4147489518</v>
      </c>
      <c r="X8385" s="164">
        <f t="shared" si="1310"/>
        <v>-78927432.281411484</v>
      </c>
    </row>
    <row r="8386" spans="10:24" x14ac:dyDescent="0.25">
      <c r="J8386">
        <v>8383</v>
      </c>
      <c r="K8386" s="43">
        <v>0.89089882514632002</v>
      </c>
      <c r="L8386">
        <v>0.96972182504239124</v>
      </c>
      <c r="M8386">
        <v>5.969905582300461E-2</v>
      </c>
      <c r="N8386" s="44">
        <v>0.89277086378933168</v>
      </c>
      <c r="O8386" s="161">
        <f t="shared" si="1301"/>
        <v>7000000</v>
      </c>
      <c r="P8386" s="162">
        <f t="shared" si="1302"/>
        <v>208.15081423005603</v>
      </c>
      <c r="Q8386" s="162">
        <f t="shared" si="1303"/>
        <v>103.85390191913723</v>
      </c>
      <c r="R8386" s="163">
        <f t="shared" si="1304"/>
        <v>1</v>
      </c>
      <c r="S8386" s="161">
        <f t="shared" si="1305"/>
        <v>7000000</v>
      </c>
      <c r="T8386" s="162">
        <f t="shared" si="1306"/>
        <v>199.38360474335201</v>
      </c>
      <c r="U8386" s="162">
        <f t="shared" si="1307"/>
        <v>109.42695095956861</v>
      </c>
      <c r="V8386" s="163">
        <f t="shared" si="1308"/>
        <v>1</v>
      </c>
      <c r="W8386" s="164">
        <f t="shared" si="1309"/>
        <v>680078386.17643154</v>
      </c>
      <c r="X8386" s="164">
        <f t="shared" si="1310"/>
        <v>479696576.48648381</v>
      </c>
    </row>
    <row r="8387" spans="10:24" x14ac:dyDescent="0.25">
      <c r="J8387">
        <v>8384</v>
      </c>
      <c r="K8387" s="43">
        <v>0.60148914434949774</v>
      </c>
      <c r="L8387">
        <v>0.47218545374091569</v>
      </c>
      <c r="M8387">
        <v>0.56130519277287938</v>
      </c>
      <c r="N8387" s="44">
        <v>0.6213808213821268</v>
      </c>
      <c r="O8387" s="161">
        <f t="shared" si="1301"/>
        <v>6000000</v>
      </c>
      <c r="P8387" s="162">
        <f t="shared" si="1302"/>
        <v>178.95334035632098</v>
      </c>
      <c r="Q8387" s="162">
        <f t="shared" si="1303"/>
        <v>138.08558355598299</v>
      </c>
      <c r="R8387" s="163">
        <f t="shared" si="1304"/>
        <v>1</v>
      </c>
      <c r="S8387" s="161">
        <f t="shared" si="1305"/>
        <v>7000000</v>
      </c>
      <c r="T8387" s="162">
        <f t="shared" si="1306"/>
        <v>189.65111345210698</v>
      </c>
      <c r="U8387" s="162">
        <f t="shared" si="1307"/>
        <v>126.5427917779915</v>
      </c>
      <c r="V8387" s="163">
        <f t="shared" si="1308"/>
        <v>1</v>
      </c>
      <c r="W8387" s="164">
        <f t="shared" si="1309"/>
        <v>195206540.80202791</v>
      </c>
      <c r="X8387" s="164">
        <f t="shared" si="1310"/>
        <v>291758251.71880841</v>
      </c>
    </row>
    <row r="8388" spans="10:24" x14ac:dyDescent="0.25">
      <c r="J8388">
        <v>8385</v>
      </c>
      <c r="K8388" s="43">
        <v>0.15918094512083281</v>
      </c>
      <c r="L8388">
        <v>0.49222134850858723</v>
      </c>
      <c r="M8388">
        <v>0.3326049156334322</v>
      </c>
      <c r="N8388" s="44">
        <v>0.2723826444716021</v>
      </c>
      <c r="O8388" s="161">
        <f t="shared" si="1301"/>
        <v>2000000</v>
      </c>
      <c r="P8388" s="162">
        <f t="shared" si="1302"/>
        <v>179.7075086490108</v>
      </c>
      <c r="Q8388" s="162">
        <f t="shared" si="1303"/>
        <v>126.34536968541403</v>
      </c>
      <c r="R8388" s="163">
        <f t="shared" si="1304"/>
        <v>1</v>
      </c>
      <c r="S8388" s="161">
        <f t="shared" si="1305"/>
        <v>5000000</v>
      </c>
      <c r="T8388" s="162">
        <f t="shared" si="1306"/>
        <v>189.90250288300359</v>
      </c>
      <c r="U8388" s="162">
        <f t="shared" si="1307"/>
        <v>120.67268484270701</v>
      </c>
      <c r="V8388" s="163">
        <f t="shared" si="1308"/>
        <v>1</v>
      </c>
      <c r="W8388" s="164">
        <f t="shared" si="1309"/>
        <v>56724277.927193552</v>
      </c>
      <c r="X8388" s="164">
        <f t="shared" si="1310"/>
        <v>196149090.20148289</v>
      </c>
    </row>
    <row r="8389" spans="10:24" x14ac:dyDescent="0.25">
      <c r="J8389">
        <v>8386</v>
      </c>
      <c r="K8389" s="43">
        <v>6.2912919189082483E-2</v>
      </c>
      <c r="L8389">
        <v>0.86105096563254568</v>
      </c>
      <c r="M8389">
        <v>0.76388816246566926</v>
      </c>
      <c r="N8389" s="44">
        <v>0.65648885410513225</v>
      </c>
      <c r="O8389" s="161">
        <f t="shared" ref="O8389:O8452" si="1311">VLOOKUP(K8389,$E$5:$H$10,4)</f>
        <v>2000000</v>
      </c>
      <c r="P8389" s="162">
        <f t="shared" ref="P8389:P8452" si="1312">_xlfn.NORM.INV(L8389,$E$12,$E$13)</f>
        <v>196.27579883854602</v>
      </c>
      <c r="Q8389" s="162">
        <f t="shared" ref="Q8389:Q8452" si="1313">_xlfn.NORM.INV(M8389,$E$15,$E$16)</f>
        <v>149.37731390178141</v>
      </c>
      <c r="R8389" s="163">
        <f t="shared" ref="R8389:R8452" si="1314">VLOOKUP(N8389,$E$19:$H$21,4)</f>
        <v>1</v>
      </c>
      <c r="S8389" s="161">
        <f t="shared" ref="S8389:S8452" si="1315">VLOOKUP(K8389,$G$5:$H$10,2)</f>
        <v>2000000</v>
      </c>
      <c r="T8389" s="162">
        <f t="shared" ref="T8389:T8452" si="1316">_xlfn.NORM.INV(L8389,$G$12,$G$13)</f>
        <v>195.42526627951534</v>
      </c>
      <c r="U8389" s="162">
        <f t="shared" ref="U8389:U8452" si="1317">_xlfn.NORM.INV(M8389,$G$15,$G$16)</f>
        <v>132.1886569508907</v>
      </c>
      <c r="V8389" s="163">
        <f t="shared" ref="V8389:V8452" si="1318">VLOOKUP(N8389,$G$19:$H$21,2)</f>
        <v>1</v>
      </c>
      <c r="W8389" s="164">
        <f t="shared" ref="W8389:W8452" si="1319">O8389*(P8389-Q8389)*R8389-$D$23-$D$24</f>
        <v>43796969.87352924</v>
      </c>
      <c r="X8389" s="164">
        <f t="shared" ref="X8389:X8452" si="1320">S8389*(T8389-U8389)*V8389-$F$23-$F$24</f>
        <v>-23526781.342750728</v>
      </c>
    </row>
    <row r="8390" spans="10:24" x14ac:dyDescent="0.25">
      <c r="J8390">
        <v>8387</v>
      </c>
      <c r="K8390" s="43">
        <v>0.48631577531225134</v>
      </c>
      <c r="L8390">
        <v>4.0522410075276682E-2</v>
      </c>
      <c r="M8390">
        <v>0.44668827354342755</v>
      </c>
      <c r="N8390" s="44">
        <v>0.98923020718855192</v>
      </c>
      <c r="O8390" s="161">
        <f t="shared" si="1311"/>
        <v>5000000</v>
      </c>
      <c r="P8390" s="162">
        <f t="shared" si="1312"/>
        <v>153.83016460721979</v>
      </c>
      <c r="Q8390" s="162">
        <f t="shared" si="1313"/>
        <v>132.31934170597884</v>
      </c>
      <c r="R8390" s="163">
        <f t="shared" si="1314"/>
        <v>1</v>
      </c>
      <c r="S8390" s="161">
        <f t="shared" si="1315"/>
        <v>6000000</v>
      </c>
      <c r="T8390" s="162">
        <f t="shared" si="1316"/>
        <v>181.27672153573994</v>
      </c>
      <c r="U8390" s="162">
        <f t="shared" si="1317"/>
        <v>123.65967085298942</v>
      </c>
      <c r="V8390" s="163">
        <f t="shared" si="1318"/>
        <v>1</v>
      </c>
      <c r="W8390" s="164">
        <f t="shared" si="1319"/>
        <v>57554114.506204709</v>
      </c>
      <c r="X8390" s="164">
        <f t="shared" si="1320"/>
        <v>195702304.09650308</v>
      </c>
    </row>
    <row r="8391" spans="10:24" x14ac:dyDescent="0.25">
      <c r="J8391">
        <v>8388</v>
      </c>
      <c r="K8391" s="43">
        <v>0.12442259939489364</v>
      </c>
      <c r="L8391">
        <v>0.80415092548120348</v>
      </c>
      <c r="M8391">
        <v>0.33116163490687378</v>
      </c>
      <c r="N8391" s="44">
        <v>0.57252291533152988</v>
      </c>
      <c r="O8391" s="161">
        <f t="shared" si="1311"/>
        <v>2000000</v>
      </c>
      <c r="P8391" s="162">
        <f t="shared" si="1312"/>
        <v>192.84812735844662</v>
      </c>
      <c r="Q8391" s="162">
        <f t="shared" si="1313"/>
        <v>126.26584394590475</v>
      </c>
      <c r="R8391" s="163">
        <f t="shared" si="1314"/>
        <v>1</v>
      </c>
      <c r="S8391" s="161">
        <f t="shared" si="1315"/>
        <v>2000000</v>
      </c>
      <c r="T8391" s="162">
        <f t="shared" si="1316"/>
        <v>194.28270911948221</v>
      </c>
      <c r="U8391" s="162">
        <f t="shared" si="1317"/>
        <v>120.63292197295237</v>
      </c>
      <c r="V8391" s="163">
        <f t="shared" si="1318"/>
        <v>1</v>
      </c>
      <c r="W8391" s="164">
        <f t="shared" si="1319"/>
        <v>83164566.825083733</v>
      </c>
      <c r="X8391" s="164">
        <f t="shared" si="1320"/>
        <v>-2700425.7069403231</v>
      </c>
    </row>
    <row r="8392" spans="10:24" x14ac:dyDescent="0.25">
      <c r="J8392">
        <v>8389</v>
      </c>
      <c r="K8392" s="43">
        <v>0.78529772741617665</v>
      </c>
      <c r="L8392">
        <v>0.99578405043252893</v>
      </c>
      <c r="M8392">
        <v>0.33413911510962757</v>
      </c>
      <c r="N8392" s="44">
        <v>6.4357449963043489E-2</v>
      </c>
      <c r="O8392" s="161">
        <f t="shared" si="1311"/>
        <v>7000000</v>
      </c>
      <c r="P8392" s="162">
        <f t="shared" si="1312"/>
        <v>219.51401477897483</v>
      </c>
      <c r="Q8392" s="162">
        <f t="shared" si="1313"/>
        <v>126.42975536728613</v>
      </c>
      <c r="R8392" s="163">
        <f t="shared" si="1314"/>
        <v>1</v>
      </c>
      <c r="S8392" s="161">
        <f t="shared" si="1315"/>
        <v>7000000</v>
      </c>
      <c r="T8392" s="162">
        <f t="shared" si="1316"/>
        <v>203.17133825965828</v>
      </c>
      <c r="U8392" s="162">
        <f t="shared" si="1317"/>
        <v>120.71487768364307</v>
      </c>
      <c r="V8392" s="163">
        <f t="shared" si="1318"/>
        <v>0.9</v>
      </c>
      <c r="W8392" s="164">
        <f t="shared" si="1319"/>
        <v>601589815.8818208</v>
      </c>
      <c r="X8392" s="164">
        <f t="shared" si="1320"/>
        <v>369475701.62889588</v>
      </c>
    </row>
    <row r="8393" spans="10:24" x14ac:dyDescent="0.25">
      <c r="J8393">
        <v>8390</v>
      </c>
      <c r="K8393" s="43">
        <v>0.56510485944300337</v>
      </c>
      <c r="L8393">
        <v>0.24408547931980185</v>
      </c>
      <c r="M8393">
        <v>0.69783784319296094</v>
      </c>
      <c r="N8393" s="44">
        <v>0.14011298335568767</v>
      </c>
      <c r="O8393" s="161">
        <f t="shared" si="1311"/>
        <v>6000000</v>
      </c>
      <c r="P8393" s="162">
        <f t="shared" si="1312"/>
        <v>169.60168708679026</v>
      </c>
      <c r="Q8393" s="162">
        <f t="shared" si="1313"/>
        <v>145.36384006523301</v>
      </c>
      <c r="R8393" s="163">
        <f t="shared" si="1314"/>
        <v>1</v>
      </c>
      <c r="S8393" s="161">
        <f t="shared" si="1315"/>
        <v>6000000</v>
      </c>
      <c r="T8393" s="162">
        <f t="shared" si="1316"/>
        <v>186.53389569559675</v>
      </c>
      <c r="U8393" s="162">
        <f t="shared" si="1317"/>
        <v>130.18192003261652</v>
      </c>
      <c r="V8393" s="163">
        <f t="shared" si="1318"/>
        <v>0.9</v>
      </c>
      <c r="W8393" s="164">
        <f t="shared" si="1319"/>
        <v>95427082.129343539</v>
      </c>
      <c r="X8393" s="164">
        <f t="shared" si="1320"/>
        <v>154300668.58009332</v>
      </c>
    </row>
    <row r="8394" spans="10:24" x14ac:dyDescent="0.25">
      <c r="J8394">
        <v>8391</v>
      </c>
      <c r="K8394" s="43">
        <v>0.2665168730539087</v>
      </c>
      <c r="L8394">
        <v>0.20354868325837461</v>
      </c>
      <c r="M8394">
        <v>0.80403743917921455</v>
      </c>
      <c r="N8394" s="44">
        <v>0.50365363158873355</v>
      </c>
      <c r="O8394" s="161">
        <f t="shared" si="1311"/>
        <v>2000000</v>
      </c>
      <c r="P8394" s="162">
        <f t="shared" si="1312"/>
        <v>167.56481336099296</v>
      </c>
      <c r="Q8394" s="162">
        <f t="shared" si="1313"/>
        <v>152.12262729125482</v>
      </c>
      <c r="R8394" s="163">
        <f t="shared" si="1314"/>
        <v>1</v>
      </c>
      <c r="S8394" s="161">
        <f t="shared" si="1315"/>
        <v>5000000</v>
      </c>
      <c r="T8394" s="162">
        <f t="shared" si="1316"/>
        <v>185.85493778699765</v>
      </c>
      <c r="U8394" s="162">
        <f t="shared" si="1317"/>
        <v>133.56131364562742</v>
      </c>
      <c r="V8394" s="163">
        <f t="shared" si="1318"/>
        <v>1</v>
      </c>
      <c r="W8394" s="164">
        <f t="shared" si="1319"/>
        <v>-19115627.860523716</v>
      </c>
      <c r="X8394" s="164">
        <f t="shared" si="1320"/>
        <v>111468120.70685115</v>
      </c>
    </row>
    <row r="8395" spans="10:24" x14ac:dyDescent="0.25">
      <c r="J8395">
        <v>8392</v>
      </c>
      <c r="K8395" s="43">
        <v>0.75569135285535105</v>
      </c>
      <c r="L8395">
        <v>0.89938145206620368</v>
      </c>
      <c r="M8395">
        <v>0.3287479911092005</v>
      </c>
      <c r="N8395" s="44">
        <v>0.97676851773995566</v>
      </c>
      <c r="O8395" s="161">
        <f t="shared" si="1311"/>
        <v>7000000</v>
      </c>
      <c r="P8395" s="162">
        <f t="shared" si="1312"/>
        <v>199.17052456727305</v>
      </c>
      <c r="Q8395" s="162">
        <f t="shared" si="1313"/>
        <v>126.13254056026599</v>
      </c>
      <c r="R8395" s="163">
        <f t="shared" si="1314"/>
        <v>1</v>
      </c>
      <c r="S8395" s="161">
        <f t="shared" si="1315"/>
        <v>7000000</v>
      </c>
      <c r="T8395" s="162">
        <f t="shared" si="1316"/>
        <v>196.39017485575769</v>
      </c>
      <c r="U8395" s="162">
        <f t="shared" si="1317"/>
        <v>120.566270280133</v>
      </c>
      <c r="V8395" s="163">
        <f t="shared" si="1318"/>
        <v>1</v>
      </c>
      <c r="W8395" s="164">
        <f t="shared" si="1319"/>
        <v>461265888.04904938</v>
      </c>
      <c r="X8395" s="164">
        <f t="shared" si="1320"/>
        <v>380767332.02937287</v>
      </c>
    </row>
    <row r="8396" spans="10:24" x14ac:dyDescent="0.25">
      <c r="J8396">
        <v>8393</v>
      </c>
      <c r="K8396" s="43">
        <v>0.51041907748795534</v>
      </c>
      <c r="L8396">
        <v>0.19996498009593211</v>
      </c>
      <c r="M8396">
        <v>0.44340053200999008</v>
      </c>
      <c r="N8396" s="44">
        <v>0.40705031573384154</v>
      </c>
      <c r="O8396" s="161">
        <f t="shared" si="1311"/>
        <v>5000000</v>
      </c>
      <c r="P8396" s="162">
        <f t="shared" si="1312"/>
        <v>167.37380507616155</v>
      </c>
      <c r="Q8396" s="162">
        <f t="shared" si="1313"/>
        <v>132.15293694186809</v>
      </c>
      <c r="R8396" s="163">
        <f t="shared" si="1314"/>
        <v>1</v>
      </c>
      <c r="S8396" s="161">
        <f t="shared" si="1315"/>
        <v>6000000</v>
      </c>
      <c r="T8396" s="162">
        <f t="shared" si="1316"/>
        <v>185.79126835872052</v>
      </c>
      <c r="U8396" s="162">
        <f t="shared" si="1317"/>
        <v>123.57646847093405</v>
      </c>
      <c r="V8396" s="163">
        <f t="shared" si="1318"/>
        <v>1</v>
      </c>
      <c r="W8396" s="164">
        <f t="shared" si="1319"/>
        <v>126104340.67146727</v>
      </c>
      <c r="X8396" s="164">
        <f t="shared" si="1320"/>
        <v>223288799.32671881</v>
      </c>
    </row>
    <row r="8397" spans="10:24" x14ac:dyDescent="0.25">
      <c r="J8397">
        <v>8394</v>
      </c>
      <c r="K8397" s="43">
        <v>0.23990006567162037</v>
      </c>
      <c r="L8397">
        <v>0.6191193925210231</v>
      </c>
      <c r="M8397">
        <v>0.31949584502583728</v>
      </c>
      <c r="N8397" s="44">
        <v>0.11076594092851366</v>
      </c>
      <c r="O8397" s="161">
        <f t="shared" si="1311"/>
        <v>2000000</v>
      </c>
      <c r="P8397" s="162">
        <f t="shared" si="1312"/>
        <v>184.54753219312221</v>
      </c>
      <c r="Q8397" s="162">
        <f t="shared" si="1313"/>
        <v>125.61781898519118</v>
      </c>
      <c r="R8397" s="163">
        <f t="shared" si="1314"/>
        <v>1</v>
      </c>
      <c r="S8397" s="161">
        <f t="shared" si="1315"/>
        <v>5000000</v>
      </c>
      <c r="T8397" s="162">
        <f t="shared" si="1316"/>
        <v>191.51584406437408</v>
      </c>
      <c r="U8397" s="162">
        <f t="shared" si="1317"/>
        <v>120.30890949259559</v>
      </c>
      <c r="V8397" s="163">
        <f t="shared" si="1318"/>
        <v>0.9</v>
      </c>
      <c r="W8397" s="164">
        <f t="shared" si="1319"/>
        <v>67859426.415862054</v>
      </c>
      <c r="X8397" s="164">
        <f t="shared" si="1320"/>
        <v>170431205.57300323</v>
      </c>
    </row>
    <row r="8398" spans="10:24" x14ac:dyDescent="0.25">
      <c r="J8398">
        <v>8395</v>
      </c>
      <c r="K8398" s="43">
        <v>0.85716500442924004</v>
      </c>
      <c r="L8398">
        <v>0.49675908273003744</v>
      </c>
      <c r="M8398">
        <v>0.27326815577543795</v>
      </c>
      <c r="N8398" s="44">
        <v>0.87133173548703724</v>
      </c>
      <c r="O8398" s="161">
        <f t="shared" si="1311"/>
        <v>7000000</v>
      </c>
      <c r="P8398" s="162">
        <f t="shared" si="1312"/>
        <v>179.87814203666372</v>
      </c>
      <c r="Q8398" s="162">
        <f t="shared" si="1313"/>
        <v>122.94083042735363</v>
      </c>
      <c r="R8398" s="163">
        <f t="shared" si="1314"/>
        <v>1</v>
      </c>
      <c r="S8398" s="161">
        <f t="shared" si="1315"/>
        <v>7000000</v>
      </c>
      <c r="T8398" s="162">
        <f t="shared" si="1316"/>
        <v>189.9593806788879</v>
      </c>
      <c r="U8398" s="162">
        <f t="shared" si="1317"/>
        <v>118.97041521367682</v>
      </c>
      <c r="V8398" s="163">
        <f t="shared" si="1318"/>
        <v>1</v>
      </c>
      <c r="W8398" s="164">
        <f t="shared" si="1319"/>
        <v>348561181.26517057</v>
      </c>
      <c r="X8398" s="164">
        <f t="shared" si="1320"/>
        <v>346922758.25647753</v>
      </c>
    </row>
    <row r="8399" spans="10:24" x14ac:dyDescent="0.25">
      <c r="J8399">
        <v>8396</v>
      </c>
      <c r="K8399" s="43">
        <v>0.49458981063228413</v>
      </c>
      <c r="L8399">
        <v>0.39872903953841965</v>
      </c>
      <c r="M8399">
        <v>6.1198231051961871E-2</v>
      </c>
      <c r="N8399" s="44">
        <v>0.86826574059158601</v>
      </c>
      <c r="O8399" s="161">
        <f t="shared" si="1311"/>
        <v>5000000</v>
      </c>
      <c r="P8399" s="162">
        <f t="shared" si="1312"/>
        <v>176.15042692283942</v>
      </c>
      <c r="Q8399" s="162">
        <f t="shared" si="1313"/>
        <v>104.10415000865672</v>
      </c>
      <c r="R8399" s="163">
        <f t="shared" si="1314"/>
        <v>1</v>
      </c>
      <c r="S8399" s="161">
        <f t="shared" si="1315"/>
        <v>6000000</v>
      </c>
      <c r="T8399" s="162">
        <f t="shared" si="1316"/>
        <v>188.71680897427981</v>
      </c>
      <c r="U8399" s="162">
        <f t="shared" si="1317"/>
        <v>109.55207500432836</v>
      </c>
      <c r="V8399" s="163">
        <f t="shared" si="1318"/>
        <v>1</v>
      </c>
      <c r="W8399" s="164">
        <f t="shared" si="1319"/>
        <v>310231384.57091349</v>
      </c>
      <c r="X8399" s="164">
        <f t="shared" si="1320"/>
        <v>324988403.81970876</v>
      </c>
    </row>
    <row r="8400" spans="10:24" x14ac:dyDescent="0.25">
      <c r="J8400">
        <v>8397</v>
      </c>
      <c r="K8400" s="43">
        <v>0.80378845787631092</v>
      </c>
      <c r="L8400">
        <v>0.84998282975076145</v>
      </c>
      <c r="M8400">
        <v>0.50154627162491194</v>
      </c>
      <c r="N8400" s="44">
        <v>0.92033879199699187</v>
      </c>
      <c r="O8400" s="161">
        <f t="shared" si="1311"/>
        <v>7000000</v>
      </c>
      <c r="P8400" s="162">
        <f t="shared" si="1312"/>
        <v>195.54539625644327</v>
      </c>
      <c r="Q8400" s="162">
        <f t="shared" si="1313"/>
        <v>135.07751875759752</v>
      </c>
      <c r="R8400" s="163">
        <f t="shared" si="1314"/>
        <v>1</v>
      </c>
      <c r="S8400" s="161">
        <f t="shared" si="1315"/>
        <v>7000000</v>
      </c>
      <c r="T8400" s="162">
        <f t="shared" si="1316"/>
        <v>195.18179875214776</v>
      </c>
      <c r="U8400" s="162">
        <f t="shared" si="1317"/>
        <v>125.03875937879876</v>
      </c>
      <c r="V8400" s="163">
        <f t="shared" si="1318"/>
        <v>1</v>
      </c>
      <c r="W8400" s="164">
        <f t="shared" si="1319"/>
        <v>373275142.49192029</v>
      </c>
      <c r="X8400" s="164">
        <f t="shared" si="1320"/>
        <v>341001275.61344296</v>
      </c>
    </row>
    <row r="8401" spans="10:24" x14ac:dyDescent="0.25">
      <c r="J8401">
        <v>8398</v>
      </c>
      <c r="K8401" s="43">
        <v>2.7644266388114458E-2</v>
      </c>
      <c r="L8401">
        <v>0.92928242491148028</v>
      </c>
      <c r="M8401">
        <v>9.0482003871664607E-2</v>
      </c>
      <c r="N8401" s="44">
        <v>0.66638626515383848</v>
      </c>
      <c r="O8401" s="161">
        <f t="shared" si="1311"/>
        <v>1000000</v>
      </c>
      <c r="P8401" s="162">
        <f t="shared" si="1312"/>
        <v>202.05701424137479</v>
      </c>
      <c r="Q8401" s="162">
        <f t="shared" si="1313"/>
        <v>108.24414511242736</v>
      </c>
      <c r="R8401" s="163">
        <f t="shared" si="1314"/>
        <v>1</v>
      </c>
      <c r="S8401" s="161">
        <f t="shared" si="1315"/>
        <v>1000000</v>
      </c>
      <c r="T8401" s="162">
        <f t="shared" si="1316"/>
        <v>197.35233808045825</v>
      </c>
      <c r="U8401" s="162">
        <f t="shared" si="1317"/>
        <v>111.62207255621368</v>
      </c>
      <c r="V8401" s="163">
        <f t="shared" si="1318"/>
        <v>1</v>
      </c>
      <c r="W8401" s="164">
        <f t="shared" si="1319"/>
        <v>43812869.128947422</v>
      </c>
      <c r="X8401" s="164">
        <f t="shared" si="1320"/>
        <v>-64269734.475755423</v>
      </c>
    </row>
    <row r="8402" spans="10:24" x14ac:dyDescent="0.25">
      <c r="J8402">
        <v>8399</v>
      </c>
      <c r="K8402" s="43">
        <v>9.0556273897181794E-2</v>
      </c>
      <c r="L8402">
        <v>6.1064740800588213E-2</v>
      </c>
      <c r="M8402">
        <v>0.20728413255177047</v>
      </c>
      <c r="N8402" s="44">
        <v>0.28691692197400287</v>
      </c>
      <c r="O8402" s="161">
        <f t="shared" si="1311"/>
        <v>2000000</v>
      </c>
      <c r="P8402" s="162">
        <f t="shared" si="1312"/>
        <v>156.81154725996674</v>
      </c>
      <c r="Q8402" s="162">
        <f t="shared" si="1313"/>
        <v>118.68238227628188</v>
      </c>
      <c r="R8402" s="163">
        <f t="shared" si="1314"/>
        <v>1</v>
      </c>
      <c r="S8402" s="161">
        <f t="shared" si="1315"/>
        <v>2000000</v>
      </c>
      <c r="T8402" s="162">
        <f t="shared" si="1316"/>
        <v>182.27051575332226</v>
      </c>
      <c r="U8402" s="162">
        <f t="shared" si="1317"/>
        <v>116.84119113814094</v>
      </c>
      <c r="V8402" s="163">
        <f t="shared" si="1318"/>
        <v>1</v>
      </c>
      <c r="W8402" s="164">
        <f t="shared" si="1319"/>
        <v>26258329.96736972</v>
      </c>
      <c r="X8402" s="164">
        <f t="shared" si="1320"/>
        <v>-19141350.769637376</v>
      </c>
    </row>
    <row r="8403" spans="10:24" x14ac:dyDescent="0.25">
      <c r="J8403">
        <v>8400</v>
      </c>
      <c r="K8403" s="43">
        <v>0.29113382888255068</v>
      </c>
      <c r="L8403">
        <v>0.22563290292109239</v>
      </c>
      <c r="M8403">
        <v>0.31372868483430838</v>
      </c>
      <c r="N8403" s="44">
        <v>0.99510747338033234</v>
      </c>
      <c r="O8403" s="161">
        <f t="shared" si="1311"/>
        <v>2000000</v>
      </c>
      <c r="P8403" s="162">
        <f t="shared" si="1312"/>
        <v>168.70040380097413</v>
      </c>
      <c r="Q8403" s="162">
        <f t="shared" si="1313"/>
        <v>125.29382556639115</v>
      </c>
      <c r="R8403" s="163">
        <f t="shared" si="1314"/>
        <v>1</v>
      </c>
      <c r="S8403" s="161">
        <f t="shared" si="1315"/>
        <v>5000000</v>
      </c>
      <c r="T8403" s="162">
        <f t="shared" si="1316"/>
        <v>186.23346793365803</v>
      </c>
      <c r="U8403" s="162">
        <f t="shared" si="1317"/>
        <v>120.14691278319557</v>
      </c>
      <c r="V8403" s="163">
        <f t="shared" si="1318"/>
        <v>1</v>
      </c>
      <c r="W8403" s="164">
        <f t="shared" si="1319"/>
        <v>36813156.469165966</v>
      </c>
      <c r="X8403" s="164">
        <f t="shared" si="1320"/>
        <v>180432775.7523123</v>
      </c>
    </row>
    <row r="8404" spans="10:24" x14ac:dyDescent="0.25">
      <c r="J8404">
        <v>8401</v>
      </c>
      <c r="K8404" s="43">
        <v>6.1420481081390532E-2</v>
      </c>
      <c r="L8404">
        <v>0.93964539282854564</v>
      </c>
      <c r="M8404">
        <v>5.14099637604577E-2</v>
      </c>
      <c r="N8404" s="44">
        <v>0.83361161485369151</v>
      </c>
      <c r="O8404" s="161">
        <f t="shared" si="1311"/>
        <v>2000000</v>
      </c>
      <c r="P8404" s="162">
        <f t="shared" si="1312"/>
        <v>203.27705462438388</v>
      </c>
      <c r="Q8404" s="162">
        <f t="shared" si="1313"/>
        <v>102.37332612635896</v>
      </c>
      <c r="R8404" s="163">
        <f t="shared" si="1314"/>
        <v>1</v>
      </c>
      <c r="S8404" s="161">
        <f t="shared" si="1315"/>
        <v>2000000</v>
      </c>
      <c r="T8404" s="162">
        <f t="shared" si="1316"/>
        <v>197.75901820812797</v>
      </c>
      <c r="U8404" s="162">
        <f t="shared" si="1317"/>
        <v>108.68666306317948</v>
      </c>
      <c r="V8404" s="163">
        <f t="shared" si="1318"/>
        <v>1</v>
      </c>
      <c r="W8404" s="164">
        <f t="shared" si="1319"/>
        <v>151807456.99604985</v>
      </c>
      <c r="X8404" s="164">
        <f t="shared" si="1320"/>
        <v>28144710.289896965</v>
      </c>
    </row>
    <row r="8405" spans="10:24" x14ac:dyDescent="0.25">
      <c r="J8405">
        <v>8402</v>
      </c>
      <c r="K8405" s="43">
        <v>0.9169477477916973</v>
      </c>
      <c r="L8405">
        <v>0.76319049339878331</v>
      </c>
      <c r="M8405">
        <v>0.60817413299153888</v>
      </c>
      <c r="N8405" s="44">
        <v>0.73574457008346894</v>
      </c>
      <c r="O8405" s="161">
        <f t="shared" si="1311"/>
        <v>7000000</v>
      </c>
      <c r="P8405" s="162">
        <f t="shared" si="1312"/>
        <v>190.74904693608246</v>
      </c>
      <c r="Q8405" s="162">
        <f t="shared" si="1313"/>
        <v>140.491266816143</v>
      </c>
      <c r="R8405" s="163">
        <f t="shared" si="1314"/>
        <v>1</v>
      </c>
      <c r="S8405" s="161">
        <f t="shared" si="1315"/>
        <v>9000000</v>
      </c>
      <c r="T8405" s="162">
        <f t="shared" si="1316"/>
        <v>193.58301564536083</v>
      </c>
      <c r="U8405" s="162">
        <f t="shared" si="1317"/>
        <v>127.7456334080715</v>
      </c>
      <c r="V8405" s="163">
        <f t="shared" si="1318"/>
        <v>1</v>
      </c>
      <c r="W8405" s="164">
        <f t="shared" si="1319"/>
        <v>301804460.8395763</v>
      </c>
      <c r="X8405" s="164">
        <f t="shared" si="1320"/>
        <v>442536440.13560402</v>
      </c>
    </row>
    <row r="8406" spans="10:24" x14ac:dyDescent="0.25">
      <c r="J8406">
        <v>8403</v>
      </c>
      <c r="K8406" s="43">
        <v>0.61565169729505753</v>
      </c>
      <c r="L8406">
        <v>0.69854679531991348</v>
      </c>
      <c r="M8406">
        <v>0.70885502354174024</v>
      </c>
      <c r="N8406" s="44">
        <v>0.98959893886686023</v>
      </c>
      <c r="O8406" s="161">
        <f t="shared" si="1311"/>
        <v>6000000</v>
      </c>
      <c r="P8406" s="162">
        <f t="shared" si="1312"/>
        <v>187.80338260388157</v>
      </c>
      <c r="Q8406" s="162">
        <f t="shared" si="1313"/>
        <v>146.0008578957401</v>
      </c>
      <c r="R8406" s="163">
        <f t="shared" si="1314"/>
        <v>1</v>
      </c>
      <c r="S8406" s="161">
        <f t="shared" si="1315"/>
        <v>7000000</v>
      </c>
      <c r="T8406" s="162">
        <f t="shared" si="1316"/>
        <v>192.60112753462718</v>
      </c>
      <c r="U8406" s="162">
        <f t="shared" si="1317"/>
        <v>130.50042894787006</v>
      </c>
      <c r="V8406" s="163">
        <f t="shared" si="1318"/>
        <v>1</v>
      </c>
      <c r="W8406" s="164">
        <f t="shared" si="1319"/>
        <v>200815148.24884886</v>
      </c>
      <c r="X8406" s="164">
        <f t="shared" si="1320"/>
        <v>284704890.1072998</v>
      </c>
    </row>
    <row r="8407" spans="10:24" x14ac:dyDescent="0.25">
      <c r="J8407">
        <v>8404</v>
      </c>
      <c r="K8407" s="43">
        <v>0.23331195060883159</v>
      </c>
      <c r="L8407">
        <v>0.84039938518106772</v>
      </c>
      <c r="M8407">
        <v>0.82104243634672469</v>
      </c>
      <c r="N8407" s="44">
        <v>0.59663583988884616</v>
      </c>
      <c r="O8407" s="161">
        <f t="shared" si="1311"/>
        <v>2000000</v>
      </c>
      <c r="P8407" s="162">
        <f t="shared" si="1312"/>
        <v>194.94151019623948</v>
      </c>
      <c r="Q8407" s="162">
        <f t="shared" si="1313"/>
        <v>153.38690076894358</v>
      </c>
      <c r="R8407" s="163">
        <f t="shared" si="1314"/>
        <v>1</v>
      </c>
      <c r="S8407" s="161">
        <f t="shared" si="1315"/>
        <v>5000000</v>
      </c>
      <c r="T8407" s="162">
        <f t="shared" si="1316"/>
        <v>194.98050339874649</v>
      </c>
      <c r="U8407" s="162">
        <f t="shared" si="1317"/>
        <v>134.19345038447179</v>
      </c>
      <c r="V8407" s="163">
        <f t="shared" si="1318"/>
        <v>1</v>
      </c>
      <c r="W8407" s="164">
        <f t="shared" si="1319"/>
        <v>33109218.854591802</v>
      </c>
      <c r="X8407" s="164">
        <f t="shared" si="1320"/>
        <v>153935265.07137352</v>
      </c>
    </row>
    <row r="8408" spans="10:24" x14ac:dyDescent="0.25">
      <c r="J8408">
        <v>8405</v>
      </c>
      <c r="K8408" s="43">
        <v>0.84868297828926598</v>
      </c>
      <c r="L8408">
        <v>0.50232254889792272</v>
      </c>
      <c r="M8408">
        <v>0.11014262417050935</v>
      </c>
      <c r="N8408" s="44">
        <v>6.3124078853360466E-2</v>
      </c>
      <c r="O8408" s="161">
        <f t="shared" si="1311"/>
        <v>7000000</v>
      </c>
      <c r="P8408" s="162">
        <f t="shared" si="1312"/>
        <v>180.08732699434944</v>
      </c>
      <c r="Q8408" s="162">
        <f t="shared" si="1313"/>
        <v>110.4846004628421</v>
      </c>
      <c r="R8408" s="163">
        <f t="shared" si="1314"/>
        <v>1</v>
      </c>
      <c r="S8408" s="161">
        <f t="shared" si="1315"/>
        <v>7000000</v>
      </c>
      <c r="T8408" s="162">
        <f t="shared" si="1316"/>
        <v>190.02910899811647</v>
      </c>
      <c r="U8408" s="162">
        <f t="shared" si="1317"/>
        <v>112.74230023142104</v>
      </c>
      <c r="V8408" s="163">
        <f t="shared" si="1318"/>
        <v>0.9</v>
      </c>
      <c r="W8408" s="164">
        <f t="shared" si="1319"/>
        <v>437219085.72055143</v>
      </c>
      <c r="X8408" s="164">
        <f t="shared" si="1320"/>
        <v>336906895.23018122</v>
      </c>
    </row>
    <row r="8409" spans="10:24" x14ac:dyDescent="0.25">
      <c r="J8409">
        <v>8406</v>
      </c>
      <c r="K8409" s="43">
        <v>0.16965720695570985</v>
      </c>
      <c r="L8409">
        <v>5.8978319312248506E-2</v>
      </c>
      <c r="M8409">
        <v>0.82874829703752473</v>
      </c>
      <c r="N8409" s="44">
        <v>3.39347289608386E-2</v>
      </c>
      <c r="O8409" s="161">
        <f t="shared" si="1311"/>
        <v>2000000</v>
      </c>
      <c r="P8409" s="162">
        <f t="shared" si="1312"/>
        <v>156.54887865696006</v>
      </c>
      <c r="Q8409" s="162">
        <f t="shared" si="1313"/>
        <v>153.98460946863776</v>
      </c>
      <c r="R8409" s="163">
        <f t="shared" si="1314"/>
        <v>1</v>
      </c>
      <c r="S8409" s="161">
        <f t="shared" si="1315"/>
        <v>5000000</v>
      </c>
      <c r="T8409" s="162">
        <f t="shared" si="1316"/>
        <v>182.18295955232003</v>
      </c>
      <c r="U8409" s="162">
        <f t="shared" si="1317"/>
        <v>134.49230473431888</v>
      </c>
      <c r="V8409" s="163">
        <f t="shared" si="1318"/>
        <v>0.9</v>
      </c>
      <c r="W8409" s="164">
        <f t="shared" si="1319"/>
        <v>-44871461.623355404</v>
      </c>
      <c r="X8409" s="164">
        <f t="shared" si="1320"/>
        <v>64607946.68100518</v>
      </c>
    </row>
    <row r="8410" spans="10:24" x14ac:dyDescent="0.25">
      <c r="J8410">
        <v>8407</v>
      </c>
      <c r="K8410" s="43">
        <v>0.48598103740591958</v>
      </c>
      <c r="L8410">
        <v>0.13661109373035873</v>
      </c>
      <c r="M8410">
        <v>0.8519930625604476</v>
      </c>
      <c r="N8410" s="44">
        <v>0.49786985768095404</v>
      </c>
      <c r="O8410" s="161">
        <f t="shared" si="1311"/>
        <v>5000000</v>
      </c>
      <c r="P8410" s="162">
        <f t="shared" si="1312"/>
        <v>163.56491476146567</v>
      </c>
      <c r="Q8410" s="162">
        <f t="shared" si="1313"/>
        <v>155.90039355941042</v>
      </c>
      <c r="R8410" s="163">
        <f t="shared" si="1314"/>
        <v>1</v>
      </c>
      <c r="S8410" s="161">
        <f t="shared" si="1315"/>
        <v>6000000</v>
      </c>
      <c r="T8410" s="162">
        <f t="shared" si="1316"/>
        <v>184.52163825382189</v>
      </c>
      <c r="U8410" s="162">
        <f t="shared" si="1317"/>
        <v>135.45019677970521</v>
      </c>
      <c r="V8410" s="163">
        <f t="shared" si="1318"/>
        <v>1</v>
      </c>
      <c r="W8410" s="164">
        <f t="shared" si="1319"/>
        <v>-11677393.989723727</v>
      </c>
      <c r="X8410" s="164">
        <f t="shared" si="1320"/>
        <v>144428648.8447001</v>
      </c>
    </row>
    <row r="8411" spans="10:24" x14ac:dyDescent="0.25">
      <c r="J8411">
        <v>8408</v>
      </c>
      <c r="K8411" s="43">
        <v>0.47156292777666231</v>
      </c>
      <c r="L8411">
        <v>0.59636776182058648</v>
      </c>
      <c r="M8411">
        <v>0.1220486573247056</v>
      </c>
      <c r="N8411" s="44">
        <v>0.2096573933264706</v>
      </c>
      <c r="O8411" s="161">
        <f t="shared" si="1311"/>
        <v>5000000</v>
      </c>
      <c r="P8411" s="162">
        <f t="shared" si="1312"/>
        <v>183.65934815377003</v>
      </c>
      <c r="Q8411" s="162">
        <f t="shared" si="1313"/>
        <v>111.70386937996378</v>
      </c>
      <c r="R8411" s="163">
        <f t="shared" si="1314"/>
        <v>1</v>
      </c>
      <c r="S8411" s="161">
        <f t="shared" si="1315"/>
        <v>6000000</v>
      </c>
      <c r="T8411" s="162">
        <f t="shared" si="1316"/>
        <v>191.21978271792335</v>
      </c>
      <c r="U8411" s="162">
        <f t="shared" si="1317"/>
        <v>113.35193468998189</v>
      </c>
      <c r="V8411" s="163">
        <f t="shared" si="1318"/>
        <v>1</v>
      </c>
      <c r="W8411" s="164">
        <f t="shared" si="1319"/>
        <v>309777393.86903125</v>
      </c>
      <c r="X8411" s="164">
        <f t="shared" si="1320"/>
        <v>317207088.16764879</v>
      </c>
    </row>
    <row r="8412" spans="10:24" x14ac:dyDescent="0.25">
      <c r="J8412">
        <v>8409</v>
      </c>
      <c r="K8412" s="43">
        <v>0.43165881619528801</v>
      </c>
      <c r="L8412">
        <v>0.41690080951473796</v>
      </c>
      <c r="M8412">
        <v>0.91743423913758027</v>
      </c>
      <c r="N8412" s="44">
        <v>0.71372178623831639</v>
      </c>
      <c r="O8412" s="161">
        <f t="shared" si="1311"/>
        <v>5000000</v>
      </c>
      <c r="P8412" s="162">
        <f t="shared" si="1312"/>
        <v>176.85257424156143</v>
      </c>
      <c r="Q8412" s="162">
        <f t="shared" si="1313"/>
        <v>162.76036278114918</v>
      </c>
      <c r="R8412" s="163">
        <f t="shared" si="1314"/>
        <v>1</v>
      </c>
      <c r="S8412" s="161">
        <f t="shared" si="1315"/>
        <v>6000000</v>
      </c>
      <c r="T8412" s="162">
        <f t="shared" si="1316"/>
        <v>188.95085808052048</v>
      </c>
      <c r="U8412" s="162">
        <f t="shared" si="1317"/>
        <v>138.88018139057459</v>
      </c>
      <c r="V8412" s="163">
        <f t="shared" si="1318"/>
        <v>1</v>
      </c>
      <c r="W8412" s="164">
        <f t="shared" si="1319"/>
        <v>20461057.302061215</v>
      </c>
      <c r="X8412" s="164">
        <f t="shared" si="1320"/>
        <v>150424060.13967532</v>
      </c>
    </row>
    <row r="8413" spans="10:24" x14ac:dyDescent="0.25">
      <c r="J8413">
        <v>8410</v>
      </c>
      <c r="K8413" s="43">
        <v>0.18569024108648136</v>
      </c>
      <c r="L8413">
        <v>4.1268744627814047E-2</v>
      </c>
      <c r="M8413">
        <v>0.20915571936683042</v>
      </c>
      <c r="N8413" s="44">
        <v>0.42230744219894478</v>
      </c>
      <c r="O8413" s="161">
        <f t="shared" si="1311"/>
        <v>2000000</v>
      </c>
      <c r="P8413" s="162">
        <f t="shared" si="1312"/>
        <v>153.95776474841603</v>
      </c>
      <c r="Q8413" s="162">
        <f t="shared" si="1313"/>
        <v>118.8129160088332</v>
      </c>
      <c r="R8413" s="163">
        <f t="shared" si="1314"/>
        <v>1</v>
      </c>
      <c r="S8413" s="161">
        <f t="shared" si="1315"/>
        <v>5000000</v>
      </c>
      <c r="T8413" s="162">
        <f t="shared" si="1316"/>
        <v>181.31925491613868</v>
      </c>
      <c r="U8413" s="162">
        <f t="shared" si="1317"/>
        <v>116.90645800441659</v>
      </c>
      <c r="V8413" s="163">
        <f t="shared" si="1318"/>
        <v>1</v>
      </c>
      <c r="W8413" s="164">
        <f t="shared" si="1319"/>
        <v>20289697.479165658</v>
      </c>
      <c r="X8413" s="164">
        <f t="shared" si="1320"/>
        <v>172063984.55861044</v>
      </c>
    </row>
    <row r="8414" spans="10:24" x14ac:dyDescent="0.25">
      <c r="J8414">
        <v>8411</v>
      </c>
      <c r="K8414" s="43">
        <v>0.36612623901880303</v>
      </c>
      <c r="L8414">
        <v>0.81833687032273073</v>
      </c>
      <c r="M8414">
        <v>0.83754708792730748</v>
      </c>
      <c r="N8414" s="44">
        <v>0.66974852874956381</v>
      </c>
      <c r="O8414" s="161">
        <f t="shared" si="1311"/>
        <v>5000000</v>
      </c>
      <c r="P8414" s="162">
        <f t="shared" si="1312"/>
        <v>193.63567822323526</v>
      </c>
      <c r="Q8414" s="162">
        <f t="shared" si="1313"/>
        <v>154.68853120447491</v>
      </c>
      <c r="R8414" s="163">
        <f t="shared" si="1314"/>
        <v>1</v>
      </c>
      <c r="S8414" s="161">
        <f t="shared" si="1315"/>
        <v>6000000</v>
      </c>
      <c r="T8414" s="162">
        <f t="shared" si="1316"/>
        <v>194.54522607441174</v>
      </c>
      <c r="U8414" s="162">
        <f t="shared" si="1317"/>
        <v>134.84426560223747</v>
      </c>
      <c r="V8414" s="163">
        <f t="shared" si="1318"/>
        <v>1</v>
      </c>
      <c r="W8414" s="164">
        <f t="shared" si="1319"/>
        <v>144735735.09380174</v>
      </c>
      <c r="X8414" s="164">
        <f t="shared" si="1320"/>
        <v>208205762.83304566</v>
      </c>
    </row>
    <row r="8415" spans="10:24" x14ac:dyDescent="0.25">
      <c r="J8415">
        <v>8412</v>
      </c>
      <c r="K8415" s="43">
        <v>0.94956883171818196</v>
      </c>
      <c r="L8415">
        <v>0.75770616502923882</v>
      </c>
      <c r="M8415">
        <v>0.71844478797615063</v>
      </c>
      <c r="N8415" s="44">
        <v>0.23229281835469473</v>
      </c>
      <c r="O8415" s="161">
        <f t="shared" si="1311"/>
        <v>7000000</v>
      </c>
      <c r="P8415" s="162">
        <f t="shared" si="1312"/>
        <v>190.48414460308783</v>
      </c>
      <c r="Q8415" s="162">
        <f t="shared" si="1313"/>
        <v>146.56455327826637</v>
      </c>
      <c r="R8415" s="163">
        <f t="shared" si="1314"/>
        <v>1</v>
      </c>
      <c r="S8415" s="161">
        <f t="shared" si="1315"/>
        <v>9000000</v>
      </c>
      <c r="T8415" s="162">
        <f t="shared" si="1316"/>
        <v>193.49471486769593</v>
      </c>
      <c r="U8415" s="162">
        <f t="shared" si="1317"/>
        <v>130.78227663913319</v>
      </c>
      <c r="V8415" s="163">
        <f t="shared" si="1318"/>
        <v>1</v>
      </c>
      <c r="W8415" s="164">
        <f t="shared" si="1319"/>
        <v>257437139.27375019</v>
      </c>
      <c r="X8415" s="164">
        <f t="shared" si="1320"/>
        <v>414411944.05706477</v>
      </c>
    </row>
    <row r="8416" spans="10:24" x14ac:dyDescent="0.25">
      <c r="J8416">
        <v>8413</v>
      </c>
      <c r="K8416" s="43">
        <v>0.1005524466152754</v>
      </c>
      <c r="L8416">
        <v>0.79044473267433157</v>
      </c>
      <c r="M8416">
        <v>0.50288829815579028</v>
      </c>
      <c r="N8416" s="44">
        <v>0.41763402545900019</v>
      </c>
      <c r="O8416" s="161">
        <f t="shared" si="1311"/>
        <v>2000000</v>
      </c>
      <c r="P8416" s="162">
        <f t="shared" si="1312"/>
        <v>192.11948011145026</v>
      </c>
      <c r="Q8416" s="162">
        <f t="shared" si="1313"/>
        <v>135.14479906143424</v>
      </c>
      <c r="R8416" s="163">
        <f t="shared" si="1314"/>
        <v>1</v>
      </c>
      <c r="S8416" s="161">
        <f t="shared" si="1315"/>
        <v>2000000</v>
      </c>
      <c r="T8416" s="162">
        <f t="shared" si="1316"/>
        <v>194.03982670381674</v>
      </c>
      <c r="U8416" s="162">
        <f t="shared" si="1317"/>
        <v>125.07239953071712</v>
      </c>
      <c r="V8416" s="163">
        <f t="shared" si="1318"/>
        <v>1</v>
      </c>
      <c r="W8416" s="164">
        <f t="shared" si="1319"/>
        <v>63949362.100032032</v>
      </c>
      <c r="X8416" s="164">
        <f t="shared" si="1320"/>
        <v>-12065145.653800756</v>
      </c>
    </row>
    <row r="8417" spans="10:24" x14ac:dyDescent="0.25">
      <c r="J8417">
        <v>8414</v>
      </c>
      <c r="K8417" s="43">
        <v>0.67422840916408733</v>
      </c>
      <c r="L8417">
        <v>1.9513894890990868E-2</v>
      </c>
      <c r="M8417">
        <v>0.53182443319675698</v>
      </c>
      <c r="N8417" s="44">
        <v>0.84707523715984723</v>
      </c>
      <c r="O8417" s="161">
        <f t="shared" si="1311"/>
        <v>6000000</v>
      </c>
      <c r="P8417" s="162">
        <f t="shared" si="1312"/>
        <v>149.04159348311717</v>
      </c>
      <c r="Q8417" s="162">
        <f t="shared" si="1313"/>
        <v>136.59713637841173</v>
      </c>
      <c r="R8417" s="163">
        <f t="shared" si="1314"/>
        <v>1</v>
      </c>
      <c r="S8417" s="161">
        <f t="shared" si="1315"/>
        <v>7000000</v>
      </c>
      <c r="T8417" s="162">
        <f t="shared" si="1316"/>
        <v>179.68053116103906</v>
      </c>
      <c r="U8417" s="162">
        <f t="shared" si="1317"/>
        <v>125.79856818920587</v>
      </c>
      <c r="V8417" s="163">
        <f t="shared" si="1318"/>
        <v>1</v>
      </c>
      <c r="W8417" s="164">
        <f t="shared" si="1319"/>
        <v>24666742.628232613</v>
      </c>
      <c r="X8417" s="164">
        <f t="shared" si="1320"/>
        <v>227173740.80283231</v>
      </c>
    </row>
    <row r="8418" spans="10:24" x14ac:dyDescent="0.25">
      <c r="J8418">
        <v>8415</v>
      </c>
      <c r="K8418" s="43">
        <v>0.27489055365748316</v>
      </c>
      <c r="L8418">
        <v>0.28776676477761687</v>
      </c>
      <c r="M8418">
        <v>0.97575925542409903</v>
      </c>
      <c r="N8418" s="44">
        <v>0.37605332102630429</v>
      </c>
      <c r="O8418" s="161">
        <f t="shared" si="1311"/>
        <v>2000000</v>
      </c>
      <c r="P8418" s="162">
        <f t="shared" si="1312"/>
        <v>171.6011895174631</v>
      </c>
      <c r="Q8418" s="162">
        <f t="shared" si="1313"/>
        <v>174.46247076054573</v>
      </c>
      <c r="R8418" s="163">
        <f t="shared" si="1314"/>
        <v>1</v>
      </c>
      <c r="S8418" s="161">
        <f t="shared" si="1315"/>
        <v>5000000</v>
      </c>
      <c r="T8418" s="162">
        <f t="shared" si="1316"/>
        <v>187.20039650582103</v>
      </c>
      <c r="U8418" s="162">
        <f t="shared" si="1317"/>
        <v>144.73123538027286</v>
      </c>
      <c r="V8418" s="163">
        <f t="shared" si="1318"/>
        <v>1</v>
      </c>
      <c r="W8418" s="164">
        <f t="shared" si="1319"/>
        <v>-55722562.486165255</v>
      </c>
      <c r="X8418" s="164">
        <f t="shared" si="1320"/>
        <v>62345805.62774083</v>
      </c>
    </row>
    <row r="8419" spans="10:24" x14ac:dyDescent="0.25">
      <c r="J8419">
        <v>8416</v>
      </c>
      <c r="K8419" s="43">
        <v>0.99183830834093489</v>
      </c>
      <c r="L8419">
        <v>8.3915485088331576E-2</v>
      </c>
      <c r="M8419">
        <v>0.73109339817465879</v>
      </c>
      <c r="N8419" s="44">
        <v>0.84339308839404448</v>
      </c>
      <c r="O8419" s="161">
        <f t="shared" si="1311"/>
        <v>9000000</v>
      </c>
      <c r="P8419" s="162">
        <f t="shared" si="1312"/>
        <v>159.31189644740442</v>
      </c>
      <c r="Q8419" s="162">
        <f t="shared" si="1313"/>
        <v>147.32246422872191</v>
      </c>
      <c r="R8419" s="163">
        <f t="shared" si="1314"/>
        <v>1</v>
      </c>
      <c r="S8419" s="161">
        <f t="shared" si="1315"/>
        <v>9000000</v>
      </c>
      <c r="T8419" s="162">
        <f t="shared" si="1316"/>
        <v>183.10396548246814</v>
      </c>
      <c r="U8419" s="162">
        <f t="shared" si="1317"/>
        <v>131.16123211436096</v>
      </c>
      <c r="V8419" s="163">
        <f t="shared" si="1318"/>
        <v>1</v>
      </c>
      <c r="W8419" s="164">
        <f t="shared" si="1319"/>
        <v>57904889.968142584</v>
      </c>
      <c r="X8419" s="164">
        <f t="shared" si="1320"/>
        <v>317484600.31296468</v>
      </c>
    </row>
    <row r="8420" spans="10:24" x14ac:dyDescent="0.25">
      <c r="J8420">
        <v>8417</v>
      </c>
      <c r="K8420" s="43">
        <v>0.79596615313363084</v>
      </c>
      <c r="L8420">
        <v>0.39665813948609419</v>
      </c>
      <c r="M8420">
        <v>0.72288090940409755</v>
      </c>
      <c r="N8420" s="44">
        <v>2.984482952108658E-2</v>
      </c>
      <c r="O8420" s="161">
        <f t="shared" si="1311"/>
        <v>7000000</v>
      </c>
      <c r="P8420" s="162">
        <f t="shared" si="1312"/>
        <v>176.06989954355737</v>
      </c>
      <c r="Q8420" s="162">
        <f t="shared" si="1313"/>
        <v>146.82842573155276</v>
      </c>
      <c r="R8420" s="163">
        <f t="shared" si="1314"/>
        <v>1</v>
      </c>
      <c r="S8420" s="161">
        <f t="shared" si="1315"/>
        <v>7000000</v>
      </c>
      <c r="T8420" s="162">
        <f t="shared" si="1316"/>
        <v>188.68996651451911</v>
      </c>
      <c r="U8420" s="162">
        <f t="shared" si="1317"/>
        <v>130.91421286577636</v>
      </c>
      <c r="V8420" s="163">
        <f t="shared" si="1318"/>
        <v>0.9</v>
      </c>
      <c r="W8420" s="164">
        <f t="shared" si="1319"/>
        <v>154690316.68403229</v>
      </c>
      <c r="X8420" s="164">
        <f t="shared" si="1320"/>
        <v>213987247.98707932</v>
      </c>
    </row>
    <row r="8421" spans="10:24" x14ac:dyDescent="0.25">
      <c r="J8421">
        <v>8418</v>
      </c>
      <c r="K8421" s="43">
        <v>0.37131250031137653</v>
      </c>
      <c r="L8421">
        <v>1.233541979596231E-2</v>
      </c>
      <c r="M8421">
        <v>0.40656809384062786</v>
      </c>
      <c r="N8421" s="44">
        <v>0.51428328557493197</v>
      </c>
      <c r="O8421" s="161">
        <f t="shared" si="1311"/>
        <v>5000000</v>
      </c>
      <c r="P8421" s="162">
        <f t="shared" si="1312"/>
        <v>146.3022280495772</v>
      </c>
      <c r="Q8421" s="162">
        <f t="shared" si="1313"/>
        <v>130.27235807426717</v>
      </c>
      <c r="R8421" s="163">
        <f t="shared" si="1314"/>
        <v>1</v>
      </c>
      <c r="S8421" s="161">
        <f t="shared" si="1315"/>
        <v>6000000</v>
      </c>
      <c r="T8421" s="162">
        <f t="shared" si="1316"/>
        <v>178.76740934985907</v>
      </c>
      <c r="U8421" s="162">
        <f t="shared" si="1317"/>
        <v>122.63617903713359</v>
      </c>
      <c r="V8421" s="163">
        <f t="shared" si="1318"/>
        <v>1</v>
      </c>
      <c r="W8421" s="164">
        <f t="shared" si="1319"/>
        <v>30149349.876550108</v>
      </c>
      <c r="X8421" s="164">
        <f t="shared" si="1320"/>
        <v>186787381.87635285</v>
      </c>
    </row>
    <row r="8422" spans="10:24" x14ac:dyDescent="0.25">
      <c r="J8422">
        <v>8419</v>
      </c>
      <c r="K8422" s="43">
        <v>0.78483814282336894</v>
      </c>
      <c r="L8422">
        <v>0.67458010493741727</v>
      </c>
      <c r="M8422">
        <v>0.16918472326282885</v>
      </c>
      <c r="N8422" s="44">
        <v>0.47407560786578296</v>
      </c>
      <c r="O8422" s="161">
        <f t="shared" si="1311"/>
        <v>7000000</v>
      </c>
      <c r="P8422" s="162">
        <f t="shared" si="1312"/>
        <v>186.7889376983299</v>
      </c>
      <c r="Q8422" s="162">
        <f t="shared" si="1313"/>
        <v>115.85216046343054</v>
      </c>
      <c r="R8422" s="163">
        <f t="shared" si="1314"/>
        <v>1</v>
      </c>
      <c r="S8422" s="161">
        <f t="shared" si="1315"/>
        <v>7000000</v>
      </c>
      <c r="T8422" s="162">
        <f t="shared" si="1316"/>
        <v>192.26297923277664</v>
      </c>
      <c r="U8422" s="162">
        <f t="shared" si="1317"/>
        <v>115.42608023171526</v>
      </c>
      <c r="V8422" s="163">
        <f t="shared" si="1318"/>
        <v>1</v>
      </c>
      <c r="W8422" s="164">
        <f t="shared" si="1319"/>
        <v>446557440.64429557</v>
      </c>
      <c r="X8422" s="164">
        <f t="shared" si="1320"/>
        <v>387858293.00742972</v>
      </c>
    </row>
    <row r="8423" spans="10:24" x14ac:dyDescent="0.25">
      <c r="J8423">
        <v>8420</v>
      </c>
      <c r="K8423" s="43">
        <v>0.31376534409781254</v>
      </c>
      <c r="L8423">
        <v>2.2842736810445796E-2</v>
      </c>
      <c r="M8423">
        <v>3.6963370189424638E-2</v>
      </c>
      <c r="N8423" s="44">
        <v>0.9008918389411541</v>
      </c>
      <c r="O8423" s="161">
        <f t="shared" si="1311"/>
        <v>5000000</v>
      </c>
      <c r="P8423" s="162">
        <f t="shared" si="1312"/>
        <v>150.02568386174119</v>
      </c>
      <c r="Q8423" s="162">
        <f t="shared" si="1313"/>
        <v>99.258669905825087</v>
      </c>
      <c r="R8423" s="163">
        <f t="shared" si="1314"/>
        <v>1</v>
      </c>
      <c r="S8423" s="161">
        <f t="shared" si="1315"/>
        <v>6000000</v>
      </c>
      <c r="T8423" s="162">
        <f t="shared" si="1316"/>
        <v>180.00856128724706</v>
      </c>
      <c r="U8423" s="162">
        <f t="shared" si="1317"/>
        <v>107.12933495291254</v>
      </c>
      <c r="V8423" s="163">
        <f t="shared" si="1318"/>
        <v>1</v>
      </c>
      <c r="W8423" s="164">
        <f t="shared" si="1319"/>
        <v>203835069.7795805</v>
      </c>
      <c r="X8423" s="164">
        <f t="shared" si="1320"/>
        <v>287275358.00600713</v>
      </c>
    </row>
    <row r="8424" spans="10:24" x14ac:dyDescent="0.25">
      <c r="J8424">
        <v>8421</v>
      </c>
      <c r="K8424" s="43">
        <v>0.26264931280170445</v>
      </c>
      <c r="L8424">
        <v>0.95480715842590702</v>
      </c>
      <c r="M8424">
        <v>0.76109471766569325</v>
      </c>
      <c r="N8424" s="44">
        <v>8.8115406745559399E-2</v>
      </c>
      <c r="O8424" s="161">
        <f t="shared" si="1311"/>
        <v>2000000</v>
      </c>
      <c r="P8424" s="162">
        <f t="shared" si="1312"/>
        <v>205.40050098316041</v>
      </c>
      <c r="Q8424" s="162">
        <f t="shared" si="1313"/>
        <v>149.19656769955645</v>
      </c>
      <c r="R8424" s="163">
        <f t="shared" si="1314"/>
        <v>1</v>
      </c>
      <c r="S8424" s="161">
        <f t="shared" si="1315"/>
        <v>5000000</v>
      </c>
      <c r="T8424" s="162">
        <f t="shared" si="1316"/>
        <v>198.46683366105347</v>
      </c>
      <c r="U8424" s="162">
        <f t="shared" si="1317"/>
        <v>132.09828384977823</v>
      </c>
      <c r="V8424" s="163">
        <f t="shared" si="1318"/>
        <v>0.9</v>
      </c>
      <c r="W8424" s="164">
        <f t="shared" si="1319"/>
        <v>62407866.567207918</v>
      </c>
      <c r="X8424" s="164">
        <f t="shared" si="1320"/>
        <v>148658474.1507386</v>
      </c>
    </row>
    <row r="8425" spans="10:24" x14ac:dyDescent="0.25">
      <c r="J8425">
        <v>8422</v>
      </c>
      <c r="K8425" s="43">
        <v>0.46766264243638689</v>
      </c>
      <c r="L8425">
        <v>0.36973501251535479</v>
      </c>
      <c r="M8425">
        <v>0.15710967010051025</v>
      </c>
      <c r="N8425" s="44">
        <v>9.3736819210535671E-2</v>
      </c>
      <c r="O8425" s="161">
        <f t="shared" si="1311"/>
        <v>5000000</v>
      </c>
      <c r="P8425" s="162">
        <f t="shared" si="1312"/>
        <v>175.011671197601</v>
      </c>
      <c r="Q8425" s="162">
        <f t="shared" si="1313"/>
        <v>114.87183972120854</v>
      </c>
      <c r="R8425" s="163">
        <f t="shared" si="1314"/>
        <v>1</v>
      </c>
      <c r="S8425" s="161">
        <f t="shared" si="1315"/>
        <v>6000000</v>
      </c>
      <c r="T8425" s="162">
        <f t="shared" si="1316"/>
        <v>188.33722373253366</v>
      </c>
      <c r="U8425" s="162">
        <f t="shared" si="1317"/>
        <v>114.93591986060427</v>
      </c>
      <c r="V8425" s="163">
        <f t="shared" si="1318"/>
        <v>0.9</v>
      </c>
      <c r="W8425" s="164">
        <f t="shared" si="1319"/>
        <v>250699157.3819623</v>
      </c>
      <c r="X8425" s="164">
        <f t="shared" si="1320"/>
        <v>246367040.90841872</v>
      </c>
    </row>
    <row r="8426" spans="10:24" x14ac:dyDescent="0.25">
      <c r="J8426">
        <v>8423</v>
      </c>
      <c r="K8426" s="43">
        <v>0.97146067581707274</v>
      </c>
      <c r="L8426">
        <v>0.65411315753324262</v>
      </c>
      <c r="M8426">
        <v>0.62142994910536631</v>
      </c>
      <c r="N8426" s="44">
        <v>1.2591242540800796E-2</v>
      </c>
      <c r="O8426" s="161">
        <f t="shared" si="1311"/>
        <v>9000000</v>
      </c>
      <c r="P8426" s="162">
        <f t="shared" si="1312"/>
        <v>185.9467378319957</v>
      </c>
      <c r="Q8426" s="162">
        <f t="shared" si="1313"/>
        <v>141.18477019997059</v>
      </c>
      <c r="R8426" s="163">
        <f t="shared" si="1314"/>
        <v>1</v>
      </c>
      <c r="S8426" s="161">
        <f t="shared" si="1315"/>
        <v>9000000</v>
      </c>
      <c r="T8426" s="162">
        <f t="shared" si="1316"/>
        <v>191.98224594399858</v>
      </c>
      <c r="U8426" s="162">
        <f t="shared" si="1317"/>
        <v>128.09238509998531</v>
      </c>
      <c r="V8426" s="163">
        <f t="shared" si="1318"/>
        <v>0.05</v>
      </c>
      <c r="W8426" s="164">
        <f t="shared" si="1319"/>
        <v>352857708.68822604</v>
      </c>
      <c r="X8426" s="164">
        <f t="shared" si="1320"/>
        <v>-121249562.62019403</v>
      </c>
    </row>
    <row r="8427" spans="10:24" x14ac:dyDescent="0.25">
      <c r="J8427">
        <v>8424</v>
      </c>
      <c r="K8427" s="43">
        <v>0.50097989380269625</v>
      </c>
      <c r="L8427">
        <v>4.4445566335116871E-2</v>
      </c>
      <c r="M8427">
        <v>0.33675696659418319</v>
      </c>
      <c r="N8427" s="44">
        <v>0.28604534742688514</v>
      </c>
      <c r="O8427" s="161">
        <f t="shared" si="1311"/>
        <v>5000000</v>
      </c>
      <c r="P8427" s="162">
        <f t="shared" si="1312"/>
        <v>154.48085681949735</v>
      </c>
      <c r="Q8427" s="162">
        <f t="shared" si="1313"/>
        <v>126.57339470215436</v>
      </c>
      <c r="R8427" s="163">
        <f t="shared" si="1314"/>
        <v>1</v>
      </c>
      <c r="S8427" s="161">
        <f t="shared" si="1315"/>
        <v>6000000</v>
      </c>
      <c r="T8427" s="162">
        <f t="shared" si="1316"/>
        <v>181.49361893983246</v>
      </c>
      <c r="U8427" s="162">
        <f t="shared" si="1317"/>
        <v>120.78669735107718</v>
      </c>
      <c r="V8427" s="163">
        <f t="shared" si="1318"/>
        <v>1</v>
      </c>
      <c r="W8427" s="164">
        <f t="shared" si="1319"/>
        <v>89537310.586714923</v>
      </c>
      <c r="X8427" s="164">
        <f t="shared" si="1320"/>
        <v>214241529.53253168</v>
      </c>
    </row>
    <row r="8428" spans="10:24" x14ac:dyDescent="0.25">
      <c r="J8428">
        <v>8425</v>
      </c>
      <c r="K8428" s="43">
        <v>0.59883790878772625</v>
      </c>
      <c r="L8428">
        <v>0.71340498851630096</v>
      </c>
      <c r="M8428">
        <v>0.29067695426348328</v>
      </c>
      <c r="N8428" s="44">
        <v>0.45080745081789619</v>
      </c>
      <c r="O8428" s="161">
        <f t="shared" si="1311"/>
        <v>6000000</v>
      </c>
      <c r="P8428" s="162">
        <f t="shared" si="1312"/>
        <v>188.4503944067088</v>
      </c>
      <c r="Q8428" s="162">
        <f t="shared" si="1313"/>
        <v>123.97183681021264</v>
      </c>
      <c r="R8428" s="163">
        <f t="shared" si="1314"/>
        <v>1</v>
      </c>
      <c r="S8428" s="161">
        <f t="shared" si="1315"/>
        <v>6000000</v>
      </c>
      <c r="T8428" s="162">
        <f t="shared" si="1316"/>
        <v>192.8167981355696</v>
      </c>
      <c r="U8428" s="162">
        <f t="shared" si="1317"/>
        <v>119.48591840510632</v>
      </c>
      <c r="V8428" s="163">
        <f t="shared" si="1318"/>
        <v>1</v>
      </c>
      <c r="W8428" s="164">
        <f t="shared" si="1319"/>
        <v>336871345.57897693</v>
      </c>
      <c r="X8428" s="164">
        <f t="shared" si="1320"/>
        <v>289985278.38277966</v>
      </c>
    </row>
    <row r="8429" spans="10:24" x14ac:dyDescent="0.25">
      <c r="J8429">
        <v>8426</v>
      </c>
      <c r="K8429" s="43">
        <v>2.5263851812740157E-3</v>
      </c>
      <c r="L8429">
        <v>0.27834125904741835</v>
      </c>
      <c r="M8429">
        <v>0.74117162405118908</v>
      </c>
      <c r="N8429" s="44">
        <v>0.23629955921214474</v>
      </c>
      <c r="O8429" s="161">
        <f t="shared" si="1311"/>
        <v>1000000</v>
      </c>
      <c r="P8429" s="162">
        <f t="shared" si="1312"/>
        <v>171.18335693533672</v>
      </c>
      <c r="Q8429" s="162">
        <f t="shared" si="1313"/>
        <v>147.93923337411854</v>
      </c>
      <c r="R8429" s="163">
        <f t="shared" si="1314"/>
        <v>1</v>
      </c>
      <c r="S8429" s="161">
        <f t="shared" si="1315"/>
        <v>1000000</v>
      </c>
      <c r="T8429" s="162">
        <f t="shared" si="1316"/>
        <v>187.06111897844556</v>
      </c>
      <c r="U8429" s="162">
        <f t="shared" si="1317"/>
        <v>131.46961668705927</v>
      </c>
      <c r="V8429" s="163">
        <f t="shared" si="1318"/>
        <v>1</v>
      </c>
      <c r="W8429" s="164">
        <f t="shared" si="1319"/>
        <v>-26755876.438781824</v>
      </c>
      <c r="X8429" s="164">
        <f t="shared" si="1320"/>
        <v>-94408497.708613709</v>
      </c>
    </row>
    <row r="8430" spans="10:24" x14ac:dyDescent="0.25">
      <c r="J8430">
        <v>8427</v>
      </c>
      <c r="K8430" s="43">
        <v>0.59874816706294176</v>
      </c>
      <c r="L8430">
        <v>7.1456003763954556E-2</v>
      </c>
      <c r="M8430">
        <v>0.79191714247493572</v>
      </c>
      <c r="N8430" s="44">
        <v>0.18819604504731524</v>
      </c>
      <c r="O8430" s="161">
        <f t="shared" si="1311"/>
        <v>6000000</v>
      </c>
      <c r="P8430" s="162">
        <f t="shared" si="1312"/>
        <v>158.02451011158524</v>
      </c>
      <c r="Q8430" s="162">
        <f t="shared" si="1313"/>
        <v>151.26182596824702</v>
      </c>
      <c r="R8430" s="163">
        <f t="shared" si="1314"/>
        <v>1</v>
      </c>
      <c r="S8430" s="161">
        <f t="shared" si="1315"/>
        <v>6000000</v>
      </c>
      <c r="T8430" s="162">
        <f t="shared" si="1316"/>
        <v>182.67483670386176</v>
      </c>
      <c r="U8430" s="162">
        <f t="shared" si="1317"/>
        <v>133.13091298412351</v>
      </c>
      <c r="V8430" s="163">
        <f t="shared" si="1318"/>
        <v>0.9</v>
      </c>
      <c r="W8430" s="164">
        <f t="shared" si="1319"/>
        <v>-9423895.1399706826</v>
      </c>
      <c r="X8430" s="164">
        <f t="shared" si="1320"/>
        <v>117537188.08658653</v>
      </c>
    </row>
    <row r="8431" spans="10:24" x14ac:dyDescent="0.25">
      <c r="J8431">
        <v>8428</v>
      </c>
      <c r="K8431" s="43">
        <v>0.79867702029541343</v>
      </c>
      <c r="L8431">
        <v>0.66031808564340266</v>
      </c>
      <c r="M8431">
        <v>5.6540298213016871E-2</v>
      </c>
      <c r="N8431" s="44">
        <v>0.97393808309818253</v>
      </c>
      <c r="O8431" s="161">
        <f t="shared" si="1311"/>
        <v>7000000</v>
      </c>
      <c r="P8431" s="162">
        <f t="shared" si="1312"/>
        <v>186.19997097304483</v>
      </c>
      <c r="Q8431" s="162">
        <f t="shared" si="1313"/>
        <v>103.31005407380924</v>
      </c>
      <c r="R8431" s="163">
        <f t="shared" si="1314"/>
        <v>1</v>
      </c>
      <c r="S8431" s="161">
        <f t="shared" si="1315"/>
        <v>7000000</v>
      </c>
      <c r="T8431" s="162">
        <f t="shared" si="1316"/>
        <v>192.06665699101495</v>
      </c>
      <c r="U8431" s="162">
        <f t="shared" si="1317"/>
        <v>109.15502703690461</v>
      </c>
      <c r="V8431" s="163">
        <f t="shared" si="1318"/>
        <v>1</v>
      </c>
      <c r="W8431" s="164">
        <f t="shared" si="1319"/>
        <v>530229418.29464912</v>
      </c>
      <c r="X8431" s="164">
        <f t="shared" si="1320"/>
        <v>430381409.67877233</v>
      </c>
    </row>
    <row r="8432" spans="10:24" x14ac:dyDescent="0.25">
      <c r="J8432">
        <v>8429</v>
      </c>
      <c r="K8432" s="43">
        <v>0.5379522858114385</v>
      </c>
      <c r="L8432">
        <v>0.19667903034754253</v>
      </c>
      <c r="M8432">
        <v>0.28607835923703695</v>
      </c>
      <c r="N8432" s="44">
        <v>0.74485338917415189</v>
      </c>
      <c r="O8432" s="161">
        <f t="shared" si="1311"/>
        <v>5000000</v>
      </c>
      <c r="P8432" s="162">
        <f t="shared" si="1312"/>
        <v>167.19684980797555</v>
      </c>
      <c r="Q8432" s="162">
        <f t="shared" si="1313"/>
        <v>123.70243911722253</v>
      </c>
      <c r="R8432" s="163">
        <f t="shared" si="1314"/>
        <v>1</v>
      </c>
      <c r="S8432" s="161">
        <f t="shared" si="1315"/>
        <v>6000000</v>
      </c>
      <c r="T8432" s="162">
        <f t="shared" si="1316"/>
        <v>185.73228326932519</v>
      </c>
      <c r="U8432" s="162">
        <f t="shared" si="1317"/>
        <v>119.35121955861126</v>
      </c>
      <c r="V8432" s="163">
        <f t="shared" si="1318"/>
        <v>1</v>
      </c>
      <c r="W8432" s="164">
        <f t="shared" si="1319"/>
        <v>167472053.45376515</v>
      </c>
      <c r="X8432" s="164">
        <f t="shared" si="1320"/>
        <v>248286382.2642836</v>
      </c>
    </row>
    <row r="8433" spans="10:24" x14ac:dyDescent="0.25">
      <c r="J8433">
        <v>8430</v>
      </c>
      <c r="K8433" s="43">
        <v>0.9724647772413969</v>
      </c>
      <c r="L8433">
        <v>0.17541718771119419</v>
      </c>
      <c r="M8433">
        <v>0.9276560739628944</v>
      </c>
      <c r="N8433" s="44">
        <v>0.80078211201154958</v>
      </c>
      <c r="O8433" s="161">
        <f t="shared" si="1311"/>
        <v>9000000</v>
      </c>
      <c r="P8433" s="162">
        <f t="shared" si="1312"/>
        <v>166.00541854823888</v>
      </c>
      <c r="Q8433" s="162">
        <f t="shared" si="1313"/>
        <v>164.1710836412465</v>
      </c>
      <c r="R8433" s="163">
        <f t="shared" si="1314"/>
        <v>1</v>
      </c>
      <c r="S8433" s="161">
        <f t="shared" si="1315"/>
        <v>9000000</v>
      </c>
      <c r="T8433" s="162">
        <f t="shared" si="1316"/>
        <v>185.33513951607961</v>
      </c>
      <c r="U8433" s="162">
        <f t="shared" si="1317"/>
        <v>139.58554182062326</v>
      </c>
      <c r="V8433" s="163">
        <f t="shared" si="1318"/>
        <v>1</v>
      </c>
      <c r="W8433" s="164">
        <f t="shared" si="1319"/>
        <v>-33490985.837068565</v>
      </c>
      <c r="X8433" s="164">
        <f t="shared" si="1320"/>
        <v>261746379.25910711</v>
      </c>
    </row>
    <row r="8434" spans="10:24" x14ac:dyDescent="0.25">
      <c r="J8434">
        <v>8431</v>
      </c>
      <c r="K8434" s="43">
        <v>5.6684475316615024E-2</v>
      </c>
      <c r="L8434">
        <v>0.87832742142606723</v>
      </c>
      <c r="M8434">
        <v>0.96337090402716208</v>
      </c>
      <c r="N8434" s="44">
        <v>0.77278719664189044</v>
      </c>
      <c r="O8434" s="161">
        <f t="shared" si="1311"/>
        <v>2000000</v>
      </c>
      <c r="P8434" s="162">
        <f t="shared" si="1312"/>
        <v>197.4999945049492</v>
      </c>
      <c r="Q8434" s="162">
        <f t="shared" si="1313"/>
        <v>170.82437581566373</v>
      </c>
      <c r="R8434" s="163">
        <f t="shared" si="1314"/>
        <v>1</v>
      </c>
      <c r="S8434" s="161">
        <f t="shared" si="1315"/>
        <v>2000000</v>
      </c>
      <c r="T8434" s="162">
        <f t="shared" si="1316"/>
        <v>195.83333150164972</v>
      </c>
      <c r="U8434" s="162">
        <f t="shared" si="1317"/>
        <v>142.91218790783188</v>
      </c>
      <c r="V8434" s="163">
        <f t="shared" si="1318"/>
        <v>1</v>
      </c>
      <c r="W8434" s="164">
        <f t="shared" si="1319"/>
        <v>3351237.3785709441</v>
      </c>
      <c r="X8434" s="164">
        <f t="shared" si="1320"/>
        <v>-44157712.81236431</v>
      </c>
    </row>
    <row r="8435" spans="10:24" x14ac:dyDescent="0.25">
      <c r="J8435">
        <v>8432</v>
      </c>
      <c r="K8435" s="43">
        <v>0.6644662311786862</v>
      </c>
      <c r="L8435">
        <v>0.97126509616723378</v>
      </c>
      <c r="M8435">
        <v>0.53637774706568575</v>
      </c>
      <c r="N8435" s="44">
        <v>0.75479565115290248</v>
      </c>
      <c r="O8435" s="161">
        <f t="shared" si="1311"/>
        <v>6000000</v>
      </c>
      <c r="P8435" s="162">
        <f t="shared" si="1312"/>
        <v>208.49580760823559</v>
      </c>
      <c r="Q8435" s="162">
        <f t="shared" si="1313"/>
        <v>136.82624446368297</v>
      </c>
      <c r="R8435" s="163">
        <f t="shared" si="1314"/>
        <v>1</v>
      </c>
      <c r="S8435" s="161">
        <f t="shared" si="1315"/>
        <v>7000000</v>
      </c>
      <c r="T8435" s="162">
        <f t="shared" si="1316"/>
        <v>199.49860253607852</v>
      </c>
      <c r="U8435" s="162">
        <f t="shared" si="1317"/>
        <v>125.91312223184148</v>
      </c>
      <c r="V8435" s="163">
        <f t="shared" si="1318"/>
        <v>1</v>
      </c>
      <c r="W8435" s="164">
        <f t="shared" si="1319"/>
        <v>380017378.86731577</v>
      </c>
      <c r="X8435" s="164">
        <f t="shared" si="1320"/>
        <v>365098362.12965924</v>
      </c>
    </row>
    <row r="8436" spans="10:24" x14ac:dyDescent="0.25">
      <c r="J8436">
        <v>8433</v>
      </c>
      <c r="K8436" s="43">
        <v>3.5058991483374213E-2</v>
      </c>
      <c r="L8436">
        <v>0.35720948559890497</v>
      </c>
      <c r="M8436">
        <v>0.61192155316400143</v>
      </c>
      <c r="N8436" s="44">
        <v>0.39014694235820824</v>
      </c>
      <c r="O8436" s="161">
        <f t="shared" si="1311"/>
        <v>1000000</v>
      </c>
      <c r="P8436" s="162">
        <f t="shared" si="1312"/>
        <v>174.51108339581887</v>
      </c>
      <c r="Q8436" s="162">
        <f t="shared" si="1313"/>
        <v>140.6866157671424</v>
      </c>
      <c r="R8436" s="163">
        <f t="shared" si="1314"/>
        <v>1</v>
      </c>
      <c r="S8436" s="161">
        <f t="shared" si="1315"/>
        <v>1000000</v>
      </c>
      <c r="T8436" s="162">
        <f t="shared" si="1316"/>
        <v>188.17036113193961</v>
      </c>
      <c r="U8436" s="162">
        <f t="shared" si="1317"/>
        <v>127.8433078835712</v>
      </c>
      <c r="V8436" s="163">
        <f t="shared" si="1318"/>
        <v>1</v>
      </c>
      <c r="W8436" s="164">
        <f t="shared" si="1319"/>
        <v>-16175532.371323526</v>
      </c>
      <c r="X8436" s="164">
        <f t="shared" si="1320"/>
        <v>-89672946.751631588</v>
      </c>
    </row>
    <row r="8437" spans="10:24" x14ac:dyDescent="0.25">
      <c r="J8437">
        <v>8434</v>
      </c>
      <c r="K8437" s="43">
        <v>0.53860808453153797</v>
      </c>
      <c r="L8437">
        <v>0.21473607292427332</v>
      </c>
      <c r="M8437">
        <v>0.95173048440711505</v>
      </c>
      <c r="N8437" s="44">
        <v>0.57451459729179999</v>
      </c>
      <c r="O8437" s="161">
        <f t="shared" si="1311"/>
        <v>5000000</v>
      </c>
      <c r="P8437" s="162">
        <f t="shared" si="1312"/>
        <v>168.14857130518379</v>
      </c>
      <c r="Q8437" s="162">
        <f t="shared" si="1313"/>
        <v>168.237381234911</v>
      </c>
      <c r="R8437" s="163">
        <f t="shared" si="1314"/>
        <v>1</v>
      </c>
      <c r="S8437" s="161">
        <f t="shared" si="1315"/>
        <v>6000000</v>
      </c>
      <c r="T8437" s="162">
        <f t="shared" si="1316"/>
        <v>186.04952376839461</v>
      </c>
      <c r="U8437" s="162">
        <f t="shared" si="1317"/>
        <v>141.61869061745551</v>
      </c>
      <c r="V8437" s="163">
        <f t="shared" si="1318"/>
        <v>1</v>
      </c>
      <c r="W8437" s="164">
        <f t="shared" si="1319"/>
        <v>-50444049.648636028</v>
      </c>
      <c r="X8437" s="164">
        <f t="shared" si="1320"/>
        <v>116584998.90563455</v>
      </c>
    </row>
    <row r="8438" spans="10:24" x14ac:dyDescent="0.25">
      <c r="J8438">
        <v>8435</v>
      </c>
      <c r="K8438" s="43">
        <v>0.88813199855019065</v>
      </c>
      <c r="L8438">
        <v>0.52004654668664763</v>
      </c>
      <c r="M8438">
        <v>0.77306765226691243</v>
      </c>
      <c r="N8438" s="44">
        <v>0.74186835433616827</v>
      </c>
      <c r="O8438" s="161">
        <f t="shared" si="1311"/>
        <v>7000000</v>
      </c>
      <c r="P8438" s="162">
        <f t="shared" si="1312"/>
        <v>180.7540560882268</v>
      </c>
      <c r="Q8438" s="162">
        <f t="shared" si="1313"/>
        <v>149.97975146256476</v>
      </c>
      <c r="R8438" s="163">
        <f t="shared" si="1314"/>
        <v>1</v>
      </c>
      <c r="S8438" s="161">
        <f t="shared" si="1315"/>
        <v>7000000</v>
      </c>
      <c r="T8438" s="162">
        <f t="shared" si="1316"/>
        <v>190.25135202940893</v>
      </c>
      <c r="U8438" s="162">
        <f t="shared" si="1317"/>
        <v>132.48987573128238</v>
      </c>
      <c r="V8438" s="163">
        <f t="shared" si="1318"/>
        <v>1</v>
      </c>
      <c r="W8438" s="164">
        <f t="shared" si="1319"/>
        <v>165420132.37963429</v>
      </c>
      <c r="X8438" s="164">
        <f t="shared" si="1320"/>
        <v>254330334.08688587</v>
      </c>
    </row>
    <row r="8439" spans="10:24" x14ac:dyDescent="0.25">
      <c r="J8439">
        <v>8436</v>
      </c>
      <c r="K8439" s="43">
        <v>0.82390316001919184</v>
      </c>
      <c r="L8439">
        <v>0.84951961503680362</v>
      </c>
      <c r="M8439">
        <v>0.23484012578597002</v>
      </c>
      <c r="N8439" s="44">
        <v>0.97212840760808827</v>
      </c>
      <c r="O8439" s="161">
        <f t="shared" si="1311"/>
        <v>7000000</v>
      </c>
      <c r="P8439" s="162">
        <f t="shared" si="1312"/>
        <v>195.51562876027094</v>
      </c>
      <c r="Q8439" s="162">
        <f t="shared" si="1313"/>
        <v>120.54001195919756</v>
      </c>
      <c r="R8439" s="163">
        <f t="shared" si="1314"/>
        <v>1</v>
      </c>
      <c r="S8439" s="161">
        <f t="shared" si="1315"/>
        <v>7000000</v>
      </c>
      <c r="T8439" s="162">
        <f t="shared" si="1316"/>
        <v>195.17187625342365</v>
      </c>
      <c r="U8439" s="162">
        <f t="shared" si="1317"/>
        <v>117.77000597959878</v>
      </c>
      <c r="V8439" s="163">
        <f t="shared" si="1318"/>
        <v>1</v>
      </c>
      <c r="W8439" s="164">
        <f t="shared" si="1319"/>
        <v>474829317.60751373</v>
      </c>
      <c r="X8439" s="164">
        <f t="shared" si="1320"/>
        <v>391813091.91677403</v>
      </c>
    </row>
    <row r="8440" spans="10:24" x14ac:dyDescent="0.25">
      <c r="J8440">
        <v>8437</v>
      </c>
      <c r="K8440" s="43">
        <v>0.30507816531004095</v>
      </c>
      <c r="L8440">
        <v>0.11747097853592336</v>
      </c>
      <c r="M8440">
        <v>0.89636963600059794</v>
      </c>
      <c r="N8440" s="44">
        <v>0.2720175935871525</v>
      </c>
      <c r="O8440" s="161">
        <f t="shared" si="1311"/>
        <v>5000000</v>
      </c>
      <c r="P8440" s="162">
        <f t="shared" si="1312"/>
        <v>162.18413208187746</v>
      </c>
      <c r="Q8440" s="162">
        <f t="shared" si="1313"/>
        <v>160.2226713748999</v>
      </c>
      <c r="R8440" s="163">
        <f t="shared" si="1314"/>
        <v>1</v>
      </c>
      <c r="S8440" s="161">
        <f t="shared" si="1315"/>
        <v>6000000</v>
      </c>
      <c r="T8440" s="162">
        <f t="shared" si="1316"/>
        <v>184.06137736062581</v>
      </c>
      <c r="U8440" s="162">
        <f t="shared" si="1317"/>
        <v>137.61133568744995</v>
      </c>
      <c r="V8440" s="163">
        <f t="shared" si="1318"/>
        <v>1</v>
      </c>
      <c r="W8440" s="164">
        <f t="shared" si="1319"/>
        <v>-40192696.465112194</v>
      </c>
      <c r="X8440" s="164">
        <f t="shared" si="1320"/>
        <v>128700250.03905517</v>
      </c>
    </row>
    <row r="8441" spans="10:24" x14ac:dyDescent="0.25">
      <c r="J8441">
        <v>8438</v>
      </c>
      <c r="K8441" s="43">
        <v>0.1557927707648914</v>
      </c>
      <c r="L8441">
        <v>0.3799167993517566</v>
      </c>
      <c r="M8441">
        <v>0.90023105919533319</v>
      </c>
      <c r="N8441" s="44">
        <v>0.30185647672066129</v>
      </c>
      <c r="O8441" s="161">
        <f t="shared" si="1311"/>
        <v>2000000</v>
      </c>
      <c r="P8441" s="162">
        <f t="shared" si="1312"/>
        <v>175.41451034976356</v>
      </c>
      <c r="Q8441" s="162">
        <f t="shared" si="1313"/>
        <v>160.65738534055137</v>
      </c>
      <c r="R8441" s="163">
        <f t="shared" si="1314"/>
        <v>1</v>
      </c>
      <c r="S8441" s="161">
        <f t="shared" si="1315"/>
        <v>5000000</v>
      </c>
      <c r="T8441" s="162">
        <f t="shared" si="1316"/>
        <v>188.47150344992119</v>
      </c>
      <c r="U8441" s="162">
        <f t="shared" si="1317"/>
        <v>137.82869267027567</v>
      </c>
      <c r="V8441" s="163">
        <f t="shared" si="1318"/>
        <v>1</v>
      </c>
      <c r="W8441" s="164">
        <f t="shared" si="1319"/>
        <v>-20485749.981575623</v>
      </c>
      <c r="X8441" s="164">
        <f t="shared" si="1320"/>
        <v>103214053.89822757</v>
      </c>
    </row>
    <row r="8442" spans="10:24" x14ac:dyDescent="0.25">
      <c r="J8442">
        <v>8439</v>
      </c>
      <c r="K8442" s="43">
        <v>0.33517030637460909</v>
      </c>
      <c r="L8442">
        <v>0.10929089991207919</v>
      </c>
      <c r="M8442">
        <v>0.22938637606846746</v>
      </c>
      <c r="N8442" s="44">
        <v>0.54145111287702563</v>
      </c>
      <c r="O8442" s="161">
        <f t="shared" si="1311"/>
        <v>5000000</v>
      </c>
      <c r="P8442" s="162">
        <f t="shared" si="1312"/>
        <v>161.54538040649396</v>
      </c>
      <c r="Q8442" s="162">
        <f t="shared" si="1313"/>
        <v>120.18261600298261</v>
      </c>
      <c r="R8442" s="163">
        <f t="shared" si="1314"/>
        <v>1</v>
      </c>
      <c r="S8442" s="161">
        <f t="shared" si="1315"/>
        <v>6000000</v>
      </c>
      <c r="T8442" s="162">
        <f t="shared" si="1316"/>
        <v>183.84846013549799</v>
      </c>
      <c r="U8442" s="162">
        <f t="shared" si="1317"/>
        <v>117.5913080014913</v>
      </c>
      <c r="V8442" s="163">
        <f t="shared" si="1318"/>
        <v>1</v>
      </c>
      <c r="W8442" s="164">
        <f t="shared" si="1319"/>
        <v>156813822.01755676</v>
      </c>
      <c r="X8442" s="164">
        <f t="shared" si="1320"/>
        <v>247542912.80404013</v>
      </c>
    </row>
    <row r="8443" spans="10:24" x14ac:dyDescent="0.25">
      <c r="J8443">
        <v>8440</v>
      </c>
      <c r="K8443" s="43">
        <v>0.78134330369974758</v>
      </c>
      <c r="L8443">
        <v>0.26935730724856577</v>
      </c>
      <c r="M8443">
        <v>4.66199855922802E-2</v>
      </c>
      <c r="N8443" s="44">
        <v>0.90352125824248886</v>
      </c>
      <c r="O8443" s="161">
        <f t="shared" si="1311"/>
        <v>7000000</v>
      </c>
      <c r="P8443" s="162">
        <f t="shared" si="1312"/>
        <v>170.77863146402984</v>
      </c>
      <c r="Q8443" s="162">
        <f t="shared" si="1313"/>
        <v>101.42901979865002</v>
      </c>
      <c r="R8443" s="163">
        <f t="shared" si="1314"/>
        <v>1</v>
      </c>
      <c r="S8443" s="161">
        <f t="shared" si="1315"/>
        <v>7000000</v>
      </c>
      <c r="T8443" s="162">
        <f t="shared" si="1316"/>
        <v>186.92621048800996</v>
      </c>
      <c r="U8443" s="162">
        <f t="shared" si="1317"/>
        <v>108.21450989932501</v>
      </c>
      <c r="V8443" s="163">
        <f t="shared" si="1318"/>
        <v>1</v>
      </c>
      <c r="W8443" s="164">
        <f t="shared" si="1319"/>
        <v>435447281.65765876</v>
      </c>
      <c r="X8443" s="164">
        <f t="shared" si="1320"/>
        <v>400981904.12079465</v>
      </c>
    </row>
    <row r="8444" spans="10:24" x14ac:dyDescent="0.25">
      <c r="J8444">
        <v>8441</v>
      </c>
      <c r="K8444" s="43">
        <v>0.18957976598016379</v>
      </c>
      <c r="L8444">
        <v>0.51800781433025789</v>
      </c>
      <c r="M8444">
        <v>0.59604366310870038</v>
      </c>
      <c r="N8444" s="44">
        <v>4.1793467486158642E-3</v>
      </c>
      <c r="O8444" s="161">
        <f t="shared" si="1311"/>
        <v>2000000</v>
      </c>
      <c r="P8444" s="162">
        <f t="shared" si="1312"/>
        <v>180.67731354109119</v>
      </c>
      <c r="Q8444" s="162">
        <f t="shared" si="1313"/>
        <v>139.86239391753122</v>
      </c>
      <c r="R8444" s="163">
        <f t="shared" si="1314"/>
        <v>1</v>
      </c>
      <c r="S8444" s="161">
        <f t="shared" si="1315"/>
        <v>5000000</v>
      </c>
      <c r="T8444" s="162">
        <f t="shared" si="1316"/>
        <v>190.22577118036372</v>
      </c>
      <c r="U8444" s="162">
        <f t="shared" si="1317"/>
        <v>127.43119695876561</v>
      </c>
      <c r="V8444" s="163">
        <f t="shared" si="1318"/>
        <v>0.05</v>
      </c>
      <c r="W8444" s="164">
        <f t="shared" si="1319"/>
        <v>31629839.247119948</v>
      </c>
      <c r="X8444" s="164">
        <f t="shared" si="1320"/>
        <v>-134301356.44460046</v>
      </c>
    </row>
    <row r="8445" spans="10:24" x14ac:dyDescent="0.25">
      <c r="J8445">
        <v>8442</v>
      </c>
      <c r="K8445" s="43">
        <v>0.55456410781508092</v>
      </c>
      <c r="L8445">
        <v>0.11994137042360598</v>
      </c>
      <c r="M8445">
        <v>0.11769904370770712</v>
      </c>
      <c r="N8445" s="44">
        <v>0.53920562830831065</v>
      </c>
      <c r="O8445" s="161">
        <f t="shared" si="1311"/>
        <v>6000000</v>
      </c>
      <c r="P8445" s="162">
        <f t="shared" si="1312"/>
        <v>162.37080103344925</v>
      </c>
      <c r="Q8445" s="162">
        <f t="shared" si="1313"/>
        <v>111.26864116689387</v>
      </c>
      <c r="R8445" s="163">
        <f t="shared" si="1314"/>
        <v>1</v>
      </c>
      <c r="S8445" s="161">
        <f t="shared" si="1315"/>
        <v>6000000</v>
      </c>
      <c r="T8445" s="162">
        <f t="shared" si="1316"/>
        <v>184.12360034448309</v>
      </c>
      <c r="U8445" s="162">
        <f t="shared" si="1317"/>
        <v>113.13432058344694</v>
      </c>
      <c r="V8445" s="163">
        <f t="shared" si="1318"/>
        <v>1</v>
      </c>
      <c r="W8445" s="164">
        <f t="shared" si="1319"/>
        <v>256612959.1993323</v>
      </c>
      <c r="X8445" s="164">
        <f t="shared" si="1320"/>
        <v>275935678.56621695</v>
      </c>
    </row>
    <row r="8446" spans="10:24" x14ac:dyDescent="0.25">
      <c r="J8446">
        <v>8443</v>
      </c>
      <c r="K8446" s="43">
        <v>0.44001930695508584</v>
      </c>
      <c r="L8446">
        <v>0.86867651538797508</v>
      </c>
      <c r="M8446">
        <v>0.21563615412788451</v>
      </c>
      <c r="N8446" s="44">
        <v>7.4736404817672519E-2</v>
      </c>
      <c r="O8446" s="161">
        <f t="shared" si="1311"/>
        <v>5000000</v>
      </c>
      <c r="P8446" s="162">
        <f t="shared" si="1312"/>
        <v>196.80235130447372</v>
      </c>
      <c r="Q8446" s="162">
        <f t="shared" si="1313"/>
        <v>119.25967345002341</v>
      </c>
      <c r="R8446" s="163">
        <f t="shared" si="1314"/>
        <v>1</v>
      </c>
      <c r="S8446" s="161">
        <f t="shared" si="1315"/>
        <v>6000000</v>
      </c>
      <c r="T8446" s="162">
        <f t="shared" si="1316"/>
        <v>195.6007837681579</v>
      </c>
      <c r="U8446" s="162">
        <f t="shared" si="1317"/>
        <v>117.12983672501171</v>
      </c>
      <c r="V8446" s="163">
        <f t="shared" si="1318"/>
        <v>0.9</v>
      </c>
      <c r="W8446" s="164">
        <f t="shared" si="1319"/>
        <v>337713389.27225155</v>
      </c>
      <c r="X8446" s="164">
        <f t="shared" si="1320"/>
        <v>273743114.03298938</v>
      </c>
    </row>
    <row r="8447" spans="10:24" x14ac:dyDescent="0.25">
      <c r="J8447">
        <v>8444</v>
      </c>
      <c r="K8447" s="43">
        <v>0.9326680428846652</v>
      </c>
      <c r="L8447">
        <v>0.14826910344077016</v>
      </c>
      <c r="M8447">
        <v>0.95570408724866818</v>
      </c>
      <c r="N8447" s="44">
        <v>0.53598536002277419</v>
      </c>
      <c r="O8447" s="161">
        <f t="shared" si="1311"/>
        <v>7000000</v>
      </c>
      <c r="P8447" s="162">
        <f t="shared" si="1312"/>
        <v>164.34171229148544</v>
      </c>
      <c r="Q8447" s="162">
        <f t="shared" si="1313"/>
        <v>169.05746131520914</v>
      </c>
      <c r="R8447" s="163">
        <f t="shared" si="1314"/>
        <v>1</v>
      </c>
      <c r="S8447" s="161">
        <f t="shared" si="1315"/>
        <v>9000000</v>
      </c>
      <c r="T8447" s="162">
        <f t="shared" si="1316"/>
        <v>184.78057076382848</v>
      </c>
      <c r="U8447" s="162">
        <f t="shared" si="1317"/>
        <v>142.02873065760457</v>
      </c>
      <c r="V8447" s="163">
        <f t="shared" si="1318"/>
        <v>1</v>
      </c>
      <c r="W8447" s="164">
        <f t="shared" si="1319"/>
        <v>-83010243.166065916</v>
      </c>
      <c r="X8447" s="164">
        <f t="shared" si="1320"/>
        <v>234766560.95601517</v>
      </c>
    </row>
    <row r="8448" spans="10:24" x14ac:dyDescent="0.25">
      <c r="J8448">
        <v>8445</v>
      </c>
      <c r="K8448" s="43">
        <v>8.0979466112485188E-2</v>
      </c>
      <c r="L8448">
        <v>1.1643593129801344E-2</v>
      </c>
      <c r="M8448">
        <v>0.11581068013188445</v>
      </c>
      <c r="N8448" s="44">
        <v>0.57339718898722614</v>
      </c>
      <c r="O8448" s="161">
        <f t="shared" si="1311"/>
        <v>2000000</v>
      </c>
      <c r="P8448" s="162">
        <f t="shared" si="1312"/>
        <v>145.96965051987436</v>
      </c>
      <c r="Q8448" s="162">
        <f t="shared" si="1313"/>
        <v>111.07614555525201</v>
      </c>
      <c r="R8448" s="163">
        <f t="shared" si="1314"/>
        <v>1</v>
      </c>
      <c r="S8448" s="161">
        <f t="shared" si="1315"/>
        <v>2000000</v>
      </c>
      <c r="T8448" s="162">
        <f t="shared" si="1316"/>
        <v>178.65655017329146</v>
      </c>
      <c r="U8448" s="162">
        <f t="shared" si="1317"/>
        <v>113.03807277762601</v>
      </c>
      <c r="V8448" s="163">
        <f t="shared" si="1318"/>
        <v>1</v>
      </c>
      <c r="W8448" s="164">
        <f t="shared" si="1319"/>
        <v>19787009.929244697</v>
      </c>
      <c r="X8448" s="164">
        <f t="shared" si="1320"/>
        <v>-18763045.208669096</v>
      </c>
    </row>
    <row r="8449" spans="10:24" x14ac:dyDescent="0.25">
      <c r="J8449">
        <v>8446</v>
      </c>
      <c r="K8449" s="43">
        <v>0.69874542929463401</v>
      </c>
      <c r="L8449">
        <v>0.69823594381311938</v>
      </c>
      <c r="M8449">
        <v>0.10371177196759929</v>
      </c>
      <c r="N8449" s="44">
        <v>0.36894135727032251</v>
      </c>
      <c r="O8449" s="161">
        <f t="shared" si="1311"/>
        <v>6000000</v>
      </c>
      <c r="P8449" s="162">
        <f t="shared" si="1312"/>
        <v>187.79000430102471</v>
      </c>
      <c r="Q8449" s="162">
        <f t="shared" si="1313"/>
        <v>109.78636567445064</v>
      </c>
      <c r="R8449" s="163">
        <f t="shared" si="1314"/>
        <v>1</v>
      </c>
      <c r="S8449" s="161">
        <f t="shared" si="1315"/>
        <v>7000000</v>
      </c>
      <c r="T8449" s="162">
        <f t="shared" si="1316"/>
        <v>192.59666810034156</v>
      </c>
      <c r="U8449" s="162">
        <f t="shared" si="1317"/>
        <v>112.39318283722531</v>
      </c>
      <c r="V8449" s="163">
        <f t="shared" si="1318"/>
        <v>1</v>
      </c>
      <c r="W8449" s="164">
        <f t="shared" si="1319"/>
        <v>418021831.75944442</v>
      </c>
      <c r="X8449" s="164">
        <f t="shared" si="1320"/>
        <v>411424396.8418138</v>
      </c>
    </row>
    <row r="8450" spans="10:24" x14ac:dyDescent="0.25">
      <c r="J8450">
        <v>8447</v>
      </c>
      <c r="K8450" s="43">
        <v>0.85305606837487602</v>
      </c>
      <c r="L8450">
        <v>0.8108818920357872</v>
      </c>
      <c r="M8450">
        <v>0.43196305406074176</v>
      </c>
      <c r="N8450" s="44">
        <v>0.47269037680641635</v>
      </c>
      <c r="O8450" s="161">
        <f t="shared" si="1311"/>
        <v>7000000</v>
      </c>
      <c r="P8450" s="162">
        <f t="shared" si="1312"/>
        <v>193.21726168980794</v>
      </c>
      <c r="Q8450" s="162">
        <f t="shared" si="1313"/>
        <v>131.57242870103542</v>
      </c>
      <c r="R8450" s="163">
        <f t="shared" si="1314"/>
        <v>1</v>
      </c>
      <c r="S8450" s="161">
        <f t="shared" si="1315"/>
        <v>7000000</v>
      </c>
      <c r="T8450" s="162">
        <f t="shared" si="1316"/>
        <v>194.40575389660265</v>
      </c>
      <c r="U8450" s="162">
        <f t="shared" si="1317"/>
        <v>123.28621435051771</v>
      </c>
      <c r="V8450" s="163">
        <f t="shared" si="1318"/>
        <v>1</v>
      </c>
      <c r="W8450" s="164">
        <f t="shared" si="1319"/>
        <v>381513830.92140764</v>
      </c>
      <c r="X8450" s="164">
        <f t="shared" si="1320"/>
        <v>347836776.82259458</v>
      </c>
    </row>
    <row r="8451" spans="10:24" x14ac:dyDescent="0.25">
      <c r="J8451">
        <v>8448</v>
      </c>
      <c r="K8451" s="43">
        <v>0.86899733396863732</v>
      </c>
      <c r="L8451">
        <v>0.22100757279539629</v>
      </c>
      <c r="M8451">
        <v>0.9759590417766747</v>
      </c>
      <c r="N8451" s="44">
        <v>7.3548935829980344E-2</v>
      </c>
      <c r="O8451" s="161">
        <f t="shared" si="1311"/>
        <v>7000000</v>
      </c>
      <c r="P8451" s="162">
        <f t="shared" si="1312"/>
        <v>168.46807823389065</v>
      </c>
      <c r="Q8451" s="162">
        <f t="shared" si="1313"/>
        <v>174.53287442149642</v>
      </c>
      <c r="R8451" s="163">
        <f t="shared" si="1314"/>
        <v>1</v>
      </c>
      <c r="S8451" s="161">
        <f t="shared" si="1315"/>
        <v>7000000</v>
      </c>
      <c r="T8451" s="162">
        <f t="shared" si="1316"/>
        <v>186.15602607796356</v>
      </c>
      <c r="U8451" s="162">
        <f t="shared" si="1317"/>
        <v>144.76643721074819</v>
      </c>
      <c r="V8451" s="163">
        <f t="shared" si="1318"/>
        <v>0.9</v>
      </c>
      <c r="W8451" s="164">
        <f t="shared" si="1319"/>
        <v>-92453573.313240349</v>
      </c>
      <c r="X8451" s="164">
        <f t="shared" si="1320"/>
        <v>110754409.86345685</v>
      </c>
    </row>
    <row r="8452" spans="10:24" x14ac:dyDescent="0.25">
      <c r="J8452">
        <v>8449</v>
      </c>
      <c r="K8452" s="43">
        <v>0.63734738965942894</v>
      </c>
      <c r="L8452">
        <v>0.54588324940147226</v>
      </c>
      <c r="M8452">
        <v>0.31178798211142311</v>
      </c>
      <c r="N8452" s="44">
        <v>0.88345115391045703</v>
      </c>
      <c r="O8452" s="161">
        <f t="shared" si="1311"/>
        <v>6000000</v>
      </c>
      <c r="P8452" s="162">
        <f t="shared" si="1312"/>
        <v>181.72900486693823</v>
      </c>
      <c r="Q8452" s="162">
        <f t="shared" si="1313"/>
        <v>125.18422772853711</v>
      </c>
      <c r="R8452" s="163">
        <f t="shared" si="1314"/>
        <v>1</v>
      </c>
      <c r="S8452" s="161">
        <f t="shared" si="1315"/>
        <v>7000000</v>
      </c>
      <c r="T8452" s="162">
        <f t="shared" si="1316"/>
        <v>190.57633495564608</v>
      </c>
      <c r="U8452" s="162">
        <f t="shared" si="1317"/>
        <v>120.09211386426855</v>
      </c>
      <c r="V8452" s="163">
        <f t="shared" si="1318"/>
        <v>1</v>
      </c>
      <c r="W8452" s="164">
        <f t="shared" si="1319"/>
        <v>289268662.83040673</v>
      </c>
      <c r="X8452" s="164">
        <f t="shared" si="1320"/>
        <v>343389547.63964266</v>
      </c>
    </row>
    <row r="8453" spans="10:24" x14ac:dyDescent="0.25">
      <c r="J8453">
        <v>8450</v>
      </c>
      <c r="K8453" s="43">
        <v>0.26280058936613382</v>
      </c>
      <c r="L8453">
        <v>0.83017516315685158</v>
      </c>
      <c r="M8453">
        <v>0.10624476978071795</v>
      </c>
      <c r="N8453" s="44">
        <v>0.83820671424900972</v>
      </c>
      <c r="O8453" s="161">
        <f t="shared" ref="O8453:O8516" si="1321">VLOOKUP(K8453,$E$5:$H$10,4)</f>
        <v>2000000</v>
      </c>
      <c r="P8453" s="162">
        <f t="shared" ref="P8453:P8516" si="1322">_xlfn.NORM.INV(L8453,$E$12,$E$13)</f>
        <v>194.32286519857792</v>
      </c>
      <c r="Q8453" s="162">
        <f t="shared" ref="Q8453:Q8516" si="1323">_xlfn.NORM.INV(M8453,$E$15,$E$16)</f>
        <v>110.06501965526915</v>
      </c>
      <c r="R8453" s="163">
        <f t="shared" ref="R8453:R8516" si="1324">VLOOKUP(N8453,$E$19:$H$21,4)</f>
        <v>1</v>
      </c>
      <c r="S8453" s="161">
        <f t="shared" ref="S8453:S8516" si="1325">VLOOKUP(K8453,$G$5:$H$10,2)</f>
        <v>5000000</v>
      </c>
      <c r="T8453" s="162">
        <f t="shared" ref="T8453:T8516" si="1326">_xlfn.NORM.INV(L8453,$G$12,$G$13)</f>
        <v>194.77428839952597</v>
      </c>
      <c r="U8453" s="162">
        <f t="shared" ref="U8453:U8516" si="1327">_xlfn.NORM.INV(M8453,$G$15,$G$16)</f>
        <v>112.53250982763457</v>
      </c>
      <c r="V8453" s="163">
        <f t="shared" ref="V8453:V8516" si="1328">VLOOKUP(N8453,$G$19:$H$21,2)</f>
        <v>1</v>
      </c>
      <c r="W8453" s="164">
        <f t="shared" ref="W8453:W8516" si="1329">O8453*(P8453-Q8453)*R8453-$D$23-$D$24</f>
        <v>118515691.08661753</v>
      </c>
      <c r="X8453" s="164">
        <f t="shared" ref="X8453:X8516" si="1330">S8453*(T8453-U8453)*V8453-$F$23-$F$24</f>
        <v>261208892.85945702</v>
      </c>
    </row>
    <row r="8454" spans="10:24" x14ac:dyDescent="0.25">
      <c r="J8454">
        <v>8451</v>
      </c>
      <c r="K8454" s="43">
        <v>0.65775275116402465</v>
      </c>
      <c r="L8454">
        <v>0.28076973793765991</v>
      </c>
      <c r="M8454">
        <v>0.20112795441572662</v>
      </c>
      <c r="N8454" s="44">
        <v>0.4292844679756247</v>
      </c>
      <c r="O8454" s="161">
        <f t="shared" si="1321"/>
        <v>6000000</v>
      </c>
      <c r="P8454" s="162">
        <f t="shared" si="1322"/>
        <v>171.29165425285086</v>
      </c>
      <c r="Q8454" s="162">
        <f t="shared" si="1323"/>
        <v>118.24801836840778</v>
      </c>
      <c r="R8454" s="163">
        <f t="shared" si="1324"/>
        <v>1</v>
      </c>
      <c r="S8454" s="161">
        <f t="shared" si="1325"/>
        <v>7000000</v>
      </c>
      <c r="T8454" s="162">
        <f t="shared" si="1326"/>
        <v>187.09721808428361</v>
      </c>
      <c r="U8454" s="162">
        <f t="shared" si="1327"/>
        <v>116.62400918420389</v>
      </c>
      <c r="V8454" s="163">
        <f t="shared" si="1328"/>
        <v>1</v>
      </c>
      <c r="W8454" s="164">
        <f t="shared" si="1329"/>
        <v>268261815.30665845</v>
      </c>
      <c r="X8454" s="164">
        <f t="shared" si="1330"/>
        <v>343312462.30055809</v>
      </c>
    </row>
    <row r="8455" spans="10:24" x14ac:dyDescent="0.25">
      <c r="J8455">
        <v>8452</v>
      </c>
      <c r="K8455" s="43">
        <v>7.8669176600970281E-2</v>
      </c>
      <c r="L8455">
        <v>0.25586424019995324</v>
      </c>
      <c r="M8455">
        <v>0.72428678558790571</v>
      </c>
      <c r="N8455" s="44">
        <v>0.66113704846990984</v>
      </c>
      <c r="O8455" s="161">
        <f t="shared" si="1321"/>
        <v>2000000</v>
      </c>
      <c r="P8455" s="162">
        <f t="shared" si="1322"/>
        <v>170.15777015044728</v>
      </c>
      <c r="Q8455" s="162">
        <f t="shared" si="1323"/>
        <v>146.91248033083977</v>
      </c>
      <c r="R8455" s="163">
        <f t="shared" si="1324"/>
        <v>1</v>
      </c>
      <c r="S8455" s="161">
        <f t="shared" si="1325"/>
        <v>2000000</v>
      </c>
      <c r="T8455" s="162">
        <f t="shared" si="1326"/>
        <v>186.71925671681575</v>
      </c>
      <c r="U8455" s="162">
        <f t="shared" si="1327"/>
        <v>130.9562401654199</v>
      </c>
      <c r="V8455" s="163">
        <f t="shared" si="1328"/>
        <v>1</v>
      </c>
      <c r="W8455" s="164">
        <f t="shared" si="1329"/>
        <v>-3509420.3607849851</v>
      </c>
      <c r="X8455" s="164">
        <f t="shared" si="1330"/>
        <v>-38473966.897208303</v>
      </c>
    </row>
    <row r="8456" spans="10:24" x14ac:dyDescent="0.25">
      <c r="J8456">
        <v>8453</v>
      </c>
      <c r="K8456" s="43">
        <v>0.79714232744148383</v>
      </c>
      <c r="L8456">
        <v>0.44212238229168699</v>
      </c>
      <c r="M8456">
        <v>0.5163289076899511</v>
      </c>
      <c r="N8456" s="44">
        <v>0.61056913087169662</v>
      </c>
      <c r="O8456" s="161">
        <f t="shared" si="1321"/>
        <v>7000000</v>
      </c>
      <c r="P8456" s="162">
        <f t="shared" si="1322"/>
        <v>177.81614433559483</v>
      </c>
      <c r="Q8456" s="162">
        <f t="shared" si="1323"/>
        <v>135.81883873868995</v>
      </c>
      <c r="R8456" s="163">
        <f t="shared" si="1324"/>
        <v>1</v>
      </c>
      <c r="S8456" s="161">
        <f t="shared" si="1325"/>
        <v>7000000</v>
      </c>
      <c r="T8456" s="162">
        <f t="shared" si="1326"/>
        <v>189.27204811186493</v>
      </c>
      <c r="U8456" s="162">
        <f t="shared" si="1327"/>
        <v>125.40941936934497</v>
      </c>
      <c r="V8456" s="163">
        <f t="shared" si="1328"/>
        <v>1</v>
      </c>
      <c r="W8456" s="164">
        <f t="shared" si="1329"/>
        <v>243981139.17833418</v>
      </c>
      <c r="X8456" s="164">
        <f t="shared" si="1330"/>
        <v>297038401.1976397</v>
      </c>
    </row>
    <row r="8457" spans="10:24" x14ac:dyDescent="0.25">
      <c r="J8457">
        <v>8454</v>
      </c>
      <c r="K8457" s="43">
        <v>0.46086814843667712</v>
      </c>
      <c r="L8457">
        <v>0.48144908468392522</v>
      </c>
      <c r="M8457">
        <v>0.61701432144075097</v>
      </c>
      <c r="N8457" s="44">
        <v>0.95464749701496998</v>
      </c>
      <c r="O8457" s="161">
        <f t="shared" si="1321"/>
        <v>5000000</v>
      </c>
      <c r="P8457" s="162">
        <f t="shared" si="1322"/>
        <v>179.30224471121826</v>
      </c>
      <c r="Q8457" s="162">
        <f t="shared" si="1323"/>
        <v>140.95297253017864</v>
      </c>
      <c r="R8457" s="163">
        <f t="shared" si="1324"/>
        <v>1</v>
      </c>
      <c r="S8457" s="161">
        <f t="shared" si="1325"/>
        <v>6000000</v>
      </c>
      <c r="T8457" s="162">
        <f t="shared" si="1326"/>
        <v>189.76741490373942</v>
      </c>
      <c r="U8457" s="162">
        <f t="shared" si="1327"/>
        <v>127.97648626508932</v>
      </c>
      <c r="V8457" s="163">
        <f t="shared" si="1328"/>
        <v>1</v>
      </c>
      <c r="W8457" s="164">
        <f t="shared" si="1329"/>
        <v>141746360.90519813</v>
      </c>
      <c r="X8457" s="164">
        <f t="shared" si="1330"/>
        <v>220745571.8319006</v>
      </c>
    </row>
    <row r="8458" spans="10:24" x14ac:dyDescent="0.25">
      <c r="J8458">
        <v>8455</v>
      </c>
      <c r="K8458" s="43">
        <v>0.70039923972239426</v>
      </c>
      <c r="L8458">
        <v>0.69405371651404313</v>
      </c>
      <c r="M8458">
        <v>0.11666924719981386</v>
      </c>
      <c r="N8458" s="44">
        <v>0.96957666778413298</v>
      </c>
      <c r="O8458" s="161">
        <f t="shared" si="1321"/>
        <v>6000000</v>
      </c>
      <c r="P8458" s="162">
        <f t="shared" si="1322"/>
        <v>187.61060696680426</v>
      </c>
      <c r="Q8458" s="162">
        <f t="shared" si="1323"/>
        <v>111.16393975523447</v>
      </c>
      <c r="R8458" s="163">
        <f t="shared" si="1324"/>
        <v>1</v>
      </c>
      <c r="S8458" s="161">
        <f t="shared" si="1325"/>
        <v>7000000</v>
      </c>
      <c r="T8458" s="162">
        <f t="shared" si="1326"/>
        <v>192.53686898893474</v>
      </c>
      <c r="U8458" s="162">
        <f t="shared" si="1327"/>
        <v>113.08196987761724</v>
      </c>
      <c r="V8458" s="163">
        <f t="shared" si="1328"/>
        <v>1</v>
      </c>
      <c r="W8458" s="164">
        <f t="shared" si="1329"/>
        <v>408680003.26941872</v>
      </c>
      <c r="X8458" s="164">
        <f t="shared" si="1330"/>
        <v>406184293.77922249</v>
      </c>
    </row>
    <row r="8459" spans="10:24" x14ac:dyDescent="0.25">
      <c r="J8459">
        <v>8456</v>
      </c>
      <c r="K8459" s="43">
        <v>0.93389511321429075</v>
      </c>
      <c r="L8459">
        <v>0.27624471659747007</v>
      </c>
      <c r="M8459">
        <v>0.14254183538246468</v>
      </c>
      <c r="N8459" s="44">
        <v>0.48756257174380802</v>
      </c>
      <c r="O8459" s="161">
        <f t="shared" si="1321"/>
        <v>7000000</v>
      </c>
      <c r="P8459" s="162">
        <f t="shared" si="1322"/>
        <v>171.08949135853558</v>
      </c>
      <c r="Q8459" s="162">
        <f t="shared" si="1323"/>
        <v>113.62062144151818</v>
      </c>
      <c r="R8459" s="163">
        <f t="shared" si="1324"/>
        <v>1</v>
      </c>
      <c r="S8459" s="161">
        <f t="shared" si="1325"/>
        <v>9000000</v>
      </c>
      <c r="T8459" s="162">
        <f t="shared" si="1326"/>
        <v>187.0298304528452</v>
      </c>
      <c r="U8459" s="162">
        <f t="shared" si="1327"/>
        <v>114.31031072075909</v>
      </c>
      <c r="V8459" s="163">
        <f t="shared" si="1328"/>
        <v>1</v>
      </c>
      <c r="W8459" s="164">
        <f t="shared" si="1329"/>
        <v>352282089.4191218</v>
      </c>
      <c r="X8459" s="164">
        <f t="shared" si="1330"/>
        <v>504475677.58877504</v>
      </c>
    </row>
    <row r="8460" spans="10:24" x14ac:dyDescent="0.25">
      <c r="J8460">
        <v>8457</v>
      </c>
      <c r="K8460" s="43">
        <v>0.15259805489102873</v>
      </c>
      <c r="L8460">
        <v>0.41155872515212244</v>
      </c>
      <c r="M8460">
        <v>0.69460465907820812</v>
      </c>
      <c r="N8460" s="44">
        <v>0.88787458758326221</v>
      </c>
      <c r="O8460" s="161">
        <f t="shared" si="1321"/>
        <v>2000000</v>
      </c>
      <c r="P8460" s="162">
        <f t="shared" si="1322"/>
        <v>176.64694231262843</v>
      </c>
      <c r="Q8460" s="162">
        <f t="shared" si="1323"/>
        <v>145.17890269785363</v>
      </c>
      <c r="R8460" s="163">
        <f t="shared" si="1324"/>
        <v>1</v>
      </c>
      <c r="S8460" s="161">
        <f t="shared" si="1325"/>
        <v>5000000</v>
      </c>
      <c r="T8460" s="162">
        <f t="shared" si="1326"/>
        <v>188.88231410420948</v>
      </c>
      <c r="U8460" s="162">
        <f t="shared" si="1327"/>
        <v>130.08945134892681</v>
      </c>
      <c r="V8460" s="163">
        <f t="shared" si="1328"/>
        <v>1</v>
      </c>
      <c r="W8460" s="164">
        <f t="shared" si="1329"/>
        <v>12936079.229549594</v>
      </c>
      <c r="X8460" s="164">
        <f t="shared" si="1330"/>
        <v>143964313.77641332</v>
      </c>
    </row>
    <row r="8461" spans="10:24" x14ac:dyDescent="0.25">
      <c r="J8461">
        <v>8458</v>
      </c>
      <c r="K8461" s="43">
        <v>0.82020280580619953</v>
      </c>
      <c r="L8461">
        <v>0.12408619311919167</v>
      </c>
      <c r="M8461">
        <v>0.38898234622485506</v>
      </c>
      <c r="N8461" s="44">
        <v>0.81294662423602659</v>
      </c>
      <c r="O8461" s="161">
        <f t="shared" si="1321"/>
        <v>7000000</v>
      </c>
      <c r="P8461" s="162">
        <f t="shared" si="1322"/>
        <v>162.67800179890861</v>
      </c>
      <c r="Q8461" s="162">
        <f t="shared" si="1323"/>
        <v>129.36055249285886</v>
      </c>
      <c r="R8461" s="163">
        <f t="shared" si="1324"/>
        <v>1</v>
      </c>
      <c r="S8461" s="161">
        <f t="shared" si="1325"/>
        <v>7000000</v>
      </c>
      <c r="T8461" s="162">
        <f t="shared" si="1326"/>
        <v>184.22600059963622</v>
      </c>
      <c r="U8461" s="162">
        <f t="shared" si="1327"/>
        <v>122.18027624642943</v>
      </c>
      <c r="V8461" s="163">
        <f t="shared" si="1328"/>
        <v>1</v>
      </c>
      <c r="W8461" s="164">
        <f t="shared" si="1329"/>
        <v>183222145.14234826</v>
      </c>
      <c r="X8461" s="164">
        <f t="shared" si="1330"/>
        <v>284320070.47244757</v>
      </c>
    </row>
    <row r="8462" spans="10:24" x14ac:dyDescent="0.25">
      <c r="J8462">
        <v>8459</v>
      </c>
      <c r="K8462" s="43">
        <v>1.0577350592621104E-2</v>
      </c>
      <c r="L8462">
        <v>0.64022397143179832</v>
      </c>
      <c r="M8462">
        <v>0.15964247482077476</v>
      </c>
      <c r="N8462" s="44">
        <v>0.57866986792336972</v>
      </c>
      <c r="O8462" s="161">
        <f t="shared" si="1321"/>
        <v>1000000</v>
      </c>
      <c r="P8462" s="162">
        <f t="shared" si="1322"/>
        <v>185.38586284891284</v>
      </c>
      <c r="Q8462" s="162">
        <f t="shared" si="1323"/>
        <v>115.08143259323195</v>
      </c>
      <c r="R8462" s="163">
        <f t="shared" si="1324"/>
        <v>1</v>
      </c>
      <c r="S8462" s="161">
        <f t="shared" si="1325"/>
        <v>1000000</v>
      </c>
      <c r="T8462" s="162">
        <f t="shared" si="1326"/>
        <v>191.79528761630428</v>
      </c>
      <c r="U8462" s="162">
        <f t="shared" si="1327"/>
        <v>115.04071629661598</v>
      </c>
      <c r="V8462" s="163">
        <f t="shared" si="1328"/>
        <v>1</v>
      </c>
      <c r="W8462" s="164">
        <f t="shared" si="1329"/>
        <v>20304430.255680889</v>
      </c>
      <c r="X8462" s="164">
        <f t="shared" si="1330"/>
        <v>-73245428.68031171</v>
      </c>
    </row>
    <row r="8463" spans="10:24" x14ac:dyDescent="0.25">
      <c r="J8463">
        <v>8460</v>
      </c>
      <c r="K8463" s="43">
        <v>0.38281642520033776</v>
      </c>
      <c r="L8463">
        <v>0.65561660546024614</v>
      </c>
      <c r="M8463">
        <v>0.30267063783973991</v>
      </c>
      <c r="N8463" s="44">
        <v>0.25644841883683422</v>
      </c>
      <c r="O8463" s="161">
        <f t="shared" si="1321"/>
        <v>5000000</v>
      </c>
      <c r="P8463" s="162">
        <f t="shared" si="1322"/>
        <v>186.00793783403984</v>
      </c>
      <c r="Q8463" s="162">
        <f t="shared" si="1323"/>
        <v>124.66530331231799</v>
      </c>
      <c r="R8463" s="163">
        <f t="shared" si="1324"/>
        <v>1</v>
      </c>
      <c r="S8463" s="161">
        <f t="shared" si="1325"/>
        <v>6000000</v>
      </c>
      <c r="T8463" s="162">
        <f t="shared" si="1326"/>
        <v>192.00264594467995</v>
      </c>
      <c r="U8463" s="162">
        <f t="shared" si="1327"/>
        <v>119.832651656159</v>
      </c>
      <c r="V8463" s="163">
        <f t="shared" si="1328"/>
        <v>1</v>
      </c>
      <c r="W8463" s="164">
        <f t="shared" si="1329"/>
        <v>256713172.60860926</v>
      </c>
      <c r="X8463" s="164">
        <f t="shared" si="1330"/>
        <v>283019965.73112571</v>
      </c>
    </row>
    <row r="8464" spans="10:24" x14ac:dyDescent="0.25">
      <c r="J8464">
        <v>8461</v>
      </c>
      <c r="K8464" s="43">
        <v>0.44134577467639691</v>
      </c>
      <c r="L8464">
        <v>0.33712160188491724</v>
      </c>
      <c r="M8464">
        <v>0.41105446305704052</v>
      </c>
      <c r="N8464" s="44">
        <v>0.32011309541417987</v>
      </c>
      <c r="O8464" s="161">
        <f t="shared" si="1321"/>
        <v>5000000</v>
      </c>
      <c r="P8464" s="162">
        <f t="shared" si="1322"/>
        <v>173.69502549492424</v>
      </c>
      <c r="Q8464" s="162">
        <f t="shared" si="1323"/>
        <v>130.50333314031059</v>
      </c>
      <c r="R8464" s="163">
        <f t="shared" si="1324"/>
        <v>1</v>
      </c>
      <c r="S8464" s="161">
        <f t="shared" si="1325"/>
        <v>6000000</v>
      </c>
      <c r="T8464" s="162">
        <f t="shared" si="1326"/>
        <v>187.8983418316414</v>
      </c>
      <c r="U8464" s="162">
        <f t="shared" si="1327"/>
        <v>122.75166657015529</v>
      </c>
      <c r="V8464" s="163">
        <f t="shared" si="1328"/>
        <v>1</v>
      </c>
      <c r="W8464" s="164">
        <f t="shared" si="1329"/>
        <v>165958461.77306825</v>
      </c>
      <c r="X8464" s="164">
        <f t="shared" si="1330"/>
        <v>240880051.56891668</v>
      </c>
    </row>
    <row r="8465" spans="10:24" x14ac:dyDescent="0.25">
      <c r="J8465">
        <v>8462</v>
      </c>
      <c r="K8465" s="43">
        <v>7.5790522452702236E-3</v>
      </c>
      <c r="L8465">
        <v>0.66586222909317661</v>
      </c>
      <c r="M8465">
        <v>0.13915667461909798</v>
      </c>
      <c r="N8465" s="44">
        <v>4.3727405309783585E-2</v>
      </c>
      <c r="O8465" s="161">
        <f t="shared" si="1321"/>
        <v>1000000</v>
      </c>
      <c r="P8465" s="162">
        <f t="shared" si="1322"/>
        <v>186.42773887577775</v>
      </c>
      <c r="Q8465" s="162">
        <f t="shared" si="1323"/>
        <v>113.31767908391441</v>
      </c>
      <c r="R8465" s="163">
        <f t="shared" si="1324"/>
        <v>1</v>
      </c>
      <c r="S8465" s="161">
        <f t="shared" si="1325"/>
        <v>1000000</v>
      </c>
      <c r="T8465" s="162">
        <f t="shared" si="1326"/>
        <v>192.14257962525926</v>
      </c>
      <c r="U8465" s="162">
        <f t="shared" si="1327"/>
        <v>114.15883954195721</v>
      </c>
      <c r="V8465" s="163">
        <f t="shared" si="1328"/>
        <v>0.9</v>
      </c>
      <c r="W8465" s="164">
        <f t="shared" si="1329"/>
        <v>23110059.791863337</v>
      </c>
      <c r="X8465" s="164">
        <f t="shared" si="1330"/>
        <v>-79814633.925028145</v>
      </c>
    </row>
    <row r="8466" spans="10:24" x14ac:dyDescent="0.25">
      <c r="J8466">
        <v>8463</v>
      </c>
      <c r="K8466" s="43">
        <v>8.2744035882097111E-2</v>
      </c>
      <c r="L8466">
        <v>0.61634287416472122</v>
      </c>
      <c r="M8466">
        <v>0.96687694647032807</v>
      </c>
      <c r="N8466" s="44">
        <v>0.57874452695962186</v>
      </c>
      <c r="O8466" s="161">
        <f t="shared" si="1321"/>
        <v>2000000</v>
      </c>
      <c r="P8466" s="162">
        <f t="shared" si="1322"/>
        <v>184.43834678845366</v>
      </c>
      <c r="Q8466" s="162">
        <f t="shared" si="1323"/>
        <v>171.73509522557717</v>
      </c>
      <c r="R8466" s="163">
        <f t="shared" si="1324"/>
        <v>1</v>
      </c>
      <c r="S8466" s="161">
        <f t="shared" si="1325"/>
        <v>2000000</v>
      </c>
      <c r="T8466" s="162">
        <f t="shared" si="1326"/>
        <v>191.47944892948456</v>
      </c>
      <c r="U8466" s="162">
        <f t="shared" si="1327"/>
        <v>143.3675476127886</v>
      </c>
      <c r="V8466" s="163">
        <f t="shared" si="1328"/>
        <v>1</v>
      </c>
      <c r="W8466" s="164">
        <f t="shared" si="1329"/>
        <v>-24593496.874247022</v>
      </c>
      <c r="X8466" s="164">
        <f t="shared" si="1330"/>
        <v>-53776197.366608068</v>
      </c>
    </row>
    <row r="8467" spans="10:24" x14ac:dyDescent="0.25">
      <c r="J8467">
        <v>8464</v>
      </c>
      <c r="K8467" s="43">
        <v>0.43463585631081292</v>
      </c>
      <c r="L8467">
        <v>5.6028588620892439E-2</v>
      </c>
      <c r="M8467">
        <v>0.19203530780438893</v>
      </c>
      <c r="N8467" s="44">
        <v>0.45997875772312635</v>
      </c>
      <c r="O8467" s="161">
        <f t="shared" si="1321"/>
        <v>5000000</v>
      </c>
      <c r="P8467" s="162">
        <f t="shared" si="1322"/>
        <v>156.16478636133726</v>
      </c>
      <c r="Q8467" s="162">
        <f t="shared" si="1323"/>
        <v>117.59158882596647</v>
      </c>
      <c r="R8467" s="163">
        <f t="shared" si="1324"/>
        <v>1</v>
      </c>
      <c r="S8467" s="161">
        <f t="shared" si="1325"/>
        <v>6000000</v>
      </c>
      <c r="T8467" s="162">
        <f t="shared" si="1326"/>
        <v>182.05492878711243</v>
      </c>
      <c r="U8467" s="162">
        <f t="shared" si="1327"/>
        <v>116.29579441298324</v>
      </c>
      <c r="V8467" s="163">
        <f t="shared" si="1328"/>
        <v>1</v>
      </c>
      <c r="W8467" s="164">
        <f t="shared" si="1329"/>
        <v>142865987.67685398</v>
      </c>
      <c r="X8467" s="164">
        <f t="shared" si="1330"/>
        <v>244554806.24477512</v>
      </c>
    </row>
    <row r="8468" spans="10:24" x14ac:dyDescent="0.25">
      <c r="J8468">
        <v>8465</v>
      </c>
      <c r="K8468" s="43">
        <v>0.42061119590446772</v>
      </c>
      <c r="L8468">
        <v>0.75101619879599046</v>
      </c>
      <c r="M8468">
        <v>0.34042977831370191</v>
      </c>
      <c r="N8468" s="44">
        <v>0.66634516389553844</v>
      </c>
      <c r="O8468" s="161">
        <f t="shared" si="1321"/>
        <v>5000000</v>
      </c>
      <c r="P8468" s="162">
        <f t="shared" si="1322"/>
        <v>190.16536574802362</v>
      </c>
      <c r="Q8468" s="162">
        <f t="shared" si="1323"/>
        <v>126.77419059720636</v>
      </c>
      <c r="R8468" s="163">
        <f t="shared" si="1324"/>
        <v>1</v>
      </c>
      <c r="S8468" s="161">
        <f t="shared" si="1325"/>
        <v>6000000</v>
      </c>
      <c r="T8468" s="162">
        <f t="shared" si="1326"/>
        <v>193.38845524934121</v>
      </c>
      <c r="U8468" s="162">
        <f t="shared" si="1327"/>
        <v>120.88709529860319</v>
      </c>
      <c r="V8468" s="163">
        <f t="shared" si="1328"/>
        <v>1</v>
      </c>
      <c r="W8468" s="164">
        <f t="shared" si="1329"/>
        <v>266955875.75408632</v>
      </c>
      <c r="X8468" s="164">
        <f t="shared" si="1330"/>
        <v>285008159.70442814</v>
      </c>
    </row>
    <row r="8469" spans="10:24" x14ac:dyDescent="0.25">
      <c r="J8469">
        <v>8466</v>
      </c>
      <c r="K8469" s="43">
        <v>0.72695445637419787</v>
      </c>
      <c r="L8469">
        <v>0.29208973206586741</v>
      </c>
      <c r="M8469">
        <v>2.2728234243193146E-2</v>
      </c>
      <c r="N8469" s="44">
        <v>0.18334583740148935</v>
      </c>
      <c r="O8469" s="161">
        <f t="shared" si="1321"/>
        <v>6000000</v>
      </c>
      <c r="P8469" s="162">
        <f t="shared" si="1322"/>
        <v>171.79064893462535</v>
      </c>
      <c r="Q8469" s="162">
        <f t="shared" si="1323"/>
        <v>94.991885090007202</v>
      </c>
      <c r="R8469" s="163">
        <f t="shared" si="1324"/>
        <v>1</v>
      </c>
      <c r="S8469" s="161">
        <f t="shared" si="1325"/>
        <v>7000000</v>
      </c>
      <c r="T8469" s="162">
        <f t="shared" si="1326"/>
        <v>187.26354964487513</v>
      </c>
      <c r="U8469" s="162">
        <f t="shared" si="1327"/>
        <v>104.9959425450036</v>
      </c>
      <c r="V8469" s="163">
        <f t="shared" si="1328"/>
        <v>0.9</v>
      </c>
      <c r="W8469" s="164">
        <f t="shared" si="1329"/>
        <v>410792583.06770891</v>
      </c>
      <c r="X8469" s="164">
        <f t="shared" si="1330"/>
        <v>368285924.72919065</v>
      </c>
    </row>
    <row r="8470" spans="10:24" x14ac:dyDescent="0.25">
      <c r="J8470">
        <v>8467</v>
      </c>
      <c r="K8470" s="43">
        <v>0.59332920838027348</v>
      </c>
      <c r="L8470">
        <v>0.27576066976526625</v>
      </c>
      <c r="M8470">
        <v>0.35104065158847964</v>
      </c>
      <c r="N8470" s="44">
        <v>4.0514338555826979E-2</v>
      </c>
      <c r="O8470" s="161">
        <f t="shared" si="1321"/>
        <v>6000000</v>
      </c>
      <c r="P8470" s="162">
        <f t="shared" si="1322"/>
        <v>171.06777026845663</v>
      </c>
      <c r="Q8470" s="162">
        <f t="shared" si="1323"/>
        <v>127.34975119375102</v>
      </c>
      <c r="R8470" s="163">
        <f t="shared" si="1324"/>
        <v>1</v>
      </c>
      <c r="S8470" s="161">
        <f t="shared" si="1325"/>
        <v>6000000</v>
      </c>
      <c r="T8470" s="162">
        <f t="shared" si="1326"/>
        <v>187.02259008948553</v>
      </c>
      <c r="U8470" s="162">
        <f t="shared" si="1327"/>
        <v>121.17487559687551</v>
      </c>
      <c r="V8470" s="163">
        <f t="shared" si="1328"/>
        <v>0.9</v>
      </c>
      <c r="W8470" s="164">
        <f t="shared" si="1329"/>
        <v>212308114.44823366</v>
      </c>
      <c r="X8470" s="164">
        <f t="shared" si="1330"/>
        <v>205577658.26009417</v>
      </c>
    </row>
    <row r="8471" spans="10:24" x14ac:dyDescent="0.25">
      <c r="J8471">
        <v>8468</v>
      </c>
      <c r="K8471" s="43">
        <v>0.7221539079805247</v>
      </c>
      <c r="L8471">
        <v>7.0379732020135477E-2</v>
      </c>
      <c r="M8471">
        <v>0.9993445577167116</v>
      </c>
      <c r="N8471" s="44">
        <v>0.67043479585078736</v>
      </c>
      <c r="O8471" s="161">
        <f t="shared" si="1321"/>
        <v>6000000</v>
      </c>
      <c r="P8471" s="162">
        <f t="shared" si="1322"/>
        <v>157.90546884561809</v>
      </c>
      <c r="Q8471" s="162">
        <f t="shared" si="1323"/>
        <v>199.27172340868825</v>
      </c>
      <c r="R8471" s="163">
        <f t="shared" si="1324"/>
        <v>1</v>
      </c>
      <c r="S8471" s="161">
        <f t="shared" si="1325"/>
        <v>7000000</v>
      </c>
      <c r="T8471" s="162">
        <f t="shared" si="1326"/>
        <v>182.6351562818727</v>
      </c>
      <c r="U8471" s="162">
        <f t="shared" si="1327"/>
        <v>157.13586170434411</v>
      </c>
      <c r="V8471" s="163">
        <f t="shared" si="1328"/>
        <v>1</v>
      </c>
      <c r="W8471" s="164">
        <f t="shared" si="1329"/>
        <v>-298197527.37842095</v>
      </c>
      <c r="X8471" s="164">
        <f t="shared" si="1330"/>
        <v>28495062.042700112</v>
      </c>
    </row>
    <row r="8472" spans="10:24" x14ac:dyDescent="0.25">
      <c r="J8472">
        <v>8469</v>
      </c>
      <c r="K8472" s="43">
        <v>0.23718357125156841</v>
      </c>
      <c r="L8472">
        <v>0.94582057536080055</v>
      </c>
      <c r="M8472">
        <v>9.7733008580781933E-2</v>
      </c>
      <c r="N8472" s="44">
        <v>0.20334842918145157</v>
      </c>
      <c r="O8472" s="161">
        <f t="shared" si="1321"/>
        <v>2000000</v>
      </c>
      <c r="P8472" s="162">
        <f t="shared" si="1322"/>
        <v>204.08420305473405</v>
      </c>
      <c r="Q8472" s="162">
        <f t="shared" si="1323"/>
        <v>109.1084499338068</v>
      </c>
      <c r="R8472" s="163">
        <f t="shared" si="1324"/>
        <v>1</v>
      </c>
      <c r="S8472" s="161">
        <f t="shared" si="1325"/>
        <v>5000000</v>
      </c>
      <c r="T8472" s="162">
        <f t="shared" si="1326"/>
        <v>198.02806768491135</v>
      </c>
      <c r="U8472" s="162">
        <f t="shared" si="1327"/>
        <v>112.0542249669034</v>
      </c>
      <c r="V8472" s="163">
        <f t="shared" si="1328"/>
        <v>1</v>
      </c>
      <c r="W8472" s="164">
        <f t="shared" si="1329"/>
        <v>139951506.24185449</v>
      </c>
      <c r="X8472" s="164">
        <f t="shared" si="1330"/>
        <v>279869213.59003973</v>
      </c>
    </row>
    <row r="8473" spans="10:24" x14ac:dyDescent="0.25">
      <c r="J8473">
        <v>8470</v>
      </c>
      <c r="K8473" s="43">
        <v>0.32790580525882884</v>
      </c>
      <c r="L8473">
        <v>0.3881889971057495</v>
      </c>
      <c r="M8473">
        <v>0.91231594819175121</v>
      </c>
      <c r="N8473" s="44">
        <v>0.81566512891810716</v>
      </c>
      <c r="O8473" s="161">
        <f t="shared" si="1321"/>
        <v>5000000</v>
      </c>
      <c r="P8473" s="162">
        <f t="shared" si="1322"/>
        <v>175.73936608485872</v>
      </c>
      <c r="Q8473" s="162">
        <f t="shared" si="1323"/>
        <v>162.1031046999783</v>
      </c>
      <c r="R8473" s="163">
        <f t="shared" si="1324"/>
        <v>1</v>
      </c>
      <c r="S8473" s="161">
        <f t="shared" si="1325"/>
        <v>6000000</v>
      </c>
      <c r="T8473" s="162">
        <f t="shared" si="1326"/>
        <v>188.5797886949529</v>
      </c>
      <c r="U8473" s="162">
        <f t="shared" si="1327"/>
        <v>138.55155234998915</v>
      </c>
      <c r="V8473" s="163">
        <f t="shared" si="1328"/>
        <v>1</v>
      </c>
      <c r="W8473" s="164">
        <f t="shared" si="1329"/>
        <v>18181306.924402058</v>
      </c>
      <c r="X8473" s="164">
        <f t="shared" si="1330"/>
        <v>150169418.0697825</v>
      </c>
    </row>
    <row r="8474" spans="10:24" x14ac:dyDescent="0.25">
      <c r="J8474">
        <v>8471</v>
      </c>
      <c r="K8474" s="43">
        <v>0.92425020005874226</v>
      </c>
      <c r="L8474">
        <v>0.41822142412366625</v>
      </c>
      <c r="M8474">
        <v>0.40007174816387159</v>
      </c>
      <c r="N8474" s="44">
        <v>0.74552194931225801</v>
      </c>
      <c r="O8474" s="161">
        <f t="shared" si="1321"/>
        <v>7000000</v>
      </c>
      <c r="P8474" s="162">
        <f t="shared" si="1322"/>
        <v>176.90331588464295</v>
      </c>
      <c r="Q8474" s="162">
        <f t="shared" si="1323"/>
        <v>129.9367720754004</v>
      </c>
      <c r="R8474" s="163">
        <f t="shared" si="1324"/>
        <v>1</v>
      </c>
      <c r="S8474" s="161">
        <f t="shared" si="1325"/>
        <v>9000000</v>
      </c>
      <c r="T8474" s="162">
        <f t="shared" si="1326"/>
        <v>188.96777196154764</v>
      </c>
      <c r="U8474" s="162">
        <f t="shared" si="1327"/>
        <v>122.4683860377002</v>
      </c>
      <c r="V8474" s="163">
        <f t="shared" si="1328"/>
        <v>1</v>
      </c>
      <c r="W8474" s="164">
        <f t="shared" si="1329"/>
        <v>278765806.66469789</v>
      </c>
      <c r="X8474" s="164">
        <f t="shared" si="1330"/>
        <v>448494473.31462693</v>
      </c>
    </row>
    <row r="8475" spans="10:24" x14ac:dyDescent="0.25">
      <c r="J8475">
        <v>8472</v>
      </c>
      <c r="K8475" s="43">
        <v>0.87900380336740658</v>
      </c>
      <c r="L8475">
        <v>1.6064973540729888E-2</v>
      </c>
      <c r="M8475">
        <v>0.58387103161794518</v>
      </c>
      <c r="N8475" s="44">
        <v>0.34206289945015145</v>
      </c>
      <c r="O8475" s="161">
        <f t="shared" si="1321"/>
        <v>7000000</v>
      </c>
      <c r="P8475" s="162">
        <f t="shared" si="1322"/>
        <v>147.85814671864577</v>
      </c>
      <c r="Q8475" s="162">
        <f t="shared" si="1323"/>
        <v>139.23613155198476</v>
      </c>
      <c r="R8475" s="163">
        <f t="shared" si="1324"/>
        <v>1</v>
      </c>
      <c r="S8475" s="161">
        <f t="shared" si="1325"/>
        <v>7000000</v>
      </c>
      <c r="T8475" s="162">
        <f t="shared" si="1326"/>
        <v>179.28604890621526</v>
      </c>
      <c r="U8475" s="162">
        <f t="shared" si="1327"/>
        <v>127.11806577599238</v>
      </c>
      <c r="V8475" s="163">
        <f t="shared" si="1328"/>
        <v>1</v>
      </c>
      <c r="W8475" s="164">
        <f t="shared" si="1329"/>
        <v>10354106.166627102</v>
      </c>
      <c r="X8475" s="164">
        <f t="shared" si="1330"/>
        <v>215175881.91156018</v>
      </c>
    </row>
    <row r="8476" spans="10:24" x14ac:dyDescent="0.25">
      <c r="J8476">
        <v>8473</v>
      </c>
      <c r="K8476" s="43">
        <v>0.92065387241639463</v>
      </c>
      <c r="L8476">
        <v>0.98852425356748974</v>
      </c>
      <c r="M8476">
        <v>0.54047076789351267</v>
      </c>
      <c r="N8476" s="44">
        <v>0.92695447620307347</v>
      </c>
      <c r="O8476" s="161">
        <f t="shared" si="1321"/>
        <v>7000000</v>
      </c>
      <c r="P8476" s="162">
        <f t="shared" si="1322"/>
        <v>214.11361687233838</v>
      </c>
      <c r="Q8476" s="162">
        <f t="shared" si="1323"/>
        <v>137.03239596138249</v>
      </c>
      <c r="R8476" s="163">
        <f t="shared" si="1324"/>
        <v>1</v>
      </c>
      <c r="S8476" s="161">
        <f t="shared" si="1325"/>
        <v>9000000</v>
      </c>
      <c r="T8476" s="162">
        <f t="shared" si="1326"/>
        <v>201.3712056241128</v>
      </c>
      <c r="U8476" s="162">
        <f t="shared" si="1327"/>
        <v>126.01619798069125</v>
      </c>
      <c r="V8476" s="163">
        <f t="shared" si="1328"/>
        <v>1</v>
      </c>
      <c r="W8476" s="164">
        <f t="shared" si="1329"/>
        <v>489568546.37669122</v>
      </c>
      <c r="X8476" s="164">
        <f t="shared" si="1330"/>
        <v>528195068.79079401</v>
      </c>
    </row>
    <row r="8477" spans="10:24" x14ac:dyDescent="0.25">
      <c r="J8477">
        <v>8474</v>
      </c>
      <c r="K8477" s="43">
        <v>0.53352662325836431</v>
      </c>
      <c r="L8477">
        <v>0.40716897639217298</v>
      </c>
      <c r="M8477">
        <v>0.74806586307851686</v>
      </c>
      <c r="N8477" s="44">
        <v>0.80887532933279049</v>
      </c>
      <c r="O8477" s="161">
        <f t="shared" si="1321"/>
        <v>5000000</v>
      </c>
      <c r="P8477" s="162">
        <f t="shared" si="1322"/>
        <v>176.47749725522448</v>
      </c>
      <c r="Q8477" s="162">
        <f t="shared" si="1323"/>
        <v>148.36831408252394</v>
      </c>
      <c r="R8477" s="163">
        <f t="shared" si="1324"/>
        <v>1</v>
      </c>
      <c r="S8477" s="161">
        <f t="shared" si="1325"/>
        <v>6000000</v>
      </c>
      <c r="T8477" s="162">
        <f t="shared" si="1326"/>
        <v>188.82583241840817</v>
      </c>
      <c r="U8477" s="162">
        <f t="shared" si="1327"/>
        <v>131.68415704126198</v>
      </c>
      <c r="V8477" s="163">
        <f t="shared" si="1328"/>
        <v>1</v>
      </c>
      <c r="W8477" s="164">
        <f t="shared" si="1329"/>
        <v>90545915.863502711</v>
      </c>
      <c r="X8477" s="164">
        <f t="shared" si="1330"/>
        <v>192850052.26287711</v>
      </c>
    </row>
    <row r="8478" spans="10:24" x14ac:dyDescent="0.25">
      <c r="J8478">
        <v>8475</v>
      </c>
      <c r="K8478" s="43">
        <v>3.9920627398456365E-2</v>
      </c>
      <c r="L8478">
        <v>8.3509249400986585E-2</v>
      </c>
      <c r="M8478">
        <v>0.67875915466264258</v>
      </c>
      <c r="N8478" s="44">
        <v>0.67189626780017486</v>
      </c>
      <c r="O8478" s="161">
        <f t="shared" si="1321"/>
        <v>1000000</v>
      </c>
      <c r="P8478" s="162">
        <f t="shared" si="1322"/>
        <v>159.27228593914225</v>
      </c>
      <c r="Q8478" s="162">
        <f t="shared" si="1323"/>
        <v>144.28463570795174</v>
      </c>
      <c r="R8478" s="163">
        <f t="shared" si="1324"/>
        <v>1</v>
      </c>
      <c r="S8478" s="161">
        <f t="shared" si="1325"/>
        <v>1000000</v>
      </c>
      <c r="T8478" s="162">
        <f t="shared" si="1326"/>
        <v>183.09076197971407</v>
      </c>
      <c r="U8478" s="162">
        <f t="shared" si="1327"/>
        <v>129.64231785397587</v>
      </c>
      <c r="V8478" s="163">
        <f t="shared" si="1328"/>
        <v>1</v>
      </c>
      <c r="W8478" s="164">
        <f t="shared" si="1329"/>
        <v>-35012349.768809482</v>
      </c>
      <c r="X8478" s="164">
        <f t="shared" si="1330"/>
        <v>-96551555.874261796</v>
      </c>
    </row>
    <row r="8479" spans="10:24" x14ac:dyDescent="0.25">
      <c r="J8479">
        <v>8476</v>
      </c>
      <c r="K8479" s="43">
        <v>0.18497895545942689</v>
      </c>
      <c r="L8479">
        <v>0.10764543510219016</v>
      </c>
      <c r="M8479">
        <v>0.36257851764135873</v>
      </c>
      <c r="N8479" s="44">
        <v>0.54583980149161848</v>
      </c>
      <c r="O8479" s="161">
        <f t="shared" si="1321"/>
        <v>2000000</v>
      </c>
      <c r="P8479" s="162">
        <f t="shared" si="1322"/>
        <v>161.41278714792639</v>
      </c>
      <c r="Q8479" s="162">
        <f t="shared" si="1323"/>
        <v>127.96850049348741</v>
      </c>
      <c r="R8479" s="163">
        <f t="shared" si="1324"/>
        <v>1</v>
      </c>
      <c r="S8479" s="161">
        <f t="shared" si="1325"/>
        <v>5000000</v>
      </c>
      <c r="T8479" s="162">
        <f t="shared" si="1326"/>
        <v>183.80426238264212</v>
      </c>
      <c r="U8479" s="162">
        <f t="shared" si="1327"/>
        <v>121.48425024674371</v>
      </c>
      <c r="V8479" s="163">
        <f t="shared" si="1328"/>
        <v>1</v>
      </c>
      <c r="W8479" s="164">
        <f t="shared" si="1329"/>
        <v>16888573.308877967</v>
      </c>
      <c r="X8479" s="164">
        <f t="shared" si="1330"/>
        <v>161600060.67949206</v>
      </c>
    </row>
    <row r="8480" spans="10:24" x14ac:dyDescent="0.25">
      <c r="J8480">
        <v>8477</v>
      </c>
      <c r="K8480" s="43">
        <v>0.75214934968043545</v>
      </c>
      <c r="L8480">
        <v>0.35458791411450408</v>
      </c>
      <c r="M8480">
        <v>0.97890933148659987</v>
      </c>
      <c r="N8480" s="44">
        <v>0.49160381110893236</v>
      </c>
      <c r="O8480" s="161">
        <f t="shared" si="1321"/>
        <v>7000000</v>
      </c>
      <c r="P8480" s="162">
        <f t="shared" si="1322"/>
        <v>174.40555190057799</v>
      </c>
      <c r="Q8480" s="162">
        <f t="shared" si="1323"/>
        <v>175.63453288108687</v>
      </c>
      <c r="R8480" s="163">
        <f t="shared" si="1324"/>
        <v>1</v>
      </c>
      <c r="S8480" s="161">
        <f t="shared" si="1325"/>
        <v>7000000</v>
      </c>
      <c r="T8480" s="162">
        <f t="shared" si="1326"/>
        <v>188.13518396685933</v>
      </c>
      <c r="U8480" s="162">
        <f t="shared" si="1327"/>
        <v>145.31726644054345</v>
      </c>
      <c r="V8480" s="163">
        <f t="shared" si="1328"/>
        <v>1</v>
      </c>
      <c r="W8480" s="164">
        <f t="shared" si="1329"/>
        <v>-58602866.863562152</v>
      </c>
      <c r="X8480" s="164">
        <f t="shared" si="1330"/>
        <v>149725422.68421119</v>
      </c>
    </row>
    <row r="8481" spans="10:24" x14ac:dyDescent="0.25">
      <c r="J8481">
        <v>8478</v>
      </c>
      <c r="K8481" s="43">
        <v>0.14255611365889542</v>
      </c>
      <c r="L8481">
        <v>0.29324801088132779</v>
      </c>
      <c r="M8481">
        <v>0.96129998346548584</v>
      </c>
      <c r="N8481" s="44">
        <v>0.60534260068360268</v>
      </c>
      <c r="O8481" s="161">
        <f t="shared" si="1321"/>
        <v>2000000</v>
      </c>
      <c r="P8481" s="162">
        <f t="shared" si="1322"/>
        <v>171.84118902130467</v>
      </c>
      <c r="Q8481" s="162">
        <f t="shared" si="1323"/>
        <v>170.31950120486172</v>
      </c>
      <c r="R8481" s="163">
        <f t="shared" si="1324"/>
        <v>1</v>
      </c>
      <c r="S8481" s="161">
        <f t="shared" si="1325"/>
        <v>2000000</v>
      </c>
      <c r="T8481" s="162">
        <f t="shared" si="1326"/>
        <v>187.28039634043489</v>
      </c>
      <c r="U8481" s="162">
        <f t="shared" si="1327"/>
        <v>142.65975060243085</v>
      </c>
      <c r="V8481" s="163">
        <f t="shared" si="1328"/>
        <v>1</v>
      </c>
      <c r="W8481" s="164">
        <f t="shared" si="1329"/>
        <v>-46956624.367114104</v>
      </c>
      <c r="X8481" s="164">
        <f t="shared" si="1330"/>
        <v>-60758708.523991913</v>
      </c>
    </row>
    <row r="8482" spans="10:24" x14ac:dyDescent="0.25">
      <c r="J8482">
        <v>8479</v>
      </c>
      <c r="K8482" s="43">
        <v>0.2830312857626508</v>
      </c>
      <c r="L8482">
        <v>0.75117185972837808</v>
      </c>
      <c r="M8482">
        <v>0.65827557029061823</v>
      </c>
      <c r="N8482" s="44">
        <v>0.78449536002230558</v>
      </c>
      <c r="O8482" s="161">
        <f t="shared" si="1321"/>
        <v>2000000</v>
      </c>
      <c r="P8482" s="162">
        <f t="shared" si="1322"/>
        <v>190.17273055300592</v>
      </c>
      <c r="Q8482" s="162">
        <f t="shared" si="1323"/>
        <v>143.15522787604147</v>
      </c>
      <c r="R8482" s="163">
        <f t="shared" si="1324"/>
        <v>1</v>
      </c>
      <c r="S8482" s="161">
        <f t="shared" si="1325"/>
        <v>5000000</v>
      </c>
      <c r="T8482" s="162">
        <f t="shared" si="1326"/>
        <v>193.3909101843353</v>
      </c>
      <c r="U8482" s="162">
        <f t="shared" si="1327"/>
        <v>129.07761393802073</v>
      </c>
      <c r="V8482" s="163">
        <f t="shared" si="1328"/>
        <v>1</v>
      </c>
      <c r="W8482" s="164">
        <f t="shared" si="1329"/>
        <v>44035005.353928909</v>
      </c>
      <c r="X8482" s="164">
        <f t="shared" si="1330"/>
        <v>171566481.23157281</v>
      </c>
    </row>
    <row r="8483" spans="10:24" x14ac:dyDescent="0.25">
      <c r="J8483">
        <v>8480</v>
      </c>
      <c r="K8483" s="43">
        <v>0.68295353089948263</v>
      </c>
      <c r="L8483">
        <v>0.97359271686676463</v>
      </c>
      <c r="M8483">
        <v>0.33773980819903593</v>
      </c>
      <c r="N8483" s="44">
        <v>0.89802938564295065</v>
      </c>
      <c r="O8483" s="161">
        <f t="shared" si="1321"/>
        <v>6000000</v>
      </c>
      <c r="P8483" s="162">
        <f t="shared" si="1322"/>
        <v>209.04651029410056</v>
      </c>
      <c r="Q8483" s="162">
        <f t="shared" si="1323"/>
        <v>126.62720997990547</v>
      </c>
      <c r="R8483" s="163">
        <f t="shared" si="1324"/>
        <v>1</v>
      </c>
      <c r="S8483" s="161">
        <f t="shared" si="1325"/>
        <v>7000000</v>
      </c>
      <c r="T8483" s="162">
        <f t="shared" si="1326"/>
        <v>199.68217009803351</v>
      </c>
      <c r="U8483" s="162">
        <f t="shared" si="1327"/>
        <v>120.81360498995274</v>
      </c>
      <c r="V8483" s="163">
        <f t="shared" si="1328"/>
        <v>1</v>
      </c>
      <c r="W8483" s="164">
        <f t="shared" si="1329"/>
        <v>444515801.88517052</v>
      </c>
      <c r="X8483" s="164">
        <f t="shared" si="1330"/>
        <v>402079955.75656545</v>
      </c>
    </row>
    <row r="8484" spans="10:24" x14ac:dyDescent="0.25">
      <c r="J8484">
        <v>8481</v>
      </c>
      <c r="K8484" s="43">
        <v>0.39497765664329809</v>
      </c>
      <c r="L8484">
        <v>0.28311780829992517</v>
      </c>
      <c r="M8484">
        <v>0.82723565293696477</v>
      </c>
      <c r="N8484" s="44">
        <v>0.2805807982108881</v>
      </c>
      <c r="O8484" s="161">
        <f t="shared" si="1321"/>
        <v>5000000</v>
      </c>
      <c r="P8484" s="162">
        <f t="shared" si="1322"/>
        <v>171.39593583902646</v>
      </c>
      <c r="Q8484" s="162">
        <f t="shared" si="1323"/>
        <v>153.86595235195605</v>
      </c>
      <c r="R8484" s="163">
        <f t="shared" si="1324"/>
        <v>1</v>
      </c>
      <c r="S8484" s="161">
        <f t="shared" si="1325"/>
        <v>6000000</v>
      </c>
      <c r="T8484" s="162">
        <f t="shared" si="1326"/>
        <v>187.13197861300881</v>
      </c>
      <c r="U8484" s="162">
        <f t="shared" si="1327"/>
        <v>134.43297617597801</v>
      </c>
      <c r="V8484" s="163">
        <f t="shared" si="1328"/>
        <v>1</v>
      </c>
      <c r="W8484" s="164">
        <f t="shared" si="1329"/>
        <v>37649917.435352057</v>
      </c>
      <c r="X8484" s="164">
        <f t="shared" si="1330"/>
        <v>166194014.62218481</v>
      </c>
    </row>
    <row r="8485" spans="10:24" x14ac:dyDescent="0.25">
      <c r="J8485">
        <v>8482</v>
      </c>
      <c r="K8485" s="43">
        <v>0.87771397080938918</v>
      </c>
      <c r="L8485">
        <v>0.93592228697616764</v>
      </c>
      <c r="M8485">
        <v>0.67453735498461109</v>
      </c>
      <c r="N8485" s="44">
        <v>0.64196903374806835</v>
      </c>
      <c r="O8485" s="161">
        <f t="shared" si="1321"/>
        <v>7000000</v>
      </c>
      <c r="P8485" s="162">
        <f t="shared" si="1322"/>
        <v>202.821243000685</v>
      </c>
      <c r="Q8485" s="162">
        <f t="shared" si="1323"/>
        <v>144.0495426890385</v>
      </c>
      <c r="R8485" s="163">
        <f t="shared" si="1324"/>
        <v>1</v>
      </c>
      <c r="S8485" s="161">
        <f t="shared" si="1325"/>
        <v>7000000</v>
      </c>
      <c r="T8485" s="162">
        <f t="shared" si="1326"/>
        <v>197.60708100022833</v>
      </c>
      <c r="U8485" s="162">
        <f t="shared" si="1327"/>
        <v>129.52477134451925</v>
      </c>
      <c r="V8485" s="163">
        <f t="shared" si="1328"/>
        <v>1</v>
      </c>
      <c r="W8485" s="164">
        <f t="shared" si="1329"/>
        <v>361401902.18152547</v>
      </c>
      <c r="X8485" s="164">
        <f t="shared" si="1330"/>
        <v>326576167.58996356</v>
      </c>
    </row>
    <row r="8486" spans="10:24" x14ac:dyDescent="0.25">
      <c r="J8486">
        <v>8483</v>
      </c>
      <c r="K8486" s="43">
        <v>0.14295432821634435</v>
      </c>
      <c r="L8486">
        <v>0.60454455897411052</v>
      </c>
      <c r="M8486">
        <v>1.0095381138932824E-2</v>
      </c>
      <c r="N8486" s="44">
        <v>0.14190583856532601</v>
      </c>
      <c r="O8486" s="161">
        <f t="shared" si="1321"/>
        <v>2000000</v>
      </c>
      <c r="P8486" s="162">
        <f t="shared" si="1322"/>
        <v>183.97691953262438</v>
      </c>
      <c r="Q8486" s="162">
        <f t="shared" si="1323"/>
        <v>88.544321207321985</v>
      </c>
      <c r="R8486" s="163">
        <f t="shared" si="1324"/>
        <v>1</v>
      </c>
      <c r="S8486" s="161">
        <f t="shared" si="1325"/>
        <v>2000000</v>
      </c>
      <c r="T8486" s="162">
        <f t="shared" si="1326"/>
        <v>191.32563984420813</v>
      </c>
      <c r="U8486" s="162">
        <f t="shared" si="1327"/>
        <v>101.77216060366099</v>
      </c>
      <c r="V8486" s="163">
        <f t="shared" si="1328"/>
        <v>0.9</v>
      </c>
      <c r="W8486" s="164">
        <f t="shared" si="1329"/>
        <v>140865196.65060478</v>
      </c>
      <c r="X8486" s="164">
        <f t="shared" si="1330"/>
        <v>11196262.632984847</v>
      </c>
    </row>
    <row r="8487" spans="10:24" x14ac:dyDescent="0.25">
      <c r="J8487">
        <v>8484</v>
      </c>
      <c r="K8487" s="43">
        <v>0.92119435272646177</v>
      </c>
      <c r="L8487">
        <v>0.3146046505470822</v>
      </c>
      <c r="M8487">
        <v>0.70330670296344677</v>
      </c>
      <c r="N8487" s="44">
        <v>0.99067540667881626</v>
      </c>
      <c r="O8487" s="161">
        <f t="shared" si="1321"/>
        <v>7000000</v>
      </c>
      <c r="P8487" s="162">
        <f t="shared" si="1322"/>
        <v>172.7573990345727</v>
      </c>
      <c r="Q8487" s="162">
        <f t="shared" si="1323"/>
        <v>145.67869744986069</v>
      </c>
      <c r="R8487" s="163">
        <f t="shared" si="1324"/>
        <v>1</v>
      </c>
      <c r="S8487" s="161">
        <f t="shared" si="1325"/>
        <v>9000000</v>
      </c>
      <c r="T8487" s="162">
        <f t="shared" si="1326"/>
        <v>187.58579967819091</v>
      </c>
      <c r="U8487" s="162">
        <f t="shared" si="1327"/>
        <v>130.33934872493035</v>
      </c>
      <c r="V8487" s="163">
        <f t="shared" si="1328"/>
        <v>1</v>
      </c>
      <c r="W8487" s="164">
        <f t="shared" si="1329"/>
        <v>139550911.09298405</v>
      </c>
      <c r="X8487" s="164">
        <f t="shared" si="1330"/>
        <v>365218058.57934505</v>
      </c>
    </row>
    <row r="8488" spans="10:24" x14ac:dyDescent="0.25">
      <c r="J8488">
        <v>8485</v>
      </c>
      <c r="K8488" s="43">
        <v>0.75336603628897847</v>
      </c>
      <c r="L8488">
        <v>0.14504782559838358</v>
      </c>
      <c r="M8488">
        <v>0.64481403376182844</v>
      </c>
      <c r="N8488" s="44">
        <v>0.84212828602692924</v>
      </c>
      <c r="O8488" s="161">
        <f t="shared" si="1321"/>
        <v>7000000</v>
      </c>
      <c r="P8488" s="162">
        <f t="shared" si="1322"/>
        <v>164.13132287491999</v>
      </c>
      <c r="Q8488" s="162">
        <f t="shared" si="1323"/>
        <v>142.42713236982931</v>
      </c>
      <c r="R8488" s="163">
        <f t="shared" si="1324"/>
        <v>1</v>
      </c>
      <c r="S8488" s="161">
        <f t="shared" si="1325"/>
        <v>7000000</v>
      </c>
      <c r="T8488" s="162">
        <f t="shared" si="1326"/>
        <v>184.71044095830666</v>
      </c>
      <c r="U8488" s="162">
        <f t="shared" si="1327"/>
        <v>128.71356618491467</v>
      </c>
      <c r="V8488" s="163">
        <f t="shared" si="1328"/>
        <v>1</v>
      </c>
      <c r="W8488" s="164">
        <f t="shared" si="1329"/>
        <v>101929333.53563476</v>
      </c>
      <c r="X8488" s="164">
        <f t="shared" si="1330"/>
        <v>241978123.41374397</v>
      </c>
    </row>
    <row r="8489" spans="10:24" x14ac:dyDescent="0.25">
      <c r="J8489">
        <v>8486</v>
      </c>
      <c r="K8489" s="43">
        <v>0.51573599080270749</v>
      </c>
      <c r="L8489">
        <v>0.63988655552575668</v>
      </c>
      <c r="M8489">
        <v>0.75799325871774847</v>
      </c>
      <c r="N8489" s="44">
        <v>0.28297486729182419</v>
      </c>
      <c r="O8489" s="161">
        <f t="shared" si="1321"/>
        <v>5000000</v>
      </c>
      <c r="P8489" s="162">
        <f t="shared" si="1322"/>
        <v>185.37233366496807</v>
      </c>
      <c r="Q8489" s="162">
        <f t="shared" si="1323"/>
        <v>148.9972402603305</v>
      </c>
      <c r="R8489" s="163">
        <f t="shared" si="1324"/>
        <v>1</v>
      </c>
      <c r="S8489" s="161">
        <f t="shared" si="1325"/>
        <v>6000000</v>
      </c>
      <c r="T8489" s="162">
        <f t="shared" si="1326"/>
        <v>191.79077788832268</v>
      </c>
      <c r="U8489" s="162">
        <f t="shared" si="1327"/>
        <v>131.99862013016525</v>
      </c>
      <c r="V8489" s="163">
        <f t="shared" si="1328"/>
        <v>1</v>
      </c>
      <c r="W8489" s="164">
        <f t="shared" si="1329"/>
        <v>131875467.02318785</v>
      </c>
      <c r="X8489" s="164">
        <f t="shared" si="1330"/>
        <v>208752946.54894459</v>
      </c>
    </row>
    <row r="8490" spans="10:24" x14ac:dyDescent="0.25">
      <c r="J8490">
        <v>8487</v>
      </c>
      <c r="K8490" s="43">
        <v>0.88762014983132587</v>
      </c>
      <c r="L8490">
        <v>3.9108155943213041E-2</v>
      </c>
      <c r="M8490">
        <v>0.17509437797118277</v>
      </c>
      <c r="N8490" s="44">
        <v>0.64534060901683832</v>
      </c>
      <c r="O8490" s="161">
        <f t="shared" si="1321"/>
        <v>7000000</v>
      </c>
      <c r="P8490" s="162">
        <f t="shared" si="1322"/>
        <v>153.58304197342892</v>
      </c>
      <c r="Q8490" s="162">
        <f t="shared" si="1323"/>
        <v>116.31553542610797</v>
      </c>
      <c r="R8490" s="163">
        <f t="shared" si="1324"/>
        <v>1</v>
      </c>
      <c r="S8490" s="161">
        <f t="shared" si="1325"/>
        <v>7000000</v>
      </c>
      <c r="T8490" s="162">
        <f t="shared" si="1326"/>
        <v>181.1943473244763</v>
      </c>
      <c r="U8490" s="162">
        <f t="shared" si="1327"/>
        <v>115.65776771305399</v>
      </c>
      <c r="V8490" s="163">
        <f t="shared" si="1328"/>
        <v>1</v>
      </c>
      <c r="W8490" s="164">
        <f t="shared" si="1329"/>
        <v>210872545.83124664</v>
      </c>
      <c r="X8490" s="164">
        <f t="shared" si="1330"/>
        <v>308756057.27995616</v>
      </c>
    </row>
    <row r="8491" spans="10:24" x14ac:dyDescent="0.25">
      <c r="J8491">
        <v>8488</v>
      </c>
      <c r="K8491" s="43">
        <v>0.19054383197669766</v>
      </c>
      <c r="L8491">
        <v>0.3597662581608152</v>
      </c>
      <c r="M8491">
        <v>0.78771533620009593</v>
      </c>
      <c r="N8491" s="44">
        <v>0.20305365160743116</v>
      </c>
      <c r="O8491" s="161">
        <f t="shared" si="1321"/>
        <v>2000000</v>
      </c>
      <c r="P8491" s="162">
        <f t="shared" si="1322"/>
        <v>174.61374532709499</v>
      </c>
      <c r="Q8491" s="162">
        <f t="shared" si="1323"/>
        <v>150.97038152228862</v>
      </c>
      <c r="R8491" s="163">
        <f t="shared" si="1324"/>
        <v>1</v>
      </c>
      <c r="S8491" s="161">
        <f t="shared" si="1325"/>
        <v>5000000</v>
      </c>
      <c r="T8491" s="162">
        <f t="shared" si="1326"/>
        <v>188.20458177569833</v>
      </c>
      <c r="U8491" s="162">
        <f t="shared" si="1327"/>
        <v>132.98519076114431</v>
      </c>
      <c r="V8491" s="163">
        <f t="shared" si="1328"/>
        <v>1</v>
      </c>
      <c r="W8491" s="164">
        <f t="shared" si="1329"/>
        <v>-2713272.3903872594</v>
      </c>
      <c r="X8491" s="164">
        <f t="shared" si="1330"/>
        <v>126096955.07277012</v>
      </c>
    </row>
    <row r="8492" spans="10:24" x14ac:dyDescent="0.25">
      <c r="J8492">
        <v>8489</v>
      </c>
      <c r="K8492" s="43">
        <v>0.9020308353720764</v>
      </c>
      <c r="L8492">
        <v>0.78004319450241322</v>
      </c>
      <c r="M8492">
        <v>0.21304197248385659</v>
      </c>
      <c r="N8492" s="44">
        <v>0.75966806220479999</v>
      </c>
      <c r="O8492" s="161">
        <f t="shared" si="1321"/>
        <v>7000000</v>
      </c>
      <c r="P8492" s="162">
        <f t="shared" si="1322"/>
        <v>191.58508655486204</v>
      </c>
      <c r="Q8492" s="162">
        <f t="shared" si="1323"/>
        <v>119.08178611674084</v>
      </c>
      <c r="R8492" s="163">
        <f t="shared" si="1324"/>
        <v>1</v>
      </c>
      <c r="S8492" s="161">
        <f t="shared" si="1325"/>
        <v>9000000</v>
      </c>
      <c r="T8492" s="162">
        <f t="shared" si="1326"/>
        <v>193.86169551828735</v>
      </c>
      <c r="U8492" s="162">
        <f t="shared" si="1327"/>
        <v>117.04089305837043</v>
      </c>
      <c r="V8492" s="163">
        <f t="shared" si="1328"/>
        <v>1</v>
      </c>
      <c r="W8492" s="164">
        <f t="shared" si="1329"/>
        <v>457523103.0668484</v>
      </c>
      <c r="X8492" s="164">
        <f t="shared" si="1330"/>
        <v>541387222.13925231</v>
      </c>
    </row>
    <row r="8493" spans="10:24" x14ac:dyDescent="0.25">
      <c r="J8493">
        <v>8490</v>
      </c>
      <c r="K8493" s="43">
        <v>7.7226231414627922E-2</v>
      </c>
      <c r="L8493">
        <v>0.8797017850818013</v>
      </c>
      <c r="M8493">
        <v>0.39366506511570587</v>
      </c>
      <c r="N8493" s="44">
        <v>0.63233272779562466</v>
      </c>
      <c r="O8493" s="161">
        <f t="shared" si="1321"/>
        <v>2000000</v>
      </c>
      <c r="P8493" s="162">
        <f t="shared" si="1322"/>
        <v>197.60245984215069</v>
      </c>
      <c r="Q8493" s="162">
        <f t="shared" si="1323"/>
        <v>129.60441611786624</v>
      </c>
      <c r="R8493" s="163">
        <f t="shared" si="1324"/>
        <v>1</v>
      </c>
      <c r="S8493" s="161">
        <f t="shared" si="1325"/>
        <v>2000000</v>
      </c>
      <c r="T8493" s="162">
        <f t="shared" si="1326"/>
        <v>195.86748661405022</v>
      </c>
      <c r="U8493" s="162">
        <f t="shared" si="1327"/>
        <v>122.30220805893312</v>
      </c>
      <c r="V8493" s="163">
        <f t="shared" si="1328"/>
        <v>1</v>
      </c>
      <c r="W8493" s="164">
        <f t="shared" si="1329"/>
        <v>85996087.44856891</v>
      </c>
      <c r="X8493" s="164">
        <f t="shared" si="1330"/>
        <v>-2869442.889765799</v>
      </c>
    </row>
    <row r="8494" spans="10:24" x14ac:dyDescent="0.25">
      <c r="J8494">
        <v>8491</v>
      </c>
      <c r="K8494" s="43">
        <v>0.37834429202768061</v>
      </c>
      <c r="L8494">
        <v>0.11801152072750232</v>
      </c>
      <c r="M8494">
        <v>0.5487600238208632</v>
      </c>
      <c r="N8494" s="44">
        <v>0.19438549053332443</v>
      </c>
      <c r="O8494" s="161">
        <f t="shared" si="1321"/>
        <v>5000000</v>
      </c>
      <c r="P8494" s="162">
        <f t="shared" si="1322"/>
        <v>162.22521224433382</v>
      </c>
      <c r="Q8494" s="162">
        <f t="shared" si="1323"/>
        <v>137.45058323229469</v>
      </c>
      <c r="R8494" s="163">
        <f t="shared" si="1324"/>
        <v>1</v>
      </c>
      <c r="S8494" s="161">
        <f t="shared" si="1325"/>
        <v>6000000</v>
      </c>
      <c r="T8494" s="162">
        <f t="shared" si="1326"/>
        <v>184.07507074811127</v>
      </c>
      <c r="U8494" s="162">
        <f t="shared" si="1327"/>
        <v>126.22529161614735</v>
      </c>
      <c r="V8494" s="163">
        <f t="shared" si="1328"/>
        <v>0.9</v>
      </c>
      <c r="W8494" s="164">
        <f t="shared" si="1329"/>
        <v>73873145.06019564</v>
      </c>
      <c r="X8494" s="164">
        <f t="shared" si="1330"/>
        <v>162388807.3126052</v>
      </c>
    </row>
    <row r="8495" spans="10:24" x14ac:dyDescent="0.25">
      <c r="J8495">
        <v>8492</v>
      </c>
      <c r="K8495" s="43">
        <v>0.17154918284800746</v>
      </c>
      <c r="L8495">
        <v>0.67057365158550664</v>
      </c>
      <c r="M8495">
        <v>0.12549147334566446</v>
      </c>
      <c r="N8495" s="44">
        <v>0.8833168713146079</v>
      </c>
      <c r="O8495" s="161">
        <f t="shared" si="1321"/>
        <v>2000000</v>
      </c>
      <c r="P8495" s="162">
        <f t="shared" si="1322"/>
        <v>186.62246610944018</v>
      </c>
      <c r="Q8495" s="162">
        <f t="shared" si="1323"/>
        <v>112.04069679605252</v>
      </c>
      <c r="R8495" s="163">
        <f t="shared" si="1324"/>
        <v>1</v>
      </c>
      <c r="S8495" s="161">
        <f t="shared" si="1325"/>
        <v>5000000</v>
      </c>
      <c r="T8495" s="162">
        <f t="shared" si="1326"/>
        <v>192.20748870314674</v>
      </c>
      <c r="U8495" s="162">
        <f t="shared" si="1327"/>
        <v>113.52034839802626</v>
      </c>
      <c r="V8495" s="163">
        <f t="shared" si="1328"/>
        <v>1</v>
      </c>
      <c r="W8495" s="164">
        <f t="shared" si="1329"/>
        <v>99163538.626775324</v>
      </c>
      <c r="X8495" s="164">
        <f t="shared" si="1330"/>
        <v>243435701.5256024</v>
      </c>
    </row>
    <row r="8496" spans="10:24" x14ac:dyDescent="0.25">
      <c r="J8496">
        <v>8493</v>
      </c>
      <c r="K8496" s="43">
        <v>0.12549131198101193</v>
      </c>
      <c r="L8496">
        <v>0.31872815448600633</v>
      </c>
      <c r="M8496">
        <v>0.63429497280295921</v>
      </c>
      <c r="N8496" s="44">
        <v>0.25749987446927913</v>
      </c>
      <c r="O8496" s="161">
        <f t="shared" si="1321"/>
        <v>2000000</v>
      </c>
      <c r="P8496" s="162">
        <f t="shared" si="1322"/>
        <v>172.93112589164195</v>
      </c>
      <c r="Q8496" s="162">
        <f t="shared" si="1323"/>
        <v>141.86500898725797</v>
      </c>
      <c r="R8496" s="163">
        <f t="shared" si="1324"/>
        <v>1</v>
      </c>
      <c r="S8496" s="161">
        <f t="shared" si="1325"/>
        <v>2000000</v>
      </c>
      <c r="T8496" s="162">
        <f t="shared" si="1326"/>
        <v>187.64370863054731</v>
      </c>
      <c r="U8496" s="162">
        <f t="shared" si="1327"/>
        <v>128.43250449362898</v>
      </c>
      <c r="V8496" s="163">
        <f t="shared" si="1328"/>
        <v>1</v>
      </c>
      <c r="W8496" s="164">
        <f t="shared" si="1329"/>
        <v>12132233.808767982</v>
      </c>
      <c r="X8496" s="164">
        <f t="shared" si="1330"/>
        <v>-31577591.726163343</v>
      </c>
    </row>
    <row r="8497" spans="10:24" x14ac:dyDescent="0.25">
      <c r="J8497">
        <v>8494</v>
      </c>
      <c r="K8497" s="43">
        <v>0.98587436998477485</v>
      </c>
      <c r="L8497">
        <v>0.27020216352807236</v>
      </c>
      <c r="M8497">
        <v>0.43689787813411174</v>
      </c>
      <c r="N8497" s="44">
        <v>0.14329052903046224</v>
      </c>
      <c r="O8497" s="161">
        <f t="shared" si="1321"/>
        <v>9000000</v>
      </c>
      <c r="P8497" s="162">
        <f t="shared" si="1322"/>
        <v>170.81697472864849</v>
      </c>
      <c r="Q8497" s="162">
        <f t="shared" si="1323"/>
        <v>131.82322088772636</v>
      </c>
      <c r="R8497" s="163">
        <f t="shared" si="1324"/>
        <v>1</v>
      </c>
      <c r="S8497" s="161">
        <f t="shared" si="1325"/>
        <v>9000000</v>
      </c>
      <c r="T8497" s="162">
        <f t="shared" si="1326"/>
        <v>186.93899157621615</v>
      </c>
      <c r="U8497" s="162">
        <f t="shared" si="1327"/>
        <v>123.41161044386318</v>
      </c>
      <c r="V8497" s="163">
        <f t="shared" si="1328"/>
        <v>0.9</v>
      </c>
      <c r="W8497" s="164">
        <f t="shared" si="1329"/>
        <v>300943784.56829911</v>
      </c>
      <c r="X8497" s="164">
        <f t="shared" si="1330"/>
        <v>364571787.17205912</v>
      </c>
    </row>
    <row r="8498" spans="10:24" x14ac:dyDescent="0.25">
      <c r="J8498">
        <v>8495</v>
      </c>
      <c r="K8498" s="43">
        <v>0.42112296287965323</v>
      </c>
      <c r="L8498">
        <v>0.6830232990854066</v>
      </c>
      <c r="M8498">
        <v>0.28197103968682313</v>
      </c>
      <c r="N8498" s="44">
        <v>0.48685097544378464</v>
      </c>
      <c r="O8498" s="161">
        <f t="shared" si="1321"/>
        <v>5000000</v>
      </c>
      <c r="P8498" s="162">
        <f t="shared" si="1322"/>
        <v>187.1425472325233</v>
      </c>
      <c r="Q8498" s="162">
        <f t="shared" si="1323"/>
        <v>123.46007768252329</v>
      </c>
      <c r="R8498" s="163">
        <f t="shared" si="1324"/>
        <v>1</v>
      </c>
      <c r="S8498" s="161">
        <f t="shared" si="1325"/>
        <v>6000000</v>
      </c>
      <c r="T8498" s="162">
        <f t="shared" si="1326"/>
        <v>192.38084907750778</v>
      </c>
      <c r="U8498" s="162">
        <f t="shared" si="1327"/>
        <v>119.23003884126165</v>
      </c>
      <c r="V8498" s="163">
        <f t="shared" si="1328"/>
        <v>1</v>
      </c>
      <c r="W8498" s="164">
        <f t="shared" si="1329"/>
        <v>268412347.75000006</v>
      </c>
      <c r="X8498" s="164">
        <f t="shared" si="1330"/>
        <v>288904861.41747677</v>
      </c>
    </row>
    <row r="8499" spans="10:24" x14ac:dyDescent="0.25">
      <c r="J8499">
        <v>8496</v>
      </c>
      <c r="K8499" s="43">
        <v>3.1764167371774565E-2</v>
      </c>
      <c r="L8499">
        <v>0.23041222423983176</v>
      </c>
      <c r="M8499">
        <v>0.42025082138306524</v>
      </c>
      <c r="N8499" s="44">
        <v>0.68672212432333912</v>
      </c>
      <c r="O8499" s="161">
        <f t="shared" si="1321"/>
        <v>1000000</v>
      </c>
      <c r="P8499" s="162">
        <f t="shared" si="1322"/>
        <v>168.9376506476581</v>
      </c>
      <c r="Q8499" s="162">
        <f t="shared" si="1323"/>
        <v>130.97496280634022</v>
      </c>
      <c r="R8499" s="163">
        <f t="shared" si="1324"/>
        <v>1</v>
      </c>
      <c r="S8499" s="161">
        <f t="shared" si="1325"/>
        <v>1000000</v>
      </c>
      <c r="T8499" s="162">
        <f t="shared" si="1326"/>
        <v>186.31255021588603</v>
      </c>
      <c r="U8499" s="162">
        <f t="shared" si="1327"/>
        <v>122.98748140317011</v>
      </c>
      <c r="V8499" s="163">
        <f t="shared" si="1328"/>
        <v>1</v>
      </c>
      <c r="W8499" s="164">
        <f t="shared" si="1329"/>
        <v>-12037312.158682115</v>
      </c>
      <c r="X8499" s="164">
        <f t="shared" si="1330"/>
        <v>-86674931.187284082</v>
      </c>
    </row>
    <row r="8500" spans="10:24" x14ac:dyDescent="0.25">
      <c r="J8500">
        <v>8497</v>
      </c>
      <c r="K8500" s="43">
        <v>0.58922187090966038</v>
      </c>
      <c r="L8500">
        <v>0.14430150960588162</v>
      </c>
      <c r="M8500">
        <v>0.11887982427835453</v>
      </c>
      <c r="N8500" s="44">
        <v>0.33668329965529031</v>
      </c>
      <c r="O8500" s="161">
        <f t="shared" si="1321"/>
        <v>6000000</v>
      </c>
      <c r="P8500" s="162">
        <f t="shared" si="1322"/>
        <v>164.08213204675701</v>
      </c>
      <c r="Q8500" s="162">
        <f t="shared" si="1323"/>
        <v>111.38789859781716</v>
      </c>
      <c r="R8500" s="163">
        <f t="shared" si="1324"/>
        <v>1</v>
      </c>
      <c r="S8500" s="161">
        <f t="shared" si="1325"/>
        <v>6000000</v>
      </c>
      <c r="T8500" s="162">
        <f t="shared" si="1326"/>
        <v>184.69404401558566</v>
      </c>
      <c r="U8500" s="162">
        <f t="shared" si="1327"/>
        <v>113.19394929890858</v>
      </c>
      <c r="V8500" s="163">
        <f t="shared" si="1328"/>
        <v>1</v>
      </c>
      <c r="W8500" s="164">
        <f t="shared" si="1329"/>
        <v>266165400.6936391</v>
      </c>
      <c r="X8500" s="164">
        <f t="shared" si="1330"/>
        <v>279000568.30006248</v>
      </c>
    </row>
    <row r="8501" spans="10:24" x14ac:dyDescent="0.25">
      <c r="J8501">
        <v>8498</v>
      </c>
      <c r="K8501" s="43">
        <v>0.33959946677696273</v>
      </c>
      <c r="L8501">
        <v>0.92576251426419898</v>
      </c>
      <c r="M8501">
        <v>0.16921543523905169</v>
      </c>
      <c r="N8501" s="44">
        <v>0.86216238038592097</v>
      </c>
      <c r="O8501" s="161">
        <f t="shared" si="1321"/>
        <v>5000000</v>
      </c>
      <c r="P8501" s="162">
        <f t="shared" si="1322"/>
        <v>201.67408761703538</v>
      </c>
      <c r="Q8501" s="162">
        <f t="shared" si="1323"/>
        <v>115.85459512957117</v>
      </c>
      <c r="R8501" s="163">
        <f t="shared" si="1324"/>
        <v>1</v>
      </c>
      <c r="S8501" s="161">
        <f t="shared" si="1325"/>
        <v>6000000</v>
      </c>
      <c r="T8501" s="162">
        <f t="shared" si="1326"/>
        <v>197.22469587234514</v>
      </c>
      <c r="U8501" s="162">
        <f t="shared" si="1327"/>
        <v>115.42729756478559</v>
      </c>
      <c r="V8501" s="163">
        <f t="shared" si="1328"/>
        <v>1</v>
      </c>
      <c r="W8501" s="164">
        <f t="shared" si="1329"/>
        <v>379097462.43732107</v>
      </c>
      <c r="X8501" s="164">
        <f t="shared" si="1330"/>
        <v>340784389.8453573</v>
      </c>
    </row>
    <row r="8502" spans="10:24" x14ac:dyDescent="0.25">
      <c r="J8502">
        <v>8499</v>
      </c>
      <c r="K8502" s="43">
        <v>3.3098597291382759E-2</v>
      </c>
      <c r="L8502">
        <v>0.62614498167204935</v>
      </c>
      <c r="M8502">
        <v>0.74869780276878506</v>
      </c>
      <c r="N8502" s="44">
        <v>0.27594432286473702</v>
      </c>
      <c r="O8502" s="161">
        <f t="shared" si="1321"/>
        <v>1000000</v>
      </c>
      <c r="P8502" s="162">
        <f t="shared" si="1322"/>
        <v>184.82490489591831</v>
      </c>
      <c r="Q8502" s="162">
        <f t="shared" si="1323"/>
        <v>148.40795104972204</v>
      </c>
      <c r="R8502" s="163">
        <f t="shared" si="1324"/>
        <v>1</v>
      </c>
      <c r="S8502" s="161">
        <f t="shared" si="1325"/>
        <v>1000000</v>
      </c>
      <c r="T8502" s="162">
        <f t="shared" si="1326"/>
        <v>191.60830163197278</v>
      </c>
      <c r="U8502" s="162">
        <f t="shared" si="1327"/>
        <v>131.70397552486102</v>
      </c>
      <c r="V8502" s="163">
        <f t="shared" si="1328"/>
        <v>1</v>
      </c>
      <c r="W8502" s="164">
        <f t="shared" si="1329"/>
        <v>-13583046.153803736</v>
      </c>
      <c r="X8502" s="164">
        <f t="shared" si="1330"/>
        <v>-90095673.892888248</v>
      </c>
    </row>
    <row r="8503" spans="10:24" x14ac:dyDescent="0.25">
      <c r="J8503">
        <v>8500</v>
      </c>
      <c r="K8503" s="43">
        <v>0.35770915044143525</v>
      </c>
      <c r="L8503">
        <v>0.5457408460506824</v>
      </c>
      <c r="M8503">
        <v>0.53685814412958244</v>
      </c>
      <c r="N8503" s="44">
        <v>0.61644273531452787</v>
      </c>
      <c r="O8503" s="161">
        <f t="shared" si="1321"/>
        <v>5000000</v>
      </c>
      <c r="P8503" s="162">
        <f t="shared" si="1322"/>
        <v>181.72361500625766</v>
      </c>
      <c r="Q8503" s="162">
        <f t="shared" si="1323"/>
        <v>136.85042995500467</v>
      </c>
      <c r="R8503" s="163">
        <f t="shared" si="1324"/>
        <v>1</v>
      </c>
      <c r="S8503" s="161">
        <f t="shared" si="1325"/>
        <v>6000000</v>
      </c>
      <c r="T8503" s="162">
        <f t="shared" si="1326"/>
        <v>190.57453833541922</v>
      </c>
      <c r="U8503" s="162">
        <f t="shared" si="1327"/>
        <v>125.92521497750234</v>
      </c>
      <c r="V8503" s="163">
        <f t="shared" si="1328"/>
        <v>1</v>
      </c>
      <c r="W8503" s="164">
        <f t="shared" si="1329"/>
        <v>174365925.25626495</v>
      </c>
      <c r="X8503" s="164">
        <f t="shared" si="1330"/>
        <v>237895940.14750129</v>
      </c>
    </row>
    <row r="8504" spans="10:24" x14ac:dyDescent="0.25">
      <c r="J8504">
        <v>8501</v>
      </c>
      <c r="K8504" s="43">
        <v>0.83884958381352659</v>
      </c>
      <c r="L8504">
        <v>0.43053881286907725</v>
      </c>
      <c r="M8504">
        <v>0.85072936648435393</v>
      </c>
      <c r="N8504" s="44">
        <v>0.80487629000228045</v>
      </c>
      <c r="O8504" s="161">
        <f t="shared" si="1321"/>
        <v>7000000</v>
      </c>
      <c r="P8504" s="162">
        <f t="shared" si="1322"/>
        <v>177.37496167060746</v>
      </c>
      <c r="Q8504" s="162">
        <f t="shared" si="1323"/>
        <v>155.79133346530244</v>
      </c>
      <c r="R8504" s="163">
        <f t="shared" si="1324"/>
        <v>1</v>
      </c>
      <c r="S8504" s="161">
        <f t="shared" si="1325"/>
        <v>7000000</v>
      </c>
      <c r="T8504" s="162">
        <f t="shared" si="1326"/>
        <v>189.12498722353581</v>
      </c>
      <c r="U8504" s="162">
        <f t="shared" si="1327"/>
        <v>135.39566673265122</v>
      </c>
      <c r="V8504" s="163">
        <f t="shared" si="1328"/>
        <v>1</v>
      </c>
      <c r="W8504" s="164">
        <f t="shared" si="1329"/>
        <v>101085397.43713513</v>
      </c>
      <c r="X8504" s="164">
        <f t="shared" si="1330"/>
        <v>226105243.43619215</v>
      </c>
    </row>
    <row r="8505" spans="10:24" x14ac:dyDescent="0.25">
      <c r="J8505">
        <v>8502</v>
      </c>
      <c r="K8505" s="43">
        <v>0.76793274243042797</v>
      </c>
      <c r="L8505">
        <v>0.47288028704658081</v>
      </c>
      <c r="M8505">
        <v>0.59035147121881748</v>
      </c>
      <c r="N8505" s="44">
        <v>0.58243585899564321</v>
      </c>
      <c r="O8505" s="161">
        <f t="shared" si="1321"/>
        <v>7000000</v>
      </c>
      <c r="P8505" s="162">
        <f t="shared" si="1322"/>
        <v>178.97952778458605</v>
      </c>
      <c r="Q8505" s="162">
        <f t="shared" si="1323"/>
        <v>139.5689836621552</v>
      </c>
      <c r="R8505" s="163">
        <f t="shared" si="1324"/>
        <v>1</v>
      </c>
      <c r="S8505" s="161">
        <f t="shared" si="1325"/>
        <v>7000000</v>
      </c>
      <c r="T8505" s="162">
        <f t="shared" si="1326"/>
        <v>189.65984259486203</v>
      </c>
      <c r="U8505" s="162">
        <f t="shared" si="1327"/>
        <v>127.2844918310776</v>
      </c>
      <c r="V8505" s="163">
        <f t="shared" si="1328"/>
        <v>1</v>
      </c>
      <c r="W8505" s="164">
        <f t="shared" si="1329"/>
        <v>225873808.85701597</v>
      </c>
      <c r="X8505" s="164">
        <f t="shared" si="1330"/>
        <v>286627455.34649098</v>
      </c>
    </row>
    <row r="8506" spans="10:24" x14ac:dyDescent="0.25">
      <c r="J8506">
        <v>8503</v>
      </c>
      <c r="K8506" s="43">
        <v>0.89913935319824734</v>
      </c>
      <c r="L8506">
        <v>0.28482049451385894</v>
      </c>
      <c r="M8506">
        <v>0.89950595385398124</v>
      </c>
      <c r="N8506" s="44">
        <v>0.56069181413286839</v>
      </c>
      <c r="O8506" s="161">
        <f t="shared" si="1321"/>
        <v>7000000</v>
      </c>
      <c r="P8506" s="162">
        <f t="shared" si="1322"/>
        <v>171.47129532258748</v>
      </c>
      <c r="Q8506" s="162">
        <f t="shared" si="1323"/>
        <v>160.57483046372371</v>
      </c>
      <c r="R8506" s="163">
        <f t="shared" si="1324"/>
        <v>1</v>
      </c>
      <c r="S8506" s="161">
        <f t="shared" si="1325"/>
        <v>7000000</v>
      </c>
      <c r="T8506" s="162">
        <f t="shared" si="1326"/>
        <v>187.15709844086248</v>
      </c>
      <c r="U8506" s="162">
        <f t="shared" si="1327"/>
        <v>137.78741523186184</v>
      </c>
      <c r="V8506" s="163">
        <f t="shared" si="1328"/>
        <v>1</v>
      </c>
      <c r="W8506" s="164">
        <f t="shared" si="1329"/>
        <v>26275254.012046367</v>
      </c>
      <c r="X8506" s="164">
        <f t="shared" si="1330"/>
        <v>195587782.46300447</v>
      </c>
    </row>
    <row r="8507" spans="10:24" x14ac:dyDescent="0.25">
      <c r="J8507">
        <v>8504</v>
      </c>
      <c r="K8507" s="43">
        <v>0.17184783721304142</v>
      </c>
      <c r="L8507">
        <v>0.24817147155555697</v>
      </c>
      <c r="M8507">
        <v>0.9823215069116249</v>
      </c>
      <c r="N8507" s="44">
        <v>0.54184349396263154</v>
      </c>
      <c r="O8507" s="161">
        <f t="shared" si="1321"/>
        <v>2000000</v>
      </c>
      <c r="P8507" s="162">
        <f t="shared" si="1322"/>
        <v>169.7961733553438</v>
      </c>
      <c r="Q8507" s="162">
        <f t="shared" si="1323"/>
        <v>177.08492175307225</v>
      </c>
      <c r="R8507" s="163">
        <f t="shared" si="1324"/>
        <v>1</v>
      </c>
      <c r="S8507" s="161">
        <f t="shared" si="1325"/>
        <v>5000000</v>
      </c>
      <c r="T8507" s="162">
        <f t="shared" si="1326"/>
        <v>186.59872445178127</v>
      </c>
      <c r="U8507" s="162">
        <f t="shared" si="1327"/>
        <v>146.04246087653613</v>
      </c>
      <c r="V8507" s="163">
        <f t="shared" si="1328"/>
        <v>1</v>
      </c>
      <c r="W8507" s="164">
        <f t="shared" si="1329"/>
        <v>-64577496.795456909</v>
      </c>
      <c r="X8507" s="164">
        <f t="shared" si="1330"/>
        <v>52781317.87622571</v>
      </c>
    </row>
    <row r="8508" spans="10:24" x14ac:dyDescent="0.25">
      <c r="J8508">
        <v>8505</v>
      </c>
      <c r="K8508" s="43">
        <v>0.85552288203567217</v>
      </c>
      <c r="L8508">
        <v>0.420780730584421</v>
      </c>
      <c r="M8508">
        <v>7.5240134935650183E-2</v>
      </c>
      <c r="N8508" s="44">
        <v>0.61597109321166166</v>
      </c>
      <c r="O8508" s="161">
        <f t="shared" si="1321"/>
        <v>7000000</v>
      </c>
      <c r="P8508" s="162">
        <f t="shared" si="1322"/>
        <v>177.00155122213039</v>
      </c>
      <c r="Q8508" s="162">
        <f t="shared" si="1323"/>
        <v>106.24325728300757</v>
      </c>
      <c r="R8508" s="163">
        <f t="shared" si="1324"/>
        <v>1</v>
      </c>
      <c r="S8508" s="161">
        <f t="shared" si="1325"/>
        <v>7000000</v>
      </c>
      <c r="T8508" s="162">
        <f t="shared" si="1326"/>
        <v>189.00051707404347</v>
      </c>
      <c r="U8508" s="162">
        <f t="shared" si="1327"/>
        <v>110.62162864150379</v>
      </c>
      <c r="V8508" s="163">
        <f t="shared" si="1328"/>
        <v>1</v>
      </c>
      <c r="W8508" s="164">
        <f t="shared" si="1329"/>
        <v>445308057.57385975</v>
      </c>
      <c r="X8508" s="164">
        <f t="shared" si="1330"/>
        <v>398652219.02777779</v>
      </c>
    </row>
    <row r="8509" spans="10:24" x14ac:dyDescent="0.25">
      <c r="J8509">
        <v>8506</v>
      </c>
      <c r="K8509" s="43">
        <v>0.94654532683097592</v>
      </c>
      <c r="L8509">
        <v>0.15193782404119416</v>
      </c>
      <c r="M8509">
        <v>0.6768170305053226</v>
      </c>
      <c r="N8509" s="44">
        <v>0.61324126064154949</v>
      </c>
      <c r="O8509" s="161">
        <f t="shared" si="1321"/>
        <v>7000000</v>
      </c>
      <c r="P8509" s="162">
        <f t="shared" si="1322"/>
        <v>164.57763435992726</v>
      </c>
      <c r="Q8509" s="162">
        <f t="shared" si="1323"/>
        <v>144.17633016458819</v>
      </c>
      <c r="R8509" s="163">
        <f t="shared" si="1324"/>
        <v>1</v>
      </c>
      <c r="S8509" s="161">
        <f t="shared" si="1325"/>
        <v>9000000</v>
      </c>
      <c r="T8509" s="162">
        <f t="shared" si="1326"/>
        <v>184.85921145330909</v>
      </c>
      <c r="U8509" s="162">
        <f t="shared" si="1327"/>
        <v>129.5881650822941</v>
      </c>
      <c r="V8509" s="163">
        <f t="shared" si="1328"/>
        <v>1</v>
      </c>
      <c r="W8509" s="164">
        <f t="shared" si="1329"/>
        <v>92809129.367373466</v>
      </c>
      <c r="X8509" s="164">
        <f t="shared" si="1330"/>
        <v>347439417.33913493</v>
      </c>
    </row>
    <row r="8510" spans="10:24" x14ac:dyDescent="0.25">
      <c r="J8510">
        <v>8507</v>
      </c>
      <c r="K8510" s="43">
        <v>0.12942942065108498</v>
      </c>
      <c r="L8510">
        <v>0.39727559522892875</v>
      </c>
      <c r="M8510">
        <v>0.46488333791292369</v>
      </c>
      <c r="N8510" s="44">
        <v>0.88695901190776749</v>
      </c>
      <c r="O8510" s="161">
        <f t="shared" si="1321"/>
        <v>2000000</v>
      </c>
      <c r="P8510" s="162">
        <f t="shared" si="1322"/>
        <v>176.0939211869061</v>
      </c>
      <c r="Q8510" s="162">
        <f t="shared" si="1323"/>
        <v>133.23723198711005</v>
      </c>
      <c r="R8510" s="163">
        <f t="shared" si="1324"/>
        <v>1</v>
      </c>
      <c r="S8510" s="161">
        <f t="shared" si="1325"/>
        <v>2000000</v>
      </c>
      <c r="T8510" s="162">
        <f t="shared" si="1326"/>
        <v>188.69797372896869</v>
      </c>
      <c r="U8510" s="162">
        <f t="shared" si="1327"/>
        <v>124.11861599355503</v>
      </c>
      <c r="V8510" s="163">
        <f t="shared" si="1328"/>
        <v>1</v>
      </c>
      <c r="W8510" s="164">
        <f t="shared" si="1329"/>
        <v>35713378.399592102</v>
      </c>
      <c r="X8510" s="164">
        <f t="shared" si="1330"/>
        <v>-20841284.529172674</v>
      </c>
    </row>
    <row r="8511" spans="10:24" x14ac:dyDescent="0.25">
      <c r="J8511">
        <v>8508</v>
      </c>
      <c r="K8511" s="43">
        <v>0.96477406361416729</v>
      </c>
      <c r="L8511">
        <v>0.23209839519492703</v>
      </c>
      <c r="M8511">
        <v>6.8197306120213907E-2</v>
      </c>
      <c r="N8511" s="44">
        <v>0.55535755249764596</v>
      </c>
      <c r="O8511" s="161">
        <f t="shared" si="1321"/>
        <v>9000000</v>
      </c>
      <c r="P8511" s="162">
        <f t="shared" si="1322"/>
        <v>169.02069357562337</v>
      </c>
      <c r="Q8511" s="162">
        <f t="shared" si="1323"/>
        <v>105.21295323328587</v>
      </c>
      <c r="R8511" s="163">
        <f t="shared" si="1324"/>
        <v>1</v>
      </c>
      <c r="S8511" s="161">
        <f t="shared" si="1325"/>
        <v>9000000</v>
      </c>
      <c r="T8511" s="162">
        <f t="shared" si="1326"/>
        <v>186.34023119187447</v>
      </c>
      <c r="U8511" s="162">
        <f t="shared" si="1327"/>
        <v>110.10647661664294</v>
      </c>
      <c r="V8511" s="163">
        <f t="shared" si="1328"/>
        <v>1</v>
      </c>
      <c r="W8511" s="164">
        <f t="shared" si="1329"/>
        <v>524269663.08103752</v>
      </c>
      <c r="X8511" s="164">
        <f t="shared" si="1330"/>
        <v>536103791.17708373</v>
      </c>
    </row>
    <row r="8512" spans="10:24" x14ac:dyDescent="0.25">
      <c r="J8512">
        <v>8509</v>
      </c>
      <c r="K8512" s="43">
        <v>0.87706651095380939</v>
      </c>
      <c r="L8512">
        <v>0.11424952752201156</v>
      </c>
      <c r="M8512">
        <v>0.7985737772214675</v>
      </c>
      <c r="N8512" s="44">
        <v>0.65647737844132592</v>
      </c>
      <c r="O8512" s="161">
        <f t="shared" si="1321"/>
        <v>7000000</v>
      </c>
      <c r="P8512" s="162">
        <f t="shared" si="1322"/>
        <v>161.93648638720924</v>
      </c>
      <c r="Q8512" s="162">
        <f t="shared" si="1323"/>
        <v>151.73075512018926</v>
      </c>
      <c r="R8512" s="163">
        <f t="shared" si="1324"/>
        <v>1</v>
      </c>
      <c r="S8512" s="161">
        <f t="shared" si="1325"/>
        <v>7000000</v>
      </c>
      <c r="T8512" s="162">
        <f t="shared" si="1326"/>
        <v>183.9788287957364</v>
      </c>
      <c r="U8512" s="162">
        <f t="shared" si="1327"/>
        <v>133.36537756009463</v>
      </c>
      <c r="V8512" s="163">
        <f t="shared" si="1328"/>
        <v>1</v>
      </c>
      <c r="W8512" s="164">
        <f t="shared" si="1329"/>
        <v>21440118.869139895</v>
      </c>
      <c r="X8512" s="164">
        <f t="shared" si="1330"/>
        <v>204294158.64949244</v>
      </c>
    </row>
    <row r="8513" spans="10:24" x14ac:dyDescent="0.25">
      <c r="J8513">
        <v>8510</v>
      </c>
      <c r="K8513" s="43">
        <v>0.77057701839845205</v>
      </c>
      <c r="L8513">
        <v>0.56437655654359331</v>
      </c>
      <c r="M8513">
        <v>0.5568611595861932</v>
      </c>
      <c r="N8513" s="44">
        <v>0.82353697597649167</v>
      </c>
      <c r="O8513" s="161">
        <f t="shared" si="1321"/>
        <v>7000000</v>
      </c>
      <c r="P8513" s="162">
        <f t="shared" si="1322"/>
        <v>182.43112321103268</v>
      </c>
      <c r="Q8513" s="162">
        <f t="shared" si="1323"/>
        <v>137.86031655820776</v>
      </c>
      <c r="R8513" s="163">
        <f t="shared" si="1324"/>
        <v>1</v>
      </c>
      <c r="S8513" s="161">
        <f t="shared" si="1325"/>
        <v>7000000</v>
      </c>
      <c r="T8513" s="162">
        <f t="shared" si="1326"/>
        <v>190.81037440367757</v>
      </c>
      <c r="U8513" s="162">
        <f t="shared" si="1327"/>
        <v>126.43015827910388</v>
      </c>
      <c r="V8513" s="163">
        <f t="shared" si="1328"/>
        <v>1</v>
      </c>
      <c r="W8513" s="164">
        <f t="shared" si="1329"/>
        <v>261995646.56977451</v>
      </c>
      <c r="X8513" s="164">
        <f t="shared" si="1330"/>
        <v>300661512.87201583</v>
      </c>
    </row>
    <row r="8514" spans="10:24" x14ac:dyDescent="0.25">
      <c r="J8514">
        <v>8511</v>
      </c>
      <c r="K8514" s="43">
        <v>0.96476207705743522</v>
      </c>
      <c r="L8514">
        <v>0.53426191239795784</v>
      </c>
      <c r="M8514">
        <v>0.94218720120402977</v>
      </c>
      <c r="N8514" s="44">
        <v>0.72974327567041253</v>
      </c>
      <c r="O8514" s="161">
        <f t="shared" si="1321"/>
        <v>9000000</v>
      </c>
      <c r="P8514" s="162">
        <f t="shared" si="1322"/>
        <v>181.28981587329932</v>
      </c>
      <c r="Q8514" s="162">
        <f t="shared" si="1323"/>
        <v>166.4680544001769</v>
      </c>
      <c r="R8514" s="163">
        <f t="shared" si="1324"/>
        <v>1</v>
      </c>
      <c r="S8514" s="161">
        <f t="shared" si="1325"/>
        <v>9000000</v>
      </c>
      <c r="T8514" s="162">
        <f t="shared" si="1326"/>
        <v>190.42993862443311</v>
      </c>
      <c r="U8514" s="162">
        <f t="shared" si="1327"/>
        <v>140.73402720008846</v>
      </c>
      <c r="V8514" s="163">
        <f t="shared" si="1328"/>
        <v>1</v>
      </c>
      <c r="W8514" s="164">
        <f t="shared" si="1329"/>
        <v>83395853.258101791</v>
      </c>
      <c r="X8514" s="164">
        <f t="shared" si="1330"/>
        <v>297263202.81910181</v>
      </c>
    </row>
    <row r="8515" spans="10:24" x14ac:dyDescent="0.25">
      <c r="J8515">
        <v>8512</v>
      </c>
      <c r="K8515" s="43">
        <v>0.21885252858740301</v>
      </c>
      <c r="L8515">
        <v>0.28867933637334509</v>
      </c>
      <c r="M8515">
        <v>0.86749982149075811</v>
      </c>
      <c r="N8515" s="44">
        <v>0.93261778713792931</v>
      </c>
      <c r="O8515" s="161">
        <f t="shared" si="1321"/>
        <v>2000000</v>
      </c>
      <c r="P8515" s="162">
        <f t="shared" si="1322"/>
        <v>171.64129480425248</v>
      </c>
      <c r="Q8515" s="162">
        <f t="shared" si="1323"/>
        <v>157.29300364251378</v>
      </c>
      <c r="R8515" s="163">
        <f t="shared" si="1324"/>
        <v>1</v>
      </c>
      <c r="S8515" s="161">
        <f t="shared" si="1325"/>
        <v>5000000</v>
      </c>
      <c r="T8515" s="162">
        <f t="shared" si="1326"/>
        <v>187.21376493475083</v>
      </c>
      <c r="U8515" s="162">
        <f t="shared" si="1327"/>
        <v>136.14650182125689</v>
      </c>
      <c r="V8515" s="163">
        <f t="shared" si="1328"/>
        <v>1</v>
      </c>
      <c r="W8515" s="164">
        <f t="shared" si="1329"/>
        <v>-21303417.676522598</v>
      </c>
      <c r="X8515" s="164">
        <f t="shared" si="1330"/>
        <v>105336315.56746969</v>
      </c>
    </row>
    <row r="8516" spans="10:24" x14ac:dyDescent="0.25">
      <c r="J8516">
        <v>8513</v>
      </c>
      <c r="K8516" s="43">
        <v>4.6064960146385392E-2</v>
      </c>
      <c r="L8516">
        <v>0.31078698368553104</v>
      </c>
      <c r="M8516">
        <v>0.55318932736799376</v>
      </c>
      <c r="N8516" s="44">
        <v>0.33825063342629458</v>
      </c>
      <c r="O8516" s="161">
        <f t="shared" si="1321"/>
        <v>1000000</v>
      </c>
      <c r="P8516" s="162">
        <f t="shared" si="1322"/>
        <v>172.59568713067162</v>
      </c>
      <c r="Q8516" s="162">
        <f t="shared" si="1323"/>
        <v>137.67446687606684</v>
      </c>
      <c r="R8516" s="163">
        <f t="shared" si="1324"/>
        <v>1</v>
      </c>
      <c r="S8516" s="161">
        <f t="shared" si="1325"/>
        <v>1000000</v>
      </c>
      <c r="T8516" s="162">
        <f t="shared" si="1326"/>
        <v>187.53189571022386</v>
      </c>
      <c r="U8516" s="162">
        <f t="shared" si="1327"/>
        <v>126.33723343803342</v>
      </c>
      <c r="V8516" s="163">
        <f t="shared" si="1328"/>
        <v>1</v>
      </c>
      <c r="W8516" s="164">
        <f t="shared" si="1329"/>
        <v>-15078779.745395221</v>
      </c>
      <c r="X8516" s="164">
        <f t="shared" si="1330"/>
        <v>-88805337.727809548</v>
      </c>
    </row>
    <row r="8517" spans="10:24" x14ac:dyDescent="0.25">
      <c r="J8517">
        <v>8514</v>
      </c>
      <c r="K8517" s="43">
        <v>0.30900836565395229</v>
      </c>
      <c r="L8517">
        <v>0.57423162569148944</v>
      </c>
      <c r="M8517">
        <v>0.1193456899874068</v>
      </c>
      <c r="N8517" s="44">
        <v>0.36738947363637864</v>
      </c>
      <c r="O8517" s="161">
        <f t="shared" ref="O8517:O8580" si="1331">VLOOKUP(K8517,$E$5:$H$10,4)</f>
        <v>5000000</v>
      </c>
      <c r="P8517" s="162">
        <f t="shared" ref="P8517:P8580" si="1332">_xlfn.NORM.INV(L8517,$E$12,$E$13)</f>
        <v>182.80737010402382</v>
      </c>
      <c r="Q8517" s="162">
        <f t="shared" ref="Q8517:Q8580" si="1333">_xlfn.NORM.INV(M8517,$E$15,$E$16)</f>
        <v>111.43472025035176</v>
      </c>
      <c r="R8517" s="163">
        <f t="shared" ref="R8517:R8580" si="1334">VLOOKUP(N8517,$E$19:$H$21,4)</f>
        <v>1</v>
      </c>
      <c r="S8517" s="161">
        <f t="shared" ref="S8517:S8580" si="1335">VLOOKUP(K8517,$G$5:$H$10,2)</f>
        <v>6000000</v>
      </c>
      <c r="T8517" s="162">
        <f t="shared" ref="T8517:T8580" si="1336">_xlfn.NORM.INV(L8517,$G$12,$G$13)</f>
        <v>190.9357900346746</v>
      </c>
      <c r="U8517" s="162">
        <f t="shared" ref="U8517:U8580" si="1337">_xlfn.NORM.INV(M8517,$G$15,$G$16)</f>
        <v>113.21736012517589</v>
      </c>
      <c r="V8517" s="163">
        <f t="shared" ref="V8517:V8580" si="1338">VLOOKUP(N8517,$G$19:$H$21,2)</f>
        <v>1</v>
      </c>
      <c r="W8517" s="164">
        <f t="shared" ref="W8517:W8580" si="1339">O8517*(P8517-Q8517)*R8517-$D$23-$D$24</f>
        <v>306863249.26836032</v>
      </c>
      <c r="X8517" s="164">
        <f t="shared" ref="X8517:X8580" si="1340">S8517*(T8517-U8517)*V8517-$F$23-$F$24</f>
        <v>316310579.45699227</v>
      </c>
    </row>
    <row r="8518" spans="10:24" x14ac:dyDescent="0.25">
      <c r="J8518">
        <v>8515</v>
      </c>
      <c r="K8518" s="43">
        <v>0.64878620666344922</v>
      </c>
      <c r="L8518">
        <v>0.37722881355511173</v>
      </c>
      <c r="M8518">
        <v>0.77351941094652832</v>
      </c>
      <c r="N8518" s="44">
        <v>0.28360464291116483</v>
      </c>
      <c r="O8518" s="161">
        <f t="shared" si="1331"/>
        <v>6000000</v>
      </c>
      <c r="P8518" s="162">
        <f t="shared" si="1332"/>
        <v>175.30849378641491</v>
      </c>
      <c r="Q8518" s="162">
        <f t="shared" si="1333"/>
        <v>150.00974904762538</v>
      </c>
      <c r="R8518" s="163">
        <f t="shared" si="1334"/>
        <v>1</v>
      </c>
      <c r="S8518" s="161">
        <f t="shared" si="1335"/>
        <v>7000000</v>
      </c>
      <c r="T8518" s="162">
        <f t="shared" si="1336"/>
        <v>188.43616459547164</v>
      </c>
      <c r="U8518" s="162">
        <f t="shared" si="1337"/>
        <v>132.5048745238127</v>
      </c>
      <c r="V8518" s="163">
        <f t="shared" si="1338"/>
        <v>1</v>
      </c>
      <c r="W8518" s="164">
        <f t="shared" si="1339"/>
        <v>101792468.43273723</v>
      </c>
      <c r="X8518" s="164">
        <f t="shared" si="1340"/>
        <v>241519030.50161254</v>
      </c>
    </row>
    <row r="8519" spans="10:24" x14ac:dyDescent="0.25">
      <c r="J8519">
        <v>8516</v>
      </c>
      <c r="K8519" s="43">
        <v>0.43042867018849629</v>
      </c>
      <c r="L8519">
        <v>0.87863839840252356</v>
      </c>
      <c r="M8519">
        <v>0.28742964139265925</v>
      </c>
      <c r="N8519" s="44">
        <v>0.33785376921473287</v>
      </c>
      <c r="O8519" s="161">
        <f t="shared" si="1331"/>
        <v>5000000</v>
      </c>
      <c r="P8519" s="162">
        <f t="shared" si="1332"/>
        <v>197.52310776710144</v>
      </c>
      <c r="Q8519" s="162">
        <f t="shared" si="1333"/>
        <v>123.78181144736578</v>
      </c>
      <c r="R8519" s="163">
        <f t="shared" si="1334"/>
        <v>1</v>
      </c>
      <c r="S8519" s="161">
        <f t="shared" si="1335"/>
        <v>6000000</v>
      </c>
      <c r="T8519" s="162">
        <f t="shared" si="1336"/>
        <v>195.84103592236715</v>
      </c>
      <c r="U8519" s="162">
        <f t="shared" si="1337"/>
        <v>119.39090572368289</v>
      </c>
      <c r="V8519" s="163">
        <f t="shared" si="1338"/>
        <v>1</v>
      </c>
      <c r="W8519" s="164">
        <f t="shared" si="1339"/>
        <v>318706481.59867829</v>
      </c>
      <c r="X8519" s="164">
        <f t="shared" si="1340"/>
        <v>308700781.19210559</v>
      </c>
    </row>
    <row r="8520" spans="10:24" x14ac:dyDescent="0.25">
      <c r="J8520">
        <v>8517</v>
      </c>
      <c r="K8520" s="43">
        <v>4.8711233632533824E-2</v>
      </c>
      <c r="L8520">
        <v>6.4089639723790892E-2</v>
      </c>
      <c r="M8520">
        <v>0.95245097672846435</v>
      </c>
      <c r="N8520" s="44">
        <v>0.97167232534738412</v>
      </c>
      <c r="O8520" s="161">
        <f t="shared" si="1331"/>
        <v>1000000</v>
      </c>
      <c r="P8520" s="162">
        <f t="shared" si="1332"/>
        <v>157.18018359977771</v>
      </c>
      <c r="Q8520" s="162">
        <f t="shared" si="1333"/>
        <v>168.38195122552099</v>
      </c>
      <c r="R8520" s="163">
        <f t="shared" si="1334"/>
        <v>1</v>
      </c>
      <c r="S8520" s="161">
        <f t="shared" si="1335"/>
        <v>1000000</v>
      </c>
      <c r="T8520" s="162">
        <f t="shared" si="1336"/>
        <v>182.39339453325923</v>
      </c>
      <c r="U8520" s="162">
        <f t="shared" si="1337"/>
        <v>141.6909756127605</v>
      </c>
      <c r="V8520" s="163">
        <f t="shared" si="1338"/>
        <v>1</v>
      </c>
      <c r="W8520" s="164">
        <f t="shared" si="1339"/>
        <v>-61201767.625743285</v>
      </c>
      <c r="X8520" s="164">
        <f t="shared" si="1340"/>
        <v>-109297581.07950127</v>
      </c>
    </row>
    <row r="8521" spans="10:24" x14ac:dyDescent="0.25">
      <c r="J8521">
        <v>8518</v>
      </c>
      <c r="K8521" s="43">
        <v>0.96239683245755492</v>
      </c>
      <c r="L8521">
        <v>0.18473146204424107</v>
      </c>
      <c r="M8521">
        <v>0.92706900413858062</v>
      </c>
      <c r="N8521" s="44">
        <v>0.17451167540671741</v>
      </c>
      <c r="O8521" s="161">
        <f t="shared" si="1331"/>
        <v>9000000</v>
      </c>
      <c r="P8521" s="162">
        <f t="shared" si="1332"/>
        <v>166.53780234076174</v>
      </c>
      <c r="Q8521" s="162">
        <f t="shared" si="1333"/>
        <v>164.08608362662551</v>
      </c>
      <c r="R8521" s="163">
        <f t="shared" si="1334"/>
        <v>1</v>
      </c>
      <c r="S8521" s="161">
        <f t="shared" si="1335"/>
        <v>9000000</v>
      </c>
      <c r="T8521" s="162">
        <f t="shared" si="1336"/>
        <v>185.5126007802539</v>
      </c>
      <c r="U8521" s="162">
        <f t="shared" si="1337"/>
        <v>139.54304181331275</v>
      </c>
      <c r="V8521" s="163">
        <f t="shared" si="1338"/>
        <v>0.9</v>
      </c>
      <c r="W8521" s="164">
        <f t="shared" si="1339"/>
        <v>-27934531.572773892</v>
      </c>
      <c r="X8521" s="164">
        <f t="shared" si="1340"/>
        <v>222353427.63222331</v>
      </c>
    </row>
    <row r="8522" spans="10:24" x14ac:dyDescent="0.25">
      <c r="J8522">
        <v>8519</v>
      </c>
      <c r="K8522" s="43">
        <v>0.31430795051659288</v>
      </c>
      <c r="L8522">
        <v>0.2864367451382448</v>
      </c>
      <c r="M8522">
        <v>0.61805199605738037</v>
      </c>
      <c r="N8522" s="44">
        <v>0.70372789909840916</v>
      </c>
      <c r="O8522" s="161">
        <f t="shared" si="1331"/>
        <v>5000000</v>
      </c>
      <c r="P8522" s="162">
        <f t="shared" si="1332"/>
        <v>171.54263060360762</v>
      </c>
      <c r="Q8522" s="162">
        <f t="shared" si="1333"/>
        <v>141.00737210988399</v>
      </c>
      <c r="R8522" s="163">
        <f t="shared" si="1334"/>
        <v>1</v>
      </c>
      <c r="S8522" s="161">
        <f t="shared" si="1335"/>
        <v>6000000</v>
      </c>
      <c r="T8522" s="162">
        <f t="shared" si="1336"/>
        <v>187.18087686786922</v>
      </c>
      <c r="U8522" s="162">
        <f t="shared" si="1337"/>
        <v>128.00368605494199</v>
      </c>
      <c r="V8522" s="163">
        <f t="shared" si="1338"/>
        <v>1</v>
      </c>
      <c r="W8522" s="164">
        <f t="shared" si="1339"/>
        <v>102676292.46861815</v>
      </c>
      <c r="X8522" s="164">
        <f t="shared" si="1340"/>
        <v>205063144.87756336</v>
      </c>
    </row>
    <row r="8523" spans="10:24" x14ac:dyDescent="0.25">
      <c r="J8523">
        <v>8520</v>
      </c>
      <c r="K8523" s="43">
        <v>0.1540500865832034</v>
      </c>
      <c r="L8523">
        <v>0.90224803794423825</v>
      </c>
      <c r="M8523">
        <v>0.57192793367731509</v>
      </c>
      <c r="N8523" s="44">
        <v>0.87289517611518319</v>
      </c>
      <c r="O8523" s="161">
        <f t="shared" si="1331"/>
        <v>2000000</v>
      </c>
      <c r="P8523" s="162">
        <f t="shared" si="1332"/>
        <v>199.41701528664964</v>
      </c>
      <c r="Q8523" s="162">
        <f t="shared" si="1333"/>
        <v>138.62569354241282</v>
      </c>
      <c r="R8523" s="163">
        <f t="shared" si="1334"/>
        <v>1</v>
      </c>
      <c r="S8523" s="161">
        <f t="shared" si="1335"/>
        <v>5000000</v>
      </c>
      <c r="T8523" s="162">
        <f t="shared" si="1336"/>
        <v>196.47233842888321</v>
      </c>
      <c r="U8523" s="162">
        <f t="shared" si="1337"/>
        <v>126.81284677120641</v>
      </c>
      <c r="V8523" s="163">
        <f t="shared" si="1338"/>
        <v>1</v>
      </c>
      <c r="W8523" s="164">
        <f t="shared" si="1339"/>
        <v>71582643.488473654</v>
      </c>
      <c r="X8523" s="164">
        <f t="shared" si="1340"/>
        <v>198297458.28838396</v>
      </c>
    </row>
    <row r="8524" spans="10:24" x14ac:dyDescent="0.25">
      <c r="J8524">
        <v>8521</v>
      </c>
      <c r="K8524" s="43">
        <v>0.80892153770882114</v>
      </c>
      <c r="L8524">
        <v>0.26918993623789911</v>
      </c>
      <c r="M8524">
        <v>0.16467434111513191</v>
      </c>
      <c r="N8524" s="44">
        <v>0.76064806591086542</v>
      </c>
      <c r="O8524" s="161">
        <f t="shared" si="1331"/>
        <v>7000000</v>
      </c>
      <c r="P8524" s="162">
        <f t="shared" si="1332"/>
        <v>170.77102828915972</v>
      </c>
      <c r="Q8524" s="162">
        <f t="shared" si="1333"/>
        <v>115.49146750939951</v>
      </c>
      <c r="R8524" s="163">
        <f t="shared" si="1334"/>
        <v>1</v>
      </c>
      <c r="S8524" s="161">
        <f t="shared" si="1335"/>
        <v>7000000</v>
      </c>
      <c r="T8524" s="162">
        <f t="shared" si="1336"/>
        <v>186.92367609638657</v>
      </c>
      <c r="U8524" s="162">
        <f t="shared" si="1337"/>
        <v>115.24573375469976</v>
      </c>
      <c r="V8524" s="163">
        <f t="shared" si="1338"/>
        <v>1</v>
      </c>
      <c r="W8524" s="164">
        <f t="shared" si="1339"/>
        <v>336956925.45832139</v>
      </c>
      <c r="X8524" s="164">
        <f t="shared" si="1340"/>
        <v>351745596.39180773</v>
      </c>
    </row>
    <row r="8525" spans="10:24" x14ac:dyDescent="0.25">
      <c r="J8525">
        <v>8522</v>
      </c>
      <c r="K8525" s="43">
        <v>0.87028908853384612</v>
      </c>
      <c r="L8525">
        <v>0.73806959372262759</v>
      </c>
      <c r="M8525">
        <v>0.84097230664122335</v>
      </c>
      <c r="N8525" s="44">
        <v>0.12141552575961034</v>
      </c>
      <c r="O8525" s="161">
        <f t="shared" si="1331"/>
        <v>7000000</v>
      </c>
      <c r="P8525" s="162">
        <f t="shared" si="1332"/>
        <v>189.56108098447558</v>
      </c>
      <c r="Q8525" s="162">
        <f t="shared" si="1333"/>
        <v>154.96923981274276</v>
      </c>
      <c r="R8525" s="163">
        <f t="shared" si="1334"/>
        <v>1</v>
      </c>
      <c r="S8525" s="161">
        <f t="shared" si="1335"/>
        <v>7000000</v>
      </c>
      <c r="T8525" s="162">
        <f t="shared" si="1336"/>
        <v>193.1870269948252</v>
      </c>
      <c r="U8525" s="162">
        <f t="shared" si="1337"/>
        <v>134.98461990637136</v>
      </c>
      <c r="V8525" s="163">
        <f t="shared" si="1338"/>
        <v>0.9</v>
      </c>
      <c r="W8525" s="164">
        <f t="shared" si="1339"/>
        <v>192142888.20212978</v>
      </c>
      <c r="X8525" s="164">
        <f t="shared" si="1340"/>
        <v>216675164.65725917</v>
      </c>
    </row>
    <row r="8526" spans="10:24" x14ac:dyDescent="0.25">
      <c r="J8526">
        <v>8523</v>
      </c>
      <c r="K8526" s="43">
        <v>0.65170845701055924</v>
      </c>
      <c r="L8526">
        <v>0.66124670282997133</v>
      </c>
      <c r="M8526">
        <v>0.63734108695156066</v>
      </c>
      <c r="N8526" s="44">
        <v>0.88699613989537052</v>
      </c>
      <c r="O8526" s="161">
        <f t="shared" si="1331"/>
        <v>6000000</v>
      </c>
      <c r="P8526" s="162">
        <f t="shared" si="1332"/>
        <v>186.23802004586781</v>
      </c>
      <c r="Q8526" s="162">
        <f t="shared" si="1333"/>
        <v>142.02721229131706</v>
      </c>
      <c r="R8526" s="163">
        <f t="shared" si="1334"/>
        <v>1</v>
      </c>
      <c r="S8526" s="161">
        <f t="shared" si="1335"/>
        <v>7000000</v>
      </c>
      <c r="T8526" s="162">
        <f t="shared" si="1336"/>
        <v>192.07934001528926</v>
      </c>
      <c r="U8526" s="162">
        <f t="shared" si="1337"/>
        <v>128.51360614565854</v>
      </c>
      <c r="V8526" s="163">
        <f t="shared" si="1338"/>
        <v>1</v>
      </c>
      <c r="W8526" s="164">
        <f t="shared" si="1339"/>
        <v>215264846.52730453</v>
      </c>
      <c r="X8526" s="164">
        <f t="shared" si="1340"/>
        <v>294960137.08741504</v>
      </c>
    </row>
    <row r="8527" spans="10:24" x14ac:dyDescent="0.25">
      <c r="J8527">
        <v>8524</v>
      </c>
      <c r="K8527" s="43">
        <v>3.9344768311571188E-2</v>
      </c>
      <c r="L8527">
        <v>0.19265561117710095</v>
      </c>
      <c r="M8527">
        <v>0.8051211374962528</v>
      </c>
      <c r="N8527" s="44">
        <v>0.73488630720811765</v>
      </c>
      <c r="O8527" s="161">
        <f t="shared" si="1331"/>
        <v>1000000</v>
      </c>
      <c r="P8527" s="162">
        <f t="shared" si="1332"/>
        <v>166.97772260400032</v>
      </c>
      <c r="Q8527" s="162">
        <f t="shared" si="1333"/>
        <v>152.20113629128562</v>
      </c>
      <c r="R8527" s="163">
        <f t="shared" si="1334"/>
        <v>1</v>
      </c>
      <c r="S8527" s="161">
        <f t="shared" si="1335"/>
        <v>1000000</v>
      </c>
      <c r="T8527" s="162">
        <f t="shared" si="1336"/>
        <v>185.6592408680001</v>
      </c>
      <c r="U8527" s="162">
        <f t="shared" si="1337"/>
        <v>133.6005681456428</v>
      </c>
      <c r="V8527" s="163">
        <f t="shared" si="1338"/>
        <v>1</v>
      </c>
      <c r="W8527" s="164">
        <f t="shared" si="1339"/>
        <v>-35223413.687285304</v>
      </c>
      <c r="X8527" s="164">
        <f t="shared" si="1340"/>
        <v>-97941327.277642697</v>
      </c>
    </row>
    <row r="8528" spans="10:24" x14ac:dyDescent="0.25">
      <c r="J8528">
        <v>8525</v>
      </c>
      <c r="K8528" s="43">
        <v>0.59987043484340652</v>
      </c>
      <c r="L8528">
        <v>0.62730830008364036</v>
      </c>
      <c r="M8528">
        <v>9.6011324730768233E-2</v>
      </c>
      <c r="N8528" s="44">
        <v>0.29524373913947721</v>
      </c>
      <c r="O8528" s="161">
        <f t="shared" si="1331"/>
        <v>6000000</v>
      </c>
      <c r="P8528" s="162">
        <f t="shared" si="1332"/>
        <v>184.87099018069995</v>
      </c>
      <c r="Q8528" s="162">
        <f t="shared" si="1333"/>
        <v>108.9076220082944</v>
      </c>
      <c r="R8528" s="163">
        <f t="shared" si="1334"/>
        <v>1</v>
      </c>
      <c r="S8528" s="161">
        <f t="shared" si="1335"/>
        <v>6000000</v>
      </c>
      <c r="T8528" s="162">
        <f t="shared" si="1336"/>
        <v>191.62366339356663</v>
      </c>
      <c r="U8528" s="162">
        <f t="shared" si="1337"/>
        <v>111.9538110041472</v>
      </c>
      <c r="V8528" s="163">
        <f t="shared" si="1338"/>
        <v>1</v>
      </c>
      <c r="W8528" s="164">
        <f t="shared" si="1339"/>
        <v>405780209.03443331</v>
      </c>
      <c r="X8528" s="164">
        <f t="shared" si="1340"/>
        <v>328019114.33651662</v>
      </c>
    </row>
    <row r="8529" spans="10:24" x14ac:dyDescent="0.25">
      <c r="J8529">
        <v>8526</v>
      </c>
      <c r="K8529" s="43">
        <v>0.29381064361584952</v>
      </c>
      <c r="L8529">
        <v>0.91482951954476588</v>
      </c>
      <c r="M8529">
        <v>0.11983391147852707</v>
      </c>
      <c r="N8529" s="44">
        <v>0.6820705085919575</v>
      </c>
      <c r="O8529" s="161">
        <f t="shared" si="1331"/>
        <v>2000000</v>
      </c>
      <c r="P8529" s="162">
        <f t="shared" si="1332"/>
        <v>200.56663590913371</v>
      </c>
      <c r="Q8529" s="162">
        <f t="shared" si="1333"/>
        <v>111.48365056077418</v>
      </c>
      <c r="R8529" s="163">
        <f t="shared" si="1334"/>
        <v>1</v>
      </c>
      <c r="S8529" s="161">
        <f t="shared" si="1335"/>
        <v>5000000</v>
      </c>
      <c r="T8529" s="162">
        <f t="shared" si="1336"/>
        <v>196.85554530304458</v>
      </c>
      <c r="U8529" s="162">
        <f t="shared" si="1337"/>
        <v>113.24182528038709</v>
      </c>
      <c r="V8529" s="163">
        <f t="shared" si="1338"/>
        <v>1</v>
      </c>
      <c r="W8529" s="164">
        <f t="shared" si="1339"/>
        <v>128165970.69671905</v>
      </c>
      <c r="X8529" s="164">
        <f t="shared" si="1340"/>
        <v>268068600.11328745</v>
      </c>
    </row>
    <row r="8530" spans="10:24" x14ac:dyDescent="0.25">
      <c r="J8530">
        <v>8527</v>
      </c>
      <c r="K8530" s="43">
        <v>0.98252353951447524</v>
      </c>
      <c r="L8530">
        <v>0.23259938079125364</v>
      </c>
      <c r="M8530">
        <v>0.17454800945644489</v>
      </c>
      <c r="N8530" s="44">
        <v>0.37514811679177262</v>
      </c>
      <c r="O8530" s="161">
        <f t="shared" si="1331"/>
        <v>9000000</v>
      </c>
      <c r="P8530" s="162">
        <f t="shared" si="1332"/>
        <v>169.04530200253512</v>
      </c>
      <c r="Q8530" s="162">
        <f t="shared" si="1333"/>
        <v>116.27311682257093</v>
      </c>
      <c r="R8530" s="163">
        <f t="shared" si="1334"/>
        <v>1</v>
      </c>
      <c r="S8530" s="161">
        <f t="shared" si="1335"/>
        <v>9000000</v>
      </c>
      <c r="T8530" s="162">
        <f t="shared" si="1336"/>
        <v>186.34843400084503</v>
      </c>
      <c r="U8530" s="162">
        <f t="shared" si="1337"/>
        <v>115.63655841128546</v>
      </c>
      <c r="V8530" s="163">
        <f t="shared" si="1338"/>
        <v>1</v>
      </c>
      <c r="W8530" s="164">
        <f t="shared" si="1339"/>
        <v>424949666.61967778</v>
      </c>
      <c r="X8530" s="164">
        <f t="shared" si="1340"/>
        <v>486406880.30603611</v>
      </c>
    </row>
    <row r="8531" spans="10:24" x14ac:dyDescent="0.25">
      <c r="J8531">
        <v>8528</v>
      </c>
      <c r="K8531" s="43">
        <v>0.86524281253192736</v>
      </c>
      <c r="L8531">
        <v>9.5934599927805397E-2</v>
      </c>
      <c r="M8531">
        <v>0.9832502525719311</v>
      </c>
      <c r="N8531" s="44">
        <v>0.64886363751194931</v>
      </c>
      <c r="O8531" s="161">
        <f t="shared" si="1331"/>
        <v>7000000</v>
      </c>
      <c r="P8531" s="162">
        <f t="shared" si="1332"/>
        <v>160.42395823147177</v>
      </c>
      <c r="Q8531" s="162">
        <f t="shared" si="1333"/>
        <v>177.52090430993087</v>
      </c>
      <c r="R8531" s="163">
        <f t="shared" si="1334"/>
        <v>1</v>
      </c>
      <c r="S8531" s="161">
        <f t="shared" si="1335"/>
        <v>7000000</v>
      </c>
      <c r="T8531" s="162">
        <f t="shared" si="1336"/>
        <v>183.47465274382392</v>
      </c>
      <c r="U8531" s="162">
        <f t="shared" si="1337"/>
        <v>146.26045215496544</v>
      </c>
      <c r="V8531" s="163">
        <f t="shared" si="1338"/>
        <v>1</v>
      </c>
      <c r="W8531" s="164">
        <f t="shared" si="1339"/>
        <v>-169678622.54921368</v>
      </c>
      <c r="X8531" s="164">
        <f t="shared" si="1340"/>
        <v>110499404.12200943</v>
      </c>
    </row>
    <row r="8532" spans="10:24" x14ac:dyDescent="0.25">
      <c r="J8532">
        <v>8529</v>
      </c>
      <c r="K8532" s="43">
        <v>0.46694613516681771</v>
      </c>
      <c r="L8532">
        <v>0.37513172300190278</v>
      </c>
      <c r="M8532">
        <v>0.59575708281582473</v>
      </c>
      <c r="N8532" s="44">
        <v>0.58236755474158364</v>
      </c>
      <c r="O8532" s="161">
        <f t="shared" si="1331"/>
        <v>5000000</v>
      </c>
      <c r="P8532" s="162">
        <f t="shared" si="1332"/>
        <v>175.22561987944513</v>
      </c>
      <c r="Q8532" s="162">
        <f t="shared" si="1333"/>
        <v>139.84759730859631</v>
      </c>
      <c r="R8532" s="163">
        <f t="shared" si="1334"/>
        <v>1</v>
      </c>
      <c r="S8532" s="161">
        <f t="shared" si="1335"/>
        <v>6000000</v>
      </c>
      <c r="T8532" s="162">
        <f t="shared" si="1336"/>
        <v>188.40853995981504</v>
      </c>
      <c r="U8532" s="162">
        <f t="shared" si="1337"/>
        <v>127.42379865429815</v>
      </c>
      <c r="V8532" s="163">
        <f t="shared" si="1338"/>
        <v>1</v>
      </c>
      <c r="W8532" s="164">
        <f t="shared" si="1339"/>
        <v>126890112.85424414</v>
      </c>
      <c r="X8532" s="164">
        <f t="shared" si="1340"/>
        <v>215908447.83310133</v>
      </c>
    </row>
    <row r="8533" spans="10:24" x14ac:dyDescent="0.25">
      <c r="J8533">
        <v>8530</v>
      </c>
      <c r="K8533" s="43">
        <v>0.33677159628461895</v>
      </c>
      <c r="L8533">
        <v>0.33460987132088282</v>
      </c>
      <c r="M8533">
        <v>0.11462620537038581</v>
      </c>
      <c r="N8533" s="44">
        <v>0.12025228248433995</v>
      </c>
      <c r="O8533" s="161">
        <f t="shared" si="1331"/>
        <v>5000000</v>
      </c>
      <c r="P8533" s="162">
        <f t="shared" si="1332"/>
        <v>173.59171333102117</v>
      </c>
      <c r="Q8533" s="162">
        <f t="shared" si="1333"/>
        <v>110.95426303928043</v>
      </c>
      <c r="R8533" s="163">
        <f t="shared" si="1334"/>
        <v>1</v>
      </c>
      <c r="S8533" s="161">
        <f t="shared" si="1335"/>
        <v>6000000</v>
      </c>
      <c r="T8533" s="162">
        <f t="shared" si="1336"/>
        <v>187.86390444367373</v>
      </c>
      <c r="U8533" s="162">
        <f t="shared" si="1337"/>
        <v>112.97713151964021</v>
      </c>
      <c r="V8533" s="163">
        <f t="shared" si="1338"/>
        <v>0.9</v>
      </c>
      <c r="W8533" s="164">
        <f t="shared" si="1339"/>
        <v>263187251.4587037</v>
      </c>
      <c r="X8533" s="164">
        <f t="shared" si="1340"/>
        <v>254388573.78978103</v>
      </c>
    </row>
    <row r="8534" spans="10:24" x14ac:dyDescent="0.25">
      <c r="J8534">
        <v>8531</v>
      </c>
      <c r="K8534" s="43">
        <v>0.70704038575387884</v>
      </c>
      <c r="L8534">
        <v>0.38476847227224753</v>
      </c>
      <c r="M8534">
        <v>0.77903077397506115</v>
      </c>
      <c r="N8534" s="44">
        <v>0.66056622392660735</v>
      </c>
      <c r="O8534" s="161">
        <f t="shared" si="1331"/>
        <v>6000000</v>
      </c>
      <c r="P8534" s="162">
        <f t="shared" si="1332"/>
        <v>175.60529029781043</v>
      </c>
      <c r="Q8534" s="162">
        <f t="shared" si="1333"/>
        <v>150.37847922209011</v>
      </c>
      <c r="R8534" s="163">
        <f t="shared" si="1334"/>
        <v>1</v>
      </c>
      <c r="S8534" s="161">
        <f t="shared" si="1335"/>
        <v>7000000</v>
      </c>
      <c r="T8534" s="162">
        <f t="shared" si="1336"/>
        <v>188.5350967659368</v>
      </c>
      <c r="U8534" s="162">
        <f t="shared" si="1337"/>
        <v>132.68923961104505</v>
      </c>
      <c r="V8534" s="163">
        <f t="shared" si="1338"/>
        <v>1</v>
      </c>
      <c r="W8534" s="164">
        <f t="shared" si="1339"/>
        <v>101360866.45432192</v>
      </c>
      <c r="X8534" s="164">
        <f t="shared" si="1340"/>
        <v>240921000.08424222</v>
      </c>
    </row>
    <row r="8535" spans="10:24" x14ac:dyDescent="0.25">
      <c r="J8535">
        <v>8532</v>
      </c>
      <c r="K8535" s="43">
        <v>0.60588582050077322</v>
      </c>
      <c r="L8535">
        <v>0.64269767116742915</v>
      </c>
      <c r="M8535">
        <v>0.94009427994598493</v>
      </c>
      <c r="N8535" s="44">
        <v>0.110554778614806</v>
      </c>
      <c r="O8535" s="161">
        <f t="shared" si="1331"/>
        <v>6000000</v>
      </c>
      <c r="P8535" s="162">
        <f t="shared" si="1332"/>
        <v>185.4851842024654</v>
      </c>
      <c r="Q8535" s="162">
        <f t="shared" si="1333"/>
        <v>166.11131065322283</v>
      </c>
      <c r="R8535" s="163">
        <f t="shared" si="1334"/>
        <v>1</v>
      </c>
      <c r="S8535" s="161">
        <f t="shared" si="1335"/>
        <v>7000000</v>
      </c>
      <c r="T8535" s="162">
        <f t="shared" si="1336"/>
        <v>191.82839473415513</v>
      </c>
      <c r="U8535" s="162">
        <f t="shared" si="1337"/>
        <v>140.55565532661143</v>
      </c>
      <c r="V8535" s="163">
        <f t="shared" si="1338"/>
        <v>0.9</v>
      </c>
      <c r="W8535" s="164">
        <f t="shared" si="1339"/>
        <v>66243241.295455441</v>
      </c>
      <c r="X8535" s="164">
        <f t="shared" si="1340"/>
        <v>173018258.26752526</v>
      </c>
    </row>
    <row r="8536" spans="10:24" x14ac:dyDescent="0.25">
      <c r="J8536">
        <v>8533</v>
      </c>
      <c r="K8536" s="43">
        <v>0.3057073268309487</v>
      </c>
      <c r="L8536">
        <v>0.1987895452132542</v>
      </c>
      <c r="M8536">
        <v>9.4845089012885575E-2</v>
      </c>
      <c r="N8536" s="44">
        <v>0.6504978844446998</v>
      </c>
      <c r="O8536" s="161">
        <f t="shared" si="1331"/>
        <v>5000000</v>
      </c>
      <c r="P8536" s="162">
        <f t="shared" si="1332"/>
        <v>167.31070839504622</v>
      </c>
      <c r="Q8536" s="162">
        <f t="shared" si="1333"/>
        <v>108.77007607705032</v>
      </c>
      <c r="R8536" s="163">
        <f t="shared" si="1334"/>
        <v>1</v>
      </c>
      <c r="S8536" s="161">
        <f t="shared" si="1335"/>
        <v>6000000</v>
      </c>
      <c r="T8536" s="162">
        <f t="shared" si="1336"/>
        <v>185.77023613168205</v>
      </c>
      <c r="U8536" s="162">
        <f t="shared" si="1337"/>
        <v>111.88503803852515</v>
      </c>
      <c r="V8536" s="163">
        <f t="shared" si="1338"/>
        <v>1</v>
      </c>
      <c r="W8536" s="164">
        <f t="shared" si="1339"/>
        <v>242703161.58997953</v>
      </c>
      <c r="X8536" s="164">
        <f t="shared" si="1340"/>
        <v>293311188.55894142</v>
      </c>
    </row>
    <row r="8537" spans="10:24" x14ac:dyDescent="0.25">
      <c r="J8537">
        <v>8534</v>
      </c>
      <c r="K8537" s="43">
        <v>0.34311864963990657</v>
      </c>
      <c r="L8537">
        <v>6.0117591912778989E-2</v>
      </c>
      <c r="M8537">
        <v>0.20157637782645943</v>
      </c>
      <c r="N8537" s="44">
        <v>0.25872806134071391</v>
      </c>
      <c r="O8537" s="161">
        <f t="shared" si="1331"/>
        <v>5000000</v>
      </c>
      <c r="P8537" s="162">
        <f t="shared" si="1332"/>
        <v>156.69319194149074</v>
      </c>
      <c r="Q8537" s="162">
        <f t="shared" si="1333"/>
        <v>118.27992365728926</v>
      </c>
      <c r="R8537" s="163">
        <f t="shared" si="1334"/>
        <v>1</v>
      </c>
      <c r="S8537" s="161">
        <f t="shared" si="1335"/>
        <v>6000000</v>
      </c>
      <c r="T8537" s="162">
        <f t="shared" si="1336"/>
        <v>182.23106398049691</v>
      </c>
      <c r="U8537" s="162">
        <f t="shared" si="1337"/>
        <v>116.63996182864463</v>
      </c>
      <c r="V8537" s="163">
        <f t="shared" si="1338"/>
        <v>1</v>
      </c>
      <c r="W8537" s="164">
        <f t="shared" si="1339"/>
        <v>142066341.42100739</v>
      </c>
      <c r="X8537" s="164">
        <f t="shared" si="1340"/>
        <v>243546612.91111368</v>
      </c>
    </row>
    <row r="8538" spans="10:24" x14ac:dyDescent="0.25">
      <c r="J8538">
        <v>8535</v>
      </c>
      <c r="K8538" s="43">
        <v>0.10385218140062336</v>
      </c>
      <c r="L8538">
        <v>0.83396714890297374</v>
      </c>
      <c r="M8538">
        <v>0.86014898428075126</v>
      </c>
      <c r="N8538" s="44">
        <v>1.8236365650353581E-2</v>
      </c>
      <c r="O8538" s="161">
        <f t="shared" si="1331"/>
        <v>2000000</v>
      </c>
      <c r="P8538" s="162">
        <f t="shared" si="1332"/>
        <v>194.54942192285597</v>
      </c>
      <c r="Q8538" s="162">
        <f t="shared" si="1333"/>
        <v>156.61977888996847</v>
      </c>
      <c r="R8538" s="163">
        <f t="shared" si="1334"/>
        <v>1</v>
      </c>
      <c r="S8538" s="161">
        <f t="shared" si="1335"/>
        <v>2000000</v>
      </c>
      <c r="T8538" s="162">
        <f t="shared" si="1336"/>
        <v>194.84980730761865</v>
      </c>
      <c r="U8538" s="162">
        <f t="shared" si="1337"/>
        <v>135.80988944498424</v>
      </c>
      <c r="V8538" s="163">
        <f t="shared" si="1338"/>
        <v>0.05</v>
      </c>
      <c r="W8538" s="164">
        <f t="shared" si="1339"/>
        <v>25859286.065774992</v>
      </c>
      <c r="X8538" s="164">
        <f t="shared" si="1340"/>
        <v>-144096008.21373656</v>
      </c>
    </row>
    <row r="8539" spans="10:24" x14ac:dyDescent="0.25">
      <c r="J8539">
        <v>8536</v>
      </c>
      <c r="K8539" s="43">
        <v>0.4342599685718872</v>
      </c>
      <c r="L8539">
        <v>0.34470018327599172</v>
      </c>
      <c r="M8539">
        <v>0.60304957473015186</v>
      </c>
      <c r="N8539" s="44">
        <v>0.69523484002502312</v>
      </c>
      <c r="O8539" s="161">
        <f t="shared" si="1331"/>
        <v>5000000</v>
      </c>
      <c r="P8539" s="162">
        <f t="shared" si="1332"/>
        <v>174.00496579016325</v>
      </c>
      <c r="Q8539" s="162">
        <f t="shared" si="1333"/>
        <v>140.22497073206085</v>
      </c>
      <c r="R8539" s="163">
        <f t="shared" si="1334"/>
        <v>1</v>
      </c>
      <c r="S8539" s="161">
        <f t="shared" si="1335"/>
        <v>6000000</v>
      </c>
      <c r="T8539" s="162">
        <f t="shared" si="1336"/>
        <v>188.00165526338776</v>
      </c>
      <c r="U8539" s="162">
        <f t="shared" si="1337"/>
        <v>127.61248536603043</v>
      </c>
      <c r="V8539" s="163">
        <f t="shared" si="1338"/>
        <v>1</v>
      </c>
      <c r="W8539" s="164">
        <f t="shared" si="1339"/>
        <v>118899975.290512</v>
      </c>
      <c r="X8539" s="164">
        <f t="shared" si="1340"/>
        <v>212335019.38414401</v>
      </c>
    </row>
    <row r="8540" spans="10:24" x14ac:dyDescent="0.25">
      <c r="J8540">
        <v>8537</v>
      </c>
      <c r="K8540" s="43">
        <v>0.32622709631097035</v>
      </c>
      <c r="L8540">
        <v>0.75736072516908537</v>
      </c>
      <c r="M8540">
        <v>0.59186926345093505</v>
      </c>
      <c r="N8540" s="44">
        <v>0.97501532431279381</v>
      </c>
      <c r="O8540" s="161">
        <f t="shared" si="1331"/>
        <v>5000000</v>
      </c>
      <c r="P8540" s="162">
        <f t="shared" si="1332"/>
        <v>190.46756908723262</v>
      </c>
      <c r="Q8540" s="162">
        <f t="shared" si="1333"/>
        <v>139.64712122450857</v>
      </c>
      <c r="R8540" s="163">
        <f t="shared" si="1334"/>
        <v>1</v>
      </c>
      <c r="S8540" s="161">
        <f t="shared" si="1335"/>
        <v>6000000</v>
      </c>
      <c r="T8540" s="162">
        <f t="shared" si="1336"/>
        <v>193.48918969574422</v>
      </c>
      <c r="U8540" s="162">
        <f t="shared" si="1337"/>
        <v>127.32356061225428</v>
      </c>
      <c r="V8540" s="163">
        <f t="shared" si="1338"/>
        <v>1</v>
      </c>
      <c r="W8540" s="164">
        <f t="shared" si="1339"/>
        <v>204102239.31362027</v>
      </c>
      <c r="X8540" s="164">
        <f t="shared" si="1340"/>
        <v>246993774.50093961</v>
      </c>
    </row>
    <row r="8541" spans="10:24" x14ac:dyDescent="0.25">
      <c r="J8541">
        <v>8538</v>
      </c>
      <c r="K8541" s="43">
        <v>0.29815414878379265</v>
      </c>
      <c r="L8541">
        <v>0.58403564402388131</v>
      </c>
      <c r="M8541">
        <v>5.9642096232360164E-2</v>
      </c>
      <c r="N8541" s="44">
        <v>0.3923047540028638</v>
      </c>
      <c r="O8541" s="161">
        <f t="shared" si="1331"/>
        <v>2000000</v>
      </c>
      <c r="P8541" s="162">
        <f t="shared" si="1332"/>
        <v>183.18342868050095</v>
      </c>
      <c r="Q8541" s="162">
        <f t="shared" si="1333"/>
        <v>103.8442974278319</v>
      </c>
      <c r="R8541" s="163">
        <f t="shared" si="1334"/>
        <v>1</v>
      </c>
      <c r="S8541" s="161">
        <f t="shared" si="1335"/>
        <v>5000000</v>
      </c>
      <c r="T8541" s="162">
        <f t="shared" si="1336"/>
        <v>191.06114289350032</v>
      </c>
      <c r="U8541" s="162">
        <f t="shared" si="1337"/>
        <v>109.42214871391594</v>
      </c>
      <c r="V8541" s="163">
        <f t="shared" si="1338"/>
        <v>1</v>
      </c>
      <c r="W8541" s="164">
        <f t="shared" si="1339"/>
        <v>108678262.5053381</v>
      </c>
      <c r="X8541" s="164">
        <f t="shared" si="1340"/>
        <v>258194970.89792186</v>
      </c>
    </row>
    <row r="8542" spans="10:24" x14ac:dyDescent="0.25">
      <c r="J8542">
        <v>8539</v>
      </c>
      <c r="K8542" s="43">
        <v>0.4596699727953254</v>
      </c>
      <c r="L8542">
        <v>3.8226752358203941E-2</v>
      </c>
      <c r="M8542">
        <v>0.27227233036793819</v>
      </c>
      <c r="N8542" s="44">
        <v>0.67473615337881709</v>
      </c>
      <c r="O8542" s="161">
        <f t="shared" si="1331"/>
        <v>5000000</v>
      </c>
      <c r="P8542" s="162">
        <f t="shared" si="1332"/>
        <v>153.42532499006529</v>
      </c>
      <c r="Q8542" s="162">
        <f t="shared" si="1333"/>
        <v>122.88090075920553</v>
      </c>
      <c r="R8542" s="163">
        <f t="shared" si="1334"/>
        <v>1</v>
      </c>
      <c r="S8542" s="161">
        <f t="shared" si="1335"/>
        <v>6000000</v>
      </c>
      <c r="T8542" s="162">
        <f t="shared" si="1336"/>
        <v>181.14177499668844</v>
      </c>
      <c r="U8542" s="162">
        <f t="shared" si="1337"/>
        <v>118.94045037960277</v>
      </c>
      <c r="V8542" s="163">
        <f t="shared" si="1338"/>
        <v>1</v>
      </c>
      <c r="W8542" s="164">
        <f t="shared" si="1339"/>
        <v>102722121.15429881</v>
      </c>
      <c r="X8542" s="164">
        <f t="shared" si="1340"/>
        <v>223207947.70251405</v>
      </c>
    </row>
    <row r="8543" spans="10:24" x14ac:dyDescent="0.25">
      <c r="J8543">
        <v>8540</v>
      </c>
      <c r="K8543" s="43">
        <v>0.3071891282846394</v>
      </c>
      <c r="L8543">
        <v>1.1717412556994988E-2</v>
      </c>
      <c r="M8543">
        <v>0.96641848624713755</v>
      </c>
      <c r="N8543" s="44">
        <v>0.2234429611186467</v>
      </c>
      <c r="O8543" s="161">
        <f t="shared" si="1331"/>
        <v>5000000</v>
      </c>
      <c r="P8543" s="162">
        <f t="shared" si="1332"/>
        <v>146.00594217073356</v>
      </c>
      <c r="Q8543" s="162">
        <f t="shared" si="1333"/>
        <v>171.61163059237288</v>
      </c>
      <c r="R8543" s="163">
        <f t="shared" si="1334"/>
        <v>1</v>
      </c>
      <c r="S8543" s="161">
        <f t="shared" si="1335"/>
        <v>6000000</v>
      </c>
      <c r="T8543" s="162">
        <f t="shared" si="1336"/>
        <v>178.66864739024453</v>
      </c>
      <c r="U8543" s="162">
        <f t="shared" si="1337"/>
        <v>143.30581529618644</v>
      </c>
      <c r="V8543" s="163">
        <f t="shared" si="1338"/>
        <v>1</v>
      </c>
      <c r="W8543" s="164">
        <f t="shared" si="1339"/>
        <v>-178028442.10819656</v>
      </c>
      <c r="X8543" s="164">
        <f t="shared" si="1340"/>
        <v>62176992.564348549</v>
      </c>
    </row>
    <row r="8544" spans="10:24" x14ac:dyDescent="0.25">
      <c r="J8544">
        <v>8541</v>
      </c>
      <c r="K8544" s="43">
        <v>0.28153808140004888</v>
      </c>
      <c r="L8544">
        <v>7.8973562524106922E-2</v>
      </c>
      <c r="M8544">
        <v>0.21229189993721342</v>
      </c>
      <c r="N8544" s="44">
        <v>0.13431596025971992</v>
      </c>
      <c r="O8544" s="161">
        <f t="shared" si="1331"/>
        <v>2000000</v>
      </c>
      <c r="P8544" s="162">
        <f t="shared" si="1332"/>
        <v>158.81985551693884</v>
      </c>
      <c r="Q8544" s="162">
        <f t="shared" si="1333"/>
        <v>119.03011745707848</v>
      </c>
      <c r="R8544" s="163">
        <f t="shared" si="1334"/>
        <v>1</v>
      </c>
      <c r="S8544" s="161">
        <f t="shared" si="1335"/>
        <v>5000000</v>
      </c>
      <c r="T8544" s="162">
        <f t="shared" si="1336"/>
        <v>182.9399518389796</v>
      </c>
      <c r="U8544" s="162">
        <f t="shared" si="1337"/>
        <v>117.01505872853924</v>
      </c>
      <c r="V8544" s="163">
        <f t="shared" si="1338"/>
        <v>0.9</v>
      </c>
      <c r="W8544" s="164">
        <f t="shared" si="1339"/>
        <v>29579476.119720742</v>
      </c>
      <c r="X8544" s="164">
        <f t="shared" si="1340"/>
        <v>146662018.99698156</v>
      </c>
    </row>
    <row r="8545" spans="10:24" x14ac:dyDescent="0.25">
      <c r="J8545">
        <v>8542</v>
      </c>
      <c r="K8545" s="43">
        <v>0.88831869142831144</v>
      </c>
      <c r="L8545">
        <v>0.46870888138452849</v>
      </c>
      <c r="M8545">
        <v>0.6878056748611896</v>
      </c>
      <c r="N8545" s="44">
        <v>0.8911970815947986</v>
      </c>
      <c r="O8545" s="161">
        <f t="shared" si="1331"/>
        <v>7000000</v>
      </c>
      <c r="P8545" s="162">
        <f t="shared" si="1332"/>
        <v>178.82226300623194</v>
      </c>
      <c r="Q8545" s="162">
        <f t="shared" si="1333"/>
        <v>144.79280045010944</v>
      </c>
      <c r="R8545" s="163">
        <f t="shared" si="1334"/>
        <v>1</v>
      </c>
      <c r="S8545" s="161">
        <f t="shared" si="1335"/>
        <v>7000000</v>
      </c>
      <c r="T8545" s="162">
        <f t="shared" si="1336"/>
        <v>189.6074210020773</v>
      </c>
      <c r="U8545" s="162">
        <f t="shared" si="1337"/>
        <v>129.89640022505472</v>
      </c>
      <c r="V8545" s="163">
        <f t="shared" si="1338"/>
        <v>1</v>
      </c>
      <c r="W8545" s="164">
        <f t="shared" si="1339"/>
        <v>188206237.89285746</v>
      </c>
      <c r="X8545" s="164">
        <f t="shared" si="1340"/>
        <v>267977145.43915808</v>
      </c>
    </row>
    <row r="8546" spans="10:24" x14ac:dyDescent="0.25">
      <c r="J8546">
        <v>8543</v>
      </c>
      <c r="K8546" s="43">
        <v>0.93793614710019524</v>
      </c>
      <c r="L8546">
        <v>1.0738998033296143E-2</v>
      </c>
      <c r="M8546">
        <v>0.51583992700144521</v>
      </c>
      <c r="N8546" s="44">
        <v>0.16374951238417712</v>
      </c>
      <c r="O8546" s="161">
        <f t="shared" si="1331"/>
        <v>7000000</v>
      </c>
      <c r="P8546" s="162">
        <f t="shared" si="1332"/>
        <v>145.50787887945756</v>
      </c>
      <c r="Q8546" s="162">
        <f t="shared" si="1333"/>
        <v>135.79430493804475</v>
      </c>
      <c r="R8546" s="163">
        <f t="shared" si="1334"/>
        <v>1</v>
      </c>
      <c r="S8546" s="161">
        <f t="shared" si="1335"/>
        <v>9000000</v>
      </c>
      <c r="T8546" s="162">
        <f t="shared" si="1336"/>
        <v>178.50262629315253</v>
      </c>
      <c r="U8546" s="162">
        <f t="shared" si="1337"/>
        <v>125.39715246902237</v>
      </c>
      <c r="V8546" s="163">
        <f t="shared" si="1338"/>
        <v>0.9</v>
      </c>
      <c r="W8546" s="164">
        <f t="shared" si="1339"/>
        <v>17995017.58988972</v>
      </c>
      <c r="X8546" s="164">
        <f t="shared" si="1340"/>
        <v>280154337.97545427</v>
      </c>
    </row>
    <row r="8547" spans="10:24" x14ac:dyDescent="0.25">
      <c r="J8547">
        <v>8544</v>
      </c>
      <c r="K8547" s="43">
        <v>6.4575587409791968E-2</v>
      </c>
      <c r="L8547">
        <v>0.13063250870641696</v>
      </c>
      <c r="M8547">
        <v>0.46786766862814588</v>
      </c>
      <c r="N8547" s="44">
        <v>0.76514058684960939</v>
      </c>
      <c r="O8547" s="161">
        <f t="shared" si="1331"/>
        <v>2000000</v>
      </c>
      <c r="P8547" s="162">
        <f t="shared" si="1332"/>
        <v>163.14890698525124</v>
      </c>
      <c r="Q8547" s="162">
        <f t="shared" si="1333"/>
        <v>133.38737811965828</v>
      </c>
      <c r="R8547" s="163">
        <f t="shared" si="1334"/>
        <v>1</v>
      </c>
      <c r="S8547" s="161">
        <f t="shared" si="1335"/>
        <v>2000000</v>
      </c>
      <c r="T8547" s="162">
        <f t="shared" si="1336"/>
        <v>184.38296899508376</v>
      </c>
      <c r="U8547" s="162">
        <f t="shared" si="1337"/>
        <v>124.19368905982914</v>
      </c>
      <c r="V8547" s="163">
        <f t="shared" si="1338"/>
        <v>1</v>
      </c>
      <c r="W8547" s="164">
        <f t="shared" si="1339"/>
        <v>9523057.731185928</v>
      </c>
      <c r="X8547" s="164">
        <f t="shared" si="1340"/>
        <v>-29621440.129490763</v>
      </c>
    </row>
    <row r="8548" spans="10:24" x14ac:dyDescent="0.25">
      <c r="J8548">
        <v>8545</v>
      </c>
      <c r="K8548" s="43">
        <v>0.90997338778752546</v>
      </c>
      <c r="L8548">
        <v>0.15001085645490042</v>
      </c>
      <c r="M8548">
        <v>0.16095142462368195</v>
      </c>
      <c r="N8548" s="44">
        <v>4.9278459778955064E-2</v>
      </c>
      <c r="O8548" s="161">
        <f t="shared" si="1331"/>
        <v>7000000</v>
      </c>
      <c r="P8548" s="162">
        <f t="shared" si="1332"/>
        <v>164.45419757820423</v>
      </c>
      <c r="Q8548" s="162">
        <f t="shared" si="1333"/>
        <v>115.18889709277957</v>
      </c>
      <c r="R8548" s="163">
        <f t="shared" si="1334"/>
        <v>1</v>
      </c>
      <c r="S8548" s="161">
        <f t="shared" si="1335"/>
        <v>9000000</v>
      </c>
      <c r="T8548" s="162">
        <f t="shared" si="1336"/>
        <v>184.8180658594014</v>
      </c>
      <c r="U8548" s="162">
        <f t="shared" si="1337"/>
        <v>115.09444854638978</v>
      </c>
      <c r="V8548" s="163">
        <f t="shared" si="1338"/>
        <v>0.9</v>
      </c>
      <c r="W8548" s="164">
        <f t="shared" si="1339"/>
        <v>294857103.39797264</v>
      </c>
      <c r="X8548" s="164">
        <f t="shared" si="1340"/>
        <v>414761300.23539412</v>
      </c>
    </row>
    <row r="8549" spans="10:24" x14ac:dyDescent="0.25">
      <c r="J8549">
        <v>8546</v>
      </c>
      <c r="K8549" s="43">
        <v>0.27096970155460975</v>
      </c>
      <c r="L8549">
        <v>0.69455482312948891</v>
      </c>
      <c r="M8549">
        <v>0.64804598222663323</v>
      </c>
      <c r="N8549" s="44">
        <v>0.9781905840207763</v>
      </c>
      <c r="O8549" s="161">
        <f t="shared" si="1331"/>
        <v>2000000</v>
      </c>
      <c r="P8549" s="162">
        <f t="shared" si="1332"/>
        <v>187.63204420042914</v>
      </c>
      <c r="Q8549" s="162">
        <f t="shared" si="1333"/>
        <v>142.60100712843578</v>
      </c>
      <c r="R8549" s="163">
        <f t="shared" si="1334"/>
        <v>1</v>
      </c>
      <c r="S8549" s="161">
        <f t="shared" si="1335"/>
        <v>5000000</v>
      </c>
      <c r="T8549" s="162">
        <f t="shared" si="1336"/>
        <v>192.54401473347639</v>
      </c>
      <c r="U8549" s="162">
        <f t="shared" si="1337"/>
        <v>128.80050356421791</v>
      </c>
      <c r="V8549" s="163">
        <f t="shared" si="1338"/>
        <v>1</v>
      </c>
      <c r="W8549" s="164">
        <f t="shared" si="1339"/>
        <v>40062074.143986702</v>
      </c>
      <c r="X8549" s="164">
        <f t="shared" si="1340"/>
        <v>168717555.84629244</v>
      </c>
    </row>
    <row r="8550" spans="10:24" x14ac:dyDescent="0.25">
      <c r="J8550">
        <v>8547</v>
      </c>
      <c r="K8550" s="43">
        <v>0.54082851772037277</v>
      </c>
      <c r="L8550">
        <v>0.6388598283517356</v>
      </c>
      <c r="M8550">
        <v>0.11531334328855469</v>
      </c>
      <c r="N8550" s="44">
        <v>8.5916137557653038E-2</v>
      </c>
      <c r="O8550" s="161">
        <f t="shared" si="1331"/>
        <v>5000000</v>
      </c>
      <c r="P8550" s="162">
        <f t="shared" si="1332"/>
        <v>185.33119235468504</v>
      </c>
      <c r="Q8550" s="162">
        <f t="shared" si="1333"/>
        <v>111.02507799560661</v>
      </c>
      <c r="R8550" s="163">
        <f t="shared" si="1334"/>
        <v>1</v>
      </c>
      <c r="S8550" s="161">
        <f t="shared" si="1335"/>
        <v>6000000</v>
      </c>
      <c r="T8550" s="162">
        <f t="shared" si="1336"/>
        <v>191.77706411822834</v>
      </c>
      <c r="U8550" s="162">
        <f t="shared" si="1337"/>
        <v>113.0125389978033</v>
      </c>
      <c r="V8550" s="163">
        <f t="shared" si="1338"/>
        <v>0.9</v>
      </c>
      <c r="W8550" s="164">
        <f t="shared" si="1339"/>
        <v>321530571.79539216</v>
      </c>
      <c r="X8550" s="164">
        <f t="shared" si="1340"/>
        <v>275328435.6502952</v>
      </c>
    </row>
    <row r="8551" spans="10:24" x14ac:dyDescent="0.25">
      <c r="J8551">
        <v>8548</v>
      </c>
      <c r="K8551" s="43">
        <v>0.40281073544785095</v>
      </c>
      <c r="L8551">
        <v>0.82502519529161289</v>
      </c>
      <c r="M8551">
        <v>0.92313215241016022</v>
      </c>
      <c r="N8551" s="44">
        <v>0.57883273983334504</v>
      </c>
      <c r="O8551" s="161">
        <f t="shared" si="1331"/>
        <v>5000000</v>
      </c>
      <c r="P8551" s="162">
        <f t="shared" si="1332"/>
        <v>194.02030555264346</v>
      </c>
      <c r="Q8551" s="162">
        <f t="shared" si="1333"/>
        <v>163.52919375692488</v>
      </c>
      <c r="R8551" s="163">
        <f t="shared" si="1334"/>
        <v>1</v>
      </c>
      <c r="S8551" s="161">
        <f t="shared" si="1335"/>
        <v>6000000</v>
      </c>
      <c r="T8551" s="162">
        <f t="shared" si="1336"/>
        <v>194.6734351842145</v>
      </c>
      <c r="U8551" s="162">
        <f t="shared" si="1337"/>
        <v>139.26459687846244</v>
      </c>
      <c r="V8551" s="163">
        <f t="shared" si="1338"/>
        <v>1</v>
      </c>
      <c r="W8551" s="164">
        <f t="shared" si="1339"/>
        <v>102455558.9785929</v>
      </c>
      <c r="X8551" s="164">
        <f t="shared" si="1340"/>
        <v>182453029.83451235</v>
      </c>
    </row>
    <row r="8552" spans="10:24" x14ac:dyDescent="0.25">
      <c r="J8552">
        <v>8549</v>
      </c>
      <c r="K8552" s="43">
        <v>0.22102306853103071</v>
      </c>
      <c r="L8552">
        <v>0.71788829482306993</v>
      </c>
      <c r="M8552">
        <v>0.27461998381956176</v>
      </c>
      <c r="N8552" s="44">
        <v>8.939561790248518E-2</v>
      </c>
      <c r="O8552" s="161">
        <f t="shared" si="1331"/>
        <v>2000000</v>
      </c>
      <c r="P8552" s="162">
        <f t="shared" si="1332"/>
        <v>188.64869561936922</v>
      </c>
      <c r="Q8552" s="162">
        <f t="shared" si="1333"/>
        <v>123.02201188162591</v>
      </c>
      <c r="R8552" s="163">
        <f t="shared" si="1334"/>
        <v>1</v>
      </c>
      <c r="S8552" s="161">
        <f t="shared" si="1335"/>
        <v>5000000</v>
      </c>
      <c r="T8552" s="162">
        <f t="shared" si="1336"/>
        <v>192.88289853978975</v>
      </c>
      <c r="U8552" s="162">
        <f t="shared" si="1337"/>
        <v>119.01100594081295</v>
      </c>
      <c r="V8552" s="163">
        <f t="shared" si="1338"/>
        <v>0.9</v>
      </c>
      <c r="W8552" s="164">
        <f t="shared" si="1339"/>
        <v>81253367.475486606</v>
      </c>
      <c r="X8552" s="164">
        <f t="shared" si="1340"/>
        <v>182423516.69539565</v>
      </c>
    </row>
    <row r="8553" spans="10:24" x14ac:dyDescent="0.25">
      <c r="J8553">
        <v>8550</v>
      </c>
      <c r="K8553" s="43">
        <v>0.25841605220267472</v>
      </c>
      <c r="L8553">
        <v>7.9020198759842564E-2</v>
      </c>
      <c r="M8553">
        <v>0.62688285213757311</v>
      </c>
      <c r="N8553" s="44">
        <v>0.8867984027326572</v>
      </c>
      <c r="O8553" s="161">
        <f t="shared" si="1331"/>
        <v>2000000</v>
      </c>
      <c r="P8553" s="162">
        <f t="shared" si="1332"/>
        <v>158.82460612820475</v>
      </c>
      <c r="Q8553" s="162">
        <f t="shared" si="1333"/>
        <v>141.47217412561761</v>
      </c>
      <c r="R8553" s="163">
        <f t="shared" si="1334"/>
        <v>1</v>
      </c>
      <c r="S8553" s="161">
        <f t="shared" si="1335"/>
        <v>5000000</v>
      </c>
      <c r="T8553" s="162">
        <f t="shared" si="1336"/>
        <v>182.94153537606826</v>
      </c>
      <c r="U8553" s="162">
        <f t="shared" si="1337"/>
        <v>128.23608706280882</v>
      </c>
      <c r="V8553" s="163">
        <f t="shared" si="1338"/>
        <v>1</v>
      </c>
      <c r="W8553" s="164">
        <f t="shared" si="1339"/>
        <v>-15295135.994825728</v>
      </c>
      <c r="X8553" s="164">
        <f t="shared" si="1340"/>
        <v>123527241.56629717</v>
      </c>
    </row>
    <row r="8554" spans="10:24" x14ac:dyDescent="0.25">
      <c r="J8554">
        <v>8551</v>
      </c>
      <c r="K8554" s="43">
        <v>0.49187097233923438</v>
      </c>
      <c r="L8554">
        <v>0.54532050166759016</v>
      </c>
      <c r="M8554">
        <v>3.4604978460463731E-2</v>
      </c>
      <c r="N8554" s="44">
        <v>0.35355402090206478</v>
      </c>
      <c r="O8554" s="161">
        <f t="shared" si="1331"/>
        <v>5000000</v>
      </c>
      <c r="P8554" s="162">
        <f t="shared" si="1332"/>
        <v>181.70770657987765</v>
      </c>
      <c r="Q8554" s="162">
        <f t="shared" si="1333"/>
        <v>98.659065210737054</v>
      </c>
      <c r="R8554" s="163">
        <f t="shared" si="1334"/>
        <v>1</v>
      </c>
      <c r="S8554" s="161">
        <f t="shared" si="1335"/>
        <v>6000000</v>
      </c>
      <c r="T8554" s="162">
        <f t="shared" si="1336"/>
        <v>190.56923552662587</v>
      </c>
      <c r="U8554" s="162">
        <f t="shared" si="1337"/>
        <v>106.82953260536853</v>
      </c>
      <c r="V8554" s="163">
        <f t="shared" si="1338"/>
        <v>1</v>
      </c>
      <c r="W8554" s="164">
        <f t="shared" si="1339"/>
        <v>365243206.84570301</v>
      </c>
      <c r="X8554" s="164">
        <f t="shared" si="1340"/>
        <v>352438217.52754408</v>
      </c>
    </row>
    <row r="8555" spans="10:24" x14ac:dyDescent="0.25">
      <c r="J8555">
        <v>8552</v>
      </c>
      <c r="K8555" s="43">
        <v>0.21010077220360457</v>
      </c>
      <c r="L8555">
        <v>0.53028595490826347</v>
      </c>
      <c r="M8555">
        <v>0.84705563362355241</v>
      </c>
      <c r="N8555" s="44">
        <v>0.28373120129458762</v>
      </c>
      <c r="O8555" s="161">
        <f t="shared" si="1331"/>
        <v>2000000</v>
      </c>
      <c r="P8555" s="162">
        <f t="shared" si="1332"/>
        <v>181.13983046445048</v>
      </c>
      <c r="Q8555" s="162">
        <f t="shared" si="1333"/>
        <v>155.4777365463822</v>
      </c>
      <c r="R8555" s="163">
        <f t="shared" si="1334"/>
        <v>1</v>
      </c>
      <c r="S8555" s="161">
        <f t="shared" si="1335"/>
        <v>5000000</v>
      </c>
      <c r="T8555" s="162">
        <f t="shared" si="1336"/>
        <v>190.37994348815016</v>
      </c>
      <c r="U8555" s="162">
        <f t="shared" si="1337"/>
        <v>135.23886827319112</v>
      </c>
      <c r="V8555" s="163">
        <f t="shared" si="1338"/>
        <v>1</v>
      </c>
      <c r="W8555" s="164">
        <f t="shared" si="1339"/>
        <v>1324187.8361365572</v>
      </c>
      <c r="X8555" s="164">
        <f t="shared" si="1340"/>
        <v>125705376.07479525</v>
      </c>
    </row>
    <row r="8556" spans="10:24" x14ac:dyDescent="0.25">
      <c r="J8556">
        <v>8553</v>
      </c>
      <c r="K8556" s="43">
        <v>0.48836863143740783</v>
      </c>
      <c r="L8556">
        <v>0.44025273845767965</v>
      </c>
      <c r="M8556">
        <v>0.97059530748463074</v>
      </c>
      <c r="N8556" s="44">
        <v>0.97579514644743159</v>
      </c>
      <c r="O8556" s="161">
        <f t="shared" si="1331"/>
        <v>5000000</v>
      </c>
      <c r="P8556" s="162">
        <f t="shared" si="1332"/>
        <v>177.74507303591614</v>
      </c>
      <c r="Q8556" s="162">
        <f t="shared" si="1333"/>
        <v>172.79231263106902</v>
      </c>
      <c r="R8556" s="163">
        <f t="shared" si="1334"/>
        <v>1</v>
      </c>
      <c r="S8556" s="161">
        <f t="shared" si="1335"/>
        <v>6000000</v>
      </c>
      <c r="T8556" s="162">
        <f t="shared" si="1336"/>
        <v>189.24835767863871</v>
      </c>
      <c r="U8556" s="162">
        <f t="shared" si="1337"/>
        <v>143.89615631553451</v>
      </c>
      <c r="V8556" s="163">
        <f t="shared" si="1338"/>
        <v>1</v>
      </c>
      <c r="W8556" s="164">
        <f t="shared" si="1339"/>
        <v>-25236197.975764442</v>
      </c>
      <c r="X8556" s="164">
        <f t="shared" si="1340"/>
        <v>122113208.17862523</v>
      </c>
    </row>
    <row r="8557" spans="10:24" x14ac:dyDescent="0.25">
      <c r="J8557">
        <v>8554</v>
      </c>
      <c r="K8557" s="43">
        <v>0.41743031124292274</v>
      </c>
      <c r="L8557">
        <v>0.72490396950057712</v>
      </c>
      <c r="M8557">
        <v>0.19636931224874432</v>
      </c>
      <c r="N8557" s="44">
        <v>2.2835377382165567E-2</v>
      </c>
      <c r="O8557" s="161">
        <f t="shared" si="1331"/>
        <v>5000000</v>
      </c>
      <c r="P8557" s="162">
        <f t="shared" si="1332"/>
        <v>188.96208527410462</v>
      </c>
      <c r="Q8557" s="162">
        <f t="shared" si="1333"/>
        <v>117.90677196259868</v>
      </c>
      <c r="R8557" s="163">
        <f t="shared" si="1334"/>
        <v>1</v>
      </c>
      <c r="S8557" s="161">
        <f t="shared" si="1335"/>
        <v>6000000</v>
      </c>
      <c r="T8557" s="162">
        <f t="shared" si="1336"/>
        <v>192.98736175803487</v>
      </c>
      <c r="U8557" s="162">
        <f t="shared" si="1337"/>
        <v>116.45338598129933</v>
      </c>
      <c r="V8557" s="163">
        <f t="shared" si="1338"/>
        <v>0.9</v>
      </c>
      <c r="W8557" s="164">
        <f t="shared" si="1339"/>
        <v>305276566.55752969</v>
      </c>
      <c r="X8557" s="164">
        <f t="shared" si="1340"/>
        <v>263283469.19437188</v>
      </c>
    </row>
    <row r="8558" spans="10:24" x14ac:dyDescent="0.25">
      <c r="J8558">
        <v>8555</v>
      </c>
      <c r="K8558" s="43">
        <v>0.71849733426734075</v>
      </c>
      <c r="L8558">
        <v>0.12223760039353693</v>
      </c>
      <c r="M8558">
        <v>0.47641594948700405</v>
      </c>
      <c r="N8558" s="44">
        <v>0.10135456397229159</v>
      </c>
      <c r="O8558" s="161">
        <f t="shared" si="1331"/>
        <v>6000000</v>
      </c>
      <c r="P8558" s="162">
        <f t="shared" si="1332"/>
        <v>162.54189455830161</v>
      </c>
      <c r="Q8558" s="162">
        <f t="shared" si="1333"/>
        <v>133.81698154123833</v>
      </c>
      <c r="R8558" s="163">
        <f t="shared" si="1334"/>
        <v>1</v>
      </c>
      <c r="S8558" s="161">
        <f t="shared" si="1335"/>
        <v>7000000</v>
      </c>
      <c r="T8558" s="162">
        <f t="shared" si="1336"/>
        <v>184.18063151943386</v>
      </c>
      <c r="U8558" s="162">
        <f t="shared" si="1337"/>
        <v>124.40849077061917</v>
      </c>
      <c r="V8558" s="163">
        <f t="shared" si="1338"/>
        <v>0.9</v>
      </c>
      <c r="W8558" s="164">
        <f t="shared" si="1339"/>
        <v>122349478.10237962</v>
      </c>
      <c r="X8558" s="164">
        <f t="shared" si="1340"/>
        <v>226564486.71753258</v>
      </c>
    </row>
    <row r="8559" spans="10:24" x14ac:dyDescent="0.25">
      <c r="J8559">
        <v>8556</v>
      </c>
      <c r="K8559" s="43">
        <v>0.74172309971707151</v>
      </c>
      <c r="L8559">
        <v>0.19125105040257218</v>
      </c>
      <c r="M8559">
        <v>0.36936083605660985</v>
      </c>
      <c r="N8559" s="44">
        <v>0.46949062569211553</v>
      </c>
      <c r="O8559" s="161">
        <f t="shared" si="1331"/>
        <v>6000000</v>
      </c>
      <c r="P8559" s="162">
        <f t="shared" si="1332"/>
        <v>166.90056937486446</v>
      </c>
      <c r="Q8559" s="162">
        <f t="shared" si="1333"/>
        <v>128.32906674265263</v>
      </c>
      <c r="R8559" s="163">
        <f t="shared" si="1334"/>
        <v>1</v>
      </c>
      <c r="S8559" s="161">
        <f t="shared" si="1335"/>
        <v>7000000</v>
      </c>
      <c r="T8559" s="162">
        <f t="shared" si="1336"/>
        <v>185.63352312495482</v>
      </c>
      <c r="U8559" s="162">
        <f t="shared" si="1337"/>
        <v>121.66453337132631</v>
      </c>
      <c r="V8559" s="163">
        <f t="shared" si="1338"/>
        <v>1</v>
      </c>
      <c r="W8559" s="164">
        <f t="shared" si="1339"/>
        <v>181429015.79327101</v>
      </c>
      <c r="X8559" s="164">
        <f t="shared" si="1340"/>
        <v>297782928.27539957</v>
      </c>
    </row>
    <row r="8560" spans="10:24" x14ac:dyDescent="0.25">
      <c r="J8560">
        <v>8557</v>
      </c>
      <c r="K8560" s="43">
        <v>0.13895456576457943</v>
      </c>
      <c r="L8560">
        <v>0.60618270930641494</v>
      </c>
      <c r="M8560">
        <v>0.78663041670397293</v>
      </c>
      <c r="N8560" s="44">
        <v>0.62591897175447919</v>
      </c>
      <c r="O8560" s="161">
        <f t="shared" si="1331"/>
        <v>2000000</v>
      </c>
      <c r="P8560" s="162">
        <f t="shared" si="1332"/>
        <v>184.04075251411717</v>
      </c>
      <c r="Q8560" s="162">
        <f t="shared" si="1333"/>
        <v>150.89567976338611</v>
      </c>
      <c r="R8560" s="163">
        <f t="shared" si="1334"/>
        <v>1</v>
      </c>
      <c r="S8560" s="161">
        <f t="shared" si="1335"/>
        <v>2000000</v>
      </c>
      <c r="T8560" s="162">
        <f t="shared" si="1336"/>
        <v>191.34691750470571</v>
      </c>
      <c r="U8560" s="162">
        <f t="shared" si="1337"/>
        <v>132.94783988169306</v>
      </c>
      <c r="V8560" s="163">
        <f t="shared" si="1338"/>
        <v>1</v>
      </c>
      <c r="W8560" s="164">
        <f t="shared" si="1339"/>
        <v>16290145.501462124</v>
      </c>
      <c r="X8560" s="164">
        <f t="shared" si="1340"/>
        <v>-33201844.753974676</v>
      </c>
    </row>
    <row r="8561" spans="10:24" x14ac:dyDescent="0.25">
      <c r="J8561">
        <v>8558</v>
      </c>
      <c r="K8561" s="43">
        <v>0.57492810421302243</v>
      </c>
      <c r="L8561">
        <v>0.35285466492951267</v>
      </c>
      <c r="M8561">
        <v>6.7318533895697863E-2</v>
      </c>
      <c r="N8561" s="44">
        <v>0.6882923775783385</v>
      </c>
      <c r="O8561" s="161">
        <f t="shared" si="1331"/>
        <v>6000000</v>
      </c>
      <c r="P8561" s="162">
        <f t="shared" si="1332"/>
        <v>174.33562781949331</v>
      </c>
      <c r="Q8561" s="162">
        <f t="shared" si="1333"/>
        <v>105.07872688531464</v>
      </c>
      <c r="R8561" s="163">
        <f t="shared" si="1334"/>
        <v>1</v>
      </c>
      <c r="S8561" s="161">
        <f t="shared" si="1335"/>
        <v>6000000</v>
      </c>
      <c r="T8561" s="162">
        <f t="shared" si="1336"/>
        <v>188.11187593983109</v>
      </c>
      <c r="U8561" s="162">
        <f t="shared" si="1337"/>
        <v>110.03936344265732</v>
      </c>
      <c r="V8561" s="163">
        <f t="shared" si="1338"/>
        <v>1</v>
      </c>
      <c r="W8561" s="164">
        <f t="shared" si="1339"/>
        <v>365541405.60507202</v>
      </c>
      <c r="X8561" s="164">
        <f t="shared" si="1340"/>
        <v>318435074.98304266</v>
      </c>
    </row>
    <row r="8562" spans="10:24" x14ac:dyDescent="0.25">
      <c r="J8562">
        <v>8559</v>
      </c>
      <c r="K8562" s="43">
        <v>0.19326042976661817</v>
      </c>
      <c r="L8562">
        <v>0.94127702512073474</v>
      </c>
      <c r="M8562">
        <v>0.17050744893814496</v>
      </c>
      <c r="N8562" s="44">
        <v>0.39593641799621726</v>
      </c>
      <c r="O8562" s="161">
        <f t="shared" si="1331"/>
        <v>2000000</v>
      </c>
      <c r="P8562" s="162">
        <f t="shared" si="1332"/>
        <v>203.48376565908578</v>
      </c>
      <c r="Q8562" s="162">
        <f t="shared" si="1333"/>
        <v>115.95676269702663</v>
      </c>
      <c r="R8562" s="163">
        <f t="shared" si="1334"/>
        <v>1</v>
      </c>
      <c r="S8562" s="161">
        <f t="shared" si="1335"/>
        <v>5000000</v>
      </c>
      <c r="T8562" s="162">
        <f t="shared" si="1336"/>
        <v>197.82792188636193</v>
      </c>
      <c r="U8562" s="162">
        <f t="shared" si="1337"/>
        <v>115.47838134851331</v>
      </c>
      <c r="V8562" s="163">
        <f t="shared" si="1338"/>
        <v>1</v>
      </c>
      <c r="W8562" s="164">
        <f t="shared" si="1339"/>
        <v>125054005.92411828</v>
      </c>
      <c r="X8562" s="164">
        <f t="shared" si="1340"/>
        <v>261747702.68924314</v>
      </c>
    </row>
    <row r="8563" spans="10:24" x14ac:dyDescent="0.25">
      <c r="J8563">
        <v>8560</v>
      </c>
      <c r="K8563" s="43">
        <v>0.74964455859921098</v>
      </c>
      <c r="L8563">
        <v>0.54321383389415523</v>
      </c>
      <c r="M8563">
        <v>0.70833583009322243</v>
      </c>
      <c r="N8563" s="44">
        <v>0.71991159360713108</v>
      </c>
      <c r="O8563" s="161">
        <f t="shared" si="1331"/>
        <v>6000000</v>
      </c>
      <c r="P8563" s="162">
        <f t="shared" si="1332"/>
        <v>181.62800582996073</v>
      </c>
      <c r="Q8563" s="162">
        <f t="shared" si="1333"/>
        <v>145.97059114361866</v>
      </c>
      <c r="R8563" s="163">
        <f t="shared" si="1334"/>
        <v>1</v>
      </c>
      <c r="S8563" s="161">
        <f t="shared" si="1335"/>
        <v>7000000</v>
      </c>
      <c r="T8563" s="162">
        <f t="shared" si="1336"/>
        <v>190.54266860998692</v>
      </c>
      <c r="U8563" s="162">
        <f t="shared" si="1337"/>
        <v>130.48529557180933</v>
      </c>
      <c r="V8563" s="163">
        <f t="shared" si="1338"/>
        <v>1</v>
      </c>
      <c r="W8563" s="164">
        <f t="shared" si="1339"/>
        <v>163944488.11805239</v>
      </c>
      <c r="X8563" s="164">
        <f t="shared" si="1340"/>
        <v>270401611.26724309</v>
      </c>
    </row>
    <row r="8564" spans="10:24" x14ac:dyDescent="0.25">
      <c r="J8564">
        <v>8561</v>
      </c>
      <c r="K8564" s="43">
        <v>0.2275122172412587</v>
      </c>
      <c r="L8564">
        <v>0.51689279244083786</v>
      </c>
      <c r="M8564">
        <v>0.20088793193985754</v>
      </c>
      <c r="N8564" s="44">
        <v>0.36513821823734605</v>
      </c>
      <c r="O8564" s="161">
        <f t="shared" si="1331"/>
        <v>2000000</v>
      </c>
      <c r="P8564" s="162">
        <f t="shared" si="1332"/>
        <v>180.63534919459303</v>
      </c>
      <c r="Q8564" s="162">
        <f t="shared" si="1333"/>
        <v>118.230923261472</v>
      </c>
      <c r="R8564" s="163">
        <f t="shared" si="1334"/>
        <v>1</v>
      </c>
      <c r="S8564" s="161">
        <f t="shared" si="1335"/>
        <v>5000000</v>
      </c>
      <c r="T8564" s="162">
        <f t="shared" si="1336"/>
        <v>190.21178306486433</v>
      </c>
      <c r="U8564" s="162">
        <f t="shared" si="1337"/>
        <v>116.61546163073601</v>
      </c>
      <c r="V8564" s="163">
        <f t="shared" si="1338"/>
        <v>1</v>
      </c>
      <c r="W8564" s="164">
        <f t="shared" si="1339"/>
        <v>74808851.866242066</v>
      </c>
      <c r="X8564" s="164">
        <f t="shared" si="1340"/>
        <v>217981607.17064166</v>
      </c>
    </row>
    <row r="8565" spans="10:24" x14ac:dyDescent="0.25">
      <c r="J8565">
        <v>8562</v>
      </c>
      <c r="K8565" s="43">
        <v>0.49072427430179411</v>
      </c>
      <c r="L8565">
        <v>0.85051511498196619</v>
      </c>
      <c r="M8565">
        <v>0.35293224064231354</v>
      </c>
      <c r="N8565" s="44">
        <v>0.73762927512297649</v>
      </c>
      <c r="O8565" s="161">
        <f t="shared" si="1331"/>
        <v>5000000</v>
      </c>
      <c r="P8565" s="162">
        <f t="shared" si="1332"/>
        <v>195.57967819466461</v>
      </c>
      <c r="Q8565" s="162">
        <f t="shared" si="1333"/>
        <v>127.4516800804933</v>
      </c>
      <c r="R8565" s="163">
        <f t="shared" si="1334"/>
        <v>1</v>
      </c>
      <c r="S8565" s="161">
        <f t="shared" si="1335"/>
        <v>6000000</v>
      </c>
      <c r="T8565" s="162">
        <f t="shared" si="1336"/>
        <v>195.19322606488819</v>
      </c>
      <c r="U8565" s="162">
        <f t="shared" si="1337"/>
        <v>121.22584004024665</v>
      </c>
      <c r="V8565" s="163">
        <f t="shared" si="1338"/>
        <v>1</v>
      </c>
      <c r="W8565" s="164">
        <f t="shared" si="1339"/>
        <v>290639990.57085651</v>
      </c>
      <c r="X8565" s="164">
        <f t="shared" si="1340"/>
        <v>293804316.14784926</v>
      </c>
    </row>
    <row r="8566" spans="10:24" x14ac:dyDescent="0.25">
      <c r="J8566">
        <v>8563</v>
      </c>
      <c r="K8566" s="43">
        <v>0.25557422384636386</v>
      </c>
      <c r="L8566">
        <v>0.78004001639885778</v>
      </c>
      <c r="M8566">
        <v>0.9730616435234426</v>
      </c>
      <c r="N8566" s="44">
        <v>0.8290978774527864</v>
      </c>
      <c r="O8566" s="161">
        <f t="shared" si="1331"/>
        <v>2000000</v>
      </c>
      <c r="P8566" s="162">
        <f t="shared" si="1332"/>
        <v>191.58492553574663</v>
      </c>
      <c r="Q8566" s="162">
        <f t="shared" si="1333"/>
        <v>173.55652958547145</v>
      </c>
      <c r="R8566" s="163">
        <f t="shared" si="1334"/>
        <v>1</v>
      </c>
      <c r="S8566" s="161">
        <f t="shared" si="1335"/>
        <v>5000000</v>
      </c>
      <c r="T8566" s="162">
        <f t="shared" si="1336"/>
        <v>193.86164184524887</v>
      </c>
      <c r="U8566" s="162">
        <f t="shared" si="1337"/>
        <v>144.27826479273574</v>
      </c>
      <c r="V8566" s="163">
        <f t="shared" si="1338"/>
        <v>1</v>
      </c>
      <c r="W8566" s="164">
        <f t="shared" si="1339"/>
        <v>-13943208.099449635</v>
      </c>
      <c r="X8566" s="164">
        <f t="shared" si="1340"/>
        <v>97916885.262565643</v>
      </c>
    </row>
    <row r="8567" spans="10:24" x14ac:dyDescent="0.25">
      <c r="J8567">
        <v>8564</v>
      </c>
      <c r="K8567" s="43">
        <v>0.60708599728710522</v>
      </c>
      <c r="L8567">
        <v>0.15862185738921286</v>
      </c>
      <c r="M8567">
        <v>0.67614956377112168</v>
      </c>
      <c r="N8567" s="44">
        <v>0.22712516343303424</v>
      </c>
      <c r="O8567" s="161">
        <f t="shared" si="1331"/>
        <v>6000000</v>
      </c>
      <c r="P8567" s="162">
        <f t="shared" si="1332"/>
        <v>164.99792957305229</v>
      </c>
      <c r="Q8567" s="162">
        <f t="shared" si="1333"/>
        <v>144.13917006187543</v>
      </c>
      <c r="R8567" s="163">
        <f t="shared" si="1334"/>
        <v>1</v>
      </c>
      <c r="S8567" s="161">
        <f t="shared" si="1335"/>
        <v>7000000</v>
      </c>
      <c r="T8567" s="162">
        <f t="shared" si="1336"/>
        <v>184.9993098576841</v>
      </c>
      <c r="U8567" s="162">
        <f t="shared" si="1337"/>
        <v>129.5695850309377</v>
      </c>
      <c r="V8567" s="163">
        <f t="shared" si="1338"/>
        <v>1</v>
      </c>
      <c r="W8567" s="164">
        <f t="shared" si="1339"/>
        <v>75152557.067061141</v>
      </c>
      <c r="X8567" s="164">
        <f t="shared" si="1340"/>
        <v>238008073.78722477</v>
      </c>
    </row>
    <row r="8568" spans="10:24" x14ac:dyDescent="0.25">
      <c r="J8568">
        <v>8565</v>
      </c>
      <c r="K8568" s="43">
        <v>0.59790093998308624</v>
      </c>
      <c r="L8568">
        <v>8.478633471666408E-2</v>
      </c>
      <c r="M8568">
        <v>0.90320333271747144</v>
      </c>
      <c r="N8568" s="44">
        <v>0.39437417927506735</v>
      </c>
      <c r="O8568" s="161">
        <f t="shared" si="1331"/>
        <v>6000000</v>
      </c>
      <c r="P8568" s="162">
        <f t="shared" si="1332"/>
        <v>159.39632704108814</v>
      </c>
      <c r="Q8568" s="162">
        <f t="shared" si="1333"/>
        <v>161.00044551435107</v>
      </c>
      <c r="R8568" s="163">
        <f t="shared" si="1334"/>
        <v>1</v>
      </c>
      <c r="S8568" s="161">
        <f t="shared" si="1335"/>
        <v>6000000</v>
      </c>
      <c r="T8568" s="162">
        <f t="shared" si="1336"/>
        <v>183.13210901369604</v>
      </c>
      <c r="U8568" s="162">
        <f t="shared" si="1337"/>
        <v>138.00022275717555</v>
      </c>
      <c r="V8568" s="163">
        <f t="shared" si="1338"/>
        <v>1</v>
      </c>
      <c r="W8568" s="164">
        <f t="shared" si="1339"/>
        <v>-59624710.839577571</v>
      </c>
      <c r="X8568" s="164">
        <f t="shared" si="1340"/>
        <v>120791317.53912294</v>
      </c>
    </row>
    <row r="8569" spans="10:24" x14ac:dyDescent="0.25">
      <c r="J8569">
        <v>8566</v>
      </c>
      <c r="K8569" s="43">
        <v>0.68719011596115098</v>
      </c>
      <c r="L8569">
        <v>9.6977660909324692E-2</v>
      </c>
      <c r="M8569">
        <v>0.3999524592576178</v>
      </c>
      <c r="N8569" s="44">
        <v>0.49687952808661906</v>
      </c>
      <c r="O8569" s="161">
        <f t="shared" si="1331"/>
        <v>6000000</v>
      </c>
      <c r="P8569" s="162">
        <f t="shared" si="1332"/>
        <v>160.51549794441019</v>
      </c>
      <c r="Q8569" s="162">
        <f t="shared" si="1333"/>
        <v>129.93059683194653</v>
      </c>
      <c r="R8569" s="163">
        <f t="shared" si="1334"/>
        <v>1</v>
      </c>
      <c r="S8569" s="161">
        <f t="shared" si="1335"/>
        <v>7000000</v>
      </c>
      <c r="T8569" s="162">
        <f t="shared" si="1336"/>
        <v>183.50516598147007</v>
      </c>
      <c r="U8569" s="162">
        <f t="shared" si="1337"/>
        <v>122.46529841597327</v>
      </c>
      <c r="V8569" s="163">
        <f t="shared" si="1338"/>
        <v>1</v>
      </c>
      <c r="W8569" s="164">
        <f t="shared" si="1339"/>
        <v>133509406.67478192</v>
      </c>
      <c r="X8569" s="164">
        <f t="shared" si="1340"/>
        <v>277279072.95847762</v>
      </c>
    </row>
    <row r="8570" spans="10:24" x14ac:dyDescent="0.25">
      <c r="J8570">
        <v>8567</v>
      </c>
      <c r="K8570" s="43">
        <v>0.1822107820829777</v>
      </c>
      <c r="L8570">
        <v>0.10853424118752786</v>
      </c>
      <c r="M8570">
        <v>0.21962103352871187</v>
      </c>
      <c r="N8570" s="44">
        <v>0.13783058295997108</v>
      </c>
      <c r="O8570" s="161">
        <f t="shared" si="1331"/>
        <v>2000000</v>
      </c>
      <c r="P8570" s="162">
        <f t="shared" si="1332"/>
        <v>161.48458772221628</v>
      </c>
      <c r="Q8570" s="162">
        <f t="shared" si="1333"/>
        <v>119.5305253018613</v>
      </c>
      <c r="R8570" s="163">
        <f t="shared" si="1334"/>
        <v>1</v>
      </c>
      <c r="S8570" s="161">
        <f t="shared" si="1335"/>
        <v>5000000</v>
      </c>
      <c r="T8570" s="162">
        <f t="shared" si="1336"/>
        <v>183.82819590740542</v>
      </c>
      <c r="U8570" s="162">
        <f t="shared" si="1337"/>
        <v>117.26526265093065</v>
      </c>
      <c r="V8570" s="163">
        <f t="shared" si="1338"/>
        <v>0.9</v>
      </c>
      <c r="W8570" s="164">
        <f t="shared" si="1339"/>
        <v>33908124.84070994</v>
      </c>
      <c r="X8570" s="164">
        <f t="shared" si="1340"/>
        <v>149533199.65413648</v>
      </c>
    </row>
    <row r="8571" spans="10:24" x14ac:dyDescent="0.25">
      <c r="J8571">
        <v>8568</v>
      </c>
      <c r="K8571" s="43">
        <v>0.31558816617980512</v>
      </c>
      <c r="L8571">
        <v>2.5086000762665095E-2</v>
      </c>
      <c r="M8571">
        <v>0.58219942904433675</v>
      </c>
      <c r="N8571" s="44">
        <v>7.2047587151781611E-2</v>
      </c>
      <c r="O8571" s="161">
        <f t="shared" si="1331"/>
        <v>5000000</v>
      </c>
      <c r="P8571" s="162">
        <f t="shared" si="1332"/>
        <v>150.6225806751535</v>
      </c>
      <c r="Q8571" s="162">
        <f t="shared" si="1333"/>
        <v>139.15046743529058</v>
      </c>
      <c r="R8571" s="163">
        <f t="shared" si="1334"/>
        <v>1</v>
      </c>
      <c r="S8571" s="161">
        <f t="shared" si="1335"/>
        <v>6000000</v>
      </c>
      <c r="T8571" s="162">
        <f t="shared" si="1336"/>
        <v>180.20752689171783</v>
      </c>
      <c r="U8571" s="162">
        <f t="shared" si="1337"/>
        <v>127.07523371764529</v>
      </c>
      <c r="V8571" s="163">
        <f t="shared" si="1338"/>
        <v>0.9</v>
      </c>
      <c r="W8571" s="164">
        <f t="shared" si="1339"/>
        <v>7360566.1993146017</v>
      </c>
      <c r="X8571" s="164">
        <f t="shared" si="1340"/>
        <v>136914383.13999176</v>
      </c>
    </row>
    <row r="8572" spans="10:24" x14ac:dyDescent="0.25">
      <c r="J8572">
        <v>8569</v>
      </c>
      <c r="K8572" s="43">
        <v>0.1342693863085388</v>
      </c>
      <c r="L8572">
        <v>0.32700164157464884</v>
      </c>
      <c r="M8572">
        <v>0.30943770628870015</v>
      </c>
      <c r="N8572" s="44">
        <v>5.8786438397302687E-2</v>
      </c>
      <c r="O8572" s="161">
        <f t="shared" si="1331"/>
        <v>2000000</v>
      </c>
      <c r="P8572" s="162">
        <f t="shared" si="1332"/>
        <v>173.27688402223646</v>
      </c>
      <c r="Q8572" s="162">
        <f t="shared" si="1333"/>
        <v>125.05110379076272</v>
      </c>
      <c r="R8572" s="163">
        <f t="shared" si="1334"/>
        <v>1</v>
      </c>
      <c r="S8572" s="161">
        <f t="shared" si="1335"/>
        <v>2000000</v>
      </c>
      <c r="T8572" s="162">
        <f t="shared" si="1336"/>
        <v>187.75896134074549</v>
      </c>
      <c r="U8572" s="162">
        <f t="shared" si="1337"/>
        <v>120.02555189538135</v>
      </c>
      <c r="V8572" s="163">
        <f t="shared" si="1338"/>
        <v>0.9</v>
      </c>
      <c r="W8572" s="164">
        <f t="shared" si="1339"/>
        <v>46451560.462947473</v>
      </c>
      <c r="X8572" s="164">
        <f t="shared" si="1340"/>
        <v>-28079862.998344555</v>
      </c>
    </row>
    <row r="8573" spans="10:24" x14ac:dyDescent="0.25">
      <c r="J8573">
        <v>8570</v>
      </c>
      <c r="K8573" s="43">
        <v>0.26805015388241271</v>
      </c>
      <c r="L8573">
        <v>0.39718329632380822</v>
      </c>
      <c r="M8573">
        <v>1.4300399275477549E-3</v>
      </c>
      <c r="N8573" s="44">
        <v>0.4886364699948702</v>
      </c>
      <c r="O8573" s="161">
        <f t="shared" si="1331"/>
        <v>2000000</v>
      </c>
      <c r="P8573" s="162">
        <f t="shared" si="1332"/>
        <v>176.09033100685207</v>
      </c>
      <c r="Q8573" s="162">
        <f t="shared" si="1333"/>
        <v>75.352212410922135</v>
      </c>
      <c r="R8573" s="163">
        <f t="shared" si="1334"/>
        <v>1</v>
      </c>
      <c r="S8573" s="161">
        <f t="shared" si="1335"/>
        <v>5000000</v>
      </c>
      <c r="T8573" s="162">
        <f t="shared" si="1336"/>
        <v>188.69677700228402</v>
      </c>
      <c r="U8573" s="162">
        <f t="shared" si="1337"/>
        <v>95.176106205461068</v>
      </c>
      <c r="V8573" s="163">
        <f t="shared" si="1338"/>
        <v>1</v>
      </c>
      <c r="W8573" s="164">
        <f t="shared" si="1339"/>
        <v>151476237.19185987</v>
      </c>
      <c r="X8573" s="164">
        <f t="shared" si="1340"/>
        <v>317603353.98411477</v>
      </c>
    </row>
    <row r="8574" spans="10:24" x14ac:dyDescent="0.25">
      <c r="J8574">
        <v>8571</v>
      </c>
      <c r="K8574" s="43">
        <v>0.55036992890768921</v>
      </c>
      <c r="L8574">
        <v>0.38068518339946045</v>
      </c>
      <c r="M8574">
        <v>0.64253319877690307</v>
      </c>
      <c r="N8574" s="44">
        <v>0.57937498017341127</v>
      </c>
      <c r="O8574" s="161">
        <f t="shared" si="1331"/>
        <v>6000000</v>
      </c>
      <c r="P8574" s="162">
        <f t="shared" si="1332"/>
        <v>175.44477382168978</v>
      </c>
      <c r="Q8574" s="162">
        <f t="shared" si="1333"/>
        <v>142.30476408275874</v>
      </c>
      <c r="R8574" s="163">
        <f t="shared" si="1334"/>
        <v>1</v>
      </c>
      <c r="S8574" s="161">
        <f t="shared" si="1335"/>
        <v>6000000</v>
      </c>
      <c r="T8574" s="162">
        <f t="shared" si="1336"/>
        <v>188.48159127389658</v>
      </c>
      <c r="U8574" s="162">
        <f t="shared" si="1337"/>
        <v>128.65238204137935</v>
      </c>
      <c r="V8574" s="163">
        <f t="shared" si="1338"/>
        <v>1</v>
      </c>
      <c r="W8574" s="164">
        <f t="shared" si="1339"/>
        <v>148840058.43358624</v>
      </c>
      <c r="X8574" s="164">
        <f t="shared" si="1340"/>
        <v>208975255.39510339</v>
      </c>
    </row>
    <row r="8575" spans="10:24" x14ac:dyDescent="0.25">
      <c r="J8575">
        <v>8572</v>
      </c>
      <c r="K8575" s="43">
        <v>0.45820371437113361</v>
      </c>
      <c r="L8575">
        <v>0.10589579867768772</v>
      </c>
      <c r="M8575">
        <v>0.98563839863170266</v>
      </c>
      <c r="N8575" s="44">
        <v>0.52673531587091638</v>
      </c>
      <c r="O8575" s="161">
        <f t="shared" si="1331"/>
        <v>5000000</v>
      </c>
      <c r="P8575" s="162">
        <f t="shared" si="1332"/>
        <v>161.27018774393204</v>
      </c>
      <c r="Q8575" s="162">
        <f t="shared" si="1333"/>
        <v>178.74529492259595</v>
      </c>
      <c r="R8575" s="163">
        <f t="shared" si="1334"/>
        <v>1</v>
      </c>
      <c r="S8575" s="161">
        <f t="shared" si="1335"/>
        <v>6000000</v>
      </c>
      <c r="T8575" s="162">
        <f t="shared" si="1336"/>
        <v>183.75672924797735</v>
      </c>
      <c r="U8575" s="162">
        <f t="shared" si="1337"/>
        <v>146.87264746129796</v>
      </c>
      <c r="V8575" s="163">
        <f t="shared" si="1338"/>
        <v>1</v>
      </c>
      <c r="W8575" s="164">
        <f t="shared" si="1339"/>
        <v>-137375535.89331952</v>
      </c>
      <c r="X8575" s="164">
        <f t="shared" si="1340"/>
        <v>71304490.720076323</v>
      </c>
    </row>
    <row r="8576" spans="10:24" x14ac:dyDescent="0.25">
      <c r="J8576">
        <v>8573</v>
      </c>
      <c r="K8576" s="43">
        <v>0.5243743070110285</v>
      </c>
      <c r="L8576">
        <v>9.0277892233744716E-2</v>
      </c>
      <c r="M8576">
        <v>0.92490170455524912</v>
      </c>
      <c r="N8576" s="44">
        <v>0.68197823391511569</v>
      </c>
      <c r="O8576" s="161">
        <f t="shared" si="1331"/>
        <v>5000000</v>
      </c>
      <c r="P8576" s="162">
        <f t="shared" si="1332"/>
        <v>159.91431397253655</v>
      </c>
      <c r="Q8576" s="162">
        <f t="shared" si="1333"/>
        <v>163.77674844473856</v>
      </c>
      <c r="R8576" s="163">
        <f t="shared" si="1334"/>
        <v>1</v>
      </c>
      <c r="S8576" s="161">
        <f t="shared" si="1335"/>
        <v>6000000</v>
      </c>
      <c r="T8576" s="162">
        <f t="shared" si="1336"/>
        <v>183.30477132417886</v>
      </c>
      <c r="U8576" s="162">
        <f t="shared" si="1337"/>
        <v>139.38837422236929</v>
      </c>
      <c r="V8576" s="163">
        <f t="shared" si="1338"/>
        <v>1</v>
      </c>
      <c r="W8576" s="164">
        <f t="shared" si="1339"/>
        <v>-69312172.36101006</v>
      </c>
      <c r="X8576" s="164">
        <f t="shared" si="1340"/>
        <v>113498382.6108574</v>
      </c>
    </row>
    <row r="8577" spans="10:24" x14ac:dyDescent="0.25">
      <c r="J8577">
        <v>8574</v>
      </c>
      <c r="K8577" s="43">
        <v>0.1290537625497723</v>
      </c>
      <c r="L8577">
        <v>0.88030442980803081</v>
      </c>
      <c r="M8577">
        <v>0.57873615722734451</v>
      </c>
      <c r="N8577" s="44">
        <v>0.32139439219662758</v>
      </c>
      <c r="O8577" s="161">
        <f t="shared" si="1331"/>
        <v>2000000</v>
      </c>
      <c r="P8577" s="162">
        <f t="shared" si="1332"/>
        <v>197.64764993857432</v>
      </c>
      <c r="Q8577" s="162">
        <f t="shared" si="1333"/>
        <v>138.97322633603648</v>
      </c>
      <c r="R8577" s="163">
        <f t="shared" si="1334"/>
        <v>1</v>
      </c>
      <c r="S8577" s="161">
        <f t="shared" si="1335"/>
        <v>2000000</v>
      </c>
      <c r="T8577" s="162">
        <f t="shared" si="1336"/>
        <v>195.88254997952478</v>
      </c>
      <c r="U8577" s="162">
        <f t="shared" si="1337"/>
        <v>126.98661316801824</v>
      </c>
      <c r="V8577" s="163">
        <f t="shared" si="1338"/>
        <v>1</v>
      </c>
      <c r="W8577" s="164">
        <f t="shared" si="1339"/>
        <v>67348847.205075681</v>
      </c>
      <c r="X8577" s="164">
        <f t="shared" si="1340"/>
        <v>-12208126.376986921</v>
      </c>
    </row>
    <row r="8578" spans="10:24" x14ac:dyDescent="0.25">
      <c r="J8578">
        <v>8575</v>
      </c>
      <c r="K8578" s="43">
        <v>3.8426452539738309E-2</v>
      </c>
      <c r="L8578">
        <v>3.3580806797085416E-2</v>
      </c>
      <c r="M8578">
        <v>0.36492948161519589</v>
      </c>
      <c r="N8578" s="44">
        <v>0.62541143536455146</v>
      </c>
      <c r="O8578" s="161">
        <f t="shared" si="1331"/>
        <v>1000000</v>
      </c>
      <c r="P8578" s="162">
        <f t="shared" si="1332"/>
        <v>152.54113507026838</v>
      </c>
      <c r="Q8578" s="162">
        <f t="shared" si="1333"/>
        <v>128.09373703984701</v>
      </c>
      <c r="R8578" s="163">
        <f t="shared" si="1334"/>
        <v>1</v>
      </c>
      <c r="S8578" s="161">
        <f t="shared" si="1335"/>
        <v>1000000</v>
      </c>
      <c r="T8578" s="162">
        <f t="shared" si="1336"/>
        <v>180.84704502342279</v>
      </c>
      <c r="U8578" s="162">
        <f t="shared" si="1337"/>
        <v>121.54686851992351</v>
      </c>
      <c r="V8578" s="163">
        <f t="shared" si="1338"/>
        <v>1</v>
      </c>
      <c r="W8578" s="164">
        <f t="shared" si="1339"/>
        <v>-25552601.969578631</v>
      </c>
      <c r="X8578" s="164">
        <f t="shared" si="1340"/>
        <v>-90699823.496500716</v>
      </c>
    </row>
    <row r="8579" spans="10:24" x14ac:dyDescent="0.25">
      <c r="J8579">
        <v>8576</v>
      </c>
      <c r="K8579" s="43">
        <v>0.47203523193204056</v>
      </c>
      <c r="L8579">
        <v>0.64427368920120465</v>
      </c>
      <c r="M8579">
        <v>0.50068940896773828</v>
      </c>
      <c r="N8579" s="44">
        <v>0.73558748770123916</v>
      </c>
      <c r="O8579" s="161">
        <f t="shared" si="1331"/>
        <v>5000000</v>
      </c>
      <c r="P8579" s="162">
        <f t="shared" si="1332"/>
        <v>185.548588170165</v>
      </c>
      <c r="Q8579" s="162">
        <f t="shared" si="1333"/>
        <v>135.03456185742837</v>
      </c>
      <c r="R8579" s="163">
        <f t="shared" si="1334"/>
        <v>1</v>
      </c>
      <c r="S8579" s="161">
        <f t="shared" si="1335"/>
        <v>6000000</v>
      </c>
      <c r="T8579" s="162">
        <f t="shared" si="1336"/>
        <v>191.84952939005501</v>
      </c>
      <c r="U8579" s="162">
        <f t="shared" si="1337"/>
        <v>125.01728092871419</v>
      </c>
      <c r="V8579" s="163">
        <f t="shared" si="1338"/>
        <v>1</v>
      </c>
      <c r="W8579" s="164">
        <f t="shared" si="1339"/>
        <v>202570131.56368315</v>
      </c>
      <c r="X8579" s="164">
        <f t="shared" si="1340"/>
        <v>250993490.76804495</v>
      </c>
    </row>
    <row r="8580" spans="10:24" x14ac:dyDescent="0.25">
      <c r="J8580">
        <v>8577</v>
      </c>
      <c r="K8580" s="43">
        <v>0.5458683154909133</v>
      </c>
      <c r="L8580">
        <v>0.29253956207384557</v>
      </c>
      <c r="M8580">
        <v>0.82069772513364769</v>
      </c>
      <c r="N8580" s="44">
        <v>0.52193856288746954</v>
      </c>
      <c r="O8580" s="161">
        <f t="shared" si="1331"/>
        <v>5000000</v>
      </c>
      <c r="P8580" s="162">
        <f t="shared" si="1332"/>
        <v>171.81028775837987</v>
      </c>
      <c r="Q8580" s="162">
        <f t="shared" si="1333"/>
        <v>153.36054691031762</v>
      </c>
      <c r="R8580" s="163">
        <f t="shared" si="1334"/>
        <v>1</v>
      </c>
      <c r="S8580" s="161">
        <f t="shared" si="1335"/>
        <v>6000000</v>
      </c>
      <c r="T8580" s="162">
        <f t="shared" si="1336"/>
        <v>187.27009591945995</v>
      </c>
      <c r="U8580" s="162">
        <f t="shared" si="1337"/>
        <v>134.18027345515881</v>
      </c>
      <c r="V8580" s="163">
        <f t="shared" si="1338"/>
        <v>1</v>
      </c>
      <c r="W8580" s="164">
        <f t="shared" si="1339"/>
        <v>42248704.240311235</v>
      </c>
      <c r="X8580" s="164">
        <f t="shared" si="1340"/>
        <v>168538934.78580683</v>
      </c>
    </row>
    <row r="8581" spans="10:24" x14ac:dyDescent="0.25">
      <c r="J8581">
        <v>8578</v>
      </c>
      <c r="K8581" s="43">
        <v>0.897655901689841</v>
      </c>
      <c r="L8581">
        <v>0.15565757654349954</v>
      </c>
      <c r="M8581">
        <v>0.55963245745623935</v>
      </c>
      <c r="N8581" s="44">
        <v>0.30507220978338911</v>
      </c>
      <c r="O8581" s="161">
        <f t="shared" ref="O8581:O8644" si="1341">VLOOKUP(K8581,$E$5:$H$10,4)</f>
        <v>7000000</v>
      </c>
      <c r="P8581" s="162">
        <f t="shared" ref="P8581:P8644" si="1342">_xlfn.NORM.INV(L8581,$E$12,$E$13)</f>
        <v>164.81300553583173</v>
      </c>
      <c r="Q8581" s="162">
        <f t="shared" ref="Q8581:Q8644" si="1343">_xlfn.NORM.INV(M8581,$E$15,$E$16)</f>
        <v>138.00074858814099</v>
      </c>
      <c r="R8581" s="163">
        <f t="shared" ref="R8581:R8644" si="1344">VLOOKUP(N8581,$E$19:$H$21,4)</f>
        <v>1</v>
      </c>
      <c r="S8581" s="161">
        <f t="shared" ref="S8581:S8644" si="1345">VLOOKUP(K8581,$G$5:$H$10,2)</f>
        <v>7000000</v>
      </c>
      <c r="T8581" s="162">
        <f t="shared" ref="T8581:T8644" si="1346">_xlfn.NORM.INV(L8581,$G$12,$G$13)</f>
        <v>184.93766851194391</v>
      </c>
      <c r="U8581" s="162">
        <f t="shared" ref="U8581:U8644" si="1347">_xlfn.NORM.INV(M8581,$G$15,$G$16)</f>
        <v>126.5003742940705</v>
      </c>
      <c r="V8581" s="163">
        <f t="shared" ref="V8581:V8644" si="1348">VLOOKUP(N8581,$G$19:$H$21,2)</f>
        <v>1</v>
      </c>
      <c r="W8581" s="164">
        <f t="shared" ref="W8581:W8644" si="1349">O8581*(P8581-Q8581)*R8581-$D$23-$D$24</f>
        <v>137685798.6338352</v>
      </c>
      <c r="X8581" s="164">
        <f t="shared" ref="X8581:X8644" si="1350">S8581*(T8581-U8581)*V8581-$F$23-$F$24</f>
        <v>259061059.52511388</v>
      </c>
    </row>
    <row r="8582" spans="10:24" x14ac:dyDescent="0.25">
      <c r="J8582">
        <v>8579</v>
      </c>
      <c r="K8582" s="43">
        <v>0.52675133652198813</v>
      </c>
      <c r="L8582">
        <v>0.49313155790073504</v>
      </c>
      <c r="M8582">
        <v>0.45423379612291648</v>
      </c>
      <c r="N8582" s="44">
        <v>0.7000180122153582</v>
      </c>
      <c r="O8582" s="161">
        <f t="shared" si="1341"/>
        <v>5000000</v>
      </c>
      <c r="P8582" s="162">
        <f t="shared" si="1342"/>
        <v>179.74173777308908</v>
      </c>
      <c r="Q8582" s="162">
        <f t="shared" si="1343"/>
        <v>132.70056698029376</v>
      </c>
      <c r="R8582" s="163">
        <f t="shared" si="1344"/>
        <v>1</v>
      </c>
      <c r="S8582" s="161">
        <f t="shared" si="1345"/>
        <v>6000000</v>
      </c>
      <c r="T8582" s="162">
        <f t="shared" si="1346"/>
        <v>189.91391259102969</v>
      </c>
      <c r="U8582" s="162">
        <f t="shared" si="1347"/>
        <v>123.85028349014688</v>
      </c>
      <c r="V8582" s="163">
        <f t="shared" si="1348"/>
        <v>1</v>
      </c>
      <c r="W8582" s="164">
        <f t="shared" si="1349"/>
        <v>185205853.96397665</v>
      </c>
      <c r="X8582" s="164">
        <f t="shared" si="1350"/>
        <v>246381774.60529685</v>
      </c>
    </row>
    <row r="8583" spans="10:24" x14ac:dyDescent="0.25">
      <c r="J8583">
        <v>8580</v>
      </c>
      <c r="K8583" s="43">
        <v>0.2380082310869972</v>
      </c>
      <c r="L8583">
        <v>0.97387514017536359</v>
      </c>
      <c r="M8583">
        <v>0.49985473550121029</v>
      </c>
      <c r="N8583" s="44">
        <v>0.83370905439512988</v>
      </c>
      <c r="O8583" s="161">
        <f t="shared" si="1341"/>
        <v>2000000</v>
      </c>
      <c r="P8583" s="162">
        <f t="shared" si="1342"/>
        <v>209.11605836927717</v>
      </c>
      <c r="Q8583" s="162">
        <f t="shared" si="1343"/>
        <v>134.99271751783974</v>
      </c>
      <c r="R8583" s="163">
        <f t="shared" si="1344"/>
        <v>1</v>
      </c>
      <c r="S8583" s="161">
        <f t="shared" si="1345"/>
        <v>5000000</v>
      </c>
      <c r="T8583" s="162">
        <f t="shared" si="1346"/>
        <v>199.70535278975905</v>
      </c>
      <c r="U8583" s="162">
        <f t="shared" si="1347"/>
        <v>124.99635875891987</v>
      </c>
      <c r="V8583" s="163">
        <f t="shared" si="1348"/>
        <v>1</v>
      </c>
      <c r="W8583" s="164">
        <f t="shared" si="1349"/>
        <v>98246681.702874869</v>
      </c>
      <c r="X8583" s="164">
        <f t="shared" si="1350"/>
        <v>223544970.1541959</v>
      </c>
    </row>
    <row r="8584" spans="10:24" x14ac:dyDescent="0.25">
      <c r="J8584">
        <v>8581</v>
      </c>
      <c r="K8584" s="43">
        <v>0.54231177065550784</v>
      </c>
      <c r="L8584">
        <v>0.19193039744131257</v>
      </c>
      <c r="M8584">
        <v>0.85648383470830725</v>
      </c>
      <c r="N8584" s="44">
        <v>0.51006755518688607</v>
      </c>
      <c r="O8584" s="161">
        <f t="shared" si="1341"/>
        <v>5000000</v>
      </c>
      <c r="P8584" s="162">
        <f t="shared" si="1342"/>
        <v>166.93792939879262</v>
      </c>
      <c r="Q8584" s="162">
        <f t="shared" si="1343"/>
        <v>156.29308896790252</v>
      </c>
      <c r="R8584" s="163">
        <f t="shared" si="1344"/>
        <v>1</v>
      </c>
      <c r="S8584" s="161">
        <f t="shared" si="1345"/>
        <v>6000000</v>
      </c>
      <c r="T8584" s="162">
        <f t="shared" si="1346"/>
        <v>185.64597646626422</v>
      </c>
      <c r="U8584" s="162">
        <f t="shared" si="1347"/>
        <v>135.64654448395126</v>
      </c>
      <c r="V8584" s="163">
        <f t="shared" si="1348"/>
        <v>1</v>
      </c>
      <c r="W8584" s="164">
        <f t="shared" si="1349"/>
        <v>3224202.1544504985</v>
      </c>
      <c r="X8584" s="164">
        <f t="shared" si="1350"/>
        <v>149996591.89387774</v>
      </c>
    </row>
    <row r="8585" spans="10:24" x14ac:dyDescent="0.25">
      <c r="J8585">
        <v>8582</v>
      </c>
      <c r="K8585" s="43">
        <v>0.34930190353499924</v>
      </c>
      <c r="L8585">
        <v>0.48874517869684198</v>
      </c>
      <c r="M8585">
        <v>1.2693415140319519E-2</v>
      </c>
      <c r="N8585" s="44">
        <v>0.26699155614917469</v>
      </c>
      <c r="O8585" s="161">
        <f t="shared" si="1341"/>
        <v>5000000</v>
      </c>
      <c r="P8585" s="162">
        <f t="shared" si="1342"/>
        <v>179.57676905083895</v>
      </c>
      <c r="Q8585" s="162">
        <f t="shared" si="1343"/>
        <v>90.290697971745175</v>
      </c>
      <c r="R8585" s="163">
        <f t="shared" si="1344"/>
        <v>1</v>
      </c>
      <c r="S8585" s="161">
        <f t="shared" si="1345"/>
        <v>6000000</v>
      </c>
      <c r="T8585" s="162">
        <f t="shared" si="1346"/>
        <v>189.85892301694631</v>
      </c>
      <c r="U8585" s="162">
        <f t="shared" si="1347"/>
        <v>102.64534898587259</v>
      </c>
      <c r="V8585" s="163">
        <f t="shared" si="1348"/>
        <v>1</v>
      </c>
      <c r="W8585" s="164">
        <f t="shared" si="1349"/>
        <v>396430355.39546889</v>
      </c>
      <c r="X8585" s="164">
        <f t="shared" si="1350"/>
        <v>373281444.18644232</v>
      </c>
    </row>
    <row r="8586" spans="10:24" x14ac:dyDescent="0.25">
      <c r="J8586">
        <v>8583</v>
      </c>
      <c r="K8586" s="43">
        <v>0.8330247890218444</v>
      </c>
      <c r="L8586">
        <v>0.8145559860497581</v>
      </c>
      <c r="M8586">
        <v>0.59581466234344005</v>
      </c>
      <c r="N8586" s="44">
        <v>0.68652157586635221</v>
      </c>
      <c r="O8586" s="161">
        <f t="shared" si="1341"/>
        <v>7000000</v>
      </c>
      <c r="P8586" s="162">
        <f t="shared" si="1342"/>
        <v>193.42216783960271</v>
      </c>
      <c r="Q8586" s="162">
        <f t="shared" si="1343"/>
        <v>139.85057002047094</v>
      </c>
      <c r="R8586" s="163">
        <f t="shared" si="1344"/>
        <v>1</v>
      </c>
      <c r="S8586" s="161">
        <f t="shared" si="1345"/>
        <v>7000000</v>
      </c>
      <c r="T8586" s="162">
        <f t="shared" si="1346"/>
        <v>194.47405594653424</v>
      </c>
      <c r="U8586" s="162">
        <f t="shared" si="1347"/>
        <v>127.42528501023547</v>
      </c>
      <c r="V8586" s="163">
        <f t="shared" si="1348"/>
        <v>1</v>
      </c>
      <c r="W8586" s="164">
        <f t="shared" si="1349"/>
        <v>325001184.73392236</v>
      </c>
      <c r="X8586" s="164">
        <f t="shared" si="1350"/>
        <v>319341396.55409133</v>
      </c>
    </row>
    <row r="8587" spans="10:24" x14ac:dyDescent="0.25">
      <c r="J8587">
        <v>8584</v>
      </c>
      <c r="K8587" s="43">
        <v>6.6203485282974928E-2</v>
      </c>
      <c r="L8587">
        <v>0.72579465178856051</v>
      </c>
      <c r="M8587">
        <v>0.67598700823637448</v>
      </c>
      <c r="N8587" s="44">
        <v>0.13042020548009425</v>
      </c>
      <c r="O8587" s="161">
        <f t="shared" si="1341"/>
        <v>2000000</v>
      </c>
      <c r="P8587" s="162">
        <f t="shared" si="1342"/>
        <v>189.00215042314886</v>
      </c>
      <c r="Q8587" s="162">
        <f t="shared" si="1343"/>
        <v>144.13012483266019</v>
      </c>
      <c r="R8587" s="163">
        <f t="shared" si="1344"/>
        <v>1</v>
      </c>
      <c r="S8587" s="161">
        <f t="shared" si="1345"/>
        <v>2000000</v>
      </c>
      <c r="T8587" s="162">
        <f t="shared" si="1346"/>
        <v>193.00071680771629</v>
      </c>
      <c r="U8587" s="162">
        <f t="shared" si="1347"/>
        <v>129.56506241633008</v>
      </c>
      <c r="V8587" s="163">
        <f t="shared" si="1348"/>
        <v>0.9</v>
      </c>
      <c r="W8587" s="164">
        <f t="shared" si="1349"/>
        <v>39744051.180977345</v>
      </c>
      <c r="X8587" s="164">
        <f t="shared" si="1350"/>
        <v>-35815822.09550482</v>
      </c>
    </row>
    <row r="8588" spans="10:24" x14ac:dyDescent="0.25">
      <c r="J8588">
        <v>8585</v>
      </c>
      <c r="K8588" s="43">
        <v>0.5742727396320646</v>
      </c>
      <c r="L8588">
        <v>0.97598558194270502</v>
      </c>
      <c r="M8588">
        <v>0.31203962086883996</v>
      </c>
      <c r="N8588" s="44">
        <v>0.71081661563479259</v>
      </c>
      <c r="O8588" s="161">
        <f t="shared" si="1341"/>
        <v>6000000</v>
      </c>
      <c r="P8588" s="162">
        <f t="shared" si="1342"/>
        <v>209.65669799017343</v>
      </c>
      <c r="Q8588" s="162">
        <f t="shared" si="1343"/>
        <v>125.19845516618236</v>
      </c>
      <c r="R8588" s="163">
        <f t="shared" si="1344"/>
        <v>1</v>
      </c>
      <c r="S8588" s="161">
        <f t="shared" si="1345"/>
        <v>6000000</v>
      </c>
      <c r="T8588" s="162">
        <f t="shared" si="1346"/>
        <v>199.88556599672447</v>
      </c>
      <c r="U8588" s="162">
        <f t="shared" si="1347"/>
        <v>120.09922758309118</v>
      </c>
      <c r="V8588" s="163">
        <f t="shared" si="1348"/>
        <v>1</v>
      </c>
      <c r="W8588" s="164">
        <f t="shared" si="1349"/>
        <v>456749456.94394642</v>
      </c>
      <c r="X8588" s="164">
        <f t="shared" si="1350"/>
        <v>328718030.48179972</v>
      </c>
    </row>
    <row r="8589" spans="10:24" x14ac:dyDescent="0.25">
      <c r="J8589">
        <v>8586</v>
      </c>
      <c r="K8589" s="43">
        <v>0.80962915646771139</v>
      </c>
      <c r="L8589">
        <v>0.76484550636778093</v>
      </c>
      <c r="M8589">
        <v>0.74218049483758097</v>
      </c>
      <c r="N8589" s="44">
        <v>0.53093249384085983</v>
      </c>
      <c r="O8589" s="161">
        <f t="shared" si="1341"/>
        <v>7000000</v>
      </c>
      <c r="P8589" s="162">
        <f t="shared" si="1342"/>
        <v>190.82964600057477</v>
      </c>
      <c r="Q8589" s="162">
        <f t="shared" si="1343"/>
        <v>148.00164759336266</v>
      </c>
      <c r="R8589" s="163">
        <f t="shared" si="1344"/>
        <v>1</v>
      </c>
      <c r="S8589" s="161">
        <f t="shared" si="1345"/>
        <v>7000000</v>
      </c>
      <c r="T8589" s="162">
        <f t="shared" si="1346"/>
        <v>193.60988200019159</v>
      </c>
      <c r="U8589" s="162">
        <f t="shared" si="1347"/>
        <v>131.50082379668132</v>
      </c>
      <c r="V8589" s="163">
        <f t="shared" si="1348"/>
        <v>1</v>
      </c>
      <c r="W8589" s="164">
        <f t="shared" si="1349"/>
        <v>249795988.85048473</v>
      </c>
      <c r="X8589" s="164">
        <f t="shared" si="1350"/>
        <v>284763407.42457193</v>
      </c>
    </row>
    <row r="8590" spans="10:24" x14ac:dyDescent="0.25">
      <c r="J8590">
        <v>8587</v>
      </c>
      <c r="K8590" s="43">
        <v>0.90707805301097599</v>
      </c>
      <c r="L8590">
        <v>0.61957694157012777</v>
      </c>
      <c r="M8590">
        <v>0.78622997762748414</v>
      </c>
      <c r="N8590" s="44">
        <v>0.79877006622508939</v>
      </c>
      <c r="O8590" s="161">
        <f t="shared" si="1341"/>
        <v>7000000</v>
      </c>
      <c r="P8590" s="162">
        <f t="shared" si="1342"/>
        <v>184.56554810763717</v>
      </c>
      <c r="Q8590" s="162">
        <f t="shared" si="1343"/>
        <v>150.86816365783227</v>
      </c>
      <c r="R8590" s="163">
        <f t="shared" si="1344"/>
        <v>1</v>
      </c>
      <c r="S8590" s="161">
        <f t="shared" si="1345"/>
        <v>9000000</v>
      </c>
      <c r="T8590" s="162">
        <f t="shared" si="1346"/>
        <v>191.52184936921239</v>
      </c>
      <c r="U8590" s="162">
        <f t="shared" si="1347"/>
        <v>132.93408182891613</v>
      </c>
      <c r="V8590" s="163">
        <f t="shared" si="1348"/>
        <v>1</v>
      </c>
      <c r="W8590" s="164">
        <f t="shared" si="1349"/>
        <v>185881691.14863431</v>
      </c>
      <c r="X8590" s="164">
        <f t="shared" si="1350"/>
        <v>377289907.86266631</v>
      </c>
    </row>
    <row r="8591" spans="10:24" x14ac:dyDescent="0.25">
      <c r="J8591">
        <v>8588</v>
      </c>
      <c r="K8591" s="43">
        <v>7.8665199822692267E-2</v>
      </c>
      <c r="L8591">
        <v>3.4975267372014618E-2</v>
      </c>
      <c r="M8591">
        <v>0.15898643413406688</v>
      </c>
      <c r="N8591" s="44">
        <v>0.63041529138762853</v>
      </c>
      <c r="O8591" s="161">
        <f t="shared" si="1341"/>
        <v>2000000</v>
      </c>
      <c r="P8591" s="162">
        <f t="shared" si="1342"/>
        <v>152.81653730777887</v>
      </c>
      <c r="Q8591" s="162">
        <f t="shared" si="1343"/>
        <v>115.02735486892828</v>
      </c>
      <c r="R8591" s="163">
        <f t="shared" si="1344"/>
        <v>1</v>
      </c>
      <c r="S8591" s="161">
        <f t="shared" si="1345"/>
        <v>2000000</v>
      </c>
      <c r="T8591" s="162">
        <f t="shared" si="1346"/>
        <v>180.93884576925961</v>
      </c>
      <c r="U8591" s="162">
        <f t="shared" si="1347"/>
        <v>115.01367743446414</v>
      </c>
      <c r="V8591" s="163">
        <f t="shared" si="1348"/>
        <v>1</v>
      </c>
      <c r="W8591" s="164">
        <f t="shared" si="1349"/>
        <v>25578364.877701178</v>
      </c>
      <c r="X8591" s="164">
        <f t="shared" si="1350"/>
        <v>-18149663.33040905</v>
      </c>
    </row>
    <row r="8592" spans="10:24" x14ac:dyDescent="0.25">
      <c r="J8592">
        <v>8589</v>
      </c>
      <c r="K8592" s="43">
        <v>0.9224105638627027</v>
      </c>
      <c r="L8592">
        <v>0.33732838527602871</v>
      </c>
      <c r="M8592">
        <v>0.68762594291919255</v>
      </c>
      <c r="N8592" s="44">
        <v>0.14753290165475097</v>
      </c>
      <c r="O8592" s="161">
        <f t="shared" si="1341"/>
        <v>7000000</v>
      </c>
      <c r="P8592" s="162">
        <f t="shared" si="1342"/>
        <v>173.70351750466713</v>
      </c>
      <c r="Q8592" s="162">
        <f t="shared" si="1343"/>
        <v>144.78264377184837</v>
      </c>
      <c r="R8592" s="163">
        <f t="shared" si="1344"/>
        <v>1</v>
      </c>
      <c r="S8592" s="161">
        <f t="shared" si="1345"/>
        <v>9000000</v>
      </c>
      <c r="T8592" s="162">
        <f t="shared" si="1346"/>
        <v>187.90117250155572</v>
      </c>
      <c r="U8592" s="162">
        <f t="shared" si="1347"/>
        <v>129.89132188592419</v>
      </c>
      <c r="V8592" s="163">
        <f t="shared" si="1348"/>
        <v>0.9</v>
      </c>
      <c r="W8592" s="164">
        <f t="shared" si="1349"/>
        <v>152446116.12973133</v>
      </c>
      <c r="X8592" s="164">
        <f t="shared" si="1350"/>
        <v>319879789.98661542</v>
      </c>
    </row>
    <row r="8593" spans="10:24" x14ac:dyDescent="0.25">
      <c r="J8593">
        <v>8590</v>
      </c>
      <c r="K8593" s="43">
        <v>0.86950346167966497</v>
      </c>
      <c r="L8593">
        <v>0.91404436818125234</v>
      </c>
      <c r="M8593">
        <v>0.10723232860235221</v>
      </c>
      <c r="N8593" s="44">
        <v>9.4763807835429481E-2</v>
      </c>
      <c r="O8593" s="161">
        <f t="shared" si="1341"/>
        <v>7000000</v>
      </c>
      <c r="P8593" s="162">
        <f t="shared" si="1342"/>
        <v>200.49132385513133</v>
      </c>
      <c r="Q8593" s="162">
        <f t="shared" si="1343"/>
        <v>110.17235955582726</v>
      </c>
      <c r="R8593" s="163">
        <f t="shared" si="1344"/>
        <v>1</v>
      </c>
      <c r="S8593" s="161">
        <f t="shared" si="1345"/>
        <v>7000000</v>
      </c>
      <c r="T8593" s="162">
        <f t="shared" si="1346"/>
        <v>196.83044128504378</v>
      </c>
      <c r="U8593" s="162">
        <f t="shared" si="1347"/>
        <v>112.58617977791363</v>
      </c>
      <c r="V8593" s="163">
        <f t="shared" si="1348"/>
        <v>0.9</v>
      </c>
      <c r="W8593" s="164">
        <f t="shared" si="1349"/>
        <v>582232750.09512854</v>
      </c>
      <c r="X8593" s="164">
        <f t="shared" si="1350"/>
        <v>380738847.49491996</v>
      </c>
    </row>
    <row r="8594" spans="10:24" x14ac:dyDescent="0.25">
      <c r="J8594">
        <v>8591</v>
      </c>
      <c r="K8594" s="43">
        <v>0.58181755082527131</v>
      </c>
      <c r="L8594">
        <v>0.80522326478735806</v>
      </c>
      <c r="M8594">
        <v>0.56938694369669307</v>
      </c>
      <c r="N8594" s="44">
        <v>0.5330909516878598</v>
      </c>
      <c r="O8594" s="161">
        <f t="shared" si="1341"/>
        <v>6000000</v>
      </c>
      <c r="P8594" s="162">
        <f t="shared" si="1342"/>
        <v>192.90641146007951</v>
      </c>
      <c r="Q8594" s="162">
        <f t="shared" si="1343"/>
        <v>138.49627172088046</v>
      </c>
      <c r="R8594" s="163">
        <f t="shared" si="1344"/>
        <v>1</v>
      </c>
      <c r="S8594" s="161">
        <f t="shared" si="1345"/>
        <v>6000000</v>
      </c>
      <c r="T8594" s="162">
        <f t="shared" si="1346"/>
        <v>194.30213715335984</v>
      </c>
      <c r="U8594" s="162">
        <f t="shared" si="1347"/>
        <v>126.74813586044023</v>
      </c>
      <c r="V8594" s="163">
        <f t="shared" si="1348"/>
        <v>1</v>
      </c>
      <c r="W8594" s="164">
        <f t="shared" si="1349"/>
        <v>276460838.43519431</v>
      </c>
      <c r="X8594" s="164">
        <f t="shared" si="1350"/>
        <v>255324007.75751764</v>
      </c>
    </row>
    <row r="8595" spans="10:24" x14ac:dyDescent="0.25">
      <c r="J8595">
        <v>8592</v>
      </c>
      <c r="K8595" s="43">
        <v>0.45382170368912866</v>
      </c>
      <c r="L8595">
        <v>0.98673284345627965</v>
      </c>
      <c r="M8595">
        <v>0.46562625855291118</v>
      </c>
      <c r="N8595" s="44">
        <v>0.44384165076174709</v>
      </c>
      <c r="O8595" s="161">
        <f t="shared" si="1341"/>
        <v>5000000</v>
      </c>
      <c r="P8595" s="162">
        <f t="shared" si="1342"/>
        <v>213.2745156515038</v>
      </c>
      <c r="Q8595" s="162">
        <f t="shared" si="1343"/>
        <v>133.2746183925419</v>
      </c>
      <c r="R8595" s="163">
        <f t="shared" si="1344"/>
        <v>1</v>
      </c>
      <c r="S8595" s="161">
        <f t="shared" si="1345"/>
        <v>6000000</v>
      </c>
      <c r="T8595" s="162">
        <f t="shared" si="1346"/>
        <v>201.09150521716793</v>
      </c>
      <c r="U8595" s="162">
        <f t="shared" si="1347"/>
        <v>124.13730919627095</v>
      </c>
      <c r="V8595" s="163">
        <f t="shared" si="1348"/>
        <v>1</v>
      </c>
      <c r="W8595" s="164">
        <f t="shared" si="1349"/>
        <v>349999486.29480952</v>
      </c>
      <c r="X8595" s="164">
        <f t="shared" si="1350"/>
        <v>311725176.12538195</v>
      </c>
    </row>
    <row r="8596" spans="10:24" x14ac:dyDescent="0.25">
      <c r="J8596">
        <v>8593</v>
      </c>
      <c r="K8596" s="43">
        <v>0.55211883274249585</v>
      </c>
      <c r="L8596">
        <v>0.66911104043118808</v>
      </c>
      <c r="M8596">
        <v>0.48707040061673079</v>
      </c>
      <c r="N8596" s="44">
        <v>0.9024455819022621</v>
      </c>
      <c r="O8596" s="161">
        <f t="shared" si="1341"/>
        <v>6000000</v>
      </c>
      <c r="P8596" s="162">
        <f t="shared" si="1342"/>
        <v>186.56189709927358</v>
      </c>
      <c r="Q8596" s="162">
        <f t="shared" si="1343"/>
        <v>134.3516924944573</v>
      </c>
      <c r="R8596" s="163">
        <f t="shared" si="1344"/>
        <v>1</v>
      </c>
      <c r="S8596" s="161">
        <f t="shared" si="1345"/>
        <v>6000000</v>
      </c>
      <c r="T8596" s="162">
        <f t="shared" si="1346"/>
        <v>192.18729903309119</v>
      </c>
      <c r="U8596" s="162">
        <f t="shared" si="1347"/>
        <v>124.67584624722865</v>
      </c>
      <c r="V8596" s="163">
        <f t="shared" si="1348"/>
        <v>1</v>
      </c>
      <c r="W8596" s="164">
        <f t="shared" si="1349"/>
        <v>263261227.62889773</v>
      </c>
      <c r="X8596" s="164">
        <f t="shared" si="1350"/>
        <v>255068716.71517527</v>
      </c>
    </row>
    <row r="8597" spans="10:24" x14ac:dyDescent="0.25">
      <c r="J8597">
        <v>8594</v>
      </c>
      <c r="K8597" s="43">
        <v>0.14038958327479123</v>
      </c>
      <c r="L8597">
        <v>0.65314426483603283</v>
      </c>
      <c r="M8597">
        <v>0.50369785547842916</v>
      </c>
      <c r="N8597" s="44">
        <v>0.47070716664983769</v>
      </c>
      <c r="O8597" s="161">
        <f t="shared" si="1341"/>
        <v>2000000</v>
      </c>
      <c r="P8597" s="162">
        <f t="shared" si="1342"/>
        <v>185.90735011950648</v>
      </c>
      <c r="Q8597" s="162">
        <f t="shared" si="1343"/>
        <v>135.18538563662989</v>
      </c>
      <c r="R8597" s="163">
        <f t="shared" si="1344"/>
        <v>1</v>
      </c>
      <c r="S8597" s="161">
        <f t="shared" si="1345"/>
        <v>2000000</v>
      </c>
      <c r="T8597" s="162">
        <f t="shared" si="1346"/>
        <v>191.96911670650215</v>
      </c>
      <c r="U8597" s="162">
        <f t="shared" si="1347"/>
        <v>125.09269281831494</v>
      </c>
      <c r="V8597" s="163">
        <f t="shared" si="1348"/>
        <v>1</v>
      </c>
      <c r="W8597" s="164">
        <f t="shared" si="1349"/>
        <v>51443928.965753168</v>
      </c>
      <c r="X8597" s="164">
        <f t="shared" si="1350"/>
        <v>-16247152.223625585</v>
      </c>
    </row>
    <row r="8598" spans="10:24" x14ac:dyDescent="0.25">
      <c r="J8598">
        <v>8595</v>
      </c>
      <c r="K8598" s="43">
        <v>0.12278660961182564</v>
      </c>
      <c r="L8598">
        <v>0.12278444182142256</v>
      </c>
      <c r="M8598">
        <v>0.26886069188925621</v>
      </c>
      <c r="N8598" s="44">
        <v>0.57495695545299019</v>
      </c>
      <c r="O8598" s="161">
        <f t="shared" si="1341"/>
        <v>2000000</v>
      </c>
      <c r="P8598" s="162">
        <f t="shared" si="1342"/>
        <v>162.58230653920728</v>
      </c>
      <c r="Q8598" s="162">
        <f t="shared" si="1343"/>
        <v>122.67475300953953</v>
      </c>
      <c r="R8598" s="163">
        <f t="shared" si="1344"/>
        <v>1</v>
      </c>
      <c r="S8598" s="161">
        <f t="shared" si="1345"/>
        <v>2000000</v>
      </c>
      <c r="T8598" s="162">
        <f t="shared" si="1346"/>
        <v>184.19410217973575</v>
      </c>
      <c r="U8598" s="162">
        <f t="shared" si="1347"/>
        <v>118.83737650476976</v>
      </c>
      <c r="V8598" s="163">
        <f t="shared" si="1348"/>
        <v>1</v>
      </c>
      <c r="W8598" s="164">
        <f t="shared" si="1349"/>
        <v>29815107.0593355</v>
      </c>
      <c r="X8598" s="164">
        <f t="shared" si="1350"/>
        <v>-19286548.65006803</v>
      </c>
    </row>
    <row r="8599" spans="10:24" x14ac:dyDescent="0.25">
      <c r="J8599">
        <v>8596</v>
      </c>
      <c r="K8599" s="43">
        <v>0.88053941669749491</v>
      </c>
      <c r="L8599">
        <v>0.31929596409378525</v>
      </c>
      <c r="M8599">
        <v>0.49227265594585545</v>
      </c>
      <c r="N8599" s="44">
        <v>0.18844892904802613</v>
      </c>
      <c r="O8599" s="161">
        <f t="shared" si="1341"/>
        <v>7000000</v>
      </c>
      <c r="P8599" s="162">
        <f t="shared" si="1342"/>
        <v>172.95497358705947</v>
      </c>
      <c r="Q8599" s="162">
        <f t="shared" si="1343"/>
        <v>134.61258419130621</v>
      </c>
      <c r="R8599" s="163">
        <f t="shared" si="1344"/>
        <v>1</v>
      </c>
      <c r="S8599" s="161">
        <f t="shared" si="1345"/>
        <v>7000000</v>
      </c>
      <c r="T8599" s="162">
        <f t="shared" si="1346"/>
        <v>187.65165786235315</v>
      </c>
      <c r="U8599" s="162">
        <f t="shared" si="1347"/>
        <v>124.80629209565311</v>
      </c>
      <c r="V8599" s="163">
        <f t="shared" si="1348"/>
        <v>0.9</v>
      </c>
      <c r="W8599" s="164">
        <f t="shared" si="1349"/>
        <v>218396725.77027282</v>
      </c>
      <c r="X8599" s="164">
        <f t="shared" si="1350"/>
        <v>245925804.33021027</v>
      </c>
    </row>
    <row r="8600" spans="10:24" x14ac:dyDescent="0.25">
      <c r="J8600">
        <v>8597</v>
      </c>
      <c r="K8600" s="43">
        <v>0.77846957771819703</v>
      </c>
      <c r="L8600">
        <v>3.2590862403186205E-2</v>
      </c>
      <c r="M8600">
        <v>0.48360491116262094</v>
      </c>
      <c r="N8600" s="44">
        <v>0.61669820716651802</v>
      </c>
      <c r="O8600" s="161">
        <f t="shared" si="1341"/>
        <v>7000000</v>
      </c>
      <c r="P8600" s="162">
        <f t="shared" si="1342"/>
        <v>152.33985432010965</v>
      </c>
      <c r="Q8600" s="162">
        <f t="shared" si="1343"/>
        <v>134.17784063739128</v>
      </c>
      <c r="R8600" s="163">
        <f t="shared" si="1344"/>
        <v>1</v>
      </c>
      <c r="S8600" s="161">
        <f t="shared" si="1345"/>
        <v>7000000</v>
      </c>
      <c r="T8600" s="162">
        <f t="shared" si="1346"/>
        <v>180.77995144003654</v>
      </c>
      <c r="U8600" s="162">
        <f t="shared" si="1347"/>
        <v>124.58892031869564</v>
      </c>
      <c r="V8600" s="163">
        <f t="shared" si="1348"/>
        <v>1</v>
      </c>
      <c r="W8600" s="164">
        <f t="shared" si="1349"/>
        <v>77134095.779028565</v>
      </c>
      <c r="X8600" s="164">
        <f t="shared" si="1350"/>
        <v>243337217.84938627</v>
      </c>
    </row>
    <row r="8601" spans="10:24" x14ac:dyDescent="0.25">
      <c r="J8601">
        <v>8598</v>
      </c>
      <c r="K8601" s="43">
        <v>0.51516676008771101</v>
      </c>
      <c r="L8601">
        <v>0.9456383060304544</v>
      </c>
      <c r="M8601">
        <v>0.13418014618399554</v>
      </c>
      <c r="N8601" s="44">
        <v>0.89284344264052462</v>
      </c>
      <c r="O8601" s="161">
        <f t="shared" si="1341"/>
        <v>5000000</v>
      </c>
      <c r="P8601" s="162">
        <f t="shared" si="1342"/>
        <v>204.05936474754841</v>
      </c>
      <c r="Q8601" s="162">
        <f t="shared" si="1343"/>
        <v>112.86306964894574</v>
      </c>
      <c r="R8601" s="163">
        <f t="shared" si="1344"/>
        <v>1</v>
      </c>
      <c r="S8601" s="161">
        <f t="shared" si="1345"/>
        <v>6000000</v>
      </c>
      <c r="T8601" s="162">
        <f t="shared" si="1346"/>
        <v>198.0197882491828</v>
      </c>
      <c r="U8601" s="162">
        <f t="shared" si="1347"/>
        <v>113.93153482447286</v>
      </c>
      <c r="V8601" s="163">
        <f t="shared" si="1348"/>
        <v>1</v>
      </c>
      <c r="W8601" s="164">
        <f t="shared" si="1349"/>
        <v>405981475.49301338</v>
      </c>
      <c r="X8601" s="164">
        <f t="shared" si="1350"/>
        <v>354529520.54825962</v>
      </c>
    </row>
    <row r="8602" spans="10:24" x14ac:dyDescent="0.25">
      <c r="J8602">
        <v>8599</v>
      </c>
      <c r="K8602" s="43">
        <v>0.67313523546169129</v>
      </c>
      <c r="L8602">
        <v>0.12750186262535679</v>
      </c>
      <c r="M8602">
        <v>0.79406935608559082</v>
      </c>
      <c r="N8602" s="44">
        <v>0.33745604472859725</v>
      </c>
      <c r="O8602" s="161">
        <f t="shared" si="1341"/>
        <v>6000000</v>
      </c>
      <c r="P8602" s="162">
        <f t="shared" si="1342"/>
        <v>162.92580512733883</v>
      </c>
      <c r="Q8602" s="162">
        <f t="shared" si="1343"/>
        <v>151.41245139196315</v>
      </c>
      <c r="R8602" s="163">
        <f t="shared" si="1344"/>
        <v>1</v>
      </c>
      <c r="S8602" s="161">
        <f t="shared" si="1345"/>
        <v>7000000</v>
      </c>
      <c r="T8602" s="162">
        <f t="shared" si="1346"/>
        <v>184.30860170911293</v>
      </c>
      <c r="U8602" s="162">
        <f t="shared" si="1347"/>
        <v>133.20622569598157</v>
      </c>
      <c r="V8602" s="163">
        <f t="shared" si="1348"/>
        <v>1</v>
      </c>
      <c r="W8602" s="164">
        <f t="shared" si="1349"/>
        <v>19080122.412254125</v>
      </c>
      <c r="X8602" s="164">
        <f t="shared" si="1350"/>
        <v>207716632.09191954</v>
      </c>
    </row>
    <row r="8603" spans="10:24" x14ac:dyDescent="0.25">
      <c r="J8603">
        <v>8600</v>
      </c>
      <c r="K8603" s="43">
        <v>0.22053620096593218</v>
      </c>
      <c r="L8603">
        <v>6.7491536495963289E-2</v>
      </c>
      <c r="M8603">
        <v>0.94034250015928256</v>
      </c>
      <c r="N8603" s="44">
        <v>0.19783884448957456</v>
      </c>
      <c r="O8603" s="161">
        <f t="shared" si="1341"/>
        <v>2000000</v>
      </c>
      <c r="P8603" s="162">
        <f t="shared" si="1342"/>
        <v>157.57894379865292</v>
      </c>
      <c r="Q8603" s="162">
        <f t="shared" si="1343"/>
        <v>166.15310451637632</v>
      </c>
      <c r="R8603" s="163">
        <f t="shared" si="1344"/>
        <v>1</v>
      </c>
      <c r="S8603" s="161">
        <f t="shared" si="1345"/>
        <v>5000000</v>
      </c>
      <c r="T8603" s="162">
        <f t="shared" si="1346"/>
        <v>182.52631459955097</v>
      </c>
      <c r="U8603" s="162">
        <f t="shared" si="1347"/>
        <v>140.57655225818817</v>
      </c>
      <c r="V8603" s="163">
        <f t="shared" si="1348"/>
        <v>0.9</v>
      </c>
      <c r="W8603" s="164">
        <f t="shared" si="1349"/>
        <v>-67148321.435446799</v>
      </c>
      <c r="X8603" s="164">
        <f t="shared" si="1350"/>
        <v>38773930.536132604</v>
      </c>
    </row>
    <row r="8604" spans="10:24" x14ac:dyDescent="0.25">
      <c r="J8604">
        <v>8601</v>
      </c>
      <c r="K8604" s="43">
        <v>0.63428071150751764</v>
      </c>
      <c r="L8604">
        <v>0.95173232189271262</v>
      </c>
      <c r="M8604">
        <v>0.70401889431198339</v>
      </c>
      <c r="N8604" s="44">
        <v>6.4040858453364491E-2</v>
      </c>
      <c r="O8604" s="161">
        <f t="shared" si="1341"/>
        <v>6000000</v>
      </c>
      <c r="P8604" s="162">
        <f t="shared" si="1342"/>
        <v>204.92831079843876</v>
      </c>
      <c r="Q8604" s="162">
        <f t="shared" si="1343"/>
        <v>145.71989405853614</v>
      </c>
      <c r="R8604" s="163">
        <f t="shared" si="1344"/>
        <v>1</v>
      </c>
      <c r="S8604" s="161">
        <f t="shared" si="1345"/>
        <v>7000000</v>
      </c>
      <c r="T8604" s="162">
        <f t="shared" si="1346"/>
        <v>198.3094369328129</v>
      </c>
      <c r="U8604" s="162">
        <f t="shared" si="1347"/>
        <v>130.35994702926808</v>
      </c>
      <c r="V8604" s="163">
        <f t="shared" si="1348"/>
        <v>0.9</v>
      </c>
      <c r="W8604" s="164">
        <f t="shared" si="1349"/>
        <v>305250500.43941569</v>
      </c>
      <c r="X8604" s="164">
        <f t="shared" si="1350"/>
        <v>278081786.39233238</v>
      </c>
    </row>
    <row r="8605" spans="10:24" x14ac:dyDescent="0.25">
      <c r="J8605">
        <v>8602</v>
      </c>
      <c r="K8605" s="43">
        <v>0.87953282574028735</v>
      </c>
      <c r="L8605">
        <v>0.17766573468561964</v>
      </c>
      <c r="M8605">
        <v>0.58190084898901606</v>
      </c>
      <c r="N8605" s="44">
        <v>0.52446979205413036</v>
      </c>
      <c r="O8605" s="161">
        <f t="shared" si="1341"/>
        <v>7000000</v>
      </c>
      <c r="P8605" s="162">
        <f t="shared" si="1342"/>
        <v>166.13553823003193</v>
      </c>
      <c r="Q8605" s="162">
        <f t="shared" si="1343"/>
        <v>139.13517424965843</v>
      </c>
      <c r="R8605" s="163">
        <f t="shared" si="1344"/>
        <v>1</v>
      </c>
      <c r="S8605" s="161">
        <f t="shared" si="1345"/>
        <v>7000000</v>
      </c>
      <c r="T8605" s="162">
        <f t="shared" si="1346"/>
        <v>185.37851274334398</v>
      </c>
      <c r="U8605" s="162">
        <f t="shared" si="1347"/>
        <v>127.06758712482922</v>
      </c>
      <c r="V8605" s="163">
        <f t="shared" si="1348"/>
        <v>1</v>
      </c>
      <c r="W8605" s="164">
        <f t="shared" si="1349"/>
        <v>139002547.86261445</v>
      </c>
      <c r="X8605" s="164">
        <f t="shared" si="1350"/>
        <v>258176479.32960331</v>
      </c>
    </row>
    <row r="8606" spans="10:24" x14ac:dyDescent="0.25">
      <c r="J8606">
        <v>8603</v>
      </c>
      <c r="K8606" s="43">
        <v>0.14899997938408394</v>
      </c>
      <c r="L8606">
        <v>5.5415428687943802E-2</v>
      </c>
      <c r="M8606">
        <v>3.1180506311584311E-2</v>
      </c>
      <c r="N8606" s="44">
        <v>0.50832854785320769</v>
      </c>
      <c r="O8606" s="161">
        <f t="shared" si="1341"/>
        <v>2000000</v>
      </c>
      <c r="P8606" s="162">
        <f t="shared" si="1342"/>
        <v>156.08295351880139</v>
      </c>
      <c r="Q8606" s="162">
        <f t="shared" si="1343"/>
        <v>97.725596776849756</v>
      </c>
      <c r="R8606" s="163">
        <f t="shared" si="1344"/>
        <v>1</v>
      </c>
      <c r="S8606" s="161">
        <f t="shared" si="1345"/>
        <v>2000000</v>
      </c>
      <c r="T8606" s="162">
        <f t="shared" si="1346"/>
        <v>182.02765117293379</v>
      </c>
      <c r="U8606" s="162">
        <f t="shared" si="1347"/>
        <v>106.36279838842488</v>
      </c>
      <c r="V8606" s="163">
        <f t="shared" si="1348"/>
        <v>1</v>
      </c>
      <c r="W8606" s="164">
        <f t="shared" si="1349"/>
        <v>66714713.483903274</v>
      </c>
      <c r="X8606" s="164">
        <f t="shared" si="1350"/>
        <v>1329705.5690178275</v>
      </c>
    </row>
    <row r="8607" spans="10:24" x14ac:dyDescent="0.25">
      <c r="J8607">
        <v>8604</v>
      </c>
      <c r="K8607" s="43">
        <v>0.81041706089478216</v>
      </c>
      <c r="L8607">
        <v>0.29768351981537322</v>
      </c>
      <c r="M8607">
        <v>0.30006646765419343</v>
      </c>
      <c r="N8607" s="44">
        <v>1.3731984193114166E-2</v>
      </c>
      <c r="O8607" s="161">
        <f t="shared" si="1341"/>
        <v>7000000</v>
      </c>
      <c r="P8607" s="162">
        <f t="shared" si="1342"/>
        <v>172.03388002232117</v>
      </c>
      <c r="Q8607" s="162">
        <f t="shared" si="1343"/>
        <v>124.51581291150127</v>
      </c>
      <c r="R8607" s="163">
        <f t="shared" si="1344"/>
        <v>1</v>
      </c>
      <c r="S8607" s="161">
        <f t="shared" si="1345"/>
        <v>7000000</v>
      </c>
      <c r="T8607" s="162">
        <f t="shared" si="1346"/>
        <v>187.34462667410705</v>
      </c>
      <c r="U8607" s="162">
        <f t="shared" si="1347"/>
        <v>119.75790645575064</v>
      </c>
      <c r="V8607" s="163">
        <f t="shared" si="1348"/>
        <v>0.05</v>
      </c>
      <c r="W8607" s="164">
        <f t="shared" si="1349"/>
        <v>282626469.77573931</v>
      </c>
      <c r="X8607" s="164">
        <f t="shared" si="1350"/>
        <v>-126344647.92357525</v>
      </c>
    </row>
    <row r="8608" spans="10:24" x14ac:dyDescent="0.25">
      <c r="J8608">
        <v>8605</v>
      </c>
      <c r="K8608" s="43">
        <v>0.8004069776985997</v>
      </c>
      <c r="L8608">
        <v>0.54427282954024148</v>
      </c>
      <c r="M8608">
        <v>0.12345115558060249</v>
      </c>
      <c r="N8608" s="44">
        <v>6.019271011040872E-2</v>
      </c>
      <c r="O8608" s="161">
        <f t="shared" si="1341"/>
        <v>7000000</v>
      </c>
      <c r="P8608" s="162">
        <f t="shared" si="1342"/>
        <v>181.66806451812818</v>
      </c>
      <c r="Q8608" s="162">
        <f t="shared" si="1343"/>
        <v>111.84187570835705</v>
      </c>
      <c r="R8608" s="163">
        <f t="shared" si="1344"/>
        <v>1</v>
      </c>
      <c r="S8608" s="161">
        <f t="shared" si="1345"/>
        <v>7000000</v>
      </c>
      <c r="T8608" s="162">
        <f t="shared" si="1346"/>
        <v>190.55602150604273</v>
      </c>
      <c r="U8608" s="162">
        <f t="shared" si="1347"/>
        <v>113.42093785417853</v>
      </c>
      <c r="V8608" s="163">
        <f t="shared" si="1348"/>
        <v>0.9</v>
      </c>
      <c r="W8608" s="164">
        <f t="shared" si="1349"/>
        <v>438783321.6683979</v>
      </c>
      <c r="X8608" s="164">
        <f t="shared" si="1350"/>
        <v>335951027.00674438</v>
      </c>
    </row>
    <row r="8609" spans="10:24" x14ac:dyDescent="0.25">
      <c r="J8609">
        <v>8606</v>
      </c>
      <c r="K8609" s="43">
        <v>0.18427433700995288</v>
      </c>
      <c r="L8609">
        <v>0.57193968668933659</v>
      </c>
      <c r="M8609">
        <v>0.79397405985926828</v>
      </c>
      <c r="N8609" s="44">
        <v>0.60894632839446916</v>
      </c>
      <c r="O8609" s="161">
        <f t="shared" si="1341"/>
        <v>2000000</v>
      </c>
      <c r="P8609" s="162">
        <f t="shared" si="1342"/>
        <v>182.71971938593816</v>
      </c>
      <c r="Q8609" s="162">
        <f t="shared" si="1343"/>
        <v>151.40576229270187</v>
      </c>
      <c r="R8609" s="163">
        <f t="shared" si="1344"/>
        <v>1</v>
      </c>
      <c r="S8609" s="161">
        <f t="shared" si="1345"/>
        <v>5000000</v>
      </c>
      <c r="T8609" s="162">
        <f t="shared" si="1346"/>
        <v>190.90657312864604</v>
      </c>
      <c r="U8609" s="162">
        <f t="shared" si="1347"/>
        <v>133.20288114635093</v>
      </c>
      <c r="V8609" s="163">
        <f t="shared" si="1348"/>
        <v>1</v>
      </c>
      <c r="W8609" s="164">
        <f t="shared" si="1349"/>
        <v>12627914.186472595</v>
      </c>
      <c r="X8609" s="164">
        <f t="shared" si="1350"/>
        <v>138518459.91147554</v>
      </c>
    </row>
    <row r="8610" spans="10:24" x14ac:dyDescent="0.25">
      <c r="J8610">
        <v>8607</v>
      </c>
      <c r="K8610" s="43">
        <v>0.17177445304148509</v>
      </c>
      <c r="L8610">
        <v>0.73462060367850845</v>
      </c>
      <c r="M8610">
        <v>0.76728315066910557</v>
      </c>
      <c r="N8610" s="44">
        <v>0.56665576845053622</v>
      </c>
      <c r="O8610" s="161">
        <f t="shared" si="1341"/>
        <v>2000000</v>
      </c>
      <c r="P8610" s="162">
        <f t="shared" si="1342"/>
        <v>189.4027219077044</v>
      </c>
      <c r="Q8610" s="162">
        <f t="shared" si="1343"/>
        <v>149.5985762752951</v>
      </c>
      <c r="R8610" s="163">
        <f t="shared" si="1344"/>
        <v>1</v>
      </c>
      <c r="S8610" s="161">
        <f t="shared" si="1345"/>
        <v>5000000</v>
      </c>
      <c r="T8610" s="162">
        <f t="shared" si="1346"/>
        <v>193.13424063590148</v>
      </c>
      <c r="U8610" s="162">
        <f t="shared" si="1347"/>
        <v>132.29928813764755</v>
      </c>
      <c r="V8610" s="163">
        <f t="shared" si="1348"/>
        <v>1</v>
      </c>
      <c r="W8610" s="164">
        <f t="shared" si="1349"/>
        <v>29608291.264818609</v>
      </c>
      <c r="X8610" s="164">
        <f t="shared" si="1350"/>
        <v>154174762.49126965</v>
      </c>
    </row>
    <row r="8611" spans="10:24" x14ac:dyDescent="0.25">
      <c r="J8611">
        <v>8608</v>
      </c>
      <c r="K8611" s="43">
        <v>0.56328733004665843</v>
      </c>
      <c r="L8611">
        <v>0.56615647205157205</v>
      </c>
      <c r="M8611">
        <v>0.32129483833501504</v>
      </c>
      <c r="N8611" s="44">
        <v>0.315236058979393</v>
      </c>
      <c r="O8611" s="161">
        <f t="shared" si="1341"/>
        <v>6000000</v>
      </c>
      <c r="P8611" s="162">
        <f t="shared" si="1342"/>
        <v>182.4989568770128</v>
      </c>
      <c r="Q8611" s="162">
        <f t="shared" si="1343"/>
        <v>125.71837896238802</v>
      </c>
      <c r="R8611" s="163">
        <f t="shared" si="1344"/>
        <v>1</v>
      </c>
      <c r="S8611" s="161">
        <f t="shared" si="1345"/>
        <v>6000000</v>
      </c>
      <c r="T8611" s="162">
        <f t="shared" si="1346"/>
        <v>190.83298562567094</v>
      </c>
      <c r="U8611" s="162">
        <f t="shared" si="1347"/>
        <v>120.35918948119401</v>
      </c>
      <c r="V8611" s="163">
        <f t="shared" si="1348"/>
        <v>1</v>
      </c>
      <c r="W8611" s="164">
        <f t="shared" si="1349"/>
        <v>290683467.48774874</v>
      </c>
      <c r="X8611" s="164">
        <f t="shared" si="1350"/>
        <v>272842776.86686164</v>
      </c>
    </row>
    <row r="8612" spans="10:24" x14ac:dyDescent="0.25">
      <c r="J8612">
        <v>8609</v>
      </c>
      <c r="K8612" s="43">
        <v>0.33666094234694954</v>
      </c>
      <c r="L8612">
        <v>0.64346733508938403</v>
      </c>
      <c r="M8612">
        <v>6.2206708354584861E-2</v>
      </c>
      <c r="N8612" s="44">
        <v>0.11390804618295136</v>
      </c>
      <c r="O8612" s="161">
        <f t="shared" si="1341"/>
        <v>5000000</v>
      </c>
      <c r="P8612" s="162">
        <f t="shared" si="1342"/>
        <v>185.51613584042511</v>
      </c>
      <c r="Q8612" s="162">
        <f t="shared" si="1343"/>
        <v>104.26980568086833</v>
      </c>
      <c r="R8612" s="163">
        <f t="shared" si="1344"/>
        <v>1</v>
      </c>
      <c r="S8612" s="161">
        <f t="shared" si="1345"/>
        <v>6000000</v>
      </c>
      <c r="T8612" s="162">
        <f t="shared" si="1346"/>
        <v>191.83871194680836</v>
      </c>
      <c r="U8612" s="162">
        <f t="shared" si="1347"/>
        <v>109.63490284043417</v>
      </c>
      <c r="V8612" s="163">
        <f t="shared" si="1348"/>
        <v>0.9</v>
      </c>
      <c r="W8612" s="164">
        <f t="shared" si="1349"/>
        <v>356231650.79778391</v>
      </c>
      <c r="X8612" s="164">
        <f t="shared" si="1350"/>
        <v>293900569.17442065</v>
      </c>
    </row>
    <row r="8613" spans="10:24" x14ac:dyDescent="0.25">
      <c r="J8613">
        <v>8610</v>
      </c>
      <c r="K8613" s="43">
        <v>0.32607951389300038</v>
      </c>
      <c r="L8613">
        <v>0.61195555827955805</v>
      </c>
      <c r="M8613">
        <v>0.893952339815554</v>
      </c>
      <c r="N8613" s="44">
        <v>0.95117986405365074</v>
      </c>
      <c r="O8613" s="161">
        <f t="shared" si="1341"/>
        <v>5000000</v>
      </c>
      <c r="P8613" s="162">
        <f t="shared" si="1342"/>
        <v>184.2662931561575</v>
      </c>
      <c r="Q8613" s="162">
        <f t="shared" si="1343"/>
        <v>159.95649076656815</v>
      </c>
      <c r="R8613" s="163">
        <f t="shared" si="1344"/>
        <v>1</v>
      </c>
      <c r="S8613" s="161">
        <f t="shared" si="1345"/>
        <v>6000000</v>
      </c>
      <c r="T8613" s="162">
        <f t="shared" si="1346"/>
        <v>191.42209771871916</v>
      </c>
      <c r="U8613" s="162">
        <f t="shared" si="1347"/>
        <v>137.47824538328408</v>
      </c>
      <c r="V8613" s="163">
        <f t="shared" si="1348"/>
        <v>1</v>
      </c>
      <c r="W8613" s="164">
        <f t="shared" si="1349"/>
        <v>71549011.947946757</v>
      </c>
      <c r="X8613" s="164">
        <f t="shared" si="1350"/>
        <v>173663114.0126105</v>
      </c>
    </row>
    <row r="8614" spans="10:24" x14ac:dyDescent="0.25">
      <c r="J8614">
        <v>8611</v>
      </c>
      <c r="K8614" s="43">
        <v>0.11558261697215189</v>
      </c>
      <c r="L8614">
        <v>0.35483384209205282</v>
      </c>
      <c r="M8614">
        <v>0.13311249274338244</v>
      </c>
      <c r="N8614" s="44">
        <v>0.74463761171848031</v>
      </c>
      <c r="O8614" s="161">
        <f t="shared" si="1341"/>
        <v>2000000</v>
      </c>
      <c r="P8614" s="162">
        <f t="shared" si="1342"/>
        <v>174.41546344122224</v>
      </c>
      <c r="Q8614" s="162">
        <f t="shared" si="1343"/>
        <v>112.76403876739475</v>
      </c>
      <c r="R8614" s="163">
        <f t="shared" si="1344"/>
        <v>1</v>
      </c>
      <c r="S8614" s="161">
        <f t="shared" si="1345"/>
        <v>2000000</v>
      </c>
      <c r="T8614" s="162">
        <f t="shared" si="1346"/>
        <v>188.13848781374074</v>
      </c>
      <c r="U8614" s="162">
        <f t="shared" si="1347"/>
        <v>113.88201938369738</v>
      </c>
      <c r="V8614" s="163">
        <f t="shared" si="1348"/>
        <v>1</v>
      </c>
      <c r="W8614" s="164">
        <f t="shared" si="1349"/>
        <v>73302849.347654983</v>
      </c>
      <c r="X8614" s="164">
        <f t="shared" si="1350"/>
        <v>-1487063.1399132907</v>
      </c>
    </row>
    <row r="8615" spans="10:24" x14ac:dyDescent="0.25">
      <c r="J8615">
        <v>8612</v>
      </c>
      <c r="K8615" s="43">
        <v>0.14810248958277528</v>
      </c>
      <c r="L8615">
        <v>0.84165970976566562</v>
      </c>
      <c r="M8615">
        <v>0.8737608174767324</v>
      </c>
      <c r="N8615" s="44">
        <v>9.389821202486337E-2</v>
      </c>
      <c r="O8615" s="161">
        <f t="shared" si="1341"/>
        <v>2000000</v>
      </c>
      <c r="P8615" s="162">
        <f t="shared" si="1342"/>
        <v>195.01953762915917</v>
      </c>
      <c r="Q8615" s="162">
        <f t="shared" si="1343"/>
        <v>157.88700724273329</v>
      </c>
      <c r="R8615" s="163">
        <f t="shared" si="1344"/>
        <v>1</v>
      </c>
      <c r="S8615" s="161">
        <f t="shared" si="1345"/>
        <v>2000000</v>
      </c>
      <c r="T8615" s="162">
        <f t="shared" si="1346"/>
        <v>195.00651254305305</v>
      </c>
      <c r="U8615" s="162">
        <f t="shared" si="1347"/>
        <v>136.44350362136663</v>
      </c>
      <c r="V8615" s="163">
        <f t="shared" si="1348"/>
        <v>0.9</v>
      </c>
      <c r="W8615" s="164">
        <f t="shared" si="1349"/>
        <v>24265060.772851765</v>
      </c>
      <c r="X8615" s="164">
        <f t="shared" si="1350"/>
        <v>-44586583.940964445</v>
      </c>
    </row>
    <row r="8616" spans="10:24" x14ac:dyDescent="0.25">
      <c r="J8616">
        <v>8613</v>
      </c>
      <c r="K8616" s="43">
        <v>0.77458592562949369</v>
      </c>
      <c r="L8616">
        <v>0.22363847352474553</v>
      </c>
      <c r="M8616">
        <v>0.44728069197580589</v>
      </c>
      <c r="N8616" s="44">
        <v>0.49406019057279982</v>
      </c>
      <c r="O8616" s="161">
        <f t="shared" si="1341"/>
        <v>7000000</v>
      </c>
      <c r="P8616" s="162">
        <f t="shared" si="1342"/>
        <v>168.60056115559601</v>
      </c>
      <c r="Q8616" s="162">
        <f t="shared" si="1343"/>
        <v>132.34930613870426</v>
      </c>
      <c r="R8616" s="163">
        <f t="shared" si="1344"/>
        <v>1</v>
      </c>
      <c r="S8616" s="161">
        <f t="shared" si="1345"/>
        <v>7000000</v>
      </c>
      <c r="T8616" s="162">
        <f t="shared" si="1346"/>
        <v>186.20018705186533</v>
      </c>
      <c r="U8616" s="162">
        <f t="shared" si="1347"/>
        <v>123.67465306935213</v>
      </c>
      <c r="V8616" s="163">
        <f t="shared" si="1348"/>
        <v>1</v>
      </c>
      <c r="W8616" s="164">
        <f t="shared" si="1349"/>
        <v>203758785.11824223</v>
      </c>
      <c r="X8616" s="164">
        <f t="shared" si="1350"/>
        <v>287678737.87759238</v>
      </c>
    </row>
    <row r="8617" spans="10:24" x14ac:dyDescent="0.25">
      <c r="J8617">
        <v>8614</v>
      </c>
      <c r="K8617" s="43">
        <v>0.48702074198907708</v>
      </c>
      <c r="L8617">
        <v>0.47843948864943364</v>
      </c>
      <c r="M8617">
        <v>0.39738087463299743</v>
      </c>
      <c r="N8617" s="44">
        <v>0.551280142798387</v>
      </c>
      <c r="O8617" s="161">
        <f t="shared" si="1341"/>
        <v>5000000</v>
      </c>
      <c r="P8617" s="162">
        <f t="shared" si="1342"/>
        <v>179.18894215840322</v>
      </c>
      <c r="Q8617" s="162">
        <f t="shared" si="1343"/>
        <v>129.79735466724222</v>
      </c>
      <c r="R8617" s="163">
        <f t="shared" si="1344"/>
        <v>1</v>
      </c>
      <c r="S8617" s="161">
        <f t="shared" si="1345"/>
        <v>6000000</v>
      </c>
      <c r="T8617" s="162">
        <f t="shared" si="1346"/>
        <v>189.72964738613442</v>
      </c>
      <c r="U8617" s="162">
        <f t="shared" si="1347"/>
        <v>122.39867733362111</v>
      </c>
      <c r="V8617" s="163">
        <f t="shared" si="1348"/>
        <v>1</v>
      </c>
      <c r="W8617" s="164">
        <f t="shared" si="1349"/>
        <v>196957937.45580503</v>
      </c>
      <c r="X8617" s="164">
        <f t="shared" si="1350"/>
        <v>253985820.31507987</v>
      </c>
    </row>
    <row r="8618" spans="10:24" x14ac:dyDescent="0.25">
      <c r="J8618">
        <v>8615</v>
      </c>
      <c r="K8618" s="43">
        <v>0.99745707058299371</v>
      </c>
      <c r="L8618">
        <v>0.1530671842382002</v>
      </c>
      <c r="M8618">
        <v>0.29730628637562062</v>
      </c>
      <c r="N8618" s="44">
        <v>0.3542225222147275</v>
      </c>
      <c r="O8618" s="161">
        <f t="shared" si="1341"/>
        <v>9000000</v>
      </c>
      <c r="P8618" s="162">
        <f t="shared" si="1342"/>
        <v>164.64949539245208</v>
      </c>
      <c r="Q8618" s="162">
        <f t="shared" si="1343"/>
        <v>124.35672458058035</v>
      </c>
      <c r="R8618" s="163">
        <f t="shared" si="1344"/>
        <v>1</v>
      </c>
      <c r="S8618" s="161">
        <f t="shared" si="1345"/>
        <v>9000000</v>
      </c>
      <c r="T8618" s="162">
        <f t="shared" si="1346"/>
        <v>184.88316513081736</v>
      </c>
      <c r="U8618" s="162">
        <f t="shared" si="1347"/>
        <v>119.67836229029017</v>
      </c>
      <c r="V8618" s="163">
        <f t="shared" si="1348"/>
        <v>1</v>
      </c>
      <c r="W8618" s="164">
        <f t="shared" si="1349"/>
        <v>312634937.30684561</v>
      </c>
      <c r="X8618" s="164">
        <f t="shared" si="1350"/>
        <v>436843225.56474471</v>
      </c>
    </row>
    <row r="8619" spans="10:24" x14ac:dyDescent="0.25">
      <c r="J8619">
        <v>8616</v>
      </c>
      <c r="K8619" s="43">
        <v>0.23538453853900521</v>
      </c>
      <c r="L8619">
        <v>0.68074216655774811</v>
      </c>
      <c r="M8619">
        <v>0.87266101543400565</v>
      </c>
      <c r="N8619" s="44">
        <v>0.5997212683433053</v>
      </c>
      <c r="O8619" s="161">
        <f t="shared" si="1341"/>
        <v>2000000</v>
      </c>
      <c r="P8619" s="162">
        <f t="shared" si="1342"/>
        <v>187.04662732130686</v>
      </c>
      <c r="Q8619" s="162">
        <f t="shared" si="1343"/>
        <v>157.78120769599835</v>
      </c>
      <c r="R8619" s="163">
        <f t="shared" si="1344"/>
        <v>1</v>
      </c>
      <c r="S8619" s="161">
        <f t="shared" si="1345"/>
        <v>5000000</v>
      </c>
      <c r="T8619" s="162">
        <f t="shared" si="1346"/>
        <v>192.34887577376895</v>
      </c>
      <c r="U8619" s="162">
        <f t="shared" si="1347"/>
        <v>136.39060384799919</v>
      </c>
      <c r="V8619" s="163">
        <f t="shared" si="1348"/>
        <v>1</v>
      </c>
      <c r="W8619" s="164">
        <f t="shared" si="1349"/>
        <v>8530839.2506170198</v>
      </c>
      <c r="X8619" s="164">
        <f t="shared" si="1350"/>
        <v>129791359.62884885</v>
      </c>
    </row>
    <row r="8620" spans="10:24" x14ac:dyDescent="0.25">
      <c r="J8620">
        <v>8617</v>
      </c>
      <c r="K8620" s="43">
        <v>0.22101392606345982</v>
      </c>
      <c r="L8620">
        <v>0.34083817307987951</v>
      </c>
      <c r="M8620">
        <v>0.62780362136831225</v>
      </c>
      <c r="N8620" s="44">
        <v>0.52385381730332503</v>
      </c>
      <c r="O8620" s="161">
        <f t="shared" si="1341"/>
        <v>2000000</v>
      </c>
      <c r="P8620" s="162">
        <f t="shared" si="1342"/>
        <v>173.84734979772071</v>
      </c>
      <c r="Q8620" s="162">
        <f t="shared" si="1343"/>
        <v>141.52083527248612</v>
      </c>
      <c r="R8620" s="163">
        <f t="shared" si="1344"/>
        <v>1</v>
      </c>
      <c r="S8620" s="161">
        <f t="shared" si="1345"/>
        <v>5000000</v>
      </c>
      <c r="T8620" s="162">
        <f t="shared" si="1346"/>
        <v>187.94911659924023</v>
      </c>
      <c r="U8620" s="162">
        <f t="shared" si="1347"/>
        <v>128.26041763624306</v>
      </c>
      <c r="V8620" s="163">
        <f t="shared" si="1348"/>
        <v>1</v>
      </c>
      <c r="W8620" s="164">
        <f t="shared" si="1349"/>
        <v>14653029.050469175</v>
      </c>
      <c r="X8620" s="164">
        <f t="shared" si="1350"/>
        <v>148443494.81498581</v>
      </c>
    </row>
    <row r="8621" spans="10:24" x14ac:dyDescent="0.25">
      <c r="J8621">
        <v>8618</v>
      </c>
      <c r="K8621" s="43">
        <v>0.20656382869739864</v>
      </c>
      <c r="L8621">
        <v>0.17800782215933963</v>
      </c>
      <c r="M8621">
        <v>0.723094204345063</v>
      </c>
      <c r="N8621" s="44">
        <v>0.13907117963038285</v>
      </c>
      <c r="O8621" s="161">
        <f t="shared" si="1341"/>
        <v>2000000</v>
      </c>
      <c r="P8621" s="162">
        <f t="shared" si="1342"/>
        <v>166.15524290561748</v>
      </c>
      <c r="Q8621" s="162">
        <f t="shared" si="1343"/>
        <v>146.84116474766574</v>
      </c>
      <c r="R8621" s="163">
        <f t="shared" si="1344"/>
        <v>1</v>
      </c>
      <c r="S8621" s="161">
        <f t="shared" si="1345"/>
        <v>5000000</v>
      </c>
      <c r="T8621" s="162">
        <f t="shared" si="1346"/>
        <v>185.38508096853917</v>
      </c>
      <c r="U8621" s="162">
        <f t="shared" si="1347"/>
        <v>130.92058237383287</v>
      </c>
      <c r="V8621" s="163">
        <f t="shared" si="1348"/>
        <v>0.9</v>
      </c>
      <c r="W8621" s="164">
        <f t="shared" si="1349"/>
        <v>-11371843.684096515</v>
      </c>
      <c r="X8621" s="164">
        <f t="shared" si="1350"/>
        <v>95090243.676178336</v>
      </c>
    </row>
    <row r="8622" spans="10:24" x14ac:dyDescent="0.25">
      <c r="J8622">
        <v>8619</v>
      </c>
      <c r="K8622" s="43">
        <v>0.21136299586440987</v>
      </c>
      <c r="L8622">
        <v>0.89672789998594771</v>
      </c>
      <c r="M8622">
        <v>0.57219059787936277</v>
      </c>
      <c r="N8622" s="44">
        <v>0.60205789100067497</v>
      </c>
      <c r="O8622" s="161">
        <f t="shared" si="1341"/>
        <v>2000000</v>
      </c>
      <c r="P8622" s="162">
        <f t="shared" si="1342"/>
        <v>198.94687753703968</v>
      </c>
      <c r="Q8622" s="162">
        <f t="shared" si="1343"/>
        <v>138.63908055140456</v>
      </c>
      <c r="R8622" s="163">
        <f t="shared" si="1344"/>
        <v>1</v>
      </c>
      <c r="S8622" s="161">
        <f t="shared" si="1345"/>
        <v>5000000</v>
      </c>
      <c r="T8622" s="162">
        <f t="shared" si="1346"/>
        <v>196.3156258456799</v>
      </c>
      <c r="U8622" s="162">
        <f t="shared" si="1347"/>
        <v>126.81954027570228</v>
      </c>
      <c r="V8622" s="163">
        <f t="shared" si="1348"/>
        <v>1</v>
      </c>
      <c r="W8622" s="164">
        <f t="shared" si="1349"/>
        <v>70615593.971270248</v>
      </c>
      <c r="X8622" s="164">
        <f t="shared" si="1350"/>
        <v>197480427.84988809</v>
      </c>
    </row>
    <row r="8623" spans="10:24" x14ac:dyDescent="0.25">
      <c r="J8623">
        <v>8620</v>
      </c>
      <c r="K8623" s="43">
        <v>0.5825973603511474</v>
      </c>
      <c r="L8623">
        <v>0.15303598894244685</v>
      </c>
      <c r="M8623">
        <v>0.54430836444241393</v>
      </c>
      <c r="N8623" s="44">
        <v>0.80478532574206185</v>
      </c>
      <c r="O8623" s="161">
        <f t="shared" si="1341"/>
        <v>6000000</v>
      </c>
      <c r="P8623" s="162">
        <f t="shared" si="1342"/>
        <v>164.64751517176802</v>
      </c>
      <c r="Q8623" s="162">
        <f t="shared" si="1343"/>
        <v>137.22587853813559</v>
      </c>
      <c r="R8623" s="163">
        <f t="shared" si="1344"/>
        <v>1</v>
      </c>
      <c r="S8623" s="161">
        <f t="shared" si="1345"/>
        <v>6000000</v>
      </c>
      <c r="T8623" s="162">
        <f t="shared" si="1346"/>
        <v>184.882505057256</v>
      </c>
      <c r="U8623" s="162">
        <f t="shared" si="1347"/>
        <v>126.11293926906779</v>
      </c>
      <c r="V8623" s="163">
        <f t="shared" si="1348"/>
        <v>1</v>
      </c>
      <c r="W8623" s="164">
        <f t="shared" si="1349"/>
        <v>114529819.80179459</v>
      </c>
      <c r="X8623" s="164">
        <f t="shared" si="1350"/>
        <v>202617394.7291292</v>
      </c>
    </row>
    <row r="8624" spans="10:24" x14ac:dyDescent="0.25">
      <c r="J8624">
        <v>8621</v>
      </c>
      <c r="K8624" s="43">
        <v>0.46380844281186095</v>
      </c>
      <c r="L8624">
        <v>0.23142608947376997</v>
      </c>
      <c r="M8624">
        <v>0.62555819907802246</v>
      </c>
      <c r="N8624" s="44">
        <v>0.76839264607212532</v>
      </c>
      <c r="O8624" s="161">
        <f t="shared" si="1341"/>
        <v>5000000</v>
      </c>
      <c r="P8624" s="162">
        <f t="shared" si="1342"/>
        <v>168.98762338298422</v>
      </c>
      <c r="Q8624" s="162">
        <f t="shared" si="1343"/>
        <v>141.40223544593366</v>
      </c>
      <c r="R8624" s="163">
        <f t="shared" si="1344"/>
        <v>1</v>
      </c>
      <c r="S8624" s="161">
        <f t="shared" si="1345"/>
        <v>6000000</v>
      </c>
      <c r="T8624" s="162">
        <f t="shared" si="1346"/>
        <v>186.32920779432808</v>
      </c>
      <c r="U8624" s="162">
        <f t="shared" si="1347"/>
        <v>128.20111772296684</v>
      </c>
      <c r="V8624" s="163">
        <f t="shared" si="1348"/>
        <v>1</v>
      </c>
      <c r="W8624" s="164">
        <f t="shared" si="1349"/>
        <v>87926939.685252845</v>
      </c>
      <c r="X8624" s="164">
        <f t="shared" si="1350"/>
        <v>198768540.42816746</v>
      </c>
    </row>
    <row r="8625" spans="10:24" x14ac:dyDescent="0.25">
      <c r="J8625">
        <v>8622</v>
      </c>
      <c r="K8625" s="43">
        <v>0.52795283734979981</v>
      </c>
      <c r="L8625">
        <v>0.53973359095145779</v>
      </c>
      <c r="M8625">
        <v>0.46327335647145407</v>
      </c>
      <c r="N8625" s="44">
        <v>0.73471045796885592</v>
      </c>
      <c r="O8625" s="161">
        <f t="shared" si="1341"/>
        <v>5000000</v>
      </c>
      <c r="P8625" s="162">
        <f t="shared" si="1342"/>
        <v>181.49643867227002</v>
      </c>
      <c r="Q8625" s="162">
        <f t="shared" si="1343"/>
        <v>133.15619068318261</v>
      </c>
      <c r="R8625" s="163">
        <f t="shared" si="1344"/>
        <v>1</v>
      </c>
      <c r="S8625" s="161">
        <f t="shared" si="1345"/>
        <v>6000000</v>
      </c>
      <c r="T8625" s="162">
        <f t="shared" si="1346"/>
        <v>190.49881289075668</v>
      </c>
      <c r="U8625" s="162">
        <f t="shared" si="1347"/>
        <v>124.07809534159131</v>
      </c>
      <c r="V8625" s="163">
        <f t="shared" si="1348"/>
        <v>1</v>
      </c>
      <c r="W8625" s="164">
        <f t="shared" si="1349"/>
        <v>191701239.94543701</v>
      </c>
      <c r="X8625" s="164">
        <f t="shared" si="1350"/>
        <v>248524305.29499227</v>
      </c>
    </row>
    <row r="8626" spans="10:24" x14ac:dyDescent="0.25">
      <c r="J8626">
        <v>8623</v>
      </c>
      <c r="K8626" s="43">
        <v>0.54763806856139663</v>
      </c>
      <c r="L8626">
        <v>4.6610335377420653E-2</v>
      </c>
      <c r="M8626">
        <v>0.41377544775368025</v>
      </c>
      <c r="N8626" s="44">
        <v>0.31390180369932741</v>
      </c>
      <c r="O8626" s="161">
        <f t="shared" si="1341"/>
        <v>5000000</v>
      </c>
      <c r="P8626" s="162">
        <f t="shared" si="1342"/>
        <v>154.82028037560548</v>
      </c>
      <c r="Q8626" s="162">
        <f t="shared" si="1343"/>
        <v>130.64312602731033</v>
      </c>
      <c r="R8626" s="163">
        <f t="shared" si="1344"/>
        <v>1</v>
      </c>
      <c r="S8626" s="161">
        <f t="shared" si="1345"/>
        <v>6000000</v>
      </c>
      <c r="T8626" s="162">
        <f t="shared" si="1346"/>
        <v>181.60676012520184</v>
      </c>
      <c r="U8626" s="162">
        <f t="shared" si="1347"/>
        <v>122.82156301365517</v>
      </c>
      <c r="V8626" s="163">
        <f t="shared" si="1348"/>
        <v>1</v>
      </c>
      <c r="W8626" s="164">
        <f t="shared" si="1349"/>
        <v>70885771.741475731</v>
      </c>
      <c r="X8626" s="164">
        <f t="shared" si="1350"/>
        <v>202711182.66928005</v>
      </c>
    </row>
    <row r="8627" spans="10:24" x14ac:dyDescent="0.25">
      <c r="J8627">
        <v>8624</v>
      </c>
      <c r="K8627" s="43">
        <v>0.54678018563775344</v>
      </c>
      <c r="L8627">
        <v>0.93249879588869056</v>
      </c>
      <c r="M8627">
        <v>0.17099296376535089</v>
      </c>
      <c r="N8627" s="44">
        <v>0.8128217206209597</v>
      </c>
      <c r="O8627" s="161">
        <f t="shared" si="1341"/>
        <v>5000000</v>
      </c>
      <c r="P8627" s="162">
        <f t="shared" si="1342"/>
        <v>202.41994540270306</v>
      </c>
      <c r="Q8627" s="162">
        <f t="shared" si="1343"/>
        <v>115.99502714016242</v>
      </c>
      <c r="R8627" s="163">
        <f t="shared" si="1344"/>
        <v>1</v>
      </c>
      <c r="S8627" s="161">
        <f t="shared" si="1345"/>
        <v>6000000</v>
      </c>
      <c r="T8627" s="162">
        <f t="shared" si="1346"/>
        <v>197.47331513423435</v>
      </c>
      <c r="U8627" s="162">
        <f t="shared" si="1347"/>
        <v>115.49751357008121</v>
      </c>
      <c r="V8627" s="163">
        <f t="shared" si="1348"/>
        <v>1</v>
      </c>
      <c r="W8627" s="164">
        <f t="shared" si="1349"/>
        <v>382124591.31270319</v>
      </c>
      <c r="X8627" s="164">
        <f t="shared" si="1350"/>
        <v>341854809.38491887</v>
      </c>
    </row>
    <row r="8628" spans="10:24" x14ac:dyDescent="0.25">
      <c r="J8628">
        <v>8625</v>
      </c>
      <c r="K8628" s="43">
        <v>0.89684433008890929</v>
      </c>
      <c r="L8628">
        <v>0.42042169183449885</v>
      </c>
      <c r="M8628">
        <v>0.91458784557834638</v>
      </c>
      <c r="N8628" s="44">
        <v>0.81533393777778473</v>
      </c>
      <c r="O8628" s="161">
        <f t="shared" si="1341"/>
        <v>7000000</v>
      </c>
      <c r="P8628" s="162">
        <f t="shared" si="1342"/>
        <v>176.9877778797451</v>
      </c>
      <c r="Q8628" s="162">
        <f t="shared" si="1343"/>
        <v>162.39119899688262</v>
      </c>
      <c r="R8628" s="163">
        <f t="shared" si="1344"/>
        <v>1</v>
      </c>
      <c r="S8628" s="161">
        <f t="shared" si="1345"/>
        <v>7000000</v>
      </c>
      <c r="T8628" s="162">
        <f t="shared" si="1346"/>
        <v>188.99592595991504</v>
      </c>
      <c r="U8628" s="162">
        <f t="shared" si="1347"/>
        <v>138.69559949844131</v>
      </c>
      <c r="V8628" s="163">
        <f t="shared" si="1348"/>
        <v>1</v>
      </c>
      <c r="W8628" s="164">
        <f t="shared" si="1349"/>
        <v>52176052.18003732</v>
      </c>
      <c r="X8628" s="164">
        <f t="shared" si="1350"/>
        <v>202102285.2303161</v>
      </c>
    </row>
    <row r="8629" spans="10:24" x14ac:dyDescent="0.25">
      <c r="J8629">
        <v>8626</v>
      </c>
      <c r="K8629" s="43">
        <v>0.42427255333019787</v>
      </c>
      <c r="L8629">
        <v>0.41781562395409422</v>
      </c>
      <c r="M8629">
        <v>6.6295115905825375E-2</v>
      </c>
      <c r="N8629" s="44">
        <v>0.12296946518530005</v>
      </c>
      <c r="O8629" s="161">
        <f t="shared" si="1341"/>
        <v>5000000</v>
      </c>
      <c r="P8629" s="162">
        <f t="shared" si="1342"/>
        <v>176.88772772477344</v>
      </c>
      <c r="Q8629" s="162">
        <f t="shared" si="1343"/>
        <v>104.92068857552525</v>
      </c>
      <c r="R8629" s="163">
        <f t="shared" si="1344"/>
        <v>1</v>
      </c>
      <c r="S8629" s="161">
        <f t="shared" si="1345"/>
        <v>6000000</v>
      </c>
      <c r="T8629" s="162">
        <f t="shared" si="1346"/>
        <v>188.9625759082578</v>
      </c>
      <c r="U8629" s="162">
        <f t="shared" si="1347"/>
        <v>109.96034428776262</v>
      </c>
      <c r="V8629" s="163">
        <f t="shared" si="1348"/>
        <v>0.9</v>
      </c>
      <c r="W8629" s="164">
        <f t="shared" si="1349"/>
        <v>309835195.74624097</v>
      </c>
      <c r="X8629" s="164">
        <f t="shared" si="1350"/>
        <v>276612050.75067401</v>
      </c>
    </row>
    <row r="8630" spans="10:24" x14ac:dyDescent="0.25">
      <c r="J8630">
        <v>8627</v>
      </c>
      <c r="K8630" s="43">
        <v>0.3389924857367107</v>
      </c>
      <c r="L8630">
        <v>0.85333895626670841</v>
      </c>
      <c r="M8630">
        <v>0.55957675075805113</v>
      </c>
      <c r="N8630" s="44">
        <v>0.28741165191426354</v>
      </c>
      <c r="O8630" s="161">
        <f t="shared" si="1341"/>
        <v>5000000</v>
      </c>
      <c r="P8630" s="162">
        <f t="shared" si="1342"/>
        <v>195.76292633685713</v>
      </c>
      <c r="Q8630" s="162">
        <f t="shared" si="1343"/>
        <v>137.99792428700965</v>
      </c>
      <c r="R8630" s="163">
        <f t="shared" si="1344"/>
        <v>1</v>
      </c>
      <c r="S8630" s="161">
        <f t="shared" si="1345"/>
        <v>6000000</v>
      </c>
      <c r="T8630" s="162">
        <f t="shared" si="1346"/>
        <v>195.25430877895238</v>
      </c>
      <c r="U8630" s="162">
        <f t="shared" si="1347"/>
        <v>126.49896214350483</v>
      </c>
      <c r="V8630" s="163">
        <f t="shared" si="1348"/>
        <v>1</v>
      </c>
      <c r="W8630" s="164">
        <f t="shared" si="1349"/>
        <v>238825010.24923742</v>
      </c>
      <c r="X8630" s="164">
        <f t="shared" si="1350"/>
        <v>262532079.81268531</v>
      </c>
    </row>
    <row r="8631" spans="10:24" x14ac:dyDescent="0.25">
      <c r="J8631">
        <v>8628</v>
      </c>
      <c r="K8631" s="43">
        <v>6.9603441467415816E-2</v>
      </c>
      <c r="L8631">
        <v>5.77983779037613E-2</v>
      </c>
      <c r="M8631">
        <v>0.94947525017365364</v>
      </c>
      <c r="N8631" s="44">
        <v>0.91835059519106499</v>
      </c>
      <c r="O8631" s="161">
        <f t="shared" si="1341"/>
        <v>2000000</v>
      </c>
      <c r="P8631" s="162">
        <f t="shared" si="1342"/>
        <v>156.39708944453955</v>
      </c>
      <c r="Q8631" s="162">
        <f t="shared" si="1343"/>
        <v>167.79573639009664</v>
      </c>
      <c r="R8631" s="163">
        <f t="shared" si="1344"/>
        <v>1</v>
      </c>
      <c r="S8631" s="161">
        <f t="shared" si="1345"/>
        <v>2000000</v>
      </c>
      <c r="T8631" s="162">
        <f t="shared" si="1346"/>
        <v>182.13236314817985</v>
      </c>
      <c r="U8631" s="162">
        <f t="shared" si="1347"/>
        <v>141.39786819504832</v>
      </c>
      <c r="V8631" s="163">
        <f t="shared" si="1348"/>
        <v>1</v>
      </c>
      <c r="W8631" s="164">
        <f t="shared" si="1349"/>
        <v>-72797293.891114175</v>
      </c>
      <c r="X8631" s="164">
        <f t="shared" si="1350"/>
        <v>-68531010.093736932</v>
      </c>
    </row>
    <row r="8632" spans="10:24" x14ac:dyDescent="0.25">
      <c r="J8632">
        <v>8629</v>
      </c>
      <c r="K8632" s="43">
        <v>8.1474248921897807E-2</v>
      </c>
      <c r="L8632">
        <v>0.54677093202377491</v>
      </c>
      <c r="M8632">
        <v>0.38094002242935021</v>
      </c>
      <c r="N8632" s="44">
        <v>0.59733291723485571</v>
      </c>
      <c r="O8632" s="161">
        <f t="shared" si="1341"/>
        <v>2000000</v>
      </c>
      <c r="P8632" s="162">
        <f t="shared" si="1342"/>
        <v>181.76260805386909</v>
      </c>
      <c r="Q8632" s="162">
        <f t="shared" si="1343"/>
        <v>128.93974237138465</v>
      </c>
      <c r="R8632" s="163">
        <f t="shared" si="1344"/>
        <v>1</v>
      </c>
      <c r="S8632" s="161">
        <f t="shared" si="1345"/>
        <v>2000000</v>
      </c>
      <c r="T8632" s="162">
        <f t="shared" si="1346"/>
        <v>190.58753601795635</v>
      </c>
      <c r="U8632" s="162">
        <f t="shared" si="1347"/>
        <v>121.96987118569233</v>
      </c>
      <c r="V8632" s="163">
        <f t="shared" si="1348"/>
        <v>1</v>
      </c>
      <c r="W8632" s="164">
        <f t="shared" si="1349"/>
        <v>55645731.364968866</v>
      </c>
      <c r="X8632" s="164">
        <f t="shared" si="1350"/>
        <v>-12764670.335471958</v>
      </c>
    </row>
    <row r="8633" spans="10:24" x14ac:dyDescent="0.25">
      <c r="J8633">
        <v>8630</v>
      </c>
      <c r="K8633" s="43">
        <v>0.35536284816398345</v>
      </c>
      <c r="L8633">
        <v>0.23848082603207355</v>
      </c>
      <c r="M8633">
        <v>3.5926064666909729E-2</v>
      </c>
      <c r="N8633" s="44">
        <v>0.45035438024489427</v>
      </c>
      <c r="O8633" s="161">
        <f t="shared" si="1341"/>
        <v>5000000</v>
      </c>
      <c r="P8633" s="162">
        <f t="shared" si="1342"/>
        <v>169.33203252477324</v>
      </c>
      <c r="Q8633" s="162">
        <f t="shared" si="1343"/>
        <v>98.998922192821595</v>
      </c>
      <c r="R8633" s="163">
        <f t="shared" si="1344"/>
        <v>1</v>
      </c>
      <c r="S8633" s="161">
        <f t="shared" si="1345"/>
        <v>6000000</v>
      </c>
      <c r="T8633" s="162">
        <f t="shared" si="1346"/>
        <v>186.44401084159108</v>
      </c>
      <c r="U8633" s="162">
        <f t="shared" si="1347"/>
        <v>106.9994610964108</v>
      </c>
      <c r="V8633" s="163">
        <f t="shared" si="1348"/>
        <v>1</v>
      </c>
      <c r="W8633" s="164">
        <f t="shared" si="1349"/>
        <v>301665551.65975821</v>
      </c>
      <c r="X8633" s="164">
        <f t="shared" si="1350"/>
        <v>326667298.47108167</v>
      </c>
    </row>
    <row r="8634" spans="10:24" x14ac:dyDescent="0.25">
      <c r="J8634">
        <v>8631</v>
      </c>
      <c r="K8634" s="43">
        <v>0.5324494665652455</v>
      </c>
      <c r="L8634">
        <v>0.70954354943995213</v>
      </c>
      <c r="M8634">
        <v>0.70267845275619978</v>
      </c>
      <c r="N8634" s="44">
        <v>0.60829581737760396</v>
      </c>
      <c r="O8634" s="161">
        <f t="shared" si="1341"/>
        <v>5000000</v>
      </c>
      <c r="P8634" s="162">
        <f t="shared" si="1342"/>
        <v>188.28077618565794</v>
      </c>
      <c r="Q8634" s="162">
        <f t="shared" si="1343"/>
        <v>145.64239398541082</v>
      </c>
      <c r="R8634" s="163">
        <f t="shared" si="1344"/>
        <v>1</v>
      </c>
      <c r="S8634" s="161">
        <f t="shared" si="1345"/>
        <v>6000000</v>
      </c>
      <c r="T8634" s="162">
        <f t="shared" si="1346"/>
        <v>192.76025872855266</v>
      </c>
      <c r="U8634" s="162">
        <f t="shared" si="1347"/>
        <v>130.32119699270541</v>
      </c>
      <c r="V8634" s="163">
        <f t="shared" si="1348"/>
        <v>1</v>
      </c>
      <c r="W8634" s="164">
        <f t="shared" si="1349"/>
        <v>163191911.0012356</v>
      </c>
      <c r="X8634" s="164">
        <f t="shared" si="1350"/>
        <v>224634370.41508347</v>
      </c>
    </row>
    <row r="8635" spans="10:24" x14ac:dyDescent="0.25">
      <c r="J8635">
        <v>8632</v>
      </c>
      <c r="K8635" s="43">
        <v>0.29087774337732464</v>
      </c>
      <c r="L8635">
        <v>0.35231537876967445</v>
      </c>
      <c r="M8635">
        <v>0.46268097516982387</v>
      </c>
      <c r="N8635" s="44">
        <v>0.92836715208426712</v>
      </c>
      <c r="O8635" s="161">
        <f t="shared" si="1341"/>
        <v>2000000</v>
      </c>
      <c r="P8635" s="162">
        <f t="shared" si="1342"/>
        <v>174.31384645956095</v>
      </c>
      <c r="Q8635" s="162">
        <f t="shared" si="1343"/>
        <v>133.12636455783726</v>
      </c>
      <c r="R8635" s="163">
        <f t="shared" si="1344"/>
        <v>1</v>
      </c>
      <c r="S8635" s="161">
        <f t="shared" si="1345"/>
        <v>5000000</v>
      </c>
      <c r="T8635" s="162">
        <f t="shared" si="1346"/>
        <v>188.10461548652032</v>
      </c>
      <c r="U8635" s="162">
        <f t="shared" si="1347"/>
        <v>124.06318227891863</v>
      </c>
      <c r="V8635" s="163">
        <f t="shared" si="1348"/>
        <v>1</v>
      </c>
      <c r="W8635" s="164">
        <f t="shared" si="1349"/>
        <v>32374963.803447366</v>
      </c>
      <c r="X8635" s="164">
        <f t="shared" si="1350"/>
        <v>170207166.03800845</v>
      </c>
    </row>
    <row r="8636" spans="10:24" x14ac:dyDescent="0.25">
      <c r="J8636">
        <v>8633</v>
      </c>
      <c r="K8636" s="43">
        <v>0.68562322362881567</v>
      </c>
      <c r="L8636">
        <v>0.46441563917667061</v>
      </c>
      <c r="M8636">
        <v>0.57426568049106919</v>
      </c>
      <c r="N8636" s="44">
        <v>0.35017798893691177</v>
      </c>
      <c r="O8636" s="161">
        <f t="shared" si="1341"/>
        <v>6000000</v>
      </c>
      <c r="P8636" s="162">
        <f t="shared" si="1342"/>
        <v>178.66026943035959</v>
      </c>
      <c r="Q8636" s="162">
        <f t="shared" si="1343"/>
        <v>138.74489757163082</v>
      </c>
      <c r="R8636" s="163">
        <f t="shared" si="1344"/>
        <v>1</v>
      </c>
      <c r="S8636" s="161">
        <f t="shared" si="1345"/>
        <v>7000000</v>
      </c>
      <c r="T8636" s="162">
        <f t="shared" si="1346"/>
        <v>189.55342314345319</v>
      </c>
      <c r="U8636" s="162">
        <f t="shared" si="1347"/>
        <v>126.87244878581541</v>
      </c>
      <c r="V8636" s="163">
        <f t="shared" si="1348"/>
        <v>1</v>
      </c>
      <c r="W8636" s="164">
        <f t="shared" si="1349"/>
        <v>189492231.15237266</v>
      </c>
      <c r="X8636" s="164">
        <f t="shared" si="1350"/>
        <v>288766820.50346446</v>
      </c>
    </row>
    <row r="8637" spans="10:24" x14ac:dyDescent="0.25">
      <c r="J8637">
        <v>8634</v>
      </c>
      <c r="K8637" s="43">
        <v>0.83164764558311155</v>
      </c>
      <c r="L8637">
        <v>4.0528486986442402E-2</v>
      </c>
      <c r="M8637">
        <v>0.86722082640497955</v>
      </c>
      <c r="N8637" s="44">
        <v>0.51588594049021375</v>
      </c>
      <c r="O8637" s="161">
        <f t="shared" si="1341"/>
        <v>7000000</v>
      </c>
      <c r="P8637" s="162">
        <f t="shared" si="1342"/>
        <v>153.8312112428587</v>
      </c>
      <c r="Q8637" s="162">
        <f t="shared" si="1343"/>
        <v>157.2669903538071</v>
      </c>
      <c r="R8637" s="163">
        <f t="shared" si="1344"/>
        <v>1</v>
      </c>
      <c r="S8637" s="161">
        <f t="shared" si="1345"/>
        <v>7000000</v>
      </c>
      <c r="T8637" s="162">
        <f t="shared" si="1346"/>
        <v>181.27707041428624</v>
      </c>
      <c r="U8637" s="162">
        <f t="shared" si="1347"/>
        <v>136.13349517690355</v>
      </c>
      <c r="V8637" s="163">
        <f t="shared" si="1348"/>
        <v>1</v>
      </c>
      <c r="W8637" s="164">
        <f t="shared" si="1349"/>
        <v>-74050453.776638821</v>
      </c>
      <c r="X8637" s="164">
        <f t="shared" si="1350"/>
        <v>166005026.66167885</v>
      </c>
    </row>
    <row r="8638" spans="10:24" x14ac:dyDescent="0.25">
      <c r="J8638">
        <v>8635</v>
      </c>
      <c r="K8638" s="43">
        <v>0.28233156576409069</v>
      </c>
      <c r="L8638">
        <v>0.36608043870415474</v>
      </c>
      <c r="M8638">
        <v>2.8909341457072135E-2</v>
      </c>
      <c r="N8638" s="44">
        <v>0.98383512772222992</v>
      </c>
      <c r="O8638" s="161">
        <f t="shared" si="1341"/>
        <v>2000000</v>
      </c>
      <c r="P8638" s="162">
        <f t="shared" si="1342"/>
        <v>174.86621247151396</v>
      </c>
      <c r="Q8638" s="162">
        <f t="shared" si="1343"/>
        <v>97.058597407055416</v>
      </c>
      <c r="R8638" s="163">
        <f t="shared" si="1344"/>
        <v>1</v>
      </c>
      <c r="S8638" s="161">
        <f t="shared" si="1345"/>
        <v>5000000</v>
      </c>
      <c r="T8638" s="162">
        <f t="shared" si="1346"/>
        <v>188.28873749050464</v>
      </c>
      <c r="U8638" s="162">
        <f t="shared" si="1347"/>
        <v>106.0292987035277</v>
      </c>
      <c r="V8638" s="163">
        <f t="shared" si="1348"/>
        <v>1</v>
      </c>
      <c r="W8638" s="164">
        <f t="shared" si="1349"/>
        <v>105615230.1289171</v>
      </c>
      <c r="X8638" s="164">
        <f t="shared" si="1350"/>
        <v>261297193.93488473</v>
      </c>
    </row>
    <row r="8639" spans="10:24" x14ac:dyDescent="0.25">
      <c r="J8639">
        <v>8636</v>
      </c>
      <c r="K8639" s="43">
        <v>0.54698770871210156</v>
      </c>
      <c r="L8639">
        <v>0.60613476802320998</v>
      </c>
      <c r="M8639">
        <v>0.81904994186564917</v>
      </c>
      <c r="N8639" s="44">
        <v>0.83939262593413277</v>
      </c>
      <c r="O8639" s="161">
        <f t="shared" si="1341"/>
        <v>5000000</v>
      </c>
      <c r="P8639" s="162">
        <f t="shared" si="1342"/>
        <v>184.03888337603712</v>
      </c>
      <c r="Q8639" s="162">
        <f t="shared" si="1343"/>
        <v>153.23500836841833</v>
      </c>
      <c r="R8639" s="163">
        <f t="shared" si="1344"/>
        <v>1</v>
      </c>
      <c r="S8639" s="161">
        <f t="shared" si="1345"/>
        <v>6000000</v>
      </c>
      <c r="T8639" s="162">
        <f t="shared" si="1346"/>
        <v>191.34629445867904</v>
      </c>
      <c r="U8639" s="162">
        <f t="shared" si="1347"/>
        <v>134.11750418420917</v>
      </c>
      <c r="V8639" s="163">
        <f t="shared" si="1348"/>
        <v>1</v>
      </c>
      <c r="W8639" s="164">
        <f t="shared" si="1349"/>
        <v>104019375.03809392</v>
      </c>
      <c r="X8639" s="164">
        <f t="shared" si="1350"/>
        <v>193372741.64681923</v>
      </c>
    </row>
    <row r="8640" spans="10:24" x14ac:dyDescent="0.25">
      <c r="J8640">
        <v>8637</v>
      </c>
      <c r="K8640" s="43">
        <v>0.12859555825887647</v>
      </c>
      <c r="L8640">
        <v>0.37045493641561722</v>
      </c>
      <c r="M8640">
        <v>0.7512640194378587</v>
      </c>
      <c r="N8640" s="44">
        <v>0.55792724557856066</v>
      </c>
      <c r="O8640" s="161">
        <f t="shared" si="1341"/>
        <v>2000000</v>
      </c>
      <c r="P8640" s="162">
        <f t="shared" si="1342"/>
        <v>175.04026983388394</v>
      </c>
      <c r="Q8640" s="162">
        <f t="shared" si="1343"/>
        <v>148.56945609691275</v>
      </c>
      <c r="R8640" s="163">
        <f t="shared" si="1344"/>
        <v>1</v>
      </c>
      <c r="S8640" s="161">
        <f t="shared" si="1345"/>
        <v>2000000</v>
      </c>
      <c r="T8640" s="162">
        <f t="shared" si="1346"/>
        <v>188.34675661129464</v>
      </c>
      <c r="U8640" s="162">
        <f t="shared" si="1347"/>
        <v>131.78472804845637</v>
      </c>
      <c r="V8640" s="163">
        <f t="shared" si="1348"/>
        <v>1</v>
      </c>
      <c r="W8640" s="164">
        <f t="shared" si="1349"/>
        <v>2941627.4739423916</v>
      </c>
      <c r="X8640" s="164">
        <f t="shared" si="1350"/>
        <v>-36875942.874323472</v>
      </c>
    </row>
    <row r="8641" spans="10:24" x14ac:dyDescent="0.25">
      <c r="J8641">
        <v>8638</v>
      </c>
      <c r="K8641" s="43">
        <v>8.3379053695860184E-2</v>
      </c>
      <c r="L8641">
        <v>0.84434109301863169</v>
      </c>
      <c r="M8641">
        <v>0.53706481480553681</v>
      </c>
      <c r="N8641" s="44">
        <v>0.60339518843590989</v>
      </c>
      <c r="O8641" s="161">
        <f t="shared" si="1341"/>
        <v>2000000</v>
      </c>
      <c r="P8641" s="162">
        <f t="shared" si="1342"/>
        <v>195.18691094818499</v>
      </c>
      <c r="Q8641" s="162">
        <f t="shared" si="1343"/>
        <v>136.86083557811926</v>
      </c>
      <c r="R8641" s="163">
        <f t="shared" si="1344"/>
        <v>1</v>
      </c>
      <c r="S8641" s="161">
        <f t="shared" si="1345"/>
        <v>2000000</v>
      </c>
      <c r="T8641" s="162">
        <f t="shared" si="1346"/>
        <v>195.06230364939501</v>
      </c>
      <c r="U8641" s="162">
        <f t="shared" si="1347"/>
        <v>125.93041778905963</v>
      </c>
      <c r="V8641" s="163">
        <f t="shared" si="1348"/>
        <v>1</v>
      </c>
      <c r="W8641" s="164">
        <f t="shared" si="1349"/>
        <v>66652150.740131453</v>
      </c>
      <c r="X8641" s="164">
        <f t="shared" si="1350"/>
        <v>-11736228.27932924</v>
      </c>
    </row>
    <row r="8642" spans="10:24" x14ac:dyDescent="0.25">
      <c r="J8642">
        <v>8639</v>
      </c>
      <c r="K8642" s="43">
        <v>0.51685511186661892</v>
      </c>
      <c r="L8642">
        <v>0.53457507220134848</v>
      </c>
      <c r="M8642">
        <v>0.3408053487088023</v>
      </c>
      <c r="N8642" s="44">
        <v>4.4677763724894959E-2</v>
      </c>
      <c r="O8642" s="161">
        <f t="shared" si="1341"/>
        <v>5000000</v>
      </c>
      <c r="P8642" s="162">
        <f t="shared" si="1342"/>
        <v>181.30163451384723</v>
      </c>
      <c r="Q8642" s="162">
        <f t="shared" si="1343"/>
        <v>126.79467637551764</v>
      </c>
      <c r="R8642" s="163">
        <f t="shared" si="1344"/>
        <v>1</v>
      </c>
      <c r="S8642" s="161">
        <f t="shared" si="1345"/>
        <v>6000000</v>
      </c>
      <c r="T8642" s="162">
        <f t="shared" si="1346"/>
        <v>190.4338781712824</v>
      </c>
      <c r="U8642" s="162">
        <f t="shared" si="1347"/>
        <v>120.89733818775882</v>
      </c>
      <c r="V8642" s="163">
        <f t="shared" si="1348"/>
        <v>0.9</v>
      </c>
      <c r="W8642" s="164">
        <f t="shared" si="1349"/>
        <v>222534790.69164795</v>
      </c>
      <c r="X8642" s="164">
        <f t="shared" si="1350"/>
        <v>225497315.91102731</v>
      </c>
    </row>
    <row r="8643" spans="10:24" x14ac:dyDescent="0.25">
      <c r="J8643">
        <v>8640</v>
      </c>
      <c r="K8643" s="43">
        <v>0.11604273249163244</v>
      </c>
      <c r="L8643">
        <v>0.78540963566331989</v>
      </c>
      <c r="M8643">
        <v>0.2232426793594473</v>
      </c>
      <c r="N8643" s="44">
        <v>0.48156782267196618</v>
      </c>
      <c r="O8643" s="161">
        <f t="shared" si="1341"/>
        <v>2000000</v>
      </c>
      <c r="P8643" s="162">
        <f t="shared" si="1342"/>
        <v>191.85891566777826</v>
      </c>
      <c r="Q8643" s="162">
        <f t="shared" si="1343"/>
        <v>119.77424978812445</v>
      </c>
      <c r="R8643" s="163">
        <f t="shared" si="1344"/>
        <v>1</v>
      </c>
      <c r="S8643" s="161">
        <f t="shared" si="1345"/>
        <v>2000000</v>
      </c>
      <c r="T8643" s="162">
        <f t="shared" si="1346"/>
        <v>193.95297188925943</v>
      </c>
      <c r="U8643" s="162">
        <f t="shared" si="1347"/>
        <v>117.38712489406223</v>
      </c>
      <c r="V8643" s="163">
        <f t="shared" si="1348"/>
        <v>1</v>
      </c>
      <c r="W8643" s="164">
        <f t="shared" si="1349"/>
        <v>94169331.759307623</v>
      </c>
      <c r="X8643" s="164">
        <f t="shared" si="1350"/>
        <v>3131693.9903944135</v>
      </c>
    </row>
    <row r="8644" spans="10:24" x14ac:dyDescent="0.25">
      <c r="J8644">
        <v>8641</v>
      </c>
      <c r="K8644" s="43">
        <v>0.29145962903572675</v>
      </c>
      <c r="L8644">
        <v>0.83355746056686164</v>
      </c>
      <c r="M8644">
        <v>6.6881466182269533E-2</v>
      </c>
      <c r="N8644" s="44">
        <v>0.96153736302971282</v>
      </c>
      <c r="O8644" s="161">
        <f t="shared" si="1341"/>
        <v>2000000</v>
      </c>
      <c r="P8644" s="162">
        <f t="shared" si="1342"/>
        <v>194.52478499203309</v>
      </c>
      <c r="Q8644" s="162">
        <f t="shared" si="1343"/>
        <v>105.01146299820853</v>
      </c>
      <c r="R8644" s="163">
        <f t="shared" si="1344"/>
        <v>1</v>
      </c>
      <c r="S8644" s="161">
        <f t="shared" si="1345"/>
        <v>5000000</v>
      </c>
      <c r="T8644" s="162">
        <f t="shared" si="1346"/>
        <v>194.84159499734437</v>
      </c>
      <c r="U8644" s="162">
        <f t="shared" si="1347"/>
        <v>110.00573149910426</v>
      </c>
      <c r="V8644" s="163">
        <f t="shared" si="1348"/>
        <v>1</v>
      </c>
      <c r="W8644" s="164">
        <f t="shared" si="1349"/>
        <v>129026643.98764911</v>
      </c>
      <c r="X8644" s="164">
        <f t="shared" si="1350"/>
        <v>274179317.49120057</v>
      </c>
    </row>
    <row r="8645" spans="10:24" x14ac:dyDescent="0.25">
      <c r="J8645">
        <v>8642</v>
      </c>
      <c r="K8645" s="43">
        <v>0.53398816537693028</v>
      </c>
      <c r="L8645">
        <v>9.1839749404843851E-2</v>
      </c>
      <c r="M8645">
        <v>0.77329353892069141</v>
      </c>
      <c r="N8645" s="44">
        <v>0.20034143812596783</v>
      </c>
      <c r="O8645" s="161">
        <f t="shared" ref="O8645:O8708" si="1351">VLOOKUP(K8645,$E$5:$H$10,4)</f>
        <v>5000000</v>
      </c>
      <c r="P8645" s="162">
        <f t="shared" ref="P8645:P8708" si="1352">_xlfn.NORM.INV(L8645,$E$12,$E$13)</f>
        <v>160.05733771480232</v>
      </c>
      <c r="Q8645" s="162">
        <f t="shared" ref="Q8645:Q8708" si="1353">_xlfn.NORM.INV(M8645,$E$15,$E$16)</f>
        <v>149.994746524162</v>
      </c>
      <c r="R8645" s="163">
        <f t="shared" ref="R8645:R8708" si="1354">VLOOKUP(N8645,$E$19:$H$21,4)</f>
        <v>1</v>
      </c>
      <c r="S8645" s="161">
        <f t="shared" ref="S8645:S8708" si="1355">VLOOKUP(K8645,$G$5:$H$10,2)</f>
        <v>6000000</v>
      </c>
      <c r="T8645" s="162">
        <f t="shared" ref="T8645:T8708" si="1356">_xlfn.NORM.INV(L8645,$G$12,$G$13)</f>
        <v>183.35244590493411</v>
      </c>
      <c r="U8645" s="162">
        <f t="shared" ref="U8645:U8708" si="1357">_xlfn.NORM.INV(M8645,$G$15,$G$16)</f>
        <v>132.497373262081</v>
      </c>
      <c r="V8645" s="163">
        <f t="shared" ref="V8645:V8708" si="1358">VLOOKUP(N8645,$G$19:$H$21,2)</f>
        <v>1</v>
      </c>
      <c r="W8645" s="164">
        <f t="shared" ref="W8645:W8708" si="1359">O8645*(P8645-Q8645)*R8645-$D$23-$D$24</f>
        <v>312955.95320159197</v>
      </c>
      <c r="X8645" s="164">
        <f t="shared" ref="X8645:X8708" si="1360">S8645*(T8645-U8645)*V8645-$F$23-$F$24</f>
        <v>155130435.85711873</v>
      </c>
    </row>
    <row r="8646" spans="10:24" x14ac:dyDescent="0.25">
      <c r="J8646">
        <v>8643</v>
      </c>
      <c r="K8646" s="43">
        <v>9.1534364532451895E-2</v>
      </c>
      <c r="L8646">
        <v>0.99978356291670967</v>
      </c>
      <c r="M8646">
        <v>0.29095012878252013</v>
      </c>
      <c r="N8646" s="44">
        <v>0.66525888295829871</v>
      </c>
      <c r="O8646" s="161">
        <f t="shared" si="1351"/>
        <v>2000000</v>
      </c>
      <c r="P8646" s="162">
        <f t="shared" si="1352"/>
        <v>232.78778028915553</v>
      </c>
      <c r="Q8646" s="162">
        <f t="shared" si="1353"/>
        <v>123.98777681897907</v>
      </c>
      <c r="R8646" s="163">
        <f t="shared" si="1354"/>
        <v>1</v>
      </c>
      <c r="S8646" s="161">
        <f t="shared" si="1355"/>
        <v>2000000</v>
      </c>
      <c r="T8646" s="162">
        <f t="shared" si="1356"/>
        <v>207.59592676305184</v>
      </c>
      <c r="U8646" s="162">
        <f t="shared" si="1357"/>
        <v>119.49388840948953</v>
      </c>
      <c r="V8646" s="163">
        <f t="shared" si="1358"/>
        <v>1</v>
      </c>
      <c r="W8646" s="164">
        <f t="shared" si="1359"/>
        <v>167600006.94035292</v>
      </c>
      <c r="X8646" s="164">
        <f t="shared" si="1360"/>
        <v>26204076.707124621</v>
      </c>
    </row>
    <row r="8647" spans="10:24" x14ac:dyDescent="0.25">
      <c r="J8647">
        <v>8644</v>
      </c>
      <c r="K8647" s="43">
        <v>0.27986311194111491</v>
      </c>
      <c r="L8647">
        <v>0.39935717670066151</v>
      </c>
      <c r="M8647">
        <v>0.21400275598129759</v>
      </c>
      <c r="N8647" s="44">
        <v>0.5818145448838824</v>
      </c>
      <c r="O8647" s="161">
        <f t="shared" si="1351"/>
        <v>2000000</v>
      </c>
      <c r="P8647" s="162">
        <f t="shared" si="1352"/>
        <v>176.17483014714512</v>
      </c>
      <c r="Q8647" s="162">
        <f t="shared" si="1353"/>
        <v>119.14781480021986</v>
      </c>
      <c r="R8647" s="163">
        <f t="shared" si="1354"/>
        <v>1</v>
      </c>
      <c r="S8647" s="161">
        <f t="shared" si="1355"/>
        <v>5000000</v>
      </c>
      <c r="T8647" s="162">
        <f t="shared" si="1356"/>
        <v>188.7249433823817</v>
      </c>
      <c r="U8647" s="162">
        <f t="shared" si="1357"/>
        <v>117.07390740010993</v>
      </c>
      <c r="V8647" s="163">
        <f t="shared" si="1358"/>
        <v>1</v>
      </c>
      <c r="W8647" s="164">
        <f t="shared" si="1359"/>
        <v>64054030.693850502</v>
      </c>
      <c r="X8647" s="164">
        <f t="shared" si="1360"/>
        <v>208255179.91135883</v>
      </c>
    </row>
    <row r="8648" spans="10:24" x14ac:dyDescent="0.25">
      <c r="J8648">
        <v>8645</v>
      </c>
      <c r="K8648" s="43">
        <v>6.033145301617826E-2</v>
      </c>
      <c r="L8648">
        <v>0.80664907797648133</v>
      </c>
      <c r="M8648">
        <v>0.40223600186112674</v>
      </c>
      <c r="N8648" s="44">
        <v>0.77379284124092473</v>
      </c>
      <c r="O8648" s="161">
        <f t="shared" si="1351"/>
        <v>2000000</v>
      </c>
      <c r="P8648" s="162">
        <f t="shared" si="1352"/>
        <v>192.98421086113683</v>
      </c>
      <c r="Q8648" s="162">
        <f t="shared" si="1353"/>
        <v>130.04872610332379</v>
      </c>
      <c r="R8648" s="163">
        <f t="shared" si="1354"/>
        <v>1</v>
      </c>
      <c r="S8648" s="161">
        <f t="shared" si="1355"/>
        <v>2000000</v>
      </c>
      <c r="T8648" s="162">
        <f t="shared" si="1356"/>
        <v>194.32807028704562</v>
      </c>
      <c r="U8648" s="162">
        <f t="shared" si="1357"/>
        <v>122.52436305166189</v>
      </c>
      <c r="V8648" s="163">
        <f t="shared" si="1358"/>
        <v>1</v>
      </c>
      <c r="W8648" s="164">
        <f t="shared" si="1359"/>
        <v>75870969.515626088</v>
      </c>
      <c r="X8648" s="164">
        <f t="shared" si="1360"/>
        <v>-6392585.5292325616</v>
      </c>
    </row>
    <row r="8649" spans="10:24" x14ac:dyDescent="0.25">
      <c r="J8649">
        <v>8646</v>
      </c>
      <c r="K8649" s="43">
        <v>0.48281497567957921</v>
      </c>
      <c r="L8649">
        <v>0.51100597967157457</v>
      </c>
      <c r="M8649">
        <v>0.46923169845439727</v>
      </c>
      <c r="N8649" s="44">
        <v>0.82625315709674241</v>
      </c>
      <c r="O8649" s="161">
        <f t="shared" si="1351"/>
        <v>5000000</v>
      </c>
      <c r="P8649" s="162">
        <f t="shared" si="1352"/>
        <v>180.41387100384901</v>
      </c>
      <c r="Q8649" s="162">
        <f t="shared" si="1353"/>
        <v>133.45597373410791</v>
      </c>
      <c r="R8649" s="163">
        <f t="shared" si="1354"/>
        <v>1</v>
      </c>
      <c r="S8649" s="161">
        <f t="shared" si="1355"/>
        <v>6000000</v>
      </c>
      <c r="T8649" s="162">
        <f t="shared" si="1356"/>
        <v>190.13795700128301</v>
      </c>
      <c r="U8649" s="162">
        <f t="shared" si="1357"/>
        <v>124.22798686705396</v>
      </c>
      <c r="V8649" s="163">
        <f t="shared" si="1358"/>
        <v>1</v>
      </c>
      <c r="W8649" s="164">
        <f t="shared" si="1359"/>
        <v>184789486.34870547</v>
      </c>
      <c r="X8649" s="164">
        <f t="shared" si="1360"/>
        <v>245459820.80537432</v>
      </c>
    </row>
    <row r="8650" spans="10:24" x14ac:dyDescent="0.25">
      <c r="J8650">
        <v>8647</v>
      </c>
      <c r="K8650" s="43">
        <v>0.37292019726421888</v>
      </c>
      <c r="L8650">
        <v>0.40079621336500038</v>
      </c>
      <c r="M8650">
        <v>0.73241895090905873</v>
      </c>
      <c r="N8650" s="44">
        <v>0.50062874333970631</v>
      </c>
      <c r="O8650" s="161">
        <f t="shared" si="1351"/>
        <v>5000000</v>
      </c>
      <c r="P8650" s="162">
        <f t="shared" si="1352"/>
        <v>176.23069890877252</v>
      </c>
      <c r="Q8650" s="162">
        <f t="shared" si="1353"/>
        <v>147.40290697845123</v>
      </c>
      <c r="R8650" s="163">
        <f t="shared" si="1354"/>
        <v>1</v>
      </c>
      <c r="S8650" s="161">
        <f t="shared" si="1355"/>
        <v>6000000</v>
      </c>
      <c r="T8650" s="162">
        <f t="shared" si="1356"/>
        <v>188.74356630292417</v>
      </c>
      <c r="U8650" s="162">
        <f t="shared" si="1357"/>
        <v>131.20145348922563</v>
      </c>
      <c r="V8650" s="163">
        <f t="shared" si="1358"/>
        <v>1</v>
      </c>
      <c r="W8650" s="164">
        <f t="shared" si="1359"/>
        <v>94138959.65160647</v>
      </c>
      <c r="X8650" s="164">
        <f t="shared" si="1360"/>
        <v>195252676.88219124</v>
      </c>
    </row>
    <row r="8651" spans="10:24" x14ac:dyDescent="0.25">
      <c r="J8651">
        <v>8648</v>
      </c>
      <c r="K8651" s="43">
        <v>0.27697247167426098</v>
      </c>
      <c r="L8651">
        <v>0.59562060021179242</v>
      </c>
      <c r="M8651">
        <v>0.39175976317150518</v>
      </c>
      <c r="N8651" s="44">
        <v>0.94103247928833833</v>
      </c>
      <c r="O8651" s="161">
        <f t="shared" si="1351"/>
        <v>2000000</v>
      </c>
      <c r="P8651" s="162">
        <f t="shared" si="1352"/>
        <v>183.63041356633246</v>
      </c>
      <c r="Q8651" s="162">
        <f t="shared" si="1353"/>
        <v>129.50529185235447</v>
      </c>
      <c r="R8651" s="163">
        <f t="shared" si="1354"/>
        <v>1</v>
      </c>
      <c r="S8651" s="161">
        <f t="shared" si="1355"/>
        <v>5000000</v>
      </c>
      <c r="T8651" s="162">
        <f t="shared" si="1356"/>
        <v>191.21013785544415</v>
      </c>
      <c r="U8651" s="162">
        <f t="shared" si="1357"/>
        <v>122.25264592617724</v>
      </c>
      <c r="V8651" s="163">
        <f t="shared" si="1358"/>
        <v>1</v>
      </c>
      <c r="W8651" s="164">
        <f t="shared" si="1359"/>
        <v>58250243.427955985</v>
      </c>
      <c r="X8651" s="164">
        <f t="shared" si="1360"/>
        <v>194787459.64633453</v>
      </c>
    </row>
    <row r="8652" spans="10:24" x14ac:dyDescent="0.25">
      <c r="J8652">
        <v>8649</v>
      </c>
      <c r="K8652" s="43">
        <v>0.72549147446223949</v>
      </c>
      <c r="L8652">
        <v>0.43729103914681799</v>
      </c>
      <c r="M8652">
        <v>0.8564963796950894</v>
      </c>
      <c r="N8652" s="44">
        <v>0.19523419129543673</v>
      </c>
      <c r="O8652" s="161">
        <f t="shared" si="1351"/>
        <v>6000000</v>
      </c>
      <c r="P8652" s="162">
        <f t="shared" si="1352"/>
        <v>177.63238477214753</v>
      </c>
      <c r="Q8652" s="162">
        <f t="shared" si="1353"/>
        <v>156.29419747117905</v>
      </c>
      <c r="R8652" s="163">
        <f t="shared" si="1354"/>
        <v>1</v>
      </c>
      <c r="S8652" s="161">
        <f t="shared" si="1355"/>
        <v>7000000</v>
      </c>
      <c r="T8652" s="162">
        <f t="shared" si="1356"/>
        <v>189.21079492404917</v>
      </c>
      <c r="U8652" s="162">
        <f t="shared" si="1357"/>
        <v>135.64709873558954</v>
      </c>
      <c r="V8652" s="163">
        <f t="shared" si="1358"/>
        <v>0.9</v>
      </c>
      <c r="W8652" s="164">
        <f t="shared" si="1359"/>
        <v>78029123.805810913</v>
      </c>
      <c r="X8652" s="164">
        <f t="shared" si="1360"/>
        <v>187451285.98729563</v>
      </c>
    </row>
    <row r="8653" spans="10:24" x14ac:dyDescent="0.25">
      <c r="J8653">
        <v>8650</v>
      </c>
      <c r="K8653" s="43">
        <v>0.44341374625576802</v>
      </c>
      <c r="L8653">
        <v>0.39080735104271513</v>
      </c>
      <c r="M8653">
        <v>0.51081650008817991</v>
      </c>
      <c r="N8653" s="44">
        <v>0.92044977176047127</v>
      </c>
      <c r="O8653" s="161">
        <f t="shared" si="1351"/>
        <v>5000000</v>
      </c>
      <c r="P8653" s="162">
        <f t="shared" si="1352"/>
        <v>175.84176874067353</v>
      </c>
      <c r="Q8653" s="162">
        <f t="shared" si="1353"/>
        <v>135.54232535298829</v>
      </c>
      <c r="R8653" s="163">
        <f t="shared" si="1354"/>
        <v>1</v>
      </c>
      <c r="S8653" s="161">
        <f t="shared" si="1355"/>
        <v>6000000</v>
      </c>
      <c r="T8653" s="162">
        <f t="shared" si="1356"/>
        <v>188.61392291355784</v>
      </c>
      <c r="U8653" s="162">
        <f t="shared" si="1357"/>
        <v>125.27116267649414</v>
      </c>
      <c r="V8653" s="163">
        <f t="shared" si="1358"/>
        <v>1</v>
      </c>
      <c r="W8653" s="164">
        <f t="shared" si="1359"/>
        <v>151497216.93842623</v>
      </c>
      <c r="X8653" s="164">
        <f t="shared" si="1360"/>
        <v>230056561.42238218</v>
      </c>
    </row>
    <row r="8654" spans="10:24" x14ac:dyDescent="0.25">
      <c r="J8654">
        <v>8651</v>
      </c>
      <c r="K8654" s="43">
        <v>0.64388956608480263</v>
      </c>
      <c r="L8654">
        <v>0.68578214964423367</v>
      </c>
      <c r="M8654">
        <v>0.60201602272313093</v>
      </c>
      <c r="N8654" s="44">
        <v>0.77934736900010115</v>
      </c>
      <c r="O8654" s="161">
        <f t="shared" si="1351"/>
        <v>6000000</v>
      </c>
      <c r="P8654" s="162">
        <f t="shared" si="1352"/>
        <v>187.25894678603456</v>
      </c>
      <c r="Q8654" s="162">
        <f t="shared" si="1353"/>
        <v>140.17137610806205</v>
      </c>
      <c r="R8654" s="163">
        <f t="shared" si="1354"/>
        <v>1</v>
      </c>
      <c r="S8654" s="161">
        <f t="shared" si="1355"/>
        <v>7000000</v>
      </c>
      <c r="T8654" s="162">
        <f t="shared" si="1356"/>
        <v>192.41964892867819</v>
      </c>
      <c r="U8654" s="162">
        <f t="shared" si="1357"/>
        <v>127.58568805403102</v>
      </c>
      <c r="V8654" s="163">
        <f t="shared" si="1358"/>
        <v>1</v>
      </c>
      <c r="W8654" s="164">
        <f t="shared" si="1359"/>
        <v>232525424.06783503</v>
      </c>
      <c r="X8654" s="164">
        <f t="shared" si="1360"/>
        <v>303837726.1225301</v>
      </c>
    </row>
    <row r="8655" spans="10:24" x14ac:dyDescent="0.25">
      <c r="J8655">
        <v>8652</v>
      </c>
      <c r="K8655" s="43">
        <v>0.17998386051793491</v>
      </c>
      <c r="L8655">
        <v>0.77131207089201026</v>
      </c>
      <c r="M8655">
        <v>0.97323440961053309</v>
      </c>
      <c r="N8655" s="44">
        <v>0.45750545179232527</v>
      </c>
      <c r="O8655" s="161">
        <f t="shared" si="1351"/>
        <v>2000000</v>
      </c>
      <c r="P8655" s="162">
        <f t="shared" si="1352"/>
        <v>191.14762199686248</v>
      </c>
      <c r="Q8655" s="162">
        <f t="shared" si="1353"/>
        <v>173.61221931104029</v>
      </c>
      <c r="R8655" s="163">
        <f t="shared" si="1354"/>
        <v>1</v>
      </c>
      <c r="S8655" s="161">
        <f t="shared" si="1355"/>
        <v>5000000</v>
      </c>
      <c r="T8655" s="162">
        <f t="shared" si="1356"/>
        <v>193.71587399895415</v>
      </c>
      <c r="U8655" s="162">
        <f t="shared" si="1357"/>
        <v>144.30610965552015</v>
      </c>
      <c r="V8655" s="163">
        <f t="shared" si="1358"/>
        <v>1</v>
      </c>
      <c r="W8655" s="164">
        <f t="shared" si="1359"/>
        <v>-14929194.628355615</v>
      </c>
      <c r="X8655" s="164">
        <f t="shared" si="1360"/>
        <v>97048821.71717003</v>
      </c>
    </row>
    <row r="8656" spans="10:24" x14ac:dyDescent="0.25">
      <c r="J8656">
        <v>8653</v>
      </c>
      <c r="K8656" s="43">
        <v>0.19983855439244524</v>
      </c>
      <c r="L8656">
        <v>0.32990317858310714</v>
      </c>
      <c r="M8656">
        <v>0.4805047022330502</v>
      </c>
      <c r="N8656" s="44">
        <v>0.14443744150922311</v>
      </c>
      <c r="O8656" s="161">
        <f t="shared" si="1351"/>
        <v>2000000</v>
      </c>
      <c r="P8656" s="162">
        <f t="shared" si="1352"/>
        <v>173.39729198935598</v>
      </c>
      <c r="Q8656" s="162">
        <f t="shared" si="1353"/>
        <v>134.02226139268498</v>
      </c>
      <c r="R8656" s="163">
        <f t="shared" si="1354"/>
        <v>1</v>
      </c>
      <c r="S8656" s="161">
        <f t="shared" si="1355"/>
        <v>5000000</v>
      </c>
      <c r="T8656" s="162">
        <f t="shared" si="1356"/>
        <v>187.79909732978533</v>
      </c>
      <c r="U8656" s="162">
        <f t="shared" si="1357"/>
        <v>124.51113069634249</v>
      </c>
      <c r="V8656" s="163">
        <f t="shared" si="1358"/>
        <v>0.9</v>
      </c>
      <c r="W8656" s="164">
        <f t="shared" si="1359"/>
        <v>28750061.193341985</v>
      </c>
      <c r="X8656" s="164">
        <f t="shared" si="1360"/>
        <v>134795849.85049278</v>
      </c>
    </row>
    <row r="8657" spans="10:24" x14ac:dyDescent="0.25">
      <c r="J8657">
        <v>8654</v>
      </c>
      <c r="K8657" s="43">
        <v>0.18688210558167884</v>
      </c>
      <c r="L8657">
        <v>0.94590625803581141</v>
      </c>
      <c r="M8657">
        <v>0.56104261123136123</v>
      </c>
      <c r="N8657" s="44">
        <v>0.11521965558842251</v>
      </c>
      <c r="O8657" s="161">
        <f t="shared" si="1351"/>
        <v>2000000</v>
      </c>
      <c r="P8657" s="162">
        <f t="shared" si="1352"/>
        <v>204.09590210531368</v>
      </c>
      <c r="Q8657" s="162">
        <f t="shared" si="1353"/>
        <v>138.07226275331425</v>
      </c>
      <c r="R8657" s="163">
        <f t="shared" si="1354"/>
        <v>1</v>
      </c>
      <c r="S8657" s="161">
        <f t="shared" si="1355"/>
        <v>5000000</v>
      </c>
      <c r="T8657" s="162">
        <f t="shared" si="1356"/>
        <v>198.0319673684379</v>
      </c>
      <c r="U8657" s="162">
        <f t="shared" si="1357"/>
        <v>126.53613137665712</v>
      </c>
      <c r="V8657" s="163">
        <f t="shared" si="1358"/>
        <v>0.9</v>
      </c>
      <c r="W8657" s="164">
        <f t="shared" si="1359"/>
        <v>82047278.703998864</v>
      </c>
      <c r="X8657" s="164">
        <f t="shared" si="1360"/>
        <v>171731261.96301353</v>
      </c>
    </row>
    <row r="8658" spans="10:24" x14ac:dyDescent="0.25">
      <c r="J8658">
        <v>8655</v>
      </c>
      <c r="K8658" s="43">
        <v>0.9337150184630898</v>
      </c>
      <c r="L8658">
        <v>0.34738454881946723</v>
      </c>
      <c r="M8658">
        <v>0.44745470786040364</v>
      </c>
      <c r="N8658" s="44">
        <v>0.54412010105345343</v>
      </c>
      <c r="O8658" s="161">
        <f t="shared" si="1351"/>
        <v>7000000</v>
      </c>
      <c r="P8658" s="162">
        <f t="shared" si="1352"/>
        <v>174.11413018243201</v>
      </c>
      <c r="Q8658" s="162">
        <f t="shared" si="1353"/>
        <v>132.35810670180962</v>
      </c>
      <c r="R8658" s="163">
        <f t="shared" si="1354"/>
        <v>1</v>
      </c>
      <c r="S8658" s="161">
        <f t="shared" si="1355"/>
        <v>9000000</v>
      </c>
      <c r="T8658" s="162">
        <f t="shared" si="1356"/>
        <v>188.03804339414401</v>
      </c>
      <c r="U8658" s="162">
        <f t="shared" si="1357"/>
        <v>123.67905335090481</v>
      </c>
      <c r="V8658" s="163">
        <f t="shared" si="1358"/>
        <v>1</v>
      </c>
      <c r="W8658" s="164">
        <f t="shared" si="1359"/>
        <v>242292164.3643567</v>
      </c>
      <c r="X8658" s="164">
        <f t="shared" si="1360"/>
        <v>429230910.38915288</v>
      </c>
    </row>
    <row r="8659" spans="10:24" x14ac:dyDescent="0.25">
      <c r="J8659">
        <v>8656</v>
      </c>
      <c r="K8659" s="43">
        <v>0.38511339891684326</v>
      </c>
      <c r="L8659">
        <v>0.92555971338794385</v>
      </c>
      <c r="M8659">
        <v>0.69794935796324153</v>
      </c>
      <c r="N8659" s="44">
        <v>0.34550820548514793</v>
      </c>
      <c r="O8659" s="161">
        <f t="shared" si="1351"/>
        <v>5000000</v>
      </c>
      <c r="P8659" s="162">
        <f t="shared" si="1352"/>
        <v>201.65245200307956</v>
      </c>
      <c r="Q8659" s="162">
        <f t="shared" si="1353"/>
        <v>145.37023442879254</v>
      </c>
      <c r="R8659" s="163">
        <f t="shared" si="1354"/>
        <v>1</v>
      </c>
      <c r="S8659" s="161">
        <f t="shared" si="1355"/>
        <v>6000000</v>
      </c>
      <c r="T8659" s="162">
        <f t="shared" si="1356"/>
        <v>197.21748400102652</v>
      </c>
      <c r="U8659" s="162">
        <f t="shared" si="1357"/>
        <v>130.18511721439629</v>
      </c>
      <c r="V8659" s="163">
        <f t="shared" si="1358"/>
        <v>1</v>
      </c>
      <c r="W8659" s="164">
        <f t="shared" si="1359"/>
        <v>231411087.87143511</v>
      </c>
      <c r="X8659" s="164">
        <f t="shared" si="1360"/>
        <v>252194200.7197814</v>
      </c>
    </row>
    <row r="8660" spans="10:24" x14ac:dyDescent="0.25">
      <c r="J8660">
        <v>8657</v>
      </c>
      <c r="K8660" s="43">
        <v>0.92378705180533727</v>
      </c>
      <c r="L8660">
        <v>0.81961710237681129</v>
      </c>
      <c r="M8660">
        <v>0.93657331137987587</v>
      </c>
      <c r="N8660" s="44">
        <v>0.73927838048876193</v>
      </c>
      <c r="O8660" s="161">
        <f t="shared" si="1351"/>
        <v>7000000</v>
      </c>
      <c r="P8660" s="162">
        <f t="shared" si="1352"/>
        <v>193.70860271398047</v>
      </c>
      <c r="Q8660" s="162">
        <f t="shared" si="1353"/>
        <v>165.5325731125036</v>
      </c>
      <c r="R8660" s="163">
        <f t="shared" si="1354"/>
        <v>1</v>
      </c>
      <c r="S8660" s="161">
        <f t="shared" si="1355"/>
        <v>9000000</v>
      </c>
      <c r="T8660" s="162">
        <f t="shared" si="1356"/>
        <v>194.56953423799348</v>
      </c>
      <c r="U8660" s="162">
        <f t="shared" si="1357"/>
        <v>140.2662865562518</v>
      </c>
      <c r="V8660" s="163">
        <f t="shared" si="1358"/>
        <v>1</v>
      </c>
      <c r="W8660" s="164">
        <f t="shared" si="1359"/>
        <v>147232207.21033809</v>
      </c>
      <c r="X8660" s="164">
        <f t="shared" si="1360"/>
        <v>338729229.13567513</v>
      </c>
    </row>
    <row r="8661" spans="10:24" x14ac:dyDescent="0.25">
      <c r="J8661">
        <v>8658</v>
      </c>
      <c r="K8661" s="43">
        <v>0.63683858749033662</v>
      </c>
      <c r="L8661">
        <v>0.11025684650725287</v>
      </c>
      <c r="M8661">
        <v>8.6992841425613587E-2</v>
      </c>
      <c r="N8661" s="44">
        <v>0.55069257558332774</v>
      </c>
      <c r="O8661" s="161">
        <f t="shared" si="1351"/>
        <v>6000000</v>
      </c>
      <c r="P8661" s="162">
        <f t="shared" si="1352"/>
        <v>161.62255025755397</v>
      </c>
      <c r="Q8661" s="162">
        <f t="shared" si="1353"/>
        <v>107.80984086333757</v>
      </c>
      <c r="R8661" s="163">
        <f t="shared" si="1354"/>
        <v>1</v>
      </c>
      <c r="S8661" s="161">
        <f t="shared" si="1355"/>
        <v>7000000</v>
      </c>
      <c r="T8661" s="162">
        <f t="shared" si="1356"/>
        <v>183.87418341918465</v>
      </c>
      <c r="U8661" s="162">
        <f t="shared" si="1357"/>
        <v>111.40492043166878</v>
      </c>
      <c r="V8661" s="163">
        <f t="shared" si="1358"/>
        <v>1</v>
      </c>
      <c r="W8661" s="164">
        <f t="shared" si="1359"/>
        <v>272876256.36529839</v>
      </c>
      <c r="X8661" s="164">
        <f t="shared" si="1360"/>
        <v>357284840.91261101</v>
      </c>
    </row>
    <row r="8662" spans="10:24" x14ac:dyDescent="0.25">
      <c r="J8662">
        <v>8659</v>
      </c>
      <c r="K8662" s="43">
        <v>0.48012406927605433</v>
      </c>
      <c r="L8662">
        <v>0.97386683635909743</v>
      </c>
      <c r="M8662">
        <v>0.7651657721572509</v>
      </c>
      <c r="N8662" s="44">
        <v>0.40143300303249652</v>
      </c>
      <c r="O8662" s="161">
        <f t="shared" si="1351"/>
        <v>5000000</v>
      </c>
      <c r="P8662" s="162">
        <f t="shared" si="1352"/>
        <v>209.11400456621794</v>
      </c>
      <c r="Q8662" s="162">
        <f t="shared" si="1353"/>
        <v>149.46037204193379</v>
      </c>
      <c r="R8662" s="163">
        <f t="shared" si="1354"/>
        <v>1</v>
      </c>
      <c r="S8662" s="161">
        <f t="shared" si="1355"/>
        <v>6000000</v>
      </c>
      <c r="T8662" s="162">
        <f t="shared" si="1356"/>
        <v>199.70466818873933</v>
      </c>
      <c r="U8662" s="162">
        <f t="shared" si="1357"/>
        <v>132.2301860209669</v>
      </c>
      <c r="V8662" s="163">
        <f t="shared" si="1358"/>
        <v>1</v>
      </c>
      <c r="W8662" s="164">
        <f t="shared" si="1359"/>
        <v>248268162.62142074</v>
      </c>
      <c r="X8662" s="164">
        <f t="shared" si="1360"/>
        <v>254846893.00663459</v>
      </c>
    </row>
    <row r="8663" spans="10:24" x14ac:dyDescent="0.25">
      <c r="J8663">
        <v>8660</v>
      </c>
      <c r="K8663" s="43">
        <v>0.92662758842618076</v>
      </c>
      <c r="L8663">
        <v>0.59599294405085135</v>
      </c>
      <c r="M8663">
        <v>5.9680125158278585E-2</v>
      </c>
      <c r="N8663" s="44">
        <v>0.24840765507815477</v>
      </c>
      <c r="O8663" s="161">
        <f t="shared" si="1351"/>
        <v>7000000</v>
      </c>
      <c r="P8663" s="162">
        <f t="shared" si="1352"/>
        <v>183.64483126205175</v>
      </c>
      <c r="Q8663" s="162">
        <f t="shared" si="1353"/>
        <v>103.85071063899122</v>
      </c>
      <c r="R8663" s="163">
        <f t="shared" si="1354"/>
        <v>1</v>
      </c>
      <c r="S8663" s="161">
        <f t="shared" si="1355"/>
        <v>9000000</v>
      </c>
      <c r="T8663" s="162">
        <f t="shared" si="1356"/>
        <v>191.21494375401724</v>
      </c>
      <c r="U8663" s="162">
        <f t="shared" si="1357"/>
        <v>109.42535531949561</v>
      </c>
      <c r="V8663" s="163">
        <f t="shared" si="1358"/>
        <v>1</v>
      </c>
      <c r="W8663" s="164">
        <f t="shared" si="1359"/>
        <v>508558844.36142373</v>
      </c>
      <c r="X8663" s="164">
        <f t="shared" si="1360"/>
        <v>586106295.91069472</v>
      </c>
    </row>
    <row r="8664" spans="10:24" x14ac:dyDescent="0.25">
      <c r="J8664">
        <v>8661</v>
      </c>
      <c r="K8664" s="43">
        <v>0.36555802245684088</v>
      </c>
      <c r="L8664">
        <v>8.8343904415282726E-2</v>
      </c>
      <c r="M8664">
        <v>0.36986473620024918</v>
      </c>
      <c r="N8664" s="44">
        <v>0.99858394141432605</v>
      </c>
      <c r="O8664" s="161">
        <f t="shared" si="1351"/>
        <v>5000000</v>
      </c>
      <c r="P8664" s="162">
        <f t="shared" si="1352"/>
        <v>159.7346429980177</v>
      </c>
      <c r="Q8664" s="162">
        <f t="shared" si="1353"/>
        <v>128.35576766141645</v>
      </c>
      <c r="R8664" s="163">
        <f t="shared" si="1354"/>
        <v>1</v>
      </c>
      <c r="S8664" s="161">
        <f t="shared" si="1355"/>
        <v>6000000</v>
      </c>
      <c r="T8664" s="162">
        <f t="shared" si="1356"/>
        <v>183.24488099933924</v>
      </c>
      <c r="U8664" s="162">
        <f t="shared" si="1357"/>
        <v>121.67788383070823</v>
      </c>
      <c r="V8664" s="163">
        <f t="shared" si="1358"/>
        <v>1</v>
      </c>
      <c r="W8664" s="164">
        <f t="shared" si="1359"/>
        <v>106894376.68300626</v>
      </c>
      <c r="X8664" s="164">
        <f t="shared" si="1360"/>
        <v>219401983.0117861</v>
      </c>
    </row>
    <row r="8665" spans="10:24" x14ac:dyDescent="0.25">
      <c r="J8665">
        <v>8662</v>
      </c>
      <c r="K8665" s="43">
        <v>0.39896947935002336</v>
      </c>
      <c r="L8665">
        <v>0.18078613213024164</v>
      </c>
      <c r="M8665">
        <v>0.75768625361347197</v>
      </c>
      <c r="N8665" s="44">
        <v>0.72676422386166251</v>
      </c>
      <c r="O8665" s="161">
        <f t="shared" si="1351"/>
        <v>5000000</v>
      </c>
      <c r="P8665" s="162">
        <f t="shared" si="1352"/>
        <v>166.31440119469073</v>
      </c>
      <c r="Q8665" s="162">
        <f t="shared" si="1353"/>
        <v>148.97758510691878</v>
      </c>
      <c r="R8665" s="163">
        <f t="shared" si="1354"/>
        <v>1</v>
      </c>
      <c r="S8665" s="161">
        <f t="shared" si="1355"/>
        <v>6000000</v>
      </c>
      <c r="T8665" s="162">
        <f t="shared" si="1356"/>
        <v>185.43813373156357</v>
      </c>
      <c r="U8665" s="162">
        <f t="shared" si="1357"/>
        <v>131.98879255345938</v>
      </c>
      <c r="V8665" s="163">
        <f t="shared" si="1358"/>
        <v>1</v>
      </c>
      <c r="W8665" s="164">
        <f t="shared" si="1359"/>
        <v>36684080.438859746</v>
      </c>
      <c r="X8665" s="164">
        <f t="shared" si="1360"/>
        <v>170696047.06862515</v>
      </c>
    </row>
    <row r="8666" spans="10:24" x14ac:dyDescent="0.25">
      <c r="J8666">
        <v>8663</v>
      </c>
      <c r="K8666" s="43">
        <v>8.5672768919179743E-2</v>
      </c>
      <c r="L8666">
        <v>0.85688019949459127</v>
      </c>
      <c r="M8666">
        <v>0.99800541583296642</v>
      </c>
      <c r="N8666" s="44">
        <v>0.15932524014457583</v>
      </c>
      <c r="O8666" s="161">
        <f t="shared" si="1351"/>
        <v>2000000</v>
      </c>
      <c r="P8666" s="162">
        <f t="shared" si="1352"/>
        <v>195.99610824398937</v>
      </c>
      <c r="Q8666" s="162">
        <f t="shared" si="1353"/>
        <v>192.58033994538215</v>
      </c>
      <c r="R8666" s="163">
        <f t="shared" si="1354"/>
        <v>1</v>
      </c>
      <c r="S8666" s="161">
        <f t="shared" si="1355"/>
        <v>2000000</v>
      </c>
      <c r="T8666" s="162">
        <f t="shared" si="1356"/>
        <v>195.33203608132979</v>
      </c>
      <c r="U8666" s="162">
        <f t="shared" si="1357"/>
        <v>153.79016997269107</v>
      </c>
      <c r="V8666" s="163">
        <f t="shared" si="1358"/>
        <v>0.9</v>
      </c>
      <c r="W8666" s="164">
        <f t="shared" si="1359"/>
        <v>-43168463.402785562</v>
      </c>
      <c r="X8666" s="164">
        <f t="shared" si="1360"/>
        <v>-75224641.004450321</v>
      </c>
    </row>
    <row r="8667" spans="10:24" x14ac:dyDescent="0.25">
      <c r="J8667">
        <v>8664</v>
      </c>
      <c r="K8667" s="43">
        <v>0.23520520835795711</v>
      </c>
      <c r="L8667">
        <v>8.6312871047607764E-2</v>
      </c>
      <c r="M8667">
        <v>0.61497990490846144</v>
      </c>
      <c r="N8667" s="44">
        <v>0.91007734742736368</v>
      </c>
      <c r="O8667" s="161">
        <f t="shared" si="1351"/>
        <v>2000000</v>
      </c>
      <c r="P8667" s="162">
        <f t="shared" si="1352"/>
        <v>159.54277233089297</v>
      </c>
      <c r="Q8667" s="162">
        <f t="shared" si="1353"/>
        <v>140.84644652205805</v>
      </c>
      <c r="R8667" s="163">
        <f t="shared" si="1354"/>
        <v>1</v>
      </c>
      <c r="S8667" s="161">
        <f t="shared" si="1355"/>
        <v>5000000</v>
      </c>
      <c r="T8667" s="162">
        <f t="shared" si="1356"/>
        <v>183.18092411029767</v>
      </c>
      <c r="U8667" s="162">
        <f t="shared" si="1357"/>
        <v>127.92322326102902</v>
      </c>
      <c r="V8667" s="163">
        <f t="shared" si="1358"/>
        <v>1</v>
      </c>
      <c r="W8667" s="164">
        <f t="shared" si="1359"/>
        <v>-12607348.382330142</v>
      </c>
      <c r="X8667" s="164">
        <f t="shared" si="1360"/>
        <v>126288504.2463432</v>
      </c>
    </row>
    <row r="8668" spans="10:24" x14ac:dyDescent="0.25">
      <c r="J8668">
        <v>8665</v>
      </c>
      <c r="K8668" s="43">
        <v>0.82013259816788453</v>
      </c>
      <c r="L8668">
        <v>0.67636957898831818</v>
      </c>
      <c r="M8668">
        <v>0.18741242835516603</v>
      </c>
      <c r="N8668" s="44">
        <v>8.8956150912413046E-2</v>
      </c>
      <c r="O8668" s="161">
        <f t="shared" si="1351"/>
        <v>7000000</v>
      </c>
      <c r="P8668" s="162">
        <f t="shared" si="1352"/>
        <v>186.86356166411676</v>
      </c>
      <c r="Q8668" s="162">
        <f t="shared" si="1353"/>
        <v>117.25056082316098</v>
      </c>
      <c r="R8668" s="163">
        <f t="shared" si="1354"/>
        <v>1</v>
      </c>
      <c r="S8668" s="161">
        <f t="shared" si="1355"/>
        <v>7000000</v>
      </c>
      <c r="T8668" s="162">
        <f t="shared" si="1356"/>
        <v>192.28785388803891</v>
      </c>
      <c r="U8668" s="162">
        <f t="shared" si="1357"/>
        <v>116.12528041158049</v>
      </c>
      <c r="V8668" s="163">
        <f t="shared" si="1358"/>
        <v>0.9</v>
      </c>
      <c r="W8668" s="164">
        <f t="shared" si="1359"/>
        <v>437291005.88669044</v>
      </c>
      <c r="X8668" s="164">
        <f t="shared" si="1360"/>
        <v>329824212.90168804</v>
      </c>
    </row>
    <row r="8669" spans="10:24" x14ac:dyDescent="0.25">
      <c r="J8669">
        <v>8666</v>
      </c>
      <c r="K8669" s="43">
        <v>9.3318286490302826E-2</v>
      </c>
      <c r="L8669">
        <v>0.638758008376901</v>
      </c>
      <c r="M8669">
        <v>0.77809087055933612</v>
      </c>
      <c r="N8669" s="44">
        <v>0.82574935480962597</v>
      </c>
      <c r="O8669" s="161">
        <f t="shared" si="1351"/>
        <v>2000000</v>
      </c>
      <c r="P8669" s="162">
        <f t="shared" si="1352"/>
        <v>185.32711458335538</v>
      </c>
      <c r="Q8669" s="162">
        <f t="shared" si="1353"/>
        <v>150.3152288992469</v>
      </c>
      <c r="R8669" s="163">
        <f t="shared" si="1354"/>
        <v>1</v>
      </c>
      <c r="S8669" s="161">
        <f t="shared" si="1355"/>
        <v>2000000</v>
      </c>
      <c r="T8669" s="162">
        <f t="shared" si="1356"/>
        <v>191.77570486111847</v>
      </c>
      <c r="U8669" s="162">
        <f t="shared" si="1357"/>
        <v>132.65761444962345</v>
      </c>
      <c r="V8669" s="163">
        <f t="shared" si="1358"/>
        <v>1</v>
      </c>
      <c r="W8669" s="164">
        <f t="shared" si="1359"/>
        <v>20023771.368216962</v>
      </c>
      <c r="X8669" s="164">
        <f t="shared" si="1360"/>
        <v>-31763819.17700997</v>
      </c>
    </row>
    <row r="8670" spans="10:24" x14ac:dyDescent="0.25">
      <c r="J8670">
        <v>8667</v>
      </c>
      <c r="K8670" s="43">
        <v>0.85860510439146875</v>
      </c>
      <c r="L8670">
        <v>0.17526363065880235</v>
      </c>
      <c r="M8670">
        <v>0.20470744279868658</v>
      </c>
      <c r="N8670" s="44">
        <v>0.65365795450831721</v>
      </c>
      <c r="O8670" s="161">
        <f t="shared" si="1351"/>
        <v>7000000</v>
      </c>
      <c r="P8670" s="162">
        <f t="shared" si="1352"/>
        <v>165.99649403589356</v>
      </c>
      <c r="Q8670" s="162">
        <f t="shared" si="1353"/>
        <v>118.50152513709361</v>
      </c>
      <c r="R8670" s="163">
        <f t="shared" si="1354"/>
        <v>1</v>
      </c>
      <c r="S8670" s="161">
        <f t="shared" si="1355"/>
        <v>7000000</v>
      </c>
      <c r="T8670" s="162">
        <f t="shared" si="1356"/>
        <v>185.33216467863119</v>
      </c>
      <c r="U8670" s="162">
        <f t="shared" si="1357"/>
        <v>116.7507625685468</v>
      </c>
      <c r="V8670" s="163">
        <f t="shared" si="1358"/>
        <v>1</v>
      </c>
      <c r="W8670" s="164">
        <f t="shared" si="1359"/>
        <v>282464782.29159969</v>
      </c>
      <c r="X8670" s="164">
        <f t="shared" si="1360"/>
        <v>330069814.77059066</v>
      </c>
    </row>
    <row r="8671" spans="10:24" x14ac:dyDescent="0.25">
      <c r="J8671">
        <v>8668</v>
      </c>
      <c r="K8671" s="43">
        <v>0.47258360038476954</v>
      </c>
      <c r="L8671">
        <v>2.8937530084992114E-2</v>
      </c>
      <c r="M8671">
        <v>0.15861158182892021</v>
      </c>
      <c r="N8671" s="44">
        <v>0.85108223172946951</v>
      </c>
      <c r="O8671" s="161">
        <f t="shared" si="1351"/>
        <v>5000000</v>
      </c>
      <c r="P8671" s="162">
        <f t="shared" si="1352"/>
        <v>151.55035373185885</v>
      </c>
      <c r="Q8671" s="162">
        <f t="shared" si="1353"/>
        <v>114.9963899728435</v>
      </c>
      <c r="R8671" s="163">
        <f t="shared" si="1354"/>
        <v>1</v>
      </c>
      <c r="S8671" s="161">
        <f t="shared" si="1355"/>
        <v>6000000</v>
      </c>
      <c r="T8671" s="162">
        <f t="shared" si="1356"/>
        <v>180.51678457728627</v>
      </c>
      <c r="U8671" s="162">
        <f t="shared" si="1357"/>
        <v>114.99819498642175</v>
      </c>
      <c r="V8671" s="163">
        <f t="shared" si="1358"/>
        <v>1</v>
      </c>
      <c r="W8671" s="164">
        <f t="shared" si="1359"/>
        <v>132769818.79507673</v>
      </c>
      <c r="X8671" s="164">
        <f t="shared" si="1360"/>
        <v>243111537.54518712</v>
      </c>
    </row>
    <row r="8672" spans="10:24" x14ac:dyDescent="0.25">
      <c r="J8672">
        <v>8669</v>
      </c>
      <c r="K8672" s="43">
        <v>8.7909101898283826E-2</v>
      </c>
      <c r="L8672">
        <v>0.87015346970310825</v>
      </c>
      <c r="M8672">
        <v>0.21578435426520814</v>
      </c>
      <c r="N8672" s="44">
        <v>0.16280607334782504</v>
      </c>
      <c r="O8672" s="161">
        <f t="shared" si="1351"/>
        <v>2000000</v>
      </c>
      <c r="P8672" s="162">
        <f t="shared" si="1352"/>
        <v>196.9067534403278</v>
      </c>
      <c r="Q8672" s="162">
        <f t="shared" si="1353"/>
        <v>119.2697981435722</v>
      </c>
      <c r="R8672" s="163">
        <f t="shared" si="1354"/>
        <v>1</v>
      </c>
      <c r="S8672" s="161">
        <f t="shared" si="1355"/>
        <v>2000000</v>
      </c>
      <c r="T8672" s="162">
        <f t="shared" si="1356"/>
        <v>195.63558448010926</v>
      </c>
      <c r="U8672" s="162">
        <f t="shared" si="1357"/>
        <v>117.13489907178611</v>
      </c>
      <c r="V8672" s="163">
        <f t="shared" si="1358"/>
        <v>0.9</v>
      </c>
      <c r="W8672" s="164">
        <f t="shared" si="1359"/>
        <v>105273910.59351119</v>
      </c>
      <c r="X8672" s="164">
        <f t="shared" si="1360"/>
        <v>-8698766.2650183141</v>
      </c>
    </row>
    <row r="8673" spans="10:24" x14ac:dyDescent="0.25">
      <c r="J8673">
        <v>8670</v>
      </c>
      <c r="K8673" s="43">
        <v>0.57994621951297809</v>
      </c>
      <c r="L8673">
        <v>0.9671193661563966</v>
      </c>
      <c r="M8673">
        <v>0.80446113028686572</v>
      </c>
      <c r="N8673" s="44">
        <v>7.5635651547969251E-2</v>
      </c>
      <c r="O8673" s="161">
        <f t="shared" si="1351"/>
        <v>6000000</v>
      </c>
      <c r="P8673" s="162">
        <f t="shared" si="1352"/>
        <v>207.60071212077875</v>
      </c>
      <c r="Q8673" s="162">
        <f t="shared" si="1353"/>
        <v>152.15329030804594</v>
      </c>
      <c r="R8673" s="163">
        <f t="shared" si="1354"/>
        <v>1</v>
      </c>
      <c r="S8673" s="161">
        <f t="shared" si="1355"/>
        <v>6000000</v>
      </c>
      <c r="T8673" s="162">
        <f t="shared" si="1356"/>
        <v>199.20023737359293</v>
      </c>
      <c r="U8673" s="162">
        <f t="shared" si="1357"/>
        <v>133.57664515402297</v>
      </c>
      <c r="V8673" s="163">
        <f t="shared" si="1358"/>
        <v>0.9</v>
      </c>
      <c r="W8673" s="164">
        <f t="shared" si="1359"/>
        <v>282684530.87639689</v>
      </c>
      <c r="X8673" s="164">
        <f t="shared" si="1360"/>
        <v>204367397.98567778</v>
      </c>
    </row>
    <row r="8674" spans="10:24" x14ac:dyDescent="0.25">
      <c r="J8674">
        <v>8671</v>
      </c>
      <c r="K8674" s="43">
        <v>0.52991366750542279</v>
      </c>
      <c r="L8674">
        <v>0.69920264865631732</v>
      </c>
      <c r="M8674">
        <v>0.6832124578858999</v>
      </c>
      <c r="N8674" s="44">
        <v>0.9226961070566384</v>
      </c>
      <c r="O8674" s="161">
        <f t="shared" si="1351"/>
        <v>5000000</v>
      </c>
      <c r="P8674" s="162">
        <f t="shared" si="1352"/>
        <v>187.83162935112813</v>
      </c>
      <c r="Q8674" s="162">
        <f t="shared" si="1353"/>
        <v>144.53401905815477</v>
      </c>
      <c r="R8674" s="163">
        <f t="shared" si="1354"/>
        <v>1</v>
      </c>
      <c r="S8674" s="161">
        <f t="shared" si="1355"/>
        <v>6000000</v>
      </c>
      <c r="T8674" s="162">
        <f t="shared" si="1356"/>
        <v>192.61054311704271</v>
      </c>
      <c r="U8674" s="162">
        <f t="shared" si="1357"/>
        <v>129.7670095290774</v>
      </c>
      <c r="V8674" s="163">
        <f t="shared" si="1358"/>
        <v>1</v>
      </c>
      <c r="W8674" s="164">
        <f t="shared" si="1359"/>
        <v>166488051.46486679</v>
      </c>
      <c r="X8674" s="164">
        <f t="shared" si="1360"/>
        <v>227061201.52779186</v>
      </c>
    </row>
    <row r="8675" spans="10:24" x14ac:dyDescent="0.25">
      <c r="J8675">
        <v>8672</v>
      </c>
      <c r="K8675" s="43">
        <v>0.52214740907851542</v>
      </c>
      <c r="L8675">
        <v>0.58333673263874186</v>
      </c>
      <c r="M8675">
        <v>0.40597953986117008</v>
      </c>
      <c r="N8675" s="44">
        <v>0.52239281665697856</v>
      </c>
      <c r="O8675" s="161">
        <f t="shared" si="1351"/>
        <v>5000000</v>
      </c>
      <c r="P8675" s="162">
        <f t="shared" si="1352"/>
        <v>183.15655658708545</v>
      </c>
      <c r="Q8675" s="162">
        <f t="shared" si="1353"/>
        <v>130.24201093854643</v>
      </c>
      <c r="R8675" s="163">
        <f t="shared" si="1354"/>
        <v>1</v>
      </c>
      <c r="S8675" s="161">
        <f t="shared" si="1355"/>
        <v>6000000</v>
      </c>
      <c r="T8675" s="162">
        <f t="shared" si="1356"/>
        <v>191.05218552902849</v>
      </c>
      <c r="U8675" s="162">
        <f t="shared" si="1357"/>
        <v>122.62100546927321</v>
      </c>
      <c r="V8675" s="163">
        <f t="shared" si="1358"/>
        <v>1</v>
      </c>
      <c r="W8675" s="164">
        <f t="shared" si="1359"/>
        <v>214572728.24269509</v>
      </c>
      <c r="X8675" s="164">
        <f t="shared" si="1360"/>
        <v>260587080.35853165</v>
      </c>
    </row>
    <row r="8676" spans="10:24" x14ac:dyDescent="0.25">
      <c r="J8676">
        <v>8673</v>
      </c>
      <c r="K8676" s="43">
        <v>0.10118111761607407</v>
      </c>
      <c r="L8676">
        <v>0.38191850536231597</v>
      </c>
      <c r="M8676">
        <v>9.757937057927446E-2</v>
      </c>
      <c r="N8676" s="44">
        <v>4.1970622639749045E-2</v>
      </c>
      <c r="O8676" s="161">
        <f t="shared" si="1351"/>
        <v>2000000</v>
      </c>
      <c r="P8676" s="162">
        <f t="shared" si="1352"/>
        <v>175.49331059523027</v>
      </c>
      <c r="Q8676" s="162">
        <f t="shared" si="1353"/>
        <v>109.09063464806938</v>
      </c>
      <c r="R8676" s="163">
        <f t="shared" si="1354"/>
        <v>1</v>
      </c>
      <c r="S8676" s="161">
        <f t="shared" si="1355"/>
        <v>2000000</v>
      </c>
      <c r="T8676" s="162">
        <f t="shared" si="1356"/>
        <v>188.49777019841008</v>
      </c>
      <c r="U8676" s="162">
        <f t="shared" si="1357"/>
        <v>112.04531732403468</v>
      </c>
      <c r="V8676" s="163">
        <f t="shared" si="1358"/>
        <v>0.9</v>
      </c>
      <c r="W8676" s="164">
        <f t="shared" si="1359"/>
        <v>82805351.894321769</v>
      </c>
      <c r="X8676" s="164">
        <f t="shared" si="1360"/>
        <v>-12385584.826124281</v>
      </c>
    </row>
    <row r="8677" spans="10:24" x14ac:dyDescent="0.25">
      <c r="J8677">
        <v>8674</v>
      </c>
      <c r="K8677" s="43">
        <v>0.71678389400996578</v>
      </c>
      <c r="L8677">
        <v>0.33909283729042428</v>
      </c>
      <c r="M8677">
        <v>0.41839087358388372</v>
      </c>
      <c r="N8677" s="44">
        <v>0.95289298748606677</v>
      </c>
      <c r="O8677" s="161">
        <f t="shared" si="1351"/>
        <v>6000000</v>
      </c>
      <c r="P8677" s="162">
        <f t="shared" si="1352"/>
        <v>173.77589688135981</v>
      </c>
      <c r="Q8677" s="162">
        <f t="shared" si="1353"/>
        <v>130.87976536277506</v>
      </c>
      <c r="R8677" s="163">
        <f t="shared" si="1354"/>
        <v>1</v>
      </c>
      <c r="S8677" s="161">
        <f t="shared" si="1355"/>
        <v>7000000</v>
      </c>
      <c r="T8677" s="162">
        <f t="shared" si="1356"/>
        <v>187.92529896045326</v>
      </c>
      <c r="U8677" s="162">
        <f t="shared" si="1357"/>
        <v>122.93988268138753</v>
      </c>
      <c r="V8677" s="163">
        <f t="shared" si="1358"/>
        <v>1</v>
      </c>
      <c r="W8677" s="164">
        <f t="shared" si="1359"/>
        <v>207376789.11150852</v>
      </c>
      <c r="X8677" s="164">
        <f t="shared" si="1360"/>
        <v>304897913.9534601</v>
      </c>
    </row>
    <row r="8678" spans="10:24" x14ac:dyDescent="0.25">
      <c r="J8678">
        <v>8675</v>
      </c>
      <c r="K8678" s="43">
        <v>0.62430974790099059</v>
      </c>
      <c r="L8678">
        <v>0.49063834500844117</v>
      </c>
      <c r="M8678">
        <v>0.68780383029189607</v>
      </c>
      <c r="N8678" s="44">
        <v>0.57604373000743947</v>
      </c>
      <c r="O8678" s="161">
        <f t="shared" si="1351"/>
        <v>6000000</v>
      </c>
      <c r="P8678" s="162">
        <f t="shared" si="1352"/>
        <v>179.64797485243625</v>
      </c>
      <c r="Q8678" s="162">
        <f t="shared" si="1353"/>
        <v>144.79269620040648</v>
      </c>
      <c r="R8678" s="163">
        <f t="shared" si="1354"/>
        <v>1</v>
      </c>
      <c r="S8678" s="161">
        <f t="shared" si="1355"/>
        <v>7000000</v>
      </c>
      <c r="T8678" s="162">
        <f t="shared" si="1356"/>
        <v>189.88265828414541</v>
      </c>
      <c r="U8678" s="162">
        <f t="shared" si="1357"/>
        <v>129.89634810020323</v>
      </c>
      <c r="V8678" s="163">
        <f t="shared" si="1358"/>
        <v>1</v>
      </c>
      <c r="W8678" s="164">
        <f t="shared" si="1359"/>
        <v>159131671.91217861</v>
      </c>
      <c r="X8678" s="164">
        <f t="shared" si="1360"/>
        <v>269904171.28759527</v>
      </c>
    </row>
    <row r="8679" spans="10:24" x14ac:dyDescent="0.25">
      <c r="J8679">
        <v>8676</v>
      </c>
      <c r="K8679" s="43">
        <v>0.50595125147984765</v>
      </c>
      <c r="L8679">
        <v>0.31153369282753762</v>
      </c>
      <c r="M8679">
        <v>0.38946779920401065</v>
      </c>
      <c r="N8679" s="44">
        <v>0.31806309867399662</v>
      </c>
      <c r="O8679" s="161">
        <f t="shared" si="1351"/>
        <v>5000000</v>
      </c>
      <c r="P8679" s="162">
        <f t="shared" si="1352"/>
        <v>172.6273840384423</v>
      </c>
      <c r="Q8679" s="162">
        <f t="shared" si="1353"/>
        <v>129.38587197001706</v>
      </c>
      <c r="R8679" s="163">
        <f t="shared" si="1354"/>
        <v>1</v>
      </c>
      <c r="S8679" s="161">
        <f t="shared" si="1355"/>
        <v>6000000</v>
      </c>
      <c r="T8679" s="162">
        <f t="shared" si="1356"/>
        <v>187.54246134614743</v>
      </c>
      <c r="U8679" s="162">
        <f t="shared" si="1357"/>
        <v>122.19293598500853</v>
      </c>
      <c r="V8679" s="163">
        <f t="shared" si="1358"/>
        <v>1</v>
      </c>
      <c r="W8679" s="164">
        <f t="shared" si="1359"/>
        <v>166207560.34212619</v>
      </c>
      <c r="X8679" s="164">
        <f t="shared" si="1360"/>
        <v>242097152.1668334</v>
      </c>
    </row>
    <row r="8680" spans="10:24" x14ac:dyDescent="0.25">
      <c r="J8680">
        <v>8677</v>
      </c>
      <c r="K8680" s="43">
        <v>0.67050461925760907</v>
      </c>
      <c r="L8680">
        <v>0.48618383922357711</v>
      </c>
      <c r="M8680">
        <v>0.23715875506488704</v>
      </c>
      <c r="N8680" s="44">
        <v>0.64513028765316138</v>
      </c>
      <c r="O8680" s="161">
        <f t="shared" si="1351"/>
        <v>6000000</v>
      </c>
      <c r="P8680" s="162">
        <f t="shared" si="1352"/>
        <v>179.48041642591363</v>
      </c>
      <c r="Q8680" s="162">
        <f t="shared" si="1353"/>
        <v>120.69056238501702</v>
      </c>
      <c r="R8680" s="163">
        <f t="shared" si="1354"/>
        <v>1</v>
      </c>
      <c r="S8680" s="161">
        <f t="shared" si="1355"/>
        <v>7000000</v>
      </c>
      <c r="T8680" s="162">
        <f t="shared" si="1356"/>
        <v>189.82680547530455</v>
      </c>
      <c r="U8680" s="162">
        <f t="shared" si="1357"/>
        <v>117.84528119250851</v>
      </c>
      <c r="V8680" s="163">
        <f t="shared" si="1358"/>
        <v>1</v>
      </c>
      <c r="W8680" s="164">
        <f t="shared" si="1359"/>
        <v>302739124.24537969</v>
      </c>
      <c r="X8680" s="164">
        <f t="shared" si="1360"/>
        <v>353870669.9795723</v>
      </c>
    </row>
    <row r="8681" spans="10:24" x14ac:dyDescent="0.25">
      <c r="J8681">
        <v>8678</v>
      </c>
      <c r="K8681" s="43">
        <v>0.75019352106977122</v>
      </c>
      <c r="L8681">
        <v>0.26293766449540978</v>
      </c>
      <c r="M8681">
        <v>0.77587222558688185</v>
      </c>
      <c r="N8681" s="44">
        <v>0.9960354122380628</v>
      </c>
      <c r="O8681" s="161">
        <f t="shared" si="1351"/>
        <v>7000000</v>
      </c>
      <c r="P8681" s="162">
        <f t="shared" si="1352"/>
        <v>170.48527637420867</v>
      </c>
      <c r="Q8681" s="162">
        <f t="shared" si="1353"/>
        <v>150.16652993085384</v>
      </c>
      <c r="R8681" s="163">
        <f t="shared" si="1354"/>
        <v>1</v>
      </c>
      <c r="S8681" s="161">
        <f t="shared" si="1355"/>
        <v>7000000</v>
      </c>
      <c r="T8681" s="162">
        <f t="shared" si="1356"/>
        <v>186.82842545806955</v>
      </c>
      <c r="U8681" s="162">
        <f t="shared" si="1357"/>
        <v>132.58326496542691</v>
      </c>
      <c r="V8681" s="163">
        <f t="shared" si="1358"/>
        <v>1</v>
      </c>
      <c r="W8681" s="164">
        <f t="shared" si="1359"/>
        <v>92231225.103483766</v>
      </c>
      <c r="X8681" s="164">
        <f t="shared" si="1360"/>
        <v>229716123.44849849</v>
      </c>
    </row>
    <row r="8682" spans="10:24" x14ac:dyDescent="0.25">
      <c r="J8682">
        <v>8679</v>
      </c>
      <c r="K8682" s="43">
        <v>0.56731762835662314</v>
      </c>
      <c r="L8682">
        <v>0.17180997020595834</v>
      </c>
      <c r="M8682">
        <v>0.35021404077068541</v>
      </c>
      <c r="N8682" s="44">
        <v>0.94555698707810754</v>
      </c>
      <c r="O8682" s="161">
        <f t="shared" si="1351"/>
        <v>6000000</v>
      </c>
      <c r="P8682" s="162">
        <f t="shared" si="1352"/>
        <v>165.79444544421898</v>
      </c>
      <c r="Q8682" s="162">
        <f t="shared" si="1353"/>
        <v>127.30514669408784</v>
      </c>
      <c r="R8682" s="163">
        <f t="shared" si="1354"/>
        <v>1</v>
      </c>
      <c r="S8682" s="161">
        <f t="shared" si="1355"/>
        <v>6000000</v>
      </c>
      <c r="T8682" s="162">
        <f t="shared" si="1356"/>
        <v>185.26481514807298</v>
      </c>
      <c r="U8682" s="162">
        <f t="shared" si="1357"/>
        <v>121.15257334704391</v>
      </c>
      <c r="V8682" s="163">
        <f t="shared" si="1358"/>
        <v>1</v>
      </c>
      <c r="W8682" s="164">
        <f t="shared" si="1359"/>
        <v>180935792.50078684</v>
      </c>
      <c r="X8682" s="164">
        <f t="shared" si="1360"/>
        <v>234673450.80617446</v>
      </c>
    </row>
    <row r="8683" spans="10:24" x14ac:dyDescent="0.25">
      <c r="J8683">
        <v>8680</v>
      </c>
      <c r="K8683" s="43">
        <v>0.98767670228052584</v>
      </c>
      <c r="L8683">
        <v>0.50878453283642322</v>
      </c>
      <c r="M8683">
        <v>2.436809437099241E-2</v>
      </c>
      <c r="N8683" s="44">
        <v>0.44746851495983642</v>
      </c>
      <c r="O8683" s="161">
        <f t="shared" si="1351"/>
        <v>9000000</v>
      </c>
      <c r="P8683" s="162">
        <f t="shared" si="1352"/>
        <v>180.33032007139857</v>
      </c>
      <c r="Q8683" s="162">
        <f t="shared" si="1353"/>
        <v>95.582152720457856</v>
      </c>
      <c r="R8683" s="163">
        <f t="shared" si="1354"/>
        <v>1</v>
      </c>
      <c r="S8683" s="161">
        <f t="shared" si="1355"/>
        <v>9000000</v>
      </c>
      <c r="T8683" s="162">
        <f t="shared" si="1356"/>
        <v>190.11010669046618</v>
      </c>
      <c r="U8683" s="162">
        <f t="shared" si="1357"/>
        <v>105.29107636022893</v>
      </c>
      <c r="V8683" s="163">
        <f t="shared" si="1358"/>
        <v>1</v>
      </c>
      <c r="W8683" s="164">
        <f t="shared" si="1359"/>
        <v>712733506.15846646</v>
      </c>
      <c r="X8683" s="164">
        <f t="shared" si="1360"/>
        <v>613371272.97213531</v>
      </c>
    </row>
    <row r="8684" spans="10:24" x14ac:dyDescent="0.25">
      <c r="J8684">
        <v>8681</v>
      </c>
      <c r="K8684" s="43">
        <v>0.92076961842114546</v>
      </c>
      <c r="L8684">
        <v>0.12064263907748596</v>
      </c>
      <c r="M8684">
        <v>0.19236125164871587</v>
      </c>
      <c r="N8684" s="44">
        <v>0.53757794711587092</v>
      </c>
      <c r="O8684" s="161">
        <f t="shared" si="1351"/>
        <v>7000000</v>
      </c>
      <c r="P8684" s="162">
        <f t="shared" si="1352"/>
        <v>162.42329565827544</v>
      </c>
      <c r="Q8684" s="162">
        <f t="shared" si="1353"/>
        <v>117.61544248767829</v>
      </c>
      <c r="R8684" s="163">
        <f t="shared" si="1354"/>
        <v>1</v>
      </c>
      <c r="S8684" s="161">
        <f t="shared" si="1355"/>
        <v>9000000</v>
      </c>
      <c r="T8684" s="162">
        <f t="shared" si="1356"/>
        <v>184.14109855275848</v>
      </c>
      <c r="U8684" s="162">
        <f t="shared" si="1357"/>
        <v>116.30772124383914</v>
      </c>
      <c r="V8684" s="163">
        <f t="shared" si="1358"/>
        <v>1</v>
      </c>
      <c r="W8684" s="164">
        <f t="shared" si="1359"/>
        <v>263654972.19418001</v>
      </c>
      <c r="X8684" s="164">
        <f t="shared" si="1360"/>
        <v>460500395.78027403</v>
      </c>
    </row>
    <row r="8685" spans="10:24" x14ac:dyDescent="0.25">
      <c r="J8685">
        <v>8682</v>
      </c>
      <c r="K8685" s="43">
        <v>0.38725177371365427</v>
      </c>
      <c r="L8685">
        <v>0.15313179835077406</v>
      </c>
      <c r="M8685">
        <v>0.88005595900207312</v>
      </c>
      <c r="N8685" s="44">
        <v>0.80185818101089357</v>
      </c>
      <c r="O8685" s="161">
        <f t="shared" si="1351"/>
        <v>5000000</v>
      </c>
      <c r="P8685" s="162">
        <f t="shared" si="1352"/>
        <v>164.65359612820143</v>
      </c>
      <c r="Q8685" s="162">
        <f t="shared" si="1353"/>
        <v>158.50533152878569</v>
      </c>
      <c r="R8685" s="163">
        <f t="shared" si="1354"/>
        <v>1</v>
      </c>
      <c r="S8685" s="161">
        <f t="shared" si="1355"/>
        <v>6000000</v>
      </c>
      <c r="T8685" s="162">
        <f t="shared" si="1356"/>
        <v>184.88453204273381</v>
      </c>
      <c r="U8685" s="162">
        <f t="shared" si="1357"/>
        <v>136.75266576439284</v>
      </c>
      <c r="V8685" s="163">
        <f t="shared" si="1358"/>
        <v>1</v>
      </c>
      <c r="W8685" s="164">
        <f t="shared" si="1359"/>
        <v>-19258677.002921302</v>
      </c>
      <c r="X8685" s="164">
        <f t="shared" si="1360"/>
        <v>138791197.67004579</v>
      </c>
    </row>
    <row r="8686" spans="10:24" x14ac:dyDescent="0.25">
      <c r="J8686">
        <v>8683</v>
      </c>
      <c r="K8686" s="43">
        <v>0.54807612163626074</v>
      </c>
      <c r="L8686">
        <v>0.61373002337431182</v>
      </c>
      <c r="M8686">
        <v>0.79466670611885115</v>
      </c>
      <c r="N8686" s="44">
        <v>5.7538850272121023E-2</v>
      </c>
      <c r="O8686" s="161">
        <f t="shared" si="1351"/>
        <v>5000000</v>
      </c>
      <c r="P8686" s="162">
        <f t="shared" si="1352"/>
        <v>184.33581198157808</v>
      </c>
      <c r="Q8686" s="162">
        <f t="shared" si="1353"/>
        <v>151.45442290679958</v>
      </c>
      <c r="R8686" s="163">
        <f t="shared" si="1354"/>
        <v>1</v>
      </c>
      <c r="S8686" s="161">
        <f t="shared" si="1355"/>
        <v>6000000</v>
      </c>
      <c r="T8686" s="162">
        <f t="shared" si="1356"/>
        <v>191.44527066052603</v>
      </c>
      <c r="U8686" s="162">
        <f t="shared" si="1357"/>
        <v>133.22721145339978</v>
      </c>
      <c r="V8686" s="163">
        <f t="shared" si="1358"/>
        <v>0.9</v>
      </c>
      <c r="W8686" s="164">
        <f t="shared" si="1359"/>
        <v>114406945.37389249</v>
      </c>
      <c r="X8686" s="164">
        <f t="shared" si="1360"/>
        <v>164377519.71848184</v>
      </c>
    </row>
    <row r="8687" spans="10:24" x14ac:dyDescent="0.25">
      <c r="J8687">
        <v>8684</v>
      </c>
      <c r="K8687" s="43">
        <v>0.54215094759130955</v>
      </c>
      <c r="L8687">
        <v>0.74963794385702121</v>
      </c>
      <c r="M8687">
        <v>0.72451377088316549</v>
      </c>
      <c r="N8687" s="44">
        <v>2.9916710726805018E-3</v>
      </c>
      <c r="O8687" s="161">
        <f t="shared" si="1351"/>
        <v>5000000</v>
      </c>
      <c r="P8687" s="162">
        <f t="shared" si="1352"/>
        <v>190.10026268504598</v>
      </c>
      <c r="Q8687" s="162">
        <f t="shared" si="1353"/>
        <v>146.92607105065389</v>
      </c>
      <c r="R8687" s="163">
        <f t="shared" si="1354"/>
        <v>1</v>
      </c>
      <c r="S8687" s="161">
        <f t="shared" si="1355"/>
        <v>6000000</v>
      </c>
      <c r="T8687" s="162">
        <f t="shared" si="1356"/>
        <v>193.36675422834867</v>
      </c>
      <c r="U8687" s="162">
        <f t="shared" si="1357"/>
        <v>130.96303552532694</v>
      </c>
      <c r="V8687" s="163">
        <f t="shared" si="1358"/>
        <v>0.05</v>
      </c>
      <c r="W8687" s="164">
        <f t="shared" si="1359"/>
        <v>165870958.17196044</v>
      </c>
      <c r="X8687" s="164">
        <f t="shared" si="1360"/>
        <v>-131278884.38909349</v>
      </c>
    </row>
    <row r="8688" spans="10:24" x14ac:dyDescent="0.25">
      <c r="J8688">
        <v>8685</v>
      </c>
      <c r="K8688" s="43">
        <v>0.37846513907994495</v>
      </c>
      <c r="L8688">
        <v>0.55186833795166379</v>
      </c>
      <c r="M8688">
        <v>0.73674319581879422</v>
      </c>
      <c r="N8688" s="44">
        <v>0.28867231808844085</v>
      </c>
      <c r="O8688" s="161">
        <f t="shared" si="1351"/>
        <v>5000000</v>
      </c>
      <c r="P8688" s="162">
        <f t="shared" si="1352"/>
        <v>181.95574673889138</v>
      </c>
      <c r="Q8688" s="162">
        <f t="shared" si="1353"/>
        <v>147.66673962597037</v>
      </c>
      <c r="R8688" s="163">
        <f t="shared" si="1354"/>
        <v>1</v>
      </c>
      <c r="S8688" s="161">
        <f t="shared" si="1355"/>
        <v>6000000</v>
      </c>
      <c r="T8688" s="162">
        <f t="shared" si="1356"/>
        <v>190.65191557963047</v>
      </c>
      <c r="U8688" s="162">
        <f t="shared" si="1357"/>
        <v>131.33336981298518</v>
      </c>
      <c r="V8688" s="163">
        <f t="shared" si="1358"/>
        <v>1</v>
      </c>
      <c r="W8688" s="164">
        <f t="shared" si="1359"/>
        <v>121445035.56460506</v>
      </c>
      <c r="X8688" s="164">
        <f t="shared" si="1360"/>
        <v>205911274.5998717</v>
      </c>
    </row>
    <row r="8689" spans="10:24" x14ac:dyDescent="0.25">
      <c r="J8689">
        <v>8686</v>
      </c>
      <c r="K8689" s="43">
        <v>4.1196174799547403E-2</v>
      </c>
      <c r="L8689">
        <v>0.98343108093200216</v>
      </c>
      <c r="M8689">
        <v>0.88208240127133963</v>
      </c>
      <c r="N8689" s="44">
        <v>0.89540151011465985</v>
      </c>
      <c r="O8689" s="161">
        <f t="shared" si="1351"/>
        <v>1000000</v>
      </c>
      <c r="P8689" s="162">
        <f t="shared" si="1352"/>
        <v>211.95613923343186</v>
      </c>
      <c r="Q8689" s="162">
        <f t="shared" si="1353"/>
        <v>158.70922143263891</v>
      </c>
      <c r="R8689" s="163">
        <f t="shared" si="1354"/>
        <v>1</v>
      </c>
      <c r="S8689" s="161">
        <f t="shared" si="1355"/>
        <v>1000000</v>
      </c>
      <c r="T8689" s="162">
        <f t="shared" si="1356"/>
        <v>200.65204641114394</v>
      </c>
      <c r="U8689" s="162">
        <f t="shared" si="1357"/>
        <v>136.85461071631946</v>
      </c>
      <c r="V8689" s="163">
        <f t="shared" si="1358"/>
        <v>1</v>
      </c>
      <c r="W8689" s="164">
        <f t="shared" si="1359"/>
        <v>3246917.80079294</v>
      </c>
      <c r="X8689" s="164">
        <f t="shared" si="1360"/>
        <v>-86202564.305175513</v>
      </c>
    </row>
    <row r="8690" spans="10:24" x14ac:dyDescent="0.25">
      <c r="J8690">
        <v>8687</v>
      </c>
      <c r="K8690" s="43">
        <v>0.9387908385838688</v>
      </c>
      <c r="L8690">
        <v>0.12649152817108233</v>
      </c>
      <c r="M8690">
        <v>0.55861450605307617</v>
      </c>
      <c r="N8690" s="44">
        <v>0.25554321743689867</v>
      </c>
      <c r="O8690" s="161">
        <f t="shared" si="1351"/>
        <v>7000000</v>
      </c>
      <c r="P8690" s="162">
        <f t="shared" si="1352"/>
        <v>162.85299349264662</v>
      </c>
      <c r="Q8690" s="162">
        <f t="shared" si="1353"/>
        <v>137.94914835682115</v>
      </c>
      <c r="R8690" s="163">
        <f t="shared" si="1354"/>
        <v>1</v>
      </c>
      <c r="S8690" s="161">
        <f t="shared" si="1355"/>
        <v>9000000</v>
      </c>
      <c r="T8690" s="162">
        <f t="shared" si="1356"/>
        <v>184.28433116421553</v>
      </c>
      <c r="U8690" s="162">
        <f t="shared" si="1357"/>
        <v>126.47457417841058</v>
      </c>
      <c r="V8690" s="163">
        <f t="shared" si="1358"/>
        <v>1</v>
      </c>
      <c r="W8690" s="164">
        <f t="shared" si="1359"/>
        <v>124326915.95077825</v>
      </c>
      <c r="X8690" s="164">
        <f t="shared" si="1360"/>
        <v>370287812.8722446</v>
      </c>
    </row>
    <row r="8691" spans="10:24" x14ac:dyDescent="0.25">
      <c r="J8691">
        <v>8688</v>
      </c>
      <c r="K8691" s="43">
        <v>0.43321330584235973</v>
      </c>
      <c r="L8691">
        <v>0.7653935001025669</v>
      </c>
      <c r="M8691">
        <v>0.41573467465513214</v>
      </c>
      <c r="N8691" s="44">
        <v>0.52134565880754613</v>
      </c>
      <c r="O8691" s="161">
        <f t="shared" si="1351"/>
        <v>5000000</v>
      </c>
      <c r="P8691" s="162">
        <f t="shared" si="1352"/>
        <v>190.85640221184025</v>
      </c>
      <c r="Q8691" s="162">
        <f t="shared" si="1353"/>
        <v>130.74365092112953</v>
      </c>
      <c r="R8691" s="163">
        <f t="shared" si="1354"/>
        <v>1</v>
      </c>
      <c r="S8691" s="161">
        <f t="shared" si="1355"/>
        <v>6000000</v>
      </c>
      <c r="T8691" s="162">
        <f t="shared" si="1356"/>
        <v>193.61880073728008</v>
      </c>
      <c r="U8691" s="162">
        <f t="shared" si="1357"/>
        <v>122.87182546056476</v>
      </c>
      <c r="V8691" s="163">
        <f t="shared" si="1358"/>
        <v>1</v>
      </c>
      <c r="W8691" s="164">
        <f t="shared" si="1359"/>
        <v>250563756.45355362</v>
      </c>
      <c r="X8691" s="164">
        <f t="shared" si="1360"/>
        <v>274481851.66029191</v>
      </c>
    </row>
    <row r="8692" spans="10:24" x14ac:dyDescent="0.25">
      <c r="J8692">
        <v>8689</v>
      </c>
      <c r="K8692" s="43">
        <v>0.39463137128337633</v>
      </c>
      <c r="L8692">
        <v>0.37836855996911467</v>
      </c>
      <c r="M8692">
        <v>0.73761489815047809</v>
      </c>
      <c r="N8692" s="44">
        <v>0.32507307442775224</v>
      </c>
      <c r="O8692" s="161">
        <f t="shared" si="1351"/>
        <v>5000000</v>
      </c>
      <c r="P8692" s="162">
        <f t="shared" si="1352"/>
        <v>175.3534747182137</v>
      </c>
      <c r="Q8692" s="162">
        <f t="shared" si="1353"/>
        <v>147.72019080963167</v>
      </c>
      <c r="R8692" s="163">
        <f t="shared" si="1354"/>
        <v>1</v>
      </c>
      <c r="S8692" s="161">
        <f t="shared" si="1355"/>
        <v>6000000</v>
      </c>
      <c r="T8692" s="162">
        <f t="shared" si="1356"/>
        <v>188.45115823940458</v>
      </c>
      <c r="U8692" s="162">
        <f t="shared" si="1357"/>
        <v>131.36009540481584</v>
      </c>
      <c r="V8692" s="163">
        <f t="shared" si="1358"/>
        <v>1</v>
      </c>
      <c r="W8692" s="164">
        <f t="shared" si="1359"/>
        <v>88166419.542910159</v>
      </c>
      <c r="X8692" s="164">
        <f t="shared" si="1360"/>
        <v>192546377.00753242</v>
      </c>
    </row>
    <row r="8693" spans="10:24" x14ac:dyDescent="0.25">
      <c r="J8693">
        <v>8690</v>
      </c>
      <c r="K8693" s="43">
        <v>0.53047943453128743</v>
      </c>
      <c r="L8693">
        <v>0.90306037549430929</v>
      </c>
      <c r="M8693">
        <v>0.72021273027909249</v>
      </c>
      <c r="N8693" s="44">
        <v>0.62405062969345981</v>
      </c>
      <c r="O8693" s="161">
        <f t="shared" si="1351"/>
        <v>5000000</v>
      </c>
      <c r="P8693" s="162">
        <f t="shared" si="1352"/>
        <v>199.48782741750426</v>
      </c>
      <c r="Q8693" s="162">
        <f t="shared" si="1353"/>
        <v>146.66947154320127</v>
      </c>
      <c r="R8693" s="163">
        <f t="shared" si="1354"/>
        <v>1</v>
      </c>
      <c r="S8693" s="161">
        <f t="shared" si="1355"/>
        <v>6000000</v>
      </c>
      <c r="T8693" s="162">
        <f t="shared" si="1356"/>
        <v>196.49594247250141</v>
      </c>
      <c r="U8693" s="162">
        <f t="shared" si="1357"/>
        <v>130.83473577160063</v>
      </c>
      <c r="V8693" s="163">
        <f t="shared" si="1358"/>
        <v>1</v>
      </c>
      <c r="W8693" s="164">
        <f t="shared" si="1359"/>
        <v>214091779.37151498</v>
      </c>
      <c r="X8693" s="164">
        <f t="shared" si="1360"/>
        <v>243967240.20540464</v>
      </c>
    </row>
    <row r="8694" spans="10:24" x14ac:dyDescent="0.25">
      <c r="J8694">
        <v>8691</v>
      </c>
      <c r="K8694" s="43">
        <v>0.4978811545810109</v>
      </c>
      <c r="L8694">
        <v>9.375605808247589E-2</v>
      </c>
      <c r="M8694">
        <v>0.83678019430885386</v>
      </c>
      <c r="N8694" s="44">
        <v>0.56533295412962126</v>
      </c>
      <c r="O8694" s="161">
        <f t="shared" si="1351"/>
        <v>5000000</v>
      </c>
      <c r="P8694" s="162">
        <f t="shared" si="1352"/>
        <v>160.23037944556722</v>
      </c>
      <c r="Q8694" s="162">
        <f t="shared" si="1353"/>
        <v>154.62621141997073</v>
      </c>
      <c r="R8694" s="163">
        <f t="shared" si="1354"/>
        <v>1</v>
      </c>
      <c r="S8694" s="161">
        <f t="shared" si="1355"/>
        <v>6000000</v>
      </c>
      <c r="T8694" s="162">
        <f t="shared" si="1356"/>
        <v>183.41012648185574</v>
      </c>
      <c r="U8694" s="162">
        <f t="shared" si="1357"/>
        <v>134.81310570998536</v>
      </c>
      <c r="V8694" s="163">
        <f t="shared" si="1358"/>
        <v>1</v>
      </c>
      <c r="W8694" s="164">
        <f t="shared" si="1359"/>
        <v>-21979159.872017533</v>
      </c>
      <c r="X8694" s="164">
        <f t="shared" si="1360"/>
        <v>141582124.63122225</v>
      </c>
    </row>
    <row r="8695" spans="10:24" x14ac:dyDescent="0.25">
      <c r="J8695">
        <v>8692</v>
      </c>
      <c r="K8695" s="43">
        <v>0.30749701412503705</v>
      </c>
      <c r="L8695">
        <v>0.68102762732397593</v>
      </c>
      <c r="M8695">
        <v>0.73372776909139992</v>
      </c>
      <c r="N8695" s="44">
        <v>0.53237577304987815</v>
      </c>
      <c r="O8695" s="161">
        <f t="shared" si="1351"/>
        <v>5000000</v>
      </c>
      <c r="P8695" s="162">
        <f t="shared" si="1352"/>
        <v>187.05861489056463</v>
      </c>
      <c r="Q8695" s="162">
        <f t="shared" si="1353"/>
        <v>147.48253152098508</v>
      </c>
      <c r="R8695" s="163">
        <f t="shared" si="1354"/>
        <v>1</v>
      </c>
      <c r="S8695" s="161">
        <f t="shared" si="1355"/>
        <v>6000000</v>
      </c>
      <c r="T8695" s="162">
        <f t="shared" si="1356"/>
        <v>192.35287163018822</v>
      </c>
      <c r="U8695" s="162">
        <f t="shared" si="1357"/>
        <v>131.24126576049252</v>
      </c>
      <c r="V8695" s="163">
        <f t="shared" si="1358"/>
        <v>1</v>
      </c>
      <c r="W8695" s="164">
        <f t="shared" si="1359"/>
        <v>147880416.84789774</v>
      </c>
      <c r="X8695" s="164">
        <f t="shared" si="1360"/>
        <v>216669635.21817416</v>
      </c>
    </row>
    <row r="8696" spans="10:24" x14ac:dyDescent="0.25">
      <c r="J8696">
        <v>8693</v>
      </c>
      <c r="K8696" s="43">
        <v>0.16724887589197457</v>
      </c>
      <c r="L8696">
        <v>0.48370898484896374</v>
      </c>
      <c r="M8696">
        <v>0.37406253233952935</v>
      </c>
      <c r="N8696" s="44">
        <v>0.9204539351926897</v>
      </c>
      <c r="O8696" s="161">
        <f t="shared" si="1351"/>
        <v>2000000</v>
      </c>
      <c r="P8696" s="162">
        <f t="shared" si="1352"/>
        <v>179.38729687545467</v>
      </c>
      <c r="Q8696" s="162">
        <f t="shared" si="1353"/>
        <v>128.57774806741494</v>
      </c>
      <c r="R8696" s="163">
        <f t="shared" si="1354"/>
        <v>1</v>
      </c>
      <c r="S8696" s="161">
        <f t="shared" si="1355"/>
        <v>5000000</v>
      </c>
      <c r="T8696" s="162">
        <f t="shared" si="1356"/>
        <v>189.79576562515155</v>
      </c>
      <c r="U8696" s="162">
        <f t="shared" si="1357"/>
        <v>121.78887403370747</v>
      </c>
      <c r="V8696" s="163">
        <f t="shared" si="1358"/>
        <v>1</v>
      </c>
      <c r="W8696" s="164">
        <f t="shared" si="1359"/>
        <v>51619097.61607945</v>
      </c>
      <c r="X8696" s="164">
        <f t="shared" si="1360"/>
        <v>190034457.95722038</v>
      </c>
    </row>
    <row r="8697" spans="10:24" x14ac:dyDescent="0.25">
      <c r="J8697">
        <v>8694</v>
      </c>
      <c r="K8697" s="43">
        <v>0.95835129380214124</v>
      </c>
      <c r="L8697">
        <v>0.6420481742761277</v>
      </c>
      <c r="M8697">
        <v>0.85950135247175541</v>
      </c>
      <c r="N8697" s="44">
        <v>0.13752028773190206</v>
      </c>
      <c r="O8697" s="161">
        <f t="shared" si="1351"/>
        <v>9000000</v>
      </c>
      <c r="P8697" s="162">
        <f t="shared" si="1352"/>
        <v>185.45908318267638</v>
      </c>
      <c r="Q8697" s="162">
        <f t="shared" si="1353"/>
        <v>156.56163411227499</v>
      </c>
      <c r="R8697" s="163">
        <f t="shared" si="1354"/>
        <v>1</v>
      </c>
      <c r="S8697" s="161">
        <f t="shared" si="1355"/>
        <v>9000000</v>
      </c>
      <c r="T8697" s="162">
        <f t="shared" si="1356"/>
        <v>191.81969439422545</v>
      </c>
      <c r="U8697" s="162">
        <f t="shared" si="1357"/>
        <v>135.78081705613749</v>
      </c>
      <c r="V8697" s="163">
        <f t="shared" si="1358"/>
        <v>0.9</v>
      </c>
      <c r="W8697" s="164">
        <f t="shared" si="1359"/>
        <v>210077041.63361254</v>
      </c>
      <c r="X8697" s="164">
        <f t="shared" si="1360"/>
        <v>303914906.43851244</v>
      </c>
    </row>
    <row r="8698" spans="10:24" x14ac:dyDescent="0.25">
      <c r="J8698">
        <v>8695</v>
      </c>
      <c r="K8698" s="43">
        <v>0.19340061909308548</v>
      </c>
      <c r="L8698">
        <v>0.52657920537190461</v>
      </c>
      <c r="M8698">
        <v>1.0351559695743529E-2</v>
      </c>
      <c r="N8698" s="44">
        <v>4.1223439403353379E-2</v>
      </c>
      <c r="O8698" s="161">
        <f t="shared" si="1351"/>
        <v>2000000</v>
      </c>
      <c r="P8698" s="162">
        <f t="shared" si="1352"/>
        <v>181.00010329201797</v>
      </c>
      <c r="Q8698" s="162">
        <f t="shared" si="1353"/>
        <v>88.732896480418532</v>
      </c>
      <c r="R8698" s="163">
        <f t="shared" si="1354"/>
        <v>1</v>
      </c>
      <c r="S8698" s="161">
        <f t="shared" si="1355"/>
        <v>5000000</v>
      </c>
      <c r="T8698" s="162">
        <f t="shared" si="1356"/>
        <v>190.333367764006</v>
      </c>
      <c r="U8698" s="162">
        <f t="shared" si="1357"/>
        <v>101.86644824020927</v>
      </c>
      <c r="V8698" s="163">
        <f t="shared" si="1358"/>
        <v>0.9</v>
      </c>
      <c r="W8698" s="164">
        <f t="shared" si="1359"/>
        <v>134534413.62319887</v>
      </c>
      <c r="X8698" s="164">
        <f t="shared" si="1360"/>
        <v>248101137.85708535</v>
      </c>
    </row>
    <row r="8699" spans="10:24" x14ac:dyDescent="0.25">
      <c r="J8699">
        <v>8696</v>
      </c>
      <c r="K8699" s="43">
        <v>0.69509414056170093</v>
      </c>
      <c r="L8699">
        <v>0.48775710323263533</v>
      </c>
      <c r="M8699">
        <v>9.1631592597941847E-2</v>
      </c>
      <c r="N8699" s="44">
        <v>0.41144780305189965</v>
      </c>
      <c r="O8699" s="161">
        <f t="shared" si="1351"/>
        <v>6000000</v>
      </c>
      <c r="P8699" s="162">
        <f t="shared" si="1352"/>
        <v>179.5396018540871</v>
      </c>
      <c r="Q8699" s="162">
        <f t="shared" si="1353"/>
        <v>108.38450783098904</v>
      </c>
      <c r="R8699" s="163">
        <f t="shared" si="1354"/>
        <v>1</v>
      </c>
      <c r="S8699" s="161">
        <f t="shared" si="1355"/>
        <v>7000000</v>
      </c>
      <c r="T8699" s="162">
        <f t="shared" si="1356"/>
        <v>189.84653395136237</v>
      </c>
      <c r="U8699" s="162">
        <f t="shared" si="1357"/>
        <v>111.69225391549452</v>
      </c>
      <c r="V8699" s="163">
        <f t="shared" si="1358"/>
        <v>1</v>
      </c>
      <c r="W8699" s="164">
        <f t="shared" si="1359"/>
        <v>376930564.13858837</v>
      </c>
      <c r="X8699" s="164">
        <f t="shared" si="1360"/>
        <v>397079960.25107503</v>
      </c>
    </row>
    <row r="8700" spans="10:24" x14ac:dyDescent="0.25">
      <c r="J8700">
        <v>8697</v>
      </c>
      <c r="K8700" s="43">
        <v>0.87688058446373063</v>
      </c>
      <c r="L8700">
        <v>1.360249387120116E-2</v>
      </c>
      <c r="M8700">
        <v>0.2762963735819125</v>
      </c>
      <c r="N8700" s="44">
        <v>0.58865399116201078</v>
      </c>
      <c r="O8700" s="161">
        <f t="shared" si="1351"/>
        <v>7000000</v>
      </c>
      <c r="P8700" s="162">
        <f t="shared" si="1352"/>
        <v>146.87154130982884</v>
      </c>
      <c r="Q8700" s="162">
        <f t="shared" si="1353"/>
        <v>123.1224110764124</v>
      </c>
      <c r="R8700" s="163">
        <f t="shared" si="1354"/>
        <v>1</v>
      </c>
      <c r="S8700" s="161">
        <f t="shared" si="1355"/>
        <v>7000000</v>
      </c>
      <c r="T8700" s="162">
        <f t="shared" si="1356"/>
        <v>178.95718043660963</v>
      </c>
      <c r="U8700" s="162">
        <f t="shared" si="1357"/>
        <v>119.0612055382062</v>
      </c>
      <c r="V8700" s="163">
        <f t="shared" si="1358"/>
        <v>1</v>
      </c>
      <c r="W8700" s="164">
        <f t="shared" si="1359"/>
        <v>116243911.63391507</v>
      </c>
      <c r="X8700" s="164">
        <f t="shared" si="1360"/>
        <v>269271824.28882408</v>
      </c>
    </row>
    <row r="8701" spans="10:24" x14ac:dyDescent="0.25">
      <c r="J8701">
        <v>8698</v>
      </c>
      <c r="K8701" s="43">
        <v>0.62464098377679433</v>
      </c>
      <c r="L8701">
        <v>0.94786620594190241</v>
      </c>
      <c r="M8701">
        <v>0.27115129776934532</v>
      </c>
      <c r="N8701" s="44">
        <v>0.7988268200356351</v>
      </c>
      <c r="O8701" s="161">
        <f t="shared" si="1351"/>
        <v>6000000</v>
      </c>
      <c r="P8701" s="162">
        <f t="shared" si="1352"/>
        <v>204.36760918749047</v>
      </c>
      <c r="Q8701" s="162">
        <f t="shared" si="1353"/>
        <v>122.81330552652484</v>
      </c>
      <c r="R8701" s="163">
        <f t="shared" si="1354"/>
        <v>1</v>
      </c>
      <c r="S8701" s="161">
        <f t="shared" si="1355"/>
        <v>7000000</v>
      </c>
      <c r="T8701" s="162">
        <f t="shared" si="1356"/>
        <v>198.12253639583017</v>
      </c>
      <c r="U8701" s="162">
        <f t="shared" si="1357"/>
        <v>118.90665276326243</v>
      </c>
      <c r="V8701" s="163">
        <f t="shared" si="1358"/>
        <v>1</v>
      </c>
      <c r="W8701" s="164">
        <f t="shared" si="1359"/>
        <v>439325821.96579379</v>
      </c>
      <c r="X8701" s="164">
        <f t="shared" si="1360"/>
        <v>404511185.42797422</v>
      </c>
    </row>
    <row r="8702" spans="10:24" x14ac:dyDescent="0.25">
      <c r="J8702">
        <v>8699</v>
      </c>
      <c r="K8702" s="43">
        <v>0.76438448811862258</v>
      </c>
      <c r="L8702">
        <v>0.6704523239316843</v>
      </c>
      <c r="M8702">
        <v>0.84307786961983444</v>
      </c>
      <c r="N8702" s="44">
        <v>0.3524235050897645</v>
      </c>
      <c r="O8702" s="161">
        <f t="shared" si="1351"/>
        <v>7000000</v>
      </c>
      <c r="P8702" s="162">
        <f t="shared" si="1352"/>
        <v>186.61743764645678</v>
      </c>
      <c r="Q8702" s="162">
        <f t="shared" si="1353"/>
        <v>155.14376740303047</v>
      </c>
      <c r="R8702" s="163">
        <f t="shared" si="1354"/>
        <v>1</v>
      </c>
      <c r="S8702" s="161">
        <f t="shared" si="1355"/>
        <v>7000000</v>
      </c>
      <c r="T8702" s="162">
        <f t="shared" si="1356"/>
        <v>192.20581254881893</v>
      </c>
      <c r="U8702" s="162">
        <f t="shared" si="1357"/>
        <v>135.07188370151522</v>
      </c>
      <c r="V8702" s="163">
        <f t="shared" si="1358"/>
        <v>1</v>
      </c>
      <c r="W8702" s="164">
        <f t="shared" si="1359"/>
        <v>170315691.70398417</v>
      </c>
      <c r="X8702" s="164">
        <f t="shared" si="1360"/>
        <v>249937501.93112594</v>
      </c>
    </row>
    <row r="8703" spans="10:24" x14ac:dyDescent="0.25">
      <c r="J8703">
        <v>8700</v>
      </c>
      <c r="K8703" s="43">
        <v>0.10986643499431659</v>
      </c>
      <c r="L8703">
        <v>0.31723541286638868</v>
      </c>
      <c r="M8703">
        <v>0.43902323615038519</v>
      </c>
      <c r="N8703" s="44">
        <v>0.55564888896496845</v>
      </c>
      <c r="O8703" s="161">
        <f t="shared" si="1351"/>
        <v>2000000</v>
      </c>
      <c r="P8703" s="162">
        <f t="shared" si="1352"/>
        <v>172.86834603315842</v>
      </c>
      <c r="Q8703" s="162">
        <f t="shared" si="1353"/>
        <v>131.93107748070224</v>
      </c>
      <c r="R8703" s="163">
        <f t="shared" si="1354"/>
        <v>1</v>
      </c>
      <c r="S8703" s="161">
        <f t="shared" si="1355"/>
        <v>2000000</v>
      </c>
      <c r="T8703" s="162">
        <f t="shared" si="1356"/>
        <v>187.62278201105281</v>
      </c>
      <c r="U8703" s="162">
        <f t="shared" si="1357"/>
        <v>123.46553874035112</v>
      </c>
      <c r="V8703" s="163">
        <f t="shared" si="1358"/>
        <v>1</v>
      </c>
      <c r="W8703" s="164">
        <f t="shared" si="1359"/>
        <v>31874537.104912356</v>
      </c>
      <c r="X8703" s="164">
        <f t="shared" si="1360"/>
        <v>-21685513.458596632</v>
      </c>
    </row>
    <row r="8704" spans="10:24" x14ac:dyDescent="0.25">
      <c r="J8704">
        <v>8701</v>
      </c>
      <c r="K8704" s="43">
        <v>0.9396138747956746</v>
      </c>
      <c r="L8704">
        <v>0.43751862578285006</v>
      </c>
      <c r="M8704">
        <v>0.76737156045646282</v>
      </c>
      <c r="N8704" s="44">
        <v>0.77183304614265924</v>
      </c>
      <c r="O8704" s="161">
        <f t="shared" si="1351"/>
        <v>7000000</v>
      </c>
      <c r="P8704" s="162">
        <f t="shared" si="1352"/>
        <v>177.64104876602289</v>
      </c>
      <c r="Q8704" s="162">
        <f t="shared" si="1353"/>
        <v>149.6043620475057</v>
      </c>
      <c r="R8704" s="163">
        <f t="shared" si="1354"/>
        <v>1</v>
      </c>
      <c r="S8704" s="161">
        <f t="shared" si="1355"/>
        <v>9000000</v>
      </c>
      <c r="T8704" s="162">
        <f t="shared" si="1356"/>
        <v>189.21368292200762</v>
      </c>
      <c r="U8704" s="162">
        <f t="shared" si="1357"/>
        <v>132.30218102375287</v>
      </c>
      <c r="V8704" s="163">
        <f t="shared" si="1358"/>
        <v>1</v>
      </c>
      <c r="W8704" s="164">
        <f t="shared" si="1359"/>
        <v>146256807.02962032</v>
      </c>
      <c r="X8704" s="164">
        <f t="shared" si="1360"/>
        <v>362203517.08429277</v>
      </c>
    </row>
    <row r="8705" spans="10:24" x14ac:dyDescent="0.25">
      <c r="J8705">
        <v>8702</v>
      </c>
      <c r="K8705" s="43">
        <v>0.66876432815881914</v>
      </c>
      <c r="L8705">
        <v>2.6949942318621911E-2</v>
      </c>
      <c r="M8705">
        <v>0.33462579017366367</v>
      </c>
      <c r="N8705" s="44">
        <v>0.30507916475010055</v>
      </c>
      <c r="O8705" s="161">
        <f t="shared" si="1351"/>
        <v>6000000</v>
      </c>
      <c r="P8705" s="162">
        <f t="shared" si="1352"/>
        <v>151.08539575224401</v>
      </c>
      <c r="Q8705" s="162">
        <f t="shared" si="1353"/>
        <v>126.4564920747856</v>
      </c>
      <c r="R8705" s="163">
        <f t="shared" si="1354"/>
        <v>1</v>
      </c>
      <c r="S8705" s="161">
        <f t="shared" si="1355"/>
        <v>7000000</v>
      </c>
      <c r="T8705" s="162">
        <f t="shared" si="1356"/>
        <v>180.36179858408133</v>
      </c>
      <c r="U8705" s="162">
        <f t="shared" si="1357"/>
        <v>120.72824603739279</v>
      </c>
      <c r="V8705" s="163">
        <f t="shared" si="1358"/>
        <v>1</v>
      </c>
      <c r="W8705" s="164">
        <f t="shared" si="1359"/>
        <v>97773422.064750463</v>
      </c>
      <c r="X8705" s="164">
        <f t="shared" si="1360"/>
        <v>267434867.82681972</v>
      </c>
    </row>
    <row r="8706" spans="10:24" x14ac:dyDescent="0.25">
      <c r="J8706">
        <v>8703</v>
      </c>
      <c r="K8706" s="43">
        <v>0.11694743694627463</v>
      </c>
      <c r="L8706">
        <v>0.47858527200301682</v>
      </c>
      <c r="M8706">
        <v>0.51725687296134137</v>
      </c>
      <c r="N8706" s="44">
        <v>0.71033549749064984</v>
      </c>
      <c r="O8706" s="161">
        <f t="shared" si="1351"/>
        <v>2000000</v>
      </c>
      <c r="P8706" s="162">
        <f t="shared" si="1352"/>
        <v>179.19443149294148</v>
      </c>
      <c r="Q8706" s="162">
        <f t="shared" si="1353"/>
        <v>135.8654012863577</v>
      </c>
      <c r="R8706" s="163">
        <f t="shared" si="1354"/>
        <v>1</v>
      </c>
      <c r="S8706" s="161">
        <f t="shared" si="1355"/>
        <v>2000000</v>
      </c>
      <c r="T8706" s="162">
        <f t="shared" si="1356"/>
        <v>189.73147716431382</v>
      </c>
      <c r="U8706" s="162">
        <f t="shared" si="1357"/>
        <v>125.43270064317885</v>
      </c>
      <c r="V8706" s="163">
        <f t="shared" si="1358"/>
        <v>1</v>
      </c>
      <c r="W8706" s="164">
        <f t="shared" si="1359"/>
        <v>36658060.413167566</v>
      </c>
      <c r="X8706" s="164">
        <f t="shared" si="1360"/>
        <v>-21402446.95773007</v>
      </c>
    </row>
    <row r="8707" spans="10:24" x14ac:dyDescent="0.25">
      <c r="J8707">
        <v>8704</v>
      </c>
      <c r="K8707" s="43">
        <v>0.39235574261183037</v>
      </c>
      <c r="L8707">
        <v>0.83985269900920334</v>
      </c>
      <c r="M8707">
        <v>0.647576553110775</v>
      </c>
      <c r="N8707" s="44">
        <v>0.90605862938185255</v>
      </c>
      <c r="O8707" s="161">
        <f t="shared" si="1351"/>
        <v>5000000</v>
      </c>
      <c r="P8707" s="162">
        <f t="shared" si="1352"/>
        <v>194.90778997620293</v>
      </c>
      <c r="Q8707" s="162">
        <f t="shared" si="1353"/>
        <v>142.57571705553755</v>
      </c>
      <c r="R8707" s="163">
        <f t="shared" si="1354"/>
        <v>1</v>
      </c>
      <c r="S8707" s="161">
        <f t="shared" si="1355"/>
        <v>6000000</v>
      </c>
      <c r="T8707" s="162">
        <f t="shared" si="1356"/>
        <v>194.96926332540099</v>
      </c>
      <c r="U8707" s="162">
        <f t="shared" si="1357"/>
        <v>128.78785852776878</v>
      </c>
      <c r="V8707" s="163">
        <f t="shared" si="1358"/>
        <v>1</v>
      </c>
      <c r="W8707" s="164">
        <f t="shared" si="1359"/>
        <v>211660364.60332692</v>
      </c>
      <c r="X8707" s="164">
        <f t="shared" si="1360"/>
        <v>247088428.78579324</v>
      </c>
    </row>
    <row r="8708" spans="10:24" x14ac:dyDescent="0.25">
      <c r="J8708">
        <v>8705</v>
      </c>
      <c r="K8708" s="43">
        <v>0.40268479567813209</v>
      </c>
      <c r="L8708">
        <v>0.55044963550445658</v>
      </c>
      <c r="M8708">
        <v>0.59220100669549869</v>
      </c>
      <c r="N8708" s="44">
        <v>0.42460401035328044</v>
      </c>
      <c r="O8708" s="161">
        <f t="shared" si="1351"/>
        <v>5000000</v>
      </c>
      <c r="P8708" s="162">
        <f t="shared" si="1352"/>
        <v>181.90196146691071</v>
      </c>
      <c r="Q8708" s="162">
        <f t="shared" si="1353"/>
        <v>139.66420912926949</v>
      </c>
      <c r="R8708" s="163">
        <f t="shared" si="1354"/>
        <v>1</v>
      </c>
      <c r="S8708" s="161">
        <f t="shared" si="1355"/>
        <v>6000000</v>
      </c>
      <c r="T8708" s="162">
        <f t="shared" si="1356"/>
        <v>190.6339871556369</v>
      </c>
      <c r="U8708" s="162">
        <f t="shared" si="1357"/>
        <v>127.33210456463475</v>
      </c>
      <c r="V8708" s="163">
        <f t="shared" si="1358"/>
        <v>1</v>
      </c>
      <c r="W8708" s="164">
        <f t="shared" si="1359"/>
        <v>161188761.68820605</v>
      </c>
      <c r="X8708" s="164">
        <f t="shared" si="1360"/>
        <v>229811295.54601294</v>
      </c>
    </row>
    <row r="8709" spans="10:24" x14ac:dyDescent="0.25">
      <c r="J8709">
        <v>8706</v>
      </c>
      <c r="K8709" s="43">
        <v>0.12241070028635337</v>
      </c>
      <c r="L8709">
        <v>0.92435239986197559</v>
      </c>
      <c r="M8709">
        <v>0.21990895316307746</v>
      </c>
      <c r="N8709" s="44">
        <v>0.35687942991713018</v>
      </c>
      <c r="O8709" s="161">
        <f t="shared" ref="O8709:O8772" si="1361">VLOOKUP(K8709,$E$5:$H$10,4)</f>
        <v>2000000</v>
      </c>
      <c r="P8709" s="162">
        <f t="shared" ref="P8709:P8772" si="1362">_xlfn.NORM.INV(L8709,$E$12,$E$13)</f>
        <v>201.52457349319911</v>
      </c>
      <c r="Q8709" s="162">
        <f t="shared" ref="Q8709:Q8772" si="1363">_xlfn.NORM.INV(M8709,$E$15,$E$16)</f>
        <v>119.54998511693353</v>
      </c>
      <c r="R8709" s="163">
        <f t="shared" ref="R8709:R8772" si="1364">VLOOKUP(N8709,$E$19:$H$21,4)</f>
        <v>1</v>
      </c>
      <c r="S8709" s="161">
        <f t="shared" ref="S8709:S8772" si="1365">VLOOKUP(K8709,$G$5:$H$10,2)</f>
        <v>2000000</v>
      </c>
      <c r="T8709" s="162">
        <f t="shared" ref="T8709:T8772" si="1366">_xlfn.NORM.INV(L8709,$G$12,$G$13)</f>
        <v>197.17485783106636</v>
      </c>
      <c r="U8709" s="162">
        <f t="shared" ref="U8709:U8772" si="1367">_xlfn.NORM.INV(M8709,$G$15,$G$16)</f>
        <v>117.27499255846676</v>
      </c>
      <c r="V8709" s="163">
        <f t="shared" ref="V8709:V8772" si="1368">VLOOKUP(N8709,$G$19:$H$21,2)</f>
        <v>1</v>
      </c>
      <c r="W8709" s="164">
        <f t="shared" ref="W8709:W8772" si="1369">O8709*(P8709-Q8709)*R8709-$D$23-$D$24</f>
        <v>113949176.75253117</v>
      </c>
      <c r="X8709" s="164">
        <f t="shared" ref="X8709:X8772" si="1370">S8709*(T8709-U8709)*V8709-$F$23-$F$24</f>
        <v>9799730.5451991856</v>
      </c>
    </row>
    <row r="8710" spans="10:24" x14ac:dyDescent="0.25">
      <c r="J8710">
        <v>8707</v>
      </c>
      <c r="K8710" s="43">
        <v>0.92922656047401564</v>
      </c>
      <c r="L8710">
        <v>0.54142469765888868</v>
      </c>
      <c r="M8710">
        <v>0.24701451147734299</v>
      </c>
      <c r="N8710" s="44">
        <v>0.725949663401113</v>
      </c>
      <c r="O8710" s="161">
        <f t="shared" si="1361"/>
        <v>7000000</v>
      </c>
      <c r="P8710" s="162">
        <f t="shared" si="1362"/>
        <v>181.56035429098424</v>
      </c>
      <c r="Q8710" s="162">
        <f t="shared" si="1363"/>
        <v>121.32170574594633</v>
      </c>
      <c r="R8710" s="163">
        <f t="shared" si="1364"/>
        <v>1</v>
      </c>
      <c r="S8710" s="161">
        <f t="shared" si="1365"/>
        <v>9000000</v>
      </c>
      <c r="T8710" s="162">
        <f t="shared" si="1366"/>
        <v>190.52011809699474</v>
      </c>
      <c r="U8710" s="162">
        <f t="shared" si="1367"/>
        <v>118.16085287297317</v>
      </c>
      <c r="V8710" s="163">
        <f t="shared" si="1368"/>
        <v>1</v>
      </c>
      <c r="W8710" s="164">
        <f t="shared" si="1369"/>
        <v>371670539.81526536</v>
      </c>
      <c r="X8710" s="164">
        <f t="shared" si="1370"/>
        <v>501233387.01619411</v>
      </c>
    </row>
    <row r="8711" spans="10:24" x14ac:dyDescent="0.25">
      <c r="J8711">
        <v>8708</v>
      </c>
      <c r="K8711" s="43">
        <v>0.92935855587104677</v>
      </c>
      <c r="L8711">
        <v>0.64428511321997761</v>
      </c>
      <c r="M8711">
        <v>0.3570664084198204</v>
      </c>
      <c r="N8711" s="44">
        <v>0.11396678443473762</v>
      </c>
      <c r="O8711" s="161">
        <f t="shared" si="1361"/>
        <v>7000000</v>
      </c>
      <c r="P8711" s="162">
        <f t="shared" si="1362"/>
        <v>185.54904812469374</v>
      </c>
      <c r="Q8711" s="162">
        <f t="shared" si="1363"/>
        <v>127.67377449041031</v>
      </c>
      <c r="R8711" s="163">
        <f t="shared" si="1364"/>
        <v>1</v>
      </c>
      <c r="S8711" s="161">
        <f t="shared" si="1365"/>
        <v>9000000</v>
      </c>
      <c r="T8711" s="162">
        <f t="shared" si="1366"/>
        <v>191.84968270823123</v>
      </c>
      <c r="U8711" s="162">
        <f t="shared" si="1367"/>
        <v>121.33688724520515</v>
      </c>
      <c r="V8711" s="163">
        <f t="shared" si="1368"/>
        <v>0.9</v>
      </c>
      <c r="W8711" s="164">
        <f t="shared" si="1369"/>
        <v>355126915.43998402</v>
      </c>
      <c r="X8711" s="164">
        <f t="shared" si="1370"/>
        <v>421153643.25051129</v>
      </c>
    </row>
    <row r="8712" spans="10:24" x14ac:dyDescent="0.25">
      <c r="J8712">
        <v>8709</v>
      </c>
      <c r="K8712" s="43">
        <v>0.55606363208959286</v>
      </c>
      <c r="L8712">
        <v>0.73333273500729868</v>
      </c>
      <c r="M8712">
        <v>0.71188022302421095</v>
      </c>
      <c r="N8712" s="44">
        <v>0.97983580134832082</v>
      </c>
      <c r="O8712" s="161">
        <f t="shared" si="1361"/>
        <v>6000000</v>
      </c>
      <c r="P8712" s="162">
        <f t="shared" si="1362"/>
        <v>189.34385853449169</v>
      </c>
      <c r="Q8712" s="162">
        <f t="shared" si="1363"/>
        <v>146.17771914047597</v>
      </c>
      <c r="R8712" s="163">
        <f t="shared" si="1364"/>
        <v>1</v>
      </c>
      <c r="S8712" s="161">
        <f t="shared" si="1365"/>
        <v>6000000</v>
      </c>
      <c r="T8712" s="162">
        <f t="shared" si="1366"/>
        <v>193.11461951149721</v>
      </c>
      <c r="U8712" s="162">
        <f t="shared" si="1367"/>
        <v>130.58885957023799</v>
      </c>
      <c r="V8712" s="163">
        <f t="shared" si="1368"/>
        <v>1</v>
      </c>
      <c r="W8712" s="164">
        <f t="shared" si="1369"/>
        <v>208996836.36409429</v>
      </c>
      <c r="X8712" s="164">
        <f t="shared" si="1370"/>
        <v>225154559.64755535</v>
      </c>
    </row>
    <row r="8713" spans="10:24" x14ac:dyDescent="0.25">
      <c r="J8713">
        <v>8710</v>
      </c>
      <c r="K8713" s="43">
        <v>0.2012668379060758</v>
      </c>
      <c r="L8713">
        <v>0.88404976981316197</v>
      </c>
      <c r="M8713">
        <v>0.24652502162681855</v>
      </c>
      <c r="N8713" s="44">
        <v>0.13200235071047528</v>
      </c>
      <c r="O8713" s="161">
        <f t="shared" si="1361"/>
        <v>2000000</v>
      </c>
      <c r="P8713" s="162">
        <f t="shared" si="1362"/>
        <v>197.93216486573712</v>
      </c>
      <c r="Q8713" s="162">
        <f t="shared" si="1363"/>
        <v>121.29068427185402</v>
      </c>
      <c r="R8713" s="163">
        <f t="shared" si="1364"/>
        <v>1</v>
      </c>
      <c r="S8713" s="161">
        <f t="shared" si="1365"/>
        <v>5000000</v>
      </c>
      <c r="T8713" s="162">
        <f t="shared" si="1366"/>
        <v>195.97738828857905</v>
      </c>
      <c r="U8713" s="162">
        <f t="shared" si="1367"/>
        <v>118.14534213592701</v>
      </c>
      <c r="V8713" s="163">
        <f t="shared" si="1368"/>
        <v>0.9</v>
      </c>
      <c r="W8713" s="164">
        <f t="shared" si="1369"/>
        <v>103282961.18776619</v>
      </c>
      <c r="X8713" s="164">
        <f t="shared" si="1370"/>
        <v>200244207.68693417</v>
      </c>
    </row>
    <row r="8714" spans="10:24" x14ac:dyDescent="0.25">
      <c r="J8714">
        <v>8711</v>
      </c>
      <c r="K8714" s="43">
        <v>0.2073566628592054</v>
      </c>
      <c r="L8714">
        <v>3.286563880311888E-2</v>
      </c>
      <c r="M8714">
        <v>0.82272631654055972</v>
      </c>
      <c r="N8714" s="44">
        <v>9.9453654607782105E-2</v>
      </c>
      <c r="O8714" s="161">
        <f t="shared" si="1361"/>
        <v>2000000</v>
      </c>
      <c r="P8714" s="162">
        <f t="shared" si="1362"/>
        <v>152.39622293824777</v>
      </c>
      <c r="Q8714" s="162">
        <f t="shared" si="1363"/>
        <v>153.51609851345196</v>
      </c>
      <c r="R8714" s="163">
        <f t="shared" si="1364"/>
        <v>1</v>
      </c>
      <c r="S8714" s="161">
        <f t="shared" si="1365"/>
        <v>5000000</v>
      </c>
      <c r="T8714" s="162">
        <f t="shared" si="1366"/>
        <v>180.79874097941592</v>
      </c>
      <c r="U8714" s="162">
        <f t="shared" si="1367"/>
        <v>134.25804925672597</v>
      </c>
      <c r="V8714" s="163">
        <f t="shared" si="1368"/>
        <v>0.9</v>
      </c>
      <c r="W8714" s="164">
        <f t="shared" si="1369"/>
        <v>-52239751.15040838</v>
      </c>
      <c r="X8714" s="164">
        <f t="shared" si="1370"/>
        <v>59433112.752104819</v>
      </c>
    </row>
    <row r="8715" spans="10:24" x14ac:dyDescent="0.25">
      <c r="J8715">
        <v>8712</v>
      </c>
      <c r="K8715" s="43">
        <v>0.75256314178267547</v>
      </c>
      <c r="L8715">
        <v>0.23044879547861175</v>
      </c>
      <c r="M8715">
        <v>0.57239080629937156</v>
      </c>
      <c r="N8715" s="44">
        <v>0.44313326105573836</v>
      </c>
      <c r="O8715" s="161">
        <f t="shared" si="1361"/>
        <v>7000000</v>
      </c>
      <c r="P8715" s="162">
        <f t="shared" si="1362"/>
        <v>168.93945535224816</v>
      </c>
      <c r="Q8715" s="162">
        <f t="shared" si="1363"/>
        <v>138.64928551827381</v>
      </c>
      <c r="R8715" s="163">
        <f t="shared" si="1364"/>
        <v>1</v>
      </c>
      <c r="S8715" s="161">
        <f t="shared" si="1365"/>
        <v>7000000</v>
      </c>
      <c r="T8715" s="162">
        <f t="shared" si="1366"/>
        <v>186.31315178408272</v>
      </c>
      <c r="U8715" s="162">
        <f t="shared" si="1367"/>
        <v>126.82464275913691</v>
      </c>
      <c r="V8715" s="163">
        <f t="shared" si="1368"/>
        <v>1</v>
      </c>
      <c r="W8715" s="164">
        <f t="shared" si="1369"/>
        <v>162031188.83782041</v>
      </c>
      <c r="X8715" s="164">
        <f t="shared" si="1370"/>
        <v>266419563.17462069</v>
      </c>
    </row>
    <row r="8716" spans="10:24" x14ac:dyDescent="0.25">
      <c r="J8716">
        <v>8713</v>
      </c>
      <c r="K8716" s="43">
        <v>5.6038656146393695E-2</v>
      </c>
      <c r="L8716">
        <v>0.64372291330421871</v>
      </c>
      <c r="M8716">
        <v>0.45398488048759245</v>
      </c>
      <c r="N8716" s="44">
        <v>0.71795037627852476</v>
      </c>
      <c r="O8716" s="161">
        <f t="shared" si="1361"/>
        <v>2000000</v>
      </c>
      <c r="P8716" s="162">
        <f t="shared" si="1362"/>
        <v>185.52641897673865</v>
      </c>
      <c r="Q8716" s="162">
        <f t="shared" si="1363"/>
        <v>132.6880049981138</v>
      </c>
      <c r="R8716" s="163">
        <f t="shared" si="1364"/>
        <v>1</v>
      </c>
      <c r="S8716" s="161">
        <f t="shared" si="1365"/>
        <v>2000000</v>
      </c>
      <c r="T8716" s="162">
        <f t="shared" si="1366"/>
        <v>191.84213965891288</v>
      </c>
      <c r="U8716" s="162">
        <f t="shared" si="1367"/>
        <v>123.8440024990569</v>
      </c>
      <c r="V8716" s="163">
        <f t="shared" si="1368"/>
        <v>1</v>
      </c>
      <c r="W8716" s="164">
        <f t="shared" si="1369"/>
        <v>55676827.957249716</v>
      </c>
      <c r="X8716" s="164">
        <f t="shared" si="1370"/>
        <v>-14003725.680288017</v>
      </c>
    </row>
    <row r="8717" spans="10:24" x14ac:dyDescent="0.25">
      <c r="J8717">
        <v>8714</v>
      </c>
      <c r="K8717" s="43">
        <v>0.50838838751602444</v>
      </c>
      <c r="L8717">
        <v>0.58041966365511577</v>
      </c>
      <c r="M8717">
        <v>0.28007674976225194</v>
      </c>
      <c r="N8717" s="44">
        <v>0.19893909320152581</v>
      </c>
      <c r="O8717" s="161">
        <f t="shared" si="1361"/>
        <v>5000000</v>
      </c>
      <c r="P8717" s="162">
        <f t="shared" si="1362"/>
        <v>183.04450793294572</v>
      </c>
      <c r="Q8717" s="162">
        <f t="shared" si="1363"/>
        <v>123.34772953024826</v>
      </c>
      <c r="R8717" s="163">
        <f t="shared" si="1364"/>
        <v>1</v>
      </c>
      <c r="S8717" s="161">
        <f t="shared" si="1365"/>
        <v>6000000</v>
      </c>
      <c r="T8717" s="162">
        <f t="shared" si="1366"/>
        <v>191.01483597764857</v>
      </c>
      <c r="U8717" s="162">
        <f t="shared" si="1367"/>
        <v>119.17386476512414</v>
      </c>
      <c r="V8717" s="163">
        <f t="shared" si="1368"/>
        <v>0.9</v>
      </c>
      <c r="W8717" s="164">
        <f t="shared" si="1369"/>
        <v>248483892.01348728</v>
      </c>
      <c r="X8717" s="164">
        <f t="shared" si="1370"/>
        <v>237941244.54763198</v>
      </c>
    </row>
    <row r="8718" spans="10:24" x14ac:dyDescent="0.25">
      <c r="J8718">
        <v>8715</v>
      </c>
      <c r="K8718" s="43">
        <v>2.1500174135057226E-2</v>
      </c>
      <c r="L8718">
        <v>0.16784014820716098</v>
      </c>
      <c r="M8718">
        <v>0.65162886453522939</v>
      </c>
      <c r="N8718" s="44">
        <v>0.58888111786141839</v>
      </c>
      <c r="O8718" s="161">
        <f t="shared" si="1361"/>
        <v>1000000</v>
      </c>
      <c r="P8718" s="162">
        <f t="shared" si="1362"/>
        <v>165.55896809214178</v>
      </c>
      <c r="Q8718" s="162">
        <f t="shared" si="1363"/>
        <v>142.79443609842926</v>
      </c>
      <c r="R8718" s="163">
        <f t="shared" si="1364"/>
        <v>1</v>
      </c>
      <c r="S8718" s="161">
        <f t="shared" si="1365"/>
        <v>1000000</v>
      </c>
      <c r="T8718" s="162">
        <f t="shared" si="1366"/>
        <v>185.1863226973806</v>
      </c>
      <c r="U8718" s="162">
        <f t="shared" si="1367"/>
        <v>128.89721804921464</v>
      </c>
      <c r="V8718" s="163">
        <f t="shared" si="1368"/>
        <v>1</v>
      </c>
      <c r="W8718" s="164">
        <f t="shared" si="1369"/>
        <v>-27235468.006287478</v>
      </c>
      <c r="X8718" s="164">
        <f t="shared" si="1370"/>
        <v>-93710895.351834029</v>
      </c>
    </row>
    <row r="8719" spans="10:24" x14ac:dyDescent="0.25">
      <c r="J8719">
        <v>8716</v>
      </c>
      <c r="K8719" s="43">
        <v>0.25405688291949946</v>
      </c>
      <c r="L8719">
        <v>0.18325025800802031</v>
      </c>
      <c r="M8719">
        <v>0.94947300935186962</v>
      </c>
      <c r="N8719" s="44">
        <v>0.72415676114240646</v>
      </c>
      <c r="O8719" s="161">
        <f t="shared" si="1361"/>
        <v>2000000</v>
      </c>
      <c r="P8719" s="162">
        <f t="shared" si="1362"/>
        <v>166.45428270545671</v>
      </c>
      <c r="Q8719" s="162">
        <f t="shared" si="1363"/>
        <v>167.79530545985952</v>
      </c>
      <c r="R8719" s="163">
        <f t="shared" si="1364"/>
        <v>1</v>
      </c>
      <c r="S8719" s="161">
        <f t="shared" si="1365"/>
        <v>5000000</v>
      </c>
      <c r="T8719" s="162">
        <f t="shared" si="1366"/>
        <v>185.4847609018189</v>
      </c>
      <c r="U8719" s="162">
        <f t="shared" si="1367"/>
        <v>141.39765272992977</v>
      </c>
      <c r="V8719" s="163">
        <f t="shared" si="1368"/>
        <v>1</v>
      </c>
      <c r="W8719" s="164">
        <f t="shared" si="1369"/>
        <v>-52682045.508805633</v>
      </c>
      <c r="X8719" s="164">
        <f t="shared" si="1370"/>
        <v>70435540.859445632</v>
      </c>
    </row>
    <row r="8720" spans="10:24" x14ac:dyDescent="0.25">
      <c r="J8720">
        <v>8717</v>
      </c>
      <c r="K8720" s="43">
        <v>0.11629814555263029</v>
      </c>
      <c r="L8720">
        <v>0.84920492753142507</v>
      </c>
      <c r="M8720">
        <v>9.1429764410209335E-2</v>
      </c>
      <c r="N8720" s="44">
        <v>0.44518950545644986</v>
      </c>
      <c r="O8720" s="161">
        <f t="shared" si="1361"/>
        <v>2000000</v>
      </c>
      <c r="P8720" s="162">
        <f t="shared" si="1362"/>
        <v>195.4954408526246</v>
      </c>
      <c r="Q8720" s="162">
        <f t="shared" si="1363"/>
        <v>108.35995984847204</v>
      </c>
      <c r="R8720" s="163">
        <f t="shared" si="1364"/>
        <v>1</v>
      </c>
      <c r="S8720" s="161">
        <f t="shared" si="1365"/>
        <v>2000000</v>
      </c>
      <c r="T8720" s="162">
        <f t="shared" si="1366"/>
        <v>195.16514695087486</v>
      </c>
      <c r="U8720" s="162">
        <f t="shared" si="1367"/>
        <v>111.67997992423602</v>
      </c>
      <c r="V8720" s="163">
        <f t="shared" si="1368"/>
        <v>1</v>
      </c>
      <c r="W8720" s="164">
        <f t="shared" si="1369"/>
        <v>124270962.0083051</v>
      </c>
      <c r="X8720" s="164">
        <f t="shared" si="1370"/>
        <v>16970334.053277671</v>
      </c>
    </row>
    <row r="8721" spans="10:24" x14ac:dyDescent="0.25">
      <c r="J8721">
        <v>8718</v>
      </c>
      <c r="K8721" s="43">
        <v>0.71989449086164659</v>
      </c>
      <c r="L8721">
        <v>0.28909782936894679</v>
      </c>
      <c r="M8721">
        <v>0.86138088532106449</v>
      </c>
      <c r="N8721" s="44">
        <v>9.8113890372120593E-2</v>
      </c>
      <c r="O8721" s="161">
        <f t="shared" si="1361"/>
        <v>6000000</v>
      </c>
      <c r="P8721" s="162">
        <f t="shared" si="1362"/>
        <v>171.65966656423402</v>
      </c>
      <c r="Q8721" s="162">
        <f t="shared" si="1363"/>
        <v>156.73088705583805</v>
      </c>
      <c r="R8721" s="163">
        <f t="shared" si="1364"/>
        <v>1</v>
      </c>
      <c r="S8721" s="161">
        <f t="shared" si="1365"/>
        <v>7000000</v>
      </c>
      <c r="T8721" s="162">
        <f t="shared" si="1366"/>
        <v>187.21988885474468</v>
      </c>
      <c r="U8721" s="162">
        <f t="shared" si="1367"/>
        <v>135.86544352791901</v>
      </c>
      <c r="V8721" s="163">
        <f t="shared" si="1368"/>
        <v>0.9</v>
      </c>
      <c r="W8721" s="164">
        <f t="shared" si="1369"/>
        <v>39572677.050375775</v>
      </c>
      <c r="X8721" s="164">
        <f t="shared" si="1370"/>
        <v>173533005.55900174</v>
      </c>
    </row>
    <row r="8722" spans="10:24" x14ac:dyDescent="0.25">
      <c r="J8722">
        <v>8719</v>
      </c>
      <c r="K8722" s="43">
        <v>0.72117143177874132</v>
      </c>
      <c r="L8722">
        <v>0.21831666514424497</v>
      </c>
      <c r="M8722">
        <v>0.56395059394029257</v>
      </c>
      <c r="N8722" s="44">
        <v>0.7737187178354763</v>
      </c>
      <c r="O8722" s="161">
        <f t="shared" si="1361"/>
        <v>6000000</v>
      </c>
      <c r="P8722" s="162">
        <f t="shared" si="1362"/>
        <v>168.33163642007526</v>
      </c>
      <c r="Q8722" s="162">
        <f t="shared" si="1363"/>
        <v>138.21986258494681</v>
      </c>
      <c r="R8722" s="163">
        <f t="shared" si="1364"/>
        <v>1</v>
      </c>
      <c r="S8722" s="161">
        <f t="shared" si="1365"/>
        <v>7000000</v>
      </c>
      <c r="T8722" s="162">
        <f t="shared" si="1366"/>
        <v>186.11054547335843</v>
      </c>
      <c r="U8722" s="162">
        <f t="shared" si="1367"/>
        <v>126.60993129247341</v>
      </c>
      <c r="V8722" s="163">
        <f t="shared" si="1368"/>
        <v>1</v>
      </c>
      <c r="W8722" s="164">
        <f t="shared" si="1369"/>
        <v>130670643.01077068</v>
      </c>
      <c r="X8722" s="164">
        <f t="shared" si="1370"/>
        <v>266504299.26619518</v>
      </c>
    </row>
    <row r="8723" spans="10:24" x14ac:dyDescent="0.25">
      <c r="J8723">
        <v>8720</v>
      </c>
      <c r="K8723" s="43">
        <v>0.44611271172551648</v>
      </c>
      <c r="L8723">
        <v>0.13342578635891789</v>
      </c>
      <c r="M8723">
        <v>0.11021028049069403</v>
      </c>
      <c r="N8723" s="44">
        <v>0.15820829750296572</v>
      </c>
      <c r="O8723" s="161">
        <f t="shared" si="1361"/>
        <v>5000000</v>
      </c>
      <c r="P8723" s="162">
        <f t="shared" si="1362"/>
        <v>163.34486622669971</v>
      </c>
      <c r="Q8723" s="162">
        <f t="shared" si="1363"/>
        <v>110.49178831260821</v>
      </c>
      <c r="R8723" s="163">
        <f t="shared" si="1364"/>
        <v>1</v>
      </c>
      <c r="S8723" s="161">
        <f t="shared" si="1365"/>
        <v>6000000</v>
      </c>
      <c r="T8723" s="162">
        <f t="shared" si="1366"/>
        <v>184.44828874223325</v>
      </c>
      <c r="U8723" s="162">
        <f t="shared" si="1367"/>
        <v>112.7458941563041</v>
      </c>
      <c r="V8723" s="163">
        <f t="shared" si="1368"/>
        <v>0.9</v>
      </c>
      <c r="W8723" s="164">
        <f t="shared" si="1369"/>
        <v>214265389.57045749</v>
      </c>
      <c r="X8723" s="164">
        <f t="shared" si="1370"/>
        <v>237192930.7640174</v>
      </c>
    </row>
    <row r="8724" spans="10:24" x14ac:dyDescent="0.25">
      <c r="J8724">
        <v>8721</v>
      </c>
      <c r="K8724" s="43">
        <v>0.37861568944612389</v>
      </c>
      <c r="L8724">
        <v>0.48389526695585749</v>
      </c>
      <c r="M8724">
        <v>0.81147250496694057</v>
      </c>
      <c r="N8724" s="44">
        <v>0.84646111853227402</v>
      </c>
      <c r="O8724" s="161">
        <f t="shared" si="1361"/>
        <v>5000000</v>
      </c>
      <c r="P8724" s="162">
        <f t="shared" si="1362"/>
        <v>179.39430675424074</v>
      </c>
      <c r="Q8724" s="162">
        <f t="shared" si="1363"/>
        <v>152.66671142829176</v>
      </c>
      <c r="R8724" s="163">
        <f t="shared" si="1364"/>
        <v>1</v>
      </c>
      <c r="S8724" s="161">
        <f t="shared" si="1365"/>
        <v>6000000</v>
      </c>
      <c r="T8724" s="162">
        <f t="shared" si="1366"/>
        <v>189.79810225141358</v>
      </c>
      <c r="U8724" s="162">
        <f t="shared" si="1367"/>
        <v>133.83335571414588</v>
      </c>
      <c r="V8724" s="163">
        <f t="shared" si="1368"/>
        <v>1</v>
      </c>
      <c r="W8724" s="164">
        <f t="shared" si="1369"/>
        <v>83637976.629744917</v>
      </c>
      <c r="X8724" s="164">
        <f t="shared" si="1370"/>
        <v>185788479.22360623</v>
      </c>
    </row>
    <row r="8725" spans="10:24" x14ac:dyDescent="0.25">
      <c r="J8725">
        <v>8722</v>
      </c>
      <c r="K8725" s="43">
        <v>0.95794902804024851</v>
      </c>
      <c r="L8725">
        <v>0.4037662583375301</v>
      </c>
      <c r="M8725">
        <v>0.5644077029022484</v>
      </c>
      <c r="N8725" s="44">
        <v>0.61397143561373058</v>
      </c>
      <c r="O8725" s="161">
        <f t="shared" si="1361"/>
        <v>9000000</v>
      </c>
      <c r="P8725" s="162">
        <f t="shared" si="1362"/>
        <v>176.34584291124727</v>
      </c>
      <c r="Q8725" s="162">
        <f t="shared" si="1363"/>
        <v>138.24307971524118</v>
      </c>
      <c r="R8725" s="163">
        <f t="shared" si="1364"/>
        <v>1</v>
      </c>
      <c r="S8725" s="161">
        <f t="shared" si="1365"/>
        <v>9000000</v>
      </c>
      <c r="T8725" s="162">
        <f t="shared" si="1366"/>
        <v>188.78194763708242</v>
      </c>
      <c r="U8725" s="162">
        <f t="shared" si="1367"/>
        <v>126.62153985762059</v>
      </c>
      <c r="V8725" s="163">
        <f t="shared" si="1368"/>
        <v>1</v>
      </c>
      <c r="W8725" s="164">
        <f t="shared" si="1369"/>
        <v>292924868.76405483</v>
      </c>
      <c r="X8725" s="164">
        <f t="shared" si="1370"/>
        <v>409443670.01515651</v>
      </c>
    </row>
    <row r="8726" spans="10:24" x14ac:dyDescent="0.25">
      <c r="J8726">
        <v>8723</v>
      </c>
      <c r="K8726" s="43">
        <v>0.90449663246677425</v>
      </c>
      <c r="L8726">
        <v>2.2385750024376705E-2</v>
      </c>
      <c r="M8726">
        <v>0.96525496764827479</v>
      </c>
      <c r="N8726" s="44">
        <v>0.46080656102187167</v>
      </c>
      <c r="O8726" s="161">
        <f t="shared" si="1361"/>
        <v>7000000</v>
      </c>
      <c r="P8726" s="162">
        <f t="shared" si="1362"/>
        <v>149.89807564248974</v>
      </c>
      <c r="Q8726" s="162">
        <f t="shared" si="1363"/>
        <v>171.30440555221907</v>
      </c>
      <c r="R8726" s="163">
        <f t="shared" si="1364"/>
        <v>1</v>
      </c>
      <c r="S8726" s="161">
        <f t="shared" si="1365"/>
        <v>9000000</v>
      </c>
      <c r="T8726" s="162">
        <f t="shared" si="1366"/>
        <v>179.96602521416324</v>
      </c>
      <c r="U8726" s="162">
        <f t="shared" si="1367"/>
        <v>143.15220277610953</v>
      </c>
      <c r="V8726" s="163">
        <f t="shared" si="1368"/>
        <v>1</v>
      </c>
      <c r="W8726" s="164">
        <f t="shared" si="1369"/>
        <v>-199844309.36810526</v>
      </c>
      <c r="X8726" s="164">
        <f t="shared" si="1370"/>
        <v>181324401.94248337</v>
      </c>
    </row>
    <row r="8727" spans="10:24" x14ac:dyDescent="0.25">
      <c r="J8727">
        <v>8724</v>
      </c>
      <c r="K8727" s="43">
        <v>0.32225080679001461</v>
      </c>
      <c r="L8727">
        <v>0.14134339636874926</v>
      </c>
      <c r="M8727">
        <v>0.34699424938554646</v>
      </c>
      <c r="N8727" s="44">
        <v>0.14918599576859204</v>
      </c>
      <c r="O8727" s="161">
        <f t="shared" si="1361"/>
        <v>5000000</v>
      </c>
      <c r="P8727" s="162">
        <f t="shared" si="1362"/>
        <v>163.885451378928</v>
      </c>
      <c r="Q8727" s="162">
        <f t="shared" si="1363"/>
        <v>127.13103662530455</v>
      </c>
      <c r="R8727" s="163">
        <f t="shared" si="1364"/>
        <v>1</v>
      </c>
      <c r="S8727" s="161">
        <f t="shared" si="1365"/>
        <v>6000000</v>
      </c>
      <c r="T8727" s="162">
        <f t="shared" si="1366"/>
        <v>184.628483792976</v>
      </c>
      <c r="U8727" s="162">
        <f t="shared" si="1367"/>
        <v>121.06551831265227</v>
      </c>
      <c r="V8727" s="163">
        <f t="shared" si="1368"/>
        <v>0.9</v>
      </c>
      <c r="W8727" s="164">
        <f t="shared" si="1369"/>
        <v>133772073.76811725</v>
      </c>
      <c r="X8727" s="164">
        <f t="shared" si="1370"/>
        <v>193240013.59374809</v>
      </c>
    </row>
    <row r="8728" spans="10:24" x14ac:dyDescent="0.25">
      <c r="J8728">
        <v>8725</v>
      </c>
      <c r="K8728" s="43">
        <v>0.45593137105797976</v>
      </c>
      <c r="L8728">
        <v>0.56342521707445326</v>
      </c>
      <c r="M8728">
        <v>0.40537648789775271</v>
      </c>
      <c r="N8728" s="44">
        <v>0.43028629722997769</v>
      </c>
      <c r="O8728" s="161">
        <f t="shared" si="1361"/>
        <v>5000000</v>
      </c>
      <c r="P8728" s="162">
        <f t="shared" si="1362"/>
        <v>182.39488754978908</v>
      </c>
      <c r="Q8728" s="162">
        <f t="shared" si="1363"/>
        <v>130.21090488740472</v>
      </c>
      <c r="R8728" s="163">
        <f t="shared" si="1364"/>
        <v>1</v>
      </c>
      <c r="S8728" s="161">
        <f t="shared" si="1365"/>
        <v>6000000</v>
      </c>
      <c r="T8728" s="162">
        <f t="shared" si="1366"/>
        <v>190.7982958499297</v>
      </c>
      <c r="U8728" s="162">
        <f t="shared" si="1367"/>
        <v>122.60545244370236</v>
      </c>
      <c r="V8728" s="163">
        <f t="shared" si="1368"/>
        <v>1</v>
      </c>
      <c r="W8728" s="164">
        <f t="shared" si="1369"/>
        <v>210919913.31192178</v>
      </c>
      <c r="X8728" s="164">
        <f t="shared" si="1370"/>
        <v>259157060.43736404</v>
      </c>
    </row>
    <row r="8729" spans="10:24" x14ac:dyDescent="0.25">
      <c r="J8729">
        <v>8726</v>
      </c>
      <c r="K8729" s="43">
        <v>0.12765912929197687</v>
      </c>
      <c r="L8729">
        <v>0.51084966867557624</v>
      </c>
      <c r="M8729">
        <v>0.60165475085779296</v>
      </c>
      <c r="N8729" s="44">
        <v>0.71442017512829159</v>
      </c>
      <c r="O8729" s="161">
        <f t="shared" si="1361"/>
        <v>2000000</v>
      </c>
      <c r="P8729" s="162">
        <f t="shared" si="1362"/>
        <v>180.40799159451734</v>
      </c>
      <c r="Q8729" s="162">
        <f t="shared" si="1363"/>
        <v>140.15265120584021</v>
      </c>
      <c r="R8729" s="163">
        <f t="shared" si="1364"/>
        <v>1</v>
      </c>
      <c r="S8729" s="161">
        <f t="shared" si="1365"/>
        <v>2000000</v>
      </c>
      <c r="T8729" s="162">
        <f t="shared" si="1366"/>
        <v>190.13599719817245</v>
      </c>
      <c r="U8729" s="162">
        <f t="shared" si="1367"/>
        <v>127.57632560292011</v>
      </c>
      <c r="V8729" s="163">
        <f t="shared" si="1368"/>
        <v>1</v>
      </c>
      <c r="W8729" s="164">
        <f t="shared" si="1369"/>
        <v>30510680.777354255</v>
      </c>
      <c r="X8729" s="164">
        <f t="shared" si="1370"/>
        <v>-24880656.809495315</v>
      </c>
    </row>
    <row r="8730" spans="10:24" x14ac:dyDescent="0.25">
      <c r="J8730">
        <v>8727</v>
      </c>
      <c r="K8730" s="43">
        <v>0.51942019077241175</v>
      </c>
      <c r="L8730">
        <v>0.96926317590666178</v>
      </c>
      <c r="M8730">
        <v>0.12742789975726432</v>
      </c>
      <c r="N8730" s="44">
        <v>6.826878370732814E-3</v>
      </c>
      <c r="O8730" s="161">
        <f t="shared" si="1361"/>
        <v>5000000</v>
      </c>
      <c r="P8730" s="162">
        <f t="shared" si="1362"/>
        <v>208.05109857593411</v>
      </c>
      <c r="Q8730" s="162">
        <f t="shared" si="1363"/>
        <v>112.22731800334779</v>
      </c>
      <c r="R8730" s="163">
        <f t="shared" si="1364"/>
        <v>1</v>
      </c>
      <c r="S8730" s="161">
        <f t="shared" si="1365"/>
        <v>6000000</v>
      </c>
      <c r="T8730" s="162">
        <f t="shared" si="1366"/>
        <v>199.35036619197803</v>
      </c>
      <c r="U8730" s="162">
        <f t="shared" si="1367"/>
        <v>113.61365900167389</v>
      </c>
      <c r="V8730" s="163">
        <f t="shared" si="1368"/>
        <v>0.05</v>
      </c>
      <c r="W8730" s="164">
        <f t="shared" si="1369"/>
        <v>429118902.86293155</v>
      </c>
      <c r="X8730" s="164">
        <f t="shared" si="1370"/>
        <v>-124278987.84290875</v>
      </c>
    </row>
    <row r="8731" spans="10:24" x14ac:dyDescent="0.25">
      <c r="J8731">
        <v>8728</v>
      </c>
      <c r="K8731" s="43">
        <v>0.23362753441986861</v>
      </c>
      <c r="L8731">
        <v>0.82879191925556039</v>
      </c>
      <c r="M8731">
        <v>0.85377501308015724</v>
      </c>
      <c r="N8731" s="44">
        <v>0.81222380541923578</v>
      </c>
      <c r="O8731" s="161">
        <f t="shared" si="1361"/>
        <v>2000000</v>
      </c>
      <c r="P8731" s="162">
        <f t="shared" si="1362"/>
        <v>194.24103094612508</v>
      </c>
      <c r="Q8731" s="162">
        <f t="shared" si="1363"/>
        <v>156.05524485013916</v>
      </c>
      <c r="R8731" s="163">
        <f t="shared" si="1364"/>
        <v>1</v>
      </c>
      <c r="S8731" s="161">
        <f t="shared" si="1365"/>
        <v>5000000</v>
      </c>
      <c r="T8731" s="162">
        <f t="shared" si="1366"/>
        <v>194.74701031537504</v>
      </c>
      <c r="U8731" s="162">
        <f t="shared" si="1367"/>
        <v>135.52762242506958</v>
      </c>
      <c r="V8731" s="163">
        <f t="shared" si="1368"/>
        <v>1</v>
      </c>
      <c r="W8731" s="164">
        <f t="shared" si="1369"/>
        <v>26371572.191971838</v>
      </c>
      <c r="X8731" s="164">
        <f t="shared" si="1370"/>
        <v>146096939.4515273</v>
      </c>
    </row>
    <row r="8732" spans="10:24" x14ac:dyDescent="0.25">
      <c r="J8732">
        <v>8729</v>
      </c>
      <c r="K8732" s="43">
        <v>0.90264581592164039</v>
      </c>
      <c r="L8732">
        <v>0.47087875269656665</v>
      </c>
      <c r="M8732">
        <v>0.37955487850517855</v>
      </c>
      <c r="N8732" s="44">
        <v>0.96180901557597642</v>
      </c>
      <c r="O8732" s="161">
        <f t="shared" si="1361"/>
        <v>7000000</v>
      </c>
      <c r="P8732" s="162">
        <f t="shared" si="1362"/>
        <v>178.9040836657984</v>
      </c>
      <c r="Q8732" s="162">
        <f t="shared" si="1363"/>
        <v>128.8669990959516</v>
      </c>
      <c r="R8732" s="163">
        <f t="shared" si="1364"/>
        <v>1</v>
      </c>
      <c r="S8732" s="161">
        <f t="shared" si="1365"/>
        <v>9000000</v>
      </c>
      <c r="T8732" s="162">
        <f t="shared" si="1366"/>
        <v>189.63469455526612</v>
      </c>
      <c r="U8732" s="162">
        <f t="shared" si="1367"/>
        <v>121.9334995479758</v>
      </c>
      <c r="V8732" s="163">
        <f t="shared" si="1368"/>
        <v>1</v>
      </c>
      <c r="W8732" s="164">
        <f t="shared" si="1369"/>
        <v>300259591.9889276</v>
      </c>
      <c r="X8732" s="164">
        <f t="shared" si="1370"/>
        <v>459310755.06561291</v>
      </c>
    </row>
    <row r="8733" spans="10:24" x14ac:dyDescent="0.25">
      <c r="J8733">
        <v>8730</v>
      </c>
      <c r="K8733" s="43">
        <v>0.18096669668997112</v>
      </c>
      <c r="L8733">
        <v>0.39845465089314447</v>
      </c>
      <c r="M8733">
        <v>4.6397977400072676E-2</v>
      </c>
      <c r="N8733" s="44">
        <v>0.33575581071408489</v>
      </c>
      <c r="O8733" s="161">
        <f t="shared" si="1361"/>
        <v>2000000</v>
      </c>
      <c r="P8733" s="162">
        <f t="shared" si="1362"/>
        <v>176.13976368769761</v>
      </c>
      <c r="Q8733" s="162">
        <f t="shared" si="1363"/>
        <v>101.38340155267858</v>
      </c>
      <c r="R8733" s="163">
        <f t="shared" si="1364"/>
        <v>1</v>
      </c>
      <c r="S8733" s="161">
        <f t="shared" si="1365"/>
        <v>5000000</v>
      </c>
      <c r="T8733" s="162">
        <f t="shared" si="1366"/>
        <v>188.71325456256588</v>
      </c>
      <c r="U8733" s="162">
        <f t="shared" si="1367"/>
        <v>108.19170077633929</v>
      </c>
      <c r="V8733" s="163">
        <f t="shared" si="1368"/>
        <v>1</v>
      </c>
      <c r="W8733" s="164">
        <f t="shared" si="1369"/>
        <v>99512724.270038068</v>
      </c>
      <c r="X8733" s="164">
        <f t="shared" si="1370"/>
        <v>252607768.93113297</v>
      </c>
    </row>
    <row r="8734" spans="10:24" x14ac:dyDescent="0.25">
      <c r="J8734">
        <v>8731</v>
      </c>
      <c r="K8734" s="43">
        <v>0.64510699085893797</v>
      </c>
      <c r="L8734">
        <v>0.56655097521782349</v>
      </c>
      <c r="M8734">
        <v>0.87375019292048706</v>
      </c>
      <c r="N8734" s="44">
        <v>0.59222447622389662</v>
      </c>
      <c r="O8734" s="161">
        <f t="shared" si="1361"/>
        <v>6000000</v>
      </c>
      <c r="P8734" s="162">
        <f t="shared" si="1362"/>
        <v>182.51399850593685</v>
      </c>
      <c r="Q8734" s="162">
        <f t="shared" si="1363"/>
        <v>157.88598210905212</v>
      </c>
      <c r="R8734" s="163">
        <f t="shared" si="1364"/>
        <v>1</v>
      </c>
      <c r="S8734" s="161">
        <f t="shared" si="1365"/>
        <v>7000000</v>
      </c>
      <c r="T8734" s="162">
        <f t="shared" si="1366"/>
        <v>190.83799950197894</v>
      </c>
      <c r="U8734" s="162">
        <f t="shared" si="1367"/>
        <v>136.44299105452606</v>
      </c>
      <c r="V8734" s="163">
        <f t="shared" si="1368"/>
        <v>1</v>
      </c>
      <c r="W8734" s="164">
        <f t="shared" si="1369"/>
        <v>97768098.381308377</v>
      </c>
      <c r="X8734" s="164">
        <f t="shared" si="1370"/>
        <v>230765059.13217014</v>
      </c>
    </row>
    <row r="8735" spans="10:24" x14ac:dyDescent="0.25">
      <c r="J8735">
        <v>8732</v>
      </c>
      <c r="K8735" s="43">
        <v>0.50090517463631157</v>
      </c>
      <c r="L8735">
        <v>0.31952568492933986</v>
      </c>
      <c r="M8735">
        <v>0.70183169302278969</v>
      </c>
      <c r="N8735" s="44">
        <v>7.5249071581316218E-2</v>
      </c>
      <c r="O8735" s="161">
        <f t="shared" si="1361"/>
        <v>5000000</v>
      </c>
      <c r="P8735" s="162">
        <f t="shared" si="1362"/>
        <v>172.96461667690915</v>
      </c>
      <c r="Q8735" s="162">
        <f t="shared" si="1363"/>
        <v>145.59351933098941</v>
      </c>
      <c r="R8735" s="163">
        <f t="shared" si="1364"/>
        <v>1</v>
      </c>
      <c r="S8735" s="161">
        <f t="shared" si="1365"/>
        <v>6000000</v>
      </c>
      <c r="T8735" s="162">
        <f t="shared" si="1366"/>
        <v>187.65487222563638</v>
      </c>
      <c r="U8735" s="162">
        <f t="shared" si="1367"/>
        <v>130.2967596654947</v>
      </c>
      <c r="V8735" s="163">
        <f t="shared" si="1368"/>
        <v>0.9</v>
      </c>
      <c r="W8735" s="164">
        <f t="shared" si="1369"/>
        <v>86855486.729598671</v>
      </c>
      <c r="X8735" s="164">
        <f t="shared" si="1370"/>
        <v>159733807.82476503</v>
      </c>
    </row>
    <row r="8736" spans="10:24" x14ac:dyDescent="0.25">
      <c r="J8736">
        <v>8733</v>
      </c>
      <c r="K8736" s="43">
        <v>0.10820505887223031</v>
      </c>
      <c r="L8736">
        <v>0.44215451102437642</v>
      </c>
      <c r="M8736">
        <v>0.35282385091215329</v>
      </c>
      <c r="N8736" s="44">
        <v>0.99341549059670831</v>
      </c>
      <c r="O8736" s="161">
        <f t="shared" si="1361"/>
        <v>2000000</v>
      </c>
      <c r="P8736" s="162">
        <f t="shared" si="1362"/>
        <v>177.8173652212468</v>
      </c>
      <c r="Q8736" s="162">
        <f t="shared" si="1363"/>
        <v>127.44584478234404</v>
      </c>
      <c r="R8736" s="163">
        <f t="shared" si="1364"/>
        <v>1</v>
      </c>
      <c r="S8736" s="161">
        <f t="shared" si="1365"/>
        <v>2000000</v>
      </c>
      <c r="T8736" s="162">
        <f t="shared" si="1366"/>
        <v>189.27245507374894</v>
      </c>
      <c r="U8736" s="162">
        <f t="shared" si="1367"/>
        <v>121.22292239117202</v>
      </c>
      <c r="V8736" s="163">
        <f t="shared" si="1368"/>
        <v>1</v>
      </c>
      <c r="W8736" s="164">
        <f t="shared" si="1369"/>
        <v>50743040.877805531</v>
      </c>
      <c r="X8736" s="164">
        <f t="shared" si="1370"/>
        <v>-13900934.634846151</v>
      </c>
    </row>
    <row r="8737" spans="10:24" x14ac:dyDescent="0.25">
      <c r="J8737">
        <v>8734</v>
      </c>
      <c r="K8737" s="43">
        <v>0.77314684627526564</v>
      </c>
      <c r="L8737">
        <v>9.4746053271269615E-3</v>
      </c>
      <c r="M8737">
        <v>0.74245304435751669</v>
      </c>
      <c r="N8737" s="44">
        <v>0.14639233836750476</v>
      </c>
      <c r="O8737" s="161">
        <f t="shared" si="1361"/>
        <v>7000000</v>
      </c>
      <c r="P8737" s="162">
        <f t="shared" si="1362"/>
        <v>144.80207064059996</v>
      </c>
      <c r="Q8737" s="162">
        <f t="shared" si="1363"/>
        <v>148.01853070636344</v>
      </c>
      <c r="R8737" s="163">
        <f t="shared" si="1364"/>
        <v>1</v>
      </c>
      <c r="S8737" s="161">
        <f t="shared" si="1365"/>
        <v>7000000</v>
      </c>
      <c r="T8737" s="162">
        <f t="shared" si="1366"/>
        <v>178.2673568802</v>
      </c>
      <c r="U8737" s="162">
        <f t="shared" si="1367"/>
        <v>131.50926535318172</v>
      </c>
      <c r="V8737" s="163">
        <f t="shared" si="1368"/>
        <v>0.9</v>
      </c>
      <c r="W8737" s="164">
        <f t="shared" si="1369"/>
        <v>-72515220.4603443</v>
      </c>
      <c r="X8737" s="164">
        <f t="shared" si="1370"/>
        <v>144575976.62021518</v>
      </c>
    </row>
    <row r="8738" spans="10:24" x14ac:dyDescent="0.25">
      <c r="J8738">
        <v>8735</v>
      </c>
      <c r="K8738" s="43">
        <v>0.91628030768329038</v>
      </c>
      <c r="L8738">
        <v>0.86416038155887731</v>
      </c>
      <c r="M8738">
        <v>0.56084094936541928</v>
      </c>
      <c r="N8738" s="44">
        <v>0.76870512391843626</v>
      </c>
      <c r="O8738" s="161">
        <f t="shared" si="1361"/>
        <v>7000000</v>
      </c>
      <c r="P8738" s="162">
        <f t="shared" si="1362"/>
        <v>196.48805509920436</v>
      </c>
      <c r="Q8738" s="162">
        <f t="shared" si="1363"/>
        <v>138.0620333408194</v>
      </c>
      <c r="R8738" s="163">
        <f t="shared" si="1364"/>
        <v>1</v>
      </c>
      <c r="S8738" s="161">
        <f t="shared" si="1365"/>
        <v>9000000</v>
      </c>
      <c r="T8738" s="162">
        <f t="shared" si="1366"/>
        <v>195.49601836640144</v>
      </c>
      <c r="U8738" s="162">
        <f t="shared" si="1367"/>
        <v>126.5310166704097</v>
      </c>
      <c r="V8738" s="163">
        <f t="shared" si="1368"/>
        <v>1</v>
      </c>
      <c r="W8738" s="164">
        <f t="shared" si="1369"/>
        <v>358982152.30869472</v>
      </c>
      <c r="X8738" s="164">
        <f t="shared" si="1370"/>
        <v>470685015.26392567</v>
      </c>
    </row>
    <row r="8739" spans="10:24" x14ac:dyDescent="0.25">
      <c r="J8739">
        <v>8736</v>
      </c>
      <c r="K8739" s="43">
        <v>0.30605443003666744</v>
      </c>
      <c r="L8739">
        <v>7.9465412250916079E-2</v>
      </c>
      <c r="M8739">
        <v>0.17295562160280975</v>
      </c>
      <c r="N8739" s="44">
        <v>0.97541553782093959</v>
      </c>
      <c r="O8739" s="161">
        <f t="shared" si="1361"/>
        <v>5000000</v>
      </c>
      <c r="P8739" s="162">
        <f t="shared" si="1362"/>
        <v>158.86985137029851</v>
      </c>
      <c r="Q8739" s="162">
        <f t="shared" si="1363"/>
        <v>116.14900462464058</v>
      </c>
      <c r="R8739" s="163">
        <f t="shared" si="1364"/>
        <v>1</v>
      </c>
      <c r="S8739" s="161">
        <f t="shared" si="1365"/>
        <v>6000000</v>
      </c>
      <c r="T8739" s="162">
        <f t="shared" si="1366"/>
        <v>182.95661712343284</v>
      </c>
      <c r="U8739" s="162">
        <f t="shared" si="1367"/>
        <v>115.57450231232029</v>
      </c>
      <c r="V8739" s="163">
        <f t="shared" si="1368"/>
        <v>1</v>
      </c>
      <c r="W8739" s="164">
        <f t="shared" si="1369"/>
        <v>163604233.7282896</v>
      </c>
      <c r="X8739" s="164">
        <f t="shared" si="1370"/>
        <v>254292688.86667526</v>
      </c>
    </row>
    <row r="8740" spans="10:24" x14ac:dyDescent="0.25">
      <c r="J8740">
        <v>8737</v>
      </c>
      <c r="K8740" s="43">
        <v>0.9597122132000272</v>
      </c>
      <c r="L8740">
        <v>0.20808269405557256</v>
      </c>
      <c r="M8740">
        <v>0.31109330721956885</v>
      </c>
      <c r="N8740" s="44">
        <v>0.7985125125713799</v>
      </c>
      <c r="O8740" s="161">
        <f t="shared" si="1361"/>
        <v>9000000</v>
      </c>
      <c r="P8740" s="162">
        <f t="shared" si="1362"/>
        <v>167.80362196964546</v>
      </c>
      <c r="Q8740" s="162">
        <f t="shared" si="1363"/>
        <v>125.14492558560983</v>
      </c>
      <c r="R8740" s="163">
        <f t="shared" si="1364"/>
        <v>1</v>
      </c>
      <c r="S8740" s="161">
        <f t="shared" si="1365"/>
        <v>9000000</v>
      </c>
      <c r="T8740" s="162">
        <f t="shared" si="1366"/>
        <v>185.93454065654848</v>
      </c>
      <c r="U8740" s="162">
        <f t="shared" si="1367"/>
        <v>120.07246279280491</v>
      </c>
      <c r="V8740" s="163">
        <f t="shared" si="1368"/>
        <v>1</v>
      </c>
      <c r="W8740" s="164">
        <f t="shared" si="1369"/>
        <v>333928267.4563207</v>
      </c>
      <c r="X8740" s="164">
        <f t="shared" si="1370"/>
        <v>442758700.77369213</v>
      </c>
    </row>
    <row r="8741" spans="10:24" x14ac:dyDescent="0.25">
      <c r="J8741">
        <v>8738</v>
      </c>
      <c r="K8741" s="43">
        <v>0.99432317618562893</v>
      </c>
      <c r="L8741">
        <v>0.64739670368558089</v>
      </c>
      <c r="M8741">
        <v>0.30681581401884173</v>
      </c>
      <c r="N8741" s="44">
        <v>0.49108941160172215</v>
      </c>
      <c r="O8741" s="161">
        <f t="shared" si="1361"/>
        <v>9000000</v>
      </c>
      <c r="P8741" s="162">
        <f t="shared" si="1362"/>
        <v>185.674523279786</v>
      </c>
      <c r="Q8741" s="162">
        <f t="shared" si="1363"/>
        <v>124.90207271960475</v>
      </c>
      <c r="R8741" s="163">
        <f t="shared" si="1364"/>
        <v>1</v>
      </c>
      <c r="S8741" s="161">
        <f t="shared" si="1365"/>
        <v>9000000</v>
      </c>
      <c r="T8741" s="162">
        <f t="shared" si="1366"/>
        <v>191.89150775992866</v>
      </c>
      <c r="U8741" s="162">
        <f t="shared" si="1367"/>
        <v>119.95103635980237</v>
      </c>
      <c r="V8741" s="163">
        <f t="shared" si="1368"/>
        <v>1</v>
      </c>
      <c r="W8741" s="164">
        <f t="shared" si="1369"/>
        <v>496952055.04163134</v>
      </c>
      <c r="X8741" s="164">
        <f t="shared" si="1370"/>
        <v>497464242.60113657</v>
      </c>
    </row>
    <row r="8742" spans="10:24" x14ac:dyDescent="0.25">
      <c r="J8742">
        <v>8739</v>
      </c>
      <c r="K8742" s="43">
        <v>0.66052910180951507</v>
      </c>
      <c r="L8742">
        <v>0.89076948143894175</v>
      </c>
      <c r="M8742">
        <v>4.7456680265704154E-2</v>
      </c>
      <c r="N8742" s="44">
        <v>0.96486714260396833</v>
      </c>
      <c r="O8742" s="161">
        <f t="shared" si="1361"/>
        <v>6000000</v>
      </c>
      <c r="P8742" s="162">
        <f t="shared" si="1362"/>
        <v>198.45945972125338</v>
      </c>
      <c r="Q8742" s="162">
        <f t="shared" si="1363"/>
        <v>101.59939315663237</v>
      </c>
      <c r="R8742" s="163">
        <f t="shared" si="1364"/>
        <v>1</v>
      </c>
      <c r="S8742" s="161">
        <f t="shared" si="1365"/>
        <v>7000000</v>
      </c>
      <c r="T8742" s="162">
        <f t="shared" si="1366"/>
        <v>196.15315324041779</v>
      </c>
      <c r="U8742" s="162">
        <f t="shared" si="1367"/>
        <v>108.29969657831619</v>
      </c>
      <c r="V8742" s="163">
        <f t="shared" si="1368"/>
        <v>1</v>
      </c>
      <c r="W8742" s="164">
        <f t="shared" si="1369"/>
        <v>531160399.38772607</v>
      </c>
      <c r="X8742" s="164">
        <f t="shared" si="1370"/>
        <v>464974196.63471127</v>
      </c>
    </row>
    <row r="8743" spans="10:24" x14ac:dyDescent="0.25">
      <c r="J8743">
        <v>8740</v>
      </c>
      <c r="K8743" s="43">
        <v>0.52906730628507992</v>
      </c>
      <c r="L8743">
        <v>0.95336289508869487</v>
      </c>
      <c r="M8743">
        <v>0.12607138439357568</v>
      </c>
      <c r="N8743" s="44">
        <v>0.99735756731268499</v>
      </c>
      <c r="O8743" s="161">
        <f t="shared" si="1361"/>
        <v>5000000</v>
      </c>
      <c r="P8743" s="162">
        <f t="shared" si="1362"/>
        <v>205.17560232676345</v>
      </c>
      <c r="Q8743" s="162">
        <f t="shared" si="1363"/>
        <v>112.09679440476523</v>
      </c>
      <c r="R8743" s="163">
        <f t="shared" si="1364"/>
        <v>1</v>
      </c>
      <c r="S8743" s="161">
        <f t="shared" si="1365"/>
        <v>6000000</v>
      </c>
      <c r="T8743" s="162">
        <f t="shared" si="1366"/>
        <v>198.39186744225449</v>
      </c>
      <c r="U8743" s="162">
        <f t="shared" si="1367"/>
        <v>113.54839720238262</v>
      </c>
      <c r="V8743" s="163">
        <f t="shared" si="1368"/>
        <v>1</v>
      </c>
      <c r="W8743" s="164">
        <f t="shared" si="1369"/>
        <v>415394039.60999107</v>
      </c>
      <c r="X8743" s="164">
        <f t="shared" si="1370"/>
        <v>359060821.43923128</v>
      </c>
    </row>
    <row r="8744" spans="10:24" x14ac:dyDescent="0.25">
      <c r="J8744">
        <v>8741</v>
      </c>
      <c r="K8744" s="43">
        <v>0.35463988029650229</v>
      </c>
      <c r="L8744">
        <v>0.37792123559807211</v>
      </c>
      <c r="M8744">
        <v>0.87016366501910669</v>
      </c>
      <c r="N8744" s="44">
        <v>0.32198063028006452</v>
      </c>
      <c r="O8744" s="161">
        <f t="shared" si="1361"/>
        <v>5000000</v>
      </c>
      <c r="P8744" s="162">
        <f t="shared" si="1362"/>
        <v>175.33582573582368</v>
      </c>
      <c r="Q8744" s="162">
        <f t="shared" si="1363"/>
        <v>157.54330262571</v>
      </c>
      <c r="R8744" s="163">
        <f t="shared" si="1364"/>
        <v>1</v>
      </c>
      <c r="S8744" s="161">
        <f t="shared" si="1365"/>
        <v>6000000</v>
      </c>
      <c r="T8744" s="162">
        <f t="shared" si="1366"/>
        <v>188.44527524527456</v>
      </c>
      <c r="U8744" s="162">
        <f t="shared" si="1367"/>
        <v>136.271651312855</v>
      </c>
      <c r="V8744" s="163">
        <f t="shared" si="1368"/>
        <v>1</v>
      </c>
      <c r="W8744" s="164">
        <f t="shared" si="1369"/>
        <v>38962615.550568387</v>
      </c>
      <c r="X8744" s="164">
        <f t="shared" si="1370"/>
        <v>163041743.59451735</v>
      </c>
    </row>
    <row r="8745" spans="10:24" x14ac:dyDescent="0.25">
      <c r="J8745">
        <v>8742</v>
      </c>
      <c r="K8745" s="43">
        <v>0.24305051519854604</v>
      </c>
      <c r="L8745">
        <v>0.67634421532626676</v>
      </c>
      <c r="M8745">
        <v>0.49432023442573592</v>
      </c>
      <c r="N8745" s="44">
        <v>0.683030168808067</v>
      </c>
      <c r="O8745" s="161">
        <f t="shared" si="1361"/>
        <v>2000000</v>
      </c>
      <c r="P8745" s="162">
        <f t="shared" si="1362"/>
        <v>186.86250277502108</v>
      </c>
      <c r="Q8745" s="162">
        <f t="shared" si="1363"/>
        <v>134.71524916046471</v>
      </c>
      <c r="R8745" s="163">
        <f t="shared" si="1364"/>
        <v>1</v>
      </c>
      <c r="S8745" s="161">
        <f t="shared" si="1365"/>
        <v>5000000</v>
      </c>
      <c r="T8745" s="162">
        <f t="shared" si="1366"/>
        <v>192.28750092500704</v>
      </c>
      <c r="U8745" s="162">
        <f t="shared" si="1367"/>
        <v>124.85762458023235</v>
      </c>
      <c r="V8745" s="163">
        <f t="shared" si="1368"/>
        <v>1</v>
      </c>
      <c r="W8745" s="164">
        <f t="shared" si="1369"/>
        <v>54294507.229112759</v>
      </c>
      <c r="X8745" s="164">
        <f t="shared" si="1370"/>
        <v>187149381.72387344</v>
      </c>
    </row>
    <row r="8746" spans="10:24" x14ac:dyDescent="0.25">
      <c r="J8746">
        <v>8743</v>
      </c>
      <c r="K8746" s="43">
        <v>0.1013635460326715</v>
      </c>
      <c r="L8746">
        <v>0.71486963875138643</v>
      </c>
      <c r="M8746">
        <v>0.64628746848318319</v>
      </c>
      <c r="N8746" s="44">
        <v>6.312240377952183E-2</v>
      </c>
      <c r="O8746" s="161">
        <f t="shared" si="1361"/>
        <v>2000000</v>
      </c>
      <c r="P8746" s="162">
        <f t="shared" si="1362"/>
        <v>188.51501341020517</v>
      </c>
      <c r="Q8746" s="162">
        <f t="shared" si="1363"/>
        <v>142.50633089611298</v>
      </c>
      <c r="R8746" s="163">
        <f t="shared" si="1364"/>
        <v>1</v>
      </c>
      <c r="S8746" s="161">
        <f t="shared" si="1365"/>
        <v>2000000</v>
      </c>
      <c r="T8746" s="162">
        <f t="shared" si="1366"/>
        <v>192.83833780340171</v>
      </c>
      <c r="U8746" s="162">
        <f t="shared" si="1367"/>
        <v>128.75316544805651</v>
      </c>
      <c r="V8746" s="163">
        <f t="shared" si="1368"/>
        <v>0.9</v>
      </c>
      <c r="W8746" s="164">
        <f t="shared" si="1369"/>
        <v>42017365.028184369</v>
      </c>
      <c r="X8746" s="164">
        <f t="shared" si="1370"/>
        <v>-34646689.760378629</v>
      </c>
    </row>
    <row r="8747" spans="10:24" x14ac:dyDescent="0.25">
      <c r="J8747">
        <v>8744</v>
      </c>
      <c r="K8747" s="43">
        <v>0.21549043203395846</v>
      </c>
      <c r="L8747">
        <v>0.42616170160322719</v>
      </c>
      <c r="M8747">
        <v>0.32702874864630083</v>
      </c>
      <c r="N8747" s="44">
        <v>0.42564069846851682</v>
      </c>
      <c r="O8747" s="161">
        <f t="shared" si="1361"/>
        <v>2000000</v>
      </c>
      <c r="P8747" s="162">
        <f t="shared" si="1362"/>
        <v>177.20767866016962</v>
      </c>
      <c r="Q8747" s="162">
        <f t="shared" si="1363"/>
        <v>126.03734787504881</v>
      </c>
      <c r="R8747" s="163">
        <f t="shared" si="1364"/>
        <v>1</v>
      </c>
      <c r="S8747" s="161">
        <f t="shared" si="1365"/>
        <v>5000000</v>
      </c>
      <c r="T8747" s="162">
        <f t="shared" si="1366"/>
        <v>189.06922622005655</v>
      </c>
      <c r="U8747" s="162">
        <f t="shared" si="1367"/>
        <v>120.5186739375244</v>
      </c>
      <c r="V8747" s="163">
        <f t="shared" si="1368"/>
        <v>1</v>
      </c>
      <c r="W8747" s="164">
        <f t="shared" si="1369"/>
        <v>52340661.570241615</v>
      </c>
      <c r="X8747" s="164">
        <f t="shared" si="1370"/>
        <v>192752761.41266078</v>
      </c>
    </row>
    <row r="8748" spans="10:24" x14ac:dyDescent="0.25">
      <c r="J8748">
        <v>8745</v>
      </c>
      <c r="K8748" s="43">
        <v>0.26085298126123235</v>
      </c>
      <c r="L8748">
        <v>0.86032237359661423</v>
      </c>
      <c r="M8748">
        <v>8.9590810411848021E-2</v>
      </c>
      <c r="N8748" s="44">
        <v>0.33015294137954077</v>
      </c>
      <c r="O8748" s="161">
        <f t="shared" si="1361"/>
        <v>2000000</v>
      </c>
      <c r="P8748" s="162">
        <f t="shared" si="1362"/>
        <v>196.2265326958713</v>
      </c>
      <c r="Q8748" s="162">
        <f t="shared" si="1363"/>
        <v>108.13441823671553</v>
      </c>
      <c r="R8748" s="163">
        <f t="shared" si="1364"/>
        <v>1</v>
      </c>
      <c r="S8748" s="161">
        <f t="shared" si="1365"/>
        <v>5000000</v>
      </c>
      <c r="T8748" s="162">
        <f t="shared" si="1366"/>
        <v>195.40884423195709</v>
      </c>
      <c r="U8748" s="162">
        <f t="shared" si="1367"/>
        <v>111.56720911835777</v>
      </c>
      <c r="V8748" s="163">
        <f t="shared" si="1368"/>
        <v>1</v>
      </c>
      <c r="W8748" s="164">
        <f t="shared" si="1369"/>
        <v>126184228.91831154</v>
      </c>
      <c r="X8748" s="164">
        <f t="shared" si="1370"/>
        <v>269208175.56799662</v>
      </c>
    </row>
    <row r="8749" spans="10:24" x14ac:dyDescent="0.25">
      <c r="J8749">
        <v>8746</v>
      </c>
      <c r="K8749" s="43">
        <v>0.93457784774812003</v>
      </c>
      <c r="L8749">
        <v>0.2689757565023525</v>
      </c>
      <c r="M8749">
        <v>0.55242541239123122</v>
      </c>
      <c r="N8749" s="44">
        <v>0.86935847218790763</v>
      </c>
      <c r="O8749" s="161">
        <f t="shared" si="1361"/>
        <v>7000000</v>
      </c>
      <c r="P8749" s="162">
        <f t="shared" si="1362"/>
        <v>170.76129527084581</v>
      </c>
      <c r="Q8749" s="162">
        <f t="shared" si="1363"/>
        <v>137.63583087754762</v>
      </c>
      <c r="R8749" s="163">
        <f t="shared" si="1364"/>
        <v>1</v>
      </c>
      <c r="S8749" s="161">
        <f t="shared" si="1365"/>
        <v>9000000</v>
      </c>
      <c r="T8749" s="162">
        <f t="shared" si="1366"/>
        <v>186.9204317569486</v>
      </c>
      <c r="U8749" s="162">
        <f t="shared" si="1367"/>
        <v>126.31791543877381</v>
      </c>
      <c r="V8749" s="163">
        <f t="shared" si="1368"/>
        <v>1</v>
      </c>
      <c r="W8749" s="164">
        <f t="shared" si="1369"/>
        <v>181878250.75308731</v>
      </c>
      <c r="X8749" s="164">
        <f t="shared" si="1370"/>
        <v>395422646.86357319</v>
      </c>
    </row>
    <row r="8750" spans="10:24" x14ac:dyDescent="0.25">
      <c r="J8750">
        <v>8747</v>
      </c>
      <c r="K8750" s="43">
        <v>0.86564644974150295</v>
      </c>
      <c r="L8750">
        <v>0.85974981040653808</v>
      </c>
      <c r="M8750">
        <v>0.55628557311199323</v>
      </c>
      <c r="N8750" s="44">
        <v>2.1798808331884079E-2</v>
      </c>
      <c r="O8750" s="161">
        <f t="shared" si="1361"/>
        <v>7000000</v>
      </c>
      <c r="P8750" s="162">
        <f t="shared" si="1362"/>
        <v>196.18793943674109</v>
      </c>
      <c r="Q8750" s="162">
        <f t="shared" si="1363"/>
        <v>137.83116734562915</v>
      </c>
      <c r="R8750" s="163">
        <f t="shared" si="1364"/>
        <v>1</v>
      </c>
      <c r="S8750" s="161">
        <f t="shared" si="1365"/>
        <v>7000000</v>
      </c>
      <c r="T8750" s="162">
        <f t="shared" si="1366"/>
        <v>195.39597981224702</v>
      </c>
      <c r="U8750" s="162">
        <f t="shared" si="1367"/>
        <v>126.41558367281458</v>
      </c>
      <c r="V8750" s="163">
        <f t="shared" si="1368"/>
        <v>0.9</v>
      </c>
      <c r="W8750" s="164">
        <f t="shared" si="1369"/>
        <v>358497404.63778353</v>
      </c>
      <c r="X8750" s="164">
        <f t="shared" si="1370"/>
        <v>284576495.67842442</v>
      </c>
    </row>
    <row r="8751" spans="10:24" x14ac:dyDescent="0.25">
      <c r="J8751">
        <v>8748</v>
      </c>
      <c r="K8751" s="43">
        <v>0.69863546459807147</v>
      </c>
      <c r="L8751">
        <v>0.26920517688492018</v>
      </c>
      <c r="M8751">
        <v>0.18508529198188384</v>
      </c>
      <c r="N8751" s="44">
        <v>0.27999342305258834</v>
      </c>
      <c r="O8751" s="161">
        <f t="shared" si="1361"/>
        <v>6000000</v>
      </c>
      <c r="P8751" s="162">
        <f t="shared" si="1362"/>
        <v>170.77172072522796</v>
      </c>
      <c r="Q8751" s="162">
        <f t="shared" si="1363"/>
        <v>117.07692240536198</v>
      </c>
      <c r="R8751" s="163">
        <f t="shared" si="1364"/>
        <v>1</v>
      </c>
      <c r="S8751" s="161">
        <f t="shared" si="1365"/>
        <v>7000000</v>
      </c>
      <c r="T8751" s="162">
        <f t="shared" si="1366"/>
        <v>186.92390690840932</v>
      </c>
      <c r="U8751" s="162">
        <f t="shared" si="1367"/>
        <v>116.03846120268099</v>
      </c>
      <c r="V8751" s="163">
        <f t="shared" si="1368"/>
        <v>1</v>
      </c>
      <c r="W8751" s="164">
        <f t="shared" si="1369"/>
        <v>272168789.91919589</v>
      </c>
      <c r="X8751" s="164">
        <f t="shared" si="1370"/>
        <v>346198119.94009829</v>
      </c>
    </row>
    <row r="8752" spans="10:24" x14ac:dyDescent="0.25">
      <c r="J8752">
        <v>8749</v>
      </c>
      <c r="K8752" s="43">
        <v>0.55511647031279354</v>
      </c>
      <c r="L8752">
        <v>0.23407196573604772</v>
      </c>
      <c r="M8752">
        <v>0.1940880822931802</v>
      </c>
      <c r="N8752" s="44">
        <v>0.12952447432446712</v>
      </c>
      <c r="O8752" s="161">
        <f t="shared" si="1361"/>
        <v>6000000</v>
      </c>
      <c r="P8752" s="162">
        <f t="shared" si="1362"/>
        <v>169.11746542893286</v>
      </c>
      <c r="Q8752" s="162">
        <f t="shared" si="1363"/>
        <v>117.74140762100068</v>
      </c>
      <c r="R8752" s="163">
        <f t="shared" si="1364"/>
        <v>1</v>
      </c>
      <c r="S8752" s="161">
        <f t="shared" si="1365"/>
        <v>6000000</v>
      </c>
      <c r="T8752" s="162">
        <f t="shared" si="1366"/>
        <v>186.37248847631096</v>
      </c>
      <c r="U8752" s="162">
        <f t="shared" si="1367"/>
        <v>116.37070381050033</v>
      </c>
      <c r="V8752" s="163">
        <f t="shared" si="1368"/>
        <v>0.9</v>
      </c>
      <c r="W8752" s="164">
        <f t="shared" si="1369"/>
        <v>258256346.84759313</v>
      </c>
      <c r="X8752" s="164">
        <f t="shared" si="1370"/>
        <v>228009637.19537741</v>
      </c>
    </row>
    <row r="8753" spans="10:24" x14ac:dyDescent="0.25">
      <c r="J8753">
        <v>8750</v>
      </c>
      <c r="K8753" s="43">
        <v>0.28512449108168458</v>
      </c>
      <c r="L8753">
        <v>0.8056895542721374</v>
      </c>
      <c r="M8753">
        <v>0.97719324295748733</v>
      </c>
      <c r="N8753" s="44">
        <v>0.59898993600204298</v>
      </c>
      <c r="O8753" s="161">
        <f t="shared" si="1361"/>
        <v>2000000</v>
      </c>
      <c r="P8753" s="162">
        <f t="shared" si="1362"/>
        <v>192.9318162265217</v>
      </c>
      <c r="Q8753" s="162">
        <f t="shared" si="1363"/>
        <v>174.97904619846278</v>
      </c>
      <c r="R8753" s="163">
        <f t="shared" si="1364"/>
        <v>1</v>
      </c>
      <c r="S8753" s="161">
        <f t="shared" si="1365"/>
        <v>5000000</v>
      </c>
      <c r="T8753" s="162">
        <f t="shared" si="1366"/>
        <v>194.31060540884056</v>
      </c>
      <c r="U8753" s="162">
        <f t="shared" si="1367"/>
        <v>144.98952309923141</v>
      </c>
      <c r="V8753" s="163">
        <f t="shared" si="1368"/>
        <v>1</v>
      </c>
      <c r="W8753" s="164">
        <f t="shared" si="1369"/>
        <v>-14094459.94388216</v>
      </c>
      <c r="X8753" s="164">
        <f t="shared" si="1370"/>
        <v>96605411.548045754</v>
      </c>
    </row>
    <row r="8754" spans="10:24" x14ac:dyDescent="0.25">
      <c r="J8754">
        <v>8751</v>
      </c>
      <c r="K8754" s="43">
        <v>0.94860683114741895</v>
      </c>
      <c r="L8754">
        <v>0.1257974275203454</v>
      </c>
      <c r="M8754">
        <v>0.14216913216758298</v>
      </c>
      <c r="N8754" s="44">
        <v>0.91924348446903292</v>
      </c>
      <c r="O8754" s="161">
        <f t="shared" si="1361"/>
        <v>7000000</v>
      </c>
      <c r="P8754" s="162">
        <f t="shared" si="1362"/>
        <v>162.80273678102031</v>
      </c>
      <c r="Q8754" s="162">
        <f t="shared" si="1363"/>
        <v>113.5875082912037</v>
      </c>
      <c r="R8754" s="163">
        <f t="shared" si="1364"/>
        <v>1</v>
      </c>
      <c r="S8754" s="161">
        <f t="shared" si="1365"/>
        <v>9000000</v>
      </c>
      <c r="T8754" s="162">
        <f t="shared" si="1366"/>
        <v>184.26757892700678</v>
      </c>
      <c r="U8754" s="162">
        <f t="shared" si="1367"/>
        <v>114.29375414560185</v>
      </c>
      <c r="V8754" s="163">
        <f t="shared" si="1368"/>
        <v>1</v>
      </c>
      <c r="W8754" s="164">
        <f t="shared" si="1369"/>
        <v>294506599.42871624</v>
      </c>
      <c r="X8754" s="164">
        <f t="shared" si="1370"/>
        <v>479764423.03264439</v>
      </c>
    </row>
    <row r="8755" spans="10:24" x14ac:dyDescent="0.25">
      <c r="J8755">
        <v>8752</v>
      </c>
      <c r="K8755" s="43">
        <v>0.69494304889842473</v>
      </c>
      <c r="L8755">
        <v>0.44291450474834748</v>
      </c>
      <c r="M8755">
        <v>0.79535344868181657</v>
      </c>
      <c r="N8755" s="44">
        <v>0.32242894472657269</v>
      </c>
      <c r="O8755" s="161">
        <f t="shared" si="1361"/>
        <v>6000000</v>
      </c>
      <c r="P8755" s="162">
        <f t="shared" si="1362"/>
        <v>177.84624063861381</v>
      </c>
      <c r="Q8755" s="162">
        <f t="shared" si="1363"/>
        <v>151.50276512092464</v>
      </c>
      <c r="R8755" s="163">
        <f t="shared" si="1364"/>
        <v>1</v>
      </c>
      <c r="S8755" s="161">
        <f t="shared" si="1365"/>
        <v>7000000</v>
      </c>
      <c r="T8755" s="162">
        <f t="shared" si="1366"/>
        <v>189.28208021287128</v>
      </c>
      <c r="U8755" s="162">
        <f t="shared" si="1367"/>
        <v>133.25138256046233</v>
      </c>
      <c r="V8755" s="163">
        <f t="shared" si="1368"/>
        <v>1</v>
      </c>
      <c r="W8755" s="164">
        <f t="shared" si="1369"/>
        <v>108060853.10613504</v>
      </c>
      <c r="X8755" s="164">
        <f t="shared" si="1370"/>
        <v>242214883.56686264</v>
      </c>
    </row>
    <row r="8756" spans="10:24" x14ac:dyDescent="0.25">
      <c r="J8756">
        <v>8753</v>
      </c>
      <c r="K8756" s="43">
        <v>0.65803497376831122</v>
      </c>
      <c r="L8756">
        <v>3.1776953666649121E-2</v>
      </c>
      <c r="M8756">
        <v>0.45726321588662466</v>
      </c>
      <c r="N8756" s="44">
        <v>0.87949243747648609</v>
      </c>
      <c r="O8756" s="161">
        <f t="shared" si="1361"/>
        <v>6000000</v>
      </c>
      <c r="P8756" s="162">
        <f t="shared" si="1362"/>
        <v>152.17055350724848</v>
      </c>
      <c r="Q8756" s="162">
        <f t="shared" si="1363"/>
        <v>132.85338099916703</v>
      </c>
      <c r="R8756" s="163">
        <f t="shared" si="1364"/>
        <v>1</v>
      </c>
      <c r="S8756" s="161">
        <f t="shared" si="1365"/>
        <v>7000000</v>
      </c>
      <c r="T8756" s="162">
        <f t="shared" si="1366"/>
        <v>180.7235178357495</v>
      </c>
      <c r="U8756" s="162">
        <f t="shared" si="1367"/>
        <v>123.92669049958351</v>
      </c>
      <c r="V8756" s="163">
        <f t="shared" si="1368"/>
        <v>1</v>
      </c>
      <c r="W8756" s="164">
        <f t="shared" si="1369"/>
        <v>65903035.048488736</v>
      </c>
      <c r="X8756" s="164">
        <f t="shared" si="1370"/>
        <v>247577791.35316193</v>
      </c>
    </row>
    <row r="8757" spans="10:24" x14ac:dyDescent="0.25">
      <c r="J8757">
        <v>8754</v>
      </c>
      <c r="K8757" s="43">
        <v>4.6575947671673168E-2</v>
      </c>
      <c r="L8757">
        <v>0.48149970710868439</v>
      </c>
      <c r="M8757">
        <v>0.69886384174200111</v>
      </c>
      <c r="N8757" s="44">
        <v>0.9274672696173144</v>
      </c>
      <c r="O8757" s="161">
        <f t="shared" si="1361"/>
        <v>1000000</v>
      </c>
      <c r="P8757" s="162">
        <f t="shared" si="1362"/>
        <v>179.30415014001849</v>
      </c>
      <c r="Q8757" s="162">
        <f t="shared" si="1363"/>
        <v>145.42271189092332</v>
      </c>
      <c r="R8757" s="163">
        <f t="shared" si="1364"/>
        <v>1</v>
      </c>
      <c r="S8757" s="161">
        <f t="shared" si="1365"/>
        <v>1000000</v>
      </c>
      <c r="T8757" s="162">
        <f t="shared" si="1366"/>
        <v>189.76805004667284</v>
      </c>
      <c r="U8757" s="162">
        <f t="shared" si="1367"/>
        <v>130.21135594546166</v>
      </c>
      <c r="V8757" s="163">
        <f t="shared" si="1368"/>
        <v>1</v>
      </c>
      <c r="W8757" s="164">
        <f t="shared" si="1369"/>
        <v>-16118561.750904828</v>
      </c>
      <c r="X8757" s="164">
        <f t="shared" si="1370"/>
        <v>-90443305.898788825</v>
      </c>
    </row>
    <row r="8758" spans="10:24" x14ac:dyDescent="0.25">
      <c r="J8758">
        <v>8755</v>
      </c>
      <c r="K8758" s="43">
        <v>0.13481172616575265</v>
      </c>
      <c r="L8758">
        <v>0.94139138931724864</v>
      </c>
      <c r="M8758">
        <v>0.39129887938206043</v>
      </c>
      <c r="N8758" s="44">
        <v>0.19054621885904666</v>
      </c>
      <c r="O8758" s="161">
        <f t="shared" si="1361"/>
        <v>2000000</v>
      </c>
      <c r="P8758" s="162">
        <f t="shared" si="1362"/>
        <v>203.49842259536402</v>
      </c>
      <c r="Q8758" s="162">
        <f t="shared" si="1363"/>
        <v>129.48129395324</v>
      </c>
      <c r="R8758" s="163">
        <f t="shared" si="1364"/>
        <v>1</v>
      </c>
      <c r="S8758" s="161">
        <f t="shared" si="1365"/>
        <v>2000000</v>
      </c>
      <c r="T8758" s="162">
        <f t="shared" si="1366"/>
        <v>197.83280753178801</v>
      </c>
      <c r="U8758" s="162">
        <f t="shared" si="1367"/>
        <v>122.24064697662</v>
      </c>
      <c r="V8758" s="163">
        <f t="shared" si="1368"/>
        <v>0.9</v>
      </c>
      <c r="W8758" s="164">
        <f t="shared" si="1369"/>
        <v>98034257.284248054</v>
      </c>
      <c r="X8758" s="164">
        <f t="shared" si="1370"/>
        <v>-13934111.000697583</v>
      </c>
    </row>
    <row r="8759" spans="10:24" x14ac:dyDescent="0.25">
      <c r="J8759">
        <v>8756</v>
      </c>
      <c r="K8759" s="43">
        <v>0.39356961246234856</v>
      </c>
      <c r="L8759">
        <v>8.1105690916502993E-2</v>
      </c>
      <c r="M8759">
        <v>9.0187506001672801E-2</v>
      </c>
      <c r="N8759" s="44">
        <v>0.54256074907167506</v>
      </c>
      <c r="O8759" s="161">
        <f t="shared" si="1361"/>
        <v>5000000</v>
      </c>
      <c r="P8759" s="162">
        <f t="shared" si="1362"/>
        <v>159.03490979651193</v>
      </c>
      <c r="Q8759" s="162">
        <f t="shared" si="1363"/>
        <v>108.20797467910148</v>
      </c>
      <c r="R8759" s="163">
        <f t="shared" si="1364"/>
        <v>1</v>
      </c>
      <c r="S8759" s="161">
        <f t="shared" si="1365"/>
        <v>6000000</v>
      </c>
      <c r="T8759" s="162">
        <f t="shared" si="1366"/>
        <v>183.0116365988373</v>
      </c>
      <c r="U8759" s="162">
        <f t="shared" si="1367"/>
        <v>111.60398733955074</v>
      </c>
      <c r="V8759" s="163">
        <f t="shared" si="1368"/>
        <v>1</v>
      </c>
      <c r="W8759" s="164">
        <f t="shared" si="1369"/>
        <v>204134675.58705223</v>
      </c>
      <c r="X8759" s="164">
        <f t="shared" si="1370"/>
        <v>278445895.55571938</v>
      </c>
    </row>
    <row r="8760" spans="10:24" x14ac:dyDescent="0.25">
      <c r="J8760">
        <v>8757</v>
      </c>
      <c r="K8760" s="43">
        <v>0.1309862197273427</v>
      </c>
      <c r="L8760">
        <v>0.98906273370188569</v>
      </c>
      <c r="M8760">
        <v>0.60530595738590931</v>
      </c>
      <c r="N8760" s="44">
        <v>0.32226595946830128</v>
      </c>
      <c r="O8760" s="161">
        <f t="shared" si="1361"/>
        <v>2000000</v>
      </c>
      <c r="P8760" s="162">
        <f t="shared" si="1362"/>
        <v>214.38809206947744</v>
      </c>
      <c r="Q8760" s="162">
        <f t="shared" si="1363"/>
        <v>140.34210604586806</v>
      </c>
      <c r="R8760" s="163">
        <f t="shared" si="1364"/>
        <v>1</v>
      </c>
      <c r="S8760" s="161">
        <f t="shared" si="1365"/>
        <v>2000000</v>
      </c>
      <c r="T8760" s="162">
        <f t="shared" si="1366"/>
        <v>201.46269735649247</v>
      </c>
      <c r="U8760" s="162">
        <f t="shared" si="1367"/>
        <v>127.67105302293403</v>
      </c>
      <c r="V8760" s="163">
        <f t="shared" si="1368"/>
        <v>1</v>
      </c>
      <c r="W8760" s="164">
        <f t="shared" si="1369"/>
        <v>98091972.04721874</v>
      </c>
      <c r="X8760" s="164">
        <f t="shared" si="1370"/>
        <v>-2416711.3328831196</v>
      </c>
    </row>
    <row r="8761" spans="10:24" x14ac:dyDescent="0.25">
      <c r="J8761">
        <v>8758</v>
      </c>
      <c r="K8761" s="43">
        <v>0.98060330791190364</v>
      </c>
      <c r="L8761">
        <v>0.9853639962465004</v>
      </c>
      <c r="M8761">
        <v>0.94052010885626292</v>
      </c>
      <c r="N8761" s="44">
        <v>0.64199826935774607</v>
      </c>
      <c r="O8761" s="161">
        <f t="shared" si="1361"/>
        <v>9000000</v>
      </c>
      <c r="P8761" s="162">
        <f t="shared" si="1362"/>
        <v>212.69705712976798</v>
      </c>
      <c r="Q8761" s="162">
        <f t="shared" si="1363"/>
        <v>166.18309293212548</v>
      </c>
      <c r="R8761" s="163">
        <f t="shared" si="1364"/>
        <v>1</v>
      </c>
      <c r="S8761" s="161">
        <f t="shared" si="1365"/>
        <v>9000000</v>
      </c>
      <c r="T8761" s="162">
        <f t="shared" si="1366"/>
        <v>200.89901904325598</v>
      </c>
      <c r="U8761" s="162">
        <f t="shared" si="1367"/>
        <v>140.59154646606274</v>
      </c>
      <c r="V8761" s="163">
        <f t="shared" si="1368"/>
        <v>1</v>
      </c>
      <c r="W8761" s="164">
        <f t="shared" si="1369"/>
        <v>368625677.77878255</v>
      </c>
      <c r="X8761" s="164">
        <f t="shared" si="1370"/>
        <v>392767253.1947391</v>
      </c>
    </row>
    <row r="8762" spans="10:24" x14ac:dyDescent="0.25">
      <c r="J8762">
        <v>8759</v>
      </c>
      <c r="K8762" s="43">
        <v>0.30812951504792241</v>
      </c>
      <c r="L8762">
        <v>0.43637084189839348</v>
      </c>
      <c r="M8762">
        <v>0.15274112041389742</v>
      </c>
      <c r="N8762" s="44">
        <v>0.31629815343050105</v>
      </c>
      <c r="O8762" s="161">
        <f t="shared" si="1361"/>
        <v>5000000</v>
      </c>
      <c r="P8762" s="162">
        <f t="shared" si="1362"/>
        <v>177.59734570465801</v>
      </c>
      <c r="Q8762" s="162">
        <f t="shared" si="1363"/>
        <v>114.50504562580215</v>
      </c>
      <c r="R8762" s="163">
        <f t="shared" si="1364"/>
        <v>1</v>
      </c>
      <c r="S8762" s="161">
        <f t="shared" si="1365"/>
        <v>6000000</v>
      </c>
      <c r="T8762" s="162">
        <f t="shared" si="1366"/>
        <v>189.19911523488599</v>
      </c>
      <c r="U8762" s="162">
        <f t="shared" si="1367"/>
        <v>114.75252281290108</v>
      </c>
      <c r="V8762" s="163">
        <f t="shared" si="1368"/>
        <v>1</v>
      </c>
      <c r="W8762" s="164">
        <f t="shared" si="1369"/>
        <v>265461500.3942793</v>
      </c>
      <c r="X8762" s="164">
        <f t="shared" si="1370"/>
        <v>296679554.53190953</v>
      </c>
    </row>
    <row r="8763" spans="10:24" x14ac:dyDescent="0.25">
      <c r="J8763">
        <v>8760</v>
      </c>
      <c r="K8763" s="43">
        <v>0.79314995398327492</v>
      </c>
      <c r="L8763">
        <v>0.90676385313507435</v>
      </c>
      <c r="M8763">
        <v>2.4218435626255252E-2</v>
      </c>
      <c r="N8763" s="44">
        <v>0.6773280334889209</v>
      </c>
      <c r="O8763" s="161">
        <f t="shared" si="1361"/>
        <v>7000000</v>
      </c>
      <c r="P8763" s="162">
        <f t="shared" si="1362"/>
        <v>199.8163078543667</v>
      </c>
      <c r="Q8763" s="162">
        <f t="shared" si="1363"/>
        <v>95.529691908753776</v>
      </c>
      <c r="R8763" s="163">
        <f t="shared" si="1364"/>
        <v>1</v>
      </c>
      <c r="S8763" s="161">
        <f t="shared" si="1365"/>
        <v>7000000</v>
      </c>
      <c r="T8763" s="162">
        <f t="shared" si="1366"/>
        <v>196.60543595145558</v>
      </c>
      <c r="U8763" s="162">
        <f t="shared" si="1367"/>
        <v>105.26484595437688</v>
      </c>
      <c r="V8763" s="163">
        <f t="shared" si="1368"/>
        <v>1</v>
      </c>
      <c r="W8763" s="164">
        <f t="shared" si="1369"/>
        <v>680006311.61929047</v>
      </c>
      <c r="X8763" s="164">
        <f t="shared" si="1370"/>
        <v>489384129.97955084</v>
      </c>
    </row>
    <row r="8764" spans="10:24" x14ac:dyDescent="0.25">
      <c r="J8764">
        <v>8761</v>
      </c>
      <c r="K8764" s="43">
        <v>0.16440091984511451</v>
      </c>
      <c r="L8764">
        <v>0.65764549175276743</v>
      </c>
      <c r="M8764">
        <v>0.4016596506687784</v>
      </c>
      <c r="N8764" s="44">
        <v>0.25310213246126145</v>
      </c>
      <c r="O8764" s="161">
        <f t="shared" si="1361"/>
        <v>2000000</v>
      </c>
      <c r="P8764" s="162">
        <f t="shared" si="1362"/>
        <v>186.09068561495695</v>
      </c>
      <c r="Q8764" s="162">
        <f t="shared" si="1363"/>
        <v>130.01892750388595</v>
      </c>
      <c r="R8764" s="163">
        <f t="shared" si="1364"/>
        <v>1</v>
      </c>
      <c r="S8764" s="161">
        <f t="shared" si="1365"/>
        <v>5000000</v>
      </c>
      <c r="T8764" s="162">
        <f t="shared" si="1366"/>
        <v>192.03022853831899</v>
      </c>
      <c r="U8764" s="162">
        <f t="shared" si="1367"/>
        <v>122.50946375194297</v>
      </c>
      <c r="V8764" s="163">
        <f t="shared" si="1368"/>
        <v>1</v>
      </c>
      <c r="W8764" s="164">
        <f t="shared" si="1369"/>
        <v>62143516.222142011</v>
      </c>
      <c r="X8764" s="164">
        <f t="shared" si="1370"/>
        <v>197603823.93188012</v>
      </c>
    </row>
    <row r="8765" spans="10:24" x14ac:dyDescent="0.25">
      <c r="J8765">
        <v>8762</v>
      </c>
      <c r="K8765" s="43">
        <v>0.45787096693957774</v>
      </c>
      <c r="L8765">
        <v>0.9584526199413359</v>
      </c>
      <c r="M8765">
        <v>0.40650653144120308</v>
      </c>
      <c r="N8765" s="44">
        <v>0.9122338038151695</v>
      </c>
      <c r="O8765" s="161">
        <f t="shared" si="1361"/>
        <v>5000000</v>
      </c>
      <c r="P8765" s="162">
        <f t="shared" si="1362"/>
        <v>205.9950766863218</v>
      </c>
      <c r="Q8765" s="162">
        <f t="shared" si="1363"/>
        <v>130.269184292636</v>
      </c>
      <c r="R8765" s="163">
        <f t="shared" si="1364"/>
        <v>1</v>
      </c>
      <c r="S8765" s="161">
        <f t="shared" si="1365"/>
        <v>6000000</v>
      </c>
      <c r="T8765" s="162">
        <f t="shared" si="1366"/>
        <v>198.66502556210727</v>
      </c>
      <c r="U8765" s="162">
        <f t="shared" si="1367"/>
        <v>122.634592146318</v>
      </c>
      <c r="V8765" s="163">
        <f t="shared" si="1368"/>
        <v>1</v>
      </c>
      <c r="W8765" s="164">
        <f t="shared" si="1369"/>
        <v>328629461.96842897</v>
      </c>
      <c r="X8765" s="164">
        <f t="shared" si="1370"/>
        <v>306182600.49473566</v>
      </c>
    </row>
    <row r="8766" spans="10:24" x14ac:dyDescent="0.25">
      <c r="J8766">
        <v>8763</v>
      </c>
      <c r="K8766" s="43">
        <v>4.0289414791759182E-2</v>
      </c>
      <c r="L8766">
        <v>0.27395767193263543</v>
      </c>
      <c r="M8766">
        <v>0.61409874807458431</v>
      </c>
      <c r="N8766" s="44">
        <v>0.6561782848072617</v>
      </c>
      <c r="O8766" s="161">
        <f t="shared" si="1361"/>
        <v>1000000</v>
      </c>
      <c r="P8766" s="162">
        <f t="shared" si="1362"/>
        <v>170.98669705958648</v>
      </c>
      <c r="Q8766" s="162">
        <f t="shared" si="1363"/>
        <v>140.80035903958222</v>
      </c>
      <c r="R8766" s="163">
        <f t="shared" si="1364"/>
        <v>1</v>
      </c>
      <c r="S8766" s="161">
        <f t="shared" si="1365"/>
        <v>1000000</v>
      </c>
      <c r="T8766" s="162">
        <f t="shared" si="1366"/>
        <v>186.99556568652883</v>
      </c>
      <c r="U8766" s="162">
        <f t="shared" si="1367"/>
        <v>127.90017951979111</v>
      </c>
      <c r="V8766" s="163">
        <f t="shared" si="1368"/>
        <v>1</v>
      </c>
      <c r="W8766" s="164">
        <f t="shared" si="1369"/>
        <v>-19813661.979995742</v>
      </c>
      <c r="X8766" s="164">
        <f t="shared" si="1370"/>
        <v>-90904613.833262265</v>
      </c>
    </row>
    <row r="8767" spans="10:24" x14ac:dyDescent="0.25">
      <c r="J8767">
        <v>8764</v>
      </c>
      <c r="K8767" s="43">
        <v>5.8450233782550431E-2</v>
      </c>
      <c r="L8767">
        <v>0.71500889504673226</v>
      </c>
      <c r="M8767">
        <v>0.29742091680350302</v>
      </c>
      <c r="N8767" s="44">
        <v>0.78493663373867273</v>
      </c>
      <c r="O8767" s="161">
        <f t="shared" si="1361"/>
        <v>2000000</v>
      </c>
      <c r="P8767" s="162">
        <f t="shared" si="1362"/>
        <v>188.52116548388469</v>
      </c>
      <c r="Q8767" s="162">
        <f t="shared" si="1363"/>
        <v>124.36334487531053</v>
      </c>
      <c r="R8767" s="163">
        <f t="shared" si="1364"/>
        <v>1</v>
      </c>
      <c r="S8767" s="161">
        <f t="shared" si="1365"/>
        <v>2000000</v>
      </c>
      <c r="T8767" s="162">
        <f t="shared" si="1366"/>
        <v>192.84038849462823</v>
      </c>
      <c r="U8767" s="162">
        <f t="shared" si="1367"/>
        <v>119.68167243765527</v>
      </c>
      <c r="V8767" s="163">
        <f t="shared" si="1368"/>
        <v>1</v>
      </c>
      <c r="W8767" s="164">
        <f t="shared" si="1369"/>
        <v>78315641.217148304</v>
      </c>
      <c r="X8767" s="164">
        <f t="shared" si="1370"/>
        <v>-3682567.8860540688</v>
      </c>
    </row>
    <row r="8768" spans="10:24" x14ac:dyDescent="0.25">
      <c r="J8768">
        <v>8765</v>
      </c>
      <c r="K8768" s="43">
        <v>0.87846136144775011</v>
      </c>
      <c r="L8768">
        <v>0.15462524664036958</v>
      </c>
      <c r="M8768">
        <v>0.80192443576700712</v>
      </c>
      <c r="N8768" s="44">
        <v>0.3397684550331348</v>
      </c>
      <c r="O8768" s="161">
        <f t="shared" si="1361"/>
        <v>7000000</v>
      </c>
      <c r="P8768" s="162">
        <f t="shared" si="1362"/>
        <v>164.74806024886377</v>
      </c>
      <c r="Q8768" s="162">
        <f t="shared" si="1363"/>
        <v>151.97030337265872</v>
      </c>
      <c r="R8768" s="163">
        <f t="shared" si="1364"/>
        <v>1</v>
      </c>
      <c r="S8768" s="161">
        <f t="shared" si="1365"/>
        <v>7000000</v>
      </c>
      <c r="T8768" s="162">
        <f t="shared" si="1366"/>
        <v>184.91602008295459</v>
      </c>
      <c r="U8768" s="162">
        <f t="shared" si="1367"/>
        <v>133.48515168632935</v>
      </c>
      <c r="V8768" s="163">
        <f t="shared" si="1368"/>
        <v>1</v>
      </c>
      <c r="W8768" s="164">
        <f t="shared" si="1369"/>
        <v>39444298.133435324</v>
      </c>
      <c r="X8768" s="164">
        <f t="shared" si="1370"/>
        <v>210016078.77637672</v>
      </c>
    </row>
    <row r="8769" spans="10:24" x14ac:dyDescent="0.25">
      <c r="J8769">
        <v>8766</v>
      </c>
      <c r="K8769" s="43">
        <v>0.74921487015401833</v>
      </c>
      <c r="L8769">
        <v>0.28974754730173513</v>
      </c>
      <c r="M8769">
        <v>0.49016106556090533</v>
      </c>
      <c r="N8769" s="44">
        <v>0.28808014824050621</v>
      </c>
      <c r="O8769" s="161">
        <f t="shared" si="1361"/>
        <v>6000000</v>
      </c>
      <c r="P8769" s="162">
        <f t="shared" si="1362"/>
        <v>171.68816429637829</v>
      </c>
      <c r="Q8769" s="162">
        <f t="shared" si="1363"/>
        <v>134.5066989615884</v>
      </c>
      <c r="R8769" s="163">
        <f t="shared" si="1364"/>
        <v>1</v>
      </c>
      <c r="S8769" s="161">
        <f t="shared" si="1365"/>
        <v>7000000</v>
      </c>
      <c r="T8769" s="162">
        <f t="shared" si="1366"/>
        <v>187.22938809879275</v>
      </c>
      <c r="U8769" s="162">
        <f t="shared" si="1367"/>
        <v>124.7533494807942</v>
      </c>
      <c r="V8769" s="163">
        <f t="shared" si="1368"/>
        <v>1</v>
      </c>
      <c r="W8769" s="164">
        <f t="shared" si="1369"/>
        <v>173088792.00873935</v>
      </c>
      <c r="X8769" s="164">
        <f t="shared" si="1370"/>
        <v>287332270.3259899</v>
      </c>
    </row>
    <row r="8770" spans="10:24" x14ac:dyDescent="0.25">
      <c r="J8770">
        <v>8767</v>
      </c>
      <c r="K8770" s="43">
        <v>0.67384328871636712</v>
      </c>
      <c r="L8770">
        <v>0.44399145816570562</v>
      </c>
      <c r="M8770">
        <v>0.26433128314615162</v>
      </c>
      <c r="N8770" s="44">
        <v>0.14523259860769877</v>
      </c>
      <c r="O8770" s="161">
        <f t="shared" si="1361"/>
        <v>6000000</v>
      </c>
      <c r="P8770" s="162">
        <f t="shared" si="1362"/>
        <v>177.88714507453236</v>
      </c>
      <c r="Q8770" s="162">
        <f t="shared" si="1363"/>
        <v>122.39902124105829</v>
      </c>
      <c r="R8770" s="163">
        <f t="shared" si="1364"/>
        <v>1</v>
      </c>
      <c r="S8770" s="161">
        <f t="shared" si="1365"/>
        <v>7000000</v>
      </c>
      <c r="T8770" s="162">
        <f t="shared" si="1366"/>
        <v>189.29571502484413</v>
      </c>
      <c r="U8770" s="162">
        <f t="shared" si="1367"/>
        <v>118.69951062052914</v>
      </c>
      <c r="V8770" s="163">
        <f t="shared" si="1368"/>
        <v>0.9</v>
      </c>
      <c r="W8770" s="164">
        <f t="shared" si="1369"/>
        <v>282928743.00084436</v>
      </c>
      <c r="X8770" s="164">
        <f t="shared" si="1370"/>
        <v>294756087.7471844</v>
      </c>
    </row>
    <row r="8771" spans="10:24" x14ac:dyDescent="0.25">
      <c r="J8771">
        <v>8768</v>
      </c>
      <c r="K8771" s="43">
        <v>0.33052554999940831</v>
      </c>
      <c r="L8771">
        <v>6.51700497996619E-2</v>
      </c>
      <c r="M8771">
        <v>0.67660787074605111</v>
      </c>
      <c r="N8771" s="44">
        <v>0.31385781661862833</v>
      </c>
      <c r="O8771" s="161">
        <f t="shared" si="1361"/>
        <v>5000000</v>
      </c>
      <c r="P8771" s="162">
        <f t="shared" si="1362"/>
        <v>157.30856853177417</v>
      </c>
      <c r="Q8771" s="162">
        <f t="shared" si="1363"/>
        <v>144.1646821397228</v>
      </c>
      <c r="R8771" s="163">
        <f t="shared" si="1364"/>
        <v>1</v>
      </c>
      <c r="S8771" s="161">
        <f t="shared" si="1365"/>
        <v>6000000</v>
      </c>
      <c r="T8771" s="162">
        <f t="shared" si="1366"/>
        <v>182.43618951059139</v>
      </c>
      <c r="U8771" s="162">
        <f t="shared" si="1367"/>
        <v>129.5823410698614</v>
      </c>
      <c r="V8771" s="163">
        <f t="shared" si="1368"/>
        <v>1</v>
      </c>
      <c r="W8771" s="164">
        <f t="shared" si="1369"/>
        <v>15719431.960256852</v>
      </c>
      <c r="X8771" s="164">
        <f t="shared" si="1370"/>
        <v>167123090.64437991</v>
      </c>
    </row>
    <row r="8772" spans="10:24" x14ac:dyDescent="0.25">
      <c r="J8772">
        <v>8769</v>
      </c>
      <c r="K8772" s="43">
        <v>0.51180510214989094</v>
      </c>
      <c r="L8772">
        <v>0.69344691932135505</v>
      </c>
      <c r="M8772">
        <v>0.85537417237088831</v>
      </c>
      <c r="N8772" s="44">
        <v>0.18327019673637746</v>
      </c>
      <c r="O8772" s="161">
        <f t="shared" si="1361"/>
        <v>5000000</v>
      </c>
      <c r="P8772" s="162">
        <f t="shared" si="1362"/>
        <v>187.58466909960538</v>
      </c>
      <c r="Q8772" s="162">
        <f t="shared" si="1363"/>
        <v>156.1952942034271</v>
      </c>
      <c r="R8772" s="163">
        <f t="shared" si="1364"/>
        <v>1</v>
      </c>
      <c r="S8772" s="161">
        <f t="shared" si="1365"/>
        <v>6000000</v>
      </c>
      <c r="T8772" s="162">
        <f t="shared" si="1366"/>
        <v>192.52822303320178</v>
      </c>
      <c r="U8772" s="162">
        <f t="shared" si="1367"/>
        <v>135.59764710171353</v>
      </c>
      <c r="V8772" s="163">
        <f t="shared" si="1368"/>
        <v>0.9</v>
      </c>
      <c r="W8772" s="164">
        <f t="shared" si="1369"/>
        <v>106946874.48089141</v>
      </c>
      <c r="X8772" s="164">
        <f t="shared" si="1370"/>
        <v>157425110.03003651</v>
      </c>
    </row>
    <row r="8773" spans="10:24" x14ac:dyDescent="0.25">
      <c r="J8773">
        <v>8770</v>
      </c>
      <c r="K8773" s="43">
        <v>0.11501226180708501</v>
      </c>
      <c r="L8773">
        <v>0.47482133977025309</v>
      </c>
      <c r="M8773">
        <v>5.8553025722551166E-2</v>
      </c>
      <c r="N8773" s="44">
        <v>0.28074092388651317</v>
      </c>
      <c r="O8773" s="161">
        <f t="shared" ref="O8773:O8836" si="1371">VLOOKUP(K8773,$E$5:$H$10,4)</f>
        <v>2000000</v>
      </c>
      <c r="P8773" s="162">
        <f t="shared" ref="P8773:P8836" si="1372">_xlfn.NORM.INV(L8773,$E$12,$E$13)</f>
        <v>179.05266749406977</v>
      </c>
      <c r="Q8773" s="162">
        <f t="shared" ref="Q8773:Q8836" si="1373">_xlfn.NORM.INV(M8773,$E$15,$E$16)</f>
        <v>103.65926068853233</v>
      </c>
      <c r="R8773" s="163">
        <f t="shared" ref="R8773:R8836" si="1374">VLOOKUP(N8773,$E$19:$H$21,4)</f>
        <v>1</v>
      </c>
      <c r="S8773" s="161">
        <f t="shared" ref="S8773:S8836" si="1375">VLOOKUP(K8773,$G$5:$H$10,2)</f>
        <v>2000000</v>
      </c>
      <c r="T8773" s="162">
        <f t="shared" ref="T8773:T8836" si="1376">_xlfn.NORM.INV(L8773,$G$12,$G$13)</f>
        <v>189.68422249802325</v>
      </c>
      <c r="U8773" s="162">
        <f t="shared" ref="U8773:U8836" si="1377">_xlfn.NORM.INV(M8773,$G$15,$G$16)</f>
        <v>109.32963034426616</v>
      </c>
      <c r="V8773" s="163">
        <f t="shared" ref="V8773:V8836" si="1378">VLOOKUP(N8773,$G$19:$H$21,2)</f>
        <v>1</v>
      </c>
      <c r="W8773" s="164">
        <f t="shared" ref="W8773:W8836" si="1379">O8773*(P8773-Q8773)*R8773-$D$23-$D$24</f>
        <v>100786813.61107486</v>
      </c>
      <c r="X8773" s="164">
        <f t="shared" ref="X8773:X8836" si="1380">S8773*(T8773-U8773)*V8773-$F$23-$F$24</f>
        <v>10709184.307514161</v>
      </c>
    </row>
    <row r="8774" spans="10:24" x14ac:dyDescent="0.25">
      <c r="J8774">
        <v>8771</v>
      </c>
      <c r="K8774" s="43">
        <v>0.29703616589045012</v>
      </c>
      <c r="L8774">
        <v>0.15108293765797021</v>
      </c>
      <c r="M8774">
        <v>0.93083327326967225</v>
      </c>
      <c r="N8774" s="44">
        <v>0.76793392581579567</v>
      </c>
      <c r="O8774" s="161">
        <f t="shared" si="1371"/>
        <v>2000000</v>
      </c>
      <c r="P8774" s="162">
        <f t="shared" si="1372"/>
        <v>164.52300179372006</v>
      </c>
      <c r="Q8774" s="162">
        <f t="shared" si="1373"/>
        <v>164.6405142513656</v>
      </c>
      <c r="R8774" s="163">
        <f t="shared" si="1374"/>
        <v>1</v>
      </c>
      <c r="S8774" s="161">
        <f t="shared" si="1375"/>
        <v>5000000</v>
      </c>
      <c r="T8774" s="162">
        <f t="shared" si="1376"/>
        <v>184.84100059790669</v>
      </c>
      <c r="U8774" s="162">
        <f t="shared" si="1377"/>
        <v>139.82025712568279</v>
      </c>
      <c r="V8774" s="163">
        <f t="shared" si="1378"/>
        <v>1</v>
      </c>
      <c r="W8774" s="164">
        <f t="shared" si="1379"/>
        <v>-50235024.915291093</v>
      </c>
      <c r="X8774" s="164">
        <f t="shared" si="1380"/>
        <v>75103717.361119479</v>
      </c>
    </row>
    <row r="8775" spans="10:24" x14ac:dyDescent="0.25">
      <c r="J8775">
        <v>8772</v>
      </c>
      <c r="K8775" s="43">
        <v>0.81291088340221929</v>
      </c>
      <c r="L8775">
        <v>6.5965011259534467E-2</v>
      </c>
      <c r="M8775">
        <v>0.23069713208284726</v>
      </c>
      <c r="N8775" s="44">
        <v>0.49914217870025657</v>
      </c>
      <c r="O8775" s="161">
        <f t="shared" si="1371"/>
        <v>7000000</v>
      </c>
      <c r="P8775" s="162">
        <f t="shared" si="1372"/>
        <v>157.40198279103998</v>
      </c>
      <c r="Q8775" s="162">
        <f t="shared" si="1373"/>
        <v>120.26894126354159</v>
      </c>
      <c r="R8775" s="163">
        <f t="shared" si="1374"/>
        <v>1</v>
      </c>
      <c r="S8775" s="161">
        <f t="shared" si="1375"/>
        <v>7000000</v>
      </c>
      <c r="T8775" s="162">
        <f t="shared" si="1376"/>
        <v>182.46732759701334</v>
      </c>
      <c r="U8775" s="162">
        <f t="shared" si="1377"/>
        <v>117.6344706317708</v>
      </c>
      <c r="V8775" s="163">
        <f t="shared" si="1378"/>
        <v>1</v>
      </c>
      <c r="W8775" s="164">
        <f t="shared" si="1379"/>
        <v>209931290.69248873</v>
      </c>
      <c r="X8775" s="164">
        <f t="shared" si="1380"/>
        <v>303829998.75669777</v>
      </c>
    </row>
    <row r="8776" spans="10:24" x14ac:dyDescent="0.25">
      <c r="J8776">
        <v>8773</v>
      </c>
      <c r="K8776" s="43">
        <v>0.669987215051975</v>
      </c>
      <c r="L8776">
        <v>0.28069851316431715</v>
      </c>
      <c r="M8776">
        <v>0.84834816605201502</v>
      </c>
      <c r="N8776" s="44">
        <v>0.48806483504855913</v>
      </c>
      <c r="O8776" s="161">
        <f t="shared" si="1371"/>
        <v>6000000</v>
      </c>
      <c r="P8776" s="162">
        <f t="shared" si="1372"/>
        <v>171.28848448498042</v>
      </c>
      <c r="Q8776" s="162">
        <f t="shared" si="1373"/>
        <v>155.58749252005595</v>
      </c>
      <c r="R8776" s="163">
        <f t="shared" si="1374"/>
        <v>1</v>
      </c>
      <c r="S8776" s="161">
        <f t="shared" si="1375"/>
        <v>7000000</v>
      </c>
      <c r="T8776" s="162">
        <f t="shared" si="1376"/>
        <v>187.09616149499348</v>
      </c>
      <c r="U8776" s="162">
        <f t="shared" si="1377"/>
        <v>135.29374626002797</v>
      </c>
      <c r="V8776" s="163">
        <f t="shared" si="1378"/>
        <v>1</v>
      </c>
      <c r="W8776" s="164">
        <f t="shared" si="1379"/>
        <v>44205951.789546818</v>
      </c>
      <c r="X8776" s="164">
        <f t="shared" si="1380"/>
        <v>212616906.64475858</v>
      </c>
    </row>
    <row r="8777" spans="10:24" x14ac:dyDescent="0.25">
      <c r="J8777">
        <v>8774</v>
      </c>
      <c r="K8777" s="43">
        <v>5.306525867436751E-2</v>
      </c>
      <c r="L8777">
        <v>0.44061722756532251</v>
      </c>
      <c r="M8777">
        <v>0.16573063715467218</v>
      </c>
      <c r="N8777" s="44">
        <v>0.62337253844962515</v>
      </c>
      <c r="O8777" s="161">
        <f t="shared" si="1371"/>
        <v>2000000</v>
      </c>
      <c r="P8777" s="162">
        <f t="shared" si="1372"/>
        <v>177.75893238653669</v>
      </c>
      <c r="Q8777" s="162">
        <f t="shared" si="1373"/>
        <v>115.57650535826168</v>
      </c>
      <c r="R8777" s="163">
        <f t="shared" si="1374"/>
        <v>1</v>
      </c>
      <c r="S8777" s="161">
        <f t="shared" si="1375"/>
        <v>2000000</v>
      </c>
      <c r="T8777" s="162">
        <f t="shared" si="1376"/>
        <v>189.2529774621789</v>
      </c>
      <c r="U8777" s="162">
        <f t="shared" si="1377"/>
        <v>115.28825267913084</v>
      </c>
      <c r="V8777" s="163">
        <f t="shared" si="1378"/>
        <v>1</v>
      </c>
      <c r="W8777" s="164">
        <f t="shared" si="1379"/>
        <v>74364854.056549996</v>
      </c>
      <c r="X8777" s="164">
        <f t="shared" si="1380"/>
        <v>-2070550.433903873</v>
      </c>
    </row>
    <row r="8778" spans="10:24" x14ac:dyDescent="0.25">
      <c r="J8778">
        <v>8775</v>
      </c>
      <c r="K8778" s="43">
        <v>0.61784052221999974</v>
      </c>
      <c r="L8778">
        <v>0.64067484930623331</v>
      </c>
      <c r="M8778">
        <v>0.92423829672336411</v>
      </c>
      <c r="N8778" s="44">
        <v>0.8007911799944416</v>
      </c>
      <c r="O8778" s="161">
        <f t="shared" si="1371"/>
        <v>6000000</v>
      </c>
      <c r="P8778" s="162">
        <f t="shared" si="1372"/>
        <v>185.40394830011317</v>
      </c>
      <c r="Q8778" s="162">
        <f t="shared" si="1373"/>
        <v>163.68342448943795</v>
      </c>
      <c r="R8778" s="163">
        <f t="shared" si="1374"/>
        <v>1</v>
      </c>
      <c r="S8778" s="161">
        <f t="shared" si="1375"/>
        <v>7000000</v>
      </c>
      <c r="T8778" s="162">
        <f t="shared" si="1376"/>
        <v>191.80131610003772</v>
      </c>
      <c r="U8778" s="162">
        <f t="shared" si="1377"/>
        <v>139.34171224471896</v>
      </c>
      <c r="V8778" s="163">
        <f t="shared" si="1378"/>
        <v>1</v>
      </c>
      <c r="W8778" s="164">
        <f t="shared" si="1379"/>
        <v>80323142.864051312</v>
      </c>
      <c r="X8778" s="164">
        <f t="shared" si="1380"/>
        <v>217217226.98723131</v>
      </c>
    </row>
    <row r="8779" spans="10:24" x14ac:dyDescent="0.25">
      <c r="J8779">
        <v>8776</v>
      </c>
      <c r="K8779" s="43">
        <v>0.6798490657856946</v>
      </c>
      <c r="L8779">
        <v>4.2394810858972343E-2</v>
      </c>
      <c r="M8779">
        <v>0.12935343410036315</v>
      </c>
      <c r="N8779" s="44">
        <v>0.26037896012965855</v>
      </c>
      <c r="O8779" s="161">
        <f t="shared" si="1371"/>
        <v>6000000</v>
      </c>
      <c r="P8779" s="162">
        <f t="shared" si="1372"/>
        <v>154.14679236369631</v>
      </c>
      <c r="Q8779" s="162">
        <f t="shared" si="1373"/>
        <v>112.41094391288615</v>
      </c>
      <c r="R8779" s="163">
        <f t="shared" si="1374"/>
        <v>1</v>
      </c>
      <c r="S8779" s="161">
        <f t="shared" si="1375"/>
        <v>7000000</v>
      </c>
      <c r="T8779" s="162">
        <f t="shared" si="1376"/>
        <v>181.38226412123211</v>
      </c>
      <c r="U8779" s="162">
        <f t="shared" si="1377"/>
        <v>113.70547195644308</v>
      </c>
      <c r="V8779" s="163">
        <f t="shared" si="1378"/>
        <v>1</v>
      </c>
      <c r="W8779" s="164">
        <f t="shared" si="1379"/>
        <v>200415090.70486093</v>
      </c>
      <c r="X8779" s="164">
        <f t="shared" si="1380"/>
        <v>323737545.15352327</v>
      </c>
    </row>
    <row r="8780" spans="10:24" x14ac:dyDescent="0.25">
      <c r="J8780">
        <v>8777</v>
      </c>
      <c r="K8780" s="43">
        <v>0.27435315167305918</v>
      </c>
      <c r="L8780">
        <v>0.73139877412701093</v>
      </c>
      <c r="M8780">
        <v>0.6049018386531877</v>
      </c>
      <c r="N8780" s="44">
        <v>0.43589966646916778</v>
      </c>
      <c r="O8780" s="161">
        <f t="shared" si="1371"/>
        <v>2000000</v>
      </c>
      <c r="P8780" s="162">
        <f t="shared" si="1372"/>
        <v>189.25573396573793</v>
      </c>
      <c r="Q8780" s="162">
        <f t="shared" si="1373"/>
        <v>140.32111372121895</v>
      </c>
      <c r="R8780" s="163">
        <f t="shared" si="1374"/>
        <v>1</v>
      </c>
      <c r="S8780" s="161">
        <f t="shared" si="1375"/>
        <v>5000000</v>
      </c>
      <c r="T8780" s="162">
        <f t="shared" si="1376"/>
        <v>193.08524465524599</v>
      </c>
      <c r="U8780" s="162">
        <f t="shared" si="1377"/>
        <v>127.66055686060947</v>
      </c>
      <c r="V8780" s="163">
        <f t="shared" si="1378"/>
        <v>1</v>
      </c>
      <c r="W8780" s="164">
        <f t="shared" si="1379"/>
        <v>47869240.489037961</v>
      </c>
      <c r="X8780" s="164">
        <f t="shared" si="1380"/>
        <v>177123438.97318256</v>
      </c>
    </row>
    <row r="8781" spans="10:24" x14ac:dyDescent="0.25">
      <c r="J8781">
        <v>8778</v>
      </c>
      <c r="K8781" s="43">
        <v>0.39076051991210858</v>
      </c>
      <c r="L8781">
        <v>0.86719269370492313</v>
      </c>
      <c r="M8781">
        <v>0.92842375845555458</v>
      </c>
      <c r="N8781" s="44">
        <v>0.82417722294262996</v>
      </c>
      <c r="O8781" s="161">
        <f t="shared" si="1371"/>
        <v>5000000</v>
      </c>
      <c r="P8781" s="162">
        <f t="shared" si="1372"/>
        <v>196.69827702944809</v>
      </c>
      <c r="Q8781" s="162">
        <f t="shared" si="1373"/>
        <v>164.28303552189277</v>
      </c>
      <c r="R8781" s="163">
        <f t="shared" si="1374"/>
        <v>1</v>
      </c>
      <c r="S8781" s="161">
        <f t="shared" si="1375"/>
        <v>6000000</v>
      </c>
      <c r="T8781" s="162">
        <f t="shared" si="1376"/>
        <v>195.56609234314936</v>
      </c>
      <c r="U8781" s="162">
        <f t="shared" si="1377"/>
        <v>139.64151776094639</v>
      </c>
      <c r="V8781" s="163">
        <f t="shared" si="1378"/>
        <v>1</v>
      </c>
      <c r="W8781" s="164">
        <f t="shared" si="1379"/>
        <v>112076207.53777662</v>
      </c>
      <c r="X8781" s="164">
        <f t="shared" si="1380"/>
        <v>185547447.49321789</v>
      </c>
    </row>
    <row r="8782" spans="10:24" x14ac:dyDescent="0.25">
      <c r="J8782">
        <v>8779</v>
      </c>
      <c r="K8782" s="43">
        <v>0.24824765419520789</v>
      </c>
      <c r="L8782">
        <v>0.91641011476312684</v>
      </c>
      <c r="M8782">
        <v>0.22282239657700476</v>
      </c>
      <c r="N8782" s="44">
        <v>0.93676277766164806</v>
      </c>
      <c r="O8782" s="161">
        <f t="shared" si="1371"/>
        <v>2000000</v>
      </c>
      <c r="P8782" s="162">
        <f t="shared" si="1372"/>
        <v>200.71984006744606</v>
      </c>
      <c r="Q8782" s="162">
        <f t="shared" si="1373"/>
        <v>119.74608256483111</v>
      </c>
      <c r="R8782" s="163">
        <f t="shared" si="1374"/>
        <v>1</v>
      </c>
      <c r="S8782" s="161">
        <f t="shared" si="1375"/>
        <v>5000000</v>
      </c>
      <c r="T8782" s="162">
        <f t="shared" si="1376"/>
        <v>196.90661335581535</v>
      </c>
      <c r="U8782" s="162">
        <f t="shared" si="1377"/>
        <v>117.37304128241556</v>
      </c>
      <c r="V8782" s="163">
        <f t="shared" si="1378"/>
        <v>1</v>
      </c>
      <c r="W8782" s="164">
        <f t="shared" si="1379"/>
        <v>111947515.00522989</v>
      </c>
      <c r="X8782" s="164">
        <f t="shared" si="1380"/>
        <v>247667860.36699897</v>
      </c>
    </row>
    <row r="8783" spans="10:24" x14ac:dyDescent="0.25">
      <c r="J8783">
        <v>8780</v>
      </c>
      <c r="K8783" s="43">
        <v>0.54438868160883647</v>
      </c>
      <c r="L8783">
        <v>0.4289442349085274</v>
      </c>
      <c r="M8783">
        <v>0.52689522619116569</v>
      </c>
      <c r="N8783" s="44">
        <v>0.78961114788108244</v>
      </c>
      <c r="O8783" s="161">
        <f t="shared" si="1371"/>
        <v>5000000</v>
      </c>
      <c r="P8783" s="162">
        <f t="shared" si="1372"/>
        <v>177.31405950251499</v>
      </c>
      <c r="Q8783" s="162">
        <f t="shared" si="1373"/>
        <v>136.34934966532165</v>
      </c>
      <c r="R8783" s="163">
        <f t="shared" si="1374"/>
        <v>1</v>
      </c>
      <c r="S8783" s="161">
        <f t="shared" si="1375"/>
        <v>6000000</v>
      </c>
      <c r="T8783" s="162">
        <f t="shared" si="1376"/>
        <v>189.10468650083834</v>
      </c>
      <c r="U8783" s="162">
        <f t="shared" si="1377"/>
        <v>125.67467483266083</v>
      </c>
      <c r="V8783" s="163">
        <f t="shared" si="1378"/>
        <v>1</v>
      </c>
      <c r="W8783" s="164">
        <f t="shared" si="1379"/>
        <v>154823549.1859667</v>
      </c>
      <c r="X8783" s="164">
        <f t="shared" si="1380"/>
        <v>230580070.00906509</v>
      </c>
    </row>
    <row r="8784" spans="10:24" x14ac:dyDescent="0.25">
      <c r="J8784">
        <v>8781</v>
      </c>
      <c r="K8784" s="43">
        <v>0.85396258382362855</v>
      </c>
      <c r="L8784">
        <v>0.37171406671484508</v>
      </c>
      <c r="M8784">
        <v>0.72596343703479549</v>
      </c>
      <c r="N8784" s="44">
        <v>5.2873445835769584E-2</v>
      </c>
      <c r="O8784" s="161">
        <f t="shared" si="1371"/>
        <v>7000000</v>
      </c>
      <c r="P8784" s="162">
        <f t="shared" si="1372"/>
        <v>175.09024495207288</v>
      </c>
      <c r="Q8784" s="162">
        <f t="shared" si="1373"/>
        <v>147.01300006238259</v>
      </c>
      <c r="R8784" s="163">
        <f t="shared" si="1374"/>
        <v>1</v>
      </c>
      <c r="S8784" s="161">
        <f t="shared" si="1375"/>
        <v>7000000</v>
      </c>
      <c r="T8784" s="162">
        <f t="shared" si="1376"/>
        <v>188.3634149840243</v>
      </c>
      <c r="U8784" s="162">
        <f t="shared" si="1377"/>
        <v>131.00650003119128</v>
      </c>
      <c r="V8784" s="163">
        <f t="shared" si="1378"/>
        <v>0.9</v>
      </c>
      <c r="W8784" s="164">
        <f t="shared" si="1379"/>
        <v>146540714.22783205</v>
      </c>
      <c r="X8784" s="164">
        <f t="shared" si="1380"/>
        <v>211348564.20284808</v>
      </c>
    </row>
    <row r="8785" spans="10:24" x14ac:dyDescent="0.25">
      <c r="J8785">
        <v>8782</v>
      </c>
      <c r="K8785" s="43">
        <v>0.99776663241651842</v>
      </c>
      <c r="L8785">
        <v>0.78367827183966288</v>
      </c>
      <c r="M8785">
        <v>0.60822290438830906</v>
      </c>
      <c r="N8785" s="44">
        <v>0.3744710265967911</v>
      </c>
      <c r="O8785" s="161">
        <f t="shared" si="1371"/>
        <v>9000000</v>
      </c>
      <c r="P8785" s="162">
        <f t="shared" si="1372"/>
        <v>191.7701425934363</v>
      </c>
      <c r="Q8785" s="162">
        <f t="shared" si="1373"/>
        <v>140.49380581405822</v>
      </c>
      <c r="R8785" s="163">
        <f t="shared" si="1374"/>
        <v>1</v>
      </c>
      <c r="S8785" s="161">
        <f t="shared" si="1375"/>
        <v>9000000</v>
      </c>
      <c r="T8785" s="162">
        <f t="shared" si="1376"/>
        <v>193.92338086447876</v>
      </c>
      <c r="U8785" s="162">
        <f t="shared" si="1377"/>
        <v>127.74690290702911</v>
      </c>
      <c r="V8785" s="163">
        <f t="shared" si="1378"/>
        <v>1</v>
      </c>
      <c r="W8785" s="164">
        <f t="shared" si="1379"/>
        <v>411487031.01440275</v>
      </c>
      <c r="X8785" s="164">
        <f t="shared" si="1380"/>
        <v>445588301.61704683</v>
      </c>
    </row>
    <row r="8786" spans="10:24" x14ac:dyDescent="0.25">
      <c r="J8786">
        <v>8783</v>
      </c>
      <c r="K8786" s="43">
        <v>3.8800695532524854E-3</v>
      </c>
      <c r="L8786">
        <v>0.92976435432930082</v>
      </c>
      <c r="M8786">
        <v>0.52062673349068933</v>
      </c>
      <c r="N8786" s="44">
        <v>0.93904966695526304</v>
      </c>
      <c r="O8786" s="161">
        <f t="shared" si="1371"/>
        <v>1000000</v>
      </c>
      <c r="P8786" s="162">
        <f t="shared" si="1372"/>
        <v>202.11057383083616</v>
      </c>
      <c r="Q8786" s="162">
        <f t="shared" si="1373"/>
        <v>136.03453222221799</v>
      </c>
      <c r="R8786" s="163">
        <f t="shared" si="1374"/>
        <v>1</v>
      </c>
      <c r="S8786" s="161">
        <f t="shared" si="1375"/>
        <v>1000000</v>
      </c>
      <c r="T8786" s="162">
        <f t="shared" si="1376"/>
        <v>197.37019127694538</v>
      </c>
      <c r="U8786" s="162">
        <f t="shared" si="1377"/>
        <v>125.517266111109</v>
      </c>
      <c r="V8786" s="163">
        <f t="shared" si="1378"/>
        <v>1</v>
      </c>
      <c r="W8786" s="164">
        <f t="shared" si="1379"/>
        <v>16076041.60861817</v>
      </c>
      <c r="X8786" s="164">
        <f t="shared" si="1380"/>
        <v>-78147074.834163621</v>
      </c>
    </row>
    <row r="8787" spans="10:24" x14ac:dyDescent="0.25">
      <c r="J8787">
        <v>8784</v>
      </c>
      <c r="K8787" s="43">
        <v>9.3946642891439391E-2</v>
      </c>
      <c r="L8787">
        <v>0.55819480097402696</v>
      </c>
      <c r="M8787">
        <v>0.43421824577623325</v>
      </c>
      <c r="N8787" s="44">
        <v>9.0967939288415511E-3</v>
      </c>
      <c r="O8787" s="161">
        <f t="shared" si="1371"/>
        <v>2000000</v>
      </c>
      <c r="P8787" s="162">
        <f t="shared" si="1372"/>
        <v>182.19590934516057</v>
      </c>
      <c r="Q8787" s="162">
        <f t="shared" si="1373"/>
        <v>131.68710406545026</v>
      </c>
      <c r="R8787" s="163">
        <f t="shared" si="1374"/>
        <v>1</v>
      </c>
      <c r="S8787" s="161">
        <f t="shared" si="1375"/>
        <v>2000000</v>
      </c>
      <c r="T8787" s="162">
        <f t="shared" si="1376"/>
        <v>190.73196978172018</v>
      </c>
      <c r="U8787" s="162">
        <f t="shared" si="1377"/>
        <v>123.34355203272513</v>
      </c>
      <c r="V8787" s="163">
        <f t="shared" si="1378"/>
        <v>0.05</v>
      </c>
      <c r="W8787" s="164">
        <f t="shared" si="1379"/>
        <v>51017610.55942063</v>
      </c>
      <c r="X8787" s="164">
        <f t="shared" si="1380"/>
        <v>-143261158.22510049</v>
      </c>
    </row>
    <row r="8788" spans="10:24" x14ac:dyDescent="0.25">
      <c r="J8788">
        <v>8785</v>
      </c>
      <c r="K8788" s="43">
        <v>0.62211433549624762</v>
      </c>
      <c r="L8788">
        <v>7.2745437360927534E-2</v>
      </c>
      <c r="M8788">
        <v>0.91755970771099959</v>
      </c>
      <c r="N8788" s="44">
        <v>2.3096785885252324E-2</v>
      </c>
      <c r="O8788" s="161">
        <f t="shared" si="1371"/>
        <v>6000000</v>
      </c>
      <c r="P8788" s="162">
        <f t="shared" si="1372"/>
        <v>158.16533006203656</v>
      </c>
      <c r="Q8788" s="162">
        <f t="shared" si="1373"/>
        <v>162.77685420269967</v>
      </c>
      <c r="R8788" s="163">
        <f t="shared" si="1374"/>
        <v>1</v>
      </c>
      <c r="S8788" s="161">
        <f t="shared" si="1375"/>
        <v>7000000</v>
      </c>
      <c r="T8788" s="162">
        <f t="shared" si="1376"/>
        <v>182.72177668734551</v>
      </c>
      <c r="U8788" s="162">
        <f t="shared" si="1377"/>
        <v>138.88842710134983</v>
      </c>
      <c r="V8788" s="163">
        <f t="shared" si="1378"/>
        <v>0.9</v>
      </c>
      <c r="W8788" s="164">
        <f t="shared" si="1379"/>
        <v>-77669144.843978643</v>
      </c>
      <c r="X8788" s="164">
        <f t="shared" si="1380"/>
        <v>126150102.39177275</v>
      </c>
    </row>
    <row r="8789" spans="10:24" x14ac:dyDescent="0.25">
      <c r="J8789">
        <v>8786</v>
      </c>
      <c r="K8789" s="43">
        <v>0.86784898941540278</v>
      </c>
      <c r="L8789">
        <v>0.10605956851789256</v>
      </c>
      <c r="M8789">
        <v>0.11920119099370008</v>
      </c>
      <c r="N8789" s="44">
        <v>0.52486937239276865</v>
      </c>
      <c r="O8789" s="161">
        <f t="shared" si="1371"/>
        <v>7000000</v>
      </c>
      <c r="P8789" s="162">
        <f t="shared" si="1372"/>
        <v>161.28360720024003</v>
      </c>
      <c r="Q8789" s="162">
        <f t="shared" si="1373"/>
        <v>111.42021125935179</v>
      </c>
      <c r="R8789" s="163">
        <f t="shared" si="1374"/>
        <v>1</v>
      </c>
      <c r="S8789" s="161">
        <f t="shared" si="1375"/>
        <v>7000000</v>
      </c>
      <c r="T8789" s="162">
        <f t="shared" si="1376"/>
        <v>183.76120240008001</v>
      </c>
      <c r="U8789" s="162">
        <f t="shared" si="1377"/>
        <v>113.21010562967589</v>
      </c>
      <c r="V8789" s="163">
        <f t="shared" si="1378"/>
        <v>1</v>
      </c>
      <c r="W8789" s="164">
        <f t="shared" si="1379"/>
        <v>299043771.5862177</v>
      </c>
      <c r="X8789" s="164">
        <f t="shared" si="1380"/>
        <v>343857677.39282882</v>
      </c>
    </row>
    <row r="8790" spans="10:24" x14ac:dyDescent="0.25">
      <c r="J8790">
        <v>8787</v>
      </c>
      <c r="K8790" s="43">
        <v>0.48764128607988677</v>
      </c>
      <c r="L8790">
        <v>0.14943281346471027</v>
      </c>
      <c r="M8790">
        <v>0.44175597107375242</v>
      </c>
      <c r="N8790" s="44">
        <v>0.26083969585770539</v>
      </c>
      <c r="O8790" s="161">
        <f t="shared" si="1371"/>
        <v>5000000</v>
      </c>
      <c r="P8790" s="162">
        <f t="shared" si="1372"/>
        <v>164.4169637552977</v>
      </c>
      <c r="Q8790" s="162">
        <f t="shared" si="1373"/>
        <v>132.06962633933443</v>
      </c>
      <c r="R8790" s="163">
        <f t="shared" si="1374"/>
        <v>1</v>
      </c>
      <c r="S8790" s="161">
        <f t="shared" si="1375"/>
        <v>6000000</v>
      </c>
      <c r="T8790" s="162">
        <f t="shared" si="1376"/>
        <v>184.80565458509923</v>
      </c>
      <c r="U8790" s="162">
        <f t="shared" si="1377"/>
        <v>123.53481316966722</v>
      </c>
      <c r="V8790" s="163">
        <f t="shared" si="1378"/>
        <v>1</v>
      </c>
      <c r="W8790" s="164">
        <f t="shared" si="1379"/>
        <v>111736687.07981634</v>
      </c>
      <c r="X8790" s="164">
        <f t="shared" si="1380"/>
        <v>217625048.4925921</v>
      </c>
    </row>
    <row r="8791" spans="10:24" x14ac:dyDescent="0.25">
      <c r="J8791">
        <v>8788</v>
      </c>
      <c r="K8791" s="43">
        <v>0.26070409133124894</v>
      </c>
      <c r="L8791">
        <v>0.85555754045379484</v>
      </c>
      <c r="M8791">
        <v>9.4529610810900722E-2</v>
      </c>
      <c r="N8791" s="44">
        <v>0.50352358357246851</v>
      </c>
      <c r="O8791" s="161">
        <f t="shared" si="1371"/>
        <v>2000000</v>
      </c>
      <c r="P8791" s="162">
        <f t="shared" si="1372"/>
        <v>195.90856462151228</v>
      </c>
      <c r="Q8791" s="162">
        <f t="shared" si="1373"/>
        <v>108.73265464697263</v>
      </c>
      <c r="R8791" s="163">
        <f t="shared" si="1374"/>
        <v>1</v>
      </c>
      <c r="S8791" s="161">
        <f t="shared" si="1375"/>
        <v>5000000</v>
      </c>
      <c r="T8791" s="162">
        <f t="shared" si="1376"/>
        <v>195.30285487383742</v>
      </c>
      <c r="U8791" s="162">
        <f t="shared" si="1377"/>
        <v>111.86632732348632</v>
      </c>
      <c r="V8791" s="163">
        <f t="shared" si="1378"/>
        <v>1</v>
      </c>
      <c r="W8791" s="164">
        <f t="shared" si="1379"/>
        <v>124351819.9490793</v>
      </c>
      <c r="X8791" s="164">
        <f t="shared" si="1380"/>
        <v>267182637.75175554</v>
      </c>
    </row>
    <row r="8792" spans="10:24" x14ac:dyDescent="0.25">
      <c r="J8792">
        <v>8789</v>
      </c>
      <c r="K8792" s="43">
        <v>0.62727758711879544</v>
      </c>
      <c r="L8792">
        <v>0.67918341020705597</v>
      </c>
      <c r="M8792">
        <v>0.379888900039973</v>
      </c>
      <c r="N8792" s="44">
        <v>0.57252100935707773</v>
      </c>
      <c r="O8792" s="161">
        <f t="shared" si="1371"/>
        <v>6000000</v>
      </c>
      <c r="P8792" s="162">
        <f t="shared" si="1372"/>
        <v>186.98124835522179</v>
      </c>
      <c r="Q8792" s="162">
        <f t="shared" si="1373"/>
        <v>128.88454821423844</v>
      </c>
      <c r="R8792" s="163">
        <f t="shared" si="1374"/>
        <v>1</v>
      </c>
      <c r="S8792" s="161">
        <f t="shared" si="1375"/>
        <v>7000000</v>
      </c>
      <c r="T8792" s="162">
        <f t="shared" si="1376"/>
        <v>192.32708278507394</v>
      </c>
      <c r="U8792" s="162">
        <f t="shared" si="1377"/>
        <v>121.94227410711922</v>
      </c>
      <c r="V8792" s="163">
        <f t="shared" si="1378"/>
        <v>1</v>
      </c>
      <c r="W8792" s="164">
        <f t="shared" si="1379"/>
        <v>298580200.84590018</v>
      </c>
      <c r="X8792" s="164">
        <f t="shared" si="1380"/>
        <v>342693660.74568307</v>
      </c>
    </row>
    <row r="8793" spans="10:24" x14ac:dyDescent="0.25">
      <c r="J8793">
        <v>8790</v>
      </c>
      <c r="K8793" s="43">
        <v>0.41908753879053495</v>
      </c>
      <c r="L8793">
        <v>0.29370203463794009</v>
      </c>
      <c r="M8793">
        <v>0.80523605612697091</v>
      </c>
      <c r="N8793" s="44">
        <v>0.18737025392472662</v>
      </c>
      <c r="O8793" s="161">
        <f t="shared" si="1371"/>
        <v>5000000</v>
      </c>
      <c r="P8793" s="162">
        <f t="shared" si="1372"/>
        <v>171.86097452245662</v>
      </c>
      <c r="Q8793" s="162">
        <f t="shared" si="1373"/>
        <v>152.20947716583697</v>
      </c>
      <c r="R8793" s="163">
        <f t="shared" si="1374"/>
        <v>1</v>
      </c>
      <c r="S8793" s="161">
        <f t="shared" si="1375"/>
        <v>6000000</v>
      </c>
      <c r="T8793" s="162">
        <f t="shared" si="1376"/>
        <v>187.28699150748554</v>
      </c>
      <c r="U8793" s="162">
        <f t="shared" si="1377"/>
        <v>133.60473858291849</v>
      </c>
      <c r="V8793" s="163">
        <f t="shared" si="1378"/>
        <v>0.9</v>
      </c>
      <c r="W8793" s="164">
        <f t="shared" si="1379"/>
        <v>48257486.783098221</v>
      </c>
      <c r="X8793" s="164">
        <f t="shared" si="1380"/>
        <v>139884165.79266208</v>
      </c>
    </row>
    <row r="8794" spans="10:24" x14ac:dyDescent="0.25">
      <c r="J8794">
        <v>8791</v>
      </c>
      <c r="K8794" s="43">
        <v>0.33184750470390378</v>
      </c>
      <c r="L8794">
        <v>0.840764125123455</v>
      </c>
      <c r="M8794">
        <v>0.18995092006225178</v>
      </c>
      <c r="N8794" s="44">
        <v>0.75628710735781168</v>
      </c>
      <c r="O8794" s="161">
        <f t="shared" si="1371"/>
        <v>5000000</v>
      </c>
      <c r="P8794" s="162">
        <f t="shared" si="1372"/>
        <v>194.96404982469286</v>
      </c>
      <c r="Q8794" s="162">
        <f t="shared" si="1373"/>
        <v>117.43845655175831</v>
      </c>
      <c r="R8794" s="163">
        <f t="shared" si="1374"/>
        <v>1</v>
      </c>
      <c r="S8794" s="161">
        <f t="shared" si="1375"/>
        <v>6000000</v>
      </c>
      <c r="T8794" s="162">
        <f t="shared" si="1376"/>
        <v>194.98801660823096</v>
      </c>
      <c r="U8794" s="162">
        <f t="shared" si="1377"/>
        <v>116.21922827587915</v>
      </c>
      <c r="V8794" s="163">
        <f t="shared" si="1378"/>
        <v>1</v>
      </c>
      <c r="W8794" s="164">
        <f t="shared" si="1379"/>
        <v>337627966.36467278</v>
      </c>
      <c r="X8794" s="164">
        <f t="shared" si="1380"/>
        <v>322612729.99411088</v>
      </c>
    </row>
    <row r="8795" spans="10:24" x14ac:dyDescent="0.25">
      <c r="J8795">
        <v>8792</v>
      </c>
      <c r="K8795" s="43">
        <v>0.83965565502154915</v>
      </c>
      <c r="L8795">
        <v>0.61402656303562708</v>
      </c>
      <c r="M8795">
        <v>7.0545380874949326E-2</v>
      </c>
      <c r="N8795" s="44">
        <v>3.8504438752042347E-2</v>
      </c>
      <c r="O8795" s="161">
        <f t="shared" si="1371"/>
        <v>7000000</v>
      </c>
      <c r="P8795" s="162">
        <f t="shared" si="1372"/>
        <v>184.34743866438012</v>
      </c>
      <c r="Q8795" s="162">
        <f t="shared" si="1373"/>
        <v>105.56517484368773</v>
      </c>
      <c r="R8795" s="163">
        <f t="shared" si="1374"/>
        <v>1</v>
      </c>
      <c r="S8795" s="161">
        <f t="shared" si="1375"/>
        <v>7000000</v>
      </c>
      <c r="T8795" s="162">
        <f t="shared" si="1376"/>
        <v>191.44914622146004</v>
      </c>
      <c r="U8795" s="162">
        <f t="shared" si="1377"/>
        <v>110.28258742184386</v>
      </c>
      <c r="V8795" s="163">
        <f t="shared" si="1378"/>
        <v>0.9</v>
      </c>
      <c r="W8795" s="164">
        <f t="shared" si="1379"/>
        <v>501475846.7448467</v>
      </c>
      <c r="X8795" s="164">
        <f t="shared" si="1380"/>
        <v>361349320.43758196</v>
      </c>
    </row>
    <row r="8796" spans="10:24" x14ac:dyDescent="0.25">
      <c r="J8796">
        <v>8793</v>
      </c>
      <c r="K8796" s="43">
        <v>0.72248950189588468</v>
      </c>
      <c r="L8796">
        <v>0.25521975704843947</v>
      </c>
      <c r="M8796">
        <v>0.88598805532968472</v>
      </c>
      <c r="N8796" s="44">
        <v>0.25334621613918351</v>
      </c>
      <c r="O8796" s="161">
        <f t="shared" si="1371"/>
        <v>6000000</v>
      </c>
      <c r="P8796" s="162">
        <f t="shared" si="1372"/>
        <v>170.12769780499357</v>
      </c>
      <c r="Q8796" s="162">
        <f t="shared" si="1373"/>
        <v>159.10929753110409</v>
      </c>
      <c r="R8796" s="163">
        <f t="shared" si="1374"/>
        <v>1</v>
      </c>
      <c r="S8796" s="161">
        <f t="shared" si="1375"/>
        <v>7000000</v>
      </c>
      <c r="T8796" s="162">
        <f t="shared" si="1376"/>
        <v>186.70923260166452</v>
      </c>
      <c r="U8796" s="162">
        <f t="shared" si="1377"/>
        <v>137.05464876555206</v>
      </c>
      <c r="V8796" s="163">
        <f t="shared" si="1378"/>
        <v>1</v>
      </c>
      <c r="W8796" s="164">
        <f t="shared" si="1379"/>
        <v>16110401.6433369</v>
      </c>
      <c r="X8796" s="164">
        <f t="shared" si="1380"/>
        <v>197582086.85278726</v>
      </c>
    </row>
    <row r="8797" spans="10:24" x14ac:dyDescent="0.25">
      <c r="J8797">
        <v>8794</v>
      </c>
      <c r="K8797" s="43">
        <v>5.7757813877652997E-2</v>
      </c>
      <c r="L8797">
        <v>0.46601196609509898</v>
      </c>
      <c r="M8797">
        <v>0.59369337883573292</v>
      </c>
      <c r="N8797" s="44">
        <v>0.38627695538781592</v>
      </c>
      <c r="O8797" s="161">
        <f t="shared" si="1371"/>
        <v>2000000</v>
      </c>
      <c r="P8797" s="162">
        <f t="shared" si="1372"/>
        <v>178.72051963533366</v>
      </c>
      <c r="Q8797" s="162">
        <f t="shared" si="1373"/>
        <v>139.74112268332823</v>
      </c>
      <c r="R8797" s="163">
        <f t="shared" si="1374"/>
        <v>1</v>
      </c>
      <c r="S8797" s="161">
        <f t="shared" si="1375"/>
        <v>2000000</v>
      </c>
      <c r="T8797" s="162">
        <f t="shared" si="1376"/>
        <v>189.57350654511123</v>
      </c>
      <c r="U8797" s="162">
        <f t="shared" si="1377"/>
        <v>127.37056134166411</v>
      </c>
      <c r="V8797" s="163">
        <f t="shared" si="1378"/>
        <v>1</v>
      </c>
      <c r="W8797" s="164">
        <f t="shared" si="1379"/>
        <v>27958793.904010862</v>
      </c>
      <c r="X8797" s="164">
        <f t="shared" si="1380"/>
        <v>-25594109.593105763</v>
      </c>
    </row>
    <row r="8798" spans="10:24" x14ac:dyDescent="0.25">
      <c r="J8798">
        <v>8795</v>
      </c>
      <c r="K8798" s="43">
        <v>1.7143567561762163E-2</v>
      </c>
      <c r="L8798">
        <v>0.64464522604584773</v>
      </c>
      <c r="M8798">
        <v>0.4635411414187498</v>
      </c>
      <c r="N8798" s="44">
        <v>0.27012883243932506</v>
      </c>
      <c r="O8798" s="161">
        <f t="shared" si="1371"/>
        <v>1000000</v>
      </c>
      <c r="P8798" s="162">
        <f t="shared" si="1372"/>
        <v>185.56354968625689</v>
      </c>
      <c r="Q8798" s="162">
        <f t="shared" si="1373"/>
        <v>133.16967218210905</v>
      </c>
      <c r="R8798" s="163">
        <f t="shared" si="1374"/>
        <v>1</v>
      </c>
      <c r="S8798" s="161">
        <f t="shared" si="1375"/>
        <v>1000000</v>
      </c>
      <c r="T8798" s="162">
        <f t="shared" si="1376"/>
        <v>191.85451656208562</v>
      </c>
      <c r="U8798" s="162">
        <f t="shared" si="1377"/>
        <v>124.08483609105453</v>
      </c>
      <c r="V8798" s="163">
        <f t="shared" si="1378"/>
        <v>1</v>
      </c>
      <c r="W8798" s="164">
        <f t="shared" si="1379"/>
        <v>2393877.5041478351</v>
      </c>
      <c r="X8798" s="164">
        <f t="shared" si="1380"/>
        <v>-82230319.5289689</v>
      </c>
    </row>
    <row r="8799" spans="10:24" x14ac:dyDescent="0.25">
      <c r="J8799">
        <v>8796</v>
      </c>
      <c r="K8799" s="43">
        <v>0.21832756460506231</v>
      </c>
      <c r="L8799">
        <v>0.34458951710908781</v>
      </c>
      <c r="M8799">
        <v>0.59657197630188341</v>
      </c>
      <c r="N8799" s="44">
        <v>0.52876006907970174</v>
      </c>
      <c r="O8799" s="161">
        <f t="shared" si="1371"/>
        <v>2000000</v>
      </c>
      <c r="P8799" s="162">
        <f t="shared" si="1372"/>
        <v>174.00045857575765</v>
      </c>
      <c r="Q8799" s="162">
        <f t="shared" si="1373"/>
        <v>139.88967857479767</v>
      </c>
      <c r="R8799" s="163">
        <f t="shared" si="1374"/>
        <v>1</v>
      </c>
      <c r="S8799" s="161">
        <f t="shared" si="1375"/>
        <v>5000000</v>
      </c>
      <c r="T8799" s="162">
        <f t="shared" si="1376"/>
        <v>188.00015285858589</v>
      </c>
      <c r="U8799" s="162">
        <f t="shared" si="1377"/>
        <v>127.44483928739884</v>
      </c>
      <c r="V8799" s="163">
        <f t="shared" si="1378"/>
        <v>1</v>
      </c>
      <c r="W8799" s="164">
        <f t="shared" si="1379"/>
        <v>18221560.001919955</v>
      </c>
      <c r="X8799" s="164">
        <f t="shared" si="1380"/>
        <v>152776567.85593528</v>
      </c>
    </row>
    <row r="8800" spans="10:24" x14ac:dyDescent="0.25">
      <c r="J8800">
        <v>8797</v>
      </c>
      <c r="K8800" s="43">
        <v>0.48937564746491435</v>
      </c>
      <c r="L8800">
        <v>0.56095640252770718</v>
      </c>
      <c r="M8800">
        <v>0.66111186821400436</v>
      </c>
      <c r="N8800" s="44">
        <v>0.34460968996308339</v>
      </c>
      <c r="O8800" s="161">
        <f t="shared" si="1371"/>
        <v>5000000</v>
      </c>
      <c r="P8800" s="162">
        <f t="shared" si="1372"/>
        <v>182.30091725230824</v>
      </c>
      <c r="Q8800" s="162">
        <f t="shared" si="1373"/>
        <v>143.30999047915395</v>
      </c>
      <c r="R8800" s="163">
        <f t="shared" si="1374"/>
        <v>1</v>
      </c>
      <c r="S8800" s="161">
        <f t="shared" si="1375"/>
        <v>6000000</v>
      </c>
      <c r="T8800" s="162">
        <f t="shared" si="1376"/>
        <v>190.76697241743608</v>
      </c>
      <c r="U8800" s="162">
        <f t="shared" si="1377"/>
        <v>129.15499523957698</v>
      </c>
      <c r="V8800" s="163">
        <f t="shared" si="1378"/>
        <v>1</v>
      </c>
      <c r="W8800" s="164">
        <f t="shared" si="1379"/>
        <v>144954633.86577141</v>
      </c>
      <c r="X8800" s="164">
        <f t="shared" si="1380"/>
        <v>219671863.06715465</v>
      </c>
    </row>
    <row r="8801" spans="10:24" x14ac:dyDescent="0.25">
      <c r="J8801">
        <v>8798</v>
      </c>
      <c r="K8801" s="43">
        <v>0.83026421693466612</v>
      </c>
      <c r="L8801">
        <v>0.73180035874738025</v>
      </c>
      <c r="M8801">
        <v>0.58761186567925583</v>
      </c>
      <c r="N8801" s="44">
        <v>0.26085595972744058</v>
      </c>
      <c r="O8801" s="161">
        <f t="shared" si="1371"/>
        <v>7000000</v>
      </c>
      <c r="P8801" s="162">
        <f t="shared" si="1372"/>
        <v>189.27400656224069</v>
      </c>
      <c r="Q8801" s="162">
        <f t="shared" si="1373"/>
        <v>139.42812134577417</v>
      </c>
      <c r="R8801" s="163">
        <f t="shared" si="1374"/>
        <v>1</v>
      </c>
      <c r="S8801" s="161">
        <f t="shared" si="1375"/>
        <v>7000000</v>
      </c>
      <c r="T8801" s="162">
        <f t="shared" si="1376"/>
        <v>193.0913355207469</v>
      </c>
      <c r="U8801" s="162">
        <f t="shared" si="1377"/>
        <v>127.21406067288709</v>
      </c>
      <c r="V8801" s="163">
        <f t="shared" si="1378"/>
        <v>1</v>
      </c>
      <c r="W8801" s="164">
        <f t="shared" si="1379"/>
        <v>298921196.51526558</v>
      </c>
      <c r="X8801" s="164">
        <f t="shared" si="1380"/>
        <v>311140923.93501866</v>
      </c>
    </row>
    <row r="8802" spans="10:24" x14ac:dyDescent="0.25">
      <c r="J8802">
        <v>8799</v>
      </c>
      <c r="K8802" s="43">
        <v>0.802390868118812</v>
      </c>
      <c r="L8802">
        <v>0.11758976149051392</v>
      </c>
      <c r="M8802">
        <v>0.90078884033062867</v>
      </c>
      <c r="N8802" s="44">
        <v>1.8155741702420514E-2</v>
      </c>
      <c r="O8802" s="161">
        <f t="shared" si="1371"/>
        <v>7000000</v>
      </c>
      <c r="P8802" s="162">
        <f t="shared" si="1372"/>
        <v>162.19317080880361</v>
      </c>
      <c r="Q8802" s="162">
        <f t="shared" si="1373"/>
        <v>160.72118872535688</v>
      </c>
      <c r="R8802" s="163">
        <f t="shared" si="1374"/>
        <v>1</v>
      </c>
      <c r="S8802" s="161">
        <f t="shared" si="1375"/>
        <v>7000000</v>
      </c>
      <c r="T8802" s="162">
        <f t="shared" si="1376"/>
        <v>184.0643902696012</v>
      </c>
      <c r="U8802" s="162">
        <f t="shared" si="1377"/>
        <v>137.86059436267846</v>
      </c>
      <c r="V8802" s="163">
        <f t="shared" si="1378"/>
        <v>0.05</v>
      </c>
      <c r="W8802" s="164">
        <f t="shared" si="1379"/>
        <v>-39696125.415872872</v>
      </c>
      <c r="X8802" s="164">
        <f t="shared" si="1380"/>
        <v>-133828671.43257704</v>
      </c>
    </row>
    <row r="8803" spans="10:24" x14ac:dyDescent="0.25">
      <c r="J8803">
        <v>8800</v>
      </c>
      <c r="K8803" s="43">
        <v>0.19003843883698535</v>
      </c>
      <c r="L8803">
        <v>0.98341354672949799</v>
      </c>
      <c r="M8803">
        <v>0.20156594584497045</v>
      </c>
      <c r="N8803" s="44">
        <v>0.46509044704108904</v>
      </c>
      <c r="O8803" s="161">
        <f t="shared" si="1371"/>
        <v>2000000</v>
      </c>
      <c r="P8803" s="162">
        <f t="shared" si="1372"/>
        <v>211.94976504961258</v>
      </c>
      <c r="Q8803" s="162">
        <f t="shared" si="1373"/>
        <v>118.27918190619715</v>
      </c>
      <c r="R8803" s="163">
        <f t="shared" si="1374"/>
        <v>1</v>
      </c>
      <c r="S8803" s="161">
        <f t="shared" si="1375"/>
        <v>5000000</v>
      </c>
      <c r="T8803" s="162">
        <f t="shared" si="1376"/>
        <v>200.64992168320418</v>
      </c>
      <c r="U8803" s="162">
        <f t="shared" si="1377"/>
        <v>116.63959095309858</v>
      </c>
      <c r="V8803" s="163">
        <f t="shared" si="1378"/>
        <v>1</v>
      </c>
      <c r="W8803" s="164">
        <f t="shared" si="1379"/>
        <v>137341166.28683084</v>
      </c>
      <c r="X8803" s="164">
        <f t="shared" si="1380"/>
        <v>270051653.65052801</v>
      </c>
    </row>
    <row r="8804" spans="10:24" x14ac:dyDescent="0.25">
      <c r="J8804">
        <v>8801</v>
      </c>
      <c r="K8804" s="43">
        <v>0.13805116855025001</v>
      </c>
      <c r="L8804">
        <v>0.15492670066920566</v>
      </c>
      <c r="M8804">
        <v>0.53222653360413597</v>
      </c>
      <c r="N8804" s="44">
        <v>0.94631209912491088</v>
      </c>
      <c r="O8804" s="161">
        <f t="shared" si="1371"/>
        <v>2000000</v>
      </c>
      <c r="P8804" s="162">
        <f t="shared" si="1372"/>
        <v>164.76705465340729</v>
      </c>
      <c r="Q8804" s="162">
        <f t="shared" si="1373"/>
        <v>136.61735990188734</v>
      </c>
      <c r="R8804" s="163">
        <f t="shared" si="1374"/>
        <v>1</v>
      </c>
      <c r="S8804" s="161">
        <f t="shared" si="1375"/>
        <v>2000000</v>
      </c>
      <c r="T8804" s="162">
        <f t="shared" si="1376"/>
        <v>184.92235155113576</v>
      </c>
      <c r="U8804" s="162">
        <f t="shared" si="1377"/>
        <v>125.80867995094367</v>
      </c>
      <c r="V8804" s="163">
        <f t="shared" si="1378"/>
        <v>1</v>
      </c>
      <c r="W8804" s="164">
        <f t="shared" si="1379"/>
        <v>6299389.503039889</v>
      </c>
      <c r="X8804" s="164">
        <f t="shared" si="1380"/>
        <v>-31772656.799615815</v>
      </c>
    </row>
    <row r="8805" spans="10:24" x14ac:dyDescent="0.25">
      <c r="J8805">
        <v>8802</v>
      </c>
      <c r="K8805" s="43">
        <v>5.7888025559395651E-2</v>
      </c>
      <c r="L8805">
        <v>0.58443360634923402</v>
      </c>
      <c r="M8805">
        <v>0.4293942840234598</v>
      </c>
      <c r="N8805" s="44">
        <v>0.98724437377662622</v>
      </c>
      <c r="O8805" s="161">
        <f t="shared" si="1371"/>
        <v>2000000</v>
      </c>
      <c r="P8805" s="162">
        <f t="shared" si="1372"/>
        <v>183.19873429510821</v>
      </c>
      <c r="Q8805" s="162">
        <f t="shared" si="1373"/>
        <v>131.44167039700889</v>
      </c>
      <c r="R8805" s="163">
        <f t="shared" si="1374"/>
        <v>1</v>
      </c>
      <c r="S8805" s="161">
        <f t="shared" si="1375"/>
        <v>2000000</v>
      </c>
      <c r="T8805" s="162">
        <f t="shared" si="1376"/>
        <v>191.06624476503606</v>
      </c>
      <c r="U8805" s="162">
        <f t="shared" si="1377"/>
        <v>123.22083519850445</v>
      </c>
      <c r="V8805" s="163">
        <f t="shared" si="1378"/>
        <v>1</v>
      </c>
      <c r="W8805" s="164">
        <f t="shared" si="1379"/>
        <v>53514127.796198636</v>
      </c>
      <c r="X8805" s="164">
        <f t="shared" si="1380"/>
        <v>-14309180.866936773</v>
      </c>
    </row>
    <row r="8806" spans="10:24" x14ac:dyDescent="0.25">
      <c r="J8806">
        <v>8803</v>
      </c>
      <c r="K8806" s="43">
        <v>0.56953873218120565</v>
      </c>
      <c r="L8806">
        <v>0.20101184724662635</v>
      </c>
      <c r="M8806">
        <v>0.1786964923412877</v>
      </c>
      <c r="N8806" s="44">
        <v>0.14452541700879218</v>
      </c>
      <c r="O8806" s="161">
        <f t="shared" si="1371"/>
        <v>6000000</v>
      </c>
      <c r="P8806" s="162">
        <f t="shared" si="1372"/>
        <v>167.42981280242856</v>
      </c>
      <c r="Q8806" s="162">
        <f t="shared" si="1373"/>
        <v>116.59311854452761</v>
      </c>
      <c r="R8806" s="163">
        <f t="shared" si="1374"/>
        <v>1</v>
      </c>
      <c r="S8806" s="161">
        <f t="shared" si="1375"/>
        <v>6000000</v>
      </c>
      <c r="T8806" s="162">
        <f t="shared" si="1376"/>
        <v>185.80993760080952</v>
      </c>
      <c r="U8806" s="162">
        <f t="shared" si="1377"/>
        <v>115.79655927226381</v>
      </c>
      <c r="V8806" s="163">
        <f t="shared" si="1378"/>
        <v>0.9</v>
      </c>
      <c r="W8806" s="164">
        <f t="shared" si="1379"/>
        <v>255020165.54740566</v>
      </c>
      <c r="X8806" s="164">
        <f t="shared" si="1380"/>
        <v>228072242.97414684</v>
      </c>
    </row>
    <row r="8807" spans="10:24" x14ac:dyDescent="0.25">
      <c r="J8807">
        <v>8804</v>
      </c>
      <c r="K8807" s="43">
        <v>0.18628019363907156</v>
      </c>
      <c r="L8807">
        <v>5.698952988887851E-2</v>
      </c>
      <c r="M8807">
        <v>0.6983984979974921</v>
      </c>
      <c r="N8807" s="44">
        <v>0.34340879504976285</v>
      </c>
      <c r="O8807" s="161">
        <f t="shared" si="1371"/>
        <v>2000000</v>
      </c>
      <c r="P8807" s="162">
        <f t="shared" si="1372"/>
        <v>156.2916250398109</v>
      </c>
      <c r="Q8807" s="162">
        <f t="shared" si="1373"/>
        <v>145.39599929251136</v>
      </c>
      <c r="R8807" s="163">
        <f t="shared" si="1374"/>
        <v>1</v>
      </c>
      <c r="S8807" s="161">
        <f t="shared" si="1375"/>
        <v>5000000</v>
      </c>
      <c r="T8807" s="162">
        <f t="shared" si="1376"/>
        <v>182.09720834660362</v>
      </c>
      <c r="U8807" s="162">
        <f t="shared" si="1377"/>
        <v>130.19799964625568</v>
      </c>
      <c r="V8807" s="163">
        <f t="shared" si="1378"/>
        <v>1</v>
      </c>
      <c r="W8807" s="164">
        <f t="shared" si="1379"/>
        <v>-28208748.505400933</v>
      </c>
      <c r="X8807" s="164">
        <f t="shared" si="1380"/>
        <v>109496043.50173971</v>
      </c>
    </row>
    <row r="8808" spans="10:24" x14ac:dyDescent="0.25">
      <c r="J8808">
        <v>8805</v>
      </c>
      <c r="K8808" s="43">
        <v>0.13597523203756434</v>
      </c>
      <c r="L8808">
        <v>0.85322746369963409</v>
      </c>
      <c r="M8808">
        <v>0.18681345127845228</v>
      </c>
      <c r="N8808" s="44">
        <v>8.6536740911582921E-2</v>
      </c>
      <c r="O8808" s="161">
        <f t="shared" si="1371"/>
        <v>2000000</v>
      </c>
      <c r="P8808" s="162">
        <f t="shared" si="1372"/>
        <v>195.75564662249698</v>
      </c>
      <c r="Q8808" s="162">
        <f t="shared" si="1373"/>
        <v>117.20599659417704</v>
      </c>
      <c r="R8808" s="163">
        <f t="shared" si="1374"/>
        <v>1</v>
      </c>
      <c r="S8808" s="161">
        <f t="shared" si="1375"/>
        <v>2000000</v>
      </c>
      <c r="T8808" s="162">
        <f t="shared" si="1376"/>
        <v>195.25188220749899</v>
      </c>
      <c r="U8808" s="162">
        <f t="shared" si="1377"/>
        <v>116.10299829708852</v>
      </c>
      <c r="V8808" s="163">
        <f t="shared" si="1378"/>
        <v>0.9</v>
      </c>
      <c r="W8808" s="164">
        <f t="shared" si="1379"/>
        <v>107099300.05663988</v>
      </c>
      <c r="X8808" s="164">
        <f t="shared" si="1380"/>
        <v>-7532008.9612611234</v>
      </c>
    </row>
    <row r="8809" spans="10:24" x14ac:dyDescent="0.25">
      <c r="J8809">
        <v>8806</v>
      </c>
      <c r="K8809" s="43">
        <v>0.65299681113812924</v>
      </c>
      <c r="L8809">
        <v>0.85822901188532041</v>
      </c>
      <c r="M8809">
        <v>0.16905223422309512</v>
      </c>
      <c r="N8809" s="44">
        <v>0.27494575570900182</v>
      </c>
      <c r="O8809" s="161">
        <f t="shared" si="1371"/>
        <v>6000000</v>
      </c>
      <c r="P8809" s="162">
        <f t="shared" si="1372"/>
        <v>196.085947603856</v>
      </c>
      <c r="Q8809" s="162">
        <f t="shared" si="1373"/>
        <v>115.84165425198022</v>
      </c>
      <c r="R8809" s="163">
        <f t="shared" si="1374"/>
        <v>1</v>
      </c>
      <c r="S8809" s="161">
        <f t="shared" si="1375"/>
        <v>7000000</v>
      </c>
      <c r="T8809" s="162">
        <f t="shared" si="1376"/>
        <v>195.36198253461868</v>
      </c>
      <c r="U8809" s="162">
        <f t="shared" si="1377"/>
        <v>115.42082712599012</v>
      </c>
      <c r="V8809" s="163">
        <f t="shared" si="1378"/>
        <v>1</v>
      </c>
      <c r="W8809" s="164">
        <f t="shared" si="1379"/>
        <v>431465760.11125469</v>
      </c>
      <c r="X8809" s="164">
        <f t="shared" si="1380"/>
        <v>409588087.86039996</v>
      </c>
    </row>
    <row r="8810" spans="10:24" x14ac:dyDescent="0.25">
      <c r="J8810">
        <v>8807</v>
      </c>
      <c r="K8810" s="43">
        <v>0.96995647331243051</v>
      </c>
      <c r="L8810">
        <v>0.46017185097608448</v>
      </c>
      <c r="M8810">
        <v>0.57332684816288793</v>
      </c>
      <c r="N8810" s="44">
        <v>0.65475569327998751</v>
      </c>
      <c r="O8810" s="161">
        <f t="shared" si="1371"/>
        <v>9000000</v>
      </c>
      <c r="P8810" s="162">
        <f t="shared" si="1372"/>
        <v>178.49998821974185</v>
      </c>
      <c r="Q8810" s="162">
        <f t="shared" si="1373"/>
        <v>138.69700983133328</v>
      </c>
      <c r="R8810" s="163">
        <f t="shared" si="1374"/>
        <v>1</v>
      </c>
      <c r="S8810" s="161">
        <f t="shared" si="1375"/>
        <v>9000000</v>
      </c>
      <c r="T8810" s="162">
        <f t="shared" si="1376"/>
        <v>189.49999607324727</v>
      </c>
      <c r="U8810" s="162">
        <f t="shared" si="1377"/>
        <v>126.84850491566664</v>
      </c>
      <c r="V8810" s="163">
        <f t="shared" si="1378"/>
        <v>1</v>
      </c>
      <c r="W8810" s="164">
        <f t="shared" si="1379"/>
        <v>308226805.49567717</v>
      </c>
      <c r="X8810" s="164">
        <f t="shared" si="1380"/>
        <v>413863420.41822577</v>
      </c>
    </row>
    <row r="8811" spans="10:24" x14ac:dyDescent="0.25">
      <c r="J8811">
        <v>8808</v>
      </c>
      <c r="K8811" s="43">
        <v>0.2160960640726789</v>
      </c>
      <c r="L8811">
        <v>1.6504767790721631E-2</v>
      </c>
      <c r="M8811">
        <v>0.68604656999263536</v>
      </c>
      <c r="N8811" s="44">
        <v>0.59091814470292336</v>
      </c>
      <c r="O8811" s="161">
        <f t="shared" si="1371"/>
        <v>2000000</v>
      </c>
      <c r="P8811" s="162">
        <f t="shared" si="1372"/>
        <v>148.02049063319981</v>
      </c>
      <c r="Q8811" s="162">
        <f t="shared" si="1373"/>
        <v>144.69350121109599</v>
      </c>
      <c r="R8811" s="163">
        <f t="shared" si="1374"/>
        <v>1</v>
      </c>
      <c r="S8811" s="161">
        <f t="shared" si="1375"/>
        <v>5000000</v>
      </c>
      <c r="T8811" s="162">
        <f t="shared" si="1376"/>
        <v>179.34016354439993</v>
      </c>
      <c r="U8811" s="162">
        <f t="shared" si="1377"/>
        <v>129.84675060554801</v>
      </c>
      <c r="V8811" s="163">
        <f t="shared" si="1378"/>
        <v>1</v>
      </c>
      <c r="W8811" s="164">
        <f t="shared" si="1379"/>
        <v>-43346021.155792356</v>
      </c>
      <c r="X8811" s="164">
        <f t="shared" si="1380"/>
        <v>97467064.694259584</v>
      </c>
    </row>
    <row r="8812" spans="10:24" x14ac:dyDescent="0.25">
      <c r="J8812">
        <v>8809</v>
      </c>
      <c r="K8812" s="43">
        <v>0.55522780693509421</v>
      </c>
      <c r="L8812">
        <v>0.54736922887091088</v>
      </c>
      <c r="M8812">
        <v>0.95110851631779847</v>
      </c>
      <c r="N8812" s="44">
        <v>2.0678476059069584E-2</v>
      </c>
      <c r="O8812" s="161">
        <f t="shared" si="1371"/>
        <v>6000000</v>
      </c>
      <c r="P8812" s="162">
        <f t="shared" si="1372"/>
        <v>181.78526153580191</v>
      </c>
      <c r="Q8812" s="162">
        <f t="shared" si="1373"/>
        <v>168.11396248539609</v>
      </c>
      <c r="R8812" s="163">
        <f t="shared" si="1374"/>
        <v>1</v>
      </c>
      <c r="S8812" s="161">
        <f t="shared" si="1375"/>
        <v>6000000</v>
      </c>
      <c r="T8812" s="162">
        <f t="shared" si="1376"/>
        <v>190.59508717860064</v>
      </c>
      <c r="U8812" s="162">
        <f t="shared" si="1377"/>
        <v>141.55698124269804</v>
      </c>
      <c r="V8812" s="163">
        <f t="shared" si="1378"/>
        <v>0.9</v>
      </c>
      <c r="W8812" s="164">
        <f t="shared" si="1379"/>
        <v>32027794.302434921</v>
      </c>
      <c r="X8812" s="164">
        <f t="shared" si="1380"/>
        <v>114805772.05387402</v>
      </c>
    </row>
    <row r="8813" spans="10:24" x14ac:dyDescent="0.25">
      <c r="J8813">
        <v>8810</v>
      </c>
      <c r="K8813" s="43">
        <v>0.96945833244289592</v>
      </c>
      <c r="L8813">
        <v>0.85115127820258563</v>
      </c>
      <c r="M8813">
        <v>0.56704591312173769</v>
      </c>
      <c r="N8813" s="44">
        <v>0.94645876757419567</v>
      </c>
      <c r="O8813" s="161">
        <f t="shared" si="1371"/>
        <v>9000000</v>
      </c>
      <c r="P8813" s="162">
        <f t="shared" si="1372"/>
        <v>195.6207574681485</v>
      </c>
      <c r="Q8813" s="162">
        <f t="shared" si="1373"/>
        <v>138.37716412191682</v>
      </c>
      <c r="R8813" s="163">
        <f t="shared" si="1374"/>
        <v>1</v>
      </c>
      <c r="S8813" s="161">
        <f t="shared" si="1375"/>
        <v>9000000</v>
      </c>
      <c r="T8813" s="162">
        <f t="shared" si="1376"/>
        <v>195.20691915604951</v>
      </c>
      <c r="U8813" s="162">
        <f t="shared" si="1377"/>
        <v>126.68858206095841</v>
      </c>
      <c r="V8813" s="163">
        <f t="shared" si="1378"/>
        <v>1</v>
      </c>
      <c r="W8813" s="164">
        <f t="shared" si="1379"/>
        <v>465192340.11608511</v>
      </c>
      <c r="X8813" s="164">
        <f t="shared" si="1380"/>
        <v>466665033.85581994</v>
      </c>
    </row>
    <row r="8814" spans="10:24" x14ac:dyDescent="0.25">
      <c r="J8814">
        <v>8811</v>
      </c>
      <c r="K8814" s="43">
        <v>0.9360160064659242</v>
      </c>
      <c r="L8814">
        <v>0.9216851371274376</v>
      </c>
      <c r="M8814">
        <v>0.89594466729371802</v>
      </c>
      <c r="N8814" s="44">
        <v>7.1284538307833212E-2</v>
      </c>
      <c r="O8814" s="161">
        <f t="shared" si="1371"/>
        <v>7000000</v>
      </c>
      <c r="P8814" s="162">
        <f t="shared" si="1372"/>
        <v>201.24747120854923</v>
      </c>
      <c r="Q8814" s="162">
        <f t="shared" si="1373"/>
        <v>160.1755524379623</v>
      </c>
      <c r="R8814" s="163">
        <f t="shared" si="1374"/>
        <v>1</v>
      </c>
      <c r="S8814" s="161">
        <f t="shared" si="1375"/>
        <v>9000000</v>
      </c>
      <c r="T8814" s="162">
        <f t="shared" si="1376"/>
        <v>197.08249040284974</v>
      </c>
      <c r="U8814" s="162">
        <f t="shared" si="1377"/>
        <v>137.58777621898116</v>
      </c>
      <c r="V8814" s="163">
        <f t="shared" si="1378"/>
        <v>0.9</v>
      </c>
      <c r="W8814" s="164">
        <f t="shared" si="1379"/>
        <v>237503431.39410853</v>
      </c>
      <c r="X8814" s="164">
        <f t="shared" si="1380"/>
        <v>331907184.88933551</v>
      </c>
    </row>
    <row r="8815" spans="10:24" x14ac:dyDescent="0.25">
      <c r="J8815">
        <v>8812</v>
      </c>
      <c r="K8815" s="43">
        <v>0.80105515554539886</v>
      </c>
      <c r="L8815">
        <v>0.81516160849509867</v>
      </c>
      <c r="M8815">
        <v>0.79408442562456738</v>
      </c>
      <c r="N8815" s="44">
        <v>0.94692214534433761</v>
      </c>
      <c r="O8815" s="161">
        <f t="shared" si="1371"/>
        <v>7000000</v>
      </c>
      <c r="P8815" s="162">
        <f t="shared" si="1372"/>
        <v>193.45618445359207</v>
      </c>
      <c r="Q8815" s="162">
        <f t="shared" si="1373"/>
        <v>151.41350933167988</v>
      </c>
      <c r="R8815" s="163">
        <f t="shared" si="1374"/>
        <v>1</v>
      </c>
      <c r="S8815" s="161">
        <f t="shared" si="1375"/>
        <v>7000000</v>
      </c>
      <c r="T8815" s="162">
        <f t="shared" si="1376"/>
        <v>194.48539481786403</v>
      </c>
      <c r="U8815" s="162">
        <f t="shared" si="1377"/>
        <v>133.20675466583992</v>
      </c>
      <c r="V8815" s="163">
        <f t="shared" si="1378"/>
        <v>1</v>
      </c>
      <c r="W8815" s="164">
        <f t="shared" si="1379"/>
        <v>244298725.85338539</v>
      </c>
      <c r="X8815" s="164">
        <f t="shared" si="1380"/>
        <v>278950481.06416875</v>
      </c>
    </row>
    <row r="8816" spans="10:24" x14ac:dyDescent="0.25">
      <c r="J8816">
        <v>8813</v>
      </c>
      <c r="K8816" s="43">
        <v>0.87788195290860216</v>
      </c>
      <c r="L8816">
        <v>0.92456761676784727</v>
      </c>
      <c r="M8816">
        <v>0.83125241511890624</v>
      </c>
      <c r="N8816" s="44">
        <v>0.59588530123525385</v>
      </c>
      <c r="O8816" s="161">
        <f t="shared" si="1371"/>
        <v>7000000</v>
      </c>
      <c r="P8816" s="162">
        <f t="shared" si="1372"/>
        <v>201.54725469843083</v>
      </c>
      <c r="Q8816" s="162">
        <f t="shared" si="1373"/>
        <v>154.18252412980473</v>
      </c>
      <c r="R8816" s="163">
        <f t="shared" si="1374"/>
        <v>1</v>
      </c>
      <c r="S8816" s="161">
        <f t="shared" si="1375"/>
        <v>7000000</v>
      </c>
      <c r="T8816" s="162">
        <f t="shared" si="1376"/>
        <v>197.18241823281028</v>
      </c>
      <c r="U8816" s="162">
        <f t="shared" si="1377"/>
        <v>134.59126206490237</v>
      </c>
      <c r="V8816" s="163">
        <f t="shared" si="1378"/>
        <v>1</v>
      </c>
      <c r="W8816" s="164">
        <f t="shared" si="1379"/>
        <v>281553113.98038268</v>
      </c>
      <c r="X8816" s="164">
        <f t="shared" si="1380"/>
        <v>288138093.17535537</v>
      </c>
    </row>
    <row r="8817" spans="10:24" x14ac:dyDescent="0.25">
      <c r="J8817">
        <v>8814</v>
      </c>
      <c r="K8817" s="43">
        <v>0.92965402591565882</v>
      </c>
      <c r="L8817">
        <v>0.43528083699204956</v>
      </c>
      <c r="M8817">
        <v>0.93535414378212056</v>
      </c>
      <c r="N8817" s="44">
        <v>0.11373240482847935</v>
      </c>
      <c r="O8817" s="161">
        <f t="shared" si="1371"/>
        <v>7000000</v>
      </c>
      <c r="P8817" s="162">
        <f t="shared" si="1372"/>
        <v>177.55582375378964</v>
      </c>
      <c r="Q8817" s="162">
        <f t="shared" si="1373"/>
        <v>165.33801751919302</v>
      </c>
      <c r="R8817" s="163">
        <f t="shared" si="1374"/>
        <v>1</v>
      </c>
      <c r="S8817" s="161">
        <f t="shared" si="1375"/>
        <v>9000000</v>
      </c>
      <c r="T8817" s="162">
        <f t="shared" si="1376"/>
        <v>189.18527458459656</v>
      </c>
      <c r="U8817" s="162">
        <f t="shared" si="1377"/>
        <v>140.16900875959652</v>
      </c>
      <c r="V8817" s="163">
        <f t="shared" si="1378"/>
        <v>0.9</v>
      </c>
      <c r="W8817" s="164">
        <f t="shared" si="1379"/>
        <v>35524643.64217636</v>
      </c>
      <c r="X8817" s="164">
        <f t="shared" si="1380"/>
        <v>247031753.1825003</v>
      </c>
    </row>
    <row r="8818" spans="10:24" x14ac:dyDescent="0.25">
      <c r="J8818">
        <v>8815</v>
      </c>
      <c r="K8818" s="43">
        <v>0.92723313312131816</v>
      </c>
      <c r="L8818">
        <v>0.32964953449186007</v>
      </c>
      <c r="M8818">
        <v>0.33072731782169895</v>
      </c>
      <c r="N8818" s="44">
        <v>0.43177303125255329</v>
      </c>
      <c r="O8818" s="161">
        <f t="shared" si="1371"/>
        <v>7000000</v>
      </c>
      <c r="P8818" s="162">
        <f t="shared" si="1372"/>
        <v>173.38678333393443</v>
      </c>
      <c r="Q8818" s="162">
        <f t="shared" si="1373"/>
        <v>126.24188578402214</v>
      </c>
      <c r="R8818" s="163">
        <f t="shared" si="1374"/>
        <v>1</v>
      </c>
      <c r="S8818" s="161">
        <f t="shared" si="1375"/>
        <v>9000000</v>
      </c>
      <c r="T8818" s="162">
        <f t="shared" si="1376"/>
        <v>187.79559444464482</v>
      </c>
      <c r="U8818" s="162">
        <f t="shared" si="1377"/>
        <v>120.62094289201107</v>
      </c>
      <c r="V8818" s="163">
        <f t="shared" si="1378"/>
        <v>1</v>
      </c>
      <c r="W8818" s="164">
        <f t="shared" si="1379"/>
        <v>280014282.84938598</v>
      </c>
      <c r="X8818" s="164">
        <f t="shared" si="1380"/>
        <v>454571863.97370374</v>
      </c>
    </row>
    <row r="8819" spans="10:24" x14ac:dyDescent="0.25">
      <c r="J8819">
        <v>8816</v>
      </c>
      <c r="K8819" s="43">
        <v>0.83985710490482468</v>
      </c>
      <c r="L8819">
        <v>0.83578889920461352</v>
      </c>
      <c r="M8819">
        <v>2.3563683543715852E-3</v>
      </c>
      <c r="N8819" s="44">
        <v>0.85522268190127049</v>
      </c>
      <c r="O8819" s="161">
        <f t="shared" si="1371"/>
        <v>7000000</v>
      </c>
      <c r="P8819" s="162">
        <f t="shared" si="1372"/>
        <v>194.65945306883356</v>
      </c>
      <c r="Q8819" s="162">
        <f t="shared" si="1373"/>
        <v>78.479198431621455</v>
      </c>
      <c r="R8819" s="163">
        <f t="shared" si="1374"/>
        <v>1</v>
      </c>
      <c r="S8819" s="161">
        <f t="shared" si="1375"/>
        <v>7000000</v>
      </c>
      <c r="T8819" s="162">
        <f t="shared" si="1376"/>
        <v>194.88648435627786</v>
      </c>
      <c r="U8819" s="162">
        <f t="shared" si="1377"/>
        <v>96.739599215810728</v>
      </c>
      <c r="V8819" s="163">
        <f t="shared" si="1378"/>
        <v>1</v>
      </c>
      <c r="W8819" s="164">
        <f t="shared" si="1379"/>
        <v>763261782.46048474</v>
      </c>
      <c r="X8819" s="164">
        <f t="shared" si="1380"/>
        <v>537028195.98326993</v>
      </c>
    </row>
    <row r="8820" spans="10:24" x14ac:dyDescent="0.25">
      <c r="J8820">
        <v>8817</v>
      </c>
      <c r="K8820" s="43">
        <v>0.55476826461954265</v>
      </c>
      <c r="L8820">
        <v>0.16501407555031311</v>
      </c>
      <c r="M8820">
        <v>5.627881558573733E-2</v>
      </c>
      <c r="N8820" s="44">
        <v>0.8192180517876485</v>
      </c>
      <c r="O8820" s="161">
        <f t="shared" si="1371"/>
        <v>6000000</v>
      </c>
      <c r="P8820" s="162">
        <f t="shared" si="1372"/>
        <v>165.38914236528868</v>
      </c>
      <c r="Q8820" s="162">
        <f t="shared" si="1373"/>
        <v>103.26397195628191</v>
      </c>
      <c r="R8820" s="163">
        <f t="shared" si="1374"/>
        <v>1</v>
      </c>
      <c r="S8820" s="161">
        <f t="shared" si="1375"/>
        <v>6000000</v>
      </c>
      <c r="T8820" s="162">
        <f t="shared" si="1376"/>
        <v>185.1297141217629</v>
      </c>
      <c r="U8820" s="162">
        <f t="shared" si="1377"/>
        <v>109.13198597814096</v>
      </c>
      <c r="V8820" s="163">
        <f t="shared" si="1378"/>
        <v>1</v>
      </c>
      <c r="W8820" s="164">
        <f t="shared" si="1379"/>
        <v>322751022.45404065</v>
      </c>
      <c r="X8820" s="164">
        <f t="shared" si="1380"/>
        <v>305986368.86173165</v>
      </c>
    </row>
    <row r="8821" spans="10:24" x14ac:dyDescent="0.25">
      <c r="J8821">
        <v>8818</v>
      </c>
      <c r="K8821" s="43">
        <v>0.78657873759993169</v>
      </c>
      <c r="L8821">
        <v>0.76983549549075658</v>
      </c>
      <c r="M8821">
        <v>0.13375898660106433</v>
      </c>
      <c r="N8821" s="44">
        <v>0.18276765734996747</v>
      </c>
      <c r="O8821" s="161">
        <f t="shared" si="1371"/>
        <v>7000000</v>
      </c>
      <c r="P8821" s="162">
        <f t="shared" si="1372"/>
        <v>191.07457795726961</v>
      </c>
      <c r="Q8821" s="162">
        <f t="shared" si="1373"/>
        <v>112.82406965200204</v>
      </c>
      <c r="R8821" s="163">
        <f t="shared" si="1374"/>
        <v>1</v>
      </c>
      <c r="S8821" s="161">
        <f t="shared" si="1375"/>
        <v>7000000</v>
      </c>
      <c r="T8821" s="162">
        <f t="shared" si="1376"/>
        <v>193.69152598575653</v>
      </c>
      <c r="U8821" s="162">
        <f t="shared" si="1377"/>
        <v>113.91203482600102</v>
      </c>
      <c r="V8821" s="163">
        <f t="shared" si="1378"/>
        <v>0.9</v>
      </c>
      <c r="W8821" s="164">
        <f t="shared" si="1379"/>
        <v>497753558.13687301</v>
      </c>
      <c r="X8821" s="164">
        <f t="shared" si="1380"/>
        <v>352610794.30645967</v>
      </c>
    </row>
    <row r="8822" spans="10:24" x14ac:dyDescent="0.25">
      <c r="J8822">
        <v>8819</v>
      </c>
      <c r="K8822" s="43">
        <v>0.84560352018534546</v>
      </c>
      <c r="L8822">
        <v>0.42373452564541059</v>
      </c>
      <c r="M8822">
        <v>0.59826324411691545</v>
      </c>
      <c r="N8822" s="44">
        <v>0.18881100304015663</v>
      </c>
      <c r="O8822" s="161">
        <f t="shared" si="1371"/>
        <v>7000000</v>
      </c>
      <c r="P8822" s="162">
        <f t="shared" si="1372"/>
        <v>177.11476907564821</v>
      </c>
      <c r="Q8822" s="162">
        <f t="shared" si="1373"/>
        <v>139.97708535097144</v>
      </c>
      <c r="R8822" s="163">
        <f t="shared" si="1374"/>
        <v>1</v>
      </c>
      <c r="S8822" s="161">
        <f t="shared" si="1375"/>
        <v>7000000</v>
      </c>
      <c r="T8822" s="162">
        <f t="shared" si="1376"/>
        <v>189.0382563585494</v>
      </c>
      <c r="U8822" s="162">
        <f t="shared" si="1377"/>
        <v>127.48854267548572</v>
      </c>
      <c r="V8822" s="163">
        <f t="shared" si="1378"/>
        <v>0.9</v>
      </c>
      <c r="W8822" s="164">
        <f t="shared" si="1379"/>
        <v>209963786.07273743</v>
      </c>
      <c r="X8822" s="164">
        <f t="shared" si="1380"/>
        <v>237763196.20330125</v>
      </c>
    </row>
    <row r="8823" spans="10:24" x14ac:dyDescent="0.25">
      <c r="J8823">
        <v>8820</v>
      </c>
      <c r="K8823" s="43">
        <v>0.52244193177914222</v>
      </c>
      <c r="L8823">
        <v>0.51736541795527136</v>
      </c>
      <c r="M8823">
        <v>0.92450830182818222</v>
      </c>
      <c r="N8823" s="44">
        <v>0.14387497516914449</v>
      </c>
      <c r="O8823" s="161">
        <f t="shared" si="1371"/>
        <v>5000000</v>
      </c>
      <c r="P8823" s="162">
        <f t="shared" si="1372"/>
        <v>180.65313604057951</v>
      </c>
      <c r="Q8823" s="162">
        <f t="shared" si="1373"/>
        <v>163.72133162498614</v>
      </c>
      <c r="R8823" s="163">
        <f t="shared" si="1374"/>
        <v>1</v>
      </c>
      <c r="S8823" s="161">
        <f t="shared" si="1375"/>
        <v>6000000</v>
      </c>
      <c r="T8823" s="162">
        <f t="shared" si="1376"/>
        <v>190.21771201352649</v>
      </c>
      <c r="U8823" s="162">
        <f t="shared" si="1377"/>
        <v>139.36066581249307</v>
      </c>
      <c r="V8823" s="163">
        <f t="shared" si="1378"/>
        <v>0.9</v>
      </c>
      <c r="W8823" s="164">
        <f t="shared" si="1379"/>
        <v>34659022.077966884</v>
      </c>
      <c r="X8823" s="164">
        <f t="shared" si="1380"/>
        <v>124628049.4855805</v>
      </c>
    </row>
    <row r="8824" spans="10:24" x14ac:dyDescent="0.25">
      <c r="J8824">
        <v>8821</v>
      </c>
      <c r="K8824" s="43">
        <v>0.59381741587356385</v>
      </c>
      <c r="L8824">
        <v>0.56579666296209674</v>
      </c>
      <c r="M8824">
        <v>0.71237946180738398</v>
      </c>
      <c r="N8824" s="44">
        <v>0.6250693821846719</v>
      </c>
      <c r="O8824" s="161">
        <f t="shared" si="1371"/>
        <v>6000000</v>
      </c>
      <c r="P8824" s="162">
        <f t="shared" si="1372"/>
        <v>182.48524025604385</v>
      </c>
      <c r="Q8824" s="162">
        <f t="shared" si="1373"/>
        <v>146.20698981344435</v>
      </c>
      <c r="R8824" s="163">
        <f t="shared" si="1374"/>
        <v>1</v>
      </c>
      <c r="S8824" s="161">
        <f t="shared" si="1375"/>
        <v>6000000</v>
      </c>
      <c r="T8824" s="162">
        <f t="shared" si="1376"/>
        <v>190.82841341868129</v>
      </c>
      <c r="U8824" s="162">
        <f t="shared" si="1377"/>
        <v>130.60349490672218</v>
      </c>
      <c r="V8824" s="163">
        <f t="shared" si="1378"/>
        <v>1</v>
      </c>
      <c r="W8824" s="164">
        <f t="shared" si="1379"/>
        <v>167669502.655597</v>
      </c>
      <c r="X8824" s="164">
        <f t="shared" si="1380"/>
        <v>211349511.07175469</v>
      </c>
    </row>
    <row r="8825" spans="10:24" x14ac:dyDescent="0.25">
      <c r="J8825">
        <v>8822</v>
      </c>
      <c r="K8825" s="43">
        <v>0.71327977493695371</v>
      </c>
      <c r="L8825">
        <v>0.88368961883686259</v>
      </c>
      <c r="M8825">
        <v>0.24132754288397651</v>
      </c>
      <c r="N8825" s="44">
        <v>0.20354295942759992</v>
      </c>
      <c r="O8825" s="161">
        <f t="shared" si="1371"/>
        <v>6000000</v>
      </c>
      <c r="P8825" s="162">
        <f t="shared" si="1372"/>
        <v>197.90452555253901</v>
      </c>
      <c r="Q8825" s="162">
        <f t="shared" si="1373"/>
        <v>120.95922781478662</v>
      </c>
      <c r="R8825" s="163">
        <f t="shared" si="1374"/>
        <v>1</v>
      </c>
      <c r="S8825" s="161">
        <f t="shared" si="1375"/>
        <v>7000000</v>
      </c>
      <c r="T8825" s="162">
        <f t="shared" si="1376"/>
        <v>195.96817518417967</v>
      </c>
      <c r="U8825" s="162">
        <f t="shared" si="1377"/>
        <v>117.9796139073933</v>
      </c>
      <c r="V8825" s="163">
        <f t="shared" si="1378"/>
        <v>1</v>
      </c>
      <c r="W8825" s="164">
        <f t="shared" si="1379"/>
        <v>411671786.42651439</v>
      </c>
      <c r="X8825" s="164">
        <f t="shared" si="1380"/>
        <v>395919928.93750465</v>
      </c>
    </row>
    <row r="8826" spans="10:24" x14ac:dyDescent="0.25">
      <c r="J8826">
        <v>8823</v>
      </c>
      <c r="K8826" s="43">
        <v>0.83187692878411501</v>
      </c>
      <c r="L8826">
        <v>0.29002496055389937</v>
      </c>
      <c r="M8826">
        <v>0.96833163581287984</v>
      </c>
      <c r="N8826" s="44">
        <v>2.2415221561359888E-2</v>
      </c>
      <c r="O8826" s="161">
        <f t="shared" si="1371"/>
        <v>7000000</v>
      </c>
      <c r="P8826" s="162">
        <f t="shared" si="1372"/>
        <v>171.7003229732685</v>
      </c>
      <c r="Q8826" s="162">
        <f t="shared" si="1373"/>
        <v>172.1364054688012</v>
      </c>
      <c r="R8826" s="163">
        <f t="shared" si="1374"/>
        <v>1</v>
      </c>
      <c r="S8826" s="161">
        <f t="shared" si="1375"/>
        <v>7000000</v>
      </c>
      <c r="T8826" s="162">
        <f t="shared" si="1376"/>
        <v>187.23344099108951</v>
      </c>
      <c r="U8826" s="162">
        <f t="shared" si="1377"/>
        <v>143.56820273440059</v>
      </c>
      <c r="V8826" s="163">
        <f t="shared" si="1378"/>
        <v>0.9</v>
      </c>
      <c r="W8826" s="164">
        <f t="shared" si="1379"/>
        <v>-53052577.468728915</v>
      </c>
      <c r="X8826" s="164">
        <f t="shared" si="1380"/>
        <v>125091001.01714027</v>
      </c>
    </row>
    <row r="8827" spans="10:24" x14ac:dyDescent="0.25">
      <c r="J8827">
        <v>8824</v>
      </c>
      <c r="K8827" s="43">
        <v>0.18362751729389026</v>
      </c>
      <c r="L8827">
        <v>0.55902883160142136</v>
      </c>
      <c r="M8827">
        <v>0.21066383447035386</v>
      </c>
      <c r="N8827" s="44">
        <v>0.62099851874038736</v>
      </c>
      <c r="O8827" s="161">
        <f t="shared" si="1371"/>
        <v>2000000</v>
      </c>
      <c r="P8827" s="162">
        <f t="shared" si="1372"/>
        <v>182.22761118171607</v>
      </c>
      <c r="Q8827" s="162">
        <f t="shared" si="1373"/>
        <v>118.91759978798723</v>
      </c>
      <c r="R8827" s="163">
        <f t="shared" si="1374"/>
        <v>1</v>
      </c>
      <c r="S8827" s="161">
        <f t="shared" si="1375"/>
        <v>5000000</v>
      </c>
      <c r="T8827" s="162">
        <f t="shared" si="1376"/>
        <v>190.74253706057203</v>
      </c>
      <c r="U8827" s="162">
        <f t="shared" si="1377"/>
        <v>116.95879989399361</v>
      </c>
      <c r="V8827" s="163">
        <f t="shared" si="1378"/>
        <v>1</v>
      </c>
      <c r="W8827" s="164">
        <f t="shared" si="1379"/>
        <v>76620022.78745769</v>
      </c>
      <c r="X8827" s="164">
        <f t="shared" si="1380"/>
        <v>218918685.83289212</v>
      </c>
    </row>
    <row r="8828" spans="10:24" x14ac:dyDescent="0.25">
      <c r="J8828">
        <v>8825</v>
      </c>
      <c r="K8828" s="43">
        <v>0.99836393871332274</v>
      </c>
      <c r="L8828">
        <v>0.55700599208940138</v>
      </c>
      <c r="M8828">
        <v>0.53949472004890608</v>
      </c>
      <c r="N8828" s="44">
        <v>0.12712603591043903</v>
      </c>
      <c r="O8828" s="161">
        <f t="shared" si="1371"/>
        <v>9000000</v>
      </c>
      <c r="P8828" s="162">
        <f t="shared" si="1372"/>
        <v>182.15073915858761</v>
      </c>
      <c r="Q8828" s="162">
        <f t="shared" si="1373"/>
        <v>136.98321697176448</v>
      </c>
      <c r="R8828" s="163">
        <f t="shared" si="1374"/>
        <v>1</v>
      </c>
      <c r="S8828" s="161">
        <f t="shared" si="1375"/>
        <v>9000000</v>
      </c>
      <c r="T8828" s="162">
        <f t="shared" si="1376"/>
        <v>190.71691305286254</v>
      </c>
      <c r="U8828" s="162">
        <f t="shared" si="1377"/>
        <v>125.99160848588224</v>
      </c>
      <c r="V8828" s="163">
        <f t="shared" si="1378"/>
        <v>0.9</v>
      </c>
      <c r="W8828" s="164">
        <f t="shared" si="1379"/>
        <v>356507699.68140823</v>
      </c>
      <c r="X8828" s="164">
        <f t="shared" si="1380"/>
        <v>374274966.99254042</v>
      </c>
    </row>
    <row r="8829" spans="10:24" x14ac:dyDescent="0.25">
      <c r="J8829">
        <v>8826</v>
      </c>
      <c r="K8829" s="43">
        <v>0.74767700694602113</v>
      </c>
      <c r="L8829">
        <v>0.27674324598064148</v>
      </c>
      <c r="M8829">
        <v>0.7626825254776991</v>
      </c>
      <c r="N8829" s="44">
        <v>1.7719825382645271E-2</v>
      </c>
      <c r="O8829" s="161">
        <f t="shared" si="1371"/>
        <v>6000000</v>
      </c>
      <c r="P8829" s="162">
        <f t="shared" si="1372"/>
        <v>171.11184282387424</v>
      </c>
      <c r="Q8829" s="162">
        <f t="shared" si="1373"/>
        <v>149.2991615234067</v>
      </c>
      <c r="R8829" s="163">
        <f t="shared" si="1374"/>
        <v>1</v>
      </c>
      <c r="S8829" s="161">
        <f t="shared" si="1375"/>
        <v>7000000</v>
      </c>
      <c r="T8829" s="162">
        <f t="shared" si="1376"/>
        <v>187.03728094129141</v>
      </c>
      <c r="U8829" s="162">
        <f t="shared" si="1377"/>
        <v>132.14958076170336</v>
      </c>
      <c r="V8829" s="163">
        <f t="shared" si="1378"/>
        <v>0.05</v>
      </c>
      <c r="W8829" s="164">
        <f t="shared" si="1379"/>
        <v>80876087.802805275</v>
      </c>
      <c r="X8829" s="164">
        <f t="shared" si="1380"/>
        <v>-130789304.93714418</v>
      </c>
    </row>
    <row r="8830" spans="10:24" x14ac:dyDescent="0.25">
      <c r="J8830">
        <v>8827</v>
      </c>
      <c r="K8830" s="43">
        <v>0.73954497262824381</v>
      </c>
      <c r="L8830">
        <v>0.71426539719477167</v>
      </c>
      <c r="M8830">
        <v>2.2124393806132847E-2</v>
      </c>
      <c r="N8830" s="44">
        <v>0.42628218230097947</v>
      </c>
      <c r="O8830" s="161">
        <f t="shared" si="1371"/>
        <v>6000000</v>
      </c>
      <c r="P8830" s="162">
        <f t="shared" si="1372"/>
        <v>188.48833575277587</v>
      </c>
      <c r="Q8830" s="162">
        <f t="shared" si="1373"/>
        <v>94.765472287191301</v>
      </c>
      <c r="R8830" s="163">
        <f t="shared" si="1374"/>
        <v>1</v>
      </c>
      <c r="S8830" s="161">
        <f t="shared" si="1375"/>
        <v>7000000</v>
      </c>
      <c r="T8830" s="162">
        <f t="shared" si="1376"/>
        <v>192.82944525092529</v>
      </c>
      <c r="U8830" s="162">
        <f t="shared" si="1377"/>
        <v>104.88273614359565</v>
      </c>
      <c r="V8830" s="163">
        <f t="shared" si="1378"/>
        <v>1</v>
      </c>
      <c r="W8830" s="164">
        <f t="shared" si="1379"/>
        <v>512337180.79350746</v>
      </c>
      <c r="X8830" s="164">
        <f t="shared" si="1380"/>
        <v>465626963.75130749</v>
      </c>
    </row>
    <row r="8831" spans="10:24" x14ac:dyDescent="0.25">
      <c r="J8831">
        <v>8828</v>
      </c>
      <c r="K8831" s="43">
        <v>0.69252264749973125</v>
      </c>
      <c r="L8831">
        <v>0.23217532139588959</v>
      </c>
      <c r="M8831">
        <v>0.63723451518064722</v>
      </c>
      <c r="N8831" s="44">
        <v>0.63432309849347857</v>
      </c>
      <c r="O8831" s="161">
        <f t="shared" si="1371"/>
        <v>6000000</v>
      </c>
      <c r="P8831" s="162">
        <f t="shared" si="1372"/>
        <v>169.02447411205625</v>
      </c>
      <c r="Q8831" s="162">
        <f t="shared" si="1373"/>
        <v>142.02152967680161</v>
      </c>
      <c r="R8831" s="163">
        <f t="shared" si="1374"/>
        <v>1</v>
      </c>
      <c r="S8831" s="161">
        <f t="shared" si="1375"/>
        <v>7000000</v>
      </c>
      <c r="T8831" s="162">
        <f t="shared" si="1376"/>
        <v>186.34149137068542</v>
      </c>
      <c r="U8831" s="162">
        <f t="shared" si="1377"/>
        <v>128.5107648384008</v>
      </c>
      <c r="V8831" s="163">
        <f t="shared" si="1378"/>
        <v>1</v>
      </c>
      <c r="W8831" s="164">
        <f t="shared" si="1379"/>
        <v>112017666.61152789</v>
      </c>
      <c r="X8831" s="164">
        <f t="shared" si="1380"/>
        <v>254815085.72599232</v>
      </c>
    </row>
    <row r="8832" spans="10:24" x14ac:dyDescent="0.25">
      <c r="J8832">
        <v>8829</v>
      </c>
      <c r="K8832" s="43">
        <v>0.66172164393098631</v>
      </c>
      <c r="L8832">
        <v>0.89783172475189654</v>
      </c>
      <c r="M8832">
        <v>0.11815432895334577</v>
      </c>
      <c r="N8832" s="44">
        <v>0.50602646202584267</v>
      </c>
      <c r="O8832" s="161">
        <f t="shared" si="1371"/>
        <v>6000000</v>
      </c>
      <c r="P8832" s="162">
        <f t="shared" si="1372"/>
        <v>199.03939632766102</v>
      </c>
      <c r="Q8832" s="162">
        <f t="shared" si="1373"/>
        <v>111.31472420574305</v>
      </c>
      <c r="R8832" s="163">
        <f t="shared" si="1374"/>
        <v>1</v>
      </c>
      <c r="S8832" s="161">
        <f t="shared" si="1375"/>
        <v>7000000</v>
      </c>
      <c r="T8832" s="162">
        <f t="shared" si="1376"/>
        <v>196.34646544255367</v>
      </c>
      <c r="U8832" s="162">
        <f t="shared" si="1377"/>
        <v>113.15736210287153</v>
      </c>
      <c r="V8832" s="163">
        <f t="shared" si="1378"/>
        <v>1</v>
      </c>
      <c r="W8832" s="164">
        <f t="shared" si="1379"/>
        <v>476348032.73150784</v>
      </c>
      <c r="X8832" s="164">
        <f t="shared" si="1380"/>
        <v>432323723.37777495</v>
      </c>
    </row>
    <row r="8833" spans="10:24" x14ac:dyDescent="0.25">
      <c r="J8833">
        <v>8830</v>
      </c>
      <c r="K8833" s="43">
        <v>0.92275962711223813</v>
      </c>
      <c r="L8833">
        <v>0.50436707178489593</v>
      </c>
      <c r="M8833">
        <v>0.7675699585854181</v>
      </c>
      <c r="N8833" s="44">
        <v>0.64380369205448418</v>
      </c>
      <c r="O8833" s="161">
        <f t="shared" si="1371"/>
        <v>7000000</v>
      </c>
      <c r="P8833" s="162">
        <f t="shared" si="1372"/>
        <v>180.16420266363539</v>
      </c>
      <c r="Q8833" s="162">
        <f t="shared" si="1373"/>
        <v>149.61735020130698</v>
      </c>
      <c r="R8833" s="163">
        <f t="shared" si="1374"/>
        <v>1</v>
      </c>
      <c r="S8833" s="161">
        <f t="shared" si="1375"/>
        <v>9000000</v>
      </c>
      <c r="T8833" s="162">
        <f t="shared" si="1376"/>
        <v>190.05473422121179</v>
      </c>
      <c r="U8833" s="162">
        <f t="shared" si="1377"/>
        <v>132.30867510065349</v>
      </c>
      <c r="V8833" s="163">
        <f t="shared" si="1378"/>
        <v>1</v>
      </c>
      <c r="W8833" s="164">
        <f t="shared" si="1379"/>
        <v>163827967.23629892</v>
      </c>
      <c r="X8833" s="164">
        <f t="shared" si="1380"/>
        <v>369714532.08502471</v>
      </c>
    </row>
    <row r="8834" spans="10:24" x14ac:dyDescent="0.25">
      <c r="J8834">
        <v>8831</v>
      </c>
      <c r="K8834" s="43">
        <v>0.78686004484327365</v>
      </c>
      <c r="L8834">
        <v>0.59435500847414979</v>
      </c>
      <c r="M8834">
        <v>0.30181864319678875</v>
      </c>
      <c r="N8834" s="44">
        <v>0.90411951268458923</v>
      </c>
      <c r="O8834" s="161">
        <f t="shared" si="1371"/>
        <v>7000000</v>
      </c>
      <c r="P8834" s="162">
        <f t="shared" si="1372"/>
        <v>183.58143299123475</v>
      </c>
      <c r="Q8834" s="162">
        <f t="shared" si="1373"/>
        <v>124.61645913745177</v>
      </c>
      <c r="R8834" s="163">
        <f t="shared" si="1374"/>
        <v>1</v>
      </c>
      <c r="S8834" s="161">
        <f t="shared" si="1375"/>
        <v>7000000</v>
      </c>
      <c r="T8834" s="162">
        <f t="shared" si="1376"/>
        <v>191.19381099707826</v>
      </c>
      <c r="U8834" s="162">
        <f t="shared" si="1377"/>
        <v>119.80822956872588</v>
      </c>
      <c r="V8834" s="163">
        <f t="shared" si="1378"/>
        <v>1</v>
      </c>
      <c r="W8834" s="164">
        <f t="shared" si="1379"/>
        <v>362754816.97648084</v>
      </c>
      <c r="X8834" s="164">
        <f t="shared" si="1380"/>
        <v>349699069.99846667</v>
      </c>
    </row>
    <row r="8835" spans="10:24" x14ac:dyDescent="0.25">
      <c r="J8835">
        <v>8832</v>
      </c>
      <c r="K8835" s="43">
        <v>0.27802726695919244</v>
      </c>
      <c r="L8835">
        <v>0.2557543244881223</v>
      </c>
      <c r="M8835">
        <v>7.4889667439225982E-2</v>
      </c>
      <c r="N8835" s="44">
        <v>9.2170503229337619E-2</v>
      </c>
      <c r="O8835" s="161">
        <f t="shared" si="1371"/>
        <v>2000000</v>
      </c>
      <c r="P8835" s="162">
        <f t="shared" si="1372"/>
        <v>170.15264415401293</v>
      </c>
      <c r="Q8835" s="162">
        <f t="shared" si="1373"/>
        <v>106.19377322525341</v>
      </c>
      <c r="R8835" s="163">
        <f t="shared" si="1374"/>
        <v>1</v>
      </c>
      <c r="S8835" s="161">
        <f t="shared" si="1375"/>
        <v>5000000</v>
      </c>
      <c r="T8835" s="162">
        <f t="shared" si="1376"/>
        <v>186.71754805133764</v>
      </c>
      <c r="U8835" s="162">
        <f t="shared" si="1377"/>
        <v>110.5968866126267</v>
      </c>
      <c r="V8835" s="163">
        <f t="shared" si="1378"/>
        <v>0.9</v>
      </c>
      <c r="W8835" s="164">
        <f t="shared" si="1379"/>
        <v>77917741.857519045</v>
      </c>
      <c r="X8835" s="164">
        <f t="shared" si="1380"/>
        <v>192542976.47419924</v>
      </c>
    </row>
    <row r="8836" spans="10:24" x14ac:dyDescent="0.25">
      <c r="J8836">
        <v>8833</v>
      </c>
      <c r="K8836" s="43">
        <v>0.22787541572625225</v>
      </c>
      <c r="L8836">
        <v>0.26612994738712437</v>
      </c>
      <c r="M8836">
        <v>0.47975318772886655</v>
      </c>
      <c r="N8836" s="44">
        <v>0.59170224904138757</v>
      </c>
      <c r="O8836" s="161">
        <f t="shared" si="1371"/>
        <v>2000000</v>
      </c>
      <c r="P8836" s="162">
        <f t="shared" si="1372"/>
        <v>170.63160035009909</v>
      </c>
      <c r="Q8836" s="162">
        <f t="shared" si="1373"/>
        <v>133.98453923349811</v>
      </c>
      <c r="R8836" s="163">
        <f t="shared" si="1374"/>
        <v>1</v>
      </c>
      <c r="S8836" s="161">
        <f t="shared" si="1375"/>
        <v>5000000</v>
      </c>
      <c r="T8836" s="162">
        <f t="shared" si="1376"/>
        <v>186.8772001166997</v>
      </c>
      <c r="U8836" s="162">
        <f t="shared" si="1377"/>
        <v>124.49226961674906</v>
      </c>
      <c r="V8836" s="163">
        <f t="shared" si="1378"/>
        <v>1</v>
      </c>
      <c r="W8836" s="164">
        <f t="shared" si="1379"/>
        <v>23294122.233201966</v>
      </c>
      <c r="X8836" s="164">
        <f t="shared" si="1380"/>
        <v>161924652.49975324</v>
      </c>
    </row>
    <row r="8837" spans="10:24" x14ac:dyDescent="0.25">
      <c r="J8837">
        <v>8834</v>
      </c>
      <c r="K8837" s="43">
        <v>0.61694867254872332</v>
      </c>
      <c r="L8837">
        <v>5.4374657795718706E-2</v>
      </c>
      <c r="M8837">
        <v>2.3254285906439409E-2</v>
      </c>
      <c r="N8837" s="44">
        <v>0.61466651826652541</v>
      </c>
      <c r="O8837" s="161">
        <f t="shared" ref="O8837:O8900" si="1381">VLOOKUP(K8837,$E$5:$H$10,4)</f>
        <v>6000000</v>
      </c>
      <c r="P8837" s="162">
        <f t="shared" ref="P8837:P8900" si="1382">_xlfn.NORM.INV(L8837,$E$12,$E$13)</f>
        <v>155.942399354993</v>
      </c>
      <c r="Q8837" s="162">
        <f t="shared" ref="Q8837:Q8900" si="1383">_xlfn.NORM.INV(M8837,$E$15,$E$16)</f>
        <v>95.185035099288442</v>
      </c>
      <c r="R8837" s="163">
        <f t="shared" ref="R8837:R8900" si="1384">VLOOKUP(N8837,$E$19:$H$21,4)</f>
        <v>1</v>
      </c>
      <c r="S8837" s="161">
        <f t="shared" ref="S8837:S8900" si="1385">VLOOKUP(K8837,$G$5:$H$10,2)</f>
        <v>7000000</v>
      </c>
      <c r="T8837" s="162">
        <f t="shared" ref="T8837:T8900" si="1386">_xlfn.NORM.INV(L8837,$G$12,$G$13)</f>
        <v>181.98079978499766</v>
      </c>
      <c r="U8837" s="162">
        <f t="shared" ref="U8837:U8900" si="1387">_xlfn.NORM.INV(M8837,$G$15,$G$16)</f>
        <v>105.09251754964421</v>
      </c>
      <c r="V8837" s="163">
        <f t="shared" ref="V8837:V8900" si="1388">VLOOKUP(N8837,$G$19:$H$21,2)</f>
        <v>1</v>
      </c>
      <c r="W8837" s="164">
        <f t="shared" ref="W8837:W8900" si="1389">O8837*(P8837-Q8837)*R8837-$D$23-$D$24</f>
        <v>314544185.53422737</v>
      </c>
      <c r="X8837" s="164">
        <f t="shared" ref="X8837:X8900" si="1390">S8837*(T8837-U8837)*V8837-$F$23-$F$24</f>
        <v>388217975.64747405</v>
      </c>
    </row>
    <row r="8838" spans="10:24" x14ac:dyDescent="0.25">
      <c r="J8838">
        <v>8835</v>
      </c>
      <c r="K8838" s="43">
        <v>0.92843595214226482</v>
      </c>
      <c r="L8838">
        <v>0.22784381180568625</v>
      </c>
      <c r="M8838">
        <v>0.31624679439428549</v>
      </c>
      <c r="N8838" s="44">
        <v>0.41050774860293193</v>
      </c>
      <c r="O8838" s="161">
        <f t="shared" si="1381"/>
        <v>7000000</v>
      </c>
      <c r="P8838" s="162">
        <f t="shared" si="1382"/>
        <v>168.81050179618163</v>
      </c>
      <c r="Q8838" s="162">
        <f t="shared" si="1383"/>
        <v>125.43559886925875</v>
      </c>
      <c r="R8838" s="163">
        <f t="shared" si="1384"/>
        <v>1</v>
      </c>
      <c r="S8838" s="161">
        <f t="shared" si="1385"/>
        <v>9000000</v>
      </c>
      <c r="T8838" s="162">
        <f t="shared" si="1386"/>
        <v>186.27016726539387</v>
      </c>
      <c r="U8838" s="162">
        <f t="shared" si="1387"/>
        <v>120.21779943462938</v>
      </c>
      <c r="V8838" s="163">
        <f t="shared" si="1388"/>
        <v>1</v>
      </c>
      <c r="W8838" s="164">
        <f t="shared" si="1389"/>
        <v>253624320.48846012</v>
      </c>
      <c r="X8838" s="164">
        <f t="shared" si="1390"/>
        <v>444471310.47688031</v>
      </c>
    </row>
    <row r="8839" spans="10:24" x14ac:dyDescent="0.25">
      <c r="J8839">
        <v>8836</v>
      </c>
      <c r="K8839" s="43">
        <v>0.14080837783133471</v>
      </c>
      <c r="L8839">
        <v>0.81223800288924075</v>
      </c>
      <c r="M8839">
        <v>0.37008694942692655</v>
      </c>
      <c r="N8839" s="44">
        <v>0.43418877160566482</v>
      </c>
      <c r="O8839" s="161">
        <f t="shared" si="1381"/>
        <v>2000000</v>
      </c>
      <c r="P8839" s="162">
        <f t="shared" si="1382"/>
        <v>193.29260380885066</v>
      </c>
      <c r="Q8839" s="162">
        <f t="shared" si="1383"/>
        <v>128.36753864521597</v>
      </c>
      <c r="R8839" s="163">
        <f t="shared" si="1384"/>
        <v>1</v>
      </c>
      <c r="S8839" s="161">
        <f t="shared" si="1385"/>
        <v>2000000</v>
      </c>
      <c r="T8839" s="162">
        <f t="shared" si="1386"/>
        <v>194.43086793628356</v>
      </c>
      <c r="U8839" s="162">
        <f t="shared" si="1387"/>
        <v>121.68376932260799</v>
      </c>
      <c r="V8839" s="163">
        <f t="shared" si="1388"/>
        <v>1</v>
      </c>
      <c r="W8839" s="164">
        <f t="shared" si="1389"/>
        <v>79850130.327269375</v>
      </c>
      <c r="X8839" s="164">
        <f t="shared" si="1390"/>
        <v>-4505802.7726488411</v>
      </c>
    </row>
    <row r="8840" spans="10:24" x14ac:dyDescent="0.25">
      <c r="J8840">
        <v>8837</v>
      </c>
      <c r="K8840" s="43">
        <v>0.97846646220932465</v>
      </c>
      <c r="L8840">
        <v>0.68320159946583048</v>
      </c>
      <c r="M8840">
        <v>0.24355952542139547</v>
      </c>
      <c r="N8840" s="44">
        <v>0.14855562223371854</v>
      </c>
      <c r="O8840" s="161">
        <f t="shared" si="1381"/>
        <v>9000000</v>
      </c>
      <c r="P8840" s="162">
        <f t="shared" si="1382"/>
        <v>187.15005690006245</v>
      </c>
      <c r="Q8840" s="162">
        <f t="shared" si="1383"/>
        <v>121.10203440509504</v>
      </c>
      <c r="R8840" s="163">
        <f t="shared" si="1384"/>
        <v>1</v>
      </c>
      <c r="S8840" s="161">
        <f t="shared" si="1385"/>
        <v>9000000</v>
      </c>
      <c r="T8840" s="162">
        <f t="shared" si="1386"/>
        <v>192.38335230002082</v>
      </c>
      <c r="U8840" s="162">
        <f t="shared" si="1387"/>
        <v>118.05101720254753</v>
      </c>
      <c r="V8840" s="163">
        <f t="shared" si="1388"/>
        <v>0.9</v>
      </c>
      <c r="W8840" s="164">
        <f t="shared" si="1389"/>
        <v>544432202.45470667</v>
      </c>
      <c r="X8840" s="164">
        <f t="shared" si="1390"/>
        <v>452091914.28953362</v>
      </c>
    </row>
    <row r="8841" spans="10:24" x14ac:dyDescent="0.25">
      <c r="J8841">
        <v>8838</v>
      </c>
      <c r="K8841" s="43">
        <v>0.1901482695278548</v>
      </c>
      <c r="L8841">
        <v>0.16561404790825995</v>
      </c>
      <c r="M8841">
        <v>0.4732666844773219</v>
      </c>
      <c r="N8841" s="44">
        <v>0.64023856185627048</v>
      </c>
      <c r="O8841" s="161">
        <f t="shared" si="1381"/>
        <v>2000000</v>
      </c>
      <c r="P8841" s="162">
        <f t="shared" si="1382"/>
        <v>165.42535238195282</v>
      </c>
      <c r="Q8841" s="162">
        <f t="shared" si="1383"/>
        <v>133.65878571522231</v>
      </c>
      <c r="R8841" s="163">
        <f t="shared" si="1384"/>
        <v>1</v>
      </c>
      <c r="S8841" s="161">
        <f t="shared" si="1385"/>
        <v>5000000</v>
      </c>
      <c r="T8841" s="162">
        <f t="shared" si="1386"/>
        <v>185.14178412731761</v>
      </c>
      <c r="U8841" s="162">
        <f t="shared" si="1387"/>
        <v>124.32939285761115</v>
      </c>
      <c r="V8841" s="163">
        <f t="shared" si="1388"/>
        <v>1</v>
      </c>
      <c r="W8841" s="164">
        <f t="shared" si="1389"/>
        <v>13533133.333461024</v>
      </c>
      <c r="X8841" s="164">
        <f t="shared" si="1390"/>
        <v>154061956.34853226</v>
      </c>
    </row>
    <row r="8842" spans="10:24" x14ac:dyDescent="0.25">
      <c r="J8842">
        <v>8839</v>
      </c>
      <c r="K8842" s="43">
        <v>0.96945264251152685</v>
      </c>
      <c r="L8842">
        <v>0.89319016754465408</v>
      </c>
      <c r="M8842">
        <v>0.99836678404026846</v>
      </c>
      <c r="N8842" s="44">
        <v>0.56035185437883495</v>
      </c>
      <c r="O8842" s="161">
        <f t="shared" si="1381"/>
        <v>9000000</v>
      </c>
      <c r="P8842" s="162">
        <f t="shared" si="1382"/>
        <v>198.65510608507742</v>
      </c>
      <c r="Q8842" s="162">
        <f t="shared" si="1383"/>
        <v>193.82968995220546</v>
      </c>
      <c r="R8842" s="163">
        <f t="shared" si="1384"/>
        <v>1</v>
      </c>
      <c r="S8842" s="161">
        <f t="shared" si="1385"/>
        <v>9000000</v>
      </c>
      <c r="T8842" s="162">
        <f t="shared" si="1386"/>
        <v>196.21836869502582</v>
      </c>
      <c r="U8842" s="162">
        <f t="shared" si="1387"/>
        <v>154.41484497610273</v>
      </c>
      <c r="V8842" s="163">
        <f t="shared" si="1388"/>
        <v>1</v>
      </c>
      <c r="W8842" s="164">
        <f t="shared" si="1389"/>
        <v>-6571254.8041523173</v>
      </c>
      <c r="X8842" s="164">
        <f t="shared" si="1390"/>
        <v>226231713.47030777</v>
      </c>
    </row>
    <row r="8843" spans="10:24" x14ac:dyDescent="0.25">
      <c r="J8843">
        <v>8840</v>
      </c>
      <c r="K8843" s="43">
        <v>0.45803914111406252</v>
      </c>
      <c r="L8843">
        <v>0.68165265385055362</v>
      </c>
      <c r="M8843">
        <v>0.21429120488773246</v>
      </c>
      <c r="N8843" s="44">
        <v>0.32917851797068853</v>
      </c>
      <c r="O8843" s="161">
        <f t="shared" si="1381"/>
        <v>5000000</v>
      </c>
      <c r="P8843" s="162">
        <f t="shared" si="1382"/>
        <v>187.08487786374661</v>
      </c>
      <c r="Q8843" s="162">
        <f t="shared" si="1383"/>
        <v>119.16760439372548</v>
      </c>
      <c r="R8843" s="163">
        <f t="shared" si="1384"/>
        <v>1</v>
      </c>
      <c r="S8843" s="161">
        <f t="shared" si="1385"/>
        <v>6000000</v>
      </c>
      <c r="T8843" s="162">
        <f t="shared" si="1386"/>
        <v>192.36162595458219</v>
      </c>
      <c r="U8843" s="162">
        <f t="shared" si="1387"/>
        <v>117.08380219686273</v>
      </c>
      <c r="V8843" s="163">
        <f t="shared" si="1388"/>
        <v>1</v>
      </c>
      <c r="W8843" s="164">
        <f t="shared" si="1389"/>
        <v>289586367.35010564</v>
      </c>
      <c r="X8843" s="164">
        <f t="shared" si="1390"/>
        <v>301666942.54631674</v>
      </c>
    </row>
    <row r="8844" spans="10:24" x14ac:dyDescent="0.25">
      <c r="J8844">
        <v>8841</v>
      </c>
      <c r="K8844" s="43">
        <v>0.25992379161776524</v>
      </c>
      <c r="L8844">
        <v>0.8952576408356373</v>
      </c>
      <c r="M8844">
        <v>0.10561761075543519</v>
      </c>
      <c r="N8844" s="44">
        <v>0.88875138725499314</v>
      </c>
      <c r="O8844" s="161">
        <f t="shared" si="1381"/>
        <v>2000000</v>
      </c>
      <c r="P8844" s="162">
        <f t="shared" si="1382"/>
        <v>198.82475380115724</v>
      </c>
      <c r="Q8844" s="162">
        <f t="shared" si="1383"/>
        <v>109.99647778670311</v>
      </c>
      <c r="R8844" s="163">
        <f t="shared" si="1384"/>
        <v>1</v>
      </c>
      <c r="S8844" s="161">
        <f t="shared" si="1385"/>
        <v>5000000</v>
      </c>
      <c r="T8844" s="162">
        <f t="shared" si="1386"/>
        <v>196.27491793371908</v>
      </c>
      <c r="U8844" s="162">
        <f t="shared" si="1387"/>
        <v>112.49823889335156</v>
      </c>
      <c r="V8844" s="163">
        <f t="shared" si="1388"/>
        <v>1</v>
      </c>
      <c r="W8844" s="164">
        <f t="shared" si="1389"/>
        <v>127656552.02890825</v>
      </c>
      <c r="X8844" s="164">
        <f t="shared" si="1390"/>
        <v>268883395.20183766</v>
      </c>
    </row>
    <row r="8845" spans="10:24" x14ac:dyDescent="0.25">
      <c r="J8845">
        <v>8842</v>
      </c>
      <c r="K8845" s="43">
        <v>0.80468154283074733</v>
      </c>
      <c r="L8845">
        <v>0.72225052885938346</v>
      </c>
      <c r="M8845">
        <v>8.3049545964295923E-2</v>
      </c>
      <c r="N8845" s="44">
        <v>0.46400602050690309</v>
      </c>
      <c r="O8845" s="161">
        <f t="shared" si="1381"/>
        <v>7000000</v>
      </c>
      <c r="P8845" s="162">
        <f t="shared" si="1382"/>
        <v>188.84310324805472</v>
      </c>
      <c r="Q8845" s="162">
        <f t="shared" si="1383"/>
        <v>107.30304927173817</v>
      </c>
      <c r="R8845" s="163">
        <f t="shared" si="1384"/>
        <v>1</v>
      </c>
      <c r="S8845" s="161">
        <f t="shared" si="1385"/>
        <v>7000000</v>
      </c>
      <c r="T8845" s="162">
        <f t="shared" si="1386"/>
        <v>192.94770108268492</v>
      </c>
      <c r="U8845" s="162">
        <f t="shared" si="1387"/>
        <v>111.15152463586908</v>
      </c>
      <c r="V8845" s="163">
        <f t="shared" si="1388"/>
        <v>1</v>
      </c>
      <c r="W8845" s="164">
        <f t="shared" si="1389"/>
        <v>520780377.83421576</v>
      </c>
      <c r="X8845" s="164">
        <f t="shared" si="1390"/>
        <v>422573235.12771082</v>
      </c>
    </row>
    <row r="8846" spans="10:24" x14ac:dyDescent="0.25">
      <c r="J8846">
        <v>8843</v>
      </c>
      <c r="K8846" s="43">
        <v>0.64458582660661456</v>
      </c>
      <c r="L8846">
        <v>0.37029252561237391</v>
      </c>
      <c r="M8846">
        <v>0.18099513177791793</v>
      </c>
      <c r="N8846" s="44">
        <v>0.29838967351501344</v>
      </c>
      <c r="O8846" s="161">
        <f t="shared" si="1381"/>
        <v>6000000</v>
      </c>
      <c r="P8846" s="162">
        <f t="shared" si="1382"/>
        <v>175.03381971992945</v>
      </c>
      <c r="Q8846" s="162">
        <f t="shared" si="1383"/>
        <v>116.76841552926874</v>
      </c>
      <c r="R8846" s="163">
        <f t="shared" si="1384"/>
        <v>1</v>
      </c>
      <c r="S8846" s="161">
        <f t="shared" si="1385"/>
        <v>7000000</v>
      </c>
      <c r="T8846" s="162">
        <f t="shared" si="1386"/>
        <v>188.34460657330982</v>
      </c>
      <c r="U8846" s="162">
        <f t="shared" si="1387"/>
        <v>115.88420776463437</v>
      </c>
      <c r="V8846" s="163">
        <f t="shared" si="1388"/>
        <v>1</v>
      </c>
      <c r="W8846" s="164">
        <f t="shared" si="1389"/>
        <v>299592425.14396429</v>
      </c>
      <c r="X8846" s="164">
        <f t="shared" si="1390"/>
        <v>357222791.66072816</v>
      </c>
    </row>
    <row r="8847" spans="10:24" x14ac:dyDescent="0.25">
      <c r="J8847">
        <v>8844</v>
      </c>
      <c r="K8847" s="43">
        <v>0.80204995252775424</v>
      </c>
      <c r="L8847">
        <v>0.39827269941054144</v>
      </c>
      <c r="M8847">
        <v>0.44288364385683765</v>
      </c>
      <c r="N8847" s="44">
        <v>0.56112294423459841</v>
      </c>
      <c r="O8847" s="161">
        <f t="shared" si="1381"/>
        <v>7000000</v>
      </c>
      <c r="P8847" s="162">
        <f t="shared" si="1382"/>
        <v>176.13269165105507</v>
      </c>
      <c r="Q8847" s="162">
        <f t="shared" si="1383"/>
        <v>132.12675767641878</v>
      </c>
      <c r="R8847" s="163">
        <f t="shared" si="1384"/>
        <v>1</v>
      </c>
      <c r="S8847" s="161">
        <f t="shared" si="1385"/>
        <v>7000000</v>
      </c>
      <c r="T8847" s="162">
        <f t="shared" si="1386"/>
        <v>188.71089721701836</v>
      </c>
      <c r="U8847" s="162">
        <f t="shared" si="1387"/>
        <v>123.56337883820939</v>
      </c>
      <c r="V8847" s="163">
        <f t="shared" si="1388"/>
        <v>1</v>
      </c>
      <c r="W8847" s="164">
        <f t="shared" si="1389"/>
        <v>258041537.82245404</v>
      </c>
      <c r="X8847" s="164">
        <f t="shared" si="1390"/>
        <v>306032628.65166277</v>
      </c>
    </row>
    <row r="8848" spans="10:24" x14ac:dyDescent="0.25">
      <c r="J8848">
        <v>8845</v>
      </c>
      <c r="K8848" s="43">
        <v>0.87775651321963744</v>
      </c>
      <c r="L8848">
        <v>7.5307981288590176E-2</v>
      </c>
      <c r="M8848">
        <v>0.78410693627245664</v>
      </c>
      <c r="N8848" s="44">
        <v>0.48869169445433691</v>
      </c>
      <c r="O8848" s="161">
        <f t="shared" si="1381"/>
        <v>7000000</v>
      </c>
      <c r="P8848" s="162">
        <f t="shared" si="1382"/>
        <v>158.43961237184467</v>
      </c>
      <c r="Q8848" s="162">
        <f t="shared" si="1383"/>
        <v>150.72277763760567</v>
      </c>
      <c r="R8848" s="163">
        <f t="shared" si="1384"/>
        <v>1</v>
      </c>
      <c r="S8848" s="161">
        <f t="shared" si="1385"/>
        <v>7000000</v>
      </c>
      <c r="T8848" s="162">
        <f t="shared" si="1386"/>
        <v>182.81320412394822</v>
      </c>
      <c r="U8848" s="162">
        <f t="shared" si="1387"/>
        <v>132.86138881880285</v>
      </c>
      <c r="V8848" s="163">
        <f t="shared" si="1388"/>
        <v>1</v>
      </c>
      <c r="W8848" s="164">
        <f t="shared" si="1389"/>
        <v>4017843.1396730021</v>
      </c>
      <c r="X8848" s="164">
        <f t="shared" si="1390"/>
        <v>199662707.13601762</v>
      </c>
    </row>
    <row r="8849" spans="10:24" x14ac:dyDescent="0.25">
      <c r="J8849">
        <v>8846</v>
      </c>
      <c r="K8849" s="43">
        <v>0.14941964834425492</v>
      </c>
      <c r="L8849">
        <v>0.13961650237423584</v>
      </c>
      <c r="M8849">
        <v>0.20880016321512596</v>
      </c>
      <c r="N8849" s="44">
        <v>0.53189052745019172</v>
      </c>
      <c r="O8849" s="161">
        <f t="shared" si="1381"/>
        <v>2000000</v>
      </c>
      <c r="P8849" s="162">
        <f t="shared" si="1382"/>
        <v>163.76934092936551</v>
      </c>
      <c r="Q8849" s="162">
        <f t="shared" si="1383"/>
        <v>118.78817092768594</v>
      </c>
      <c r="R8849" s="163">
        <f t="shared" si="1384"/>
        <v>1</v>
      </c>
      <c r="S8849" s="161">
        <f t="shared" si="1385"/>
        <v>2000000</v>
      </c>
      <c r="T8849" s="162">
        <f t="shared" si="1386"/>
        <v>184.58978030978849</v>
      </c>
      <c r="U8849" s="162">
        <f t="shared" si="1387"/>
        <v>116.89408546384297</v>
      </c>
      <c r="V8849" s="163">
        <f t="shared" si="1388"/>
        <v>1</v>
      </c>
      <c r="W8849" s="164">
        <f t="shared" si="1389"/>
        <v>39962340.003359139</v>
      </c>
      <c r="X8849" s="164">
        <f t="shared" si="1390"/>
        <v>-14608610.308108956</v>
      </c>
    </row>
    <row r="8850" spans="10:24" x14ac:dyDescent="0.25">
      <c r="J8850">
        <v>8847</v>
      </c>
      <c r="K8850" s="43">
        <v>0.94501878696703867</v>
      </c>
      <c r="L8850">
        <v>0.59191904712951826</v>
      </c>
      <c r="M8850">
        <v>0.41347375551738075</v>
      </c>
      <c r="N8850" s="44">
        <v>0.156227337934434</v>
      </c>
      <c r="O8850" s="161">
        <f t="shared" si="1381"/>
        <v>7000000</v>
      </c>
      <c r="P8850" s="162">
        <f t="shared" si="1382"/>
        <v>183.4872640025082</v>
      </c>
      <c r="Q8850" s="162">
        <f t="shared" si="1383"/>
        <v>130.62763694617684</v>
      </c>
      <c r="R8850" s="163">
        <f t="shared" si="1384"/>
        <v>1</v>
      </c>
      <c r="S8850" s="161">
        <f t="shared" si="1385"/>
        <v>9000000</v>
      </c>
      <c r="T8850" s="162">
        <f t="shared" si="1386"/>
        <v>191.16242133416941</v>
      </c>
      <c r="U8850" s="162">
        <f t="shared" si="1387"/>
        <v>122.81381847308842</v>
      </c>
      <c r="V8850" s="163">
        <f t="shared" si="1388"/>
        <v>0.9</v>
      </c>
      <c r="W8850" s="164">
        <f t="shared" si="1389"/>
        <v>320017389.39431953</v>
      </c>
      <c r="X8850" s="164">
        <f t="shared" si="1390"/>
        <v>403623683.17475605</v>
      </c>
    </row>
    <row r="8851" spans="10:24" x14ac:dyDescent="0.25">
      <c r="J8851">
        <v>8848</v>
      </c>
      <c r="K8851" s="43">
        <v>0.35798290343876105</v>
      </c>
      <c r="L8851">
        <v>4.300494048651915E-2</v>
      </c>
      <c r="M8851">
        <v>0.25491610813594745</v>
      </c>
      <c r="N8851" s="44">
        <v>0.74698273308963592</v>
      </c>
      <c r="O8851" s="161">
        <f t="shared" si="1381"/>
        <v>5000000</v>
      </c>
      <c r="P8851" s="162">
        <f t="shared" si="1382"/>
        <v>154.24752071289407</v>
      </c>
      <c r="Q8851" s="162">
        <f t="shared" si="1383"/>
        <v>121.81802057572219</v>
      </c>
      <c r="R8851" s="163">
        <f t="shared" si="1384"/>
        <v>1</v>
      </c>
      <c r="S8851" s="161">
        <f t="shared" si="1385"/>
        <v>6000000</v>
      </c>
      <c r="T8851" s="162">
        <f t="shared" si="1386"/>
        <v>181.41584023763136</v>
      </c>
      <c r="U8851" s="162">
        <f t="shared" si="1387"/>
        <v>118.40901028786109</v>
      </c>
      <c r="V8851" s="163">
        <f t="shared" si="1388"/>
        <v>1</v>
      </c>
      <c r="W8851" s="164">
        <f t="shared" si="1389"/>
        <v>112147500.68585944</v>
      </c>
      <c r="X8851" s="164">
        <f t="shared" si="1390"/>
        <v>228040979.69862157</v>
      </c>
    </row>
    <row r="8852" spans="10:24" x14ac:dyDescent="0.25">
      <c r="J8852">
        <v>8849</v>
      </c>
      <c r="K8852" s="43">
        <v>0.85446722754629756</v>
      </c>
      <c r="L8852">
        <v>0.40904649952110173</v>
      </c>
      <c r="M8852">
        <v>0.47640197527721839</v>
      </c>
      <c r="N8852" s="44">
        <v>7.568993125336887E-2</v>
      </c>
      <c r="O8852" s="161">
        <f t="shared" si="1381"/>
        <v>7000000</v>
      </c>
      <c r="P8852" s="162">
        <f t="shared" si="1382"/>
        <v>176.55002373041594</v>
      </c>
      <c r="Q8852" s="162">
        <f t="shared" si="1383"/>
        <v>133.81627975087395</v>
      </c>
      <c r="R8852" s="163">
        <f t="shared" si="1384"/>
        <v>1</v>
      </c>
      <c r="S8852" s="161">
        <f t="shared" si="1385"/>
        <v>7000000</v>
      </c>
      <c r="T8852" s="162">
        <f t="shared" si="1386"/>
        <v>188.85000791013866</v>
      </c>
      <c r="U8852" s="162">
        <f t="shared" si="1387"/>
        <v>124.40813987543697</v>
      </c>
      <c r="V8852" s="163">
        <f t="shared" si="1388"/>
        <v>0.9</v>
      </c>
      <c r="W8852" s="164">
        <f t="shared" si="1389"/>
        <v>249136207.856794</v>
      </c>
      <c r="X8852" s="164">
        <f t="shared" si="1390"/>
        <v>255983768.61862063</v>
      </c>
    </row>
    <row r="8853" spans="10:24" x14ac:dyDescent="0.25">
      <c r="J8853">
        <v>8850</v>
      </c>
      <c r="K8853" s="43">
        <v>0.93510532168627447</v>
      </c>
      <c r="L8853">
        <v>0.5313797688164793</v>
      </c>
      <c r="M8853">
        <v>0.46227318087747282</v>
      </c>
      <c r="N8853" s="44">
        <v>0.30298999047920083</v>
      </c>
      <c r="O8853" s="161">
        <f t="shared" si="1381"/>
        <v>7000000</v>
      </c>
      <c r="P8853" s="162">
        <f t="shared" si="1382"/>
        <v>181.18108050953956</v>
      </c>
      <c r="Q8853" s="162">
        <f t="shared" si="1383"/>
        <v>133.10582988541211</v>
      </c>
      <c r="R8853" s="163">
        <f t="shared" si="1384"/>
        <v>1</v>
      </c>
      <c r="S8853" s="161">
        <f t="shared" si="1385"/>
        <v>9000000</v>
      </c>
      <c r="T8853" s="162">
        <f t="shared" si="1386"/>
        <v>190.39369350317986</v>
      </c>
      <c r="U8853" s="162">
        <f t="shared" si="1387"/>
        <v>124.05291494270605</v>
      </c>
      <c r="V8853" s="163">
        <f t="shared" si="1388"/>
        <v>1</v>
      </c>
      <c r="W8853" s="164">
        <f t="shared" si="1389"/>
        <v>286526754.36889213</v>
      </c>
      <c r="X8853" s="164">
        <f t="shared" si="1390"/>
        <v>447067007.04426432</v>
      </c>
    </row>
    <row r="8854" spans="10:24" x14ac:dyDescent="0.25">
      <c r="J8854">
        <v>8851</v>
      </c>
      <c r="K8854" s="43">
        <v>0.32326655859635356</v>
      </c>
      <c r="L8854">
        <v>3.8095786880247728E-2</v>
      </c>
      <c r="M8854">
        <v>0.96785457721420287</v>
      </c>
      <c r="N8854" s="44">
        <v>0.19539565068692399</v>
      </c>
      <c r="O8854" s="161">
        <f t="shared" si="1381"/>
        <v>5000000</v>
      </c>
      <c r="P8854" s="162">
        <f t="shared" si="1382"/>
        <v>153.40163792441896</v>
      </c>
      <c r="Q8854" s="162">
        <f t="shared" si="1383"/>
        <v>172.0031509565226</v>
      </c>
      <c r="R8854" s="163">
        <f t="shared" si="1384"/>
        <v>1</v>
      </c>
      <c r="S8854" s="161">
        <f t="shared" si="1385"/>
        <v>6000000</v>
      </c>
      <c r="T8854" s="162">
        <f t="shared" si="1386"/>
        <v>181.13387930813965</v>
      </c>
      <c r="U8854" s="162">
        <f t="shared" si="1387"/>
        <v>143.50157547826132</v>
      </c>
      <c r="V8854" s="163">
        <f t="shared" si="1388"/>
        <v>0.9</v>
      </c>
      <c r="W8854" s="164">
        <f t="shared" si="1389"/>
        <v>-143007565.1605182</v>
      </c>
      <c r="X8854" s="164">
        <f t="shared" si="1390"/>
        <v>53214440.681343049</v>
      </c>
    </row>
    <row r="8855" spans="10:24" x14ac:dyDescent="0.25">
      <c r="J8855">
        <v>8852</v>
      </c>
      <c r="K8855" s="43">
        <v>0.95932461957395343</v>
      </c>
      <c r="L8855">
        <v>0.37818186020816102</v>
      </c>
      <c r="M8855">
        <v>0.31029974118820924</v>
      </c>
      <c r="N8855" s="44">
        <v>0.12073964598230935</v>
      </c>
      <c r="O8855" s="161">
        <f t="shared" si="1381"/>
        <v>9000000</v>
      </c>
      <c r="P8855" s="162">
        <f t="shared" si="1382"/>
        <v>175.34610934639883</v>
      </c>
      <c r="Q8855" s="162">
        <f t="shared" si="1383"/>
        <v>125.09998191962488</v>
      </c>
      <c r="R8855" s="163">
        <f t="shared" si="1384"/>
        <v>1</v>
      </c>
      <c r="S8855" s="161">
        <f t="shared" si="1385"/>
        <v>9000000</v>
      </c>
      <c r="T8855" s="162">
        <f t="shared" si="1386"/>
        <v>188.44870311546629</v>
      </c>
      <c r="U8855" s="162">
        <f t="shared" si="1387"/>
        <v>120.04999095981243</v>
      </c>
      <c r="V8855" s="163">
        <f t="shared" si="1388"/>
        <v>0.9</v>
      </c>
      <c r="W8855" s="164">
        <f t="shared" si="1389"/>
        <v>402215146.84096557</v>
      </c>
      <c r="X8855" s="164">
        <f t="shared" si="1390"/>
        <v>404029568.46079624</v>
      </c>
    </row>
    <row r="8856" spans="10:24" x14ac:dyDescent="0.25">
      <c r="J8856">
        <v>8853</v>
      </c>
      <c r="K8856" s="43">
        <v>0.39850398709253843</v>
      </c>
      <c r="L8856">
        <v>0.64174149187353902</v>
      </c>
      <c r="M8856">
        <v>0.77136700354994403</v>
      </c>
      <c r="N8856" s="44">
        <v>0.17777823070848175</v>
      </c>
      <c r="O8856" s="161">
        <f t="shared" si="1381"/>
        <v>5000000</v>
      </c>
      <c r="P8856" s="162">
        <f t="shared" si="1382"/>
        <v>185.44676443173643</v>
      </c>
      <c r="Q8856" s="162">
        <f t="shared" si="1383"/>
        <v>149.8671260421124</v>
      </c>
      <c r="R8856" s="163">
        <f t="shared" si="1384"/>
        <v>1</v>
      </c>
      <c r="S8856" s="161">
        <f t="shared" si="1385"/>
        <v>6000000</v>
      </c>
      <c r="T8856" s="162">
        <f t="shared" si="1386"/>
        <v>191.81558814391215</v>
      </c>
      <c r="U8856" s="162">
        <f t="shared" si="1387"/>
        <v>132.43356302105619</v>
      </c>
      <c r="V8856" s="163">
        <f t="shared" si="1388"/>
        <v>0.9</v>
      </c>
      <c r="W8856" s="164">
        <f t="shared" si="1389"/>
        <v>127898191.94812012</v>
      </c>
      <c r="X8856" s="164">
        <f t="shared" si="1390"/>
        <v>170662935.66342223</v>
      </c>
    </row>
    <row r="8857" spans="10:24" x14ac:dyDescent="0.25">
      <c r="J8857">
        <v>8854</v>
      </c>
      <c r="K8857" s="43">
        <v>5.9744205846713472E-3</v>
      </c>
      <c r="L8857">
        <v>0.45280026056169931</v>
      </c>
      <c r="M8857">
        <v>0.25676530180563706</v>
      </c>
      <c r="N8857" s="44">
        <v>0.5345194165434477</v>
      </c>
      <c r="O8857" s="161">
        <f t="shared" si="1381"/>
        <v>1000000</v>
      </c>
      <c r="P8857" s="162">
        <f t="shared" si="1382"/>
        <v>178.22115630142227</v>
      </c>
      <c r="Q8857" s="162">
        <f t="shared" si="1383"/>
        <v>121.93299809212739</v>
      </c>
      <c r="R8857" s="163">
        <f t="shared" si="1384"/>
        <v>1</v>
      </c>
      <c r="S8857" s="161">
        <f t="shared" si="1385"/>
        <v>1000000</v>
      </c>
      <c r="T8857" s="162">
        <f t="shared" si="1386"/>
        <v>189.40705210047409</v>
      </c>
      <c r="U8857" s="162">
        <f t="shared" si="1387"/>
        <v>118.4664990460637</v>
      </c>
      <c r="V8857" s="163">
        <f t="shared" si="1388"/>
        <v>1</v>
      </c>
      <c r="W8857" s="164">
        <f t="shared" si="1389"/>
        <v>6288158.2092948779</v>
      </c>
      <c r="X8857" s="164">
        <f t="shared" si="1390"/>
        <v>-79059446.945589617</v>
      </c>
    </row>
    <row r="8858" spans="10:24" x14ac:dyDescent="0.25">
      <c r="J8858">
        <v>8855</v>
      </c>
      <c r="K8858" s="43">
        <v>0.74896533583029556</v>
      </c>
      <c r="L8858">
        <v>0.45521109906537627</v>
      </c>
      <c r="M8858">
        <v>0.86825697671505653</v>
      </c>
      <c r="N8858" s="44">
        <v>0.49680554035065838</v>
      </c>
      <c r="O8858" s="161">
        <f t="shared" si="1381"/>
        <v>6000000</v>
      </c>
      <c r="P8858" s="162">
        <f t="shared" si="1382"/>
        <v>178.31240972555989</v>
      </c>
      <c r="Q8858" s="162">
        <f t="shared" si="1383"/>
        <v>157.36379099460902</v>
      </c>
      <c r="R8858" s="163">
        <f t="shared" si="1384"/>
        <v>1</v>
      </c>
      <c r="S8858" s="161">
        <f t="shared" si="1385"/>
        <v>7000000</v>
      </c>
      <c r="T8858" s="162">
        <f t="shared" si="1386"/>
        <v>189.43746990851997</v>
      </c>
      <c r="U8858" s="162">
        <f t="shared" si="1387"/>
        <v>136.18189549730451</v>
      </c>
      <c r="V8858" s="163">
        <f t="shared" si="1388"/>
        <v>1</v>
      </c>
      <c r="W8858" s="164">
        <f t="shared" si="1389"/>
        <v>75691712.385705218</v>
      </c>
      <c r="X8858" s="164">
        <f t="shared" si="1390"/>
        <v>222789020.87850821</v>
      </c>
    </row>
    <row r="8859" spans="10:24" x14ac:dyDescent="0.25">
      <c r="J8859">
        <v>8856</v>
      </c>
      <c r="K8859" s="43">
        <v>0.77444850753194083</v>
      </c>
      <c r="L8859">
        <v>0.82057354458902032</v>
      </c>
      <c r="M8859">
        <v>0.29957957907866861</v>
      </c>
      <c r="N8859" s="44">
        <v>0.42728693391982087</v>
      </c>
      <c r="O8859" s="161">
        <f t="shared" si="1381"/>
        <v>7000000</v>
      </c>
      <c r="P8859" s="162">
        <f t="shared" si="1382"/>
        <v>193.76329565119215</v>
      </c>
      <c r="Q8859" s="162">
        <f t="shared" si="1383"/>
        <v>124.48779858642031</v>
      </c>
      <c r="R8859" s="163">
        <f t="shared" si="1384"/>
        <v>1</v>
      </c>
      <c r="S8859" s="161">
        <f t="shared" si="1385"/>
        <v>7000000</v>
      </c>
      <c r="T8859" s="162">
        <f t="shared" si="1386"/>
        <v>194.58776521706403</v>
      </c>
      <c r="U8859" s="162">
        <f t="shared" si="1387"/>
        <v>119.74389929321015</v>
      </c>
      <c r="V8859" s="163">
        <f t="shared" si="1388"/>
        <v>1</v>
      </c>
      <c r="W8859" s="164">
        <f t="shared" si="1389"/>
        <v>434928479.45340288</v>
      </c>
      <c r="X8859" s="164">
        <f t="shared" si="1390"/>
        <v>373907061.46697718</v>
      </c>
    </row>
    <row r="8860" spans="10:24" x14ac:dyDescent="0.25">
      <c r="J8860">
        <v>8857</v>
      </c>
      <c r="K8860" s="43">
        <v>0.14895288742912816</v>
      </c>
      <c r="L8860">
        <v>0.29427737840064183</v>
      </c>
      <c r="M8860">
        <v>5.1399931139179622E-2</v>
      </c>
      <c r="N8860" s="44">
        <v>0.29851686404148314</v>
      </c>
      <c r="O8860" s="161">
        <f t="shared" si="1381"/>
        <v>2000000</v>
      </c>
      <c r="P8860" s="162">
        <f t="shared" si="1382"/>
        <v>171.88602660070362</v>
      </c>
      <c r="Q8860" s="162">
        <f t="shared" si="1383"/>
        <v>102.37142307255175</v>
      </c>
      <c r="R8860" s="163">
        <f t="shared" si="1384"/>
        <v>1</v>
      </c>
      <c r="S8860" s="161">
        <f t="shared" si="1385"/>
        <v>2000000</v>
      </c>
      <c r="T8860" s="162">
        <f t="shared" si="1386"/>
        <v>187.29534220023453</v>
      </c>
      <c r="U8860" s="162">
        <f t="shared" si="1387"/>
        <v>108.68571153627587</v>
      </c>
      <c r="V8860" s="163">
        <f t="shared" si="1388"/>
        <v>1</v>
      </c>
      <c r="W8860" s="164">
        <f t="shared" si="1389"/>
        <v>89029207.05630374</v>
      </c>
      <c r="X8860" s="164">
        <f t="shared" si="1390"/>
        <v>7219261.3279173076</v>
      </c>
    </row>
    <row r="8861" spans="10:24" x14ac:dyDescent="0.25">
      <c r="J8861">
        <v>8858</v>
      </c>
      <c r="K8861" s="43">
        <v>0.31316264948116868</v>
      </c>
      <c r="L8861">
        <v>0.18676218786356236</v>
      </c>
      <c r="M8861">
        <v>0.24128091772365501</v>
      </c>
      <c r="N8861" s="44">
        <v>0.93120233057318103</v>
      </c>
      <c r="O8861" s="161">
        <f t="shared" si="1381"/>
        <v>5000000</v>
      </c>
      <c r="P8861" s="162">
        <f t="shared" si="1382"/>
        <v>166.65163384750937</v>
      </c>
      <c r="Q8861" s="162">
        <f t="shared" si="1383"/>
        <v>120.95623702515545</v>
      </c>
      <c r="R8861" s="163">
        <f t="shared" si="1384"/>
        <v>1</v>
      </c>
      <c r="S8861" s="161">
        <f t="shared" si="1385"/>
        <v>6000000</v>
      </c>
      <c r="T8861" s="162">
        <f t="shared" si="1386"/>
        <v>185.55054461583646</v>
      </c>
      <c r="U8861" s="162">
        <f t="shared" si="1387"/>
        <v>117.97811851257772</v>
      </c>
      <c r="V8861" s="163">
        <f t="shared" si="1388"/>
        <v>1</v>
      </c>
      <c r="W8861" s="164">
        <f t="shared" si="1389"/>
        <v>178476984.11176965</v>
      </c>
      <c r="X8861" s="164">
        <f t="shared" si="1390"/>
        <v>255434556.61955243</v>
      </c>
    </row>
    <row r="8862" spans="10:24" x14ac:dyDescent="0.25">
      <c r="J8862">
        <v>8859</v>
      </c>
      <c r="K8862" s="43">
        <v>0.56259736114613013</v>
      </c>
      <c r="L8862">
        <v>8.192147740540523E-2</v>
      </c>
      <c r="M8862">
        <v>0.25802897080387543</v>
      </c>
      <c r="N8862" s="44">
        <v>0.47491063094773234</v>
      </c>
      <c r="O8862" s="161">
        <f t="shared" si="1381"/>
        <v>6000000</v>
      </c>
      <c r="P8862" s="162">
        <f t="shared" si="1382"/>
        <v>159.11606408844764</v>
      </c>
      <c r="Q8862" s="162">
        <f t="shared" si="1383"/>
        <v>122.01132148698493</v>
      </c>
      <c r="R8862" s="163">
        <f t="shared" si="1384"/>
        <v>1</v>
      </c>
      <c r="S8862" s="161">
        <f t="shared" si="1385"/>
        <v>6000000</v>
      </c>
      <c r="T8862" s="162">
        <f t="shared" si="1386"/>
        <v>183.03868802948256</v>
      </c>
      <c r="U8862" s="162">
        <f t="shared" si="1387"/>
        <v>118.50566074349247</v>
      </c>
      <c r="V8862" s="163">
        <f t="shared" si="1388"/>
        <v>1</v>
      </c>
      <c r="W8862" s="164">
        <f t="shared" si="1389"/>
        <v>172628455.6087763</v>
      </c>
      <c r="X8862" s="164">
        <f t="shared" si="1390"/>
        <v>237198163.71594054</v>
      </c>
    </row>
    <row r="8863" spans="10:24" x14ac:dyDescent="0.25">
      <c r="J8863">
        <v>8860</v>
      </c>
      <c r="K8863" s="43">
        <v>0.89356596956162959</v>
      </c>
      <c r="L8863">
        <v>0.76814821487001894</v>
      </c>
      <c r="M8863">
        <v>0.27346306308524615</v>
      </c>
      <c r="N8863" s="44">
        <v>0.38761236656677089</v>
      </c>
      <c r="O8863" s="161">
        <f t="shared" si="1381"/>
        <v>7000000</v>
      </c>
      <c r="P8863" s="162">
        <f t="shared" si="1382"/>
        <v>190.9914307755563</v>
      </c>
      <c r="Q8863" s="162">
        <f t="shared" si="1383"/>
        <v>122.95254744790404</v>
      </c>
      <c r="R8863" s="163">
        <f t="shared" si="1384"/>
        <v>1</v>
      </c>
      <c r="S8863" s="161">
        <f t="shared" si="1385"/>
        <v>7000000</v>
      </c>
      <c r="T8863" s="162">
        <f t="shared" si="1386"/>
        <v>193.66381025851877</v>
      </c>
      <c r="U8863" s="162">
        <f t="shared" si="1387"/>
        <v>118.97627372395202</v>
      </c>
      <c r="V8863" s="163">
        <f t="shared" si="1388"/>
        <v>1</v>
      </c>
      <c r="W8863" s="164">
        <f t="shared" si="1389"/>
        <v>426272183.29356581</v>
      </c>
      <c r="X8863" s="164">
        <f t="shared" si="1390"/>
        <v>372812755.7419672</v>
      </c>
    </row>
    <row r="8864" spans="10:24" x14ac:dyDescent="0.25">
      <c r="J8864">
        <v>8861</v>
      </c>
      <c r="K8864" s="43">
        <v>0.84401447707684196</v>
      </c>
      <c r="L8864">
        <v>0.61385615233029922</v>
      </c>
      <c r="M8864">
        <v>0.35403766330027331</v>
      </c>
      <c r="N8864" s="44">
        <v>0.17962558338202517</v>
      </c>
      <c r="O8864" s="161">
        <f t="shared" si="1381"/>
        <v>7000000</v>
      </c>
      <c r="P8864" s="162">
        <f t="shared" si="1382"/>
        <v>184.34075690810812</v>
      </c>
      <c r="Q8864" s="162">
        <f t="shared" si="1383"/>
        <v>127.51115532876383</v>
      </c>
      <c r="R8864" s="163">
        <f t="shared" si="1384"/>
        <v>1</v>
      </c>
      <c r="S8864" s="161">
        <f t="shared" si="1385"/>
        <v>7000000</v>
      </c>
      <c r="T8864" s="162">
        <f t="shared" si="1386"/>
        <v>191.44691896936936</v>
      </c>
      <c r="U8864" s="162">
        <f t="shared" si="1387"/>
        <v>121.25557766438192</v>
      </c>
      <c r="V8864" s="163">
        <f t="shared" si="1388"/>
        <v>0.9</v>
      </c>
      <c r="W8864" s="164">
        <f t="shared" si="1389"/>
        <v>347807211.05540997</v>
      </c>
      <c r="X8864" s="164">
        <f t="shared" si="1390"/>
        <v>292205450.22142094</v>
      </c>
    </row>
    <row r="8865" spans="10:24" x14ac:dyDescent="0.25">
      <c r="J8865">
        <v>8862</v>
      </c>
      <c r="K8865" s="43">
        <v>0.64965532461590725</v>
      </c>
      <c r="L8865">
        <v>0.25401348682489411</v>
      </c>
      <c r="M8865">
        <v>0.55644792924415454</v>
      </c>
      <c r="N8865" s="44">
        <v>0.82984463407526654</v>
      </c>
      <c r="O8865" s="161">
        <f t="shared" si="1381"/>
        <v>6000000</v>
      </c>
      <c r="P8865" s="162">
        <f t="shared" si="1382"/>
        <v>170.07130485515319</v>
      </c>
      <c r="Q8865" s="162">
        <f t="shared" si="1383"/>
        <v>137.83938887549002</v>
      </c>
      <c r="R8865" s="163">
        <f t="shared" si="1384"/>
        <v>1</v>
      </c>
      <c r="S8865" s="161">
        <f t="shared" si="1385"/>
        <v>7000000</v>
      </c>
      <c r="T8865" s="162">
        <f t="shared" si="1386"/>
        <v>186.69043495171772</v>
      </c>
      <c r="U8865" s="162">
        <f t="shared" si="1387"/>
        <v>126.41969443774501</v>
      </c>
      <c r="V8865" s="163">
        <f t="shared" si="1388"/>
        <v>1</v>
      </c>
      <c r="W8865" s="164">
        <f t="shared" si="1389"/>
        <v>143391495.87797904</v>
      </c>
      <c r="X8865" s="164">
        <f t="shared" si="1390"/>
        <v>271895183.59780896</v>
      </c>
    </row>
    <row r="8866" spans="10:24" x14ac:dyDescent="0.25">
      <c r="J8866">
        <v>8863</v>
      </c>
      <c r="K8866" s="43">
        <v>0.20244765083640281</v>
      </c>
      <c r="L8866">
        <v>0.96218251224020113</v>
      </c>
      <c r="M8866">
        <v>5.7287427438150296E-2</v>
      </c>
      <c r="N8866" s="44">
        <v>0.9545753896037239</v>
      </c>
      <c r="O8866" s="161">
        <f t="shared" si="1381"/>
        <v>2000000</v>
      </c>
      <c r="P8866" s="162">
        <f t="shared" si="1382"/>
        <v>206.64891801942605</v>
      </c>
      <c r="Q8866" s="162">
        <f t="shared" si="1383"/>
        <v>103.44080482478532</v>
      </c>
      <c r="R8866" s="163">
        <f t="shared" si="1384"/>
        <v>1</v>
      </c>
      <c r="S8866" s="161">
        <f t="shared" si="1385"/>
        <v>5000000</v>
      </c>
      <c r="T8866" s="162">
        <f t="shared" si="1386"/>
        <v>198.88297267314201</v>
      </c>
      <c r="U8866" s="162">
        <f t="shared" si="1387"/>
        <v>109.22040241239266</v>
      </c>
      <c r="V8866" s="163">
        <f t="shared" si="1388"/>
        <v>1</v>
      </c>
      <c r="W8866" s="164">
        <f t="shared" si="1389"/>
        <v>156416226.38928145</v>
      </c>
      <c r="X8866" s="164">
        <f t="shared" si="1390"/>
        <v>298312851.30374676</v>
      </c>
    </row>
    <row r="8867" spans="10:24" x14ac:dyDescent="0.25">
      <c r="J8867">
        <v>8864</v>
      </c>
      <c r="K8867" s="43">
        <v>0.41689592032519018</v>
      </c>
      <c r="L8867">
        <v>0.7265661895919846</v>
      </c>
      <c r="M8867">
        <v>0.94701371820423552</v>
      </c>
      <c r="N8867" s="44">
        <v>0.39009195910104733</v>
      </c>
      <c r="O8867" s="161">
        <f t="shared" si="1381"/>
        <v>5000000</v>
      </c>
      <c r="P8867" s="162">
        <f t="shared" si="1382"/>
        <v>189.03690812860708</v>
      </c>
      <c r="Q8867" s="162">
        <f t="shared" si="1383"/>
        <v>167.33126745047062</v>
      </c>
      <c r="R8867" s="163">
        <f t="shared" si="1384"/>
        <v>1</v>
      </c>
      <c r="S8867" s="161">
        <f t="shared" si="1385"/>
        <v>6000000</v>
      </c>
      <c r="T8867" s="162">
        <f t="shared" si="1386"/>
        <v>193.0123027095357</v>
      </c>
      <c r="U8867" s="162">
        <f t="shared" si="1387"/>
        <v>141.1656337252353</v>
      </c>
      <c r="V8867" s="163">
        <f t="shared" si="1388"/>
        <v>1</v>
      </c>
      <c r="W8867" s="164">
        <f t="shared" si="1389"/>
        <v>58528203.39068231</v>
      </c>
      <c r="X8867" s="164">
        <f t="shared" si="1390"/>
        <v>161080013.90580243</v>
      </c>
    </row>
    <row r="8868" spans="10:24" x14ac:dyDescent="0.25">
      <c r="J8868">
        <v>8865</v>
      </c>
      <c r="K8868" s="43">
        <v>0.30908681842157626</v>
      </c>
      <c r="L8868">
        <v>0.38405585228170869</v>
      </c>
      <c r="M8868">
        <v>0.25351899158112001</v>
      </c>
      <c r="N8868" s="44">
        <v>0.44091924409767302</v>
      </c>
      <c r="O8868" s="161">
        <f t="shared" si="1381"/>
        <v>5000000</v>
      </c>
      <c r="P8868" s="162">
        <f t="shared" si="1382"/>
        <v>175.57731353181816</v>
      </c>
      <c r="Q8868" s="162">
        <f t="shared" si="1383"/>
        <v>121.73086227528235</v>
      </c>
      <c r="R8868" s="163">
        <f t="shared" si="1384"/>
        <v>1</v>
      </c>
      <c r="S8868" s="161">
        <f t="shared" si="1385"/>
        <v>6000000</v>
      </c>
      <c r="T8868" s="162">
        <f t="shared" si="1386"/>
        <v>188.52577117727273</v>
      </c>
      <c r="U8868" s="162">
        <f t="shared" si="1387"/>
        <v>118.36543113764118</v>
      </c>
      <c r="V8868" s="163">
        <f t="shared" si="1388"/>
        <v>1</v>
      </c>
      <c r="W8868" s="164">
        <f t="shared" si="1389"/>
        <v>219232256.28267908</v>
      </c>
      <c r="X8868" s="164">
        <f t="shared" si="1390"/>
        <v>270962040.23778927</v>
      </c>
    </row>
    <row r="8869" spans="10:24" x14ac:dyDescent="0.25">
      <c r="J8869">
        <v>8866</v>
      </c>
      <c r="K8869" s="43">
        <v>0.81122063392884347</v>
      </c>
      <c r="L8869">
        <v>0.44873845222780839</v>
      </c>
      <c r="M8869">
        <v>0.15577051314745949</v>
      </c>
      <c r="N8869" s="44">
        <v>0.21195310372586484</v>
      </c>
      <c r="O8869" s="161">
        <f t="shared" si="1381"/>
        <v>7000000</v>
      </c>
      <c r="P8869" s="162">
        <f t="shared" si="1382"/>
        <v>178.06726068161987</v>
      </c>
      <c r="Q8869" s="162">
        <f t="shared" si="1383"/>
        <v>114.76012435251803</v>
      </c>
      <c r="R8869" s="163">
        <f t="shared" si="1384"/>
        <v>1</v>
      </c>
      <c r="S8869" s="161">
        <f t="shared" si="1385"/>
        <v>7000000</v>
      </c>
      <c r="T8869" s="162">
        <f t="shared" si="1386"/>
        <v>189.35575356053997</v>
      </c>
      <c r="U8869" s="162">
        <f t="shared" si="1387"/>
        <v>114.88006217625902</v>
      </c>
      <c r="V8869" s="163">
        <f t="shared" si="1388"/>
        <v>1</v>
      </c>
      <c r="W8869" s="164">
        <f t="shared" si="1389"/>
        <v>393149954.30371284</v>
      </c>
      <c r="X8869" s="164">
        <f t="shared" si="1390"/>
        <v>371329839.68996662</v>
      </c>
    </row>
    <row r="8870" spans="10:24" x14ac:dyDescent="0.25">
      <c r="J8870">
        <v>8867</v>
      </c>
      <c r="K8870" s="43">
        <v>0.83761298468586665</v>
      </c>
      <c r="L8870">
        <v>0.86096792980345116</v>
      </c>
      <c r="M8870">
        <v>0.90589948488615246</v>
      </c>
      <c r="N8870" s="44">
        <v>0.34499189950479436</v>
      </c>
      <c r="O8870" s="161">
        <f t="shared" si="1381"/>
        <v>7000000</v>
      </c>
      <c r="P8870" s="162">
        <f t="shared" si="1382"/>
        <v>196.27017523561477</v>
      </c>
      <c r="Q8870" s="162">
        <f t="shared" si="1383"/>
        <v>161.31839195459642</v>
      </c>
      <c r="R8870" s="163">
        <f t="shared" si="1384"/>
        <v>1</v>
      </c>
      <c r="S8870" s="161">
        <f t="shared" si="1385"/>
        <v>7000000</v>
      </c>
      <c r="T8870" s="162">
        <f t="shared" si="1386"/>
        <v>195.42339174520492</v>
      </c>
      <c r="U8870" s="162">
        <f t="shared" si="1387"/>
        <v>138.1591959772982</v>
      </c>
      <c r="V8870" s="163">
        <f t="shared" si="1388"/>
        <v>1</v>
      </c>
      <c r="W8870" s="164">
        <f t="shared" si="1389"/>
        <v>194662482.96712846</v>
      </c>
      <c r="X8870" s="164">
        <f t="shared" si="1390"/>
        <v>250849370.37534708</v>
      </c>
    </row>
    <row r="8871" spans="10:24" x14ac:dyDescent="0.25">
      <c r="J8871">
        <v>8868</v>
      </c>
      <c r="K8871" s="43">
        <v>0.34548751494176522</v>
      </c>
      <c r="L8871">
        <v>0.24859684141801452</v>
      </c>
      <c r="M8871">
        <v>0.973890971855779</v>
      </c>
      <c r="N8871" s="44">
        <v>0.45286811129128868</v>
      </c>
      <c r="O8871" s="161">
        <f t="shared" si="1381"/>
        <v>5000000</v>
      </c>
      <c r="P8871" s="162">
        <f t="shared" si="1382"/>
        <v>169.81632144387936</v>
      </c>
      <c r="Q8871" s="162">
        <f t="shared" si="1383"/>
        <v>173.8266340937945</v>
      </c>
      <c r="R8871" s="163">
        <f t="shared" si="1384"/>
        <v>1</v>
      </c>
      <c r="S8871" s="161">
        <f t="shared" si="1385"/>
        <v>6000000</v>
      </c>
      <c r="T8871" s="162">
        <f t="shared" si="1386"/>
        <v>186.60544048129313</v>
      </c>
      <c r="U8871" s="162">
        <f t="shared" si="1387"/>
        <v>144.41331704689725</v>
      </c>
      <c r="V8871" s="163">
        <f t="shared" si="1388"/>
        <v>1</v>
      </c>
      <c r="W8871" s="164">
        <f t="shared" si="1389"/>
        <v>-70051563.249575675</v>
      </c>
      <c r="X8871" s="164">
        <f t="shared" si="1390"/>
        <v>103152740.60637528</v>
      </c>
    </row>
    <row r="8872" spans="10:24" x14ac:dyDescent="0.25">
      <c r="J8872">
        <v>8869</v>
      </c>
      <c r="K8872" s="43">
        <v>4.9139799197290945E-2</v>
      </c>
      <c r="L8872">
        <v>0.10792210538872116</v>
      </c>
      <c r="M8872">
        <v>0.8592273820426094</v>
      </c>
      <c r="N8872" s="44">
        <v>0.52768821103047392</v>
      </c>
      <c r="O8872" s="161">
        <f t="shared" si="1381"/>
        <v>1000000</v>
      </c>
      <c r="P8872" s="162">
        <f t="shared" si="1382"/>
        <v>161.43518305923851</v>
      </c>
      <c r="Q8872" s="162">
        <f t="shared" si="1383"/>
        <v>156.53709165675224</v>
      </c>
      <c r="R8872" s="163">
        <f t="shared" si="1384"/>
        <v>1</v>
      </c>
      <c r="S8872" s="161">
        <f t="shared" si="1385"/>
        <v>1000000</v>
      </c>
      <c r="T8872" s="162">
        <f t="shared" si="1386"/>
        <v>183.81172768641284</v>
      </c>
      <c r="U8872" s="162">
        <f t="shared" si="1387"/>
        <v>135.76854582837612</v>
      </c>
      <c r="V8872" s="163">
        <f t="shared" si="1388"/>
        <v>1</v>
      </c>
      <c r="W8872" s="164">
        <f t="shared" si="1389"/>
        <v>-45101908.597513728</v>
      </c>
      <c r="X8872" s="164">
        <f t="shared" si="1390"/>
        <v>-101956818.14196327</v>
      </c>
    </row>
    <row r="8873" spans="10:24" x14ac:dyDescent="0.25">
      <c r="J8873">
        <v>8870</v>
      </c>
      <c r="K8873" s="43">
        <v>9.1312147709785463E-2</v>
      </c>
      <c r="L8873">
        <v>0.14232085748097811</v>
      </c>
      <c r="M8873">
        <v>0.86536316306137939</v>
      </c>
      <c r="N8873" s="44">
        <v>0.14713465004734283</v>
      </c>
      <c r="O8873" s="161">
        <f t="shared" si="1381"/>
        <v>2000000</v>
      </c>
      <c r="P8873" s="162">
        <f t="shared" si="1382"/>
        <v>163.95074665621968</v>
      </c>
      <c r="Q8873" s="162">
        <f t="shared" si="1383"/>
        <v>157.09473502187979</v>
      </c>
      <c r="R8873" s="163">
        <f t="shared" si="1384"/>
        <v>1</v>
      </c>
      <c r="S8873" s="161">
        <f t="shared" si="1385"/>
        <v>2000000</v>
      </c>
      <c r="T8873" s="162">
        <f t="shared" si="1386"/>
        <v>184.65024888540657</v>
      </c>
      <c r="U8873" s="162">
        <f t="shared" si="1387"/>
        <v>136.04736751093989</v>
      </c>
      <c r="V8873" s="163">
        <f t="shared" si="1388"/>
        <v>0.9</v>
      </c>
      <c r="W8873" s="164">
        <f t="shared" si="1389"/>
        <v>-36287976.731320217</v>
      </c>
      <c r="X8873" s="164">
        <f t="shared" si="1390"/>
        <v>-62514813.525959969</v>
      </c>
    </row>
    <row r="8874" spans="10:24" x14ac:dyDescent="0.25">
      <c r="J8874">
        <v>8871</v>
      </c>
      <c r="K8874" s="43">
        <v>4.2102189302029469E-2</v>
      </c>
      <c r="L8874">
        <v>0.89018690113478194</v>
      </c>
      <c r="M8874">
        <v>0.51935364559277375</v>
      </c>
      <c r="N8874" s="44">
        <v>0.4735095072663561</v>
      </c>
      <c r="O8874" s="161">
        <f t="shared" si="1381"/>
        <v>1000000</v>
      </c>
      <c r="P8874" s="162">
        <f t="shared" si="1382"/>
        <v>198.41284040261343</v>
      </c>
      <c r="Q8874" s="162">
        <f t="shared" si="1383"/>
        <v>135.97062879105883</v>
      </c>
      <c r="R8874" s="163">
        <f t="shared" si="1384"/>
        <v>1</v>
      </c>
      <c r="S8874" s="161">
        <f t="shared" si="1385"/>
        <v>1000000</v>
      </c>
      <c r="T8874" s="162">
        <f t="shared" si="1386"/>
        <v>196.13761346753782</v>
      </c>
      <c r="U8874" s="162">
        <f t="shared" si="1387"/>
        <v>125.48531439552941</v>
      </c>
      <c r="V8874" s="163">
        <f t="shared" si="1388"/>
        <v>1</v>
      </c>
      <c r="W8874" s="164">
        <f t="shared" si="1389"/>
        <v>12442211.6115546</v>
      </c>
      <c r="X8874" s="164">
        <f t="shared" si="1390"/>
        <v>-79347700.927991599</v>
      </c>
    </row>
    <row r="8875" spans="10:24" x14ac:dyDescent="0.25">
      <c r="J8875">
        <v>8872</v>
      </c>
      <c r="K8875" s="43">
        <v>1.8117241541660167E-2</v>
      </c>
      <c r="L8875">
        <v>0.47659739712407834</v>
      </c>
      <c r="M8875">
        <v>0.55512223384934967</v>
      </c>
      <c r="N8875" s="44">
        <v>0.1833223558742576</v>
      </c>
      <c r="O8875" s="161">
        <f t="shared" si="1381"/>
        <v>1000000</v>
      </c>
      <c r="P8875" s="162">
        <f t="shared" si="1382"/>
        <v>179.1195703362682</v>
      </c>
      <c r="Q8875" s="162">
        <f t="shared" si="1383"/>
        <v>137.77227107665666</v>
      </c>
      <c r="R8875" s="163">
        <f t="shared" si="1384"/>
        <v>1</v>
      </c>
      <c r="S8875" s="161">
        <f t="shared" si="1385"/>
        <v>1000000</v>
      </c>
      <c r="T8875" s="162">
        <f t="shared" si="1386"/>
        <v>189.70652344542273</v>
      </c>
      <c r="U8875" s="162">
        <f t="shared" si="1387"/>
        <v>126.38613553832833</v>
      </c>
      <c r="V8875" s="163">
        <f t="shared" si="1388"/>
        <v>0.9</v>
      </c>
      <c r="W8875" s="164">
        <f t="shared" si="1389"/>
        <v>-8652700.7403884679</v>
      </c>
      <c r="X8875" s="164">
        <f t="shared" si="1390"/>
        <v>-93011650.883615047</v>
      </c>
    </row>
    <row r="8876" spans="10:24" x14ac:dyDescent="0.25">
      <c r="J8876">
        <v>8873</v>
      </c>
      <c r="K8876" s="43">
        <v>0.6858980866728126</v>
      </c>
      <c r="L8876">
        <v>0.47593534986175345</v>
      </c>
      <c r="M8876">
        <v>0.88839472512283857</v>
      </c>
      <c r="N8876" s="44">
        <v>0.91007460241309002</v>
      </c>
      <c r="O8876" s="161">
        <f t="shared" si="1381"/>
        <v>6000000</v>
      </c>
      <c r="P8876" s="162">
        <f t="shared" si="1382"/>
        <v>179.09463359619525</v>
      </c>
      <c r="Q8876" s="162">
        <f t="shared" si="1383"/>
        <v>159.36070646672337</v>
      </c>
      <c r="R8876" s="163">
        <f t="shared" si="1384"/>
        <v>1</v>
      </c>
      <c r="S8876" s="161">
        <f t="shared" si="1385"/>
        <v>7000000</v>
      </c>
      <c r="T8876" s="162">
        <f t="shared" si="1386"/>
        <v>189.69821119873174</v>
      </c>
      <c r="U8876" s="162">
        <f t="shared" si="1387"/>
        <v>137.18035323336167</v>
      </c>
      <c r="V8876" s="163">
        <f t="shared" si="1388"/>
        <v>1</v>
      </c>
      <c r="W8876" s="164">
        <f t="shared" si="1389"/>
        <v>68403562.776831284</v>
      </c>
      <c r="X8876" s="164">
        <f t="shared" si="1390"/>
        <v>217625005.75759047</v>
      </c>
    </row>
    <row r="8877" spans="10:24" x14ac:dyDescent="0.25">
      <c r="J8877">
        <v>8874</v>
      </c>
      <c r="K8877" s="43">
        <v>0.89007925632205609</v>
      </c>
      <c r="L8877">
        <v>0.70671187126070534</v>
      </c>
      <c r="M8877">
        <v>2.7626955907453676E-2</v>
      </c>
      <c r="N8877" s="44">
        <v>0.15073166726455078</v>
      </c>
      <c r="O8877" s="161">
        <f t="shared" si="1381"/>
        <v>7000000</v>
      </c>
      <c r="P8877" s="162">
        <f t="shared" si="1382"/>
        <v>188.1570621465805</v>
      </c>
      <c r="Q8877" s="162">
        <f t="shared" si="1383"/>
        <v>96.662515422057879</v>
      </c>
      <c r="R8877" s="163">
        <f t="shared" si="1384"/>
        <v>1</v>
      </c>
      <c r="S8877" s="161">
        <f t="shared" si="1385"/>
        <v>7000000</v>
      </c>
      <c r="T8877" s="162">
        <f t="shared" si="1386"/>
        <v>192.71902071552682</v>
      </c>
      <c r="U8877" s="162">
        <f t="shared" si="1387"/>
        <v>105.83125771102894</v>
      </c>
      <c r="V8877" s="163">
        <f t="shared" si="1388"/>
        <v>0.9</v>
      </c>
      <c r="W8877" s="164">
        <f t="shared" si="1389"/>
        <v>590461827.07165837</v>
      </c>
      <c r="X8877" s="164">
        <f t="shared" si="1390"/>
        <v>397392906.92833674</v>
      </c>
    </row>
    <row r="8878" spans="10:24" x14ac:dyDescent="0.25">
      <c r="J8878">
        <v>8875</v>
      </c>
      <c r="K8878" s="43">
        <v>0.51535958274619442</v>
      </c>
      <c r="L8878">
        <v>0.69633065897310387</v>
      </c>
      <c r="M8878">
        <v>0.38053986651317551</v>
      </c>
      <c r="N8878" s="44">
        <v>0.12802542886199875</v>
      </c>
      <c r="O8878" s="161">
        <f t="shared" si="1381"/>
        <v>5000000</v>
      </c>
      <c r="P8878" s="162">
        <f t="shared" si="1382"/>
        <v>187.70814012934002</v>
      </c>
      <c r="Q8878" s="162">
        <f t="shared" si="1383"/>
        <v>128.91873575394933</v>
      </c>
      <c r="R8878" s="163">
        <f t="shared" si="1384"/>
        <v>1</v>
      </c>
      <c r="S8878" s="161">
        <f t="shared" si="1385"/>
        <v>6000000</v>
      </c>
      <c r="T8878" s="162">
        <f t="shared" si="1386"/>
        <v>192.56938004311334</v>
      </c>
      <c r="U8878" s="162">
        <f t="shared" si="1387"/>
        <v>121.95936787697467</v>
      </c>
      <c r="V8878" s="163">
        <f t="shared" si="1388"/>
        <v>0.9</v>
      </c>
      <c r="W8878" s="164">
        <f t="shared" si="1389"/>
        <v>243947021.87695342</v>
      </c>
      <c r="X8878" s="164">
        <f t="shared" si="1390"/>
        <v>231294065.6971488</v>
      </c>
    </row>
    <row r="8879" spans="10:24" x14ac:dyDescent="0.25">
      <c r="J8879">
        <v>8876</v>
      </c>
      <c r="K8879" s="43">
        <v>0.48926455415700298</v>
      </c>
      <c r="L8879">
        <v>9.7870784087925267E-2</v>
      </c>
      <c r="M8879">
        <v>0.95247819581865167</v>
      </c>
      <c r="N8879" s="44">
        <v>0.84756485425104078</v>
      </c>
      <c r="O8879" s="161">
        <f t="shared" si="1381"/>
        <v>5000000</v>
      </c>
      <c r="P8879" s="162">
        <f t="shared" si="1382"/>
        <v>160.5933063080773</v>
      </c>
      <c r="Q8879" s="162">
        <f t="shared" si="1383"/>
        <v>168.38744714975527</v>
      </c>
      <c r="R8879" s="163">
        <f t="shared" si="1384"/>
        <v>1</v>
      </c>
      <c r="S8879" s="161">
        <f t="shared" si="1385"/>
        <v>6000000</v>
      </c>
      <c r="T8879" s="162">
        <f t="shared" si="1386"/>
        <v>183.53110210269244</v>
      </c>
      <c r="U8879" s="162">
        <f t="shared" si="1387"/>
        <v>141.69372357487765</v>
      </c>
      <c r="V8879" s="163">
        <f t="shared" si="1388"/>
        <v>1</v>
      </c>
      <c r="W8879" s="164">
        <f t="shared" si="1389"/>
        <v>-88970704.208389863</v>
      </c>
      <c r="X8879" s="164">
        <f t="shared" si="1390"/>
        <v>101024271.16688874</v>
      </c>
    </row>
    <row r="8880" spans="10:24" x14ac:dyDescent="0.25">
      <c r="J8880">
        <v>8877</v>
      </c>
      <c r="K8880" s="43">
        <v>0.77770422018574858</v>
      </c>
      <c r="L8880">
        <v>0.4207201018434753</v>
      </c>
      <c r="M8880">
        <v>0.89563529535227715</v>
      </c>
      <c r="N8880" s="44">
        <v>0.35406192429766947</v>
      </c>
      <c r="O8880" s="161">
        <f t="shared" si="1381"/>
        <v>7000000</v>
      </c>
      <c r="P8880" s="162">
        <f t="shared" si="1382"/>
        <v>176.99922557733569</v>
      </c>
      <c r="Q8880" s="162">
        <f t="shared" si="1383"/>
        <v>160.14133813009849</v>
      </c>
      <c r="R8880" s="163">
        <f t="shared" si="1384"/>
        <v>1</v>
      </c>
      <c r="S8880" s="161">
        <f t="shared" si="1385"/>
        <v>7000000</v>
      </c>
      <c r="T8880" s="162">
        <f t="shared" si="1386"/>
        <v>188.99974185911191</v>
      </c>
      <c r="U8880" s="162">
        <f t="shared" si="1387"/>
        <v>137.57066906504926</v>
      </c>
      <c r="V8880" s="163">
        <f t="shared" si="1388"/>
        <v>1</v>
      </c>
      <c r="W8880" s="164">
        <f t="shared" si="1389"/>
        <v>68005212.13066043</v>
      </c>
      <c r="X8880" s="164">
        <f t="shared" si="1390"/>
        <v>210003509.55843854</v>
      </c>
    </row>
    <row r="8881" spans="10:24" x14ac:dyDescent="0.25">
      <c r="J8881">
        <v>8878</v>
      </c>
      <c r="K8881" s="43">
        <v>0.6124047670082281</v>
      </c>
      <c r="L8881">
        <v>0.66641988750663805</v>
      </c>
      <c r="M8881">
        <v>0.54751534466007867</v>
      </c>
      <c r="N8881" s="44">
        <v>4.9245711014679339E-2</v>
      </c>
      <c r="O8881" s="161">
        <f t="shared" si="1381"/>
        <v>6000000</v>
      </c>
      <c r="P8881" s="162">
        <f t="shared" si="1382"/>
        <v>186.45073031173911</v>
      </c>
      <c r="Q8881" s="162">
        <f t="shared" si="1383"/>
        <v>137.38772610102868</v>
      </c>
      <c r="R8881" s="163">
        <f t="shared" si="1384"/>
        <v>1</v>
      </c>
      <c r="S8881" s="161">
        <f t="shared" si="1385"/>
        <v>7000000</v>
      </c>
      <c r="T8881" s="162">
        <f t="shared" si="1386"/>
        <v>192.15024343724636</v>
      </c>
      <c r="U8881" s="162">
        <f t="shared" si="1387"/>
        <v>126.19386305051434</v>
      </c>
      <c r="V8881" s="163">
        <f t="shared" si="1388"/>
        <v>0.9</v>
      </c>
      <c r="W8881" s="164">
        <f t="shared" si="1389"/>
        <v>244378025.26426262</v>
      </c>
      <c r="X8881" s="164">
        <f t="shared" si="1390"/>
        <v>265525196.43641174</v>
      </c>
    </row>
    <row r="8882" spans="10:24" x14ac:dyDescent="0.25">
      <c r="J8882">
        <v>8879</v>
      </c>
      <c r="K8882" s="43">
        <v>0.59612446226252924</v>
      </c>
      <c r="L8882">
        <v>0.76108173546401947</v>
      </c>
      <c r="M8882">
        <v>0.59632271884925947</v>
      </c>
      <c r="N8882" s="44">
        <v>0.66375315276085678</v>
      </c>
      <c r="O8882" s="161">
        <f t="shared" si="1381"/>
        <v>6000000</v>
      </c>
      <c r="P8882" s="162">
        <f t="shared" si="1382"/>
        <v>190.6467978115956</v>
      </c>
      <c r="Q8882" s="162">
        <f t="shared" si="1383"/>
        <v>139.87680457944072</v>
      </c>
      <c r="R8882" s="163">
        <f t="shared" si="1384"/>
        <v>1</v>
      </c>
      <c r="S8882" s="161">
        <f t="shared" si="1385"/>
        <v>6000000</v>
      </c>
      <c r="T8882" s="162">
        <f t="shared" si="1386"/>
        <v>193.54893260386518</v>
      </c>
      <c r="U8882" s="162">
        <f t="shared" si="1387"/>
        <v>127.43840228972036</v>
      </c>
      <c r="V8882" s="163">
        <f t="shared" si="1388"/>
        <v>1</v>
      </c>
      <c r="W8882" s="164">
        <f t="shared" si="1389"/>
        <v>254619959.39292932</v>
      </c>
      <c r="X8882" s="164">
        <f t="shared" si="1390"/>
        <v>246663181.88486892</v>
      </c>
    </row>
    <row r="8883" spans="10:24" x14ac:dyDescent="0.25">
      <c r="J8883">
        <v>8880</v>
      </c>
      <c r="K8883" s="43">
        <v>0.96423376519701809</v>
      </c>
      <c r="L8883">
        <v>0.41153987234335598</v>
      </c>
      <c r="M8883">
        <v>0.98102866046901094</v>
      </c>
      <c r="N8883" s="44">
        <v>0.57553996160479848</v>
      </c>
      <c r="O8883" s="161">
        <f t="shared" si="1381"/>
        <v>9000000</v>
      </c>
      <c r="P8883" s="162">
        <f t="shared" si="1382"/>
        <v>176.64621552050843</v>
      </c>
      <c r="Q8883" s="162">
        <f t="shared" si="1383"/>
        <v>176.50946856099435</v>
      </c>
      <c r="R8883" s="163">
        <f t="shared" si="1384"/>
        <v>1</v>
      </c>
      <c r="S8883" s="161">
        <f t="shared" si="1385"/>
        <v>9000000</v>
      </c>
      <c r="T8883" s="162">
        <f t="shared" si="1386"/>
        <v>188.88207184016949</v>
      </c>
      <c r="U8883" s="162">
        <f t="shared" si="1387"/>
        <v>145.75473428049719</v>
      </c>
      <c r="V8883" s="163">
        <f t="shared" si="1388"/>
        <v>1</v>
      </c>
      <c r="W8883" s="164">
        <f t="shared" si="1389"/>
        <v>-48769277.364373237</v>
      </c>
      <c r="X8883" s="164">
        <f t="shared" si="1390"/>
        <v>238146038.03705066</v>
      </c>
    </row>
    <row r="8884" spans="10:24" x14ac:dyDescent="0.25">
      <c r="J8884">
        <v>8881</v>
      </c>
      <c r="K8884" s="43">
        <v>2.5623157482664971E-2</v>
      </c>
      <c r="L8884">
        <v>1.2413815873248191E-2</v>
      </c>
      <c r="M8884">
        <v>0.51703557302501368</v>
      </c>
      <c r="N8884" s="44">
        <v>0.18151097009474337</v>
      </c>
      <c r="O8884" s="161">
        <f t="shared" si="1381"/>
        <v>1000000</v>
      </c>
      <c r="P8884" s="162">
        <f t="shared" si="1382"/>
        <v>146.3388879565091</v>
      </c>
      <c r="Q8884" s="162">
        <f t="shared" si="1383"/>
        <v>135.85429669481488</v>
      </c>
      <c r="R8884" s="163">
        <f t="shared" si="1384"/>
        <v>1</v>
      </c>
      <c r="S8884" s="161">
        <f t="shared" si="1385"/>
        <v>1000000</v>
      </c>
      <c r="T8884" s="162">
        <f t="shared" si="1386"/>
        <v>178.77962931883638</v>
      </c>
      <c r="U8884" s="162">
        <f t="shared" si="1387"/>
        <v>125.42714834740744</v>
      </c>
      <c r="V8884" s="163">
        <f t="shared" si="1388"/>
        <v>0.9</v>
      </c>
      <c r="W8884" s="164">
        <f t="shared" si="1389"/>
        <v>-39515408.738305777</v>
      </c>
      <c r="X8884" s="164">
        <f t="shared" si="1390"/>
        <v>-101982767.12571394</v>
      </c>
    </row>
    <row r="8885" spans="10:24" x14ac:dyDescent="0.25">
      <c r="J8885">
        <v>8882</v>
      </c>
      <c r="K8885" s="43">
        <v>0.37075432943976505</v>
      </c>
      <c r="L8885">
        <v>0.68470597324057558</v>
      </c>
      <c r="M8885">
        <v>0.81808225757955577</v>
      </c>
      <c r="N8885" s="44">
        <v>2.4122513719549432E-2</v>
      </c>
      <c r="O8885" s="161">
        <f t="shared" si="1381"/>
        <v>5000000</v>
      </c>
      <c r="P8885" s="162">
        <f t="shared" si="1382"/>
        <v>187.21348985434511</v>
      </c>
      <c r="Q8885" s="162">
        <f t="shared" si="1383"/>
        <v>153.16161784946749</v>
      </c>
      <c r="R8885" s="163">
        <f t="shared" si="1384"/>
        <v>1</v>
      </c>
      <c r="S8885" s="161">
        <f t="shared" si="1385"/>
        <v>6000000</v>
      </c>
      <c r="T8885" s="162">
        <f t="shared" si="1386"/>
        <v>192.40449661811505</v>
      </c>
      <c r="U8885" s="162">
        <f t="shared" si="1387"/>
        <v>134.08080892473373</v>
      </c>
      <c r="V8885" s="163">
        <f t="shared" si="1388"/>
        <v>0.9</v>
      </c>
      <c r="W8885" s="164">
        <f t="shared" si="1389"/>
        <v>120259360.0243881</v>
      </c>
      <c r="X8885" s="164">
        <f t="shared" si="1390"/>
        <v>164947913.54425913</v>
      </c>
    </row>
    <row r="8886" spans="10:24" x14ac:dyDescent="0.25">
      <c r="J8886">
        <v>8883</v>
      </c>
      <c r="K8886" s="43">
        <v>0.38212093107509593</v>
      </c>
      <c r="L8886">
        <v>0.16044512234140906</v>
      </c>
      <c r="M8886">
        <v>0.64450336201474689</v>
      </c>
      <c r="N8886" s="44">
        <v>0.8390052369061014</v>
      </c>
      <c r="O8886" s="161">
        <f t="shared" si="1381"/>
        <v>5000000</v>
      </c>
      <c r="P8886" s="162">
        <f t="shared" si="1382"/>
        <v>165.1105483187969</v>
      </c>
      <c r="Q8886" s="162">
        <f t="shared" si="1383"/>
        <v>142.41044836451147</v>
      </c>
      <c r="R8886" s="163">
        <f t="shared" si="1384"/>
        <v>1</v>
      </c>
      <c r="S8886" s="161">
        <f t="shared" si="1385"/>
        <v>6000000</v>
      </c>
      <c r="T8886" s="162">
        <f t="shared" si="1386"/>
        <v>185.03684943959897</v>
      </c>
      <c r="U8886" s="162">
        <f t="shared" si="1387"/>
        <v>128.70522418225573</v>
      </c>
      <c r="V8886" s="163">
        <f t="shared" si="1388"/>
        <v>1</v>
      </c>
      <c r="W8886" s="164">
        <f t="shared" si="1389"/>
        <v>63500499.771427169</v>
      </c>
      <c r="X8886" s="164">
        <f t="shared" si="1390"/>
        <v>187989751.5440594</v>
      </c>
    </row>
    <row r="8887" spans="10:24" x14ac:dyDescent="0.25">
      <c r="J8887">
        <v>8884</v>
      </c>
      <c r="K8887" s="43">
        <v>0.55200874031751657</v>
      </c>
      <c r="L8887">
        <v>0.55346077376130254</v>
      </c>
      <c r="M8887">
        <v>0.21175852401449646</v>
      </c>
      <c r="N8887" s="44">
        <v>0.68160247425133946</v>
      </c>
      <c r="O8887" s="161">
        <f t="shared" si="1381"/>
        <v>6000000</v>
      </c>
      <c r="P8887" s="162">
        <f t="shared" si="1382"/>
        <v>182.01614852136007</v>
      </c>
      <c r="Q8887" s="162">
        <f t="shared" si="1383"/>
        <v>118.99331098678812</v>
      </c>
      <c r="R8887" s="163">
        <f t="shared" si="1384"/>
        <v>1</v>
      </c>
      <c r="S8887" s="161">
        <f t="shared" si="1385"/>
        <v>6000000</v>
      </c>
      <c r="T8887" s="162">
        <f t="shared" si="1386"/>
        <v>190.67204950712002</v>
      </c>
      <c r="U8887" s="162">
        <f t="shared" si="1387"/>
        <v>116.99665549339406</v>
      </c>
      <c r="V8887" s="163">
        <f t="shared" si="1388"/>
        <v>1</v>
      </c>
      <c r="W8887" s="164">
        <f t="shared" si="1389"/>
        <v>328137025.20743167</v>
      </c>
      <c r="X8887" s="164">
        <f t="shared" si="1390"/>
        <v>292052364.0823558</v>
      </c>
    </row>
    <row r="8888" spans="10:24" x14ac:dyDescent="0.25">
      <c r="J8888">
        <v>8885</v>
      </c>
      <c r="K8888" s="43">
        <v>0.29437594026143143</v>
      </c>
      <c r="L8888">
        <v>0.89514631672182898</v>
      </c>
      <c r="M8888">
        <v>0.25461336783938149</v>
      </c>
      <c r="N8888" s="44">
        <v>0.16938980160145423</v>
      </c>
      <c r="O8888" s="161">
        <f t="shared" si="1381"/>
        <v>2000000</v>
      </c>
      <c r="P8888" s="162">
        <f t="shared" si="1382"/>
        <v>198.81555763583495</v>
      </c>
      <c r="Q8888" s="162">
        <f t="shared" si="1383"/>
        <v>121.79915559059357</v>
      </c>
      <c r="R8888" s="163">
        <f t="shared" si="1384"/>
        <v>1</v>
      </c>
      <c r="S8888" s="161">
        <f t="shared" si="1385"/>
        <v>5000000</v>
      </c>
      <c r="T8888" s="162">
        <f t="shared" si="1386"/>
        <v>196.27185254527831</v>
      </c>
      <c r="U8888" s="162">
        <f t="shared" si="1387"/>
        <v>118.39957779529679</v>
      </c>
      <c r="V8888" s="163">
        <f t="shared" si="1388"/>
        <v>0.9</v>
      </c>
      <c r="W8888" s="164">
        <f t="shared" si="1389"/>
        <v>104032804.09048274</v>
      </c>
      <c r="X8888" s="164">
        <f t="shared" si="1390"/>
        <v>200425236.37491679</v>
      </c>
    </row>
    <row r="8889" spans="10:24" x14ac:dyDescent="0.25">
      <c r="J8889">
        <v>8886</v>
      </c>
      <c r="K8889" s="43">
        <v>0.67022412260020947</v>
      </c>
      <c r="L8889">
        <v>0.41287661531551734</v>
      </c>
      <c r="M8889">
        <v>7.3081500452631953E-3</v>
      </c>
      <c r="N8889" s="44">
        <v>5.5154033609948083E-2</v>
      </c>
      <c r="O8889" s="161">
        <f t="shared" si="1381"/>
        <v>6000000</v>
      </c>
      <c r="P8889" s="162">
        <f t="shared" si="1382"/>
        <v>176.69772871920586</v>
      </c>
      <c r="Q8889" s="162">
        <f t="shared" si="1383"/>
        <v>86.165017637353799</v>
      </c>
      <c r="R8889" s="163">
        <f t="shared" si="1384"/>
        <v>1</v>
      </c>
      <c r="S8889" s="161">
        <f t="shared" si="1385"/>
        <v>7000000</v>
      </c>
      <c r="T8889" s="162">
        <f t="shared" si="1386"/>
        <v>188.89924290640195</v>
      </c>
      <c r="U8889" s="162">
        <f t="shared" si="1387"/>
        <v>100.5825088186769</v>
      </c>
      <c r="V8889" s="163">
        <f t="shared" si="1388"/>
        <v>0.9</v>
      </c>
      <c r="W8889" s="164">
        <f t="shared" si="1389"/>
        <v>493196266.49111235</v>
      </c>
      <c r="X8889" s="164">
        <f t="shared" si="1390"/>
        <v>406395424.7526679</v>
      </c>
    </row>
    <row r="8890" spans="10:24" x14ac:dyDescent="0.25">
      <c r="J8890">
        <v>8887</v>
      </c>
      <c r="K8890" s="43">
        <v>0.77642791733181571</v>
      </c>
      <c r="L8890">
        <v>0.65596264789939251</v>
      </c>
      <c r="M8890">
        <v>0.84363771929610998</v>
      </c>
      <c r="N8890" s="44">
        <v>0.74350367450974186</v>
      </c>
      <c r="O8890" s="161">
        <f t="shared" si="1381"/>
        <v>7000000</v>
      </c>
      <c r="P8890" s="162">
        <f t="shared" si="1382"/>
        <v>186.02203812015225</v>
      </c>
      <c r="Q8890" s="162">
        <f t="shared" si="1383"/>
        <v>155.19043143666369</v>
      </c>
      <c r="R8890" s="163">
        <f t="shared" si="1384"/>
        <v>1</v>
      </c>
      <c r="S8890" s="161">
        <f t="shared" si="1385"/>
        <v>7000000</v>
      </c>
      <c r="T8890" s="162">
        <f t="shared" si="1386"/>
        <v>192.00734604005075</v>
      </c>
      <c r="U8890" s="162">
        <f t="shared" si="1387"/>
        <v>135.09521571833184</v>
      </c>
      <c r="V8890" s="163">
        <f t="shared" si="1388"/>
        <v>1</v>
      </c>
      <c r="W8890" s="164">
        <f t="shared" si="1389"/>
        <v>165821246.78441992</v>
      </c>
      <c r="X8890" s="164">
        <f t="shared" si="1390"/>
        <v>248384912.25203234</v>
      </c>
    </row>
    <row r="8891" spans="10:24" x14ac:dyDescent="0.25">
      <c r="J8891">
        <v>8888</v>
      </c>
      <c r="K8891" s="43">
        <v>0.4000665614899005</v>
      </c>
      <c r="L8891">
        <v>0.14648629665726054</v>
      </c>
      <c r="M8891">
        <v>0.69026964017328396</v>
      </c>
      <c r="N8891" s="44">
        <v>0.7136749912992556</v>
      </c>
      <c r="O8891" s="161">
        <f t="shared" si="1381"/>
        <v>5000000</v>
      </c>
      <c r="P8891" s="162">
        <f t="shared" si="1382"/>
        <v>164.22565637943853</v>
      </c>
      <c r="Q8891" s="162">
        <f t="shared" si="1383"/>
        <v>144.93229585048982</v>
      </c>
      <c r="R8891" s="163">
        <f t="shared" si="1384"/>
        <v>1</v>
      </c>
      <c r="S8891" s="161">
        <f t="shared" si="1385"/>
        <v>6000000</v>
      </c>
      <c r="T8891" s="162">
        <f t="shared" si="1386"/>
        <v>184.74188545981283</v>
      </c>
      <c r="U8891" s="162">
        <f t="shared" si="1387"/>
        <v>129.96614792524491</v>
      </c>
      <c r="V8891" s="163">
        <f t="shared" si="1388"/>
        <v>1</v>
      </c>
      <c r="W8891" s="164">
        <f t="shared" si="1389"/>
        <v>46466802.644743547</v>
      </c>
      <c r="X8891" s="164">
        <f t="shared" si="1390"/>
        <v>178654425.20740753</v>
      </c>
    </row>
    <row r="8892" spans="10:24" x14ac:dyDescent="0.25">
      <c r="J8892">
        <v>8889</v>
      </c>
      <c r="K8892" s="43">
        <v>0.81094503507729043</v>
      </c>
      <c r="L8892">
        <v>0.42517430709229154</v>
      </c>
      <c r="M8892">
        <v>0.93009153136481293</v>
      </c>
      <c r="N8892" s="44">
        <v>0.52357739472916653</v>
      </c>
      <c r="O8892" s="161">
        <f t="shared" si="1381"/>
        <v>7000000</v>
      </c>
      <c r="P8892" s="162">
        <f t="shared" si="1382"/>
        <v>177.1698954277384</v>
      </c>
      <c r="Q8892" s="162">
        <f t="shared" si="1383"/>
        <v>164.52946156575356</v>
      </c>
      <c r="R8892" s="163">
        <f t="shared" si="1384"/>
        <v>1</v>
      </c>
      <c r="S8892" s="161">
        <f t="shared" si="1385"/>
        <v>7000000</v>
      </c>
      <c r="T8892" s="162">
        <f t="shared" si="1386"/>
        <v>189.05663180924614</v>
      </c>
      <c r="U8892" s="162">
        <f t="shared" si="1387"/>
        <v>139.7647307828768</v>
      </c>
      <c r="V8892" s="163">
        <f t="shared" si="1388"/>
        <v>1</v>
      </c>
      <c r="W8892" s="164">
        <f t="shared" si="1389"/>
        <v>38483037.033893824</v>
      </c>
      <c r="X8892" s="164">
        <f t="shared" si="1390"/>
        <v>195043307.18458539</v>
      </c>
    </row>
    <row r="8893" spans="10:24" x14ac:dyDescent="0.25">
      <c r="J8893">
        <v>8890</v>
      </c>
      <c r="K8893" s="43">
        <v>0.98416623313989271</v>
      </c>
      <c r="L8893">
        <v>0.35283620987624786</v>
      </c>
      <c r="M8893">
        <v>0.66949307646797507</v>
      </c>
      <c r="N8893" s="44">
        <v>0.41631606633481477</v>
      </c>
      <c r="O8893" s="161">
        <f t="shared" si="1381"/>
        <v>9000000</v>
      </c>
      <c r="P8893" s="162">
        <f t="shared" si="1382"/>
        <v>174.33488263145512</v>
      </c>
      <c r="Q8893" s="162">
        <f t="shared" si="1383"/>
        <v>143.7702765963254</v>
      </c>
      <c r="R8893" s="163">
        <f t="shared" si="1384"/>
        <v>1</v>
      </c>
      <c r="S8893" s="161">
        <f t="shared" si="1385"/>
        <v>9000000</v>
      </c>
      <c r="T8893" s="162">
        <f t="shared" si="1386"/>
        <v>188.11162754381837</v>
      </c>
      <c r="U8893" s="162">
        <f t="shared" si="1387"/>
        <v>129.3851382981627</v>
      </c>
      <c r="V8893" s="163">
        <f t="shared" si="1388"/>
        <v>1</v>
      </c>
      <c r="W8893" s="164">
        <f t="shared" si="1389"/>
        <v>225081454.31616741</v>
      </c>
      <c r="X8893" s="164">
        <f t="shared" si="1390"/>
        <v>378538403.21090102</v>
      </c>
    </row>
    <row r="8894" spans="10:24" x14ac:dyDescent="0.25">
      <c r="J8894">
        <v>8891</v>
      </c>
      <c r="K8894" s="43">
        <v>0.6761963053751231</v>
      </c>
      <c r="L8894">
        <v>0.25959952788208818</v>
      </c>
      <c r="M8894">
        <v>6.477387149486391E-2</v>
      </c>
      <c r="N8894" s="44">
        <v>0.84017388424957806</v>
      </c>
      <c r="O8894" s="161">
        <f t="shared" si="1381"/>
        <v>6000000</v>
      </c>
      <c r="P8894" s="162">
        <f t="shared" si="1382"/>
        <v>170.33129205504534</v>
      </c>
      <c r="Q8894" s="162">
        <f t="shared" si="1383"/>
        <v>104.68224536652154</v>
      </c>
      <c r="R8894" s="163">
        <f t="shared" si="1384"/>
        <v>1</v>
      </c>
      <c r="S8894" s="161">
        <f t="shared" si="1385"/>
        <v>7000000</v>
      </c>
      <c r="T8894" s="162">
        <f t="shared" si="1386"/>
        <v>186.77709735168179</v>
      </c>
      <c r="U8894" s="162">
        <f t="shared" si="1387"/>
        <v>109.84112268326078</v>
      </c>
      <c r="V8894" s="163">
        <f t="shared" si="1388"/>
        <v>1</v>
      </c>
      <c r="W8894" s="164">
        <f t="shared" si="1389"/>
        <v>343894280.1311428</v>
      </c>
      <c r="X8894" s="164">
        <f t="shared" si="1390"/>
        <v>388551822.67894709</v>
      </c>
    </row>
    <row r="8895" spans="10:24" x14ac:dyDescent="0.25">
      <c r="J8895">
        <v>8892</v>
      </c>
      <c r="K8895" s="43">
        <v>5.0533621073731605E-2</v>
      </c>
      <c r="L8895">
        <v>0.13812504043944296</v>
      </c>
      <c r="M8895">
        <v>0.6220101996186852</v>
      </c>
      <c r="N8895" s="44">
        <v>0.53460978521345115</v>
      </c>
      <c r="O8895" s="161">
        <f t="shared" si="1381"/>
        <v>2000000</v>
      </c>
      <c r="P8895" s="162">
        <f t="shared" si="1382"/>
        <v>163.66827169244874</v>
      </c>
      <c r="Q8895" s="162">
        <f t="shared" si="1383"/>
        <v>141.21529153730518</v>
      </c>
      <c r="R8895" s="163">
        <f t="shared" si="1384"/>
        <v>1</v>
      </c>
      <c r="S8895" s="161">
        <f t="shared" si="1385"/>
        <v>2000000</v>
      </c>
      <c r="T8895" s="162">
        <f t="shared" si="1386"/>
        <v>184.55609056414957</v>
      </c>
      <c r="U8895" s="162">
        <f t="shared" si="1387"/>
        <v>128.10764576865259</v>
      </c>
      <c r="V8895" s="163">
        <f t="shared" si="1388"/>
        <v>1</v>
      </c>
      <c r="W8895" s="164">
        <f t="shared" si="1389"/>
        <v>-5094039.6897128746</v>
      </c>
      <c r="X8895" s="164">
        <f t="shared" si="1390"/>
        <v>-37103110.409006029</v>
      </c>
    </row>
    <row r="8896" spans="10:24" x14ac:dyDescent="0.25">
      <c r="J8896">
        <v>8893</v>
      </c>
      <c r="K8896" s="43">
        <v>0.55924525804320557</v>
      </c>
      <c r="L8896">
        <v>0.52157833999994285</v>
      </c>
      <c r="M8896">
        <v>0.91724623293509189</v>
      </c>
      <c r="N8896" s="44">
        <v>0.84422324499439794</v>
      </c>
      <c r="O8896" s="161">
        <f t="shared" si="1381"/>
        <v>6000000</v>
      </c>
      <c r="P8896" s="162">
        <f t="shared" si="1382"/>
        <v>180.8117291699956</v>
      </c>
      <c r="Q8896" s="162">
        <f t="shared" si="1383"/>
        <v>162.735686771014</v>
      </c>
      <c r="R8896" s="163">
        <f t="shared" si="1384"/>
        <v>1</v>
      </c>
      <c r="S8896" s="161">
        <f t="shared" si="1385"/>
        <v>6000000</v>
      </c>
      <c r="T8896" s="162">
        <f t="shared" si="1386"/>
        <v>190.27057638999852</v>
      </c>
      <c r="U8896" s="162">
        <f t="shared" si="1387"/>
        <v>138.867843385507</v>
      </c>
      <c r="V8896" s="163">
        <f t="shared" si="1388"/>
        <v>1</v>
      </c>
      <c r="W8896" s="164">
        <f t="shared" si="1389"/>
        <v>58456254.393889591</v>
      </c>
      <c r="X8896" s="164">
        <f t="shared" si="1390"/>
        <v>158416398.02694917</v>
      </c>
    </row>
    <row r="8897" spans="10:24" x14ac:dyDescent="0.25">
      <c r="J8897">
        <v>8894</v>
      </c>
      <c r="K8897" s="43">
        <v>0.99341765404761107</v>
      </c>
      <c r="L8897">
        <v>0.28689055906966154</v>
      </c>
      <c r="M8897">
        <v>0.92781980226466854</v>
      </c>
      <c r="N8897" s="44">
        <v>0.57525858279315267</v>
      </c>
      <c r="O8897" s="161">
        <f t="shared" si="1381"/>
        <v>9000000</v>
      </c>
      <c r="P8897" s="162">
        <f t="shared" si="1382"/>
        <v>171.56262584491017</v>
      </c>
      <c r="Q8897" s="162">
        <f t="shared" si="1383"/>
        <v>164.19488355562845</v>
      </c>
      <c r="R8897" s="163">
        <f t="shared" si="1384"/>
        <v>1</v>
      </c>
      <c r="S8897" s="161">
        <f t="shared" si="1385"/>
        <v>9000000</v>
      </c>
      <c r="T8897" s="162">
        <f t="shared" si="1386"/>
        <v>187.18754194830339</v>
      </c>
      <c r="U8897" s="162">
        <f t="shared" si="1387"/>
        <v>139.59744177781423</v>
      </c>
      <c r="V8897" s="163">
        <f t="shared" si="1388"/>
        <v>1</v>
      </c>
      <c r="W8897" s="164">
        <f t="shared" si="1389"/>
        <v>16309680.603535496</v>
      </c>
      <c r="X8897" s="164">
        <f t="shared" si="1390"/>
        <v>278310901.53440249</v>
      </c>
    </row>
    <row r="8898" spans="10:24" x14ac:dyDescent="0.25">
      <c r="J8898">
        <v>8895</v>
      </c>
      <c r="K8898" s="43">
        <v>0.79099789740814208</v>
      </c>
      <c r="L8898">
        <v>0.39277026405022297</v>
      </c>
      <c r="M8898">
        <v>0.29821512300951258</v>
      </c>
      <c r="N8898" s="44">
        <v>0.99635672261216557</v>
      </c>
      <c r="O8898" s="161">
        <f t="shared" si="1381"/>
        <v>7000000</v>
      </c>
      <c r="P8898" s="162">
        <f t="shared" si="1382"/>
        <v>175.91841023171011</v>
      </c>
      <c r="Q8898" s="162">
        <f t="shared" si="1383"/>
        <v>124.40918102551333</v>
      </c>
      <c r="R8898" s="163">
        <f t="shared" si="1384"/>
        <v>1</v>
      </c>
      <c r="S8898" s="161">
        <f t="shared" si="1385"/>
        <v>7000000</v>
      </c>
      <c r="T8898" s="162">
        <f t="shared" si="1386"/>
        <v>188.63947007723669</v>
      </c>
      <c r="U8898" s="162">
        <f t="shared" si="1387"/>
        <v>119.70459051275667</v>
      </c>
      <c r="V8898" s="163">
        <f t="shared" si="1388"/>
        <v>1</v>
      </c>
      <c r="W8898" s="164">
        <f t="shared" si="1389"/>
        <v>310564604.44337744</v>
      </c>
      <c r="X8898" s="164">
        <f t="shared" si="1390"/>
        <v>332544156.95136017</v>
      </c>
    </row>
    <row r="8899" spans="10:24" x14ac:dyDescent="0.25">
      <c r="J8899">
        <v>8896</v>
      </c>
      <c r="K8899" s="43">
        <v>0.91270780715498923</v>
      </c>
      <c r="L8899">
        <v>0.251879380372388</v>
      </c>
      <c r="M8899">
        <v>0.74621148285094119</v>
      </c>
      <c r="N8899" s="44">
        <v>0.22421434189542577</v>
      </c>
      <c r="O8899" s="161">
        <f t="shared" si="1381"/>
        <v>7000000</v>
      </c>
      <c r="P8899" s="162">
        <f t="shared" si="1382"/>
        <v>169.97119013831193</v>
      </c>
      <c r="Q8899" s="162">
        <f t="shared" si="1383"/>
        <v>148.25230395117444</v>
      </c>
      <c r="R8899" s="163">
        <f t="shared" si="1384"/>
        <v>1</v>
      </c>
      <c r="S8899" s="161">
        <f t="shared" si="1385"/>
        <v>9000000</v>
      </c>
      <c r="T8899" s="162">
        <f t="shared" si="1386"/>
        <v>186.65706337943732</v>
      </c>
      <c r="U8899" s="162">
        <f t="shared" si="1387"/>
        <v>131.62615197558722</v>
      </c>
      <c r="V8899" s="163">
        <f t="shared" si="1388"/>
        <v>1</v>
      </c>
      <c r="W8899" s="164">
        <f t="shared" si="1389"/>
        <v>102032203.30996239</v>
      </c>
      <c r="X8899" s="164">
        <f t="shared" si="1390"/>
        <v>345278202.63465089</v>
      </c>
    </row>
    <row r="8900" spans="10:24" x14ac:dyDescent="0.25">
      <c r="J8900">
        <v>8897</v>
      </c>
      <c r="K8900" s="43">
        <v>0.85812177617751173</v>
      </c>
      <c r="L8900">
        <v>3.6326831801793191E-2</v>
      </c>
      <c r="M8900">
        <v>9.7291487723070058E-2</v>
      </c>
      <c r="N8900" s="44">
        <v>0.10970502088545742</v>
      </c>
      <c r="O8900" s="161">
        <f t="shared" si="1381"/>
        <v>7000000</v>
      </c>
      <c r="P8900" s="162">
        <f t="shared" si="1382"/>
        <v>153.07499657938368</v>
      </c>
      <c r="Q8900" s="162">
        <f t="shared" si="1383"/>
        <v>109.0571973700649</v>
      </c>
      <c r="R8900" s="163">
        <f t="shared" si="1384"/>
        <v>1</v>
      </c>
      <c r="S8900" s="161">
        <f t="shared" si="1385"/>
        <v>7000000</v>
      </c>
      <c r="T8900" s="162">
        <f t="shared" si="1386"/>
        <v>181.02499885979455</v>
      </c>
      <c r="U8900" s="162">
        <f t="shared" si="1387"/>
        <v>112.02859868503245</v>
      </c>
      <c r="V8900" s="163">
        <f t="shared" si="1388"/>
        <v>0.9</v>
      </c>
      <c r="W8900" s="164">
        <f t="shared" si="1389"/>
        <v>258124594.46523148</v>
      </c>
      <c r="X8900" s="164">
        <f t="shared" si="1390"/>
        <v>284677321.10100126</v>
      </c>
    </row>
    <row r="8901" spans="10:24" x14ac:dyDescent="0.25">
      <c r="J8901">
        <v>8898</v>
      </c>
      <c r="K8901" s="43">
        <v>0.55565698502425032</v>
      </c>
      <c r="L8901">
        <v>0.59817286827188076</v>
      </c>
      <c r="M8901">
        <v>0.11578021925121396</v>
      </c>
      <c r="N8901" s="44">
        <v>0.77669018058109662</v>
      </c>
      <c r="O8901" s="161">
        <f t="shared" ref="O8901:O8964" si="1391">VLOOKUP(K8901,$E$5:$H$10,4)</f>
        <v>6000000</v>
      </c>
      <c r="P8901" s="162">
        <f t="shared" ref="P8901:P8964" si="1392">_xlfn.NORM.INV(L8901,$E$12,$E$13)</f>
        <v>183.72930917051326</v>
      </c>
      <c r="Q8901" s="162">
        <f t="shared" ref="Q8901:Q8964" si="1393">_xlfn.NORM.INV(M8901,$E$15,$E$16)</f>
        <v>111.07302225346933</v>
      </c>
      <c r="R8901" s="163">
        <f t="shared" ref="R8901:R8964" si="1394">VLOOKUP(N8901,$E$19:$H$21,4)</f>
        <v>1</v>
      </c>
      <c r="S8901" s="161">
        <f t="shared" ref="S8901:S8964" si="1395">VLOOKUP(K8901,$G$5:$H$10,2)</f>
        <v>6000000</v>
      </c>
      <c r="T8901" s="162">
        <f t="shared" ref="T8901:T8964" si="1396">_xlfn.NORM.INV(L8901,$G$12,$G$13)</f>
        <v>191.24310305683775</v>
      </c>
      <c r="U8901" s="162">
        <f t="shared" ref="U8901:U8964" si="1397">_xlfn.NORM.INV(M8901,$G$15,$G$16)</f>
        <v>113.03651112673467</v>
      </c>
      <c r="V8901" s="163">
        <f t="shared" ref="V8901:V8964" si="1398">VLOOKUP(N8901,$G$19:$H$21,2)</f>
        <v>1</v>
      </c>
      <c r="W8901" s="164">
        <f t="shared" ref="W8901:W8964" si="1399">O8901*(P8901-Q8901)*R8901-$D$23-$D$24</f>
        <v>385937721.50226355</v>
      </c>
      <c r="X8901" s="164">
        <f t="shared" ref="X8901:X8964" si="1400">S8901*(T8901-U8901)*V8901-$F$23-$F$24</f>
        <v>319239551.5806185</v>
      </c>
    </row>
    <row r="8902" spans="10:24" x14ac:dyDescent="0.25">
      <c r="J8902">
        <v>8899</v>
      </c>
      <c r="K8902" s="43">
        <v>0.26641065381180118</v>
      </c>
      <c r="L8902">
        <v>0.85534265587114955</v>
      </c>
      <c r="M8902">
        <v>6.759665468422249E-2</v>
      </c>
      <c r="N8902" s="44">
        <v>0.92619870065489307</v>
      </c>
      <c r="O8902" s="161">
        <f t="shared" si="1391"/>
        <v>2000000</v>
      </c>
      <c r="P8902" s="162">
        <f t="shared" si="1392"/>
        <v>195.894393034882</v>
      </c>
      <c r="Q8902" s="162">
        <f t="shared" si="1393"/>
        <v>105.12135356315625</v>
      </c>
      <c r="R8902" s="163">
        <f t="shared" si="1394"/>
        <v>1</v>
      </c>
      <c r="S8902" s="161">
        <f t="shared" si="1395"/>
        <v>5000000</v>
      </c>
      <c r="T8902" s="162">
        <f t="shared" si="1396"/>
        <v>195.29813101162733</v>
      </c>
      <c r="U8902" s="162">
        <f t="shared" si="1397"/>
        <v>110.06067678157812</v>
      </c>
      <c r="V8902" s="163">
        <f t="shared" si="1398"/>
        <v>1</v>
      </c>
      <c r="W8902" s="164">
        <f t="shared" si="1399"/>
        <v>131546078.94345149</v>
      </c>
      <c r="X8902" s="164">
        <f t="shared" si="1400"/>
        <v>276187271.15024602</v>
      </c>
    </row>
    <row r="8903" spans="10:24" x14ac:dyDescent="0.25">
      <c r="J8903">
        <v>8900</v>
      </c>
      <c r="K8903" s="43">
        <v>0.43965760924579433</v>
      </c>
      <c r="L8903">
        <v>0.17705759652269837</v>
      </c>
      <c r="M8903">
        <v>0.23343763526566319</v>
      </c>
      <c r="N8903" s="44">
        <v>0.70455917473224405</v>
      </c>
      <c r="O8903" s="161">
        <f t="shared" si="1391"/>
        <v>5000000</v>
      </c>
      <c r="P8903" s="162">
        <f t="shared" si="1392"/>
        <v>166.10044949147436</v>
      </c>
      <c r="Q8903" s="162">
        <f t="shared" si="1393"/>
        <v>120.44854839353258</v>
      </c>
      <c r="R8903" s="163">
        <f t="shared" si="1394"/>
        <v>1</v>
      </c>
      <c r="S8903" s="161">
        <f t="shared" si="1395"/>
        <v>6000000</v>
      </c>
      <c r="T8903" s="162">
        <f t="shared" si="1396"/>
        <v>185.36681649715811</v>
      </c>
      <c r="U8903" s="162">
        <f t="shared" si="1397"/>
        <v>117.72427419676629</v>
      </c>
      <c r="V8903" s="163">
        <f t="shared" si="1398"/>
        <v>1</v>
      </c>
      <c r="W8903" s="164">
        <f t="shared" si="1399"/>
        <v>178259505.48970893</v>
      </c>
      <c r="X8903" s="164">
        <f t="shared" si="1400"/>
        <v>255855253.80235094</v>
      </c>
    </row>
    <row r="8904" spans="10:24" x14ac:dyDescent="0.25">
      <c r="J8904">
        <v>8901</v>
      </c>
      <c r="K8904" s="43">
        <v>0.66605288882784841</v>
      </c>
      <c r="L8904">
        <v>0.75736120352864611</v>
      </c>
      <c r="M8904">
        <v>0.45009711922347762</v>
      </c>
      <c r="N8904" s="44">
        <v>0.96290370959598071</v>
      </c>
      <c r="O8904" s="161">
        <f t="shared" si="1391"/>
        <v>6000000</v>
      </c>
      <c r="P8904" s="162">
        <f t="shared" si="1392"/>
        <v>190.46759203190001</v>
      </c>
      <c r="Q8904" s="162">
        <f t="shared" si="1393"/>
        <v>132.49168041662196</v>
      </c>
      <c r="R8904" s="163">
        <f t="shared" si="1394"/>
        <v>1</v>
      </c>
      <c r="S8904" s="161">
        <f t="shared" si="1395"/>
        <v>7000000</v>
      </c>
      <c r="T8904" s="162">
        <f t="shared" si="1396"/>
        <v>193.48919734396668</v>
      </c>
      <c r="U8904" s="162">
        <f t="shared" si="1397"/>
        <v>123.74584020831098</v>
      </c>
      <c r="V8904" s="163">
        <f t="shared" si="1398"/>
        <v>1</v>
      </c>
      <c r="W8904" s="164">
        <f t="shared" si="1399"/>
        <v>297855469.69166833</v>
      </c>
      <c r="X8904" s="164">
        <f t="shared" si="1400"/>
        <v>338203499.94958991</v>
      </c>
    </row>
    <row r="8905" spans="10:24" x14ac:dyDescent="0.25">
      <c r="J8905">
        <v>8902</v>
      </c>
      <c r="K8905" s="43">
        <v>0.59214202367074431</v>
      </c>
      <c r="L8905">
        <v>0.68302865301769944</v>
      </c>
      <c r="M8905">
        <v>0.8984642826280772</v>
      </c>
      <c r="N8905" s="44">
        <v>0.81664821577228486</v>
      </c>
      <c r="O8905" s="161">
        <f t="shared" si="1391"/>
        <v>6000000</v>
      </c>
      <c r="P8905" s="162">
        <f t="shared" si="1392"/>
        <v>187.1427727037287</v>
      </c>
      <c r="Q8905" s="162">
        <f t="shared" si="1393"/>
        <v>160.4569909795033</v>
      </c>
      <c r="R8905" s="163">
        <f t="shared" si="1394"/>
        <v>1</v>
      </c>
      <c r="S8905" s="161">
        <f t="shared" si="1395"/>
        <v>6000000</v>
      </c>
      <c r="T8905" s="162">
        <f t="shared" si="1396"/>
        <v>192.38092423457624</v>
      </c>
      <c r="U8905" s="162">
        <f t="shared" si="1397"/>
        <v>137.72849548975165</v>
      </c>
      <c r="V8905" s="163">
        <f t="shared" si="1398"/>
        <v>1</v>
      </c>
      <c r="W8905" s="164">
        <f t="shared" si="1399"/>
        <v>110114690.34535235</v>
      </c>
      <c r="X8905" s="164">
        <f t="shared" si="1400"/>
        <v>177914572.46894753</v>
      </c>
    </row>
    <row r="8906" spans="10:24" x14ac:dyDescent="0.25">
      <c r="J8906">
        <v>8903</v>
      </c>
      <c r="K8906" s="43">
        <v>0.56250656128058574</v>
      </c>
      <c r="L8906">
        <v>2.5652283739482362E-3</v>
      </c>
      <c r="M8906">
        <v>3.2256207922726654E-2</v>
      </c>
      <c r="N8906" s="44">
        <v>0.11036588702615935</v>
      </c>
      <c r="O8906" s="161">
        <f t="shared" si="1391"/>
        <v>6000000</v>
      </c>
      <c r="P8906" s="162">
        <f t="shared" si="1392"/>
        <v>138.01910198084369</v>
      </c>
      <c r="Q8906" s="162">
        <f t="shared" si="1393"/>
        <v>98.027560297447394</v>
      </c>
      <c r="R8906" s="163">
        <f t="shared" si="1394"/>
        <v>1</v>
      </c>
      <c r="S8906" s="161">
        <f t="shared" si="1395"/>
        <v>6000000</v>
      </c>
      <c r="T8906" s="162">
        <f t="shared" si="1396"/>
        <v>176.0063673269479</v>
      </c>
      <c r="U8906" s="162">
        <f t="shared" si="1397"/>
        <v>106.5137801487237</v>
      </c>
      <c r="V8906" s="163">
        <f t="shared" si="1398"/>
        <v>0.9</v>
      </c>
      <c r="W8906" s="164">
        <f t="shared" si="1399"/>
        <v>189949250.10037774</v>
      </c>
      <c r="X8906" s="164">
        <f t="shared" si="1400"/>
        <v>225259970.76241064</v>
      </c>
    </row>
    <row r="8907" spans="10:24" x14ac:dyDescent="0.25">
      <c r="J8907">
        <v>8904</v>
      </c>
      <c r="K8907" s="43">
        <v>0.81162780825417091</v>
      </c>
      <c r="L8907">
        <v>0.8417681784756692</v>
      </c>
      <c r="M8907">
        <v>0.79332943141628809</v>
      </c>
      <c r="N8907" s="44">
        <v>0.92163368371616539</v>
      </c>
      <c r="O8907" s="161">
        <f t="shared" si="1391"/>
        <v>7000000</v>
      </c>
      <c r="P8907" s="162">
        <f t="shared" si="1392"/>
        <v>195.02627199302137</v>
      </c>
      <c r="Q8907" s="162">
        <f t="shared" si="1393"/>
        <v>151.36056217471449</v>
      </c>
      <c r="R8907" s="163">
        <f t="shared" si="1394"/>
        <v>1</v>
      </c>
      <c r="S8907" s="161">
        <f t="shared" si="1395"/>
        <v>7000000</v>
      </c>
      <c r="T8907" s="162">
        <f t="shared" si="1396"/>
        <v>195.00875733100713</v>
      </c>
      <c r="U8907" s="162">
        <f t="shared" si="1397"/>
        <v>133.18028108735723</v>
      </c>
      <c r="V8907" s="163">
        <f t="shared" si="1398"/>
        <v>1</v>
      </c>
      <c r="W8907" s="164">
        <f t="shared" si="1399"/>
        <v>255659968.72814816</v>
      </c>
      <c r="X8907" s="164">
        <f t="shared" si="1400"/>
        <v>282799333.7055493</v>
      </c>
    </row>
    <row r="8908" spans="10:24" x14ac:dyDescent="0.25">
      <c r="J8908">
        <v>8905</v>
      </c>
      <c r="K8908" s="43">
        <v>0.49634023212995415</v>
      </c>
      <c r="L8908">
        <v>0.86043372104347526</v>
      </c>
      <c r="M8908">
        <v>0.76650299347427275</v>
      </c>
      <c r="N8908" s="44">
        <v>0.23183907315463947</v>
      </c>
      <c r="O8908" s="161">
        <f t="shared" si="1391"/>
        <v>5000000</v>
      </c>
      <c r="P8908" s="162">
        <f t="shared" si="1392"/>
        <v>196.23405048391498</v>
      </c>
      <c r="Q8908" s="162">
        <f t="shared" si="1393"/>
        <v>149.54757354194143</v>
      </c>
      <c r="R8908" s="163">
        <f t="shared" si="1394"/>
        <v>1</v>
      </c>
      <c r="S8908" s="161">
        <f t="shared" si="1395"/>
        <v>6000000</v>
      </c>
      <c r="T8908" s="162">
        <f t="shared" si="1396"/>
        <v>195.41135016130499</v>
      </c>
      <c r="U8908" s="162">
        <f t="shared" si="1397"/>
        <v>132.2737867709707</v>
      </c>
      <c r="V8908" s="163">
        <f t="shared" si="1398"/>
        <v>1</v>
      </c>
      <c r="W8908" s="164">
        <f t="shared" si="1399"/>
        <v>183432384.70986778</v>
      </c>
      <c r="X8908" s="164">
        <f t="shared" si="1400"/>
        <v>228825380.34200573</v>
      </c>
    </row>
    <row r="8909" spans="10:24" x14ac:dyDescent="0.25">
      <c r="J8909">
        <v>8906</v>
      </c>
      <c r="K8909" s="43">
        <v>0.41826061093154732</v>
      </c>
      <c r="L8909">
        <v>0.65535181792032904</v>
      </c>
      <c r="M8909">
        <v>0.73991263237362204</v>
      </c>
      <c r="N8909" s="44">
        <v>0.93355709417517829</v>
      </c>
      <c r="O8909" s="161">
        <f t="shared" si="1391"/>
        <v>5000000</v>
      </c>
      <c r="P8909" s="162">
        <f t="shared" si="1392"/>
        <v>185.99715204841746</v>
      </c>
      <c r="Q8909" s="162">
        <f t="shared" si="1393"/>
        <v>147.86152158339195</v>
      </c>
      <c r="R8909" s="163">
        <f t="shared" si="1394"/>
        <v>1</v>
      </c>
      <c r="S8909" s="161">
        <f t="shared" si="1395"/>
        <v>6000000</v>
      </c>
      <c r="T8909" s="162">
        <f t="shared" si="1396"/>
        <v>191.99905068280583</v>
      </c>
      <c r="U8909" s="162">
        <f t="shared" si="1397"/>
        <v>131.43076079169597</v>
      </c>
      <c r="V8909" s="163">
        <f t="shared" si="1398"/>
        <v>1</v>
      </c>
      <c r="W8909" s="164">
        <f t="shared" si="1399"/>
        <v>140678152.32512757</v>
      </c>
      <c r="X8909" s="164">
        <f t="shared" si="1400"/>
        <v>213409739.34665912</v>
      </c>
    </row>
    <row r="8910" spans="10:24" x14ac:dyDescent="0.25">
      <c r="J8910">
        <v>8907</v>
      </c>
      <c r="K8910" s="43">
        <v>0.4970421733115471</v>
      </c>
      <c r="L8910">
        <v>0.39994738279823216</v>
      </c>
      <c r="M8910">
        <v>0.387793481001659</v>
      </c>
      <c r="N8910" s="44">
        <v>0.24272780598722166</v>
      </c>
      <c r="O8910" s="161">
        <f t="shared" si="1391"/>
        <v>5000000</v>
      </c>
      <c r="P8910" s="162">
        <f t="shared" si="1392"/>
        <v>176.19775052064992</v>
      </c>
      <c r="Q8910" s="162">
        <f t="shared" si="1393"/>
        <v>129.29850728844599</v>
      </c>
      <c r="R8910" s="163">
        <f t="shared" si="1394"/>
        <v>1</v>
      </c>
      <c r="S8910" s="161">
        <f t="shared" si="1395"/>
        <v>6000000</v>
      </c>
      <c r="T8910" s="162">
        <f t="shared" si="1396"/>
        <v>188.73258350688332</v>
      </c>
      <c r="U8910" s="162">
        <f t="shared" si="1397"/>
        <v>122.14925364422299</v>
      </c>
      <c r="V8910" s="163">
        <f t="shared" si="1398"/>
        <v>1</v>
      </c>
      <c r="W8910" s="164">
        <f t="shared" si="1399"/>
        <v>184496216.16101965</v>
      </c>
      <c r="X8910" s="164">
        <f t="shared" si="1400"/>
        <v>249499979.17596191</v>
      </c>
    </row>
    <row r="8911" spans="10:24" x14ac:dyDescent="0.25">
      <c r="J8911">
        <v>8908</v>
      </c>
      <c r="K8911" s="43">
        <v>0.84289894623927952</v>
      </c>
      <c r="L8911">
        <v>0.25934534004717447</v>
      </c>
      <c r="M8911">
        <v>0.51985174120252542</v>
      </c>
      <c r="N8911" s="44">
        <v>0.46704615751080947</v>
      </c>
      <c r="O8911" s="161">
        <f t="shared" si="1391"/>
        <v>7000000</v>
      </c>
      <c r="P8911" s="162">
        <f t="shared" si="1392"/>
        <v>170.31952502090559</v>
      </c>
      <c r="Q8911" s="162">
        <f t="shared" si="1393"/>
        <v>135.99562979090169</v>
      </c>
      <c r="R8911" s="163">
        <f t="shared" si="1394"/>
        <v>1</v>
      </c>
      <c r="S8911" s="161">
        <f t="shared" si="1395"/>
        <v>7000000</v>
      </c>
      <c r="T8911" s="162">
        <f t="shared" si="1396"/>
        <v>186.77317500696853</v>
      </c>
      <c r="U8911" s="162">
        <f t="shared" si="1397"/>
        <v>125.49781489545084</v>
      </c>
      <c r="V8911" s="163">
        <f t="shared" si="1398"/>
        <v>1</v>
      </c>
      <c r="W8911" s="164">
        <f t="shared" si="1399"/>
        <v>190267266.61002728</v>
      </c>
      <c r="X8911" s="164">
        <f t="shared" si="1400"/>
        <v>278927520.78062379</v>
      </c>
    </row>
    <row r="8912" spans="10:24" x14ac:dyDescent="0.25">
      <c r="J8912">
        <v>8909</v>
      </c>
      <c r="K8912" s="43">
        <v>0.7429507710725024</v>
      </c>
      <c r="L8912">
        <v>0.81745879334561677</v>
      </c>
      <c r="M8912">
        <v>0.36215749707215239</v>
      </c>
      <c r="N8912" s="44">
        <v>0.3990193293237474</v>
      </c>
      <c r="O8912" s="161">
        <f t="shared" si="1391"/>
        <v>6000000</v>
      </c>
      <c r="P8912" s="162">
        <f t="shared" si="1392"/>
        <v>193.58584704681309</v>
      </c>
      <c r="Q8912" s="162">
        <f t="shared" si="1393"/>
        <v>127.94604360766139</v>
      </c>
      <c r="R8912" s="163">
        <f t="shared" si="1394"/>
        <v>1</v>
      </c>
      <c r="S8912" s="161">
        <f t="shared" si="1395"/>
        <v>7000000</v>
      </c>
      <c r="T8912" s="162">
        <f t="shared" si="1396"/>
        <v>194.52861568227104</v>
      </c>
      <c r="U8912" s="162">
        <f t="shared" si="1397"/>
        <v>121.47302180383069</v>
      </c>
      <c r="V8912" s="163">
        <f t="shared" si="1398"/>
        <v>1</v>
      </c>
      <c r="W8912" s="164">
        <f t="shared" si="1399"/>
        <v>343838820.63491017</v>
      </c>
      <c r="X8912" s="164">
        <f t="shared" si="1400"/>
        <v>361389157.14908242</v>
      </c>
    </row>
    <row r="8913" spans="10:24" x14ac:dyDescent="0.25">
      <c r="J8913">
        <v>8910</v>
      </c>
      <c r="K8913" s="43">
        <v>0.97126641804492497</v>
      </c>
      <c r="L8913">
        <v>0.48833410524883603</v>
      </c>
      <c r="M8913">
        <v>0.74205753148425757</v>
      </c>
      <c r="N8913" s="44">
        <v>8.7182447079940051E-2</v>
      </c>
      <c r="O8913" s="161">
        <f t="shared" si="1391"/>
        <v>9000000</v>
      </c>
      <c r="P8913" s="162">
        <f t="shared" si="1392"/>
        <v>179.56130654471878</v>
      </c>
      <c r="Q8913" s="162">
        <f t="shared" si="1393"/>
        <v>147.99403364612905</v>
      </c>
      <c r="R8913" s="163">
        <f t="shared" si="1394"/>
        <v>1</v>
      </c>
      <c r="S8913" s="161">
        <f t="shared" si="1395"/>
        <v>9000000</v>
      </c>
      <c r="T8913" s="162">
        <f t="shared" si="1396"/>
        <v>189.85376884823958</v>
      </c>
      <c r="U8913" s="162">
        <f t="shared" si="1397"/>
        <v>131.49701682306454</v>
      </c>
      <c r="V8913" s="163">
        <f t="shared" si="1398"/>
        <v>0.9</v>
      </c>
      <c r="W8913" s="164">
        <f t="shared" si="1399"/>
        <v>234105456.08730751</v>
      </c>
      <c r="X8913" s="164">
        <f t="shared" si="1400"/>
        <v>322689691.40391785</v>
      </c>
    </row>
    <row r="8914" spans="10:24" x14ac:dyDescent="0.25">
      <c r="J8914">
        <v>8911</v>
      </c>
      <c r="K8914" s="43">
        <v>0.91340823024204132</v>
      </c>
      <c r="L8914">
        <v>6.9399322231023519E-2</v>
      </c>
      <c r="M8914">
        <v>0.76067556870641684</v>
      </c>
      <c r="N8914" s="44">
        <v>0.23954771813871478</v>
      </c>
      <c r="O8914" s="161">
        <f t="shared" si="1391"/>
        <v>7000000</v>
      </c>
      <c r="P8914" s="162">
        <f t="shared" si="1392"/>
        <v>157.79580596513443</v>
      </c>
      <c r="Q8914" s="162">
        <f t="shared" si="1393"/>
        <v>149.16954733473369</v>
      </c>
      <c r="R8914" s="163">
        <f t="shared" si="1394"/>
        <v>1</v>
      </c>
      <c r="S8914" s="161">
        <f t="shared" si="1395"/>
        <v>9000000</v>
      </c>
      <c r="T8914" s="162">
        <f t="shared" si="1396"/>
        <v>182.59860198837814</v>
      </c>
      <c r="U8914" s="162">
        <f t="shared" si="1397"/>
        <v>132.08477366736685</v>
      </c>
      <c r="V8914" s="163">
        <f t="shared" si="1398"/>
        <v>1</v>
      </c>
      <c r="W8914" s="164">
        <f t="shared" si="1399"/>
        <v>10383810.412805192</v>
      </c>
      <c r="X8914" s="164">
        <f t="shared" si="1400"/>
        <v>304624454.88910162</v>
      </c>
    </row>
    <row r="8915" spans="10:24" x14ac:dyDescent="0.25">
      <c r="J8915">
        <v>8912</v>
      </c>
      <c r="K8915" s="43">
        <v>0.5222366026657983</v>
      </c>
      <c r="L8915">
        <v>0.16584144089326502</v>
      </c>
      <c r="M8915">
        <v>0.41775950142926654</v>
      </c>
      <c r="N8915" s="44">
        <v>0.43194976001137853</v>
      </c>
      <c r="O8915" s="161">
        <f t="shared" si="1391"/>
        <v>5000000</v>
      </c>
      <c r="P8915" s="162">
        <f t="shared" si="1392"/>
        <v>165.439054011259</v>
      </c>
      <c r="Q8915" s="162">
        <f t="shared" si="1393"/>
        <v>130.8474288055607</v>
      </c>
      <c r="R8915" s="163">
        <f t="shared" si="1394"/>
        <v>1</v>
      </c>
      <c r="S8915" s="161">
        <f t="shared" si="1395"/>
        <v>6000000</v>
      </c>
      <c r="T8915" s="162">
        <f t="shared" si="1396"/>
        <v>185.14635133708634</v>
      </c>
      <c r="U8915" s="162">
        <f t="shared" si="1397"/>
        <v>122.92371440278035</v>
      </c>
      <c r="V8915" s="163">
        <f t="shared" si="1398"/>
        <v>1</v>
      </c>
      <c r="W8915" s="164">
        <f t="shared" si="1399"/>
        <v>122958126.02849153</v>
      </c>
      <c r="X8915" s="164">
        <f t="shared" si="1400"/>
        <v>223335821.60583597</v>
      </c>
    </row>
    <row r="8916" spans="10:24" x14ac:dyDescent="0.25">
      <c r="J8916">
        <v>8913</v>
      </c>
      <c r="K8916" s="43">
        <v>0.27526424944603634</v>
      </c>
      <c r="L8916">
        <v>1.7044122225500558E-2</v>
      </c>
      <c r="M8916">
        <v>0.6390449222451674</v>
      </c>
      <c r="N8916" s="44">
        <v>0.23165436857526378</v>
      </c>
      <c r="O8916" s="161">
        <f t="shared" si="1391"/>
        <v>2000000</v>
      </c>
      <c r="P8916" s="162">
        <f t="shared" si="1392"/>
        <v>148.21460551450821</v>
      </c>
      <c r="Q8916" s="162">
        <f t="shared" si="1393"/>
        <v>142.11814154515929</v>
      </c>
      <c r="R8916" s="163">
        <f t="shared" si="1394"/>
        <v>1</v>
      </c>
      <c r="S8916" s="161">
        <f t="shared" si="1395"/>
        <v>5000000</v>
      </c>
      <c r="T8916" s="162">
        <f t="shared" si="1396"/>
        <v>179.40486850483606</v>
      </c>
      <c r="U8916" s="162">
        <f t="shared" si="1397"/>
        <v>128.55907077257964</v>
      </c>
      <c r="V8916" s="163">
        <f t="shared" si="1398"/>
        <v>1</v>
      </c>
      <c r="W8916" s="164">
        <f t="shared" si="1399"/>
        <v>-37807072.061302163</v>
      </c>
      <c r="X8916" s="164">
        <f t="shared" si="1400"/>
        <v>104228988.66128206</v>
      </c>
    </row>
    <row r="8917" spans="10:24" x14ac:dyDescent="0.25">
      <c r="J8917">
        <v>8914</v>
      </c>
      <c r="K8917" s="43">
        <v>5.913222798268758E-2</v>
      </c>
      <c r="L8917">
        <v>0.63025649759905689</v>
      </c>
      <c r="M8917">
        <v>0.30021013596922252</v>
      </c>
      <c r="N8917" s="44">
        <v>0.61626345223874102</v>
      </c>
      <c r="O8917" s="161">
        <f t="shared" si="1391"/>
        <v>2000000</v>
      </c>
      <c r="P8917" s="162">
        <f t="shared" si="1392"/>
        <v>184.98799144023729</v>
      </c>
      <c r="Q8917" s="162">
        <f t="shared" si="1393"/>
        <v>124.52407528812024</v>
      </c>
      <c r="R8917" s="163">
        <f t="shared" si="1394"/>
        <v>1</v>
      </c>
      <c r="S8917" s="161">
        <f t="shared" si="1395"/>
        <v>2000000</v>
      </c>
      <c r="T8917" s="162">
        <f t="shared" si="1396"/>
        <v>191.66266381341242</v>
      </c>
      <c r="U8917" s="162">
        <f t="shared" si="1397"/>
        <v>119.76203764406011</v>
      </c>
      <c r="V8917" s="163">
        <f t="shared" si="1398"/>
        <v>1</v>
      </c>
      <c r="W8917" s="164">
        <f t="shared" si="1399"/>
        <v>70927832.304234102</v>
      </c>
      <c r="X8917" s="164">
        <f t="shared" si="1400"/>
        <v>-6198747.6612953842</v>
      </c>
    </row>
    <row r="8918" spans="10:24" x14ac:dyDescent="0.25">
      <c r="J8918">
        <v>8915</v>
      </c>
      <c r="K8918" s="43">
        <v>0.17250045388304203</v>
      </c>
      <c r="L8918">
        <v>0.89857619872128502</v>
      </c>
      <c r="M8918">
        <v>0.70910090100275369</v>
      </c>
      <c r="N8918" s="44">
        <v>0.53099473010194242</v>
      </c>
      <c r="O8918" s="161">
        <f t="shared" si="1391"/>
        <v>2000000</v>
      </c>
      <c r="P8918" s="162">
        <f t="shared" si="1392"/>
        <v>199.10220687788379</v>
      </c>
      <c r="Q8918" s="162">
        <f t="shared" si="1393"/>
        <v>146.01520028891335</v>
      </c>
      <c r="R8918" s="163">
        <f t="shared" si="1394"/>
        <v>1</v>
      </c>
      <c r="S8918" s="161">
        <f t="shared" si="1395"/>
        <v>5000000</v>
      </c>
      <c r="T8918" s="162">
        <f t="shared" si="1396"/>
        <v>196.36740229262793</v>
      </c>
      <c r="U8918" s="162">
        <f t="shared" si="1397"/>
        <v>130.50760014445666</v>
      </c>
      <c r="V8918" s="163">
        <f t="shared" si="1398"/>
        <v>1</v>
      </c>
      <c r="W8918" s="164">
        <f t="shared" si="1399"/>
        <v>56174013.177940875</v>
      </c>
      <c r="X8918" s="164">
        <f t="shared" si="1400"/>
        <v>179299010.74085635</v>
      </c>
    </row>
    <row r="8919" spans="10:24" x14ac:dyDescent="0.25">
      <c r="J8919">
        <v>8916</v>
      </c>
      <c r="K8919" s="43">
        <v>8.9736094841719849E-2</v>
      </c>
      <c r="L8919">
        <v>0.53486461143696473</v>
      </c>
      <c r="M8919">
        <v>0.14932115243007948</v>
      </c>
      <c r="N8919" s="44">
        <v>0.13964844470317572</v>
      </c>
      <c r="O8919" s="161">
        <f t="shared" si="1391"/>
        <v>2000000</v>
      </c>
      <c r="P8919" s="162">
        <f t="shared" si="1392"/>
        <v>181.31256243376828</v>
      </c>
      <c r="Q8919" s="162">
        <f t="shared" si="1393"/>
        <v>114.21301359489745</v>
      </c>
      <c r="R8919" s="163">
        <f t="shared" si="1394"/>
        <v>1</v>
      </c>
      <c r="S8919" s="161">
        <f t="shared" si="1395"/>
        <v>2000000</v>
      </c>
      <c r="T8919" s="162">
        <f t="shared" si="1396"/>
        <v>190.43752081125609</v>
      </c>
      <c r="U8919" s="162">
        <f t="shared" si="1397"/>
        <v>114.60650679744872</v>
      </c>
      <c r="V8919" s="163">
        <f t="shared" si="1398"/>
        <v>0.9</v>
      </c>
      <c r="W8919" s="164">
        <f t="shared" si="1399"/>
        <v>84199097.677741662</v>
      </c>
      <c r="X8919" s="164">
        <f t="shared" si="1400"/>
        <v>-13504174.775146723</v>
      </c>
    </row>
    <row r="8920" spans="10:24" x14ac:dyDescent="0.25">
      <c r="J8920">
        <v>8917</v>
      </c>
      <c r="K8920" s="43">
        <v>0.29467693926369798</v>
      </c>
      <c r="L8920">
        <v>0.94099213769729895</v>
      </c>
      <c r="M8920">
        <v>0.79872697898108347</v>
      </c>
      <c r="N8920" s="44">
        <v>0.39161475815601621</v>
      </c>
      <c r="O8920" s="161">
        <f t="shared" si="1391"/>
        <v>2000000</v>
      </c>
      <c r="P8920" s="162">
        <f t="shared" si="1392"/>
        <v>203.44735160340053</v>
      </c>
      <c r="Q8920" s="162">
        <f t="shared" si="1393"/>
        <v>151.74165549292456</v>
      </c>
      <c r="R8920" s="163">
        <f t="shared" si="1394"/>
        <v>1</v>
      </c>
      <c r="S8920" s="161">
        <f t="shared" si="1395"/>
        <v>5000000</v>
      </c>
      <c r="T8920" s="162">
        <f t="shared" si="1396"/>
        <v>197.81578386780018</v>
      </c>
      <c r="U8920" s="162">
        <f t="shared" si="1397"/>
        <v>133.37082774646228</v>
      </c>
      <c r="V8920" s="163">
        <f t="shared" si="1398"/>
        <v>1</v>
      </c>
      <c r="W8920" s="164">
        <f t="shared" si="1399"/>
        <v>53411392.220951945</v>
      </c>
      <c r="X8920" s="164">
        <f t="shared" si="1400"/>
        <v>172224780.60668945</v>
      </c>
    </row>
    <row r="8921" spans="10:24" x14ac:dyDescent="0.25">
      <c r="J8921">
        <v>8918</v>
      </c>
      <c r="K8921" s="43">
        <v>8.6793592173814771E-2</v>
      </c>
      <c r="L8921">
        <v>0.91169277345033217</v>
      </c>
      <c r="M8921">
        <v>0.6413154839264763</v>
      </c>
      <c r="N8921" s="44">
        <v>0.30869386990899306</v>
      </c>
      <c r="O8921" s="161">
        <f t="shared" si="1391"/>
        <v>2000000</v>
      </c>
      <c r="P8921" s="162">
        <f t="shared" si="1392"/>
        <v>200.26879261128403</v>
      </c>
      <c r="Q8921" s="162">
        <f t="shared" si="1393"/>
        <v>142.23954497371156</v>
      </c>
      <c r="R8921" s="163">
        <f t="shared" si="1394"/>
        <v>1</v>
      </c>
      <c r="S8921" s="161">
        <f t="shared" si="1395"/>
        <v>2000000</v>
      </c>
      <c r="T8921" s="162">
        <f t="shared" si="1396"/>
        <v>196.75626420376133</v>
      </c>
      <c r="U8921" s="162">
        <f t="shared" si="1397"/>
        <v>128.61977248685579</v>
      </c>
      <c r="V8921" s="163">
        <f t="shared" si="1398"/>
        <v>1</v>
      </c>
      <c r="W8921" s="164">
        <f t="shared" si="1399"/>
        <v>66058495.275144935</v>
      </c>
      <c r="X8921" s="164">
        <f t="shared" si="1400"/>
        <v>-13727016.566188931</v>
      </c>
    </row>
    <row r="8922" spans="10:24" x14ac:dyDescent="0.25">
      <c r="J8922">
        <v>8919</v>
      </c>
      <c r="K8922" s="43">
        <v>0.83254360731211763</v>
      </c>
      <c r="L8922">
        <v>0.48195705586962023</v>
      </c>
      <c r="M8922">
        <v>0.85836524731818931</v>
      </c>
      <c r="N8922" s="44">
        <v>0.60385594394700648</v>
      </c>
      <c r="O8922" s="161">
        <f t="shared" si="1391"/>
        <v>7000000</v>
      </c>
      <c r="P8922" s="162">
        <f t="shared" si="1392"/>
        <v>179.32136424878081</v>
      </c>
      <c r="Q8922" s="162">
        <f t="shared" si="1393"/>
        <v>156.46007180116092</v>
      </c>
      <c r="R8922" s="163">
        <f t="shared" si="1394"/>
        <v>1</v>
      </c>
      <c r="S8922" s="161">
        <f t="shared" si="1395"/>
        <v>7000000</v>
      </c>
      <c r="T8922" s="162">
        <f t="shared" si="1396"/>
        <v>189.77378808292693</v>
      </c>
      <c r="U8922" s="162">
        <f t="shared" si="1397"/>
        <v>135.73003590058048</v>
      </c>
      <c r="V8922" s="163">
        <f t="shared" si="1398"/>
        <v>1</v>
      </c>
      <c r="W8922" s="164">
        <f t="shared" si="1399"/>
        <v>110029047.13333923</v>
      </c>
      <c r="X8922" s="164">
        <f t="shared" si="1400"/>
        <v>228306265.27642518</v>
      </c>
    </row>
    <row r="8923" spans="10:24" x14ac:dyDescent="0.25">
      <c r="J8923">
        <v>8920</v>
      </c>
      <c r="K8923" s="43">
        <v>0.3362152053679387</v>
      </c>
      <c r="L8923">
        <v>0.83428732865489619</v>
      </c>
      <c r="M8923">
        <v>0.37064452012987636</v>
      </c>
      <c r="N8923" s="44">
        <v>0.88903108208215675</v>
      </c>
      <c r="O8923" s="161">
        <f t="shared" si="1391"/>
        <v>5000000</v>
      </c>
      <c r="P8923" s="162">
        <f t="shared" si="1392"/>
        <v>194.56870354190769</v>
      </c>
      <c r="Q8923" s="162">
        <f t="shared" si="1393"/>
        <v>128.39706393998065</v>
      </c>
      <c r="R8923" s="163">
        <f t="shared" si="1394"/>
        <v>1</v>
      </c>
      <c r="S8923" s="161">
        <f t="shared" si="1395"/>
        <v>6000000</v>
      </c>
      <c r="T8923" s="162">
        <f t="shared" si="1396"/>
        <v>194.85623451396924</v>
      </c>
      <c r="U8923" s="162">
        <f t="shared" si="1397"/>
        <v>121.69853196999033</v>
      </c>
      <c r="V8923" s="163">
        <f t="shared" si="1398"/>
        <v>1</v>
      </c>
      <c r="W8923" s="164">
        <f t="shared" si="1399"/>
        <v>280858198.00963521</v>
      </c>
      <c r="X8923" s="164">
        <f t="shared" si="1400"/>
        <v>288946215.26387346</v>
      </c>
    </row>
    <row r="8924" spans="10:24" x14ac:dyDescent="0.25">
      <c r="J8924">
        <v>8921</v>
      </c>
      <c r="K8924" s="43">
        <v>0.60723047266986796</v>
      </c>
      <c r="L8924">
        <v>0.8291847498868512</v>
      </c>
      <c r="M8924">
        <v>0.17259312441806351</v>
      </c>
      <c r="N8924" s="44">
        <v>1.1762148181320153E-3</v>
      </c>
      <c r="O8924" s="161">
        <f t="shared" si="1391"/>
        <v>6000000</v>
      </c>
      <c r="P8924" s="162">
        <f t="shared" si="1392"/>
        <v>194.26422807629444</v>
      </c>
      <c r="Q8924" s="162">
        <f t="shared" si="1393"/>
        <v>116.12064970130368</v>
      </c>
      <c r="R8924" s="163">
        <f t="shared" si="1394"/>
        <v>1</v>
      </c>
      <c r="S8924" s="161">
        <f t="shared" si="1395"/>
        <v>7000000</v>
      </c>
      <c r="T8924" s="162">
        <f t="shared" si="1396"/>
        <v>194.75474269209815</v>
      </c>
      <c r="U8924" s="162">
        <f t="shared" si="1397"/>
        <v>115.56032485065184</v>
      </c>
      <c r="V8924" s="163">
        <f t="shared" si="1398"/>
        <v>0.05</v>
      </c>
      <c r="W8924" s="164">
        <f t="shared" si="1399"/>
        <v>418861470.24994463</v>
      </c>
      <c r="X8924" s="164">
        <f t="shared" si="1400"/>
        <v>-122281953.75549379</v>
      </c>
    </row>
    <row r="8925" spans="10:24" x14ac:dyDescent="0.25">
      <c r="J8925">
        <v>8922</v>
      </c>
      <c r="K8925" s="43">
        <v>1.7379087005320204E-2</v>
      </c>
      <c r="L8925">
        <v>0.68670100580397953</v>
      </c>
      <c r="M8925">
        <v>0.35750797037369386</v>
      </c>
      <c r="N8925" s="44">
        <v>0.46306032339546221</v>
      </c>
      <c r="O8925" s="161">
        <f t="shared" si="1391"/>
        <v>1000000</v>
      </c>
      <c r="P8925" s="162">
        <f t="shared" si="1392"/>
        <v>187.29781143398299</v>
      </c>
      <c r="Q8925" s="162">
        <f t="shared" si="1393"/>
        <v>127.69744214478158</v>
      </c>
      <c r="R8925" s="163">
        <f t="shared" si="1394"/>
        <v>1</v>
      </c>
      <c r="S8925" s="161">
        <f t="shared" si="1395"/>
        <v>1000000</v>
      </c>
      <c r="T8925" s="162">
        <f t="shared" si="1396"/>
        <v>192.43260381132765</v>
      </c>
      <c r="U8925" s="162">
        <f t="shared" si="1397"/>
        <v>121.34872107239079</v>
      </c>
      <c r="V8925" s="163">
        <f t="shared" si="1398"/>
        <v>1</v>
      </c>
      <c r="W8925" s="164">
        <f t="shared" si="1399"/>
        <v>9600369.2892014086</v>
      </c>
      <c r="X8925" s="164">
        <f t="shared" si="1400"/>
        <v>-78916117.261063129</v>
      </c>
    </row>
    <row r="8926" spans="10:24" x14ac:dyDescent="0.25">
      <c r="J8926">
        <v>8923</v>
      </c>
      <c r="K8926" s="43">
        <v>0.66972127881222221</v>
      </c>
      <c r="L8926">
        <v>2.1762960415318999E-2</v>
      </c>
      <c r="M8926">
        <v>0.31501412973014764</v>
      </c>
      <c r="N8926" s="44">
        <v>0.12408095342548953</v>
      </c>
      <c r="O8926" s="161">
        <f t="shared" si="1391"/>
        <v>6000000</v>
      </c>
      <c r="P8926" s="162">
        <f t="shared" si="1392"/>
        <v>149.72058321537654</v>
      </c>
      <c r="Q8926" s="162">
        <f t="shared" si="1393"/>
        <v>125.36625850978213</v>
      </c>
      <c r="R8926" s="163">
        <f t="shared" si="1394"/>
        <v>1</v>
      </c>
      <c r="S8926" s="161">
        <f t="shared" si="1395"/>
        <v>7000000</v>
      </c>
      <c r="T8926" s="162">
        <f t="shared" si="1396"/>
        <v>179.90686107179218</v>
      </c>
      <c r="U8926" s="162">
        <f t="shared" si="1397"/>
        <v>120.18312925489107</v>
      </c>
      <c r="V8926" s="163">
        <f t="shared" si="1398"/>
        <v>0.9</v>
      </c>
      <c r="W8926" s="164">
        <f t="shared" si="1399"/>
        <v>96125948.233566433</v>
      </c>
      <c r="X8926" s="164">
        <f t="shared" si="1400"/>
        <v>226259510.446477</v>
      </c>
    </row>
    <row r="8927" spans="10:24" x14ac:dyDescent="0.25">
      <c r="J8927">
        <v>8924</v>
      </c>
      <c r="K8927" s="43">
        <v>0.3415464091336945</v>
      </c>
      <c r="L8927">
        <v>0.15807427485684689</v>
      </c>
      <c r="M8927">
        <v>0.64036403728476277</v>
      </c>
      <c r="N8927" s="44">
        <v>8.2506487107845139E-2</v>
      </c>
      <c r="O8927" s="161">
        <f t="shared" si="1391"/>
        <v>5000000</v>
      </c>
      <c r="P8927" s="162">
        <f t="shared" si="1392"/>
        <v>164.96394120224593</v>
      </c>
      <c r="Q8927" s="162">
        <f t="shared" si="1393"/>
        <v>142.18864037405248</v>
      </c>
      <c r="R8927" s="163">
        <f t="shared" si="1394"/>
        <v>1</v>
      </c>
      <c r="S8927" s="161">
        <f t="shared" si="1395"/>
        <v>6000000</v>
      </c>
      <c r="T8927" s="162">
        <f t="shared" si="1396"/>
        <v>184.98798040074865</v>
      </c>
      <c r="U8927" s="162">
        <f t="shared" si="1397"/>
        <v>128.59432018702623</v>
      </c>
      <c r="V8927" s="163">
        <f t="shared" si="1398"/>
        <v>0.9</v>
      </c>
      <c r="W8927" s="164">
        <f t="shared" si="1399"/>
        <v>63876504.14096725</v>
      </c>
      <c r="X8927" s="164">
        <f t="shared" si="1400"/>
        <v>154525765.15410113</v>
      </c>
    </row>
    <row r="8928" spans="10:24" x14ac:dyDescent="0.25">
      <c r="J8928">
        <v>8925</v>
      </c>
      <c r="K8928" s="43">
        <v>0.26240215820050639</v>
      </c>
      <c r="L8928">
        <v>0.16711869356389153</v>
      </c>
      <c r="M8928">
        <v>0.68720242801403075</v>
      </c>
      <c r="N8928" s="44">
        <v>0.41985308545865829</v>
      </c>
      <c r="O8928" s="161">
        <f t="shared" si="1391"/>
        <v>2000000</v>
      </c>
      <c r="P8928" s="162">
        <f t="shared" si="1392"/>
        <v>165.51579059640778</v>
      </c>
      <c r="Q8928" s="162">
        <f t="shared" si="1393"/>
        <v>144.75872084999102</v>
      </c>
      <c r="R8928" s="163">
        <f t="shared" si="1394"/>
        <v>1</v>
      </c>
      <c r="S8928" s="161">
        <f t="shared" si="1395"/>
        <v>5000000</v>
      </c>
      <c r="T8928" s="162">
        <f t="shared" si="1396"/>
        <v>185.17193019880258</v>
      </c>
      <c r="U8928" s="162">
        <f t="shared" si="1397"/>
        <v>129.8793604249955</v>
      </c>
      <c r="V8928" s="163">
        <f t="shared" si="1398"/>
        <v>1</v>
      </c>
      <c r="W8928" s="164">
        <f t="shared" si="1399"/>
        <v>-8485860.5071664751</v>
      </c>
      <c r="X8928" s="164">
        <f t="shared" si="1400"/>
        <v>126462848.86903542</v>
      </c>
    </row>
    <row r="8929" spans="10:24" x14ac:dyDescent="0.25">
      <c r="J8929">
        <v>8926</v>
      </c>
      <c r="K8929" s="43">
        <v>0.80601238240865669</v>
      </c>
      <c r="L8929">
        <v>0.55358480191128667</v>
      </c>
      <c r="M8929">
        <v>0.18350139273045252</v>
      </c>
      <c r="N8929" s="44">
        <v>0.50469057218382829</v>
      </c>
      <c r="O8929" s="161">
        <f t="shared" si="1391"/>
        <v>7000000</v>
      </c>
      <c r="P8929" s="162">
        <f t="shared" si="1392"/>
        <v>182.02085432291946</v>
      </c>
      <c r="Q8929" s="162">
        <f t="shared" si="1393"/>
        <v>116.95796372380138</v>
      </c>
      <c r="R8929" s="163">
        <f t="shared" si="1394"/>
        <v>1</v>
      </c>
      <c r="S8929" s="161">
        <f t="shared" si="1395"/>
        <v>7000000</v>
      </c>
      <c r="T8929" s="162">
        <f t="shared" si="1396"/>
        <v>190.67361810763981</v>
      </c>
      <c r="U8929" s="162">
        <f t="shared" si="1397"/>
        <v>115.97898186190069</v>
      </c>
      <c r="V8929" s="163">
        <f t="shared" si="1398"/>
        <v>1</v>
      </c>
      <c r="W8929" s="164">
        <f t="shared" si="1399"/>
        <v>405440234.19382656</v>
      </c>
      <c r="X8929" s="164">
        <f t="shared" si="1400"/>
        <v>372862453.72017384</v>
      </c>
    </row>
    <row r="8930" spans="10:24" x14ac:dyDescent="0.25">
      <c r="J8930">
        <v>8927</v>
      </c>
      <c r="K8930" s="43">
        <v>0.41250470463421696</v>
      </c>
      <c r="L8930">
        <v>0.78939658966524873</v>
      </c>
      <c r="M8930">
        <v>0.83366590802426821</v>
      </c>
      <c r="N8930" s="44">
        <v>0.74789809096715543</v>
      </c>
      <c r="O8930" s="161">
        <f t="shared" si="1391"/>
        <v>5000000</v>
      </c>
      <c r="P8930" s="162">
        <f t="shared" si="1392"/>
        <v>192.06493949316518</v>
      </c>
      <c r="Q8930" s="162">
        <f t="shared" si="1393"/>
        <v>154.37507033370591</v>
      </c>
      <c r="R8930" s="163">
        <f t="shared" si="1394"/>
        <v>1</v>
      </c>
      <c r="S8930" s="161">
        <f t="shared" si="1395"/>
        <v>6000000</v>
      </c>
      <c r="T8930" s="162">
        <f t="shared" si="1396"/>
        <v>194.02164649772172</v>
      </c>
      <c r="U8930" s="162">
        <f t="shared" si="1397"/>
        <v>134.68753516685294</v>
      </c>
      <c r="V8930" s="163">
        <f t="shared" si="1398"/>
        <v>1</v>
      </c>
      <c r="W8930" s="164">
        <f t="shared" si="1399"/>
        <v>138449345.79729638</v>
      </c>
      <c r="X8930" s="164">
        <f t="shared" si="1400"/>
        <v>206004667.98521268</v>
      </c>
    </row>
    <row r="8931" spans="10:24" x14ac:dyDescent="0.25">
      <c r="J8931">
        <v>8928</v>
      </c>
      <c r="K8931" s="43">
        <v>0.12928801392492861</v>
      </c>
      <c r="L8931">
        <v>0.82618080983336362</v>
      </c>
      <c r="M8931">
        <v>0.98179224869996762</v>
      </c>
      <c r="N8931" s="44">
        <v>0.1378724011926109</v>
      </c>
      <c r="O8931" s="161">
        <f t="shared" si="1391"/>
        <v>2000000</v>
      </c>
      <c r="P8931" s="162">
        <f t="shared" si="1392"/>
        <v>194.08769869575835</v>
      </c>
      <c r="Q8931" s="162">
        <f t="shared" si="1393"/>
        <v>176.84514658327578</v>
      </c>
      <c r="R8931" s="163">
        <f t="shared" si="1394"/>
        <v>1</v>
      </c>
      <c r="S8931" s="161">
        <f t="shared" si="1395"/>
        <v>2000000</v>
      </c>
      <c r="T8931" s="162">
        <f t="shared" si="1396"/>
        <v>194.69589956525277</v>
      </c>
      <c r="U8931" s="162">
        <f t="shared" si="1397"/>
        <v>145.92257329163789</v>
      </c>
      <c r="V8931" s="163">
        <f t="shared" si="1398"/>
        <v>0.9</v>
      </c>
      <c r="W8931" s="164">
        <f t="shared" si="1399"/>
        <v>-15514895.77503486</v>
      </c>
      <c r="X8931" s="164">
        <f t="shared" si="1400"/>
        <v>-62208012.707493201</v>
      </c>
    </row>
    <row r="8932" spans="10:24" x14ac:dyDescent="0.25">
      <c r="J8932">
        <v>8929</v>
      </c>
      <c r="K8932" s="43">
        <v>0.29434003119159313</v>
      </c>
      <c r="L8932">
        <v>0.38353053113612645</v>
      </c>
      <c r="M8932">
        <v>0.99327964328011065</v>
      </c>
      <c r="N8932" s="44">
        <v>0.59398286684754287</v>
      </c>
      <c r="O8932" s="161">
        <f t="shared" si="1391"/>
        <v>2000000</v>
      </c>
      <c r="P8932" s="162">
        <f t="shared" si="1392"/>
        <v>175.55668008590632</v>
      </c>
      <c r="Q8932" s="162">
        <f t="shared" si="1393"/>
        <v>184.4374664258165</v>
      </c>
      <c r="R8932" s="163">
        <f t="shared" si="1394"/>
        <v>1</v>
      </c>
      <c r="S8932" s="161">
        <f t="shared" si="1395"/>
        <v>5000000</v>
      </c>
      <c r="T8932" s="162">
        <f t="shared" si="1396"/>
        <v>188.51889336196876</v>
      </c>
      <c r="U8932" s="162">
        <f t="shared" si="1397"/>
        <v>149.71873321290826</v>
      </c>
      <c r="V8932" s="163">
        <f t="shared" si="1398"/>
        <v>1</v>
      </c>
      <c r="W8932" s="164">
        <f t="shared" si="1399"/>
        <v>-67761572.679820344</v>
      </c>
      <c r="X8932" s="164">
        <f t="shared" si="1400"/>
        <v>44000800.745302498</v>
      </c>
    </row>
    <row r="8933" spans="10:24" x14ac:dyDescent="0.25">
      <c r="J8933">
        <v>8930</v>
      </c>
      <c r="K8933" s="43">
        <v>0.79995873946146889</v>
      </c>
      <c r="L8933">
        <v>0.55481376331417243</v>
      </c>
      <c r="M8933">
        <v>0.66101453838999513</v>
      </c>
      <c r="N8933" s="44">
        <v>0.49050224753611116</v>
      </c>
      <c r="O8933" s="161">
        <f t="shared" si="1391"/>
        <v>7000000</v>
      </c>
      <c r="P8933" s="162">
        <f t="shared" si="1392"/>
        <v>182.06749366508191</v>
      </c>
      <c r="Q8933" s="162">
        <f t="shared" si="1393"/>
        <v>143.30467147725145</v>
      </c>
      <c r="R8933" s="163">
        <f t="shared" si="1394"/>
        <v>1</v>
      </c>
      <c r="S8933" s="161">
        <f t="shared" si="1395"/>
        <v>7000000</v>
      </c>
      <c r="T8933" s="162">
        <f t="shared" si="1396"/>
        <v>190.6891645550273</v>
      </c>
      <c r="U8933" s="162">
        <f t="shared" si="1397"/>
        <v>129.15233573862571</v>
      </c>
      <c r="V8933" s="163">
        <f t="shared" si="1398"/>
        <v>1</v>
      </c>
      <c r="W8933" s="164">
        <f t="shared" si="1399"/>
        <v>221339755.31481326</v>
      </c>
      <c r="X8933" s="164">
        <f t="shared" si="1400"/>
        <v>280757801.71481115</v>
      </c>
    </row>
    <row r="8934" spans="10:24" x14ac:dyDescent="0.25">
      <c r="J8934">
        <v>8931</v>
      </c>
      <c r="K8934" s="43">
        <v>0.87174978955476634</v>
      </c>
      <c r="L8934">
        <v>0.60097120773498736</v>
      </c>
      <c r="M8934">
        <v>0.87045652820721808</v>
      </c>
      <c r="N8934" s="44">
        <v>0.23009627971588198</v>
      </c>
      <c r="O8934" s="161">
        <f t="shared" si="1391"/>
        <v>7000000</v>
      </c>
      <c r="P8934" s="162">
        <f t="shared" si="1392"/>
        <v>183.8379263711353</v>
      </c>
      <c r="Q8934" s="162">
        <f t="shared" si="1393"/>
        <v>157.57103646891142</v>
      </c>
      <c r="R8934" s="163">
        <f t="shared" si="1394"/>
        <v>1</v>
      </c>
      <c r="S8934" s="161">
        <f t="shared" si="1395"/>
        <v>7000000</v>
      </c>
      <c r="T8934" s="162">
        <f t="shared" si="1396"/>
        <v>191.27930879037842</v>
      </c>
      <c r="U8934" s="162">
        <f t="shared" si="1397"/>
        <v>136.28551823445571</v>
      </c>
      <c r="V8934" s="163">
        <f t="shared" si="1398"/>
        <v>1</v>
      </c>
      <c r="W8934" s="164">
        <f t="shared" si="1399"/>
        <v>133868229.31556717</v>
      </c>
      <c r="X8934" s="164">
        <f t="shared" si="1400"/>
        <v>234956533.89145899</v>
      </c>
    </row>
    <row r="8935" spans="10:24" x14ac:dyDescent="0.25">
      <c r="J8935">
        <v>8932</v>
      </c>
      <c r="K8935" s="43">
        <v>0.11297535593508046</v>
      </c>
      <c r="L8935">
        <v>0.55945660726717994</v>
      </c>
      <c r="M8935">
        <v>0.27177463718588479</v>
      </c>
      <c r="N8935" s="44">
        <v>0.10573199436060587</v>
      </c>
      <c r="O8935" s="161">
        <f t="shared" si="1391"/>
        <v>2000000</v>
      </c>
      <c r="P8935" s="162">
        <f t="shared" si="1392"/>
        <v>182.24387495763264</v>
      </c>
      <c r="Q8935" s="162">
        <f t="shared" si="1393"/>
        <v>122.85090833826658</v>
      </c>
      <c r="R8935" s="163">
        <f t="shared" si="1394"/>
        <v>1</v>
      </c>
      <c r="S8935" s="161">
        <f t="shared" si="1395"/>
        <v>2000000</v>
      </c>
      <c r="T8935" s="162">
        <f t="shared" si="1396"/>
        <v>190.74795831921088</v>
      </c>
      <c r="U8935" s="162">
        <f t="shared" si="1397"/>
        <v>118.92545416913329</v>
      </c>
      <c r="V8935" s="163">
        <f t="shared" si="1398"/>
        <v>0.9</v>
      </c>
      <c r="W8935" s="164">
        <f t="shared" si="1399"/>
        <v>68785933.238732129</v>
      </c>
      <c r="X8935" s="164">
        <f t="shared" si="1400"/>
        <v>-20719492.529860318</v>
      </c>
    </row>
    <row r="8936" spans="10:24" x14ac:dyDescent="0.25">
      <c r="J8936">
        <v>8933</v>
      </c>
      <c r="K8936" s="43">
        <v>0.13145045635312769</v>
      </c>
      <c r="L8936">
        <v>0.35215991059984264</v>
      </c>
      <c r="M8936">
        <v>0.38561833226862252</v>
      </c>
      <c r="N8936" s="44">
        <v>0.47173492182152854</v>
      </c>
      <c r="O8936" s="161">
        <f t="shared" si="1391"/>
        <v>2000000</v>
      </c>
      <c r="P8936" s="162">
        <f t="shared" si="1392"/>
        <v>174.30756499276404</v>
      </c>
      <c r="Q8936" s="162">
        <f t="shared" si="1393"/>
        <v>129.1848466740858</v>
      </c>
      <c r="R8936" s="163">
        <f t="shared" si="1394"/>
        <v>1</v>
      </c>
      <c r="S8936" s="161">
        <f t="shared" si="1395"/>
        <v>2000000</v>
      </c>
      <c r="T8936" s="162">
        <f t="shared" si="1396"/>
        <v>188.10252166425468</v>
      </c>
      <c r="U8936" s="162">
        <f t="shared" si="1397"/>
        <v>122.0924233370429</v>
      </c>
      <c r="V8936" s="163">
        <f t="shared" si="1398"/>
        <v>1</v>
      </c>
      <c r="W8936" s="164">
        <f t="shared" si="1399"/>
        <v>40245436.637356475</v>
      </c>
      <c r="X8936" s="164">
        <f t="shared" si="1400"/>
        <v>-17979803.345576435</v>
      </c>
    </row>
    <row r="8937" spans="10:24" x14ac:dyDescent="0.25">
      <c r="J8937">
        <v>8934</v>
      </c>
      <c r="K8937" s="43">
        <v>0.2255837333308417</v>
      </c>
      <c r="L8937">
        <v>0.57634629542645655</v>
      </c>
      <c r="M8937">
        <v>0.16707989599336792</v>
      </c>
      <c r="N8937" s="44">
        <v>0.82738729775893682</v>
      </c>
      <c r="O8937" s="161">
        <f t="shared" si="1391"/>
        <v>2000000</v>
      </c>
      <c r="P8937" s="162">
        <f t="shared" si="1392"/>
        <v>182.88832655004703</v>
      </c>
      <c r="Q8937" s="162">
        <f t="shared" si="1393"/>
        <v>115.68462032690407</v>
      </c>
      <c r="R8937" s="163">
        <f t="shared" si="1394"/>
        <v>1</v>
      </c>
      <c r="S8937" s="161">
        <f t="shared" si="1395"/>
        <v>5000000</v>
      </c>
      <c r="T8937" s="162">
        <f t="shared" si="1396"/>
        <v>190.96277551668234</v>
      </c>
      <c r="U8937" s="162">
        <f t="shared" si="1397"/>
        <v>115.34231016345203</v>
      </c>
      <c r="V8937" s="163">
        <f t="shared" si="1398"/>
        <v>1</v>
      </c>
      <c r="W8937" s="164">
        <f t="shared" si="1399"/>
        <v>84407412.446285903</v>
      </c>
      <c r="X8937" s="164">
        <f t="shared" si="1400"/>
        <v>228102326.76615161</v>
      </c>
    </row>
    <row r="8938" spans="10:24" x14ac:dyDescent="0.25">
      <c r="J8938">
        <v>8935</v>
      </c>
      <c r="K8938" s="43">
        <v>0.23758778295465666</v>
      </c>
      <c r="L8938">
        <v>6.8597863012988647E-2</v>
      </c>
      <c r="M8938">
        <v>0.74855144904030446</v>
      </c>
      <c r="N8938" s="44">
        <v>0.28230673621903846</v>
      </c>
      <c r="O8938" s="161">
        <f t="shared" si="1391"/>
        <v>2000000</v>
      </c>
      <c r="P8938" s="162">
        <f t="shared" si="1392"/>
        <v>157.70526961488019</v>
      </c>
      <c r="Q8938" s="162">
        <f t="shared" si="1393"/>
        <v>148.39876666657437</v>
      </c>
      <c r="R8938" s="163">
        <f t="shared" si="1394"/>
        <v>1</v>
      </c>
      <c r="S8938" s="161">
        <f t="shared" si="1395"/>
        <v>5000000</v>
      </c>
      <c r="T8938" s="162">
        <f t="shared" si="1396"/>
        <v>182.56842320496006</v>
      </c>
      <c r="U8938" s="162">
        <f t="shared" si="1397"/>
        <v>131.69938333328719</v>
      </c>
      <c r="V8938" s="163">
        <f t="shared" si="1398"/>
        <v>1</v>
      </c>
      <c r="W8938" s="164">
        <f t="shared" si="1399"/>
        <v>-31386994.103388362</v>
      </c>
      <c r="X8938" s="164">
        <f t="shared" si="1400"/>
        <v>104345199.35836434</v>
      </c>
    </row>
    <row r="8939" spans="10:24" x14ac:dyDescent="0.25">
      <c r="J8939">
        <v>8936</v>
      </c>
      <c r="K8939" s="43">
        <v>0.3090867872826526</v>
      </c>
      <c r="L8939">
        <v>0.26206847559407187</v>
      </c>
      <c r="M8939">
        <v>0.40737052259922091</v>
      </c>
      <c r="N8939" s="44">
        <v>0.68634968516660644</v>
      </c>
      <c r="O8939" s="161">
        <f t="shared" si="1391"/>
        <v>5000000</v>
      </c>
      <c r="P8939" s="162">
        <f t="shared" si="1392"/>
        <v>170.44527881616997</v>
      </c>
      <c r="Q8939" s="162">
        <f t="shared" si="1393"/>
        <v>130.31371554810363</v>
      </c>
      <c r="R8939" s="163">
        <f t="shared" si="1394"/>
        <v>1</v>
      </c>
      <c r="S8939" s="161">
        <f t="shared" si="1395"/>
        <v>6000000</v>
      </c>
      <c r="T8939" s="162">
        <f t="shared" si="1396"/>
        <v>186.81509293872332</v>
      </c>
      <c r="U8939" s="162">
        <f t="shared" si="1397"/>
        <v>122.65685777405182</v>
      </c>
      <c r="V8939" s="163">
        <f t="shared" si="1398"/>
        <v>1</v>
      </c>
      <c r="W8939" s="164">
        <f t="shared" si="1399"/>
        <v>150657816.34033173</v>
      </c>
      <c r="X8939" s="164">
        <f t="shared" si="1400"/>
        <v>234949410.98802906</v>
      </c>
    </row>
    <row r="8940" spans="10:24" x14ac:dyDescent="0.25">
      <c r="J8940">
        <v>8937</v>
      </c>
      <c r="K8940" s="43">
        <v>0.8445853264993638</v>
      </c>
      <c r="L8940">
        <v>0.9172727613528816</v>
      </c>
      <c r="M8940">
        <v>0.79624059382195977</v>
      </c>
      <c r="N8940" s="44">
        <v>0.16890126325534771</v>
      </c>
      <c r="O8940" s="161">
        <f t="shared" si="1391"/>
        <v>7000000</v>
      </c>
      <c r="P8940" s="162">
        <f t="shared" si="1392"/>
        <v>200.80437457142705</v>
      </c>
      <c r="Q8940" s="162">
        <f t="shared" si="1393"/>
        <v>151.56535748150219</v>
      </c>
      <c r="R8940" s="163">
        <f t="shared" si="1394"/>
        <v>1</v>
      </c>
      <c r="S8940" s="161">
        <f t="shared" si="1395"/>
        <v>7000000</v>
      </c>
      <c r="T8940" s="162">
        <f t="shared" si="1396"/>
        <v>196.93479152380903</v>
      </c>
      <c r="U8940" s="162">
        <f t="shared" si="1397"/>
        <v>133.28267874075109</v>
      </c>
      <c r="V8940" s="163">
        <f t="shared" si="1398"/>
        <v>0.9</v>
      </c>
      <c r="W8940" s="164">
        <f t="shared" si="1399"/>
        <v>294673119.62947398</v>
      </c>
      <c r="X8940" s="164">
        <f t="shared" si="1400"/>
        <v>251008310.53326494</v>
      </c>
    </row>
    <row r="8941" spans="10:24" x14ac:dyDescent="0.25">
      <c r="J8941">
        <v>8938</v>
      </c>
      <c r="K8941" s="43">
        <v>0.10003413598312927</v>
      </c>
      <c r="L8941">
        <v>0.18597336440497114</v>
      </c>
      <c r="M8941">
        <v>0.1988719512720305</v>
      </c>
      <c r="N8941" s="44">
        <v>0.92492014556315827</v>
      </c>
      <c r="O8941" s="161">
        <f t="shared" si="1391"/>
        <v>2000000</v>
      </c>
      <c r="P8941" s="162">
        <f t="shared" si="1392"/>
        <v>166.60750829150592</v>
      </c>
      <c r="Q8941" s="162">
        <f t="shared" si="1393"/>
        <v>118.08685229185141</v>
      </c>
      <c r="R8941" s="163">
        <f t="shared" si="1394"/>
        <v>1</v>
      </c>
      <c r="S8941" s="161">
        <f t="shared" si="1395"/>
        <v>2000000</v>
      </c>
      <c r="T8941" s="162">
        <f t="shared" si="1396"/>
        <v>185.53583609716864</v>
      </c>
      <c r="U8941" s="162">
        <f t="shared" si="1397"/>
        <v>116.54342614592571</v>
      </c>
      <c r="V8941" s="163">
        <f t="shared" si="1398"/>
        <v>1</v>
      </c>
      <c r="W8941" s="164">
        <f t="shared" si="1399"/>
        <v>47041311.999309018</v>
      </c>
      <c r="X8941" s="164">
        <f t="shared" si="1400"/>
        <v>-12015180.097514123</v>
      </c>
    </row>
    <row r="8942" spans="10:24" x14ac:dyDescent="0.25">
      <c r="J8942">
        <v>8939</v>
      </c>
      <c r="K8942" s="43">
        <v>0.49439491963017568</v>
      </c>
      <c r="L8942">
        <v>0.92850408895271219</v>
      </c>
      <c r="M8942">
        <v>0.9337413594206676</v>
      </c>
      <c r="N8942" s="44">
        <v>0.94310256010553506</v>
      </c>
      <c r="O8942" s="161">
        <f t="shared" si="1391"/>
        <v>5000000</v>
      </c>
      <c r="P8942" s="162">
        <f t="shared" si="1392"/>
        <v>201.97110248138546</v>
      </c>
      <c r="Q8942" s="162">
        <f t="shared" si="1393"/>
        <v>165.08497877022302</v>
      </c>
      <c r="R8942" s="163">
        <f t="shared" si="1394"/>
        <v>1</v>
      </c>
      <c r="S8942" s="161">
        <f t="shared" si="1395"/>
        <v>6000000</v>
      </c>
      <c r="T8942" s="162">
        <f t="shared" si="1396"/>
        <v>197.32370082712848</v>
      </c>
      <c r="U8942" s="162">
        <f t="shared" si="1397"/>
        <v>140.04248938511151</v>
      </c>
      <c r="V8942" s="163">
        <f t="shared" si="1398"/>
        <v>1</v>
      </c>
      <c r="W8942" s="164">
        <f t="shared" si="1399"/>
        <v>134430618.55581221</v>
      </c>
      <c r="X8942" s="164">
        <f t="shared" si="1400"/>
        <v>193687268.65210181</v>
      </c>
    </row>
    <row r="8943" spans="10:24" x14ac:dyDescent="0.25">
      <c r="J8943">
        <v>8940</v>
      </c>
      <c r="K8943" s="43">
        <v>0.95449877327104293</v>
      </c>
      <c r="L8943">
        <v>0.86296774475616655</v>
      </c>
      <c r="M8943">
        <v>0.66006293754910306</v>
      </c>
      <c r="N8943" s="44">
        <v>0.75113501316325282</v>
      </c>
      <c r="O8943" s="161">
        <f t="shared" si="1391"/>
        <v>9000000</v>
      </c>
      <c r="P8943" s="162">
        <f t="shared" si="1392"/>
        <v>196.40625438072888</v>
      </c>
      <c r="Q8943" s="162">
        <f t="shared" si="1393"/>
        <v>143.25269806941574</v>
      </c>
      <c r="R8943" s="163">
        <f t="shared" si="1394"/>
        <v>1</v>
      </c>
      <c r="S8943" s="161">
        <f t="shared" si="1395"/>
        <v>9000000</v>
      </c>
      <c r="T8943" s="162">
        <f t="shared" si="1396"/>
        <v>195.46875146024297</v>
      </c>
      <c r="U8943" s="162">
        <f t="shared" si="1397"/>
        <v>129.12634903470786</v>
      </c>
      <c r="V8943" s="163">
        <f t="shared" si="1398"/>
        <v>1</v>
      </c>
      <c r="W8943" s="164">
        <f t="shared" si="1399"/>
        <v>428382006.80181825</v>
      </c>
      <c r="X8943" s="164">
        <f t="shared" si="1400"/>
        <v>447081621.82981598</v>
      </c>
    </row>
    <row r="8944" spans="10:24" x14ac:dyDescent="0.25">
      <c r="J8944">
        <v>8941</v>
      </c>
      <c r="K8944" s="43">
        <v>0.76922013895652663</v>
      </c>
      <c r="L8944">
        <v>0.45946966915034959</v>
      </c>
      <c r="M8944">
        <v>0.42325654929304823</v>
      </c>
      <c r="N8944" s="44">
        <v>0.11505304806183614</v>
      </c>
      <c r="O8944" s="161">
        <f t="shared" si="1391"/>
        <v>7000000</v>
      </c>
      <c r="P8944" s="162">
        <f t="shared" si="1392"/>
        <v>178.47345188567408</v>
      </c>
      <c r="Q8944" s="162">
        <f t="shared" si="1393"/>
        <v>131.12861297945693</v>
      </c>
      <c r="R8944" s="163">
        <f t="shared" si="1394"/>
        <v>1</v>
      </c>
      <c r="S8944" s="161">
        <f t="shared" si="1395"/>
        <v>7000000</v>
      </c>
      <c r="T8944" s="162">
        <f t="shared" si="1396"/>
        <v>189.49115062855802</v>
      </c>
      <c r="U8944" s="162">
        <f t="shared" si="1397"/>
        <v>123.06430648972847</v>
      </c>
      <c r="V8944" s="163">
        <f t="shared" si="1398"/>
        <v>0.9</v>
      </c>
      <c r="W8944" s="164">
        <f t="shared" si="1399"/>
        <v>281413872.34352005</v>
      </c>
      <c r="X8944" s="164">
        <f t="shared" si="1400"/>
        <v>268489118.07462621</v>
      </c>
    </row>
    <row r="8945" spans="10:24" x14ac:dyDescent="0.25">
      <c r="J8945">
        <v>8942</v>
      </c>
      <c r="K8945" s="43">
        <v>0.29879020939479861</v>
      </c>
      <c r="L8945">
        <v>0.8533688339443678</v>
      </c>
      <c r="M8945">
        <v>0.69934969230036925</v>
      </c>
      <c r="N8945" s="44">
        <v>0.42945358660152277</v>
      </c>
      <c r="O8945" s="161">
        <f t="shared" si="1391"/>
        <v>2000000</v>
      </c>
      <c r="P8945" s="162">
        <f t="shared" si="1392"/>
        <v>195.76487777900803</v>
      </c>
      <c r="Q8945" s="162">
        <f t="shared" si="1393"/>
        <v>145.45062151798385</v>
      </c>
      <c r="R8945" s="163">
        <f t="shared" si="1394"/>
        <v>1</v>
      </c>
      <c r="S8945" s="161">
        <f t="shared" si="1395"/>
        <v>5000000</v>
      </c>
      <c r="T8945" s="162">
        <f t="shared" si="1396"/>
        <v>195.25495925966933</v>
      </c>
      <c r="U8945" s="162">
        <f t="shared" si="1397"/>
        <v>130.22531075899192</v>
      </c>
      <c r="V8945" s="163">
        <f t="shared" si="1398"/>
        <v>1</v>
      </c>
      <c r="W8945" s="164">
        <f t="shared" si="1399"/>
        <v>50628512.522048369</v>
      </c>
      <c r="X8945" s="164">
        <f t="shared" si="1400"/>
        <v>175148242.50338703</v>
      </c>
    </row>
    <row r="8946" spans="10:24" x14ac:dyDescent="0.25">
      <c r="J8946">
        <v>8943</v>
      </c>
      <c r="K8946" s="43">
        <v>0.78471401938727214</v>
      </c>
      <c r="L8946">
        <v>0.75285146315468221</v>
      </c>
      <c r="M8946">
        <v>0.45765501620684068</v>
      </c>
      <c r="N8946" s="44">
        <v>0.16906608075475715</v>
      </c>
      <c r="O8946" s="161">
        <f t="shared" si="1391"/>
        <v>7000000</v>
      </c>
      <c r="P8946" s="162">
        <f t="shared" si="1392"/>
        <v>190.25235459004332</v>
      </c>
      <c r="Q8946" s="162">
        <f t="shared" si="1393"/>
        <v>132.87313537390898</v>
      </c>
      <c r="R8946" s="163">
        <f t="shared" si="1394"/>
        <v>1</v>
      </c>
      <c r="S8946" s="161">
        <f t="shared" si="1395"/>
        <v>7000000</v>
      </c>
      <c r="T8946" s="162">
        <f t="shared" si="1396"/>
        <v>193.41745153001443</v>
      </c>
      <c r="U8946" s="162">
        <f t="shared" si="1397"/>
        <v>123.93656768695449</v>
      </c>
      <c r="V8946" s="163">
        <f t="shared" si="1398"/>
        <v>0.9</v>
      </c>
      <c r="W8946" s="164">
        <f t="shared" si="1399"/>
        <v>351654534.51294041</v>
      </c>
      <c r="X8946" s="164">
        <f t="shared" si="1400"/>
        <v>287729568.2112776</v>
      </c>
    </row>
    <row r="8947" spans="10:24" x14ac:dyDescent="0.25">
      <c r="J8947">
        <v>8944</v>
      </c>
      <c r="K8947" s="43">
        <v>0.90523682591059551</v>
      </c>
      <c r="L8947">
        <v>0.97197408646133565</v>
      </c>
      <c r="M8947">
        <v>0.53797956806307867</v>
      </c>
      <c r="N8947" s="44">
        <v>0.66104758617773152</v>
      </c>
      <c r="O8947" s="161">
        <f t="shared" si="1391"/>
        <v>7000000</v>
      </c>
      <c r="P8947" s="162">
        <f t="shared" si="1392"/>
        <v>208.65948722868316</v>
      </c>
      <c r="Q8947" s="162">
        <f t="shared" si="1393"/>
        <v>136.90689840679769</v>
      </c>
      <c r="R8947" s="163">
        <f t="shared" si="1394"/>
        <v>1</v>
      </c>
      <c r="S8947" s="161">
        <f t="shared" si="1395"/>
        <v>9000000</v>
      </c>
      <c r="T8947" s="162">
        <f t="shared" si="1396"/>
        <v>199.55316240956105</v>
      </c>
      <c r="U8947" s="162">
        <f t="shared" si="1397"/>
        <v>125.95344920339885</v>
      </c>
      <c r="V8947" s="163">
        <f t="shared" si="1398"/>
        <v>1</v>
      </c>
      <c r="W8947" s="164">
        <f t="shared" si="1399"/>
        <v>452268121.75319827</v>
      </c>
      <c r="X8947" s="164">
        <f t="shared" si="1400"/>
        <v>512397418.85545981</v>
      </c>
    </row>
    <row r="8948" spans="10:24" x14ac:dyDescent="0.25">
      <c r="J8948">
        <v>8945</v>
      </c>
      <c r="K8948" s="43">
        <v>0.77200474157223309</v>
      </c>
      <c r="L8948">
        <v>0.97976820324633707</v>
      </c>
      <c r="M8948">
        <v>0.20320227479813513</v>
      </c>
      <c r="N8948" s="44">
        <v>0.36817415754581029</v>
      </c>
      <c r="O8948" s="161">
        <f t="shared" si="1391"/>
        <v>7000000</v>
      </c>
      <c r="P8948" s="162">
        <f t="shared" si="1392"/>
        <v>210.7347731904278</v>
      </c>
      <c r="Q8948" s="162">
        <f t="shared" si="1393"/>
        <v>118.39525115284103</v>
      </c>
      <c r="R8948" s="163">
        <f t="shared" si="1394"/>
        <v>1</v>
      </c>
      <c r="S8948" s="161">
        <f t="shared" si="1395"/>
        <v>7000000</v>
      </c>
      <c r="T8948" s="162">
        <f t="shared" si="1396"/>
        <v>200.24492439680927</v>
      </c>
      <c r="U8948" s="162">
        <f t="shared" si="1397"/>
        <v>116.69762557642052</v>
      </c>
      <c r="V8948" s="163">
        <f t="shared" si="1398"/>
        <v>1</v>
      </c>
      <c r="W8948" s="164">
        <f t="shared" si="1399"/>
        <v>596376654.26310742</v>
      </c>
      <c r="X8948" s="164">
        <f t="shared" si="1400"/>
        <v>434831091.7427212</v>
      </c>
    </row>
    <row r="8949" spans="10:24" x14ac:dyDescent="0.25">
      <c r="J8949">
        <v>8946</v>
      </c>
      <c r="K8949" s="43">
        <v>0.35197078876390575</v>
      </c>
      <c r="L8949">
        <v>0.11848331427154291</v>
      </c>
      <c r="M8949">
        <v>0.45529735649313852</v>
      </c>
      <c r="N8949" s="44">
        <v>0.77100947223660665</v>
      </c>
      <c r="O8949" s="161">
        <f t="shared" si="1391"/>
        <v>5000000</v>
      </c>
      <c r="P8949" s="162">
        <f t="shared" si="1392"/>
        <v>162.26095899256933</v>
      </c>
      <c r="Q8949" s="162">
        <f t="shared" si="1393"/>
        <v>132.7542313414591</v>
      </c>
      <c r="R8949" s="163">
        <f t="shared" si="1394"/>
        <v>1</v>
      </c>
      <c r="S8949" s="161">
        <f t="shared" si="1395"/>
        <v>6000000</v>
      </c>
      <c r="T8949" s="162">
        <f t="shared" si="1396"/>
        <v>184.08698633085643</v>
      </c>
      <c r="U8949" s="162">
        <f t="shared" si="1397"/>
        <v>123.87711567072955</v>
      </c>
      <c r="V8949" s="163">
        <f t="shared" si="1398"/>
        <v>1</v>
      </c>
      <c r="W8949" s="164">
        <f t="shared" si="1399"/>
        <v>97533638.25555113</v>
      </c>
      <c r="X8949" s="164">
        <f t="shared" si="1400"/>
        <v>211259223.96076131</v>
      </c>
    </row>
    <row r="8950" spans="10:24" x14ac:dyDescent="0.25">
      <c r="J8950">
        <v>8947</v>
      </c>
      <c r="K8950" s="43">
        <v>0.64244407165987127</v>
      </c>
      <c r="L8950">
        <v>0.19456858658278087</v>
      </c>
      <c r="M8950">
        <v>0.57026307300033063</v>
      </c>
      <c r="N8950" s="44">
        <v>0.37560548555543471</v>
      </c>
      <c r="O8950" s="161">
        <f t="shared" si="1391"/>
        <v>6000000</v>
      </c>
      <c r="P8950" s="162">
        <f t="shared" si="1392"/>
        <v>167.08225259400817</v>
      </c>
      <c r="Q8950" s="162">
        <f t="shared" si="1393"/>
        <v>138.5408793491938</v>
      </c>
      <c r="R8950" s="163">
        <f t="shared" si="1394"/>
        <v>1</v>
      </c>
      <c r="S8950" s="161">
        <f t="shared" si="1395"/>
        <v>7000000</v>
      </c>
      <c r="T8950" s="162">
        <f t="shared" si="1396"/>
        <v>185.69408419800271</v>
      </c>
      <c r="U8950" s="162">
        <f t="shared" si="1397"/>
        <v>126.7704396745969</v>
      </c>
      <c r="V8950" s="163">
        <f t="shared" si="1398"/>
        <v>1</v>
      </c>
      <c r="W8950" s="164">
        <f t="shared" si="1399"/>
        <v>121248239.4688862</v>
      </c>
      <c r="X8950" s="164">
        <f t="shared" si="1400"/>
        <v>262465511.66384071</v>
      </c>
    </row>
    <row r="8951" spans="10:24" x14ac:dyDescent="0.25">
      <c r="J8951">
        <v>8948</v>
      </c>
      <c r="K8951" s="43">
        <v>7.1272084357071552E-2</v>
      </c>
      <c r="L8951">
        <v>0.1583024708435794</v>
      </c>
      <c r="M8951">
        <v>0.53649500916638759</v>
      </c>
      <c r="N8951" s="44">
        <v>0.84265792233198789</v>
      </c>
      <c r="O8951" s="161">
        <f t="shared" si="1391"/>
        <v>2000000</v>
      </c>
      <c r="P8951" s="162">
        <f t="shared" si="1392"/>
        <v>164.97811466848739</v>
      </c>
      <c r="Q8951" s="162">
        <f t="shared" si="1393"/>
        <v>136.83214775228416</v>
      </c>
      <c r="R8951" s="163">
        <f t="shared" si="1394"/>
        <v>1</v>
      </c>
      <c r="S8951" s="161">
        <f t="shared" si="1395"/>
        <v>2000000</v>
      </c>
      <c r="T8951" s="162">
        <f t="shared" si="1396"/>
        <v>184.9927048894958</v>
      </c>
      <c r="U8951" s="162">
        <f t="shared" si="1397"/>
        <v>125.91607387614208</v>
      </c>
      <c r="V8951" s="163">
        <f t="shared" si="1398"/>
        <v>1</v>
      </c>
      <c r="W8951" s="164">
        <f t="shared" si="1399"/>
        <v>6291933.8324064687</v>
      </c>
      <c r="X8951" s="164">
        <f t="shared" si="1400"/>
        <v>-31846737.973292559</v>
      </c>
    </row>
    <row r="8952" spans="10:24" x14ac:dyDescent="0.25">
      <c r="J8952">
        <v>8949</v>
      </c>
      <c r="K8952" s="43">
        <v>0.90569533698565952</v>
      </c>
      <c r="L8952">
        <v>0.21731127955885965</v>
      </c>
      <c r="M8952">
        <v>0.66897633844041782</v>
      </c>
      <c r="N8952" s="44">
        <v>0.18558380163828059</v>
      </c>
      <c r="O8952" s="161">
        <f t="shared" si="1391"/>
        <v>7000000</v>
      </c>
      <c r="P8952" s="162">
        <f t="shared" si="1392"/>
        <v>168.28041043510362</v>
      </c>
      <c r="Q8952" s="162">
        <f t="shared" si="1393"/>
        <v>143.74176569523155</v>
      </c>
      <c r="R8952" s="163">
        <f t="shared" si="1394"/>
        <v>1</v>
      </c>
      <c r="S8952" s="161">
        <f t="shared" si="1395"/>
        <v>9000000</v>
      </c>
      <c r="T8952" s="162">
        <f t="shared" si="1396"/>
        <v>186.09347014503453</v>
      </c>
      <c r="U8952" s="162">
        <f t="shared" si="1397"/>
        <v>129.37088284761577</v>
      </c>
      <c r="V8952" s="163">
        <f t="shared" si="1398"/>
        <v>0.9</v>
      </c>
      <c r="W8952" s="164">
        <f t="shared" si="1399"/>
        <v>121770513.17910448</v>
      </c>
      <c r="X8952" s="164">
        <f t="shared" si="1400"/>
        <v>309452957.10909194</v>
      </c>
    </row>
    <row r="8953" spans="10:24" x14ac:dyDescent="0.25">
      <c r="J8953">
        <v>8950</v>
      </c>
      <c r="K8953" s="43">
        <v>0.28546664711700209</v>
      </c>
      <c r="L8953">
        <v>0.49117876852476205</v>
      </c>
      <c r="M8953">
        <v>0.84725238885411569</v>
      </c>
      <c r="N8953" s="44">
        <v>0.82183311824620764</v>
      </c>
      <c r="O8953" s="161">
        <f t="shared" si="1391"/>
        <v>2000000</v>
      </c>
      <c r="P8953" s="162">
        <f t="shared" si="1392"/>
        <v>179.668299744904</v>
      </c>
      <c r="Q8953" s="162">
        <f t="shared" si="1393"/>
        <v>155.49440428196013</v>
      </c>
      <c r="R8953" s="163">
        <f t="shared" si="1394"/>
        <v>1</v>
      </c>
      <c r="S8953" s="161">
        <f t="shared" si="1395"/>
        <v>5000000</v>
      </c>
      <c r="T8953" s="162">
        <f t="shared" si="1396"/>
        <v>189.88943324830134</v>
      </c>
      <c r="U8953" s="162">
        <f t="shared" si="1397"/>
        <v>135.24720214098008</v>
      </c>
      <c r="V8953" s="163">
        <f t="shared" si="1398"/>
        <v>1</v>
      </c>
      <c r="W8953" s="164">
        <f t="shared" si="1399"/>
        <v>-1652209.0741122514</v>
      </c>
      <c r="X8953" s="164">
        <f t="shared" si="1400"/>
        <v>123211155.53660631</v>
      </c>
    </row>
    <row r="8954" spans="10:24" x14ac:dyDescent="0.25">
      <c r="J8954">
        <v>8951</v>
      </c>
      <c r="K8954" s="43">
        <v>0.39504471746608705</v>
      </c>
      <c r="L8954">
        <v>0.95942182222194095</v>
      </c>
      <c r="M8954">
        <v>0.38744979404746882</v>
      </c>
      <c r="N8954" s="44">
        <v>0.42045500363858657</v>
      </c>
      <c r="O8954" s="161">
        <f t="shared" si="1391"/>
        <v>5000000</v>
      </c>
      <c r="P8954" s="162">
        <f t="shared" si="1392"/>
        <v>206.16023521311593</v>
      </c>
      <c r="Q8954" s="162">
        <f t="shared" si="1393"/>
        <v>129.28056054700104</v>
      </c>
      <c r="R8954" s="163">
        <f t="shared" si="1394"/>
        <v>1</v>
      </c>
      <c r="S8954" s="161">
        <f t="shared" si="1395"/>
        <v>6000000</v>
      </c>
      <c r="T8954" s="162">
        <f t="shared" si="1396"/>
        <v>198.72007840437198</v>
      </c>
      <c r="U8954" s="162">
        <f t="shared" si="1397"/>
        <v>122.14028027350052</v>
      </c>
      <c r="V8954" s="163">
        <f t="shared" si="1398"/>
        <v>1</v>
      </c>
      <c r="W8954" s="164">
        <f t="shared" si="1399"/>
        <v>334398373.33057439</v>
      </c>
      <c r="X8954" s="164">
        <f t="shared" si="1400"/>
        <v>309478788.78522873</v>
      </c>
    </row>
    <row r="8955" spans="10:24" x14ac:dyDescent="0.25">
      <c r="J8955">
        <v>8952</v>
      </c>
      <c r="K8955" s="43">
        <v>0.67905448597083329</v>
      </c>
      <c r="L8955">
        <v>0.89708662953427354</v>
      </c>
      <c r="M8955">
        <v>0.65737694896775822</v>
      </c>
      <c r="N8955" s="44">
        <v>0.39397534717203231</v>
      </c>
      <c r="O8955" s="161">
        <f t="shared" si="1391"/>
        <v>6000000</v>
      </c>
      <c r="P8955" s="162">
        <f t="shared" si="1392"/>
        <v>198.97686585313531</v>
      </c>
      <c r="Q8955" s="162">
        <f t="shared" si="1393"/>
        <v>143.10629673226248</v>
      </c>
      <c r="R8955" s="163">
        <f t="shared" si="1394"/>
        <v>1</v>
      </c>
      <c r="S8955" s="161">
        <f t="shared" si="1395"/>
        <v>7000000</v>
      </c>
      <c r="T8955" s="162">
        <f t="shared" si="1396"/>
        <v>196.32562195104509</v>
      </c>
      <c r="U8955" s="162">
        <f t="shared" si="1397"/>
        <v>129.05314836613124</v>
      </c>
      <c r="V8955" s="163">
        <f t="shared" si="1398"/>
        <v>1</v>
      </c>
      <c r="W8955" s="164">
        <f t="shared" si="1399"/>
        <v>285223414.72523695</v>
      </c>
      <c r="X8955" s="164">
        <f t="shared" si="1400"/>
        <v>320907315.09439695</v>
      </c>
    </row>
    <row r="8956" spans="10:24" x14ac:dyDescent="0.25">
      <c r="J8956">
        <v>8953</v>
      </c>
      <c r="K8956" s="43">
        <v>0.79516751561237808</v>
      </c>
      <c r="L8956">
        <v>0.97810377175771912</v>
      </c>
      <c r="M8956">
        <v>0.19838693461525736</v>
      </c>
      <c r="N8956" s="44">
        <v>0.38343243910924807</v>
      </c>
      <c r="O8956" s="161">
        <f t="shared" si="1391"/>
        <v>7000000</v>
      </c>
      <c r="P8956" s="162">
        <f t="shared" si="1392"/>
        <v>210.24107870425908</v>
      </c>
      <c r="Q8956" s="162">
        <f t="shared" si="1393"/>
        <v>118.05205975355813</v>
      </c>
      <c r="R8956" s="163">
        <f t="shared" si="1394"/>
        <v>1</v>
      </c>
      <c r="S8956" s="161">
        <f t="shared" si="1395"/>
        <v>7000000</v>
      </c>
      <c r="T8956" s="162">
        <f t="shared" si="1396"/>
        <v>200.08035956808635</v>
      </c>
      <c r="U8956" s="162">
        <f t="shared" si="1397"/>
        <v>116.52602987677906</v>
      </c>
      <c r="V8956" s="163">
        <f t="shared" si="1398"/>
        <v>1</v>
      </c>
      <c r="W8956" s="164">
        <f t="shared" si="1399"/>
        <v>595323132.65490663</v>
      </c>
      <c r="X8956" s="164">
        <f t="shared" si="1400"/>
        <v>434880307.83915102</v>
      </c>
    </row>
    <row r="8957" spans="10:24" x14ac:dyDescent="0.25">
      <c r="J8957">
        <v>8954</v>
      </c>
      <c r="K8957" s="43">
        <v>0.56574356060413467</v>
      </c>
      <c r="L8957">
        <v>0.51758713971167547</v>
      </c>
      <c r="M8957">
        <v>0.19961711969632012</v>
      </c>
      <c r="N8957" s="44">
        <v>0.73851415114650132</v>
      </c>
      <c r="O8957" s="161">
        <f t="shared" si="1391"/>
        <v>6000000</v>
      </c>
      <c r="P8957" s="162">
        <f t="shared" si="1392"/>
        <v>180.66148065903744</v>
      </c>
      <c r="Q8957" s="162">
        <f t="shared" si="1393"/>
        <v>118.14020725346111</v>
      </c>
      <c r="R8957" s="163">
        <f t="shared" si="1394"/>
        <v>1</v>
      </c>
      <c r="S8957" s="161">
        <f t="shared" si="1395"/>
        <v>6000000</v>
      </c>
      <c r="T8957" s="162">
        <f t="shared" si="1396"/>
        <v>190.22049355301249</v>
      </c>
      <c r="U8957" s="162">
        <f t="shared" si="1397"/>
        <v>116.57010362673056</v>
      </c>
      <c r="V8957" s="163">
        <f t="shared" si="1398"/>
        <v>1</v>
      </c>
      <c r="W8957" s="164">
        <f t="shared" si="1399"/>
        <v>325127640.43345797</v>
      </c>
      <c r="X8957" s="164">
        <f t="shared" si="1400"/>
        <v>291902339.55769157</v>
      </c>
    </row>
    <row r="8958" spans="10:24" x14ac:dyDescent="0.25">
      <c r="J8958">
        <v>8955</v>
      </c>
      <c r="K8958" s="43">
        <v>0.98710947595196474</v>
      </c>
      <c r="L8958">
        <v>8.3509355404320917E-3</v>
      </c>
      <c r="M8958">
        <v>0.10628510035462169</v>
      </c>
      <c r="N8958" s="44">
        <v>0.59093198358452215</v>
      </c>
      <c r="O8958" s="161">
        <f t="shared" si="1391"/>
        <v>9000000</v>
      </c>
      <c r="P8958" s="162">
        <f t="shared" si="1392"/>
        <v>144.10191339808679</v>
      </c>
      <c r="Q8958" s="162">
        <f t="shared" si="1393"/>
        <v>110.06941734726639</v>
      </c>
      <c r="R8958" s="163">
        <f t="shared" si="1394"/>
        <v>1</v>
      </c>
      <c r="S8958" s="161">
        <f t="shared" si="1395"/>
        <v>9000000</v>
      </c>
      <c r="T8958" s="162">
        <f t="shared" si="1396"/>
        <v>178.0339711326956</v>
      </c>
      <c r="U8958" s="162">
        <f t="shared" si="1397"/>
        <v>112.5347086736332</v>
      </c>
      <c r="V8958" s="163">
        <f t="shared" si="1398"/>
        <v>1</v>
      </c>
      <c r="W8958" s="164">
        <f t="shared" si="1399"/>
        <v>256292464.45738357</v>
      </c>
      <c r="X8958" s="164">
        <f t="shared" si="1400"/>
        <v>439493362.13156152</v>
      </c>
    </row>
    <row r="8959" spans="10:24" x14ac:dyDescent="0.25">
      <c r="J8959">
        <v>8956</v>
      </c>
      <c r="K8959" s="43">
        <v>0.16564066487469109</v>
      </c>
      <c r="L8959">
        <v>0.7618397593123859</v>
      </c>
      <c r="M8959">
        <v>0.67461333480811114</v>
      </c>
      <c r="N8959" s="44">
        <v>0.71596178994619564</v>
      </c>
      <c r="O8959" s="161">
        <f t="shared" si="1391"/>
        <v>2000000</v>
      </c>
      <c r="P8959" s="162">
        <f t="shared" si="1392"/>
        <v>190.68349557752626</v>
      </c>
      <c r="Q8959" s="162">
        <f t="shared" si="1393"/>
        <v>144.05376253604416</v>
      </c>
      <c r="R8959" s="163">
        <f t="shared" si="1394"/>
        <v>1</v>
      </c>
      <c r="S8959" s="161">
        <f t="shared" si="1395"/>
        <v>5000000</v>
      </c>
      <c r="T8959" s="162">
        <f t="shared" si="1396"/>
        <v>193.56116519250875</v>
      </c>
      <c r="U8959" s="162">
        <f t="shared" si="1397"/>
        <v>129.52688126802207</v>
      </c>
      <c r="V8959" s="163">
        <f t="shared" si="1398"/>
        <v>1</v>
      </c>
      <c r="W8959" s="164">
        <f t="shared" si="1399"/>
        <v>43259466.082964197</v>
      </c>
      <c r="X8959" s="164">
        <f t="shared" si="1400"/>
        <v>170171419.62243342</v>
      </c>
    </row>
    <row r="8960" spans="10:24" x14ac:dyDescent="0.25">
      <c r="J8960">
        <v>8957</v>
      </c>
      <c r="K8960" s="43">
        <v>0.2594190258387693</v>
      </c>
      <c r="L8960">
        <v>0.66323565574726506</v>
      </c>
      <c r="M8960">
        <v>0.4960459402285291</v>
      </c>
      <c r="N8960" s="44">
        <v>0.5651640374433774</v>
      </c>
      <c r="O8960" s="161">
        <f t="shared" si="1391"/>
        <v>2000000</v>
      </c>
      <c r="P8960" s="162">
        <f t="shared" si="1392"/>
        <v>186.31965083167245</v>
      </c>
      <c r="Q8960" s="162">
        <f t="shared" si="1393"/>
        <v>134.80176959395862</v>
      </c>
      <c r="R8960" s="163">
        <f t="shared" si="1394"/>
        <v>1</v>
      </c>
      <c r="S8960" s="161">
        <f t="shared" si="1395"/>
        <v>5000000</v>
      </c>
      <c r="T8960" s="162">
        <f t="shared" si="1396"/>
        <v>192.10655027722413</v>
      </c>
      <c r="U8960" s="162">
        <f t="shared" si="1397"/>
        <v>124.90088479697931</v>
      </c>
      <c r="V8960" s="163">
        <f t="shared" si="1398"/>
        <v>1</v>
      </c>
      <c r="W8960" s="164">
        <f t="shared" si="1399"/>
        <v>53035762.475427642</v>
      </c>
      <c r="X8960" s="164">
        <f t="shared" si="1400"/>
        <v>186028327.40122408</v>
      </c>
    </row>
    <row r="8961" spans="10:24" x14ac:dyDescent="0.25">
      <c r="J8961">
        <v>8958</v>
      </c>
      <c r="K8961" s="43">
        <v>0.79393228616983957</v>
      </c>
      <c r="L8961">
        <v>0.39879564541146084</v>
      </c>
      <c r="M8961">
        <v>2.5814164003999718E-2</v>
      </c>
      <c r="N8961" s="44">
        <v>0.49333510729341379</v>
      </c>
      <c r="O8961" s="161">
        <f t="shared" si="1391"/>
        <v>7000000</v>
      </c>
      <c r="P8961" s="162">
        <f t="shared" si="1392"/>
        <v>176.15301505297964</v>
      </c>
      <c r="Q8961" s="162">
        <f t="shared" si="1393"/>
        <v>96.075601587084975</v>
      </c>
      <c r="R8961" s="163">
        <f t="shared" si="1394"/>
        <v>1</v>
      </c>
      <c r="S8961" s="161">
        <f t="shared" si="1395"/>
        <v>7000000</v>
      </c>
      <c r="T8961" s="162">
        <f t="shared" si="1396"/>
        <v>188.71767168432655</v>
      </c>
      <c r="U8961" s="162">
        <f t="shared" si="1397"/>
        <v>105.53780079354249</v>
      </c>
      <c r="V8961" s="163">
        <f t="shared" si="1398"/>
        <v>1</v>
      </c>
      <c r="W8961" s="164">
        <f t="shared" si="1399"/>
        <v>510541894.26126266</v>
      </c>
      <c r="X8961" s="164">
        <f t="shared" si="1400"/>
        <v>432259096.23548841</v>
      </c>
    </row>
    <row r="8962" spans="10:24" x14ac:dyDescent="0.25">
      <c r="J8962">
        <v>8959</v>
      </c>
      <c r="K8962" s="43">
        <v>0.19973332237949704</v>
      </c>
      <c r="L8962">
        <v>0.18830877147891523</v>
      </c>
      <c r="M8962">
        <v>9.4684253538395602E-2</v>
      </c>
      <c r="N8962" s="44">
        <v>0.23313512118932911</v>
      </c>
      <c r="O8962" s="161">
        <f t="shared" si="1391"/>
        <v>2000000</v>
      </c>
      <c r="P8962" s="162">
        <f t="shared" si="1392"/>
        <v>166.73781385649153</v>
      </c>
      <c r="Q8962" s="162">
        <f t="shared" si="1393"/>
        <v>108.75100955858487</v>
      </c>
      <c r="R8962" s="163">
        <f t="shared" si="1394"/>
        <v>1</v>
      </c>
      <c r="S8962" s="161">
        <f t="shared" si="1395"/>
        <v>5000000</v>
      </c>
      <c r="T8962" s="162">
        <f t="shared" si="1396"/>
        <v>185.57927128549719</v>
      </c>
      <c r="U8962" s="162">
        <f t="shared" si="1397"/>
        <v>111.87550477929244</v>
      </c>
      <c r="V8962" s="163">
        <f t="shared" si="1398"/>
        <v>1</v>
      </c>
      <c r="W8962" s="164">
        <f t="shared" si="1399"/>
        <v>65973608.595813319</v>
      </c>
      <c r="X8962" s="164">
        <f t="shared" si="1400"/>
        <v>218518832.53102374</v>
      </c>
    </row>
    <row r="8963" spans="10:24" x14ac:dyDescent="0.25">
      <c r="J8963">
        <v>8960</v>
      </c>
      <c r="K8963" s="43">
        <v>0.36527487786885982</v>
      </c>
      <c r="L8963">
        <v>0.87677255118047515</v>
      </c>
      <c r="M8963">
        <v>0.78165690922684683</v>
      </c>
      <c r="N8963" s="44">
        <v>0.87980246482739877</v>
      </c>
      <c r="O8963" s="161">
        <f t="shared" si="1391"/>
        <v>5000000</v>
      </c>
      <c r="P8963" s="162">
        <f t="shared" si="1392"/>
        <v>197.38504737589585</v>
      </c>
      <c r="Q8963" s="162">
        <f t="shared" si="1393"/>
        <v>150.55602531825161</v>
      </c>
      <c r="R8963" s="163">
        <f t="shared" si="1394"/>
        <v>1</v>
      </c>
      <c r="S8963" s="161">
        <f t="shared" si="1395"/>
        <v>6000000</v>
      </c>
      <c r="T8963" s="162">
        <f t="shared" si="1396"/>
        <v>195.79501579196528</v>
      </c>
      <c r="U8963" s="162">
        <f t="shared" si="1397"/>
        <v>132.77801265912581</v>
      </c>
      <c r="V8963" s="163">
        <f t="shared" si="1398"/>
        <v>1</v>
      </c>
      <c r="W8963" s="164">
        <f t="shared" si="1399"/>
        <v>184145110.28822118</v>
      </c>
      <c r="X8963" s="164">
        <f t="shared" si="1400"/>
        <v>228102018.79703689</v>
      </c>
    </row>
    <row r="8964" spans="10:24" x14ac:dyDescent="0.25">
      <c r="J8964">
        <v>8961</v>
      </c>
      <c r="K8964" s="43">
        <v>5.4654434287324971E-2</v>
      </c>
      <c r="L8964">
        <v>0.60338600229548767</v>
      </c>
      <c r="M8964">
        <v>0.95680818030555714</v>
      </c>
      <c r="N8964" s="44">
        <v>0.92423782505540464</v>
      </c>
      <c r="O8964" s="161">
        <f t="shared" si="1391"/>
        <v>2000000</v>
      </c>
      <c r="P8964" s="162">
        <f t="shared" si="1392"/>
        <v>183.93181814405648</v>
      </c>
      <c r="Q8964" s="162">
        <f t="shared" si="1393"/>
        <v>169.29581049281933</v>
      </c>
      <c r="R8964" s="163">
        <f t="shared" si="1394"/>
        <v>1</v>
      </c>
      <c r="S8964" s="161">
        <f t="shared" si="1395"/>
        <v>2000000</v>
      </c>
      <c r="T8964" s="162">
        <f t="shared" si="1396"/>
        <v>191.31060604801883</v>
      </c>
      <c r="U8964" s="162">
        <f t="shared" si="1397"/>
        <v>142.14790524640966</v>
      </c>
      <c r="V8964" s="163">
        <f t="shared" si="1398"/>
        <v>1</v>
      </c>
      <c r="W8964" s="164">
        <f t="shared" si="1399"/>
        <v>-20727984.697525699</v>
      </c>
      <c r="X8964" s="164">
        <f t="shared" si="1400"/>
        <v>-51674598.396781683</v>
      </c>
    </row>
    <row r="8965" spans="10:24" x14ac:dyDescent="0.25">
      <c r="J8965">
        <v>8962</v>
      </c>
      <c r="K8965" s="43">
        <v>0.51352653150903527</v>
      </c>
      <c r="L8965">
        <v>0.35191140526545561</v>
      </c>
      <c r="M8965">
        <v>0.86055188680488537</v>
      </c>
      <c r="N8965" s="44">
        <v>9.9853242778009887E-2</v>
      </c>
      <c r="O8965" s="161">
        <f t="shared" ref="O8965:O9028" si="1401">VLOOKUP(K8965,$E$5:$H$10,4)</f>
        <v>5000000</v>
      </c>
      <c r="P8965" s="162">
        <f t="shared" ref="P8965:P9028" si="1402">_xlfn.NORM.INV(L8965,$E$12,$E$13)</f>
        <v>174.29752241975953</v>
      </c>
      <c r="Q8965" s="162">
        <f t="shared" ref="Q8965:Q9028" si="1403">_xlfn.NORM.INV(M8965,$E$15,$E$16)</f>
        <v>156.65604411083459</v>
      </c>
      <c r="R8965" s="163">
        <f t="shared" ref="R8965:R9028" si="1404">VLOOKUP(N8965,$E$19:$H$21,4)</f>
        <v>1</v>
      </c>
      <c r="S8965" s="161">
        <f t="shared" ref="S8965:S9028" si="1405">VLOOKUP(K8965,$G$5:$H$10,2)</f>
        <v>6000000</v>
      </c>
      <c r="T8965" s="162">
        <f t="shared" ref="T8965:T9028" si="1406">_xlfn.NORM.INV(L8965,$G$12,$G$13)</f>
        <v>188.09917413991985</v>
      </c>
      <c r="U8965" s="162">
        <f t="shared" ref="U8965:U9028" si="1407">_xlfn.NORM.INV(M8965,$G$15,$G$16)</f>
        <v>135.82802205541731</v>
      </c>
      <c r="V8965" s="163">
        <f t="shared" ref="V8965:V9028" si="1408">VLOOKUP(N8965,$G$19:$H$21,2)</f>
        <v>0.9</v>
      </c>
      <c r="W8965" s="164">
        <f t="shared" ref="W8965:W9028" si="1409">O8965*(P8965-Q8965)*R8965-$D$23-$D$24</f>
        <v>38207391.544624731</v>
      </c>
      <c r="X8965" s="164">
        <f t="shared" ref="X8965:X9028" si="1410">S8965*(T8965-U8965)*V8965-$F$23-$F$24</f>
        <v>132264221.25631374</v>
      </c>
    </row>
    <row r="8966" spans="10:24" x14ac:dyDescent="0.25">
      <c r="J8966">
        <v>8963</v>
      </c>
      <c r="K8966" s="43">
        <v>0.57797925953072604</v>
      </c>
      <c r="L8966">
        <v>0.73485800269401813</v>
      </c>
      <c r="M8966">
        <v>0.74108564048718595</v>
      </c>
      <c r="N8966" s="44">
        <v>0.8716097689466018</v>
      </c>
      <c r="O8966" s="161">
        <f t="shared" si="1401"/>
        <v>6000000</v>
      </c>
      <c r="P8966" s="162">
        <f t="shared" si="1402"/>
        <v>189.4135882723794</v>
      </c>
      <c r="Q8966" s="162">
        <f t="shared" si="1403"/>
        <v>147.93391979597456</v>
      </c>
      <c r="R8966" s="163">
        <f t="shared" si="1404"/>
        <v>1</v>
      </c>
      <c r="S8966" s="161">
        <f t="shared" si="1405"/>
        <v>6000000</v>
      </c>
      <c r="T8966" s="162">
        <f t="shared" si="1406"/>
        <v>193.1378627574598</v>
      </c>
      <c r="U8966" s="162">
        <f t="shared" si="1407"/>
        <v>131.46695989798727</v>
      </c>
      <c r="V8966" s="163">
        <f t="shared" si="1408"/>
        <v>1</v>
      </c>
      <c r="W8966" s="164">
        <f t="shared" si="1409"/>
        <v>198878010.85842904</v>
      </c>
      <c r="X8966" s="164">
        <f t="shared" si="1410"/>
        <v>220025417.1568352</v>
      </c>
    </row>
    <row r="8967" spans="10:24" x14ac:dyDescent="0.25">
      <c r="J8967">
        <v>8964</v>
      </c>
      <c r="K8967" s="43">
        <v>0.76806980644139811</v>
      </c>
      <c r="L8967">
        <v>4.8770461454163083E-2</v>
      </c>
      <c r="M8967">
        <v>0.29342753457048742</v>
      </c>
      <c r="N8967" s="44">
        <v>5.5173408633275467E-2</v>
      </c>
      <c r="O8967" s="161">
        <f t="shared" si="1401"/>
        <v>7000000</v>
      </c>
      <c r="P8967" s="162">
        <f t="shared" si="1402"/>
        <v>155.14659113192357</v>
      </c>
      <c r="Q8967" s="162">
        <f t="shared" si="1403"/>
        <v>124.13201869446578</v>
      </c>
      <c r="R8967" s="163">
        <f t="shared" si="1404"/>
        <v>1</v>
      </c>
      <c r="S8967" s="161">
        <f t="shared" si="1405"/>
        <v>7000000</v>
      </c>
      <c r="T8967" s="162">
        <f t="shared" si="1406"/>
        <v>181.71553037730786</v>
      </c>
      <c r="U8967" s="162">
        <f t="shared" si="1407"/>
        <v>119.56600934723289</v>
      </c>
      <c r="V8967" s="163">
        <f t="shared" si="1408"/>
        <v>0.9</v>
      </c>
      <c r="W8967" s="164">
        <f t="shared" si="1409"/>
        <v>167102007.06220451</v>
      </c>
      <c r="X8967" s="164">
        <f t="shared" si="1410"/>
        <v>241541982.48947227</v>
      </c>
    </row>
    <row r="8968" spans="10:24" x14ac:dyDescent="0.25">
      <c r="J8968">
        <v>8965</v>
      </c>
      <c r="K8968" s="43">
        <v>1.1246294653108668E-2</v>
      </c>
      <c r="L8968">
        <v>0.72922130917665873</v>
      </c>
      <c r="M8968">
        <v>0.86145940567773027</v>
      </c>
      <c r="N8968" s="44">
        <v>0.29903086566708026</v>
      </c>
      <c r="O8968" s="161">
        <f t="shared" si="1401"/>
        <v>1000000</v>
      </c>
      <c r="P8968" s="162">
        <f t="shared" si="1402"/>
        <v>189.15689436398026</v>
      </c>
      <c r="Q8968" s="162">
        <f t="shared" si="1403"/>
        <v>156.73799175030999</v>
      </c>
      <c r="R8968" s="163">
        <f t="shared" si="1404"/>
        <v>1</v>
      </c>
      <c r="S8968" s="161">
        <f t="shared" si="1405"/>
        <v>1000000</v>
      </c>
      <c r="T8968" s="162">
        <f t="shared" si="1406"/>
        <v>193.05229812132674</v>
      </c>
      <c r="U8968" s="162">
        <f t="shared" si="1407"/>
        <v>135.86899587515498</v>
      </c>
      <c r="V8968" s="163">
        <f t="shared" si="1408"/>
        <v>1</v>
      </c>
      <c r="W8968" s="164">
        <f t="shared" si="1409"/>
        <v>-17581097.386329729</v>
      </c>
      <c r="X8968" s="164">
        <f t="shared" si="1410"/>
        <v>-92816697.753828228</v>
      </c>
    </row>
    <row r="8969" spans="10:24" x14ac:dyDescent="0.25">
      <c r="J8969">
        <v>8966</v>
      </c>
      <c r="K8969" s="43">
        <v>0.83647739636685692</v>
      </c>
      <c r="L8969">
        <v>0.1147663399403327</v>
      </c>
      <c r="M8969">
        <v>0.79711537116390574</v>
      </c>
      <c r="N8969" s="44">
        <v>0.97069001586436343</v>
      </c>
      <c r="O8969" s="161">
        <f t="shared" si="1401"/>
        <v>7000000</v>
      </c>
      <c r="P8969" s="162">
        <f t="shared" si="1402"/>
        <v>161.97654710172159</v>
      </c>
      <c r="Q8969" s="162">
        <f t="shared" si="1403"/>
        <v>151.62723651348642</v>
      </c>
      <c r="R8969" s="163">
        <f t="shared" si="1404"/>
        <v>1</v>
      </c>
      <c r="S8969" s="161">
        <f t="shared" si="1405"/>
        <v>7000000</v>
      </c>
      <c r="T8969" s="162">
        <f t="shared" si="1406"/>
        <v>183.99218236724053</v>
      </c>
      <c r="U8969" s="162">
        <f t="shared" si="1407"/>
        <v>133.31361825674321</v>
      </c>
      <c r="V8969" s="163">
        <f t="shared" si="1408"/>
        <v>1</v>
      </c>
      <c r="W8969" s="164">
        <f t="shared" si="1409"/>
        <v>22445174.117646188</v>
      </c>
      <c r="X8969" s="164">
        <f t="shared" si="1410"/>
        <v>204749948.77348125</v>
      </c>
    </row>
    <row r="8970" spans="10:24" x14ac:dyDescent="0.25">
      <c r="J8970">
        <v>8967</v>
      </c>
      <c r="K8970" s="43">
        <v>0.821990026018521</v>
      </c>
      <c r="L8970">
        <v>0.14080679607630275</v>
      </c>
      <c r="M8970">
        <v>0.70471556801198831</v>
      </c>
      <c r="N8970" s="44">
        <v>0.38928095705435939</v>
      </c>
      <c r="O8970" s="161">
        <f t="shared" si="1401"/>
        <v>7000000</v>
      </c>
      <c r="P8970" s="162">
        <f t="shared" si="1402"/>
        <v>163.84947582553087</v>
      </c>
      <c r="Q8970" s="162">
        <f t="shared" si="1403"/>
        <v>145.76023710547983</v>
      </c>
      <c r="R8970" s="163">
        <f t="shared" si="1404"/>
        <v>1</v>
      </c>
      <c r="S8970" s="161">
        <f t="shared" si="1405"/>
        <v>7000000</v>
      </c>
      <c r="T8970" s="162">
        <f t="shared" si="1406"/>
        <v>184.61649194184363</v>
      </c>
      <c r="U8970" s="162">
        <f t="shared" si="1407"/>
        <v>130.3801185527399</v>
      </c>
      <c r="V8970" s="163">
        <f t="shared" si="1408"/>
        <v>1</v>
      </c>
      <c r="W8970" s="164">
        <f t="shared" si="1409"/>
        <v>76624671.040357292</v>
      </c>
      <c r="X8970" s="164">
        <f t="shared" si="1410"/>
        <v>229654613.72372615</v>
      </c>
    </row>
    <row r="8971" spans="10:24" x14ac:dyDescent="0.25">
      <c r="J8971">
        <v>8968</v>
      </c>
      <c r="K8971" s="43">
        <v>0.93744863909880094</v>
      </c>
      <c r="L8971">
        <v>0.95805208107491013</v>
      </c>
      <c r="M8971">
        <v>0.82517334872063808</v>
      </c>
      <c r="N8971" s="44">
        <v>0.75546506444864026</v>
      </c>
      <c r="O8971" s="161">
        <f t="shared" si="1401"/>
        <v>7000000</v>
      </c>
      <c r="P8971" s="162">
        <f t="shared" si="1402"/>
        <v>205.92773306175638</v>
      </c>
      <c r="Q8971" s="162">
        <f t="shared" si="1403"/>
        <v>153.70523965108404</v>
      </c>
      <c r="R8971" s="163">
        <f t="shared" si="1404"/>
        <v>1</v>
      </c>
      <c r="S8971" s="161">
        <f t="shared" si="1405"/>
        <v>9000000</v>
      </c>
      <c r="T8971" s="162">
        <f t="shared" si="1406"/>
        <v>198.64257768725213</v>
      </c>
      <c r="U8971" s="162">
        <f t="shared" si="1407"/>
        <v>134.35261982554201</v>
      </c>
      <c r="V8971" s="163">
        <f t="shared" si="1408"/>
        <v>1</v>
      </c>
      <c r="W8971" s="164">
        <f t="shared" si="1409"/>
        <v>315557453.87470639</v>
      </c>
      <c r="X8971" s="164">
        <f t="shared" si="1410"/>
        <v>428609620.75539112</v>
      </c>
    </row>
    <row r="8972" spans="10:24" x14ac:dyDescent="0.25">
      <c r="J8972">
        <v>8969</v>
      </c>
      <c r="K8972" s="43">
        <v>0.20011565520988128</v>
      </c>
      <c r="L8972">
        <v>0.74576158111022872</v>
      </c>
      <c r="M8972">
        <v>0.1908364548023076</v>
      </c>
      <c r="N8972" s="44">
        <v>0.40494464888544024</v>
      </c>
      <c r="O8972" s="161">
        <f t="shared" si="1401"/>
        <v>2000000</v>
      </c>
      <c r="P8972" s="162">
        <f t="shared" si="1402"/>
        <v>189.91816897923434</v>
      </c>
      <c r="Q8972" s="162">
        <f t="shared" si="1403"/>
        <v>117.50363882377833</v>
      </c>
      <c r="R8972" s="163">
        <f t="shared" si="1404"/>
        <v>1</v>
      </c>
      <c r="S8972" s="161">
        <f t="shared" si="1405"/>
        <v>5000000</v>
      </c>
      <c r="T8972" s="162">
        <f t="shared" si="1406"/>
        <v>193.30605632641144</v>
      </c>
      <c r="U8972" s="162">
        <f t="shared" si="1407"/>
        <v>116.25181941188916</v>
      </c>
      <c r="V8972" s="163">
        <f t="shared" si="1408"/>
        <v>1</v>
      </c>
      <c r="W8972" s="164">
        <f t="shared" si="1409"/>
        <v>94829060.310912013</v>
      </c>
      <c r="X8972" s="164">
        <f t="shared" si="1410"/>
        <v>235271184.57261139</v>
      </c>
    </row>
    <row r="8973" spans="10:24" x14ac:dyDescent="0.25">
      <c r="J8973">
        <v>8970</v>
      </c>
      <c r="K8973" s="43">
        <v>0.48263205284755817</v>
      </c>
      <c r="L8973">
        <v>0.15036578337955442</v>
      </c>
      <c r="M8973">
        <v>0.41957324493606385</v>
      </c>
      <c r="N8973" s="44">
        <v>0.82231088058572865</v>
      </c>
      <c r="O8973" s="161">
        <f t="shared" si="1401"/>
        <v>5000000</v>
      </c>
      <c r="P8973" s="162">
        <f t="shared" si="1402"/>
        <v>164.47701230696526</v>
      </c>
      <c r="Q8973" s="162">
        <f t="shared" si="1403"/>
        <v>130.94029317953419</v>
      </c>
      <c r="R8973" s="163">
        <f t="shared" si="1404"/>
        <v>1</v>
      </c>
      <c r="S8973" s="161">
        <f t="shared" si="1405"/>
        <v>6000000</v>
      </c>
      <c r="T8973" s="162">
        <f t="shared" si="1406"/>
        <v>184.82567076898843</v>
      </c>
      <c r="U8973" s="162">
        <f t="shared" si="1407"/>
        <v>122.9701465897671</v>
      </c>
      <c r="V8973" s="163">
        <f t="shared" si="1408"/>
        <v>1</v>
      </c>
      <c r="W8973" s="164">
        <f t="shared" si="1409"/>
        <v>117683595.63715535</v>
      </c>
      <c r="X8973" s="164">
        <f t="shared" si="1410"/>
        <v>221133145.07532799</v>
      </c>
    </row>
    <row r="8974" spans="10:24" x14ac:dyDescent="0.25">
      <c r="J8974">
        <v>8971</v>
      </c>
      <c r="K8974" s="43">
        <v>0.26462485678855285</v>
      </c>
      <c r="L8974">
        <v>0.57960468099829554</v>
      </c>
      <c r="M8974">
        <v>0.31059050700521917</v>
      </c>
      <c r="N8974" s="44">
        <v>0.57685663855927916</v>
      </c>
      <c r="O8974" s="161">
        <f t="shared" si="1401"/>
        <v>2000000</v>
      </c>
      <c r="P8974" s="162">
        <f t="shared" si="1402"/>
        <v>183.01323392735685</v>
      </c>
      <c r="Q8974" s="162">
        <f t="shared" si="1403"/>
        <v>125.11645525299608</v>
      </c>
      <c r="R8974" s="163">
        <f t="shared" si="1404"/>
        <v>1</v>
      </c>
      <c r="S8974" s="161">
        <f t="shared" si="1405"/>
        <v>5000000</v>
      </c>
      <c r="T8974" s="162">
        <f t="shared" si="1406"/>
        <v>191.00441130911895</v>
      </c>
      <c r="U8974" s="162">
        <f t="shared" si="1407"/>
        <v>120.05822762649804</v>
      </c>
      <c r="V8974" s="163">
        <f t="shared" si="1408"/>
        <v>1</v>
      </c>
      <c r="W8974" s="164">
        <f t="shared" si="1409"/>
        <v>65793557.348721549</v>
      </c>
      <c r="X8974" s="164">
        <f t="shared" si="1410"/>
        <v>204730918.41310453</v>
      </c>
    </row>
    <row r="8975" spans="10:24" x14ac:dyDescent="0.25">
      <c r="J8975">
        <v>8972</v>
      </c>
      <c r="K8975" s="43">
        <v>0.14925957059930006</v>
      </c>
      <c r="L8975">
        <v>0.114604913191234</v>
      </c>
      <c r="M8975">
        <v>0.22952183795818082</v>
      </c>
      <c r="N8975" s="44">
        <v>0.86401408375073219</v>
      </c>
      <c r="O8975" s="161">
        <f t="shared" si="1401"/>
        <v>2000000</v>
      </c>
      <c r="P8975" s="162">
        <f t="shared" si="1402"/>
        <v>161.96404792130005</v>
      </c>
      <c r="Q8975" s="162">
        <f t="shared" si="1403"/>
        <v>120.19155017975972</v>
      </c>
      <c r="R8975" s="163">
        <f t="shared" si="1404"/>
        <v>1</v>
      </c>
      <c r="S8975" s="161">
        <f t="shared" si="1405"/>
        <v>2000000</v>
      </c>
      <c r="T8975" s="162">
        <f t="shared" si="1406"/>
        <v>183.98801597376666</v>
      </c>
      <c r="U8975" s="162">
        <f t="shared" si="1407"/>
        <v>117.59577508987987</v>
      </c>
      <c r="V8975" s="163">
        <f t="shared" si="1408"/>
        <v>1</v>
      </c>
      <c r="W8975" s="164">
        <f t="shared" si="1409"/>
        <v>33544995.48308067</v>
      </c>
      <c r="X8975" s="164">
        <f t="shared" si="1410"/>
        <v>-17215518.232226402</v>
      </c>
    </row>
    <row r="8976" spans="10:24" x14ac:dyDescent="0.25">
      <c r="J8976">
        <v>8973</v>
      </c>
      <c r="K8976" s="43">
        <v>0.84944800418617361</v>
      </c>
      <c r="L8976">
        <v>0.92543524064333738</v>
      </c>
      <c r="M8976">
        <v>0.55269038203832466</v>
      </c>
      <c r="N8976" s="44">
        <v>0.57234529689999947</v>
      </c>
      <c r="O8976" s="161">
        <f t="shared" si="1401"/>
        <v>7000000</v>
      </c>
      <c r="P8976" s="162">
        <f t="shared" si="1402"/>
        <v>201.63919502691502</v>
      </c>
      <c r="Q8976" s="162">
        <f t="shared" si="1403"/>
        <v>137.64923094228809</v>
      </c>
      <c r="R8976" s="163">
        <f t="shared" si="1404"/>
        <v>1</v>
      </c>
      <c r="S8976" s="161">
        <f t="shared" si="1405"/>
        <v>7000000</v>
      </c>
      <c r="T8976" s="162">
        <f t="shared" si="1406"/>
        <v>197.21306500897168</v>
      </c>
      <c r="U8976" s="162">
        <f t="shared" si="1407"/>
        <v>126.32461547114404</v>
      </c>
      <c r="V8976" s="163">
        <f t="shared" si="1408"/>
        <v>1</v>
      </c>
      <c r="W8976" s="164">
        <f t="shared" si="1409"/>
        <v>397929748.59238851</v>
      </c>
      <c r="X8976" s="164">
        <f t="shared" si="1410"/>
        <v>346219146.76479346</v>
      </c>
    </row>
    <row r="8977" spans="10:24" x14ac:dyDescent="0.25">
      <c r="J8977">
        <v>8974</v>
      </c>
      <c r="K8977" s="43">
        <v>0.92743877633096572</v>
      </c>
      <c r="L8977">
        <v>0.53758065923048004</v>
      </c>
      <c r="M8977">
        <v>0.94373107489153585</v>
      </c>
      <c r="N8977" s="44">
        <v>0.85089239862253097</v>
      </c>
      <c r="O8977" s="161">
        <f t="shared" si="1401"/>
        <v>7000000</v>
      </c>
      <c r="P8977" s="162">
        <f t="shared" si="1402"/>
        <v>181.41510745227373</v>
      </c>
      <c r="Q8977" s="162">
        <f t="shared" si="1403"/>
        <v>166.73777439137453</v>
      </c>
      <c r="R8977" s="163">
        <f t="shared" si="1404"/>
        <v>1</v>
      </c>
      <c r="S8977" s="161">
        <f t="shared" si="1405"/>
        <v>9000000</v>
      </c>
      <c r="T8977" s="162">
        <f t="shared" si="1406"/>
        <v>190.47170248409125</v>
      </c>
      <c r="U8977" s="162">
        <f t="shared" si="1407"/>
        <v>140.86888719568725</v>
      </c>
      <c r="V8977" s="163">
        <f t="shared" si="1408"/>
        <v>1</v>
      </c>
      <c r="W8977" s="164">
        <f t="shared" si="1409"/>
        <v>52741331.426294401</v>
      </c>
      <c r="X8977" s="164">
        <f t="shared" si="1410"/>
        <v>296425337.59563601</v>
      </c>
    </row>
    <row r="8978" spans="10:24" x14ac:dyDescent="0.25">
      <c r="J8978">
        <v>8975</v>
      </c>
      <c r="K8978" s="43">
        <v>6.1682281551690199E-2</v>
      </c>
      <c r="L8978">
        <v>0.90083523796126774</v>
      </c>
      <c r="M8978">
        <v>0.20062927245796813</v>
      </c>
      <c r="N8978" s="44">
        <v>0.3034789088484281</v>
      </c>
      <c r="O8978" s="161">
        <f t="shared" si="1401"/>
        <v>2000000</v>
      </c>
      <c r="P8978" s="162">
        <f t="shared" si="1402"/>
        <v>199.29488089003098</v>
      </c>
      <c r="Q8978" s="162">
        <f t="shared" si="1403"/>
        <v>118.2124870459397</v>
      </c>
      <c r="R8978" s="163">
        <f t="shared" si="1404"/>
        <v>1</v>
      </c>
      <c r="S8978" s="161">
        <f t="shared" si="1405"/>
        <v>2000000</v>
      </c>
      <c r="T8978" s="162">
        <f t="shared" si="1406"/>
        <v>196.43162696334366</v>
      </c>
      <c r="U8978" s="162">
        <f t="shared" si="1407"/>
        <v>116.60624352296985</v>
      </c>
      <c r="V8978" s="163">
        <f t="shared" si="1408"/>
        <v>1</v>
      </c>
      <c r="W8978" s="164">
        <f t="shared" si="1409"/>
        <v>112164787.68818256</v>
      </c>
      <c r="X8978" s="164">
        <f t="shared" si="1410"/>
        <v>9650766.8807476163</v>
      </c>
    </row>
    <row r="8979" spans="10:24" x14ac:dyDescent="0.25">
      <c r="J8979">
        <v>8976</v>
      </c>
      <c r="K8979" s="43">
        <v>0.17911452636142733</v>
      </c>
      <c r="L8979">
        <v>0.42280268404534893</v>
      </c>
      <c r="M8979">
        <v>0.67146359141320056</v>
      </c>
      <c r="N8979" s="44">
        <v>0.28671120856105869</v>
      </c>
      <c r="O8979" s="161">
        <f t="shared" si="1401"/>
        <v>2000000</v>
      </c>
      <c r="P8979" s="162">
        <f t="shared" si="1402"/>
        <v>177.07906998774587</v>
      </c>
      <c r="Q8979" s="162">
        <f t="shared" si="1403"/>
        <v>143.87916366851627</v>
      </c>
      <c r="R8979" s="163">
        <f t="shared" si="1404"/>
        <v>1</v>
      </c>
      <c r="S8979" s="161">
        <f t="shared" si="1405"/>
        <v>5000000</v>
      </c>
      <c r="T8979" s="162">
        <f t="shared" si="1406"/>
        <v>189.02635666258195</v>
      </c>
      <c r="U8979" s="162">
        <f t="shared" si="1407"/>
        <v>129.43958183425812</v>
      </c>
      <c r="V8979" s="163">
        <f t="shared" si="1408"/>
        <v>1</v>
      </c>
      <c r="W8979" s="164">
        <f t="shared" si="1409"/>
        <v>16399812.638459198</v>
      </c>
      <c r="X8979" s="164">
        <f t="shared" si="1410"/>
        <v>147933874.14161915</v>
      </c>
    </row>
    <row r="8980" spans="10:24" x14ac:dyDescent="0.25">
      <c r="J8980">
        <v>8977</v>
      </c>
      <c r="K8980" s="43">
        <v>5.1618841113110658E-2</v>
      </c>
      <c r="L8980">
        <v>0.71715146126196361</v>
      </c>
      <c r="M8980">
        <v>0.37607643792548451</v>
      </c>
      <c r="N8980" s="44">
        <v>0.16928811898031559</v>
      </c>
      <c r="O8980" s="161">
        <f t="shared" si="1401"/>
        <v>2000000</v>
      </c>
      <c r="P8980" s="162">
        <f t="shared" si="1402"/>
        <v>188.61600167283331</v>
      </c>
      <c r="Q8980" s="162">
        <f t="shared" si="1403"/>
        <v>128.68396199940602</v>
      </c>
      <c r="R8980" s="163">
        <f t="shared" si="1404"/>
        <v>1</v>
      </c>
      <c r="S8980" s="161">
        <f t="shared" si="1405"/>
        <v>2000000</v>
      </c>
      <c r="T8980" s="162">
        <f t="shared" si="1406"/>
        <v>192.8720005576111</v>
      </c>
      <c r="U8980" s="162">
        <f t="shared" si="1407"/>
        <v>121.84198099970301</v>
      </c>
      <c r="V8980" s="163">
        <f t="shared" si="1408"/>
        <v>0.9</v>
      </c>
      <c r="W8980" s="164">
        <f t="shared" si="1409"/>
        <v>69864079.346854568</v>
      </c>
      <c r="X8980" s="164">
        <f t="shared" si="1410"/>
        <v>-22145964.795765445</v>
      </c>
    </row>
    <row r="8981" spans="10:24" x14ac:dyDescent="0.25">
      <c r="J8981">
        <v>8978</v>
      </c>
      <c r="K8981" s="43">
        <v>0.45234892048714814</v>
      </c>
      <c r="L8981">
        <v>0.9925075634881263</v>
      </c>
      <c r="M8981">
        <v>0.49661783092583378</v>
      </c>
      <c r="N8981" s="44">
        <v>6.5423267191077938E-2</v>
      </c>
      <c r="O8981" s="161">
        <f t="shared" si="1401"/>
        <v>5000000</v>
      </c>
      <c r="P8981" s="162">
        <f t="shared" si="1402"/>
        <v>216.49116664129912</v>
      </c>
      <c r="Q8981" s="162">
        <f t="shared" si="1403"/>
        <v>134.83044115621627</v>
      </c>
      <c r="R8981" s="163">
        <f t="shared" si="1404"/>
        <v>1</v>
      </c>
      <c r="S8981" s="161">
        <f t="shared" si="1405"/>
        <v>6000000</v>
      </c>
      <c r="T8981" s="162">
        <f t="shared" si="1406"/>
        <v>202.16372221376636</v>
      </c>
      <c r="U8981" s="162">
        <f t="shared" si="1407"/>
        <v>124.91522057810813</v>
      </c>
      <c r="V8981" s="163">
        <f t="shared" si="1408"/>
        <v>0.9</v>
      </c>
      <c r="W8981" s="164">
        <f t="shared" si="1409"/>
        <v>358303627.42541426</v>
      </c>
      <c r="X8981" s="164">
        <f t="shared" si="1410"/>
        <v>267141908.8325544</v>
      </c>
    </row>
    <row r="8982" spans="10:24" x14ac:dyDescent="0.25">
      <c r="J8982">
        <v>8979</v>
      </c>
      <c r="K8982" s="43">
        <v>0.75378822116999344</v>
      </c>
      <c r="L8982">
        <v>0.71232130281651407</v>
      </c>
      <c r="M8982">
        <v>0.10843011837863836</v>
      </c>
      <c r="N8982" s="44">
        <v>0.95914913044411976</v>
      </c>
      <c r="O8982" s="161">
        <f t="shared" si="1401"/>
        <v>7000000</v>
      </c>
      <c r="P8982" s="162">
        <f t="shared" si="1402"/>
        <v>188.40268401158579</v>
      </c>
      <c r="Q8982" s="162">
        <f t="shared" si="1403"/>
        <v>110.30159771774173</v>
      </c>
      <c r="R8982" s="163">
        <f t="shared" si="1404"/>
        <v>1</v>
      </c>
      <c r="S8982" s="161">
        <f t="shared" si="1405"/>
        <v>7000000</v>
      </c>
      <c r="T8982" s="162">
        <f t="shared" si="1406"/>
        <v>192.80089467052861</v>
      </c>
      <c r="U8982" s="162">
        <f t="shared" si="1407"/>
        <v>112.65079885887087</v>
      </c>
      <c r="V8982" s="163">
        <f t="shared" si="1408"/>
        <v>1</v>
      </c>
      <c r="W8982" s="164">
        <f t="shared" si="1409"/>
        <v>496707604.05690849</v>
      </c>
      <c r="X8982" s="164">
        <f t="shared" si="1410"/>
        <v>411050670.68160415</v>
      </c>
    </row>
    <row r="8983" spans="10:24" x14ac:dyDescent="0.25">
      <c r="J8983">
        <v>8980</v>
      </c>
      <c r="K8983" s="43">
        <v>0.53791222542422379</v>
      </c>
      <c r="L8983">
        <v>0.96353096697285612</v>
      </c>
      <c r="M8983">
        <v>0.96978570115278473</v>
      </c>
      <c r="N8983" s="44">
        <v>0.52194640303608431</v>
      </c>
      <c r="O8983" s="161">
        <f t="shared" si="1401"/>
        <v>5000000</v>
      </c>
      <c r="P8983" s="162">
        <f t="shared" si="1402"/>
        <v>206.89827065227485</v>
      </c>
      <c r="Q8983" s="162">
        <f t="shared" si="1403"/>
        <v>172.55306767823149</v>
      </c>
      <c r="R8983" s="163">
        <f t="shared" si="1404"/>
        <v>1</v>
      </c>
      <c r="S8983" s="161">
        <f t="shared" si="1405"/>
        <v>6000000</v>
      </c>
      <c r="T8983" s="162">
        <f t="shared" si="1406"/>
        <v>198.96609021742495</v>
      </c>
      <c r="U8983" s="162">
        <f t="shared" si="1407"/>
        <v>143.77653383911573</v>
      </c>
      <c r="V8983" s="163">
        <f t="shared" si="1408"/>
        <v>1</v>
      </c>
      <c r="W8983" s="164">
        <f t="shared" si="1409"/>
        <v>121726014.87021679</v>
      </c>
      <c r="X8983" s="164">
        <f t="shared" si="1410"/>
        <v>181137338.26985532</v>
      </c>
    </row>
    <row r="8984" spans="10:24" x14ac:dyDescent="0.25">
      <c r="J8984">
        <v>8981</v>
      </c>
      <c r="K8984" s="43">
        <v>0.19408159661443247</v>
      </c>
      <c r="L8984">
        <v>0.19247614503289234</v>
      </c>
      <c r="M8984">
        <v>0.64043669233207579</v>
      </c>
      <c r="N8984" s="44">
        <v>0.89342864584395287</v>
      </c>
      <c r="O8984" s="161">
        <f t="shared" si="1401"/>
        <v>2000000</v>
      </c>
      <c r="P8984" s="162">
        <f t="shared" si="1402"/>
        <v>166.96788365779727</v>
      </c>
      <c r="Q8984" s="162">
        <f t="shared" si="1403"/>
        <v>142.19252594136211</v>
      </c>
      <c r="R8984" s="163">
        <f t="shared" si="1404"/>
        <v>1</v>
      </c>
      <c r="S8984" s="161">
        <f t="shared" si="1405"/>
        <v>5000000</v>
      </c>
      <c r="T8984" s="162">
        <f t="shared" si="1406"/>
        <v>185.65596121926575</v>
      </c>
      <c r="U8984" s="162">
        <f t="shared" si="1407"/>
        <v>128.59626297068104</v>
      </c>
      <c r="V8984" s="163">
        <f t="shared" si="1408"/>
        <v>1</v>
      </c>
      <c r="W8984" s="164">
        <f t="shared" si="1409"/>
        <v>-449284.56712966412</v>
      </c>
      <c r="X8984" s="164">
        <f t="shared" si="1410"/>
        <v>135298491.24292356</v>
      </c>
    </row>
    <row r="8985" spans="10:24" x14ac:dyDescent="0.25">
      <c r="J8985">
        <v>8982</v>
      </c>
      <c r="K8985" s="43">
        <v>0.98634538778683312</v>
      </c>
      <c r="L8985">
        <v>0.38188605314499668</v>
      </c>
      <c r="M8985">
        <v>0.41868989095079034</v>
      </c>
      <c r="N8985" s="44">
        <v>0.12965486276461868</v>
      </c>
      <c r="O8985" s="161">
        <f t="shared" si="1401"/>
        <v>9000000</v>
      </c>
      <c r="P8985" s="162">
        <f t="shared" si="1402"/>
        <v>175.49203406083859</v>
      </c>
      <c r="Q8985" s="162">
        <f t="shared" si="1403"/>
        <v>130.8950761685837</v>
      </c>
      <c r="R8985" s="163">
        <f t="shared" si="1404"/>
        <v>1</v>
      </c>
      <c r="S8985" s="161">
        <f t="shared" si="1405"/>
        <v>9000000</v>
      </c>
      <c r="T8985" s="162">
        <f t="shared" si="1406"/>
        <v>188.49734468694621</v>
      </c>
      <c r="U8985" s="162">
        <f t="shared" si="1407"/>
        <v>122.94753808429185</v>
      </c>
      <c r="V8985" s="163">
        <f t="shared" si="1408"/>
        <v>0.9</v>
      </c>
      <c r="W8985" s="164">
        <f t="shared" si="1409"/>
        <v>351372621.030294</v>
      </c>
      <c r="X8985" s="164">
        <f t="shared" si="1410"/>
        <v>380953433.48150027</v>
      </c>
    </row>
    <row r="8986" spans="10:24" x14ac:dyDescent="0.25">
      <c r="J8986">
        <v>8983</v>
      </c>
      <c r="K8986" s="43">
        <v>0.37414187911585228</v>
      </c>
      <c r="L8986">
        <v>0.44683028339337538</v>
      </c>
      <c r="M8986">
        <v>0.60469907611761231</v>
      </c>
      <c r="N8986" s="44">
        <v>3.4921033255134959E-2</v>
      </c>
      <c r="O8986" s="161">
        <f t="shared" si="1401"/>
        <v>5000000</v>
      </c>
      <c r="P8986" s="162">
        <f t="shared" si="1402"/>
        <v>177.99489381602871</v>
      </c>
      <c r="Q8986" s="162">
        <f t="shared" si="1403"/>
        <v>140.31058324169771</v>
      </c>
      <c r="R8986" s="163">
        <f t="shared" si="1404"/>
        <v>1</v>
      </c>
      <c r="S8986" s="161">
        <f t="shared" si="1405"/>
        <v>6000000</v>
      </c>
      <c r="T8986" s="162">
        <f t="shared" si="1406"/>
        <v>189.33163127200956</v>
      </c>
      <c r="U8986" s="162">
        <f t="shared" si="1407"/>
        <v>127.65529162084886</v>
      </c>
      <c r="V8986" s="163">
        <f t="shared" si="1408"/>
        <v>0.9</v>
      </c>
      <c r="W8986" s="164">
        <f t="shared" si="1409"/>
        <v>138421552.87165496</v>
      </c>
      <c r="X8986" s="164">
        <f t="shared" si="1410"/>
        <v>183052234.1162678</v>
      </c>
    </row>
    <row r="8987" spans="10:24" x14ac:dyDescent="0.25">
      <c r="J8987">
        <v>8984</v>
      </c>
      <c r="K8987" s="43">
        <v>0.78978437235879617</v>
      </c>
      <c r="L8987">
        <v>4.6223554961185576E-3</v>
      </c>
      <c r="M8987">
        <v>0.40635839221769943</v>
      </c>
      <c r="N8987" s="44">
        <v>0.74851280820539956</v>
      </c>
      <c r="O8987" s="161">
        <f t="shared" si="1401"/>
        <v>7000000</v>
      </c>
      <c r="P8987" s="162">
        <f t="shared" si="1402"/>
        <v>140.95695607029128</v>
      </c>
      <c r="Q8987" s="162">
        <f t="shared" si="1403"/>
        <v>130.26154664985086</v>
      </c>
      <c r="R8987" s="163">
        <f t="shared" si="1404"/>
        <v>1</v>
      </c>
      <c r="S8987" s="161">
        <f t="shared" si="1405"/>
        <v>7000000</v>
      </c>
      <c r="T8987" s="162">
        <f t="shared" si="1406"/>
        <v>176.98565202343042</v>
      </c>
      <c r="U8987" s="162">
        <f t="shared" si="1407"/>
        <v>122.63077332492543</v>
      </c>
      <c r="V8987" s="163">
        <f t="shared" si="1408"/>
        <v>1</v>
      </c>
      <c r="W8987" s="164">
        <f t="shared" si="1409"/>
        <v>24867865.943082988</v>
      </c>
      <c r="X8987" s="164">
        <f t="shared" si="1410"/>
        <v>230484150.88953495</v>
      </c>
    </row>
    <row r="8988" spans="10:24" x14ac:dyDescent="0.25">
      <c r="J8988">
        <v>8985</v>
      </c>
      <c r="K8988" s="43">
        <v>0.6483376993777672</v>
      </c>
      <c r="L8988">
        <v>0.40382385779806695</v>
      </c>
      <c r="M8988">
        <v>0.39564988715933747</v>
      </c>
      <c r="N8988" s="44">
        <v>0.45561456040141635</v>
      </c>
      <c r="O8988" s="161">
        <f t="shared" si="1401"/>
        <v>6000000</v>
      </c>
      <c r="P8988" s="162">
        <f t="shared" si="1402"/>
        <v>176.34807380340564</v>
      </c>
      <c r="Q8988" s="162">
        <f t="shared" si="1403"/>
        <v>129.7075367336229</v>
      </c>
      <c r="R8988" s="163">
        <f t="shared" si="1404"/>
        <v>1</v>
      </c>
      <c r="S8988" s="161">
        <f t="shared" si="1405"/>
        <v>7000000</v>
      </c>
      <c r="T8988" s="162">
        <f t="shared" si="1406"/>
        <v>188.78269126780188</v>
      </c>
      <c r="U8988" s="162">
        <f t="shared" si="1407"/>
        <v>122.35376836681145</v>
      </c>
      <c r="V8988" s="163">
        <f t="shared" si="1408"/>
        <v>1</v>
      </c>
      <c r="W8988" s="164">
        <f t="shared" si="1409"/>
        <v>229843222.4186964</v>
      </c>
      <c r="X8988" s="164">
        <f t="shared" si="1410"/>
        <v>315002460.30693299</v>
      </c>
    </row>
    <row r="8989" spans="10:24" x14ac:dyDescent="0.25">
      <c r="J8989">
        <v>8986</v>
      </c>
      <c r="K8989" s="43">
        <v>8.4490101389934624E-2</v>
      </c>
      <c r="L8989">
        <v>0.31108477082979946</v>
      </c>
      <c r="M8989">
        <v>0.54520347302749028</v>
      </c>
      <c r="N8989" s="44">
        <v>0.14678793532682621</v>
      </c>
      <c r="O8989" s="161">
        <f t="shared" si="1401"/>
        <v>2000000</v>
      </c>
      <c r="P8989" s="162">
        <f t="shared" si="1402"/>
        <v>172.60833179377283</v>
      </c>
      <c r="Q8989" s="162">
        <f t="shared" si="1403"/>
        <v>137.27103711500868</v>
      </c>
      <c r="R8989" s="163">
        <f t="shared" si="1404"/>
        <v>1</v>
      </c>
      <c r="S8989" s="161">
        <f t="shared" si="1405"/>
        <v>2000000</v>
      </c>
      <c r="T8989" s="162">
        <f t="shared" si="1406"/>
        <v>187.53611059792428</v>
      </c>
      <c r="U8989" s="162">
        <f t="shared" si="1407"/>
        <v>126.13551855750434</v>
      </c>
      <c r="V8989" s="163">
        <f t="shared" si="1408"/>
        <v>0.9</v>
      </c>
      <c r="W8989" s="164">
        <f t="shared" si="1409"/>
        <v>20674589.357528299</v>
      </c>
      <c r="X8989" s="164">
        <f t="shared" si="1410"/>
        <v>-39478934.327244118</v>
      </c>
    </row>
    <row r="8990" spans="10:24" x14ac:dyDescent="0.25">
      <c r="J8990">
        <v>8987</v>
      </c>
      <c r="K8990" s="43">
        <v>0.51284024804201356</v>
      </c>
      <c r="L8990">
        <v>0.47526769221828935</v>
      </c>
      <c r="M8990">
        <v>0.69653313664738814</v>
      </c>
      <c r="N8990" s="44">
        <v>0.87597585241577991</v>
      </c>
      <c r="O8990" s="161">
        <f t="shared" si="1401"/>
        <v>5000000</v>
      </c>
      <c r="P8990" s="162">
        <f t="shared" si="1402"/>
        <v>179.06948300038459</v>
      </c>
      <c r="Q8990" s="162">
        <f t="shared" si="1403"/>
        <v>145.28910537127862</v>
      </c>
      <c r="R8990" s="163">
        <f t="shared" si="1404"/>
        <v>1</v>
      </c>
      <c r="S8990" s="161">
        <f t="shared" si="1405"/>
        <v>6000000</v>
      </c>
      <c r="T8990" s="162">
        <f t="shared" si="1406"/>
        <v>189.68982766679486</v>
      </c>
      <c r="U8990" s="162">
        <f t="shared" si="1407"/>
        <v>130.1445526856393</v>
      </c>
      <c r="V8990" s="163">
        <f t="shared" si="1408"/>
        <v>1</v>
      </c>
      <c r="W8990" s="164">
        <f t="shared" si="1409"/>
        <v>118901888.14552987</v>
      </c>
      <c r="X8990" s="164">
        <f t="shared" si="1410"/>
        <v>207271649.88693333</v>
      </c>
    </row>
    <row r="8991" spans="10:24" x14ac:dyDescent="0.25">
      <c r="J8991">
        <v>8988</v>
      </c>
      <c r="K8991" s="43">
        <v>0.88641358988004093</v>
      </c>
      <c r="L8991">
        <v>0.9686300491788109</v>
      </c>
      <c r="M8991">
        <v>0.80274306507333737</v>
      </c>
      <c r="N8991" s="44">
        <v>0.1221034637634355</v>
      </c>
      <c r="O8991" s="161">
        <f t="shared" si="1401"/>
        <v>7000000</v>
      </c>
      <c r="P8991" s="162">
        <f t="shared" si="1402"/>
        <v>207.91545410404143</v>
      </c>
      <c r="Q8991" s="162">
        <f t="shared" si="1403"/>
        <v>152.02920015394309</v>
      </c>
      <c r="R8991" s="163">
        <f t="shared" si="1404"/>
        <v>1</v>
      </c>
      <c r="S8991" s="161">
        <f t="shared" si="1405"/>
        <v>7000000</v>
      </c>
      <c r="T8991" s="162">
        <f t="shared" si="1406"/>
        <v>199.30515136801381</v>
      </c>
      <c r="U8991" s="162">
        <f t="shared" si="1407"/>
        <v>133.51460007697153</v>
      </c>
      <c r="V8991" s="163">
        <f t="shared" si="1408"/>
        <v>0.9</v>
      </c>
      <c r="W8991" s="164">
        <f t="shared" si="1409"/>
        <v>341203777.65068835</v>
      </c>
      <c r="X8991" s="164">
        <f t="shared" si="1410"/>
        <v>264480473.13356638</v>
      </c>
    </row>
    <row r="8992" spans="10:24" x14ac:dyDescent="0.25">
      <c r="J8992">
        <v>8989</v>
      </c>
      <c r="K8992" s="43">
        <v>0.50792941232094491</v>
      </c>
      <c r="L8992">
        <v>0.9844528021506096</v>
      </c>
      <c r="M8992">
        <v>0.10468109957333516</v>
      </c>
      <c r="N8992" s="44">
        <v>0.24189492005910163</v>
      </c>
      <c r="O8992" s="161">
        <f t="shared" si="1401"/>
        <v>5000000</v>
      </c>
      <c r="P8992" s="162">
        <f t="shared" si="1402"/>
        <v>212.3379389814244</v>
      </c>
      <c r="Q8992" s="162">
        <f t="shared" si="1403"/>
        <v>109.89357693401722</v>
      </c>
      <c r="R8992" s="163">
        <f t="shared" si="1404"/>
        <v>1</v>
      </c>
      <c r="S8992" s="161">
        <f t="shared" si="1405"/>
        <v>6000000</v>
      </c>
      <c r="T8992" s="162">
        <f t="shared" si="1406"/>
        <v>200.77931299380813</v>
      </c>
      <c r="U8992" s="162">
        <f t="shared" si="1407"/>
        <v>112.44678846700862</v>
      </c>
      <c r="V8992" s="163">
        <f t="shared" si="1408"/>
        <v>1</v>
      </c>
      <c r="W8992" s="164">
        <f t="shared" si="1409"/>
        <v>462221810.23703593</v>
      </c>
      <c r="X8992" s="164">
        <f t="shared" si="1410"/>
        <v>379995147.16079712</v>
      </c>
    </row>
    <row r="8993" spans="10:24" x14ac:dyDescent="0.25">
      <c r="J8993">
        <v>8990</v>
      </c>
      <c r="K8993" s="43">
        <v>0.11025561310230425</v>
      </c>
      <c r="L8993">
        <v>0.67729962871877247</v>
      </c>
      <c r="M8993">
        <v>0.89624802704851758</v>
      </c>
      <c r="N8993" s="44">
        <v>0.20050893079980814</v>
      </c>
      <c r="O8993" s="161">
        <f t="shared" si="1401"/>
        <v>2000000</v>
      </c>
      <c r="P8993" s="162">
        <f t="shared" si="1402"/>
        <v>186.90241331853036</v>
      </c>
      <c r="Q8993" s="162">
        <f t="shared" si="1403"/>
        <v>160.20917353676975</v>
      </c>
      <c r="R8993" s="163">
        <f t="shared" si="1404"/>
        <v>1</v>
      </c>
      <c r="S8993" s="161">
        <f t="shared" si="1405"/>
        <v>2000000</v>
      </c>
      <c r="T8993" s="162">
        <f t="shared" si="1406"/>
        <v>192.30080443951013</v>
      </c>
      <c r="U8993" s="162">
        <f t="shared" si="1407"/>
        <v>137.60458676838488</v>
      </c>
      <c r="V8993" s="163">
        <f t="shared" si="1408"/>
        <v>1</v>
      </c>
      <c r="W8993" s="164">
        <f t="shared" si="1409"/>
        <v>3386479.5635212213</v>
      </c>
      <c r="X8993" s="164">
        <f t="shared" si="1410"/>
        <v>-40607564.657749489</v>
      </c>
    </row>
    <row r="8994" spans="10:24" x14ac:dyDescent="0.25">
      <c r="J8994">
        <v>8991</v>
      </c>
      <c r="K8994" s="43">
        <v>0.67277306696413453</v>
      </c>
      <c r="L8994">
        <v>0.87044273215117696</v>
      </c>
      <c r="M8994">
        <v>0.70498312750190928</v>
      </c>
      <c r="N8994" s="44">
        <v>0.41257706064910038</v>
      </c>
      <c r="O8994" s="161">
        <f t="shared" si="1401"/>
        <v>6000000</v>
      </c>
      <c r="P8994" s="162">
        <f t="shared" si="1402"/>
        <v>196.92729676680054</v>
      </c>
      <c r="Q8994" s="162">
        <f t="shared" si="1403"/>
        <v>145.77574260061959</v>
      </c>
      <c r="R8994" s="163">
        <f t="shared" si="1404"/>
        <v>1</v>
      </c>
      <c r="S8994" s="161">
        <f t="shared" si="1405"/>
        <v>7000000</v>
      </c>
      <c r="T8994" s="162">
        <f t="shared" si="1406"/>
        <v>195.64243225560017</v>
      </c>
      <c r="U8994" s="162">
        <f t="shared" si="1407"/>
        <v>130.3878713003098</v>
      </c>
      <c r="V8994" s="163">
        <f t="shared" si="1408"/>
        <v>1</v>
      </c>
      <c r="W8994" s="164">
        <f t="shared" si="1409"/>
        <v>256909324.99708569</v>
      </c>
      <c r="X8994" s="164">
        <f t="shared" si="1410"/>
        <v>306781926.68703258</v>
      </c>
    </row>
    <row r="8995" spans="10:24" x14ac:dyDescent="0.25">
      <c r="J8995">
        <v>8992</v>
      </c>
      <c r="K8995" s="43">
        <v>0.88428370954071345</v>
      </c>
      <c r="L8995">
        <v>0.62282581417182248</v>
      </c>
      <c r="M8995">
        <v>0.55474392163787711</v>
      </c>
      <c r="N8995" s="44">
        <v>0.22406168970944818</v>
      </c>
      <c r="O8995" s="161">
        <f t="shared" si="1401"/>
        <v>7000000</v>
      </c>
      <c r="P8995" s="162">
        <f t="shared" si="1402"/>
        <v>184.69366319368822</v>
      </c>
      <c r="Q8995" s="162">
        <f t="shared" si="1403"/>
        <v>137.75312350317199</v>
      </c>
      <c r="R8995" s="163">
        <f t="shared" si="1404"/>
        <v>1</v>
      </c>
      <c r="S8995" s="161">
        <f t="shared" si="1405"/>
        <v>7000000</v>
      </c>
      <c r="T8995" s="162">
        <f t="shared" si="1406"/>
        <v>191.56455439789607</v>
      </c>
      <c r="U8995" s="162">
        <f t="shared" si="1407"/>
        <v>126.376561751586</v>
      </c>
      <c r="V8995" s="163">
        <f t="shared" si="1408"/>
        <v>1</v>
      </c>
      <c r="W8995" s="164">
        <f t="shared" si="1409"/>
        <v>278583777.83361363</v>
      </c>
      <c r="X8995" s="164">
        <f t="shared" si="1410"/>
        <v>306315948.52417058</v>
      </c>
    </row>
    <row r="8996" spans="10:24" x14ac:dyDescent="0.25">
      <c r="J8996">
        <v>8993</v>
      </c>
      <c r="K8996" s="43">
        <v>0.2826926735151819</v>
      </c>
      <c r="L8996">
        <v>0.9387579229597417</v>
      </c>
      <c r="M8996">
        <v>0.26220586604761131</v>
      </c>
      <c r="N8996" s="44">
        <v>0.80552583025375057</v>
      </c>
      <c r="O8996" s="161">
        <f t="shared" si="1401"/>
        <v>2000000</v>
      </c>
      <c r="P8996" s="162">
        <f t="shared" si="1402"/>
        <v>203.16645266064037</v>
      </c>
      <c r="Q8996" s="162">
        <f t="shared" si="1403"/>
        <v>122.26880752302407</v>
      </c>
      <c r="R8996" s="163">
        <f t="shared" si="1404"/>
        <v>1</v>
      </c>
      <c r="S8996" s="161">
        <f t="shared" si="1405"/>
        <v>5000000</v>
      </c>
      <c r="T8996" s="162">
        <f t="shared" si="1406"/>
        <v>197.72215088688012</v>
      </c>
      <c r="U8996" s="162">
        <f t="shared" si="1407"/>
        <v>118.63440376151203</v>
      </c>
      <c r="V8996" s="163">
        <f t="shared" si="1408"/>
        <v>1</v>
      </c>
      <c r="W8996" s="164">
        <f t="shared" si="1409"/>
        <v>111795290.27523261</v>
      </c>
      <c r="X8996" s="164">
        <f t="shared" si="1410"/>
        <v>245438735.62684041</v>
      </c>
    </row>
    <row r="8997" spans="10:24" x14ac:dyDescent="0.25">
      <c r="J8997">
        <v>8994</v>
      </c>
      <c r="K8997" s="43">
        <v>0.20056513710291435</v>
      </c>
      <c r="L8997">
        <v>0.33374984988877543</v>
      </c>
      <c r="M8997">
        <v>0.78196055657053953</v>
      </c>
      <c r="N8997" s="44">
        <v>0.70577951768590175</v>
      </c>
      <c r="O8997" s="161">
        <f t="shared" si="1401"/>
        <v>2000000</v>
      </c>
      <c r="P8997" s="162">
        <f t="shared" si="1402"/>
        <v>173.55626931340842</v>
      </c>
      <c r="Q8997" s="162">
        <f t="shared" si="1403"/>
        <v>150.57663314157571</v>
      </c>
      <c r="R8997" s="163">
        <f t="shared" si="1404"/>
        <v>1</v>
      </c>
      <c r="S8997" s="161">
        <f t="shared" si="1405"/>
        <v>5000000</v>
      </c>
      <c r="T8997" s="162">
        <f t="shared" si="1406"/>
        <v>187.85208977113615</v>
      </c>
      <c r="U8997" s="162">
        <f t="shared" si="1407"/>
        <v>132.78831657078786</v>
      </c>
      <c r="V8997" s="163">
        <f t="shared" si="1408"/>
        <v>1</v>
      </c>
      <c r="W8997" s="164">
        <f t="shared" si="1409"/>
        <v>-4040727.656334579</v>
      </c>
      <c r="X8997" s="164">
        <f t="shared" si="1410"/>
        <v>125318866.00174147</v>
      </c>
    </row>
    <row r="8998" spans="10:24" x14ac:dyDescent="0.25">
      <c r="J8998">
        <v>8995</v>
      </c>
      <c r="K8998" s="43">
        <v>0.3352157974994977</v>
      </c>
      <c r="L8998">
        <v>1.8334176674581482E-2</v>
      </c>
      <c r="M8998">
        <v>0.64171590441996484</v>
      </c>
      <c r="N8998" s="44">
        <v>0.45917107131821888</v>
      </c>
      <c r="O8998" s="161">
        <f t="shared" si="1401"/>
        <v>5000000</v>
      </c>
      <c r="P8998" s="162">
        <f t="shared" si="1402"/>
        <v>148.65843663543569</v>
      </c>
      <c r="Q8998" s="162">
        <f t="shared" si="1403"/>
        <v>142.26098240891881</v>
      </c>
      <c r="R8998" s="163">
        <f t="shared" si="1404"/>
        <v>1</v>
      </c>
      <c r="S8998" s="161">
        <f t="shared" si="1405"/>
        <v>6000000</v>
      </c>
      <c r="T8998" s="162">
        <f t="shared" si="1406"/>
        <v>179.5528122118119</v>
      </c>
      <c r="U8998" s="162">
        <f t="shared" si="1407"/>
        <v>128.63049120445939</v>
      </c>
      <c r="V8998" s="163">
        <f t="shared" si="1408"/>
        <v>1</v>
      </c>
      <c r="W8998" s="164">
        <f t="shared" si="1409"/>
        <v>-18012728.867415573</v>
      </c>
      <c r="X8998" s="164">
        <f t="shared" si="1410"/>
        <v>155533926.04411507</v>
      </c>
    </row>
    <row r="8999" spans="10:24" x14ac:dyDescent="0.25">
      <c r="J8999">
        <v>8996</v>
      </c>
      <c r="K8999" s="43">
        <v>0.56192263219694627</v>
      </c>
      <c r="L8999">
        <v>0.40631032640249465</v>
      </c>
      <c r="M8999">
        <v>0.36713331419568007</v>
      </c>
      <c r="N8999" s="44">
        <v>0.36591720387883864</v>
      </c>
      <c r="O8999" s="161">
        <f t="shared" si="1401"/>
        <v>6000000</v>
      </c>
      <c r="P8999" s="162">
        <f t="shared" si="1402"/>
        <v>176.44430127211828</v>
      </c>
      <c r="Q8999" s="162">
        <f t="shared" si="1403"/>
        <v>128.21089035994885</v>
      </c>
      <c r="R8999" s="163">
        <f t="shared" si="1404"/>
        <v>1</v>
      </c>
      <c r="S8999" s="161">
        <f t="shared" si="1405"/>
        <v>6000000</v>
      </c>
      <c r="T8999" s="162">
        <f t="shared" si="1406"/>
        <v>188.81476709070608</v>
      </c>
      <c r="U8999" s="162">
        <f t="shared" si="1407"/>
        <v>121.60544517997442</v>
      </c>
      <c r="V8999" s="163">
        <f t="shared" si="1408"/>
        <v>1</v>
      </c>
      <c r="W8999" s="164">
        <f t="shared" si="1409"/>
        <v>239400465.47301662</v>
      </c>
      <c r="X8999" s="164">
        <f t="shared" si="1410"/>
        <v>253255931.46438998</v>
      </c>
    </row>
    <row r="9000" spans="10:24" x14ac:dyDescent="0.25">
      <c r="J9000">
        <v>8997</v>
      </c>
      <c r="K9000" s="43">
        <v>0.19559363361868243</v>
      </c>
      <c r="L9000">
        <v>0.29972984792970914</v>
      </c>
      <c r="M9000">
        <v>2.1545452282087929E-2</v>
      </c>
      <c r="N9000" s="44">
        <v>0.80879360771922137</v>
      </c>
      <c r="O9000" s="161">
        <f t="shared" si="1401"/>
        <v>2000000</v>
      </c>
      <c r="P9000" s="162">
        <f t="shared" si="1402"/>
        <v>172.12233515281289</v>
      </c>
      <c r="Q9000" s="162">
        <f t="shared" si="1403"/>
        <v>94.54344402578559</v>
      </c>
      <c r="R9000" s="163">
        <f t="shared" si="1404"/>
        <v>1</v>
      </c>
      <c r="S9000" s="161">
        <f t="shared" si="1405"/>
        <v>5000000</v>
      </c>
      <c r="T9000" s="162">
        <f t="shared" si="1406"/>
        <v>187.37411171760431</v>
      </c>
      <c r="U9000" s="162">
        <f t="shared" si="1407"/>
        <v>104.77172201289279</v>
      </c>
      <c r="V9000" s="163">
        <f t="shared" si="1408"/>
        <v>1</v>
      </c>
      <c r="W9000" s="164">
        <f t="shared" si="1409"/>
        <v>105157782.25405461</v>
      </c>
      <c r="X9000" s="164">
        <f t="shared" si="1410"/>
        <v>263011948.52355754</v>
      </c>
    </row>
    <row r="9001" spans="10:24" x14ac:dyDescent="0.25">
      <c r="J9001">
        <v>8998</v>
      </c>
      <c r="K9001" s="43">
        <v>0.72740035469224951</v>
      </c>
      <c r="L9001">
        <v>0.41605917635235845</v>
      </c>
      <c r="M9001">
        <v>0.49671251629759738</v>
      </c>
      <c r="N9001" s="44">
        <v>0.27377702394798797</v>
      </c>
      <c r="O9001" s="161">
        <f t="shared" si="1401"/>
        <v>6000000</v>
      </c>
      <c r="P9001" s="162">
        <f t="shared" si="1402"/>
        <v>176.82021761776886</v>
      </c>
      <c r="Q9001" s="162">
        <f t="shared" si="1403"/>
        <v>134.83518814267907</v>
      </c>
      <c r="R9001" s="163">
        <f t="shared" si="1404"/>
        <v>1</v>
      </c>
      <c r="S9001" s="161">
        <f t="shared" si="1405"/>
        <v>7000000</v>
      </c>
      <c r="T9001" s="162">
        <f t="shared" si="1406"/>
        <v>188.94007253925628</v>
      </c>
      <c r="U9001" s="162">
        <f t="shared" si="1407"/>
        <v>124.91759407133954</v>
      </c>
      <c r="V9001" s="163">
        <f t="shared" si="1408"/>
        <v>1</v>
      </c>
      <c r="W9001" s="164">
        <f t="shared" si="1409"/>
        <v>201910176.85053873</v>
      </c>
      <c r="X9001" s="164">
        <f t="shared" si="1410"/>
        <v>298157349.27541721</v>
      </c>
    </row>
    <row r="9002" spans="10:24" x14ac:dyDescent="0.25">
      <c r="J9002">
        <v>8999</v>
      </c>
      <c r="K9002" s="43">
        <v>0.20207965181608056</v>
      </c>
      <c r="L9002">
        <v>0.73407440868676177</v>
      </c>
      <c r="M9002">
        <v>0.92068392565199286</v>
      </c>
      <c r="N9002" s="44">
        <v>0.80606519643955343</v>
      </c>
      <c r="O9002" s="161">
        <f t="shared" si="1401"/>
        <v>2000000</v>
      </c>
      <c r="P9002" s="162">
        <f t="shared" si="1402"/>
        <v>189.37773986684363</v>
      </c>
      <c r="Q9002" s="162">
        <f t="shared" si="1403"/>
        <v>163.19373839611572</v>
      </c>
      <c r="R9002" s="163">
        <f t="shared" si="1404"/>
        <v>1</v>
      </c>
      <c r="S9002" s="161">
        <f t="shared" si="1405"/>
        <v>5000000</v>
      </c>
      <c r="T9002" s="162">
        <f t="shared" si="1406"/>
        <v>193.12591328894788</v>
      </c>
      <c r="U9002" s="162">
        <f t="shared" si="1407"/>
        <v>139.09686919805787</v>
      </c>
      <c r="V9002" s="163">
        <f t="shared" si="1408"/>
        <v>1</v>
      </c>
      <c r="W9002" s="164">
        <f t="shared" si="1409"/>
        <v>2368002.9414558113</v>
      </c>
      <c r="X9002" s="164">
        <f t="shared" si="1410"/>
        <v>120145220.45445007</v>
      </c>
    </row>
    <row r="9003" spans="10:24" x14ac:dyDescent="0.25">
      <c r="J9003">
        <v>9000</v>
      </c>
      <c r="K9003" s="43">
        <v>0.83547569505450803</v>
      </c>
      <c r="L9003">
        <v>0.53158021882559481</v>
      </c>
      <c r="M9003">
        <v>0.96544034314046501</v>
      </c>
      <c r="N9003" s="44">
        <v>0.13539322858332836</v>
      </c>
      <c r="O9003" s="161">
        <f t="shared" si="1401"/>
        <v>7000000</v>
      </c>
      <c r="P9003" s="162">
        <f t="shared" si="1402"/>
        <v>181.18864086431256</v>
      </c>
      <c r="Q9003" s="162">
        <f t="shared" si="1403"/>
        <v>171.35278169702082</v>
      </c>
      <c r="R9003" s="163">
        <f t="shared" si="1404"/>
        <v>1</v>
      </c>
      <c r="S9003" s="161">
        <f t="shared" si="1405"/>
        <v>7000000</v>
      </c>
      <c r="T9003" s="162">
        <f t="shared" si="1406"/>
        <v>190.39621362143751</v>
      </c>
      <c r="U9003" s="162">
        <f t="shared" si="1407"/>
        <v>143.17639084851041</v>
      </c>
      <c r="V9003" s="163">
        <f t="shared" si="1408"/>
        <v>0.9</v>
      </c>
      <c r="W9003" s="164">
        <f t="shared" si="1409"/>
        <v>18851014.171042204</v>
      </c>
      <c r="X9003" s="164">
        <f t="shared" si="1410"/>
        <v>147484883.46944076</v>
      </c>
    </row>
    <row r="9004" spans="10:24" x14ac:dyDescent="0.25">
      <c r="J9004">
        <v>9001</v>
      </c>
      <c r="K9004" s="43">
        <v>0.48771778093855644</v>
      </c>
      <c r="L9004">
        <v>0.45195905341086773</v>
      </c>
      <c r="M9004">
        <v>0.1066478655333849</v>
      </c>
      <c r="N9004" s="44">
        <v>0.12789781248057208</v>
      </c>
      <c r="O9004" s="161">
        <f t="shared" si="1401"/>
        <v>5000000</v>
      </c>
      <c r="P9004" s="162">
        <f t="shared" si="1402"/>
        <v>178.18930017168412</v>
      </c>
      <c r="Q9004" s="162">
        <f t="shared" si="1403"/>
        <v>110.10891961500397</v>
      </c>
      <c r="R9004" s="163">
        <f t="shared" si="1404"/>
        <v>1</v>
      </c>
      <c r="S9004" s="161">
        <f t="shared" si="1405"/>
        <v>6000000</v>
      </c>
      <c r="T9004" s="162">
        <f t="shared" si="1406"/>
        <v>189.39643339056138</v>
      </c>
      <c r="U9004" s="162">
        <f t="shared" si="1407"/>
        <v>112.55445980750198</v>
      </c>
      <c r="V9004" s="163">
        <f t="shared" si="1408"/>
        <v>0.9</v>
      </c>
      <c r="W9004" s="164">
        <f t="shared" si="1409"/>
        <v>290401902.78340077</v>
      </c>
      <c r="X9004" s="164">
        <f t="shared" si="1410"/>
        <v>264946657.34852076</v>
      </c>
    </row>
    <row r="9005" spans="10:24" x14ac:dyDescent="0.25">
      <c r="J9005">
        <v>9002</v>
      </c>
      <c r="K9005" s="43">
        <v>0.85970219474332576</v>
      </c>
      <c r="L9005">
        <v>0.57364012249178653</v>
      </c>
      <c r="M9005">
        <v>0.86110492822980511</v>
      </c>
      <c r="N9005" s="44">
        <v>0.80123190002833322</v>
      </c>
      <c r="O9005" s="161">
        <f t="shared" si="1401"/>
        <v>7000000</v>
      </c>
      <c r="P9005" s="162">
        <f t="shared" si="1402"/>
        <v>182.78474016410107</v>
      </c>
      <c r="Q9005" s="162">
        <f t="shared" si="1403"/>
        <v>156.70593957747246</v>
      </c>
      <c r="R9005" s="163">
        <f t="shared" si="1404"/>
        <v>1</v>
      </c>
      <c r="S9005" s="161">
        <f t="shared" si="1405"/>
        <v>7000000</v>
      </c>
      <c r="T9005" s="162">
        <f t="shared" si="1406"/>
        <v>190.92824672136703</v>
      </c>
      <c r="U9005" s="162">
        <f t="shared" si="1407"/>
        <v>135.85296978873623</v>
      </c>
      <c r="V9005" s="163">
        <f t="shared" si="1408"/>
        <v>1</v>
      </c>
      <c r="W9005" s="164">
        <f t="shared" si="1409"/>
        <v>132551604.10640022</v>
      </c>
      <c r="X9005" s="164">
        <f t="shared" si="1410"/>
        <v>235526938.52841562</v>
      </c>
    </row>
    <row r="9006" spans="10:24" x14ac:dyDescent="0.25">
      <c r="J9006">
        <v>9003</v>
      </c>
      <c r="K9006" s="43">
        <v>0.35172993691517529</v>
      </c>
      <c r="L9006">
        <v>0.78600459261844025</v>
      </c>
      <c r="M9006">
        <v>0.86439485449205034</v>
      </c>
      <c r="N9006" s="44">
        <v>0.5305684595026473</v>
      </c>
      <c r="O9006" s="161">
        <f t="shared" si="1401"/>
        <v>5000000</v>
      </c>
      <c r="P9006" s="162">
        <f t="shared" si="1402"/>
        <v>191.88951717551106</v>
      </c>
      <c r="Q9006" s="162">
        <f t="shared" si="1403"/>
        <v>157.00559322474214</v>
      </c>
      <c r="R9006" s="163">
        <f t="shared" si="1404"/>
        <v>1</v>
      </c>
      <c r="S9006" s="161">
        <f t="shared" si="1405"/>
        <v>6000000</v>
      </c>
      <c r="T9006" s="162">
        <f t="shared" si="1406"/>
        <v>193.96317239183702</v>
      </c>
      <c r="U9006" s="162">
        <f t="shared" si="1407"/>
        <v>136.00279661237107</v>
      </c>
      <c r="V9006" s="163">
        <f t="shared" si="1408"/>
        <v>1</v>
      </c>
      <c r="W9006" s="164">
        <f t="shared" si="1409"/>
        <v>124419619.75384459</v>
      </c>
      <c r="X9006" s="164">
        <f t="shared" si="1410"/>
        <v>197762254.67679572</v>
      </c>
    </row>
    <row r="9007" spans="10:24" x14ac:dyDescent="0.25">
      <c r="J9007">
        <v>9004</v>
      </c>
      <c r="K9007" s="43">
        <v>0.73509338197390883</v>
      </c>
      <c r="L9007">
        <v>0.85915086103412641</v>
      </c>
      <c r="M9007">
        <v>0.69180988244591757</v>
      </c>
      <c r="N9007" s="44">
        <v>0.18470262517935054</v>
      </c>
      <c r="O9007" s="161">
        <f t="shared" si="1401"/>
        <v>6000000</v>
      </c>
      <c r="P9007" s="162">
        <f t="shared" si="1402"/>
        <v>196.14768198372479</v>
      </c>
      <c r="Q9007" s="162">
        <f t="shared" si="1403"/>
        <v>145.01974105029348</v>
      </c>
      <c r="R9007" s="163">
        <f t="shared" si="1404"/>
        <v>1</v>
      </c>
      <c r="S9007" s="161">
        <f t="shared" si="1405"/>
        <v>7000000</v>
      </c>
      <c r="T9007" s="162">
        <f t="shared" si="1406"/>
        <v>195.3825606612416</v>
      </c>
      <c r="U9007" s="162">
        <f t="shared" si="1407"/>
        <v>130.00987052514674</v>
      </c>
      <c r="V9007" s="163">
        <f t="shared" si="1408"/>
        <v>0.9</v>
      </c>
      <c r="W9007" s="164">
        <f t="shared" si="1409"/>
        <v>256767645.6005879</v>
      </c>
      <c r="X9007" s="164">
        <f t="shared" si="1410"/>
        <v>261847947.85739762</v>
      </c>
    </row>
    <row r="9008" spans="10:24" x14ac:dyDescent="0.25">
      <c r="J9008">
        <v>9005</v>
      </c>
      <c r="K9008" s="43">
        <v>0.47421351910534304</v>
      </c>
      <c r="L9008">
        <v>0.11607915701666538</v>
      </c>
      <c r="M9008">
        <v>0.55717166675059893</v>
      </c>
      <c r="N9008" s="44">
        <v>0.45053587230395853</v>
      </c>
      <c r="O9008" s="161">
        <f t="shared" si="1401"/>
        <v>5000000</v>
      </c>
      <c r="P9008" s="162">
        <f t="shared" si="1402"/>
        <v>162.07773644741428</v>
      </c>
      <c r="Q9008" s="162">
        <f t="shared" si="1403"/>
        <v>137.87604397686513</v>
      </c>
      <c r="R9008" s="163">
        <f t="shared" si="1404"/>
        <v>1</v>
      </c>
      <c r="S9008" s="161">
        <f t="shared" si="1405"/>
        <v>6000000</v>
      </c>
      <c r="T9008" s="162">
        <f t="shared" si="1406"/>
        <v>184.02591214913809</v>
      </c>
      <c r="U9008" s="162">
        <f t="shared" si="1407"/>
        <v>126.43802198843257</v>
      </c>
      <c r="V9008" s="163">
        <f t="shared" si="1408"/>
        <v>1</v>
      </c>
      <c r="W9008" s="164">
        <f t="shared" si="1409"/>
        <v>71008462.352745742</v>
      </c>
      <c r="X9008" s="164">
        <f t="shared" si="1410"/>
        <v>195527340.96423316</v>
      </c>
    </row>
    <row r="9009" spans="10:24" x14ac:dyDescent="0.25">
      <c r="J9009">
        <v>9006</v>
      </c>
      <c r="K9009" s="43">
        <v>6.8557203620487228E-2</v>
      </c>
      <c r="L9009">
        <v>0.1082388947115609</v>
      </c>
      <c r="M9009">
        <v>0.30176395481669871</v>
      </c>
      <c r="N9009" s="44">
        <v>0.4730795233939733</v>
      </c>
      <c r="O9009" s="161">
        <f t="shared" si="1401"/>
        <v>2000000</v>
      </c>
      <c r="P9009" s="162">
        <f t="shared" si="1402"/>
        <v>161.46077581063844</v>
      </c>
      <c r="Q9009" s="162">
        <f t="shared" si="1403"/>
        <v>124.61332178300856</v>
      </c>
      <c r="R9009" s="163">
        <f t="shared" si="1404"/>
        <v>1</v>
      </c>
      <c r="S9009" s="161">
        <f t="shared" si="1405"/>
        <v>2000000</v>
      </c>
      <c r="T9009" s="162">
        <f t="shared" si="1406"/>
        <v>183.82025860354614</v>
      </c>
      <c r="U9009" s="162">
        <f t="shared" si="1407"/>
        <v>119.80666089150428</v>
      </c>
      <c r="V9009" s="163">
        <f t="shared" si="1408"/>
        <v>1</v>
      </c>
      <c r="W9009" s="164">
        <f t="shared" si="1409"/>
        <v>23694908.055259764</v>
      </c>
      <c r="X9009" s="164">
        <f t="shared" si="1410"/>
        <v>-21972804.57591629</v>
      </c>
    </row>
    <row r="9010" spans="10:24" x14ac:dyDescent="0.25">
      <c r="J9010">
        <v>9007</v>
      </c>
      <c r="K9010" s="43">
        <v>0.85705554196404743</v>
      </c>
      <c r="L9010">
        <v>0.74879021405526736</v>
      </c>
      <c r="M9010">
        <v>0.57309880716754114</v>
      </c>
      <c r="N9010" s="44">
        <v>0.66181922551439076</v>
      </c>
      <c r="O9010" s="161">
        <f t="shared" si="1401"/>
        <v>7000000</v>
      </c>
      <c r="P9010" s="162">
        <f t="shared" si="1402"/>
        <v>190.0603138110651</v>
      </c>
      <c r="Q9010" s="162">
        <f t="shared" si="1403"/>
        <v>138.68538117862425</v>
      </c>
      <c r="R9010" s="163">
        <f t="shared" si="1404"/>
        <v>1</v>
      </c>
      <c r="S9010" s="161">
        <f t="shared" si="1405"/>
        <v>7000000</v>
      </c>
      <c r="T9010" s="162">
        <f t="shared" si="1406"/>
        <v>193.35343793702171</v>
      </c>
      <c r="U9010" s="162">
        <f t="shared" si="1407"/>
        <v>126.84269058931213</v>
      </c>
      <c r="V9010" s="163">
        <f t="shared" si="1408"/>
        <v>1</v>
      </c>
      <c r="W9010" s="164">
        <f t="shared" si="1409"/>
        <v>309624528.42708594</v>
      </c>
      <c r="X9010" s="164">
        <f t="shared" si="1410"/>
        <v>315575231.43396705</v>
      </c>
    </row>
    <row r="9011" spans="10:24" x14ac:dyDescent="0.25">
      <c r="J9011">
        <v>9008</v>
      </c>
      <c r="K9011" s="43">
        <v>7.9571106707809758E-3</v>
      </c>
      <c r="L9011">
        <v>9.5681653446045734E-2</v>
      </c>
      <c r="M9011">
        <v>0.51377487414949563</v>
      </c>
      <c r="N9011" s="44">
        <v>0.96082128727689198</v>
      </c>
      <c r="O9011" s="161">
        <f t="shared" si="1401"/>
        <v>1000000</v>
      </c>
      <c r="P9011" s="162">
        <f t="shared" si="1402"/>
        <v>160.4016493421521</v>
      </c>
      <c r="Q9011" s="162">
        <f t="shared" si="1403"/>
        <v>135.69070705586017</v>
      </c>
      <c r="R9011" s="163">
        <f t="shared" si="1404"/>
        <v>1</v>
      </c>
      <c r="S9011" s="161">
        <f t="shared" si="1405"/>
        <v>1000000</v>
      </c>
      <c r="T9011" s="162">
        <f t="shared" si="1406"/>
        <v>183.46721644738403</v>
      </c>
      <c r="U9011" s="162">
        <f t="shared" si="1407"/>
        <v>125.34535352793009</v>
      </c>
      <c r="V9011" s="163">
        <f t="shared" si="1408"/>
        <v>1</v>
      </c>
      <c r="W9011" s="164">
        <f t="shared" si="1409"/>
        <v>-25289057.713708077</v>
      </c>
      <c r="X9011" s="164">
        <f t="shared" si="1410"/>
        <v>-91878137.080546051</v>
      </c>
    </row>
    <row r="9012" spans="10:24" x14ac:dyDescent="0.25">
      <c r="J9012">
        <v>9009</v>
      </c>
      <c r="K9012" s="43">
        <v>0.30545485960902408</v>
      </c>
      <c r="L9012">
        <v>0.72952272089579062</v>
      </c>
      <c r="M9012">
        <v>0.77998641687424708</v>
      </c>
      <c r="N9012" s="44">
        <v>0.15671078100375468</v>
      </c>
      <c r="O9012" s="161">
        <f t="shared" si="1401"/>
        <v>5000000</v>
      </c>
      <c r="P9012" s="162">
        <f t="shared" si="1402"/>
        <v>189.17055227813219</v>
      </c>
      <c r="Q9012" s="162">
        <f t="shared" si="1403"/>
        <v>150.44294681133096</v>
      </c>
      <c r="R9012" s="163">
        <f t="shared" si="1404"/>
        <v>1</v>
      </c>
      <c r="S9012" s="161">
        <f t="shared" si="1405"/>
        <v>6000000</v>
      </c>
      <c r="T9012" s="162">
        <f t="shared" si="1406"/>
        <v>193.0568507593774</v>
      </c>
      <c r="U9012" s="162">
        <f t="shared" si="1407"/>
        <v>132.72147340566548</v>
      </c>
      <c r="V9012" s="163">
        <f t="shared" si="1408"/>
        <v>0.9</v>
      </c>
      <c r="W9012" s="164">
        <f t="shared" si="1409"/>
        <v>143638027.33400619</v>
      </c>
      <c r="X9012" s="164">
        <f t="shared" si="1410"/>
        <v>175811037.71004438</v>
      </c>
    </row>
    <row r="9013" spans="10:24" x14ac:dyDescent="0.25">
      <c r="J9013">
        <v>9010</v>
      </c>
      <c r="K9013" s="43">
        <v>0.17733767362101838</v>
      </c>
      <c r="L9013">
        <v>0.41521766600335808</v>
      </c>
      <c r="M9013">
        <v>2.478900531671635E-2</v>
      </c>
      <c r="N9013" s="44">
        <v>0.23266703494172702</v>
      </c>
      <c r="O9013" s="161">
        <f t="shared" si="1401"/>
        <v>2000000</v>
      </c>
      <c r="P9013" s="162">
        <f t="shared" si="1402"/>
        <v>176.7878509161072</v>
      </c>
      <c r="Q9013" s="162">
        <f t="shared" si="1403"/>
        <v>95.728260763999529</v>
      </c>
      <c r="R9013" s="163">
        <f t="shared" si="1404"/>
        <v>1</v>
      </c>
      <c r="S9013" s="161">
        <f t="shared" si="1405"/>
        <v>5000000</v>
      </c>
      <c r="T9013" s="162">
        <f t="shared" si="1406"/>
        <v>188.9292836387024</v>
      </c>
      <c r="U9013" s="162">
        <f t="shared" si="1407"/>
        <v>105.36413038199976</v>
      </c>
      <c r="V9013" s="163">
        <f t="shared" si="1408"/>
        <v>1</v>
      </c>
      <c r="W9013" s="164">
        <f t="shared" si="1409"/>
        <v>112119180.30421534</v>
      </c>
      <c r="X9013" s="164">
        <f t="shared" si="1410"/>
        <v>267825766.28351319</v>
      </c>
    </row>
    <row r="9014" spans="10:24" x14ac:dyDescent="0.25">
      <c r="J9014">
        <v>9011</v>
      </c>
      <c r="K9014" s="43">
        <v>0.7310665035624041</v>
      </c>
      <c r="L9014">
        <v>0.75610245712662816</v>
      </c>
      <c r="M9014">
        <v>0.60554018291087486</v>
      </c>
      <c r="N9014" s="44">
        <v>0.83214246928577407</v>
      </c>
      <c r="O9014" s="161">
        <f t="shared" si="1401"/>
        <v>6000000</v>
      </c>
      <c r="P9014" s="162">
        <f t="shared" si="1402"/>
        <v>190.40730030442182</v>
      </c>
      <c r="Q9014" s="162">
        <f t="shared" si="1403"/>
        <v>140.35427580248177</v>
      </c>
      <c r="R9014" s="163">
        <f t="shared" si="1404"/>
        <v>1</v>
      </c>
      <c r="S9014" s="161">
        <f t="shared" si="1405"/>
        <v>7000000</v>
      </c>
      <c r="T9014" s="162">
        <f t="shared" si="1406"/>
        <v>193.46910010147394</v>
      </c>
      <c r="U9014" s="162">
        <f t="shared" si="1407"/>
        <v>127.67713790124088</v>
      </c>
      <c r="V9014" s="163">
        <f t="shared" si="1408"/>
        <v>1</v>
      </c>
      <c r="W9014" s="164">
        <f t="shared" si="1409"/>
        <v>250318147.01164037</v>
      </c>
      <c r="X9014" s="164">
        <f t="shared" si="1410"/>
        <v>310543735.40163141</v>
      </c>
    </row>
    <row r="9015" spans="10:24" x14ac:dyDescent="0.25">
      <c r="J9015">
        <v>9012</v>
      </c>
      <c r="K9015" s="43">
        <v>0.6615104290667394</v>
      </c>
      <c r="L9015">
        <v>0.20911615235006453</v>
      </c>
      <c r="M9015">
        <v>0.95656336424681321</v>
      </c>
      <c r="N9015" s="44">
        <v>0.84873680908186988</v>
      </c>
      <c r="O9015" s="161">
        <f t="shared" si="1401"/>
        <v>6000000</v>
      </c>
      <c r="P9015" s="162">
        <f t="shared" si="1402"/>
        <v>167.85762266340561</v>
      </c>
      <c r="Q9015" s="162">
        <f t="shared" si="1403"/>
        <v>169.24253946870257</v>
      </c>
      <c r="R9015" s="163">
        <f t="shared" si="1404"/>
        <v>1</v>
      </c>
      <c r="S9015" s="161">
        <f t="shared" si="1405"/>
        <v>7000000</v>
      </c>
      <c r="T9015" s="162">
        <f t="shared" si="1406"/>
        <v>185.95254088780186</v>
      </c>
      <c r="U9015" s="162">
        <f t="shared" si="1407"/>
        <v>142.1212697343513</v>
      </c>
      <c r="V9015" s="163">
        <f t="shared" si="1408"/>
        <v>1</v>
      </c>
      <c r="W9015" s="164">
        <f t="shared" si="1409"/>
        <v>-58309500.831781805</v>
      </c>
      <c r="X9015" s="164">
        <f t="shared" si="1410"/>
        <v>156818898.0741539</v>
      </c>
    </row>
    <row r="9016" spans="10:24" x14ac:dyDescent="0.25">
      <c r="J9016">
        <v>9013</v>
      </c>
      <c r="K9016" s="43">
        <v>0.68885297845195292</v>
      </c>
      <c r="L9016">
        <v>0.94714987866093325</v>
      </c>
      <c r="M9016">
        <v>0.60979577614703706</v>
      </c>
      <c r="N9016" s="44">
        <v>0.57585590427828448</v>
      </c>
      <c r="O9016" s="161">
        <f t="shared" si="1401"/>
        <v>6000000</v>
      </c>
      <c r="P9016" s="162">
        <f t="shared" si="1402"/>
        <v>204.26738017516217</v>
      </c>
      <c r="Q9016" s="162">
        <f t="shared" si="1403"/>
        <v>140.57573593148393</v>
      </c>
      <c r="R9016" s="163">
        <f t="shared" si="1404"/>
        <v>1</v>
      </c>
      <c r="S9016" s="161">
        <f t="shared" si="1405"/>
        <v>7000000</v>
      </c>
      <c r="T9016" s="162">
        <f t="shared" si="1406"/>
        <v>198.08912672505406</v>
      </c>
      <c r="U9016" s="162">
        <f t="shared" si="1407"/>
        <v>127.78786796574197</v>
      </c>
      <c r="V9016" s="163">
        <f t="shared" si="1408"/>
        <v>1</v>
      </c>
      <c r="W9016" s="164">
        <f t="shared" si="1409"/>
        <v>332149865.46206945</v>
      </c>
      <c r="X9016" s="164">
        <f t="shared" si="1410"/>
        <v>342108811.31518465</v>
      </c>
    </row>
    <row r="9017" spans="10:24" x14ac:dyDescent="0.25">
      <c r="J9017">
        <v>9014</v>
      </c>
      <c r="K9017" s="43">
        <v>0.87658732545885221</v>
      </c>
      <c r="L9017">
        <v>0.70151801994155294</v>
      </c>
      <c r="M9017">
        <v>0.46888558291717475</v>
      </c>
      <c r="N9017" s="44">
        <v>0.97957169149183221</v>
      </c>
      <c r="O9017" s="161">
        <f t="shared" si="1401"/>
        <v>7000000</v>
      </c>
      <c r="P9017" s="162">
        <f t="shared" si="1402"/>
        <v>187.93157272492786</v>
      </c>
      <c r="Q9017" s="162">
        <f t="shared" si="1403"/>
        <v>133.43856970203922</v>
      </c>
      <c r="R9017" s="163">
        <f t="shared" si="1404"/>
        <v>1</v>
      </c>
      <c r="S9017" s="161">
        <f t="shared" si="1405"/>
        <v>7000000</v>
      </c>
      <c r="T9017" s="162">
        <f t="shared" si="1406"/>
        <v>192.64385757497595</v>
      </c>
      <c r="U9017" s="162">
        <f t="shared" si="1407"/>
        <v>124.21928485101961</v>
      </c>
      <c r="V9017" s="163">
        <f t="shared" si="1408"/>
        <v>1</v>
      </c>
      <c r="W9017" s="164">
        <f t="shared" si="1409"/>
        <v>331451021.1602205</v>
      </c>
      <c r="X9017" s="164">
        <f t="shared" si="1410"/>
        <v>328972009.06769443</v>
      </c>
    </row>
    <row r="9018" spans="10:24" x14ac:dyDescent="0.25">
      <c r="J9018">
        <v>9015</v>
      </c>
      <c r="K9018" s="43">
        <v>3.6029607326381274E-2</v>
      </c>
      <c r="L9018">
        <v>0.14350780010348552</v>
      </c>
      <c r="M9018">
        <v>0.38419200039111379</v>
      </c>
      <c r="N9018" s="44">
        <v>0.31189535112612765</v>
      </c>
      <c r="O9018" s="161">
        <f t="shared" si="1401"/>
        <v>1000000</v>
      </c>
      <c r="P9018" s="162">
        <f t="shared" si="1402"/>
        <v>164.02962890437516</v>
      </c>
      <c r="Q9018" s="162">
        <f t="shared" si="1403"/>
        <v>129.11021301317717</v>
      </c>
      <c r="R9018" s="163">
        <f t="shared" si="1404"/>
        <v>1</v>
      </c>
      <c r="S9018" s="161">
        <f t="shared" si="1405"/>
        <v>1000000</v>
      </c>
      <c r="T9018" s="162">
        <f t="shared" si="1406"/>
        <v>184.67654296812506</v>
      </c>
      <c r="U9018" s="162">
        <f t="shared" si="1407"/>
        <v>122.05510650658859</v>
      </c>
      <c r="V9018" s="163">
        <f t="shared" si="1408"/>
        <v>1</v>
      </c>
      <c r="W9018" s="164">
        <f t="shared" si="1409"/>
        <v>-15080584.108802013</v>
      </c>
      <c r="X9018" s="164">
        <f t="shared" si="1410"/>
        <v>-87378563.538463533</v>
      </c>
    </row>
    <row r="9019" spans="10:24" x14ac:dyDescent="0.25">
      <c r="J9019">
        <v>9016</v>
      </c>
      <c r="K9019" s="43">
        <v>0.36231554058630411</v>
      </c>
      <c r="L9019">
        <v>0.1803416602813076</v>
      </c>
      <c r="M9019">
        <v>0.89148403087861128</v>
      </c>
      <c r="N9019" s="44">
        <v>5.2174724760016278E-2</v>
      </c>
      <c r="O9019" s="161">
        <f t="shared" si="1401"/>
        <v>5000000</v>
      </c>
      <c r="P9019" s="162">
        <f t="shared" si="1402"/>
        <v>166.28904294175319</v>
      </c>
      <c r="Q9019" s="162">
        <f t="shared" si="1403"/>
        <v>159.6891787794861</v>
      </c>
      <c r="R9019" s="163">
        <f t="shared" si="1404"/>
        <v>1</v>
      </c>
      <c r="S9019" s="161">
        <f t="shared" si="1405"/>
        <v>6000000</v>
      </c>
      <c r="T9019" s="162">
        <f t="shared" si="1406"/>
        <v>185.42968098058441</v>
      </c>
      <c r="U9019" s="162">
        <f t="shared" si="1407"/>
        <v>137.34458938974305</v>
      </c>
      <c r="V9019" s="163">
        <f t="shared" si="1408"/>
        <v>0.9</v>
      </c>
      <c r="W9019" s="164">
        <f t="shared" si="1409"/>
        <v>-17000679.188664522</v>
      </c>
      <c r="X9019" s="164">
        <f t="shared" si="1410"/>
        <v>109659494.59054336</v>
      </c>
    </row>
    <row r="9020" spans="10:24" x14ac:dyDescent="0.25">
      <c r="J9020">
        <v>9017</v>
      </c>
      <c r="K9020" s="43">
        <v>0.14030685372398977</v>
      </c>
      <c r="L9020">
        <v>0.11236262998928526</v>
      </c>
      <c r="M9020">
        <v>0.98873838538023007</v>
      </c>
      <c r="N9020" s="44">
        <v>0.831433317595764</v>
      </c>
      <c r="O9020" s="161">
        <f t="shared" si="1401"/>
        <v>2000000</v>
      </c>
      <c r="P9020" s="162">
        <f t="shared" si="1402"/>
        <v>161.78911755437198</v>
      </c>
      <c r="Q9020" s="162">
        <f t="shared" si="1403"/>
        <v>180.62852735143935</v>
      </c>
      <c r="R9020" s="163">
        <f t="shared" si="1404"/>
        <v>1</v>
      </c>
      <c r="S9020" s="161">
        <f t="shared" si="1405"/>
        <v>2000000</v>
      </c>
      <c r="T9020" s="162">
        <f t="shared" si="1406"/>
        <v>183.92970585145733</v>
      </c>
      <c r="U9020" s="162">
        <f t="shared" si="1407"/>
        <v>147.81426367571967</v>
      </c>
      <c r="V9020" s="163">
        <f t="shared" si="1408"/>
        <v>1</v>
      </c>
      <c r="W9020" s="164">
        <f t="shared" si="1409"/>
        <v>-87678819.594134718</v>
      </c>
      <c r="X9020" s="164">
        <f t="shared" si="1410"/>
        <v>-77769115.648524687</v>
      </c>
    </row>
    <row r="9021" spans="10:24" x14ac:dyDescent="0.25">
      <c r="J9021">
        <v>9018</v>
      </c>
      <c r="K9021" s="43">
        <v>4.8237625069322831E-2</v>
      </c>
      <c r="L9021">
        <v>0.95093810162305648</v>
      </c>
      <c r="M9021">
        <v>0.97030610282261343</v>
      </c>
      <c r="N9021" s="44">
        <v>0.99819885198679936</v>
      </c>
      <c r="O9021" s="161">
        <f t="shared" si="1401"/>
        <v>1000000</v>
      </c>
      <c r="P9021" s="162">
        <f t="shared" si="1402"/>
        <v>204.81027433489058</v>
      </c>
      <c r="Q9021" s="162">
        <f t="shared" si="1403"/>
        <v>172.70623001242703</v>
      </c>
      <c r="R9021" s="163">
        <f t="shared" si="1404"/>
        <v>1</v>
      </c>
      <c r="S9021" s="161">
        <f t="shared" si="1405"/>
        <v>1000000</v>
      </c>
      <c r="T9021" s="162">
        <f t="shared" si="1406"/>
        <v>198.27009144496353</v>
      </c>
      <c r="U9021" s="162">
        <f t="shared" si="1407"/>
        <v>143.8531150062135</v>
      </c>
      <c r="V9021" s="163">
        <f t="shared" si="1408"/>
        <v>1</v>
      </c>
      <c r="W9021" s="164">
        <f t="shared" si="1409"/>
        <v>-17895955.67753645</v>
      </c>
      <c r="X9021" s="164">
        <f t="shared" si="1410"/>
        <v>-95583023.561249971</v>
      </c>
    </row>
    <row r="9022" spans="10:24" x14ac:dyDescent="0.25">
      <c r="J9022">
        <v>9019</v>
      </c>
      <c r="K9022" s="43">
        <v>0.11271065338056752</v>
      </c>
      <c r="L9022">
        <v>0.61121084397067038</v>
      </c>
      <c r="M9022">
        <v>0.43098733330301264</v>
      </c>
      <c r="N9022" s="44">
        <v>0.19327870172280115</v>
      </c>
      <c r="O9022" s="161">
        <f t="shared" si="1401"/>
        <v>2000000</v>
      </c>
      <c r="P9022" s="162">
        <f t="shared" si="1402"/>
        <v>184.23714459271747</v>
      </c>
      <c r="Q9022" s="162">
        <f t="shared" si="1403"/>
        <v>131.52277906736759</v>
      </c>
      <c r="R9022" s="163">
        <f t="shared" si="1404"/>
        <v>1</v>
      </c>
      <c r="S9022" s="161">
        <f t="shared" si="1405"/>
        <v>2000000</v>
      </c>
      <c r="T9022" s="162">
        <f t="shared" si="1406"/>
        <v>191.41238153090583</v>
      </c>
      <c r="U9022" s="162">
        <f t="shared" si="1407"/>
        <v>123.2613895336838</v>
      </c>
      <c r="V9022" s="163">
        <f t="shared" si="1408"/>
        <v>0.9</v>
      </c>
      <c r="W9022" s="164">
        <f t="shared" si="1409"/>
        <v>55428731.050699756</v>
      </c>
      <c r="X9022" s="164">
        <f t="shared" si="1410"/>
        <v>-27328214.405000329</v>
      </c>
    </row>
    <row r="9023" spans="10:24" x14ac:dyDescent="0.25">
      <c r="J9023">
        <v>9020</v>
      </c>
      <c r="K9023" s="43">
        <v>0.83311893704479945</v>
      </c>
      <c r="L9023">
        <v>0.90055983715640309</v>
      </c>
      <c r="M9023">
        <v>0.60219681836995764</v>
      </c>
      <c r="N9023" s="44">
        <v>0.59595327316606184</v>
      </c>
      <c r="O9023" s="161">
        <f t="shared" si="1401"/>
        <v>7000000</v>
      </c>
      <c r="P9023" s="162">
        <f t="shared" si="1402"/>
        <v>199.27122142479274</v>
      </c>
      <c r="Q9023" s="162">
        <f t="shared" si="1403"/>
        <v>140.18074853836404</v>
      </c>
      <c r="R9023" s="163">
        <f t="shared" si="1404"/>
        <v>1</v>
      </c>
      <c r="S9023" s="161">
        <f t="shared" si="1405"/>
        <v>7000000</v>
      </c>
      <c r="T9023" s="162">
        <f t="shared" si="1406"/>
        <v>196.42374047493092</v>
      </c>
      <c r="U9023" s="162">
        <f t="shared" si="1407"/>
        <v>127.59037426918202</v>
      </c>
      <c r="V9023" s="163">
        <f t="shared" si="1408"/>
        <v>1</v>
      </c>
      <c r="W9023" s="164">
        <f t="shared" si="1409"/>
        <v>363633310.20500088</v>
      </c>
      <c r="X9023" s="164">
        <f t="shared" si="1410"/>
        <v>331833563.44024229</v>
      </c>
    </row>
    <row r="9024" spans="10:24" x14ac:dyDescent="0.25">
      <c r="J9024">
        <v>9021</v>
      </c>
      <c r="K9024" s="43">
        <v>0.72914489483447387</v>
      </c>
      <c r="L9024">
        <v>0.34458799094445125</v>
      </c>
      <c r="M9024">
        <v>0.33497699558661742</v>
      </c>
      <c r="N9024" s="44">
        <v>0.35237941747925672</v>
      </c>
      <c r="O9024" s="161">
        <f t="shared" si="1401"/>
        <v>6000000</v>
      </c>
      <c r="P9024" s="162">
        <f t="shared" si="1402"/>
        <v>174.00039641430038</v>
      </c>
      <c r="Q9024" s="162">
        <f t="shared" si="1403"/>
        <v>126.47577693627218</v>
      </c>
      <c r="R9024" s="163">
        <f t="shared" si="1404"/>
        <v>1</v>
      </c>
      <c r="S9024" s="161">
        <f t="shared" si="1405"/>
        <v>7000000</v>
      </c>
      <c r="T9024" s="162">
        <f t="shared" si="1406"/>
        <v>188.00013213810013</v>
      </c>
      <c r="U9024" s="162">
        <f t="shared" si="1407"/>
        <v>120.73788846813609</v>
      </c>
      <c r="V9024" s="163">
        <f t="shared" si="1408"/>
        <v>1</v>
      </c>
      <c r="W9024" s="164">
        <f t="shared" si="1409"/>
        <v>235147716.86816919</v>
      </c>
      <c r="X9024" s="164">
        <f t="shared" si="1410"/>
        <v>320835705.68974823</v>
      </c>
    </row>
    <row r="9025" spans="10:24" x14ac:dyDescent="0.25">
      <c r="J9025">
        <v>9022</v>
      </c>
      <c r="K9025" s="43">
        <v>0.85072651391387322</v>
      </c>
      <c r="L9025">
        <v>0.23103702809614912</v>
      </c>
      <c r="M9025">
        <v>0.94706045673769113</v>
      </c>
      <c r="N9025" s="44">
        <v>0.55990142204974647</v>
      </c>
      <c r="O9025" s="161">
        <f t="shared" si="1401"/>
        <v>7000000</v>
      </c>
      <c r="P9025" s="162">
        <f t="shared" si="1402"/>
        <v>168.96846128917184</v>
      </c>
      <c r="Q9025" s="162">
        <f t="shared" si="1403"/>
        <v>167.33992535706525</v>
      </c>
      <c r="R9025" s="163">
        <f t="shared" si="1404"/>
        <v>1</v>
      </c>
      <c r="S9025" s="161">
        <f t="shared" si="1405"/>
        <v>7000000</v>
      </c>
      <c r="T9025" s="162">
        <f t="shared" si="1406"/>
        <v>186.32282042972395</v>
      </c>
      <c r="U9025" s="162">
        <f t="shared" si="1407"/>
        <v>141.16996267853264</v>
      </c>
      <c r="V9025" s="163">
        <f t="shared" si="1408"/>
        <v>1</v>
      </c>
      <c r="W9025" s="164">
        <f t="shared" si="1409"/>
        <v>-38600248.475253895</v>
      </c>
      <c r="X9025" s="164">
        <f t="shared" si="1410"/>
        <v>166070004.25833917</v>
      </c>
    </row>
    <row r="9026" spans="10:24" x14ac:dyDescent="0.25">
      <c r="J9026">
        <v>9023</v>
      </c>
      <c r="K9026" s="43">
        <v>0.78839267379327882</v>
      </c>
      <c r="L9026">
        <v>3.9779930001556218E-2</v>
      </c>
      <c r="M9026">
        <v>0.39651844548164139</v>
      </c>
      <c r="N9026" s="44">
        <v>0.55630054351796387</v>
      </c>
      <c r="O9026" s="161">
        <f t="shared" si="1401"/>
        <v>7000000</v>
      </c>
      <c r="P9026" s="162">
        <f t="shared" si="1402"/>
        <v>153.70131610213224</v>
      </c>
      <c r="Q9026" s="162">
        <f t="shared" si="1403"/>
        <v>129.75261794529965</v>
      </c>
      <c r="R9026" s="163">
        <f t="shared" si="1404"/>
        <v>1</v>
      </c>
      <c r="S9026" s="161">
        <f t="shared" si="1405"/>
        <v>7000000</v>
      </c>
      <c r="T9026" s="162">
        <f t="shared" si="1406"/>
        <v>181.23377203404408</v>
      </c>
      <c r="U9026" s="162">
        <f t="shared" si="1407"/>
        <v>122.37630897264982</v>
      </c>
      <c r="V9026" s="163">
        <f t="shared" si="1408"/>
        <v>1</v>
      </c>
      <c r="W9026" s="164">
        <f t="shared" si="1409"/>
        <v>117640887.09782815</v>
      </c>
      <c r="X9026" s="164">
        <f t="shared" si="1410"/>
        <v>262002241.4297598</v>
      </c>
    </row>
    <row r="9027" spans="10:24" x14ac:dyDescent="0.25">
      <c r="J9027">
        <v>9024</v>
      </c>
      <c r="K9027" s="43">
        <v>0.73354578069281273</v>
      </c>
      <c r="L9027">
        <v>7.5412481726008562E-2</v>
      </c>
      <c r="M9027">
        <v>0.61916720477553966</v>
      </c>
      <c r="N9027" s="44">
        <v>0.51393602971112473</v>
      </c>
      <c r="O9027" s="161">
        <f t="shared" si="1401"/>
        <v>6000000</v>
      </c>
      <c r="P9027" s="162">
        <f t="shared" si="1402"/>
        <v>158.45064543867917</v>
      </c>
      <c r="Q9027" s="162">
        <f t="shared" si="1403"/>
        <v>141.06588598000795</v>
      </c>
      <c r="R9027" s="163">
        <f t="shared" si="1404"/>
        <v>1</v>
      </c>
      <c r="S9027" s="161">
        <f t="shared" si="1405"/>
        <v>7000000</v>
      </c>
      <c r="T9027" s="162">
        <f t="shared" si="1406"/>
        <v>182.81688181289306</v>
      </c>
      <c r="U9027" s="162">
        <f t="shared" si="1407"/>
        <v>128.03294299000399</v>
      </c>
      <c r="V9027" s="163">
        <f t="shared" si="1408"/>
        <v>1</v>
      </c>
      <c r="W9027" s="164">
        <f t="shared" si="1409"/>
        <v>54308556.752027363</v>
      </c>
      <c r="X9027" s="164">
        <f t="shared" si="1410"/>
        <v>233487571.76022351</v>
      </c>
    </row>
    <row r="9028" spans="10:24" x14ac:dyDescent="0.25">
      <c r="J9028">
        <v>9025</v>
      </c>
      <c r="K9028" s="43">
        <v>0.70799215597931575</v>
      </c>
      <c r="L9028">
        <v>0.28920632206766939</v>
      </c>
      <c r="M9028">
        <v>0.23863190819058333</v>
      </c>
      <c r="N9028" s="44">
        <v>9.4199122145465441E-2</v>
      </c>
      <c r="O9028" s="161">
        <f t="shared" si="1401"/>
        <v>6000000</v>
      </c>
      <c r="P9028" s="162">
        <f t="shared" si="1402"/>
        <v>171.66442732972081</v>
      </c>
      <c r="Q9028" s="162">
        <f t="shared" si="1403"/>
        <v>120.78579531510725</v>
      </c>
      <c r="R9028" s="163">
        <f t="shared" si="1404"/>
        <v>1</v>
      </c>
      <c r="S9028" s="161">
        <f t="shared" si="1405"/>
        <v>7000000</v>
      </c>
      <c r="T9028" s="162">
        <f t="shared" si="1406"/>
        <v>187.22147577657361</v>
      </c>
      <c r="U9028" s="162">
        <f t="shared" si="1407"/>
        <v>117.89289765755362</v>
      </c>
      <c r="V9028" s="163">
        <f t="shared" si="1408"/>
        <v>0.9</v>
      </c>
      <c r="W9028" s="164">
        <f t="shared" si="1409"/>
        <v>255271792.08768135</v>
      </c>
      <c r="X9028" s="164">
        <f t="shared" si="1410"/>
        <v>286770042.14982599</v>
      </c>
    </row>
    <row r="9029" spans="10:24" x14ac:dyDescent="0.25">
      <c r="J9029">
        <v>9026</v>
      </c>
      <c r="K9029" s="43">
        <v>0.55174755614184123</v>
      </c>
      <c r="L9029">
        <v>0.99570086602864605</v>
      </c>
      <c r="M9029">
        <v>0.6691212524255612</v>
      </c>
      <c r="N9029" s="44">
        <v>0.15264049405047719</v>
      </c>
      <c r="O9029" s="161">
        <f t="shared" ref="O9029:O9092" si="1411">VLOOKUP(K9029,$E$5:$H$10,4)</f>
        <v>6000000</v>
      </c>
      <c r="P9029" s="162">
        <f t="shared" ref="P9029:P9092" si="1412">_xlfn.NORM.INV(L9029,$E$12,$E$13)</f>
        <v>219.41440855228774</v>
      </c>
      <c r="Q9029" s="162">
        <f t="shared" ref="Q9029:Q9092" si="1413">_xlfn.NORM.INV(M9029,$E$15,$E$16)</f>
        <v>143.74975949608424</v>
      </c>
      <c r="R9029" s="163">
        <f t="shared" ref="R9029:R9092" si="1414">VLOOKUP(N9029,$E$19:$H$21,4)</f>
        <v>1</v>
      </c>
      <c r="S9029" s="161">
        <f t="shared" ref="S9029:S9092" si="1415">VLOOKUP(K9029,$G$5:$H$10,2)</f>
        <v>6000000</v>
      </c>
      <c r="T9029" s="162">
        <f t="shared" ref="T9029:T9092" si="1416">_xlfn.NORM.INV(L9029,$G$12,$G$13)</f>
        <v>203.13813618409591</v>
      </c>
      <c r="U9029" s="162">
        <f t="shared" ref="U9029:U9092" si="1417">_xlfn.NORM.INV(M9029,$G$15,$G$16)</f>
        <v>129.37487974804213</v>
      </c>
      <c r="V9029" s="163">
        <f t="shared" ref="V9029:V9092" si="1418">VLOOKUP(N9029,$G$19:$H$21,2)</f>
        <v>0.9</v>
      </c>
      <c r="W9029" s="164">
        <f t="shared" ref="W9029:W9092" si="1419">O9029*(P9029-Q9029)*R9029-$D$23-$D$24</f>
        <v>403987894.33722103</v>
      </c>
      <c r="X9029" s="164">
        <f t="shared" ref="X9029:X9092" si="1420">S9029*(T9029-U9029)*V9029-$F$23-$F$24</f>
        <v>248321584.75469041</v>
      </c>
    </row>
    <row r="9030" spans="10:24" x14ac:dyDescent="0.25">
      <c r="J9030">
        <v>9027</v>
      </c>
      <c r="K9030" s="43">
        <v>7.867259369190871E-2</v>
      </c>
      <c r="L9030">
        <v>0.66379513718824834</v>
      </c>
      <c r="M9030">
        <v>0.81783910867516274</v>
      </c>
      <c r="N9030" s="44">
        <v>0.76849185457857072</v>
      </c>
      <c r="O9030" s="161">
        <f t="shared" si="1411"/>
        <v>2000000</v>
      </c>
      <c r="P9030" s="162">
        <f t="shared" si="1412"/>
        <v>186.34264678400768</v>
      </c>
      <c r="Q9030" s="162">
        <f t="shared" si="1413"/>
        <v>153.14321551823011</v>
      </c>
      <c r="R9030" s="163">
        <f t="shared" si="1414"/>
        <v>1</v>
      </c>
      <c r="S9030" s="161">
        <f t="shared" si="1415"/>
        <v>2000000</v>
      </c>
      <c r="T9030" s="162">
        <f t="shared" si="1416"/>
        <v>192.11421559466922</v>
      </c>
      <c r="U9030" s="162">
        <f t="shared" si="1417"/>
        <v>134.07160775911504</v>
      </c>
      <c r="V9030" s="163">
        <f t="shared" si="1418"/>
        <v>1</v>
      </c>
      <c r="W9030" s="164">
        <f t="shared" si="1419"/>
        <v>16398862.531555153</v>
      </c>
      <c r="X9030" s="164">
        <f t="shared" si="1420"/>
        <v>-33914784.328891635</v>
      </c>
    </row>
    <row r="9031" spans="10:24" x14ac:dyDescent="0.25">
      <c r="J9031">
        <v>9028</v>
      </c>
      <c r="K9031" s="43">
        <v>0.34505358425420618</v>
      </c>
      <c r="L9031">
        <v>0.35781041590253981</v>
      </c>
      <c r="M9031">
        <v>0.28673649420220904</v>
      </c>
      <c r="N9031" s="44">
        <v>0.20692439175662436</v>
      </c>
      <c r="O9031" s="161">
        <f t="shared" si="1411"/>
        <v>5000000</v>
      </c>
      <c r="P9031" s="162">
        <f t="shared" si="1412"/>
        <v>174.53523545889959</v>
      </c>
      <c r="Q9031" s="162">
        <f t="shared" si="1413"/>
        <v>123.74111914895637</v>
      </c>
      <c r="R9031" s="163">
        <f t="shared" si="1414"/>
        <v>1</v>
      </c>
      <c r="S9031" s="161">
        <f t="shared" si="1415"/>
        <v>6000000</v>
      </c>
      <c r="T9031" s="162">
        <f t="shared" si="1416"/>
        <v>188.1784118196332</v>
      </c>
      <c r="U9031" s="162">
        <f t="shared" si="1417"/>
        <v>119.37055957447818</v>
      </c>
      <c r="V9031" s="163">
        <f t="shared" si="1418"/>
        <v>1</v>
      </c>
      <c r="W9031" s="164">
        <f t="shared" si="1419"/>
        <v>203970581.54971611</v>
      </c>
      <c r="X9031" s="164">
        <f t="shared" si="1420"/>
        <v>262847113.4709301</v>
      </c>
    </row>
    <row r="9032" spans="10:24" x14ac:dyDescent="0.25">
      <c r="J9032">
        <v>9029</v>
      </c>
      <c r="K9032" s="43">
        <v>0.49873800893525422</v>
      </c>
      <c r="L9032">
        <v>0.30274284778328187</v>
      </c>
      <c r="M9032">
        <v>0.87763621592203034</v>
      </c>
      <c r="N9032" s="44">
        <v>0.57541165389117566</v>
      </c>
      <c r="O9032" s="161">
        <f t="shared" si="1411"/>
        <v>5000000</v>
      </c>
      <c r="P9032" s="162">
        <f t="shared" si="1412"/>
        <v>172.25208016103943</v>
      </c>
      <c r="Q9032" s="162">
        <f t="shared" si="1413"/>
        <v>158.26502551094873</v>
      </c>
      <c r="R9032" s="163">
        <f t="shared" si="1414"/>
        <v>1</v>
      </c>
      <c r="S9032" s="161">
        <f t="shared" si="1415"/>
        <v>6000000</v>
      </c>
      <c r="T9032" s="162">
        <f t="shared" si="1416"/>
        <v>187.4173600536798</v>
      </c>
      <c r="U9032" s="162">
        <f t="shared" si="1417"/>
        <v>136.63251275547435</v>
      </c>
      <c r="V9032" s="163">
        <f t="shared" si="1418"/>
        <v>1</v>
      </c>
      <c r="W9032" s="164">
        <f t="shared" si="1419"/>
        <v>19935273.250453487</v>
      </c>
      <c r="X9032" s="164">
        <f t="shared" si="1420"/>
        <v>154709083.78923267</v>
      </c>
    </row>
    <row r="9033" spans="10:24" x14ac:dyDescent="0.25">
      <c r="J9033">
        <v>9030</v>
      </c>
      <c r="K9033" s="43">
        <v>0.19454782589312547</v>
      </c>
      <c r="L9033">
        <v>0.9803778789594878</v>
      </c>
      <c r="M9033">
        <v>0.25024316231556709</v>
      </c>
      <c r="N9033" s="44">
        <v>0.85704326331709557</v>
      </c>
      <c r="O9033" s="161">
        <f t="shared" si="1411"/>
        <v>2000000</v>
      </c>
      <c r="P9033" s="162">
        <f t="shared" si="1412"/>
        <v>210.92425061639898</v>
      </c>
      <c r="Q9033" s="162">
        <f t="shared" si="1413"/>
        <v>121.52550502958766</v>
      </c>
      <c r="R9033" s="163">
        <f t="shared" si="1414"/>
        <v>1</v>
      </c>
      <c r="S9033" s="161">
        <f t="shared" si="1415"/>
        <v>5000000</v>
      </c>
      <c r="T9033" s="162">
        <f t="shared" si="1416"/>
        <v>200.30808353879965</v>
      </c>
      <c r="U9033" s="162">
        <f t="shared" si="1417"/>
        <v>118.26275251479383</v>
      </c>
      <c r="V9033" s="163">
        <f t="shared" si="1418"/>
        <v>1</v>
      </c>
      <c r="W9033" s="164">
        <f t="shared" si="1419"/>
        <v>128797491.17362264</v>
      </c>
      <c r="X9033" s="164">
        <f t="shared" si="1420"/>
        <v>260226655.12002909</v>
      </c>
    </row>
    <row r="9034" spans="10:24" x14ac:dyDescent="0.25">
      <c r="J9034">
        <v>9031</v>
      </c>
      <c r="K9034" s="43">
        <v>0.59941615050692465</v>
      </c>
      <c r="L9034">
        <v>7.2056886245668084E-2</v>
      </c>
      <c r="M9034">
        <v>6.9503815988874451E-2</v>
      </c>
      <c r="N9034" s="44">
        <v>0.93786637356825597</v>
      </c>
      <c r="O9034" s="161">
        <f t="shared" si="1411"/>
        <v>6000000</v>
      </c>
      <c r="P9034" s="162">
        <f t="shared" si="1412"/>
        <v>158.09037320775099</v>
      </c>
      <c r="Q9034" s="162">
        <f t="shared" si="1413"/>
        <v>105.41006744550175</v>
      </c>
      <c r="R9034" s="163">
        <f t="shared" si="1414"/>
        <v>1</v>
      </c>
      <c r="S9034" s="161">
        <f t="shared" si="1415"/>
        <v>6000000</v>
      </c>
      <c r="T9034" s="162">
        <f t="shared" si="1416"/>
        <v>182.69679106925034</v>
      </c>
      <c r="U9034" s="162">
        <f t="shared" si="1417"/>
        <v>110.20503372275088</v>
      </c>
      <c r="V9034" s="163">
        <f t="shared" si="1418"/>
        <v>1</v>
      </c>
      <c r="W9034" s="164">
        <f t="shared" si="1419"/>
        <v>266081834.57349539</v>
      </c>
      <c r="X9034" s="164">
        <f t="shared" si="1420"/>
        <v>284950544.07899672</v>
      </c>
    </row>
    <row r="9035" spans="10:24" x14ac:dyDescent="0.25">
      <c r="J9035">
        <v>9032</v>
      </c>
      <c r="K9035" s="43">
        <v>0.69390980464027707</v>
      </c>
      <c r="L9035">
        <v>0.82751131503145237</v>
      </c>
      <c r="M9035">
        <v>0.66817470001818557</v>
      </c>
      <c r="N9035" s="44">
        <v>0.74373799900590709</v>
      </c>
      <c r="O9035" s="161">
        <f t="shared" si="1411"/>
        <v>6000000</v>
      </c>
      <c r="P9035" s="162">
        <f t="shared" si="1412"/>
        <v>194.16564503234846</v>
      </c>
      <c r="Q9035" s="162">
        <f t="shared" si="1413"/>
        <v>143.69757058656623</v>
      </c>
      <c r="R9035" s="163">
        <f t="shared" si="1414"/>
        <v>1</v>
      </c>
      <c r="S9035" s="161">
        <f t="shared" si="1415"/>
        <v>7000000</v>
      </c>
      <c r="T9035" s="162">
        <f t="shared" si="1416"/>
        <v>194.72188167744949</v>
      </c>
      <c r="U9035" s="162">
        <f t="shared" si="1417"/>
        <v>129.34878529328313</v>
      </c>
      <c r="V9035" s="163">
        <f t="shared" si="1418"/>
        <v>1</v>
      </c>
      <c r="W9035" s="164">
        <f t="shared" si="1419"/>
        <v>252808446.67469341</v>
      </c>
      <c r="X9035" s="164">
        <f t="shared" si="1420"/>
        <v>307611674.68916452</v>
      </c>
    </row>
    <row r="9036" spans="10:24" x14ac:dyDescent="0.25">
      <c r="J9036">
        <v>9033</v>
      </c>
      <c r="K9036" s="43">
        <v>0.45926667472044758</v>
      </c>
      <c r="L9036">
        <v>0.11596528435600106</v>
      </c>
      <c r="M9036">
        <v>0.35964637754187223</v>
      </c>
      <c r="N9036" s="44">
        <v>0.4258591373985412</v>
      </c>
      <c r="O9036" s="161">
        <f t="shared" si="1411"/>
        <v>5000000</v>
      </c>
      <c r="P9036" s="162">
        <f t="shared" si="1412"/>
        <v>162.0689916661307</v>
      </c>
      <c r="Q9036" s="162">
        <f t="shared" si="1413"/>
        <v>127.8119165851093</v>
      </c>
      <c r="R9036" s="163">
        <f t="shared" si="1414"/>
        <v>1</v>
      </c>
      <c r="S9036" s="161">
        <f t="shared" si="1415"/>
        <v>6000000</v>
      </c>
      <c r="T9036" s="162">
        <f t="shared" si="1416"/>
        <v>184.02299722204356</v>
      </c>
      <c r="U9036" s="162">
        <f t="shared" si="1417"/>
        <v>121.40595829255466</v>
      </c>
      <c r="V9036" s="163">
        <f t="shared" si="1418"/>
        <v>1</v>
      </c>
      <c r="W9036" s="164">
        <f t="shared" si="1419"/>
        <v>121285375.40510699</v>
      </c>
      <c r="X9036" s="164">
        <f t="shared" si="1420"/>
        <v>225702233.57693338</v>
      </c>
    </row>
    <row r="9037" spans="10:24" x14ac:dyDescent="0.25">
      <c r="J9037">
        <v>9034</v>
      </c>
      <c r="K9037" s="43">
        <v>0.25201090975713225</v>
      </c>
      <c r="L9037">
        <v>0.93993448529603263</v>
      </c>
      <c r="M9037">
        <v>0.26294297519059484</v>
      </c>
      <c r="N9037" s="44">
        <v>1.2097499283574287E-2</v>
      </c>
      <c r="O9037" s="161">
        <f t="shared" si="1411"/>
        <v>2000000</v>
      </c>
      <c r="P9037" s="162">
        <f t="shared" si="1412"/>
        <v>203.31335781216032</v>
      </c>
      <c r="Q9037" s="162">
        <f t="shared" si="1413"/>
        <v>122.31402739856669</v>
      </c>
      <c r="R9037" s="163">
        <f t="shared" si="1414"/>
        <v>1</v>
      </c>
      <c r="S9037" s="161">
        <f t="shared" si="1415"/>
        <v>5000000</v>
      </c>
      <c r="T9037" s="162">
        <f t="shared" si="1416"/>
        <v>197.77111927072011</v>
      </c>
      <c r="U9037" s="162">
        <f t="shared" si="1417"/>
        <v>118.65701369928334</v>
      </c>
      <c r="V9037" s="163">
        <f t="shared" si="1418"/>
        <v>0.05</v>
      </c>
      <c r="W9037" s="164">
        <f t="shared" si="1419"/>
        <v>111998660.82718724</v>
      </c>
      <c r="X9037" s="164">
        <f t="shared" si="1420"/>
        <v>-130221473.60714081</v>
      </c>
    </row>
    <row r="9038" spans="10:24" x14ac:dyDescent="0.25">
      <c r="J9038">
        <v>9035</v>
      </c>
      <c r="K9038" s="43">
        <v>0.49182999002595451</v>
      </c>
      <c r="L9038">
        <v>0.85794365380741933</v>
      </c>
      <c r="M9038">
        <v>0.38654522571543992</v>
      </c>
      <c r="N9038" s="44">
        <v>0.29342908995638983</v>
      </c>
      <c r="O9038" s="161">
        <f t="shared" si="1411"/>
        <v>5000000</v>
      </c>
      <c r="P9038" s="162">
        <f t="shared" si="1412"/>
        <v>196.06689289135875</v>
      </c>
      <c r="Q9038" s="162">
        <f t="shared" si="1413"/>
        <v>129.2333034838573</v>
      </c>
      <c r="R9038" s="163">
        <f t="shared" si="1414"/>
        <v>1</v>
      </c>
      <c r="S9038" s="161">
        <f t="shared" si="1415"/>
        <v>6000000</v>
      </c>
      <c r="T9038" s="162">
        <f t="shared" si="1416"/>
        <v>195.35563096378624</v>
      </c>
      <c r="U9038" s="162">
        <f t="shared" si="1417"/>
        <v>122.11665174192865</v>
      </c>
      <c r="V9038" s="163">
        <f t="shared" si="1418"/>
        <v>1</v>
      </c>
      <c r="W9038" s="164">
        <f t="shared" si="1419"/>
        <v>284167947.03750724</v>
      </c>
      <c r="X9038" s="164">
        <f t="shared" si="1420"/>
        <v>289433875.33114552</v>
      </c>
    </row>
    <row r="9039" spans="10:24" x14ac:dyDescent="0.25">
      <c r="J9039">
        <v>9036</v>
      </c>
      <c r="K9039" s="43">
        <v>5.6432390349807515E-2</v>
      </c>
      <c r="L9039">
        <v>0.4714598023217218</v>
      </c>
      <c r="M9039">
        <v>0.11066134628254598</v>
      </c>
      <c r="N9039" s="44">
        <v>0.49914385882200329</v>
      </c>
      <c r="O9039" s="161">
        <f t="shared" si="1411"/>
        <v>2000000</v>
      </c>
      <c r="P9039" s="162">
        <f t="shared" si="1412"/>
        <v>178.92598802337153</v>
      </c>
      <c r="Q9039" s="162">
        <f t="shared" si="1413"/>
        <v>110.53962913341618</v>
      </c>
      <c r="R9039" s="163">
        <f t="shared" si="1414"/>
        <v>1</v>
      </c>
      <c r="S9039" s="161">
        <f t="shared" si="1415"/>
        <v>2000000</v>
      </c>
      <c r="T9039" s="162">
        <f t="shared" si="1416"/>
        <v>189.64199600779051</v>
      </c>
      <c r="U9039" s="162">
        <f t="shared" si="1417"/>
        <v>112.76981456670809</v>
      </c>
      <c r="V9039" s="163">
        <f t="shared" si="1418"/>
        <v>1</v>
      </c>
      <c r="W9039" s="164">
        <f t="shared" si="1419"/>
        <v>86772717.779910684</v>
      </c>
      <c r="X9039" s="164">
        <f t="shared" si="1420"/>
        <v>3744362.8821648359</v>
      </c>
    </row>
    <row r="9040" spans="10:24" x14ac:dyDescent="0.25">
      <c r="J9040">
        <v>9037</v>
      </c>
      <c r="K9040" s="43">
        <v>0.29465648264785127</v>
      </c>
      <c r="L9040">
        <v>0.58020683488450464</v>
      </c>
      <c r="M9040">
        <v>0.2342721507575829</v>
      </c>
      <c r="N9040" s="44">
        <v>0.29848823801028845</v>
      </c>
      <c r="O9040" s="161">
        <f t="shared" si="1411"/>
        <v>2000000</v>
      </c>
      <c r="P9040" s="162">
        <f t="shared" si="1412"/>
        <v>183.0363396066295</v>
      </c>
      <c r="Q9040" s="162">
        <f t="shared" si="1413"/>
        <v>120.50300794524782</v>
      </c>
      <c r="R9040" s="163">
        <f t="shared" si="1414"/>
        <v>1</v>
      </c>
      <c r="S9040" s="161">
        <f t="shared" si="1415"/>
        <v>5000000</v>
      </c>
      <c r="T9040" s="162">
        <f t="shared" si="1416"/>
        <v>191.01211320220983</v>
      </c>
      <c r="U9040" s="162">
        <f t="shared" si="1417"/>
        <v>117.75150397262391</v>
      </c>
      <c r="V9040" s="163">
        <f t="shared" si="1418"/>
        <v>1</v>
      </c>
      <c r="W9040" s="164">
        <f t="shared" si="1419"/>
        <v>75066663.322763368</v>
      </c>
      <c r="X9040" s="164">
        <f t="shared" si="1420"/>
        <v>216303046.14792961</v>
      </c>
    </row>
    <row r="9041" spans="10:24" x14ac:dyDescent="0.25">
      <c r="J9041">
        <v>9038</v>
      </c>
      <c r="K9041" s="43">
        <v>0.27832899402141087</v>
      </c>
      <c r="L9041">
        <v>0.69013432709449429</v>
      </c>
      <c r="M9041">
        <v>0.57059581973650519</v>
      </c>
      <c r="N9041" s="44">
        <v>0.79086553202596477</v>
      </c>
      <c r="O9041" s="161">
        <f t="shared" si="1411"/>
        <v>2000000</v>
      </c>
      <c r="P9041" s="162">
        <f t="shared" si="1412"/>
        <v>187.44346704041243</v>
      </c>
      <c r="Q9041" s="162">
        <f t="shared" si="1413"/>
        <v>138.55782556553021</v>
      </c>
      <c r="R9041" s="163">
        <f t="shared" si="1414"/>
        <v>1</v>
      </c>
      <c r="S9041" s="161">
        <f t="shared" si="1415"/>
        <v>5000000</v>
      </c>
      <c r="T9041" s="162">
        <f t="shared" si="1416"/>
        <v>192.48115568013748</v>
      </c>
      <c r="U9041" s="162">
        <f t="shared" si="1417"/>
        <v>126.7789127827651</v>
      </c>
      <c r="V9041" s="163">
        <f t="shared" si="1418"/>
        <v>1</v>
      </c>
      <c r="W9041" s="164">
        <f t="shared" si="1419"/>
        <v>47771282.949764445</v>
      </c>
      <c r="X9041" s="164">
        <f t="shared" si="1420"/>
        <v>178511214.48686188</v>
      </c>
    </row>
    <row r="9042" spans="10:24" x14ac:dyDescent="0.25">
      <c r="J9042">
        <v>9039</v>
      </c>
      <c r="K9042" s="43">
        <v>0.90334087822678721</v>
      </c>
      <c r="L9042">
        <v>0.54770916044776619</v>
      </c>
      <c r="M9042">
        <v>0.16830567436428334</v>
      </c>
      <c r="N9042" s="44">
        <v>0.92595993481765515</v>
      </c>
      <c r="O9042" s="161">
        <f t="shared" si="1411"/>
        <v>7000000</v>
      </c>
      <c r="P9042" s="162">
        <f t="shared" si="1412"/>
        <v>181.79813427165203</v>
      </c>
      <c r="Q9042" s="162">
        <f t="shared" si="1413"/>
        <v>115.78235389408914</v>
      </c>
      <c r="R9042" s="163">
        <f t="shared" si="1414"/>
        <v>1</v>
      </c>
      <c r="S9042" s="161">
        <f t="shared" si="1415"/>
        <v>9000000</v>
      </c>
      <c r="T9042" s="162">
        <f t="shared" si="1416"/>
        <v>190.59937809055069</v>
      </c>
      <c r="U9042" s="162">
        <f t="shared" si="1417"/>
        <v>115.39117694704457</v>
      </c>
      <c r="V9042" s="163">
        <f t="shared" si="1418"/>
        <v>1</v>
      </c>
      <c r="W9042" s="164">
        <f t="shared" si="1419"/>
        <v>412110462.64294022</v>
      </c>
      <c r="X9042" s="164">
        <f t="shared" si="1420"/>
        <v>526873810.29155505</v>
      </c>
    </row>
    <row r="9043" spans="10:24" x14ac:dyDescent="0.25">
      <c r="J9043">
        <v>9040</v>
      </c>
      <c r="K9043" s="43">
        <v>0.15158048078175301</v>
      </c>
      <c r="L9043">
        <v>0.56000632612462542</v>
      </c>
      <c r="M9043">
        <v>0.38718088288291064</v>
      </c>
      <c r="N9043" s="44">
        <v>0.99472147360474561</v>
      </c>
      <c r="O9043" s="161">
        <f t="shared" si="1411"/>
        <v>2000000</v>
      </c>
      <c r="P9043" s="162">
        <f t="shared" si="1412"/>
        <v>182.2647788174913</v>
      </c>
      <c r="Q9043" s="162">
        <f t="shared" si="1413"/>
        <v>129.26651525727689</v>
      </c>
      <c r="R9043" s="163">
        <f t="shared" si="1414"/>
        <v>1</v>
      </c>
      <c r="S9043" s="161">
        <f t="shared" si="1415"/>
        <v>5000000</v>
      </c>
      <c r="T9043" s="162">
        <f t="shared" si="1416"/>
        <v>190.7549262724971</v>
      </c>
      <c r="U9043" s="162">
        <f t="shared" si="1417"/>
        <v>122.13325762863845</v>
      </c>
      <c r="V9043" s="163">
        <f t="shared" si="1418"/>
        <v>1</v>
      </c>
      <c r="W9043" s="164">
        <f t="shared" si="1419"/>
        <v>55996527.120428815</v>
      </c>
      <c r="X9043" s="164">
        <f t="shared" si="1420"/>
        <v>193108343.2192933</v>
      </c>
    </row>
    <row r="9044" spans="10:24" x14ac:dyDescent="0.25">
      <c r="J9044">
        <v>9041</v>
      </c>
      <c r="K9044" s="43">
        <v>0.65314461690574532</v>
      </c>
      <c r="L9044">
        <v>8.5644702142631202E-2</v>
      </c>
      <c r="M9044">
        <v>1.1825783125929079E-2</v>
      </c>
      <c r="N9044" s="44">
        <v>0.94621904915408572</v>
      </c>
      <c r="O9044" s="161">
        <f t="shared" si="1411"/>
        <v>6000000</v>
      </c>
      <c r="P9044" s="162">
        <f t="shared" si="1412"/>
        <v>159.47891349006449</v>
      </c>
      <c r="Q9044" s="162">
        <f t="shared" si="1413"/>
        <v>89.745149660567819</v>
      </c>
      <c r="R9044" s="163">
        <f t="shared" si="1414"/>
        <v>1</v>
      </c>
      <c r="S9044" s="161">
        <f t="shared" si="1415"/>
        <v>7000000</v>
      </c>
      <c r="T9044" s="162">
        <f t="shared" si="1416"/>
        <v>183.1596378300215</v>
      </c>
      <c r="U9044" s="162">
        <f t="shared" si="1417"/>
        <v>102.37257483028391</v>
      </c>
      <c r="V9044" s="163">
        <f t="shared" si="1418"/>
        <v>1</v>
      </c>
      <c r="W9044" s="164">
        <f t="shared" si="1419"/>
        <v>368402582.97697997</v>
      </c>
      <c r="X9044" s="164">
        <f t="shared" si="1420"/>
        <v>415509440.9981631</v>
      </c>
    </row>
    <row r="9045" spans="10:24" x14ac:dyDescent="0.25">
      <c r="J9045">
        <v>9042</v>
      </c>
      <c r="K9045" s="43">
        <v>0.6713592007739847</v>
      </c>
      <c r="L9045">
        <v>0.7912014324232276</v>
      </c>
      <c r="M9045">
        <v>0.60629230830640646</v>
      </c>
      <c r="N9045" s="44">
        <v>0.67706435012868404</v>
      </c>
      <c r="O9045" s="161">
        <f t="shared" si="1411"/>
        <v>6000000</v>
      </c>
      <c r="P9045" s="162">
        <f t="shared" si="1412"/>
        <v>192.15895513302624</v>
      </c>
      <c r="Q9045" s="162">
        <f t="shared" si="1413"/>
        <v>140.39336773770401</v>
      </c>
      <c r="R9045" s="163">
        <f t="shared" si="1414"/>
        <v>1</v>
      </c>
      <c r="S9045" s="161">
        <f t="shared" si="1415"/>
        <v>7000000</v>
      </c>
      <c r="T9045" s="162">
        <f t="shared" si="1416"/>
        <v>194.05298504434208</v>
      </c>
      <c r="U9045" s="162">
        <f t="shared" si="1417"/>
        <v>127.69668386885201</v>
      </c>
      <c r="V9045" s="163">
        <f t="shared" si="1418"/>
        <v>1</v>
      </c>
      <c r="W9045" s="164">
        <f t="shared" si="1419"/>
        <v>260593524.37193334</v>
      </c>
      <c r="X9045" s="164">
        <f t="shared" si="1420"/>
        <v>314494108.22843051</v>
      </c>
    </row>
    <row r="9046" spans="10:24" x14ac:dyDescent="0.25">
      <c r="J9046">
        <v>9043</v>
      </c>
      <c r="K9046" s="43">
        <v>0.58051207656153847</v>
      </c>
      <c r="L9046">
        <v>0.79476907761132509</v>
      </c>
      <c r="M9046">
        <v>0.69771336877033263</v>
      </c>
      <c r="N9046" s="44">
        <v>0.11906968063472967</v>
      </c>
      <c r="O9046" s="161">
        <f t="shared" si="1411"/>
        <v>6000000</v>
      </c>
      <c r="P9046" s="162">
        <f t="shared" si="1412"/>
        <v>192.34621732014983</v>
      </c>
      <c r="Q9046" s="162">
        <f t="shared" si="1413"/>
        <v>145.35670383378005</v>
      </c>
      <c r="R9046" s="163">
        <f t="shared" si="1414"/>
        <v>1</v>
      </c>
      <c r="S9046" s="161">
        <f t="shared" si="1415"/>
        <v>6000000</v>
      </c>
      <c r="T9046" s="162">
        <f t="shared" si="1416"/>
        <v>194.11540577338329</v>
      </c>
      <c r="U9046" s="162">
        <f t="shared" si="1417"/>
        <v>130.17835191689002</v>
      </c>
      <c r="V9046" s="163">
        <f t="shared" si="1418"/>
        <v>0.9</v>
      </c>
      <c r="W9046" s="164">
        <f t="shared" si="1419"/>
        <v>231937080.91821873</v>
      </c>
      <c r="X9046" s="164">
        <f t="shared" si="1420"/>
        <v>195260090.82506365</v>
      </c>
    </row>
    <row r="9047" spans="10:24" x14ac:dyDescent="0.25">
      <c r="J9047">
        <v>9044</v>
      </c>
      <c r="K9047" s="43">
        <v>8.7786917436695422E-2</v>
      </c>
      <c r="L9047">
        <v>0.77211771332706336</v>
      </c>
      <c r="M9047">
        <v>0.15712025596992429</v>
      </c>
      <c r="N9047" s="44">
        <v>0.37834687976081682</v>
      </c>
      <c r="O9047" s="161">
        <f t="shared" si="1411"/>
        <v>2000000</v>
      </c>
      <c r="P9047" s="162">
        <f t="shared" si="1412"/>
        <v>191.18758759064599</v>
      </c>
      <c r="Q9047" s="162">
        <f t="shared" si="1413"/>
        <v>114.87272031569658</v>
      </c>
      <c r="R9047" s="163">
        <f t="shared" si="1414"/>
        <v>1</v>
      </c>
      <c r="S9047" s="161">
        <f t="shared" si="1415"/>
        <v>2000000</v>
      </c>
      <c r="T9047" s="162">
        <f t="shared" si="1416"/>
        <v>193.72919586354865</v>
      </c>
      <c r="U9047" s="162">
        <f t="shared" si="1417"/>
        <v>114.9363601578483</v>
      </c>
      <c r="V9047" s="163">
        <f t="shared" si="1418"/>
        <v>1</v>
      </c>
      <c r="W9047" s="164">
        <f t="shared" si="1419"/>
        <v>102629734.5498988</v>
      </c>
      <c r="X9047" s="164">
        <f t="shared" si="1420"/>
        <v>7585671.4114007056</v>
      </c>
    </row>
    <row r="9048" spans="10:24" x14ac:dyDescent="0.25">
      <c r="J9048">
        <v>9045</v>
      </c>
      <c r="K9048" s="43">
        <v>0.3223535539366077</v>
      </c>
      <c r="L9048">
        <v>0.81366784209525256</v>
      </c>
      <c r="M9048">
        <v>0.44374678230831022</v>
      </c>
      <c r="N9048" s="44">
        <v>0.60508288546636868</v>
      </c>
      <c r="O9048" s="161">
        <f t="shared" si="1411"/>
        <v>5000000</v>
      </c>
      <c r="P9048" s="162">
        <f t="shared" si="1412"/>
        <v>193.37240701207989</v>
      </c>
      <c r="Q9048" s="162">
        <f t="shared" si="1413"/>
        <v>132.17047103883777</v>
      </c>
      <c r="R9048" s="163">
        <f t="shared" si="1414"/>
        <v>1</v>
      </c>
      <c r="S9048" s="161">
        <f t="shared" si="1415"/>
        <v>6000000</v>
      </c>
      <c r="T9048" s="162">
        <f t="shared" si="1416"/>
        <v>194.45746900402662</v>
      </c>
      <c r="U9048" s="162">
        <f t="shared" si="1417"/>
        <v>123.58523551941889</v>
      </c>
      <c r="V9048" s="163">
        <f t="shared" si="1418"/>
        <v>1</v>
      </c>
      <c r="W9048" s="164">
        <f t="shared" si="1419"/>
        <v>256009679.86621058</v>
      </c>
      <c r="X9048" s="164">
        <f t="shared" si="1420"/>
        <v>275233400.90764642</v>
      </c>
    </row>
    <row r="9049" spans="10:24" x14ac:dyDescent="0.25">
      <c r="J9049">
        <v>9046</v>
      </c>
      <c r="K9049" s="43">
        <v>0.4734083818892223</v>
      </c>
      <c r="L9049">
        <v>0.16195024837760075</v>
      </c>
      <c r="M9049">
        <v>0.73146567059246193</v>
      </c>
      <c r="N9049" s="44">
        <v>0.48286354520649089</v>
      </c>
      <c r="O9049" s="161">
        <f t="shared" si="1411"/>
        <v>5000000</v>
      </c>
      <c r="P9049" s="162">
        <f t="shared" si="1412"/>
        <v>165.20288782913178</v>
      </c>
      <c r="Q9049" s="162">
        <f t="shared" si="1413"/>
        <v>147.34503584478017</v>
      </c>
      <c r="R9049" s="163">
        <f t="shared" si="1414"/>
        <v>1</v>
      </c>
      <c r="S9049" s="161">
        <f t="shared" si="1415"/>
        <v>6000000</v>
      </c>
      <c r="T9049" s="162">
        <f t="shared" si="1416"/>
        <v>185.06762927637726</v>
      </c>
      <c r="U9049" s="162">
        <f t="shared" si="1417"/>
        <v>131.17251792239009</v>
      </c>
      <c r="V9049" s="163">
        <f t="shared" si="1418"/>
        <v>1</v>
      </c>
      <c r="W9049" s="164">
        <f t="shared" si="1419"/>
        <v>39289259.921758056</v>
      </c>
      <c r="X9049" s="164">
        <f t="shared" si="1420"/>
        <v>173370668.12392306</v>
      </c>
    </row>
    <row r="9050" spans="10:24" x14ac:dyDescent="0.25">
      <c r="J9050">
        <v>9047</v>
      </c>
      <c r="K9050" s="43">
        <v>0.76840305690809163</v>
      </c>
      <c r="L9050">
        <v>0.34111611541879827</v>
      </c>
      <c r="M9050">
        <v>0.91348357750139064</v>
      </c>
      <c r="N9050" s="44">
        <v>0.69958691236472514</v>
      </c>
      <c r="O9050" s="161">
        <f t="shared" si="1411"/>
        <v>7000000</v>
      </c>
      <c r="P9050" s="162">
        <f t="shared" si="1412"/>
        <v>173.85871565947039</v>
      </c>
      <c r="Q9050" s="162">
        <f t="shared" si="1413"/>
        <v>162.2504628953898</v>
      </c>
      <c r="R9050" s="163">
        <f t="shared" si="1414"/>
        <v>1</v>
      </c>
      <c r="S9050" s="161">
        <f t="shared" si="1415"/>
        <v>7000000</v>
      </c>
      <c r="T9050" s="162">
        <f t="shared" si="1416"/>
        <v>187.95290521982346</v>
      </c>
      <c r="U9050" s="162">
        <f t="shared" si="1417"/>
        <v>138.62523144769489</v>
      </c>
      <c r="V9050" s="163">
        <f t="shared" si="1418"/>
        <v>1</v>
      </c>
      <c r="W9050" s="164">
        <f t="shared" si="1419"/>
        <v>31257769.348564118</v>
      </c>
      <c r="X9050" s="164">
        <f t="shared" si="1420"/>
        <v>195293716.40490001</v>
      </c>
    </row>
    <row r="9051" spans="10:24" x14ac:dyDescent="0.25">
      <c r="J9051">
        <v>9048</v>
      </c>
      <c r="K9051" s="43">
        <v>0.19415391700145246</v>
      </c>
      <c r="L9051">
        <v>0.84055628227804724</v>
      </c>
      <c r="M9051">
        <v>0.9347154063099451</v>
      </c>
      <c r="N9051" s="44">
        <v>0.4832603828428288</v>
      </c>
      <c r="O9051" s="161">
        <f t="shared" si="1411"/>
        <v>2000000</v>
      </c>
      <c r="P9051" s="162">
        <f t="shared" si="1412"/>
        <v>194.95120174010358</v>
      </c>
      <c r="Q9051" s="162">
        <f t="shared" si="1413"/>
        <v>165.23722313731179</v>
      </c>
      <c r="R9051" s="163">
        <f t="shared" si="1414"/>
        <v>1</v>
      </c>
      <c r="S9051" s="161">
        <f t="shared" si="1415"/>
        <v>5000000</v>
      </c>
      <c r="T9051" s="162">
        <f t="shared" si="1416"/>
        <v>194.98373391336787</v>
      </c>
      <c r="U9051" s="162">
        <f t="shared" si="1417"/>
        <v>140.11861156865589</v>
      </c>
      <c r="V9051" s="163">
        <f t="shared" si="1418"/>
        <v>1</v>
      </c>
      <c r="W9051" s="164">
        <f t="shared" si="1419"/>
        <v>9427957.2055835947</v>
      </c>
      <c r="X9051" s="164">
        <f t="shared" si="1420"/>
        <v>124325611.72355992</v>
      </c>
    </row>
    <row r="9052" spans="10:24" x14ac:dyDescent="0.25">
      <c r="J9052">
        <v>9049</v>
      </c>
      <c r="K9052" s="43">
        <v>2.977593849320348E-2</v>
      </c>
      <c r="L9052">
        <v>0.50924287062506834</v>
      </c>
      <c r="M9052">
        <v>0.25117464730325478</v>
      </c>
      <c r="N9052" s="44">
        <v>0.39039874362958493</v>
      </c>
      <c r="O9052" s="161">
        <f t="shared" si="1411"/>
        <v>1000000</v>
      </c>
      <c r="P9052" s="162">
        <f t="shared" si="1412"/>
        <v>180.34755770925094</v>
      </c>
      <c r="Q9052" s="162">
        <f t="shared" si="1413"/>
        <v>121.58404228734511</v>
      </c>
      <c r="R9052" s="163">
        <f t="shared" si="1414"/>
        <v>1</v>
      </c>
      <c r="S9052" s="161">
        <f t="shared" si="1415"/>
        <v>1000000</v>
      </c>
      <c r="T9052" s="162">
        <f t="shared" si="1416"/>
        <v>190.1158525697503</v>
      </c>
      <c r="U9052" s="162">
        <f t="shared" si="1417"/>
        <v>118.29202114367256</v>
      </c>
      <c r="V9052" s="163">
        <f t="shared" si="1418"/>
        <v>1</v>
      </c>
      <c r="W9052" s="164">
        <f t="shared" si="1419"/>
        <v>8763515.4219058231</v>
      </c>
      <c r="X9052" s="164">
        <f t="shared" si="1420"/>
        <v>-78176168.573922262</v>
      </c>
    </row>
    <row r="9053" spans="10:24" x14ac:dyDescent="0.25">
      <c r="J9053">
        <v>9050</v>
      </c>
      <c r="K9053" s="43">
        <v>0.2828651187614063</v>
      </c>
      <c r="L9053">
        <v>0.20576335891235686</v>
      </c>
      <c r="M9053">
        <v>0.49180110578928482</v>
      </c>
      <c r="N9053" s="44">
        <v>0.27419023415289889</v>
      </c>
      <c r="O9053" s="161">
        <f t="shared" si="1411"/>
        <v>2000000</v>
      </c>
      <c r="P9053" s="162">
        <f t="shared" si="1412"/>
        <v>167.68185148501516</v>
      </c>
      <c r="Q9053" s="162">
        <f t="shared" si="1413"/>
        <v>134.58893946034181</v>
      </c>
      <c r="R9053" s="163">
        <f t="shared" si="1414"/>
        <v>1</v>
      </c>
      <c r="S9053" s="161">
        <f t="shared" si="1415"/>
        <v>5000000</v>
      </c>
      <c r="T9053" s="162">
        <f t="shared" si="1416"/>
        <v>185.89395049500504</v>
      </c>
      <c r="U9053" s="162">
        <f t="shared" si="1417"/>
        <v>124.7944697301709</v>
      </c>
      <c r="V9053" s="163">
        <f t="shared" si="1418"/>
        <v>1</v>
      </c>
      <c r="W9053" s="164">
        <f t="shared" si="1419"/>
        <v>16185824.049346708</v>
      </c>
      <c r="X9053" s="164">
        <f t="shared" si="1420"/>
        <v>155497403.82417071</v>
      </c>
    </row>
    <row r="9054" spans="10:24" x14ac:dyDescent="0.25">
      <c r="J9054">
        <v>9051</v>
      </c>
      <c r="K9054" s="43">
        <v>0.86608774267777666</v>
      </c>
      <c r="L9054">
        <v>0.92624755321372521</v>
      </c>
      <c r="M9054">
        <v>0.8297328288916842</v>
      </c>
      <c r="N9054" s="44">
        <v>4.6428222501803562E-2</v>
      </c>
      <c r="O9054" s="161">
        <f t="shared" si="1411"/>
        <v>7000000</v>
      </c>
      <c r="P9054" s="162">
        <f t="shared" si="1412"/>
        <v>201.72601723931669</v>
      </c>
      <c r="Q9054" s="162">
        <f t="shared" si="1413"/>
        <v>154.06219991053942</v>
      </c>
      <c r="R9054" s="163">
        <f t="shared" si="1414"/>
        <v>1</v>
      </c>
      <c r="S9054" s="161">
        <f t="shared" si="1415"/>
        <v>7000000</v>
      </c>
      <c r="T9054" s="162">
        <f t="shared" si="1416"/>
        <v>197.24200574643891</v>
      </c>
      <c r="U9054" s="162">
        <f t="shared" si="1417"/>
        <v>134.53109995526972</v>
      </c>
      <c r="V9054" s="163">
        <f t="shared" si="1418"/>
        <v>0.9</v>
      </c>
      <c r="W9054" s="164">
        <f t="shared" si="1419"/>
        <v>283646721.30144089</v>
      </c>
      <c r="X9054" s="164">
        <f t="shared" si="1420"/>
        <v>245078706.48436588</v>
      </c>
    </row>
    <row r="9055" spans="10:24" x14ac:dyDescent="0.25">
      <c r="J9055">
        <v>9052</v>
      </c>
      <c r="K9055" s="43">
        <v>0.41655593373704314</v>
      </c>
      <c r="L9055">
        <v>0.17579440531567558</v>
      </c>
      <c r="M9055">
        <v>0.49066763306972561</v>
      </c>
      <c r="N9055" s="44">
        <v>0.16054953555869356</v>
      </c>
      <c r="O9055" s="161">
        <f t="shared" si="1411"/>
        <v>5000000</v>
      </c>
      <c r="P9055" s="162">
        <f t="shared" si="1412"/>
        <v>166.02732088382783</v>
      </c>
      <c r="Q9055" s="162">
        <f t="shared" si="1413"/>
        <v>134.53210182536242</v>
      </c>
      <c r="R9055" s="163">
        <f t="shared" si="1414"/>
        <v>1</v>
      </c>
      <c r="S9055" s="161">
        <f t="shared" si="1415"/>
        <v>6000000</v>
      </c>
      <c r="T9055" s="162">
        <f t="shared" si="1416"/>
        <v>185.34244029460928</v>
      </c>
      <c r="U9055" s="162">
        <f t="shared" si="1417"/>
        <v>124.76605091268121</v>
      </c>
      <c r="V9055" s="163">
        <f t="shared" si="1418"/>
        <v>0.9</v>
      </c>
      <c r="W9055" s="164">
        <f t="shared" si="1419"/>
        <v>107476095.29232705</v>
      </c>
      <c r="X9055" s="164">
        <f t="shared" si="1420"/>
        <v>177112502.66241157</v>
      </c>
    </row>
    <row r="9056" spans="10:24" x14ac:dyDescent="0.25">
      <c r="J9056">
        <v>9053</v>
      </c>
      <c r="K9056" s="43">
        <v>0.16285263285527851</v>
      </c>
      <c r="L9056">
        <v>0.41047832328712663</v>
      </c>
      <c r="M9056">
        <v>0.98884206225786198</v>
      </c>
      <c r="N9056" s="44">
        <v>0.67219352116855824</v>
      </c>
      <c r="O9056" s="161">
        <f t="shared" si="1411"/>
        <v>2000000</v>
      </c>
      <c r="P9056" s="162">
        <f t="shared" si="1412"/>
        <v>176.60527912490141</v>
      </c>
      <c r="Q9056" s="162">
        <f t="shared" si="1413"/>
        <v>180.69896052415038</v>
      </c>
      <c r="R9056" s="163">
        <f t="shared" si="1414"/>
        <v>1</v>
      </c>
      <c r="S9056" s="161">
        <f t="shared" si="1415"/>
        <v>5000000</v>
      </c>
      <c r="T9056" s="162">
        <f t="shared" si="1416"/>
        <v>188.86842637496713</v>
      </c>
      <c r="U9056" s="162">
        <f t="shared" si="1417"/>
        <v>147.84948026207519</v>
      </c>
      <c r="V9056" s="163">
        <f t="shared" si="1418"/>
        <v>1</v>
      </c>
      <c r="W9056" s="164">
        <f t="shared" si="1419"/>
        <v>-58187362.79849793</v>
      </c>
      <c r="X9056" s="164">
        <f t="shared" si="1420"/>
        <v>55094730.564459682</v>
      </c>
    </row>
    <row r="9057" spans="10:24" x14ac:dyDescent="0.25">
      <c r="J9057">
        <v>9054</v>
      </c>
      <c r="K9057" s="43">
        <v>0.9114355133459765</v>
      </c>
      <c r="L9057">
        <v>0.91633237131760004</v>
      </c>
      <c r="M9057">
        <v>0.87862606854107916</v>
      </c>
      <c r="N9057" s="44">
        <v>0.17534101708078054</v>
      </c>
      <c r="O9057" s="161">
        <f t="shared" si="1411"/>
        <v>7000000</v>
      </c>
      <c r="P9057" s="162">
        <f t="shared" si="1412"/>
        <v>200.7122539146367</v>
      </c>
      <c r="Q9057" s="162">
        <f t="shared" si="1413"/>
        <v>158.36292074933536</v>
      </c>
      <c r="R9057" s="163">
        <f t="shared" si="1414"/>
        <v>1</v>
      </c>
      <c r="S9057" s="161">
        <f t="shared" si="1415"/>
        <v>9000000</v>
      </c>
      <c r="T9057" s="162">
        <f t="shared" si="1416"/>
        <v>196.90408463821223</v>
      </c>
      <c r="U9057" s="162">
        <f t="shared" si="1417"/>
        <v>136.68146037466769</v>
      </c>
      <c r="V9057" s="163">
        <f t="shared" si="1418"/>
        <v>0.9</v>
      </c>
      <c r="W9057" s="164">
        <f t="shared" si="1419"/>
        <v>246445332.15710944</v>
      </c>
      <c r="X9057" s="164">
        <f t="shared" si="1420"/>
        <v>337803256.53471071</v>
      </c>
    </row>
    <row r="9058" spans="10:24" x14ac:dyDescent="0.25">
      <c r="J9058">
        <v>9055</v>
      </c>
      <c r="K9058" s="43">
        <v>0.54092268065304627</v>
      </c>
      <c r="L9058">
        <v>0.57742808068118767</v>
      </c>
      <c r="M9058">
        <v>0.66883086064147368</v>
      </c>
      <c r="N9058" s="44">
        <v>0.59219801709090081</v>
      </c>
      <c r="O9058" s="161">
        <f t="shared" si="1411"/>
        <v>5000000</v>
      </c>
      <c r="P9058" s="162">
        <f t="shared" si="1412"/>
        <v>182.92977321605738</v>
      </c>
      <c r="Q9058" s="162">
        <f t="shared" si="1413"/>
        <v>143.73374219749439</v>
      </c>
      <c r="R9058" s="163">
        <f t="shared" si="1414"/>
        <v>1</v>
      </c>
      <c r="S9058" s="161">
        <f t="shared" si="1415"/>
        <v>6000000</v>
      </c>
      <c r="T9058" s="162">
        <f t="shared" si="1416"/>
        <v>190.97659107201912</v>
      </c>
      <c r="U9058" s="162">
        <f t="shared" si="1417"/>
        <v>129.3668710987472</v>
      </c>
      <c r="V9058" s="163">
        <f t="shared" si="1418"/>
        <v>1</v>
      </c>
      <c r="W9058" s="164">
        <f t="shared" si="1419"/>
        <v>145980155.09281495</v>
      </c>
      <c r="X9058" s="164">
        <f t="shared" si="1420"/>
        <v>219658319.83963156</v>
      </c>
    </row>
    <row r="9059" spans="10:24" x14ac:dyDescent="0.25">
      <c r="J9059">
        <v>9056</v>
      </c>
      <c r="K9059" s="43">
        <v>0.10546399120903382</v>
      </c>
      <c r="L9059">
        <v>0.68043952984489231</v>
      </c>
      <c r="M9059">
        <v>0.86645840538619978</v>
      </c>
      <c r="N9059" s="44">
        <v>4.9307866079684515E-2</v>
      </c>
      <c r="O9059" s="161">
        <f t="shared" si="1411"/>
        <v>2000000</v>
      </c>
      <c r="P9059" s="162">
        <f t="shared" si="1412"/>
        <v>187.03392338231981</v>
      </c>
      <c r="Q9059" s="162">
        <f t="shared" si="1413"/>
        <v>157.19609420129535</v>
      </c>
      <c r="R9059" s="163">
        <f t="shared" si="1414"/>
        <v>1</v>
      </c>
      <c r="S9059" s="161">
        <f t="shared" si="1415"/>
        <v>2000000</v>
      </c>
      <c r="T9059" s="162">
        <f t="shared" si="1416"/>
        <v>192.34464112743993</v>
      </c>
      <c r="U9059" s="162">
        <f t="shared" si="1417"/>
        <v>136.09804710064768</v>
      </c>
      <c r="V9059" s="163">
        <f t="shared" si="1418"/>
        <v>0.9</v>
      </c>
      <c r="W9059" s="164">
        <f t="shared" si="1419"/>
        <v>9675658.362048924</v>
      </c>
      <c r="X9059" s="164">
        <f t="shared" si="1420"/>
        <v>-48756130.751773953</v>
      </c>
    </row>
    <row r="9060" spans="10:24" x14ac:dyDescent="0.25">
      <c r="J9060">
        <v>9057</v>
      </c>
      <c r="K9060" s="43">
        <v>0.18292745755697026</v>
      </c>
      <c r="L9060">
        <v>0.7181177843356773</v>
      </c>
      <c r="M9060">
        <v>3.1400140133539534E-3</v>
      </c>
      <c r="N9060" s="44">
        <v>0.82113808016278533</v>
      </c>
      <c r="O9060" s="161">
        <f t="shared" si="1411"/>
        <v>2000000</v>
      </c>
      <c r="P9060" s="162">
        <f t="shared" si="1412"/>
        <v>188.6588866583443</v>
      </c>
      <c r="Q9060" s="162">
        <f t="shared" si="1413"/>
        <v>80.344191751894982</v>
      </c>
      <c r="R9060" s="163">
        <f t="shared" si="1414"/>
        <v>1</v>
      </c>
      <c r="S9060" s="161">
        <f t="shared" si="1415"/>
        <v>5000000</v>
      </c>
      <c r="T9060" s="162">
        <f t="shared" si="1416"/>
        <v>192.88629555278143</v>
      </c>
      <c r="U9060" s="162">
        <f t="shared" si="1417"/>
        <v>97.672095875947491</v>
      </c>
      <c r="V9060" s="163">
        <f t="shared" si="1418"/>
        <v>1</v>
      </c>
      <c r="W9060" s="164">
        <f t="shared" si="1419"/>
        <v>166629389.81289864</v>
      </c>
      <c r="X9060" s="164">
        <f t="shared" si="1420"/>
        <v>326070998.3841697</v>
      </c>
    </row>
    <row r="9061" spans="10:24" x14ac:dyDescent="0.25">
      <c r="J9061">
        <v>9058</v>
      </c>
      <c r="K9061" s="43">
        <v>0.1882493194197532</v>
      </c>
      <c r="L9061">
        <v>0.86803854820983861</v>
      </c>
      <c r="M9061">
        <v>0.29467966384287303</v>
      </c>
      <c r="N9061" s="44">
        <v>0.98706614744391663</v>
      </c>
      <c r="O9061" s="161">
        <f t="shared" si="1411"/>
        <v>2000000</v>
      </c>
      <c r="P9061" s="162">
        <f t="shared" si="1412"/>
        <v>196.75750584131615</v>
      </c>
      <c r="Q9061" s="162">
        <f t="shared" si="1413"/>
        <v>124.20470639420637</v>
      </c>
      <c r="R9061" s="163">
        <f t="shared" si="1414"/>
        <v>1</v>
      </c>
      <c r="S9061" s="161">
        <f t="shared" si="1415"/>
        <v>5000000</v>
      </c>
      <c r="T9061" s="162">
        <f t="shared" si="1416"/>
        <v>195.58583528043872</v>
      </c>
      <c r="U9061" s="162">
        <f t="shared" si="1417"/>
        <v>119.60235319710318</v>
      </c>
      <c r="V9061" s="163">
        <f t="shared" si="1418"/>
        <v>1</v>
      </c>
      <c r="W9061" s="164">
        <f t="shared" si="1419"/>
        <v>95105598.894219548</v>
      </c>
      <c r="X9061" s="164">
        <f t="shared" si="1420"/>
        <v>229917410.41667765</v>
      </c>
    </row>
    <row r="9062" spans="10:24" x14ac:dyDescent="0.25">
      <c r="J9062">
        <v>9059</v>
      </c>
      <c r="K9062" s="43">
        <v>0.10637494338587483</v>
      </c>
      <c r="L9062">
        <v>0.20345940706000354</v>
      </c>
      <c r="M9062">
        <v>0.16077165273446647</v>
      </c>
      <c r="N9062" s="44">
        <v>0.49956382900479057</v>
      </c>
      <c r="O9062" s="161">
        <f t="shared" si="1411"/>
        <v>2000000</v>
      </c>
      <c r="P9062" s="162">
        <f t="shared" si="1412"/>
        <v>167.56007955270377</v>
      </c>
      <c r="Q9062" s="162">
        <f t="shared" si="1413"/>
        <v>115.17417176830138</v>
      </c>
      <c r="R9062" s="163">
        <f t="shared" si="1414"/>
        <v>1</v>
      </c>
      <c r="S9062" s="161">
        <f t="shared" si="1415"/>
        <v>2000000</v>
      </c>
      <c r="T9062" s="162">
        <f t="shared" si="1416"/>
        <v>185.85335985090126</v>
      </c>
      <c r="U9062" s="162">
        <f t="shared" si="1417"/>
        <v>115.08708588415068</v>
      </c>
      <c r="V9062" s="163">
        <f t="shared" si="1418"/>
        <v>1</v>
      </c>
      <c r="W9062" s="164">
        <f t="shared" si="1419"/>
        <v>54771815.568804786</v>
      </c>
      <c r="X9062" s="164">
        <f t="shared" si="1420"/>
        <v>-8467452.0664988458</v>
      </c>
    </row>
    <row r="9063" spans="10:24" x14ac:dyDescent="0.25">
      <c r="J9063">
        <v>9060</v>
      </c>
      <c r="K9063" s="43">
        <v>0.61785984755147216</v>
      </c>
      <c r="L9063">
        <v>0.76987452081126517</v>
      </c>
      <c r="M9063">
        <v>6.2577905915543686E-2</v>
      </c>
      <c r="N9063" s="44">
        <v>4.5316495511396271E-2</v>
      </c>
      <c r="O9063" s="161">
        <f t="shared" si="1411"/>
        <v>6000000</v>
      </c>
      <c r="P9063" s="162">
        <f t="shared" si="1412"/>
        <v>191.07650510075348</v>
      </c>
      <c r="Q9063" s="162">
        <f t="shared" si="1413"/>
        <v>104.33025224389212</v>
      </c>
      <c r="R9063" s="163">
        <f t="shared" si="1414"/>
        <v>1</v>
      </c>
      <c r="S9063" s="161">
        <f t="shared" si="1415"/>
        <v>7000000</v>
      </c>
      <c r="T9063" s="162">
        <f t="shared" si="1416"/>
        <v>193.69216836691783</v>
      </c>
      <c r="U9063" s="162">
        <f t="shared" si="1417"/>
        <v>109.66512612194606</v>
      </c>
      <c r="V9063" s="163">
        <f t="shared" si="1418"/>
        <v>0.9</v>
      </c>
      <c r="W9063" s="164">
        <f t="shared" si="1419"/>
        <v>470477517.14116818</v>
      </c>
      <c r="X9063" s="164">
        <f t="shared" si="1420"/>
        <v>379370366.14332217</v>
      </c>
    </row>
    <row r="9064" spans="10:24" x14ac:dyDescent="0.25">
      <c r="J9064">
        <v>9061</v>
      </c>
      <c r="K9064" s="43">
        <v>0.88005920619545086</v>
      </c>
      <c r="L9064">
        <v>0.45389258564413526</v>
      </c>
      <c r="M9064">
        <v>0.99705349333120386</v>
      </c>
      <c r="N9064" s="44">
        <v>0.2159498818646316</v>
      </c>
      <c r="O9064" s="161">
        <f t="shared" si="1411"/>
        <v>7000000</v>
      </c>
      <c r="P9064" s="162">
        <f t="shared" si="1412"/>
        <v>178.26251020403964</v>
      </c>
      <c r="Q9064" s="162">
        <f t="shared" si="1413"/>
        <v>190.07351355437879</v>
      </c>
      <c r="R9064" s="163">
        <f t="shared" si="1414"/>
        <v>1</v>
      </c>
      <c r="S9064" s="161">
        <f t="shared" si="1415"/>
        <v>7000000</v>
      </c>
      <c r="T9064" s="162">
        <f t="shared" si="1416"/>
        <v>189.42083673467988</v>
      </c>
      <c r="U9064" s="162">
        <f t="shared" si="1417"/>
        <v>152.5367567771894</v>
      </c>
      <c r="V9064" s="163">
        <f t="shared" si="1418"/>
        <v>1</v>
      </c>
      <c r="W9064" s="164">
        <f t="shared" si="1419"/>
        <v>-132677023.45237404</v>
      </c>
      <c r="X9064" s="164">
        <f t="shared" si="1420"/>
        <v>108188559.70243341</v>
      </c>
    </row>
    <row r="9065" spans="10:24" x14ac:dyDescent="0.25">
      <c r="J9065">
        <v>9062</v>
      </c>
      <c r="K9065" s="43">
        <v>0.18100113531341966</v>
      </c>
      <c r="L9065">
        <v>0.22836539770061304</v>
      </c>
      <c r="M9065">
        <v>6.8755267926752572E-2</v>
      </c>
      <c r="N9065" s="44">
        <v>0.2855124972742118</v>
      </c>
      <c r="O9065" s="161">
        <f t="shared" si="1411"/>
        <v>2000000</v>
      </c>
      <c r="P9065" s="162">
        <f t="shared" si="1412"/>
        <v>168.83638766538587</v>
      </c>
      <c r="Q9065" s="162">
        <f t="shared" si="1413"/>
        <v>105.29748649362435</v>
      </c>
      <c r="R9065" s="163">
        <f t="shared" si="1414"/>
        <v>1</v>
      </c>
      <c r="S9065" s="161">
        <f t="shared" si="1415"/>
        <v>5000000</v>
      </c>
      <c r="T9065" s="162">
        <f t="shared" si="1416"/>
        <v>186.27879588846196</v>
      </c>
      <c r="U9065" s="162">
        <f t="shared" si="1417"/>
        <v>110.14874324681217</v>
      </c>
      <c r="V9065" s="163">
        <f t="shared" si="1418"/>
        <v>1</v>
      </c>
      <c r="W9065" s="164">
        <f t="shared" si="1419"/>
        <v>77077802.34352304</v>
      </c>
      <c r="X9065" s="164">
        <f t="shared" si="1420"/>
        <v>230650263.20824891</v>
      </c>
    </row>
    <row r="9066" spans="10:24" x14ac:dyDescent="0.25">
      <c r="J9066">
        <v>9063</v>
      </c>
      <c r="K9066" s="43">
        <v>0.72093095233285664</v>
      </c>
      <c r="L9066">
        <v>0.4797188429902336</v>
      </c>
      <c r="M9066">
        <v>7.9929739177761028E-2</v>
      </c>
      <c r="N9066" s="44">
        <v>0.13496384744926382</v>
      </c>
      <c r="O9066" s="161">
        <f t="shared" si="1411"/>
        <v>6000000</v>
      </c>
      <c r="P9066" s="162">
        <f t="shared" si="1412"/>
        <v>179.23711141434845</v>
      </c>
      <c r="Q9066" s="162">
        <f t="shared" si="1413"/>
        <v>106.88911349716997</v>
      </c>
      <c r="R9066" s="163">
        <f t="shared" si="1414"/>
        <v>1</v>
      </c>
      <c r="S9066" s="161">
        <f t="shared" si="1415"/>
        <v>7000000</v>
      </c>
      <c r="T9066" s="162">
        <f t="shared" si="1416"/>
        <v>189.74570380478281</v>
      </c>
      <c r="U9066" s="162">
        <f t="shared" si="1417"/>
        <v>110.94455674858499</v>
      </c>
      <c r="V9066" s="163">
        <f t="shared" si="1418"/>
        <v>0.9</v>
      </c>
      <c r="W9066" s="164">
        <f t="shared" si="1419"/>
        <v>384087987.50307083</v>
      </c>
      <c r="X9066" s="164">
        <f t="shared" si="1420"/>
        <v>346447226.45404625</v>
      </c>
    </row>
    <row r="9067" spans="10:24" x14ac:dyDescent="0.25">
      <c r="J9067">
        <v>9064</v>
      </c>
      <c r="K9067" s="43">
        <v>0.22832605197743572</v>
      </c>
      <c r="L9067">
        <v>0.70672219991331031</v>
      </c>
      <c r="M9067">
        <v>0.63498234825470146</v>
      </c>
      <c r="N9067" s="44">
        <v>1.8358875384058004E-3</v>
      </c>
      <c r="O9067" s="161">
        <f t="shared" si="1411"/>
        <v>2000000</v>
      </c>
      <c r="P9067" s="162">
        <f t="shared" si="1412"/>
        <v>188.15751238632586</v>
      </c>
      <c r="Q9067" s="162">
        <f t="shared" si="1413"/>
        <v>141.90157140618012</v>
      </c>
      <c r="R9067" s="163">
        <f t="shared" si="1414"/>
        <v>1</v>
      </c>
      <c r="S9067" s="161">
        <f t="shared" si="1415"/>
        <v>5000000</v>
      </c>
      <c r="T9067" s="162">
        <f t="shared" si="1416"/>
        <v>192.71917079544195</v>
      </c>
      <c r="U9067" s="162">
        <f t="shared" si="1417"/>
        <v>128.45078570309005</v>
      </c>
      <c r="V9067" s="163">
        <f t="shared" si="1418"/>
        <v>0.05</v>
      </c>
      <c r="W9067" s="164">
        <f t="shared" si="1419"/>
        <v>42511881.960291475</v>
      </c>
      <c r="X9067" s="164">
        <f t="shared" si="1420"/>
        <v>-133932903.72691202</v>
      </c>
    </row>
    <row r="9068" spans="10:24" x14ac:dyDescent="0.25">
      <c r="J9068">
        <v>9065</v>
      </c>
      <c r="K9068" s="43">
        <v>0.40550845550330961</v>
      </c>
      <c r="L9068">
        <v>0.28650984896614307</v>
      </c>
      <c r="M9068">
        <v>0.39946012585090418</v>
      </c>
      <c r="N9068" s="44">
        <v>0.97412019123736704</v>
      </c>
      <c r="O9068" s="161">
        <f t="shared" si="1411"/>
        <v>5000000</v>
      </c>
      <c r="P9068" s="162">
        <f t="shared" si="1412"/>
        <v>171.54585260508378</v>
      </c>
      <c r="Q9068" s="162">
        <f t="shared" si="1413"/>
        <v>129.90510502681877</v>
      </c>
      <c r="R9068" s="163">
        <f t="shared" si="1414"/>
        <v>1</v>
      </c>
      <c r="S9068" s="161">
        <f t="shared" si="1415"/>
        <v>6000000</v>
      </c>
      <c r="T9068" s="162">
        <f t="shared" si="1416"/>
        <v>187.18195086836127</v>
      </c>
      <c r="U9068" s="162">
        <f t="shared" si="1417"/>
        <v>122.45255251340939</v>
      </c>
      <c r="V9068" s="163">
        <f t="shared" si="1418"/>
        <v>1</v>
      </c>
      <c r="W9068" s="164">
        <f t="shared" si="1419"/>
        <v>158203737.89132503</v>
      </c>
      <c r="X9068" s="164">
        <f t="shared" si="1420"/>
        <v>238376390.12971127</v>
      </c>
    </row>
    <row r="9069" spans="10:24" x14ac:dyDescent="0.25">
      <c r="J9069">
        <v>9066</v>
      </c>
      <c r="K9069" s="43">
        <v>0.46748699070644706</v>
      </c>
      <c r="L9069">
        <v>0.11854310894842701</v>
      </c>
      <c r="M9069">
        <v>0.17765661257712195</v>
      </c>
      <c r="N9069" s="44">
        <v>0.46844508872141322</v>
      </c>
      <c r="O9069" s="161">
        <f t="shared" si="1411"/>
        <v>5000000</v>
      </c>
      <c r="P9069" s="162">
        <f t="shared" si="1412"/>
        <v>162.26548231335042</v>
      </c>
      <c r="Q9069" s="162">
        <f t="shared" si="1413"/>
        <v>116.513349943246</v>
      </c>
      <c r="R9069" s="163">
        <f t="shared" si="1414"/>
        <v>1</v>
      </c>
      <c r="S9069" s="161">
        <f t="shared" si="1415"/>
        <v>6000000</v>
      </c>
      <c r="T9069" s="162">
        <f t="shared" si="1416"/>
        <v>184.08849410445015</v>
      </c>
      <c r="U9069" s="162">
        <f t="shared" si="1417"/>
        <v>115.756674971623</v>
      </c>
      <c r="V9069" s="163">
        <f t="shared" si="1418"/>
        <v>1</v>
      </c>
      <c r="W9069" s="164">
        <f t="shared" si="1419"/>
        <v>178760661.8505221</v>
      </c>
      <c r="X9069" s="164">
        <f t="shared" si="1420"/>
        <v>259990914.79696292</v>
      </c>
    </row>
    <row r="9070" spans="10:24" x14ac:dyDescent="0.25">
      <c r="J9070">
        <v>9067</v>
      </c>
      <c r="K9070" s="43">
        <v>0.20818967688073675</v>
      </c>
      <c r="L9070">
        <v>0.12877503913234145</v>
      </c>
      <c r="M9070">
        <v>0.99931654548316595</v>
      </c>
      <c r="N9070" s="44">
        <v>0.66003145056389134</v>
      </c>
      <c r="O9070" s="161">
        <f t="shared" si="1411"/>
        <v>2000000</v>
      </c>
      <c r="P9070" s="162">
        <f t="shared" si="1412"/>
        <v>163.01698994127847</v>
      </c>
      <c r="Q9070" s="162">
        <f t="shared" si="1413"/>
        <v>199.03097669045772</v>
      </c>
      <c r="R9070" s="163">
        <f t="shared" si="1414"/>
        <v>1</v>
      </c>
      <c r="S9070" s="161">
        <f t="shared" si="1415"/>
        <v>5000000</v>
      </c>
      <c r="T9070" s="162">
        <f t="shared" si="1416"/>
        <v>184.33899664709281</v>
      </c>
      <c r="U9070" s="162">
        <f t="shared" si="1417"/>
        <v>157.01548834522885</v>
      </c>
      <c r="V9070" s="163">
        <f t="shared" si="1418"/>
        <v>1</v>
      </c>
      <c r="W9070" s="164">
        <f t="shared" si="1419"/>
        <v>-122027973.4983585</v>
      </c>
      <c r="X9070" s="164">
        <f t="shared" si="1420"/>
        <v>-13382458.490680158</v>
      </c>
    </row>
    <row r="9071" spans="10:24" x14ac:dyDescent="0.25">
      <c r="J9071">
        <v>9068</v>
      </c>
      <c r="K9071" s="43">
        <v>0.7838150111985277</v>
      </c>
      <c r="L9071">
        <v>0.78722011221388677</v>
      </c>
      <c r="M9071">
        <v>0.19657285955021508</v>
      </c>
      <c r="N9071" s="44">
        <v>0.16573832752371509</v>
      </c>
      <c r="O9071" s="161">
        <f t="shared" si="1411"/>
        <v>7000000</v>
      </c>
      <c r="P9071" s="162">
        <f t="shared" si="1412"/>
        <v>191.95219159984026</v>
      </c>
      <c r="Q9071" s="162">
        <f t="shared" si="1413"/>
        <v>117.92147013303389</v>
      </c>
      <c r="R9071" s="163">
        <f t="shared" si="1414"/>
        <v>1</v>
      </c>
      <c r="S9071" s="161">
        <f t="shared" si="1415"/>
        <v>7000000</v>
      </c>
      <c r="T9071" s="162">
        <f t="shared" si="1416"/>
        <v>193.98406386661341</v>
      </c>
      <c r="U9071" s="162">
        <f t="shared" si="1417"/>
        <v>116.46073506651695</v>
      </c>
      <c r="V9071" s="163">
        <f t="shared" si="1418"/>
        <v>0.9</v>
      </c>
      <c r="W9071" s="164">
        <f t="shared" si="1419"/>
        <v>468215050.26764458</v>
      </c>
      <c r="X9071" s="164">
        <f t="shared" si="1420"/>
        <v>338396971.44060773</v>
      </c>
    </row>
    <row r="9072" spans="10:24" x14ac:dyDescent="0.25">
      <c r="J9072">
        <v>9069</v>
      </c>
      <c r="K9072" s="43">
        <v>0.59847208038694155</v>
      </c>
      <c r="L9072">
        <v>0.9057906057695404</v>
      </c>
      <c r="M9072">
        <v>2.3717245338535919E-3</v>
      </c>
      <c r="N9072" s="44">
        <v>0.9816141765328702</v>
      </c>
      <c r="O9072" s="161">
        <f t="shared" si="1411"/>
        <v>6000000</v>
      </c>
      <c r="P9072" s="162">
        <f t="shared" si="1412"/>
        <v>199.72906733788847</v>
      </c>
      <c r="Q9072" s="162">
        <f t="shared" si="1413"/>
        <v>78.520825184766764</v>
      </c>
      <c r="R9072" s="163">
        <f t="shared" si="1414"/>
        <v>1</v>
      </c>
      <c r="S9072" s="161">
        <f t="shared" si="1415"/>
        <v>6000000</v>
      </c>
      <c r="T9072" s="162">
        <f t="shared" si="1416"/>
        <v>196.57635577929616</v>
      </c>
      <c r="U9072" s="162">
        <f t="shared" si="1417"/>
        <v>96.760412592383375</v>
      </c>
      <c r="V9072" s="163">
        <f t="shared" si="1418"/>
        <v>1</v>
      </c>
      <c r="W9072" s="164">
        <f t="shared" si="1419"/>
        <v>677249452.91873026</v>
      </c>
      <c r="X9072" s="164">
        <f t="shared" si="1420"/>
        <v>448895659.12147677</v>
      </c>
    </row>
    <row r="9073" spans="10:24" x14ac:dyDescent="0.25">
      <c r="J9073">
        <v>9070</v>
      </c>
      <c r="K9073" s="43">
        <v>0.52611292748187688</v>
      </c>
      <c r="L9073">
        <v>0.80458324104892365</v>
      </c>
      <c r="M9073">
        <v>0.46788035122495097</v>
      </c>
      <c r="N9073" s="44">
        <v>0.23774833959495723</v>
      </c>
      <c r="O9073" s="161">
        <f t="shared" si="1411"/>
        <v>5000000</v>
      </c>
      <c r="P9073" s="162">
        <f t="shared" si="1412"/>
        <v>192.87160131918796</v>
      </c>
      <c r="Q9073" s="162">
        <f t="shared" si="1413"/>
        <v>133.38801600013878</v>
      </c>
      <c r="R9073" s="163">
        <f t="shared" si="1414"/>
        <v>1</v>
      </c>
      <c r="S9073" s="161">
        <f t="shared" si="1415"/>
        <v>6000000</v>
      </c>
      <c r="T9073" s="162">
        <f t="shared" si="1416"/>
        <v>194.29053377306266</v>
      </c>
      <c r="U9073" s="162">
        <f t="shared" si="1417"/>
        <v>124.19400800006939</v>
      </c>
      <c r="V9073" s="163">
        <f t="shared" si="1418"/>
        <v>1</v>
      </c>
      <c r="W9073" s="164">
        <f t="shared" si="1419"/>
        <v>247417926.5952459</v>
      </c>
      <c r="X9073" s="164">
        <f t="shared" si="1420"/>
        <v>270579154.63795966</v>
      </c>
    </row>
    <row r="9074" spans="10:24" x14ac:dyDescent="0.25">
      <c r="J9074">
        <v>9071</v>
      </c>
      <c r="K9074" s="43">
        <v>0.8010498928339157</v>
      </c>
      <c r="L9074">
        <v>5.629441644018951E-2</v>
      </c>
      <c r="M9074">
        <v>0.13481136202119137</v>
      </c>
      <c r="N9074" s="44">
        <v>0.47941478930416104</v>
      </c>
      <c r="O9074" s="161">
        <f t="shared" si="1411"/>
        <v>7000000</v>
      </c>
      <c r="P9074" s="162">
        <f t="shared" si="1412"/>
        <v>156.20004456409094</v>
      </c>
      <c r="Q9074" s="162">
        <f t="shared" si="1413"/>
        <v>112.92136404138125</v>
      </c>
      <c r="R9074" s="163">
        <f t="shared" si="1414"/>
        <v>1</v>
      </c>
      <c r="S9074" s="161">
        <f t="shared" si="1415"/>
        <v>7000000</v>
      </c>
      <c r="T9074" s="162">
        <f t="shared" si="1416"/>
        <v>182.06668152136365</v>
      </c>
      <c r="U9074" s="162">
        <f t="shared" si="1417"/>
        <v>113.96068202069063</v>
      </c>
      <c r="V9074" s="163">
        <f t="shared" si="1418"/>
        <v>1</v>
      </c>
      <c r="W9074" s="164">
        <f t="shared" si="1419"/>
        <v>252950763.65896785</v>
      </c>
      <c r="X9074" s="164">
        <f t="shared" si="1420"/>
        <v>326741996.50471115</v>
      </c>
    </row>
    <row r="9075" spans="10:24" x14ac:dyDescent="0.25">
      <c r="J9075">
        <v>9072</v>
      </c>
      <c r="K9075" s="43">
        <v>0.88122185390684316</v>
      </c>
      <c r="L9075">
        <v>0.89422445075206825</v>
      </c>
      <c r="M9075">
        <v>0.48752024924107751</v>
      </c>
      <c r="N9075" s="44">
        <v>0.33174241330866594</v>
      </c>
      <c r="O9075" s="161">
        <f t="shared" si="1411"/>
        <v>7000000</v>
      </c>
      <c r="P9075" s="162">
        <f t="shared" si="1412"/>
        <v>198.73967516128212</v>
      </c>
      <c r="Q9075" s="162">
        <f t="shared" si="1413"/>
        <v>134.37425600376261</v>
      </c>
      <c r="R9075" s="163">
        <f t="shared" si="1414"/>
        <v>1</v>
      </c>
      <c r="S9075" s="161">
        <f t="shared" si="1415"/>
        <v>7000000</v>
      </c>
      <c r="T9075" s="162">
        <f t="shared" si="1416"/>
        <v>196.24655838709404</v>
      </c>
      <c r="U9075" s="162">
        <f t="shared" si="1417"/>
        <v>124.68712800188131</v>
      </c>
      <c r="V9075" s="163">
        <f t="shared" si="1418"/>
        <v>1</v>
      </c>
      <c r="W9075" s="164">
        <f t="shared" si="1419"/>
        <v>400557934.10263658</v>
      </c>
      <c r="X9075" s="164">
        <f t="shared" si="1420"/>
        <v>350916012.69648916</v>
      </c>
    </row>
    <row r="9076" spans="10:24" x14ac:dyDescent="0.25">
      <c r="J9076">
        <v>9073</v>
      </c>
      <c r="K9076" s="43">
        <v>0.39534840553169337</v>
      </c>
      <c r="L9076">
        <v>5.7364827258105766E-2</v>
      </c>
      <c r="M9076">
        <v>0.26384613268712098</v>
      </c>
      <c r="N9076" s="44">
        <v>0.55137264565673239</v>
      </c>
      <c r="O9076" s="161">
        <f t="shared" si="1411"/>
        <v>5000000</v>
      </c>
      <c r="P9076" s="162">
        <f t="shared" si="1412"/>
        <v>156.34070492863628</v>
      </c>
      <c r="Q9076" s="162">
        <f t="shared" si="1413"/>
        <v>122.3693456996765</v>
      </c>
      <c r="R9076" s="163">
        <f t="shared" si="1414"/>
        <v>1</v>
      </c>
      <c r="S9076" s="161">
        <f t="shared" si="1415"/>
        <v>6000000</v>
      </c>
      <c r="T9076" s="162">
        <f t="shared" si="1416"/>
        <v>182.11356830954543</v>
      </c>
      <c r="U9076" s="162">
        <f t="shared" si="1417"/>
        <v>118.68467284983825</v>
      </c>
      <c r="V9076" s="163">
        <f t="shared" si="1418"/>
        <v>1</v>
      </c>
      <c r="W9076" s="164">
        <f t="shared" si="1419"/>
        <v>119856796.14479893</v>
      </c>
      <c r="X9076" s="164">
        <f t="shared" si="1420"/>
        <v>230573372.75824308</v>
      </c>
    </row>
    <row r="9077" spans="10:24" x14ac:dyDescent="0.25">
      <c r="J9077">
        <v>9074</v>
      </c>
      <c r="K9077" s="43">
        <v>0.99130468966915675</v>
      </c>
      <c r="L9077">
        <v>0.95558772021305083</v>
      </c>
      <c r="M9077">
        <v>0.63626719813792809</v>
      </c>
      <c r="N9077" s="44">
        <v>0.59881046489722434</v>
      </c>
      <c r="O9077" s="161">
        <f t="shared" si="1411"/>
        <v>9000000</v>
      </c>
      <c r="P9077" s="162">
        <f t="shared" si="1412"/>
        <v>205.5244652328139</v>
      </c>
      <c r="Q9077" s="162">
        <f t="shared" si="1413"/>
        <v>141.96997629686686</v>
      </c>
      <c r="R9077" s="163">
        <f t="shared" si="1414"/>
        <v>1</v>
      </c>
      <c r="S9077" s="161">
        <f t="shared" si="1415"/>
        <v>9000000</v>
      </c>
      <c r="T9077" s="162">
        <f t="shared" si="1416"/>
        <v>198.50815507760461</v>
      </c>
      <c r="U9077" s="162">
        <f t="shared" si="1417"/>
        <v>128.48498814843344</v>
      </c>
      <c r="V9077" s="163">
        <f t="shared" si="1418"/>
        <v>1</v>
      </c>
      <c r="W9077" s="164">
        <f t="shared" si="1419"/>
        <v>521990400.42352331</v>
      </c>
      <c r="X9077" s="164">
        <f t="shared" si="1420"/>
        <v>480208502.36254048</v>
      </c>
    </row>
    <row r="9078" spans="10:24" x14ac:dyDescent="0.25">
      <c r="J9078">
        <v>9075</v>
      </c>
      <c r="K9078" s="43">
        <v>0.10883954492905679</v>
      </c>
      <c r="L9078">
        <v>0.50845577416923982</v>
      </c>
      <c r="M9078">
        <v>5.730361075195689E-2</v>
      </c>
      <c r="N9078" s="44">
        <v>0.23430763403991961</v>
      </c>
      <c r="O9078" s="161">
        <f t="shared" si="1411"/>
        <v>2000000</v>
      </c>
      <c r="P9078" s="162">
        <f t="shared" si="1412"/>
        <v>180.31795604808747</v>
      </c>
      <c r="Q9078" s="162">
        <f t="shared" si="1413"/>
        <v>103.44362208143079</v>
      </c>
      <c r="R9078" s="163">
        <f t="shared" si="1414"/>
        <v>1</v>
      </c>
      <c r="S9078" s="161">
        <f t="shared" si="1415"/>
        <v>2000000</v>
      </c>
      <c r="T9078" s="162">
        <f t="shared" si="1416"/>
        <v>190.1059853493625</v>
      </c>
      <c r="U9078" s="162">
        <f t="shared" si="1417"/>
        <v>109.22181104071539</v>
      </c>
      <c r="V9078" s="163">
        <f t="shared" si="1418"/>
        <v>1</v>
      </c>
      <c r="W9078" s="164">
        <f t="shared" si="1419"/>
        <v>103748667.93331337</v>
      </c>
      <c r="X9078" s="164">
        <f t="shared" si="1420"/>
        <v>11768348.617294222</v>
      </c>
    </row>
    <row r="9079" spans="10:24" x14ac:dyDescent="0.25">
      <c r="J9079">
        <v>9076</v>
      </c>
      <c r="K9079" s="43">
        <v>0.20926035405675314</v>
      </c>
      <c r="L9079">
        <v>0.62870279594725687</v>
      </c>
      <c r="M9079">
        <v>0.58893245207521339</v>
      </c>
      <c r="N9079" s="44">
        <v>0.14234534982331626</v>
      </c>
      <c r="O9079" s="161">
        <f t="shared" si="1411"/>
        <v>2000000</v>
      </c>
      <c r="P9079" s="162">
        <f t="shared" si="1412"/>
        <v>184.92629434410509</v>
      </c>
      <c r="Q9079" s="162">
        <f t="shared" si="1413"/>
        <v>139.49599409308539</v>
      </c>
      <c r="R9079" s="163">
        <f t="shared" si="1414"/>
        <v>1</v>
      </c>
      <c r="S9079" s="161">
        <f t="shared" si="1415"/>
        <v>5000000</v>
      </c>
      <c r="T9079" s="162">
        <f t="shared" si="1416"/>
        <v>191.6420981147017</v>
      </c>
      <c r="U9079" s="162">
        <f t="shared" si="1417"/>
        <v>127.24799704654269</v>
      </c>
      <c r="V9079" s="163">
        <f t="shared" si="1418"/>
        <v>0.9</v>
      </c>
      <c r="W9079" s="164">
        <f t="shared" si="1419"/>
        <v>40860600.502039403</v>
      </c>
      <c r="X9079" s="164">
        <f t="shared" si="1420"/>
        <v>139773454.80671555</v>
      </c>
    </row>
    <row r="9080" spans="10:24" x14ac:dyDescent="0.25">
      <c r="J9080">
        <v>9077</v>
      </c>
      <c r="K9080" s="43">
        <v>0.14316764755000577</v>
      </c>
      <c r="L9080">
        <v>0.69914140059636476</v>
      </c>
      <c r="M9080">
        <v>0.86956012861984378</v>
      </c>
      <c r="N9080" s="44">
        <v>0.93406834622761925</v>
      </c>
      <c r="O9080" s="161">
        <f t="shared" si="1411"/>
        <v>2000000</v>
      </c>
      <c r="P9080" s="162">
        <f t="shared" si="1412"/>
        <v>187.82899030268723</v>
      </c>
      <c r="Q9080" s="162">
        <f t="shared" si="1413"/>
        <v>157.48628464295084</v>
      </c>
      <c r="R9080" s="163">
        <f t="shared" si="1414"/>
        <v>1</v>
      </c>
      <c r="S9080" s="161">
        <f t="shared" si="1415"/>
        <v>2000000</v>
      </c>
      <c r="T9080" s="162">
        <f t="shared" si="1416"/>
        <v>192.60966343422908</v>
      </c>
      <c r="U9080" s="162">
        <f t="shared" si="1417"/>
        <v>136.24314232147543</v>
      </c>
      <c r="V9080" s="163">
        <f t="shared" si="1418"/>
        <v>1</v>
      </c>
      <c r="W9080" s="164">
        <f t="shared" si="1419"/>
        <v>10685411.31947279</v>
      </c>
      <c r="X9080" s="164">
        <f t="shared" si="1420"/>
        <v>-37266957.774492711</v>
      </c>
    </row>
    <row r="9081" spans="10:24" x14ac:dyDescent="0.25">
      <c r="J9081">
        <v>9078</v>
      </c>
      <c r="K9081" s="43">
        <v>0.78407687792578207</v>
      </c>
      <c r="L9081">
        <v>0.81852815534393641</v>
      </c>
      <c r="M9081">
        <v>0.39225035464773772</v>
      </c>
      <c r="N9081" s="44">
        <v>0.35092676881223106</v>
      </c>
      <c r="O9081" s="161">
        <f t="shared" si="1411"/>
        <v>7000000</v>
      </c>
      <c r="P9081" s="162">
        <f t="shared" si="1412"/>
        <v>193.64655368723251</v>
      </c>
      <c r="Q9081" s="162">
        <f t="shared" si="1413"/>
        <v>129.53082792158497</v>
      </c>
      <c r="R9081" s="163">
        <f t="shared" si="1414"/>
        <v>1</v>
      </c>
      <c r="S9081" s="161">
        <f t="shared" si="1415"/>
        <v>7000000</v>
      </c>
      <c r="T9081" s="162">
        <f t="shared" si="1416"/>
        <v>194.54885122907751</v>
      </c>
      <c r="U9081" s="162">
        <f t="shared" si="1417"/>
        <v>122.26541396079249</v>
      </c>
      <c r="V9081" s="163">
        <f t="shared" si="1418"/>
        <v>1</v>
      </c>
      <c r="W9081" s="164">
        <f t="shared" si="1419"/>
        <v>398810080.35953277</v>
      </c>
      <c r="X9081" s="164">
        <f t="shared" si="1420"/>
        <v>355984060.87799519</v>
      </c>
    </row>
    <row r="9082" spans="10:24" x14ac:dyDescent="0.25">
      <c r="J9082">
        <v>9079</v>
      </c>
      <c r="K9082" s="43">
        <v>0.69887177884775331</v>
      </c>
      <c r="L9082">
        <v>0.70487881047890677</v>
      </c>
      <c r="M9082">
        <v>0.11852193737883143</v>
      </c>
      <c r="N9082" s="44">
        <v>0.24675943844923653</v>
      </c>
      <c r="O9082" s="161">
        <f t="shared" si="1411"/>
        <v>6000000</v>
      </c>
      <c r="P9082" s="162">
        <f t="shared" si="1412"/>
        <v>188.0772723708709</v>
      </c>
      <c r="Q9082" s="162">
        <f t="shared" si="1413"/>
        <v>111.35184122722794</v>
      </c>
      <c r="R9082" s="163">
        <f t="shared" si="1414"/>
        <v>1</v>
      </c>
      <c r="S9082" s="161">
        <f t="shared" si="1415"/>
        <v>7000000</v>
      </c>
      <c r="T9082" s="162">
        <f t="shared" si="1416"/>
        <v>192.69242412362362</v>
      </c>
      <c r="U9082" s="162">
        <f t="shared" si="1417"/>
        <v>113.17592061361397</v>
      </c>
      <c r="V9082" s="163">
        <f t="shared" si="1418"/>
        <v>1</v>
      </c>
      <c r="W9082" s="164">
        <f t="shared" si="1419"/>
        <v>410352586.86185777</v>
      </c>
      <c r="X9082" s="164">
        <f t="shared" si="1420"/>
        <v>406615524.57006764</v>
      </c>
    </row>
    <row r="9083" spans="10:24" x14ac:dyDescent="0.25">
      <c r="J9083">
        <v>9080</v>
      </c>
      <c r="K9083" s="43">
        <v>5.4545765768483023E-2</v>
      </c>
      <c r="L9083">
        <v>0.36759431408763132</v>
      </c>
      <c r="M9083">
        <v>0.75517982936957362</v>
      </c>
      <c r="N9083" s="44">
        <v>0.35847354732636783</v>
      </c>
      <c r="O9083" s="161">
        <f t="shared" si="1411"/>
        <v>2000000</v>
      </c>
      <c r="P9083" s="162">
        <f t="shared" si="1412"/>
        <v>174.92652528078528</v>
      </c>
      <c r="Q9083" s="162">
        <f t="shared" si="1413"/>
        <v>148.81761955256621</v>
      </c>
      <c r="R9083" s="163">
        <f t="shared" si="1414"/>
        <v>1</v>
      </c>
      <c r="S9083" s="161">
        <f t="shared" si="1415"/>
        <v>2000000</v>
      </c>
      <c r="T9083" s="162">
        <f t="shared" si="1416"/>
        <v>188.30884176026177</v>
      </c>
      <c r="U9083" s="162">
        <f t="shared" si="1417"/>
        <v>131.90880977628311</v>
      </c>
      <c r="V9083" s="163">
        <f t="shared" si="1418"/>
        <v>1</v>
      </c>
      <c r="W9083" s="164">
        <f t="shared" si="1419"/>
        <v>2217811.4564381391</v>
      </c>
      <c r="X9083" s="164">
        <f t="shared" si="1420"/>
        <v>-37199936.032042667</v>
      </c>
    </row>
    <row r="9084" spans="10:24" x14ac:dyDescent="0.25">
      <c r="J9084">
        <v>9081</v>
      </c>
      <c r="K9084" s="43">
        <v>0.41698394879656941</v>
      </c>
      <c r="L9084">
        <v>0.34378038389306131</v>
      </c>
      <c r="M9084">
        <v>0.13664257784166578</v>
      </c>
      <c r="N9084" s="44">
        <v>0.35306143353414332</v>
      </c>
      <c r="O9084" s="161">
        <f t="shared" si="1411"/>
        <v>5000000</v>
      </c>
      <c r="P9084" s="162">
        <f t="shared" si="1412"/>
        <v>173.96748768251507</v>
      </c>
      <c r="Q9084" s="162">
        <f t="shared" si="1413"/>
        <v>113.08942949925066</v>
      </c>
      <c r="R9084" s="163">
        <f t="shared" si="1414"/>
        <v>1</v>
      </c>
      <c r="S9084" s="161">
        <f t="shared" si="1415"/>
        <v>6000000</v>
      </c>
      <c r="T9084" s="162">
        <f t="shared" si="1416"/>
        <v>187.98916256083837</v>
      </c>
      <c r="U9084" s="162">
        <f t="shared" si="1417"/>
        <v>114.04471474962533</v>
      </c>
      <c r="V9084" s="163">
        <f t="shared" si="1418"/>
        <v>1</v>
      </c>
      <c r="W9084" s="164">
        <f t="shared" si="1419"/>
        <v>254390290.91632205</v>
      </c>
      <c r="X9084" s="164">
        <f t="shared" si="1420"/>
        <v>293666686.86727822</v>
      </c>
    </row>
    <row r="9085" spans="10:24" x14ac:dyDescent="0.25">
      <c r="J9085">
        <v>9082</v>
      </c>
      <c r="K9085" s="43">
        <v>0.61690854018767194</v>
      </c>
      <c r="L9085">
        <v>0.33637569354869457</v>
      </c>
      <c r="M9085">
        <v>1.4068647132983725E-2</v>
      </c>
      <c r="N9085" s="44">
        <v>0.29205815158784176</v>
      </c>
      <c r="O9085" s="161">
        <f t="shared" si="1411"/>
        <v>6000000</v>
      </c>
      <c r="P9085" s="162">
        <f t="shared" si="1412"/>
        <v>173.66437632414323</v>
      </c>
      <c r="Q9085" s="162">
        <f t="shared" si="1413"/>
        <v>91.092663333961781</v>
      </c>
      <c r="R9085" s="163">
        <f t="shared" si="1414"/>
        <v>1</v>
      </c>
      <c r="S9085" s="161">
        <f t="shared" si="1415"/>
        <v>7000000</v>
      </c>
      <c r="T9085" s="162">
        <f t="shared" si="1416"/>
        <v>187.88812544138108</v>
      </c>
      <c r="U9085" s="162">
        <f t="shared" si="1417"/>
        <v>103.04633166698089</v>
      </c>
      <c r="V9085" s="163">
        <f t="shared" si="1418"/>
        <v>1</v>
      </c>
      <c r="W9085" s="164">
        <f t="shared" si="1419"/>
        <v>445430277.94108874</v>
      </c>
      <c r="X9085" s="164">
        <f t="shared" si="1420"/>
        <v>443892556.42080128</v>
      </c>
    </row>
    <row r="9086" spans="10:24" x14ac:dyDescent="0.25">
      <c r="J9086">
        <v>9083</v>
      </c>
      <c r="K9086" s="43">
        <v>0.51396783644443</v>
      </c>
      <c r="L9086">
        <v>5.577912765101245E-2</v>
      </c>
      <c r="M9086">
        <v>0.4037346153126895</v>
      </c>
      <c r="N9086" s="44">
        <v>0.96467069853309295</v>
      </c>
      <c r="O9086" s="161">
        <f t="shared" si="1411"/>
        <v>5000000</v>
      </c>
      <c r="P9086" s="162">
        <f t="shared" si="1412"/>
        <v>156.13157877786227</v>
      </c>
      <c r="Q9086" s="162">
        <f t="shared" si="1413"/>
        <v>130.12615640901532</v>
      </c>
      <c r="R9086" s="163">
        <f t="shared" si="1414"/>
        <v>1</v>
      </c>
      <c r="S9086" s="161">
        <f t="shared" si="1415"/>
        <v>6000000</v>
      </c>
      <c r="T9086" s="162">
        <f t="shared" si="1416"/>
        <v>182.04385959262075</v>
      </c>
      <c r="U9086" s="162">
        <f t="shared" si="1417"/>
        <v>122.56307820450766</v>
      </c>
      <c r="V9086" s="163">
        <f t="shared" si="1418"/>
        <v>1</v>
      </c>
      <c r="W9086" s="164">
        <f t="shared" si="1419"/>
        <v>80027111.84423475</v>
      </c>
      <c r="X9086" s="164">
        <f t="shared" si="1420"/>
        <v>206884688.32867855</v>
      </c>
    </row>
    <row r="9087" spans="10:24" x14ac:dyDescent="0.25">
      <c r="J9087">
        <v>9084</v>
      </c>
      <c r="K9087" s="43">
        <v>0.84351568984754965</v>
      </c>
      <c r="L9087">
        <v>0.32388382890599432</v>
      </c>
      <c r="M9087">
        <v>0.51939601760850185</v>
      </c>
      <c r="N9087" s="44">
        <v>0.1114985639069983</v>
      </c>
      <c r="O9087" s="161">
        <f t="shared" si="1411"/>
        <v>7000000</v>
      </c>
      <c r="P9087" s="162">
        <f t="shared" si="1412"/>
        <v>173.14701614287819</v>
      </c>
      <c r="Q9087" s="162">
        <f t="shared" si="1413"/>
        <v>135.97275551746341</v>
      </c>
      <c r="R9087" s="163">
        <f t="shared" si="1414"/>
        <v>1</v>
      </c>
      <c r="S9087" s="161">
        <f t="shared" si="1415"/>
        <v>7000000</v>
      </c>
      <c r="T9087" s="162">
        <f t="shared" si="1416"/>
        <v>187.71567204762607</v>
      </c>
      <c r="U9087" s="162">
        <f t="shared" si="1417"/>
        <v>125.48637775873171</v>
      </c>
      <c r="V9087" s="163">
        <f t="shared" si="1418"/>
        <v>0.9</v>
      </c>
      <c r="W9087" s="164">
        <f t="shared" si="1419"/>
        <v>210219824.37790343</v>
      </c>
      <c r="X9087" s="164">
        <f t="shared" si="1420"/>
        <v>242044554.02003449</v>
      </c>
    </row>
    <row r="9088" spans="10:24" x14ac:dyDescent="0.25">
      <c r="J9088">
        <v>9085</v>
      </c>
      <c r="K9088" s="43">
        <v>0.9753951932189594</v>
      </c>
      <c r="L9088">
        <v>0.65215145007459752</v>
      </c>
      <c r="M9088">
        <v>0.18317510890148792</v>
      </c>
      <c r="N9088" s="44">
        <v>0.82662006237022134</v>
      </c>
      <c r="O9088" s="161">
        <f t="shared" si="1411"/>
        <v>9000000</v>
      </c>
      <c r="P9088" s="162">
        <f t="shared" si="1412"/>
        <v>185.86703212612602</v>
      </c>
      <c r="Q9088" s="162">
        <f t="shared" si="1413"/>
        <v>116.93337884269646</v>
      </c>
      <c r="R9088" s="163">
        <f t="shared" si="1414"/>
        <v>1</v>
      </c>
      <c r="S9088" s="161">
        <f t="shared" si="1415"/>
        <v>9000000</v>
      </c>
      <c r="T9088" s="162">
        <f t="shared" si="1416"/>
        <v>191.95567737537533</v>
      </c>
      <c r="U9088" s="162">
        <f t="shared" si="1417"/>
        <v>115.96668942134824</v>
      </c>
      <c r="V9088" s="163">
        <f t="shared" si="1418"/>
        <v>1</v>
      </c>
      <c r="W9088" s="164">
        <f t="shared" si="1419"/>
        <v>570402879.55086613</v>
      </c>
      <c r="X9088" s="164">
        <f t="shared" si="1420"/>
        <v>533900891.58624387</v>
      </c>
    </row>
    <row r="9089" spans="10:24" x14ac:dyDescent="0.25">
      <c r="J9089">
        <v>9086</v>
      </c>
      <c r="K9089" s="43">
        <v>0.2509540175351338</v>
      </c>
      <c r="L9089">
        <v>0.73847569247161238</v>
      </c>
      <c r="M9089">
        <v>0.3366789155959814</v>
      </c>
      <c r="N9089" s="44">
        <v>0.90116876198348161</v>
      </c>
      <c r="O9089" s="161">
        <f t="shared" si="1411"/>
        <v>2000000</v>
      </c>
      <c r="P9089" s="162">
        <f t="shared" si="1412"/>
        <v>189.57979682994804</v>
      </c>
      <c r="Q9089" s="162">
        <f t="shared" si="1413"/>
        <v>126.56911842584225</v>
      </c>
      <c r="R9089" s="163">
        <f t="shared" si="1414"/>
        <v>1</v>
      </c>
      <c r="S9089" s="161">
        <f t="shared" si="1415"/>
        <v>5000000</v>
      </c>
      <c r="T9089" s="162">
        <f t="shared" si="1416"/>
        <v>193.19326560998269</v>
      </c>
      <c r="U9089" s="162">
        <f t="shared" si="1417"/>
        <v>120.78455921292112</v>
      </c>
      <c r="V9089" s="163">
        <f t="shared" si="1418"/>
        <v>1</v>
      </c>
      <c r="W9089" s="164">
        <f t="shared" si="1419"/>
        <v>76021356.80821158</v>
      </c>
      <c r="X9089" s="164">
        <f t="shared" si="1420"/>
        <v>212043531.98530781</v>
      </c>
    </row>
    <row r="9090" spans="10:24" x14ac:dyDescent="0.25">
      <c r="J9090">
        <v>9087</v>
      </c>
      <c r="K9090" s="43">
        <v>0.48044609519636983</v>
      </c>
      <c r="L9090">
        <v>0.55995952622057665</v>
      </c>
      <c r="M9090">
        <v>0.45612617284614287</v>
      </c>
      <c r="N9090" s="44">
        <v>0.47879265936014981</v>
      </c>
      <c r="O9090" s="161">
        <f t="shared" si="1411"/>
        <v>5000000</v>
      </c>
      <c r="P9090" s="162">
        <f t="shared" si="1412"/>
        <v>182.26299901228012</v>
      </c>
      <c r="Q9090" s="162">
        <f t="shared" si="1413"/>
        <v>132.79603993212126</v>
      </c>
      <c r="R9090" s="163">
        <f t="shared" si="1414"/>
        <v>1</v>
      </c>
      <c r="S9090" s="161">
        <f t="shared" si="1415"/>
        <v>6000000</v>
      </c>
      <c r="T9090" s="162">
        <f t="shared" si="1416"/>
        <v>190.75433300409338</v>
      </c>
      <c r="U9090" s="162">
        <f t="shared" si="1417"/>
        <v>123.89801996606063</v>
      </c>
      <c r="V9090" s="163">
        <f t="shared" si="1418"/>
        <v>1</v>
      </c>
      <c r="W9090" s="164">
        <f t="shared" si="1419"/>
        <v>197334795.4007943</v>
      </c>
      <c r="X9090" s="164">
        <f t="shared" si="1420"/>
        <v>251137878.2281965</v>
      </c>
    </row>
    <row r="9091" spans="10:24" x14ac:dyDescent="0.25">
      <c r="J9091">
        <v>9088</v>
      </c>
      <c r="K9091" s="43">
        <v>0.26954199926829137</v>
      </c>
      <c r="L9091">
        <v>0.32516190599320394</v>
      </c>
      <c r="M9091">
        <v>0.99290964555656591</v>
      </c>
      <c r="N9091" s="44">
        <v>0.5224561085109537</v>
      </c>
      <c r="O9091" s="161">
        <f t="shared" si="1411"/>
        <v>2000000</v>
      </c>
      <c r="P9091" s="162">
        <f t="shared" si="1412"/>
        <v>173.20031414350586</v>
      </c>
      <c r="Q9091" s="162">
        <f t="shared" si="1413"/>
        <v>184.05305849892207</v>
      </c>
      <c r="R9091" s="163">
        <f t="shared" si="1414"/>
        <v>1</v>
      </c>
      <c r="S9091" s="161">
        <f t="shared" si="1415"/>
        <v>5000000</v>
      </c>
      <c r="T9091" s="162">
        <f t="shared" si="1416"/>
        <v>187.73343804783528</v>
      </c>
      <c r="U9091" s="162">
        <f t="shared" si="1417"/>
        <v>149.52652924946102</v>
      </c>
      <c r="V9091" s="163">
        <f t="shared" si="1418"/>
        <v>1</v>
      </c>
      <c r="W9091" s="164">
        <f t="shared" si="1419"/>
        <v>-71705488.710832417</v>
      </c>
      <c r="X9091" s="164">
        <f t="shared" si="1420"/>
        <v>41034543.991871297</v>
      </c>
    </row>
    <row r="9092" spans="10:24" x14ac:dyDescent="0.25">
      <c r="J9092">
        <v>9089</v>
      </c>
      <c r="K9092" s="43">
        <v>0.20781376649032102</v>
      </c>
      <c r="L9092">
        <v>0.30368304795803847</v>
      </c>
      <c r="M9092">
        <v>0.24616353650180234</v>
      </c>
      <c r="N9092" s="44">
        <v>0.89268755675329003</v>
      </c>
      <c r="O9092" s="161">
        <f t="shared" si="1411"/>
        <v>2000000</v>
      </c>
      <c r="P9092" s="162">
        <f t="shared" si="1412"/>
        <v>172.29244798098887</v>
      </c>
      <c r="Q9092" s="162">
        <f t="shared" si="1413"/>
        <v>121.26775392472804</v>
      </c>
      <c r="R9092" s="163">
        <f t="shared" si="1414"/>
        <v>1</v>
      </c>
      <c r="S9092" s="161">
        <f t="shared" si="1415"/>
        <v>5000000</v>
      </c>
      <c r="T9092" s="162">
        <f t="shared" si="1416"/>
        <v>187.43081599366297</v>
      </c>
      <c r="U9092" s="162">
        <f t="shared" si="1417"/>
        <v>118.13387696236401</v>
      </c>
      <c r="V9092" s="163">
        <f t="shared" si="1418"/>
        <v>1</v>
      </c>
      <c r="W9092" s="164">
        <f t="shared" si="1419"/>
        <v>52049388.112521648</v>
      </c>
      <c r="X9092" s="164">
        <f t="shared" si="1420"/>
        <v>196484695.1564948</v>
      </c>
    </row>
    <row r="9093" spans="10:24" x14ac:dyDescent="0.25">
      <c r="J9093">
        <v>9090</v>
      </c>
      <c r="K9093" s="43">
        <v>0.25697562852451483</v>
      </c>
      <c r="L9093">
        <v>0.64384668221803221</v>
      </c>
      <c r="M9093">
        <v>0.53921051839756318</v>
      </c>
      <c r="N9093" s="44">
        <v>1.2043994455447904E-2</v>
      </c>
      <c r="O9093" s="161">
        <f t="shared" ref="O9093:O9156" si="1421">VLOOKUP(K9093,$E$5:$H$10,4)</f>
        <v>2000000</v>
      </c>
      <c r="P9093" s="162">
        <f t="shared" ref="P9093:P9156" si="1422">_xlfn.NORM.INV(L9093,$E$12,$E$13)</f>
        <v>185.53139972653116</v>
      </c>
      <c r="Q9093" s="162">
        <f t="shared" ref="Q9093:Q9156" si="1423">_xlfn.NORM.INV(M9093,$E$15,$E$16)</f>
        <v>136.96889950014938</v>
      </c>
      <c r="R9093" s="163">
        <f t="shared" ref="R9093:R9156" si="1424">VLOOKUP(N9093,$E$19:$H$21,4)</f>
        <v>1</v>
      </c>
      <c r="S9093" s="161">
        <f t="shared" ref="S9093:S9156" si="1425">VLOOKUP(K9093,$G$5:$H$10,2)</f>
        <v>5000000</v>
      </c>
      <c r="T9093" s="162">
        <f t="shared" ref="T9093:T9156" si="1426">_xlfn.NORM.INV(L9093,$G$12,$G$13)</f>
        <v>191.84379990884372</v>
      </c>
      <c r="U9093" s="162">
        <f t="shared" ref="U9093:U9156" si="1427">_xlfn.NORM.INV(M9093,$G$15,$G$16)</f>
        <v>125.98444975007469</v>
      </c>
      <c r="V9093" s="163">
        <f t="shared" ref="V9093:V9156" si="1428">VLOOKUP(N9093,$G$19:$H$21,2)</f>
        <v>0.05</v>
      </c>
      <c r="W9093" s="164">
        <f t="shared" ref="W9093:W9156" si="1429">O9093*(P9093-Q9093)*R9093-$D$23-$D$24</f>
        <v>47125000.452763572</v>
      </c>
      <c r="X9093" s="164">
        <f t="shared" ref="X9093:X9156" si="1430">S9093*(T9093-U9093)*V9093-$F$23-$F$24</f>
        <v>-133535162.46030775</v>
      </c>
    </row>
    <row r="9094" spans="10:24" x14ac:dyDescent="0.25">
      <c r="J9094">
        <v>9091</v>
      </c>
      <c r="K9094" s="43">
        <v>0.45215805371019102</v>
      </c>
      <c r="L9094">
        <v>5.2271497712741199E-2</v>
      </c>
      <c r="M9094">
        <v>3.6009781432113641E-2</v>
      </c>
      <c r="N9094" s="44">
        <v>3.8256747824488846E-3</v>
      </c>
      <c r="O9094" s="161">
        <f t="shared" si="1421"/>
        <v>5000000</v>
      </c>
      <c r="P9094" s="162">
        <f t="shared" si="1422"/>
        <v>155.65174292380442</v>
      </c>
      <c r="Q9094" s="162">
        <f t="shared" si="1423"/>
        <v>99.020111533926269</v>
      </c>
      <c r="R9094" s="163">
        <f t="shared" si="1424"/>
        <v>1</v>
      </c>
      <c r="S9094" s="161">
        <f t="shared" si="1425"/>
        <v>6000000</v>
      </c>
      <c r="T9094" s="162">
        <f t="shared" si="1426"/>
        <v>181.88391430793482</v>
      </c>
      <c r="U9094" s="162">
        <f t="shared" si="1427"/>
        <v>107.01005576696313</v>
      </c>
      <c r="V9094" s="163">
        <f t="shared" si="1428"/>
        <v>0.05</v>
      </c>
      <c r="W9094" s="164">
        <f t="shared" si="1429"/>
        <v>233158156.94939077</v>
      </c>
      <c r="X9094" s="164">
        <f t="shared" si="1430"/>
        <v>-127537842.4377085</v>
      </c>
    </row>
    <row r="9095" spans="10:24" x14ac:dyDescent="0.25">
      <c r="J9095">
        <v>9092</v>
      </c>
      <c r="K9095" s="43">
        <v>0.96010172926268289</v>
      </c>
      <c r="L9095">
        <v>0.90864327319223948</v>
      </c>
      <c r="M9095">
        <v>0.6463420206464856</v>
      </c>
      <c r="N9095" s="44">
        <v>0.9007779947295913</v>
      </c>
      <c r="O9095" s="161">
        <f t="shared" si="1421"/>
        <v>9000000</v>
      </c>
      <c r="P9095" s="162">
        <f t="shared" si="1422"/>
        <v>199.98670010595211</v>
      </c>
      <c r="Q9095" s="162">
        <f t="shared" si="1423"/>
        <v>142.50926538028835</v>
      </c>
      <c r="R9095" s="163">
        <f t="shared" si="1424"/>
        <v>1</v>
      </c>
      <c r="S9095" s="161">
        <f t="shared" si="1425"/>
        <v>9000000</v>
      </c>
      <c r="T9095" s="162">
        <f t="shared" si="1426"/>
        <v>196.6622333686507</v>
      </c>
      <c r="U9095" s="162">
        <f t="shared" si="1427"/>
        <v>128.75463269014418</v>
      </c>
      <c r="V9095" s="163">
        <f t="shared" si="1428"/>
        <v>1</v>
      </c>
      <c r="W9095" s="164">
        <f t="shared" si="1429"/>
        <v>467296912.53097379</v>
      </c>
      <c r="X9095" s="164">
        <f t="shared" si="1430"/>
        <v>461168406.10655868</v>
      </c>
    </row>
    <row r="9096" spans="10:24" x14ac:dyDescent="0.25">
      <c r="J9096">
        <v>9093</v>
      </c>
      <c r="K9096" s="43">
        <v>3.7128228529120122E-2</v>
      </c>
      <c r="L9096">
        <v>0.36370901172925318</v>
      </c>
      <c r="M9096">
        <v>5.811230183347027E-2</v>
      </c>
      <c r="N9096" s="44">
        <v>0.95857804453517137</v>
      </c>
      <c r="O9096" s="161">
        <f t="shared" si="1421"/>
        <v>1000000</v>
      </c>
      <c r="P9096" s="162">
        <f t="shared" si="1422"/>
        <v>174.77156726952344</v>
      </c>
      <c r="Q9096" s="162">
        <f t="shared" si="1423"/>
        <v>103.58361192782023</v>
      </c>
      <c r="R9096" s="163">
        <f t="shared" si="1424"/>
        <v>1</v>
      </c>
      <c r="S9096" s="161">
        <f t="shared" si="1425"/>
        <v>1000000</v>
      </c>
      <c r="T9096" s="162">
        <f t="shared" si="1426"/>
        <v>188.25718908984115</v>
      </c>
      <c r="U9096" s="162">
        <f t="shared" si="1427"/>
        <v>109.29180596391012</v>
      </c>
      <c r="V9096" s="163">
        <f t="shared" si="1428"/>
        <v>1</v>
      </c>
      <c r="W9096" s="164">
        <f t="shared" si="1429"/>
        <v>21187955.341703221</v>
      </c>
      <c r="X9096" s="164">
        <f t="shared" si="1430"/>
        <v>-71034616.874068975</v>
      </c>
    </row>
    <row r="9097" spans="10:24" x14ac:dyDescent="0.25">
      <c r="J9097">
        <v>9094</v>
      </c>
      <c r="K9097" s="43">
        <v>1.7349309346362252E-2</v>
      </c>
      <c r="L9097">
        <v>0.3679507385334142</v>
      </c>
      <c r="M9097">
        <v>0.74799183550039128</v>
      </c>
      <c r="N9097" s="44">
        <v>0.27551295224859051</v>
      </c>
      <c r="O9097" s="161">
        <f t="shared" si="1421"/>
        <v>1000000</v>
      </c>
      <c r="P9097" s="162">
        <f t="shared" si="1422"/>
        <v>174.94071327667416</v>
      </c>
      <c r="Q9097" s="162">
        <f t="shared" si="1423"/>
        <v>148.36367430934487</v>
      </c>
      <c r="R9097" s="163">
        <f t="shared" si="1424"/>
        <v>1</v>
      </c>
      <c r="S9097" s="161">
        <f t="shared" si="1425"/>
        <v>1000000</v>
      </c>
      <c r="T9097" s="162">
        <f t="shared" si="1426"/>
        <v>188.31357109222472</v>
      </c>
      <c r="U9097" s="162">
        <f t="shared" si="1427"/>
        <v>131.68183715467242</v>
      </c>
      <c r="V9097" s="163">
        <f t="shared" si="1428"/>
        <v>1</v>
      </c>
      <c r="W9097" s="164">
        <f t="shared" si="1429"/>
        <v>-23422961.032670714</v>
      </c>
      <c r="X9097" s="164">
        <f t="shared" si="1430"/>
        <v>-93368266.062447697</v>
      </c>
    </row>
    <row r="9098" spans="10:24" x14ac:dyDescent="0.25">
      <c r="J9098">
        <v>9095</v>
      </c>
      <c r="K9098" s="43">
        <v>0.74046640813795761</v>
      </c>
      <c r="L9098">
        <v>0.8054508017049522</v>
      </c>
      <c r="M9098">
        <v>0.26909782874684929</v>
      </c>
      <c r="N9098" s="44">
        <v>0.42708348378525829</v>
      </c>
      <c r="O9098" s="161">
        <f t="shared" si="1421"/>
        <v>6000000</v>
      </c>
      <c r="P9098" s="162">
        <f t="shared" si="1422"/>
        <v>192.91880368372347</v>
      </c>
      <c r="Q9098" s="162">
        <f t="shared" si="1423"/>
        <v>122.68912413863943</v>
      </c>
      <c r="R9098" s="163">
        <f t="shared" si="1424"/>
        <v>1</v>
      </c>
      <c r="S9098" s="161">
        <f t="shared" si="1425"/>
        <v>7000000</v>
      </c>
      <c r="T9098" s="162">
        <f t="shared" si="1426"/>
        <v>194.30626789457449</v>
      </c>
      <c r="U9098" s="162">
        <f t="shared" si="1427"/>
        <v>118.84456206931972</v>
      </c>
      <c r="V9098" s="163">
        <f t="shared" si="1428"/>
        <v>1</v>
      </c>
      <c r="W9098" s="164">
        <f t="shared" si="1429"/>
        <v>371378077.27050424</v>
      </c>
      <c r="X9098" s="164">
        <f t="shared" si="1430"/>
        <v>378231940.77678335</v>
      </c>
    </row>
    <row r="9099" spans="10:24" x14ac:dyDescent="0.25">
      <c r="J9099">
        <v>9096</v>
      </c>
      <c r="K9099" s="43">
        <v>0.43998893056260013</v>
      </c>
      <c r="L9099">
        <v>0.72826153520236381</v>
      </c>
      <c r="M9099">
        <v>0.4773828609577615</v>
      </c>
      <c r="N9099" s="44">
        <v>0.7329781503777395</v>
      </c>
      <c r="O9099" s="161">
        <f t="shared" si="1421"/>
        <v>5000000</v>
      </c>
      <c r="P9099" s="162">
        <f t="shared" si="1422"/>
        <v>189.11345443376658</v>
      </c>
      <c r="Q9099" s="162">
        <f t="shared" si="1423"/>
        <v>133.86553673001251</v>
      </c>
      <c r="R9099" s="163">
        <f t="shared" si="1424"/>
        <v>1</v>
      </c>
      <c r="S9099" s="161">
        <f t="shared" si="1425"/>
        <v>6000000</v>
      </c>
      <c r="T9099" s="162">
        <f t="shared" si="1426"/>
        <v>193.03781814458887</v>
      </c>
      <c r="U9099" s="162">
        <f t="shared" si="1427"/>
        <v>124.43276836500625</v>
      </c>
      <c r="V9099" s="163">
        <f t="shared" si="1428"/>
        <v>1</v>
      </c>
      <c r="W9099" s="164">
        <f t="shared" si="1429"/>
        <v>226239588.51877034</v>
      </c>
      <c r="X9099" s="164">
        <f t="shared" si="1430"/>
        <v>261630298.67749566</v>
      </c>
    </row>
    <row r="9100" spans="10:24" x14ac:dyDescent="0.25">
      <c r="J9100">
        <v>9097</v>
      </c>
      <c r="K9100" s="43">
        <v>0.89838216060765574</v>
      </c>
      <c r="L9100">
        <v>0.17502564510612895</v>
      </c>
      <c r="M9100">
        <v>0.82650151692869789</v>
      </c>
      <c r="N9100" s="44">
        <v>0.34705208977642632</v>
      </c>
      <c r="O9100" s="161">
        <f t="shared" si="1421"/>
        <v>7000000</v>
      </c>
      <c r="P9100" s="162">
        <f t="shared" si="1422"/>
        <v>165.98265285890582</v>
      </c>
      <c r="Q9100" s="162">
        <f t="shared" si="1423"/>
        <v>153.80860287861944</v>
      </c>
      <c r="R9100" s="163">
        <f t="shared" si="1424"/>
        <v>1</v>
      </c>
      <c r="S9100" s="161">
        <f t="shared" si="1425"/>
        <v>7000000</v>
      </c>
      <c r="T9100" s="162">
        <f t="shared" si="1426"/>
        <v>185.32755095296861</v>
      </c>
      <c r="U9100" s="162">
        <f t="shared" si="1427"/>
        <v>134.40430143930971</v>
      </c>
      <c r="V9100" s="163">
        <f t="shared" si="1428"/>
        <v>1</v>
      </c>
      <c r="W9100" s="164">
        <f t="shared" si="1429"/>
        <v>35218349.862004682</v>
      </c>
      <c r="X9100" s="164">
        <f t="shared" si="1430"/>
        <v>206462746.59561229</v>
      </c>
    </row>
    <row r="9101" spans="10:24" x14ac:dyDescent="0.25">
      <c r="J9101">
        <v>9098</v>
      </c>
      <c r="K9101" s="43">
        <v>0.97030747492669411</v>
      </c>
      <c r="L9101">
        <v>0.48952420065262237</v>
      </c>
      <c r="M9101">
        <v>0.93468741584731463</v>
      </c>
      <c r="N9101" s="44">
        <v>0.99262326376303989</v>
      </c>
      <c r="O9101" s="161">
        <f t="shared" si="1421"/>
        <v>9000000</v>
      </c>
      <c r="P9101" s="162">
        <f t="shared" si="1422"/>
        <v>179.6060707005027</v>
      </c>
      <c r="Q9101" s="162">
        <f t="shared" si="1423"/>
        <v>165.23282370655696</v>
      </c>
      <c r="R9101" s="163">
        <f t="shared" si="1424"/>
        <v>1</v>
      </c>
      <c r="S9101" s="161">
        <f t="shared" si="1425"/>
        <v>9000000</v>
      </c>
      <c r="T9101" s="162">
        <f t="shared" si="1426"/>
        <v>189.8686902335009</v>
      </c>
      <c r="U9101" s="162">
        <f t="shared" si="1427"/>
        <v>140.11641185327846</v>
      </c>
      <c r="V9101" s="163">
        <f t="shared" si="1428"/>
        <v>1</v>
      </c>
      <c r="W9101" s="164">
        <f t="shared" si="1429"/>
        <v>79359222.945511669</v>
      </c>
      <c r="X9101" s="164">
        <f t="shared" si="1430"/>
        <v>297770505.4220019</v>
      </c>
    </row>
    <row r="9102" spans="10:24" x14ac:dyDescent="0.25">
      <c r="J9102">
        <v>9099</v>
      </c>
      <c r="K9102" s="43">
        <v>0.90312800833283913</v>
      </c>
      <c r="L9102">
        <v>0.4603193863977979</v>
      </c>
      <c r="M9102">
        <v>0.84394866374391697</v>
      </c>
      <c r="N9102" s="44">
        <v>0.94703606321525446</v>
      </c>
      <c r="O9102" s="161">
        <f t="shared" si="1421"/>
        <v>7000000</v>
      </c>
      <c r="P9102" s="162">
        <f t="shared" si="1422"/>
        <v>178.50556316929016</v>
      </c>
      <c r="Q9102" s="162">
        <f t="shared" si="1423"/>
        <v>155.21639650783445</v>
      </c>
      <c r="R9102" s="163">
        <f t="shared" si="1424"/>
        <v>1</v>
      </c>
      <c r="S9102" s="161">
        <f t="shared" si="1425"/>
        <v>9000000</v>
      </c>
      <c r="T9102" s="162">
        <f t="shared" si="1426"/>
        <v>189.50185438976339</v>
      </c>
      <c r="U9102" s="162">
        <f t="shared" si="1427"/>
        <v>135.10819825391721</v>
      </c>
      <c r="V9102" s="163">
        <f t="shared" si="1428"/>
        <v>1</v>
      </c>
      <c r="W9102" s="164">
        <f t="shared" si="1429"/>
        <v>113024166.63018996</v>
      </c>
      <c r="X9102" s="164">
        <f t="shared" si="1430"/>
        <v>339542905.22261566</v>
      </c>
    </row>
    <row r="9103" spans="10:24" x14ac:dyDescent="0.25">
      <c r="J9103">
        <v>9100</v>
      </c>
      <c r="K9103" s="43">
        <v>0.20928001820463793</v>
      </c>
      <c r="L9103">
        <v>0.36006022956590822</v>
      </c>
      <c r="M9103">
        <v>0.75614285608379339</v>
      </c>
      <c r="N9103" s="44">
        <v>0.90572816253840194</v>
      </c>
      <c r="O9103" s="161">
        <f t="shared" si="1421"/>
        <v>2000000</v>
      </c>
      <c r="P9103" s="162">
        <f t="shared" si="1422"/>
        <v>174.62553289604296</v>
      </c>
      <c r="Q9103" s="162">
        <f t="shared" si="1423"/>
        <v>148.87897697137942</v>
      </c>
      <c r="R9103" s="163">
        <f t="shared" si="1424"/>
        <v>1</v>
      </c>
      <c r="S9103" s="161">
        <f t="shared" si="1425"/>
        <v>5000000</v>
      </c>
      <c r="T9103" s="162">
        <f t="shared" si="1426"/>
        <v>188.20851096534764</v>
      </c>
      <c r="U9103" s="162">
        <f t="shared" si="1427"/>
        <v>131.93948848568971</v>
      </c>
      <c r="V9103" s="163">
        <f t="shared" si="1428"/>
        <v>1</v>
      </c>
      <c r="W9103" s="164">
        <f t="shared" si="1429"/>
        <v>1493111.84932708</v>
      </c>
      <c r="X9103" s="164">
        <f t="shared" si="1430"/>
        <v>131345112.39828968</v>
      </c>
    </row>
    <row r="9104" spans="10:24" x14ac:dyDescent="0.25">
      <c r="J9104">
        <v>9101</v>
      </c>
      <c r="K9104" s="43">
        <v>0.14544334382432245</v>
      </c>
      <c r="L9104">
        <v>0.14101581601705648</v>
      </c>
      <c r="M9104">
        <v>0.24430624483533037</v>
      </c>
      <c r="N9104" s="44">
        <v>0.27447588366354991</v>
      </c>
      <c r="O9104" s="161">
        <f t="shared" si="1421"/>
        <v>2000000</v>
      </c>
      <c r="P9104" s="162">
        <f t="shared" si="1422"/>
        <v>163.86350028707525</v>
      </c>
      <c r="Q9104" s="162">
        <f t="shared" si="1423"/>
        <v>121.14965286105192</v>
      </c>
      <c r="R9104" s="163">
        <f t="shared" si="1424"/>
        <v>1</v>
      </c>
      <c r="S9104" s="161">
        <f t="shared" si="1425"/>
        <v>2000000</v>
      </c>
      <c r="T9104" s="162">
        <f t="shared" si="1426"/>
        <v>184.62116676235843</v>
      </c>
      <c r="U9104" s="162">
        <f t="shared" si="1427"/>
        <v>118.07482643052596</v>
      </c>
      <c r="V9104" s="163">
        <f t="shared" si="1428"/>
        <v>1</v>
      </c>
      <c r="W9104" s="164">
        <f t="shared" si="1429"/>
        <v>35427694.852046669</v>
      </c>
      <c r="X9104" s="164">
        <f t="shared" si="1430"/>
        <v>-16907319.336335063</v>
      </c>
    </row>
    <row r="9105" spans="10:24" x14ac:dyDescent="0.25">
      <c r="J9105">
        <v>9102</v>
      </c>
      <c r="K9105" s="43">
        <v>0.54386176223994986</v>
      </c>
      <c r="L9105">
        <v>0.56772912734223968</v>
      </c>
      <c r="M9105">
        <v>0.88141440031166196</v>
      </c>
      <c r="N9105" s="44">
        <v>0.47456343007072599</v>
      </c>
      <c r="O9105" s="161">
        <f t="shared" si="1421"/>
        <v>5000000</v>
      </c>
      <c r="P9105" s="162">
        <f t="shared" si="1422"/>
        <v>182.55893424005109</v>
      </c>
      <c r="Q9105" s="162">
        <f t="shared" si="1423"/>
        <v>158.64173912828946</v>
      </c>
      <c r="R9105" s="163">
        <f t="shared" si="1424"/>
        <v>1</v>
      </c>
      <c r="S9105" s="161">
        <f t="shared" si="1425"/>
        <v>6000000</v>
      </c>
      <c r="T9105" s="162">
        <f t="shared" si="1426"/>
        <v>190.85297808001704</v>
      </c>
      <c r="U9105" s="162">
        <f t="shared" si="1427"/>
        <v>136.82086956414472</v>
      </c>
      <c r="V9105" s="163">
        <f t="shared" si="1428"/>
        <v>1</v>
      </c>
      <c r="W9105" s="164">
        <f t="shared" si="1429"/>
        <v>69585975.558808148</v>
      </c>
      <c r="X9105" s="164">
        <f t="shared" si="1430"/>
        <v>174192651.09523392</v>
      </c>
    </row>
    <row r="9106" spans="10:24" x14ac:dyDescent="0.25">
      <c r="J9106">
        <v>9103</v>
      </c>
      <c r="K9106" s="43">
        <v>0.12242069891629104</v>
      </c>
      <c r="L9106">
        <v>0.8976538984304705</v>
      </c>
      <c r="M9106">
        <v>0.91546912828325866</v>
      </c>
      <c r="N9106" s="44">
        <v>0.68434231324967454</v>
      </c>
      <c r="O9106" s="161">
        <f t="shared" si="1421"/>
        <v>2000000</v>
      </c>
      <c r="P9106" s="162">
        <f t="shared" si="1422"/>
        <v>199.02444259882225</v>
      </c>
      <c r="Q9106" s="162">
        <f t="shared" si="1423"/>
        <v>162.5044971954523</v>
      </c>
      <c r="R9106" s="163">
        <f t="shared" si="1424"/>
        <v>1</v>
      </c>
      <c r="S9106" s="161">
        <f t="shared" si="1425"/>
        <v>2000000</v>
      </c>
      <c r="T9106" s="162">
        <f t="shared" si="1426"/>
        <v>196.34148086627408</v>
      </c>
      <c r="U9106" s="162">
        <f t="shared" si="1427"/>
        <v>138.75224859772615</v>
      </c>
      <c r="V9106" s="163">
        <f t="shared" si="1428"/>
        <v>1</v>
      </c>
      <c r="W9106" s="164">
        <f t="shared" si="1429"/>
        <v>23039890.806739897</v>
      </c>
      <c r="X9106" s="164">
        <f t="shared" si="1430"/>
        <v>-34821535.46290414</v>
      </c>
    </row>
    <row r="9107" spans="10:24" x14ac:dyDescent="0.25">
      <c r="J9107">
        <v>9104</v>
      </c>
      <c r="K9107" s="43">
        <v>0.2398780394094171</v>
      </c>
      <c r="L9107">
        <v>0.64644034998492161</v>
      </c>
      <c r="M9107">
        <v>0.61751409596173557</v>
      </c>
      <c r="N9107" s="44">
        <v>0.15242435070602423</v>
      </c>
      <c r="O9107" s="161">
        <f t="shared" si="1421"/>
        <v>2000000</v>
      </c>
      <c r="P9107" s="162">
        <f t="shared" si="1422"/>
        <v>185.63591635953901</v>
      </c>
      <c r="Q9107" s="162">
        <f t="shared" si="1423"/>
        <v>140.97916744026568</v>
      </c>
      <c r="R9107" s="163">
        <f t="shared" si="1424"/>
        <v>1</v>
      </c>
      <c r="S9107" s="161">
        <f t="shared" si="1425"/>
        <v>5000000</v>
      </c>
      <c r="T9107" s="162">
        <f t="shared" si="1426"/>
        <v>191.87863878651299</v>
      </c>
      <c r="U9107" s="162">
        <f t="shared" si="1427"/>
        <v>127.98958372013284</v>
      </c>
      <c r="V9107" s="163">
        <f t="shared" si="1428"/>
        <v>0.9</v>
      </c>
      <c r="W9107" s="164">
        <f t="shared" si="1429"/>
        <v>39313497.838546649</v>
      </c>
      <c r="X9107" s="164">
        <f t="shared" si="1430"/>
        <v>137500747.7987107</v>
      </c>
    </row>
    <row r="9108" spans="10:24" x14ac:dyDescent="0.25">
      <c r="J9108">
        <v>9105</v>
      </c>
      <c r="K9108" s="43">
        <v>0.86466441299569563</v>
      </c>
      <c r="L9108">
        <v>0.77864553653095347</v>
      </c>
      <c r="M9108">
        <v>0.2080400150294911</v>
      </c>
      <c r="N9108" s="44">
        <v>0.39837583365333129</v>
      </c>
      <c r="O9108" s="161">
        <f t="shared" si="1421"/>
        <v>7000000</v>
      </c>
      <c r="P9108" s="162">
        <f t="shared" si="1422"/>
        <v>191.51440222200529</v>
      </c>
      <c r="Q9108" s="162">
        <f t="shared" si="1423"/>
        <v>118.73518465320043</v>
      </c>
      <c r="R9108" s="163">
        <f t="shared" si="1424"/>
        <v>1</v>
      </c>
      <c r="S9108" s="161">
        <f t="shared" si="1425"/>
        <v>7000000</v>
      </c>
      <c r="T9108" s="162">
        <f t="shared" si="1426"/>
        <v>193.83813407400177</v>
      </c>
      <c r="U9108" s="162">
        <f t="shared" si="1427"/>
        <v>116.86759232660022</v>
      </c>
      <c r="V9108" s="163">
        <f t="shared" si="1428"/>
        <v>1</v>
      </c>
      <c r="W9108" s="164">
        <f t="shared" si="1429"/>
        <v>459454522.98163396</v>
      </c>
      <c r="X9108" s="164">
        <f t="shared" si="1430"/>
        <v>388793792.23181093</v>
      </c>
    </row>
    <row r="9109" spans="10:24" x14ac:dyDescent="0.25">
      <c r="J9109">
        <v>9106</v>
      </c>
      <c r="K9109" s="43">
        <v>0.31391838523862714</v>
      </c>
      <c r="L9109">
        <v>0.11582548466562526</v>
      </c>
      <c r="M9109">
        <v>0.82719730014108861</v>
      </c>
      <c r="N9109" s="44">
        <v>0.95005838973378332</v>
      </c>
      <c r="O9109" s="161">
        <f t="shared" si="1421"/>
        <v>5000000</v>
      </c>
      <c r="P9109" s="162">
        <f t="shared" si="1422"/>
        <v>162.05824749390428</v>
      </c>
      <c r="Q9109" s="162">
        <f t="shared" si="1423"/>
        <v>153.86295245658161</v>
      </c>
      <c r="R9109" s="163">
        <f t="shared" si="1424"/>
        <v>1</v>
      </c>
      <c r="S9109" s="161">
        <f t="shared" si="1425"/>
        <v>6000000</v>
      </c>
      <c r="T9109" s="162">
        <f t="shared" si="1426"/>
        <v>184.01941583130142</v>
      </c>
      <c r="U9109" s="162">
        <f t="shared" si="1427"/>
        <v>134.43147622829079</v>
      </c>
      <c r="V9109" s="163">
        <f t="shared" si="1428"/>
        <v>1</v>
      </c>
      <c r="W9109" s="164">
        <f t="shared" si="1429"/>
        <v>-9023524.8133866712</v>
      </c>
      <c r="X9109" s="164">
        <f t="shared" si="1430"/>
        <v>147527637.61806375</v>
      </c>
    </row>
    <row r="9110" spans="10:24" x14ac:dyDescent="0.25">
      <c r="J9110">
        <v>9107</v>
      </c>
      <c r="K9110" s="43">
        <v>0.62487158776376184</v>
      </c>
      <c r="L9110">
        <v>0.3685661239774326</v>
      </c>
      <c r="M9110">
        <v>0.43983882157203691</v>
      </c>
      <c r="N9110" s="44">
        <v>0.8416849405396325</v>
      </c>
      <c r="O9110" s="161">
        <f t="shared" si="1421"/>
        <v>6000000</v>
      </c>
      <c r="P9110" s="162">
        <f t="shared" si="1422"/>
        <v>174.96519895177551</v>
      </c>
      <c r="Q9110" s="162">
        <f t="shared" si="1423"/>
        <v>131.97244254118516</v>
      </c>
      <c r="R9110" s="163">
        <f t="shared" si="1424"/>
        <v>1</v>
      </c>
      <c r="S9110" s="161">
        <f t="shared" si="1425"/>
        <v>7000000</v>
      </c>
      <c r="T9110" s="162">
        <f t="shared" si="1426"/>
        <v>188.32173298392516</v>
      </c>
      <c r="U9110" s="162">
        <f t="shared" si="1427"/>
        <v>123.48622127059258</v>
      </c>
      <c r="V9110" s="163">
        <f t="shared" si="1428"/>
        <v>1</v>
      </c>
      <c r="W9110" s="164">
        <f t="shared" si="1429"/>
        <v>207956538.46354207</v>
      </c>
      <c r="X9110" s="164">
        <f t="shared" si="1430"/>
        <v>303848581.99332803</v>
      </c>
    </row>
    <row r="9111" spans="10:24" x14ac:dyDescent="0.25">
      <c r="J9111">
        <v>9108</v>
      </c>
      <c r="K9111" s="43">
        <v>0.66132249322423675</v>
      </c>
      <c r="L9111">
        <v>0.24693733357497472</v>
      </c>
      <c r="M9111">
        <v>0.52533031316256396</v>
      </c>
      <c r="N9111" s="44">
        <v>0.13428526945682895</v>
      </c>
      <c r="O9111" s="161">
        <f t="shared" si="1421"/>
        <v>6000000</v>
      </c>
      <c r="P9111" s="162">
        <f t="shared" si="1422"/>
        <v>169.73761258076939</v>
      </c>
      <c r="Q9111" s="162">
        <f t="shared" si="1423"/>
        <v>136.27072802766668</v>
      </c>
      <c r="R9111" s="163">
        <f t="shared" si="1424"/>
        <v>1</v>
      </c>
      <c r="S9111" s="161">
        <f t="shared" si="1425"/>
        <v>7000000</v>
      </c>
      <c r="T9111" s="162">
        <f t="shared" si="1426"/>
        <v>186.57920419358979</v>
      </c>
      <c r="U9111" s="162">
        <f t="shared" si="1427"/>
        <v>125.63536401383334</v>
      </c>
      <c r="V9111" s="163">
        <f t="shared" si="1428"/>
        <v>0.9</v>
      </c>
      <c r="W9111" s="164">
        <f t="shared" si="1429"/>
        <v>150801307.3186163</v>
      </c>
      <c r="X9111" s="164">
        <f t="shared" si="1430"/>
        <v>233946193.1324656</v>
      </c>
    </row>
    <row r="9112" spans="10:24" x14ac:dyDescent="0.25">
      <c r="J9112">
        <v>9109</v>
      </c>
      <c r="K9112" s="43">
        <v>0.67579852387718198</v>
      </c>
      <c r="L9112">
        <v>0.78132605143025713</v>
      </c>
      <c r="M9112">
        <v>0.34496303451523069</v>
      </c>
      <c r="N9112" s="44">
        <v>0.61711490340719721</v>
      </c>
      <c r="O9112" s="161">
        <f t="shared" si="1421"/>
        <v>6000000</v>
      </c>
      <c r="P9112" s="162">
        <f t="shared" si="1422"/>
        <v>191.65019217882386</v>
      </c>
      <c r="Q9112" s="162">
        <f t="shared" si="1423"/>
        <v>127.020892044802</v>
      </c>
      <c r="R9112" s="163">
        <f t="shared" si="1424"/>
        <v>1</v>
      </c>
      <c r="S9112" s="161">
        <f t="shared" si="1425"/>
        <v>7000000</v>
      </c>
      <c r="T9112" s="162">
        <f t="shared" si="1426"/>
        <v>193.88339739294128</v>
      </c>
      <c r="U9112" s="162">
        <f t="shared" si="1427"/>
        <v>121.010446022401</v>
      </c>
      <c r="V9112" s="163">
        <f t="shared" si="1428"/>
        <v>1</v>
      </c>
      <c r="W9112" s="164">
        <f t="shared" si="1429"/>
        <v>337775800.80413115</v>
      </c>
      <c r="X9112" s="164">
        <f t="shared" si="1430"/>
        <v>360110659.59378195</v>
      </c>
    </row>
    <row r="9113" spans="10:24" x14ac:dyDescent="0.25">
      <c r="J9113">
        <v>9110</v>
      </c>
      <c r="K9113" s="43">
        <v>0.92359248187912679</v>
      </c>
      <c r="L9113">
        <v>0.33722444773955751</v>
      </c>
      <c r="M9113">
        <v>0.84021023548419704</v>
      </c>
      <c r="N9113" s="44">
        <v>0.36018266690905809</v>
      </c>
      <c r="O9113" s="161">
        <f t="shared" si="1421"/>
        <v>7000000</v>
      </c>
      <c r="P9113" s="162">
        <f t="shared" si="1422"/>
        <v>173.69924933607356</v>
      </c>
      <c r="Q9113" s="162">
        <f t="shared" si="1423"/>
        <v>154.90644625749948</v>
      </c>
      <c r="R9113" s="163">
        <f t="shared" si="1424"/>
        <v>1</v>
      </c>
      <c r="S9113" s="161">
        <f t="shared" si="1425"/>
        <v>9000000</v>
      </c>
      <c r="T9113" s="162">
        <f t="shared" si="1426"/>
        <v>187.89974977869119</v>
      </c>
      <c r="U9113" s="162">
        <f t="shared" si="1427"/>
        <v>134.95322312874976</v>
      </c>
      <c r="V9113" s="163">
        <f t="shared" si="1428"/>
        <v>1</v>
      </c>
      <c r="W9113" s="164">
        <f t="shared" si="1429"/>
        <v>81549621.550018564</v>
      </c>
      <c r="X9113" s="164">
        <f t="shared" si="1430"/>
        <v>326518739.84947288</v>
      </c>
    </row>
    <row r="9114" spans="10:24" x14ac:dyDescent="0.25">
      <c r="J9114">
        <v>9111</v>
      </c>
      <c r="K9114" s="43">
        <v>0.63431448513938493</v>
      </c>
      <c r="L9114">
        <v>0.67634678182345165</v>
      </c>
      <c r="M9114">
        <v>0.43702271767675327</v>
      </c>
      <c r="N9114" s="44">
        <v>6.1994369262112325E-2</v>
      </c>
      <c r="O9114" s="161">
        <f t="shared" si="1421"/>
        <v>6000000</v>
      </c>
      <c r="P9114" s="162">
        <f t="shared" si="1422"/>
        <v>186.86260992029182</v>
      </c>
      <c r="Q9114" s="162">
        <f t="shared" si="1423"/>
        <v>131.82955870567994</v>
      </c>
      <c r="R9114" s="163">
        <f t="shared" si="1424"/>
        <v>1</v>
      </c>
      <c r="S9114" s="161">
        <f t="shared" si="1425"/>
        <v>7000000</v>
      </c>
      <c r="T9114" s="162">
        <f t="shared" si="1426"/>
        <v>192.28753664009727</v>
      </c>
      <c r="U9114" s="162">
        <f t="shared" si="1427"/>
        <v>123.41477935283997</v>
      </c>
      <c r="V9114" s="163">
        <f t="shared" si="1428"/>
        <v>0.9</v>
      </c>
      <c r="W9114" s="164">
        <f t="shared" si="1429"/>
        <v>280198307.28767127</v>
      </c>
      <c r="X9114" s="164">
        <f t="shared" si="1430"/>
        <v>283898370.90972096</v>
      </c>
    </row>
    <row r="9115" spans="10:24" x14ac:dyDescent="0.25">
      <c r="J9115">
        <v>9112</v>
      </c>
      <c r="K9115" s="43">
        <v>0.85113267972973894</v>
      </c>
      <c r="L9115">
        <v>0.75895907310143051</v>
      </c>
      <c r="M9115">
        <v>0.17352084458541428</v>
      </c>
      <c r="N9115" s="44">
        <v>0.8651314811266374</v>
      </c>
      <c r="O9115" s="161">
        <f t="shared" si="1421"/>
        <v>7000000</v>
      </c>
      <c r="P9115" s="162">
        <f t="shared" si="1422"/>
        <v>190.54437169091423</v>
      </c>
      <c r="Q9115" s="162">
        <f t="shared" si="1423"/>
        <v>116.19314153821102</v>
      </c>
      <c r="R9115" s="163">
        <f t="shared" si="1424"/>
        <v>1</v>
      </c>
      <c r="S9115" s="161">
        <f t="shared" si="1425"/>
        <v>7000000</v>
      </c>
      <c r="T9115" s="162">
        <f t="shared" si="1426"/>
        <v>193.51479056363809</v>
      </c>
      <c r="U9115" s="162">
        <f t="shared" si="1427"/>
        <v>115.59657076910551</v>
      </c>
      <c r="V9115" s="163">
        <f t="shared" si="1428"/>
        <v>1</v>
      </c>
      <c r="W9115" s="164">
        <f t="shared" si="1429"/>
        <v>470458611.06892246</v>
      </c>
      <c r="X9115" s="164">
        <f t="shared" si="1430"/>
        <v>395427538.561728</v>
      </c>
    </row>
    <row r="9116" spans="10:24" x14ac:dyDescent="0.25">
      <c r="J9116">
        <v>9113</v>
      </c>
      <c r="K9116" s="43">
        <v>0.54130419417219622</v>
      </c>
      <c r="L9116">
        <v>0.14883477056323291</v>
      </c>
      <c r="M9116">
        <v>0.42312808818203429</v>
      </c>
      <c r="N9116" s="44">
        <v>0.68908795594995809</v>
      </c>
      <c r="O9116" s="161">
        <f t="shared" si="1421"/>
        <v>5000000</v>
      </c>
      <c r="P9116" s="162">
        <f t="shared" si="1422"/>
        <v>164.37834033911824</v>
      </c>
      <c r="Q9116" s="162">
        <f t="shared" si="1423"/>
        <v>131.12205089655339</v>
      </c>
      <c r="R9116" s="163">
        <f t="shared" si="1424"/>
        <v>1</v>
      </c>
      <c r="S9116" s="161">
        <f t="shared" si="1425"/>
        <v>6000000</v>
      </c>
      <c r="T9116" s="162">
        <f t="shared" si="1426"/>
        <v>184.79278011303941</v>
      </c>
      <c r="U9116" s="162">
        <f t="shared" si="1427"/>
        <v>123.06102544827669</v>
      </c>
      <c r="V9116" s="163">
        <f t="shared" si="1428"/>
        <v>1</v>
      </c>
      <c r="W9116" s="164">
        <f t="shared" si="1429"/>
        <v>116281447.21282426</v>
      </c>
      <c r="X9116" s="164">
        <f t="shared" si="1430"/>
        <v>220390527.98857629</v>
      </c>
    </row>
    <row r="9117" spans="10:24" x14ac:dyDescent="0.25">
      <c r="J9117">
        <v>9114</v>
      </c>
      <c r="K9117" s="43">
        <v>0.87344539424800294</v>
      </c>
      <c r="L9117">
        <v>0.37231847475190238</v>
      </c>
      <c r="M9117">
        <v>0.59072674337700315</v>
      </c>
      <c r="N9117" s="44">
        <v>0.13320023872234366</v>
      </c>
      <c r="O9117" s="161">
        <f t="shared" si="1421"/>
        <v>7000000</v>
      </c>
      <c r="P9117" s="162">
        <f t="shared" si="1422"/>
        <v>175.11421464133764</v>
      </c>
      <c r="Q9117" s="162">
        <f t="shared" si="1423"/>
        <v>139.58829653796641</v>
      </c>
      <c r="R9117" s="163">
        <f t="shared" si="1424"/>
        <v>1</v>
      </c>
      <c r="S9117" s="161">
        <f t="shared" si="1425"/>
        <v>7000000</v>
      </c>
      <c r="T9117" s="162">
        <f t="shared" si="1426"/>
        <v>188.37140488044588</v>
      </c>
      <c r="U9117" s="162">
        <f t="shared" si="1427"/>
        <v>127.29414826898321</v>
      </c>
      <c r="V9117" s="163">
        <f t="shared" si="1428"/>
        <v>0.9</v>
      </c>
      <c r="W9117" s="164">
        <f t="shared" si="1429"/>
        <v>198681426.72359857</v>
      </c>
      <c r="X9117" s="164">
        <f t="shared" si="1430"/>
        <v>234786716.65221483</v>
      </c>
    </row>
    <row r="9118" spans="10:24" x14ac:dyDescent="0.25">
      <c r="J9118">
        <v>9115</v>
      </c>
      <c r="K9118" s="43">
        <v>7.5326898284772126E-2</v>
      </c>
      <c r="L9118">
        <v>0.68460736040070314</v>
      </c>
      <c r="M9118">
        <v>0.23931388562788747</v>
      </c>
      <c r="N9118" s="44">
        <v>0.90196116091756595</v>
      </c>
      <c r="O9118" s="161">
        <f t="shared" si="1421"/>
        <v>2000000</v>
      </c>
      <c r="P9118" s="162">
        <f t="shared" si="1422"/>
        <v>187.20932783529531</v>
      </c>
      <c r="Q9118" s="162">
        <f t="shared" si="1423"/>
        <v>120.82977315803686</v>
      </c>
      <c r="R9118" s="163">
        <f t="shared" si="1424"/>
        <v>1</v>
      </c>
      <c r="S9118" s="161">
        <f t="shared" si="1425"/>
        <v>2000000</v>
      </c>
      <c r="T9118" s="162">
        <f t="shared" si="1426"/>
        <v>192.40310927843177</v>
      </c>
      <c r="U9118" s="162">
        <f t="shared" si="1427"/>
        <v>117.91488657901843</v>
      </c>
      <c r="V9118" s="163">
        <f t="shared" si="1428"/>
        <v>1</v>
      </c>
      <c r="W9118" s="164">
        <f t="shared" si="1429"/>
        <v>82759109.354516909</v>
      </c>
      <c r="X9118" s="164">
        <f t="shared" si="1430"/>
        <v>-1023554.6011733115</v>
      </c>
    </row>
    <row r="9119" spans="10:24" x14ac:dyDescent="0.25">
      <c r="J9119">
        <v>9116</v>
      </c>
      <c r="K9119" s="43">
        <v>0.23277028809913736</v>
      </c>
      <c r="L9119">
        <v>0.84346393393132146</v>
      </c>
      <c r="M9119">
        <v>0.90826568178004274</v>
      </c>
      <c r="N9119" s="44">
        <v>0.70856027951838696</v>
      </c>
      <c r="O9119" s="161">
        <f t="shared" si="1421"/>
        <v>2000000</v>
      </c>
      <c r="P9119" s="162">
        <f t="shared" si="1422"/>
        <v>195.13195087217042</v>
      </c>
      <c r="Q9119" s="162">
        <f t="shared" si="1423"/>
        <v>161.60301322809727</v>
      </c>
      <c r="R9119" s="163">
        <f t="shared" si="1424"/>
        <v>1</v>
      </c>
      <c r="S9119" s="161">
        <f t="shared" si="1425"/>
        <v>5000000</v>
      </c>
      <c r="T9119" s="162">
        <f t="shared" si="1426"/>
        <v>195.04398362405681</v>
      </c>
      <c r="U9119" s="162">
        <f t="shared" si="1427"/>
        <v>138.30150661404863</v>
      </c>
      <c r="V9119" s="163">
        <f t="shared" si="1428"/>
        <v>1</v>
      </c>
      <c r="W9119" s="164">
        <f t="shared" si="1429"/>
        <v>17057875.28814631</v>
      </c>
      <c r="X9119" s="164">
        <f t="shared" si="1430"/>
        <v>133712385.05004084</v>
      </c>
    </row>
    <row r="9120" spans="10:24" x14ac:dyDescent="0.25">
      <c r="J9120">
        <v>9117</v>
      </c>
      <c r="K9120" s="43">
        <v>0.43054472985773395</v>
      </c>
      <c r="L9120">
        <v>0.89271044082439499</v>
      </c>
      <c r="M9120">
        <v>0.25078958170247012</v>
      </c>
      <c r="N9120" s="44">
        <v>0.4473008578598997</v>
      </c>
      <c r="O9120" s="161">
        <f t="shared" si="1421"/>
        <v>5000000</v>
      </c>
      <c r="P9120" s="162">
        <f t="shared" si="1422"/>
        <v>198.61608137094092</v>
      </c>
      <c r="Q9120" s="162">
        <f t="shared" si="1423"/>
        <v>121.55985759384251</v>
      </c>
      <c r="R9120" s="163">
        <f t="shared" si="1424"/>
        <v>1</v>
      </c>
      <c r="S9120" s="161">
        <f t="shared" si="1425"/>
        <v>6000000</v>
      </c>
      <c r="T9120" s="162">
        <f t="shared" si="1426"/>
        <v>196.20536045698032</v>
      </c>
      <c r="U9120" s="162">
        <f t="shared" si="1427"/>
        <v>118.27992879692125</v>
      </c>
      <c r="V9120" s="163">
        <f t="shared" si="1428"/>
        <v>1</v>
      </c>
      <c r="W9120" s="164">
        <f t="shared" si="1429"/>
        <v>335281118.88549203</v>
      </c>
      <c r="X9120" s="164">
        <f t="shared" si="1430"/>
        <v>317552589.96035439</v>
      </c>
    </row>
    <row r="9121" spans="10:24" x14ac:dyDescent="0.25">
      <c r="J9121">
        <v>9118</v>
      </c>
      <c r="K9121" s="43">
        <v>0.63755457177012753</v>
      </c>
      <c r="L9121">
        <v>0.84421151924748161</v>
      </c>
      <c r="M9121">
        <v>0.10590266021118389</v>
      </c>
      <c r="N9121" s="44">
        <v>0.48658004259492083</v>
      </c>
      <c r="O9121" s="161">
        <f t="shared" si="1421"/>
        <v>6000000</v>
      </c>
      <c r="P9121" s="162">
        <f t="shared" si="1422"/>
        <v>195.17877942866653</v>
      </c>
      <c r="Q9121" s="162">
        <f t="shared" si="1423"/>
        <v>110.02766704721532</v>
      </c>
      <c r="R9121" s="163">
        <f t="shared" si="1424"/>
        <v>1</v>
      </c>
      <c r="S9121" s="161">
        <f t="shared" si="1425"/>
        <v>7000000</v>
      </c>
      <c r="T9121" s="162">
        <f t="shared" si="1426"/>
        <v>195.05959314288884</v>
      </c>
      <c r="U9121" s="162">
        <f t="shared" si="1427"/>
        <v>112.51383352360766</v>
      </c>
      <c r="V9121" s="163">
        <f t="shared" si="1428"/>
        <v>1</v>
      </c>
      <c r="W9121" s="164">
        <f t="shared" si="1429"/>
        <v>460906674.28870726</v>
      </c>
      <c r="X9121" s="164">
        <f t="shared" si="1430"/>
        <v>427820317.33496833</v>
      </c>
    </row>
    <row r="9122" spans="10:24" x14ac:dyDescent="0.25">
      <c r="J9122">
        <v>9119</v>
      </c>
      <c r="K9122" s="43">
        <v>0.8389260224815549</v>
      </c>
      <c r="L9122">
        <v>7.580584457177908E-3</v>
      </c>
      <c r="M9122">
        <v>0.24415845375168133</v>
      </c>
      <c r="N9122" s="44">
        <v>0.32260319954332706</v>
      </c>
      <c r="O9122" s="161">
        <f t="shared" si="1421"/>
        <v>7000000</v>
      </c>
      <c r="P9122" s="162">
        <f t="shared" si="1422"/>
        <v>143.57240808587181</v>
      </c>
      <c r="Q9122" s="162">
        <f t="shared" si="1423"/>
        <v>121.14023443070035</v>
      </c>
      <c r="R9122" s="163">
        <f t="shared" si="1424"/>
        <v>1</v>
      </c>
      <c r="S9122" s="161">
        <f t="shared" si="1425"/>
        <v>7000000</v>
      </c>
      <c r="T9122" s="162">
        <f t="shared" si="1426"/>
        <v>177.85746936195727</v>
      </c>
      <c r="U9122" s="162">
        <f t="shared" si="1427"/>
        <v>118.07011721535018</v>
      </c>
      <c r="V9122" s="163">
        <f t="shared" si="1428"/>
        <v>1</v>
      </c>
      <c r="W9122" s="164">
        <f t="shared" si="1429"/>
        <v>107025215.58620027</v>
      </c>
      <c r="X9122" s="164">
        <f t="shared" si="1430"/>
        <v>268511465.02624965</v>
      </c>
    </row>
    <row r="9123" spans="10:24" x14ac:dyDescent="0.25">
      <c r="J9123">
        <v>9120</v>
      </c>
      <c r="K9123" s="43">
        <v>0.49023684714273219</v>
      </c>
      <c r="L9123">
        <v>0.40254278324361159</v>
      </c>
      <c r="M9123">
        <v>0.65111423161400162</v>
      </c>
      <c r="N9123" s="44">
        <v>0.23902216387581487</v>
      </c>
      <c r="O9123" s="161">
        <f t="shared" si="1421"/>
        <v>5000000</v>
      </c>
      <c r="P9123" s="162">
        <f t="shared" si="1422"/>
        <v>176.29843715772441</v>
      </c>
      <c r="Q9123" s="162">
        <f t="shared" si="1423"/>
        <v>142.76660817033027</v>
      </c>
      <c r="R9123" s="163">
        <f t="shared" si="1424"/>
        <v>1</v>
      </c>
      <c r="S9123" s="161">
        <f t="shared" si="1425"/>
        <v>6000000</v>
      </c>
      <c r="T9123" s="162">
        <f t="shared" si="1426"/>
        <v>188.76614571924148</v>
      </c>
      <c r="U9123" s="162">
        <f t="shared" si="1427"/>
        <v>128.88330408516512</v>
      </c>
      <c r="V9123" s="163">
        <f t="shared" si="1428"/>
        <v>1</v>
      </c>
      <c r="W9123" s="164">
        <f t="shared" si="1429"/>
        <v>117659144.93697068</v>
      </c>
      <c r="X9123" s="164">
        <f t="shared" si="1430"/>
        <v>209297049.80445814</v>
      </c>
    </row>
    <row r="9124" spans="10:24" x14ac:dyDescent="0.25">
      <c r="J9124">
        <v>9121</v>
      </c>
      <c r="K9124" s="43">
        <v>0.72975060364165911</v>
      </c>
      <c r="L9124">
        <v>0.80768087733558203</v>
      </c>
      <c r="M9124">
        <v>2.2361133076581496E-2</v>
      </c>
      <c r="N9124" s="44">
        <v>0.64969207979287946</v>
      </c>
      <c r="O9124" s="161">
        <f t="shared" si="1421"/>
        <v>6000000</v>
      </c>
      <c r="P9124" s="162">
        <f t="shared" si="1422"/>
        <v>193.0407294453519</v>
      </c>
      <c r="Q9124" s="162">
        <f t="shared" si="1423"/>
        <v>94.854852668578417</v>
      </c>
      <c r="R9124" s="163">
        <f t="shared" si="1424"/>
        <v>1</v>
      </c>
      <c r="S9124" s="161">
        <f t="shared" si="1425"/>
        <v>7000000</v>
      </c>
      <c r="T9124" s="162">
        <f t="shared" si="1426"/>
        <v>194.3469098151173</v>
      </c>
      <c r="U9124" s="162">
        <f t="shared" si="1427"/>
        <v>104.92742633428921</v>
      </c>
      <c r="V9124" s="163">
        <f t="shared" si="1428"/>
        <v>1</v>
      </c>
      <c r="W9124" s="164">
        <f t="shared" si="1429"/>
        <v>539115260.66064095</v>
      </c>
      <c r="X9124" s="164">
        <f t="shared" si="1430"/>
        <v>475936384.36579669</v>
      </c>
    </row>
    <row r="9125" spans="10:24" x14ac:dyDescent="0.25">
      <c r="J9125">
        <v>9122</v>
      </c>
      <c r="K9125" s="43">
        <v>0.34142098794219622</v>
      </c>
      <c r="L9125">
        <v>0.61902203819346779</v>
      </c>
      <c r="M9125">
        <v>0.39112502735862098</v>
      </c>
      <c r="N9125" s="44">
        <v>0.63682772930377907</v>
      </c>
      <c r="O9125" s="161">
        <f t="shared" si="1421"/>
        <v>5000000</v>
      </c>
      <c r="P9125" s="162">
        <f t="shared" si="1422"/>
        <v>184.54369973047471</v>
      </c>
      <c r="Q9125" s="162">
        <f t="shared" si="1423"/>
        <v>129.47223953660134</v>
      </c>
      <c r="R9125" s="163">
        <f t="shared" si="1424"/>
        <v>1</v>
      </c>
      <c r="S9125" s="161">
        <f t="shared" si="1425"/>
        <v>6000000</v>
      </c>
      <c r="T9125" s="162">
        <f t="shared" si="1426"/>
        <v>191.5145665768249</v>
      </c>
      <c r="U9125" s="162">
        <f t="shared" si="1427"/>
        <v>122.23611976830067</v>
      </c>
      <c r="V9125" s="163">
        <f t="shared" si="1428"/>
        <v>1</v>
      </c>
      <c r="W9125" s="164">
        <f t="shared" si="1429"/>
        <v>225357300.96936691</v>
      </c>
      <c r="X9125" s="164">
        <f t="shared" si="1430"/>
        <v>265670680.85114545</v>
      </c>
    </row>
    <row r="9126" spans="10:24" x14ac:dyDescent="0.25">
      <c r="J9126">
        <v>9123</v>
      </c>
      <c r="K9126" s="43">
        <v>0.33318630472443145</v>
      </c>
      <c r="L9126">
        <v>0.44912944919772235</v>
      </c>
      <c r="M9126">
        <v>0.4737763306528654</v>
      </c>
      <c r="N9126" s="44">
        <v>0.87757126786502282</v>
      </c>
      <c r="O9126" s="161">
        <f t="shared" si="1421"/>
        <v>5000000</v>
      </c>
      <c r="P9126" s="162">
        <f t="shared" si="1422"/>
        <v>178.08208354532152</v>
      </c>
      <c r="Q9126" s="162">
        <f t="shared" si="1423"/>
        <v>133.68439200850085</v>
      </c>
      <c r="R9126" s="163">
        <f t="shared" si="1424"/>
        <v>1</v>
      </c>
      <c r="S9126" s="161">
        <f t="shared" si="1425"/>
        <v>6000000</v>
      </c>
      <c r="T9126" s="162">
        <f t="shared" si="1426"/>
        <v>189.36069451510718</v>
      </c>
      <c r="U9126" s="162">
        <f t="shared" si="1427"/>
        <v>124.34219600425043</v>
      </c>
      <c r="V9126" s="163">
        <f t="shared" si="1428"/>
        <v>1</v>
      </c>
      <c r="W9126" s="164">
        <f t="shared" si="1429"/>
        <v>171988457.68410337</v>
      </c>
      <c r="X9126" s="164">
        <f t="shared" si="1430"/>
        <v>240110991.06514055</v>
      </c>
    </row>
    <row r="9127" spans="10:24" x14ac:dyDescent="0.25">
      <c r="J9127">
        <v>9124</v>
      </c>
      <c r="K9127" s="43">
        <v>0.54675170914251603</v>
      </c>
      <c r="L9127">
        <v>0.12712396020557903</v>
      </c>
      <c r="M9127">
        <v>0.40241481564883497</v>
      </c>
      <c r="N9127" s="44">
        <v>0.79511253249938108</v>
      </c>
      <c r="O9127" s="161">
        <f t="shared" si="1421"/>
        <v>5000000</v>
      </c>
      <c r="P9127" s="162">
        <f t="shared" si="1422"/>
        <v>162.89861805228054</v>
      </c>
      <c r="Q9127" s="162">
        <f t="shared" si="1423"/>
        <v>130.05796892506129</v>
      </c>
      <c r="R9127" s="163">
        <f t="shared" si="1424"/>
        <v>1</v>
      </c>
      <c r="S9127" s="161">
        <f t="shared" si="1425"/>
        <v>6000000</v>
      </c>
      <c r="T9127" s="162">
        <f t="shared" si="1426"/>
        <v>184.2995393507602</v>
      </c>
      <c r="U9127" s="162">
        <f t="shared" si="1427"/>
        <v>122.52898446253064</v>
      </c>
      <c r="V9127" s="163">
        <f t="shared" si="1428"/>
        <v>1</v>
      </c>
      <c r="W9127" s="164">
        <f t="shared" si="1429"/>
        <v>114203245.63609627</v>
      </c>
      <c r="X9127" s="164">
        <f t="shared" si="1430"/>
        <v>220623329.32937735</v>
      </c>
    </row>
    <row r="9128" spans="10:24" x14ac:dyDescent="0.25">
      <c r="J9128">
        <v>9125</v>
      </c>
      <c r="K9128" s="43">
        <v>0.37019343643788616</v>
      </c>
      <c r="L9128">
        <v>0.53982404970296693</v>
      </c>
      <c r="M9128">
        <v>0.62442597489590246</v>
      </c>
      <c r="N9128" s="44">
        <v>0.95522566779329443</v>
      </c>
      <c r="O9128" s="161">
        <f t="shared" si="1421"/>
        <v>5000000</v>
      </c>
      <c r="P9128" s="162">
        <f t="shared" si="1422"/>
        <v>181.49985687562861</v>
      </c>
      <c r="Q9128" s="162">
        <f t="shared" si="1423"/>
        <v>141.34251860175792</v>
      </c>
      <c r="R9128" s="163">
        <f t="shared" si="1424"/>
        <v>1</v>
      </c>
      <c r="S9128" s="161">
        <f t="shared" si="1425"/>
        <v>6000000</v>
      </c>
      <c r="T9128" s="162">
        <f t="shared" si="1426"/>
        <v>190.49995229187621</v>
      </c>
      <c r="U9128" s="162">
        <f t="shared" si="1427"/>
        <v>128.17125930087897</v>
      </c>
      <c r="V9128" s="163">
        <f t="shared" si="1428"/>
        <v>1</v>
      </c>
      <c r="W9128" s="164">
        <f t="shared" si="1429"/>
        <v>150786691.36935347</v>
      </c>
      <c r="X9128" s="164">
        <f t="shared" si="1430"/>
        <v>223972157.94598347</v>
      </c>
    </row>
    <row r="9129" spans="10:24" x14ac:dyDescent="0.25">
      <c r="J9129">
        <v>9126</v>
      </c>
      <c r="K9129" s="43">
        <v>0.70752945035820314</v>
      </c>
      <c r="L9129">
        <v>0.56107458211913075</v>
      </c>
      <c r="M9129">
        <v>0.30977154291836373</v>
      </c>
      <c r="N9129" s="44">
        <v>0.10605730954744907</v>
      </c>
      <c r="O9129" s="161">
        <f t="shared" si="1421"/>
        <v>6000000</v>
      </c>
      <c r="P9129" s="162">
        <f t="shared" si="1422"/>
        <v>182.30541342635033</v>
      </c>
      <c r="Q9129" s="162">
        <f t="shared" si="1423"/>
        <v>125.07003965285953</v>
      </c>
      <c r="R9129" s="163">
        <f t="shared" si="1424"/>
        <v>1</v>
      </c>
      <c r="S9129" s="161">
        <f t="shared" si="1425"/>
        <v>7000000</v>
      </c>
      <c r="T9129" s="162">
        <f t="shared" si="1426"/>
        <v>190.76847114211677</v>
      </c>
      <c r="U9129" s="162">
        <f t="shared" si="1427"/>
        <v>120.03501982642977</v>
      </c>
      <c r="V9129" s="163">
        <f t="shared" si="1428"/>
        <v>0.9</v>
      </c>
      <c r="W9129" s="164">
        <f t="shared" si="1429"/>
        <v>293412242.64094478</v>
      </c>
      <c r="X9129" s="164">
        <f t="shared" si="1430"/>
        <v>295620743.28882807</v>
      </c>
    </row>
    <row r="9130" spans="10:24" x14ac:dyDescent="0.25">
      <c r="J9130">
        <v>9127</v>
      </c>
      <c r="K9130" s="43">
        <v>0.14167463883532427</v>
      </c>
      <c r="L9130">
        <v>4.68064336553905E-2</v>
      </c>
      <c r="M9130">
        <v>0.43890572903538672</v>
      </c>
      <c r="N9130" s="44">
        <v>0.72762875122144155</v>
      </c>
      <c r="O9130" s="161">
        <f t="shared" si="1421"/>
        <v>2000000</v>
      </c>
      <c r="P9130" s="162">
        <f t="shared" si="1422"/>
        <v>154.85039749969161</v>
      </c>
      <c r="Q9130" s="162">
        <f t="shared" si="1423"/>
        <v>131.92511664821211</v>
      </c>
      <c r="R9130" s="163">
        <f t="shared" si="1424"/>
        <v>1</v>
      </c>
      <c r="S9130" s="161">
        <f t="shared" si="1425"/>
        <v>2000000</v>
      </c>
      <c r="T9130" s="162">
        <f t="shared" si="1426"/>
        <v>181.61679916656388</v>
      </c>
      <c r="U9130" s="162">
        <f t="shared" si="1427"/>
        <v>123.46255832410606</v>
      </c>
      <c r="V9130" s="163">
        <f t="shared" si="1428"/>
        <v>1</v>
      </c>
      <c r="W9130" s="164">
        <f t="shared" si="1429"/>
        <v>-4149438.2970409989</v>
      </c>
      <c r="X9130" s="164">
        <f t="shared" si="1430"/>
        <v>-33691518.315084353</v>
      </c>
    </row>
    <row r="9131" spans="10:24" x14ac:dyDescent="0.25">
      <c r="J9131">
        <v>9128</v>
      </c>
      <c r="K9131" s="43">
        <v>0.92555849572435078</v>
      </c>
      <c r="L9131">
        <v>0.42303751592580241</v>
      </c>
      <c r="M9131">
        <v>0.33989794298619513</v>
      </c>
      <c r="N9131" s="44">
        <v>0.53947489639189605</v>
      </c>
      <c r="O9131" s="161">
        <f t="shared" si="1421"/>
        <v>7000000</v>
      </c>
      <c r="P9131" s="162">
        <f t="shared" si="1422"/>
        <v>177.08806800809333</v>
      </c>
      <c r="Q9131" s="162">
        <f t="shared" si="1423"/>
        <v>126.74516645046354</v>
      </c>
      <c r="R9131" s="163">
        <f t="shared" si="1424"/>
        <v>1</v>
      </c>
      <c r="S9131" s="161">
        <f t="shared" si="1425"/>
        <v>9000000</v>
      </c>
      <c r="T9131" s="162">
        <f t="shared" si="1426"/>
        <v>189.02935600269777</v>
      </c>
      <c r="U9131" s="162">
        <f t="shared" si="1427"/>
        <v>120.87258322523178</v>
      </c>
      <c r="V9131" s="163">
        <f t="shared" si="1428"/>
        <v>1</v>
      </c>
      <c r="W9131" s="164">
        <f t="shared" si="1429"/>
        <v>302400310.90340853</v>
      </c>
      <c r="X9131" s="164">
        <f t="shared" si="1430"/>
        <v>463410954.99719393</v>
      </c>
    </row>
    <row r="9132" spans="10:24" x14ac:dyDescent="0.25">
      <c r="J9132">
        <v>9129</v>
      </c>
      <c r="K9132" s="43">
        <v>0.45196634718249451</v>
      </c>
      <c r="L9132">
        <v>0.29033016373040221</v>
      </c>
      <c r="M9132">
        <v>0.39317787892120049</v>
      </c>
      <c r="N9132" s="44">
        <v>0.25574516052440655</v>
      </c>
      <c r="O9132" s="161">
        <f t="shared" si="1421"/>
        <v>5000000</v>
      </c>
      <c r="P9132" s="162">
        <f t="shared" si="1422"/>
        <v>171.71369335123313</v>
      </c>
      <c r="Q9132" s="162">
        <f t="shared" si="1423"/>
        <v>129.57908272409708</v>
      </c>
      <c r="R9132" s="163">
        <f t="shared" si="1424"/>
        <v>1</v>
      </c>
      <c r="S9132" s="161">
        <f t="shared" si="1425"/>
        <v>6000000</v>
      </c>
      <c r="T9132" s="162">
        <f t="shared" si="1426"/>
        <v>187.23789778374439</v>
      </c>
      <c r="U9132" s="162">
        <f t="shared" si="1427"/>
        <v>122.28954136204854</v>
      </c>
      <c r="V9132" s="163">
        <f t="shared" si="1428"/>
        <v>1</v>
      </c>
      <c r="W9132" s="164">
        <f t="shared" si="1429"/>
        <v>160673053.13568029</v>
      </c>
      <c r="X9132" s="164">
        <f t="shared" si="1430"/>
        <v>239690138.53017509</v>
      </c>
    </row>
    <row r="9133" spans="10:24" x14ac:dyDescent="0.25">
      <c r="J9133">
        <v>9130</v>
      </c>
      <c r="K9133" s="43">
        <v>0.27771794739503675</v>
      </c>
      <c r="L9133">
        <v>0.96906827295855913</v>
      </c>
      <c r="M9133">
        <v>0.2404275827022071</v>
      </c>
      <c r="N9133" s="44">
        <v>0.18910007402236839</v>
      </c>
      <c r="O9133" s="161">
        <f t="shared" si="1421"/>
        <v>2000000</v>
      </c>
      <c r="P9133" s="162">
        <f t="shared" si="1422"/>
        <v>208.00909712685578</v>
      </c>
      <c r="Q9133" s="162">
        <f t="shared" si="1423"/>
        <v>120.90144389487369</v>
      </c>
      <c r="R9133" s="163">
        <f t="shared" si="1424"/>
        <v>1</v>
      </c>
      <c r="S9133" s="161">
        <f t="shared" si="1425"/>
        <v>5000000</v>
      </c>
      <c r="T9133" s="162">
        <f t="shared" si="1426"/>
        <v>199.33636570895192</v>
      </c>
      <c r="U9133" s="162">
        <f t="shared" si="1427"/>
        <v>117.95072194743685</v>
      </c>
      <c r="V9133" s="163">
        <f t="shared" si="1428"/>
        <v>0.9</v>
      </c>
      <c r="W9133" s="164">
        <f t="shared" si="1429"/>
        <v>124215306.46396416</v>
      </c>
      <c r="X9133" s="164">
        <f t="shared" si="1430"/>
        <v>216235396.92681783</v>
      </c>
    </row>
    <row r="9134" spans="10:24" x14ac:dyDescent="0.25">
      <c r="J9134">
        <v>9131</v>
      </c>
      <c r="K9134" s="43">
        <v>0.14769810945521522</v>
      </c>
      <c r="L9134">
        <v>0.94237937784523296</v>
      </c>
      <c r="M9134">
        <v>0.4404079556276399</v>
      </c>
      <c r="N9134" s="44">
        <v>0.55530735386861785</v>
      </c>
      <c r="O9134" s="161">
        <f t="shared" si="1421"/>
        <v>2000000</v>
      </c>
      <c r="P9134" s="162">
        <f t="shared" si="1422"/>
        <v>203.62598783661537</v>
      </c>
      <c r="Q9134" s="162">
        <f t="shared" si="1423"/>
        <v>132.00130034051594</v>
      </c>
      <c r="R9134" s="163">
        <f t="shared" si="1424"/>
        <v>1</v>
      </c>
      <c r="S9134" s="161">
        <f t="shared" si="1425"/>
        <v>2000000</v>
      </c>
      <c r="T9134" s="162">
        <f t="shared" si="1426"/>
        <v>197.87532927887179</v>
      </c>
      <c r="U9134" s="162">
        <f t="shared" si="1427"/>
        <v>123.50065017025797</v>
      </c>
      <c r="V9134" s="163">
        <f t="shared" si="1428"/>
        <v>1</v>
      </c>
      <c r="W9134" s="164">
        <f t="shared" si="1429"/>
        <v>93249374.992198855</v>
      </c>
      <c r="X9134" s="164">
        <f t="shared" si="1430"/>
        <v>-1250641.7827723622</v>
      </c>
    </row>
    <row r="9135" spans="10:24" x14ac:dyDescent="0.25">
      <c r="J9135">
        <v>9132</v>
      </c>
      <c r="K9135" s="43">
        <v>0.89607855304750861</v>
      </c>
      <c r="L9135">
        <v>0.61652386085154243</v>
      </c>
      <c r="M9135">
        <v>0.900395775007656</v>
      </c>
      <c r="N9135" s="44">
        <v>0.50060060713579368</v>
      </c>
      <c r="O9135" s="161">
        <f t="shared" si="1421"/>
        <v>7000000</v>
      </c>
      <c r="P9135" s="162">
        <f t="shared" si="1422"/>
        <v>184.44545679010187</v>
      </c>
      <c r="Q9135" s="162">
        <f t="shared" si="1423"/>
        <v>160.6761996446979</v>
      </c>
      <c r="R9135" s="163">
        <f t="shared" si="1424"/>
        <v>1</v>
      </c>
      <c r="S9135" s="161">
        <f t="shared" si="1425"/>
        <v>7000000</v>
      </c>
      <c r="T9135" s="162">
        <f t="shared" si="1426"/>
        <v>191.48181893003397</v>
      </c>
      <c r="U9135" s="162">
        <f t="shared" si="1427"/>
        <v>137.83809982234897</v>
      </c>
      <c r="V9135" s="163">
        <f t="shared" si="1428"/>
        <v>1</v>
      </c>
      <c r="W9135" s="164">
        <f t="shared" si="1429"/>
        <v>116384800.01782778</v>
      </c>
      <c r="X9135" s="164">
        <f t="shared" si="1430"/>
        <v>225506033.75379503</v>
      </c>
    </row>
    <row r="9136" spans="10:24" x14ac:dyDescent="0.25">
      <c r="J9136">
        <v>9133</v>
      </c>
      <c r="K9136" s="43">
        <v>0.132153053909147</v>
      </c>
      <c r="L9136">
        <v>0.45822506232703641</v>
      </c>
      <c r="M9136">
        <v>0.95873740015321307</v>
      </c>
      <c r="N9136" s="44">
        <v>4.7478187127965588E-2</v>
      </c>
      <c r="O9136" s="161">
        <f t="shared" si="1421"/>
        <v>2000000</v>
      </c>
      <c r="P9136" s="162">
        <f t="shared" si="1422"/>
        <v>178.42640483412592</v>
      </c>
      <c r="Q9136" s="162">
        <f t="shared" si="1423"/>
        <v>169.72437086645351</v>
      </c>
      <c r="R9136" s="163">
        <f t="shared" si="1424"/>
        <v>1</v>
      </c>
      <c r="S9136" s="161">
        <f t="shared" si="1425"/>
        <v>2000000</v>
      </c>
      <c r="T9136" s="162">
        <f t="shared" si="1426"/>
        <v>189.47546827804197</v>
      </c>
      <c r="U9136" s="162">
        <f t="shared" si="1427"/>
        <v>142.36218543322676</v>
      </c>
      <c r="V9136" s="163">
        <f t="shared" si="1428"/>
        <v>0.9</v>
      </c>
      <c r="W9136" s="164">
        <f t="shared" si="1429"/>
        <v>-32595932.064655188</v>
      </c>
      <c r="X9136" s="164">
        <f t="shared" si="1430"/>
        <v>-65196090.879332602</v>
      </c>
    </row>
    <row r="9137" spans="10:24" x14ac:dyDescent="0.25">
      <c r="J9137">
        <v>9134</v>
      </c>
      <c r="K9137" s="43">
        <v>0.63120565399486739</v>
      </c>
      <c r="L9137">
        <v>4.0517822958646588E-2</v>
      </c>
      <c r="M9137">
        <v>0.13273540386991323</v>
      </c>
      <c r="N9137" s="44">
        <v>0.56891723924838666</v>
      </c>
      <c r="O9137" s="161">
        <f t="shared" si="1421"/>
        <v>6000000</v>
      </c>
      <c r="P9137" s="162">
        <f t="shared" si="1422"/>
        <v>153.8293744767611</v>
      </c>
      <c r="Q9137" s="162">
        <f t="shared" si="1423"/>
        <v>112.72893108205575</v>
      </c>
      <c r="R9137" s="163">
        <f t="shared" si="1424"/>
        <v>1</v>
      </c>
      <c r="S9137" s="161">
        <f t="shared" si="1425"/>
        <v>7000000</v>
      </c>
      <c r="T9137" s="162">
        <f t="shared" si="1426"/>
        <v>181.27645815892038</v>
      </c>
      <c r="U9137" s="162">
        <f t="shared" si="1427"/>
        <v>113.86446554102788</v>
      </c>
      <c r="V9137" s="163">
        <f t="shared" si="1428"/>
        <v>1</v>
      </c>
      <c r="W9137" s="164">
        <f t="shared" si="1429"/>
        <v>196602660.3682321</v>
      </c>
      <c r="X9137" s="164">
        <f t="shared" si="1430"/>
        <v>321883948.32524747</v>
      </c>
    </row>
    <row r="9138" spans="10:24" x14ac:dyDescent="0.25">
      <c r="J9138">
        <v>9135</v>
      </c>
      <c r="K9138" s="43">
        <v>0.31720742205252628</v>
      </c>
      <c r="L9138">
        <v>0.62934606326915754</v>
      </c>
      <c r="M9138">
        <v>0.32698337119526499</v>
      </c>
      <c r="N9138" s="44">
        <v>0.56868380557868103</v>
      </c>
      <c r="O9138" s="161">
        <f t="shared" si="1421"/>
        <v>5000000</v>
      </c>
      <c r="P9138" s="162">
        <f t="shared" si="1422"/>
        <v>184.95182815664808</v>
      </c>
      <c r="Q9138" s="162">
        <f t="shared" si="1423"/>
        <v>126.03483262949572</v>
      </c>
      <c r="R9138" s="163">
        <f t="shared" si="1424"/>
        <v>1</v>
      </c>
      <c r="S9138" s="161">
        <f t="shared" si="1425"/>
        <v>6000000</v>
      </c>
      <c r="T9138" s="162">
        <f t="shared" si="1426"/>
        <v>191.65060938554936</v>
      </c>
      <c r="U9138" s="162">
        <f t="shared" si="1427"/>
        <v>120.51741631474786</v>
      </c>
      <c r="V9138" s="163">
        <f t="shared" si="1428"/>
        <v>1</v>
      </c>
      <c r="W9138" s="164">
        <f t="shared" si="1429"/>
        <v>244584977.63576174</v>
      </c>
      <c r="X9138" s="164">
        <f t="shared" si="1430"/>
        <v>276799158.42480898</v>
      </c>
    </row>
    <row r="9139" spans="10:24" x14ac:dyDescent="0.25">
      <c r="J9139">
        <v>9136</v>
      </c>
      <c r="K9139" s="43">
        <v>0.84605513358269524</v>
      </c>
      <c r="L9139">
        <v>0.17992524141349486</v>
      </c>
      <c r="M9139">
        <v>0.34993594355117719</v>
      </c>
      <c r="N9139" s="44">
        <v>0.12532845073772791</v>
      </c>
      <c r="O9139" s="161">
        <f t="shared" si="1421"/>
        <v>7000000</v>
      </c>
      <c r="P9139" s="162">
        <f t="shared" si="1422"/>
        <v>166.2652495779912</v>
      </c>
      <c r="Q9139" s="162">
        <f t="shared" si="1423"/>
        <v>127.29013177575339</v>
      </c>
      <c r="R9139" s="163">
        <f t="shared" si="1424"/>
        <v>1</v>
      </c>
      <c r="S9139" s="161">
        <f t="shared" si="1425"/>
        <v>7000000</v>
      </c>
      <c r="T9139" s="162">
        <f t="shared" si="1426"/>
        <v>185.42174985933039</v>
      </c>
      <c r="U9139" s="162">
        <f t="shared" si="1427"/>
        <v>121.1450658878767</v>
      </c>
      <c r="V9139" s="163">
        <f t="shared" si="1428"/>
        <v>0.9</v>
      </c>
      <c r="W9139" s="164">
        <f t="shared" si="1429"/>
        <v>222825824.6156646</v>
      </c>
      <c r="X9139" s="164">
        <f t="shared" si="1430"/>
        <v>254943109.02015829</v>
      </c>
    </row>
    <row r="9140" spans="10:24" x14ac:dyDescent="0.25">
      <c r="J9140">
        <v>9137</v>
      </c>
      <c r="K9140" s="43">
        <v>7.4624214182580473E-2</v>
      </c>
      <c r="L9140">
        <v>0.83520312751004788</v>
      </c>
      <c r="M9140">
        <v>0.22392249311639767</v>
      </c>
      <c r="N9140" s="44">
        <v>0.36813958716699413</v>
      </c>
      <c r="O9140" s="161">
        <f t="shared" si="1421"/>
        <v>2000000</v>
      </c>
      <c r="P9140" s="162">
        <f t="shared" si="1422"/>
        <v>194.62398745797938</v>
      </c>
      <c r="Q9140" s="162">
        <f t="shared" si="1423"/>
        <v>119.81974688718698</v>
      </c>
      <c r="R9140" s="163">
        <f t="shared" si="1424"/>
        <v>1</v>
      </c>
      <c r="S9140" s="161">
        <f t="shared" si="1425"/>
        <v>2000000</v>
      </c>
      <c r="T9140" s="162">
        <f t="shared" si="1426"/>
        <v>194.87466248599313</v>
      </c>
      <c r="U9140" s="162">
        <f t="shared" si="1427"/>
        <v>117.40987344359348</v>
      </c>
      <c r="V9140" s="163">
        <f t="shared" si="1428"/>
        <v>1</v>
      </c>
      <c r="W9140" s="164">
        <f t="shared" si="1429"/>
        <v>99608481.141584814</v>
      </c>
      <c r="X9140" s="164">
        <f t="shared" si="1430"/>
        <v>4929578.0847992897</v>
      </c>
    </row>
    <row r="9141" spans="10:24" x14ac:dyDescent="0.25">
      <c r="J9141">
        <v>9138</v>
      </c>
      <c r="K9141" s="43">
        <v>0.81976058428591747</v>
      </c>
      <c r="L9141">
        <v>0.63864011623496075</v>
      </c>
      <c r="M9141">
        <v>0.69842090584065564</v>
      </c>
      <c r="N9141" s="44">
        <v>0.7092537607674847</v>
      </c>
      <c r="O9141" s="161">
        <f t="shared" si="1421"/>
        <v>7000000</v>
      </c>
      <c r="P9141" s="162">
        <f t="shared" si="1422"/>
        <v>185.32239363220253</v>
      </c>
      <c r="Q9141" s="162">
        <f t="shared" si="1423"/>
        <v>145.39728516732916</v>
      </c>
      <c r="R9141" s="163">
        <f t="shared" si="1424"/>
        <v>1</v>
      </c>
      <c r="S9141" s="161">
        <f t="shared" si="1425"/>
        <v>7000000</v>
      </c>
      <c r="T9141" s="162">
        <f t="shared" si="1426"/>
        <v>191.77413121073417</v>
      </c>
      <c r="U9141" s="162">
        <f t="shared" si="1427"/>
        <v>130.19864258366459</v>
      </c>
      <c r="V9141" s="163">
        <f t="shared" si="1428"/>
        <v>1</v>
      </c>
      <c r="W9141" s="164">
        <f t="shared" si="1429"/>
        <v>229475759.25411361</v>
      </c>
      <c r="X9141" s="164">
        <f t="shared" si="1430"/>
        <v>281028420.38948703</v>
      </c>
    </row>
    <row r="9142" spans="10:24" x14ac:dyDescent="0.25">
      <c r="J9142">
        <v>9139</v>
      </c>
      <c r="K9142" s="43">
        <v>0.37708366645998137</v>
      </c>
      <c r="L9142">
        <v>0.39970242501019981</v>
      </c>
      <c r="M9142">
        <v>0.62811271739287489</v>
      </c>
      <c r="N9142" s="44">
        <v>0.82885782894157789</v>
      </c>
      <c r="O9142" s="161">
        <f t="shared" si="1421"/>
        <v>5000000</v>
      </c>
      <c r="P9142" s="162">
        <f t="shared" si="1422"/>
        <v>176.1882387819974</v>
      </c>
      <c r="Q9142" s="162">
        <f t="shared" si="1423"/>
        <v>141.53717913522456</v>
      </c>
      <c r="R9142" s="163">
        <f t="shared" si="1424"/>
        <v>1</v>
      </c>
      <c r="S9142" s="161">
        <f t="shared" si="1425"/>
        <v>6000000</v>
      </c>
      <c r="T9142" s="162">
        <f t="shared" si="1426"/>
        <v>188.72941292733248</v>
      </c>
      <c r="U9142" s="162">
        <f t="shared" si="1427"/>
        <v>128.26858956761228</v>
      </c>
      <c r="V9142" s="163">
        <f t="shared" si="1428"/>
        <v>1</v>
      </c>
      <c r="W9142" s="164">
        <f t="shared" si="1429"/>
        <v>123255298.23386419</v>
      </c>
      <c r="X9142" s="164">
        <f t="shared" si="1430"/>
        <v>212764940.15832114</v>
      </c>
    </row>
    <row r="9143" spans="10:24" x14ac:dyDescent="0.25">
      <c r="J9143">
        <v>9140</v>
      </c>
      <c r="K9143" s="43">
        <v>0.25012996574518043</v>
      </c>
      <c r="L9143">
        <v>0.35632582932040158</v>
      </c>
      <c r="M9143">
        <v>0.39841899143558057</v>
      </c>
      <c r="N9143" s="44">
        <v>0.13140301793906251</v>
      </c>
      <c r="O9143" s="161">
        <f t="shared" si="1421"/>
        <v>2000000</v>
      </c>
      <c r="P9143" s="162">
        <f t="shared" si="1422"/>
        <v>174.47554237291973</v>
      </c>
      <c r="Q9143" s="162">
        <f t="shared" si="1423"/>
        <v>129.85117033873934</v>
      </c>
      <c r="R9143" s="163">
        <f t="shared" si="1424"/>
        <v>1</v>
      </c>
      <c r="S9143" s="161">
        <f t="shared" si="1425"/>
        <v>5000000</v>
      </c>
      <c r="T9143" s="162">
        <f t="shared" si="1426"/>
        <v>188.15851412430658</v>
      </c>
      <c r="U9143" s="162">
        <f t="shared" si="1427"/>
        <v>122.42558516936967</v>
      </c>
      <c r="V9143" s="163">
        <f t="shared" si="1428"/>
        <v>0.9</v>
      </c>
      <c r="W9143" s="164">
        <f t="shared" si="1429"/>
        <v>39248744.068360791</v>
      </c>
      <c r="X9143" s="164">
        <f t="shared" si="1430"/>
        <v>145798180.29721612</v>
      </c>
    </row>
    <row r="9144" spans="10:24" x14ac:dyDescent="0.25">
      <c r="J9144">
        <v>9141</v>
      </c>
      <c r="K9144" s="43">
        <v>0.96653620811090302</v>
      </c>
      <c r="L9144">
        <v>0.22802138556080209</v>
      </c>
      <c r="M9144">
        <v>0.79511014161558291</v>
      </c>
      <c r="N9144" s="44">
        <v>0.59963222979506159</v>
      </c>
      <c r="O9144" s="161">
        <f t="shared" si="1421"/>
        <v>9000000</v>
      </c>
      <c r="P9144" s="162">
        <f t="shared" si="1422"/>
        <v>168.8193183702318</v>
      </c>
      <c r="Q9144" s="162">
        <f t="shared" si="1423"/>
        <v>151.48562686836237</v>
      </c>
      <c r="R9144" s="163">
        <f t="shared" si="1424"/>
        <v>1</v>
      </c>
      <c r="S9144" s="161">
        <f t="shared" si="1425"/>
        <v>9000000</v>
      </c>
      <c r="T9144" s="162">
        <f t="shared" si="1426"/>
        <v>186.2731061234106</v>
      </c>
      <c r="U9144" s="162">
        <f t="shared" si="1427"/>
        <v>133.24281343418119</v>
      </c>
      <c r="V9144" s="163">
        <f t="shared" si="1428"/>
        <v>1</v>
      </c>
      <c r="W9144" s="164">
        <f t="shared" si="1429"/>
        <v>106003223.51682481</v>
      </c>
      <c r="X9144" s="164">
        <f t="shared" si="1430"/>
        <v>327272634.20306474</v>
      </c>
    </row>
    <row r="9145" spans="10:24" x14ac:dyDescent="0.25">
      <c r="J9145">
        <v>9142</v>
      </c>
      <c r="K9145" s="43">
        <v>0.12914009967995066</v>
      </c>
      <c r="L9145">
        <v>0.95917136338849607</v>
      </c>
      <c r="M9145">
        <v>0.60671624631836663</v>
      </c>
      <c r="N9145" s="44">
        <v>0.17452004370454388</v>
      </c>
      <c r="O9145" s="161">
        <f t="shared" si="1421"/>
        <v>2000000</v>
      </c>
      <c r="P9145" s="162">
        <f t="shared" si="1422"/>
        <v>206.11725134505198</v>
      </c>
      <c r="Q9145" s="162">
        <f t="shared" si="1423"/>
        <v>140.41541111268469</v>
      </c>
      <c r="R9145" s="163">
        <f t="shared" si="1424"/>
        <v>1</v>
      </c>
      <c r="S9145" s="161">
        <f t="shared" si="1425"/>
        <v>2000000</v>
      </c>
      <c r="T9145" s="162">
        <f t="shared" si="1426"/>
        <v>198.70575044835067</v>
      </c>
      <c r="U9145" s="162">
        <f t="shared" si="1427"/>
        <v>127.70770555634235</v>
      </c>
      <c r="V9145" s="163">
        <f t="shared" si="1428"/>
        <v>0.9</v>
      </c>
      <c r="W9145" s="164">
        <f t="shared" si="1429"/>
        <v>81403680.464734584</v>
      </c>
      <c r="X9145" s="164">
        <f t="shared" si="1430"/>
        <v>-22203519.194385022</v>
      </c>
    </row>
    <row r="9146" spans="10:24" x14ac:dyDescent="0.25">
      <c r="J9146">
        <v>9143</v>
      </c>
      <c r="K9146" s="43">
        <v>0.92140830899700943</v>
      </c>
      <c r="L9146">
        <v>0.95107689413053231</v>
      </c>
      <c r="M9146">
        <v>0.34686659526215824</v>
      </c>
      <c r="N9146" s="44">
        <v>0.90636454576144643</v>
      </c>
      <c r="O9146" s="161">
        <f t="shared" si="1421"/>
        <v>7000000</v>
      </c>
      <c r="P9146" s="162">
        <f t="shared" si="1422"/>
        <v>204.83079090852235</v>
      </c>
      <c r="Q9146" s="162">
        <f t="shared" si="1423"/>
        <v>127.1241215162096</v>
      </c>
      <c r="R9146" s="163">
        <f t="shared" si="1424"/>
        <v>1</v>
      </c>
      <c r="S9146" s="161">
        <f t="shared" si="1425"/>
        <v>9000000</v>
      </c>
      <c r="T9146" s="162">
        <f t="shared" si="1426"/>
        <v>198.27693030284078</v>
      </c>
      <c r="U9146" s="162">
        <f t="shared" si="1427"/>
        <v>121.06206075810481</v>
      </c>
      <c r="V9146" s="163">
        <f t="shared" si="1428"/>
        <v>1</v>
      </c>
      <c r="W9146" s="164">
        <f t="shared" si="1429"/>
        <v>493946685.74618924</v>
      </c>
      <c r="X9146" s="164">
        <f t="shared" si="1430"/>
        <v>544933825.90262377</v>
      </c>
    </row>
    <row r="9147" spans="10:24" x14ac:dyDescent="0.25">
      <c r="J9147">
        <v>9144</v>
      </c>
      <c r="K9147" s="43">
        <v>0.51301044898865344</v>
      </c>
      <c r="L9147">
        <v>0.36373207503966776</v>
      </c>
      <c r="M9147">
        <v>0.11740530496752177</v>
      </c>
      <c r="N9147" s="44">
        <v>0.3263834969021554</v>
      </c>
      <c r="O9147" s="161">
        <f t="shared" si="1421"/>
        <v>5000000</v>
      </c>
      <c r="P9147" s="162">
        <f t="shared" si="1422"/>
        <v>174.77248873829433</v>
      </c>
      <c r="Q9147" s="162">
        <f t="shared" si="1423"/>
        <v>111.23884254363239</v>
      </c>
      <c r="R9147" s="163">
        <f t="shared" si="1424"/>
        <v>1</v>
      </c>
      <c r="S9147" s="161">
        <f t="shared" si="1425"/>
        <v>6000000</v>
      </c>
      <c r="T9147" s="162">
        <f t="shared" si="1426"/>
        <v>188.2574962460981</v>
      </c>
      <c r="U9147" s="162">
        <f t="shared" si="1427"/>
        <v>113.11942127181619</v>
      </c>
      <c r="V9147" s="163">
        <f t="shared" si="1428"/>
        <v>1</v>
      </c>
      <c r="W9147" s="164">
        <f t="shared" si="1429"/>
        <v>267668230.9733097</v>
      </c>
      <c r="X9147" s="164">
        <f t="shared" si="1430"/>
        <v>300828449.84569144</v>
      </c>
    </row>
    <row r="9148" spans="10:24" x14ac:dyDescent="0.25">
      <c r="J9148">
        <v>9145</v>
      </c>
      <c r="K9148" s="43">
        <v>0.54996509186160414</v>
      </c>
      <c r="L9148">
        <v>0.56732010745603578</v>
      </c>
      <c r="M9148">
        <v>4.239416764236148E-2</v>
      </c>
      <c r="N9148" s="44">
        <v>0.27313482733770489</v>
      </c>
      <c r="O9148" s="161">
        <f t="shared" si="1421"/>
        <v>5000000</v>
      </c>
      <c r="P9148" s="162">
        <f t="shared" si="1422"/>
        <v>182.54333128821941</v>
      </c>
      <c r="Q9148" s="162">
        <f t="shared" si="1423"/>
        <v>100.52891407486871</v>
      </c>
      <c r="R9148" s="163">
        <f t="shared" si="1424"/>
        <v>1</v>
      </c>
      <c r="S9148" s="161">
        <f t="shared" si="1425"/>
        <v>6000000</v>
      </c>
      <c r="T9148" s="162">
        <f t="shared" si="1426"/>
        <v>190.84777709607314</v>
      </c>
      <c r="U9148" s="162">
        <f t="shared" si="1427"/>
        <v>107.76445703743435</v>
      </c>
      <c r="V9148" s="163">
        <f t="shared" si="1428"/>
        <v>1</v>
      </c>
      <c r="W9148" s="164">
        <f t="shared" si="1429"/>
        <v>360072086.06675351</v>
      </c>
      <c r="X9148" s="164">
        <f t="shared" si="1430"/>
        <v>348499920.35183275</v>
      </c>
    </row>
    <row r="9149" spans="10:24" x14ac:dyDescent="0.25">
      <c r="J9149">
        <v>9146</v>
      </c>
      <c r="K9149" s="43">
        <v>0.45947704009850354</v>
      </c>
      <c r="L9149">
        <v>0.81491765677163785</v>
      </c>
      <c r="M9149">
        <v>0.27823971473892362</v>
      </c>
      <c r="N9149" s="44">
        <v>0.63124603055089712</v>
      </c>
      <c r="O9149" s="161">
        <f t="shared" si="1421"/>
        <v>5000000</v>
      </c>
      <c r="P9149" s="162">
        <f t="shared" si="1422"/>
        <v>193.44247385343098</v>
      </c>
      <c r="Q9149" s="162">
        <f t="shared" si="1423"/>
        <v>123.23842481342747</v>
      </c>
      <c r="R9149" s="163">
        <f t="shared" si="1424"/>
        <v>1</v>
      </c>
      <c r="S9149" s="161">
        <f t="shared" si="1425"/>
        <v>6000000</v>
      </c>
      <c r="T9149" s="162">
        <f t="shared" si="1426"/>
        <v>194.48082461781033</v>
      </c>
      <c r="U9149" s="162">
        <f t="shared" si="1427"/>
        <v>119.11921240671374</v>
      </c>
      <c r="V9149" s="163">
        <f t="shared" si="1428"/>
        <v>1</v>
      </c>
      <c r="W9149" s="164">
        <f t="shared" si="1429"/>
        <v>301020245.20001757</v>
      </c>
      <c r="X9149" s="164">
        <f t="shared" si="1430"/>
        <v>302169673.26657951</v>
      </c>
    </row>
    <row r="9150" spans="10:24" x14ac:dyDescent="0.25">
      <c r="J9150">
        <v>9147</v>
      </c>
      <c r="K9150" s="43">
        <v>0.19948890071451097</v>
      </c>
      <c r="L9150">
        <v>0.38396841457085273</v>
      </c>
      <c r="M9150">
        <v>0.57651637850236725</v>
      </c>
      <c r="N9150" s="44">
        <v>2.0600562097517816E-2</v>
      </c>
      <c r="O9150" s="161">
        <f t="shared" si="1421"/>
        <v>2000000</v>
      </c>
      <c r="P9150" s="162">
        <f t="shared" si="1422"/>
        <v>175.57387975458968</v>
      </c>
      <c r="Q9150" s="162">
        <f t="shared" si="1423"/>
        <v>138.85978867976135</v>
      </c>
      <c r="R9150" s="163">
        <f t="shared" si="1424"/>
        <v>1</v>
      </c>
      <c r="S9150" s="161">
        <f t="shared" si="1425"/>
        <v>5000000</v>
      </c>
      <c r="T9150" s="162">
        <f t="shared" si="1426"/>
        <v>188.52462658486323</v>
      </c>
      <c r="U9150" s="162">
        <f t="shared" si="1427"/>
        <v>126.92989433988068</v>
      </c>
      <c r="V9150" s="163">
        <f t="shared" si="1428"/>
        <v>0.9</v>
      </c>
      <c r="W9150" s="164">
        <f t="shared" si="1429"/>
        <v>23428182.149656668</v>
      </c>
      <c r="X9150" s="164">
        <f t="shared" si="1430"/>
        <v>127176295.10242152</v>
      </c>
    </row>
    <row r="9151" spans="10:24" x14ac:dyDescent="0.25">
      <c r="J9151">
        <v>9148</v>
      </c>
      <c r="K9151" s="43">
        <v>0.18608249257029652</v>
      </c>
      <c r="L9151">
        <v>0.65856481878361717</v>
      </c>
      <c r="M9151">
        <v>0.1882516989983628</v>
      </c>
      <c r="N9151" s="44">
        <v>0.47842557084773862</v>
      </c>
      <c r="O9151" s="161">
        <f t="shared" si="1421"/>
        <v>2000000</v>
      </c>
      <c r="P9151" s="162">
        <f t="shared" si="1422"/>
        <v>186.12824116751403</v>
      </c>
      <c r="Q9151" s="162">
        <f t="shared" si="1423"/>
        <v>117.31285520148813</v>
      </c>
      <c r="R9151" s="163">
        <f t="shared" si="1424"/>
        <v>1</v>
      </c>
      <c r="S9151" s="161">
        <f t="shared" si="1425"/>
        <v>5000000</v>
      </c>
      <c r="T9151" s="162">
        <f t="shared" si="1426"/>
        <v>192.04274705583802</v>
      </c>
      <c r="U9151" s="162">
        <f t="shared" si="1427"/>
        <v>116.15642760074407</v>
      </c>
      <c r="V9151" s="163">
        <f t="shared" si="1428"/>
        <v>1</v>
      </c>
      <c r="W9151" s="164">
        <f t="shared" si="1429"/>
        <v>87630771.932051808</v>
      </c>
      <c r="X9151" s="164">
        <f t="shared" si="1430"/>
        <v>229431597.27546978</v>
      </c>
    </row>
    <row r="9152" spans="10:24" x14ac:dyDescent="0.25">
      <c r="J9152">
        <v>9149</v>
      </c>
      <c r="K9152" s="43">
        <v>0.137915523846459</v>
      </c>
      <c r="L9152">
        <v>0.74415760615328574</v>
      </c>
      <c r="M9152">
        <v>0.66691405030454043</v>
      </c>
      <c r="N9152" s="44">
        <v>0.79720007073544696</v>
      </c>
      <c r="O9152" s="161">
        <f t="shared" si="1421"/>
        <v>2000000</v>
      </c>
      <c r="P9152" s="162">
        <f t="shared" si="1422"/>
        <v>189.8432485780464</v>
      </c>
      <c r="Q9152" s="162">
        <f t="shared" si="1423"/>
        <v>143.62815545048224</v>
      </c>
      <c r="R9152" s="163">
        <f t="shared" si="1424"/>
        <v>1</v>
      </c>
      <c r="S9152" s="161">
        <f t="shared" si="1425"/>
        <v>2000000</v>
      </c>
      <c r="T9152" s="162">
        <f t="shared" si="1426"/>
        <v>193.2810828593488</v>
      </c>
      <c r="U9152" s="162">
        <f t="shared" si="1427"/>
        <v>129.31407772524113</v>
      </c>
      <c r="V9152" s="163">
        <f t="shared" si="1428"/>
        <v>1</v>
      </c>
      <c r="W9152" s="164">
        <f t="shared" si="1429"/>
        <v>42430186.255128324</v>
      </c>
      <c r="X9152" s="164">
        <f t="shared" si="1430"/>
        <v>-22065989.731784672</v>
      </c>
    </row>
    <row r="9153" spans="10:24" x14ac:dyDescent="0.25">
      <c r="J9153">
        <v>9150</v>
      </c>
      <c r="K9153" s="43">
        <v>0.95922139221648917</v>
      </c>
      <c r="L9153">
        <v>6.8872333837764588E-2</v>
      </c>
      <c r="M9153">
        <v>0.80464654893884002</v>
      </c>
      <c r="N9153" s="44">
        <v>0.61969903596212161</v>
      </c>
      <c r="O9153" s="161">
        <f t="shared" si="1421"/>
        <v>9000000</v>
      </c>
      <c r="P9153" s="162">
        <f t="shared" si="1422"/>
        <v>157.73636641006982</v>
      </c>
      <c r="Q9153" s="162">
        <f t="shared" si="1423"/>
        <v>152.16672196053977</v>
      </c>
      <c r="R9153" s="163">
        <f t="shared" si="1424"/>
        <v>1</v>
      </c>
      <c r="S9153" s="161">
        <f t="shared" si="1425"/>
        <v>9000000</v>
      </c>
      <c r="T9153" s="162">
        <f t="shared" si="1426"/>
        <v>182.57878880335662</v>
      </c>
      <c r="U9153" s="162">
        <f t="shared" si="1427"/>
        <v>133.58336098026987</v>
      </c>
      <c r="V9153" s="163">
        <f t="shared" si="1428"/>
        <v>1</v>
      </c>
      <c r="W9153" s="164">
        <f t="shared" si="1429"/>
        <v>126800.04577040672</v>
      </c>
      <c r="X9153" s="164">
        <f t="shared" si="1430"/>
        <v>290958850.40778071</v>
      </c>
    </row>
    <row r="9154" spans="10:24" x14ac:dyDescent="0.25">
      <c r="J9154">
        <v>9151</v>
      </c>
      <c r="K9154" s="43">
        <v>0.98657112830829563</v>
      </c>
      <c r="L9154">
        <v>6.0400337809311533E-2</v>
      </c>
      <c r="M9154">
        <v>0.42415294757311883</v>
      </c>
      <c r="N9154" s="44">
        <v>0.86316786577226556</v>
      </c>
      <c r="O9154" s="161">
        <f t="shared" si="1421"/>
        <v>9000000</v>
      </c>
      <c r="P9154" s="162">
        <f t="shared" si="1422"/>
        <v>156.72867558926728</v>
      </c>
      <c r="Q9154" s="162">
        <f t="shared" si="1423"/>
        <v>131.17439146487897</v>
      </c>
      <c r="R9154" s="163">
        <f t="shared" si="1424"/>
        <v>1</v>
      </c>
      <c r="S9154" s="161">
        <f t="shared" si="1425"/>
        <v>9000000</v>
      </c>
      <c r="T9154" s="162">
        <f t="shared" si="1426"/>
        <v>182.24289186308908</v>
      </c>
      <c r="U9154" s="162">
        <f t="shared" si="1427"/>
        <v>123.08719573243948</v>
      </c>
      <c r="V9154" s="163">
        <f t="shared" si="1428"/>
        <v>1</v>
      </c>
      <c r="W9154" s="164">
        <f t="shared" si="1429"/>
        <v>179988557.11949486</v>
      </c>
      <c r="X9154" s="164">
        <f t="shared" si="1430"/>
        <v>382401265.1758464</v>
      </c>
    </row>
    <row r="9155" spans="10:24" x14ac:dyDescent="0.25">
      <c r="J9155">
        <v>9152</v>
      </c>
      <c r="K9155" s="43">
        <v>0.27901694079219097</v>
      </c>
      <c r="L9155">
        <v>0.89376475455626625</v>
      </c>
      <c r="M9155">
        <v>4.0649263133125224E-2</v>
      </c>
      <c r="N9155" s="44">
        <v>0.52727255554275176</v>
      </c>
      <c r="O9155" s="161">
        <f t="shared" si="1421"/>
        <v>2000000</v>
      </c>
      <c r="P9155" s="162">
        <f t="shared" si="1422"/>
        <v>198.70201429900337</v>
      </c>
      <c r="Q9155" s="162">
        <f t="shared" si="1423"/>
        <v>100.13598176452982</v>
      </c>
      <c r="R9155" s="163">
        <f t="shared" si="1424"/>
        <v>1</v>
      </c>
      <c r="S9155" s="161">
        <f t="shared" si="1425"/>
        <v>5000000</v>
      </c>
      <c r="T9155" s="162">
        <f t="shared" si="1426"/>
        <v>196.23400476633446</v>
      </c>
      <c r="U9155" s="162">
        <f t="shared" si="1427"/>
        <v>107.56799088226491</v>
      </c>
      <c r="V9155" s="163">
        <f t="shared" si="1428"/>
        <v>1</v>
      </c>
      <c r="W9155" s="164">
        <f t="shared" si="1429"/>
        <v>147132065.06894711</v>
      </c>
      <c r="X9155" s="164">
        <f t="shared" si="1430"/>
        <v>293330069.42034781</v>
      </c>
    </row>
    <row r="9156" spans="10:24" x14ac:dyDescent="0.25">
      <c r="J9156">
        <v>9153</v>
      </c>
      <c r="K9156" s="43">
        <v>0.79618266370261404</v>
      </c>
      <c r="L9156">
        <v>0.27707372055316526</v>
      </c>
      <c r="M9156">
        <v>0.8922234868344</v>
      </c>
      <c r="N9156" s="44">
        <v>0.94208151192044187</v>
      </c>
      <c r="O9156" s="161">
        <f t="shared" si="1421"/>
        <v>7000000</v>
      </c>
      <c r="P9156" s="162">
        <f t="shared" si="1422"/>
        <v>171.12664871232474</v>
      </c>
      <c r="Q9156" s="162">
        <f t="shared" si="1423"/>
        <v>159.76879624052822</v>
      </c>
      <c r="R9156" s="163">
        <f t="shared" si="1424"/>
        <v>1</v>
      </c>
      <c r="S9156" s="161">
        <f t="shared" si="1425"/>
        <v>7000000</v>
      </c>
      <c r="T9156" s="162">
        <f t="shared" si="1426"/>
        <v>187.04221623744158</v>
      </c>
      <c r="U9156" s="162">
        <f t="shared" si="1427"/>
        <v>137.38439812026411</v>
      </c>
      <c r="V9156" s="163">
        <f t="shared" si="1428"/>
        <v>1</v>
      </c>
      <c r="W9156" s="164">
        <f t="shared" si="1429"/>
        <v>29504967.302575633</v>
      </c>
      <c r="X9156" s="164">
        <f t="shared" si="1430"/>
        <v>197604726.82024229</v>
      </c>
    </row>
    <row r="9157" spans="10:24" x14ac:dyDescent="0.25">
      <c r="J9157">
        <v>9154</v>
      </c>
      <c r="K9157" s="43">
        <v>0.69454544868101475</v>
      </c>
      <c r="L9157">
        <v>0.96490953401819868</v>
      </c>
      <c r="M9157">
        <v>0.86187760928849078</v>
      </c>
      <c r="N9157" s="44">
        <v>0.24591111419265321</v>
      </c>
      <c r="O9157" s="161">
        <f t="shared" ref="O9157:O9220" si="1431">VLOOKUP(K9157,$E$5:$H$10,4)</f>
        <v>6000000</v>
      </c>
      <c r="P9157" s="162">
        <f t="shared" ref="P9157:P9220" si="1432">_xlfn.NORM.INV(L9157,$E$12,$E$13)</f>
        <v>207.16111704218667</v>
      </c>
      <c r="Q9157" s="162">
        <f t="shared" ref="Q9157:Q9220" si="1433">_xlfn.NORM.INV(M9157,$E$15,$E$16)</f>
        <v>156.77587803599377</v>
      </c>
      <c r="R9157" s="163">
        <f t="shared" ref="R9157:R9220" si="1434">VLOOKUP(N9157,$E$19:$H$21,4)</f>
        <v>1</v>
      </c>
      <c r="S9157" s="161">
        <f t="shared" ref="S9157:S9220" si="1435">VLOOKUP(K9157,$G$5:$H$10,2)</f>
        <v>7000000</v>
      </c>
      <c r="T9157" s="162">
        <f t="shared" ref="T9157:T9220" si="1436">_xlfn.NORM.INV(L9157,$G$12,$G$13)</f>
        <v>199.05370568072888</v>
      </c>
      <c r="U9157" s="162">
        <f t="shared" ref="U9157:U9220" si="1437">_xlfn.NORM.INV(M9157,$G$15,$G$16)</f>
        <v>135.88793901799687</v>
      </c>
      <c r="V9157" s="163">
        <f t="shared" ref="V9157:V9220" si="1438">VLOOKUP(N9157,$G$19:$H$21,2)</f>
        <v>1</v>
      </c>
      <c r="W9157" s="164">
        <f t="shared" ref="W9157:W9220" si="1439">O9157*(P9157-Q9157)*R9157-$D$23-$D$24</f>
        <v>252311434.03715742</v>
      </c>
      <c r="X9157" s="164">
        <f t="shared" ref="X9157:X9220" si="1440">S9157*(T9157-U9157)*V9157-$F$23-$F$24</f>
        <v>292160366.6391241</v>
      </c>
    </row>
    <row r="9158" spans="10:24" x14ac:dyDescent="0.25">
      <c r="J9158">
        <v>9155</v>
      </c>
      <c r="K9158" s="43">
        <v>0.58036815638448824</v>
      </c>
      <c r="L9158">
        <v>9.7397936833292009E-2</v>
      </c>
      <c r="M9158">
        <v>0.7190138963324394</v>
      </c>
      <c r="N9158" s="44">
        <v>0.52944997830096807</v>
      </c>
      <c r="O9158" s="161">
        <f t="shared" si="1431"/>
        <v>6000000</v>
      </c>
      <c r="P9158" s="162">
        <f t="shared" si="1432"/>
        <v>160.55217732248406</v>
      </c>
      <c r="Q9158" s="162">
        <f t="shared" si="1433"/>
        <v>146.5982920659155</v>
      </c>
      <c r="R9158" s="163">
        <f t="shared" si="1434"/>
        <v>1</v>
      </c>
      <c r="S9158" s="161">
        <f t="shared" si="1435"/>
        <v>6000000</v>
      </c>
      <c r="T9158" s="162">
        <f t="shared" si="1436"/>
        <v>183.51739244082802</v>
      </c>
      <c r="U9158" s="162">
        <f t="shared" si="1437"/>
        <v>130.79914603295774</v>
      </c>
      <c r="V9158" s="163">
        <f t="shared" si="1438"/>
        <v>1</v>
      </c>
      <c r="W9158" s="164">
        <f t="shared" si="1439"/>
        <v>33723311.539411321</v>
      </c>
      <c r="X9158" s="164">
        <f t="shared" si="1440"/>
        <v>166309478.4472217</v>
      </c>
    </row>
    <row r="9159" spans="10:24" x14ac:dyDescent="0.25">
      <c r="J9159">
        <v>9156</v>
      </c>
      <c r="K9159" s="43">
        <v>0.85891564705417867</v>
      </c>
      <c r="L9159">
        <v>0.71953364314109403</v>
      </c>
      <c r="M9159">
        <v>0.52149463289196629</v>
      </c>
      <c r="N9159" s="44">
        <v>0.67679675951539042</v>
      </c>
      <c r="O9159" s="161">
        <f t="shared" si="1431"/>
        <v>7000000</v>
      </c>
      <c r="P9159" s="162">
        <f t="shared" si="1432"/>
        <v>188.72185003792728</v>
      </c>
      <c r="Q9159" s="162">
        <f t="shared" si="1433"/>
        <v>136.0781029827059</v>
      </c>
      <c r="R9159" s="163">
        <f t="shared" si="1434"/>
        <v>1</v>
      </c>
      <c r="S9159" s="161">
        <f t="shared" si="1435"/>
        <v>7000000</v>
      </c>
      <c r="T9159" s="162">
        <f t="shared" si="1436"/>
        <v>192.90728334597577</v>
      </c>
      <c r="U9159" s="162">
        <f t="shared" si="1437"/>
        <v>125.53905149135295</v>
      </c>
      <c r="V9159" s="163">
        <f t="shared" si="1438"/>
        <v>1</v>
      </c>
      <c r="W9159" s="164">
        <f t="shared" si="1439"/>
        <v>318506229.38654965</v>
      </c>
      <c r="X9159" s="164">
        <f t="shared" si="1440"/>
        <v>321577622.98235977</v>
      </c>
    </row>
    <row r="9160" spans="10:24" x14ac:dyDescent="0.25">
      <c r="J9160">
        <v>9157</v>
      </c>
      <c r="K9160" s="43">
        <v>0.40646546132991657</v>
      </c>
      <c r="L9160">
        <v>0.40196354218989783</v>
      </c>
      <c r="M9160">
        <v>0.40251807571035358</v>
      </c>
      <c r="N9160" s="44">
        <v>0.72016842147432802</v>
      </c>
      <c r="O9160" s="161">
        <f t="shared" si="1431"/>
        <v>5000000</v>
      </c>
      <c r="P9160" s="162">
        <f t="shared" si="1432"/>
        <v>176.27598054350676</v>
      </c>
      <c r="Q9160" s="162">
        <f t="shared" si="1433"/>
        <v>130.06330592045418</v>
      </c>
      <c r="R9160" s="163">
        <f t="shared" si="1434"/>
        <v>1</v>
      </c>
      <c r="S9160" s="161">
        <f t="shared" si="1435"/>
        <v>6000000</v>
      </c>
      <c r="T9160" s="162">
        <f t="shared" si="1436"/>
        <v>188.75866018116892</v>
      </c>
      <c r="U9160" s="162">
        <f t="shared" si="1437"/>
        <v>122.53165296022709</v>
      </c>
      <c r="V9160" s="163">
        <f t="shared" si="1438"/>
        <v>1</v>
      </c>
      <c r="W9160" s="164">
        <f t="shared" si="1439"/>
        <v>181063373.1152629</v>
      </c>
      <c r="X9160" s="164">
        <f t="shared" si="1440"/>
        <v>247362043.32565099</v>
      </c>
    </row>
    <row r="9161" spans="10:24" x14ac:dyDescent="0.25">
      <c r="J9161">
        <v>9158</v>
      </c>
      <c r="K9161" s="43">
        <v>0.78641316911274806</v>
      </c>
      <c r="L9161">
        <v>0.94055885106085757</v>
      </c>
      <c r="M9161">
        <v>6.2697969788845564E-2</v>
      </c>
      <c r="N9161" s="44">
        <v>0.79443747892719518</v>
      </c>
      <c r="O9161" s="161">
        <f t="shared" si="1431"/>
        <v>7000000</v>
      </c>
      <c r="P9161" s="162">
        <f t="shared" si="1432"/>
        <v>203.39223277387262</v>
      </c>
      <c r="Q9161" s="162">
        <f t="shared" si="1433"/>
        <v>104.34974385167202</v>
      </c>
      <c r="R9161" s="163">
        <f t="shared" si="1434"/>
        <v>1</v>
      </c>
      <c r="S9161" s="161">
        <f t="shared" si="1435"/>
        <v>7000000</v>
      </c>
      <c r="T9161" s="162">
        <f t="shared" si="1436"/>
        <v>197.79741092462422</v>
      </c>
      <c r="U9161" s="162">
        <f t="shared" si="1437"/>
        <v>109.674871925836</v>
      </c>
      <c r="V9161" s="163">
        <f t="shared" si="1438"/>
        <v>1</v>
      </c>
      <c r="W9161" s="164">
        <f t="shared" si="1439"/>
        <v>643297422.45540428</v>
      </c>
      <c r="X9161" s="164">
        <f t="shared" si="1440"/>
        <v>466857772.99151754</v>
      </c>
    </row>
    <row r="9162" spans="10:24" x14ac:dyDescent="0.25">
      <c r="J9162">
        <v>9159</v>
      </c>
      <c r="K9162" s="43">
        <v>0.12130801844889239</v>
      </c>
      <c r="L9162">
        <v>0.90054527249088689</v>
      </c>
      <c r="M9162">
        <v>0.44136659289775027</v>
      </c>
      <c r="N9162" s="44">
        <v>0.6696047663377761</v>
      </c>
      <c r="O9162" s="161">
        <f t="shared" si="1431"/>
        <v>2000000</v>
      </c>
      <c r="P9162" s="162">
        <f t="shared" si="1432"/>
        <v>199.2699715202433</v>
      </c>
      <c r="Q9162" s="162">
        <f t="shared" si="1433"/>
        <v>132.0498937238028</v>
      </c>
      <c r="R9162" s="163">
        <f t="shared" si="1434"/>
        <v>1</v>
      </c>
      <c r="S9162" s="161">
        <f t="shared" si="1435"/>
        <v>2000000</v>
      </c>
      <c r="T9162" s="162">
        <f t="shared" si="1436"/>
        <v>196.42332384008111</v>
      </c>
      <c r="U9162" s="162">
        <f t="shared" si="1437"/>
        <v>123.5249468619014</v>
      </c>
      <c r="V9162" s="163">
        <f t="shared" si="1438"/>
        <v>1</v>
      </c>
      <c r="W9162" s="164">
        <f t="shared" si="1439"/>
        <v>84440155.592881024</v>
      </c>
      <c r="X9162" s="164">
        <f t="shared" si="1440"/>
        <v>-4203246.0436405838</v>
      </c>
    </row>
    <row r="9163" spans="10:24" x14ac:dyDescent="0.25">
      <c r="J9163">
        <v>9160</v>
      </c>
      <c r="K9163" s="43">
        <v>0.43616882765228571</v>
      </c>
      <c r="L9163">
        <v>0.45912085276445636</v>
      </c>
      <c r="M9163">
        <v>0.54274311160305522</v>
      </c>
      <c r="N9163" s="44">
        <v>0.49615006016427154</v>
      </c>
      <c r="O9163" s="161">
        <f t="shared" si="1431"/>
        <v>5000000</v>
      </c>
      <c r="P9163" s="162">
        <f t="shared" si="1432"/>
        <v>178.46026790469239</v>
      </c>
      <c r="Q9163" s="162">
        <f t="shared" si="1433"/>
        <v>137.14693804680704</v>
      </c>
      <c r="R9163" s="163">
        <f t="shared" si="1434"/>
        <v>1</v>
      </c>
      <c r="S9163" s="161">
        <f t="shared" si="1435"/>
        <v>6000000</v>
      </c>
      <c r="T9163" s="162">
        <f t="shared" si="1436"/>
        <v>189.4867559682308</v>
      </c>
      <c r="U9163" s="162">
        <f t="shared" si="1437"/>
        <v>126.07346902340352</v>
      </c>
      <c r="V9163" s="163">
        <f t="shared" si="1438"/>
        <v>1</v>
      </c>
      <c r="W9163" s="164">
        <f t="shared" si="1439"/>
        <v>156566649.28942674</v>
      </c>
      <c r="X9163" s="164">
        <f t="shared" si="1440"/>
        <v>230479721.66896367</v>
      </c>
    </row>
    <row r="9164" spans="10:24" x14ac:dyDescent="0.25">
      <c r="J9164">
        <v>9161</v>
      </c>
      <c r="K9164" s="43">
        <v>0.72288603202606327</v>
      </c>
      <c r="L9164">
        <v>0.30092685863150292</v>
      </c>
      <c r="M9164">
        <v>0.30215251739262039</v>
      </c>
      <c r="N9164" s="44">
        <v>0.9458166328577009</v>
      </c>
      <c r="O9164" s="161">
        <f t="shared" si="1431"/>
        <v>6000000</v>
      </c>
      <c r="P9164" s="162">
        <f t="shared" si="1432"/>
        <v>172.17395055654208</v>
      </c>
      <c r="Q9164" s="162">
        <f t="shared" si="1433"/>
        <v>124.63560724336362</v>
      </c>
      <c r="R9164" s="163">
        <f t="shared" si="1434"/>
        <v>1</v>
      </c>
      <c r="S9164" s="161">
        <f t="shared" si="1435"/>
        <v>7000000</v>
      </c>
      <c r="T9164" s="162">
        <f t="shared" si="1436"/>
        <v>187.39131685218069</v>
      </c>
      <c r="U9164" s="162">
        <f t="shared" si="1437"/>
        <v>119.8178036216818</v>
      </c>
      <c r="V9164" s="163">
        <f t="shared" si="1438"/>
        <v>1</v>
      </c>
      <c r="W9164" s="164">
        <f t="shared" si="1439"/>
        <v>235230059.87907076</v>
      </c>
      <c r="X9164" s="164">
        <f t="shared" si="1440"/>
        <v>323014592.61349225</v>
      </c>
    </row>
    <row r="9165" spans="10:24" x14ac:dyDescent="0.25">
      <c r="J9165">
        <v>9162</v>
      </c>
      <c r="K9165" s="43">
        <v>0.11165042114480728</v>
      </c>
      <c r="L9165">
        <v>0.6892778689557284</v>
      </c>
      <c r="M9165">
        <v>0.52632247279711564</v>
      </c>
      <c r="N9165" s="44">
        <v>0.89027191540424433</v>
      </c>
      <c r="O9165" s="161">
        <f t="shared" si="1431"/>
        <v>2000000</v>
      </c>
      <c r="P9165" s="162">
        <f t="shared" si="1432"/>
        <v>187.40706734525219</v>
      </c>
      <c r="Q9165" s="162">
        <f t="shared" si="1433"/>
        <v>136.32057203065318</v>
      </c>
      <c r="R9165" s="163">
        <f t="shared" si="1434"/>
        <v>1</v>
      </c>
      <c r="S9165" s="161">
        <f t="shared" si="1435"/>
        <v>2000000</v>
      </c>
      <c r="T9165" s="162">
        <f t="shared" si="1436"/>
        <v>192.46902244841741</v>
      </c>
      <c r="U9165" s="162">
        <f t="shared" si="1437"/>
        <v>125.66028601532659</v>
      </c>
      <c r="V9165" s="163">
        <f t="shared" si="1438"/>
        <v>1</v>
      </c>
      <c r="W9165" s="164">
        <f t="shared" si="1439"/>
        <v>52172990.629198015</v>
      </c>
      <c r="X9165" s="164">
        <f t="shared" si="1440"/>
        <v>-16382527.133818373</v>
      </c>
    </row>
    <row r="9166" spans="10:24" x14ac:dyDescent="0.25">
      <c r="J9166">
        <v>9163</v>
      </c>
      <c r="K9166" s="43">
        <v>0.16559782736060147</v>
      </c>
      <c r="L9166">
        <v>0.69515557782078152</v>
      </c>
      <c r="M9166">
        <v>0.76031594972108296</v>
      </c>
      <c r="N9166" s="44">
        <v>0.65377095846091371</v>
      </c>
      <c r="O9166" s="161">
        <f t="shared" si="1431"/>
        <v>2000000</v>
      </c>
      <c r="P9166" s="162">
        <f t="shared" si="1432"/>
        <v>187.65776492427997</v>
      </c>
      <c r="Q9166" s="162">
        <f t="shared" si="1433"/>
        <v>149.14638515735663</v>
      </c>
      <c r="R9166" s="163">
        <f t="shared" si="1434"/>
        <v>1</v>
      </c>
      <c r="S9166" s="161">
        <f t="shared" si="1435"/>
        <v>5000000</v>
      </c>
      <c r="T9166" s="162">
        <f t="shared" si="1436"/>
        <v>192.55258830809333</v>
      </c>
      <c r="U9166" s="162">
        <f t="shared" si="1437"/>
        <v>132.07319257867832</v>
      </c>
      <c r="V9166" s="163">
        <f t="shared" si="1438"/>
        <v>1</v>
      </c>
      <c r="W9166" s="164">
        <f t="shared" si="1439"/>
        <v>27022759.533846676</v>
      </c>
      <c r="X9166" s="164">
        <f t="shared" si="1440"/>
        <v>152396978.64707512</v>
      </c>
    </row>
    <row r="9167" spans="10:24" x14ac:dyDescent="0.25">
      <c r="J9167">
        <v>9164</v>
      </c>
      <c r="K9167" s="43">
        <v>0.53511133049584081</v>
      </c>
      <c r="L9167">
        <v>0.42768548380026683</v>
      </c>
      <c r="M9167">
        <v>0.17363657484653439</v>
      </c>
      <c r="N9167" s="44">
        <v>0.73622595389371503</v>
      </c>
      <c r="O9167" s="161">
        <f t="shared" si="1431"/>
        <v>5000000</v>
      </c>
      <c r="P9167" s="162">
        <f t="shared" si="1432"/>
        <v>177.26595242322881</v>
      </c>
      <c r="Q9167" s="162">
        <f t="shared" si="1433"/>
        <v>116.20216734526984</v>
      </c>
      <c r="R9167" s="163">
        <f t="shared" si="1434"/>
        <v>1</v>
      </c>
      <c r="S9167" s="161">
        <f t="shared" si="1435"/>
        <v>6000000</v>
      </c>
      <c r="T9167" s="162">
        <f t="shared" si="1436"/>
        <v>189.08865080774294</v>
      </c>
      <c r="U9167" s="162">
        <f t="shared" si="1437"/>
        <v>115.60108367263493</v>
      </c>
      <c r="V9167" s="163">
        <f t="shared" si="1438"/>
        <v>1</v>
      </c>
      <c r="W9167" s="164">
        <f t="shared" si="1439"/>
        <v>255318925.38979483</v>
      </c>
      <c r="X9167" s="164">
        <f t="shared" si="1440"/>
        <v>290925402.81064802</v>
      </c>
    </row>
    <row r="9168" spans="10:24" x14ac:dyDescent="0.25">
      <c r="J9168">
        <v>9165</v>
      </c>
      <c r="K9168" s="43">
        <v>0.12745780159964393</v>
      </c>
      <c r="L9168">
        <v>0.94521210814701029</v>
      </c>
      <c r="M9168">
        <v>0.77985857697011152</v>
      </c>
      <c r="N9168" s="44">
        <v>0.22982686978558986</v>
      </c>
      <c r="O9168" s="161">
        <f t="shared" si="1431"/>
        <v>2000000</v>
      </c>
      <c r="P9168" s="162">
        <f t="shared" si="1432"/>
        <v>204.00154174605916</v>
      </c>
      <c r="Q9168" s="162">
        <f t="shared" si="1433"/>
        <v>150.43431345461423</v>
      </c>
      <c r="R9168" s="163">
        <f t="shared" si="1434"/>
        <v>1</v>
      </c>
      <c r="S9168" s="161">
        <f t="shared" si="1435"/>
        <v>2000000</v>
      </c>
      <c r="T9168" s="162">
        <f t="shared" si="1436"/>
        <v>198.00051391535305</v>
      </c>
      <c r="U9168" s="162">
        <f t="shared" si="1437"/>
        <v>132.71715672730713</v>
      </c>
      <c r="V9168" s="163">
        <f t="shared" si="1438"/>
        <v>1</v>
      </c>
      <c r="W9168" s="164">
        <f t="shared" si="1439"/>
        <v>57134456.58288987</v>
      </c>
      <c r="X9168" s="164">
        <f t="shared" si="1440"/>
        <v>-19433285.623908147</v>
      </c>
    </row>
    <row r="9169" spans="10:24" x14ac:dyDescent="0.25">
      <c r="J9169">
        <v>9166</v>
      </c>
      <c r="K9169" s="43">
        <v>4.4943897067333594E-2</v>
      </c>
      <c r="L9169">
        <v>0.12065633321691061</v>
      </c>
      <c r="M9169">
        <v>0.24640905338877162</v>
      </c>
      <c r="N9169" s="44">
        <v>0.59877873185204578</v>
      </c>
      <c r="O9169" s="161">
        <f t="shared" si="1431"/>
        <v>1000000</v>
      </c>
      <c r="P9169" s="162">
        <f t="shared" si="1432"/>
        <v>162.4243186137742</v>
      </c>
      <c r="Q9169" s="162">
        <f t="shared" si="1433"/>
        <v>121.28332993937799</v>
      </c>
      <c r="R9169" s="163">
        <f t="shared" si="1434"/>
        <v>1</v>
      </c>
      <c r="S9169" s="161">
        <f t="shared" si="1435"/>
        <v>1000000</v>
      </c>
      <c r="T9169" s="162">
        <f t="shared" si="1436"/>
        <v>184.14143953792473</v>
      </c>
      <c r="U9169" s="162">
        <f t="shared" si="1437"/>
        <v>118.141664969689</v>
      </c>
      <c r="V9169" s="163">
        <f t="shared" si="1438"/>
        <v>1</v>
      </c>
      <c r="W9169" s="164">
        <f t="shared" si="1439"/>
        <v>-8859011.3256037906</v>
      </c>
      <c r="X9169" s="164">
        <f t="shared" si="1440"/>
        <v>-84000225.431764275</v>
      </c>
    </row>
    <row r="9170" spans="10:24" x14ac:dyDescent="0.25">
      <c r="J9170">
        <v>9167</v>
      </c>
      <c r="K9170" s="43">
        <v>0.74733872849974348</v>
      </c>
      <c r="L9170">
        <v>0.56843287070931237</v>
      </c>
      <c r="M9170">
        <v>0.69114323755074947</v>
      </c>
      <c r="N9170" s="44">
        <v>0.75789828263561132</v>
      </c>
      <c r="O9170" s="161">
        <f t="shared" si="1431"/>
        <v>6000000</v>
      </c>
      <c r="P9170" s="162">
        <f t="shared" si="1432"/>
        <v>182.58578655051664</v>
      </c>
      <c r="Q9170" s="162">
        <f t="shared" si="1433"/>
        <v>144.98186976091353</v>
      </c>
      <c r="R9170" s="163">
        <f t="shared" si="1434"/>
        <v>1</v>
      </c>
      <c r="S9170" s="161">
        <f t="shared" si="1435"/>
        <v>7000000</v>
      </c>
      <c r="T9170" s="162">
        <f t="shared" si="1436"/>
        <v>190.86192885017221</v>
      </c>
      <c r="U9170" s="162">
        <f t="shared" si="1437"/>
        <v>129.99093488045676</v>
      </c>
      <c r="V9170" s="163">
        <f t="shared" si="1438"/>
        <v>1</v>
      </c>
      <c r="W9170" s="164">
        <f t="shared" si="1439"/>
        <v>175623500.73761871</v>
      </c>
      <c r="X9170" s="164">
        <f t="shared" si="1440"/>
        <v>276096957.78800809</v>
      </c>
    </row>
    <row r="9171" spans="10:24" x14ac:dyDescent="0.25">
      <c r="J9171">
        <v>9168</v>
      </c>
      <c r="K9171" s="43">
        <v>0.60848652776041268</v>
      </c>
      <c r="L9171">
        <v>0.45823206048487219</v>
      </c>
      <c r="M9171">
        <v>0.22766003668299317</v>
      </c>
      <c r="N9171" s="44">
        <v>7.8463715653874444E-2</v>
      </c>
      <c r="O9171" s="161">
        <f t="shared" si="1431"/>
        <v>6000000</v>
      </c>
      <c r="P9171" s="162">
        <f t="shared" si="1432"/>
        <v>178.42666941247623</v>
      </c>
      <c r="Q9171" s="162">
        <f t="shared" si="1433"/>
        <v>120.068497667353</v>
      </c>
      <c r="R9171" s="163">
        <f t="shared" si="1434"/>
        <v>1</v>
      </c>
      <c r="S9171" s="161">
        <f t="shared" si="1435"/>
        <v>7000000</v>
      </c>
      <c r="T9171" s="162">
        <f t="shared" si="1436"/>
        <v>189.47555647082541</v>
      </c>
      <c r="U9171" s="162">
        <f t="shared" si="1437"/>
        <v>117.5342488336765</v>
      </c>
      <c r="V9171" s="163">
        <f t="shared" si="1438"/>
        <v>0.9</v>
      </c>
      <c r="W9171" s="164">
        <f t="shared" si="1439"/>
        <v>300149030.47073936</v>
      </c>
      <c r="X9171" s="164">
        <f t="shared" si="1440"/>
        <v>303230238.11403811</v>
      </c>
    </row>
    <row r="9172" spans="10:24" x14ac:dyDescent="0.25">
      <c r="J9172">
        <v>9169</v>
      </c>
      <c r="K9172" s="43">
        <v>0.4040888291483693</v>
      </c>
      <c r="L9172">
        <v>0.15580000064164545</v>
      </c>
      <c r="M9172">
        <v>0.81125913328416699</v>
      </c>
      <c r="N9172" s="44">
        <v>0.19576720098483946</v>
      </c>
      <c r="O9172" s="161">
        <f t="shared" si="1431"/>
        <v>5000000</v>
      </c>
      <c r="P9172" s="162">
        <f t="shared" si="1432"/>
        <v>164.82194329651605</v>
      </c>
      <c r="Q9172" s="162">
        <f t="shared" si="1433"/>
        <v>152.65091564084253</v>
      </c>
      <c r="R9172" s="163">
        <f t="shared" si="1434"/>
        <v>1</v>
      </c>
      <c r="S9172" s="161">
        <f t="shared" si="1435"/>
        <v>6000000</v>
      </c>
      <c r="T9172" s="162">
        <f t="shared" si="1436"/>
        <v>184.94064776550536</v>
      </c>
      <c r="U9172" s="162">
        <f t="shared" si="1437"/>
        <v>133.82545782042126</v>
      </c>
      <c r="V9172" s="163">
        <f t="shared" si="1438"/>
        <v>0.9</v>
      </c>
      <c r="W9172" s="164">
        <f t="shared" si="1439"/>
        <v>10855138.278367631</v>
      </c>
      <c r="X9172" s="164">
        <f t="shared" si="1440"/>
        <v>126022025.70345414</v>
      </c>
    </row>
    <row r="9173" spans="10:24" x14ac:dyDescent="0.25">
      <c r="J9173">
        <v>9170</v>
      </c>
      <c r="K9173" s="43">
        <v>0.72319305872819306</v>
      </c>
      <c r="L9173">
        <v>0.75431305100276036</v>
      </c>
      <c r="M9173">
        <v>0.99276983679326725</v>
      </c>
      <c r="N9173" s="44">
        <v>0.30047113463169683</v>
      </c>
      <c r="O9173" s="161">
        <f t="shared" si="1431"/>
        <v>6000000</v>
      </c>
      <c r="P9173" s="162">
        <f t="shared" si="1432"/>
        <v>190.32187906036955</v>
      </c>
      <c r="Q9173" s="162">
        <f t="shared" si="1433"/>
        <v>183.91240272129977</v>
      </c>
      <c r="R9173" s="163">
        <f t="shared" si="1434"/>
        <v>1</v>
      </c>
      <c r="S9173" s="161">
        <f t="shared" si="1435"/>
        <v>7000000</v>
      </c>
      <c r="T9173" s="162">
        <f t="shared" si="1436"/>
        <v>193.44062635345651</v>
      </c>
      <c r="U9173" s="162">
        <f t="shared" si="1437"/>
        <v>149.45620136064989</v>
      </c>
      <c r="V9173" s="163">
        <f t="shared" si="1438"/>
        <v>1</v>
      </c>
      <c r="W9173" s="164">
        <f t="shared" si="1439"/>
        <v>-11543141.965581298</v>
      </c>
      <c r="X9173" s="164">
        <f t="shared" si="1440"/>
        <v>157890974.94964635</v>
      </c>
    </row>
    <row r="9174" spans="10:24" x14ac:dyDescent="0.25">
      <c r="J9174">
        <v>9171</v>
      </c>
      <c r="K9174" s="43">
        <v>0.84683736969278189</v>
      </c>
      <c r="L9174">
        <v>0.95931905197255074</v>
      </c>
      <c r="M9174">
        <v>0.94587238591725731</v>
      </c>
      <c r="N9174" s="44">
        <v>0.31956011427115094</v>
      </c>
      <c r="O9174" s="161">
        <f t="shared" si="1431"/>
        <v>7000000</v>
      </c>
      <c r="P9174" s="162">
        <f t="shared" si="1432"/>
        <v>206.14257175624471</v>
      </c>
      <c r="Q9174" s="162">
        <f t="shared" si="1433"/>
        <v>167.12170063874316</v>
      </c>
      <c r="R9174" s="163">
        <f t="shared" si="1434"/>
        <v>1</v>
      </c>
      <c r="S9174" s="161">
        <f t="shared" si="1435"/>
        <v>7000000</v>
      </c>
      <c r="T9174" s="162">
        <f t="shared" si="1436"/>
        <v>198.71419058541488</v>
      </c>
      <c r="U9174" s="162">
        <f t="shared" si="1437"/>
        <v>141.06085031937158</v>
      </c>
      <c r="V9174" s="163">
        <f t="shared" si="1438"/>
        <v>1</v>
      </c>
      <c r="W9174" s="164">
        <f t="shared" si="1439"/>
        <v>223146097.82251078</v>
      </c>
      <c r="X9174" s="164">
        <f t="shared" si="1440"/>
        <v>253573381.86230314</v>
      </c>
    </row>
    <row r="9175" spans="10:24" x14ac:dyDescent="0.25">
      <c r="J9175">
        <v>9172</v>
      </c>
      <c r="K9175" s="43">
        <v>0.68465657586613049</v>
      </c>
      <c r="L9175">
        <v>0.23645102181025723</v>
      </c>
      <c r="M9175">
        <v>0.73265661165727336</v>
      </c>
      <c r="N9175" s="44">
        <v>0.71111441372090467</v>
      </c>
      <c r="O9175" s="161">
        <f t="shared" si="1431"/>
        <v>6000000</v>
      </c>
      <c r="P9175" s="162">
        <f t="shared" si="1432"/>
        <v>169.23352126088673</v>
      </c>
      <c r="Q9175" s="162">
        <f t="shared" si="1433"/>
        <v>147.41735090323067</v>
      </c>
      <c r="R9175" s="163">
        <f t="shared" si="1434"/>
        <v>1</v>
      </c>
      <c r="S9175" s="161">
        <f t="shared" si="1435"/>
        <v>7000000</v>
      </c>
      <c r="T9175" s="162">
        <f t="shared" si="1436"/>
        <v>186.4111737536289</v>
      </c>
      <c r="U9175" s="162">
        <f t="shared" si="1437"/>
        <v>131.20867545161533</v>
      </c>
      <c r="V9175" s="163">
        <f t="shared" si="1438"/>
        <v>1</v>
      </c>
      <c r="W9175" s="164">
        <f t="shared" si="1439"/>
        <v>80897022.14593637</v>
      </c>
      <c r="X9175" s="164">
        <f t="shared" si="1440"/>
        <v>236417488.11409497</v>
      </c>
    </row>
    <row r="9176" spans="10:24" x14ac:dyDescent="0.25">
      <c r="J9176">
        <v>9173</v>
      </c>
      <c r="K9176" s="43">
        <v>0.54141919390821613</v>
      </c>
      <c r="L9176">
        <v>0.8382900718571048</v>
      </c>
      <c r="M9176">
        <v>0.72786646667198696</v>
      </c>
      <c r="N9176" s="44">
        <v>0.90275052644415099</v>
      </c>
      <c r="O9176" s="161">
        <f t="shared" si="1431"/>
        <v>5000000</v>
      </c>
      <c r="P9176" s="162">
        <f t="shared" si="1432"/>
        <v>194.81181816405132</v>
      </c>
      <c r="Q9176" s="162">
        <f t="shared" si="1433"/>
        <v>147.12746080614286</v>
      </c>
      <c r="R9176" s="163">
        <f t="shared" si="1434"/>
        <v>1</v>
      </c>
      <c r="S9176" s="161">
        <f t="shared" si="1435"/>
        <v>6000000</v>
      </c>
      <c r="T9176" s="162">
        <f t="shared" si="1436"/>
        <v>194.93727272135044</v>
      </c>
      <c r="U9176" s="162">
        <f t="shared" si="1437"/>
        <v>131.06373040307145</v>
      </c>
      <c r="V9176" s="163">
        <f t="shared" si="1438"/>
        <v>1</v>
      </c>
      <c r="W9176" s="164">
        <f t="shared" si="1439"/>
        <v>188421786.78954226</v>
      </c>
      <c r="X9176" s="164">
        <f t="shared" si="1440"/>
        <v>233241253.90967393</v>
      </c>
    </row>
    <row r="9177" spans="10:24" x14ac:dyDescent="0.25">
      <c r="J9177">
        <v>9174</v>
      </c>
      <c r="K9177" s="43">
        <v>0.22371795343723477</v>
      </c>
      <c r="L9177">
        <v>0.33024013936642249</v>
      </c>
      <c r="M9177">
        <v>0.29664012054398858</v>
      </c>
      <c r="N9177" s="44">
        <v>0.85341957959747106</v>
      </c>
      <c r="O9177" s="161">
        <f t="shared" si="1431"/>
        <v>2000000</v>
      </c>
      <c r="P9177" s="162">
        <f t="shared" si="1432"/>
        <v>173.4112475052207</v>
      </c>
      <c r="Q9177" s="162">
        <f t="shared" si="1433"/>
        <v>124.31822813026845</v>
      </c>
      <c r="R9177" s="163">
        <f t="shared" si="1434"/>
        <v>1</v>
      </c>
      <c r="S9177" s="161">
        <f t="shared" si="1435"/>
        <v>5000000</v>
      </c>
      <c r="T9177" s="162">
        <f t="shared" si="1436"/>
        <v>187.80374916840691</v>
      </c>
      <c r="U9177" s="162">
        <f t="shared" si="1437"/>
        <v>119.65911406513422</v>
      </c>
      <c r="V9177" s="163">
        <f t="shared" si="1438"/>
        <v>1</v>
      </c>
      <c r="W9177" s="164">
        <f t="shared" si="1439"/>
        <v>48186038.749904498</v>
      </c>
      <c r="X9177" s="164">
        <f t="shared" si="1440"/>
        <v>190723175.51636344</v>
      </c>
    </row>
    <row r="9178" spans="10:24" x14ac:dyDescent="0.25">
      <c r="J9178">
        <v>9175</v>
      </c>
      <c r="K9178" s="43">
        <v>0.82681350407094945</v>
      </c>
      <c r="L9178">
        <v>0.1529415023110976</v>
      </c>
      <c r="M9178">
        <v>0.17081285642494581</v>
      </c>
      <c r="N9178" s="44">
        <v>6.3778733389947662E-2</v>
      </c>
      <c r="O9178" s="161">
        <f t="shared" si="1431"/>
        <v>7000000</v>
      </c>
      <c r="P9178" s="162">
        <f t="shared" si="1432"/>
        <v>164.64151569893687</v>
      </c>
      <c r="Q9178" s="162">
        <f t="shared" si="1433"/>
        <v>115.98084062522518</v>
      </c>
      <c r="R9178" s="163">
        <f t="shared" si="1434"/>
        <v>1</v>
      </c>
      <c r="S9178" s="161">
        <f t="shared" si="1435"/>
        <v>7000000</v>
      </c>
      <c r="T9178" s="162">
        <f t="shared" si="1436"/>
        <v>184.88050523297895</v>
      </c>
      <c r="U9178" s="162">
        <f t="shared" si="1437"/>
        <v>115.4904203126126</v>
      </c>
      <c r="V9178" s="163">
        <f t="shared" si="1438"/>
        <v>0.9</v>
      </c>
      <c r="W9178" s="164">
        <f t="shared" si="1439"/>
        <v>290624725.51598179</v>
      </c>
      <c r="X9178" s="164">
        <f t="shared" si="1440"/>
        <v>287157534.998308</v>
      </c>
    </row>
    <row r="9179" spans="10:24" x14ac:dyDescent="0.25">
      <c r="J9179">
        <v>9176</v>
      </c>
      <c r="K9179" s="43">
        <v>0.12193422114200125</v>
      </c>
      <c r="L9179">
        <v>0.87511134105081745</v>
      </c>
      <c r="M9179">
        <v>0.16859876647651206</v>
      </c>
      <c r="N9179" s="44">
        <v>0.78833946161303503</v>
      </c>
      <c r="O9179" s="161">
        <f t="shared" si="1431"/>
        <v>2000000</v>
      </c>
      <c r="P9179" s="162">
        <f t="shared" si="1432"/>
        <v>197.26335635771144</v>
      </c>
      <c r="Q9179" s="162">
        <f t="shared" si="1433"/>
        <v>115.80565475491852</v>
      </c>
      <c r="R9179" s="163">
        <f t="shared" si="1434"/>
        <v>1</v>
      </c>
      <c r="S9179" s="161">
        <f t="shared" si="1435"/>
        <v>2000000</v>
      </c>
      <c r="T9179" s="162">
        <f t="shared" si="1436"/>
        <v>195.75445211923716</v>
      </c>
      <c r="U9179" s="162">
        <f t="shared" si="1437"/>
        <v>115.40282737745926</v>
      </c>
      <c r="V9179" s="163">
        <f t="shared" si="1438"/>
        <v>1</v>
      </c>
      <c r="W9179" s="164">
        <f t="shared" si="1439"/>
        <v>112915403.20558584</v>
      </c>
      <c r="X9179" s="164">
        <f t="shared" si="1440"/>
        <v>10703249.483555794</v>
      </c>
    </row>
    <row r="9180" spans="10:24" x14ac:dyDescent="0.25">
      <c r="J9180">
        <v>9177</v>
      </c>
      <c r="K9180" s="43">
        <v>0.1608191609335996</v>
      </c>
      <c r="L9180">
        <v>0.26188592835949209</v>
      </c>
      <c r="M9180">
        <v>0.49810380060083836</v>
      </c>
      <c r="N9180" s="44">
        <v>0.43931749646557283</v>
      </c>
      <c r="O9180" s="161">
        <f t="shared" si="1431"/>
        <v>2000000</v>
      </c>
      <c r="P9180" s="162">
        <f t="shared" si="1432"/>
        <v>170.43686989096969</v>
      </c>
      <c r="Q9180" s="162">
        <f t="shared" si="1433"/>
        <v>134.90493830149961</v>
      </c>
      <c r="R9180" s="163">
        <f t="shared" si="1434"/>
        <v>1</v>
      </c>
      <c r="S9180" s="161">
        <f t="shared" si="1435"/>
        <v>5000000</v>
      </c>
      <c r="T9180" s="162">
        <f t="shared" si="1436"/>
        <v>186.81228996365655</v>
      </c>
      <c r="U9180" s="162">
        <f t="shared" si="1437"/>
        <v>124.95246915074981</v>
      </c>
      <c r="V9180" s="163">
        <f t="shared" si="1438"/>
        <v>1</v>
      </c>
      <c r="W9180" s="164">
        <f t="shared" si="1439"/>
        <v>21063863.178940147</v>
      </c>
      <c r="X9180" s="164">
        <f t="shared" si="1440"/>
        <v>159299104.06453371</v>
      </c>
    </row>
    <row r="9181" spans="10:24" x14ac:dyDescent="0.25">
      <c r="J9181">
        <v>9178</v>
      </c>
      <c r="K9181" s="43">
        <v>0.9546355940168807</v>
      </c>
      <c r="L9181">
        <v>1.4636332100656624E-2</v>
      </c>
      <c r="M9181">
        <v>0.47492629210218018</v>
      </c>
      <c r="N9181" s="44">
        <v>0.57900392890260344</v>
      </c>
      <c r="O9181" s="161">
        <f t="shared" si="1431"/>
        <v>9000000</v>
      </c>
      <c r="P9181" s="162">
        <f t="shared" si="1432"/>
        <v>147.30307569989532</v>
      </c>
      <c r="Q9181" s="162">
        <f t="shared" si="1433"/>
        <v>133.7421619815085</v>
      </c>
      <c r="R9181" s="163">
        <f t="shared" si="1434"/>
        <v>1</v>
      </c>
      <c r="S9181" s="161">
        <f t="shared" si="1435"/>
        <v>9000000</v>
      </c>
      <c r="T9181" s="162">
        <f t="shared" si="1436"/>
        <v>179.10102523329843</v>
      </c>
      <c r="U9181" s="162">
        <f t="shared" si="1437"/>
        <v>124.37108099075425</v>
      </c>
      <c r="V9181" s="163">
        <f t="shared" si="1438"/>
        <v>1</v>
      </c>
      <c r="W9181" s="164">
        <f t="shared" si="1439"/>
        <v>72048223.465481326</v>
      </c>
      <c r="X9181" s="164">
        <f t="shared" si="1440"/>
        <v>342569498.18289763</v>
      </c>
    </row>
    <row r="9182" spans="10:24" x14ac:dyDescent="0.25">
      <c r="J9182">
        <v>9179</v>
      </c>
      <c r="K9182" s="43">
        <v>0.45300125643303824</v>
      </c>
      <c r="L9182">
        <v>0.60667550179098217</v>
      </c>
      <c r="M9182">
        <v>0.78478702859349259</v>
      </c>
      <c r="N9182" s="44">
        <v>9.2132278660315148E-3</v>
      </c>
      <c r="O9182" s="161">
        <f t="shared" si="1431"/>
        <v>5000000</v>
      </c>
      <c r="P9182" s="162">
        <f t="shared" si="1432"/>
        <v>184.05996918497095</v>
      </c>
      <c r="Q9182" s="162">
        <f t="shared" si="1433"/>
        <v>150.76925965650912</v>
      </c>
      <c r="R9182" s="163">
        <f t="shared" si="1434"/>
        <v>1</v>
      </c>
      <c r="S9182" s="161">
        <f t="shared" si="1435"/>
        <v>6000000</v>
      </c>
      <c r="T9182" s="162">
        <f t="shared" si="1436"/>
        <v>191.35332306165699</v>
      </c>
      <c r="U9182" s="162">
        <f t="shared" si="1437"/>
        <v>132.88462982825456</v>
      </c>
      <c r="V9182" s="163">
        <f t="shared" si="1438"/>
        <v>0.05</v>
      </c>
      <c r="W9182" s="164">
        <f t="shared" si="1439"/>
        <v>116453547.64230916</v>
      </c>
      <c r="X9182" s="164">
        <f t="shared" si="1440"/>
        <v>-132459392.02997927</v>
      </c>
    </row>
    <row r="9183" spans="10:24" x14ac:dyDescent="0.25">
      <c r="J9183">
        <v>9180</v>
      </c>
      <c r="K9183" s="43">
        <v>0.42154536576909274</v>
      </c>
      <c r="L9183">
        <v>0.75225285151856258</v>
      </c>
      <c r="M9183">
        <v>0.24008437523928017</v>
      </c>
      <c r="N9183" s="44">
        <v>0.38583801390476624</v>
      </c>
      <c r="O9183" s="161">
        <f t="shared" si="1431"/>
        <v>5000000</v>
      </c>
      <c r="P9183" s="162">
        <f t="shared" si="1432"/>
        <v>190.22394350955858</v>
      </c>
      <c r="Q9183" s="162">
        <f t="shared" si="1433"/>
        <v>120.8793764967503</v>
      </c>
      <c r="R9183" s="163">
        <f t="shared" si="1434"/>
        <v>1</v>
      </c>
      <c r="S9183" s="161">
        <f t="shared" si="1435"/>
        <v>6000000</v>
      </c>
      <c r="T9183" s="162">
        <f t="shared" si="1436"/>
        <v>193.40798116985286</v>
      </c>
      <c r="U9183" s="162">
        <f t="shared" si="1437"/>
        <v>117.93968824837515</v>
      </c>
      <c r="V9183" s="163">
        <f t="shared" si="1438"/>
        <v>1</v>
      </c>
      <c r="W9183" s="164">
        <f t="shared" si="1439"/>
        <v>296722835.06404144</v>
      </c>
      <c r="X9183" s="164">
        <f t="shared" si="1440"/>
        <v>302809757.52886629</v>
      </c>
    </row>
    <row r="9184" spans="10:24" x14ac:dyDescent="0.25">
      <c r="J9184">
        <v>9181</v>
      </c>
      <c r="K9184" s="43">
        <v>0.2250509358648658</v>
      </c>
      <c r="L9184">
        <v>0.65225915968896553</v>
      </c>
      <c r="M9184">
        <v>0.92830670406232862</v>
      </c>
      <c r="N9184" s="44">
        <v>0.29958351407430328</v>
      </c>
      <c r="O9184" s="161">
        <f t="shared" si="1431"/>
        <v>2000000</v>
      </c>
      <c r="P9184" s="162">
        <f t="shared" si="1432"/>
        <v>185.87140413587665</v>
      </c>
      <c r="Q9184" s="162">
        <f t="shared" si="1433"/>
        <v>164.26590610073555</v>
      </c>
      <c r="R9184" s="163">
        <f t="shared" si="1434"/>
        <v>1</v>
      </c>
      <c r="S9184" s="161">
        <f t="shared" si="1435"/>
        <v>5000000</v>
      </c>
      <c r="T9184" s="162">
        <f t="shared" si="1436"/>
        <v>191.95713471195887</v>
      </c>
      <c r="U9184" s="162">
        <f t="shared" si="1437"/>
        <v>139.63295305036777</v>
      </c>
      <c r="V9184" s="163">
        <f t="shared" si="1438"/>
        <v>1</v>
      </c>
      <c r="W9184" s="164">
        <f t="shared" si="1439"/>
        <v>-6789003.929717809</v>
      </c>
      <c r="X9184" s="164">
        <f t="shared" si="1440"/>
        <v>111620908.3079555</v>
      </c>
    </row>
    <row r="9185" spans="10:24" x14ac:dyDescent="0.25">
      <c r="J9185">
        <v>9182</v>
      </c>
      <c r="K9185" s="43">
        <v>3.0818184772884116E-2</v>
      </c>
      <c r="L9185">
        <v>0.59464703614295522</v>
      </c>
      <c r="M9185">
        <v>3.3053572010773968E-2</v>
      </c>
      <c r="N9185" s="44">
        <v>0.76704645003367733</v>
      </c>
      <c r="O9185" s="161">
        <f t="shared" si="1431"/>
        <v>1000000</v>
      </c>
      <c r="P9185" s="162">
        <f t="shared" si="1432"/>
        <v>183.59273155614738</v>
      </c>
      <c r="Q9185" s="162">
        <f t="shared" si="1433"/>
        <v>98.246070558239538</v>
      </c>
      <c r="R9185" s="163">
        <f t="shared" si="1434"/>
        <v>1</v>
      </c>
      <c r="S9185" s="161">
        <f t="shared" si="1435"/>
        <v>1000000</v>
      </c>
      <c r="T9185" s="162">
        <f t="shared" si="1436"/>
        <v>191.19757718538247</v>
      </c>
      <c r="U9185" s="162">
        <f t="shared" si="1437"/>
        <v>106.62303527911976</v>
      </c>
      <c r="V9185" s="163">
        <f t="shared" si="1438"/>
        <v>1</v>
      </c>
      <c r="W9185" s="164">
        <f t="shared" si="1439"/>
        <v>35346660.997907847</v>
      </c>
      <c r="X9185" s="164">
        <f t="shared" si="1440"/>
        <v>-65425458.093737289</v>
      </c>
    </row>
    <row r="9186" spans="10:24" x14ac:dyDescent="0.25">
      <c r="J9186">
        <v>9183</v>
      </c>
      <c r="K9186" s="43">
        <v>0.71901065770659545</v>
      </c>
      <c r="L9186">
        <v>0.79311982518957036</v>
      </c>
      <c r="M9186">
        <v>0.47619106182284254</v>
      </c>
      <c r="N9186" s="44">
        <v>4.6135602602442649E-2</v>
      </c>
      <c r="O9186" s="161">
        <f t="shared" si="1431"/>
        <v>6000000</v>
      </c>
      <c r="P9186" s="162">
        <f t="shared" si="1432"/>
        <v>192.25941223621118</v>
      </c>
      <c r="Q9186" s="162">
        <f t="shared" si="1433"/>
        <v>133.80568741594141</v>
      </c>
      <c r="R9186" s="163">
        <f t="shared" si="1434"/>
        <v>1</v>
      </c>
      <c r="S9186" s="161">
        <f t="shared" si="1435"/>
        <v>7000000</v>
      </c>
      <c r="T9186" s="162">
        <f t="shared" si="1436"/>
        <v>194.08647074540372</v>
      </c>
      <c r="U9186" s="162">
        <f t="shared" si="1437"/>
        <v>124.4028437079707</v>
      </c>
      <c r="V9186" s="163">
        <f t="shared" si="1438"/>
        <v>0.9</v>
      </c>
      <c r="W9186" s="164">
        <f t="shared" si="1439"/>
        <v>300722348.92161864</v>
      </c>
      <c r="X9186" s="164">
        <f t="shared" si="1440"/>
        <v>289006850.33582801</v>
      </c>
    </row>
    <row r="9187" spans="10:24" x14ac:dyDescent="0.25">
      <c r="J9187">
        <v>9184</v>
      </c>
      <c r="K9187" s="43">
        <v>0.98592649408761646</v>
      </c>
      <c r="L9187">
        <v>0.47970958214064263</v>
      </c>
      <c r="M9187">
        <v>0.80374206105766233</v>
      </c>
      <c r="N9187" s="44">
        <v>0.69147240142242172</v>
      </c>
      <c r="O9187" s="161">
        <f t="shared" si="1431"/>
        <v>9000000</v>
      </c>
      <c r="P9187" s="162">
        <f t="shared" si="1432"/>
        <v>179.23676276089824</v>
      </c>
      <c r="Q9187" s="162">
        <f t="shared" si="1433"/>
        <v>152.10127422351377</v>
      </c>
      <c r="R9187" s="163">
        <f t="shared" si="1434"/>
        <v>1</v>
      </c>
      <c r="S9187" s="161">
        <f t="shared" si="1435"/>
        <v>9000000</v>
      </c>
      <c r="T9187" s="162">
        <f t="shared" si="1436"/>
        <v>189.74558758696608</v>
      </c>
      <c r="U9187" s="162">
        <f t="shared" si="1437"/>
        <v>133.55063711175688</v>
      </c>
      <c r="V9187" s="163">
        <f t="shared" si="1438"/>
        <v>1</v>
      </c>
      <c r="W9187" s="164">
        <f t="shared" si="1439"/>
        <v>194219396.83646026</v>
      </c>
      <c r="X9187" s="164">
        <f t="shared" si="1440"/>
        <v>355754554.27688277</v>
      </c>
    </row>
    <row r="9188" spans="10:24" x14ac:dyDescent="0.25">
      <c r="J9188">
        <v>9185</v>
      </c>
      <c r="K9188" s="43">
        <v>0.95418558060745806</v>
      </c>
      <c r="L9188">
        <v>0.66748445283612079</v>
      </c>
      <c r="M9188">
        <v>0.42869971467430501</v>
      </c>
      <c r="N9188" s="44">
        <v>0.56825518237607986</v>
      </c>
      <c r="O9188" s="161">
        <f t="shared" si="1431"/>
        <v>9000000</v>
      </c>
      <c r="P9188" s="162">
        <f t="shared" si="1432"/>
        <v>186.49466294424079</v>
      </c>
      <c r="Q9188" s="162">
        <f t="shared" si="1433"/>
        <v>131.40628877374473</v>
      </c>
      <c r="R9188" s="163">
        <f t="shared" si="1434"/>
        <v>1</v>
      </c>
      <c r="S9188" s="161">
        <f t="shared" si="1435"/>
        <v>9000000</v>
      </c>
      <c r="T9188" s="162">
        <f t="shared" si="1436"/>
        <v>192.16488764808025</v>
      </c>
      <c r="U9188" s="162">
        <f t="shared" si="1437"/>
        <v>123.20314438687237</v>
      </c>
      <c r="V9188" s="163">
        <f t="shared" si="1438"/>
        <v>1</v>
      </c>
      <c r="W9188" s="164">
        <f t="shared" si="1439"/>
        <v>445795367.53446448</v>
      </c>
      <c r="X9188" s="164">
        <f t="shared" si="1440"/>
        <v>470655689.35087097</v>
      </c>
    </row>
    <row r="9189" spans="10:24" x14ac:dyDescent="0.25">
      <c r="J9189">
        <v>9186</v>
      </c>
      <c r="K9189" s="43">
        <v>0.76563945242468578</v>
      </c>
      <c r="L9189">
        <v>0.13304534511451838</v>
      </c>
      <c r="M9189">
        <v>0.356407768672373</v>
      </c>
      <c r="N9189" s="44">
        <v>0.63518194807467721</v>
      </c>
      <c r="O9189" s="161">
        <f t="shared" si="1431"/>
        <v>7000000</v>
      </c>
      <c r="P9189" s="162">
        <f t="shared" si="1432"/>
        <v>163.31834415870492</v>
      </c>
      <c r="Q9189" s="162">
        <f t="shared" si="1433"/>
        <v>127.63845241278901</v>
      </c>
      <c r="R9189" s="163">
        <f t="shared" si="1434"/>
        <v>1</v>
      </c>
      <c r="S9189" s="161">
        <f t="shared" si="1435"/>
        <v>7000000</v>
      </c>
      <c r="T9189" s="162">
        <f t="shared" si="1436"/>
        <v>184.43944805290164</v>
      </c>
      <c r="U9189" s="162">
        <f t="shared" si="1437"/>
        <v>121.3192262063945</v>
      </c>
      <c r="V9189" s="163">
        <f t="shared" si="1438"/>
        <v>1</v>
      </c>
      <c r="W9189" s="164">
        <f t="shared" si="1439"/>
        <v>199759242.22141138</v>
      </c>
      <c r="X9189" s="164">
        <f t="shared" si="1440"/>
        <v>291841552.92554992</v>
      </c>
    </row>
    <row r="9190" spans="10:24" x14ac:dyDescent="0.25">
      <c r="J9190">
        <v>9187</v>
      </c>
      <c r="K9190" s="43">
        <v>0.43496715616638271</v>
      </c>
      <c r="L9190">
        <v>0.26914523867677909</v>
      </c>
      <c r="M9190">
        <v>0.14883141389559906</v>
      </c>
      <c r="N9190" s="44">
        <v>0.19797941298552713</v>
      </c>
      <c r="O9190" s="161">
        <f t="shared" si="1431"/>
        <v>5000000</v>
      </c>
      <c r="P9190" s="162">
        <f t="shared" si="1432"/>
        <v>170.76899740869939</v>
      </c>
      <c r="Q9190" s="162">
        <f t="shared" si="1433"/>
        <v>114.17083101742357</v>
      </c>
      <c r="R9190" s="163">
        <f t="shared" si="1434"/>
        <v>1</v>
      </c>
      <c r="S9190" s="161">
        <f t="shared" si="1435"/>
        <v>6000000</v>
      </c>
      <c r="T9190" s="162">
        <f t="shared" si="1436"/>
        <v>186.92299913623313</v>
      </c>
      <c r="U9190" s="162">
        <f t="shared" si="1437"/>
        <v>114.58541550871179</v>
      </c>
      <c r="V9190" s="163">
        <f t="shared" si="1438"/>
        <v>0.9</v>
      </c>
      <c r="W9190" s="164">
        <f t="shared" si="1439"/>
        <v>232990831.95637912</v>
      </c>
      <c r="X9190" s="164">
        <f t="shared" si="1440"/>
        <v>240622951.58861524</v>
      </c>
    </row>
    <row r="9191" spans="10:24" x14ac:dyDescent="0.25">
      <c r="J9191">
        <v>9188</v>
      </c>
      <c r="K9191" s="43">
        <v>0.49122265493600781</v>
      </c>
      <c r="L9191">
        <v>0.97516736855870612</v>
      </c>
      <c r="M9191">
        <v>0.38249881397858643</v>
      </c>
      <c r="N9191" s="44">
        <v>0.90585151824377941</v>
      </c>
      <c r="O9191" s="161">
        <f t="shared" si="1431"/>
        <v>5000000</v>
      </c>
      <c r="P9191" s="162">
        <f t="shared" si="1432"/>
        <v>209.4425361779081</v>
      </c>
      <c r="Q9191" s="162">
        <f t="shared" si="1433"/>
        <v>129.02150934320485</v>
      </c>
      <c r="R9191" s="163">
        <f t="shared" si="1434"/>
        <v>1</v>
      </c>
      <c r="S9191" s="161">
        <f t="shared" si="1435"/>
        <v>6000000</v>
      </c>
      <c r="T9191" s="162">
        <f t="shared" si="1436"/>
        <v>199.81417872596936</v>
      </c>
      <c r="U9191" s="162">
        <f t="shared" si="1437"/>
        <v>122.01075467160243</v>
      </c>
      <c r="V9191" s="163">
        <f t="shared" si="1438"/>
        <v>1</v>
      </c>
      <c r="W9191" s="164">
        <f t="shared" si="1439"/>
        <v>352105134.17351621</v>
      </c>
      <c r="X9191" s="164">
        <f t="shared" si="1440"/>
        <v>316820544.32620156</v>
      </c>
    </row>
    <row r="9192" spans="10:24" x14ac:dyDescent="0.25">
      <c r="J9192">
        <v>9189</v>
      </c>
      <c r="K9192" s="43">
        <v>3.1106659297201689E-2</v>
      </c>
      <c r="L9192">
        <v>0.16435863394457595</v>
      </c>
      <c r="M9192">
        <v>0.57318349599420848</v>
      </c>
      <c r="N9192" s="44">
        <v>0.74522642229286873</v>
      </c>
      <c r="O9192" s="161">
        <f t="shared" si="1431"/>
        <v>1000000</v>
      </c>
      <c r="P9192" s="162">
        <f t="shared" si="1432"/>
        <v>165.34948705767468</v>
      </c>
      <c r="Q9192" s="162">
        <f t="shared" si="1433"/>
        <v>138.68969962908744</v>
      </c>
      <c r="R9192" s="163">
        <f t="shared" si="1434"/>
        <v>1</v>
      </c>
      <c r="S9192" s="161">
        <f t="shared" si="1435"/>
        <v>1000000</v>
      </c>
      <c r="T9192" s="162">
        <f t="shared" si="1436"/>
        <v>185.11649568589155</v>
      </c>
      <c r="U9192" s="162">
        <f t="shared" si="1437"/>
        <v>126.84484981454372</v>
      </c>
      <c r="V9192" s="163">
        <f t="shared" si="1438"/>
        <v>1</v>
      </c>
      <c r="W9192" s="164">
        <f t="shared" si="1439"/>
        <v>-23340212.571412764</v>
      </c>
      <c r="X9192" s="164">
        <f t="shared" si="1440"/>
        <v>-91728354.12865217</v>
      </c>
    </row>
    <row r="9193" spans="10:24" x14ac:dyDescent="0.25">
      <c r="J9193">
        <v>9190</v>
      </c>
      <c r="K9193" s="43">
        <v>0.87468317757474778</v>
      </c>
      <c r="L9193">
        <v>0.55356215927123531</v>
      </c>
      <c r="M9193">
        <v>0.51903397984157784</v>
      </c>
      <c r="N9193" s="44">
        <v>1.1911127405339839E-2</v>
      </c>
      <c r="O9193" s="161">
        <f t="shared" si="1431"/>
        <v>7000000</v>
      </c>
      <c r="P9193" s="162">
        <f t="shared" si="1432"/>
        <v>182.01999521464558</v>
      </c>
      <c r="Q9193" s="162">
        <f t="shared" si="1433"/>
        <v>135.95458455370999</v>
      </c>
      <c r="R9193" s="163">
        <f t="shared" si="1434"/>
        <v>1</v>
      </c>
      <c r="S9193" s="161">
        <f t="shared" si="1435"/>
        <v>7000000</v>
      </c>
      <c r="T9193" s="162">
        <f t="shared" si="1436"/>
        <v>190.67333173821518</v>
      </c>
      <c r="U9193" s="162">
        <f t="shared" si="1437"/>
        <v>125.477292276855</v>
      </c>
      <c r="V9193" s="163">
        <f t="shared" si="1438"/>
        <v>0.05</v>
      </c>
      <c r="W9193" s="164">
        <f t="shared" si="1439"/>
        <v>272457874.62654907</v>
      </c>
      <c r="X9193" s="164">
        <f t="shared" si="1440"/>
        <v>-127181386.18852393</v>
      </c>
    </row>
    <row r="9194" spans="10:24" x14ac:dyDescent="0.25">
      <c r="J9194">
        <v>9191</v>
      </c>
      <c r="K9194" s="43">
        <v>0.78701088347278458</v>
      </c>
      <c r="L9194">
        <v>0.62798685293651424</v>
      </c>
      <c r="M9194">
        <v>0.31455078975236805</v>
      </c>
      <c r="N9194" s="44">
        <v>0.85724435134915677</v>
      </c>
      <c r="O9194" s="161">
        <f t="shared" si="1431"/>
        <v>7000000</v>
      </c>
      <c r="P9194" s="162">
        <f t="shared" si="1432"/>
        <v>184.89789251900564</v>
      </c>
      <c r="Q9194" s="162">
        <f t="shared" si="1433"/>
        <v>125.34016459024306</v>
      </c>
      <c r="R9194" s="163">
        <f t="shared" si="1434"/>
        <v>1</v>
      </c>
      <c r="S9194" s="161">
        <f t="shared" si="1435"/>
        <v>7000000</v>
      </c>
      <c r="T9194" s="162">
        <f t="shared" si="1436"/>
        <v>191.63263083966854</v>
      </c>
      <c r="U9194" s="162">
        <f t="shared" si="1437"/>
        <v>120.17008229512153</v>
      </c>
      <c r="V9194" s="163">
        <f t="shared" si="1438"/>
        <v>1</v>
      </c>
      <c r="W9194" s="164">
        <f t="shared" si="1439"/>
        <v>366904095.50133801</v>
      </c>
      <c r="X9194" s="164">
        <f t="shared" si="1440"/>
        <v>350237839.81182903</v>
      </c>
    </row>
    <row r="9195" spans="10:24" x14ac:dyDescent="0.25">
      <c r="J9195">
        <v>9192</v>
      </c>
      <c r="K9195" s="43">
        <v>0.90050129839904425</v>
      </c>
      <c r="L9195">
        <v>0.58972072295689459</v>
      </c>
      <c r="M9195">
        <v>3.9521214665119264E-2</v>
      </c>
      <c r="N9195" s="44">
        <v>0.31642607385296728</v>
      </c>
      <c r="O9195" s="161">
        <f t="shared" si="1431"/>
        <v>7000000</v>
      </c>
      <c r="P9195" s="162">
        <f t="shared" si="1432"/>
        <v>183.40239947926594</v>
      </c>
      <c r="Q9195" s="162">
        <f t="shared" si="1433"/>
        <v>99.874613140091725</v>
      </c>
      <c r="R9195" s="163">
        <f t="shared" si="1434"/>
        <v>1</v>
      </c>
      <c r="S9195" s="161">
        <f t="shared" si="1435"/>
        <v>9000000</v>
      </c>
      <c r="T9195" s="162">
        <f t="shared" si="1436"/>
        <v>191.13413315975532</v>
      </c>
      <c r="U9195" s="162">
        <f t="shared" si="1437"/>
        <v>107.43730657004586</v>
      </c>
      <c r="V9195" s="163">
        <f t="shared" si="1438"/>
        <v>1</v>
      </c>
      <c r="W9195" s="164">
        <f t="shared" si="1439"/>
        <v>534694504.37421954</v>
      </c>
      <c r="X9195" s="164">
        <f t="shared" si="1440"/>
        <v>603271439.30738509</v>
      </c>
    </row>
    <row r="9196" spans="10:24" x14ac:dyDescent="0.25">
      <c r="J9196">
        <v>9193</v>
      </c>
      <c r="K9196" s="43">
        <v>9.9540896245123411E-2</v>
      </c>
      <c r="L9196">
        <v>0.78819693363506571</v>
      </c>
      <c r="M9196">
        <v>0.3223722582769869</v>
      </c>
      <c r="N9196" s="44">
        <v>0.5447717741905872</v>
      </c>
      <c r="O9196" s="161">
        <f t="shared" si="1431"/>
        <v>2000000</v>
      </c>
      <c r="P9196" s="162">
        <f t="shared" si="1432"/>
        <v>192.00270991681143</v>
      </c>
      <c r="Q9196" s="162">
        <f t="shared" si="1433"/>
        <v>125.77849217424503</v>
      </c>
      <c r="R9196" s="163">
        <f t="shared" si="1434"/>
        <v>1</v>
      </c>
      <c r="S9196" s="161">
        <f t="shared" si="1435"/>
        <v>2000000</v>
      </c>
      <c r="T9196" s="162">
        <f t="shared" si="1436"/>
        <v>194.0009033056038</v>
      </c>
      <c r="U9196" s="162">
        <f t="shared" si="1437"/>
        <v>120.38924608712252</v>
      </c>
      <c r="V9196" s="163">
        <f t="shared" si="1438"/>
        <v>1</v>
      </c>
      <c r="W9196" s="164">
        <f t="shared" si="1439"/>
        <v>82448435.485132784</v>
      </c>
      <c r="X9196" s="164">
        <f t="shared" si="1440"/>
        <v>-2776685.5630374253</v>
      </c>
    </row>
    <row r="9197" spans="10:24" x14ac:dyDescent="0.25">
      <c r="J9197">
        <v>9194</v>
      </c>
      <c r="K9197" s="43">
        <v>0.46870971022944774</v>
      </c>
      <c r="L9197">
        <v>0.99573767348068065</v>
      </c>
      <c r="M9197">
        <v>0.25518102171408652</v>
      </c>
      <c r="N9197" s="44">
        <v>0.4528538830590183</v>
      </c>
      <c r="O9197" s="161">
        <f t="shared" si="1431"/>
        <v>5000000</v>
      </c>
      <c r="P9197" s="162">
        <f t="shared" si="1432"/>
        <v>219.45826784956319</v>
      </c>
      <c r="Q9197" s="162">
        <f t="shared" si="1433"/>
        <v>121.83451880665899</v>
      </c>
      <c r="R9197" s="163">
        <f t="shared" si="1434"/>
        <v>1</v>
      </c>
      <c r="S9197" s="161">
        <f t="shared" si="1435"/>
        <v>6000000</v>
      </c>
      <c r="T9197" s="162">
        <f t="shared" si="1436"/>
        <v>203.1527559498544</v>
      </c>
      <c r="U9197" s="162">
        <f t="shared" si="1437"/>
        <v>118.4172594033295</v>
      </c>
      <c r="V9197" s="163">
        <f t="shared" si="1438"/>
        <v>1</v>
      </c>
      <c r="W9197" s="164">
        <f t="shared" si="1439"/>
        <v>438118745.21452099</v>
      </c>
      <c r="X9197" s="164">
        <f t="shared" si="1440"/>
        <v>358412979.27914941</v>
      </c>
    </row>
    <row r="9198" spans="10:24" x14ac:dyDescent="0.25">
      <c r="J9198">
        <v>9195</v>
      </c>
      <c r="K9198" s="43">
        <v>0.14197973679256137</v>
      </c>
      <c r="L9198">
        <v>0.88501767431525336</v>
      </c>
      <c r="M9198">
        <v>0.63454002452491653</v>
      </c>
      <c r="N9198" s="44">
        <v>0.32012780601521384</v>
      </c>
      <c r="O9198" s="161">
        <f t="shared" si="1431"/>
        <v>2000000</v>
      </c>
      <c r="P9198" s="162">
        <f t="shared" si="1432"/>
        <v>198.00674879466902</v>
      </c>
      <c r="Q9198" s="162">
        <f t="shared" si="1433"/>
        <v>141.87804097800341</v>
      </c>
      <c r="R9198" s="163">
        <f t="shared" si="1434"/>
        <v>1</v>
      </c>
      <c r="S9198" s="161">
        <f t="shared" si="1435"/>
        <v>2000000</v>
      </c>
      <c r="T9198" s="162">
        <f t="shared" si="1436"/>
        <v>196.00224959822302</v>
      </c>
      <c r="U9198" s="162">
        <f t="shared" si="1437"/>
        <v>128.43902048900171</v>
      </c>
      <c r="V9198" s="163">
        <f t="shared" si="1438"/>
        <v>1</v>
      </c>
      <c r="W9198" s="164">
        <f t="shared" si="1439"/>
        <v>62257415.633331224</v>
      </c>
      <c r="X9198" s="164">
        <f t="shared" si="1440"/>
        <v>-14873541.781557381</v>
      </c>
    </row>
    <row r="9199" spans="10:24" x14ac:dyDescent="0.25">
      <c r="J9199">
        <v>9196</v>
      </c>
      <c r="K9199" s="43">
        <v>0.80173175348660741</v>
      </c>
      <c r="L9199">
        <v>0.69291468821507585</v>
      </c>
      <c r="M9199">
        <v>0.36090962956776573</v>
      </c>
      <c r="N9199" s="44">
        <v>0.99485834714738075</v>
      </c>
      <c r="O9199" s="161">
        <f t="shared" si="1431"/>
        <v>7000000</v>
      </c>
      <c r="P9199" s="162">
        <f t="shared" si="1432"/>
        <v>187.56193725671559</v>
      </c>
      <c r="Q9199" s="162">
        <f t="shared" si="1433"/>
        <v>127.87943099595529</v>
      </c>
      <c r="R9199" s="163">
        <f t="shared" si="1434"/>
        <v>1</v>
      </c>
      <c r="S9199" s="161">
        <f t="shared" si="1435"/>
        <v>7000000</v>
      </c>
      <c r="T9199" s="162">
        <f t="shared" si="1436"/>
        <v>192.52064575223852</v>
      </c>
      <c r="U9199" s="162">
        <f t="shared" si="1437"/>
        <v>121.43971549797764</v>
      </c>
      <c r="V9199" s="163">
        <f t="shared" si="1438"/>
        <v>1</v>
      </c>
      <c r="W9199" s="164">
        <f t="shared" si="1439"/>
        <v>367777543.82532215</v>
      </c>
      <c r="X9199" s="164">
        <f t="shared" si="1440"/>
        <v>347566511.77982616</v>
      </c>
    </row>
    <row r="9200" spans="10:24" x14ac:dyDescent="0.25">
      <c r="J9200">
        <v>9197</v>
      </c>
      <c r="K9200" s="43">
        <v>6.3778176617636739E-2</v>
      </c>
      <c r="L9200">
        <v>0.84207494384102333</v>
      </c>
      <c r="M9200">
        <v>8.825227967984306E-2</v>
      </c>
      <c r="N9200" s="44">
        <v>0.5911460645876504</v>
      </c>
      <c r="O9200" s="161">
        <f t="shared" si="1431"/>
        <v>2000000</v>
      </c>
      <c r="P9200" s="162">
        <f t="shared" si="1432"/>
        <v>195.04533417457753</v>
      </c>
      <c r="Q9200" s="162">
        <f t="shared" si="1433"/>
        <v>107.96807804595295</v>
      </c>
      <c r="R9200" s="163">
        <f t="shared" si="1434"/>
        <v>1</v>
      </c>
      <c r="S9200" s="161">
        <f t="shared" si="1435"/>
        <v>2000000</v>
      </c>
      <c r="T9200" s="162">
        <f t="shared" si="1436"/>
        <v>195.01511139152586</v>
      </c>
      <c r="U9200" s="162">
        <f t="shared" si="1437"/>
        <v>111.48403902297648</v>
      </c>
      <c r="V9200" s="163">
        <f t="shared" si="1438"/>
        <v>1</v>
      </c>
      <c r="W9200" s="164">
        <f t="shared" si="1439"/>
        <v>124154512.25724918</v>
      </c>
      <c r="X9200" s="164">
        <f t="shared" si="1440"/>
        <v>17062144.737098783</v>
      </c>
    </row>
    <row r="9201" spans="10:24" x14ac:dyDescent="0.25">
      <c r="J9201">
        <v>9198</v>
      </c>
      <c r="K9201" s="43">
        <v>1.9260581978363445E-2</v>
      </c>
      <c r="L9201">
        <v>0.2604810100617615</v>
      </c>
      <c r="M9201">
        <v>0.91219077067542209</v>
      </c>
      <c r="N9201" s="44">
        <v>0.45397625388973339</v>
      </c>
      <c r="O9201" s="161">
        <f t="shared" si="1431"/>
        <v>1000000</v>
      </c>
      <c r="P9201" s="162">
        <f t="shared" si="1432"/>
        <v>170.37205223405329</v>
      </c>
      <c r="Q9201" s="162">
        <f t="shared" si="1433"/>
        <v>162.08739404662063</v>
      </c>
      <c r="R9201" s="163">
        <f t="shared" si="1434"/>
        <v>1</v>
      </c>
      <c r="S9201" s="161">
        <f t="shared" si="1435"/>
        <v>1000000</v>
      </c>
      <c r="T9201" s="162">
        <f t="shared" si="1436"/>
        <v>186.79068407801776</v>
      </c>
      <c r="U9201" s="162">
        <f t="shared" si="1437"/>
        <v>138.5436970233103</v>
      </c>
      <c r="V9201" s="163">
        <f t="shared" si="1438"/>
        <v>1</v>
      </c>
      <c r="W9201" s="164">
        <f t="shared" si="1439"/>
        <v>-41715341.812567346</v>
      </c>
      <c r="X9201" s="164">
        <f t="shared" si="1440"/>
        <v>-101753012.94529253</v>
      </c>
    </row>
    <row r="9202" spans="10:24" x14ac:dyDescent="0.25">
      <c r="J9202">
        <v>9199</v>
      </c>
      <c r="K9202" s="43">
        <v>0.19582819712120469</v>
      </c>
      <c r="L9202">
        <v>0.63183637402012882</v>
      </c>
      <c r="M9202">
        <v>0.95131384271212738</v>
      </c>
      <c r="N9202" s="44">
        <v>0.14185319611022329</v>
      </c>
      <c r="O9202" s="161">
        <f t="shared" si="1431"/>
        <v>2000000</v>
      </c>
      <c r="P9202" s="162">
        <f t="shared" si="1432"/>
        <v>185.05081458690418</v>
      </c>
      <c r="Q9202" s="162">
        <f t="shared" si="1433"/>
        <v>168.15456643977797</v>
      </c>
      <c r="R9202" s="163">
        <f t="shared" si="1434"/>
        <v>1</v>
      </c>
      <c r="S9202" s="161">
        <f t="shared" si="1435"/>
        <v>5000000</v>
      </c>
      <c r="T9202" s="162">
        <f t="shared" si="1436"/>
        <v>191.68360486230139</v>
      </c>
      <c r="U9202" s="162">
        <f t="shared" si="1437"/>
        <v>141.57728321988898</v>
      </c>
      <c r="V9202" s="163">
        <f t="shared" si="1438"/>
        <v>0.9</v>
      </c>
      <c r="W9202" s="164">
        <f t="shared" si="1439"/>
        <v>-16207503.705747567</v>
      </c>
      <c r="X9202" s="164">
        <f t="shared" si="1440"/>
        <v>75478447.390855849</v>
      </c>
    </row>
    <row r="9203" spans="10:24" x14ac:dyDescent="0.25">
      <c r="J9203">
        <v>9200</v>
      </c>
      <c r="K9203" s="43">
        <v>0.49764145585382003</v>
      </c>
      <c r="L9203">
        <v>0.46061477770342441</v>
      </c>
      <c r="M9203">
        <v>0.93914264690637606</v>
      </c>
      <c r="N9203" s="44">
        <v>0.2107190212884319</v>
      </c>
      <c r="O9203" s="161">
        <f t="shared" si="1431"/>
        <v>5000000</v>
      </c>
      <c r="P9203" s="162">
        <f t="shared" si="1432"/>
        <v>178.51672455814793</v>
      </c>
      <c r="Q9203" s="162">
        <f t="shared" si="1433"/>
        <v>165.95232586903018</v>
      </c>
      <c r="R9203" s="163">
        <f t="shared" si="1434"/>
        <v>1</v>
      </c>
      <c r="S9203" s="161">
        <f t="shared" si="1435"/>
        <v>6000000</v>
      </c>
      <c r="T9203" s="162">
        <f t="shared" si="1436"/>
        <v>189.50557485271597</v>
      </c>
      <c r="U9203" s="162">
        <f t="shared" si="1437"/>
        <v>140.47616293451509</v>
      </c>
      <c r="V9203" s="163">
        <f t="shared" si="1438"/>
        <v>1</v>
      </c>
      <c r="W9203" s="164">
        <f t="shared" si="1439"/>
        <v>12821993.44558876</v>
      </c>
      <c r="X9203" s="164">
        <f t="shared" si="1440"/>
        <v>144176471.50920528</v>
      </c>
    </row>
    <row r="9204" spans="10:24" x14ac:dyDescent="0.25">
      <c r="J9204">
        <v>9201</v>
      </c>
      <c r="K9204" s="43">
        <v>0.55866924067146617</v>
      </c>
      <c r="L9204">
        <v>0.15373795432232029</v>
      </c>
      <c r="M9204">
        <v>0.57911630437077488</v>
      </c>
      <c r="N9204" s="44">
        <v>0.82396300210158391</v>
      </c>
      <c r="O9204" s="161">
        <f t="shared" si="1431"/>
        <v>6000000</v>
      </c>
      <c r="P9204" s="162">
        <f t="shared" si="1432"/>
        <v>164.69201012166135</v>
      </c>
      <c r="Q9204" s="162">
        <f t="shared" si="1433"/>
        <v>138.99266577205054</v>
      </c>
      <c r="R9204" s="163">
        <f t="shared" si="1434"/>
        <v>1</v>
      </c>
      <c r="S9204" s="161">
        <f t="shared" si="1435"/>
        <v>6000000</v>
      </c>
      <c r="T9204" s="162">
        <f t="shared" si="1436"/>
        <v>184.89733670722046</v>
      </c>
      <c r="U9204" s="162">
        <f t="shared" si="1437"/>
        <v>126.99633288602527</v>
      </c>
      <c r="V9204" s="163">
        <f t="shared" si="1438"/>
        <v>1</v>
      </c>
      <c r="W9204" s="164">
        <f t="shared" si="1439"/>
        <v>104196066.09766486</v>
      </c>
      <c r="X9204" s="164">
        <f t="shared" si="1440"/>
        <v>197406022.92717111</v>
      </c>
    </row>
    <row r="9205" spans="10:24" x14ac:dyDescent="0.25">
      <c r="J9205">
        <v>9202</v>
      </c>
      <c r="K9205" s="43">
        <v>0.62888765284257697</v>
      </c>
      <c r="L9205">
        <v>0.93785299883239837</v>
      </c>
      <c r="M9205">
        <v>0.3116164322758288</v>
      </c>
      <c r="N9205" s="44">
        <v>0.16513088331040826</v>
      </c>
      <c r="O9205" s="161">
        <f t="shared" si="1431"/>
        <v>6000000</v>
      </c>
      <c r="P9205" s="162">
        <f t="shared" si="1432"/>
        <v>203.05495755346732</v>
      </c>
      <c r="Q9205" s="162">
        <f t="shared" si="1433"/>
        <v>125.17452560144294</v>
      </c>
      <c r="R9205" s="163">
        <f t="shared" si="1434"/>
        <v>1</v>
      </c>
      <c r="S9205" s="161">
        <f t="shared" si="1435"/>
        <v>7000000</v>
      </c>
      <c r="T9205" s="162">
        <f t="shared" si="1436"/>
        <v>197.68498585115577</v>
      </c>
      <c r="U9205" s="162">
        <f t="shared" si="1437"/>
        <v>120.08726280072148</v>
      </c>
      <c r="V9205" s="163">
        <f t="shared" si="1438"/>
        <v>0.9</v>
      </c>
      <c r="W9205" s="164">
        <f t="shared" si="1439"/>
        <v>417282591.71214628</v>
      </c>
      <c r="X9205" s="164">
        <f t="shared" si="1440"/>
        <v>338865655.21773612</v>
      </c>
    </row>
    <row r="9206" spans="10:24" x14ac:dyDescent="0.25">
      <c r="J9206">
        <v>9203</v>
      </c>
      <c r="K9206" s="43">
        <v>0.63389610501789773</v>
      </c>
      <c r="L9206">
        <v>0.77237048793945529</v>
      </c>
      <c r="M9206">
        <v>0.83080562109344702</v>
      </c>
      <c r="N9206" s="44">
        <v>0.25666688719719055</v>
      </c>
      <c r="O9206" s="161">
        <f t="shared" si="1431"/>
        <v>6000000</v>
      </c>
      <c r="P9206" s="162">
        <f t="shared" si="1432"/>
        <v>191.20014338143409</v>
      </c>
      <c r="Q9206" s="162">
        <f t="shared" si="1433"/>
        <v>154.14707406293647</v>
      </c>
      <c r="R9206" s="163">
        <f t="shared" si="1434"/>
        <v>1</v>
      </c>
      <c r="S9206" s="161">
        <f t="shared" si="1435"/>
        <v>7000000</v>
      </c>
      <c r="T9206" s="162">
        <f t="shared" si="1436"/>
        <v>193.7333811271447</v>
      </c>
      <c r="U9206" s="162">
        <f t="shared" si="1437"/>
        <v>134.57353703146822</v>
      </c>
      <c r="V9206" s="163">
        <f t="shared" si="1438"/>
        <v>1</v>
      </c>
      <c r="W9206" s="164">
        <f t="shared" si="1439"/>
        <v>172318415.91098571</v>
      </c>
      <c r="X9206" s="164">
        <f t="shared" si="1440"/>
        <v>264118908.66973531</v>
      </c>
    </row>
    <row r="9207" spans="10:24" x14ac:dyDescent="0.25">
      <c r="J9207">
        <v>9204</v>
      </c>
      <c r="K9207" s="43">
        <v>0.21681986311076373</v>
      </c>
      <c r="L9207">
        <v>0.59161675119587998</v>
      </c>
      <c r="M9207">
        <v>0.25040708371095788</v>
      </c>
      <c r="N9207" s="44">
        <v>0.39189720221353253</v>
      </c>
      <c r="O9207" s="161">
        <f t="shared" si="1431"/>
        <v>2000000</v>
      </c>
      <c r="P9207" s="162">
        <f t="shared" si="1432"/>
        <v>183.47558755258765</v>
      </c>
      <c r="Q9207" s="162">
        <f t="shared" si="1433"/>
        <v>121.53581469098266</v>
      </c>
      <c r="R9207" s="163">
        <f t="shared" si="1434"/>
        <v>1</v>
      </c>
      <c r="S9207" s="161">
        <f t="shared" si="1435"/>
        <v>5000000</v>
      </c>
      <c r="T9207" s="162">
        <f t="shared" si="1436"/>
        <v>191.15852918419588</v>
      </c>
      <c r="U9207" s="162">
        <f t="shared" si="1437"/>
        <v>118.26790734549134</v>
      </c>
      <c r="V9207" s="163">
        <f t="shared" si="1438"/>
        <v>1</v>
      </c>
      <c r="W9207" s="164">
        <f t="shared" si="1439"/>
        <v>73879545.723209992</v>
      </c>
      <c r="X9207" s="164">
        <f t="shared" si="1440"/>
        <v>214453109.19352275</v>
      </c>
    </row>
    <row r="9208" spans="10:24" x14ac:dyDescent="0.25">
      <c r="J9208">
        <v>9205</v>
      </c>
      <c r="K9208" s="43">
        <v>0.4481261212068185</v>
      </c>
      <c r="L9208">
        <v>0.39785076584880719</v>
      </c>
      <c r="M9208">
        <v>0.65106565569752017</v>
      </c>
      <c r="N9208" s="44">
        <v>0.59060453948586877</v>
      </c>
      <c r="O9208" s="161">
        <f t="shared" si="1431"/>
        <v>5000000</v>
      </c>
      <c r="P9208" s="162">
        <f t="shared" si="1432"/>
        <v>176.11628875016336</v>
      </c>
      <c r="Q9208" s="162">
        <f t="shared" si="1433"/>
        <v>142.76398228488071</v>
      </c>
      <c r="R9208" s="163">
        <f t="shared" si="1434"/>
        <v>1</v>
      </c>
      <c r="S9208" s="161">
        <f t="shared" si="1435"/>
        <v>6000000</v>
      </c>
      <c r="T9208" s="162">
        <f t="shared" si="1436"/>
        <v>188.7054295833878</v>
      </c>
      <c r="U9208" s="162">
        <f t="shared" si="1437"/>
        <v>128.88199114244034</v>
      </c>
      <c r="V9208" s="163">
        <f t="shared" si="1438"/>
        <v>1</v>
      </c>
      <c r="W9208" s="164">
        <f t="shared" si="1439"/>
        <v>116761532.32641327</v>
      </c>
      <c r="X9208" s="164">
        <f t="shared" si="1440"/>
        <v>208940630.64568472</v>
      </c>
    </row>
    <row r="9209" spans="10:24" x14ac:dyDescent="0.25">
      <c r="J9209">
        <v>9206</v>
      </c>
      <c r="K9209" s="43">
        <v>5.4666195719557331E-2</v>
      </c>
      <c r="L9209">
        <v>7.8249460241652358E-2</v>
      </c>
      <c r="M9209">
        <v>0.24794230433911124</v>
      </c>
      <c r="N9209" s="44">
        <v>0.50144740458189463</v>
      </c>
      <c r="O9209" s="161">
        <f t="shared" si="1431"/>
        <v>2000000</v>
      </c>
      <c r="P9209" s="162">
        <f t="shared" si="1432"/>
        <v>158.7458204878194</v>
      </c>
      <c r="Q9209" s="162">
        <f t="shared" si="1433"/>
        <v>121.38041463607229</v>
      </c>
      <c r="R9209" s="163">
        <f t="shared" si="1434"/>
        <v>1</v>
      </c>
      <c r="S9209" s="161">
        <f t="shared" si="1435"/>
        <v>2000000</v>
      </c>
      <c r="T9209" s="162">
        <f t="shared" si="1436"/>
        <v>182.9152734959398</v>
      </c>
      <c r="U9209" s="162">
        <f t="shared" si="1437"/>
        <v>118.19020731803614</v>
      </c>
      <c r="V9209" s="163">
        <f t="shared" si="1438"/>
        <v>1</v>
      </c>
      <c r="W9209" s="164">
        <f t="shared" si="1439"/>
        <v>24730811.703494221</v>
      </c>
      <c r="X9209" s="164">
        <f t="shared" si="1440"/>
        <v>-20549867.644192681</v>
      </c>
    </row>
    <row r="9210" spans="10:24" x14ac:dyDescent="0.25">
      <c r="J9210">
        <v>9207</v>
      </c>
      <c r="K9210" s="43">
        <v>0.70576288084091343</v>
      </c>
      <c r="L9210">
        <v>0.57908434482391058</v>
      </c>
      <c r="M9210">
        <v>0.38394356109634109</v>
      </c>
      <c r="N9210" s="44">
        <v>0.76175713147438284</v>
      </c>
      <c r="O9210" s="161">
        <f t="shared" si="1431"/>
        <v>6000000</v>
      </c>
      <c r="P9210" s="162">
        <f t="shared" si="1432"/>
        <v>182.99327349315251</v>
      </c>
      <c r="Q9210" s="162">
        <f t="shared" si="1433"/>
        <v>129.09720491782707</v>
      </c>
      <c r="R9210" s="163">
        <f t="shared" si="1434"/>
        <v>1</v>
      </c>
      <c r="S9210" s="161">
        <f t="shared" si="1435"/>
        <v>7000000</v>
      </c>
      <c r="T9210" s="162">
        <f t="shared" si="1436"/>
        <v>190.99775783105085</v>
      </c>
      <c r="U9210" s="162">
        <f t="shared" si="1437"/>
        <v>122.04860245891354</v>
      </c>
      <c r="V9210" s="163">
        <f t="shared" si="1438"/>
        <v>1</v>
      </c>
      <c r="W9210" s="164">
        <f t="shared" si="1439"/>
        <v>273376411.45195264</v>
      </c>
      <c r="X9210" s="164">
        <f t="shared" si="1440"/>
        <v>332644087.60496116</v>
      </c>
    </row>
    <row r="9211" spans="10:24" x14ac:dyDescent="0.25">
      <c r="J9211">
        <v>9208</v>
      </c>
      <c r="K9211" s="43">
        <v>0.19751783378253884</v>
      </c>
      <c r="L9211">
        <v>0.75436804393919821</v>
      </c>
      <c r="M9211">
        <v>0.96345670437637121</v>
      </c>
      <c r="N9211" s="44">
        <v>0.51441745778291148</v>
      </c>
      <c r="O9211" s="161">
        <f t="shared" si="1431"/>
        <v>2000000</v>
      </c>
      <c r="P9211" s="162">
        <f t="shared" si="1432"/>
        <v>190.32449927570551</v>
      </c>
      <c r="Q9211" s="162">
        <f t="shared" si="1433"/>
        <v>170.84579163843927</v>
      </c>
      <c r="R9211" s="163">
        <f t="shared" si="1434"/>
        <v>1</v>
      </c>
      <c r="S9211" s="161">
        <f t="shared" si="1435"/>
        <v>5000000</v>
      </c>
      <c r="T9211" s="162">
        <f t="shared" si="1436"/>
        <v>193.44149975856851</v>
      </c>
      <c r="U9211" s="162">
        <f t="shared" si="1437"/>
        <v>142.92289581921963</v>
      </c>
      <c r="V9211" s="163">
        <f t="shared" si="1438"/>
        <v>1</v>
      </c>
      <c r="W9211" s="164">
        <f t="shared" si="1439"/>
        <v>-11042584.725467518</v>
      </c>
      <c r="X9211" s="164">
        <f t="shared" si="1440"/>
        <v>102593019.69674438</v>
      </c>
    </row>
    <row r="9212" spans="10:24" x14ac:dyDescent="0.25">
      <c r="J9212">
        <v>9209</v>
      </c>
      <c r="K9212" s="43">
        <v>0.66383285576969842</v>
      </c>
      <c r="L9212">
        <v>0.51948080618346382</v>
      </c>
      <c r="M9212">
        <v>0.95485898446930861</v>
      </c>
      <c r="N9212" s="44">
        <v>0.28043129075930606</v>
      </c>
      <c r="O9212" s="161">
        <f t="shared" si="1431"/>
        <v>6000000</v>
      </c>
      <c r="P9212" s="162">
        <f t="shared" si="1432"/>
        <v>180.73275842928095</v>
      </c>
      <c r="Q9212" s="162">
        <f t="shared" si="1433"/>
        <v>168.87823739733156</v>
      </c>
      <c r="R9212" s="163">
        <f t="shared" si="1434"/>
        <v>1</v>
      </c>
      <c r="S9212" s="161">
        <f t="shared" si="1435"/>
        <v>7000000</v>
      </c>
      <c r="T9212" s="162">
        <f t="shared" si="1436"/>
        <v>190.24425280976033</v>
      </c>
      <c r="U9212" s="162">
        <f t="shared" si="1437"/>
        <v>141.93911869866577</v>
      </c>
      <c r="V9212" s="163">
        <f t="shared" si="1438"/>
        <v>1</v>
      </c>
      <c r="W9212" s="164">
        <f t="shared" si="1439"/>
        <v>21127126.191696331</v>
      </c>
      <c r="X9212" s="164">
        <f t="shared" si="1440"/>
        <v>188135938.77766192</v>
      </c>
    </row>
    <row r="9213" spans="10:24" x14ac:dyDescent="0.25">
      <c r="J9213">
        <v>9210</v>
      </c>
      <c r="K9213" s="43">
        <v>0.53699852192807662</v>
      </c>
      <c r="L9213">
        <v>0.77459477792207687</v>
      </c>
      <c r="M9213">
        <v>0.76471656764683127</v>
      </c>
      <c r="N9213" s="44">
        <v>0.74492234124449352</v>
      </c>
      <c r="O9213" s="161">
        <f t="shared" si="1431"/>
        <v>5000000</v>
      </c>
      <c r="P9213" s="162">
        <f t="shared" si="1432"/>
        <v>191.31096871104714</v>
      </c>
      <c r="Q9213" s="162">
        <f t="shared" si="1433"/>
        <v>149.43114063592822</v>
      </c>
      <c r="R9213" s="163">
        <f t="shared" si="1434"/>
        <v>1</v>
      </c>
      <c r="S9213" s="161">
        <f t="shared" si="1435"/>
        <v>6000000</v>
      </c>
      <c r="T9213" s="162">
        <f t="shared" si="1436"/>
        <v>193.77032290368237</v>
      </c>
      <c r="U9213" s="162">
        <f t="shared" si="1437"/>
        <v>132.21557031796411</v>
      </c>
      <c r="V9213" s="163">
        <f t="shared" si="1438"/>
        <v>1</v>
      </c>
      <c r="W9213" s="164">
        <f t="shared" si="1439"/>
        <v>159399140.37559462</v>
      </c>
      <c r="X9213" s="164">
        <f t="shared" si="1440"/>
        <v>219328515.51430959</v>
      </c>
    </row>
    <row r="9214" spans="10:24" x14ac:dyDescent="0.25">
      <c r="J9214">
        <v>9211</v>
      </c>
      <c r="K9214" s="43">
        <v>0.12552566085310812</v>
      </c>
      <c r="L9214">
        <v>0.44939329559376773</v>
      </c>
      <c r="M9214">
        <v>0.2697200161300134</v>
      </c>
      <c r="N9214" s="44">
        <v>0.60499632074156751</v>
      </c>
      <c r="O9214" s="161">
        <f t="shared" si="1431"/>
        <v>2000000</v>
      </c>
      <c r="P9214" s="162">
        <f t="shared" si="1432"/>
        <v>178.09208501683179</v>
      </c>
      <c r="Q9214" s="162">
        <f t="shared" si="1433"/>
        <v>122.72680019070707</v>
      </c>
      <c r="R9214" s="163">
        <f t="shared" si="1434"/>
        <v>1</v>
      </c>
      <c r="S9214" s="161">
        <f t="shared" si="1435"/>
        <v>2000000</v>
      </c>
      <c r="T9214" s="162">
        <f t="shared" si="1436"/>
        <v>189.36402833894394</v>
      </c>
      <c r="U9214" s="162">
        <f t="shared" si="1437"/>
        <v>118.86340009535354</v>
      </c>
      <c r="V9214" s="163">
        <f t="shared" si="1438"/>
        <v>1</v>
      </c>
      <c r="W9214" s="164">
        <f t="shared" si="1439"/>
        <v>60730569.652249441</v>
      </c>
      <c r="X9214" s="164">
        <f t="shared" si="1440"/>
        <v>-8998743.5128192008</v>
      </c>
    </row>
    <row r="9215" spans="10:24" x14ac:dyDescent="0.25">
      <c r="J9215">
        <v>9212</v>
      </c>
      <c r="K9215" s="43">
        <v>0.49646613959807073</v>
      </c>
      <c r="L9215">
        <v>0.41138304474707366</v>
      </c>
      <c r="M9215">
        <v>0.67250126533715193</v>
      </c>
      <c r="N9215" s="44">
        <v>0.82098800697049656</v>
      </c>
      <c r="O9215" s="161">
        <f t="shared" si="1431"/>
        <v>5000000</v>
      </c>
      <c r="P9215" s="162">
        <f t="shared" si="1432"/>
        <v>176.64016937538281</v>
      </c>
      <c r="Q9215" s="162">
        <f t="shared" si="1433"/>
        <v>143.93660940173643</v>
      </c>
      <c r="R9215" s="163">
        <f t="shared" si="1434"/>
        <v>1</v>
      </c>
      <c r="S9215" s="161">
        <f t="shared" si="1435"/>
        <v>6000000</v>
      </c>
      <c r="T9215" s="162">
        <f t="shared" si="1436"/>
        <v>188.88005645846093</v>
      </c>
      <c r="U9215" s="162">
        <f t="shared" si="1437"/>
        <v>129.4683047008682</v>
      </c>
      <c r="V9215" s="163">
        <f t="shared" si="1438"/>
        <v>1</v>
      </c>
      <c r="W9215" s="164">
        <f t="shared" si="1439"/>
        <v>113517799.86823189</v>
      </c>
      <c r="X9215" s="164">
        <f t="shared" si="1440"/>
        <v>206470510.54555637</v>
      </c>
    </row>
    <row r="9216" spans="10:24" x14ac:dyDescent="0.25">
      <c r="J9216">
        <v>9213</v>
      </c>
      <c r="K9216" s="43">
        <v>0.81988043548870404</v>
      </c>
      <c r="L9216">
        <v>0.61115837844924503</v>
      </c>
      <c r="M9216">
        <v>0.26580009670870408</v>
      </c>
      <c r="N9216" s="44">
        <v>0.43412632014103891</v>
      </c>
      <c r="O9216" s="161">
        <f t="shared" si="1431"/>
        <v>7000000</v>
      </c>
      <c r="P9216" s="162">
        <f t="shared" si="1432"/>
        <v>184.23509166530798</v>
      </c>
      <c r="Q9216" s="162">
        <f t="shared" si="1433"/>
        <v>122.48869669951448</v>
      </c>
      <c r="R9216" s="163">
        <f t="shared" si="1434"/>
        <v>1</v>
      </c>
      <c r="S9216" s="161">
        <f t="shared" si="1435"/>
        <v>7000000</v>
      </c>
      <c r="T9216" s="162">
        <f t="shared" si="1436"/>
        <v>191.41169722176932</v>
      </c>
      <c r="U9216" s="162">
        <f t="shared" si="1437"/>
        <v>118.74434834975725</v>
      </c>
      <c r="V9216" s="163">
        <f t="shared" si="1438"/>
        <v>1</v>
      </c>
      <c r="W9216" s="164">
        <f t="shared" si="1439"/>
        <v>382224764.76055449</v>
      </c>
      <c r="X9216" s="164">
        <f t="shared" si="1440"/>
        <v>358671442.10408449</v>
      </c>
    </row>
    <row r="9217" spans="10:24" x14ac:dyDescent="0.25">
      <c r="J9217">
        <v>9214</v>
      </c>
      <c r="K9217" s="43">
        <v>0.24104656950859371</v>
      </c>
      <c r="L9217">
        <v>0.86502916208300296</v>
      </c>
      <c r="M9217">
        <v>0.86994555597030143</v>
      </c>
      <c r="N9217" s="44">
        <v>0.41604512840728169</v>
      </c>
      <c r="O9217" s="161">
        <f t="shared" si="1431"/>
        <v>2000000</v>
      </c>
      <c r="P9217" s="162">
        <f t="shared" si="1432"/>
        <v>196.54795320433763</v>
      </c>
      <c r="Q9217" s="162">
        <f t="shared" si="1433"/>
        <v>157.52267605287167</v>
      </c>
      <c r="R9217" s="163">
        <f t="shared" si="1434"/>
        <v>1</v>
      </c>
      <c r="S9217" s="161">
        <f t="shared" si="1435"/>
        <v>5000000</v>
      </c>
      <c r="T9217" s="162">
        <f t="shared" si="1436"/>
        <v>195.51598440144588</v>
      </c>
      <c r="U9217" s="162">
        <f t="shared" si="1437"/>
        <v>136.26133802643582</v>
      </c>
      <c r="V9217" s="163">
        <f t="shared" si="1438"/>
        <v>1</v>
      </c>
      <c r="W9217" s="164">
        <f t="shared" si="1439"/>
        <v>28050554.30293192</v>
      </c>
      <c r="X9217" s="164">
        <f t="shared" si="1440"/>
        <v>146273231.87505025</v>
      </c>
    </row>
    <row r="9218" spans="10:24" x14ac:dyDescent="0.25">
      <c r="J9218">
        <v>9215</v>
      </c>
      <c r="K9218" s="43">
        <v>1.1455595951741171E-2</v>
      </c>
      <c r="L9218">
        <v>0.72357005892016324</v>
      </c>
      <c r="M9218">
        <v>0.48155062342284138</v>
      </c>
      <c r="N9218" s="44">
        <v>0.49457116290026382</v>
      </c>
      <c r="O9218" s="161">
        <f t="shared" si="1431"/>
        <v>1000000</v>
      </c>
      <c r="P9218" s="162">
        <f t="shared" si="1432"/>
        <v>188.90220183139928</v>
      </c>
      <c r="Q9218" s="162">
        <f t="shared" si="1433"/>
        <v>134.0747554926582</v>
      </c>
      <c r="R9218" s="163">
        <f t="shared" si="1434"/>
        <v>1</v>
      </c>
      <c r="S9218" s="161">
        <f t="shared" si="1435"/>
        <v>1000000</v>
      </c>
      <c r="T9218" s="162">
        <f t="shared" si="1436"/>
        <v>192.96740061046643</v>
      </c>
      <c r="U9218" s="162">
        <f t="shared" si="1437"/>
        <v>124.5373777463291</v>
      </c>
      <c r="V9218" s="163">
        <f t="shared" si="1438"/>
        <v>1</v>
      </c>
      <c r="W9218" s="164">
        <f t="shared" si="1439"/>
        <v>4827446.3387410864</v>
      </c>
      <c r="X9218" s="164">
        <f t="shared" si="1440"/>
        <v>-81569977.135862678</v>
      </c>
    </row>
    <row r="9219" spans="10:24" x14ac:dyDescent="0.25">
      <c r="J9219">
        <v>9216</v>
      </c>
      <c r="K9219" s="43">
        <v>0.74515162408237734</v>
      </c>
      <c r="L9219">
        <v>0.65702553264046326</v>
      </c>
      <c r="M9219">
        <v>0.59579184510375227</v>
      </c>
      <c r="N9219" s="44">
        <v>2.793371123824584E-2</v>
      </c>
      <c r="O9219" s="161">
        <f t="shared" si="1431"/>
        <v>6000000</v>
      </c>
      <c r="P9219" s="162">
        <f t="shared" si="1432"/>
        <v>186.0653811337221</v>
      </c>
      <c r="Q9219" s="162">
        <f t="shared" si="1433"/>
        <v>139.84939200078128</v>
      </c>
      <c r="R9219" s="163">
        <f t="shared" si="1434"/>
        <v>1</v>
      </c>
      <c r="S9219" s="161">
        <f t="shared" si="1435"/>
        <v>7000000</v>
      </c>
      <c r="T9219" s="162">
        <f t="shared" si="1436"/>
        <v>192.02179371124069</v>
      </c>
      <c r="U9219" s="162">
        <f t="shared" si="1437"/>
        <v>127.42469600039064</v>
      </c>
      <c r="V9219" s="163">
        <f t="shared" si="1438"/>
        <v>0.9</v>
      </c>
      <c r="W9219" s="164">
        <f t="shared" si="1439"/>
        <v>227295934.79764491</v>
      </c>
      <c r="X9219" s="164">
        <f t="shared" si="1440"/>
        <v>256961715.57835531</v>
      </c>
    </row>
    <row r="9220" spans="10:24" x14ac:dyDescent="0.25">
      <c r="J9220">
        <v>9217</v>
      </c>
      <c r="K9220" s="43">
        <v>0.74721532518415956</v>
      </c>
      <c r="L9220">
        <v>0.89365877977211505</v>
      </c>
      <c r="M9220">
        <v>0.15786846118455633</v>
      </c>
      <c r="N9220" s="44">
        <v>0.22171455605833057</v>
      </c>
      <c r="O9220" s="161">
        <f t="shared" si="1431"/>
        <v>6000000</v>
      </c>
      <c r="P9220" s="162">
        <f t="shared" si="1432"/>
        <v>198.69334896172501</v>
      </c>
      <c r="Q9220" s="162">
        <f t="shared" si="1433"/>
        <v>114.93486186468438</v>
      </c>
      <c r="R9220" s="163">
        <f t="shared" si="1434"/>
        <v>1</v>
      </c>
      <c r="S9220" s="161">
        <f t="shared" si="1435"/>
        <v>7000000</v>
      </c>
      <c r="T9220" s="162">
        <f t="shared" si="1436"/>
        <v>196.23111632057501</v>
      </c>
      <c r="U9220" s="162">
        <f t="shared" si="1437"/>
        <v>114.96743093234218</v>
      </c>
      <c r="V9220" s="163">
        <f t="shared" si="1438"/>
        <v>1</v>
      </c>
      <c r="W9220" s="164">
        <f t="shared" si="1439"/>
        <v>452550922.5822438</v>
      </c>
      <c r="X9220" s="164">
        <f t="shared" si="1440"/>
        <v>418845797.71762979</v>
      </c>
    </row>
    <row r="9221" spans="10:24" x14ac:dyDescent="0.25">
      <c r="J9221">
        <v>9218</v>
      </c>
      <c r="K9221" s="43">
        <v>0.32368853292214961</v>
      </c>
      <c r="L9221">
        <v>7.3380258953247957E-2</v>
      </c>
      <c r="M9221">
        <v>0.67577945663759409</v>
      </c>
      <c r="N9221" s="44">
        <v>0.53876038835966966</v>
      </c>
      <c r="O9221" s="161">
        <f t="shared" ref="O9221:O9284" si="1441">VLOOKUP(K9221,$E$5:$H$10,4)</f>
        <v>5000000</v>
      </c>
      <c r="P9221" s="162">
        <f t="shared" ref="P9221:P9284" si="1442">_xlfn.NORM.INV(L9221,$E$12,$E$13)</f>
        <v>158.23395801063808</v>
      </c>
      <c r="Q9221" s="162">
        <f t="shared" ref="Q9221:Q9284" si="1443">_xlfn.NORM.INV(M9221,$E$15,$E$16)</f>
        <v>144.11857855899308</v>
      </c>
      <c r="R9221" s="163">
        <f t="shared" ref="R9221:R9284" si="1444">VLOOKUP(N9221,$E$19:$H$21,4)</f>
        <v>1</v>
      </c>
      <c r="S9221" s="161">
        <f t="shared" ref="S9221:S9284" si="1445">VLOOKUP(K9221,$G$5:$H$10,2)</f>
        <v>6000000</v>
      </c>
      <c r="T9221" s="162">
        <f t="shared" ref="T9221:T9284" si="1446">_xlfn.NORM.INV(L9221,$G$12,$G$13)</f>
        <v>182.7446526702127</v>
      </c>
      <c r="U9221" s="162">
        <f t="shared" ref="U9221:U9284" si="1447">_xlfn.NORM.INV(M9221,$G$15,$G$16)</f>
        <v>129.55928927949654</v>
      </c>
      <c r="V9221" s="163">
        <f t="shared" ref="V9221:V9284" si="1448">VLOOKUP(N9221,$G$19:$H$21,2)</f>
        <v>1</v>
      </c>
      <c r="W9221" s="164">
        <f t="shared" ref="W9221:W9284" si="1449">O9221*(P9221-Q9221)*R9221-$D$23-$D$24</f>
        <v>20576897.258224994</v>
      </c>
      <c r="X9221" s="164">
        <f t="shared" ref="X9221:X9284" si="1450">S9221*(T9221-U9221)*V9221-$F$23-$F$24</f>
        <v>169112180.34429699</v>
      </c>
    </row>
    <row r="9222" spans="10:24" x14ac:dyDescent="0.25">
      <c r="J9222">
        <v>9219</v>
      </c>
      <c r="K9222" s="43">
        <v>0.45271152246155266</v>
      </c>
      <c r="L9222">
        <v>0.58497036977052619</v>
      </c>
      <c r="M9222">
        <v>0.96342570729465093</v>
      </c>
      <c r="N9222" s="44">
        <v>0.35910185831080588</v>
      </c>
      <c r="O9222" s="161">
        <f t="shared" si="1441"/>
        <v>5000000</v>
      </c>
      <c r="P9222" s="162">
        <f t="shared" si="1442"/>
        <v>183.21938347382931</v>
      </c>
      <c r="Q9222" s="162">
        <f t="shared" si="1443"/>
        <v>170.83805000513775</v>
      </c>
      <c r="R9222" s="163">
        <f t="shared" si="1444"/>
        <v>1</v>
      </c>
      <c r="S9222" s="161">
        <f t="shared" si="1445"/>
        <v>6000000</v>
      </c>
      <c r="T9222" s="162">
        <f t="shared" si="1446"/>
        <v>191.07312782460977</v>
      </c>
      <c r="U9222" s="162">
        <f t="shared" si="1447"/>
        <v>142.91902500256887</v>
      </c>
      <c r="V9222" s="163">
        <f t="shared" si="1448"/>
        <v>1</v>
      </c>
      <c r="W9222" s="164">
        <f t="shared" si="1449"/>
        <v>11906667.343457825</v>
      </c>
      <c r="X9222" s="164">
        <f t="shared" si="1450"/>
        <v>138924616.93224537</v>
      </c>
    </row>
    <row r="9223" spans="10:24" x14ac:dyDescent="0.25">
      <c r="J9223">
        <v>9220</v>
      </c>
      <c r="K9223" s="43">
        <v>0.19610581714066355</v>
      </c>
      <c r="L9223">
        <v>0.55289359988897679</v>
      </c>
      <c r="M9223">
        <v>0.4186059471215362</v>
      </c>
      <c r="N9223" s="44">
        <v>0.52305410817618714</v>
      </c>
      <c r="O9223" s="161">
        <f t="shared" si="1441"/>
        <v>2000000</v>
      </c>
      <c r="P9223" s="162">
        <f t="shared" si="1442"/>
        <v>181.99463167209836</v>
      </c>
      <c r="Q9223" s="162">
        <f t="shared" si="1443"/>
        <v>130.89077817431624</v>
      </c>
      <c r="R9223" s="163">
        <f t="shared" si="1444"/>
        <v>1</v>
      </c>
      <c r="S9223" s="161">
        <f t="shared" si="1445"/>
        <v>5000000</v>
      </c>
      <c r="T9223" s="162">
        <f t="shared" si="1446"/>
        <v>190.66487722403278</v>
      </c>
      <c r="U9223" s="162">
        <f t="shared" si="1447"/>
        <v>122.94538908715812</v>
      </c>
      <c r="V9223" s="163">
        <f t="shared" si="1448"/>
        <v>1</v>
      </c>
      <c r="W9223" s="164">
        <f t="shared" si="1449"/>
        <v>52207706.995564252</v>
      </c>
      <c r="X9223" s="164">
        <f t="shared" si="1450"/>
        <v>188597440.68437332</v>
      </c>
    </row>
    <row r="9224" spans="10:24" x14ac:dyDescent="0.25">
      <c r="J9224">
        <v>9221</v>
      </c>
      <c r="K9224" s="43">
        <v>0.40801254572822077</v>
      </c>
      <c r="L9224">
        <v>0.12784504150573461</v>
      </c>
      <c r="M9224">
        <v>4.9260968938897753E-2</v>
      </c>
      <c r="N9224" s="44">
        <v>0.46914890469940351</v>
      </c>
      <c r="O9224" s="161">
        <f t="shared" si="1441"/>
        <v>5000000</v>
      </c>
      <c r="P9224" s="162">
        <f t="shared" si="1442"/>
        <v>162.95044561555696</v>
      </c>
      <c r="Q9224" s="162">
        <f t="shared" si="1443"/>
        <v>101.9587624951906</v>
      </c>
      <c r="R9224" s="163">
        <f t="shared" si="1444"/>
        <v>1</v>
      </c>
      <c r="S9224" s="161">
        <f t="shared" si="1445"/>
        <v>6000000</v>
      </c>
      <c r="T9224" s="162">
        <f t="shared" si="1446"/>
        <v>184.31681520518566</v>
      </c>
      <c r="U9224" s="162">
        <f t="shared" si="1447"/>
        <v>108.4793812475953</v>
      </c>
      <c r="V9224" s="163">
        <f t="shared" si="1448"/>
        <v>1</v>
      </c>
      <c r="W9224" s="164">
        <f t="shared" si="1449"/>
        <v>254958415.60183179</v>
      </c>
      <c r="X9224" s="164">
        <f t="shared" si="1450"/>
        <v>305024603.74554217</v>
      </c>
    </row>
    <row r="9225" spans="10:24" x14ac:dyDescent="0.25">
      <c r="J9225">
        <v>9222</v>
      </c>
      <c r="K9225" s="43">
        <v>0.57810620660530454</v>
      </c>
      <c r="L9225">
        <v>0.28672423141850967</v>
      </c>
      <c r="M9225">
        <v>0.64599053867062739</v>
      </c>
      <c r="N9225" s="44">
        <v>0.42173640659268541</v>
      </c>
      <c r="O9225" s="161">
        <f t="shared" si="1441"/>
        <v>6000000</v>
      </c>
      <c r="P9225" s="162">
        <f t="shared" si="1442"/>
        <v>171.55529911774948</v>
      </c>
      <c r="Q9225" s="162">
        <f t="shared" si="1443"/>
        <v>142.49036120162049</v>
      </c>
      <c r="R9225" s="163">
        <f t="shared" si="1444"/>
        <v>1</v>
      </c>
      <c r="S9225" s="161">
        <f t="shared" si="1445"/>
        <v>6000000</v>
      </c>
      <c r="T9225" s="162">
        <f t="shared" si="1446"/>
        <v>187.18509970591649</v>
      </c>
      <c r="U9225" s="162">
        <f t="shared" si="1447"/>
        <v>128.74518060081024</v>
      </c>
      <c r="V9225" s="163">
        <f t="shared" si="1448"/>
        <v>1</v>
      </c>
      <c r="W9225" s="164">
        <f t="shared" si="1449"/>
        <v>124389627.49677399</v>
      </c>
      <c r="X9225" s="164">
        <f t="shared" si="1450"/>
        <v>200639514.63063747</v>
      </c>
    </row>
    <row r="9226" spans="10:24" x14ac:dyDescent="0.25">
      <c r="J9226">
        <v>9223</v>
      </c>
      <c r="K9226" s="43">
        <v>0.2417440034960131</v>
      </c>
      <c r="L9226">
        <v>0.37151100133122761</v>
      </c>
      <c r="M9226">
        <v>0.19005848609622245</v>
      </c>
      <c r="N9226" s="44">
        <v>0.31501661295872452</v>
      </c>
      <c r="O9226" s="161">
        <f t="shared" si="1441"/>
        <v>2000000</v>
      </c>
      <c r="P9226" s="162">
        <f t="shared" si="1442"/>
        <v>175.08218894831461</v>
      </c>
      <c r="Q9226" s="162">
        <f t="shared" si="1443"/>
        <v>117.44638419828507</v>
      </c>
      <c r="R9226" s="163">
        <f t="shared" si="1444"/>
        <v>1</v>
      </c>
      <c r="S9226" s="161">
        <f t="shared" si="1445"/>
        <v>5000000</v>
      </c>
      <c r="T9226" s="162">
        <f t="shared" si="1446"/>
        <v>188.36072964943821</v>
      </c>
      <c r="U9226" s="162">
        <f t="shared" si="1447"/>
        <v>116.22319209914254</v>
      </c>
      <c r="V9226" s="163">
        <f t="shared" si="1448"/>
        <v>1</v>
      </c>
      <c r="W9226" s="164">
        <f t="shared" si="1449"/>
        <v>65271609.500059068</v>
      </c>
      <c r="X9226" s="164">
        <f t="shared" si="1450"/>
        <v>210687687.75147837</v>
      </c>
    </row>
    <row r="9227" spans="10:24" x14ac:dyDescent="0.25">
      <c r="J9227">
        <v>9224</v>
      </c>
      <c r="K9227" s="43">
        <v>0.48539340323857305</v>
      </c>
      <c r="L9227">
        <v>2.3561896804876636E-2</v>
      </c>
      <c r="M9227">
        <v>0.76128559399280793</v>
      </c>
      <c r="N9227" s="44">
        <v>1.5842322239954632E-2</v>
      </c>
      <c r="O9227" s="161">
        <f t="shared" si="1441"/>
        <v>5000000</v>
      </c>
      <c r="P9227" s="162">
        <f t="shared" si="1442"/>
        <v>150.22221165504573</v>
      </c>
      <c r="Q9227" s="162">
        <f t="shared" si="1443"/>
        <v>149.20888109804284</v>
      </c>
      <c r="R9227" s="163">
        <f t="shared" si="1444"/>
        <v>1</v>
      </c>
      <c r="S9227" s="161">
        <f t="shared" si="1445"/>
        <v>6000000</v>
      </c>
      <c r="T9227" s="162">
        <f t="shared" si="1446"/>
        <v>180.0740705516819</v>
      </c>
      <c r="U9227" s="162">
        <f t="shared" si="1447"/>
        <v>132.10444054902143</v>
      </c>
      <c r="V9227" s="163">
        <f t="shared" si="1448"/>
        <v>0.05</v>
      </c>
      <c r="W9227" s="164">
        <f t="shared" si="1449"/>
        <v>-44933347.214985557</v>
      </c>
      <c r="X9227" s="164">
        <f t="shared" si="1450"/>
        <v>-135609110.99920186</v>
      </c>
    </row>
    <row r="9228" spans="10:24" x14ac:dyDescent="0.25">
      <c r="J9228">
        <v>9225</v>
      </c>
      <c r="K9228" s="43">
        <v>3.3175249561460451E-2</v>
      </c>
      <c r="L9228">
        <v>0.44047730154382125</v>
      </c>
      <c r="M9228">
        <v>0.23182521348044927</v>
      </c>
      <c r="N9228" s="44">
        <v>0.42451992519228698</v>
      </c>
      <c r="O9228" s="161">
        <f t="shared" si="1441"/>
        <v>1000000</v>
      </c>
      <c r="P9228" s="162">
        <f t="shared" si="1442"/>
        <v>177.75361205994577</v>
      </c>
      <c r="Q9228" s="162">
        <f t="shared" si="1443"/>
        <v>120.34301656779402</v>
      </c>
      <c r="R9228" s="163">
        <f t="shared" si="1444"/>
        <v>1</v>
      </c>
      <c r="S9228" s="161">
        <f t="shared" si="1445"/>
        <v>1000000</v>
      </c>
      <c r="T9228" s="162">
        <f t="shared" si="1446"/>
        <v>189.25120401998191</v>
      </c>
      <c r="U9228" s="162">
        <f t="shared" si="1447"/>
        <v>117.67150828389701</v>
      </c>
      <c r="V9228" s="163">
        <f t="shared" si="1448"/>
        <v>1</v>
      </c>
      <c r="W9228" s="164">
        <f t="shared" si="1449"/>
        <v>7410595.4921517447</v>
      </c>
      <c r="X9228" s="164">
        <f t="shared" si="1450"/>
        <v>-78420304.263915107</v>
      </c>
    </row>
    <row r="9229" spans="10:24" x14ac:dyDescent="0.25">
      <c r="J9229">
        <v>9226</v>
      </c>
      <c r="K9229" s="43">
        <v>0.72462753579074279</v>
      </c>
      <c r="L9229">
        <v>0.63635635803632096</v>
      </c>
      <c r="M9229">
        <v>1.140938719346718E-2</v>
      </c>
      <c r="N9229" s="44">
        <v>7.1759300033100493E-2</v>
      </c>
      <c r="O9229" s="161">
        <f t="shared" si="1441"/>
        <v>6000000</v>
      </c>
      <c r="P9229" s="162">
        <f t="shared" si="1442"/>
        <v>185.23104461357769</v>
      </c>
      <c r="Q9229" s="162">
        <f t="shared" si="1443"/>
        <v>89.470894435551514</v>
      </c>
      <c r="R9229" s="163">
        <f t="shared" si="1444"/>
        <v>1</v>
      </c>
      <c r="S9229" s="161">
        <f t="shared" si="1445"/>
        <v>7000000</v>
      </c>
      <c r="T9229" s="162">
        <f t="shared" si="1446"/>
        <v>191.74368153785923</v>
      </c>
      <c r="U9229" s="162">
        <f t="shared" si="1447"/>
        <v>102.23544721777576</v>
      </c>
      <c r="V9229" s="163">
        <f t="shared" si="1448"/>
        <v>0.9</v>
      </c>
      <c r="W9229" s="164">
        <f t="shared" si="1449"/>
        <v>524560901.06815708</v>
      </c>
      <c r="X9229" s="164">
        <f t="shared" si="1450"/>
        <v>413901876.21652591</v>
      </c>
    </row>
    <row r="9230" spans="10:24" x14ac:dyDescent="0.25">
      <c r="J9230">
        <v>9227</v>
      </c>
      <c r="K9230" s="43">
        <v>0.63670798666560913</v>
      </c>
      <c r="L9230">
        <v>3.2007425307970072E-2</v>
      </c>
      <c r="M9230">
        <v>0.21100493498691031</v>
      </c>
      <c r="N9230" s="44">
        <v>0.89636096845927016</v>
      </c>
      <c r="O9230" s="161">
        <f t="shared" si="1441"/>
        <v>6000000</v>
      </c>
      <c r="P9230" s="162">
        <f t="shared" si="1442"/>
        <v>152.21885376544319</v>
      </c>
      <c r="Q9230" s="162">
        <f t="shared" si="1443"/>
        <v>118.94121574600157</v>
      </c>
      <c r="R9230" s="163">
        <f t="shared" si="1444"/>
        <v>1</v>
      </c>
      <c r="S9230" s="161">
        <f t="shared" si="1445"/>
        <v>7000000</v>
      </c>
      <c r="T9230" s="162">
        <f t="shared" si="1446"/>
        <v>180.73961792181439</v>
      </c>
      <c r="U9230" s="162">
        <f t="shared" si="1447"/>
        <v>116.97060787300079</v>
      </c>
      <c r="V9230" s="163">
        <f t="shared" si="1448"/>
        <v>1</v>
      </c>
      <c r="W9230" s="164">
        <f t="shared" si="1449"/>
        <v>149665828.11664966</v>
      </c>
      <c r="X9230" s="164">
        <f t="shared" si="1450"/>
        <v>296383070.34169519</v>
      </c>
    </row>
    <row r="9231" spans="10:24" x14ac:dyDescent="0.25">
      <c r="J9231">
        <v>9228</v>
      </c>
      <c r="K9231" s="43">
        <v>9.7848209203095782E-2</v>
      </c>
      <c r="L9231">
        <v>0.78247416169433548</v>
      </c>
      <c r="M9231">
        <v>0.55817841621442088</v>
      </c>
      <c r="N9231" s="44">
        <v>0.536569415703676</v>
      </c>
      <c r="O9231" s="161">
        <f t="shared" si="1441"/>
        <v>2000000</v>
      </c>
      <c r="P9231" s="162">
        <f t="shared" si="1442"/>
        <v>191.70864599991779</v>
      </c>
      <c r="Q9231" s="162">
        <f t="shared" si="1443"/>
        <v>137.92704887014423</v>
      </c>
      <c r="R9231" s="163">
        <f t="shared" si="1444"/>
        <v>1</v>
      </c>
      <c r="S9231" s="161">
        <f t="shared" si="1445"/>
        <v>2000000</v>
      </c>
      <c r="T9231" s="162">
        <f t="shared" si="1446"/>
        <v>193.90288199997261</v>
      </c>
      <c r="U9231" s="162">
        <f t="shared" si="1447"/>
        <v>126.46352443507212</v>
      </c>
      <c r="V9231" s="163">
        <f t="shared" si="1448"/>
        <v>1</v>
      </c>
      <c r="W9231" s="164">
        <f t="shared" si="1449"/>
        <v>57563194.259547114</v>
      </c>
      <c r="X9231" s="164">
        <f t="shared" si="1450"/>
        <v>-15121284.870199025</v>
      </c>
    </row>
    <row r="9232" spans="10:24" x14ac:dyDescent="0.25">
      <c r="J9232">
        <v>9229</v>
      </c>
      <c r="K9232" s="43">
        <v>6.9024997659165033E-3</v>
      </c>
      <c r="L9232">
        <v>0.64967164455444448</v>
      </c>
      <c r="M9232">
        <v>0.78087017122764946</v>
      </c>
      <c r="N9232" s="44">
        <v>0.84208918510017872</v>
      </c>
      <c r="O9232" s="161">
        <f t="shared" si="1441"/>
        <v>1000000</v>
      </c>
      <c r="P9232" s="162">
        <f t="shared" si="1442"/>
        <v>185.7665118974339</v>
      </c>
      <c r="Q9232" s="162">
        <f t="shared" si="1443"/>
        <v>150.50270793262845</v>
      </c>
      <c r="R9232" s="163">
        <f t="shared" si="1444"/>
        <v>1</v>
      </c>
      <c r="S9232" s="161">
        <f t="shared" si="1445"/>
        <v>1000000</v>
      </c>
      <c r="T9232" s="162">
        <f t="shared" si="1446"/>
        <v>191.92217063247796</v>
      </c>
      <c r="U9232" s="162">
        <f t="shared" si="1447"/>
        <v>132.75135396631421</v>
      </c>
      <c r="V9232" s="163">
        <f t="shared" si="1448"/>
        <v>1</v>
      </c>
      <c r="W9232" s="164">
        <f t="shared" si="1449"/>
        <v>-14736196.035194553</v>
      </c>
      <c r="X9232" s="164">
        <f t="shared" si="1450"/>
        <v>-90829183.333836257</v>
      </c>
    </row>
    <row r="9233" spans="10:24" x14ac:dyDescent="0.25">
      <c r="J9233">
        <v>9230</v>
      </c>
      <c r="K9233" s="43">
        <v>0.19345034869883648</v>
      </c>
      <c r="L9233">
        <v>0.90796694853679838</v>
      </c>
      <c r="M9233">
        <v>0.979232208133062</v>
      </c>
      <c r="N9233" s="44">
        <v>0.66773806159456184</v>
      </c>
      <c r="O9233" s="161">
        <f t="shared" si="1441"/>
        <v>2000000</v>
      </c>
      <c r="P9233" s="162">
        <f t="shared" si="1442"/>
        <v>199.9250867439973</v>
      </c>
      <c r="Q9233" s="162">
        <f t="shared" si="1443"/>
        <v>175.76287004136378</v>
      </c>
      <c r="R9233" s="163">
        <f t="shared" si="1444"/>
        <v>1</v>
      </c>
      <c r="S9233" s="161">
        <f t="shared" si="1445"/>
        <v>5000000</v>
      </c>
      <c r="T9233" s="162">
        <f t="shared" si="1446"/>
        <v>196.64169558133244</v>
      </c>
      <c r="U9233" s="162">
        <f t="shared" si="1447"/>
        <v>145.38143502068189</v>
      </c>
      <c r="V9233" s="163">
        <f t="shared" si="1448"/>
        <v>1</v>
      </c>
      <c r="W9233" s="164">
        <f t="shared" si="1449"/>
        <v>-1675566.59473297</v>
      </c>
      <c r="X9233" s="164">
        <f t="shared" si="1450"/>
        <v>106301302.80325276</v>
      </c>
    </row>
    <row r="9234" spans="10:24" x14ac:dyDescent="0.25">
      <c r="J9234">
        <v>9231</v>
      </c>
      <c r="K9234" s="43">
        <v>0.26359764242218031</v>
      </c>
      <c r="L9234">
        <v>5.3694963926006589E-2</v>
      </c>
      <c r="M9234">
        <v>0.79879337797840699</v>
      </c>
      <c r="N9234" s="44">
        <v>0.99993447852053241</v>
      </c>
      <c r="O9234" s="161">
        <f t="shared" si="1441"/>
        <v>2000000</v>
      </c>
      <c r="P9234" s="162">
        <f t="shared" si="1442"/>
        <v>155.84945522241077</v>
      </c>
      <c r="Q9234" s="162">
        <f t="shared" si="1443"/>
        <v>151.7463813558573</v>
      </c>
      <c r="R9234" s="163">
        <f t="shared" si="1444"/>
        <v>1</v>
      </c>
      <c r="S9234" s="161">
        <f t="shared" si="1445"/>
        <v>5000000</v>
      </c>
      <c r="T9234" s="162">
        <f t="shared" si="1446"/>
        <v>181.94981840747025</v>
      </c>
      <c r="U9234" s="162">
        <f t="shared" si="1447"/>
        <v>133.37319067792865</v>
      </c>
      <c r="V9234" s="163">
        <f t="shared" si="1448"/>
        <v>1</v>
      </c>
      <c r="W9234" s="164">
        <f t="shared" si="1449"/>
        <v>-41793852.266893052</v>
      </c>
      <c r="X9234" s="164">
        <f t="shared" si="1450"/>
        <v>92883138.647707999</v>
      </c>
    </row>
    <row r="9235" spans="10:24" x14ac:dyDescent="0.25">
      <c r="J9235">
        <v>9232</v>
      </c>
      <c r="K9235" s="43">
        <v>0.49970851495963597</v>
      </c>
      <c r="L9235">
        <v>0.55858256660193617</v>
      </c>
      <c r="M9235">
        <v>0.69011231479901869</v>
      </c>
      <c r="N9235" s="44">
        <v>0.72405413223472326</v>
      </c>
      <c r="O9235" s="161">
        <f t="shared" si="1441"/>
        <v>5000000</v>
      </c>
      <c r="P9235" s="162">
        <f t="shared" si="1442"/>
        <v>182.21064724260705</v>
      </c>
      <c r="Q9235" s="162">
        <f t="shared" si="1443"/>
        <v>144.92337461867473</v>
      </c>
      <c r="R9235" s="163">
        <f t="shared" si="1444"/>
        <v>1</v>
      </c>
      <c r="S9235" s="161">
        <f t="shared" si="1445"/>
        <v>6000000</v>
      </c>
      <c r="T9235" s="162">
        <f t="shared" si="1446"/>
        <v>190.73688241420234</v>
      </c>
      <c r="U9235" s="162">
        <f t="shared" si="1447"/>
        <v>129.96168730933735</v>
      </c>
      <c r="V9235" s="163">
        <f t="shared" si="1448"/>
        <v>1</v>
      </c>
      <c r="W9235" s="164">
        <f t="shared" si="1449"/>
        <v>136436363.11966163</v>
      </c>
      <c r="X9235" s="164">
        <f t="shared" si="1450"/>
        <v>214651170.62918997</v>
      </c>
    </row>
    <row r="9236" spans="10:24" x14ac:dyDescent="0.25">
      <c r="J9236">
        <v>9233</v>
      </c>
      <c r="K9236" s="43">
        <v>0.16058691970855965</v>
      </c>
      <c r="L9236">
        <v>0.80804988574135395</v>
      </c>
      <c r="M9236">
        <v>0.5658065914108511</v>
      </c>
      <c r="N9236" s="44">
        <v>2.607879953670289E-2</v>
      </c>
      <c r="O9236" s="161">
        <f t="shared" si="1441"/>
        <v>2000000</v>
      </c>
      <c r="P9236" s="162">
        <f t="shared" si="1442"/>
        <v>193.06098750437081</v>
      </c>
      <c r="Q9236" s="162">
        <f t="shared" si="1443"/>
        <v>138.31415829313553</v>
      </c>
      <c r="R9236" s="163">
        <f t="shared" si="1444"/>
        <v>1</v>
      </c>
      <c r="S9236" s="161">
        <f t="shared" si="1445"/>
        <v>5000000</v>
      </c>
      <c r="T9236" s="162">
        <f t="shared" si="1446"/>
        <v>194.35366250145694</v>
      </c>
      <c r="U9236" s="162">
        <f t="shared" si="1447"/>
        <v>126.65707914656777</v>
      </c>
      <c r="V9236" s="163">
        <f t="shared" si="1448"/>
        <v>0.9</v>
      </c>
      <c r="W9236" s="164">
        <f t="shared" si="1449"/>
        <v>59493658.422470555</v>
      </c>
      <c r="X9236" s="164">
        <f t="shared" si="1450"/>
        <v>154634625.09700125</v>
      </c>
    </row>
    <row r="9237" spans="10:24" x14ac:dyDescent="0.25">
      <c r="J9237">
        <v>9234</v>
      </c>
      <c r="K9237" s="43">
        <v>0.78760982698085091</v>
      </c>
      <c r="L9237">
        <v>0.99201430670960022</v>
      </c>
      <c r="M9237">
        <v>0.62192708888213843</v>
      </c>
      <c r="N9237" s="44">
        <v>0.93625493948673411</v>
      </c>
      <c r="O9237" s="161">
        <f t="shared" si="1441"/>
        <v>7000000</v>
      </c>
      <c r="P9237" s="162">
        <f t="shared" si="1442"/>
        <v>216.14353126151363</v>
      </c>
      <c r="Q9237" s="162">
        <f t="shared" si="1443"/>
        <v>141.21091900301644</v>
      </c>
      <c r="R9237" s="163">
        <f t="shared" si="1444"/>
        <v>1</v>
      </c>
      <c r="S9237" s="161">
        <f t="shared" si="1445"/>
        <v>7000000</v>
      </c>
      <c r="T9237" s="162">
        <f t="shared" si="1446"/>
        <v>202.04784375383787</v>
      </c>
      <c r="U9237" s="162">
        <f t="shared" si="1447"/>
        <v>128.10545950150822</v>
      </c>
      <c r="V9237" s="163">
        <f t="shared" si="1448"/>
        <v>1</v>
      </c>
      <c r="W9237" s="164">
        <f t="shared" si="1449"/>
        <v>474528285.80948031</v>
      </c>
      <c r="X9237" s="164">
        <f t="shared" si="1450"/>
        <v>367596689.76630753</v>
      </c>
    </row>
    <row r="9238" spans="10:24" x14ac:dyDescent="0.25">
      <c r="J9238">
        <v>9235</v>
      </c>
      <c r="K9238" s="43">
        <v>0.42634358379219961</v>
      </c>
      <c r="L9238">
        <v>2.4104504286382555E-2</v>
      </c>
      <c r="M9238">
        <v>0.7273677994650023</v>
      </c>
      <c r="N9238" s="44">
        <v>0.6864243945725822</v>
      </c>
      <c r="O9238" s="161">
        <f t="shared" si="1441"/>
        <v>5000000</v>
      </c>
      <c r="P9238" s="162">
        <f t="shared" si="1442"/>
        <v>150.36717900607206</v>
      </c>
      <c r="Q9238" s="162">
        <f t="shared" si="1443"/>
        <v>147.09742940020647</v>
      </c>
      <c r="R9238" s="163">
        <f t="shared" si="1444"/>
        <v>1</v>
      </c>
      <c r="S9238" s="161">
        <f t="shared" si="1445"/>
        <v>6000000</v>
      </c>
      <c r="T9238" s="162">
        <f t="shared" si="1446"/>
        <v>180.12239300202401</v>
      </c>
      <c r="U9238" s="162">
        <f t="shared" si="1447"/>
        <v>131.04871470010323</v>
      </c>
      <c r="V9238" s="163">
        <f t="shared" si="1448"/>
        <v>1</v>
      </c>
      <c r="W9238" s="164">
        <f t="shared" si="1449"/>
        <v>-33651251.970672011</v>
      </c>
      <c r="X9238" s="164">
        <f t="shared" si="1450"/>
        <v>144442069.81152469</v>
      </c>
    </row>
    <row r="9239" spans="10:24" x14ac:dyDescent="0.25">
      <c r="J9239">
        <v>9236</v>
      </c>
      <c r="K9239" s="43">
        <v>1.6342222749230584E-2</v>
      </c>
      <c r="L9239">
        <v>0.24348510341837781</v>
      </c>
      <c r="M9239">
        <v>0.50032998486702807</v>
      </c>
      <c r="N9239" s="44">
        <v>0.93177278737166447</v>
      </c>
      <c r="O9239" s="161">
        <f t="shared" si="1441"/>
        <v>1000000</v>
      </c>
      <c r="P9239" s="162">
        <f t="shared" si="1442"/>
        <v>169.57296313677804</v>
      </c>
      <c r="Q9239" s="162">
        <f t="shared" si="1443"/>
        <v>135.01654298984425</v>
      </c>
      <c r="R9239" s="163">
        <f t="shared" si="1444"/>
        <v>1</v>
      </c>
      <c r="S9239" s="161">
        <f t="shared" si="1445"/>
        <v>1000000</v>
      </c>
      <c r="T9239" s="162">
        <f t="shared" si="1446"/>
        <v>186.52432104559267</v>
      </c>
      <c r="U9239" s="162">
        <f t="shared" si="1447"/>
        <v>125.00827149492213</v>
      </c>
      <c r="V9239" s="163">
        <f t="shared" si="1448"/>
        <v>1</v>
      </c>
      <c r="W9239" s="164">
        <f t="shared" si="1449"/>
        <v>-15443579.853066213</v>
      </c>
      <c r="X9239" s="164">
        <f t="shared" si="1450"/>
        <v>-88483950.449329466</v>
      </c>
    </row>
    <row r="9240" spans="10:24" x14ac:dyDescent="0.25">
      <c r="J9240">
        <v>9237</v>
      </c>
      <c r="K9240" s="43">
        <v>5.64540787496004E-2</v>
      </c>
      <c r="L9240">
        <v>5.0104218723254546E-2</v>
      </c>
      <c r="M9240">
        <v>0.66755725918595021</v>
      </c>
      <c r="N9240" s="44">
        <v>0.58724163850686928</v>
      </c>
      <c r="O9240" s="161">
        <f t="shared" si="1441"/>
        <v>2000000</v>
      </c>
      <c r="P9240" s="162">
        <f t="shared" si="1442"/>
        <v>155.34234053845069</v>
      </c>
      <c r="Q9240" s="162">
        <f t="shared" si="1443"/>
        <v>143.66355941207496</v>
      </c>
      <c r="R9240" s="163">
        <f t="shared" si="1444"/>
        <v>1</v>
      </c>
      <c r="S9240" s="161">
        <f t="shared" si="1445"/>
        <v>2000000</v>
      </c>
      <c r="T9240" s="162">
        <f t="shared" si="1446"/>
        <v>181.78078017948357</v>
      </c>
      <c r="U9240" s="162">
        <f t="shared" si="1447"/>
        <v>129.33177970603748</v>
      </c>
      <c r="V9240" s="163">
        <f t="shared" si="1448"/>
        <v>1</v>
      </c>
      <c r="W9240" s="164">
        <f t="shared" si="1449"/>
        <v>-26642437.747248549</v>
      </c>
      <c r="X9240" s="164">
        <f t="shared" si="1450"/>
        <v>-45101999.053107813</v>
      </c>
    </row>
    <row r="9241" spans="10:24" x14ac:dyDescent="0.25">
      <c r="J9241">
        <v>9238</v>
      </c>
      <c r="K9241" s="43">
        <v>0.78767844178460389</v>
      </c>
      <c r="L9241">
        <v>0.61089795309415984</v>
      </c>
      <c r="M9241">
        <v>1.6438133097210317E-2</v>
      </c>
      <c r="N9241" s="44">
        <v>0.96637645512233661</v>
      </c>
      <c r="O9241" s="161">
        <f t="shared" si="1441"/>
        <v>7000000</v>
      </c>
      <c r="P9241" s="162">
        <f t="shared" si="1442"/>
        <v>184.2249026348652</v>
      </c>
      <c r="Q9241" s="162">
        <f t="shared" si="1443"/>
        <v>92.32817776484535</v>
      </c>
      <c r="R9241" s="163">
        <f t="shared" si="1444"/>
        <v>1</v>
      </c>
      <c r="S9241" s="161">
        <f t="shared" si="1445"/>
        <v>7000000</v>
      </c>
      <c r="T9241" s="162">
        <f t="shared" si="1446"/>
        <v>191.4083008782884</v>
      </c>
      <c r="U9241" s="162">
        <f t="shared" si="1447"/>
        <v>103.66408888242267</v>
      </c>
      <c r="V9241" s="163">
        <f t="shared" si="1448"/>
        <v>1</v>
      </c>
      <c r="W9241" s="164">
        <f t="shared" si="1449"/>
        <v>593277074.09013891</v>
      </c>
      <c r="X9241" s="164">
        <f t="shared" si="1450"/>
        <v>464209483.97106004</v>
      </c>
    </row>
    <row r="9242" spans="10:24" x14ac:dyDescent="0.25">
      <c r="J9242">
        <v>9239</v>
      </c>
      <c r="K9242" s="43">
        <v>0.51592651259394184</v>
      </c>
      <c r="L9242">
        <v>0.70573724831249462</v>
      </c>
      <c r="M9242">
        <v>0.54792818509337649</v>
      </c>
      <c r="N9242" s="44">
        <v>0.96420651880526864</v>
      </c>
      <c r="O9242" s="161">
        <f t="shared" si="1441"/>
        <v>5000000</v>
      </c>
      <c r="P9242" s="162">
        <f t="shared" si="1442"/>
        <v>188.1146100067437</v>
      </c>
      <c r="Q9242" s="162">
        <f t="shared" si="1443"/>
        <v>137.40857217495781</v>
      </c>
      <c r="R9242" s="163">
        <f t="shared" si="1444"/>
        <v>1</v>
      </c>
      <c r="S9242" s="161">
        <f t="shared" si="1445"/>
        <v>6000000</v>
      </c>
      <c r="T9242" s="162">
        <f t="shared" si="1446"/>
        <v>192.7048700022479</v>
      </c>
      <c r="U9242" s="162">
        <f t="shared" si="1447"/>
        <v>126.20428608747891</v>
      </c>
      <c r="V9242" s="163">
        <f t="shared" si="1448"/>
        <v>1</v>
      </c>
      <c r="W9242" s="164">
        <f t="shared" si="1449"/>
        <v>203530189.15892947</v>
      </c>
      <c r="X9242" s="164">
        <f t="shared" si="1450"/>
        <v>249003503.48861396</v>
      </c>
    </row>
    <row r="9243" spans="10:24" x14ac:dyDescent="0.25">
      <c r="J9243">
        <v>9240</v>
      </c>
      <c r="K9243" s="43">
        <v>0.19503701878645352</v>
      </c>
      <c r="L9243">
        <v>0.88124258490683161</v>
      </c>
      <c r="M9243">
        <v>0.61420574687986418</v>
      </c>
      <c r="N9243" s="44">
        <v>0.34698640112407753</v>
      </c>
      <c r="O9243" s="161">
        <f t="shared" si="1441"/>
        <v>2000000</v>
      </c>
      <c r="P9243" s="162">
        <f t="shared" si="1442"/>
        <v>197.71831918393599</v>
      </c>
      <c r="Q9243" s="162">
        <f t="shared" si="1443"/>
        <v>140.80595379138384</v>
      </c>
      <c r="R9243" s="163">
        <f t="shared" si="1444"/>
        <v>1</v>
      </c>
      <c r="S9243" s="161">
        <f t="shared" si="1445"/>
        <v>5000000</v>
      </c>
      <c r="T9243" s="162">
        <f t="shared" si="1446"/>
        <v>195.90610639464535</v>
      </c>
      <c r="U9243" s="162">
        <f t="shared" si="1447"/>
        <v>127.90297689569192</v>
      </c>
      <c r="V9243" s="163">
        <f t="shared" si="1448"/>
        <v>1</v>
      </c>
      <c r="W9243" s="164">
        <f t="shared" si="1449"/>
        <v>63824730.78510429</v>
      </c>
      <c r="X9243" s="164">
        <f t="shared" si="1450"/>
        <v>190015647.49476713</v>
      </c>
    </row>
    <row r="9244" spans="10:24" x14ac:dyDescent="0.25">
      <c r="J9244">
        <v>9241</v>
      </c>
      <c r="K9244" s="43">
        <v>0.80040300412824716</v>
      </c>
      <c r="L9244">
        <v>0.7963087885718424</v>
      </c>
      <c r="M9244">
        <v>0.56190615956689205</v>
      </c>
      <c r="N9244" s="44">
        <v>0.56237136127839382</v>
      </c>
      <c r="O9244" s="161">
        <f t="shared" si="1441"/>
        <v>7000000</v>
      </c>
      <c r="P9244" s="162">
        <f t="shared" si="1442"/>
        <v>192.42763174777929</v>
      </c>
      <c r="Q9244" s="162">
        <f t="shared" si="1443"/>
        <v>138.11607585727725</v>
      </c>
      <c r="R9244" s="163">
        <f t="shared" si="1444"/>
        <v>1</v>
      </c>
      <c r="S9244" s="161">
        <f t="shared" si="1445"/>
        <v>7000000</v>
      </c>
      <c r="T9244" s="162">
        <f t="shared" si="1446"/>
        <v>194.14254391592644</v>
      </c>
      <c r="U9244" s="162">
        <f t="shared" si="1447"/>
        <v>126.55803792863863</v>
      </c>
      <c r="V9244" s="163">
        <f t="shared" si="1448"/>
        <v>1</v>
      </c>
      <c r="W9244" s="164">
        <f t="shared" si="1449"/>
        <v>330180891.23351425</v>
      </c>
      <c r="X9244" s="164">
        <f t="shared" si="1450"/>
        <v>323091541.91101468</v>
      </c>
    </row>
    <row r="9245" spans="10:24" x14ac:dyDescent="0.25">
      <c r="J9245">
        <v>9242</v>
      </c>
      <c r="K9245" s="43">
        <v>0.21424736198371419</v>
      </c>
      <c r="L9245">
        <v>0.34873498685793625</v>
      </c>
      <c r="M9245">
        <v>0.29793044731333407</v>
      </c>
      <c r="N9245" s="44">
        <v>0.16262715661420746</v>
      </c>
      <c r="O9245" s="161">
        <f t="shared" si="1441"/>
        <v>2000000</v>
      </c>
      <c r="P9245" s="162">
        <f t="shared" si="1442"/>
        <v>174.16893009476385</v>
      </c>
      <c r="Q9245" s="162">
        <f t="shared" si="1443"/>
        <v>124.39275789919924</v>
      </c>
      <c r="R9245" s="163">
        <f t="shared" si="1444"/>
        <v>1</v>
      </c>
      <c r="S9245" s="161">
        <f t="shared" si="1445"/>
        <v>5000000</v>
      </c>
      <c r="T9245" s="162">
        <f t="shared" si="1446"/>
        <v>188.05631003158794</v>
      </c>
      <c r="U9245" s="162">
        <f t="shared" si="1447"/>
        <v>119.69637894959962</v>
      </c>
      <c r="V9245" s="163">
        <f t="shared" si="1448"/>
        <v>0.9</v>
      </c>
      <c r="W9245" s="164">
        <f t="shared" si="1449"/>
        <v>49552344.391129225</v>
      </c>
      <c r="X9245" s="164">
        <f t="shared" si="1450"/>
        <v>157619689.86894745</v>
      </c>
    </row>
    <row r="9246" spans="10:24" x14ac:dyDescent="0.25">
      <c r="J9246">
        <v>9243</v>
      </c>
      <c r="K9246" s="43">
        <v>0.61601837874478282</v>
      </c>
      <c r="L9246">
        <v>0.64420185660132356</v>
      </c>
      <c r="M9246">
        <v>0.70910307092784064</v>
      </c>
      <c r="N9246" s="44">
        <v>0.28117776368853331</v>
      </c>
      <c r="O9246" s="161">
        <f t="shared" si="1441"/>
        <v>6000000</v>
      </c>
      <c r="P9246" s="162">
        <f t="shared" si="1442"/>
        <v>185.54569616123561</v>
      </c>
      <c r="Q9246" s="162">
        <f t="shared" si="1443"/>
        <v>146.01532688903762</v>
      </c>
      <c r="R9246" s="163">
        <f t="shared" si="1444"/>
        <v>1</v>
      </c>
      <c r="S9246" s="161">
        <f t="shared" si="1445"/>
        <v>7000000</v>
      </c>
      <c r="T9246" s="162">
        <f t="shared" si="1446"/>
        <v>191.84856538707854</v>
      </c>
      <c r="U9246" s="162">
        <f t="shared" si="1447"/>
        <v>130.50766344451881</v>
      </c>
      <c r="V9246" s="163">
        <f t="shared" si="1448"/>
        <v>1</v>
      </c>
      <c r="W9246" s="164">
        <f t="shared" si="1449"/>
        <v>187182215.63318792</v>
      </c>
      <c r="X9246" s="164">
        <f t="shared" si="1450"/>
        <v>279386313.59791809</v>
      </c>
    </row>
    <row r="9247" spans="10:24" x14ac:dyDescent="0.25">
      <c r="J9247">
        <v>9244</v>
      </c>
      <c r="K9247" s="43">
        <v>0.40763571365261975</v>
      </c>
      <c r="L9247">
        <v>0.20682542011341043</v>
      </c>
      <c r="M9247">
        <v>9.1073727940341853E-2</v>
      </c>
      <c r="N9247" s="44">
        <v>0.11970603984225081</v>
      </c>
      <c r="O9247" s="161">
        <f t="shared" si="1441"/>
        <v>5000000</v>
      </c>
      <c r="P9247" s="162">
        <f t="shared" si="1442"/>
        <v>167.73771245575352</v>
      </c>
      <c r="Q9247" s="162">
        <f t="shared" si="1443"/>
        <v>108.31655769317676</v>
      </c>
      <c r="R9247" s="163">
        <f t="shared" si="1444"/>
        <v>1</v>
      </c>
      <c r="S9247" s="161">
        <f t="shared" si="1445"/>
        <v>6000000</v>
      </c>
      <c r="T9247" s="162">
        <f t="shared" si="1446"/>
        <v>185.9125708185845</v>
      </c>
      <c r="U9247" s="162">
        <f t="shared" si="1447"/>
        <v>111.65827884658837</v>
      </c>
      <c r="V9247" s="163">
        <f t="shared" si="1448"/>
        <v>0.9</v>
      </c>
      <c r="W9247" s="164">
        <f t="shared" si="1449"/>
        <v>247105773.81288379</v>
      </c>
      <c r="X9247" s="164">
        <f t="shared" si="1450"/>
        <v>250973176.64877909</v>
      </c>
    </row>
    <row r="9248" spans="10:24" x14ac:dyDescent="0.25">
      <c r="J9248">
        <v>9245</v>
      </c>
      <c r="K9248" s="43">
        <v>0.17725442267650293</v>
      </c>
      <c r="L9248">
        <v>0.38488860042202888</v>
      </c>
      <c r="M9248">
        <v>0.69857148767405153</v>
      </c>
      <c r="N9248" s="44">
        <v>0.74515908484001181</v>
      </c>
      <c r="O9248" s="161">
        <f t="shared" si="1441"/>
        <v>2000000</v>
      </c>
      <c r="P9248" s="162">
        <f t="shared" si="1442"/>
        <v>175.61000490379399</v>
      </c>
      <c r="Q9248" s="162">
        <f t="shared" si="1443"/>
        <v>145.40592742609863</v>
      </c>
      <c r="R9248" s="163">
        <f t="shared" si="1444"/>
        <v>1</v>
      </c>
      <c r="S9248" s="161">
        <f t="shared" si="1445"/>
        <v>5000000</v>
      </c>
      <c r="T9248" s="162">
        <f t="shared" si="1446"/>
        <v>188.53666830126465</v>
      </c>
      <c r="U9248" s="162">
        <f t="shared" si="1447"/>
        <v>130.20296371304931</v>
      </c>
      <c r="V9248" s="163">
        <f t="shared" si="1448"/>
        <v>1</v>
      </c>
      <c r="W9248" s="164">
        <f t="shared" si="1449"/>
        <v>10408154.955390729</v>
      </c>
      <c r="X9248" s="164">
        <f t="shared" si="1450"/>
        <v>141668522.9410767</v>
      </c>
    </row>
    <row r="9249" spans="10:24" x14ac:dyDescent="0.25">
      <c r="J9249">
        <v>9246</v>
      </c>
      <c r="K9249" s="43">
        <v>0.3237181827750818</v>
      </c>
      <c r="L9249">
        <v>0.77417052276880161</v>
      </c>
      <c r="M9249">
        <v>0.3603137926245269</v>
      </c>
      <c r="N9249" s="44">
        <v>0.93229826384689718</v>
      </c>
      <c r="O9249" s="161">
        <f t="shared" si="1441"/>
        <v>5000000</v>
      </c>
      <c r="P9249" s="162">
        <f t="shared" si="1442"/>
        <v>191.28978266063345</v>
      </c>
      <c r="Q9249" s="162">
        <f t="shared" si="1443"/>
        <v>127.84759669172654</v>
      </c>
      <c r="R9249" s="163">
        <f t="shared" si="1444"/>
        <v>1</v>
      </c>
      <c r="S9249" s="161">
        <f t="shared" si="1445"/>
        <v>6000000</v>
      </c>
      <c r="T9249" s="162">
        <f t="shared" si="1446"/>
        <v>193.76326088687782</v>
      </c>
      <c r="U9249" s="162">
        <f t="shared" si="1447"/>
        <v>121.42379834586328</v>
      </c>
      <c r="V9249" s="163">
        <f t="shared" si="1448"/>
        <v>1</v>
      </c>
      <c r="W9249" s="164">
        <f t="shared" si="1449"/>
        <v>267210929.84453458</v>
      </c>
      <c r="X9249" s="164">
        <f t="shared" si="1450"/>
        <v>284036775.24608725</v>
      </c>
    </row>
    <row r="9250" spans="10:24" x14ac:dyDescent="0.25">
      <c r="J9250">
        <v>9247</v>
      </c>
      <c r="K9250" s="43">
        <v>9.0454934234180162E-2</v>
      </c>
      <c r="L9250">
        <v>0.59363723621183229</v>
      </c>
      <c r="M9250">
        <v>0.84622379938447667</v>
      </c>
      <c r="N9250" s="44">
        <v>0.16972902702325643</v>
      </c>
      <c r="O9250" s="161">
        <f t="shared" si="1441"/>
        <v>2000000</v>
      </c>
      <c r="P9250" s="162">
        <f t="shared" si="1442"/>
        <v>183.55367096576211</v>
      </c>
      <c r="Q9250" s="162">
        <f t="shared" si="1443"/>
        <v>155.40742594399359</v>
      </c>
      <c r="R9250" s="163">
        <f t="shared" si="1444"/>
        <v>1</v>
      </c>
      <c r="S9250" s="161">
        <f t="shared" si="1445"/>
        <v>2000000</v>
      </c>
      <c r="T9250" s="162">
        <f t="shared" si="1446"/>
        <v>191.18455698858736</v>
      </c>
      <c r="U9250" s="162">
        <f t="shared" si="1447"/>
        <v>135.20371297199679</v>
      </c>
      <c r="V9250" s="163">
        <f t="shared" si="1448"/>
        <v>0.9</v>
      </c>
      <c r="W9250" s="164">
        <f t="shared" si="1449"/>
        <v>6292490.043537043</v>
      </c>
      <c r="X9250" s="164">
        <f t="shared" si="1450"/>
        <v>-49234480.770136982</v>
      </c>
    </row>
    <row r="9251" spans="10:24" x14ac:dyDescent="0.25">
      <c r="J9251">
        <v>9248</v>
      </c>
      <c r="K9251" s="43">
        <v>0.16822415574423166</v>
      </c>
      <c r="L9251">
        <v>0.73236521314598657</v>
      </c>
      <c r="M9251">
        <v>0.96475190078070472</v>
      </c>
      <c r="N9251" s="44">
        <v>0.99134602550830397</v>
      </c>
      <c r="O9251" s="161">
        <f t="shared" si="1441"/>
        <v>2000000</v>
      </c>
      <c r="P9251" s="162">
        <f t="shared" si="1442"/>
        <v>189.29973145628165</v>
      </c>
      <c r="Q9251" s="162">
        <f t="shared" si="1443"/>
        <v>171.17418329406067</v>
      </c>
      <c r="R9251" s="163">
        <f t="shared" si="1444"/>
        <v>1</v>
      </c>
      <c r="S9251" s="161">
        <f t="shared" si="1445"/>
        <v>5000000</v>
      </c>
      <c r="T9251" s="162">
        <f t="shared" si="1446"/>
        <v>193.09991048542722</v>
      </c>
      <c r="U9251" s="162">
        <f t="shared" si="1447"/>
        <v>143.08709164703032</v>
      </c>
      <c r="V9251" s="163">
        <f t="shared" si="1448"/>
        <v>1</v>
      </c>
      <c r="W9251" s="164">
        <f t="shared" si="1449"/>
        <v>-13748903.675558038</v>
      </c>
      <c r="X9251" s="164">
        <f t="shared" si="1450"/>
        <v>100064094.19198447</v>
      </c>
    </row>
    <row r="9252" spans="10:24" x14ac:dyDescent="0.25">
      <c r="J9252">
        <v>9249</v>
      </c>
      <c r="K9252" s="43">
        <v>0.43672072368479808</v>
      </c>
      <c r="L9252">
        <v>0.91146124356274072</v>
      </c>
      <c r="M9252">
        <v>0.15734886750234722</v>
      </c>
      <c r="N9252" s="44">
        <v>0.83727004827148666</v>
      </c>
      <c r="O9252" s="161">
        <f t="shared" si="1441"/>
        <v>5000000</v>
      </c>
      <c r="P9252" s="162">
        <f t="shared" si="1442"/>
        <v>200.24712304722047</v>
      </c>
      <c r="Q9252" s="162">
        <f t="shared" si="1443"/>
        <v>114.89172804791612</v>
      </c>
      <c r="R9252" s="163">
        <f t="shared" si="1444"/>
        <v>1</v>
      </c>
      <c r="S9252" s="161">
        <f t="shared" si="1445"/>
        <v>6000000</v>
      </c>
      <c r="T9252" s="162">
        <f t="shared" si="1446"/>
        <v>196.74904101574015</v>
      </c>
      <c r="U9252" s="162">
        <f t="shared" si="1447"/>
        <v>114.94586402395805</v>
      </c>
      <c r="V9252" s="163">
        <f t="shared" si="1448"/>
        <v>1</v>
      </c>
      <c r="W9252" s="164">
        <f t="shared" si="1449"/>
        <v>376776974.99652177</v>
      </c>
      <c r="X9252" s="164">
        <f t="shared" si="1450"/>
        <v>340819061.95069259</v>
      </c>
    </row>
    <row r="9253" spans="10:24" x14ac:dyDescent="0.25">
      <c r="J9253">
        <v>9250</v>
      </c>
      <c r="K9253" s="43">
        <v>5.6869586368392344E-2</v>
      </c>
      <c r="L9253">
        <v>0.44326111438522986</v>
      </c>
      <c r="M9253">
        <v>3.6704431362307832E-2</v>
      </c>
      <c r="N9253" s="44">
        <v>0.62555322359575505</v>
      </c>
      <c r="O9253" s="161">
        <f t="shared" si="1441"/>
        <v>2000000</v>
      </c>
      <c r="P9253" s="162">
        <f t="shared" si="1442"/>
        <v>177.8594071675638</v>
      </c>
      <c r="Q9253" s="162">
        <f t="shared" si="1443"/>
        <v>99.194394138560568</v>
      </c>
      <c r="R9253" s="163">
        <f t="shared" si="1444"/>
        <v>1</v>
      </c>
      <c r="S9253" s="161">
        <f t="shared" si="1445"/>
        <v>2000000</v>
      </c>
      <c r="T9253" s="162">
        <f t="shared" si="1446"/>
        <v>189.28646905585461</v>
      </c>
      <c r="U9253" s="162">
        <f t="shared" si="1447"/>
        <v>107.09719706928028</v>
      </c>
      <c r="V9253" s="163">
        <f t="shared" si="1448"/>
        <v>1</v>
      </c>
      <c r="W9253" s="164">
        <f t="shared" si="1449"/>
        <v>107330026.05800647</v>
      </c>
      <c r="X9253" s="164">
        <f t="shared" si="1450"/>
        <v>14378543.973148644</v>
      </c>
    </row>
    <row r="9254" spans="10:24" x14ac:dyDescent="0.25">
      <c r="J9254">
        <v>9251</v>
      </c>
      <c r="K9254" s="43">
        <v>0.4418042859707737</v>
      </c>
      <c r="L9254">
        <v>0.20134004747050649</v>
      </c>
      <c r="M9254">
        <v>0.83031684219934476</v>
      </c>
      <c r="N9254" s="44">
        <v>0.56809053620072447</v>
      </c>
      <c r="O9254" s="161">
        <f t="shared" si="1441"/>
        <v>5000000</v>
      </c>
      <c r="P9254" s="162">
        <f t="shared" si="1442"/>
        <v>167.44733556029433</v>
      </c>
      <c r="Q9254" s="162">
        <f t="shared" si="1443"/>
        <v>154.1083615548286</v>
      </c>
      <c r="R9254" s="163">
        <f t="shared" si="1444"/>
        <v>1</v>
      </c>
      <c r="S9254" s="161">
        <f t="shared" si="1445"/>
        <v>6000000</v>
      </c>
      <c r="T9254" s="162">
        <f t="shared" si="1446"/>
        <v>185.81577852009812</v>
      </c>
      <c r="U9254" s="162">
        <f t="shared" si="1447"/>
        <v>134.5541807774143</v>
      </c>
      <c r="V9254" s="163">
        <f t="shared" si="1448"/>
        <v>1</v>
      </c>
      <c r="W9254" s="164">
        <f t="shared" si="1449"/>
        <v>16694870.027328648</v>
      </c>
      <c r="X9254" s="164">
        <f t="shared" si="1450"/>
        <v>157569586.45610291</v>
      </c>
    </row>
    <row r="9255" spans="10:24" x14ac:dyDescent="0.25">
      <c r="J9255">
        <v>9252</v>
      </c>
      <c r="K9255" s="43">
        <v>0.38659360572865953</v>
      </c>
      <c r="L9255">
        <v>0.23380258667500253</v>
      </c>
      <c r="M9255">
        <v>0.53811183615171587</v>
      </c>
      <c r="N9255" s="44">
        <v>0.80352997907731927</v>
      </c>
      <c r="O9255" s="161">
        <f t="shared" si="1441"/>
        <v>5000000</v>
      </c>
      <c r="P9255" s="162">
        <f t="shared" si="1442"/>
        <v>169.10428347608925</v>
      </c>
      <c r="Q9255" s="162">
        <f t="shared" si="1443"/>
        <v>136.91355965968799</v>
      </c>
      <c r="R9255" s="163">
        <f t="shared" si="1444"/>
        <v>1</v>
      </c>
      <c r="S9255" s="161">
        <f t="shared" si="1445"/>
        <v>6000000</v>
      </c>
      <c r="T9255" s="162">
        <f t="shared" si="1446"/>
        <v>186.36809449202974</v>
      </c>
      <c r="U9255" s="162">
        <f t="shared" si="1447"/>
        <v>125.956779829844</v>
      </c>
      <c r="V9255" s="163">
        <f t="shared" si="1448"/>
        <v>1</v>
      </c>
      <c r="W9255" s="164">
        <f t="shared" si="1449"/>
        <v>110953619.08200631</v>
      </c>
      <c r="X9255" s="164">
        <f t="shared" si="1450"/>
        <v>212467887.97311449</v>
      </c>
    </row>
    <row r="9256" spans="10:24" x14ac:dyDescent="0.25">
      <c r="J9256">
        <v>9253</v>
      </c>
      <c r="K9256" s="43">
        <v>0.75623952685063189</v>
      </c>
      <c r="L9256">
        <v>0.6046424712693429</v>
      </c>
      <c r="M9256">
        <v>0.47037917949499763</v>
      </c>
      <c r="N9256" s="44">
        <v>0.32136187962028773</v>
      </c>
      <c r="O9256" s="161">
        <f t="shared" si="1441"/>
        <v>7000000</v>
      </c>
      <c r="P9256" s="162">
        <f t="shared" si="1442"/>
        <v>183.98073279739467</v>
      </c>
      <c r="Q9256" s="162">
        <f t="shared" si="1443"/>
        <v>133.51366524321958</v>
      </c>
      <c r="R9256" s="163">
        <f t="shared" si="1444"/>
        <v>1</v>
      </c>
      <c r="S9256" s="161">
        <f t="shared" si="1445"/>
        <v>7000000</v>
      </c>
      <c r="T9256" s="162">
        <f t="shared" si="1446"/>
        <v>191.3269109324649</v>
      </c>
      <c r="U9256" s="162">
        <f t="shared" si="1447"/>
        <v>124.25683262160979</v>
      </c>
      <c r="V9256" s="163">
        <f t="shared" si="1448"/>
        <v>1</v>
      </c>
      <c r="W9256" s="164">
        <f t="shared" si="1449"/>
        <v>303269472.87922561</v>
      </c>
      <c r="X9256" s="164">
        <f t="shared" si="1450"/>
        <v>319490548.17598575</v>
      </c>
    </row>
    <row r="9257" spans="10:24" x14ac:dyDescent="0.25">
      <c r="J9257">
        <v>9254</v>
      </c>
      <c r="K9257" s="43">
        <v>0.82828200825043108</v>
      </c>
      <c r="L9257">
        <v>0.9136873356962032</v>
      </c>
      <c r="M9257">
        <v>0.45151510497302183</v>
      </c>
      <c r="N9257" s="44">
        <v>0.13919583613803221</v>
      </c>
      <c r="O9257" s="161">
        <f t="shared" si="1441"/>
        <v>7000000</v>
      </c>
      <c r="P9257" s="162">
        <f t="shared" si="1442"/>
        <v>200.45724737092019</v>
      </c>
      <c r="Q9257" s="162">
        <f t="shared" si="1443"/>
        <v>132.56331301837406</v>
      </c>
      <c r="R9257" s="163">
        <f t="shared" si="1444"/>
        <v>1</v>
      </c>
      <c r="S9257" s="161">
        <f t="shared" si="1445"/>
        <v>7000000</v>
      </c>
      <c r="T9257" s="162">
        <f t="shared" si="1446"/>
        <v>196.8190824569734</v>
      </c>
      <c r="U9257" s="162">
        <f t="shared" si="1447"/>
        <v>123.78165650918703</v>
      </c>
      <c r="V9257" s="163">
        <f t="shared" si="1448"/>
        <v>0.9</v>
      </c>
      <c r="W9257" s="164">
        <f t="shared" si="1449"/>
        <v>425257540.46782285</v>
      </c>
      <c r="X9257" s="164">
        <f t="shared" si="1450"/>
        <v>310135783.47105414</v>
      </c>
    </row>
    <row r="9258" spans="10:24" x14ac:dyDescent="0.25">
      <c r="J9258">
        <v>9255</v>
      </c>
      <c r="K9258" s="43">
        <v>0.84624221052140136</v>
      </c>
      <c r="L9258">
        <v>0.5566730834237068</v>
      </c>
      <c r="M9258">
        <v>0.4652170372998442</v>
      </c>
      <c r="N9258" s="44">
        <v>0.26132018048433092</v>
      </c>
      <c r="O9258" s="161">
        <f t="shared" si="1441"/>
        <v>7000000</v>
      </c>
      <c r="P9258" s="162">
        <f t="shared" si="1442"/>
        <v>182.13809341610948</v>
      </c>
      <c r="Q9258" s="162">
        <f t="shared" si="1443"/>
        <v>133.25402567975652</v>
      </c>
      <c r="R9258" s="163">
        <f t="shared" si="1444"/>
        <v>1</v>
      </c>
      <c r="S9258" s="161">
        <f t="shared" si="1445"/>
        <v>7000000</v>
      </c>
      <c r="T9258" s="162">
        <f t="shared" si="1446"/>
        <v>190.71269780536983</v>
      </c>
      <c r="U9258" s="162">
        <f t="shared" si="1447"/>
        <v>124.12701283987826</v>
      </c>
      <c r="V9258" s="163">
        <f t="shared" si="1448"/>
        <v>1</v>
      </c>
      <c r="W9258" s="164">
        <f t="shared" si="1449"/>
        <v>292188474.15447074</v>
      </c>
      <c r="X9258" s="164">
        <f t="shared" si="1450"/>
        <v>316099794.75844097</v>
      </c>
    </row>
    <row r="9259" spans="10:24" x14ac:dyDescent="0.25">
      <c r="J9259">
        <v>9256</v>
      </c>
      <c r="K9259" s="43">
        <v>0.23785309494432605</v>
      </c>
      <c r="L9259">
        <v>0.36267824586350483</v>
      </c>
      <c r="M9259">
        <v>0.98335906711855647</v>
      </c>
      <c r="N9259" s="44">
        <v>0.33566202304114667</v>
      </c>
      <c r="O9259" s="161">
        <f t="shared" si="1441"/>
        <v>2000000</v>
      </c>
      <c r="P9259" s="162">
        <f t="shared" si="1442"/>
        <v>174.73036396062619</v>
      </c>
      <c r="Q9259" s="162">
        <f t="shared" si="1443"/>
        <v>177.57332917344326</v>
      </c>
      <c r="R9259" s="163">
        <f t="shared" si="1444"/>
        <v>1</v>
      </c>
      <c r="S9259" s="161">
        <f t="shared" si="1445"/>
        <v>5000000</v>
      </c>
      <c r="T9259" s="162">
        <f t="shared" si="1446"/>
        <v>188.24345465354207</v>
      </c>
      <c r="U9259" s="162">
        <f t="shared" si="1447"/>
        <v>146.28666458672163</v>
      </c>
      <c r="V9259" s="163">
        <f t="shared" si="1448"/>
        <v>1</v>
      </c>
      <c r="W9259" s="164">
        <f t="shared" si="1449"/>
        <v>-55685930.425634123</v>
      </c>
      <c r="X9259" s="164">
        <f t="shared" si="1450"/>
        <v>59783950.334102243</v>
      </c>
    </row>
    <row r="9260" spans="10:24" x14ac:dyDescent="0.25">
      <c r="J9260">
        <v>9257</v>
      </c>
      <c r="K9260" s="43">
        <v>0.77555946797952546</v>
      </c>
      <c r="L9260">
        <v>0.76598190404088307</v>
      </c>
      <c r="M9260">
        <v>0.3281898849648327</v>
      </c>
      <c r="N9260" s="44">
        <v>0.45907428767458291</v>
      </c>
      <c r="O9260" s="161">
        <f t="shared" si="1441"/>
        <v>7000000</v>
      </c>
      <c r="P9260" s="162">
        <f t="shared" si="1442"/>
        <v>190.88516999376608</v>
      </c>
      <c r="Q9260" s="162">
        <f t="shared" si="1443"/>
        <v>126.10166091774228</v>
      </c>
      <c r="R9260" s="163">
        <f t="shared" si="1444"/>
        <v>1</v>
      </c>
      <c r="S9260" s="161">
        <f t="shared" si="1445"/>
        <v>7000000</v>
      </c>
      <c r="T9260" s="162">
        <f t="shared" si="1446"/>
        <v>193.62838999792203</v>
      </c>
      <c r="U9260" s="162">
        <f t="shared" si="1447"/>
        <v>120.55083045887115</v>
      </c>
      <c r="V9260" s="163">
        <f t="shared" si="1448"/>
        <v>1</v>
      </c>
      <c r="W9260" s="164">
        <f t="shared" si="1449"/>
        <v>403484563.53216666</v>
      </c>
      <c r="X9260" s="164">
        <f t="shared" si="1450"/>
        <v>361542916.77335614</v>
      </c>
    </row>
    <row r="9261" spans="10:24" x14ac:dyDescent="0.25">
      <c r="J9261">
        <v>9258</v>
      </c>
      <c r="K9261" s="43">
        <v>0.36627443126244774</v>
      </c>
      <c r="L9261">
        <v>0.59686752157366108</v>
      </c>
      <c r="M9261">
        <v>0.6579026471060645</v>
      </c>
      <c r="N9261" s="44">
        <v>0.59830559068497446</v>
      </c>
      <c r="O9261" s="161">
        <f t="shared" si="1441"/>
        <v>5000000</v>
      </c>
      <c r="P9261" s="162">
        <f t="shared" si="1442"/>
        <v>183.67870945049799</v>
      </c>
      <c r="Q9261" s="162">
        <f t="shared" si="1443"/>
        <v>143.13491579637468</v>
      </c>
      <c r="R9261" s="163">
        <f t="shared" si="1444"/>
        <v>1</v>
      </c>
      <c r="S9261" s="161">
        <f t="shared" si="1445"/>
        <v>6000000</v>
      </c>
      <c r="T9261" s="162">
        <f t="shared" si="1446"/>
        <v>191.22623648349932</v>
      </c>
      <c r="U9261" s="162">
        <f t="shared" si="1447"/>
        <v>129.06745789818734</v>
      </c>
      <c r="V9261" s="163">
        <f t="shared" si="1448"/>
        <v>1</v>
      </c>
      <c r="W9261" s="164">
        <f t="shared" si="1449"/>
        <v>152718968.27061653</v>
      </c>
      <c r="X9261" s="164">
        <f t="shared" si="1450"/>
        <v>222952671.51187187</v>
      </c>
    </row>
    <row r="9262" spans="10:24" x14ac:dyDescent="0.25">
      <c r="J9262">
        <v>9259</v>
      </c>
      <c r="K9262" s="43">
        <v>0.71026121355435212</v>
      </c>
      <c r="L9262">
        <v>0.34318937328598609</v>
      </c>
      <c r="M9262">
        <v>0.83416350300479991</v>
      </c>
      <c r="N9262" s="44">
        <v>0.89165477678267568</v>
      </c>
      <c r="O9262" s="161">
        <f t="shared" si="1441"/>
        <v>6000000</v>
      </c>
      <c r="P9262" s="162">
        <f t="shared" si="1442"/>
        <v>173.943386515399</v>
      </c>
      <c r="Q9262" s="162">
        <f t="shared" si="1443"/>
        <v>154.41499167403416</v>
      </c>
      <c r="R9262" s="163">
        <f t="shared" si="1444"/>
        <v>1</v>
      </c>
      <c r="S9262" s="161">
        <f t="shared" si="1445"/>
        <v>7000000</v>
      </c>
      <c r="T9262" s="162">
        <f t="shared" si="1446"/>
        <v>187.98112883846633</v>
      </c>
      <c r="U9262" s="162">
        <f t="shared" si="1447"/>
        <v>134.70749583701709</v>
      </c>
      <c r="V9262" s="163">
        <f t="shared" si="1448"/>
        <v>1</v>
      </c>
      <c r="W9262" s="164">
        <f t="shared" si="1449"/>
        <v>67170369.048189059</v>
      </c>
      <c r="X9262" s="164">
        <f t="shared" si="1450"/>
        <v>222915431.01014471</v>
      </c>
    </row>
    <row r="9263" spans="10:24" x14ac:dyDescent="0.25">
      <c r="J9263">
        <v>9260</v>
      </c>
      <c r="K9263" s="43">
        <v>0.89234086661897982</v>
      </c>
      <c r="L9263">
        <v>0.65166159713133798</v>
      </c>
      <c r="M9263">
        <v>0.96606023329223467</v>
      </c>
      <c r="N9263" s="44">
        <v>1.1122698794604924E-2</v>
      </c>
      <c r="O9263" s="161">
        <f t="shared" si="1441"/>
        <v>7000000</v>
      </c>
      <c r="P9263" s="162">
        <f t="shared" si="1442"/>
        <v>185.84715492722179</v>
      </c>
      <c r="Q9263" s="162">
        <f t="shared" si="1443"/>
        <v>171.51611413421622</v>
      </c>
      <c r="R9263" s="163">
        <f t="shared" si="1444"/>
        <v>1</v>
      </c>
      <c r="S9263" s="161">
        <f t="shared" si="1445"/>
        <v>7000000</v>
      </c>
      <c r="T9263" s="162">
        <f t="shared" si="1446"/>
        <v>191.94905164240726</v>
      </c>
      <c r="U9263" s="162">
        <f t="shared" si="1447"/>
        <v>143.2580570671081</v>
      </c>
      <c r="V9263" s="163">
        <f t="shared" si="1448"/>
        <v>0.05</v>
      </c>
      <c r="W9263" s="164">
        <f t="shared" si="1449"/>
        <v>50317285.551038995</v>
      </c>
      <c r="X9263" s="164">
        <f t="shared" si="1450"/>
        <v>-132958151.8986453</v>
      </c>
    </row>
    <row r="9264" spans="10:24" x14ac:dyDescent="0.25">
      <c r="J9264">
        <v>9261</v>
      </c>
      <c r="K9264" s="43">
        <v>0.19157238151192324</v>
      </c>
      <c r="L9264">
        <v>0.94512030952209269</v>
      </c>
      <c r="M9264">
        <v>0.22285449529609935</v>
      </c>
      <c r="N9264" s="44">
        <v>0.49104017030337976</v>
      </c>
      <c r="O9264" s="161">
        <f t="shared" si="1441"/>
        <v>2000000</v>
      </c>
      <c r="P9264" s="162">
        <f t="shared" si="1442"/>
        <v>203.98913384470382</v>
      </c>
      <c r="Q9264" s="162">
        <f t="shared" si="1443"/>
        <v>119.74823487790587</v>
      </c>
      <c r="R9264" s="163">
        <f t="shared" si="1444"/>
        <v>1</v>
      </c>
      <c r="S9264" s="161">
        <f t="shared" si="1445"/>
        <v>5000000</v>
      </c>
      <c r="T9264" s="162">
        <f t="shared" si="1446"/>
        <v>197.9963779482346</v>
      </c>
      <c r="U9264" s="162">
        <f t="shared" si="1447"/>
        <v>117.37411743895294</v>
      </c>
      <c r="V9264" s="163">
        <f t="shared" si="1448"/>
        <v>1</v>
      </c>
      <c r="W9264" s="164">
        <f t="shared" si="1449"/>
        <v>118481797.9335959</v>
      </c>
      <c r="X9264" s="164">
        <f t="shared" si="1450"/>
        <v>253111302.5464083</v>
      </c>
    </row>
    <row r="9265" spans="10:24" x14ac:dyDescent="0.25">
      <c r="J9265">
        <v>9262</v>
      </c>
      <c r="K9265" s="43">
        <v>0.68861674103666659</v>
      </c>
      <c r="L9265">
        <v>0.23281574217144996</v>
      </c>
      <c r="M9265">
        <v>6.2260889932549968E-2</v>
      </c>
      <c r="N9265" s="44">
        <v>0.83645333758832963</v>
      </c>
      <c r="O9265" s="161">
        <f t="shared" si="1441"/>
        <v>6000000</v>
      </c>
      <c r="P9265" s="162">
        <f t="shared" si="1442"/>
        <v>169.05592056645847</v>
      </c>
      <c r="Q9265" s="162">
        <f t="shared" si="1443"/>
        <v>104.27864622091535</v>
      </c>
      <c r="R9265" s="163">
        <f t="shared" si="1444"/>
        <v>1</v>
      </c>
      <c r="S9265" s="161">
        <f t="shared" si="1445"/>
        <v>7000000</v>
      </c>
      <c r="T9265" s="162">
        <f t="shared" si="1446"/>
        <v>186.35197352215283</v>
      </c>
      <c r="U9265" s="162">
        <f t="shared" si="1447"/>
        <v>109.63932311045768</v>
      </c>
      <c r="V9265" s="163">
        <f t="shared" si="1448"/>
        <v>1</v>
      </c>
      <c r="W9265" s="164">
        <f t="shared" si="1449"/>
        <v>338663646.0732587</v>
      </c>
      <c r="X9265" s="164">
        <f t="shared" si="1450"/>
        <v>386988552.8818661</v>
      </c>
    </row>
    <row r="9266" spans="10:24" x14ac:dyDescent="0.25">
      <c r="J9266">
        <v>9263</v>
      </c>
      <c r="K9266" s="43">
        <v>0.95461180858391315</v>
      </c>
      <c r="L9266">
        <v>0.66711947305156483</v>
      </c>
      <c r="M9266">
        <v>0.23656759885819523</v>
      </c>
      <c r="N9266" s="44">
        <v>0.97013658321269125</v>
      </c>
      <c r="O9266" s="161">
        <f t="shared" si="1441"/>
        <v>9000000</v>
      </c>
      <c r="P9266" s="162">
        <f t="shared" si="1442"/>
        <v>186.47959464906748</v>
      </c>
      <c r="Q9266" s="162">
        <f t="shared" si="1443"/>
        <v>120.65225542715115</v>
      </c>
      <c r="R9266" s="163">
        <f t="shared" si="1444"/>
        <v>1</v>
      </c>
      <c r="S9266" s="161">
        <f t="shared" si="1445"/>
        <v>9000000</v>
      </c>
      <c r="T9266" s="162">
        <f t="shared" si="1446"/>
        <v>192.15986488302249</v>
      </c>
      <c r="U9266" s="162">
        <f t="shared" si="1447"/>
        <v>117.82612771357557</v>
      </c>
      <c r="V9266" s="163">
        <f t="shared" si="1448"/>
        <v>1</v>
      </c>
      <c r="W9266" s="164">
        <f t="shared" si="1449"/>
        <v>542446052.99724698</v>
      </c>
      <c r="X9266" s="164">
        <f t="shared" si="1450"/>
        <v>519003634.52502227</v>
      </c>
    </row>
    <row r="9267" spans="10:24" x14ac:dyDescent="0.25">
      <c r="J9267">
        <v>9264</v>
      </c>
      <c r="K9267" s="43">
        <v>0.39555205806890303</v>
      </c>
      <c r="L9267">
        <v>0.12441684464965641</v>
      </c>
      <c r="M9267">
        <v>0.98121548648070023</v>
      </c>
      <c r="N9267" s="44">
        <v>0.5561151785759354</v>
      </c>
      <c r="O9267" s="161">
        <f t="shared" si="1441"/>
        <v>5000000</v>
      </c>
      <c r="P9267" s="162">
        <f t="shared" si="1442"/>
        <v>162.70219686713588</v>
      </c>
      <c r="Q9267" s="162">
        <f t="shared" si="1443"/>
        <v>176.59052077746918</v>
      </c>
      <c r="R9267" s="163">
        <f t="shared" si="1444"/>
        <v>1</v>
      </c>
      <c r="S9267" s="161">
        <f t="shared" si="1445"/>
        <v>6000000</v>
      </c>
      <c r="T9267" s="162">
        <f t="shared" si="1446"/>
        <v>184.23406562237864</v>
      </c>
      <c r="U9267" s="162">
        <f t="shared" si="1447"/>
        <v>145.79526038873459</v>
      </c>
      <c r="V9267" s="163">
        <f t="shared" si="1448"/>
        <v>1</v>
      </c>
      <c r="W9267" s="164">
        <f t="shared" si="1449"/>
        <v>-119441619.5516665</v>
      </c>
      <c r="X9267" s="164">
        <f t="shared" si="1450"/>
        <v>80632831.40186429</v>
      </c>
    </row>
    <row r="9268" spans="10:24" x14ac:dyDescent="0.25">
      <c r="J9268">
        <v>9265</v>
      </c>
      <c r="K9268" s="43">
        <v>0.20445491959662809</v>
      </c>
      <c r="L9268">
        <v>2.3315438080648399E-2</v>
      </c>
      <c r="M9268">
        <v>0.48248032625043624</v>
      </c>
      <c r="N9268" s="44">
        <v>8.1916162772002532E-2</v>
      </c>
      <c r="O9268" s="161">
        <f t="shared" si="1441"/>
        <v>2000000</v>
      </c>
      <c r="P9268" s="162">
        <f t="shared" si="1442"/>
        <v>150.15543669052127</v>
      </c>
      <c r="Q9268" s="162">
        <f t="shared" si="1443"/>
        <v>134.12141130741</v>
      </c>
      <c r="R9268" s="163">
        <f t="shared" si="1444"/>
        <v>1</v>
      </c>
      <c r="S9268" s="161">
        <f t="shared" si="1445"/>
        <v>5000000</v>
      </c>
      <c r="T9268" s="162">
        <f t="shared" si="1446"/>
        <v>180.05181223017377</v>
      </c>
      <c r="U9268" s="162">
        <f t="shared" si="1447"/>
        <v>124.560705653705</v>
      </c>
      <c r="V9268" s="163">
        <f t="shared" si="1448"/>
        <v>0.9</v>
      </c>
      <c r="W9268" s="164">
        <f t="shared" si="1449"/>
        <v>-17931949.23377746</v>
      </c>
      <c r="X9268" s="164">
        <f t="shared" si="1450"/>
        <v>99709979.594109446</v>
      </c>
    </row>
    <row r="9269" spans="10:24" x14ac:dyDescent="0.25">
      <c r="J9269">
        <v>9266</v>
      </c>
      <c r="K9269" s="43">
        <v>0.99505245724340075</v>
      </c>
      <c r="L9269">
        <v>0.61579821078252317</v>
      </c>
      <c r="M9269">
        <v>0.55571534937230316</v>
      </c>
      <c r="N9269" s="44">
        <v>0.65476915321193951</v>
      </c>
      <c r="O9269" s="161">
        <f t="shared" si="1441"/>
        <v>9000000</v>
      </c>
      <c r="P9269" s="162">
        <f t="shared" si="1442"/>
        <v>184.41695587669454</v>
      </c>
      <c r="Q9269" s="162">
        <f t="shared" si="1443"/>
        <v>137.80229564515949</v>
      </c>
      <c r="R9269" s="163">
        <f t="shared" si="1444"/>
        <v>1</v>
      </c>
      <c r="S9269" s="161">
        <f t="shared" si="1445"/>
        <v>9000000</v>
      </c>
      <c r="T9269" s="162">
        <f t="shared" si="1446"/>
        <v>191.47231862556484</v>
      </c>
      <c r="U9269" s="162">
        <f t="shared" si="1447"/>
        <v>126.40114782257974</v>
      </c>
      <c r="V9269" s="163">
        <f t="shared" si="1448"/>
        <v>1</v>
      </c>
      <c r="W9269" s="164">
        <f t="shared" si="1449"/>
        <v>369531942.08381552</v>
      </c>
      <c r="X9269" s="164">
        <f t="shared" si="1450"/>
        <v>435640537.22686589</v>
      </c>
    </row>
    <row r="9270" spans="10:24" x14ac:dyDescent="0.25">
      <c r="J9270">
        <v>9267</v>
      </c>
      <c r="K9270" s="43">
        <v>0.29718839349729587</v>
      </c>
      <c r="L9270">
        <v>0.61136581712737204</v>
      </c>
      <c r="M9270">
        <v>0.59965638400177257</v>
      </c>
      <c r="N9270" s="44">
        <v>0.49978557406014112</v>
      </c>
      <c r="O9270" s="161">
        <f t="shared" si="1441"/>
        <v>2000000</v>
      </c>
      <c r="P9270" s="162">
        <f t="shared" si="1442"/>
        <v>184.24320901288624</v>
      </c>
      <c r="Q9270" s="162">
        <f t="shared" si="1443"/>
        <v>140.04915591150356</v>
      </c>
      <c r="R9270" s="163">
        <f t="shared" si="1444"/>
        <v>1</v>
      </c>
      <c r="S9270" s="161">
        <f t="shared" si="1445"/>
        <v>5000000</v>
      </c>
      <c r="T9270" s="162">
        <f t="shared" si="1446"/>
        <v>191.41440300429542</v>
      </c>
      <c r="U9270" s="162">
        <f t="shared" si="1447"/>
        <v>127.52457795575178</v>
      </c>
      <c r="V9270" s="163">
        <f t="shared" si="1448"/>
        <v>1</v>
      </c>
      <c r="W9270" s="164">
        <f t="shared" si="1449"/>
        <v>38388106.20276536</v>
      </c>
      <c r="X9270" s="164">
        <f t="shared" si="1450"/>
        <v>169449125.24271822</v>
      </c>
    </row>
    <row r="9271" spans="10:24" x14ac:dyDescent="0.25">
      <c r="J9271">
        <v>9268</v>
      </c>
      <c r="K9271" s="43">
        <v>0.7831392144147582</v>
      </c>
      <c r="L9271">
        <v>0.63087786836889537</v>
      </c>
      <c r="M9271">
        <v>0.8848369665824003</v>
      </c>
      <c r="N9271" s="44">
        <v>0.12375819472624427</v>
      </c>
      <c r="O9271" s="161">
        <f t="shared" si="1441"/>
        <v>7000000</v>
      </c>
      <c r="P9271" s="162">
        <f t="shared" si="1442"/>
        <v>185.01268949866017</v>
      </c>
      <c r="Q9271" s="162">
        <f t="shared" si="1443"/>
        <v>158.99038692280413</v>
      </c>
      <c r="R9271" s="163">
        <f t="shared" si="1444"/>
        <v>1</v>
      </c>
      <c r="S9271" s="161">
        <f t="shared" si="1445"/>
        <v>7000000</v>
      </c>
      <c r="T9271" s="162">
        <f t="shared" si="1446"/>
        <v>191.67089649955338</v>
      </c>
      <c r="U9271" s="162">
        <f t="shared" si="1447"/>
        <v>136.99519346140207</v>
      </c>
      <c r="V9271" s="163">
        <f t="shared" si="1448"/>
        <v>0.9</v>
      </c>
      <c r="W9271" s="164">
        <f t="shared" si="1449"/>
        <v>132156118.03099221</v>
      </c>
      <c r="X9271" s="164">
        <f t="shared" si="1450"/>
        <v>194456929.14035332</v>
      </c>
    </row>
    <row r="9272" spans="10:24" x14ac:dyDescent="0.25">
      <c r="J9272">
        <v>9269</v>
      </c>
      <c r="K9272" s="43">
        <v>0.16848633915389388</v>
      </c>
      <c r="L9272">
        <v>0.63656294851274975</v>
      </c>
      <c r="M9272">
        <v>0.50202310144741358</v>
      </c>
      <c r="N9272" s="44">
        <v>1.7508634882068441E-2</v>
      </c>
      <c r="O9272" s="161">
        <f t="shared" si="1441"/>
        <v>2000000</v>
      </c>
      <c r="P9272" s="162">
        <f t="shared" si="1442"/>
        <v>185.2393000870822</v>
      </c>
      <c r="Q9272" s="162">
        <f t="shared" si="1443"/>
        <v>135.10142370052648</v>
      </c>
      <c r="R9272" s="163">
        <f t="shared" si="1444"/>
        <v>1</v>
      </c>
      <c r="S9272" s="161">
        <f t="shared" si="1445"/>
        <v>5000000</v>
      </c>
      <c r="T9272" s="162">
        <f t="shared" si="1446"/>
        <v>191.74643336236073</v>
      </c>
      <c r="U9272" s="162">
        <f t="shared" si="1447"/>
        <v>125.05071185026324</v>
      </c>
      <c r="V9272" s="163">
        <f t="shared" si="1448"/>
        <v>0.05</v>
      </c>
      <c r="W9272" s="164">
        <f t="shared" si="1449"/>
        <v>50275752.773111433</v>
      </c>
      <c r="X9272" s="164">
        <f t="shared" si="1450"/>
        <v>-133326069.62197563</v>
      </c>
    </row>
    <row r="9273" spans="10:24" x14ac:dyDescent="0.25">
      <c r="J9273">
        <v>9270</v>
      </c>
      <c r="K9273" s="43">
        <v>0.47037574259942705</v>
      </c>
      <c r="L9273">
        <v>0.76390881017734424</v>
      </c>
      <c r="M9273">
        <v>4.2167842320040005E-3</v>
      </c>
      <c r="N9273" s="44">
        <v>0.86303733766592727</v>
      </c>
      <c r="O9273" s="161">
        <f t="shared" si="1441"/>
        <v>5000000</v>
      </c>
      <c r="P9273" s="162">
        <f t="shared" si="1442"/>
        <v>190.78399068610685</v>
      </c>
      <c r="Q9273" s="162">
        <f t="shared" si="1443"/>
        <v>82.315991142013985</v>
      </c>
      <c r="R9273" s="163">
        <f t="shared" si="1444"/>
        <v>1</v>
      </c>
      <c r="S9273" s="161">
        <f t="shared" si="1445"/>
        <v>6000000</v>
      </c>
      <c r="T9273" s="162">
        <f t="shared" si="1446"/>
        <v>193.59466356203561</v>
      </c>
      <c r="U9273" s="162">
        <f t="shared" si="1447"/>
        <v>98.657995571006992</v>
      </c>
      <c r="V9273" s="163">
        <f t="shared" si="1448"/>
        <v>1</v>
      </c>
      <c r="W9273" s="164">
        <f t="shared" si="1449"/>
        <v>492339997.72046435</v>
      </c>
      <c r="X9273" s="164">
        <f t="shared" si="1450"/>
        <v>419620007.94617164</v>
      </c>
    </row>
    <row r="9274" spans="10:24" x14ac:dyDescent="0.25">
      <c r="J9274">
        <v>9271</v>
      </c>
      <c r="K9274" s="43">
        <v>0.93247124269974457</v>
      </c>
      <c r="L9274">
        <v>0.54611210886222006</v>
      </c>
      <c r="M9274">
        <v>0.289633171968258</v>
      </c>
      <c r="N9274" s="44">
        <v>0.23312707593190474</v>
      </c>
      <c r="O9274" s="161">
        <f t="shared" si="1441"/>
        <v>7000000</v>
      </c>
      <c r="P9274" s="162">
        <f t="shared" si="1442"/>
        <v>181.73766749493885</v>
      </c>
      <c r="Q9274" s="162">
        <f t="shared" si="1443"/>
        <v>123.91086637093927</v>
      </c>
      <c r="R9274" s="163">
        <f t="shared" si="1444"/>
        <v>1</v>
      </c>
      <c r="S9274" s="161">
        <f t="shared" si="1445"/>
        <v>9000000</v>
      </c>
      <c r="T9274" s="162">
        <f t="shared" si="1446"/>
        <v>190.57922249831296</v>
      </c>
      <c r="U9274" s="162">
        <f t="shared" si="1447"/>
        <v>119.45543318546964</v>
      </c>
      <c r="V9274" s="163">
        <f t="shared" si="1448"/>
        <v>1</v>
      </c>
      <c r="W9274" s="164">
        <f t="shared" si="1449"/>
        <v>354787607.86799699</v>
      </c>
      <c r="X9274" s="164">
        <f t="shared" si="1450"/>
        <v>490114103.81558979</v>
      </c>
    </row>
    <row r="9275" spans="10:24" x14ac:dyDescent="0.25">
      <c r="J9275">
        <v>9272</v>
      </c>
      <c r="K9275" s="43">
        <v>0.49780968550604632</v>
      </c>
      <c r="L9275">
        <v>0.56863190055000568</v>
      </c>
      <c r="M9275">
        <v>4.0348200992974093E-2</v>
      </c>
      <c r="N9275" s="44">
        <v>0.93143478840179106</v>
      </c>
      <c r="O9275" s="161">
        <f t="shared" si="1441"/>
        <v>5000000</v>
      </c>
      <c r="P9275" s="162">
        <f t="shared" si="1442"/>
        <v>182.59338231158875</v>
      </c>
      <c r="Q9275" s="162">
        <f t="shared" si="1443"/>
        <v>100.06680797701929</v>
      </c>
      <c r="R9275" s="163">
        <f t="shared" si="1444"/>
        <v>1</v>
      </c>
      <c r="S9275" s="161">
        <f t="shared" si="1445"/>
        <v>6000000</v>
      </c>
      <c r="T9275" s="162">
        <f t="shared" si="1446"/>
        <v>190.86446077052958</v>
      </c>
      <c r="U9275" s="162">
        <f t="shared" si="1447"/>
        <v>107.53340398850965</v>
      </c>
      <c r="V9275" s="163">
        <f t="shared" si="1448"/>
        <v>1</v>
      </c>
      <c r="W9275" s="164">
        <f t="shared" si="1449"/>
        <v>362632871.67284733</v>
      </c>
      <c r="X9275" s="164">
        <f t="shared" si="1450"/>
        <v>349986340.6921196</v>
      </c>
    </row>
    <row r="9276" spans="10:24" x14ac:dyDescent="0.25">
      <c r="J9276">
        <v>9273</v>
      </c>
      <c r="K9276" s="43">
        <v>7.4999070548692481E-3</v>
      </c>
      <c r="L9276">
        <v>0.96425645790115577</v>
      </c>
      <c r="M9276">
        <v>7.9747133295757111E-2</v>
      </c>
      <c r="N9276" s="44">
        <v>0.91471083443204748</v>
      </c>
      <c r="O9276" s="161">
        <f t="shared" si="1441"/>
        <v>1000000</v>
      </c>
      <c r="P9276" s="162">
        <f t="shared" si="1442"/>
        <v>207.03556218416185</v>
      </c>
      <c r="Q9276" s="162">
        <f t="shared" si="1443"/>
        <v>106.86451001972773</v>
      </c>
      <c r="R9276" s="163">
        <f t="shared" si="1444"/>
        <v>1</v>
      </c>
      <c r="S9276" s="161">
        <f t="shared" si="1445"/>
        <v>1000000</v>
      </c>
      <c r="T9276" s="162">
        <f t="shared" si="1446"/>
        <v>199.01185406138728</v>
      </c>
      <c r="U9276" s="162">
        <f t="shared" si="1447"/>
        <v>110.93225500986387</v>
      </c>
      <c r="V9276" s="163">
        <f t="shared" si="1448"/>
        <v>1</v>
      </c>
      <c r="W9276" s="164">
        <f t="shared" si="1449"/>
        <v>50171052.16443412</v>
      </c>
      <c r="X9276" s="164">
        <f t="shared" si="1450"/>
        <v>-61920400.948476583</v>
      </c>
    </row>
    <row r="9277" spans="10:24" x14ac:dyDescent="0.25">
      <c r="J9277">
        <v>9274</v>
      </c>
      <c r="K9277" s="43">
        <v>0.450971921527485</v>
      </c>
      <c r="L9277">
        <v>0.81674034914465665</v>
      </c>
      <c r="M9277">
        <v>0.81514881804921424</v>
      </c>
      <c r="N9277" s="44">
        <v>0.23648098634776837</v>
      </c>
      <c r="O9277" s="161">
        <f t="shared" si="1441"/>
        <v>5000000</v>
      </c>
      <c r="P9277" s="162">
        <f t="shared" si="1442"/>
        <v>193.54518634398264</v>
      </c>
      <c r="Q9277" s="162">
        <f t="shared" si="1443"/>
        <v>152.94062043251745</v>
      </c>
      <c r="R9277" s="163">
        <f t="shared" si="1444"/>
        <v>1</v>
      </c>
      <c r="S9277" s="161">
        <f t="shared" si="1445"/>
        <v>6000000</v>
      </c>
      <c r="T9277" s="162">
        <f t="shared" si="1446"/>
        <v>194.51506211466088</v>
      </c>
      <c r="U9277" s="162">
        <f t="shared" si="1447"/>
        <v>133.97031021625872</v>
      </c>
      <c r="V9277" s="163">
        <f t="shared" si="1448"/>
        <v>1</v>
      </c>
      <c r="W9277" s="164">
        <f t="shared" si="1449"/>
        <v>153022829.55732593</v>
      </c>
      <c r="X9277" s="164">
        <f t="shared" si="1450"/>
        <v>213268511.39041293</v>
      </c>
    </row>
    <row r="9278" spans="10:24" x14ac:dyDescent="0.25">
      <c r="J9278">
        <v>9275</v>
      </c>
      <c r="K9278" s="43">
        <v>0.95913266085379323</v>
      </c>
      <c r="L9278">
        <v>0.56990809272433463</v>
      </c>
      <c r="M9278">
        <v>0.17334117800854842</v>
      </c>
      <c r="N9278" s="44">
        <v>0.58709480716948959</v>
      </c>
      <c r="O9278" s="161">
        <f t="shared" si="1441"/>
        <v>9000000</v>
      </c>
      <c r="P9278" s="162">
        <f t="shared" si="1442"/>
        <v>182.6421027142064</v>
      </c>
      <c r="Q9278" s="162">
        <f t="shared" si="1443"/>
        <v>116.17912174171987</v>
      </c>
      <c r="R9278" s="163">
        <f t="shared" si="1444"/>
        <v>1</v>
      </c>
      <c r="S9278" s="161">
        <f t="shared" si="1445"/>
        <v>9000000</v>
      </c>
      <c r="T9278" s="162">
        <f t="shared" si="1446"/>
        <v>190.88070090473548</v>
      </c>
      <c r="U9278" s="162">
        <f t="shared" si="1447"/>
        <v>115.58956087085993</v>
      </c>
      <c r="V9278" s="163">
        <f t="shared" si="1448"/>
        <v>1</v>
      </c>
      <c r="W9278" s="164">
        <f t="shared" si="1449"/>
        <v>548166828.75237882</v>
      </c>
      <c r="X9278" s="164">
        <f t="shared" si="1450"/>
        <v>527620260.3048799</v>
      </c>
    </row>
    <row r="9279" spans="10:24" x14ac:dyDescent="0.25">
      <c r="J9279">
        <v>9276</v>
      </c>
      <c r="K9279" s="43">
        <v>0.22921011056131491</v>
      </c>
      <c r="L9279">
        <v>0.89940023260208068</v>
      </c>
      <c r="M9279">
        <v>0.37483166987310845</v>
      </c>
      <c r="N9279" s="44">
        <v>0.80034286872414528</v>
      </c>
      <c r="O9279" s="161">
        <f t="shared" si="1441"/>
        <v>2000000</v>
      </c>
      <c r="P9279" s="162">
        <f t="shared" si="1442"/>
        <v>199.17212265738868</v>
      </c>
      <c r="Q9279" s="162">
        <f t="shared" si="1443"/>
        <v>128.61833380980931</v>
      </c>
      <c r="R9279" s="163">
        <f t="shared" si="1444"/>
        <v>1</v>
      </c>
      <c r="S9279" s="161">
        <f t="shared" si="1445"/>
        <v>5000000</v>
      </c>
      <c r="T9279" s="162">
        <f t="shared" si="1446"/>
        <v>196.39070755246289</v>
      </c>
      <c r="U9279" s="162">
        <f t="shared" si="1447"/>
        <v>121.80916690490466</v>
      </c>
      <c r="V9279" s="163">
        <f t="shared" si="1448"/>
        <v>1</v>
      </c>
      <c r="W9279" s="164">
        <f t="shared" si="1449"/>
        <v>91107577.69515875</v>
      </c>
      <c r="X9279" s="164">
        <f t="shared" si="1450"/>
        <v>222907703.23779112</v>
      </c>
    </row>
    <row r="9280" spans="10:24" x14ac:dyDescent="0.25">
      <c r="J9280">
        <v>9277</v>
      </c>
      <c r="K9280" s="43">
        <v>0.86878066796243836</v>
      </c>
      <c r="L9280">
        <v>0.62741769379756251</v>
      </c>
      <c r="M9280">
        <v>0.6617519649924698</v>
      </c>
      <c r="N9280" s="44">
        <v>0.73606246367058381</v>
      </c>
      <c r="O9280" s="161">
        <f t="shared" si="1441"/>
        <v>7000000</v>
      </c>
      <c r="P9280" s="162">
        <f t="shared" si="1442"/>
        <v>184.87532621202701</v>
      </c>
      <c r="Q9280" s="162">
        <f t="shared" si="1443"/>
        <v>143.34498595667756</v>
      </c>
      <c r="R9280" s="163">
        <f t="shared" si="1444"/>
        <v>1</v>
      </c>
      <c r="S9280" s="161">
        <f t="shared" si="1445"/>
        <v>7000000</v>
      </c>
      <c r="T9280" s="162">
        <f t="shared" si="1446"/>
        <v>191.62510873734234</v>
      </c>
      <c r="U9280" s="162">
        <f t="shared" si="1447"/>
        <v>129.17249297833877</v>
      </c>
      <c r="V9280" s="163">
        <f t="shared" si="1448"/>
        <v>1</v>
      </c>
      <c r="W9280" s="164">
        <f t="shared" si="1449"/>
        <v>240712381.78744608</v>
      </c>
      <c r="X9280" s="164">
        <f t="shared" si="1450"/>
        <v>287168310.31302506</v>
      </c>
    </row>
    <row r="9281" spans="10:24" x14ac:dyDescent="0.25">
      <c r="J9281">
        <v>9278</v>
      </c>
      <c r="K9281" s="43">
        <v>0.30563973221398388</v>
      </c>
      <c r="L9281">
        <v>0.48902424294574787</v>
      </c>
      <c r="M9281">
        <v>0.84887061868625524</v>
      </c>
      <c r="N9281" s="44">
        <v>0.73566421331354293</v>
      </c>
      <c r="O9281" s="161">
        <f t="shared" si="1441"/>
        <v>5000000</v>
      </c>
      <c r="P9281" s="162">
        <f t="shared" si="1442"/>
        <v>179.58726578059705</v>
      </c>
      <c r="Q9281" s="162">
        <f t="shared" si="1443"/>
        <v>155.63203319203333</v>
      </c>
      <c r="R9281" s="163">
        <f t="shared" si="1444"/>
        <v>1</v>
      </c>
      <c r="S9281" s="161">
        <f t="shared" si="1445"/>
        <v>6000000</v>
      </c>
      <c r="T9281" s="162">
        <f t="shared" si="1446"/>
        <v>189.86242192686569</v>
      </c>
      <c r="U9281" s="162">
        <f t="shared" si="1447"/>
        <v>135.31601659601665</v>
      </c>
      <c r="V9281" s="163">
        <f t="shared" si="1448"/>
        <v>1</v>
      </c>
      <c r="W9281" s="164">
        <f t="shared" si="1449"/>
        <v>69776162.942818582</v>
      </c>
      <c r="X9281" s="164">
        <f t="shared" si="1450"/>
        <v>177278431.98509425</v>
      </c>
    </row>
    <row r="9282" spans="10:24" x14ac:dyDescent="0.25">
      <c r="J9282">
        <v>9279</v>
      </c>
      <c r="K9282" s="43">
        <v>4.4346473547142384E-2</v>
      </c>
      <c r="L9282">
        <v>0.86754703698256641</v>
      </c>
      <c r="M9282">
        <v>0.30530990189680463</v>
      </c>
      <c r="N9282" s="44">
        <v>0.44930446051963235</v>
      </c>
      <c r="O9282" s="161">
        <f t="shared" si="1441"/>
        <v>1000000</v>
      </c>
      <c r="P9282" s="162">
        <f t="shared" si="1442"/>
        <v>196.72305728355121</v>
      </c>
      <c r="Q9282" s="162">
        <f t="shared" si="1443"/>
        <v>124.81622145865133</v>
      </c>
      <c r="R9282" s="163">
        <f t="shared" si="1444"/>
        <v>1</v>
      </c>
      <c r="S9282" s="161">
        <f t="shared" si="1445"/>
        <v>1000000</v>
      </c>
      <c r="T9282" s="162">
        <f t="shared" si="1446"/>
        <v>195.57435242785041</v>
      </c>
      <c r="U9282" s="162">
        <f t="shared" si="1447"/>
        <v>119.90811072932566</v>
      </c>
      <c r="V9282" s="163">
        <f t="shared" si="1448"/>
        <v>1</v>
      </c>
      <c r="W9282" s="164">
        <f t="shared" si="1449"/>
        <v>21906835.824899882</v>
      </c>
      <c r="X9282" s="164">
        <f t="shared" si="1450"/>
        <v>-74333758.301475242</v>
      </c>
    </row>
    <row r="9283" spans="10:24" x14ac:dyDescent="0.25">
      <c r="J9283">
        <v>9280</v>
      </c>
      <c r="K9283" s="43">
        <v>0.6388856870281836</v>
      </c>
      <c r="L9283">
        <v>0.79780632459996359</v>
      </c>
      <c r="M9283">
        <v>0.58741416253343715</v>
      </c>
      <c r="N9283" s="44">
        <v>0.87199237685225639</v>
      </c>
      <c r="O9283" s="161">
        <f t="shared" si="1441"/>
        <v>6000000</v>
      </c>
      <c r="P9283" s="162">
        <f t="shared" si="1442"/>
        <v>192.50716885701786</v>
      </c>
      <c r="Q9283" s="162">
        <f t="shared" si="1443"/>
        <v>139.41796461804216</v>
      </c>
      <c r="R9283" s="163">
        <f t="shared" si="1444"/>
        <v>1</v>
      </c>
      <c r="S9283" s="161">
        <f t="shared" si="1445"/>
        <v>7000000</v>
      </c>
      <c r="T9283" s="162">
        <f t="shared" si="1446"/>
        <v>194.16905628567261</v>
      </c>
      <c r="U9283" s="162">
        <f t="shared" si="1447"/>
        <v>127.20898230902108</v>
      </c>
      <c r="V9283" s="163">
        <f t="shared" si="1448"/>
        <v>1</v>
      </c>
      <c r="W9283" s="164">
        <f t="shared" si="1449"/>
        <v>268535225.43385416</v>
      </c>
      <c r="X9283" s="164">
        <f t="shared" si="1450"/>
        <v>318720517.83656073</v>
      </c>
    </row>
    <row r="9284" spans="10:24" x14ac:dyDescent="0.25">
      <c r="J9284">
        <v>9281</v>
      </c>
      <c r="K9284" s="43">
        <v>0.42063339076222139</v>
      </c>
      <c r="L9284">
        <v>0.48431218470219173</v>
      </c>
      <c r="M9284">
        <v>0.73588829052263882</v>
      </c>
      <c r="N9284" s="44">
        <v>0.32222661235359062</v>
      </c>
      <c r="O9284" s="161">
        <f t="shared" si="1441"/>
        <v>5000000</v>
      </c>
      <c r="P9284" s="162">
        <f t="shared" si="1442"/>
        <v>179.4099950780097</v>
      </c>
      <c r="Q9284" s="162">
        <f t="shared" si="1443"/>
        <v>147.61440613647659</v>
      </c>
      <c r="R9284" s="163">
        <f t="shared" si="1444"/>
        <v>1</v>
      </c>
      <c r="S9284" s="161">
        <f t="shared" si="1445"/>
        <v>6000000</v>
      </c>
      <c r="T9284" s="162">
        <f t="shared" si="1446"/>
        <v>189.8033316926699</v>
      </c>
      <c r="U9284" s="162">
        <f t="shared" si="1447"/>
        <v>131.30720306823829</v>
      </c>
      <c r="V9284" s="163">
        <f t="shared" si="1448"/>
        <v>1</v>
      </c>
      <c r="W9284" s="164">
        <f t="shared" si="1449"/>
        <v>108977944.70766556</v>
      </c>
      <c r="X9284" s="164">
        <f t="shared" si="1450"/>
        <v>200976771.74658966</v>
      </c>
    </row>
    <row r="9285" spans="10:24" x14ac:dyDescent="0.25">
      <c r="J9285">
        <v>9282</v>
      </c>
      <c r="K9285" s="43">
        <v>0.33952327370486945</v>
      </c>
      <c r="L9285">
        <v>1.8788882173340737E-2</v>
      </c>
      <c r="M9285">
        <v>0.80907774185037329</v>
      </c>
      <c r="N9285" s="44">
        <v>0.87855152912764312</v>
      </c>
      <c r="O9285" s="161">
        <f t="shared" ref="O9285:O9348" si="1451">VLOOKUP(K9285,$E$5:$H$10,4)</f>
        <v>5000000</v>
      </c>
      <c r="P9285" s="162">
        <f t="shared" ref="P9285:P9348" si="1452">_xlfn.NORM.INV(L9285,$E$12,$E$13)</f>
        <v>148.80853674430796</v>
      </c>
      <c r="Q9285" s="162">
        <f t="shared" ref="Q9285:Q9348" si="1453">_xlfn.NORM.INV(M9285,$E$15,$E$16)</f>
        <v>152.49005525565465</v>
      </c>
      <c r="R9285" s="163">
        <f t="shared" ref="R9285:R9348" si="1454">VLOOKUP(N9285,$E$19:$H$21,4)</f>
        <v>1</v>
      </c>
      <c r="S9285" s="161">
        <f t="shared" ref="S9285:S9348" si="1455">VLOOKUP(K9285,$G$5:$H$10,2)</f>
        <v>6000000</v>
      </c>
      <c r="T9285" s="162">
        <f t="shared" ref="T9285:T9348" si="1456">_xlfn.NORM.INV(L9285,$G$12,$G$13)</f>
        <v>179.60284558143599</v>
      </c>
      <c r="U9285" s="162">
        <f t="shared" ref="U9285:U9348" si="1457">_xlfn.NORM.INV(M9285,$G$15,$G$16)</f>
        <v>133.74502762782731</v>
      </c>
      <c r="V9285" s="163">
        <f t="shared" ref="V9285:V9348" si="1458">VLOOKUP(N9285,$G$19:$H$21,2)</f>
        <v>1</v>
      </c>
      <c r="W9285" s="164">
        <f t="shared" ref="W9285:W9348" si="1459">O9285*(P9285-Q9285)*R9285-$D$23-$D$24</f>
        <v>-68407592.556733474</v>
      </c>
      <c r="X9285" s="164">
        <f t="shared" ref="X9285:X9348" si="1460">S9285*(T9285-U9285)*V9285-$F$23-$F$24</f>
        <v>125146907.72165203</v>
      </c>
    </row>
    <row r="9286" spans="10:24" x14ac:dyDescent="0.25">
      <c r="J9286">
        <v>9283</v>
      </c>
      <c r="K9286" s="43">
        <v>0.82958124115110521</v>
      </c>
      <c r="L9286">
        <v>0.44868904847266822</v>
      </c>
      <c r="M9286">
        <v>0.72692172468122374</v>
      </c>
      <c r="N9286" s="44">
        <v>0.65139216851033055</v>
      </c>
      <c r="O9286" s="161">
        <f t="shared" si="1451"/>
        <v>7000000</v>
      </c>
      <c r="P9286" s="162">
        <f t="shared" si="1452"/>
        <v>178.06538762995257</v>
      </c>
      <c r="Q9286" s="162">
        <f t="shared" si="1453"/>
        <v>147.07058838116603</v>
      </c>
      <c r="R9286" s="163">
        <f t="shared" si="1454"/>
        <v>1</v>
      </c>
      <c r="S9286" s="161">
        <f t="shared" si="1455"/>
        <v>7000000</v>
      </c>
      <c r="T9286" s="162">
        <f t="shared" si="1456"/>
        <v>189.3551292099842</v>
      </c>
      <c r="U9286" s="162">
        <f t="shared" si="1457"/>
        <v>131.03529419058302</v>
      </c>
      <c r="V9286" s="163">
        <f t="shared" si="1458"/>
        <v>1</v>
      </c>
      <c r="W9286" s="164">
        <f t="shared" si="1459"/>
        <v>166963594.74150574</v>
      </c>
      <c r="X9286" s="164">
        <f t="shared" si="1460"/>
        <v>258238845.13580829</v>
      </c>
    </row>
    <row r="9287" spans="10:24" x14ac:dyDescent="0.25">
      <c r="J9287">
        <v>9284</v>
      </c>
      <c r="K9287" s="43">
        <v>0.48683128338346338</v>
      </c>
      <c r="L9287">
        <v>0.77647692467611906</v>
      </c>
      <c r="M9287">
        <v>0.87176151210406116</v>
      </c>
      <c r="N9287" s="44">
        <v>0.18743626837257166</v>
      </c>
      <c r="O9287" s="161">
        <f t="shared" si="1451"/>
        <v>5000000</v>
      </c>
      <c r="P9287" s="162">
        <f t="shared" si="1452"/>
        <v>191.40523120865413</v>
      </c>
      <c r="Q9287" s="162">
        <f t="shared" si="1453"/>
        <v>157.69514819081857</v>
      </c>
      <c r="R9287" s="163">
        <f t="shared" si="1454"/>
        <v>1</v>
      </c>
      <c r="S9287" s="161">
        <f t="shared" si="1455"/>
        <v>6000000</v>
      </c>
      <c r="T9287" s="162">
        <f t="shared" si="1456"/>
        <v>193.80174373621804</v>
      </c>
      <c r="U9287" s="162">
        <f t="shared" si="1457"/>
        <v>136.3475740954093</v>
      </c>
      <c r="V9287" s="163">
        <f t="shared" si="1458"/>
        <v>0.9</v>
      </c>
      <c r="W9287" s="164">
        <f t="shared" si="1459"/>
        <v>118550415.08917779</v>
      </c>
      <c r="X9287" s="164">
        <f t="shared" si="1460"/>
        <v>160252516.06036723</v>
      </c>
    </row>
    <row r="9288" spans="10:24" x14ac:dyDescent="0.25">
      <c r="J9288">
        <v>9285</v>
      </c>
      <c r="K9288" s="43">
        <v>0.62128375380200185</v>
      </c>
      <c r="L9288">
        <v>0.18696035559820379</v>
      </c>
      <c r="M9288">
        <v>0.22870692894362299</v>
      </c>
      <c r="N9288" s="44">
        <v>0.78144298516823951</v>
      </c>
      <c r="O9288" s="161">
        <f t="shared" si="1451"/>
        <v>6000000</v>
      </c>
      <c r="P9288" s="162">
        <f t="shared" si="1452"/>
        <v>166.66270089642109</v>
      </c>
      <c r="Q9288" s="162">
        <f t="shared" si="1453"/>
        <v>120.13775943265129</v>
      </c>
      <c r="R9288" s="163">
        <f t="shared" si="1454"/>
        <v>1</v>
      </c>
      <c r="S9288" s="161">
        <f t="shared" si="1455"/>
        <v>7000000</v>
      </c>
      <c r="T9288" s="162">
        <f t="shared" si="1456"/>
        <v>185.55423363214035</v>
      </c>
      <c r="U9288" s="162">
        <f t="shared" si="1457"/>
        <v>117.56887971632565</v>
      </c>
      <c r="V9288" s="163">
        <f t="shared" si="1458"/>
        <v>1</v>
      </c>
      <c r="W9288" s="164">
        <f t="shared" si="1459"/>
        <v>229149648.78261876</v>
      </c>
      <c r="X9288" s="164">
        <f t="shared" si="1460"/>
        <v>325897477.41070288</v>
      </c>
    </row>
    <row r="9289" spans="10:24" x14ac:dyDescent="0.25">
      <c r="J9289">
        <v>9286</v>
      </c>
      <c r="K9289" s="43">
        <v>4.4551501607933752E-2</v>
      </c>
      <c r="L9289">
        <v>0.14599887425802305</v>
      </c>
      <c r="M9289">
        <v>0.51631390603146521</v>
      </c>
      <c r="N9289" s="44">
        <v>0.67234361668830012</v>
      </c>
      <c r="O9289" s="161">
        <f t="shared" si="1451"/>
        <v>1000000</v>
      </c>
      <c r="P9289" s="162">
        <f t="shared" si="1452"/>
        <v>164.19376172237565</v>
      </c>
      <c r="Q9289" s="162">
        <f t="shared" si="1453"/>
        <v>135.81808603705181</v>
      </c>
      <c r="R9289" s="163">
        <f t="shared" si="1454"/>
        <v>1</v>
      </c>
      <c r="S9289" s="161">
        <f t="shared" si="1455"/>
        <v>1000000</v>
      </c>
      <c r="T9289" s="162">
        <f t="shared" si="1456"/>
        <v>184.73125390745855</v>
      </c>
      <c r="U9289" s="162">
        <f t="shared" si="1457"/>
        <v>125.40904301852591</v>
      </c>
      <c r="V9289" s="163">
        <f t="shared" si="1458"/>
        <v>1</v>
      </c>
      <c r="W9289" s="164">
        <f t="shared" si="1459"/>
        <v>-21624324.314676158</v>
      </c>
      <c r="X9289" s="164">
        <f t="shared" si="1460"/>
        <v>-90677789.111067355</v>
      </c>
    </row>
    <row r="9290" spans="10:24" x14ac:dyDescent="0.25">
      <c r="J9290">
        <v>9287</v>
      </c>
      <c r="K9290" s="43">
        <v>0.6315158378190211</v>
      </c>
      <c r="L9290">
        <v>0.53864521081512062</v>
      </c>
      <c r="M9290">
        <v>7.4600665417830947E-2</v>
      </c>
      <c r="N9290" s="44">
        <v>0.22595715699017627</v>
      </c>
      <c r="O9290" s="161">
        <f t="shared" si="1451"/>
        <v>6000000</v>
      </c>
      <c r="P9290" s="162">
        <f t="shared" si="1452"/>
        <v>181.45531762857394</v>
      </c>
      <c r="Q9290" s="162">
        <f t="shared" si="1453"/>
        <v>106.15283468071776</v>
      </c>
      <c r="R9290" s="163">
        <f t="shared" si="1454"/>
        <v>1</v>
      </c>
      <c r="S9290" s="161">
        <f t="shared" si="1455"/>
        <v>7000000</v>
      </c>
      <c r="T9290" s="162">
        <f t="shared" si="1456"/>
        <v>190.48510587619131</v>
      </c>
      <c r="U9290" s="162">
        <f t="shared" si="1457"/>
        <v>110.57641734035889</v>
      </c>
      <c r="V9290" s="163">
        <f t="shared" si="1458"/>
        <v>1</v>
      </c>
      <c r="W9290" s="164">
        <f t="shared" si="1459"/>
        <v>401814897.68713707</v>
      </c>
      <c r="X9290" s="164">
        <f t="shared" si="1460"/>
        <v>409360819.75082695</v>
      </c>
    </row>
    <row r="9291" spans="10:24" x14ac:dyDescent="0.25">
      <c r="J9291">
        <v>9288</v>
      </c>
      <c r="K9291" s="43">
        <v>0.19074826413505575</v>
      </c>
      <c r="L9291">
        <v>0.67202766130045299</v>
      </c>
      <c r="M9291">
        <v>0.60384062788410531</v>
      </c>
      <c r="N9291" s="44">
        <v>0.12797350258351459</v>
      </c>
      <c r="O9291" s="161">
        <f t="shared" si="1451"/>
        <v>2000000</v>
      </c>
      <c r="P9291" s="162">
        <f t="shared" si="1452"/>
        <v>186.68278613758406</v>
      </c>
      <c r="Q9291" s="162">
        <f t="shared" si="1453"/>
        <v>140.26601597135218</v>
      </c>
      <c r="R9291" s="163">
        <f t="shared" si="1454"/>
        <v>1</v>
      </c>
      <c r="S9291" s="161">
        <f t="shared" si="1455"/>
        <v>5000000</v>
      </c>
      <c r="T9291" s="162">
        <f t="shared" si="1456"/>
        <v>192.2275953791947</v>
      </c>
      <c r="U9291" s="162">
        <f t="shared" si="1457"/>
        <v>127.63300798567609</v>
      </c>
      <c r="V9291" s="163">
        <f t="shared" si="1458"/>
        <v>0.9</v>
      </c>
      <c r="W9291" s="164">
        <f t="shared" si="1459"/>
        <v>42833540.332463771</v>
      </c>
      <c r="X9291" s="164">
        <f t="shared" si="1460"/>
        <v>140675643.27083373</v>
      </c>
    </row>
    <row r="9292" spans="10:24" x14ac:dyDescent="0.25">
      <c r="J9292">
        <v>9289</v>
      </c>
      <c r="K9292" s="43">
        <v>0.88717610163945115</v>
      </c>
      <c r="L9292">
        <v>5.2602714622735691E-2</v>
      </c>
      <c r="M9292">
        <v>0.25873694023535099</v>
      </c>
      <c r="N9292" s="44">
        <v>0.34797594282500499</v>
      </c>
      <c r="O9292" s="161">
        <f t="shared" si="1451"/>
        <v>7000000</v>
      </c>
      <c r="P9292" s="162">
        <f t="shared" si="1452"/>
        <v>155.69812507942103</v>
      </c>
      <c r="Q9292" s="162">
        <f t="shared" si="1453"/>
        <v>122.05511511575733</v>
      </c>
      <c r="R9292" s="163">
        <f t="shared" si="1454"/>
        <v>1</v>
      </c>
      <c r="S9292" s="161">
        <f t="shared" si="1455"/>
        <v>7000000</v>
      </c>
      <c r="T9292" s="162">
        <f t="shared" si="1456"/>
        <v>181.89937502647368</v>
      </c>
      <c r="U9292" s="162">
        <f t="shared" si="1457"/>
        <v>118.52755755787867</v>
      </c>
      <c r="V9292" s="163">
        <f t="shared" si="1458"/>
        <v>1</v>
      </c>
      <c r="W9292" s="164">
        <f t="shared" si="1459"/>
        <v>185501069.74564591</v>
      </c>
      <c r="X9292" s="164">
        <f t="shared" si="1460"/>
        <v>293602722.28016508</v>
      </c>
    </row>
    <row r="9293" spans="10:24" x14ac:dyDescent="0.25">
      <c r="J9293">
        <v>9290</v>
      </c>
      <c r="K9293" s="43">
        <v>0.14712886223648391</v>
      </c>
      <c r="L9293">
        <v>0.38796012025823556</v>
      </c>
      <c r="M9293">
        <v>9.6928845687628939E-2</v>
      </c>
      <c r="N9293" s="44">
        <v>0.12611969734513229</v>
      </c>
      <c r="O9293" s="161">
        <f t="shared" si="1451"/>
        <v>2000000</v>
      </c>
      <c r="P9293" s="162">
        <f t="shared" si="1452"/>
        <v>175.73040543788011</v>
      </c>
      <c r="Q9293" s="162">
        <f t="shared" si="1453"/>
        <v>109.0149734157784</v>
      </c>
      <c r="R9293" s="163">
        <f t="shared" si="1454"/>
        <v>1</v>
      </c>
      <c r="S9293" s="161">
        <f t="shared" si="1455"/>
        <v>2000000</v>
      </c>
      <c r="T9293" s="162">
        <f t="shared" si="1456"/>
        <v>188.57680181262671</v>
      </c>
      <c r="U9293" s="162">
        <f t="shared" si="1457"/>
        <v>112.0074867078892</v>
      </c>
      <c r="V9293" s="163">
        <f t="shared" si="1458"/>
        <v>0.9</v>
      </c>
      <c r="W9293" s="164">
        <f t="shared" si="1459"/>
        <v>83430864.044203416</v>
      </c>
      <c r="X9293" s="164">
        <f t="shared" si="1460"/>
        <v>-12175232.811472476</v>
      </c>
    </row>
    <row r="9294" spans="10:24" x14ac:dyDescent="0.25">
      <c r="J9294">
        <v>9291</v>
      </c>
      <c r="K9294" s="43">
        <v>0.12992253593351777</v>
      </c>
      <c r="L9294">
        <v>6.3453569971854917E-2</v>
      </c>
      <c r="M9294">
        <v>0.13458794025702014</v>
      </c>
      <c r="N9294" s="44">
        <v>0.53443320843090292</v>
      </c>
      <c r="O9294" s="161">
        <f t="shared" si="1451"/>
        <v>2000000</v>
      </c>
      <c r="P9294" s="162">
        <f t="shared" si="1452"/>
        <v>157.10381089646651</v>
      </c>
      <c r="Q9294" s="162">
        <f t="shared" si="1453"/>
        <v>112.90075193644807</v>
      </c>
      <c r="R9294" s="163">
        <f t="shared" si="1454"/>
        <v>1</v>
      </c>
      <c r="S9294" s="161">
        <f t="shared" si="1455"/>
        <v>2000000</v>
      </c>
      <c r="T9294" s="162">
        <f t="shared" si="1456"/>
        <v>182.36793696548884</v>
      </c>
      <c r="U9294" s="162">
        <f t="shared" si="1457"/>
        <v>113.95037596822404</v>
      </c>
      <c r="V9294" s="163">
        <f t="shared" si="1458"/>
        <v>1</v>
      </c>
      <c r="W9294" s="164">
        <f t="shared" si="1459"/>
        <v>38406117.920036882</v>
      </c>
      <c r="X9294" s="164">
        <f t="shared" si="1460"/>
        <v>-13164878.005470395</v>
      </c>
    </row>
    <row r="9295" spans="10:24" x14ac:dyDescent="0.25">
      <c r="J9295">
        <v>9292</v>
      </c>
      <c r="K9295" s="43">
        <v>0.22163125461507494</v>
      </c>
      <c r="L9295">
        <v>0.22888152915718663</v>
      </c>
      <c r="M9295">
        <v>0.27154006560609367</v>
      </c>
      <c r="N9295" s="44">
        <v>0.87533362828589301</v>
      </c>
      <c r="O9295" s="161">
        <f t="shared" si="1451"/>
        <v>2000000</v>
      </c>
      <c r="P9295" s="162">
        <f t="shared" si="1452"/>
        <v>168.86197014985251</v>
      </c>
      <c r="Q9295" s="162">
        <f t="shared" si="1453"/>
        <v>122.83676290631045</v>
      </c>
      <c r="R9295" s="163">
        <f t="shared" si="1454"/>
        <v>1</v>
      </c>
      <c r="S9295" s="161">
        <f t="shared" si="1455"/>
        <v>5000000</v>
      </c>
      <c r="T9295" s="162">
        <f t="shared" si="1456"/>
        <v>186.28732338328416</v>
      </c>
      <c r="U9295" s="162">
        <f t="shared" si="1457"/>
        <v>118.91838145315523</v>
      </c>
      <c r="V9295" s="163">
        <f t="shared" si="1458"/>
        <v>1</v>
      </c>
      <c r="W9295" s="164">
        <f t="shared" si="1459"/>
        <v>42050414.487084106</v>
      </c>
      <c r="X9295" s="164">
        <f t="shared" si="1460"/>
        <v>186844709.65064466</v>
      </c>
    </row>
    <row r="9296" spans="10:24" x14ac:dyDescent="0.25">
      <c r="J9296">
        <v>9293</v>
      </c>
      <c r="K9296" s="43">
        <v>0.18596650392906677</v>
      </c>
      <c r="L9296">
        <v>0.91618595687714255</v>
      </c>
      <c r="M9296">
        <v>0.40047650076745778</v>
      </c>
      <c r="N9296" s="44">
        <v>0.47369130512613533</v>
      </c>
      <c r="O9296" s="161">
        <f t="shared" si="1451"/>
        <v>2000000</v>
      </c>
      <c r="P9296" s="162">
        <f t="shared" si="1452"/>
        <v>200.69798125874939</v>
      </c>
      <c r="Q9296" s="162">
        <f t="shared" si="1453"/>
        <v>129.95772135984416</v>
      </c>
      <c r="R9296" s="163">
        <f t="shared" si="1454"/>
        <v>1</v>
      </c>
      <c r="S9296" s="161">
        <f t="shared" si="1455"/>
        <v>5000000</v>
      </c>
      <c r="T9296" s="162">
        <f t="shared" si="1456"/>
        <v>196.8993270862498</v>
      </c>
      <c r="U9296" s="162">
        <f t="shared" si="1457"/>
        <v>122.47886067992208</v>
      </c>
      <c r="V9296" s="163">
        <f t="shared" si="1458"/>
        <v>1</v>
      </c>
      <c r="W9296" s="164">
        <f t="shared" si="1459"/>
        <v>91480519.797810465</v>
      </c>
      <c r="X9296" s="164">
        <f t="shared" si="1460"/>
        <v>222102332.03163862</v>
      </c>
    </row>
    <row r="9297" spans="10:24" x14ac:dyDescent="0.25">
      <c r="J9297">
        <v>9294</v>
      </c>
      <c r="K9297" s="43">
        <v>0.86985998997528113</v>
      </c>
      <c r="L9297">
        <v>0.6544176602144588</v>
      </c>
      <c r="M9297">
        <v>4.205252081965738E-2</v>
      </c>
      <c r="N9297" s="44">
        <v>0.76361114042890177</v>
      </c>
      <c r="O9297" s="161">
        <f t="shared" si="1451"/>
        <v>7000000</v>
      </c>
      <c r="P9297" s="162">
        <f t="shared" si="1452"/>
        <v>185.95912502520258</v>
      </c>
      <c r="Q9297" s="162">
        <f t="shared" si="1453"/>
        <v>100.45302419221683</v>
      </c>
      <c r="R9297" s="163">
        <f t="shared" si="1454"/>
        <v>1</v>
      </c>
      <c r="S9297" s="161">
        <f t="shared" si="1455"/>
        <v>7000000</v>
      </c>
      <c r="T9297" s="162">
        <f t="shared" si="1456"/>
        <v>191.98637500840087</v>
      </c>
      <c r="U9297" s="162">
        <f t="shared" si="1457"/>
        <v>107.72651209610842</v>
      </c>
      <c r="V9297" s="163">
        <f t="shared" si="1458"/>
        <v>1</v>
      </c>
      <c r="W9297" s="164">
        <f t="shared" si="1459"/>
        <v>548542705.83090031</v>
      </c>
      <c r="X9297" s="164">
        <f t="shared" si="1460"/>
        <v>439819040.38604712</v>
      </c>
    </row>
    <row r="9298" spans="10:24" x14ac:dyDescent="0.25">
      <c r="J9298">
        <v>9295</v>
      </c>
      <c r="K9298" s="43">
        <v>0.49955668286201482</v>
      </c>
      <c r="L9298">
        <v>0.15034000453400276</v>
      </c>
      <c r="M9298">
        <v>0.79704131224004915</v>
      </c>
      <c r="N9298" s="44">
        <v>0.38488601459013283</v>
      </c>
      <c r="O9298" s="161">
        <f t="shared" si="1451"/>
        <v>5000000</v>
      </c>
      <c r="P9298" s="162">
        <f t="shared" si="1452"/>
        <v>164.47535645037516</v>
      </c>
      <c r="Q9298" s="162">
        <f t="shared" si="1453"/>
        <v>151.6219916520929</v>
      </c>
      <c r="R9298" s="163">
        <f t="shared" si="1454"/>
        <v>1</v>
      </c>
      <c r="S9298" s="161">
        <f t="shared" si="1455"/>
        <v>6000000</v>
      </c>
      <c r="T9298" s="162">
        <f t="shared" si="1456"/>
        <v>184.82511881679173</v>
      </c>
      <c r="U9298" s="162">
        <f t="shared" si="1457"/>
        <v>133.31099582604645</v>
      </c>
      <c r="V9298" s="163">
        <f t="shared" si="1458"/>
        <v>1</v>
      </c>
      <c r="W9298" s="164">
        <f t="shared" si="1459"/>
        <v>14266823.991411284</v>
      </c>
      <c r="X9298" s="164">
        <f t="shared" si="1460"/>
        <v>159084737.94447166</v>
      </c>
    </row>
    <row r="9299" spans="10:24" x14ac:dyDescent="0.25">
      <c r="J9299">
        <v>9296</v>
      </c>
      <c r="K9299" s="43">
        <v>0.18864007014789175</v>
      </c>
      <c r="L9299">
        <v>0.14127475789272137</v>
      </c>
      <c r="M9299">
        <v>0.20004666975145724</v>
      </c>
      <c r="N9299" s="44">
        <v>6.8232186071753853E-2</v>
      </c>
      <c r="O9299" s="161">
        <f t="shared" si="1451"/>
        <v>2000000</v>
      </c>
      <c r="P9299" s="162">
        <f t="shared" si="1452"/>
        <v>163.8808547874275</v>
      </c>
      <c r="Q9299" s="162">
        <f t="shared" si="1453"/>
        <v>118.17090910179645</v>
      </c>
      <c r="R9299" s="163">
        <f t="shared" si="1454"/>
        <v>1</v>
      </c>
      <c r="S9299" s="161">
        <f t="shared" si="1455"/>
        <v>5000000</v>
      </c>
      <c r="T9299" s="162">
        <f t="shared" si="1456"/>
        <v>184.62695159580917</v>
      </c>
      <c r="U9299" s="162">
        <f t="shared" si="1457"/>
        <v>116.58545455089822</v>
      </c>
      <c r="V9299" s="163">
        <f t="shared" si="1458"/>
        <v>0.9</v>
      </c>
      <c r="W9299" s="164">
        <f t="shared" si="1459"/>
        <v>41419891.371262088</v>
      </c>
      <c r="X9299" s="164">
        <f t="shared" si="1460"/>
        <v>156186736.70209932</v>
      </c>
    </row>
    <row r="9300" spans="10:24" x14ac:dyDescent="0.25">
      <c r="J9300">
        <v>9297</v>
      </c>
      <c r="K9300" s="43">
        <v>7.7363839160172199E-2</v>
      </c>
      <c r="L9300">
        <v>0.27878110985516225</v>
      </c>
      <c r="M9300">
        <v>0.64623827870680162</v>
      </c>
      <c r="N9300" s="44">
        <v>0.50684470371420731</v>
      </c>
      <c r="O9300" s="161">
        <f t="shared" si="1451"/>
        <v>2000000</v>
      </c>
      <c r="P9300" s="162">
        <f t="shared" si="1452"/>
        <v>171.20300590245091</v>
      </c>
      <c r="Q9300" s="162">
        <f t="shared" si="1453"/>
        <v>142.50368500539605</v>
      </c>
      <c r="R9300" s="163">
        <f t="shared" si="1454"/>
        <v>1</v>
      </c>
      <c r="S9300" s="161">
        <f t="shared" si="1455"/>
        <v>2000000</v>
      </c>
      <c r="T9300" s="162">
        <f t="shared" si="1456"/>
        <v>187.06766863415029</v>
      </c>
      <c r="U9300" s="162">
        <f t="shared" si="1457"/>
        <v>128.75184250269803</v>
      </c>
      <c r="V9300" s="163">
        <f t="shared" si="1458"/>
        <v>1</v>
      </c>
      <c r="W9300" s="164">
        <f t="shared" si="1459"/>
        <v>7398641.7941097245</v>
      </c>
      <c r="X9300" s="164">
        <f t="shared" si="1460"/>
        <v>-33368347.73709546</v>
      </c>
    </row>
    <row r="9301" spans="10:24" x14ac:dyDescent="0.25">
      <c r="J9301">
        <v>9298</v>
      </c>
      <c r="K9301" s="43">
        <v>0.57582366903596649</v>
      </c>
      <c r="L9301">
        <v>0.90256966348558665</v>
      </c>
      <c r="M9301">
        <v>0.62199968715341802</v>
      </c>
      <c r="N9301" s="44">
        <v>0.81798844152115335</v>
      </c>
      <c r="O9301" s="161">
        <f t="shared" si="1451"/>
        <v>6000000</v>
      </c>
      <c r="P9301" s="162">
        <f t="shared" si="1452"/>
        <v>199.44499983585419</v>
      </c>
      <c r="Q9301" s="162">
        <f t="shared" si="1453"/>
        <v>141.21473845017823</v>
      </c>
      <c r="R9301" s="163">
        <f t="shared" si="1454"/>
        <v>1</v>
      </c>
      <c r="S9301" s="161">
        <f t="shared" si="1455"/>
        <v>6000000</v>
      </c>
      <c r="T9301" s="162">
        <f t="shared" si="1456"/>
        <v>196.4816666119514</v>
      </c>
      <c r="U9301" s="162">
        <f t="shared" si="1457"/>
        <v>128.10736922508912</v>
      </c>
      <c r="V9301" s="163">
        <f t="shared" si="1458"/>
        <v>1</v>
      </c>
      <c r="W9301" s="164">
        <f t="shared" si="1459"/>
        <v>299381568.31405574</v>
      </c>
      <c r="X9301" s="164">
        <f t="shared" si="1460"/>
        <v>260245784.32117367</v>
      </c>
    </row>
    <row r="9302" spans="10:24" x14ac:dyDescent="0.25">
      <c r="J9302">
        <v>9299</v>
      </c>
      <c r="K9302" s="43">
        <v>0.49694223707754093</v>
      </c>
      <c r="L9302">
        <v>0.45654389575977461</v>
      </c>
      <c r="M9302">
        <v>0.98519108733700334</v>
      </c>
      <c r="N9302" s="44">
        <v>4.3624465425920467E-2</v>
      </c>
      <c r="O9302" s="161">
        <f t="shared" si="1451"/>
        <v>5000000</v>
      </c>
      <c r="P9302" s="162">
        <f t="shared" si="1452"/>
        <v>178.36283083052592</v>
      </c>
      <c r="Q9302" s="162">
        <f t="shared" si="1453"/>
        <v>178.50328094455054</v>
      </c>
      <c r="R9302" s="163">
        <f t="shared" si="1454"/>
        <v>1</v>
      </c>
      <c r="S9302" s="161">
        <f t="shared" si="1455"/>
        <v>6000000</v>
      </c>
      <c r="T9302" s="162">
        <f t="shared" si="1456"/>
        <v>189.45427694350863</v>
      </c>
      <c r="U9302" s="162">
        <f t="shared" si="1457"/>
        <v>146.75164047227528</v>
      </c>
      <c r="V9302" s="163">
        <f t="shared" si="1458"/>
        <v>0.9</v>
      </c>
      <c r="W9302" s="164">
        <f t="shared" si="1459"/>
        <v>-50702250.570123084</v>
      </c>
      <c r="X9302" s="164">
        <f t="shared" si="1460"/>
        <v>80594236.944660097</v>
      </c>
    </row>
    <row r="9303" spans="10:24" x14ac:dyDescent="0.25">
      <c r="J9303">
        <v>9300</v>
      </c>
      <c r="K9303" s="43">
        <v>0.3475980169489713</v>
      </c>
      <c r="L9303">
        <v>0.26589700919428449</v>
      </c>
      <c r="M9303">
        <v>0.13046937867578901</v>
      </c>
      <c r="N9303" s="44">
        <v>0.96809355399506614</v>
      </c>
      <c r="O9303" s="161">
        <f t="shared" si="1451"/>
        <v>5000000</v>
      </c>
      <c r="P9303" s="162">
        <f t="shared" si="1452"/>
        <v>170.62095348045801</v>
      </c>
      <c r="Q9303" s="162">
        <f t="shared" si="1453"/>
        <v>112.51649831979334</v>
      </c>
      <c r="R9303" s="163">
        <f t="shared" si="1454"/>
        <v>1</v>
      </c>
      <c r="S9303" s="161">
        <f t="shared" si="1455"/>
        <v>6000000</v>
      </c>
      <c r="T9303" s="162">
        <f t="shared" si="1456"/>
        <v>186.87365116015266</v>
      </c>
      <c r="U9303" s="162">
        <f t="shared" si="1457"/>
        <v>113.75824915989668</v>
      </c>
      <c r="V9303" s="163">
        <f t="shared" si="1458"/>
        <v>1</v>
      </c>
      <c r="W9303" s="164">
        <f t="shared" si="1459"/>
        <v>240522275.80332333</v>
      </c>
      <c r="X9303" s="164">
        <f t="shared" si="1460"/>
        <v>288692412.00153589</v>
      </c>
    </row>
    <row r="9304" spans="10:24" x14ac:dyDescent="0.25">
      <c r="J9304">
        <v>9301</v>
      </c>
      <c r="K9304" s="43">
        <v>3.0163030856630302E-3</v>
      </c>
      <c r="L9304">
        <v>0.58714364802498686</v>
      </c>
      <c r="M9304">
        <v>0.98567093464492728</v>
      </c>
      <c r="N9304" s="44">
        <v>0.71212590311714474</v>
      </c>
      <c r="O9304" s="161">
        <f t="shared" si="1451"/>
        <v>1000000</v>
      </c>
      <c r="P9304" s="162">
        <f t="shared" si="1452"/>
        <v>183.30305186385436</v>
      </c>
      <c r="Q9304" s="162">
        <f t="shared" si="1453"/>
        <v>178.76315026880334</v>
      </c>
      <c r="R9304" s="163">
        <f t="shared" si="1454"/>
        <v>1</v>
      </c>
      <c r="S9304" s="161">
        <f t="shared" si="1455"/>
        <v>1000000</v>
      </c>
      <c r="T9304" s="162">
        <f t="shared" si="1456"/>
        <v>191.10101728795146</v>
      </c>
      <c r="U9304" s="162">
        <f t="shared" si="1457"/>
        <v>146.88157513440169</v>
      </c>
      <c r="V9304" s="163">
        <f t="shared" si="1458"/>
        <v>1</v>
      </c>
      <c r="W9304" s="164">
        <f t="shared" si="1459"/>
        <v>-45460098.40494898</v>
      </c>
      <c r="X9304" s="164">
        <f t="shared" si="1460"/>
        <v>-105780557.84645022</v>
      </c>
    </row>
    <row r="9305" spans="10:24" x14ac:dyDescent="0.25">
      <c r="J9305">
        <v>9302</v>
      </c>
      <c r="K9305" s="43">
        <v>4.3468426211419109E-2</v>
      </c>
      <c r="L9305">
        <v>0.54330588566040683</v>
      </c>
      <c r="M9305">
        <v>0.98922471015704916</v>
      </c>
      <c r="N9305" s="44">
        <v>7.7232808573882927E-2</v>
      </c>
      <c r="O9305" s="161">
        <f t="shared" si="1451"/>
        <v>1000000</v>
      </c>
      <c r="P9305" s="162">
        <f t="shared" si="1452"/>
        <v>181.63148741248847</v>
      </c>
      <c r="Q9305" s="162">
        <f t="shared" si="1453"/>
        <v>180.96393989116308</v>
      </c>
      <c r="R9305" s="163">
        <f t="shared" si="1454"/>
        <v>1</v>
      </c>
      <c r="S9305" s="161">
        <f t="shared" si="1455"/>
        <v>1000000</v>
      </c>
      <c r="T9305" s="162">
        <f t="shared" si="1456"/>
        <v>190.54382913749615</v>
      </c>
      <c r="U9305" s="162">
        <f t="shared" si="1457"/>
        <v>147.98196994558154</v>
      </c>
      <c r="V9305" s="163">
        <f t="shared" si="1458"/>
        <v>0.9</v>
      </c>
      <c r="W9305" s="164">
        <f t="shared" si="1459"/>
        <v>-49332452.478674613</v>
      </c>
      <c r="X9305" s="164">
        <f t="shared" si="1460"/>
        <v>-111694326.72727685</v>
      </c>
    </row>
    <row r="9306" spans="10:24" x14ac:dyDescent="0.25">
      <c r="J9306">
        <v>9303</v>
      </c>
      <c r="K9306" s="43">
        <v>0.59488905223955635</v>
      </c>
      <c r="L9306">
        <v>0.64300107930812833</v>
      </c>
      <c r="M9306">
        <v>1.4068300751348906E-2</v>
      </c>
      <c r="N9306" s="44">
        <v>0.85882929636148797</v>
      </c>
      <c r="O9306" s="161">
        <f t="shared" si="1451"/>
        <v>6000000</v>
      </c>
      <c r="P9306" s="162">
        <f t="shared" si="1452"/>
        <v>185.49738280865566</v>
      </c>
      <c r="Q9306" s="162">
        <f t="shared" si="1453"/>
        <v>91.092470025905726</v>
      </c>
      <c r="R9306" s="163">
        <f t="shared" si="1454"/>
        <v>1</v>
      </c>
      <c r="S9306" s="161">
        <f t="shared" si="1455"/>
        <v>6000000</v>
      </c>
      <c r="T9306" s="162">
        <f t="shared" si="1456"/>
        <v>191.83246093621855</v>
      </c>
      <c r="U9306" s="162">
        <f t="shared" si="1457"/>
        <v>103.04623501295286</v>
      </c>
      <c r="V9306" s="163">
        <f t="shared" si="1458"/>
        <v>1</v>
      </c>
      <c r="W9306" s="164">
        <f t="shared" si="1459"/>
        <v>516429476.69649959</v>
      </c>
      <c r="X9306" s="164">
        <f t="shared" si="1460"/>
        <v>382717355.53959411</v>
      </c>
    </row>
    <row r="9307" spans="10:24" x14ac:dyDescent="0.25">
      <c r="J9307">
        <v>9304</v>
      </c>
      <c r="K9307" s="43">
        <v>0.6255923010847777</v>
      </c>
      <c r="L9307">
        <v>0.58107095958311028</v>
      </c>
      <c r="M9307">
        <v>0.84686757991394057</v>
      </c>
      <c r="N9307" s="44">
        <v>0.32025981231868961</v>
      </c>
      <c r="O9307" s="161">
        <f t="shared" si="1451"/>
        <v>6000000</v>
      </c>
      <c r="P9307" s="162">
        <f t="shared" si="1452"/>
        <v>183.06951016298905</v>
      </c>
      <c r="Q9307" s="162">
        <f t="shared" si="1453"/>
        <v>155.46181922523917</v>
      </c>
      <c r="R9307" s="163">
        <f t="shared" si="1454"/>
        <v>1</v>
      </c>
      <c r="S9307" s="161">
        <f t="shared" si="1455"/>
        <v>7000000</v>
      </c>
      <c r="T9307" s="162">
        <f t="shared" si="1456"/>
        <v>191.02317005432968</v>
      </c>
      <c r="U9307" s="162">
        <f t="shared" si="1457"/>
        <v>135.23090961261957</v>
      </c>
      <c r="V9307" s="163">
        <f t="shared" si="1458"/>
        <v>1</v>
      </c>
      <c r="W9307" s="164">
        <f t="shared" si="1459"/>
        <v>115646145.62649927</v>
      </c>
      <c r="X9307" s="164">
        <f t="shared" si="1460"/>
        <v>240545823.0919708</v>
      </c>
    </row>
    <row r="9308" spans="10:24" x14ac:dyDescent="0.25">
      <c r="J9308">
        <v>9305</v>
      </c>
      <c r="K9308" s="43">
        <v>0.5067711903375075</v>
      </c>
      <c r="L9308">
        <v>0.33904751700293967</v>
      </c>
      <c r="M9308">
        <v>0.54175116944697843</v>
      </c>
      <c r="N9308" s="44">
        <v>0.48900253554824824</v>
      </c>
      <c r="O9308" s="161">
        <f t="shared" si="1451"/>
        <v>5000000</v>
      </c>
      <c r="P9308" s="162">
        <f t="shared" si="1452"/>
        <v>173.77403962260334</v>
      </c>
      <c r="Q9308" s="162">
        <f t="shared" si="1453"/>
        <v>137.09692875460348</v>
      </c>
      <c r="R9308" s="163">
        <f t="shared" si="1454"/>
        <v>1</v>
      </c>
      <c r="S9308" s="161">
        <f t="shared" si="1455"/>
        <v>6000000</v>
      </c>
      <c r="T9308" s="162">
        <f t="shared" si="1456"/>
        <v>187.9246798742011</v>
      </c>
      <c r="U9308" s="162">
        <f t="shared" si="1457"/>
        <v>126.04846437730174</v>
      </c>
      <c r="V9308" s="163">
        <f t="shared" si="1458"/>
        <v>1</v>
      </c>
      <c r="W9308" s="164">
        <f t="shared" si="1459"/>
        <v>133385554.33999929</v>
      </c>
      <c r="X9308" s="164">
        <f t="shared" si="1460"/>
        <v>221257292.9813962</v>
      </c>
    </row>
    <row r="9309" spans="10:24" x14ac:dyDescent="0.25">
      <c r="J9309">
        <v>9306</v>
      </c>
      <c r="K9309" s="43">
        <v>0.53628185193392797</v>
      </c>
      <c r="L9309">
        <v>0.77600211012103015</v>
      </c>
      <c r="M9309">
        <v>0.46883958650207924</v>
      </c>
      <c r="N9309" s="44">
        <v>0.73255452294033874</v>
      </c>
      <c r="O9309" s="161">
        <f t="shared" si="1451"/>
        <v>5000000</v>
      </c>
      <c r="P9309" s="162">
        <f t="shared" si="1452"/>
        <v>191.38140897176248</v>
      </c>
      <c r="Q9309" s="162">
        <f t="shared" si="1453"/>
        <v>133.43625673510877</v>
      </c>
      <c r="R9309" s="163">
        <f t="shared" si="1454"/>
        <v>1</v>
      </c>
      <c r="S9309" s="161">
        <f t="shared" si="1455"/>
        <v>6000000</v>
      </c>
      <c r="T9309" s="162">
        <f t="shared" si="1456"/>
        <v>193.79380299058749</v>
      </c>
      <c r="U9309" s="162">
        <f t="shared" si="1457"/>
        <v>124.21812836755439</v>
      </c>
      <c r="V9309" s="163">
        <f t="shared" si="1458"/>
        <v>1</v>
      </c>
      <c r="W9309" s="164">
        <f t="shared" si="1459"/>
        <v>239725761.18326855</v>
      </c>
      <c r="X9309" s="164">
        <f t="shared" si="1460"/>
        <v>267454047.73819864</v>
      </c>
    </row>
    <row r="9310" spans="10:24" x14ac:dyDescent="0.25">
      <c r="J9310">
        <v>9307</v>
      </c>
      <c r="K9310" s="43">
        <v>0.47416083079484939</v>
      </c>
      <c r="L9310">
        <v>0.35601761310328528</v>
      </c>
      <c r="M9310">
        <v>0.97816796979464715</v>
      </c>
      <c r="N9310" s="44">
        <v>0.78507868243552537</v>
      </c>
      <c r="O9310" s="161">
        <f t="shared" si="1451"/>
        <v>5000000</v>
      </c>
      <c r="P9310" s="162">
        <f t="shared" si="1452"/>
        <v>174.46313849961174</v>
      </c>
      <c r="Q9310" s="162">
        <f t="shared" si="1453"/>
        <v>175.34602976588985</v>
      </c>
      <c r="R9310" s="163">
        <f t="shared" si="1454"/>
        <v>1</v>
      </c>
      <c r="S9310" s="161">
        <f t="shared" si="1455"/>
        <v>6000000</v>
      </c>
      <c r="T9310" s="162">
        <f t="shared" si="1456"/>
        <v>188.15437949987057</v>
      </c>
      <c r="U9310" s="162">
        <f t="shared" si="1457"/>
        <v>145.17301488294493</v>
      </c>
      <c r="V9310" s="163">
        <f t="shared" si="1458"/>
        <v>1</v>
      </c>
      <c r="W9310" s="164">
        <f t="shared" si="1459"/>
        <v>-54414456.331390537</v>
      </c>
      <c r="X9310" s="164">
        <f t="shared" si="1460"/>
        <v>107888187.70155388</v>
      </c>
    </row>
    <row r="9311" spans="10:24" x14ac:dyDescent="0.25">
      <c r="J9311">
        <v>9308</v>
      </c>
      <c r="K9311" s="43">
        <v>0.12055304760406715</v>
      </c>
      <c r="L9311">
        <v>0.2392702728728161</v>
      </c>
      <c r="M9311">
        <v>0.72481926269740571</v>
      </c>
      <c r="N9311" s="44">
        <v>0.35936654687572467</v>
      </c>
      <c r="O9311" s="161">
        <f t="shared" si="1451"/>
        <v>2000000</v>
      </c>
      <c r="P9311" s="162">
        <f t="shared" si="1452"/>
        <v>169.37022210582731</v>
      </c>
      <c r="Q9311" s="162">
        <f t="shared" si="1453"/>
        <v>146.94437103877254</v>
      </c>
      <c r="R9311" s="163">
        <f t="shared" si="1454"/>
        <v>1</v>
      </c>
      <c r="S9311" s="161">
        <f t="shared" si="1455"/>
        <v>2000000</v>
      </c>
      <c r="T9311" s="162">
        <f t="shared" si="1456"/>
        <v>186.45674070194244</v>
      </c>
      <c r="U9311" s="162">
        <f t="shared" si="1457"/>
        <v>130.97218551938627</v>
      </c>
      <c r="V9311" s="163">
        <f t="shared" si="1458"/>
        <v>1</v>
      </c>
      <c r="W9311" s="164">
        <f t="shared" si="1459"/>
        <v>-5148297.8658904731</v>
      </c>
      <c r="X9311" s="164">
        <f t="shared" si="1460"/>
        <v>-39030889.634887666</v>
      </c>
    </row>
    <row r="9312" spans="10:24" x14ac:dyDescent="0.25">
      <c r="J9312">
        <v>9309</v>
      </c>
      <c r="K9312" s="43">
        <v>0.6604856621729307</v>
      </c>
      <c r="L9312">
        <v>0.91279843685338413</v>
      </c>
      <c r="M9312">
        <v>1.4227055354719909E-2</v>
      </c>
      <c r="N9312" s="44">
        <v>0.51408923219119218</v>
      </c>
      <c r="O9312" s="161">
        <f t="shared" si="1451"/>
        <v>6000000</v>
      </c>
      <c r="P9312" s="162">
        <f t="shared" si="1452"/>
        <v>200.37286307782338</v>
      </c>
      <c r="Q9312" s="162">
        <f t="shared" si="1453"/>
        <v>91.180640689666319</v>
      </c>
      <c r="R9312" s="163">
        <f t="shared" si="1454"/>
        <v>1</v>
      </c>
      <c r="S9312" s="161">
        <f t="shared" si="1455"/>
        <v>7000000</v>
      </c>
      <c r="T9312" s="162">
        <f t="shared" si="1456"/>
        <v>196.79095435927445</v>
      </c>
      <c r="U9312" s="162">
        <f t="shared" si="1457"/>
        <v>103.09032034483316</v>
      </c>
      <c r="V9312" s="163">
        <f t="shared" si="1458"/>
        <v>1</v>
      </c>
      <c r="W9312" s="164">
        <f t="shared" si="1459"/>
        <v>605153334.32894242</v>
      </c>
      <c r="X9312" s="164">
        <f t="shared" si="1460"/>
        <v>505904438.101089</v>
      </c>
    </row>
    <row r="9313" spans="10:24" x14ac:dyDescent="0.25">
      <c r="J9313">
        <v>9310</v>
      </c>
      <c r="K9313" s="43">
        <v>0.32133965895021288</v>
      </c>
      <c r="L9313">
        <v>0.26446776781183112</v>
      </c>
      <c r="M9313">
        <v>0.58839768338664455</v>
      </c>
      <c r="N9313" s="44">
        <v>0.46171988586602908</v>
      </c>
      <c r="O9313" s="161">
        <f t="shared" si="1451"/>
        <v>5000000</v>
      </c>
      <c r="P9313" s="162">
        <f t="shared" si="1452"/>
        <v>170.55552352101876</v>
      </c>
      <c r="Q9313" s="162">
        <f t="shared" si="1453"/>
        <v>139.46850297185975</v>
      </c>
      <c r="R9313" s="163">
        <f t="shared" si="1454"/>
        <v>1</v>
      </c>
      <c r="S9313" s="161">
        <f t="shared" si="1455"/>
        <v>6000000</v>
      </c>
      <c r="T9313" s="162">
        <f t="shared" si="1456"/>
        <v>186.85184117367294</v>
      </c>
      <c r="U9313" s="162">
        <f t="shared" si="1457"/>
        <v>127.23425148592987</v>
      </c>
      <c r="V9313" s="163">
        <f t="shared" si="1458"/>
        <v>1</v>
      </c>
      <c r="W9313" s="164">
        <f t="shared" si="1459"/>
        <v>105435102.74579504</v>
      </c>
      <c r="X9313" s="164">
        <f t="shared" si="1460"/>
        <v>207705538.12645841</v>
      </c>
    </row>
    <row r="9314" spans="10:24" x14ac:dyDescent="0.25">
      <c r="J9314">
        <v>9311</v>
      </c>
      <c r="K9314" s="43">
        <v>0.2785876948818119</v>
      </c>
      <c r="L9314">
        <v>0.44386604924392703</v>
      </c>
      <c r="M9314">
        <v>1.7035558038169807E-2</v>
      </c>
      <c r="N9314" s="44">
        <v>2.249213726367949E-2</v>
      </c>
      <c r="O9314" s="161">
        <f t="shared" si="1451"/>
        <v>2000000</v>
      </c>
      <c r="P9314" s="162">
        <f t="shared" si="1452"/>
        <v>177.88238265448922</v>
      </c>
      <c r="Q9314" s="162">
        <f t="shared" si="1453"/>
        <v>92.615419404113197</v>
      </c>
      <c r="R9314" s="163">
        <f t="shared" si="1454"/>
        <v>1</v>
      </c>
      <c r="S9314" s="161">
        <f t="shared" si="1455"/>
        <v>5000000</v>
      </c>
      <c r="T9314" s="162">
        <f t="shared" si="1456"/>
        <v>189.29412755149642</v>
      </c>
      <c r="U9314" s="162">
        <f t="shared" si="1457"/>
        <v>103.8077097020566</v>
      </c>
      <c r="V9314" s="163">
        <f t="shared" si="1458"/>
        <v>0.9</v>
      </c>
      <c r="W9314" s="164">
        <f t="shared" si="1459"/>
        <v>120533926.50075203</v>
      </c>
      <c r="X9314" s="164">
        <f t="shared" si="1460"/>
        <v>234688880.32247919</v>
      </c>
    </row>
    <row r="9315" spans="10:24" x14ac:dyDescent="0.25">
      <c r="J9315">
        <v>9312</v>
      </c>
      <c r="K9315" s="43">
        <v>9.5111788567110445E-3</v>
      </c>
      <c r="L9315">
        <v>0.94056267820373918</v>
      </c>
      <c r="M9315">
        <v>0.8845398625823071</v>
      </c>
      <c r="N9315" s="44">
        <v>0.45421180149825136</v>
      </c>
      <c r="O9315" s="161">
        <f t="shared" si="1451"/>
        <v>1000000</v>
      </c>
      <c r="P9315" s="162">
        <f t="shared" si="1452"/>
        <v>203.3927182474458</v>
      </c>
      <c r="Q9315" s="162">
        <f t="shared" si="1453"/>
        <v>158.95983263307178</v>
      </c>
      <c r="R9315" s="163">
        <f t="shared" si="1454"/>
        <v>1</v>
      </c>
      <c r="S9315" s="161">
        <f t="shared" si="1455"/>
        <v>1000000</v>
      </c>
      <c r="T9315" s="162">
        <f t="shared" si="1456"/>
        <v>197.7975727491486</v>
      </c>
      <c r="U9315" s="162">
        <f t="shared" si="1457"/>
        <v>136.97991631653588</v>
      </c>
      <c r="V9315" s="163">
        <f t="shared" si="1458"/>
        <v>1</v>
      </c>
      <c r="W9315" s="164">
        <f t="shared" si="1459"/>
        <v>-5567114.3856259882</v>
      </c>
      <c r="X9315" s="164">
        <f t="shared" si="1460"/>
        <v>-89182343.567387283</v>
      </c>
    </row>
    <row r="9316" spans="10:24" x14ac:dyDescent="0.25">
      <c r="J9316">
        <v>9313</v>
      </c>
      <c r="K9316" s="43">
        <v>0.98692332723973442</v>
      </c>
      <c r="L9316">
        <v>0.77968725159151187</v>
      </c>
      <c r="M9316">
        <v>0.52649492461032044</v>
      </c>
      <c r="N9316" s="44">
        <v>9.0601998340970713E-2</v>
      </c>
      <c r="O9316" s="161">
        <f t="shared" si="1451"/>
        <v>9000000</v>
      </c>
      <c r="P9316" s="162">
        <f t="shared" si="1452"/>
        <v>191.56706093992926</v>
      </c>
      <c r="Q9316" s="162">
        <f t="shared" si="1453"/>
        <v>136.32923647334002</v>
      </c>
      <c r="R9316" s="163">
        <f t="shared" si="1454"/>
        <v>1</v>
      </c>
      <c r="S9316" s="161">
        <f t="shared" si="1455"/>
        <v>9000000</v>
      </c>
      <c r="T9316" s="162">
        <f t="shared" si="1456"/>
        <v>193.85568697997644</v>
      </c>
      <c r="U9316" s="162">
        <f t="shared" si="1457"/>
        <v>125.66461823667001</v>
      </c>
      <c r="V9316" s="163">
        <f t="shared" si="1458"/>
        <v>0.9</v>
      </c>
      <c r="W9316" s="164">
        <f t="shared" si="1459"/>
        <v>447140420.19930321</v>
      </c>
      <c r="X9316" s="164">
        <f t="shared" si="1460"/>
        <v>402347656.82078207</v>
      </c>
    </row>
    <row r="9317" spans="10:24" x14ac:dyDescent="0.25">
      <c r="J9317">
        <v>9314</v>
      </c>
      <c r="K9317" s="43">
        <v>0.44319926382888175</v>
      </c>
      <c r="L9317">
        <v>0.10484138926478903</v>
      </c>
      <c r="M9317">
        <v>0.86922764538602371</v>
      </c>
      <c r="N9317" s="44">
        <v>0.81292599514599362</v>
      </c>
      <c r="O9317" s="161">
        <f t="shared" si="1451"/>
        <v>5000000</v>
      </c>
      <c r="P9317" s="162">
        <f t="shared" si="1452"/>
        <v>161.1834271383976</v>
      </c>
      <c r="Q9317" s="162">
        <f t="shared" si="1453"/>
        <v>157.45495183298738</v>
      </c>
      <c r="R9317" s="163">
        <f t="shared" si="1454"/>
        <v>1</v>
      </c>
      <c r="S9317" s="161">
        <f t="shared" si="1455"/>
        <v>6000000</v>
      </c>
      <c r="T9317" s="162">
        <f t="shared" si="1456"/>
        <v>183.72780904613253</v>
      </c>
      <c r="U9317" s="162">
        <f t="shared" si="1457"/>
        <v>136.22747591649369</v>
      </c>
      <c r="V9317" s="163">
        <f t="shared" si="1458"/>
        <v>1</v>
      </c>
      <c r="W9317" s="164">
        <f t="shared" si="1459"/>
        <v>-31357623.47294886</v>
      </c>
      <c r="X9317" s="164">
        <f t="shared" si="1460"/>
        <v>135001998.7778331</v>
      </c>
    </row>
    <row r="9318" spans="10:24" x14ac:dyDescent="0.25">
      <c r="J9318">
        <v>9315</v>
      </c>
      <c r="K9318" s="43">
        <v>0.45457071640400437</v>
      </c>
      <c r="L9318">
        <v>0.69777105814565432</v>
      </c>
      <c r="M9318">
        <v>0.57091114991011616</v>
      </c>
      <c r="N9318" s="44">
        <v>0.20336385239896115</v>
      </c>
      <c r="O9318" s="161">
        <f t="shared" si="1451"/>
        <v>5000000</v>
      </c>
      <c r="P9318" s="162">
        <f t="shared" si="1452"/>
        <v>187.77000829046514</v>
      </c>
      <c r="Q9318" s="162">
        <f t="shared" si="1453"/>
        <v>138.57388714382037</v>
      </c>
      <c r="R9318" s="163">
        <f t="shared" si="1454"/>
        <v>1</v>
      </c>
      <c r="S9318" s="161">
        <f t="shared" si="1455"/>
        <v>6000000</v>
      </c>
      <c r="T9318" s="162">
        <f t="shared" si="1456"/>
        <v>192.59000276348837</v>
      </c>
      <c r="U9318" s="162">
        <f t="shared" si="1457"/>
        <v>126.78694357191019</v>
      </c>
      <c r="V9318" s="163">
        <f t="shared" si="1458"/>
        <v>1</v>
      </c>
      <c r="W9318" s="164">
        <f t="shared" si="1459"/>
        <v>195980605.73322386</v>
      </c>
      <c r="X9318" s="164">
        <f t="shared" si="1460"/>
        <v>244818355.14946914</v>
      </c>
    </row>
    <row r="9319" spans="10:24" x14ac:dyDescent="0.25">
      <c r="J9319">
        <v>9316</v>
      </c>
      <c r="K9319" s="43">
        <v>0.37208343196639437</v>
      </c>
      <c r="L9319">
        <v>0.71275047351070608</v>
      </c>
      <c r="M9319">
        <v>7.9140938417661455E-2</v>
      </c>
      <c r="N9319" s="44">
        <v>0.33991201928250481</v>
      </c>
      <c r="O9319" s="161">
        <f t="shared" si="1451"/>
        <v>5000000</v>
      </c>
      <c r="P9319" s="162">
        <f t="shared" si="1452"/>
        <v>188.4215685076131</v>
      </c>
      <c r="Q9319" s="162">
        <f t="shared" si="1453"/>
        <v>106.78252725974855</v>
      </c>
      <c r="R9319" s="163">
        <f t="shared" si="1454"/>
        <v>1</v>
      </c>
      <c r="S9319" s="161">
        <f t="shared" si="1455"/>
        <v>6000000</v>
      </c>
      <c r="T9319" s="162">
        <f t="shared" si="1456"/>
        <v>192.80718950253771</v>
      </c>
      <c r="U9319" s="162">
        <f t="shared" si="1457"/>
        <v>110.89126362987427</v>
      </c>
      <c r="V9319" s="163">
        <f t="shared" si="1458"/>
        <v>1</v>
      </c>
      <c r="W9319" s="164">
        <f t="shared" si="1459"/>
        <v>358195206.23932278</v>
      </c>
      <c r="X9319" s="164">
        <f t="shared" si="1460"/>
        <v>341495555.23598063</v>
      </c>
    </row>
    <row r="9320" spans="10:24" x14ac:dyDescent="0.25">
      <c r="J9320">
        <v>9317</v>
      </c>
      <c r="K9320" s="43">
        <v>0.41244920743919844</v>
      </c>
      <c r="L9320">
        <v>0.4935925370506814</v>
      </c>
      <c r="M9320">
        <v>0.91865551135604229</v>
      </c>
      <c r="N9320" s="44">
        <v>0.83181470569526217</v>
      </c>
      <c r="O9320" s="161">
        <f t="shared" si="1451"/>
        <v>5000000</v>
      </c>
      <c r="P9320" s="162">
        <f t="shared" si="1452"/>
        <v>179.75907272428921</v>
      </c>
      <c r="Q9320" s="162">
        <f t="shared" si="1453"/>
        <v>162.92169488376791</v>
      </c>
      <c r="R9320" s="163">
        <f t="shared" si="1454"/>
        <v>1</v>
      </c>
      <c r="S9320" s="161">
        <f t="shared" si="1455"/>
        <v>6000000</v>
      </c>
      <c r="T9320" s="162">
        <f t="shared" si="1456"/>
        <v>189.91969090809641</v>
      </c>
      <c r="U9320" s="162">
        <f t="shared" si="1457"/>
        <v>138.96084744188397</v>
      </c>
      <c r="V9320" s="163">
        <f t="shared" si="1458"/>
        <v>1</v>
      </c>
      <c r="W9320" s="164">
        <f t="shared" si="1459"/>
        <v>34186889.202606499</v>
      </c>
      <c r="X9320" s="164">
        <f t="shared" si="1460"/>
        <v>155753060.79727465</v>
      </c>
    </row>
    <row r="9321" spans="10:24" x14ac:dyDescent="0.25">
      <c r="J9321">
        <v>9318</v>
      </c>
      <c r="K9321" s="43">
        <v>0.8857717258668919</v>
      </c>
      <c r="L9321">
        <v>2.0023066981955995E-2</v>
      </c>
      <c r="M9321">
        <v>0.51964515319542459</v>
      </c>
      <c r="N9321" s="44">
        <v>0.60807735503101767</v>
      </c>
      <c r="O9321" s="161">
        <f t="shared" si="1451"/>
        <v>7000000</v>
      </c>
      <c r="P9321" s="162">
        <f t="shared" si="1452"/>
        <v>149.20090902736155</v>
      </c>
      <c r="Q9321" s="162">
        <f t="shared" si="1453"/>
        <v>135.98526029643145</v>
      </c>
      <c r="R9321" s="163">
        <f t="shared" si="1454"/>
        <v>1</v>
      </c>
      <c r="S9321" s="161">
        <f t="shared" si="1455"/>
        <v>7000000</v>
      </c>
      <c r="T9321" s="162">
        <f t="shared" si="1456"/>
        <v>179.73363634245385</v>
      </c>
      <c r="U9321" s="162">
        <f t="shared" si="1457"/>
        <v>125.49263014821572</v>
      </c>
      <c r="V9321" s="163">
        <f t="shared" si="1458"/>
        <v>1</v>
      </c>
      <c r="W9321" s="164">
        <f t="shared" si="1459"/>
        <v>42509541.116510689</v>
      </c>
      <c r="X9321" s="164">
        <f t="shared" si="1460"/>
        <v>229687043.35966688</v>
      </c>
    </row>
    <row r="9322" spans="10:24" x14ac:dyDescent="0.25">
      <c r="J9322">
        <v>9319</v>
      </c>
      <c r="K9322" s="43">
        <v>0.22733708279826115</v>
      </c>
      <c r="L9322">
        <v>0.31557990581831208</v>
      </c>
      <c r="M9322">
        <v>0.93914012356111665</v>
      </c>
      <c r="N9322" s="44">
        <v>0.76797083643663966</v>
      </c>
      <c r="O9322" s="161">
        <f t="shared" si="1451"/>
        <v>2000000</v>
      </c>
      <c r="P9322" s="162">
        <f t="shared" si="1452"/>
        <v>172.79857433008033</v>
      </c>
      <c r="Q9322" s="162">
        <f t="shared" si="1453"/>
        <v>165.9519068994997</v>
      </c>
      <c r="R9322" s="163">
        <f t="shared" si="1454"/>
        <v>1</v>
      </c>
      <c r="S9322" s="161">
        <f t="shared" si="1455"/>
        <v>5000000</v>
      </c>
      <c r="T9322" s="162">
        <f t="shared" si="1456"/>
        <v>187.59952477669344</v>
      </c>
      <c r="U9322" s="162">
        <f t="shared" si="1457"/>
        <v>140.47595344974985</v>
      </c>
      <c r="V9322" s="163">
        <f t="shared" si="1458"/>
        <v>1</v>
      </c>
      <c r="W9322" s="164">
        <f t="shared" si="1459"/>
        <v>-36306665.138838753</v>
      </c>
      <c r="X9322" s="164">
        <f t="shared" si="1460"/>
        <v>85617856.634717941</v>
      </c>
    </row>
    <row r="9323" spans="10:24" x14ac:dyDescent="0.25">
      <c r="J9323">
        <v>9320</v>
      </c>
      <c r="K9323" s="43">
        <v>4.1084843932127635E-3</v>
      </c>
      <c r="L9323">
        <v>0.98900952604703074</v>
      </c>
      <c r="M9323">
        <v>0.32251236325446464</v>
      </c>
      <c r="N9323" s="44">
        <v>0.55463679508548847</v>
      </c>
      <c r="O9323" s="161">
        <f t="shared" si="1451"/>
        <v>1000000</v>
      </c>
      <c r="P9323" s="162">
        <f t="shared" si="1452"/>
        <v>214.36045405599944</v>
      </c>
      <c r="Q9323" s="162">
        <f t="shared" si="1453"/>
        <v>125.78630301614822</v>
      </c>
      <c r="R9323" s="163">
        <f t="shared" si="1454"/>
        <v>1</v>
      </c>
      <c r="S9323" s="161">
        <f t="shared" si="1455"/>
        <v>1000000</v>
      </c>
      <c r="T9323" s="162">
        <f t="shared" si="1456"/>
        <v>201.45348468533314</v>
      </c>
      <c r="U9323" s="162">
        <f t="shared" si="1457"/>
        <v>120.39315150807411</v>
      </c>
      <c r="V9323" s="163">
        <f t="shared" si="1458"/>
        <v>1</v>
      </c>
      <c r="W9323" s="164">
        <f t="shared" si="1459"/>
        <v>38574151.039851218</v>
      </c>
      <c r="X9323" s="164">
        <f t="shared" si="1460"/>
        <v>-68939666.822740972</v>
      </c>
    </row>
    <row r="9324" spans="10:24" x14ac:dyDescent="0.25">
      <c r="J9324">
        <v>9321</v>
      </c>
      <c r="K9324" s="43">
        <v>0.70231913509397093</v>
      </c>
      <c r="L9324">
        <v>0.46320885206436946</v>
      </c>
      <c r="M9324">
        <v>0.60955971333377268</v>
      </c>
      <c r="N9324" s="44">
        <v>0.76995892763397367</v>
      </c>
      <c r="O9324" s="161">
        <f t="shared" si="1451"/>
        <v>6000000</v>
      </c>
      <c r="P9324" s="162">
        <f t="shared" si="1452"/>
        <v>178.61470733712289</v>
      </c>
      <c r="Q9324" s="162">
        <f t="shared" si="1453"/>
        <v>140.56343359979144</v>
      </c>
      <c r="R9324" s="163">
        <f t="shared" si="1454"/>
        <v>1</v>
      </c>
      <c r="S9324" s="161">
        <f t="shared" si="1455"/>
        <v>7000000</v>
      </c>
      <c r="T9324" s="162">
        <f t="shared" si="1456"/>
        <v>189.53823577904097</v>
      </c>
      <c r="U9324" s="162">
        <f t="shared" si="1457"/>
        <v>127.78171679989572</v>
      </c>
      <c r="V9324" s="163">
        <f t="shared" si="1458"/>
        <v>1</v>
      </c>
      <c r="W9324" s="164">
        <f t="shared" si="1459"/>
        <v>178307642.42398873</v>
      </c>
      <c r="X9324" s="164">
        <f t="shared" si="1460"/>
        <v>282295632.85401678</v>
      </c>
    </row>
    <row r="9325" spans="10:24" x14ac:dyDescent="0.25">
      <c r="J9325">
        <v>9322</v>
      </c>
      <c r="K9325" s="43">
        <v>0.69550887042466625</v>
      </c>
      <c r="L9325">
        <v>0.64297394690893628</v>
      </c>
      <c r="M9325">
        <v>0.53737045746872825</v>
      </c>
      <c r="N9325" s="44">
        <v>0.41019109582643321</v>
      </c>
      <c r="O9325" s="161">
        <f t="shared" si="1451"/>
        <v>6000000</v>
      </c>
      <c r="P9325" s="162">
        <f t="shared" si="1452"/>
        <v>185.49629179530319</v>
      </c>
      <c r="Q9325" s="162">
        <f t="shared" si="1453"/>
        <v>136.87622524745316</v>
      </c>
      <c r="R9325" s="163">
        <f t="shared" si="1454"/>
        <v>1</v>
      </c>
      <c r="S9325" s="161">
        <f t="shared" si="1455"/>
        <v>7000000</v>
      </c>
      <c r="T9325" s="162">
        <f t="shared" si="1456"/>
        <v>191.83209726510108</v>
      </c>
      <c r="U9325" s="162">
        <f t="shared" si="1457"/>
        <v>125.93811262372658</v>
      </c>
      <c r="V9325" s="163">
        <f t="shared" si="1458"/>
        <v>1</v>
      </c>
      <c r="W9325" s="164">
        <f t="shared" si="1459"/>
        <v>241720399.2871002</v>
      </c>
      <c r="X9325" s="164">
        <f t="shared" si="1460"/>
        <v>311257892.48962152</v>
      </c>
    </row>
    <row r="9326" spans="10:24" x14ac:dyDescent="0.25">
      <c r="J9326">
        <v>9323</v>
      </c>
      <c r="K9326" s="43">
        <v>0.69301645921724164</v>
      </c>
      <c r="L9326">
        <v>0.92501757643184923</v>
      </c>
      <c r="M9326">
        <v>0.29212356760933456</v>
      </c>
      <c r="N9326" s="44">
        <v>0.52273550827114734</v>
      </c>
      <c r="O9326" s="161">
        <f t="shared" si="1451"/>
        <v>6000000</v>
      </c>
      <c r="P9326" s="162">
        <f t="shared" si="1452"/>
        <v>201.59483472704733</v>
      </c>
      <c r="Q9326" s="162">
        <f t="shared" si="1453"/>
        <v>124.05616883575846</v>
      </c>
      <c r="R9326" s="163">
        <f t="shared" si="1454"/>
        <v>1</v>
      </c>
      <c r="S9326" s="161">
        <f t="shared" si="1455"/>
        <v>7000000</v>
      </c>
      <c r="T9326" s="162">
        <f t="shared" si="1456"/>
        <v>197.19827824234912</v>
      </c>
      <c r="U9326" s="162">
        <f t="shared" si="1457"/>
        <v>119.52808441787923</v>
      </c>
      <c r="V9326" s="163">
        <f t="shared" si="1458"/>
        <v>1</v>
      </c>
      <c r="W9326" s="164">
        <f t="shared" si="1459"/>
        <v>415231995.34773326</v>
      </c>
      <c r="X9326" s="164">
        <f t="shared" si="1460"/>
        <v>393691356.77128923</v>
      </c>
    </row>
    <row r="9327" spans="10:24" x14ac:dyDescent="0.25">
      <c r="J9327">
        <v>9324</v>
      </c>
      <c r="K9327" s="43">
        <v>0.11412740384072284</v>
      </c>
      <c r="L9327">
        <v>0.70454007140124786</v>
      </c>
      <c r="M9327">
        <v>0.23608682393598968</v>
      </c>
      <c r="N9327" s="44">
        <v>0.88022239753643916</v>
      </c>
      <c r="O9327" s="161">
        <f t="shared" si="1451"/>
        <v>2000000</v>
      </c>
      <c r="P9327" s="162">
        <f t="shared" si="1452"/>
        <v>188.06255273352761</v>
      </c>
      <c r="Q9327" s="162">
        <f t="shared" si="1453"/>
        <v>120.62106233202013</v>
      </c>
      <c r="R9327" s="163">
        <f t="shared" si="1454"/>
        <v>1</v>
      </c>
      <c r="S9327" s="161">
        <f t="shared" si="1455"/>
        <v>2000000</v>
      </c>
      <c r="T9327" s="162">
        <f t="shared" si="1456"/>
        <v>192.68751757784253</v>
      </c>
      <c r="U9327" s="162">
        <f t="shared" si="1457"/>
        <v>117.81053116601007</v>
      </c>
      <c r="V9327" s="163">
        <f t="shared" si="1458"/>
        <v>1</v>
      </c>
      <c r="W9327" s="164">
        <f t="shared" si="1459"/>
        <v>84882980.803014964</v>
      </c>
      <c r="X9327" s="164">
        <f t="shared" si="1460"/>
        <v>-246027.17633506656</v>
      </c>
    </row>
    <row r="9328" spans="10:24" x14ac:dyDescent="0.25">
      <c r="J9328">
        <v>9325</v>
      </c>
      <c r="K9328" s="43">
        <v>0.94239367937234109</v>
      </c>
      <c r="L9328">
        <v>0.40515192559794644</v>
      </c>
      <c r="M9328">
        <v>0.58878986897870988</v>
      </c>
      <c r="N9328" s="44">
        <v>0.83584388238728935</v>
      </c>
      <c r="O9328" s="161">
        <f t="shared" si="1451"/>
        <v>7000000</v>
      </c>
      <c r="P9328" s="162">
        <f t="shared" si="1452"/>
        <v>176.39948907924571</v>
      </c>
      <c r="Q9328" s="162">
        <f t="shared" si="1453"/>
        <v>139.4886634241748</v>
      </c>
      <c r="R9328" s="163">
        <f t="shared" si="1454"/>
        <v>1</v>
      </c>
      <c r="S9328" s="161">
        <f t="shared" si="1455"/>
        <v>9000000</v>
      </c>
      <c r="T9328" s="162">
        <f t="shared" si="1456"/>
        <v>188.7998296930819</v>
      </c>
      <c r="U9328" s="162">
        <f t="shared" si="1457"/>
        <v>127.2443317120874</v>
      </c>
      <c r="V9328" s="163">
        <f t="shared" si="1458"/>
        <v>1</v>
      </c>
      <c r="W9328" s="164">
        <f t="shared" si="1459"/>
        <v>208375779.58549637</v>
      </c>
      <c r="X9328" s="164">
        <f t="shared" si="1460"/>
        <v>403999481.82895052</v>
      </c>
    </row>
    <row r="9329" spans="10:24" x14ac:dyDescent="0.25">
      <c r="J9329">
        <v>9326</v>
      </c>
      <c r="K9329" s="43">
        <v>0.26205573896564127</v>
      </c>
      <c r="L9329">
        <v>0.57646975976296755</v>
      </c>
      <c r="M9329">
        <v>0.58416635144485429</v>
      </c>
      <c r="N9329" s="44">
        <v>0.77181697351158796</v>
      </c>
      <c r="O9329" s="161">
        <f t="shared" si="1451"/>
        <v>2000000</v>
      </c>
      <c r="P9329" s="162">
        <f t="shared" si="1452"/>
        <v>182.89305574459033</v>
      </c>
      <c r="Q9329" s="162">
        <f t="shared" si="1453"/>
        <v>139.25127375495322</v>
      </c>
      <c r="R9329" s="163">
        <f t="shared" si="1454"/>
        <v>1</v>
      </c>
      <c r="S9329" s="161">
        <f t="shared" si="1455"/>
        <v>5000000</v>
      </c>
      <c r="T9329" s="162">
        <f t="shared" si="1456"/>
        <v>190.96435191486344</v>
      </c>
      <c r="U9329" s="162">
        <f t="shared" si="1457"/>
        <v>127.12563687747661</v>
      </c>
      <c r="V9329" s="163">
        <f t="shared" si="1458"/>
        <v>1</v>
      </c>
      <c r="W9329" s="164">
        <f t="shared" si="1459"/>
        <v>37283563.979274213</v>
      </c>
      <c r="X9329" s="164">
        <f t="shared" si="1460"/>
        <v>169193575.18693417</v>
      </c>
    </row>
    <row r="9330" spans="10:24" x14ac:dyDescent="0.25">
      <c r="J9330">
        <v>9327</v>
      </c>
      <c r="K9330" s="43">
        <v>1.978943275699041E-2</v>
      </c>
      <c r="L9330">
        <v>0.82900271058760233</v>
      </c>
      <c r="M9330">
        <v>0.83313466149952031</v>
      </c>
      <c r="N9330" s="44">
        <v>0.88433348923105404</v>
      </c>
      <c r="O9330" s="161">
        <f t="shared" si="1451"/>
        <v>1000000</v>
      </c>
      <c r="P9330" s="162">
        <f t="shared" si="1452"/>
        <v>194.25347419438657</v>
      </c>
      <c r="Q9330" s="162">
        <f t="shared" si="1453"/>
        <v>154.33253420524781</v>
      </c>
      <c r="R9330" s="163">
        <f t="shared" si="1454"/>
        <v>1</v>
      </c>
      <c r="S9330" s="161">
        <f t="shared" si="1455"/>
        <v>1000000</v>
      </c>
      <c r="T9330" s="162">
        <f t="shared" si="1456"/>
        <v>194.75115806479553</v>
      </c>
      <c r="U9330" s="162">
        <f t="shared" si="1457"/>
        <v>134.66626710262389</v>
      </c>
      <c r="V9330" s="163">
        <f t="shared" si="1458"/>
        <v>1</v>
      </c>
      <c r="W9330" s="164">
        <f t="shared" si="1459"/>
        <v>-10079060.01086124</v>
      </c>
      <c r="X9330" s="164">
        <f t="shared" si="1460"/>
        <v>-89915109.037828356</v>
      </c>
    </row>
    <row r="9331" spans="10:24" x14ac:dyDescent="0.25">
      <c r="J9331">
        <v>9328</v>
      </c>
      <c r="K9331" s="43">
        <v>0.12699859287269555</v>
      </c>
      <c r="L9331">
        <v>0.42923190979093595</v>
      </c>
      <c r="M9331">
        <v>0.65307553098984927</v>
      </c>
      <c r="N9331" s="44">
        <v>0.65244579817902648</v>
      </c>
      <c r="O9331" s="161">
        <f t="shared" si="1451"/>
        <v>2000000</v>
      </c>
      <c r="P9331" s="162">
        <f t="shared" si="1452"/>
        <v>177.32504999557338</v>
      </c>
      <c r="Q9331" s="162">
        <f t="shared" si="1453"/>
        <v>142.87274330760198</v>
      </c>
      <c r="R9331" s="163">
        <f t="shared" si="1454"/>
        <v>1</v>
      </c>
      <c r="S9331" s="161">
        <f t="shared" si="1455"/>
        <v>2000000</v>
      </c>
      <c r="T9331" s="162">
        <f t="shared" si="1456"/>
        <v>189.10834999852446</v>
      </c>
      <c r="U9331" s="162">
        <f t="shared" si="1457"/>
        <v>128.93637165380099</v>
      </c>
      <c r="V9331" s="163">
        <f t="shared" si="1458"/>
        <v>1</v>
      </c>
      <c r="W9331" s="164">
        <f t="shared" si="1459"/>
        <v>18904613.375942796</v>
      </c>
      <c r="X9331" s="164">
        <f t="shared" si="1460"/>
        <v>-29656043.310553059</v>
      </c>
    </row>
    <row r="9332" spans="10:24" x14ac:dyDescent="0.25">
      <c r="J9332">
        <v>9329</v>
      </c>
      <c r="K9332" s="43">
        <v>0.76731288662163666</v>
      </c>
      <c r="L9332">
        <v>0.19505622416126844</v>
      </c>
      <c r="M9332">
        <v>0.32405893838361455</v>
      </c>
      <c r="N9332" s="44">
        <v>1.5141015414339543E-2</v>
      </c>
      <c r="O9332" s="161">
        <f t="shared" si="1451"/>
        <v>7000000</v>
      </c>
      <c r="P9332" s="162">
        <f t="shared" si="1452"/>
        <v>167.10879815506379</v>
      </c>
      <c r="Q9332" s="162">
        <f t="shared" si="1453"/>
        <v>125.87243147939918</v>
      </c>
      <c r="R9332" s="163">
        <f t="shared" si="1454"/>
        <v>1</v>
      </c>
      <c r="S9332" s="161">
        <f t="shared" si="1455"/>
        <v>7000000</v>
      </c>
      <c r="T9332" s="162">
        <f t="shared" si="1456"/>
        <v>185.70293271835459</v>
      </c>
      <c r="U9332" s="162">
        <f t="shared" si="1457"/>
        <v>120.43621573969959</v>
      </c>
      <c r="V9332" s="163">
        <f t="shared" si="1458"/>
        <v>0.05</v>
      </c>
      <c r="W9332" s="164">
        <f t="shared" si="1459"/>
        <v>238654566.72965229</v>
      </c>
      <c r="X9332" s="164">
        <f t="shared" si="1460"/>
        <v>-127156649.05747075</v>
      </c>
    </row>
    <row r="9333" spans="10:24" x14ac:dyDescent="0.25">
      <c r="J9333">
        <v>9330</v>
      </c>
      <c r="K9333" s="43">
        <v>0.6516593116257442</v>
      </c>
      <c r="L9333">
        <v>0.51500186894463185</v>
      </c>
      <c r="M9333">
        <v>0.10367450257508737</v>
      </c>
      <c r="N9333" s="44">
        <v>0.13589814655988031</v>
      </c>
      <c r="O9333" s="161">
        <f t="shared" si="1451"/>
        <v>6000000</v>
      </c>
      <c r="P9333" s="162">
        <f t="shared" si="1452"/>
        <v>180.56419463587972</v>
      </c>
      <c r="Q9333" s="162">
        <f t="shared" si="1453"/>
        <v>109.78222906071667</v>
      </c>
      <c r="R9333" s="163">
        <f t="shared" si="1454"/>
        <v>1</v>
      </c>
      <c r="S9333" s="161">
        <f t="shared" si="1455"/>
        <v>7000000</v>
      </c>
      <c r="T9333" s="162">
        <f t="shared" si="1456"/>
        <v>190.18806487862656</v>
      </c>
      <c r="U9333" s="162">
        <f t="shared" si="1457"/>
        <v>112.39111453035834</v>
      </c>
      <c r="V9333" s="163">
        <f t="shared" si="1458"/>
        <v>0.9</v>
      </c>
      <c r="W9333" s="164">
        <f t="shared" si="1459"/>
        <v>374691793.45097828</v>
      </c>
      <c r="X9333" s="164">
        <f t="shared" si="1460"/>
        <v>340120787.19408977</v>
      </c>
    </row>
    <row r="9334" spans="10:24" x14ac:dyDescent="0.25">
      <c r="J9334">
        <v>9331</v>
      </c>
      <c r="K9334" s="43">
        <v>0.28415634024246139</v>
      </c>
      <c r="L9334">
        <v>1.2768587076665172E-2</v>
      </c>
      <c r="M9334">
        <v>0.82389592313283988</v>
      </c>
      <c r="N9334" s="44">
        <v>0.65762028453737176</v>
      </c>
      <c r="O9334" s="161">
        <f t="shared" si="1451"/>
        <v>2000000</v>
      </c>
      <c r="P9334" s="162">
        <f t="shared" si="1452"/>
        <v>146.50232218174855</v>
      </c>
      <c r="Q9334" s="162">
        <f t="shared" si="1453"/>
        <v>153.60629458670735</v>
      </c>
      <c r="R9334" s="163">
        <f t="shared" si="1454"/>
        <v>1</v>
      </c>
      <c r="S9334" s="161">
        <f t="shared" si="1455"/>
        <v>5000000</v>
      </c>
      <c r="T9334" s="162">
        <f t="shared" si="1456"/>
        <v>178.83410739391618</v>
      </c>
      <c r="U9334" s="162">
        <f t="shared" si="1457"/>
        <v>134.30314729335367</v>
      </c>
      <c r="V9334" s="163">
        <f t="shared" si="1458"/>
        <v>1</v>
      </c>
      <c r="W9334" s="164">
        <f t="shared" si="1459"/>
        <v>-64207944.809917592</v>
      </c>
      <c r="X9334" s="164">
        <f t="shared" si="1460"/>
        <v>72654800.502812535</v>
      </c>
    </row>
    <row r="9335" spans="10:24" x14ac:dyDescent="0.25">
      <c r="J9335">
        <v>9332</v>
      </c>
      <c r="K9335" s="43">
        <v>0.85071618435085239</v>
      </c>
      <c r="L9335">
        <v>0.78972147299510775</v>
      </c>
      <c r="M9335">
        <v>0.32815525181568606</v>
      </c>
      <c r="N9335" s="44">
        <v>0.30023644759506107</v>
      </c>
      <c r="O9335" s="161">
        <f t="shared" si="1451"/>
        <v>7000000</v>
      </c>
      <c r="P9335" s="162">
        <f t="shared" si="1452"/>
        <v>192.08182786570973</v>
      </c>
      <c r="Q9335" s="162">
        <f t="shared" si="1453"/>
        <v>126.09974399015316</v>
      </c>
      <c r="R9335" s="163">
        <f t="shared" si="1454"/>
        <v>1</v>
      </c>
      <c r="S9335" s="161">
        <f t="shared" si="1455"/>
        <v>7000000</v>
      </c>
      <c r="T9335" s="162">
        <f t="shared" si="1456"/>
        <v>194.02727595523658</v>
      </c>
      <c r="U9335" s="162">
        <f t="shared" si="1457"/>
        <v>120.54987199507659</v>
      </c>
      <c r="V9335" s="163">
        <f t="shared" si="1458"/>
        <v>1</v>
      </c>
      <c r="W9335" s="164">
        <f t="shared" si="1459"/>
        <v>411874587.128896</v>
      </c>
      <c r="X9335" s="164">
        <f t="shared" si="1460"/>
        <v>364341827.72111994</v>
      </c>
    </row>
    <row r="9336" spans="10:24" x14ac:dyDescent="0.25">
      <c r="J9336">
        <v>9333</v>
      </c>
      <c r="K9336" s="43">
        <v>5.8140099082731878E-2</v>
      </c>
      <c r="L9336">
        <v>0.14072284805465562</v>
      </c>
      <c r="M9336">
        <v>0.5231140747303239</v>
      </c>
      <c r="N9336" s="44">
        <v>0.28535088495556948</v>
      </c>
      <c r="O9336" s="161">
        <f t="shared" si="1451"/>
        <v>2000000</v>
      </c>
      <c r="P9336" s="162">
        <f t="shared" si="1452"/>
        <v>163.84383924965641</v>
      </c>
      <c r="Q9336" s="162">
        <f t="shared" si="1453"/>
        <v>136.15941693110008</v>
      </c>
      <c r="R9336" s="163">
        <f t="shared" si="1454"/>
        <v>1</v>
      </c>
      <c r="S9336" s="161">
        <f t="shared" si="1455"/>
        <v>2000000</v>
      </c>
      <c r="T9336" s="162">
        <f t="shared" si="1456"/>
        <v>184.61461308321879</v>
      </c>
      <c r="U9336" s="162">
        <f t="shared" si="1457"/>
        <v>125.57970846555004</v>
      </c>
      <c r="V9336" s="163">
        <f t="shared" si="1458"/>
        <v>1</v>
      </c>
      <c r="W9336" s="164">
        <f t="shared" si="1459"/>
        <v>5368844.6371126622</v>
      </c>
      <c r="X9336" s="164">
        <f t="shared" si="1460"/>
        <v>-31930190.764662519</v>
      </c>
    </row>
    <row r="9337" spans="10:24" x14ac:dyDescent="0.25">
      <c r="J9337">
        <v>9334</v>
      </c>
      <c r="K9337" s="43">
        <v>0.54908698728749628</v>
      </c>
      <c r="L9337">
        <v>0.46489208750329825</v>
      </c>
      <c r="M9337">
        <v>0.51243680456119711</v>
      </c>
      <c r="N9337" s="44">
        <v>0.50696987403167859</v>
      </c>
      <c r="O9337" s="161">
        <f t="shared" si="1451"/>
        <v>5000000</v>
      </c>
      <c r="P9337" s="162">
        <f t="shared" si="1452"/>
        <v>178.67825424987507</v>
      </c>
      <c r="Q9337" s="162">
        <f t="shared" si="1453"/>
        <v>135.62358994275908</v>
      </c>
      <c r="R9337" s="163">
        <f t="shared" si="1454"/>
        <v>1</v>
      </c>
      <c r="S9337" s="161">
        <f t="shared" si="1455"/>
        <v>6000000</v>
      </c>
      <c r="T9337" s="162">
        <f t="shared" si="1456"/>
        <v>189.55941808329169</v>
      </c>
      <c r="U9337" s="162">
        <f t="shared" si="1457"/>
        <v>125.31179497137954</v>
      </c>
      <c r="V9337" s="163">
        <f t="shared" si="1458"/>
        <v>1</v>
      </c>
      <c r="W9337" s="164">
        <f t="shared" si="1459"/>
        <v>165273321.53557992</v>
      </c>
      <c r="X9337" s="164">
        <f t="shared" si="1460"/>
        <v>235485738.67147291</v>
      </c>
    </row>
    <row r="9338" spans="10:24" x14ac:dyDescent="0.25">
      <c r="J9338">
        <v>9335</v>
      </c>
      <c r="K9338" s="43">
        <v>0.16812678559643957</v>
      </c>
      <c r="L9338">
        <v>0.51565855077639255</v>
      </c>
      <c r="M9338">
        <v>0.82074644727924406</v>
      </c>
      <c r="N9338" s="44">
        <v>0.89101222628097165</v>
      </c>
      <c r="O9338" s="161">
        <f t="shared" si="1451"/>
        <v>2000000</v>
      </c>
      <c r="P9338" s="162">
        <f t="shared" si="1452"/>
        <v>180.58890374291758</v>
      </c>
      <c r="Q9338" s="162">
        <f t="shared" si="1453"/>
        <v>153.36426988033821</v>
      </c>
      <c r="R9338" s="163">
        <f t="shared" si="1454"/>
        <v>1</v>
      </c>
      <c r="S9338" s="161">
        <f t="shared" si="1455"/>
        <v>5000000</v>
      </c>
      <c r="T9338" s="162">
        <f t="shared" si="1456"/>
        <v>190.19630124763918</v>
      </c>
      <c r="U9338" s="162">
        <f t="shared" si="1457"/>
        <v>134.18213494016911</v>
      </c>
      <c r="V9338" s="163">
        <f t="shared" si="1458"/>
        <v>1</v>
      </c>
      <c r="W9338" s="164">
        <f t="shared" si="1459"/>
        <v>4449267.7251587361</v>
      </c>
      <c r="X9338" s="164">
        <f t="shared" si="1460"/>
        <v>130070831.53735042</v>
      </c>
    </row>
    <row r="9339" spans="10:24" x14ac:dyDescent="0.25">
      <c r="J9339">
        <v>9336</v>
      </c>
      <c r="K9339" s="43">
        <v>0.55982521559384335</v>
      </c>
      <c r="L9339">
        <v>0.54435984867617448</v>
      </c>
      <c r="M9339">
        <v>0.93538840243381771</v>
      </c>
      <c r="N9339" s="44">
        <v>0.30214190154931853</v>
      </c>
      <c r="O9339" s="161">
        <f t="shared" si="1451"/>
        <v>6000000</v>
      </c>
      <c r="P9339" s="162">
        <f t="shared" si="1452"/>
        <v>181.67135672102074</v>
      </c>
      <c r="Q9339" s="162">
        <f t="shared" si="1453"/>
        <v>165.34344543181379</v>
      </c>
      <c r="R9339" s="163">
        <f t="shared" si="1454"/>
        <v>1</v>
      </c>
      <c r="S9339" s="161">
        <f t="shared" si="1455"/>
        <v>6000000</v>
      </c>
      <c r="T9339" s="162">
        <f t="shared" si="1456"/>
        <v>190.55711890700692</v>
      </c>
      <c r="U9339" s="162">
        <f t="shared" si="1457"/>
        <v>140.1717227159069</v>
      </c>
      <c r="V9339" s="163">
        <f t="shared" si="1458"/>
        <v>1</v>
      </c>
      <c r="W9339" s="164">
        <f t="shared" si="1459"/>
        <v>47967467.735241711</v>
      </c>
      <c r="X9339" s="164">
        <f t="shared" si="1460"/>
        <v>152312377.14660019</v>
      </c>
    </row>
    <row r="9340" spans="10:24" x14ac:dyDescent="0.25">
      <c r="J9340">
        <v>9337</v>
      </c>
      <c r="K9340" s="43">
        <v>0.30660479813748498</v>
      </c>
      <c r="L9340">
        <v>0.65290122757319569</v>
      </c>
      <c r="M9340">
        <v>0.58055182890452683</v>
      </c>
      <c r="N9340" s="44">
        <v>0.61922606411735237</v>
      </c>
      <c r="O9340" s="161">
        <f t="shared" si="1451"/>
        <v>5000000</v>
      </c>
      <c r="P9340" s="162">
        <f t="shared" si="1452"/>
        <v>185.89747649413763</v>
      </c>
      <c r="Q9340" s="162">
        <f t="shared" si="1453"/>
        <v>139.06610781797698</v>
      </c>
      <c r="R9340" s="163">
        <f t="shared" si="1454"/>
        <v>1</v>
      </c>
      <c r="S9340" s="161">
        <f t="shared" si="1455"/>
        <v>6000000</v>
      </c>
      <c r="T9340" s="162">
        <f t="shared" si="1456"/>
        <v>191.96582549804589</v>
      </c>
      <c r="U9340" s="162">
        <f t="shared" si="1457"/>
        <v>127.03305390898849</v>
      </c>
      <c r="V9340" s="163">
        <f t="shared" si="1458"/>
        <v>1</v>
      </c>
      <c r="W9340" s="164">
        <f t="shared" si="1459"/>
        <v>184156843.38080326</v>
      </c>
      <c r="X9340" s="164">
        <f t="shared" si="1460"/>
        <v>239596629.53434438</v>
      </c>
    </row>
    <row r="9341" spans="10:24" x14ac:dyDescent="0.25">
      <c r="J9341">
        <v>9338</v>
      </c>
      <c r="K9341" s="43">
        <v>1.5724632311305276E-2</v>
      </c>
      <c r="L9341">
        <v>7.9010160013608388E-3</v>
      </c>
      <c r="M9341">
        <v>0.57756293735289876</v>
      </c>
      <c r="N9341" s="44">
        <v>0.46771975965297863</v>
      </c>
      <c r="O9341" s="161">
        <f t="shared" si="1451"/>
        <v>1000000</v>
      </c>
      <c r="P9341" s="162">
        <f t="shared" si="1452"/>
        <v>143.79815871977331</v>
      </c>
      <c r="Q9341" s="162">
        <f t="shared" si="1453"/>
        <v>138.91325542665572</v>
      </c>
      <c r="R9341" s="163">
        <f t="shared" si="1454"/>
        <v>1</v>
      </c>
      <c r="S9341" s="161">
        <f t="shared" si="1455"/>
        <v>1000000</v>
      </c>
      <c r="T9341" s="162">
        <f t="shared" si="1456"/>
        <v>177.93271957325777</v>
      </c>
      <c r="U9341" s="162">
        <f t="shared" si="1457"/>
        <v>126.95662771332786</v>
      </c>
      <c r="V9341" s="163">
        <f t="shared" si="1458"/>
        <v>1</v>
      </c>
      <c r="W9341" s="164">
        <f t="shared" si="1459"/>
        <v>-45115096.70688241</v>
      </c>
      <c r="X9341" s="164">
        <f t="shared" si="1460"/>
        <v>-99023908.140070081</v>
      </c>
    </row>
    <row r="9342" spans="10:24" x14ac:dyDescent="0.25">
      <c r="J9342">
        <v>9339</v>
      </c>
      <c r="K9342" s="43">
        <v>0.63617190611271535</v>
      </c>
      <c r="L9342">
        <v>0.81758157968619349</v>
      </c>
      <c r="M9342">
        <v>4.7788359864930019E-2</v>
      </c>
      <c r="N9342" s="44">
        <v>0.78287430414476966</v>
      </c>
      <c r="O9342" s="161">
        <f t="shared" si="1451"/>
        <v>6000000</v>
      </c>
      <c r="P9342" s="162">
        <f t="shared" si="1452"/>
        <v>193.59280619139696</v>
      </c>
      <c r="Q9342" s="162">
        <f t="shared" si="1453"/>
        <v>101.66626608394699</v>
      </c>
      <c r="R9342" s="163">
        <f t="shared" si="1454"/>
        <v>1</v>
      </c>
      <c r="S9342" s="161">
        <f t="shared" si="1455"/>
        <v>7000000</v>
      </c>
      <c r="T9342" s="162">
        <f t="shared" si="1456"/>
        <v>194.53093539713231</v>
      </c>
      <c r="U9342" s="162">
        <f t="shared" si="1457"/>
        <v>108.3331330419735</v>
      </c>
      <c r="V9342" s="163">
        <f t="shared" si="1458"/>
        <v>1</v>
      </c>
      <c r="W9342" s="164">
        <f t="shared" si="1459"/>
        <v>501559240.64469981</v>
      </c>
      <c r="X9342" s="164">
        <f t="shared" si="1460"/>
        <v>453384616.48611164</v>
      </c>
    </row>
    <row r="9343" spans="10:24" x14ac:dyDescent="0.25">
      <c r="J9343">
        <v>9340</v>
      </c>
      <c r="K9343" s="43">
        <v>0.65112558093329509</v>
      </c>
      <c r="L9343">
        <v>5.2244172492462382E-2</v>
      </c>
      <c r="M9343">
        <v>8.5544213760867183E-2</v>
      </c>
      <c r="N9343" s="44">
        <v>0.35834136485526069</v>
      </c>
      <c r="O9343" s="161">
        <f t="shared" si="1451"/>
        <v>6000000</v>
      </c>
      <c r="P9343" s="162">
        <f t="shared" si="1452"/>
        <v>155.64790601095234</v>
      </c>
      <c r="Q9343" s="162">
        <f t="shared" si="1453"/>
        <v>107.62570306248563</v>
      </c>
      <c r="R9343" s="163">
        <f t="shared" si="1454"/>
        <v>1</v>
      </c>
      <c r="S9343" s="161">
        <f t="shared" si="1455"/>
        <v>7000000</v>
      </c>
      <c r="T9343" s="162">
        <f t="shared" si="1456"/>
        <v>181.88263533698412</v>
      </c>
      <c r="U9343" s="162">
        <f t="shared" si="1457"/>
        <v>111.31285153124281</v>
      </c>
      <c r="V9343" s="163">
        <f t="shared" si="1458"/>
        <v>1</v>
      </c>
      <c r="W9343" s="164">
        <f t="shared" si="1459"/>
        <v>238133217.69080025</v>
      </c>
      <c r="X9343" s="164">
        <f t="shared" si="1460"/>
        <v>343988486.64018917</v>
      </c>
    </row>
    <row r="9344" spans="10:24" x14ac:dyDescent="0.25">
      <c r="J9344">
        <v>9341</v>
      </c>
      <c r="K9344" s="43">
        <v>0.78215483533836838</v>
      </c>
      <c r="L9344">
        <v>0.8584129068356483</v>
      </c>
      <c r="M9344">
        <v>0.5977580346005188</v>
      </c>
      <c r="N9344" s="44">
        <v>0.53095661069904576</v>
      </c>
      <c r="O9344" s="161">
        <f t="shared" si="1451"/>
        <v>7000000</v>
      </c>
      <c r="P9344" s="162">
        <f t="shared" si="1452"/>
        <v>196.09824090860425</v>
      </c>
      <c r="Q9344" s="162">
        <f t="shared" si="1453"/>
        <v>139.95096562644295</v>
      </c>
      <c r="R9344" s="163">
        <f t="shared" si="1454"/>
        <v>1</v>
      </c>
      <c r="S9344" s="161">
        <f t="shared" si="1455"/>
        <v>7000000</v>
      </c>
      <c r="T9344" s="162">
        <f t="shared" si="1456"/>
        <v>195.36608030286808</v>
      </c>
      <c r="U9344" s="162">
        <f t="shared" si="1457"/>
        <v>127.47548281322148</v>
      </c>
      <c r="V9344" s="163">
        <f t="shared" si="1458"/>
        <v>1</v>
      </c>
      <c r="W9344" s="164">
        <f t="shared" si="1459"/>
        <v>343030926.97512913</v>
      </c>
      <c r="X9344" s="164">
        <f t="shared" si="1460"/>
        <v>325234182.42752624</v>
      </c>
    </row>
    <row r="9345" spans="10:24" x14ac:dyDescent="0.25">
      <c r="J9345">
        <v>9342</v>
      </c>
      <c r="K9345" s="43">
        <v>0.53186311762203098</v>
      </c>
      <c r="L9345">
        <v>0.88558268089345604</v>
      </c>
      <c r="M9345">
        <v>0.16470218048391083</v>
      </c>
      <c r="N9345" s="44">
        <v>5.247168931000612E-2</v>
      </c>
      <c r="O9345" s="161">
        <f t="shared" si="1451"/>
        <v>5000000</v>
      </c>
      <c r="P9345" s="162">
        <f t="shared" si="1452"/>
        <v>198.05049313187402</v>
      </c>
      <c r="Q9345" s="162">
        <f t="shared" si="1453"/>
        <v>115.49371326150171</v>
      </c>
      <c r="R9345" s="163">
        <f t="shared" si="1454"/>
        <v>1</v>
      </c>
      <c r="S9345" s="161">
        <f t="shared" si="1455"/>
        <v>6000000</v>
      </c>
      <c r="T9345" s="162">
        <f t="shared" si="1456"/>
        <v>196.01683104395801</v>
      </c>
      <c r="U9345" s="162">
        <f t="shared" si="1457"/>
        <v>115.24685663075086</v>
      </c>
      <c r="V9345" s="163">
        <f t="shared" si="1458"/>
        <v>0.9</v>
      </c>
      <c r="W9345" s="164">
        <f t="shared" si="1459"/>
        <v>362783899.35186154</v>
      </c>
      <c r="X9345" s="164">
        <f t="shared" si="1460"/>
        <v>286157861.83131862</v>
      </c>
    </row>
    <row r="9346" spans="10:24" x14ac:dyDescent="0.25">
      <c r="J9346">
        <v>9343</v>
      </c>
      <c r="K9346" s="43">
        <v>0.57487771966186907</v>
      </c>
      <c r="L9346">
        <v>9.8590570700303082E-2</v>
      </c>
      <c r="M9346">
        <v>0.22304784377195674</v>
      </c>
      <c r="N9346" s="44">
        <v>0.25617790485872038</v>
      </c>
      <c r="O9346" s="161">
        <f t="shared" si="1451"/>
        <v>6000000</v>
      </c>
      <c r="P9346" s="162">
        <f t="shared" si="1452"/>
        <v>160.65563580056116</v>
      </c>
      <c r="Q9346" s="162">
        <f t="shared" si="1453"/>
        <v>119.76119572501617</v>
      </c>
      <c r="R9346" s="163">
        <f t="shared" si="1454"/>
        <v>1</v>
      </c>
      <c r="S9346" s="161">
        <f t="shared" si="1455"/>
        <v>6000000</v>
      </c>
      <c r="T9346" s="162">
        <f t="shared" si="1456"/>
        <v>183.55187860018705</v>
      </c>
      <c r="U9346" s="162">
        <f t="shared" si="1457"/>
        <v>117.38059786250808</v>
      </c>
      <c r="V9346" s="163">
        <f t="shared" si="1458"/>
        <v>1</v>
      </c>
      <c r="W9346" s="164">
        <f t="shared" si="1459"/>
        <v>195366640.45326996</v>
      </c>
      <c r="X9346" s="164">
        <f t="shared" si="1460"/>
        <v>247027684.42607379</v>
      </c>
    </row>
    <row r="9347" spans="10:24" x14ac:dyDescent="0.25">
      <c r="J9347">
        <v>9344</v>
      </c>
      <c r="K9347" s="43">
        <v>0.91675587098984512</v>
      </c>
      <c r="L9347">
        <v>0.29030903406470243</v>
      </c>
      <c r="M9347">
        <v>2.7698332218169308E-2</v>
      </c>
      <c r="N9347" s="44">
        <v>0.34841253756832402</v>
      </c>
      <c r="O9347" s="161">
        <f t="shared" si="1451"/>
        <v>7000000</v>
      </c>
      <c r="P9347" s="162">
        <f t="shared" si="1452"/>
        <v>171.71276791247385</v>
      </c>
      <c r="Q9347" s="162">
        <f t="shared" si="1453"/>
        <v>96.684959110541541</v>
      </c>
      <c r="R9347" s="163">
        <f t="shared" si="1454"/>
        <v>1</v>
      </c>
      <c r="S9347" s="161">
        <f t="shared" si="1455"/>
        <v>9000000</v>
      </c>
      <c r="T9347" s="162">
        <f t="shared" si="1456"/>
        <v>187.23758930415795</v>
      </c>
      <c r="U9347" s="162">
        <f t="shared" si="1457"/>
        <v>105.84247955527077</v>
      </c>
      <c r="V9347" s="163">
        <f t="shared" si="1458"/>
        <v>1</v>
      </c>
      <c r="W9347" s="164">
        <f t="shared" si="1459"/>
        <v>475194661.61352617</v>
      </c>
      <c r="X9347" s="164">
        <f t="shared" si="1460"/>
        <v>582555987.73998463</v>
      </c>
    </row>
    <row r="9348" spans="10:24" x14ac:dyDescent="0.25">
      <c r="J9348">
        <v>9345</v>
      </c>
      <c r="K9348" s="43">
        <v>0.36314979177435869</v>
      </c>
      <c r="L9348">
        <v>0.56616157376648757</v>
      </c>
      <c r="M9348">
        <v>0.61237751271866014</v>
      </c>
      <c r="N9348" s="44">
        <v>0.92181817912039921</v>
      </c>
      <c r="O9348" s="161">
        <f t="shared" si="1451"/>
        <v>5000000</v>
      </c>
      <c r="P9348" s="162">
        <f t="shared" si="1452"/>
        <v>182.49915137928721</v>
      </c>
      <c r="Q9348" s="162">
        <f t="shared" si="1453"/>
        <v>140.71042113468715</v>
      </c>
      <c r="R9348" s="163">
        <f t="shared" si="1454"/>
        <v>1</v>
      </c>
      <c r="S9348" s="161">
        <f t="shared" si="1455"/>
        <v>6000000</v>
      </c>
      <c r="T9348" s="162">
        <f t="shared" si="1456"/>
        <v>190.8330504597624</v>
      </c>
      <c r="U9348" s="162">
        <f t="shared" si="1457"/>
        <v>127.85521056734358</v>
      </c>
      <c r="V9348" s="163">
        <f t="shared" si="1458"/>
        <v>1</v>
      </c>
      <c r="W9348" s="164">
        <f t="shared" si="1459"/>
        <v>158943651.22300029</v>
      </c>
      <c r="X9348" s="164">
        <f t="shared" si="1460"/>
        <v>227867039.35451299</v>
      </c>
    </row>
    <row r="9349" spans="10:24" x14ac:dyDescent="0.25">
      <c r="J9349">
        <v>9346</v>
      </c>
      <c r="K9349" s="43">
        <v>0.75464108210514735</v>
      </c>
      <c r="L9349">
        <v>0.69722631460472828</v>
      </c>
      <c r="M9349">
        <v>0.28604212204783597</v>
      </c>
      <c r="N9349" s="44">
        <v>0.6020506583434525</v>
      </c>
      <c r="O9349" s="161">
        <f t="shared" ref="O9349:O9412" si="1461">VLOOKUP(K9349,$E$5:$H$10,4)</f>
        <v>7000000</v>
      </c>
      <c r="P9349" s="162">
        <f t="shared" ref="P9349:P9412" si="1462">_xlfn.NORM.INV(L9349,$E$12,$E$13)</f>
        <v>187.74659492656588</v>
      </c>
      <c r="Q9349" s="162">
        <f t="shared" ref="Q9349:Q9412" si="1463">_xlfn.NORM.INV(M9349,$E$15,$E$16)</f>
        <v>123.70030815176649</v>
      </c>
      <c r="R9349" s="163">
        <f t="shared" ref="R9349:R9412" si="1464">VLOOKUP(N9349,$E$19:$H$21,4)</f>
        <v>1</v>
      </c>
      <c r="S9349" s="161">
        <f t="shared" ref="S9349:S9412" si="1465">VLOOKUP(K9349,$G$5:$H$10,2)</f>
        <v>7000000</v>
      </c>
      <c r="T9349" s="162">
        <f t="shared" ref="T9349:T9412" si="1466">_xlfn.NORM.INV(L9349,$G$12,$G$13)</f>
        <v>192.58219830885528</v>
      </c>
      <c r="U9349" s="162">
        <f t="shared" ref="U9349:U9412" si="1467">_xlfn.NORM.INV(M9349,$G$15,$G$16)</f>
        <v>119.35015407588324</v>
      </c>
      <c r="V9349" s="163">
        <f t="shared" ref="V9349:V9412" si="1468">VLOOKUP(N9349,$G$19:$H$21,2)</f>
        <v>1</v>
      </c>
      <c r="W9349" s="164">
        <f t="shared" ref="W9349:W9412" si="1469">O9349*(P9349-Q9349)*R9349-$D$23-$D$24</f>
        <v>398324007.42359567</v>
      </c>
      <c r="X9349" s="164">
        <f t="shared" ref="X9349:X9412" si="1470">S9349*(T9349-U9349)*V9349-$F$23-$F$24</f>
        <v>362624309.6308043</v>
      </c>
    </row>
    <row r="9350" spans="10:24" x14ac:dyDescent="0.25">
      <c r="J9350">
        <v>9347</v>
      </c>
      <c r="K9350" s="43">
        <v>3.7460056076333625E-2</v>
      </c>
      <c r="L9350">
        <v>0.43428138968669483</v>
      </c>
      <c r="M9350">
        <v>0.43790842927908902</v>
      </c>
      <c r="N9350" s="44">
        <v>0.54341440166325716</v>
      </c>
      <c r="O9350" s="161">
        <f t="shared" si="1461"/>
        <v>1000000</v>
      </c>
      <c r="P9350" s="162">
        <f t="shared" si="1462"/>
        <v>177.51773498776927</v>
      </c>
      <c r="Q9350" s="162">
        <f t="shared" si="1463"/>
        <v>131.87451515439471</v>
      </c>
      <c r="R9350" s="163">
        <f t="shared" si="1464"/>
        <v>1</v>
      </c>
      <c r="S9350" s="161">
        <f t="shared" si="1465"/>
        <v>1000000</v>
      </c>
      <c r="T9350" s="162">
        <f t="shared" si="1466"/>
        <v>189.17257832925642</v>
      </c>
      <c r="U9350" s="162">
        <f t="shared" si="1467"/>
        <v>123.43725757719736</v>
      </c>
      <c r="V9350" s="163">
        <f t="shared" si="1468"/>
        <v>1</v>
      </c>
      <c r="W9350" s="164">
        <f t="shared" si="1469"/>
        <v>-4356780.1666254401</v>
      </c>
      <c r="X9350" s="164">
        <f t="shared" si="1470"/>
        <v>-84264679.247940928</v>
      </c>
    </row>
    <row r="9351" spans="10:24" x14ac:dyDescent="0.25">
      <c r="J9351">
        <v>9348</v>
      </c>
      <c r="K9351" s="43">
        <v>0.94284032952614727</v>
      </c>
      <c r="L9351">
        <v>0.15363789801989236</v>
      </c>
      <c r="M9351">
        <v>0.49571103515609705</v>
      </c>
      <c r="N9351" s="44">
        <v>0.5163642326505371</v>
      </c>
      <c r="O9351" s="161">
        <f t="shared" si="1461"/>
        <v>7000000</v>
      </c>
      <c r="P9351" s="162">
        <f t="shared" si="1462"/>
        <v>164.68567616282172</v>
      </c>
      <c r="Q9351" s="162">
        <f t="shared" si="1463"/>
        <v>134.7849790469389</v>
      </c>
      <c r="R9351" s="163">
        <f t="shared" si="1464"/>
        <v>1</v>
      </c>
      <c r="S9351" s="161">
        <f t="shared" si="1465"/>
        <v>9000000</v>
      </c>
      <c r="T9351" s="162">
        <f t="shared" si="1466"/>
        <v>184.89522538760724</v>
      </c>
      <c r="U9351" s="162">
        <f t="shared" si="1467"/>
        <v>124.89248952346945</v>
      </c>
      <c r="V9351" s="163">
        <f t="shared" si="1468"/>
        <v>1</v>
      </c>
      <c r="W9351" s="164">
        <f t="shared" si="1469"/>
        <v>159304879.81117976</v>
      </c>
      <c r="X9351" s="164">
        <f t="shared" si="1470"/>
        <v>390024622.77724016</v>
      </c>
    </row>
    <row r="9352" spans="10:24" x14ac:dyDescent="0.25">
      <c r="J9352">
        <v>9349</v>
      </c>
      <c r="K9352" s="43">
        <v>0.37861017134058206</v>
      </c>
      <c r="L9352">
        <v>0.47124293548910978</v>
      </c>
      <c r="M9352">
        <v>0.40846639585240685</v>
      </c>
      <c r="N9352" s="44">
        <v>0.26762712997271509</v>
      </c>
      <c r="O9352" s="161">
        <f t="shared" si="1461"/>
        <v>5000000</v>
      </c>
      <c r="P9352" s="162">
        <f t="shared" si="1462"/>
        <v>178.9178128670043</v>
      </c>
      <c r="Q9352" s="162">
        <f t="shared" si="1463"/>
        <v>130.37016494227831</v>
      </c>
      <c r="R9352" s="163">
        <f t="shared" si="1464"/>
        <v>1</v>
      </c>
      <c r="S9352" s="161">
        <f t="shared" si="1465"/>
        <v>6000000</v>
      </c>
      <c r="T9352" s="162">
        <f t="shared" si="1466"/>
        <v>189.63927095566811</v>
      </c>
      <c r="U9352" s="162">
        <f t="shared" si="1467"/>
        <v>122.68508247113915</v>
      </c>
      <c r="V9352" s="163">
        <f t="shared" si="1468"/>
        <v>1</v>
      </c>
      <c r="W9352" s="164">
        <f t="shared" si="1469"/>
        <v>192738239.62362996</v>
      </c>
      <c r="X9352" s="164">
        <f t="shared" si="1470"/>
        <v>251725130.90717375</v>
      </c>
    </row>
    <row r="9353" spans="10:24" x14ac:dyDescent="0.25">
      <c r="J9353">
        <v>9350</v>
      </c>
      <c r="K9353" s="43">
        <v>0.36321531649683592</v>
      </c>
      <c r="L9353">
        <v>0.88681445781767931</v>
      </c>
      <c r="M9353">
        <v>1.6548028119323877E-2</v>
      </c>
      <c r="N9353" s="44">
        <v>0.4728796086121998</v>
      </c>
      <c r="O9353" s="161">
        <f t="shared" si="1461"/>
        <v>5000000</v>
      </c>
      <c r="P9353" s="162">
        <f t="shared" si="1462"/>
        <v>198.14639666923915</v>
      </c>
      <c r="Q9353" s="162">
        <f t="shared" si="1463"/>
        <v>92.38167835778755</v>
      </c>
      <c r="R9353" s="163">
        <f t="shared" si="1464"/>
        <v>1</v>
      </c>
      <c r="S9353" s="161">
        <f t="shared" si="1465"/>
        <v>6000000</v>
      </c>
      <c r="T9353" s="162">
        <f t="shared" si="1466"/>
        <v>196.04879888974639</v>
      </c>
      <c r="U9353" s="162">
        <f t="shared" si="1467"/>
        <v>103.69083917889378</v>
      </c>
      <c r="V9353" s="163">
        <f t="shared" si="1468"/>
        <v>1</v>
      </c>
      <c r="W9353" s="164">
        <f t="shared" si="1469"/>
        <v>478823591.55725801</v>
      </c>
      <c r="X9353" s="164">
        <f t="shared" si="1470"/>
        <v>404147758.26511562</v>
      </c>
    </row>
    <row r="9354" spans="10:24" x14ac:dyDescent="0.25">
      <c r="J9354">
        <v>9351</v>
      </c>
      <c r="K9354" s="43">
        <v>0.93082917627710859</v>
      </c>
      <c r="L9354">
        <v>8.517685066448677E-2</v>
      </c>
      <c r="M9354">
        <v>0.92427658265593415</v>
      </c>
      <c r="N9354" s="44">
        <v>0.74899620865617</v>
      </c>
      <c r="O9354" s="161">
        <f t="shared" si="1461"/>
        <v>7000000</v>
      </c>
      <c r="P9354" s="162">
        <f t="shared" si="1462"/>
        <v>159.43397721232799</v>
      </c>
      <c r="Q9354" s="162">
        <f t="shared" si="1463"/>
        <v>163.68879334148082</v>
      </c>
      <c r="R9354" s="163">
        <f t="shared" si="1464"/>
        <v>1</v>
      </c>
      <c r="S9354" s="161">
        <f t="shared" si="1465"/>
        <v>9000000</v>
      </c>
      <c r="T9354" s="162">
        <f t="shared" si="1466"/>
        <v>183.14465907077599</v>
      </c>
      <c r="U9354" s="162">
        <f t="shared" si="1467"/>
        <v>139.34439667074042</v>
      </c>
      <c r="V9354" s="163">
        <f t="shared" si="1468"/>
        <v>1</v>
      </c>
      <c r="W9354" s="164">
        <f t="shared" si="1469"/>
        <v>-79783712.904069796</v>
      </c>
      <c r="X9354" s="164">
        <f t="shared" si="1470"/>
        <v>244202361.6003201</v>
      </c>
    </row>
    <row r="9355" spans="10:24" x14ac:dyDescent="0.25">
      <c r="J9355">
        <v>9352</v>
      </c>
      <c r="K9355" s="43">
        <v>0.31961704650909606</v>
      </c>
      <c r="L9355">
        <v>0.57042662291293378</v>
      </c>
      <c r="M9355">
        <v>0.75694535882585845</v>
      </c>
      <c r="N9355" s="44">
        <v>0.51204341584497914</v>
      </c>
      <c r="O9355" s="161">
        <f t="shared" si="1461"/>
        <v>5000000</v>
      </c>
      <c r="P9355" s="162">
        <f t="shared" si="1462"/>
        <v>182.66190625891741</v>
      </c>
      <c r="Q9355" s="162">
        <f t="shared" si="1463"/>
        <v>148.93020685551383</v>
      </c>
      <c r="R9355" s="163">
        <f t="shared" si="1464"/>
        <v>1</v>
      </c>
      <c r="S9355" s="161">
        <f t="shared" si="1465"/>
        <v>6000000</v>
      </c>
      <c r="T9355" s="162">
        <f t="shared" si="1466"/>
        <v>190.88730208630579</v>
      </c>
      <c r="U9355" s="162">
        <f t="shared" si="1467"/>
        <v>131.96510342775693</v>
      </c>
      <c r="V9355" s="163">
        <f t="shared" si="1468"/>
        <v>1</v>
      </c>
      <c r="W9355" s="164">
        <f t="shared" si="1469"/>
        <v>118658497.0170179</v>
      </c>
      <c r="X9355" s="164">
        <f t="shared" si="1470"/>
        <v>203533191.95129317</v>
      </c>
    </row>
    <row r="9356" spans="10:24" x14ac:dyDescent="0.25">
      <c r="J9356">
        <v>9353</v>
      </c>
      <c r="K9356" s="43">
        <v>0.58386381225282813</v>
      </c>
      <c r="L9356">
        <v>0.65896697461014542</v>
      </c>
      <c r="M9356">
        <v>0.54183473816315841</v>
      </c>
      <c r="N9356" s="44">
        <v>0.22124057376343598</v>
      </c>
      <c r="O9356" s="161">
        <f t="shared" si="1461"/>
        <v>6000000</v>
      </c>
      <c r="P9356" s="162">
        <f t="shared" si="1462"/>
        <v>186.14468176105922</v>
      </c>
      <c r="Q9356" s="162">
        <f t="shared" si="1463"/>
        <v>137.10114140588107</v>
      </c>
      <c r="R9356" s="163">
        <f t="shared" si="1464"/>
        <v>1</v>
      </c>
      <c r="S9356" s="161">
        <f t="shared" si="1465"/>
        <v>6000000</v>
      </c>
      <c r="T9356" s="162">
        <f t="shared" si="1466"/>
        <v>192.04822725368641</v>
      </c>
      <c r="U9356" s="162">
        <f t="shared" si="1467"/>
        <v>126.05057070294053</v>
      </c>
      <c r="V9356" s="163">
        <f t="shared" si="1468"/>
        <v>1</v>
      </c>
      <c r="W9356" s="164">
        <f t="shared" si="1469"/>
        <v>244261242.13106889</v>
      </c>
      <c r="X9356" s="164">
        <f t="shared" si="1470"/>
        <v>245985939.30447525</v>
      </c>
    </row>
    <row r="9357" spans="10:24" x14ac:dyDescent="0.25">
      <c r="J9357">
        <v>9354</v>
      </c>
      <c r="K9357" s="43">
        <v>0.12488469670791835</v>
      </c>
      <c r="L9357">
        <v>0.10899039934661037</v>
      </c>
      <c r="M9357">
        <v>0.90366613105879212</v>
      </c>
      <c r="N9357" s="44">
        <v>0.20240943201246642</v>
      </c>
      <c r="O9357" s="161">
        <f t="shared" si="1461"/>
        <v>2000000</v>
      </c>
      <c r="P9357" s="162">
        <f t="shared" si="1462"/>
        <v>161.52127344046443</v>
      </c>
      <c r="Q9357" s="162">
        <f t="shared" si="1463"/>
        <v>161.05455422398919</v>
      </c>
      <c r="R9357" s="163">
        <f t="shared" si="1464"/>
        <v>1</v>
      </c>
      <c r="S9357" s="161">
        <f t="shared" si="1465"/>
        <v>2000000</v>
      </c>
      <c r="T9357" s="162">
        <f t="shared" si="1466"/>
        <v>183.84042448015481</v>
      </c>
      <c r="U9357" s="162">
        <f t="shared" si="1467"/>
        <v>138.02727711199461</v>
      </c>
      <c r="V9357" s="163">
        <f t="shared" si="1468"/>
        <v>1</v>
      </c>
      <c r="W9357" s="164">
        <f t="shared" si="1469"/>
        <v>-49066561.567049518</v>
      </c>
      <c r="X9357" s="164">
        <f t="shared" si="1470"/>
        <v>-58373705.263679594</v>
      </c>
    </row>
    <row r="9358" spans="10:24" x14ac:dyDescent="0.25">
      <c r="J9358">
        <v>9355</v>
      </c>
      <c r="K9358" s="43">
        <v>0.18427360606552334</v>
      </c>
      <c r="L9358">
        <v>0.65948519239566605</v>
      </c>
      <c r="M9358">
        <v>0.23973650063044338</v>
      </c>
      <c r="N9358" s="44">
        <v>0.60182062883228915</v>
      </c>
      <c r="O9358" s="161">
        <f t="shared" si="1461"/>
        <v>2000000</v>
      </c>
      <c r="P9358" s="162">
        <f t="shared" si="1462"/>
        <v>186.16587799438099</v>
      </c>
      <c r="Q9358" s="162">
        <f t="shared" si="1463"/>
        <v>120.85699145561125</v>
      </c>
      <c r="R9358" s="163">
        <f t="shared" si="1464"/>
        <v>1</v>
      </c>
      <c r="S9358" s="161">
        <f t="shared" si="1465"/>
        <v>5000000</v>
      </c>
      <c r="T9358" s="162">
        <f t="shared" si="1466"/>
        <v>192.05529266479365</v>
      </c>
      <c r="U9358" s="162">
        <f t="shared" si="1467"/>
        <v>117.92849572780563</v>
      </c>
      <c r="V9358" s="163">
        <f t="shared" si="1468"/>
        <v>1</v>
      </c>
      <c r="W9358" s="164">
        <f t="shared" si="1469"/>
        <v>80617773.077539489</v>
      </c>
      <c r="X9358" s="164">
        <f t="shared" si="1470"/>
        <v>220633984.68494016</v>
      </c>
    </row>
    <row r="9359" spans="10:24" x14ac:dyDescent="0.25">
      <c r="J9359">
        <v>9356</v>
      </c>
      <c r="K9359" s="43">
        <v>8.1048515734759352E-2</v>
      </c>
      <c r="L9359">
        <v>0.87361097092778162</v>
      </c>
      <c r="M9359">
        <v>7.4433002958099737E-3</v>
      </c>
      <c r="N9359" s="44">
        <v>0.84463454031933527</v>
      </c>
      <c r="O9359" s="161">
        <f t="shared" si="1461"/>
        <v>2000000</v>
      </c>
      <c r="P9359" s="162">
        <f t="shared" si="1462"/>
        <v>197.15441589076119</v>
      </c>
      <c r="Q9359" s="162">
        <f t="shared" si="1463"/>
        <v>86.297477888381565</v>
      </c>
      <c r="R9359" s="163">
        <f t="shared" si="1464"/>
        <v>1</v>
      </c>
      <c r="S9359" s="161">
        <f t="shared" si="1465"/>
        <v>2000000</v>
      </c>
      <c r="T9359" s="162">
        <f t="shared" si="1466"/>
        <v>195.71813863025372</v>
      </c>
      <c r="U9359" s="162">
        <f t="shared" si="1467"/>
        <v>100.64873894419078</v>
      </c>
      <c r="V9359" s="163">
        <f t="shared" si="1468"/>
        <v>1</v>
      </c>
      <c r="W9359" s="164">
        <f t="shared" si="1469"/>
        <v>171713876.00475925</v>
      </c>
      <c r="X9359" s="164">
        <f t="shared" si="1470"/>
        <v>40138799.372125864</v>
      </c>
    </row>
    <row r="9360" spans="10:24" x14ac:dyDescent="0.25">
      <c r="J9360">
        <v>9357</v>
      </c>
      <c r="K9360" s="43">
        <v>0.22287485732276524</v>
      </c>
      <c r="L9360">
        <v>0.88678463240286953</v>
      </c>
      <c r="M9360">
        <v>0.93827846688547634</v>
      </c>
      <c r="N9360" s="44">
        <v>0.68124487493955044</v>
      </c>
      <c r="O9360" s="161">
        <f t="shared" si="1461"/>
        <v>2000000</v>
      </c>
      <c r="P9360" s="162">
        <f t="shared" si="1462"/>
        <v>198.14406575702478</v>
      </c>
      <c r="Q9360" s="162">
        <f t="shared" si="1463"/>
        <v>165.8096269319428</v>
      </c>
      <c r="R9360" s="163">
        <f t="shared" si="1464"/>
        <v>1</v>
      </c>
      <c r="S9360" s="161">
        <f t="shared" si="1465"/>
        <v>5000000</v>
      </c>
      <c r="T9360" s="162">
        <f t="shared" si="1466"/>
        <v>196.04802191900825</v>
      </c>
      <c r="U9360" s="162">
        <f t="shared" si="1467"/>
        <v>140.40481346597142</v>
      </c>
      <c r="V9360" s="163">
        <f t="shared" si="1468"/>
        <v>1</v>
      </c>
      <c r="W9360" s="164">
        <f t="shared" si="1469"/>
        <v>14668877.650163949</v>
      </c>
      <c r="X9360" s="164">
        <f t="shared" si="1470"/>
        <v>128216042.26518416</v>
      </c>
    </row>
    <row r="9361" spans="10:24" x14ac:dyDescent="0.25">
      <c r="J9361">
        <v>9358</v>
      </c>
      <c r="K9361" s="43">
        <v>0.37688582494897782</v>
      </c>
      <c r="L9361">
        <v>0.5325131244075092</v>
      </c>
      <c r="M9361">
        <v>0.46067437002419953</v>
      </c>
      <c r="N9361" s="44">
        <v>0.89379521697922626</v>
      </c>
      <c r="O9361" s="161">
        <f t="shared" si="1461"/>
        <v>5000000</v>
      </c>
      <c r="P9361" s="162">
        <f t="shared" si="1462"/>
        <v>181.22383118364201</v>
      </c>
      <c r="Q9361" s="162">
        <f t="shared" si="1463"/>
        <v>133.02530154662008</v>
      </c>
      <c r="R9361" s="163">
        <f t="shared" si="1464"/>
        <v>1</v>
      </c>
      <c r="S9361" s="161">
        <f t="shared" si="1465"/>
        <v>6000000</v>
      </c>
      <c r="T9361" s="162">
        <f t="shared" si="1466"/>
        <v>190.40794372788068</v>
      </c>
      <c r="U9361" s="162">
        <f t="shared" si="1467"/>
        <v>124.01265077331004</v>
      </c>
      <c r="V9361" s="163">
        <f t="shared" si="1468"/>
        <v>1</v>
      </c>
      <c r="W9361" s="164">
        <f t="shared" si="1469"/>
        <v>190992648.18510962</v>
      </c>
      <c r="X9361" s="164">
        <f t="shared" si="1470"/>
        <v>248371757.72742379</v>
      </c>
    </row>
    <row r="9362" spans="10:24" x14ac:dyDescent="0.25">
      <c r="J9362">
        <v>9359</v>
      </c>
      <c r="K9362" s="43">
        <v>0.4457065944654085</v>
      </c>
      <c r="L9362">
        <v>0.68167781099597446</v>
      </c>
      <c r="M9362">
        <v>0.80964931395156592</v>
      </c>
      <c r="N9362" s="44">
        <v>0.81065803802385261</v>
      </c>
      <c r="O9362" s="161">
        <f t="shared" si="1461"/>
        <v>5000000</v>
      </c>
      <c r="P9362" s="162">
        <f t="shared" si="1462"/>
        <v>187.08593539545672</v>
      </c>
      <c r="Q9362" s="162">
        <f t="shared" si="1463"/>
        <v>152.53209449223121</v>
      </c>
      <c r="R9362" s="163">
        <f t="shared" si="1464"/>
        <v>1</v>
      </c>
      <c r="S9362" s="161">
        <f t="shared" si="1465"/>
        <v>6000000</v>
      </c>
      <c r="T9362" s="162">
        <f t="shared" si="1466"/>
        <v>192.36197846515225</v>
      </c>
      <c r="U9362" s="162">
        <f t="shared" si="1467"/>
        <v>133.76604724611559</v>
      </c>
      <c r="V9362" s="163">
        <f t="shared" si="1468"/>
        <v>1</v>
      </c>
      <c r="W9362" s="164">
        <f t="shared" si="1469"/>
        <v>122769204.51612753</v>
      </c>
      <c r="X9362" s="164">
        <f t="shared" si="1470"/>
        <v>201575587.31421995</v>
      </c>
    </row>
    <row r="9363" spans="10:24" x14ac:dyDescent="0.25">
      <c r="J9363">
        <v>9360</v>
      </c>
      <c r="K9363" s="43">
        <v>0.83532524560255839</v>
      </c>
      <c r="L9363">
        <v>0.32239256893125168</v>
      </c>
      <c r="M9363">
        <v>0.85684991518992626</v>
      </c>
      <c r="N9363" s="44">
        <v>0.69308496271831288</v>
      </c>
      <c r="O9363" s="161">
        <f t="shared" si="1461"/>
        <v>7000000</v>
      </c>
      <c r="P9363" s="162">
        <f t="shared" si="1462"/>
        <v>173.08471843412187</v>
      </c>
      <c r="Q9363" s="162">
        <f t="shared" si="1463"/>
        <v>156.32546360424109</v>
      </c>
      <c r="R9363" s="163">
        <f t="shared" si="1464"/>
        <v>1</v>
      </c>
      <c r="S9363" s="161">
        <f t="shared" si="1465"/>
        <v>7000000</v>
      </c>
      <c r="T9363" s="162">
        <f t="shared" si="1466"/>
        <v>187.69490614470729</v>
      </c>
      <c r="U9363" s="162">
        <f t="shared" si="1467"/>
        <v>135.66273180212053</v>
      </c>
      <c r="V9363" s="163">
        <f t="shared" si="1468"/>
        <v>1</v>
      </c>
      <c r="W9363" s="164">
        <f t="shared" si="1469"/>
        <v>67314783.809165418</v>
      </c>
      <c r="X9363" s="164">
        <f t="shared" si="1470"/>
        <v>214225220.39810729</v>
      </c>
    </row>
    <row r="9364" spans="10:24" x14ac:dyDescent="0.25">
      <c r="J9364">
        <v>9361</v>
      </c>
      <c r="K9364" s="43">
        <v>0.88571570991736071</v>
      </c>
      <c r="L9364">
        <v>0.71395577688004885</v>
      </c>
      <c r="M9364">
        <v>0.95835179845350205</v>
      </c>
      <c r="N9364" s="44">
        <v>0.33347208532558859</v>
      </c>
      <c r="O9364" s="161">
        <f t="shared" si="1461"/>
        <v>7000000</v>
      </c>
      <c r="P9364" s="162">
        <f t="shared" si="1462"/>
        <v>188.47467621675582</v>
      </c>
      <c r="Q9364" s="162">
        <f t="shared" si="1463"/>
        <v>169.63743460816232</v>
      </c>
      <c r="R9364" s="163">
        <f t="shared" si="1464"/>
        <v>1</v>
      </c>
      <c r="S9364" s="161">
        <f t="shared" si="1465"/>
        <v>7000000</v>
      </c>
      <c r="T9364" s="162">
        <f t="shared" si="1466"/>
        <v>192.82489207225194</v>
      </c>
      <c r="U9364" s="162">
        <f t="shared" si="1467"/>
        <v>142.31871730408116</v>
      </c>
      <c r="V9364" s="163">
        <f t="shared" si="1468"/>
        <v>1</v>
      </c>
      <c r="W9364" s="164">
        <f t="shared" si="1469"/>
        <v>81860691.260154516</v>
      </c>
      <c r="X9364" s="164">
        <f t="shared" si="1470"/>
        <v>203543223.37719548</v>
      </c>
    </row>
    <row r="9365" spans="10:24" x14ac:dyDescent="0.25">
      <c r="J9365">
        <v>9362</v>
      </c>
      <c r="K9365" s="43">
        <v>0.31150564361136091</v>
      </c>
      <c r="L9365">
        <v>0.80982706087093592</v>
      </c>
      <c r="M9365">
        <v>5.9196830328272942E-2</v>
      </c>
      <c r="N9365" s="44">
        <v>0.26704217767779037</v>
      </c>
      <c r="O9365" s="161">
        <f t="shared" si="1461"/>
        <v>5000000</v>
      </c>
      <c r="P9365" s="162">
        <f t="shared" si="1462"/>
        <v>193.15888770665137</v>
      </c>
      <c r="Q9365" s="162">
        <f t="shared" si="1463"/>
        <v>103.76896813909229</v>
      </c>
      <c r="R9365" s="163">
        <f t="shared" si="1464"/>
        <v>1</v>
      </c>
      <c r="S9365" s="161">
        <f t="shared" si="1465"/>
        <v>6000000</v>
      </c>
      <c r="T9365" s="162">
        <f t="shared" si="1466"/>
        <v>194.38629590221711</v>
      </c>
      <c r="U9365" s="162">
        <f t="shared" si="1467"/>
        <v>109.38448406954615</v>
      </c>
      <c r="V9365" s="163">
        <f t="shared" si="1468"/>
        <v>1</v>
      </c>
      <c r="W9365" s="164">
        <f t="shared" si="1469"/>
        <v>396949597.83779538</v>
      </c>
      <c r="X9365" s="164">
        <f t="shared" si="1470"/>
        <v>360010870.9960258</v>
      </c>
    </row>
    <row r="9366" spans="10:24" x14ac:dyDescent="0.25">
      <c r="J9366">
        <v>9363</v>
      </c>
      <c r="K9366" s="43">
        <v>7.6171097090165674E-2</v>
      </c>
      <c r="L9366">
        <v>0.91501468218546056</v>
      </c>
      <c r="M9366">
        <v>0.58916267569165692</v>
      </c>
      <c r="N9366" s="44">
        <v>0.10195732327484197</v>
      </c>
      <c r="O9366" s="161">
        <f t="shared" si="1461"/>
        <v>2000000</v>
      </c>
      <c r="P9366" s="162">
        <f t="shared" si="1462"/>
        <v>200.58447252443861</v>
      </c>
      <c r="Q9366" s="162">
        <f t="shared" si="1463"/>
        <v>139.50783192680183</v>
      </c>
      <c r="R9366" s="163">
        <f t="shared" si="1464"/>
        <v>1</v>
      </c>
      <c r="S9366" s="161">
        <f t="shared" si="1465"/>
        <v>2000000</v>
      </c>
      <c r="T9366" s="162">
        <f t="shared" si="1466"/>
        <v>196.86149084147954</v>
      </c>
      <c r="U9366" s="162">
        <f t="shared" si="1467"/>
        <v>127.25391596340091</v>
      </c>
      <c r="V9366" s="163">
        <f t="shared" si="1468"/>
        <v>0.9</v>
      </c>
      <c r="W9366" s="164">
        <f t="shared" si="1469"/>
        <v>72153281.195273563</v>
      </c>
      <c r="X9366" s="164">
        <f t="shared" si="1470"/>
        <v>-24706365.219458476</v>
      </c>
    </row>
    <row r="9367" spans="10:24" x14ac:dyDescent="0.25">
      <c r="J9367">
        <v>9364</v>
      </c>
      <c r="K9367" s="43">
        <v>0.49192985372908782</v>
      </c>
      <c r="L9367">
        <v>0.45853232197054583</v>
      </c>
      <c r="M9367">
        <v>0.98603016791493403</v>
      </c>
      <c r="N9367" s="44">
        <v>0.21959145601954644</v>
      </c>
      <c r="O9367" s="161">
        <f t="shared" si="1461"/>
        <v>5000000</v>
      </c>
      <c r="P9367" s="162">
        <f t="shared" si="1462"/>
        <v>178.43802089548171</v>
      </c>
      <c r="Q9367" s="162">
        <f t="shared" si="1463"/>
        <v>178.96265026395824</v>
      </c>
      <c r="R9367" s="163">
        <f t="shared" si="1464"/>
        <v>1</v>
      </c>
      <c r="S9367" s="161">
        <f t="shared" si="1465"/>
        <v>6000000</v>
      </c>
      <c r="T9367" s="162">
        <f t="shared" si="1466"/>
        <v>189.4793402984939</v>
      </c>
      <c r="U9367" s="162">
        <f t="shared" si="1467"/>
        <v>146.9813251319791</v>
      </c>
      <c r="V9367" s="163">
        <f t="shared" si="1468"/>
        <v>1</v>
      </c>
      <c r="W9367" s="164">
        <f t="shared" si="1469"/>
        <v>-52623146.842382625</v>
      </c>
      <c r="X9367" s="164">
        <f t="shared" si="1470"/>
        <v>104988090.99908873</v>
      </c>
    </row>
    <row r="9368" spans="10:24" x14ac:dyDescent="0.25">
      <c r="J9368">
        <v>9365</v>
      </c>
      <c r="K9368" s="43">
        <v>0.25125873305959334</v>
      </c>
      <c r="L9368">
        <v>0.73910187019640494</v>
      </c>
      <c r="M9368">
        <v>0.79693652106860058</v>
      </c>
      <c r="N9368" s="44">
        <v>0.12700854459677369</v>
      </c>
      <c r="O9368" s="161">
        <f t="shared" si="1461"/>
        <v>2000000</v>
      </c>
      <c r="P9368" s="162">
        <f t="shared" si="1462"/>
        <v>189.60868470993165</v>
      </c>
      <c r="Q9368" s="162">
        <f t="shared" si="1463"/>
        <v>151.61457228188897</v>
      </c>
      <c r="R9368" s="163">
        <f t="shared" si="1464"/>
        <v>1</v>
      </c>
      <c r="S9368" s="161">
        <f t="shared" si="1465"/>
        <v>5000000</v>
      </c>
      <c r="T9368" s="162">
        <f t="shared" si="1466"/>
        <v>193.20289490331055</v>
      </c>
      <c r="U9368" s="162">
        <f t="shared" si="1467"/>
        <v>133.30728614094448</v>
      </c>
      <c r="V9368" s="163">
        <f t="shared" si="1468"/>
        <v>0.9</v>
      </c>
      <c r="W9368" s="164">
        <f t="shared" si="1469"/>
        <v>25988224.85608536</v>
      </c>
      <c r="X9368" s="164">
        <f t="shared" si="1470"/>
        <v>119530239.43064731</v>
      </c>
    </row>
    <row r="9369" spans="10:24" x14ac:dyDescent="0.25">
      <c r="J9369">
        <v>9366</v>
      </c>
      <c r="K9369" s="43">
        <v>0.16756617232457205</v>
      </c>
      <c r="L9369">
        <v>0.90515729943316003</v>
      </c>
      <c r="M9369">
        <v>0.89620217081338061</v>
      </c>
      <c r="N9369" s="44">
        <v>0.1022286158726079</v>
      </c>
      <c r="O9369" s="161">
        <f t="shared" si="1461"/>
        <v>2000000</v>
      </c>
      <c r="P9369" s="162">
        <f t="shared" si="1462"/>
        <v>199.67265516829039</v>
      </c>
      <c r="Q9369" s="162">
        <f t="shared" si="1463"/>
        <v>160.20408675960604</v>
      </c>
      <c r="R9369" s="163">
        <f t="shared" si="1464"/>
        <v>1</v>
      </c>
      <c r="S9369" s="161">
        <f t="shared" si="1465"/>
        <v>5000000</v>
      </c>
      <c r="T9369" s="162">
        <f t="shared" si="1466"/>
        <v>196.55755172276346</v>
      </c>
      <c r="U9369" s="162">
        <f t="shared" si="1467"/>
        <v>137.60204337980304</v>
      </c>
      <c r="V9369" s="163">
        <f t="shared" si="1468"/>
        <v>0.9</v>
      </c>
      <c r="W9369" s="164">
        <f t="shared" si="1469"/>
        <v>28937136.817368701</v>
      </c>
      <c r="X9369" s="164">
        <f t="shared" si="1470"/>
        <v>115299787.54332194</v>
      </c>
    </row>
    <row r="9370" spans="10:24" x14ac:dyDescent="0.25">
      <c r="J9370">
        <v>9367</v>
      </c>
      <c r="K9370" s="43">
        <v>0.4814673027208356</v>
      </c>
      <c r="L9370">
        <v>0.42700934628217913</v>
      </c>
      <c r="M9370">
        <v>0.77941705173222553</v>
      </c>
      <c r="N9370" s="44">
        <v>0.80111377141022222</v>
      </c>
      <c r="O9370" s="161">
        <f t="shared" si="1461"/>
        <v>5000000</v>
      </c>
      <c r="P9370" s="162">
        <f t="shared" si="1462"/>
        <v>177.24010014712809</v>
      </c>
      <c r="Q9370" s="162">
        <f t="shared" si="1463"/>
        <v>150.40451821225309</v>
      </c>
      <c r="R9370" s="163">
        <f t="shared" si="1464"/>
        <v>1</v>
      </c>
      <c r="S9370" s="161">
        <f t="shared" si="1465"/>
        <v>6000000</v>
      </c>
      <c r="T9370" s="162">
        <f t="shared" si="1466"/>
        <v>189.08003338237603</v>
      </c>
      <c r="U9370" s="162">
        <f t="shared" si="1467"/>
        <v>132.70225910612655</v>
      </c>
      <c r="V9370" s="163">
        <f t="shared" si="1468"/>
        <v>1</v>
      </c>
      <c r="W9370" s="164">
        <f t="shared" si="1469"/>
        <v>84177909.674374968</v>
      </c>
      <c r="X9370" s="164">
        <f t="shared" si="1470"/>
        <v>188266645.65749687</v>
      </c>
    </row>
    <row r="9371" spans="10:24" x14ac:dyDescent="0.25">
      <c r="J9371">
        <v>9368</v>
      </c>
      <c r="K9371" s="43">
        <v>0.42282264339529785</v>
      </c>
      <c r="L9371">
        <v>0.79748188520607044</v>
      </c>
      <c r="M9371">
        <v>0.97568822136877609</v>
      </c>
      <c r="N9371" s="44">
        <v>0.44086954357945307</v>
      </c>
      <c r="O9371" s="161">
        <f t="shared" si="1461"/>
        <v>5000000</v>
      </c>
      <c r="P9371" s="162">
        <f t="shared" si="1462"/>
        <v>192.48990744939303</v>
      </c>
      <c r="Q9371" s="162">
        <f t="shared" si="1463"/>
        <v>174.4375561548008</v>
      </c>
      <c r="R9371" s="163">
        <f t="shared" si="1464"/>
        <v>1</v>
      </c>
      <c r="S9371" s="161">
        <f t="shared" si="1465"/>
        <v>6000000</v>
      </c>
      <c r="T9371" s="162">
        <f t="shared" si="1466"/>
        <v>194.16330248313102</v>
      </c>
      <c r="U9371" s="162">
        <f t="shared" si="1467"/>
        <v>144.7187780774004</v>
      </c>
      <c r="V9371" s="163">
        <f t="shared" si="1468"/>
        <v>1</v>
      </c>
      <c r="W9371" s="164">
        <f t="shared" si="1469"/>
        <v>40261756.472961143</v>
      </c>
      <c r="X9371" s="164">
        <f t="shared" si="1470"/>
        <v>146667146.43438369</v>
      </c>
    </row>
    <row r="9372" spans="10:24" x14ac:dyDescent="0.25">
      <c r="J9372">
        <v>9369</v>
      </c>
      <c r="K9372" s="43">
        <v>0.61109458783477122</v>
      </c>
      <c r="L9372">
        <v>0.39655795426764417</v>
      </c>
      <c r="M9372">
        <v>0.34535362077196041</v>
      </c>
      <c r="N9372" s="44">
        <v>0.47932765000716659</v>
      </c>
      <c r="O9372" s="161">
        <f t="shared" si="1461"/>
        <v>6000000</v>
      </c>
      <c r="P9372" s="162">
        <f t="shared" si="1462"/>
        <v>176.06600096534081</v>
      </c>
      <c r="Q9372" s="162">
        <f t="shared" si="1463"/>
        <v>127.04209065902177</v>
      </c>
      <c r="R9372" s="163">
        <f t="shared" si="1464"/>
        <v>1</v>
      </c>
      <c r="S9372" s="161">
        <f t="shared" si="1465"/>
        <v>7000000</v>
      </c>
      <c r="T9372" s="162">
        <f t="shared" si="1466"/>
        <v>188.68866698844693</v>
      </c>
      <c r="U9372" s="162">
        <f t="shared" si="1467"/>
        <v>121.02104532951088</v>
      </c>
      <c r="V9372" s="163">
        <f t="shared" si="1468"/>
        <v>1</v>
      </c>
      <c r="W9372" s="164">
        <f t="shared" si="1469"/>
        <v>244143461.83791423</v>
      </c>
      <c r="X9372" s="164">
        <f t="shared" si="1470"/>
        <v>323673351.61255229</v>
      </c>
    </row>
    <row r="9373" spans="10:24" x14ac:dyDescent="0.25">
      <c r="J9373">
        <v>9370</v>
      </c>
      <c r="K9373" s="43">
        <v>0.65810982151177921</v>
      </c>
      <c r="L9373">
        <v>0.12379962355921392</v>
      </c>
      <c r="M9373">
        <v>3.4728524856459386E-2</v>
      </c>
      <c r="N9373" s="44">
        <v>0.58297239595247541</v>
      </c>
      <c r="O9373" s="161">
        <f t="shared" si="1461"/>
        <v>6000000</v>
      </c>
      <c r="P9373" s="162">
        <f t="shared" si="1462"/>
        <v>162.65699586548442</v>
      </c>
      <c r="Q9373" s="162">
        <f t="shared" si="1463"/>
        <v>98.691295211081894</v>
      </c>
      <c r="R9373" s="163">
        <f t="shared" si="1464"/>
        <v>1</v>
      </c>
      <c r="S9373" s="161">
        <f t="shared" si="1465"/>
        <v>7000000</v>
      </c>
      <c r="T9373" s="162">
        <f t="shared" si="1466"/>
        <v>184.21899862182815</v>
      </c>
      <c r="U9373" s="162">
        <f t="shared" si="1467"/>
        <v>106.84564760554095</v>
      </c>
      <c r="V9373" s="163">
        <f t="shared" si="1468"/>
        <v>1</v>
      </c>
      <c r="W9373" s="164">
        <f t="shared" si="1469"/>
        <v>333794203.92641515</v>
      </c>
      <c r="X9373" s="164">
        <f t="shared" si="1470"/>
        <v>391613457.11401045</v>
      </c>
    </row>
    <row r="9374" spans="10:24" x14ac:dyDescent="0.25">
      <c r="J9374">
        <v>9371</v>
      </c>
      <c r="K9374" s="43">
        <v>0.12976418769142384</v>
      </c>
      <c r="L9374">
        <v>0.36028956551921121</v>
      </c>
      <c r="M9374">
        <v>0.68961023006617683</v>
      </c>
      <c r="N9374" s="44">
        <v>0.52033974347065459</v>
      </c>
      <c r="O9374" s="161">
        <f t="shared" si="1461"/>
        <v>2000000</v>
      </c>
      <c r="P9374" s="162">
        <f t="shared" si="1462"/>
        <v>174.63472642946383</v>
      </c>
      <c r="Q9374" s="162">
        <f t="shared" si="1463"/>
        <v>144.89491678566699</v>
      </c>
      <c r="R9374" s="163">
        <f t="shared" si="1464"/>
        <v>1</v>
      </c>
      <c r="S9374" s="161">
        <f t="shared" si="1465"/>
        <v>2000000</v>
      </c>
      <c r="T9374" s="162">
        <f t="shared" si="1466"/>
        <v>188.21157547648795</v>
      </c>
      <c r="U9374" s="162">
        <f t="shared" si="1467"/>
        <v>129.94745839283348</v>
      </c>
      <c r="V9374" s="163">
        <f t="shared" si="1468"/>
        <v>1</v>
      </c>
      <c r="W9374" s="164">
        <f t="shared" si="1469"/>
        <v>9479619.2875936627</v>
      </c>
      <c r="X9374" s="164">
        <f t="shared" si="1470"/>
        <v>-33471765.832691059</v>
      </c>
    </row>
    <row r="9375" spans="10:24" x14ac:dyDescent="0.25">
      <c r="J9375">
        <v>9372</v>
      </c>
      <c r="K9375" s="43">
        <v>4.7970740572914616E-2</v>
      </c>
      <c r="L9375">
        <v>0.61443688988529366</v>
      </c>
      <c r="M9375">
        <v>0.20481440573452281</v>
      </c>
      <c r="N9375" s="44">
        <v>0.16909264229522103</v>
      </c>
      <c r="O9375" s="161">
        <f t="shared" si="1461"/>
        <v>1000000</v>
      </c>
      <c r="P9375" s="162">
        <f t="shared" si="1462"/>
        <v>184.363531008569</v>
      </c>
      <c r="Q9375" s="162">
        <f t="shared" si="1463"/>
        <v>118.50905963454159</v>
      </c>
      <c r="R9375" s="163">
        <f t="shared" si="1464"/>
        <v>1</v>
      </c>
      <c r="S9375" s="161">
        <f t="shared" si="1465"/>
        <v>1000000</v>
      </c>
      <c r="T9375" s="162">
        <f t="shared" si="1466"/>
        <v>191.45451033618966</v>
      </c>
      <c r="U9375" s="162">
        <f t="shared" si="1467"/>
        <v>116.75452981727079</v>
      </c>
      <c r="V9375" s="163">
        <f t="shared" si="1468"/>
        <v>0.9</v>
      </c>
      <c r="W9375" s="164">
        <f t="shared" si="1469"/>
        <v>15854471.374027409</v>
      </c>
      <c r="X9375" s="164">
        <f t="shared" si="1470"/>
        <v>-82770017.532973021</v>
      </c>
    </row>
    <row r="9376" spans="10:24" x14ac:dyDescent="0.25">
      <c r="J9376">
        <v>9373</v>
      </c>
      <c r="K9376" s="43">
        <v>0.39512510842313331</v>
      </c>
      <c r="L9376">
        <v>0.25306584435835733</v>
      </c>
      <c r="M9376">
        <v>0.75041463204947545</v>
      </c>
      <c r="N9376" s="44">
        <v>0.86003587457476349</v>
      </c>
      <c r="O9376" s="161">
        <f t="shared" si="1461"/>
        <v>5000000</v>
      </c>
      <c r="P9376" s="162">
        <f t="shared" si="1462"/>
        <v>170.02690411653634</v>
      </c>
      <c r="Q9376" s="162">
        <f t="shared" si="1463"/>
        <v>148.51590232348704</v>
      </c>
      <c r="R9376" s="163">
        <f t="shared" si="1464"/>
        <v>1</v>
      </c>
      <c r="S9376" s="161">
        <f t="shared" si="1465"/>
        <v>6000000</v>
      </c>
      <c r="T9376" s="162">
        <f t="shared" si="1466"/>
        <v>186.67563470551212</v>
      </c>
      <c r="U9376" s="162">
        <f t="shared" si="1467"/>
        <v>131.75795116174351</v>
      </c>
      <c r="V9376" s="163">
        <f t="shared" si="1468"/>
        <v>1</v>
      </c>
      <c r="W9376" s="164">
        <f t="shared" si="1469"/>
        <v>57555008.965246513</v>
      </c>
      <c r="X9376" s="164">
        <f t="shared" si="1470"/>
        <v>179506101.26261169</v>
      </c>
    </row>
    <row r="9377" spans="10:24" x14ac:dyDescent="0.25">
      <c r="J9377">
        <v>9374</v>
      </c>
      <c r="K9377" s="43">
        <v>0.69400199434313647</v>
      </c>
      <c r="L9377">
        <v>0.76372772747160811</v>
      </c>
      <c r="M9377">
        <v>0.55377281058206695</v>
      </c>
      <c r="N9377" s="44">
        <v>0.23081727872044244</v>
      </c>
      <c r="O9377" s="161">
        <f t="shared" si="1461"/>
        <v>6000000</v>
      </c>
      <c r="P9377" s="162">
        <f t="shared" si="1462"/>
        <v>190.77517609652199</v>
      </c>
      <c r="Q9377" s="162">
        <f t="shared" si="1463"/>
        <v>137.70398401919167</v>
      </c>
      <c r="R9377" s="163">
        <f t="shared" si="1464"/>
        <v>1</v>
      </c>
      <c r="S9377" s="161">
        <f t="shared" si="1465"/>
        <v>7000000</v>
      </c>
      <c r="T9377" s="162">
        <f t="shared" si="1466"/>
        <v>193.59172536550733</v>
      </c>
      <c r="U9377" s="162">
        <f t="shared" si="1467"/>
        <v>126.35199200959583</v>
      </c>
      <c r="V9377" s="163">
        <f t="shared" si="1468"/>
        <v>1</v>
      </c>
      <c r="W9377" s="164">
        <f t="shared" si="1469"/>
        <v>268427152.46398193</v>
      </c>
      <c r="X9377" s="164">
        <f t="shared" si="1470"/>
        <v>320678133.49138045</v>
      </c>
    </row>
    <row r="9378" spans="10:24" x14ac:dyDescent="0.25">
      <c r="J9378">
        <v>9375</v>
      </c>
      <c r="K9378" s="43">
        <v>0.28593117284524272</v>
      </c>
      <c r="L9378">
        <v>0.7752436461408887</v>
      </c>
      <c r="M9378">
        <v>0.25484254364684855</v>
      </c>
      <c r="N9378" s="44">
        <v>0.18852229943390997</v>
      </c>
      <c r="O9378" s="161">
        <f t="shared" si="1461"/>
        <v>2000000</v>
      </c>
      <c r="P9378" s="162">
        <f t="shared" si="1462"/>
        <v>191.34341499811603</v>
      </c>
      <c r="Q9378" s="162">
        <f t="shared" si="1463"/>
        <v>121.81343755098362</v>
      </c>
      <c r="R9378" s="163">
        <f t="shared" si="1464"/>
        <v>1</v>
      </c>
      <c r="S9378" s="161">
        <f t="shared" si="1465"/>
        <v>5000000</v>
      </c>
      <c r="T9378" s="162">
        <f t="shared" si="1466"/>
        <v>193.78113833270535</v>
      </c>
      <c r="U9378" s="162">
        <f t="shared" si="1467"/>
        <v>118.40671877549181</v>
      </c>
      <c r="V9378" s="163">
        <f t="shared" si="1468"/>
        <v>0.9</v>
      </c>
      <c r="W9378" s="164">
        <f t="shared" si="1469"/>
        <v>89059954.894264817</v>
      </c>
      <c r="X9378" s="164">
        <f t="shared" si="1470"/>
        <v>189184888.00746095</v>
      </c>
    </row>
    <row r="9379" spans="10:24" x14ac:dyDescent="0.25">
      <c r="J9379">
        <v>9376</v>
      </c>
      <c r="K9379" s="43">
        <v>4.0334867598537105E-2</v>
      </c>
      <c r="L9379">
        <v>0.16917093020725371</v>
      </c>
      <c r="M9379">
        <v>0.48393755129804594</v>
      </c>
      <c r="N9379" s="44">
        <v>4.9008428915493618E-2</v>
      </c>
      <c r="O9379" s="161">
        <f t="shared" si="1461"/>
        <v>1000000</v>
      </c>
      <c r="P9379" s="162">
        <f t="shared" si="1462"/>
        <v>165.63830020363983</v>
      </c>
      <c r="Q9379" s="162">
        <f t="shared" si="1463"/>
        <v>134.19453055256722</v>
      </c>
      <c r="R9379" s="163">
        <f t="shared" si="1464"/>
        <v>1</v>
      </c>
      <c r="S9379" s="161">
        <f t="shared" si="1465"/>
        <v>1000000</v>
      </c>
      <c r="T9379" s="162">
        <f t="shared" si="1466"/>
        <v>185.21276673454662</v>
      </c>
      <c r="U9379" s="162">
        <f t="shared" si="1467"/>
        <v>124.59726527628361</v>
      </c>
      <c r="V9379" s="163">
        <f t="shared" si="1468"/>
        <v>0.9</v>
      </c>
      <c r="W9379" s="164">
        <f t="shared" si="1469"/>
        <v>-18556230.348927386</v>
      </c>
      <c r="X9379" s="164">
        <f t="shared" si="1470"/>
        <v>-95446048.6875633</v>
      </c>
    </row>
    <row r="9380" spans="10:24" x14ac:dyDescent="0.25">
      <c r="J9380">
        <v>9377</v>
      </c>
      <c r="K9380" s="43">
        <v>5.4726633738799491E-2</v>
      </c>
      <c r="L9380">
        <v>0.84538640748495431</v>
      </c>
      <c r="M9380">
        <v>0.945925105124229</v>
      </c>
      <c r="N9380" s="44">
        <v>0.10292528901859965</v>
      </c>
      <c r="O9380" s="161">
        <f t="shared" si="1461"/>
        <v>2000000</v>
      </c>
      <c r="P9380" s="162">
        <f t="shared" si="1462"/>
        <v>195.25267456035411</v>
      </c>
      <c r="Q9380" s="162">
        <f t="shared" si="1463"/>
        <v>167.13130325434187</v>
      </c>
      <c r="R9380" s="163">
        <f t="shared" si="1464"/>
        <v>1</v>
      </c>
      <c r="S9380" s="161">
        <f t="shared" si="1465"/>
        <v>2000000</v>
      </c>
      <c r="T9380" s="162">
        <f t="shared" si="1466"/>
        <v>195.08422485345136</v>
      </c>
      <c r="U9380" s="162">
        <f t="shared" si="1467"/>
        <v>141.06565162717095</v>
      </c>
      <c r="V9380" s="163">
        <f t="shared" si="1468"/>
        <v>0.9</v>
      </c>
      <c r="W9380" s="164">
        <f t="shared" si="1469"/>
        <v>6242742.6120244712</v>
      </c>
      <c r="X9380" s="164">
        <f t="shared" si="1470"/>
        <v>-52766568.19269526</v>
      </c>
    </row>
    <row r="9381" spans="10:24" x14ac:dyDescent="0.25">
      <c r="J9381">
        <v>9378</v>
      </c>
      <c r="K9381" s="43">
        <v>0.54573717790900078</v>
      </c>
      <c r="L9381">
        <v>0.94155259963578086</v>
      </c>
      <c r="M9381">
        <v>0.92331222574013239</v>
      </c>
      <c r="N9381" s="44">
        <v>0.14212834278496211</v>
      </c>
      <c r="O9381" s="161">
        <f t="shared" si="1461"/>
        <v>5000000</v>
      </c>
      <c r="P9381" s="162">
        <f t="shared" si="1462"/>
        <v>203.51912152032105</v>
      </c>
      <c r="Q9381" s="162">
        <f t="shared" si="1463"/>
        <v>163.55418597982998</v>
      </c>
      <c r="R9381" s="163">
        <f t="shared" si="1464"/>
        <v>1</v>
      </c>
      <c r="S9381" s="161">
        <f t="shared" si="1465"/>
        <v>6000000</v>
      </c>
      <c r="T9381" s="162">
        <f t="shared" si="1466"/>
        <v>197.83970717344036</v>
      </c>
      <c r="U9381" s="162">
        <f t="shared" si="1467"/>
        <v>139.27709298991499</v>
      </c>
      <c r="V9381" s="163">
        <f t="shared" si="1468"/>
        <v>0.9</v>
      </c>
      <c r="W9381" s="164">
        <f t="shared" si="1469"/>
        <v>149824677.70245534</v>
      </c>
      <c r="X9381" s="164">
        <f t="shared" si="1470"/>
        <v>166238116.59103703</v>
      </c>
    </row>
    <row r="9382" spans="10:24" x14ac:dyDescent="0.25">
      <c r="J9382">
        <v>9379</v>
      </c>
      <c r="K9382" s="43">
        <v>0.68055036289631077</v>
      </c>
      <c r="L9382">
        <v>0.50662744166619367</v>
      </c>
      <c r="M9382">
        <v>0.15897338090098223</v>
      </c>
      <c r="N9382" s="44">
        <v>0.11998670797248023</v>
      </c>
      <c r="O9382" s="161">
        <f t="shared" si="1461"/>
        <v>6000000</v>
      </c>
      <c r="P9382" s="162">
        <f t="shared" si="1462"/>
        <v>180.24919945280229</v>
      </c>
      <c r="Q9382" s="162">
        <f t="shared" si="1463"/>
        <v>115.02627740348763</v>
      </c>
      <c r="R9382" s="163">
        <f t="shared" si="1464"/>
        <v>1</v>
      </c>
      <c r="S9382" s="161">
        <f t="shared" si="1465"/>
        <v>7000000</v>
      </c>
      <c r="T9382" s="162">
        <f t="shared" si="1466"/>
        <v>190.08306648426742</v>
      </c>
      <c r="U9382" s="162">
        <f t="shared" si="1467"/>
        <v>115.01313870174381</v>
      </c>
      <c r="V9382" s="163">
        <f t="shared" si="1468"/>
        <v>0.9</v>
      </c>
      <c r="W9382" s="164">
        <f t="shared" si="1469"/>
        <v>341337532.29588795</v>
      </c>
      <c r="X9382" s="164">
        <f t="shared" si="1470"/>
        <v>322940545.0298987</v>
      </c>
    </row>
    <row r="9383" spans="10:24" x14ac:dyDescent="0.25">
      <c r="J9383">
        <v>9380</v>
      </c>
      <c r="K9383" s="43">
        <v>0.63594745667128627</v>
      </c>
      <c r="L9383">
        <v>0.69627804412318717</v>
      </c>
      <c r="M9383">
        <v>0.45523807716291154</v>
      </c>
      <c r="N9383" s="44">
        <v>8.3001853379656487E-2</v>
      </c>
      <c r="O9383" s="161">
        <f t="shared" si="1461"/>
        <v>6000000</v>
      </c>
      <c r="P9383" s="162">
        <f t="shared" si="1462"/>
        <v>187.70588269828667</v>
      </c>
      <c r="Q9383" s="162">
        <f t="shared" si="1463"/>
        <v>132.75124069684131</v>
      </c>
      <c r="R9383" s="163">
        <f t="shared" si="1464"/>
        <v>1</v>
      </c>
      <c r="S9383" s="161">
        <f t="shared" si="1465"/>
        <v>7000000</v>
      </c>
      <c r="T9383" s="162">
        <f t="shared" si="1466"/>
        <v>192.56862756609556</v>
      </c>
      <c r="U9383" s="162">
        <f t="shared" si="1467"/>
        <v>123.87562034842065</v>
      </c>
      <c r="V9383" s="163">
        <f t="shared" si="1468"/>
        <v>0.9</v>
      </c>
      <c r="W9383" s="164">
        <f t="shared" si="1469"/>
        <v>279727852.00867218</v>
      </c>
      <c r="X9383" s="164">
        <f t="shared" si="1470"/>
        <v>282765945.47135192</v>
      </c>
    </row>
    <row r="9384" spans="10:24" x14ac:dyDescent="0.25">
      <c r="J9384">
        <v>9381</v>
      </c>
      <c r="K9384" s="43">
        <v>1.2482838476492675E-2</v>
      </c>
      <c r="L9384">
        <v>0.57469062016655481</v>
      </c>
      <c r="M9384">
        <v>5.5350904737818007E-2</v>
      </c>
      <c r="N9384" s="44">
        <v>2.2725148061230827E-2</v>
      </c>
      <c r="O9384" s="161">
        <f t="shared" si="1461"/>
        <v>1000000</v>
      </c>
      <c r="P9384" s="162">
        <f t="shared" si="1462"/>
        <v>182.82493487934454</v>
      </c>
      <c r="Q9384" s="162">
        <f t="shared" si="1463"/>
        <v>103.09906746594189</v>
      </c>
      <c r="R9384" s="163">
        <f t="shared" si="1464"/>
        <v>1</v>
      </c>
      <c r="S9384" s="161">
        <f t="shared" si="1465"/>
        <v>1000000</v>
      </c>
      <c r="T9384" s="162">
        <f t="shared" si="1466"/>
        <v>190.94164495978151</v>
      </c>
      <c r="U9384" s="162">
        <f t="shared" si="1467"/>
        <v>109.04953373297094</v>
      </c>
      <c r="V9384" s="163">
        <f t="shared" si="1468"/>
        <v>0.9</v>
      </c>
      <c r="W9384" s="164">
        <f t="shared" si="1469"/>
        <v>29725867.413402647</v>
      </c>
      <c r="X9384" s="164">
        <f t="shared" si="1470"/>
        <v>-76297099.895870477</v>
      </c>
    </row>
    <row r="9385" spans="10:24" x14ac:dyDescent="0.25">
      <c r="J9385">
        <v>9382</v>
      </c>
      <c r="K9385" s="43">
        <v>0.74416278793883484</v>
      </c>
      <c r="L9385">
        <v>0.98237731947366713</v>
      </c>
      <c r="M9385">
        <v>1.2265625976814021E-2</v>
      </c>
      <c r="N9385" s="44">
        <v>0.46786026400255831</v>
      </c>
      <c r="O9385" s="161">
        <f t="shared" si="1461"/>
        <v>6000000</v>
      </c>
      <c r="P9385" s="162">
        <f t="shared" si="1462"/>
        <v>211.58292199757415</v>
      </c>
      <c r="Q9385" s="162">
        <f t="shared" si="1463"/>
        <v>90.025894059002525</v>
      </c>
      <c r="R9385" s="163">
        <f t="shared" si="1464"/>
        <v>1</v>
      </c>
      <c r="S9385" s="161">
        <f t="shared" si="1465"/>
        <v>7000000</v>
      </c>
      <c r="T9385" s="162">
        <f t="shared" si="1466"/>
        <v>200.52764066585806</v>
      </c>
      <c r="U9385" s="162">
        <f t="shared" si="1467"/>
        <v>102.51294702950126</v>
      </c>
      <c r="V9385" s="163">
        <f t="shared" si="1468"/>
        <v>1</v>
      </c>
      <c r="W9385" s="164">
        <f t="shared" si="1469"/>
        <v>679342167.63142967</v>
      </c>
      <c r="X9385" s="164">
        <f t="shared" si="1470"/>
        <v>536102855.45449758</v>
      </c>
    </row>
    <row r="9386" spans="10:24" x14ac:dyDescent="0.25">
      <c r="J9386">
        <v>9383</v>
      </c>
      <c r="K9386" s="43">
        <v>0.10152091912249828</v>
      </c>
      <c r="L9386">
        <v>0.9203981070625421</v>
      </c>
      <c r="M9386">
        <v>0.85704366978978497</v>
      </c>
      <c r="N9386" s="44">
        <v>0.59446388374414749</v>
      </c>
      <c r="O9386" s="161">
        <f t="shared" si="1461"/>
        <v>2000000</v>
      </c>
      <c r="P9386" s="162">
        <f t="shared" si="1462"/>
        <v>201.11631708245912</v>
      </c>
      <c r="Q9386" s="162">
        <f t="shared" si="1463"/>
        <v>156.34262109121039</v>
      </c>
      <c r="R9386" s="163">
        <f t="shared" si="1464"/>
        <v>1</v>
      </c>
      <c r="S9386" s="161">
        <f t="shared" si="1465"/>
        <v>2000000</v>
      </c>
      <c r="T9386" s="162">
        <f t="shared" si="1466"/>
        <v>197.03877236081971</v>
      </c>
      <c r="U9386" s="162">
        <f t="shared" si="1467"/>
        <v>135.67131054560519</v>
      </c>
      <c r="V9386" s="163">
        <f t="shared" si="1468"/>
        <v>1</v>
      </c>
      <c r="W9386" s="164">
        <f t="shared" si="1469"/>
        <v>39547391.982497454</v>
      </c>
      <c r="X9386" s="164">
        <f t="shared" si="1470"/>
        <v>-27265076.369570971</v>
      </c>
    </row>
    <row r="9387" spans="10:24" x14ac:dyDescent="0.25">
      <c r="J9387">
        <v>9384</v>
      </c>
      <c r="K9387" s="43">
        <v>0.2223818912024933</v>
      </c>
      <c r="L9387">
        <v>0.2348831047312322</v>
      </c>
      <c r="M9387">
        <v>0.55231730138190616</v>
      </c>
      <c r="N9387" s="44">
        <v>0.62490800870317487</v>
      </c>
      <c r="O9387" s="161">
        <f t="shared" si="1461"/>
        <v>2000000</v>
      </c>
      <c r="P9387" s="162">
        <f t="shared" si="1462"/>
        <v>169.15710754179179</v>
      </c>
      <c r="Q9387" s="162">
        <f t="shared" si="1463"/>
        <v>137.63036381972648</v>
      </c>
      <c r="R9387" s="163">
        <f t="shared" si="1464"/>
        <v>1</v>
      </c>
      <c r="S9387" s="161">
        <f t="shared" si="1465"/>
        <v>5000000</v>
      </c>
      <c r="T9387" s="162">
        <f t="shared" si="1466"/>
        <v>186.3857025139306</v>
      </c>
      <c r="U9387" s="162">
        <f t="shared" si="1467"/>
        <v>126.31518190986324</v>
      </c>
      <c r="V9387" s="163">
        <f t="shared" si="1468"/>
        <v>1</v>
      </c>
      <c r="W9387" s="164">
        <f t="shared" si="1469"/>
        <v>13053487.444130607</v>
      </c>
      <c r="X9387" s="164">
        <f t="shared" si="1470"/>
        <v>150352603.02033675</v>
      </c>
    </row>
    <row r="9388" spans="10:24" x14ac:dyDescent="0.25">
      <c r="J9388">
        <v>9385</v>
      </c>
      <c r="K9388" s="43">
        <v>0.56256463742648544</v>
      </c>
      <c r="L9388">
        <v>6.9311516343208646E-2</v>
      </c>
      <c r="M9388">
        <v>0.81924409671701615</v>
      </c>
      <c r="N9388" s="44">
        <v>0.1291495636381027</v>
      </c>
      <c r="O9388" s="161">
        <f t="shared" si="1461"/>
        <v>6000000</v>
      </c>
      <c r="P9388" s="162">
        <f t="shared" si="1462"/>
        <v>157.78592645056622</v>
      </c>
      <c r="Q9388" s="162">
        <f t="shared" si="1463"/>
        <v>153.24976293107966</v>
      </c>
      <c r="R9388" s="163">
        <f t="shared" si="1464"/>
        <v>1</v>
      </c>
      <c r="S9388" s="161">
        <f t="shared" si="1465"/>
        <v>6000000</v>
      </c>
      <c r="T9388" s="162">
        <f t="shared" si="1466"/>
        <v>182.59530881685541</v>
      </c>
      <c r="U9388" s="162">
        <f t="shared" si="1467"/>
        <v>134.12488146553983</v>
      </c>
      <c r="V9388" s="163">
        <f t="shared" si="1468"/>
        <v>0.9</v>
      </c>
      <c r="W9388" s="164">
        <f t="shared" si="1469"/>
        <v>-22783018.883080617</v>
      </c>
      <c r="X9388" s="164">
        <f t="shared" si="1470"/>
        <v>111740307.69710413</v>
      </c>
    </row>
    <row r="9389" spans="10:24" x14ac:dyDescent="0.25">
      <c r="J9389">
        <v>9386</v>
      </c>
      <c r="K9389" s="43">
        <v>0.857537472126504</v>
      </c>
      <c r="L9389">
        <v>0.75301375483958377</v>
      </c>
      <c r="M9389">
        <v>0.50215729542521004</v>
      </c>
      <c r="N9389" s="44">
        <v>0.8208666501288997</v>
      </c>
      <c r="O9389" s="161">
        <f t="shared" si="1461"/>
        <v>7000000</v>
      </c>
      <c r="P9389" s="162">
        <f t="shared" si="1462"/>
        <v>190.26006355450224</v>
      </c>
      <c r="Q9389" s="162">
        <f t="shared" si="1463"/>
        <v>135.10815128127774</v>
      </c>
      <c r="R9389" s="163">
        <f t="shared" si="1464"/>
        <v>1</v>
      </c>
      <c r="S9389" s="161">
        <f t="shared" si="1465"/>
        <v>7000000</v>
      </c>
      <c r="T9389" s="162">
        <f t="shared" si="1466"/>
        <v>193.42002118483407</v>
      </c>
      <c r="U9389" s="162">
        <f t="shared" si="1467"/>
        <v>125.05407564063887</v>
      </c>
      <c r="V9389" s="163">
        <f t="shared" si="1468"/>
        <v>1</v>
      </c>
      <c r="W9389" s="164">
        <f t="shared" si="1469"/>
        <v>336063385.91257149</v>
      </c>
      <c r="X9389" s="164">
        <f t="shared" si="1470"/>
        <v>328561618.80936641</v>
      </c>
    </row>
    <row r="9390" spans="10:24" x14ac:dyDescent="0.25">
      <c r="J9390">
        <v>9387</v>
      </c>
      <c r="K9390" s="43">
        <v>5.4066193637221649E-2</v>
      </c>
      <c r="L9390">
        <v>0.37691592110306771</v>
      </c>
      <c r="M9390">
        <v>0.27524906795595683</v>
      </c>
      <c r="N9390" s="44">
        <v>0.86551514769086357</v>
      </c>
      <c r="O9390" s="161">
        <f t="shared" si="1461"/>
        <v>2000000</v>
      </c>
      <c r="P9390" s="162">
        <f t="shared" si="1462"/>
        <v>175.29613788823897</v>
      </c>
      <c r="Q9390" s="162">
        <f t="shared" si="1463"/>
        <v>123.05972306517559</v>
      </c>
      <c r="R9390" s="163">
        <f t="shared" si="1464"/>
        <v>1</v>
      </c>
      <c r="S9390" s="161">
        <f t="shared" si="1465"/>
        <v>2000000</v>
      </c>
      <c r="T9390" s="162">
        <f t="shared" si="1466"/>
        <v>188.43204596274632</v>
      </c>
      <c r="U9390" s="162">
        <f t="shared" si="1467"/>
        <v>119.02986153258779</v>
      </c>
      <c r="V9390" s="163">
        <f t="shared" si="1468"/>
        <v>1</v>
      </c>
      <c r="W9390" s="164">
        <f t="shared" si="1469"/>
        <v>54472829.646126762</v>
      </c>
      <c r="X9390" s="164">
        <f t="shared" si="1470"/>
        <v>-11195631.139682949</v>
      </c>
    </row>
    <row r="9391" spans="10:24" x14ac:dyDescent="0.25">
      <c r="J9391">
        <v>9388</v>
      </c>
      <c r="K9391" s="43">
        <v>0.1006955635148491</v>
      </c>
      <c r="L9391">
        <v>0.42431534933112947</v>
      </c>
      <c r="M9391">
        <v>0.21454894350781395</v>
      </c>
      <c r="N9391" s="44">
        <v>0.99446854253727601</v>
      </c>
      <c r="O9391" s="161">
        <f t="shared" si="1461"/>
        <v>2000000</v>
      </c>
      <c r="P9391" s="162">
        <f t="shared" si="1462"/>
        <v>177.13701230055702</v>
      </c>
      <c r="Q9391" s="162">
        <f t="shared" si="1463"/>
        <v>119.1852739444052</v>
      </c>
      <c r="R9391" s="163">
        <f t="shared" si="1464"/>
        <v>1</v>
      </c>
      <c r="S9391" s="161">
        <f t="shared" si="1465"/>
        <v>2000000</v>
      </c>
      <c r="T9391" s="162">
        <f t="shared" si="1466"/>
        <v>189.04567076685234</v>
      </c>
      <c r="U9391" s="162">
        <f t="shared" si="1467"/>
        <v>117.0926369722026</v>
      </c>
      <c r="V9391" s="163">
        <f t="shared" si="1468"/>
        <v>1</v>
      </c>
      <c r="W9391" s="164">
        <f t="shared" si="1469"/>
        <v>65903476.712303638</v>
      </c>
      <c r="X9391" s="164">
        <f t="shared" si="1470"/>
        <v>-6093932.4107005298</v>
      </c>
    </row>
    <row r="9392" spans="10:24" x14ac:dyDescent="0.25">
      <c r="J9392">
        <v>9389</v>
      </c>
      <c r="K9392" s="43">
        <v>0.93336247110259762</v>
      </c>
      <c r="L9392">
        <v>0.69126335053692101</v>
      </c>
      <c r="M9392">
        <v>0.9309266845064007</v>
      </c>
      <c r="N9392" s="44">
        <v>6.952739544521136E-3</v>
      </c>
      <c r="O9392" s="161">
        <f t="shared" si="1461"/>
        <v>7000000</v>
      </c>
      <c r="P9392" s="162">
        <f t="shared" si="1462"/>
        <v>187.49151794058903</v>
      </c>
      <c r="Q9392" s="162">
        <f t="shared" si="1463"/>
        <v>164.65456460958629</v>
      </c>
      <c r="R9392" s="163">
        <f t="shared" si="1464"/>
        <v>1</v>
      </c>
      <c r="S9392" s="161">
        <f t="shared" si="1465"/>
        <v>9000000</v>
      </c>
      <c r="T9392" s="162">
        <f t="shared" si="1466"/>
        <v>192.49717264686302</v>
      </c>
      <c r="U9392" s="162">
        <f t="shared" si="1467"/>
        <v>139.82728230479313</v>
      </c>
      <c r="V9392" s="163">
        <f t="shared" si="1468"/>
        <v>0.05</v>
      </c>
      <c r="W9392" s="164">
        <f t="shared" si="1469"/>
        <v>109858673.31701922</v>
      </c>
      <c r="X9392" s="164">
        <f t="shared" si="1470"/>
        <v>-126298549.34606855</v>
      </c>
    </row>
    <row r="9393" spans="10:24" x14ac:dyDescent="0.25">
      <c r="J9393">
        <v>9390</v>
      </c>
      <c r="K9393" s="43">
        <v>0.65982895355536864</v>
      </c>
      <c r="L9393">
        <v>0.75226724304919435</v>
      </c>
      <c r="M9393">
        <v>0.79271036112478444</v>
      </c>
      <c r="N9393" s="44">
        <v>0.62056850758233495</v>
      </c>
      <c r="O9393" s="161">
        <f t="shared" si="1461"/>
        <v>6000000</v>
      </c>
      <c r="P9393" s="162">
        <f t="shared" si="1462"/>
        <v>190.22462612444156</v>
      </c>
      <c r="Q9393" s="162">
        <f t="shared" si="1463"/>
        <v>151.31723266689644</v>
      </c>
      <c r="R9393" s="163">
        <f t="shared" si="1464"/>
        <v>1</v>
      </c>
      <c r="S9393" s="161">
        <f t="shared" si="1465"/>
        <v>7000000</v>
      </c>
      <c r="T9393" s="162">
        <f t="shared" si="1466"/>
        <v>193.40820870814719</v>
      </c>
      <c r="U9393" s="162">
        <f t="shared" si="1467"/>
        <v>133.15861633344821</v>
      </c>
      <c r="V9393" s="163">
        <f t="shared" si="1468"/>
        <v>1</v>
      </c>
      <c r="W9393" s="164">
        <f t="shared" si="1469"/>
        <v>183444360.74527067</v>
      </c>
      <c r="X9393" s="164">
        <f t="shared" si="1470"/>
        <v>271747146.62289286</v>
      </c>
    </row>
    <row r="9394" spans="10:24" x14ac:dyDescent="0.25">
      <c r="J9394">
        <v>9391</v>
      </c>
      <c r="K9394" s="43">
        <v>0.37640766488247202</v>
      </c>
      <c r="L9394">
        <v>0.94208237115503102</v>
      </c>
      <c r="M9394">
        <v>0.73788597816768886</v>
      </c>
      <c r="N9394" s="44">
        <v>0.38580838530766837</v>
      </c>
      <c r="O9394" s="161">
        <f t="shared" si="1461"/>
        <v>5000000</v>
      </c>
      <c r="P9394" s="162">
        <f t="shared" si="1462"/>
        <v>203.58745996314448</v>
      </c>
      <c r="Q9394" s="162">
        <f t="shared" si="1463"/>
        <v>147.73683145690512</v>
      </c>
      <c r="R9394" s="163">
        <f t="shared" si="1464"/>
        <v>1</v>
      </c>
      <c r="S9394" s="161">
        <f t="shared" si="1465"/>
        <v>6000000</v>
      </c>
      <c r="T9394" s="162">
        <f t="shared" si="1466"/>
        <v>197.86248665438148</v>
      </c>
      <c r="U9394" s="162">
        <f t="shared" si="1467"/>
        <v>131.36841572845256</v>
      </c>
      <c r="V9394" s="163">
        <f t="shared" si="1468"/>
        <v>1</v>
      </c>
      <c r="W9394" s="164">
        <f t="shared" si="1469"/>
        <v>229253142.53119677</v>
      </c>
      <c r="X9394" s="164">
        <f t="shared" si="1470"/>
        <v>248964425.55557352</v>
      </c>
    </row>
    <row r="9395" spans="10:24" x14ac:dyDescent="0.25">
      <c r="J9395">
        <v>9392</v>
      </c>
      <c r="K9395" s="43">
        <v>0.70165761450656505</v>
      </c>
      <c r="L9395">
        <v>0.83142719022303568</v>
      </c>
      <c r="M9395">
        <v>2.5216401830596702E-4</v>
      </c>
      <c r="N9395" s="44">
        <v>0.61065742559060299</v>
      </c>
      <c r="O9395" s="161">
        <f t="shared" si="1461"/>
        <v>6000000</v>
      </c>
      <c r="P9395" s="162">
        <f t="shared" si="1462"/>
        <v>194.39730581582617</v>
      </c>
      <c r="Q9395" s="162">
        <f t="shared" si="1463"/>
        <v>65.431058710852469</v>
      </c>
      <c r="R9395" s="163">
        <f t="shared" si="1464"/>
        <v>1</v>
      </c>
      <c r="S9395" s="161">
        <f t="shared" si="1465"/>
        <v>7000000</v>
      </c>
      <c r="T9395" s="162">
        <f t="shared" si="1466"/>
        <v>194.79910193860871</v>
      </c>
      <c r="U9395" s="162">
        <f t="shared" si="1467"/>
        <v>90.215529355426241</v>
      </c>
      <c r="V9395" s="163">
        <f t="shared" si="1468"/>
        <v>1</v>
      </c>
      <c r="W9395" s="164">
        <f t="shared" si="1469"/>
        <v>723797482.62984228</v>
      </c>
      <c r="X9395" s="164">
        <f t="shared" si="1470"/>
        <v>582085008.0822773</v>
      </c>
    </row>
    <row r="9396" spans="10:24" x14ac:dyDescent="0.25">
      <c r="J9396">
        <v>9393</v>
      </c>
      <c r="K9396" s="43">
        <v>0.59423214639846034</v>
      </c>
      <c r="L9396">
        <v>0.87150428527981683</v>
      </c>
      <c r="M9396">
        <v>0.26418959107089623</v>
      </c>
      <c r="N9396" s="44">
        <v>0.53012658603835494</v>
      </c>
      <c r="O9396" s="161">
        <f t="shared" si="1461"/>
        <v>6000000</v>
      </c>
      <c r="P9396" s="162">
        <f t="shared" si="1462"/>
        <v>197.00296146588357</v>
      </c>
      <c r="Q9396" s="162">
        <f t="shared" si="1463"/>
        <v>122.39035713217203</v>
      </c>
      <c r="R9396" s="163">
        <f t="shared" si="1464"/>
        <v>1</v>
      </c>
      <c r="S9396" s="161">
        <f t="shared" si="1465"/>
        <v>6000000</v>
      </c>
      <c r="T9396" s="162">
        <f t="shared" si="1466"/>
        <v>195.66765382196118</v>
      </c>
      <c r="U9396" s="162">
        <f t="shared" si="1467"/>
        <v>118.69517856608601</v>
      </c>
      <c r="V9396" s="163">
        <f t="shared" si="1468"/>
        <v>1</v>
      </c>
      <c r="W9396" s="164">
        <f t="shared" si="1469"/>
        <v>397675626.00226927</v>
      </c>
      <c r="X9396" s="164">
        <f t="shared" si="1470"/>
        <v>311834851.53525102</v>
      </c>
    </row>
    <row r="9397" spans="10:24" x14ac:dyDescent="0.25">
      <c r="J9397">
        <v>9394</v>
      </c>
      <c r="K9397" s="43">
        <v>0.47110445040220661</v>
      </c>
      <c r="L9397">
        <v>0.31656266879876227</v>
      </c>
      <c r="M9397">
        <v>0.42854242046295143</v>
      </c>
      <c r="N9397" s="44">
        <v>0.68151843538923673</v>
      </c>
      <c r="O9397" s="161">
        <f t="shared" si="1461"/>
        <v>5000000</v>
      </c>
      <c r="P9397" s="162">
        <f t="shared" si="1462"/>
        <v>172.84001178260743</v>
      </c>
      <c r="Q9397" s="162">
        <f t="shared" si="1463"/>
        <v>131.39827458939851</v>
      </c>
      <c r="R9397" s="163">
        <f t="shared" si="1464"/>
        <v>1</v>
      </c>
      <c r="S9397" s="161">
        <f t="shared" si="1465"/>
        <v>6000000</v>
      </c>
      <c r="T9397" s="162">
        <f t="shared" si="1466"/>
        <v>187.61333726086914</v>
      </c>
      <c r="U9397" s="162">
        <f t="shared" si="1467"/>
        <v>123.19913729469926</v>
      </c>
      <c r="V9397" s="163">
        <f t="shared" si="1468"/>
        <v>1</v>
      </c>
      <c r="W9397" s="164">
        <f t="shared" si="1469"/>
        <v>157208685.9660446</v>
      </c>
      <c r="X9397" s="164">
        <f t="shared" si="1470"/>
        <v>236485199.79701936</v>
      </c>
    </row>
    <row r="9398" spans="10:24" x14ac:dyDescent="0.25">
      <c r="J9398">
        <v>9395</v>
      </c>
      <c r="K9398" s="43">
        <v>0.12514111666546712</v>
      </c>
      <c r="L9398">
        <v>0.88942287233722228</v>
      </c>
      <c r="M9398">
        <v>4.9220778644827656E-2</v>
      </c>
      <c r="N9398" s="44">
        <v>0.80615244839502342</v>
      </c>
      <c r="O9398" s="161">
        <f t="shared" si="1461"/>
        <v>2000000</v>
      </c>
      <c r="P9398" s="162">
        <f t="shared" si="1462"/>
        <v>198.35196945863845</v>
      </c>
      <c r="Q9398" s="162">
        <f t="shared" si="1463"/>
        <v>101.95087308698817</v>
      </c>
      <c r="R9398" s="163">
        <f t="shared" si="1464"/>
        <v>1</v>
      </c>
      <c r="S9398" s="161">
        <f t="shared" si="1465"/>
        <v>2000000</v>
      </c>
      <c r="T9398" s="162">
        <f t="shared" si="1466"/>
        <v>196.11732315287949</v>
      </c>
      <c r="U9398" s="162">
        <f t="shared" si="1467"/>
        <v>108.47543654349408</v>
      </c>
      <c r="V9398" s="163">
        <f t="shared" si="1468"/>
        <v>1</v>
      </c>
      <c r="W9398" s="164">
        <f t="shared" si="1469"/>
        <v>142802192.74330056</v>
      </c>
      <c r="X9398" s="164">
        <f t="shared" si="1470"/>
        <v>25283773.218770832</v>
      </c>
    </row>
    <row r="9399" spans="10:24" x14ac:dyDescent="0.25">
      <c r="J9399">
        <v>9396</v>
      </c>
      <c r="K9399" s="43">
        <v>0.3679584928532208</v>
      </c>
      <c r="L9399">
        <v>0.8700239738985186</v>
      </c>
      <c r="M9399">
        <v>0.9854983620316724</v>
      </c>
      <c r="N9399" s="44">
        <v>0.29683622246920716</v>
      </c>
      <c r="O9399" s="161">
        <f t="shared" si="1461"/>
        <v>5000000</v>
      </c>
      <c r="P9399" s="162">
        <f t="shared" si="1462"/>
        <v>196.89756695802214</v>
      </c>
      <c r="Q9399" s="162">
        <f t="shared" si="1463"/>
        <v>178.66883996889715</v>
      </c>
      <c r="R9399" s="163">
        <f t="shared" si="1464"/>
        <v>1</v>
      </c>
      <c r="S9399" s="161">
        <f t="shared" si="1465"/>
        <v>6000000</v>
      </c>
      <c r="T9399" s="162">
        <f t="shared" si="1466"/>
        <v>195.63252231934072</v>
      </c>
      <c r="U9399" s="162">
        <f t="shared" si="1467"/>
        <v>146.83441998444857</v>
      </c>
      <c r="V9399" s="163">
        <f t="shared" si="1468"/>
        <v>1</v>
      </c>
      <c r="W9399" s="164">
        <f t="shared" si="1469"/>
        <v>41143634.945624962</v>
      </c>
      <c r="X9399" s="164">
        <f t="shared" si="1470"/>
        <v>142788614.00935292</v>
      </c>
    </row>
    <row r="9400" spans="10:24" x14ac:dyDescent="0.25">
      <c r="J9400">
        <v>9397</v>
      </c>
      <c r="K9400" s="43">
        <v>0.22142830149545345</v>
      </c>
      <c r="L9400">
        <v>0.41458890563658612</v>
      </c>
      <c r="M9400">
        <v>0.37090681704585748</v>
      </c>
      <c r="N9400" s="44">
        <v>0.75817462681569547</v>
      </c>
      <c r="O9400" s="161">
        <f t="shared" si="1461"/>
        <v>2000000</v>
      </c>
      <c r="P9400" s="162">
        <f t="shared" si="1462"/>
        <v>176.76365738084141</v>
      </c>
      <c r="Q9400" s="162">
        <f t="shared" si="1463"/>
        <v>128.4109484883318</v>
      </c>
      <c r="R9400" s="163">
        <f t="shared" si="1464"/>
        <v>1</v>
      </c>
      <c r="S9400" s="161">
        <f t="shared" si="1465"/>
        <v>5000000</v>
      </c>
      <c r="T9400" s="162">
        <f t="shared" si="1466"/>
        <v>188.92121912694714</v>
      </c>
      <c r="U9400" s="162">
        <f t="shared" si="1467"/>
        <v>121.7054742441659</v>
      </c>
      <c r="V9400" s="163">
        <f t="shared" si="1468"/>
        <v>1</v>
      </c>
      <c r="W9400" s="164">
        <f t="shared" si="1469"/>
        <v>46705417.785019219</v>
      </c>
      <c r="X9400" s="164">
        <f t="shared" si="1470"/>
        <v>186078724.41390622</v>
      </c>
    </row>
    <row r="9401" spans="10:24" x14ac:dyDescent="0.25">
      <c r="J9401">
        <v>9398</v>
      </c>
      <c r="K9401" s="43">
        <v>0.27273961018616166</v>
      </c>
      <c r="L9401">
        <v>0.45654202063278548</v>
      </c>
      <c r="M9401">
        <v>0.18528152709985424</v>
      </c>
      <c r="N9401" s="44">
        <v>0.1219300832340432</v>
      </c>
      <c r="O9401" s="161">
        <f t="shared" si="1461"/>
        <v>2000000</v>
      </c>
      <c r="P9401" s="162">
        <f t="shared" si="1462"/>
        <v>178.36275990562029</v>
      </c>
      <c r="Q9401" s="162">
        <f t="shared" si="1463"/>
        <v>117.09161650172669</v>
      </c>
      <c r="R9401" s="163">
        <f t="shared" si="1464"/>
        <v>1</v>
      </c>
      <c r="S9401" s="161">
        <f t="shared" si="1465"/>
        <v>5000000</v>
      </c>
      <c r="T9401" s="162">
        <f t="shared" si="1466"/>
        <v>189.45425330187342</v>
      </c>
      <c r="U9401" s="162">
        <f t="shared" si="1467"/>
        <v>116.04580825086335</v>
      </c>
      <c r="V9401" s="163">
        <f t="shared" si="1468"/>
        <v>0.9</v>
      </c>
      <c r="W9401" s="164">
        <f t="shared" si="1469"/>
        <v>72542286.80778721</v>
      </c>
      <c r="X9401" s="164">
        <f t="shared" si="1470"/>
        <v>180338002.72954535</v>
      </c>
    </row>
    <row r="9402" spans="10:24" x14ac:dyDescent="0.25">
      <c r="J9402">
        <v>9399</v>
      </c>
      <c r="K9402" s="43">
        <v>0.53391667142795418</v>
      </c>
      <c r="L9402">
        <v>0.50515079365148274</v>
      </c>
      <c r="M9402">
        <v>0.63649603778749708</v>
      </c>
      <c r="N9402" s="44">
        <v>0.58562786330264871</v>
      </c>
      <c r="O9402" s="161">
        <f t="shared" si="1461"/>
        <v>5000000</v>
      </c>
      <c r="P9402" s="162">
        <f t="shared" si="1462"/>
        <v>180.19367225598722</v>
      </c>
      <c r="Q9402" s="162">
        <f t="shared" si="1463"/>
        <v>141.98216816348949</v>
      </c>
      <c r="R9402" s="163">
        <f t="shared" si="1464"/>
        <v>1</v>
      </c>
      <c r="S9402" s="161">
        <f t="shared" si="1465"/>
        <v>6000000</v>
      </c>
      <c r="T9402" s="162">
        <f t="shared" si="1466"/>
        <v>190.06455741866242</v>
      </c>
      <c r="U9402" s="162">
        <f t="shared" si="1467"/>
        <v>128.49108408174476</v>
      </c>
      <c r="V9402" s="163">
        <f t="shared" si="1468"/>
        <v>1</v>
      </c>
      <c r="W9402" s="164">
        <f t="shared" si="1469"/>
        <v>141057520.46248868</v>
      </c>
      <c r="X9402" s="164">
        <f t="shared" si="1470"/>
        <v>219440840.02150595</v>
      </c>
    </row>
    <row r="9403" spans="10:24" x14ac:dyDescent="0.25">
      <c r="J9403">
        <v>9400</v>
      </c>
      <c r="K9403" s="43">
        <v>0.33908493650988969</v>
      </c>
      <c r="L9403">
        <v>0.58694615698368136</v>
      </c>
      <c r="M9403">
        <v>0.78269191935128479</v>
      </c>
      <c r="N9403" s="44">
        <v>0.4850776178368218</v>
      </c>
      <c r="O9403" s="161">
        <f t="shared" si="1461"/>
        <v>5000000</v>
      </c>
      <c r="P9403" s="162">
        <f t="shared" si="1462"/>
        <v>183.29544450793739</v>
      </c>
      <c r="Q9403" s="162">
        <f t="shared" si="1463"/>
        <v>150.62633702992051</v>
      </c>
      <c r="R9403" s="163">
        <f t="shared" si="1464"/>
        <v>1</v>
      </c>
      <c r="S9403" s="161">
        <f t="shared" si="1465"/>
        <v>6000000</v>
      </c>
      <c r="T9403" s="162">
        <f t="shared" si="1466"/>
        <v>191.0984815026458</v>
      </c>
      <c r="U9403" s="162">
        <f t="shared" si="1467"/>
        <v>132.81316851496024</v>
      </c>
      <c r="V9403" s="163">
        <f t="shared" si="1468"/>
        <v>1</v>
      </c>
      <c r="W9403" s="164">
        <f t="shared" si="1469"/>
        <v>113345537.39008442</v>
      </c>
      <c r="X9403" s="164">
        <f t="shared" si="1470"/>
        <v>199711877.92611337</v>
      </c>
    </row>
    <row r="9404" spans="10:24" x14ac:dyDescent="0.25">
      <c r="J9404">
        <v>9401</v>
      </c>
      <c r="K9404" s="43">
        <v>0.56829447015777568</v>
      </c>
      <c r="L9404">
        <v>0.505852343362999</v>
      </c>
      <c r="M9404">
        <v>0.30593837603931862</v>
      </c>
      <c r="N9404" s="44">
        <v>0.12681980444765151</v>
      </c>
      <c r="O9404" s="161">
        <f t="shared" si="1461"/>
        <v>6000000</v>
      </c>
      <c r="P9404" s="162">
        <f t="shared" si="1462"/>
        <v>180.22005263301307</v>
      </c>
      <c r="Q9404" s="162">
        <f t="shared" si="1463"/>
        <v>124.85207316682629</v>
      </c>
      <c r="R9404" s="163">
        <f t="shared" si="1464"/>
        <v>1</v>
      </c>
      <c r="S9404" s="161">
        <f t="shared" si="1465"/>
        <v>6000000</v>
      </c>
      <c r="T9404" s="162">
        <f t="shared" si="1466"/>
        <v>190.07335087767103</v>
      </c>
      <c r="U9404" s="162">
        <f t="shared" si="1467"/>
        <v>119.92603658341314</v>
      </c>
      <c r="V9404" s="163">
        <f t="shared" si="1468"/>
        <v>0.9</v>
      </c>
      <c r="W9404" s="164">
        <f t="shared" si="1469"/>
        <v>282207876.79712069</v>
      </c>
      <c r="X9404" s="164">
        <f t="shared" si="1470"/>
        <v>228795497.18899268</v>
      </c>
    </row>
    <row r="9405" spans="10:24" x14ac:dyDescent="0.25">
      <c r="J9405">
        <v>9402</v>
      </c>
      <c r="K9405" s="43">
        <v>0.32642121478580088</v>
      </c>
      <c r="L9405">
        <v>8.9190199101222278E-2</v>
      </c>
      <c r="M9405">
        <v>3.0642959687683935E-2</v>
      </c>
      <c r="N9405" s="44">
        <v>0.88841520270325436</v>
      </c>
      <c r="O9405" s="161">
        <f t="shared" si="1461"/>
        <v>5000000</v>
      </c>
      <c r="P9405" s="162">
        <f t="shared" si="1462"/>
        <v>159.81362180227217</v>
      </c>
      <c r="Q9405" s="162">
        <f t="shared" si="1463"/>
        <v>97.57145999392516</v>
      </c>
      <c r="R9405" s="163">
        <f t="shared" si="1464"/>
        <v>1</v>
      </c>
      <c r="S9405" s="161">
        <f t="shared" si="1465"/>
        <v>6000000</v>
      </c>
      <c r="T9405" s="162">
        <f t="shared" si="1466"/>
        <v>183.27120726742405</v>
      </c>
      <c r="U9405" s="162">
        <f t="shared" si="1467"/>
        <v>106.28572999696257</v>
      </c>
      <c r="V9405" s="163">
        <f t="shared" si="1468"/>
        <v>1</v>
      </c>
      <c r="W9405" s="164">
        <f t="shared" si="1469"/>
        <v>261210809.04173505</v>
      </c>
      <c r="X9405" s="164">
        <f t="shared" si="1470"/>
        <v>311912863.62276882</v>
      </c>
    </row>
    <row r="9406" spans="10:24" x14ac:dyDescent="0.25">
      <c r="J9406">
        <v>9403</v>
      </c>
      <c r="K9406" s="43">
        <v>0.80474832216175218</v>
      </c>
      <c r="L9406">
        <v>0.27298133500501198</v>
      </c>
      <c r="M9406">
        <v>0.98172310540719165</v>
      </c>
      <c r="N9406" s="44">
        <v>0.11337728397388669</v>
      </c>
      <c r="O9406" s="161">
        <f t="shared" si="1461"/>
        <v>7000000</v>
      </c>
      <c r="P9406" s="162">
        <f t="shared" si="1462"/>
        <v>170.94268531386734</v>
      </c>
      <c r="Q9406" s="162">
        <f t="shared" si="1463"/>
        <v>176.81426217527218</v>
      </c>
      <c r="R9406" s="163">
        <f t="shared" si="1464"/>
        <v>1</v>
      </c>
      <c r="S9406" s="161">
        <f t="shared" si="1465"/>
        <v>7000000</v>
      </c>
      <c r="T9406" s="162">
        <f t="shared" si="1466"/>
        <v>186.98089510462245</v>
      </c>
      <c r="U9406" s="162">
        <f t="shared" si="1467"/>
        <v>145.90713108763609</v>
      </c>
      <c r="V9406" s="163">
        <f t="shared" si="1468"/>
        <v>0.9</v>
      </c>
      <c r="W9406" s="164">
        <f t="shared" si="1469"/>
        <v>-91101038.029833823</v>
      </c>
      <c r="X9406" s="164">
        <f t="shared" si="1470"/>
        <v>108764713.30701408</v>
      </c>
    </row>
    <row r="9407" spans="10:24" x14ac:dyDescent="0.25">
      <c r="J9407">
        <v>9404</v>
      </c>
      <c r="K9407" s="43">
        <v>0.42080897134378192</v>
      </c>
      <c r="L9407">
        <v>0.77735934574230214</v>
      </c>
      <c r="M9407">
        <v>0.1732069899126788</v>
      </c>
      <c r="N9407" s="44">
        <v>0.68803552543976343</v>
      </c>
      <c r="O9407" s="161">
        <f t="shared" si="1461"/>
        <v>5000000</v>
      </c>
      <c r="P9407" s="162">
        <f t="shared" si="1462"/>
        <v>191.4495803424694</v>
      </c>
      <c r="Q9407" s="162">
        <f t="shared" si="1463"/>
        <v>116.16864469972644</v>
      </c>
      <c r="R9407" s="163">
        <f t="shared" si="1464"/>
        <v>1</v>
      </c>
      <c r="S9407" s="161">
        <f t="shared" si="1465"/>
        <v>6000000</v>
      </c>
      <c r="T9407" s="162">
        <f t="shared" si="1466"/>
        <v>193.81652678082312</v>
      </c>
      <c r="U9407" s="162">
        <f t="shared" si="1467"/>
        <v>115.58432234986321</v>
      </c>
      <c r="V9407" s="163">
        <f t="shared" si="1468"/>
        <v>1</v>
      </c>
      <c r="W9407" s="164">
        <f t="shared" si="1469"/>
        <v>326404678.21371478</v>
      </c>
      <c r="X9407" s="164">
        <f t="shared" si="1470"/>
        <v>319393226.58575946</v>
      </c>
    </row>
    <row r="9408" spans="10:24" x14ac:dyDescent="0.25">
      <c r="J9408">
        <v>9405</v>
      </c>
      <c r="K9408" s="43">
        <v>7.5683792286739271E-2</v>
      </c>
      <c r="L9408">
        <v>0.67215549874724279</v>
      </c>
      <c r="M9408">
        <v>0.30188957940605632</v>
      </c>
      <c r="N9408" s="44">
        <v>2.4519623467703089E-2</v>
      </c>
      <c r="O9408" s="161">
        <f t="shared" si="1461"/>
        <v>2000000</v>
      </c>
      <c r="P9408" s="162">
        <f t="shared" si="1462"/>
        <v>186.68809467014725</v>
      </c>
      <c r="Q9408" s="162">
        <f t="shared" si="1463"/>
        <v>124.62052821421062</v>
      </c>
      <c r="R9408" s="163">
        <f t="shared" si="1464"/>
        <v>1</v>
      </c>
      <c r="S9408" s="161">
        <f t="shared" si="1465"/>
        <v>2000000</v>
      </c>
      <c r="T9408" s="162">
        <f t="shared" si="1466"/>
        <v>192.22936489004908</v>
      </c>
      <c r="U9408" s="162">
        <f t="shared" si="1467"/>
        <v>119.81026410710531</v>
      </c>
      <c r="V9408" s="163">
        <f t="shared" si="1468"/>
        <v>0.9</v>
      </c>
      <c r="W9408" s="164">
        <f t="shared" si="1469"/>
        <v>74135132.911873251</v>
      </c>
      <c r="X9408" s="164">
        <f t="shared" si="1470"/>
        <v>-19645618.590701208</v>
      </c>
    </row>
    <row r="9409" spans="10:24" x14ac:dyDescent="0.25">
      <c r="J9409">
        <v>9406</v>
      </c>
      <c r="K9409" s="43">
        <v>0.59170072985102617</v>
      </c>
      <c r="L9409">
        <v>0.95210570726114852</v>
      </c>
      <c r="M9409">
        <v>0.88832689658642361</v>
      </c>
      <c r="N9409" s="44">
        <v>0.51260575554246945</v>
      </c>
      <c r="O9409" s="161">
        <f t="shared" si="1461"/>
        <v>6000000</v>
      </c>
      <c r="P9409" s="162">
        <f t="shared" si="1462"/>
        <v>204.98434061015794</v>
      </c>
      <c r="Q9409" s="162">
        <f t="shared" si="1463"/>
        <v>159.35356808434514</v>
      </c>
      <c r="R9409" s="163">
        <f t="shared" si="1464"/>
        <v>1</v>
      </c>
      <c r="S9409" s="161">
        <f t="shared" si="1465"/>
        <v>6000000</v>
      </c>
      <c r="T9409" s="162">
        <f t="shared" si="1466"/>
        <v>198.32811353671931</v>
      </c>
      <c r="U9409" s="162">
        <f t="shared" si="1467"/>
        <v>137.17678404217259</v>
      </c>
      <c r="V9409" s="163">
        <f t="shared" si="1468"/>
        <v>1</v>
      </c>
      <c r="W9409" s="164">
        <f t="shared" si="1469"/>
        <v>223784635.15487683</v>
      </c>
      <c r="X9409" s="164">
        <f t="shared" si="1470"/>
        <v>216907976.96728039</v>
      </c>
    </row>
    <row r="9410" spans="10:24" x14ac:dyDescent="0.25">
      <c r="J9410">
        <v>9407</v>
      </c>
      <c r="K9410" s="43">
        <v>0.14938817891575118</v>
      </c>
      <c r="L9410">
        <v>0.12887009791369586</v>
      </c>
      <c r="M9410">
        <v>0.51382685860830135</v>
      </c>
      <c r="N9410" s="44">
        <v>5.7285288245126575E-2</v>
      </c>
      <c r="O9410" s="161">
        <f t="shared" si="1461"/>
        <v>2000000</v>
      </c>
      <c r="P9410" s="162">
        <f t="shared" si="1462"/>
        <v>163.02377289134506</v>
      </c>
      <c r="Q9410" s="162">
        <f t="shared" si="1463"/>
        <v>135.6933147306317</v>
      </c>
      <c r="R9410" s="163">
        <f t="shared" si="1464"/>
        <v>1</v>
      </c>
      <c r="S9410" s="161">
        <f t="shared" si="1465"/>
        <v>2000000</v>
      </c>
      <c r="T9410" s="162">
        <f t="shared" si="1466"/>
        <v>184.34125763044835</v>
      </c>
      <c r="U9410" s="162">
        <f t="shared" si="1467"/>
        <v>125.34665736531585</v>
      </c>
      <c r="V9410" s="163">
        <f t="shared" si="1468"/>
        <v>0.9</v>
      </c>
      <c r="W9410" s="164">
        <f t="shared" si="1469"/>
        <v>4660916.3214267269</v>
      </c>
      <c r="X9410" s="164">
        <f t="shared" si="1470"/>
        <v>-43809719.522761494</v>
      </c>
    </row>
    <row r="9411" spans="10:24" x14ac:dyDescent="0.25">
      <c r="J9411">
        <v>9408</v>
      </c>
      <c r="K9411" s="43">
        <v>0.94504207831008225</v>
      </c>
      <c r="L9411">
        <v>0.46594076304337873</v>
      </c>
      <c r="M9411">
        <v>0.96955655794952555</v>
      </c>
      <c r="N9411" s="44">
        <v>0.59187960253424055</v>
      </c>
      <c r="O9411" s="161">
        <f t="shared" si="1461"/>
        <v>7000000</v>
      </c>
      <c r="P9411" s="162">
        <f t="shared" si="1462"/>
        <v>178.71783266386151</v>
      </c>
      <c r="Q9411" s="162">
        <f t="shared" si="1463"/>
        <v>172.48631991502651</v>
      </c>
      <c r="R9411" s="163">
        <f t="shared" si="1464"/>
        <v>1</v>
      </c>
      <c r="S9411" s="161">
        <f t="shared" si="1465"/>
        <v>9000000</v>
      </c>
      <c r="T9411" s="162">
        <f t="shared" si="1466"/>
        <v>189.57261088795383</v>
      </c>
      <c r="U9411" s="162">
        <f t="shared" si="1467"/>
        <v>143.74315995751326</v>
      </c>
      <c r="V9411" s="163">
        <f t="shared" si="1468"/>
        <v>1</v>
      </c>
      <c r="W9411" s="164">
        <f t="shared" si="1469"/>
        <v>-6379410.7581549883</v>
      </c>
      <c r="X9411" s="164">
        <f t="shared" si="1470"/>
        <v>262465058.37396514</v>
      </c>
    </row>
    <row r="9412" spans="10:24" x14ac:dyDescent="0.25">
      <c r="J9412">
        <v>9409</v>
      </c>
      <c r="K9412" s="43">
        <v>0.23598778496633144</v>
      </c>
      <c r="L9412">
        <v>0.26539977624800548</v>
      </c>
      <c r="M9412">
        <v>0.15236077234848844</v>
      </c>
      <c r="N9412" s="44">
        <v>0.18142713047618286</v>
      </c>
      <c r="O9412" s="161">
        <f t="shared" si="1461"/>
        <v>2000000</v>
      </c>
      <c r="P9412" s="162">
        <f t="shared" si="1462"/>
        <v>170.59821070402117</v>
      </c>
      <c r="Q9412" s="162">
        <f t="shared" si="1463"/>
        <v>114.47278385087859</v>
      </c>
      <c r="R9412" s="163">
        <f t="shared" si="1464"/>
        <v>1</v>
      </c>
      <c r="S9412" s="161">
        <f t="shared" si="1465"/>
        <v>5000000</v>
      </c>
      <c r="T9412" s="162">
        <f t="shared" si="1466"/>
        <v>186.86607023467371</v>
      </c>
      <c r="U9412" s="162">
        <f t="shared" si="1467"/>
        <v>114.73639192543929</v>
      </c>
      <c r="V9412" s="163">
        <f t="shared" si="1468"/>
        <v>0.9</v>
      </c>
      <c r="W9412" s="164">
        <f t="shared" si="1469"/>
        <v>62250853.706285164</v>
      </c>
      <c r="X9412" s="164">
        <f t="shared" si="1470"/>
        <v>174583552.39155489</v>
      </c>
    </row>
    <row r="9413" spans="10:24" x14ac:dyDescent="0.25">
      <c r="J9413">
        <v>9410</v>
      </c>
      <c r="K9413" s="43">
        <v>0.9971054927133326</v>
      </c>
      <c r="L9413">
        <v>0.81825121928527345</v>
      </c>
      <c r="M9413">
        <v>0.20288441932380363</v>
      </c>
      <c r="N9413" s="44">
        <v>0.7070174148448567</v>
      </c>
      <c r="O9413" s="161">
        <f t="shared" ref="O9413:O9476" si="1471">VLOOKUP(K9413,$E$5:$H$10,4)</f>
        <v>9000000</v>
      </c>
      <c r="P9413" s="162">
        <f t="shared" ref="P9413:P9476" si="1472">_xlfn.NORM.INV(L9413,$E$12,$E$13)</f>
        <v>193.63081087674476</v>
      </c>
      <c r="Q9413" s="162">
        <f t="shared" ref="Q9413:Q9476" si="1473">_xlfn.NORM.INV(M9413,$E$15,$E$16)</f>
        <v>118.37274864720737</v>
      </c>
      <c r="R9413" s="163">
        <f t="shared" ref="R9413:R9476" si="1474">VLOOKUP(N9413,$E$19:$H$21,4)</f>
        <v>1</v>
      </c>
      <c r="S9413" s="161">
        <f t="shared" ref="S9413:S9476" si="1475">VLOOKUP(K9413,$G$5:$H$10,2)</f>
        <v>9000000</v>
      </c>
      <c r="T9413" s="162">
        <f t="shared" ref="T9413:T9476" si="1476">_xlfn.NORM.INV(L9413,$G$12,$G$13)</f>
        <v>194.5436036255816</v>
      </c>
      <c r="U9413" s="162">
        <f t="shared" ref="U9413:U9476" si="1477">_xlfn.NORM.INV(M9413,$G$15,$G$16)</f>
        <v>116.68637432360369</v>
      </c>
      <c r="V9413" s="163">
        <f t="shared" ref="V9413:V9476" si="1478">VLOOKUP(N9413,$G$19:$H$21,2)</f>
        <v>1</v>
      </c>
      <c r="W9413" s="164">
        <f t="shared" ref="W9413:W9476" si="1479">O9413*(P9413-Q9413)*R9413-$D$23-$D$24</f>
        <v>627322560.06583643</v>
      </c>
      <c r="X9413" s="164">
        <f t="shared" ref="X9413:X9476" si="1480">S9413*(T9413-U9413)*V9413-$F$23-$F$24</f>
        <v>550715063.71780121</v>
      </c>
    </row>
    <row r="9414" spans="10:24" x14ac:dyDescent="0.25">
      <c r="J9414">
        <v>9411</v>
      </c>
      <c r="K9414" s="43">
        <v>0.45505448974029683</v>
      </c>
      <c r="L9414">
        <v>0.43573215998836246</v>
      </c>
      <c r="M9414">
        <v>0.34616485403290509</v>
      </c>
      <c r="N9414" s="44">
        <v>0.22137705691049603</v>
      </c>
      <c r="O9414" s="161">
        <f t="shared" si="1471"/>
        <v>5000000</v>
      </c>
      <c r="P9414" s="162">
        <f t="shared" si="1472"/>
        <v>177.57301841758655</v>
      </c>
      <c r="Q9414" s="162">
        <f t="shared" si="1473"/>
        <v>127.08609087977328</v>
      </c>
      <c r="R9414" s="163">
        <f t="shared" si="1474"/>
        <v>1</v>
      </c>
      <c r="S9414" s="161">
        <f t="shared" si="1475"/>
        <v>6000000</v>
      </c>
      <c r="T9414" s="162">
        <f t="shared" si="1476"/>
        <v>189.19100613919551</v>
      </c>
      <c r="U9414" s="162">
        <f t="shared" si="1477"/>
        <v>121.04304543988664</v>
      </c>
      <c r="V9414" s="163">
        <f t="shared" si="1478"/>
        <v>1</v>
      </c>
      <c r="W9414" s="164">
        <f t="shared" si="1479"/>
        <v>202434637.68906635</v>
      </c>
      <c r="X9414" s="164">
        <f t="shared" si="1480"/>
        <v>258887764.19585323</v>
      </c>
    </row>
    <row r="9415" spans="10:24" x14ac:dyDescent="0.25">
      <c r="J9415">
        <v>9412</v>
      </c>
      <c r="K9415" s="43">
        <v>0.14835076358434607</v>
      </c>
      <c r="L9415">
        <v>0.61007801938963013</v>
      </c>
      <c r="M9415">
        <v>7.7042345044697091E-2</v>
      </c>
      <c r="N9415" s="44">
        <v>0.36047318046399823</v>
      </c>
      <c r="O9415" s="161">
        <f t="shared" si="1471"/>
        <v>2000000</v>
      </c>
      <c r="P9415" s="162">
        <f t="shared" si="1472"/>
        <v>184.19283578272513</v>
      </c>
      <c r="Q9415" s="162">
        <f t="shared" si="1473"/>
        <v>106.49498216738453</v>
      </c>
      <c r="R9415" s="163">
        <f t="shared" si="1474"/>
        <v>1</v>
      </c>
      <c r="S9415" s="161">
        <f t="shared" si="1475"/>
        <v>2000000</v>
      </c>
      <c r="T9415" s="162">
        <f t="shared" si="1476"/>
        <v>191.39761192757504</v>
      </c>
      <c r="U9415" s="162">
        <f t="shared" si="1477"/>
        <v>110.74749108369227</v>
      </c>
      <c r="V9415" s="163">
        <f t="shared" si="1478"/>
        <v>1</v>
      </c>
      <c r="W9415" s="164">
        <f t="shared" si="1479"/>
        <v>105395707.23068118</v>
      </c>
      <c r="X9415" s="164">
        <f t="shared" si="1480"/>
        <v>11300241.687765539</v>
      </c>
    </row>
    <row r="9416" spans="10:24" x14ac:dyDescent="0.25">
      <c r="J9416">
        <v>9413</v>
      </c>
      <c r="K9416" s="43">
        <v>0.69583553443251611</v>
      </c>
      <c r="L9416">
        <v>0.67371468935427847</v>
      </c>
      <c r="M9416">
        <v>0.13314689196392338</v>
      </c>
      <c r="N9416" s="44">
        <v>0.72688593130575518</v>
      </c>
      <c r="O9416" s="161">
        <f t="shared" si="1471"/>
        <v>6000000</v>
      </c>
      <c r="P9416" s="162">
        <f t="shared" si="1472"/>
        <v>186.75290877105851</v>
      </c>
      <c r="Q9416" s="162">
        <f t="shared" si="1473"/>
        <v>112.76723799042996</v>
      </c>
      <c r="R9416" s="163">
        <f t="shared" si="1474"/>
        <v>1</v>
      </c>
      <c r="S9416" s="161">
        <f t="shared" si="1475"/>
        <v>7000000</v>
      </c>
      <c r="T9416" s="162">
        <f t="shared" si="1476"/>
        <v>192.25096959035284</v>
      </c>
      <c r="U9416" s="162">
        <f t="shared" si="1477"/>
        <v>113.88361899521499</v>
      </c>
      <c r="V9416" s="163">
        <f t="shared" si="1478"/>
        <v>1</v>
      </c>
      <c r="W9416" s="164">
        <f t="shared" si="1479"/>
        <v>393914024.68377131</v>
      </c>
      <c r="X9416" s="164">
        <f t="shared" si="1480"/>
        <v>398571454.16596496</v>
      </c>
    </row>
    <row r="9417" spans="10:24" x14ac:dyDescent="0.25">
      <c r="J9417">
        <v>9414</v>
      </c>
      <c r="K9417" s="43">
        <v>0.94793663427033992</v>
      </c>
      <c r="L9417">
        <v>0.69058983874334423</v>
      </c>
      <c r="M9417">
        <v>0.70891167812694378</v>
      </c>
      <c r="N9417" s="44">
        <v>0.73719554579708868</v>
      </c>
      <c r="O9417" s="161">
        <f t="shared" si="1471"/>
        <v>7000000</v>
      </c>
      <c r="P9417" s="162">
        <f t="shared" si="1472"/>
        <v>187.46284426131604</v>
      </c>
      <c r="Q9417" s="162">
        <f t="shared" si="1473"/>
        <v>146.00416213902133</v>
      </c>
      <c r="R9417" s="163">
        <f t="shared" si="1474"/>
        <v>1</v>
      </c>
      <c r="S9417" s="161">
        <f t="shared" si="1475"/>
        <v>9000000</v>
      </c>
      <c r="T9417" s="162">
        <f t="shared" si="1476"/>
        <v>192.48761475377202</v>
      </c>
      <c r="U9417" s="162">
        <f t="shared" si="1477"/>
        <v>130.50208106951067</v>
      </c>
      <c r="V9417" s="163">
        <f t="shared" si="1478"/>
        <v>1</v>
      </c>
      <c r="W9417" s="164">
        <f t="shared" si="1479"/>
        <v>240210774.85606295</v>
      </c>
      <c r="X9417" s="164">
        <f t="shared" si="1480"/>
        <v>407869803.15835226</v>
      </c>
    </row>
    <row r="9418" spans="10:24" x14ac:dyDescent="0.25">
      <c r="J9418">
        <v>9415</v>
      </c>
      <c r="K9418" s="43">
        <v>0.7054808946109089</v>
      </c>
      <c r="L9418">
        <v>0.78039106575275619</v>
      </c>
      <c r="M9418">
        <v>0.43137730946559205</v>
      </c>
      <c r="N9418" s="44">
        <v>3.4960532016292789E-2</v>
      </c>
      <c r="O9418" s="161">
        <f t="shared" si="1471"/>
        <v>6000000</v>
      </c>
      <c r="P9418" s="162">
        <f t="shared" si="1472"/>
        <v>191.60271958567304</v>
      </c>
      <c r="Q9418" s="162">
        <f t="shared" si="1473"/>
        <v>131.54262559129236</v>
      </c>
      <c r="R9418" s="163">
        <f t="shared" si="1474"/>
        <v>1</v>
      </c>
      <c r="S9418" s="161">
        <f t="shared" si="1475"/>
        <v>7000000</v>
      </c>
      <c r="T9418" s="162">
        <f t="shared" si="1476"/>
        <v>193.86757319522434</v>
      </c>
      <c r="U9418" s="162">
        <f t="shared" si="1477"/>
        <v>123.27131279564618</v>
      </c>
      <c r="V9418" s="163">
        <f t="shared" si="1478"/>
        <v>0.9</v>
      </c>
      <c r="W9418" s="164">
        <f t="shared" si="1479"/>
        <v>310360563.9662841</v>
      </c>
      <c r="X9418" s="164">
        <f t="shared" si="1480"/>
        <v>294756440.51734239</v>
      </c>
    </row>
    <row r="9419" spans="10:24" x14ac:dyDescent="0.25">
      <c r="J9419">
        <v>9416</v>
      </c>
      <c r="K9419" s="43">
        <v>0.5778277234714787</v>
      </c>
      <c r="L9419">
        <v>0.796018815230779</v>
      </c>
      <c r="M9419">
        <v>0.6587932188612271</v>
      </c>
      <c r="N9419" s="44">
        <v>0.17887166777186569</v>
      </c>
      <c r="O9419" s="161">
        <f t="shared" si="1471"/>
        <v>6000000</v>
      </c>
      <c r="P9419" s="162">
        <f t="shared" si="1472"/>
        <v>192.41227105579395</v>
      </c>
      <c r="Q9419" s="162">
        <f t="shared" si="1473"/>
        <v>143.18343669508874</v>
      </c>
      <c r="R9419" s="163">
        <f t="shared" si="1474"/>
        <v>1</v>
      </c>
      <c r="S9419" s="161">
        <f t="shared" si="1475"/>
        <v>6000000</v>
      </c>
      <c r="T9419" s="162">
        <f t="shared" si="1476"/>
        <v>194.13742368526465</v>
      </c>
      <c r="U9419" s="162">
        <f t="shared" si="1477"/>
        <v>129.09171834754437</v>
      </c>
      <c r="V9419" s="163">
        <f t="shared" si="1478"/>
        <v>0.9</v>
      </c>
      <c r="W9419" s="164">
        <f t="shared" si="1479"/>
        <v>245373006.16423124</v>
      </c>
      <c r="X9419" s="164">
        <f t="shared" si="1480"/>
        <v>201246808.82368952</v>
      </c>
    </row>
    <row r="9420" spans="10:24" x14ac:dyDescent="0.25">
      <c r="J9420">
        <v>9417</v>
      </c>
      <c r="K9420" s="43">
        <v>0.92339872039173787</v>
      </c>
      <c r="L9420">
        <v>0.3121262967824201</v>
      </c>
      <c r="M9420">
        <v>0.24652177881606585</v>
      </c>
      <c r="N9420" s="44">
        <v>8.9089178385188039E-2</v>
      </c>
      <c r="O9420" s="161">
        <f t="shared" si="1471"/>
        <v>7000000</v>
      </c>
      <c r="P9420" s="162">
        <f t="shared" si="1472"/>
        <v>172.65251594905149</v>
      </c>
      <c r="Q9420" s="162">
        <f t="shared" si="1473"/>
        <v>121.29047864842681</v>
      </c>
      <c r="R9420" s="163">
        <f t="shared" si="1474"/>
        <v>1</v>
      </c>
      <c r="S9420" s="161">
        <f t="shared" si="1475"/>
        <v>9000000</v>
      </c>
      <c r="T9420" s="162">
        <f t="shared" si="1476"/>
        <v>187.55083864968384</v>
      </c>
      <c r="U9420" s="162">
        <f t="shared" si="1477"/>
        <v>118.14523932421341</v>
      </c>
      <c r="V9420" s="163">
        <f t="shared" si="1478"/>
        <v>0.9</v>
      </c>
      <c r="W9420" s="164">
        <f t="shared" si="1479"/>
        <v>309534261.10437274</v>
      </c>
      <c r="X9420" s="164">
        <f t="shared" si="1480"/>
        <v>412185354.53631055</v>
      </c>
    </row>
    <row r="9421" spans="10:24" x14ac:dyDescent="0.25">
      <c r="J9421">
        <v>9418</v>
      </c>
      <c r="K9421" s="43">
        <v>0.83144699049476323</v>
      </c>
      <c r="L9421">
        <v>0.95032449826829057</v>
      </c>
      <c r="M9421">
        <v>0.79272169814089288</v>
      </c>
      <c r="N9421" s="44">
        <v>0.57974187743404182</v>
      </c>
      <c r="O9421" s="161">
        <f t="shared" si="1471"/>
        <v>7000000</v>
      </c>
      <c r="P9421" s="162">
        <f t="shared" si="1472"/>
        <v>204.72012190692701</v>
      </c>
      <c r="Q9421" s="162">
        <f t="shared" si="1473"/>
        <v>151.31802547025055</v>
      </c>
      <c r="R9421" s="163">
        <f t="shared" si="1474"/>
        <v>1</v>
      </c>
      <c r="S9421" s="161">
        <f t="shared" si="1475"/>
        <v>7000000</v>
      </c>
      <c r="T9421" s="162">
        <f t="shared" si="1476"/>
        <v>198.24004063564234</v>
      </c>
      <c r="U9421" s="162">
        <f t="shared" si="1477"/>
        <v>133.15901273512529</v>
      </c>
      <c r="V9421" s="163">
        <f t="shared" si="1478"/>
        <v>1</v>
      </c>
      <c r="W9421" s="164">
        <f t="shared" si="1479"/>
        <v>323814675.05673522</v>
      </c>
      <c r="X9421" s="164">
        <f t="shared" si="1480"/>
        <v>305567195.30361938</v>
      </c>
    </row>
    <row r="9422" spans="10:24" x14ac:dyDescent="0.25">
      <c r="J9422">
        <v>9419</v>
      </c>
      <c r="K9422" s="43">
        <v>9.8112136021056062E-2</v>
      </c>
      <c r="L9422">
        <v>0.41402164618967729</v>
      </c>
      <c r="M9422">
        <v>0.29006695904985569</v>
      </c>
      <c r="N9422" s="44">
        <v>0.57324791399884145</v>
      </c>
      <c r="O9422" s="161">
        <f t="shared" si="1471"/>
        <v>2000000</v>
      </c>
      <c r="P9422" s="162">
        <f t="shared" si="1472"/>
        <v>176.74182306234789</v>
      </c>
      <c r="Q9422" s="162">
        <f t="shared" si="1473"/>
        <v>123.93621765277993</v>
      </c>
      <c r="R9422" s="163">
        <f t="shared" si="1474"/>
        <v>1</v>
      </c>
      <c r="S9422" s="161">
        <f t="shared" si="1475"/>
        <v>2000000</v>
      </c>
      <c r="T9422" s="162">
        <f t="shared" si="1476"/>
        <v>188.91394102078263</v>
      </c>
      <c r="U9422" s="162">
        <f t="shared" si="1477"/>
        <v>119.46810882638997</v>
      </c>
      <c r="V9422" s="163">
        <f t="shared" si="1478"/>
        <v>1</v>
      </c>
      <c r="W9422" s="164">
        <f t="shared" si="1479"/>
        <v>55611210.819135919</v>
      </c>
      <c r="X9422" s="164">
        <f t="shared" si="1480"/>
        <v>-11108335.611214668</v>
      </c>
    </row>
    <row r="9423" spans="10:24" x14ac:dyDescent="0.25">
      <c r="J9423">
        <v>9420</v>
      </c>
      <c r="K9423" s="43">
        <v>0.92433263117204945</v>
      </c>
      <c r="L9423">
        <v>0.17603816344525813</v>
      </c>
      <c r="M9423">
        <v>0.52001942917576793</v>
      </c>
      <c r="N9423" s="44">
        <v>0.27618490884971181</v>
      </c>
      <c r="O9423" s="161">
        <f t="shared" si="1471"/>
        <v>7000000</v>
      </c>
      <c r="P9423" s="162">
        <f t="shared" si="1472"/>
        <v>166.04145834799778</v>
      </c>
      <c r="Q9423" s="162">
        <f t="shared" si="1473"/>
        <v>136.00404693071926</v>
      </c>
      <c r="R9423" s="163">
        <f t="shared" si="1474"/>
        <v>1</v>
      </c>
      <c r="S9423" s="161">
        <f t="shared" si="1475"/>
        <v>9000000</v>
      </c>
      <c r="T9423" s="162">
        <f t="shared" si="1476"/>
        <v>185.34715278266594</v>
      </c>
      <c r="U9423" s="162">
        <f t="shared" si="1477"/>
        <v>125.50202346535963</v>
      </c>
      <c r="V9423" s="163">
        <f t="shared" si="1478"/>
        <v>1</v>
      </c>
      <c r="W9423" s="164">
        <f t="shared" si="1479"/>
        <v>160261879.92094964</v>
      </c>
      <c r="X9423" s="164">
        <f t="shared" si="1480"/>
        <v>388606163.85575688</v>
      </c>
    </row>
    <row r="9424" spans="10:24" x14ac:dyDescent="0.25">
      <c r="J9424">
        <v>9421</v>
      </c>
      <c r="K9424" s="43">
        <v>0.64450083092974775</v>
      </c>
      <c r="L9424">
        <v>0.6236372320891671</v>
      </c>
      <c r="M9424">
        <v>0.68955209795623318</v>
      </c>
      <c r="N9424" s="44">
        <v>0.93531194217080882</v>
      </c>
      <c r="O9424" s="161">
        <f t="shared" si="1471"/>
        <v>6000000</v>
      </c>
      <c r="P9424" s="162">
        <f t="shared" si="1472"/>
        <v>184.72571355113695</v>
      </c>
      <c r="Q9424" s="162">
        <f t="shared" si="1473"/>
        <v>144.89162319059415</v>
      </c>
      <c r="R9424" s="163">
        <f t="shared" si="1474"/>
        <v>1</v>
      </c>
      <c r="S9424" s="161">
        <f t="shared" si="1475"/>
        <v>7000000</v>
      </c>
      <c r="T9424" s="162">
        <f t="shared" si="1476"/>
        <v>191.57523785037898</v>
      </c>
      <c r="U9424" s="162">
        <f t="shared" si="1477"/>
        <v>129.94581159529707</v>
      </c>
      <c r="V9424" s="163">
        <f t="shared" si="1478"/>
        <v>1</v>
      </c>
      <c r="W9424" s="164">
        <f t="shared" si="1479"/>
        <v>189004542.16325682</v>
      </c>
      <c r="X9424" s="164">
        <f t="shared" si="1480"/>
        <v>281405983.78557336</v>
      </c>
    </row>
    <row r="9425" spans="10:24" x14ac:dyDescent="0.25">
      <c r="J9425">
        <v>9422</v>
      </c>
      <c r="K9425" s="43">
        <v>0.12748583852339845</v>
      </c>
      <c r="L9425">
        <v>3.8021774417717036E-2</v>
      </c>
      <c r="M9425">
        <v>0.33552785865367152</v>
      </c>
      <c r="N9425" s="44">
        <v>0.33641829239462362</v>
      </c>
      <c r="O9425" s="161">
        <f t="shared" si="1471"/>
        <v>2000000</v>
      </c>
      <c r="P9425" s="162">
        <f t="shared" si="1472"/>
        <v>153.38822227539822</v>
      </c>
      <c r="Q9425" s="162">
        <f t="shared" si="1473"/>
        <v>126.50600914872361</v>
      </c>
      <c r="R9425" s="163">
        <f t="shared" si="1474"/>
        <v>1</v>
      </c>
      <c r="S9425" s="161">
        <f t="shared" si="1475"/>
        <v>2000000</v>
      </c>
      <c r="T9425" s="162">
        <f t="shared" si="1476"/>
        <v>181.12940742513274</v>
      </c>
      <c r="U9425" s="162">
        <f t="shared" si="1477"/>
        <v>120.75300457436181</v>
      </c>
      <c r="V9425" s="163">
        <f t="shared" si="1478"/>
        <v>1</v>
      </c>
      <c r="W9425" s="164">
        <f t="shared" si="1479"/>
        <v>3764426.2533492297</v>
      </c>
      <c r="X9425" s="164">
        <f t="shared" si="1480"/>
        <v>-29247194.298458144</v>
      </c>
    </row>
    <row r="9426" spans="10:24" x14ac:dyDescent="0.25">
      <c r="J9426">
        <v>9423</v>
      </c>
      <c r="K9426" s="43">
        <v>0.32071019851288651</v>
      </c>
      <c r="L9426">
        <v>0.69078758616730596</v>
      </c>
      <c r="M9426">
        <v>9.5188867445055503E-2</v>
      </c>
      <c r="N9426" s="44">
        <v>0.35086599033491972</v>
      </c>
      <c r="O9426" s="161">
        <f t="shared" si="1471"/>
        <v>5000000</v>
      </c>
      <c r="P9426" s="162">
        <f t="shared" si="1472"/>
        <v>187.4712602069699</v>
      </c>
      <c r="Q9426" s="162">
        <f t="shared" si="1473"/>
        <v>108.81075014822225</v>
      </c>
      <c r="R9426" s="163">
        <f t="shared" si="1474"/>
        <v>1</v>
      </c>
      <c r="S9426" s="161">
        <f t="shared" si="1475"/>
        <v>6000000</v>
      </c>
      <c r="T9426" s="162">
        <f t="shared" si="1476"/>
        <v>192.49042006898998</v>
      </c>
      <c r="U9426" s="162">
        <f t="shared" si="1477"/>
        <v>111.90537507411113</v>
      </c>
      <c r="V9426" s="163">
        <f t="shared" si="1478"/>
        <v>1</v>
      </c>
      <c r="W9426" s="164">
        <f t="shared" si="1479"/>
        <v>343302550.29373825</v>
      </c>
      <c r="X9426" s="164">
        <f t="shared" si="1480"/>
        <v>333510269.96927303</v>
      </c>
    </row>
    <row r="9427" spans="10:24" x14ac:dyDescent="0.25">
      <c r="J9427">
        <v>9424</v>
      </c>
      <c r="K9427" s="43">
        <v>0.12319577438663343</v>
      </c>
      <c r="L9427">
        <v>0.17593309582511274</v>
      </c>
      <c r="M9427">
        <v>0.54198090195233728</v>
      </c>
      <c r="N9427" s="44">
        <v>0.78824239396879392</v>
      </c>
      <c r="O9427" s="161">
        <f t="shared" si="1471"/>
        <v>2000000</v>
      </c>
      <c r="P9427" s="162">
        <f t="shared" si="1472"/>
        <v>166.03536616582031</v>
      </c>
      <c r="Q9427" s="162">
        <f t="shared" si="1473"/>
        <v>137.10850966328061</v>
      </c>
      <c r="R9427" s="163">
        <f t="shared" si="1474"/>
        <v>1</v>
      </c>
      <c r="S9427" s="161">
        <f t="shared" si="1475"/>
        <v>2000000</v>
      </c>
      <c r="T9427" s="162">
        <f t="shared" si="1476"/>
        <v>185.34512205527344</v>
      </c>
      <c r="U9427" s="162">
        <f t="shared" si="1477"/>
        <v>126.05425483164031</v>
      </c>
      <c r="V9427" s="163">
        <f t="shared" si="1478"/>
        <v>1</v>
      </c>
      <c r="W9427" s="164">
        <f t="shared" si="1479"/>
        <v>7853713.0050793812</v>
      </c>
      <c r="X9427" s="164">
        <f t="shared" si="1480"/>
        <v>-31418265.552733749</v>
      </c>
    </row>
    <row r="9428" spans="10:24" x14ac:dyDescent="0.25">
      <c r="J9428">
        <v>9425</v>
      </c>
      <c r="K9428" s="43">
        <v>0.83865704263651741</v>
      </c>
      <c r="L9428">
        <v>0.90864456157475793</v>
      </c>
      <c r="M9428">
        <v>0.27664111006047087</v>
      </c>
      <c r="N9428" s="44">
        <v>0.11771063604731968</v>
      </c>
      <c r="O9428" s="161">
        <f t="shared" si="1471"/>
        <v>7000000</v>
      </c>
      <c r="P9428" s="162">
        <f t="shared" si="1472"/>
        <v>199.9868178000186</v>
      </c>
      <c r="Q9428" s="162">
        <f t="shared" si="1473"/>
        <v>123.14302025209733</v>
      </c>
      <c r="R9428" s="163">
        <f t="shared" si="1474"/>
        <v>1</v>
      </c>
      <c r="S9428" s="161">
        <f t="shared" si="1475"/>
        <v>7000000</v>
      </c>
      <c r="T9428" s="162">
        <f t="shared" si="1476"/>
        <v>196.66227260000619</v>
      </c>
      <c r="U9428" s="162">
        <f t="shared" si="1477"/>
        <v>119.07151012604866</v>
      </c>
      <c r="V9428" s="163">
        <f t="shared" si="1478"/>
        <v>0.9</v>
      </c>
      <c r="W9428" s="164">
        <f t="shared" si="1479"/>
        <v>487906582.83544886</v>
      </c>
      <c r="X9428" s="164">
        <f t="shared" si="1480"/>
        <v>338821803.58593237</v>
      </c>
    </row>
    <row r="9429" spans="10:24" x14ac:dyDescent="0.25">
      <c r="J9429">
        <v>9426</v>
      </c>
      <c r="K9429" s="43">
        <v>0.70059174975938454</v>
      </c>
      <c r="L9429">
        <v>0.33275845511304258</v>
      </c>
      <c r="M9429">
        <v>0.28524120002272468</v>
      </c>
      <c r="N9429" s="44">
        <v>0.16373704831319147</v>
      </c>
      <c r="O9429" s="161">
        <f t="shared" si="1471"/>
        <v>6000000</v>
      </c>
      <c r="P9429" s="162">
        <f t="shared" si="1472"/>
        <v>173.51536630863686</v>
      </c>
      <c r="Q9429" s="162">
        <f t="shared" si="1473"/>
        <v>123.65317627840375</v>
      </c>
      <c r="R9429" s="163">
        <f t="shared" si="1474"/>
        <v>1</v>
      </c>
      <c r="S9429" s="161">
        <f t="shared" si="1475"/>
        <v>7000000</v>
      </c>
      <c r="T9429" s="162">
        <f t="shared" si="1476"/>
        <v>187.83845543621229</v>
      </c>
      <c r="U9429" s="162">
        <f t="shared" si="1477"/>
        <v>119.32658813920187</v>
      </c>
      <c r="V9429" s="163">
        <f t="shared" si="1478"/>
        <v>0.9</v>
      </c>
      <c r="W9429" s="164">
        <f t="shared" si="1479"/>
        <v>249173140.18139863</v>
      </c>
      <c r="X9429" s="164">
        <f t="shared" si="1480"/>
        <v>281624763.9711656</v>
      </c>
    </row>
    <row r="9430" spans="10:24" x14ac:dyDescent="0.25">
      <c r="J9430">
        <v>9427</v>
      </c>
      <c r="K9430" s="43">
        <v>0.43661010203033501</v>
      </c>
      <c r="L9430">
        <v>0.96832085093808362</v>
      </c>
      <c r="M9430">
        <v>0.170803466115383</v>
      </c>
      <c r="N9430" s="44">
        <v>0.78107283942215977</v>
      </c>
      <c r="O9430" s="161">
        <f t="shared" si="1471"/>
        <v>5000000</v>
      </c>
      <c r="P9430" s="162">
        <f t="shared" si="1472"/>
        <v>207.85003103873649</v>
      </c>
      <c r="Q9430" s="162">
        <f t="shared" si="1473"/>
        <v>115.98010071623933</v>
      </c>
      <c r="R9430" s="163">
        <f t="shared" si="1474"/>
        <v>1</v>
      </c>
      <c r="S9430" s="161">
        <f t="shared" si="1475"/>
        <v>6000000</v>
      </c>
      <c r="T9430" s="162">
        <f t="shared" si="1476"/>
        <v>199.28334367957882</v>
      </c>
      <c r="U9430" s="162">
        <f t="shared" si="1477"/>
        <v>115.49005035811967</v>
      </c>
      <c r="V9430" s="163">
        <f t="shared" si="1478"/>
        <v>1</v>
      </c>
      <c r="W9430" s="164">
        <f t="shared" si="1479"/>
        <v>409349651.61248577</v>
      </c>
      <c r="X9430" s="164">
        <f t="shared" si="1480"/>
        <v>352759759.92875487</v>
      </c>
    </row>
    <row r="9431" spans="10:24" x14ac:dyDescent="0.25">
      <c r="J9431">
        <v>9428</v>
      </c>
      <c r="K9431" s="43">
        <v>0.9190560250567773</v>
      </c>
      <c r="L9431">
        <v>0.30889912980278345</v>
      </c>
      <c r="M9431">
        <v>5.5286135914068169E-2</v>
      </c>
      <c r="N9431" s="44">
        <v>0.64865268761869821</v>
      </c>
      <c r="O9431" s="161">
        <f t="shared" si="1471"/>
        <v>7000000</v>
      </c>
      <c r="P9431" s="162">
        <f t="shared" si="1472"/>
        <v>172.51540189991576</v>
      </c>
      <c r="Q9431" s="162">
        <f t="shared" si="1473"/>
        <v>103.0874757694301</v>
      </c>
      <c r="R9431" s="163">
        <f t="shared" si="1474"/>
        <v>1</v>
      </c>
      <c r="S9431" s="161">
        <f t="shared" si="1475"/>
        <v>9000000</v>
      </c>
      <c r="T9431" s="162">
        <f t="shared" si="1476"/>
        <v>187.5051339666386</v>
      </c>
      <c r="U9431" s="162">
        <f t="shared" si="1477"/>
        <v>109.04373788471506</v>
      </c>
      <c r="V9431" s="163">
        <f t="shared" si="1478"/>
        <v>1</v>
      </c>
      <c r="W9431" s="164">
        <f t="shared" si="1479"/>
        <v>435995482.91339964</v>
      </c>
      <c r="X9431" s="164">
        <f t="shared" si="1480"/>
        <v>556152564.73731184</v>
      </c>
    </row>
    <row r="9432" spans="10:24" x14ac:dyDescent="0.25">
      <c r="J9432">
        <v>9429</v>
      </c>
      <c r="K9432" s="43">
        <v>0.40041460899007786</v>
      </c>
      <c r="L9432">
        <v>0.29013750703966301</v>
      </c>
      <c r="M9432">
        <v>0.83869958208122086</v>
      </c>
      <c r="N9432" s="44">
        <v>0.11993543504875481</v>
      </c>
      <c r="O9432" s="161">
        <f t="shared" si="1471"/>
        <v>5000000</v>
      </c>
      <c r="P9432" s="162">
        <f t="shared" si="1472"/>
        <v>171.7052541903989</v>
      </c>
      <c r="Q9432" s="162">
        <f t="shared" si="1473"/>
        <v>154.78254707804621</v>
      </c>
      <c r="R9432" s="163">
        <f t="shared" si="1474"/>
        <v>1</v>
      </c>
      <c r="S9432" s="161">
        <f t="shared" si="1475"/>
        <v>6000000</v>
      </c>
      <c r="T9432" s="162">
        <f t="shared" si="1476"/>
        <v>187.23508473013297</v>
      </c>
      <c r="U9432" s="162">
        <f t="shared" si="1477"/>
        <v>134.8912735390231</v>
      </c>
      <c r="V9432" s="163">
        <f t="shared" si="1478"/>
        <v>0.9</v>
      </c>
      <c r="W9432" s="164">
        <f t="shared" si="1479"/>
        <v>34613535.56176348</v>
      </c>
      <c r="X9432" s="164">
        <f t="shared" si="1480"/>
        <v>132656580.43199331</v>
      </c>
    </row>
    <row r="9433" spans="10:24" x14ac:dyDescent="0.25">
      <c r="J9433">
        <v>9430</v>
      </c>
      <c r="K9433" s="43">
        <v>0.80016585094591341</v>
      </c>
      <c r="L9433">
        <v>0.61912165819649756</v>
      </c>
      <c r="M9433">
        <v>0.13535317974246708</v>
      </c>
      <c r="N9433" s="44">
        <v>0.86388384893297943</v>
      </c>
      <c r="O9433" s="161">
        <f t="shared" si="1471"/>
        <v>7000000</v>
      </c>
      <c r="P9433" s="162">
        <f t="shared" si="1472"/>
        <v>184.54762138752045</v>
      </c>
      <c r="Q9433" s="162">
        <f t="shared" si="1473"/>
        <v>112.97125310142391</v>
      </c>
      <c r="R9433" s="163">
        <f t="shared" si="1474"/>
        <v>1</v>
      </c>
      <c r="S9433" s="161">
        <f t="shared" si="1475"/>
        <v>7000000</v>
      </c>
      <c r="T9433" s="162">
        <f t="shared" si="1476"/>
        <v>191.51587379584015</v>
      </c>
      <c r="U9433" s="162">
        <f t="shared" si="1477"/>
        <v>113.98562655071196</v>
      </c>
      <c r="V9433" s="163">
        <f t="shared" si="1478"/>
        <v>1</v>
      </c>
      <c r="W9433" s="164">
        <f t="shared" si="1479"/>
        <v>451034578.00267577</v>
      </c>
      <c r="X9433" s="164">
        <f t="shared" si="1480"/>
        <v>392711730.71589732</v>
      </c>
    </row>
    <row r="9434" spans="10:24" x14ac:dyDescent="0.25">
      <c r="J9434">
        <v>9431</v>
      </c>
      <c r="K9434" s="43">
        <v>0.49881557129576504</v>
      </c>
      <c r="L9434">
        <v>0.50692558898594198</v>
      </c>
      <c r="M9434">
        <v>0.85197847042312524</v>
      </c>
      <c r="N9434" s="44">
        <v>0.97739050924305726</v>
      </c>
      <c r="O9434" s="161">
        <f t="shared" si="1471"/>
        <v>5000000</v>
      </c>
      <c r="P9434" s="162">
        <f t="shared" si="1472"/>
        <v>180.26041123810228</v>
      </c>
      <c r="Q9434" s="162">
        <f t="shared" si="1473"/>
        <v>155.89913067484434</v>
      </c>
      <c r="R9434" s="163">
        <f t="shared" si="1474"/>
        <v>1</v>
      </c>
      <c r="S9434" s="161">
        <f t="shared" si="1475"/>
        <v>6000000</v>
      </c>
      <c r="T9434" s="162">
        <f t="shared" si="1476"/>
        <v>190.08680374603409</v>
      </c>
      <c r="U9434" s="162">
        <f t="shared" si="1477"/>
        <v>135.44956533742217</v>
      </c>
      <c r="V9434" s="163">
        <f t="shared" si="1478"/>
        <v>1</v>
      </c>
      <c r="W9434" s="164">
        <f t="shared" si="1479"/>
        <v>71806402.816289678</v>
      </c>
      <c r="X9434" s="164">
        <f t="shared" si="1480"/>
        <v>177823430.45167154</v>
      </c>
    </row>
    <row r="9435" spans="10:24" x14ac:dyDescent="0.25">
      <c r="J9435">
        <v>9432</v>
      </c>
      <c r="K9435" s="43">
        <v>0.19337452991726367</v>
      </c>
      <c r="L9435">
        <v>3.0250050365756009E-2</v>
      </c>
      <c r="M9435">
        <v>0.98364443902498266</v>
      </c>
      <c r="N9435" s="44">
        <v>0.82109936968149577</v>
      </c>
      <c r="O9435" s="161">
        <f t="shared" si="1471"/>
        <v>2000000</v>
      </c>
      <c r="P9435" s="162">
        <f t="shared" si="1472"/>
        <v>151.8430305307395</v>
      </c>
      <c r="Q9435" s="162">
        <f t="shared" si="1473"/>
        <v>177.71222297248033</v>
      </c>
      <c r="R9435" s="163">
        <f t="shared" si="1474"/>
        <v>1</v>
      </c>
      <c r="S9435" s="161">
        <f t="shared" si="1475"/>
        <v>5000000</v>
      </c>
      <c r="T9435" s="162">
        <f t="shared" si="1476"/>
        <v>180.6143435102465</v>
      </c>
      <c r="U9435" s="162">
        <f t="shared" si="1477"/>
        <v>146.35611148624017</v>
      </c>
      <c r="V9435" s="163">
        <f t="shared" si="1478"/>
        <v>1</v>
      </c>
      <c r="W9435" s="164">
        <f t="shared" si="1479"/>
        <v>-101738384.88348168</v>
      </c>
      <c r="X9435" s="164">
        <f t="shared" si="1480"/>
        <v>21291160.120031655</v>
      </c>
    </row>
    <row r="9436" spans="10:24" x14ac:dyDescent="0.25">
      <c r="J9436">
        <v>9433</v>
      </c>
      <c r="K9436" s="43">
        <v>0.93676954413597258</v>
      </c>
      <c r="L9436">
        <v>0.28229520309248168</v>
      </c>
      <c r="M9436">
        <v>0.4847145795961576</v>
      </c>
      <c r="N9436" s="44">
        <v>0.3372234827622238</v>
      </c>
      <c r="O9436" s="161">
        <f t="shared" si="1471"/>
        <v>7000000</v>
      </c>
      <c r="P9436" s="162">
        <f t="shared" si="1472"/>
        <v>171.35945017960853</v>
      </c>
      <c r="Q9436" s="162">
        <f t="shared" si="1473"/>
        <v>134.23351507300268</v>
      </c>
      <c r="R9436" s="163">
        <f t="shared" si="1474"/>
        <v>1</v>
      </c>
      <c r="S9436" s="161">
        <f t="shared" si="1475"/>
        <v>9000000</v>
      </c>
      <c r="T9436" s="162">
        <f t="shared" si="1476"/>
        <v>187.11981672653619</v>
      </c>
      <c r="U9436" s="162">
        <f t="shared" si="1477"/>
        <v>124.61675753650134</v>
      </c>
      <c r="V9436" s="163">
        <f t="shared" si="1478"/>
        <v>1</v>
      </c>
      <c r="W9436" s="164">
        <f t="shared" si="1479"/>
        <v>209881545.74624097</v>
      </c>
      <c r="X9436" s="164">
        <f t="shared" si="1480"/>
        <v>412527532.71031368</v>
      </c>
    </row>
    <row r="9437" spans="10:24" x14ac:dyDescent="0.25">
      <c r="J9437">
        <v>9434</v>
      </c>
      <c r="K9437" s="43">
        <v>0.1668907218057073</v>
      </c>
      <c r="L9437">
        <v>0.25006473951967745</v>
      </c>
      <c r="M9437">
        <v>0.53847631626127479</v>
      </c>
      <c r="N9437" s="44">
        <v>0.34787980483607395</v>
      </c>
      <c r="O9437" s="161">
        <f t="shared" si="1471"/>
        <v>2000000</v>
      </c>
      <c r="P9437" s="162">
        <f t="shared" si="1472"/>
        <v>169.8857094351485</v>
      </c>
      <c r="Q9437" s="162">
        <f t="shared" si="1473"/>
        <v>136.93191661788347</v>
      </c>
      <c r="R9437" s="163">
        <f t="shared" si="1474"/>
        <v>1</v>
      </c>
      <c r="S9437" s="161">
        <f t="shared" si="1475"/>
        <v>5000000</v>
      </c>
      <c r="T9437" s="162">
        <f t="shared" si="1476"/>
        <v>186.62856981171618</v>
      </c>
      <c r="U9437" s="162">
        <f t="shared" si="1477"/>
        <v>125.96595830894174</v>
      </c>
      <c r="V9437" s="163">
        <f t="shared" si="1478"/>
        <v>1</v>
      </c>
      <c r="W9437" s="164">
        <f t="shared" si="1479"/>
        <v>15907585.634530053</v>
      </c>
      <c r="X9437" s="164">
        <f t="shared" si="1480"/>
        <v>153313057.51387221</v>
      </c>
    </row>
    <row r="9438" spans="10:24" x14ac:dyDescent="0.25">
      <c r="J9438">
        <v>9435</v>
      </c>
      <c r="K9438" s="43">
        <v>0.12179506830408282</v>
      </c>
      <c r="L9438">
        <v>0.82335241954692773</v>
      </c>
      <c r="M9438">
        <v>0.6816884951980684</v>
      </c>
      <c r="N9438" s="44">
        <v>0.18535851106273371</v>
      </c>
      <c r="O9438" s="161">
        <f t="shared" si="1471"/>
        <v>2000000</v>
      </c>
      <c r="P9438" s="162">
        <f t="shared" si="1472"/>
        <v>193.92325086232844</v>
      </c>
      <c r="Q9438" s="162">
        <f t="shared" si="1473"/>
        <v>144.44851271766703</v>
      </c>
      <c r="R9438" s="163">
        <f t="shared" si="1474"/>
        <v>1</v>
      </c>
      <c r="S9438" s="161">
        <f t="shared" si="1475"/>
        <v>2000000</v>
      </c>
      <c r="T9438" s="162">
        <f t="shared" si="1476"/>
        <v>194.64108362077616</v>
      </c>
      <c r="U9438" s="162">
        <f t="shared" si="1477"/>
        <v>129.72425635883351</v>
      </c>
      <c r="V9438" s="163">
        <f t="shared" si="1478"/>
        <v>0.9</v>
      </c>
      <c r="W9438" s="164">
        <f t="shared" si="1479"/>
        <v>48949476.289322838</v>
      </c>
      <c r="X9438" s="164">
        <f t="shared" si="1480"/>
        <v>-33149710.928503245</v>
      </c>
    </row>
    <row r="9439" spans="10:24" x14ac:dyDescent="0.25">
      <c r="J9439">
        <v>9436</v>
      </c>
      <c r="K9439" s="43">
        <v>0.2414393307912438</v>
      </c>
      <c r="L9439">
        <v>0.26836062991494847</v>
      </c>
      <c r="M9439">
        <v>0.11142112818804106</v>
      </c>
      <c r="N9439" s="44">
        <v>8.4067178491768813E-2</v>
      </c>
      <c r="O9439" s="161">
        <f t="shared" si="1471"/>
        <v>2000000</v>
      </c>
      <c r="P9439" s="162">
        <f t="shared" si="1472"/>
        <v>170.73332027207073</v>
      </c>
      <c r="Q9439" s="162">
        <f t="shared" si="1473"/>
        <v>110.61989797808387</v>
      </c>
      <c r="R9439" s="163">
        <f t="shared" si="1474"/>
        <v>1</v>
      </c>
      <c r="S9439" s="161">
        <f t="shared" si="1475"/>
        <v>5000000</v>
      </c>
      <c r="T9439" s="162">
        <f t="shared" si="1476"/>
        <v>186.91110675735689</v>
      </c>
      <c r="U9439" s="162">
        <f t="shared" si="1477"/>
        <v>112.80994898904193</v>
      </c>
      <c r="V9439" s="163">
        <f t="shared" si="1478"/>
        <v>0.9</v>
      </c>
      <c r="W9439" s="164">
        <f t="shared" si="1479"/>
        <v>70226844.587973714</v>
      </c>
      <c r="X9439" s="164">
        <f t="shared" si="1480"/>
        <v>183455209.95741731</v>
      </c>
    </row>
    <row r="9440" spans="10:24" x14ac:dyDescent="0.25">
      <c r="J9440">
        <v>9437</v>
      </c>
      <c r="K9440" s="43">
        <v>0.92538772653731716</v>
      </c>
      <c r="L9440">
        <v>0.41575615456184867</v>
      </c>
      <c r="M9440">
        <v>0.47459726789658974</v>
      </c>
      <c r="N9440" s="44">
        <v>0.37067326112170995</v>
      </c>
      <c r="O9440" s="161">
        <f t="shared" si="1471"/>
        <v>7000000</v>
      </c>
      <c r="P9440" s="162">
        <f t="shared" si="1472"/>
        <v>176.80856431612946</v>
      </c>
      <c r="Q9440" s="162">
        <f t="shared" si="1473"/>
        <v>133.72563406856477</v>
      </c>
      <c r="R9440" s="163">
        <f t="shared" si="1474"/>
        <v>1</v>
      </c>
      <c r="S9440" s="161">
        <f t="shared" si="1475"/>
        <v>9000000</v>
      </c>
      <c r="T9440" s="162">
        <f t="shared" si="1476"/>
        <v>188.93618810537649</v>
      </c>
      <c r="U9440" s="162">
        <f t="shared" si="1477"/>
        <v>124.36281703428239</v>
      </c>
      <c r="V9440" s="163">
        <f t="shared" si="1478"/>
        <v>1</v>
      </c>
      <c r="W9440" s="164">
        <f t="shared" si="1479"/>
        <v>251580511.73295283</v>
      </c>
      <c r="X9440" s="164">
        <f t="shared" si="1480"/>
        <v>431160339.63984692</v>
      </c>
    </row>
    <row r="9441" spans="10:24" x14ac:dyDescent="0.25">
      <c r="J9441">
        <v>9438</v>
      </c>
      <c r="K9441" s="43">
        <v>0.13685614972223092</v>
      </c>
      <c r="L9441">
        <v>0.99247674011201392</v>
      </c>
      <c r="M9441">
        <v>0.6014508508264611</v>
      </c>
      <c r="N9441" s="44">
        <v>0.36115232372482886</v>
      </c>
      <c r="O9441" s="161">
        <f t="shared" si="1471"/>
        <v>2000000</v>
      </c>
      <c r="P9441" s="162">
        <f t="shared" si="1472"/>
        <v>216.46886142324794</v>
      </c>
      <c r="Q9441" s="162">
        <f t="shared" si="1473"/>
        <v>140.14208495945027</v>
      </c>
      <c r="R9441" s="163">
        <f t="shared" si="1474"/>
        <v>1</v>
      </c>
      <c r="S9441" s="161">
        <f t="shared" si="1475"/>
        <v>2000000</v>
      </c>
      <c r="T9441" s="162">
        <f t="shared" si="1476"/>
        <v>202.15628714108266</v>
      </c>
      <c r="U9441" s="162">
        <f t="shared" si="1477"/>
        <v>127.57104247972514</v>
      </c>
      <c r="V9441" s="163">
        <f t="shared" si="1478"/>
        <v>1</v>
      </c>
      <c r="W9441" s="164">
        <f t="shared" si="1479"/>
        <v>102653552.92759535</v>
      </c>
      <c r="X9441" s="164">
        <f t="shared" si="1480"/>
        <v>-829510.67728495598</v>
      </c>
    </row>
    <row r="9442" spans="10:24" x14ac:dyDescent="0.25">
      <c r="J9442">
        <v>9439</v>
      </c>
      <c r="K9442" s="43">
        <v>0.81550783155027096</v>
      </c>
      <c r="L9442">
        <v>0.44354587521598587</v>
      </c>
      <c r="M9442">
        <v>0.81087157957886513</v>
      </c>
      <c r="N9442" s="44">
        <v>0.65333950881618352</v>
      </c>
      <c r="O9442" s="161">
        <f t="shared" si="1471"/>
        <v>7000000</v>
      </c>
      <c r="P9442" s="162">
        <f t="shared" si="1472"/>
        <v>177.87022303494228</v>
      </c>
      <c r="Q9442" s="162">
        <f t="shared" si="1473"/>
        <v>152.62225337806419</v>
      </c>
      <c r="R9442" s="163">
        <f t="shared" si="1474"/>
        <v>1</v>
      </c>
      <c r="S9442" s="161">
        <f t="shared" si="1475"/>
        <v>7000000</v>
      </c>
      <c r="T9442" s="162">
        <f t="shared" si="1476"/>
        <v>189.29007434498075</v>
      </c>
      <c r="U9442" s="162">
        <f t="shared" si="1477"/>
        <v>133.81112668903211</v>
      </c>
      <c r="V9442" s="163">
        <f t="shared" si="1478"/>
        <v>1</v>
      </c>
      <c r="W9442" s="164">
        <f t="shared" si="1479"/>
        <v>126735787.59814668</v>
      </c>
      <c r="X9442" s="164">
        <f t="shared" si="1480"/>
        <v>238352633.59164053</v>
      </c>
    </row>
    <row r="9443" spans="10:24" x14ac:dyDescent="0.25">
      <c r="J9443">
        <v>9440</v>
      </c>
      <c r="K9443" s="43">
        <v>0.83433858335783451</v>
      </c>
      <c r="L9443">
        <v>0.9193910936094668</v>
      </c>
      <c r="M9443">
        <v>3.5033692299385244E-2</v>
      </c>
      <c r="N9443" s="44">
        <v>0.86284180830339963</v>
      </c>
      <c r="O9443" s="161">
        <f t="shared" si="1471"/>
        <v>7000000</v>
      </c>
      <c r="P9443" s="162">
        <f t="shared" si="1472"/>
        <v>201.0148124150501</v>
      </c>
      <c r="Q9443" s="162">
        <f t="shared" si="1473"/>
        <v>98.770503758620123</v>
      </c>
      <c r="R9443" s="163">
        <f t="shared" si="1474"/>
        <v>1</v>
      </c>
      <c r="S9443" s="161">
        <f t="shared" si="1475"/>
        <v>7000000</v>
      </c>
      <c r="T9443" s="162">
        <f t="shared" si="1476"/>
        <v>197.00493747168338</v>
      </c>
      <c r="U9443" s="162">
        <f t="shared" si="1477"/>
        <v>106.88525187931006</v>
      </c>
      <c r="V9443" s="163">
        <f t="shared" si="1478"/>
        <v>1</v>
      </c>
      <c r="W9443" s="164">
        <f t="shared" si="1479"/>
        <v>665710160.5950098</v>
      </c>
      <c r="X9443" s="164">
        <f t="shared" si="1480"/>
        <v>480837799.14661324</v>
      </c>
    </row>
    <row r="9444" spans="10:24" x14ac:dyDescent="0.25">
      <c r="J9444">
        <v>9441</v>
      </c>
      <c r="K9444" s="43">
        <v>0.3912386575484188</v>
      </c>
      <c r="L9444">
        <v>0.16317361541275144</v>
      </c>
      <c r="M9444">
        <v>0.51028070650809387</v>
      </c>
      <c r="N9444" s="44">
        <v>0.60550609363386987</v>
      </c>
      <c r="O9444" s="161">
        <f t="shared" si="1471"/>
        <v>5000000</v>
      </c>
      <c r="P9444" s="162">
        <f t="shared" si="1472"/>
        <v>165.27753032345043</v>
      </c>
      <c r="Q9444" s="162">
        <f t="shared" si="1473"/>
        <v>135.51545525057011</v>
      </c>
      <c r="R9444" s="163">
        <f t="shared" si="1474"/>
        <v>1</v>
      </c>
      <c r="S9444" s="161">
        <f t="shared" si="1475"/>
        <v>6000000</v>
      </c>
      <c r="T9444" s="162">
        <f t="shared" si="1476"/>
        <v>185.09251010781682</v>
      </c>
      <c r="U9444" s="162">
        <f t="shared" si="1477"/>
        <v>125.25772762528506</v>
      </c>
      <c r="V9444" s="163">
        <f t="shared" si="1478"/>
        <v>1</v>
      </c>
      <c r="W9444" s="164">
        <f t="shared" si="1479"/>
        <v>98810375.364401609</v>
      </c>
      <c r="X9444" s="164">
        <f t="shared" si="1480"/>
        <v>209008694.8951906</v>
      </c>
    </row>
    <row r="9445" spans="10:24" x14ac:dyDescent="0.25">
      <c r="J9445">
        <v>9442</v>
      </c>
      <c r="K9445" s="43">
        <v>0.4971428966522583</v>
      </c>
      <c r="L9445">
        <v>0.54578314675611383</v>
      </c>
      <c r="M9445">
        <v>0.91017002512255418</v>
      </c>
      <c r="N9445" s="44">
        <v>0.89419552296466165</v>
      </c>
      <c r="O9445" s="161">
        <f t="shared" si="1471"/>
        <v>5000000</v>
      </c>
      <c r="P9445" s="162">
        <f t="shared" si="1472"/>
        <v>181.72521603316159</v>
      </c>
      <c r="Q9445" s="162">
        <f t="shared" si="1473"/>
        <v>161.8360556522299</v>
      </c>
      <c r="R9445" s="163">
        <f t="shared" si="1474"/>
        <v>1</v>
      </c>
      <c r="S9445" s="161">
        <f t="shared" si="1475"/>
        <v>6000000</v>
      </c>
      <c r="T9445" s="162">
        <f t="shared" si="1476"/>
        <v>190.57507201105386</v>
      </c>
      <c r="U9445" s="162">
        <f t="shared" si="1477"/>
        <v>138.41802782611495</v>
      </c>
      <c r="V9445" s="163">
        <f t="shared" si="1478"/>
        <v>1</v>
      </c>
      <c r="W9445" s="164">
        <f t="shared" si="1479"/>
        <v>49445801.904658422</v>
      </c>
      <c r="X9445" s="164">
        <f t="shared" si="1480"/>
        <v>162942265.10963345</v>
      </c>
    </row>
    <row r="9446" spans="10:24" x14ac:dyDescent="0.25">
      <c r="J9446">
        <v>9443</v>
      </c>
      <c r="K9446" s="43">
        <v>0.80773294678675234</v>
      </c>
      <c r="L9446">
        <v>0.78509604860593962</v>
      </c>
      <c r="M9446">
        <v>0.96659082701660382</v>
      </c>
      <c r="N9446" s="44">
        <v>3.826402882781077E-2</v>
      </c>
      <c r="O9446" s="161">
        <f t="shared" si="1471"/>
        <v>7000000</v>
      </c>
      <c r="P9446" s="162">
        <f t="shared" si="1472"/>
        <v>191.84280622134958</v>
      </c>
      <c r="Q9446" s="162">
        <f t="shared" si="1473"/>
        <v>171.65787868844455</v>
      </c>
      <c r="R9446" s="163">
        <f t="shared" si="1474"/>
        <v>1</v>
      </c>
      <c r="S9446" s="161">
        <f t="shared" si="1475"/>
        <v>7000000</v>
      </c>
      <c r="T9446" s="162">
        <f t="shared" si="1476"/>
        <v>193.9476020737832</v>
      </c>
      <c r="U9446" s="162">
        <f t="shared" si="1477"/>
        <v>143.32893934422228</v>
      </c>
      <c r="V9446" s="163">
        <f t="shared" si="1478"/>
        <v>0.9</v>
      </c>
      <c r="W9446" s="164">
        <f t="shared" si="1479"/>
        <v>91294492.730335146</v>
      </c>
      <c r="X9446" s="164">
        <f t="shared" si="1480"/>
        <v>168897575.19623381</v>
      </c>
    </row>
    <row r="9447" spans="10:24" x14ac:dyDescent="0.25">
      <c r="J9447">
        <v>9444</v>
      </c>
      <c r="K9447" s="43">
        <v>0.13889334770185702</v>
      </c>
      <c r="L9447">
        <v>0.23967737734410599</v>
      </c>
      <c r="M9447">
        <v>0.69995382522762928</v>
      </c>
      <c r="N9447" s="44">
        <v>4.2798511785336224E-2</v>
      </c>
      <c r="O9447" s="161">
        <f t="shared" si="1471"/>
        <v>2000000</v>
      </c>
      <c r="P9447" s="162">
        <f t="shared" si="1472"/>
        <v>169.38988892106249</v>
      </c>
      <c r="Q9447" s="162">
        <f t="shared" si="1473"/>
        <v>145.4853542780003</v>
      </c>
      <c r="R9447" s="163">
        <f t="shared" si="1474"/>
        <v>1</v>
      </c>
      <c r="S9447" s="161">
        <f t="shared" si="1475"/>
        <v>2000000</v>
      </c>
      <c r="T9447" s="162">
        <f t="shared" si="1476"/>
        <v>186.46329630702084</v>
      </c>
      <c r="U9447" s="162">
        <f t="shared" si="1477"/>
        <v>130.24267713900016</v>
      </c>
      <c r="V9447" s="163">
        <f t="shared" si="1478"/>
        <v>0.9</v>
      </c>
      <c r="W9447" s="164">
        <f t="shared" si="1479"/>
        <v>-2190930.7138756141</v>
      </c>
      <c r="X9447" s="164">
        <f t="shared" si="1480"/>
        <v>-48802885.497562781</v>
      </c>
    </row>
    <row r="9448" spans="10:24" x14ac:dyDescent="0.25">
      <c r="J9448">
        <v>9445</v>
      </c>
      <c r="K9448" s="43">
        <v>0.64578491782718173</v>
      </c>
      <c r="L9448">
        <v>0.68205462085046964</v>
      </c>
      <c r="M9448">
        <v>0.39253789303200703</v>
      </c>
      <c r="N9448" s="44">
        <v>0.50959544257114764</v>
      </c>
      <c r="O9448" s="161">
        <f t="shared" si="1471"/>
        <v>6000000</v>
      </c>
      <c r="P9448" s="162">
        <f t="shared" si="1472"/>
        <v>187.10177958214527</v>
      </c>
      <c r="Q9448" s="162">
        <f t="shared" si="1473"/>
        <v>129.5457906074565</v>
      </c>
      <c r="R9448" s="163">
        <f t="shared" si="1474"/>
        <v>1</v>
      </c>
      <c r="S9448" s="161">
        <f t="shared" si="1475"/>
        <v>7000000</v>
      </c>
      <c r="T9448" s="162">
        <f t="shared" si="1476"/>
        <v>192.36725986071508</v>
      </c>
      <c r="U9448" s="162">
        <f t="shared" si="1477"/>
        <v>122.27289530372825</v>
      </c>
      <c r="V9448" s="163">
        <f t="shared" si="1478"/>
        <v>1</v>
      </c>
      <c r="W9448" s="164">
        <f t="shared" si="1479"/>
        <v>295335933.84813267</v>
      </c>
      <c r="X9448" s="164">
        <f t="shared" si="1480"/>
        <v>340660551.89890784</v>
      </c>
    </row>
    <row r="9449" spans="10:24" x14ac:dyDescent="0.25">
      <c r="J9449">
        <v>9446</v>
      </c>
      <c r="K9449" s="43">
        <v>0.26049999813550739</v>
      </c>
      <c r="L9449">
        <v>0.74747063519239254</v>
      </c>
      <c r="M9449">
        <v>0.88341475771177103</v>
      </c>
      <c r="N9449" s="44">
        <v>0.12851626827260998</v>
      </c>
      <c r="O9449" s="161">
        <f t="shared" si="1471"/>
        <v>2000000</v>
      </c>
      <c r="P9449" s="162">
        <f t="shared" si="1472"/>
        <v>189.99827080565521</v>
      </c>
      <c r="Q9449" s="162">
        <f t="shared" si="1473"/>
        <v>158.84463003592441</v>
      </c>
      <c r="R9449" s="163">
        <f t="shared" si="1474"/>
        <v>1</v>
      </c>
      <c r="S9449" s="161">
        <f t="shared" si="1475"/>
        <v>5000000</v>
      </c>
      <c r="T9449" s="162">
        <f t="shared" si="1476"/>
        <v>193.33275693521841</v>
      </c>
      <c r="U9449" s="162">
        <f t="shared" si="1477"/>
        <v>136.92231501796221</v>
      </c>
      <c r="V9449" s="163">
        <f t="shared" si="1478"/>
        <v>0.9</v>
      </c>
      <c r="W9449" s="164">
        <f t="shared" si="1479"/>
        <v>12307281.539461598</v>
      </c>
      <c r="X9449" s="164">
        <f t="shared" si="1480"/>
        <v>103846988.62765297</v>
      </c>
    </row>
    <row r="9450" spans="10:24" x14ac:dyDescent="0.25">
      <c r="J9450">
        <v>9447</v>
      </c>
      <c r="K9450" s="43">
        <v>0.83582829919926183</v>
      </c>
      <c r="L9450">
        <v>0.61206069890330195</v>
      </c>
      <c r="M9450">
        <v>0.73189222314995062</v>
      </c>
      <c r="N9450" s="44">
        <v>0.62340846889090373</v>
      </c>
      <c r="O9450" s="161">
        <f t="shared" si="1471"/>
        <v>7000000</v>
      </c>
      <c r="P9450" s="162">
        <f t="shared" si="1472"/>
        <v>184.27040971862124</v>
      </c>
      <c r="Q9450" s="162">
        <f t="shared" si="1473"/>
        <v>147.37091791995161</v>
      </c>
      <c r="R9450" s="163">
        <f t="shared" si="1474"/>
        <v>1</v>
      </c>
      <c r="S9450" s="161">
        <f t="shared" si="1475"/>
        <v>7000000</v>
      </c>
      <c r="T9450" s="162">
        <f t="shared" si="1476"/>
        <v>191.42346990620709</v>
      </c>
      <c r="U9450" s="162">
        <f t="shared" si="1477"/>
        <v>131.18545895997579</v>
      </c>
      <c r="V9450" s="163">
        <f t="shared" si="1478"/>
        <v>1</v>
      </c>
      <c r="W9450" s="164">
        <f t="shared" si="1479"/>
        <v>208296442.59068739</v>
      </c>
      <c r="X9450" s="164">
        <f t="shared" si="1480"/>
        <v>271666076.62361908</v>
      </c>
    </row>
    <row r="9451" spans="10:24" x14ac:dyDescent="0.25">
      <c r="J9451">
        <v>9448</v>
      </c>
      <c r="K9451" s="43">
        <v>0.89598511643062217</v>
      </c>
      <c r="L9451">
        <v>0.73284047994775692</v>
      </c>
      <c r="M9451">
        <v>0.50316530419941252</v>
      </c>
      <c r="N9451" s="44">
        <v>0.18568034812447687</v>
      </c>
      <c r="O9451" s="161">
        <f t="shared" si="1471"/>
        <v>7000000</v>
      </c>
      <c r="P9451" s="162">
        <f t="shared" si="1472"/>
        <v>189.32139751141898</v>
      </c>
      <c r="Q9451" s="162">
        <f t="shared" si="1473"/>
        <v>135.15868648504369</v>
      </c>
      <c r="R9451" s="163">
        <f t="shared" si="1474"/>
        <v>1</v>
      </c>
      <c r="S9451" s="161">
        <f t="shared" si="1475"/>
        <v>7000000</v>
      </c>
      <c r="T9451" s="162">
        <f t="shared" si="1476"/>
        <v>193.10713250380633</v>
      </c>
      <c r="U9451" s="162">
        <f t="shared" si="1477"/>
        <v>125.07934324252184</v>
      </c>
      <c r="V9451" s="163">
        <f t="shared" si="1478"/>
        <v>0.9</v>
      </c>
      <c r="W9451" s="164">
        <f t="shared" si="1479"/>
        <v>329138977.18462706</v>
      </c>
      <c r="X9451" s="164">
        <f t="shared" si="1480"/>
        <v>278575072.34609222</v>
      </c>
    </row>
    <row r="9452" spans="10:24" x14ac:dyDescent="0.25">
      <c r="J9452">
        <v>9449</v>
      </c>
      <c r="K9452" s="43">
        <v>0.83025466937868897</v>
      </c>
      <c r="L9452">
        <v>0.11699582285566157</v>
      </c>
      <c r="M9452">
        <v>0.61769235836896053</v>
      </c>
      <c r="N9452" s="44">
        <v>0.44413122651279957</v>
      </c>
      <c r="O9452" s="161">
        <f t="shared" si="1471"/>
        <v>7000000</v>
      </c>
      <c r="P9452" s="162">
        <f t="shared" si="1472"/>
        <v>162.14791049000854</v>
      </c>
      <c r="Q9452" s="162">
        <f t="shared" si="1473"/>
        <v>140.98851326910594</v>
      </c>
      <c r="R9452" s="163">
        <f t="shared" si="1474"/>
        <v>1</v>
      </c>
      <c r="S9452" s="161">
        <f t="shared" si="1475"/>
        <v>7000000</v>
      </c>
      <c r="T9452" s="162">
        <f t="shared" si="1476"/>
        <v>184.04930349666952</v>
      </c>
      <c r="U9452" s="162">
        <f t="shared" si="1477"/>
        <v>127.99425663455297</v>
      </c>
      <c r="V9452" s="163">
        <f t="shared" si="1478"/>
        <v>1</v>
      </c>
      <c r="W9452" s="164">
        <f t="shared" si="1479"/>
        <v>98115780.546318233</v>
      </c>
      <c r="X9452" s="164">
        <f t="shared" si="1480"/>
        <v>242385328.03481591</v>
      </c>
    </row>
    <row r="9453" spans="10:24" x14ac:dyDescent="0.25">
      <c r="J9453">
        <v>9450</v>
      </c>
      <c r="K9453" s="43">
        <v>0.26557373864894662</v>
      </c>
      <c r="L9453">
        <v>0.21848095238192466</v>
      </c>
      <c r="M9453">
        <v>0.5286500478545888</v>
      </c>
      <c r="N9453" s="44">
        <v>0.71317080886339523</v>
      </c>
      <c r="O9453" s="161">
        <f t="shared" si="1471"/>
        <v>2000000</v>
      </c>
      <c r="P9453" s="162">
        <f t="shared" si="1472"/>
        <v>168.33999417850299</v>
      </c>
      <c r="Q9453" s="162">
        <f t="shared" si="1473"/>
        <v>136.43753722922182</v>
      </c>
      <c r="R9453" s="163">
        <f t="shared" si="1474"/>
        <v>1</v>
      </c>
      <c r="S9453" s="161">
        <f t="shared" si="1475"/>
        <v>5000000</v>
      </c>
      <c r="T9453" s="162">
        <f t="shared" si="1476"/>
        <v>186.11333139283434</v>
      </c>
      <c r="U9453" s="162">
        <f t="shared" si="1477"/>
        <v>125.71876861461091</v>
      </c>
      <c r="V9453" s="163">
        <f t="shared" si="1478"/>
        <v>1</v>
      </c>
      <c r="W9453" s="164">
        <f t="shared" si="1479"/>
        <v>13804913.898562349</v>
      </c>
      <c r="X9453" s="164">
        <f t="shared" si="1480"/>
        <v>151972813.89111716</v>
      </c>
    </row>
    <row r="9454" spans="10:24" x14ac:dyDescent="0.25">
      <c r="J9454">
        <v>9451</v>
      </c>
      <c r="K9454" s="43">
        <v>0.642759265508134</v>
      </c>
      <c r="L9454">
        <v>0.90039636238679521</v>
      </c>
      <c r="M9454">
        <v>0.89713943757895898</v>
      </c>
      <c r="N9454" s="44">
        <v>0.60352618854574391</v>
      </c>
      <c r="O9454" s="161">
        <f t="shared" si="1471"/>
        <v>6000000</v>
      </c>
      <c r="P9454" s="162">
        <f t="shared" si="1472"/>
        <v>199.25720008309696</v>
      </c>
      <c r="Q9454" s="162">
        <f t="shared" si="1473"/>
        <v>160.30838239649162</v>
      </c>
      <c r="R9454" s="163">
        <f t="shared" si="1474"/>
        <v>1</v>
      </c>
      <c r="S9454" s="161">
        <f t="shared" si="1475"/>
        <v>7000000</v>
      </c>
      <c r="T9454" s="162">
        <f t="shared" si="1476"/>
        <v>196.41906669436565</v>
      </c>
      <c r="U9454" s="162">
        <f t="shared" si="1477"/>
        <v>137.6541911982458</v>
      </c>
      <c r="V9454" s="163">
        <f t="shared" si="1478"/>
        <v>1</v>
      </c>
      <c r="W9454" s="164">
        <f t="shared" si="1479"/>
        <v>183692906.11963204</v>
      </c>
      <c r="X9454" s="164">
        <f t="shared" si="1480"/>
        <v>261354128.472839</v>
      </c>
    </row>
    <row r="9455" spans="10:24" x14ac:dyDescent="0.25">
      <c r="J9455">
        <v>9452</v>
      </c>
      <c r="K9455" s="43">
        <v>0.14847378242448572</v>
      </c>
      <c r="L9455">
        <v>0.82860442862821038</v>
      </c>
      <c r="M9455">
        <v>0.77155745952478827</v>
      </c>
      <c r="N9455" s="44">
        <v>0.41938382479454062</v>
      </c>
      <c r="O9455" s="161">
        <f t="shared" si="1471"/>
        <v>2000000</v>
      </c>
      <c r="P9455" s="162">
        <f t="shared" si="1472"/>
        <v>194.22997139375752</v>
      </c>
      <c r="Q9455" s="162">
        <f t="shared" si="1473"/>
        <v>149.87971550149175</v>
      </c>
      <c r="R9455" s="163">
        <f t="shared" si="1474"/>
        <v>1</v>
      </c>
      <c r="S9455" s="161">
        <f t="shared" si="1475"/>
        <v>2000000</v>
      </c>
      <c r="T9455" s="162">
        <f t="shared" si="1476"/>
        <v>194.74332379791917</v>
      </c>
      <c r="U9455" s="162">
        <f t="shared" si="1477"/>
        <v>132.43985775074586</v>
      </c>
      <c r="V9455" s="163">
        <f t="shared" si="1478"/>
        <v>1</v>
      </c>
      <c r="W9455" s="164">
        <f t="shared" si="1479"/>
        <v>38700511.784531564</v>
      </c>
      <c r="X9455" s="164">
        <f t="shared" si="1480"/>
        <v>-25393067.905653372</v>
      </c>
    </row>
    <row r="9456" spans="10:24" x14ac:dyDescent="0.25">
      <c r="J9456">
        <v>9453</v>
      </c>
      <c r="K9456" s="43">
        <v>0.70167247042118919</v>
      </c>
      <c r="L9456">
        <v>0.69248573780910672</v>
      </c>
      <c r="M9456">
        <v>0.31053893967083479</v>
      </c>
      <c r="N9456" s="44">
        <v>0.25677897249536163</v>
      </c>
      <c r="O9456" s="161">
        <f t="shared" si="1471"/>
        <v>6000000</v>
      </c>
      <c r="P9456" s="162">
        <f t="shared" si="1472"/>
        <v>187.54362921424536</v>
      </c>
      <c r="Q9456" s="162">
        <f t="shared" si="1473"/>
        <v>125.11353419579029</v>
      </c>
      <c r="R9456" s="163">
        <f t="shared" si="1474"/>
        <v>1</v>
      </c>
      <c r="S9456" s="161">
        <f t="shared" si="1475"/>
        <v>7000000</v>
      </c>
      <c r="T9456" s="162">
        <f t="shared" si="1476"/>
        <v>192.51454307141512</v>
      </c>
      <c r="U9456" s="162">
        <f t="shared" si="1477"/>
        <v>120.05676709789515</v>
      </c>
      <c r="V9456" s="163">
        <f t="shared" si="1478"/>
        <v>1</v>
      </c>
      <c r="W9456" s="164">
        <f t="shared" si="1479"/>
        <v>324580570.11073035</v>
      </c>
      <c r="X9456" s="164">
        <f t="shared" si="1480"/>
        <v>357204431.81463981</v>
      </c>
    </row>
    <row r="9457" spans="10:24" x14ac:dyDescent="0.25">
      <c r="J9457">
        <v>9454</v>
      </c>
      <c r="K9457" s="43">
        <v>0.29513567627387083</v>
      </c>
      <c r="L9457">
        <v>0.95726948414858448</v>
      </c>
      <c r="M9457">
        <v>0.69156045250144005</v>
      </c>
      <c r="N9457" s="44">
        <v>0.48074642773947451</v>
      </c>
      <c r="O9457" s="161">
        <f t="shared" si="1471"/>
        <v>2000000</v>
      </c>
      <c r="P9457" s="162">
        <f t="shared" si="1472"/>
        <v>205.79764106029717</v>
      </c>
      <c r="Q9457" s="162">
        <f t="shared" si="1473"/>
        <v>145.00556703772918</v>
      </c>
      <c r="R9457" s="163">
        <f t="shared" si="1474"/>
        <v>1</v>
      </c>
      <c r="S9457" s="161">
        <f t="shared" si="1475"/>
        <v>5000000</v>
      </c>
      <c r="T9457" s="162">
        <f t="shared" si="1476"/>
        <v>198.59921368676572</v>
      </c>
      <c r="U9457" s="162">
        <f t="shared" si="1477"/>
        <v>130.00278351886459</v>
      </c>
      <c r="V9457" s="163">
        <f t="shared" si="1478"/>
        <v>1</v>
      </c>
      <c r="W9457" s="164">
        <f t="shared" si="1479"/>
        <v>71584148.045135975</v>
      </c>
      <c r="X9457" s="164">
        <f t="shared" si="1480"/>
        <v>192982150.83950567</v>
      </c>
    </row>
    <row r="9458" spans="10:24" x14ac:dyDescent="0.25">
      <c r="J9458">
        <v>9455</v>
      </c>
      <c r="K9458" s="43">
        <v>0.99789971509630893</v>
      </c>
      <c r="L9458">
        <v>0.53005296792568568</v>
      </c>
      <c r="M9458">
        <v>0.76518989087940392</v>
      </c>
      <c r="N9458" s="44">
        <v>0.34764302804242853</v>
      </c>
      <c r="O9458" s="161">
        <f t="shared" si="1471"/>
        <v>9000000</v>
      </c>
      <c r="P9458" s="162">
        <f t="shared" si="1472"/>
        <v>181.1310451546658</v>
      </c>
      <c r="Q9458" s="162">
        <f t="shared" si="1473"/>
        <v>149.46194241035502</v>
      </c>
      <c r="R9458" s="163">
        <f t="shared" si="1474"/>
        <v>1</v>
      </c>
      <c r="S9458" s="161">
        <f t="shared" si="1475"/>
        <v>9000000</v>
      </c>
      <c r="T9458" s="162">
        <f t="shared" si="1476"/>
        <v>190.37701505155528</v>
      </c>
      <c r="U9458" s="162">
        <f t="shared" si="1477"/>
        <v>132.2309712051775</v>
      </c>
      <c r="V9458" s="163">
        <f t="shared" si="1478"/>
        <v>1</v>
      </c>
      <c r="W9458" s="164">
        <f t="shared" si="1479"/>
        <v>235021924.69879699</v>
      </c>
      <c r="X9458" s="164">
        <f t="shared" si="1480"/>
        <v>373314394.61739999</v>
      </c>
    </row>
    <row r="9459" spans="10:24" x14ac:dyDescent="0.25">
      <c r="J9459">
        <v>9456</v>
      </c>
      <c r="K9459" s="43">
        <v>0.25080622281423415</v>
      </c>
      <c r="L9459">
        <v>0.23162270040663691</v>
      </c>
      <c r="M9459">
        <v>0.1756380978193014</v>
      </c>
      <c r="N9459" s="44">
        <v>0.45765978332438084</v>
      </c>
      <c r="O9459" s="161">
        <f t="shared" si="1471"/>
        <v>2000000</v>
      </c>
      <c r="P9459" s="162">
        <f t="shared" si="1472"/>
        <v>168.99730005297218</v>
      </c>
      <c r="Q9459" s="162">
        <f t="shared" si="1473"/>
        <v>116.35766511925642</v>
      </c>
      <c r="R9459" s="163">
        <f t="shared" si="1474"/>
        <v>1</v>
      </c>
      <c r="S9459" s="161">
        <f t="shared" si="1475"/>
        <v>5000000</v>
      </c>
      <c r="T9459" s="162">
        <f t="shared" si="1476"/>
        <v>186.33243335099073</v>
      </c>
      <c r="U9459" s="162">
        <f t="shared" si="1477"/>
        <v>115.6788325596282</v>
      </c>
      <c r="V9459" s="163">
        <f t="shared" si="1478"/>
        <v>1</v>
      </c>
      <c r="W9459" s="164">
        <f t="shared" si="1479"/>
        <v>55279269.867431507</v>
      </c>
      <c r="X9459" s="164">
        <f t="shared" si="1480"/>
        <v>203268003.95681262</v>
      </c>
    </row>
    <row r="9460" spans="10:24" x14ac:dyDescent="0.25">
      <c r="J9460">
        <v>9457</v>
      </c>
      <c r="K9460" s="43">
        <v>0.22523391037510865</v>
      </c>
      <c r="L9460">
        <v>0.43129069501293393</v>
      </c>
      <c r="M9460">
        <v>0.17045474851933506</v>
      </c>
      <c r="N9460" s="44">
        <v>0.35591128522476201</v>
      </c>
      <c r="O9460" s="161">
        <f t="shared" si="1471"/>
        <v>2000000</v>
      </c>
      <c r="P9460" s="162">
        <f t="shared" si="1472"/>
        <v>177.40366345132284</v>
      </c>
      <c r="Q9460" s="162">
        <f t="shared" si="1473"/>
        <v>115.95260507196357</v>
      </c>
      <c r="R9460" s="163">
        <f t="shared" si="1474"/>
        <v>1</v>
      </c>
      <c r="S9460" s="161">
        <f t="shared" si="1475"/>
        <v>5000000</v>
      </c>
      <c r="T9460" s="162">
        <f t="shared" si="1476"/>
        <v>189.13455448377428</v>
      </c>
      <c r="U9460" s="162">
        <f t="shared" si="1477"/>
        <v>115.47630253598179</v>
      </c>
      <c r="V9460" s="163">
        <f t="shared" si="1478"/>
        <v>1</v>
      </c>
      <c r="W9460" s="164">
        <f t="shared" si="1479"/>
        <v>72902116.758718535</v>
      </c>
      <c r="X9460" s="164">
        <f t="shared" si="1480"/>
        <v>218291259.73896247</v>
      </c>
    </row>
    <row r="9461" spans="10:24" x14ac:dyDescent="0.25">
      <c r="J9461">
        <v>9458</v>
      </c>
      <c r="K9461" s="43">
        <v>0.94745983504662978</v>
      </c>
      <c r="L9461">
        <v>0.64227604189579135</v>
      </c>
      <c r="M9461">
        <v>0.75518427666269861</v>
      </c>
      <c r="N9461" s="44">
        <v>0.33380024917368278</v>
      </c>
      <c r="O9461" s="161">
        <f t="shared" si="1471"/>
        <v>7000000</v>
      </c>
      <c r="P9461" s="162">
        <f t="shared" si="1472"/>
        <v>185.46823850312273</v>
      </c>
      <c r="Q9461" s="162">
        <f t="shared" si="1473"/>
        <v>148.81790260427084</v>
      </c>
      <c r="R9461" s="163">
        <f t="shared" si="1474"/>
        <v>1</v>
      </c>
      <c r="S9461" s="161">
        <f t="shared" si="1475"/>
        <v>9000000</v>
      </c>
      <c r="T9461" s="162">
        <f t="shared" si="1476"/>
        <v>191.82274616770758</v>
      </c>
      <c r="U9461" s="162">
        <f t="shared" si="1477"/>
        <v>131.90895130213542</v>
      </c>
      <c r="V9461" s="163">
        <f t="shared" si="1478"/>
        <v>1</v>
      </c>
      <c r="W9461" s="164">
        <f t="shared" si="1479"/>
        <v>206552351.29196325</v>
      </c>
      <c r="X9461" s="164">
        <f t="shared" si="1480"/>
        <v>389224153.79014945</v>
      </c>
    </row>
    <row r="9462" spans="10:24" x14ac:dyDescent="0.25">
      <c r="J9462">
        <v>9459</v>
      </c>
      <c r="K9462" s="43">
        <v>0.32190852395504832</v>
      </c>
      <c r="L9462">
        <v>0.34422238480900735</v>
      </c>
      <c r="M9462">
        <v>0.63599076257852916</v>
      </c>
      <c r="N9462" s="44">
        <v>1.4287033055578213E-2</v>
      </c>
      <c r="O9462" s="161">
        <f t="shared" si="1471"/>
        <v>5000000</v>
      </c>
      <c r="P9462" s="162">
        <f t="shared" si="1472"/>
        <v>173.98550211948802</v>
      </c>
      <c r="Q9462" s="162">
        <f t="shared" si="1473"/>
        <v>141.95525212071598</v>
      </c>
      <c r="R9462" s="163">
        <f t="shared" si="1474"/>
        <v>1</v>
      </c>
      <c r="S9462" s="161">
        <f t="shared" si="1475"/>
        <v>6000000</v>
      </c>
      <c r="T9462" s="162">
        <f t="shared" si="1476"/>
        <v>187.99516737316267</v>
      </c>
      <c r="U9462" s="162">
        <f t="shared" si="1477"/>
        <v>128.47762606035798</v>
      </c>
      <c r="V9462" s="163">
        <f t="shared" si="1478"/>
        <v>0.05</v>
      </c>
      <c r="W9462" s="164">
        <f t="shared" si="1479"/>
        <v>110151249.99386019</v>
      </c>
      <c r="X9462" s="164">
        <f t="shared" si="1480"/>
        <v>-132144737.60615858</v>
      </c>
    </row>
    <row r="9463" spans="10:24" x14ac:dyDescent="0.25">
      <c r="J9463">
        <v>9460</v>
      </c>
      <c r="K9463" s="43">
        <v>6.7511787961956005E-2</v>
      </c>
      <c r="L9463">
        <v>0.84833070761845453</v>
      </c>
      <c r="M9463">
        <v>0.16496676466000193</v>
      </c>
      <c r="N9463" s="44">
        <v>0.84409747216044484</v>
      </c>
      <c r="O9463" s="161">
        <f t="shared" si="1471"/>
        <v>2000000</v>
      </c>
      <c r="P9463" s="162">
        <f t="shared" si="1472"/>
        <v>195.43950442384309</v>
      </c>
      <c r="Q9463" s="162">
        <f t="shared" si="1473"/>
        <v>115.51504453061467</v>
      </c>
      <c r="R9463" s="163">
        <f t="shared" si="1474"/>
        <v>1</v>
      </c>
      <c r="S9463" s="161">
        <f t="shared" si="1475"/>
        <v>2000000</v>
      </c>
      <c r="T9463" s="162">
        <f t="shared" si="1476"/>
        <v>195.14650147461435</v>
      </c>
      <c r="U9463" s="162">
        <f t="shared" si="1477"/>
        <v>115.25752226530733</v>
      </c>
      <c r="V9463" s="163">
        <f t="shared" si="1478"/>
        <v>1</v>
      </c>
      <c r="W9463" s="164">
        <f t="shared" si="1479"/>
        <v>109848919.78645682</v>
      </c>
      <c r="X9463" s="164">
        <f t="shared" si="1480"/>
        <v>9777958.4186140597</v>
      </c>
    </row>
    <row r="9464" spans="10:24" x14ac:dyDescent="0.25">
      <c r="J9464">
        <v>9461</v>
      </c>
      <c r="K9464" s="43">
        <v>0.50302459523169885</v>
      </c>
      <c r="L9464">
        <v>0.52865558038642624</v>
      </c>
      <c r="M9464">
        <v>0.10388011601459912</v>
      </c>
      <c r="N9464" s="44">
        <v>0.87200213626654466</v>
      </c>
      <c r="O9464" s="161">
        <f t="shared" si="1471"/>
        <v>5000000</v>
      </c>
      <c r="P9464" s="162">
        <f t="shared" si="1472"/>
        <v>181.07836148007135</v>
      </c>
      <c r="Q9464" s="162">
        <f t="shared" si="1473"/>
        <v>109.80503713389723</v>
      </c>
      <c r="R9464" s="163">
        <f t="shared" si="1474"/>
        <v>1</v>
      </c>
      <c r="S9464" s="161">
        <f t="shared" si="1475"/>
        <v>6000000</v>
      </c>
      <c r="T9464" s="162">
        <f t="shared" si="1476"/>
        <v>190.35945382669044</v>
      </c>
      <c r="U9464" s="162">
        <f t="shared" si="1477"/>
        <v>112.40251856694861</v>
      </c>
      <c r="V9464" s="163">
        <f t="shared" si="1478"/>
        <v>1</v>
      </c>
      <c r="W9464" s="164">
        <f t="shared" si="1479"/>
        <v>306366621.7308706</v>
      </c>
      <c r="X9464" s="164">
        <f t="shared" si="1480"/>
        <v>317741611.55845094</v>
      </c>
    </row>
    <row r="9465" spans="10:24" x14ac:dyDescent="0.25">
      <c r="J9465">
        <v>9462</v>
      </c>
      <c r="K9465" s="43">
        <v>0.72848286497686843</v>
      </c>
      <c r="L9465">
        <v>0.79809077984492449</v>
      </c>
      <c r="M9465">
        <v>0.93978126877612911</v>
      </c>
      <c r="N9465" s="44">
        <v>7.3193730086694497E-2</v>
      </c>
      <c r="O9465" s="161">
        <f t="shared" si="1471"/>
        <v>6000000</v>
      </c>
      <c r="P9465" s="162">
        <f t="shared" si="1472"/>
        <v>192.52231659395548</v>
      </c>
      <c r="Q9465" s="162">
        <f t="shared" si="1473"/>
        <v>166.05880058897355</v>
      </c>
      <c r="R9465" s="163">
        <f t="shared" si="1474"/>
        <v>1</v>
      </c>
      <c r="S9465" s="161">
        <f t="shared" si="1475"/>
        <v>7000000</v>
      </c>
      <c r="T9465" s="162">
        <f t="shared" si="1476"/>
        <v>194.1741055313185</v>
      </c>
      <c r="U9465" s="162">
        <f t="shared" si="1477"/>
        <v>140.52940029448678</v>
      </c>
      <c r="V9465" s="163">
        <f t="shared" si="1478"/>
        <v>0.9</v>
      </c>
      <c r="W9465" s="164">
        <f t="shared" si="1479"/>
        <v>108781096.02989155</v>
      </c>
      <c r="X9465" s="164">
        <f t="shared" si="1480"/>
        <v>187961642.99203986</v>
      </c>
    </row>
    <row r="9466" spans="10:24" x14ac:dyDescent="0.25">
      <c r="J9466">
        <v>9463</v>
      </c>
      <c r="K9466" s="43">
        <v>0.84304131907643454</v>
      </c>
      <c r="L9466">
        <v>0.97443493888210642</v>
      </c>
      <c r="M9466">
        <v>0.50610618589477985</v>
      </c>
      <c r="N9466" s="44">
        <v>2.5489236296721063E-2</v>
      </c>
      <c r="O9466" s="161">
        <f t="shared" si="1471"/>
        <v>7000000</v>
      </c>
      <c r="P9466" s="162">
        <f t="shared" si="1472"/>
        <v>209.25579088236739</v>
      </c>
      <c r="Q9466" s="162">
        <f t="shared" si="1473"/>
        <v>135.30613071775647</v>
      </c>
      <c r="R9466" s="163">
        <f t="shared" si="1474"/>
        <v>1</v>
      </c>
      <c r="S9466" s="161">
        <f t="shared" si="1475"/>
        <v>7000000</v>
      </c>
      <c r="T9466" s="162">
        <f t="shared" si="1476"/>
        <v>199.75193029412247</v>
      </c>
      <c r="U9466" s="162">
        <f t="shared" si="1477"/>
        <v>125.15306535887824</v>
      </c>
      <c r="V9466" s="163">
        <f t="shared" si="1478"/>
        <v>0.9</v>
      </c>
      <c r="W9466" s="164">
        <f t="shared" si="1479"/>
        <v>467647621.15227646</v>
      </c>
      <c r="X9466" s="164">
        <f t="shared" si="1480"/>
        <v>319972849.09203869</v>
      </c>
    </row>
    <row r="9467" spans="10:24" x14ac:dyDescent="0.25">
      <c r="J9467">
        <v>9464</v>
      </c>
      <c r="K9467" s="43">
        <v>0.35542149421722646</v>
      </c>
      <c r="L9467">
        <v>0.24491207826019401</v>
      </c>
      <c r="M9467">
        <v>0.48102735510855676</v>
      </c>
      <c r="N9467" s="44">
        <v>1.5876861852459068E-2</v>
      </c>
      <c r="O9467" s="161">
        <f t="shared" si="1471"/>
        <v>5000000</v>
      </c>
      <c r="P9467" s="162">
        <f t="shared" si="1472"/>
        <v>169.64117202469751</v>
      </c>
      <c r="Q9467" s="162">
        <f t="shared" si="1473"/>
        <v>134.04849381780292</v>
      </c>
      <c r="R9467" s="163">
        <f t="shared" si="1474"/>
        <v>1</v>
      </c>
      <c r="S9467" s="161">
        <f t="shared" si="1475"/>
        <v>6000000</v>
      </c>
      <c r="T9467" s="162">
        <f t="shared" si="1476"/>
        <v>186.54705734156585</v>
      </c>
      <c r="U9467" s="162">
        <f t="shared" si="1477"/>
        <v>124.52424690890146</v>
      </c>
      <c r="V9467" s="163">
        <f t="shared" si="1478"/>
        <v>0.05</v>
      </c>
      <c r="W9467" s="164">
        <f t="shared" si="1479"/>
        <v>127963391.03447294</v>
      </c>
      <c r="X9467" s="164">
        <f t="shared" si="1480"/>
        <v>-131393156.87020068</v>
      </c>
    </row>
    <row r="9468" spans="10:24" x14ac:dyDescent="0.25">
      <c r="J9468">
        <v>9465</v>
      </c>
      <c r="K9468" s="43">
        <v>0.5446766535939439</v>
      </c>
      <c r="L9468">
        <v>1.5047539300300006E-2</v>
      </c>
      <c r="M9468">
        <v>0.22419023813469574</v>
      </c>
      <c r="N9468" s="44">
        <v>0.52982916604167041</v>
      </c>
      <c r="O9468" s="161">
        <f t="shared" si="1471"/>
        <v>5000000</v>
      </c>
      <c r="P9468" s="162">
        <f t="shared" si="1472"/>
        <v>147.46744845736021</v>
      </c>
      <c r="Q9468" s="162">
        <f t="shared" si="1473"/>
        <v>119.83764439080285</v>
      </c>
      <c r="R9468" s="163">
        <f t="shared" si="1474"/>
        <v>1</v>
      </c>
      <c r="S9468" s="161">
        <f t="shared" si="1475"/>
        <v>6000000</v>
      </c>
      <c r="T9468" s="162">
        <f t="shared" si="1476"/>
        <v>179.15581615245341</v>
      </c>
      <c r="U9468" s="162">
        <f t="shared" si="1477"/>
        <v>117.41882219540143</v>
      </c>
      <c r="V9468" s="163">
        <f t="shared" si="1478"/>
        <v>1</v>
      </c>
      <c r="W9468" s="164">
        <f t="shared" si="1479"/>
        <v>88149020.332786769</v>
      </c>
      <c r="X9468" s="164">
        <f t="shared" si="1480"/>
        <v>220421963.74231189</v>
      </c>
    </row>
    <row r="9469" spans="10:24" x14ac:dyDescent="0.25">
      <c r="J9469">
        <v>9466</v>
      </c>
      <c r="K9469" s="43">
        <v>0.85628740347647048</v>
      </c>
      <c r="L9469">
        <v>0.12656751973598745</v>
      </c>
      <c r="M9469">
        <v>0.18184711250125363</v>
      </c>
      <c r="N9469" s="44">
        <v>0.31003573226963266</v>
      </c>
      <c r="O9469" s="161">
        <f t="shared" si="1471"/>
        <v>7000000</v>
      </c>
      <c r="P9469" s="162">
        <f t="shared" si="1472"/>
        <v>162.85848401835122</v>
      </c>
      <c r="Q9469" s="162">
        <f t="shared" si="1473"/>
        <v>116.83303375695721</v>
      </c>
      <c r="R9469" s="163">
        <f t="shared" si="1474"/>
        <v>1</v>
      </c>
      <c r="S9469" s="161">
        <f t="shared" si="1475"/>
        <v>7000000</v>
      </c>
      <c r="T9469" s="162">
        <f t="shared" si="1476"/>
        <v>184.28616133945042</v>
      </c>
      <c r="U9469" s="162">
        <f t="shared" si="1477"/>
        <v>115.9165168784786</v>
      </c>
      <c r="V9469" s="163">
        <f t="shared" si="1478"/>
        <v>1</v>
      </c>
      <c r="W9469" s="164">
        <f t="shared" si="1479"/>
        <v>272178151.82975811</v>
      </c>
      <c r="X9469" s="164">
        <f t="shared" si="1480"/>
        <v>328587511.22680271</v>
      </c>
    </row>
    <row r="9470" spans="10:24" x14ac:dyDescent="0.25">
      <c r="J9470">
        <v>9467</v>
      </c>
      <c r="K9470" s="43">
        <v>0.75868444867872031</v>
      </c>
      <c r="L9470">
        <v>0.83962189789241093</v>
      </c>
      <c r="M9470">
        <v>0.1811035546198535</v>
      </c>
      <c r="N9470" s="44">
        <v>0.91510902488575074</v>
      </c>
      <c r="O9470" s="161">
        <f t="shared" si="1471"/>
        <v>7000000</v>
      </c>
      <c r="P9470" s="162">
        <f t="shared" si="1472"/>
        <v>194.89357649874378</v>
      </c>
      <c r="Q9470" s="162">
        <f t="shared" si="1473"/>
        <v>116.77664939017754</v>
      </c>
      <c r="R9470" s="163">
        <f t="shared" si="1474"/>
        <v>1</v>
      </c>
      <c r="S9470" s="161">
        <f t="shared" si="1475"/>
        <v>7000000</v>
      </c>
      <c r="T9470" s="162">
        <f t="shared" si="1476"/>
        <v>194.96452549958127</v>
      </c>
      <c r="U9470" s="162">
        <f t="shared" si="1477"/>
        <v>115.88832469508877</v>
      </c>
      <c r="V9470" s="163">
        <f t="shared" si="1478"/>
        <v>1</v>
      </c>
      <c r="W9470" s="164">
        <f t="shared" si="1479"/>
        <v>496818489.75996375</v>
      </c>
      <c r="X9470" s="164">
        <f t="shared" si="1480"/>
        <v>403533405.63144755</v>
      </c>
    </row>
    <row r="9471" spans="10:24" x14ac:dyDescent="0.25">
      <c r="J9471">
        <v>9468</v>
      </c>
      <c r="K9471" s="43">
        <v>0.26692321492044646</v>
      </c>
      <c r="L9471">
        <v>0.3946738239915546</v>
      </c>
      <c r="M9471">
        <v>0.80774739284369579</v>
      </c>
      <c r="N9471" s="44">
        <v>0.46380901908910954</v>
      </c>
      <c r="O9471" s="161">
        <f t="shared" si="1471"/>
        <v>2000000</v>
      </c>
      <c r="P9471" s="162">
        <f t="shared" si="1472"/>
        <v>175.99263264337694</v>
      </c>
      <c r="Q9471" s="162">
        <f t="shared" si="1473"/>
        <v>152.39250573096587</v>
      </c>
      <c r="R9471" s="163">
        <f t="shared" si="1474"/>
        <v>1</v>
      </c>
      <c r="S9471" s="161">
        <f t="shared" si="1475"/>
        <v>5000000</v>
      </c>
      <c r="T9471" s="162">
        <f t="shared" si="1476"/>
        <v>188.66421088112565</v>
      </c>
      <c r="U9471" s="162">
        <f t="shared" si="1477"/>
        <v>133.69625286548293</v>
      </c>
      <c r="V9471" s="163">
        <f t="shared" si="1478"/>
        <v>1</v>
      </c>
      <c r="W9471" s="164">
        <f t="shared" si="1479"/>
        <v>-2799746.1751778573</v>
      </c>
      <c r="X9471" s="164">
        <f t="shared" si="1480"/>
        <v>124839790.07821363</v>
      </c>
    </row>
    <row r="9472" spans="10:24" x14ac:dyDescent="0.25">
      <c r="J9472">
        <v>9469</v>
      </c>
      <c r="K9472" s="43">
        <v>0.66184563578897382</v>
      </c>
      <c r="L9472">
        <v>0.43601551908928393</v>
      </c>
      <c r="M9472">
        <v>0.12410602887953692</v>
      </c>
      <c r="N9472" s="44">
        <v>0.37000800409329193</v>
      </c>
      <c r="O9472" s="161">
        <f t="shared" si="1471"/>
        <v>6000000</v>
      </c>
      <c r="P9472" s="162">
        <f t="shared" si="1472"/>
        <v>177.58381230235838</v>
      </c>
      <c r="Q9472" s="162">
        <f t="shared" si="1473"/>
        <v>111.90593937334887</v>
      </c>
      <c r="R9472" s="163">
        <f t="shared" si="1474"/>
        <v>1</v>
      </c>
      <c r="S9472" s="161">
        <f t="shared" si="1475"/>
        <v>7000000</v>
      </c>
      <c r="T9472" s="162">
        <f t="shared" si="1476"/>
        <v>189.19460410078614</v>
      </c>
      <c r="U9472" s="162">
        <f t="shared" si="1477"/>
        <v>113.45296968667444</v>
      </c>
      <c r="V9472" s="163">
        <f t="shared" si="1478"/>
        <v>1</v>
      </c>
      <c r="W9472" s="164">
        <f t="shared" si="1479"/>
        <v>344067237.57405704</v>
      </c>
      <c r="X9472" s="164">
        <f t="shared" si="1480"/>
        <v>380191440.8987819</v>
      </c>
    </row>
    <row r="9473" spans="10:24" x14ac:dyDescent="0.25">
      <c r="J9473">
        <v>9470</v>
      </c>
      <c r="K9473" s="43">
        <v>0.59358201652451303</v>
      </c>
      <c r="L9473">
        <v>0.62788941834612433</v>
      </c>
      <c r="M9473">
        <v>0.48414960520840566</v>
      </c>
      <c r="N9473" s="44">
        <v>0.87093849836944137</v>
      </c>
      <c r="O9473" s="161">
        <f t="shared" si="1471"/>
        <v>6000000</v>
      </c>
      <c r="P9473" s="162">
        <f t="shared" si="1472"/>
        <v>184.89402859841664</v>
      </c>
      <c r="Q9473" s="162">
        <f t="shared" si="1473"/>
        <v>134.20516987047714</v>
      </c>
      <c r="R9473" s="163">
        <f t="shared" si="1474"/>
        <v>1</v>
      </c>
      <c r="S9473" s="161">
        <f t="shared" si="1475"/>
        <v>6000000</v>
      </c>
      <c r="T9473" s="162">
        <f t="shared" si="1476"/>
        <v>191.63134286613888</v>
      </c>
      <c r="U9473" s="162">
        <f t="shared" si="1477"/>
        <v>124.60258493523857</v>
      </c>
      <c r="V9473" s="163">
        <f t="shared" si="1478"/>
        <v>1</v>
      </c>
      <c r="W9473" s="164">
        <f t="shared" si="1479"/>
        <v>254133152.36763704</v>
      </c>
      <c r="X9473" s="164">
        <f t="shared" si="1480"/>
        <v>252172547.58540189</v>
      </c>
    </row>
    <row r="9474" spans="10:24" x14ac:dyDescent="0.25">
      <c r="J9474">
        <v>9471</v>
      </c>
      <c r="K9474" s="43">
        <v>0.77653936032949133</v>
      </c>
      <c r="L9474">
        <v>0.27293102135439329</v>
      </c>
      <c r="M9474">
        <v>0.14327366903989347</v>
      </c>
      <c r="N9474" s="44">
        <v>0.77434440306328778</v>
      </c>
      <c r="O9474" s="161">
        <f t="shared" si="1471"/>
        <v>7000000</v>
      </c>
      <c r="P9474" s="162">
        <f t="shared" si="1472"/>
        <v>170.94041514217705</v>
      </c>
      <c r="Q9474" s="162">
        <f t="shared" si="1473"/>
        <v>113.68547191624299</v>
      </c>
      <c r="R9474" s="163">
        <f t="shared" si="1474"/>
        <v>1</v>
      </c>
      <c r="S9474" s="161">
        <f t="shared" si="1475"/>
        <v>7000000</v>
      </c>
      <c r="T9474" s="162">
        <f t="shared" si="1476"/>
        <v>186.98013838072569</v>
      </c>
      <c r="U9474" s="162">
        <f t="shared" si="1477"/>
        <v>114.34273595812149</v>
      </c>
      <c r="V9474" s="163">
        <f t="shared" si="1478"/>
        <v>1</v>
      </c>
      <c r="W9474" s="164">
        <f t="shared" si="1479"/>
        <v>350784602.58153838</v>
      </c>
      <c r="X9474" s="164">
        <f t="shared" si="1480"/>
        <v>358461816.95822936</v>
      </c>
    </row>
    <row r="9475" spans="10:24" x14ac:dyDescent="0.25">
      <c r="J9475">
        <v>9472</v>
      </c>
      <c r="K9475" s="43">
        <v>0.36069263551636244</v>
      </c>
      <c r="L9475">
        <v>0.26268680112911169</v>
      </c>
      <c r="M9475">
        <v>0.75463854407573927</v>
      </c>
      <c r="N9475" s="44">
        <v>0.7004749046759684</v>
      </c>
      <c r="O9475" s="161">
        <f t="shared" si="1471"/>
        <v>5000000</v>
      </c>
      <c r="P9475" s="162">
        <f t="shared" si="1472"/>
        <v>170.47373932397051</v>
      </c>
      <c r="Q9475" s="162">
        <f t="shared" si="1473"/>
        <v>148.78318962972676</v>
      </c>
      <c r="R9475" s="163">
        <f t="shared" si="1474"/>
        <v>1</v>
      </c>
      <c r="S9475" s="161">
        <f t="shared" si="1475"/>
        <v>6000000</v>
      </c>
      <c r="T9475" s="162">
        <f t="shared" si="1476"/>
        <v>186.82457977465683</v>
      </c>
      <c r="U9475" s="162">
        <f t="shared" si="1477"/>
        <v>131.8915948148634</v>
      </c>
      <c r="V9475" s="163">
        <f t="shared" si="1478"/>
        <v>1</v>
      </c>
      <c r="W9475" s="164">
        <f t="shared" si="1479"/>
        <v>58452748.471218705</v>
      </c>
      <c r="X9475" s="164">
        <f t="shared" si="1480"/>
        <v>179597909.75876057</v>
      </c>
    </row>
    <row r="9476" spans="10:24" x14ac:dyDescent="0.25">
      <c r="J9476">
        <v>9473</v>
      </c>
      <c r="K9476" s="43">
        <v>0.97622789527576215</v>
      </c>
      <c r="L9476">
        <v>0.72439013174083866</v>
      </c>
      <c r="M9476">
        <v>0.29175797514421176</v>
      </c>
      <c r="N9476" s="44">
        <v>0.56938675304840602</v>
      </c>
      <c r="O9476" s="161">
        <f t="shared" si="1471"/>
        <v>9000000</v>
      </c>
      <c r="P9476" s="162">
        <f t="shared" si="1472"/>
        <v>188.9390006160055</v>
      </c>
      <c r="Q9476" s="162">
        <f t="shared" si="1473"/>
        <v>124.03487461876126</v>
      </c>
      <c r="R9476" s="163">
        <f t="shared" si="1474"/>
        <v>1</v>
      </c>
      <c r="S9476" s="161">
        <f t="shared" si="1475"/>
        <v>9000000</v>
      </c>
      <c r="T9476" s="162">
        <f t="shared" si="1476"/>
        <v>192.97966687200184</v>
      </c>
      <c r="U9476" s="162">
        <f t="shared" si="1477"/>
        <v>119.51743730938064</v>
      </c>
      <c r="V9476" s="163">
        <f t="shared" si="1478"/>
        <v>1</v>
      </c>
      <c r="W9476" s="164">
        <f t="shared" si="1479"/>
        <v>534137133.97519815</v>
      </c>
      <c r="X9476" s="164">
        <f t="shared" si="1480"/>
        <v>511160066.06359088</v>
      </c>
    </row>
    <row r="9477" spans="10:24" x14ac:dyDescent="0.25">
      <c r="J9477">
        <v>9474</v>
      </c>
      <c r="K9477" s="43">
        <v>0.19107813524809925</v>
      </c>
      <c r="L9477">
        <v>0.74345714395860452</v>
      </c>
      <c r="M9477">
        <v>0.88719999792076054</v>
      </c>
      <c r="N9477" s="44">
        <v>0.73394032451411551</v>
      </c>
      <c r="O9477" s="161">
        <f t="shared" ref="O9477:O9540" si="1481">VLOOKUP(K9477,$E$5:$H$10,4)</f>
        <v>2000000</v>
      </c>
      <c r="P9477" s="162">
        <f t="shared" ref="P9477:P9540" si="1482">_xlfn.NORM.INV(L9477,$E$12,$E$13)</f>
        <v>189.81060752920652</v>
      </c>
      <c r="Q9477" s="162">
        <f t="shared" ref="Q9477:Q9540" si="1483">_xlfn.NORM.INV(M9477,$E$15,$E$16)</f>
        <v>159.23542250842439</v>
      </c>
      <c r="R9477" s="163">
        <f t="shared" ref="R9477:R9540" si="1484">VLOOKUP(N9477,$E$19:$H$21,4)</f>
        <v>1</v>
      </c>
      <c r="S9477" s="161">
        <f t="shared" ref="S9477:S9540" si="1485">VLOOKUP(K9477,$G$5:$H$10,2)</f>
        <v>5000000</v>
      </c>
      <c r="T9477" s="162">
        <f t="shared" ref="T9477:T9540" si="1486">_xlfn.NORM.INV(L9477,$G$12,$G$13)</f>
        <v>193.2702025097355</v>
      </c>
      <c r="U9477" s="162">
        <f t="shared" ref="U9477:U9540" si="1487">_xlfn.NORM.INV(M9477,$G$15,$G$16)</f>
        <v>137.1177112542122</v>
      </c>
      <c r="V9477" s="163">
        <f t="shared" ref="V9477:V9540" si="1488">VLOOKUP(N9477,$G$19:$H$21,2)</f>
        <v>1</v>
      </c>
      <c r="W9477" s="164">
        <f t="shared" ref="W9477:W9540" si="1489">O9477*(P9477-Q9477)*R9477-$D$23-$D$24</f>
        <v>11150370.041564256</v>
      </c>
      <c r="X9477" s="164">
        <f t="shared" ref="X9477:X9540" si="1490">S9477*(T9477-U9477)*V9477-$F$23-$F$24</f>
        <v>130762456.2776165</v>
      </c>
    </row>
    <row r="9478" spans="10:24" x14ac:dyDescent="0.25">
      <c r="J9478">
        <v>9475</v>
      </c>
      <c r="K9478" s="43">
        <v>0.26819290391733086</v>
      </c>
      <c r="L9478">
        <v>9.3581186091989621E-2</v>
      </c>
      <c r="M9478">
        <v>0.99265761793282636</v>
      </c>
      <c r="N9478" s="44">
        <v>0.52294576423013261</v>
      </c>
      <c r="O9478" s="161">
        <f t="shared" si="1481"/>
        <v>2000000</v>
      </c>
      <c r="P9478" s="162">
        <f t="shared" si="1482"/>
        <v>160.21469757373228</v>
      </c>
      <c r="Q9478" s="162">
        <f t="shared" si="1483"/>
        <v>183.8012288074915</v>
      </c>
      <c r="R9478" s="163">
        <f t="shared" si="1484"/>
        <v>1</v>
      </c>
      <c r="S9478" s="161">
        <f t="shared" si="1485"/>
        <v>5000000</v>
      </c>
      <c r="T9478" s="162">
        <f t="shared" si="1486"/>
        <v>183.40489919124408</v>
      </c>
      <c r="U9478" s="162">
        <f t="shared" si="1487"/>
        <v>149.40061440374575</v>
      </c>
      <c r="V9478" s="163">
        <f t="shared" si="1488"/>
        <v>1</v>
      </c>
      <c r="W9478" s="164">
        <f t="shared" si="1489"/>
        <v>-97173062.467518434</v>
      </c>
      <c r="X9478" s="164">
        <f t="shared" si="1490"/>
        <v>20021423.937491685</v>
      </c>
    </row>
    <row r="9479" spans="10:24" x14ac:dyDescent="0.25">
      <c r="J9479">
        <v>9476</v>
      </c>
      <c r="K9479" s="43">
        <v>0.94537127419108924</v>
      </c>
      <c r="L9479">
        <v>0.28535464765702001</v>
      </c>
      <c r="M9479">
        <v>0.17890113810663821</v>
      </c>
      <c r="N9479" s="44">
        <v>0.1967176851858099</v>
      </c>
      <c r="O9479" s="161">
        <f t="shared" si="1481"/>
        <v>7000000</v>
      </c>
      <c r="P9479" s="162">
        <f t="shared" si="1482"/>
        <v>171.49489211953721</v>
      </c>
      <c r="Q9479" s="162">
        <f t="shared" si="1483"/>
        <v>116.60878234461188</v>
      </c>
      <c r="R9479" s="163">
        <f t="shared" si="1484"/>
        <v>1</v>
      </c>
      <c r="S9479" s="161">
        <f t="shared" si="1485"/>
        <v>9000000</v>
      </c>
      <c r="T9479" s="162">
        <f t="shared" si="1486"/>
        <v>187.16496403984573</v>
      </c>
      <c r="U9479" s="162">
        <f t="shared" si="1487"/>
        <v>115.80439117230594</v>
      </c>
      <c r="V9479" s="163">
        <f t="shared" si="1488"/>
        <v>0.9</v>
      </c>
      <c r="W9479" s="164">
        <f t="shared" si="1489"/>
        <v>334202768.42447734</v>
      </c>
      <c r="X9479" s="164">
        <f t="shared" si="1490"/>
        <v>428020640.22707236</v>
      </c>
    </row>
    <row r="9480" spans="10:24" x14ac:dyDescent="0.25">
      <c r="J9480">
        <v>9477</v>
      </c>
      <c r="K9480" s="43">
        <v>0.43442936905828233</v>
      </c>
      <c r="L9480">
        <v>0.11366700374480454</v>
      </c>
      <c r="M9480">
        <v>0.90531983398531235</v>
      </c>
      <c r="N9480" s="44">
        <v>6.8152557454115636E-2</v>
      </c>
      <c r="O9480" s="161">
        <f t="shared" si="1481"/>
        <v>5000000</v>
      </c>
      <c r="P9480" s="162">
        <f t="shared" si="1482"/>
        <v>161.89117704462407</v>
      </c>
      <c r="Q9480" s="162">
        <f t="shared" si="1483"/>
        <v>161.24947531486384</v>
      </c>
      <c r="R9480" s="163">
        <f t="shared" si="1484"/>
        <v>1</v>
      </c>
      <c r="S9480" s="161">
        <f t="shared" si="1485"/>
        <v>6000000</v>
      </c>
      <c r="T9480" s="162">
        <f t="shared" si="1486"/>
        <v>183.96372568154135</v>
      </c>
      <c r="U9480" s="162">
        <f t="shared" si="1487"/>
        <v>138.12473765743192</v>
      </c>
      <c r="V9480" s="163">
        <f t="shared" si="1488"/>
        <v>0.9</v>
      </c>
      <c r="W9480" s="164">
        <f t="shared" si="1489"/>
        <v>-46791491.35119886</v>
      </c>
      <c r="X9480" s="164">
        <f t="shared" si="1490"/>
        <v>97530535.330190897</v>
      </c>
    </row>
    <row r="9481" spans="10:24" x14ac:dyDescent="0.25">
      <c r="J9481">
        <v>9478</v>
      </c>
      <c r="K9481" s="43">
        <v>0.12395686462010613</v>
      </c>
      <c r="L9481">
        <v>0.40503320986332281</v>
      </c>
      <c r="M9481">
        <v>0.77827418034273455</v>
      </c>
      <c r="N9481" s="44">
        <v>0.16208737544857887</v>
      </c>
      <c r="O9481" s="161">
        <f t="shared" si="1481"/>
        <v>2000000</v>
      </c>
      <c r="P9481" s="162">
        <f t="shared" si="1482"/>
        <v>176.39489480749381</v>
      </c>
      <c r="Q9481" s="162">
        <f t="shared" si="1483"/>
        <v>150.32755260037911</v>
      </c>
      <c r="R9481" s="163">
        <f t="shared" si="1484"/>
        <v>1</v>
      </c>
      <c r="S9481" s="161">
        <f t="shared" si="1485"/>
        <v>2000000</v>
      </c>
      <c r="T9481" s="162">
        <f t="shared" si="1486"/>
        <v>188.7982982691646</v>
      </c>
      <c r="U9481" s="162">
        <f t="shared" si="1487"/>
        <v>132.66377630018957</v>
      </c>
      <c r="V9481" s="163">
        <f t="shared" si="1488"/>
        <v>0.9</v>
      </c>
      <c r="W9481" s="164">
        <f t="shared" si="1489"/>
        <v>2134684.4142294154</v>
      </c>
      <c r="X9481" s="164">
        <f t="shared" si="1490"/>
        <v>-48957860.455844924</v>
      </c>
    </row>
    <row r="9482" spans="10:24" x14ac:dyDescent="0.25">
      <c r="J9482">
        <v>9479</v>
      </c>
      <c r="K9482" s="43">
        <v>0.27020622214722123</v>
      </c>
      <c r="L9482">
        <v>0.58885304308812303</v>
      </c>
      <c r="M9482">
        <v>0.88297758158016604</v>
      </c>
      <c r="N9482" s="44">
        <v>6.852991242086337E-2</v>
      </c>
      <c r="O9482" s="161">
        <f t="shared" si="1481"/>
        <v>2000000</v>
      </c>
      <c r="P9482" s="162">
        <f t="shared" si="1482"/>
        <v>183.36893350482885</v>
      </c>
      <c r="Q9482" s="162">
        <f t="shared" si="1483"/>
        <v>158.80007913730222</v>
      </c>
      <c r="R9482" s="163">
        <f t="shared" si="1484"/>
        <v>1</v>
      </c>
      <c r="S9482" s="161">
        <f t="shared" si="1485"/>
        <v>5000000</v>
      </c>
      <c r="T9482" s="162">
        <f t="shared" si="1486"/>
        <v>191.12297783494296</v>
      </c>
      <c r="U9482" s="162">
        <f t="shared" si="1487"/>
        <v>136.9000395686511</v>
      </c>
      <c r="V9482" s="163">
        <f t="shared" si="1488"/>
        <v>0.9</v>
      </c>
      <c r="W9482" s="164">
        <f t="shared" si="1489"/>
        <v>-862291.2649467513</v>
      </c>
      <c r="X9482" s="164">
        <f t="shared" si="1490"/>
        <v>94003222.198313355</v>
      </c>
    </row>
    <row r="9483" spans="10:24" x14ac:dyDescent="0.25">
      <c r="J9483">
        <v>9480</v>
      </c>
      <c r="K9483" s="43">
        <v>0.46507965229194415</v>
      </c>
      <c r="L9483">
        <v>0.47279256137948589</v>
      </c>
      <c r="M9483">
        <v>0.17394001776803569</v>
      </c>
      <c r="N9483" s="44">
        <v>0.42976347081942667</v>
      </c>
      <c r="O9483" s="161">
        <f t="shared" si="1481"/>
        <v>5000000</v>
      </c>
      <c r="P9483" s="162">
        <f t="shared" si="1482"/>
        <v>178.9762216833272</v>
      </c>
      <c r="Q9483" s="162">
        <f t="shared" si="1483"/>
        <v>116.22581471107452</v>
      </c>
      <c r="R9483" s="163">
        <f t="shared" si="1484"/>
        <v>1</v>
      </c>
      <c r="S9483" s="161">
        <f t="shared" si="1485"/>
        <v>6000000</v>
      </c>
      <c r="T9483" s="162">
        <f t="shared" si="1486"/>
        <v>189.65874056110906</v>
      </c>
      <c r="U9483" s="162">
        <f t="shared" si="1487"/>
        <v>115.61290735553726</v>
      </c>
      <c r="V9483" s="163">
        <f t="shared" si="1488"/>
        <v>1</v>
      </c>
      <c r="W9483" s="164">
        <f t="shared" si="1489"/>
        <v>263752034.86126339</v>
      </c>
      <c r="X9483" s="164">
        <f t="shared" si="1490"/>
        <v>294274999.2334308</v>
      </c>
    </row>
    <row r="9484" spans="10:24" x14ac:dyDescent="0.25">
      <c r="J9484">
        <v>9481</v>
      </c>
      <c r="K9484" s="43">
        <v>0.81420277824693055</v>
      </c>
      <c r="L9484">
        <v>0.24683701001842995</v>
      </c>
      <c r="M9484">
        <v>0.23859479496479119</v>
      </c>
      <c r="N9484" s="44">
        <v>4.3814578430084294E-2</v>
      </c>
      <c r="O9484" s="161">
        <f t="shared" si="1481"/>
        <v>7000000</v>
      </c>
      <c r="P9484" s="162">
        <f t="shared" si="1482"/>
        <v>169.73284528319977</v>
      </c>
      <c r="Q9484" s="162">
        <f t="shared" si="1483"/>
        <v>120.78340006895537</v>
      </c>
      <c r="R9484" s="163">
        <f t="shared" si="1484"/>
        <v>1</v>
      </c>
      <c r="S9484" s="161">
        <f t="shared" si="1485"/>
        <v>7000000</v>
      </c>
      <c r="T9484" s="162">
        <f t="shared" si="1486"/>
        <v>186.57761509439993</v>
      </c>
      <c r="U9484" s="162">
        <f t="shared" si="1487"/>
        <v>117.89170003447768</v>
      </c>
      <c r="V9484" s="163">
        <f t="shared" si="1488"/>
        <v>0.9</v>
      </c>
      <c r="W9484" s="164">
        <f t="shared" si="1489"/>
        <v>292646116.49971074</v>
      </c>
      <c r="X9484" s="164">
        <f t="shared" si="1490"/>
        <v>282721264.87751019</v>
      </c>
    </row>
    <row r="9485" spans="10:24" x14ac:dyDescent="0.25">
      <c r="J9485">
        <v>9482</v>
      </c>
      <c r="K9485" s="43">
        <v>0.19440957510856505</v>
      </c>
      <c r="L9485">
        <v>0.41179227490257309</v>
      </c>
      <c r="M9485">
        <v>0.33252327615750632</v>
      </c>
      <c r="N9485" s="44">
        <v>9.0610976998529713E-3</v>
      </c>
      <c r="O9485" s="161">
        <f t="shared" si="1481"/>
        <v>2000000</v>
      </c>
      <c r="P9485" s="162">
        <f t="shared" si="1482"/>
        <v>176.65594520576752</v>
      </c>
      <c r="Q9485" s="162">
        <f t="shared" si="1483"/>
        <v>126.3408749564809</v>
      </c>
      <c r="R9485" s="163">
        <f t="shared" si="1484"/>
        <v>1</v>
      </c>
      <c r="S9485" s="161">
        <f t="shared" si="1485"/>
        <v>5000000</v>
      </c>
      <c r="T9485" s="162">
        <f t="shared" si="1486"/>
        <v>188.88531506858916</v>
      </c>
      <c r="U9485" s="162">
        <f t="shared" si="1487"/>
        <v>120.67043747824046</v>
      </c>
      <c r="V9485" s="163">
        <f t="shared" si="1488"/>
        <v>0.05</v>
      </c>
      <c r="W9485" s="164">
        <f t="shared" si="1489"/>
        <v>50630140.498573244</v>
      </c>
      <c r="X9485" s="164">
        <f t="shared" si="1490"/>
        <v>-132946280.60241282</v>
      </c>
    </row>
    <row r="9486" spans="10:24" x14ac:dyDescent="0.25">
      <c r="J9486">
        <v>9483</v>
      </c>
      <c r="K9486" s="43">
        <v>0.21467265203698338</v>
      </c>
      <c r="L9486">
        <v>0.67846590167717402</v>
      </c>
      <c r="M9486">
        <v>0.80109471400916143</v>
      </c>
      <c r="N9486" s="44">
        <v>0.56732514924437982</v>
      </c>
      <c r="O9486" s="161">
        <f t="shared" si="1481"/>
        <v>2000000</v>
      </c>
      <c r="P9486" s="162">
        <f t="shared" si="1482"/>
        <v>186.95119846465525</v>
      </c>
      <c r="Q9486" s="162">
        <f t="shared" si="1483"/>
        <v>151.91075833110125</v>
      </c>
      <c r="R9486" s="163">
        <f t="shared" si="1484"/>
        <v>1</v>
      </c>
      <c r="S9486" s="161">
        <f t="shared" si="1485"/>
        <v>5000000</v>
      </c>
      <c r="T9486" s="162">
        <f t="shared" si="1486"/>
        <v>192.31706615488508</v>
      </c>
      <c r="U9486" s="162">
        <f t="shared" si="1487"/>
        <v>133.45537916555062</v>
      </c>
      <c r="V9486" s="163">
        <f t="shared" si="1488"/>
        <v>1</v>
      </c>
      <c r="W9486" s="164">
        <f t="shared" si="1489"/>
        <v>20080880.267107993</v>
      </c>
      <c r="X9486" s="164">
        <f t="shared" si="1490"/>
        <v>144308434.94667232</v>
      </c>
    </row>
    <row r="9487" spans="10:24" x14ac:dyDescent="0.25">
      <c r="J9487">
        <v>9484</v>
      </c>
      <c r="K9487" s="43">
        <v>0.54336668540438349</v>
      </c>
      <c r="L9487">
        <v>0.24650389632262837</v>
      </c>
      <c r="M9487">
        <v>0.16840236479479842</v>
      </c>
      <c r="N9487" s="44">
        <v>0.20033059024453959</v>
      </c>
      <c r="O9487" s="161">
        <f t="shared" si="1481"/>
        <v>5000000</v>
      </c>
      <c r="P9487" s="162">
        <f t="shared" si="1482"/>
        <v>169.71700853336102</v>
      </c>
      <c r="Q9487" s="162">
        <f t="shared" si="1483"/>
        <v>115.7900436778349</v>
      </c>
      <c r="R9487" s="163">
        <f t="shared" si="1484"/>
        <v>1</v>
      </c>
      <c r="S9487" s="161">
        <f t="shared" si="1485"/>
        <v>6000000</v>
      </c>
      <c r="T9487" s="162">
        <f t="shared" si="1486"/>
        <v>186.57233617778701</v>
      </c>
      <c r="U9487" s="162">
        <f t="shared" si="1487"/>
        <v>115.39502183891744</v>
      </c>
      <c r="V9487" s="163">
        <f t="shared" si="1488"/>
        <v>1</v>
      </c>
      <c r="W9487" s="164">
        <f t="shared" si="1489"/>
        <v>219634824.27763063</v>
      </c>
      <c r="X9487" s="164">
        <f t="shared" si="1490"/>
        <v>277063886.03321737</v>
      </c>
    </row>
    <row r="9488" spans="10:24" x14ac:dyDescent="0.25">
      <c r="J9488">
        <v>9485</v>
      </c>
      <c r="K9488" s="43">
        <v>1.6957011679345046E-2</v>
      </c>
      <c r="L9488">
        <v>0.37326328548253274</v>
      </c>
      <c r="M9488">
        <v>0.47423215288606801</v>
      </c>
      <c r="N9488" s="44">
        <v>0.30845077665332521</v>
      </c>
      <c r="O9488" s="161">
        <f t="shared" si="1481"/>
        <v>1000000</v>
      </c>
      <c r="P9488" s="162">
        <f t="shared" si="1482"/>
        <v>175.15165910942295</v>
      </c>
      <c r="Q9488" s="162">
        <f t="shared" si="1483"/>
        <v>133.70729218255181</v>
      </c>
      <c r="R9488" s="163">
        <f t="shared" si="1484"/>
        <v>1</v>
      </c>
      <c r="S9488" s="161">
        <f t="shared" si="1485"/>
        <v>1000000</v>
      </c>
      <c r="T9488" s="162">
        <f t="shared" si="1486"/>
        <v>188.38388636980764</v>
      </c>
      <c r="U9488" s="162">
        <f t="shared" si="1487"/>
        <v>124.35364609127591</v>
      </c>
      <c r="V9488" s="163">
        <f t="shared" si="1488"/>
        <v>1</v>
      </c>
      <c r="W9488" s="164">
        <f t="shared" si="1489"/>
        <v>-8555633.0731288567</v>
      </c>
      <c r="X9488" s="164">
        <f t="shared" si="1490"/>
        <v>-85969759.72146827</v>
      </c>
    </row>
    <row r="9489" spans="10:24" x14ac:dyDescent="0.25">
      <c r="J9489">
        <v>9486</v>
      </c>
      <c r="K9489" s="43">
        <v>0.16977777183357501</v>
      </c>
      <c r="L9489">
        <v>0.70962684457980607</v>
      </c>
      <c r="M9489">
        <v>0.29798339544796526</v>
      </c>
      <c r="N9489" s="44">
        <v>0.94217385660183173</v>
      </c>
      <c r="O9489" s="161">
        <f t="shared" si="1481"/>
        <v>2000000</v>
      </c>
      <c r="P9489" s="162">
        <f t="shared" si="1482"/>
        <v>188.2844237927232</v>
      </c>
      <c r="Q9489" s="162">
        <f t="shared" si="1483"/>
        <v>124.39581305272941</v>
      </c>
      <c r="R9489" s="163">
        <f t="shared" si="1484"/>
        <v>1</v>
      </c>
      <c r="S9489" s="161">
        <f t="shared" si="1485"/>
        <v>5000000</v>
      </c>
      <c r="T9489" s="162">
        <f t="shared" si="1486"/>
        <v>192.76147459757439</v>
      </c>
      <c r="U9489" s="162">
        <f t="shared" si="1487"/>
        <v>119.6979065263647</v>
      </c>
      <c r="V9489" s="163">
        <f t="shared" si="1488"/>
        <v>1</v>
      </c>
      <c r="W9489" s="164">
        <f t="shared" si="1489"/>
        <v>77777221.479987592</v>
      </c>
      <c r="X9489" s="164">
        <f t="shared" si="1490"/>
        <v>215317840.35604846</v>
      </c>
    </row>
    <row r="9490" spans="10:24" x14ac:dyDescent="0.25">
      <c r="J9490">
        <v>9487</v>
      </c>
      <c r="K9490" s="43">
        <v>0.72492813097259479</v>
      </c>
      <c r="L9490">
        <v>0.42189183667254515</v>
      </c>
      <c r="M9490">
        <v>0.75114835694779714</v>
      </c>
      <c r="N9490" s="44">
        <v>0.10882149722310375</v>
      </c>
      <c r="O9490" s="161">
        <f t="shared" si="1481"/>
        <v>6000000</v>
      </c>
      <c r="P9490" s="162">
        <f t="shared" si="1482"/>
        <v>177.04415919860253</v>
      </c>
      <c r="Q9490" s="162">
        <f t="shared" si="1483"/>
        <v>148.56215787451467</v>
      </c>
      <c r="R9490" s="163">
        <f t="shared" si="1484"/>
        <v>1</v>
      </c>
      <c r="S9490" s="161">
        <f t="shared" si="1485"/>
        <v>7000000</v>
      </c>
      <c r="T9490" s="162">
        <f t="shared" si="1486"/>
        <v>189.01471973286752</v>
      </c>
      <c r="U9490" s="162">
        <f t="shared" si="1487"/>
        <v>131.78107893725732</v>
      </c>
      <c r="V9490" s="163">
        <f t="shared" si="1488"/>
        <v>0.9</v>
      </c>
      <c r="W9490" s="164">
        <f t="shared" si="1489"/>
        <v>120892007.94452718</v>
      </c>
      <c r="X9490" s="164">
        <f t="shared" si="1490"/>
        <v>210571937.01234424</v>
      </c>
    </row>
    <row r="9491" spans="10:24" x14ac:dyDescent="0.25">
      <c r="J9491">
        <v>9488</v>
      </c>
      <c r="K9491" s="43">
        <v>0.3270807090300647</v>
      </c>
      <c r="L9491">
        <v>0.11782822171940355</v>
      </c>
      <c r="M9491">
        <v>0.27046138896237837</v>
      </c>
      <c r="N9491" s="44">
        <v>0.4613491736872255</v>
      </c>
      <c r="O9491" s="161">
        <f t="shared" si="1481"/>
        <v>5000000</v>
      </c>
      <c r="P9491" s="162">
        <f t="shared" si="1482"/>
        <v>162.21129682294998</v>
      </c>
      <c r="Q9491" s="162">
        <f t="shared" si="1483"/>
        <v>122.77163663811103</v>
      </c>
      <c r="R9491" s="163">
        <f t="shared" si="1484"/>
        <v>1</v>
      </c>
      <c r="S9491" s="161">
        <f t="shared" si="1485"/>
        <v>6000000</v>
      </c>
      <c r="T9491" s="162">
        <f t="shared" si="1486"/>
        <v>184.07043227431666</v>
      </c>
      <c r="U9491" s="162">
        <f t="shared" si="1487"/>
        <v>118.88581831905552</v>
      </c>
      <c r="V9491" s="163">
        <f t="shared" si="1488"/>
        <v>1</v>
      </c>
      <c r="W9491" s="164">
        <f t="shared" si="1489"/>
        <v>147198300.92419472</v>
      </c>
      <c r="X9491" s="164">
        <f t="shared" si="1490"/>
        <v>241107683.73156685</v>
      </c>
    </row>
    <row r="9492" spans="10:24" x14ac:dyDescent="0.25">
      <c r="J9492">
        <v>9489</v>
      </c>
      <c r="K9492" s="43">
        <v>0.20222241565794685</v>
      </c>
      <c r="L9492">
        <v>0.42388751807961778</v>
      </c>
      <c r="M9492">
        <v>0.14652800852275216</v>
      </c>
      <c r="N9492" s="44">
        <v>0.97842194779234082</v>
      </c>
      <c r="O9492" s="161">
        <f t="shared" si="1481"/>
        <v>2000000</v>
      </c>
      <c r="P9492" s="162">
        <f t="shared" si="1482"/>
        <v>177.12062868769672</v>
      </c>
      <c r="Q9492" s="162">
        <f t="shared" si="1483"/>
        <v>113.97117666427393</v>
      </c>
      <c r="R9492" s="163">
        <f t="shared" si="1484"/>
        <v>1</v>
      </c>
      <c r="S9492" s="161">
        <f t="shared" si="1485"/>
        <v>5000000</v>
      </c>
      <c r="T9492" s="162">
        <f t="shared" si="1486"/>
        <v>189.04020956256556</v>
      </c>
      <c r="U9492" s="162">
        <f t="shared" si="1487"/>
        <v>114.48558833213696</v>
      </c>
      <c r="V9492" s="163">
        <f t="shared" si="1488"/>
        <v>1</v>
      </c>
      <c r="W9492" s="164">
        <f t="shared" si="1489"/>
        <v>76298904.0468456</v>
      </c>
      <c r="X9492" s="164">
        <f t="shared" si="1490"/>
        <v>222773106.15214306</v>
      </c>
    </row>
    <row r="9493" spans="10:24" x14ac:dyDescent="0.25">
      <c r="J9493">
        <v>9490</v>
      </c>
      <c r="K9493" s="43">
        <v>0.24685153606998678</v>
      </c>
      <c r="L9493">
        <v>0.49800738439326675</v>
      </c>
      <c r="M9493">
        <v>0.4888334719339158</v>
      </c>
      <c r="N9493" s="44">
        <v>0.32012439401441972</v>
      </c>
      <c r="O9493" s="161">
        <f t="shared" si="1481"/>
        <v>2000000</v>
      </c>
      <c r="P9493" s="162">
        <f t="shared" si="1482"/>
        <v>179.92507848917663</v>
      </c>
      <c r="Q9493" s="162">
        <f t="shared" si="1483"/>
        <v>134.44012018276521</v>
      </c>
      <c r="R9493" s="163">
        <f t="shared" si="1484"/>
        <v>1</v>
      </c>
      <c r="S9493" s="161">
        <f t="shared" si="1485"/>
        <v>5000000</v>
      </c>
      <c r="T9493" s="162">
        <f t="shared" si="1486"/>
        <v>189.97502616305889</v>
      </c>
      <c r="U9493" s="162">
        <f t="shared" si="1487"/>
        <v>124.72006009138261</v>
      </c>
      <c r="V9493" s="163">
        <f t="shared" si="1488"/>
        <v>1</v>
      </c>
      <c r="W9493" s="164">
        <f t="shared" si="1489"/>
        <v>40969916.612822831</v>
      </c>
      <c r="X9493" s="164">
        <f t="shared" si="1490"/>
        <v>176274830.35838139</v>
      </c>
    </row>
    <row r="9494" spans="10:24" x14ac:dyDescent="0.25">
      <c r="J9494">
        <v>9491</v>
      </c>
      <c r="K9494" s="43">
        <v>0.12312505680960717</v>
      </c>
      <c r="L9494">
        <v>0.31439694421805497</v>
      </c>
      <c r="M9494">
        <v>3.1720591863598435E-2</v>
      </c>
      <c r="N9494" s="44">
        <v>0.52881529881550693</v>
      </c>
      <c r="O9494" s="161">
        <f t="shared" si="1481"/>
        <v>2000000</v>
      </c>
      <c r="P9494" s="162">
        <f t="shared" si="1482"/>
        <v>172.74862262642901</v>
      </c>
      <c r="Q9494" s="162">
        <f t="shared" si="1483"/>
        <v>97.878263553089241</v>
      </c>
      <c r="R9494" s="163">
        <f t="shared" si="1484"/>
        <v>1</v>
      </c>
      <c r="S9494" s="161">
        <f t="shared" si="1485"/>
        <v>2000000</v>
      </c>
      <c r="T9494" s="162">
        <f t="shared" si="1486"/>
        <v>187.58287420880967</v>
      </c>
      <c r="U9494" s="162">
        <f t="shared" si="1487"/>
        <v>106.43913177654463</v>
      </c>
      <c r="V9494" s="163">
        <f t="shared" si="1488"/>
        <v>1</v>
      </c>
      <c r="W9494" s="164">
        <f t="shared" si="1489"/>
        <v>99740718.14667955</v>
      </c>
      <c r="X9494" s="164">
        <f t="shared" si="1490"/>
        <v>12287484.864530087</v>
      </c>
    </row>
    <row r="9495" spans="10:24" x14ac:dyDescent="0.25">
      <c r="J9495">
        <v>9492</v>
      </c>
      <c r="K9495" s="43">
        <v>0.77862951995308916</v>
      </c>
      <c r="L9495">
        <v>0.63025901667648598</v>
      </c>
      <c r="M9495">
        <v>0.17043860615951612</v>
      </c>
      <c r="N9495" s="44">
        <v>0.27647465613933175</v>
      </c>
      <c r="O9495" s="161">
        <f t="shared" si="1481"/>
        <v>7000000</v>
      </c>
      <c r="P9495" s="162">
        <f t="shared" si="1482"/>
        <v>184.98809154042866</v>
      </c>
      <c r="Q9495" s="162">
        <f t="shared" si="1483"/>
        <v>115.95133140924288</v>
      </c>
      <c r="R9495" s="163">
        <f t="shared" si="1484"/>
        <v>1</v>
      </c>
      <c r="S9495" s="161">
        <f t="shared" si="1485"/>
        <v>7000000</v>
      </c>
      <c r="T9495" s="162">
        <f t="shared" si="1486"/>
        <v>191.66269718014289</v>
      </c>
      <c r="U9495" s="162">
        <f t="shared" si="1487"/>
        <v>115.47566570462145</v>
      </c>
      <c r="V9495" s="163">
        <f t="shared" si="1488"/>
        <v>1</v>
      </c>
      <c r="W9495" s="164">
        <f t="shared" si="1489"/>
        <v>433257320.91830039</v>
      </c>
      <c r="X9495" s="164">
        <f t="shared" si="1490"/>
        <v>383309220.32865006</v>
      </c>
    </row>
    <row r="9496" spans="10:24" x14ac:dyDescent="0.25">
      <c r="J9496">
        <v>9493</v>
      </c>
      <c r="K9496" s="43">
        <v>0.67289764196595636</v>
      </c>
      <c r="L9496">
        <v>0.47897224023043561</v>
      </c>
      <c r="M9496">
        <v>0.64167393394214134</v>
      </c>
      <c r="N9496" s="44">
        <v>0.82699480466731701</v>
      </c>
      <c r="O9496" s="161">
        <f t="shared" si="1481"/>
        <v>6000000</v>
      </c>
      <c r="P9496" s="162">
        <f t="shared" si="1482"/>
        <v>179.20900189492249</v>
      </c>
      <c r="Q9496" s="162">
        <f t="shared" si="1483"/>
        <v>142.25873503154168</v>
      </c>
      <c r="R9496" s="163">
        <f t="shared" si="1484"/>
        <v>1</v>
      </c>
      <c r="S9496" s="161">
        <f t="shared" si="1485"/>
        <v>7000000</v>
      </c>
      <c r="T9496" s="162">
        <f t="shared" si="1486"/>
        <v>189.73633396497416</v>
      </c>
      <c r="U9496" s="162">
        <f t="shared" si="1487"/>
        <v>128.62936751577084</v>
      </c>
      <c r="V9496" s="163">
        <f t="shared" si="1488"/>
        <v>1</v>
      </c>
      <c r="W9496" s="164">
        <f t="shared" si="1489"/>
        <v>171701601.18028492</v>
      </c>
      <c r="X9496" s="164">
        <f t="shared" si="1490"/>
        <v>277748765.14442331</v>
      </c>
    </row>
    <row r="9497" spans="10:24" x14ac:dyDescent="0.25">
      <c r="J9497">
        <v>9494</v>
      </c>
      <c r="K9497" s="43">
        <v>0.41044121892461793</v>
      </c>
      <c r="L9497">
        <v>0.8885165002180061</v>
      </c>
      <c r="M9497">
        <v>0.5849666446664068</v>
      </c>
      <c r="N9497" s="44">
        <v>0.73213448382944579</v>
      </c>
      <c r="O9497" s="161">
        <f t="shared" si="1481"/>
        <v>5000000</v>
      </c>
      <c r="P9497" s="162">
        <f t="shared" si="1482"/>
        <v>198.28014754737882</v>
      </c>
      <c r="Q9497" s="162">
        <f t="shared" si="1483"/>
        <v>139.29232019847737</v>
      </c>
      <c r="R9497" s="163">
        <f t="shared" si="1484"/>
        <v>1</v>
      </c>
      <c r="S9497" s="161">
        <f t="shared" si="1485"/>
        <v>6000000</v>
      </c>
      <c r="T9497" s="162">
        <f t="shared" si="1486"/>
        <v>196.09338251579294</v>
      </c>
      <c r="U9497" s="162">
        <f t="shared" si="1487"/>
        <v>127.14616009923868</v>
      </c>
      <c r="V9497" s="163">
        <f t="shared" si="1488"/>
        <v>1</v>
      </c>
      <c r="W9497" s="164">
        <f t="shared" si="1489"/>
        <v>244939136.74450725</v>
      </c>
      <c r="X9497" s="164">
        <f t="shared" si="1490"/>
        <v>263683334.49932551</v>
      </c>
    </row>
    <row r="9498" spans="10:24" x14ac:dyDescent="0.25">
      <c r="J9498">
        <v>9495</v>
      </c>
      <c r="K9498" s="43">
        <v>0.81342083413645505</v>
      </c>
      <c r="L9498">
        <v>0.70375058460146278</v>
      </c>
      <c r="M9498">
        <v>0.32874095361105415</v>
      </c>
      <c r="N9498" s="44">
        <v>0.77102471570793885</v>
      </c>
      <c r="O9498" s="161">
        <f t="shared" si="1481"/>
        <v>7000000</v>
      </c>
      <c r="P9498" s="162">
        <f t="shared" si="1482"/>
        <v>188.02827629249259</v>
      </c>
      <c r="Q9498" s="162">
        <f t="shared" si="1483"/>
        <v>126.13215131188649</v>
      </c>
      <c r="R9498" s="163">
        <f t="shared" si="1484"/>
        <v>1</v>
      </c>
      <c r="S9498" s="161">
        <f t="shared" si="1485"/>
        <v>7000000</v>
      </c>
      <c r="T9498" s="162">
        <f t="shared" si="1486"/>
        <v>192.67609209749753</v>
      </c>
      <c r="U9498" s="162">
        <f t="shared" si="1487"/>
        <v>120.56607565594325</v>
      </c>
      <c r="V9498" s="163">
        <f t="shared" si="1488"/>
        <v>1</v>
      </c>
      <c r="W9498" s="164">
        <f t="shared" si="1489"/>
        <v>383272874.86424273</v>
      </c>
      <c r="X9498" s="164">
        <f t="shared" si="1490"/>
        <v>354770115.09087998</v>
      </c>
    </row>
    <row r="9499" spans="10:24" x14ac:dyDescent="0.25">
      <c r="J9499">
        <v>9496</v>
      </c>
      <c r="K9499" s="43">
        <v>0.82732442521357508</v>
      </c>
      <c r="L9499">
        <v>0.60598609376803103</v>
      </c>
      <c r="M9499">
        <v>0.91443108320179434</v>
      </c>
      <c r="N9499" s="44">
        <v>0.55916669196765056</v>
      </c>
      <c r="O9499" s="161">
        <f t="shared" si="1481"/>
        <v>7000000</v>
      </c>
      <c r="P9499" s="162">
        <f t="shared" si="1482"/>
        <v>184.03308725249627</v>
      </c>
      <c r="Q9499" s="162">
        <f t="shared" si="1483"/>
        <v>162.3711374059142</v>
      </c>
      <c r="R9499" s="163">
        <f t="shared" si="1484"/>
        <v>1</v>
      </c>
      <c r="S9499" s="161">
        <f t="shared" si="1485"/>
        <v>7000000</v>
      </c>
      <c r="T9499" s="162">
        <f t="shared" si="1486"/>
        <v>191.34436241749876</v>
      </c>
      <c r="U9499" s="162">
        <f t="shared" si="1487"/>
        <v>138.68556870295708</v>
      </c>
      <c r="V9499" s="163">
        <f t="shared" si="1488"/>
        <v>1</v>
      </c>
      <c r="W9499" s="164">
        <f t="shared" si="1489"/>
        <v>101633648.92607453</v>
      </c>
      <c r="X9499" s="164">
        <f t="shared" si="1490"/>
        <v>218611556.00179172</v>
      </c>
    </row>
    <row r="9500" spans="10:24" x14ac:dyDescent="0.25">
      <c r="J9500">
        <v>9497</v>
      </c>
      <c r="K9500" s="43">
        <v>0.32823486112594824</v>
      </c>
      <c r="L9500">
        <v>0.63338818670844799</v>
      </c>
      <c r="M9500">
        <v>0.46054173369312357</v>
      </c>
      <c r="N9500" s="44">
        <v>0.48172545235754038</v>
      </c>
      <c r="O9500" s="161">
        <f t="shared" si="1481"/>
        <v>5000000</v>
      </c>
      <c r="P9500" s="162">
        <f t="shared" si="1482"/>
        <v>185.11260815514339</v>
      </c>
      <c r="Q9500" s="162">
        <f t="shared" si="1483"/>
        <v>133.01861954649456</v>
      </c>
      <c r="R9500" s="163">
        <f t="shared" si="1484"/>
        <v>1</v>
      </c>
      <c r="S9500" s="161">
        <f t="shared" si="1485"/>
        <v>6000000</v>
      </c>
      <c r="T9500" s="162">
        <f t="shared" si="1486"/>
        <v>191.70420271838114</v>
      </c>
      <c r="U9500" s="162">
        <f t="shared" si="1487"/>
        <v>124.00930977324728</v>
      </c>
      <c r="V9500" s="163">
        <f t="shared" si="1488"/>
        <v>1</v>
      </c>
      <c r="W9500" s="164">
        <f t="shared" si="1489"/>
        <v>210469943.04324415</v>
      </c>
      <c r="X9500" s="164">
        <f t="shared" si="1490"/>
        <v>256169357.67080313</v>
      </c>
    </row>
    <row r="9501" spans="10:24" x14ac:dyDescent="0.25">
      <c r="J9501">
        <v>9498</v>
      </c>
      <c r="K9501" s="43">
        <v>6.2282410466918403E-3</v>
      </c>
      <c r="L9501">
        <v>2.7203639467429985E-2</v>
      </c>
      <c r="M9501">
        <v>0.45820927188736271</v>
      </c>
      <c r="N9501" s="44">
        <v>0.25354697551111127</v>
      </c>
      <c r="O9501" s="161">
        <f t="shared" si="1481"/>
        <v>1000000</v>
      </c>
      <c r="P9501" s="162">
        <f t="shared" si="1482"/>
        <v>151.14630346478364</v>
      </c>
      <c r="Q9501" s="162">
        <f t="shared" si="1483"/>
        <v>132.90107712725015</v>
      </c>
      <c r="R9501" s="163">
        <f t="shared" si="1484"/>
        <v>1</v>
      </c>
      <c r="S9501" s="161">
        <f t="shared" si="1485"/>
        <v>1000000</v>
      </c>
      <c r="T9501" s="162">
        <f t="shared" si="1486"/>
        <v>180.38210115492788</v>
      </c>
      <c r="U9501" s="162">
        <f t="shared" si="1487"/>
        <v>123.95053856362507</v>
      </c>
      <c r="V9501" s="163">
        <f t="shared" si="1488"/>
        <v>1</v>
      </c>
      <c r="W9501" s="164">
        <f t="shared" si="1489"/>
        <v>-31754773.662466504</v>
      </c>
      <c r="X9501" s="164">
        <f t="shared" si="1490"/>
        <v>-93568437.408697188</v>
      </c>
    </row>
    <row r="9502" spans="10:24" x14ac:dyDescent="0.25">
      <c r="J9502">
        <v>9499</v>
      </c>
      <c r="K9502" s="43">
        <v>0.62566212350318273</v>
      </c>
      <c r="L9502">
        <v>0.95676703561323084</v>
      </c>
      <c r="M9502">
        <v>0.37804617137860275</v>
      </c>
      <c r="N9502" s="44">
        <v>0.604061506464728</v>
      </c>
      <c r="O9502" s="161">
        <f t="shared" si="1481"/>
        <v>6000000</v>
      </c>
      <c r="P9502" s="162">
        <f t="shared" si="1482"/>
        <v>205.71513041315308</v>
      </c>
      <c r="Q9502" s="162">
        <f t="shared" si="1483"/>
        <v>128.78767422646575</v>
      </c>
      <c r="R9502" s="163">
        <f t="shared" si="1484"/>
        <v>1</v>
      </c>
      <c r="S9502" s="161">
        <f t="shared" si="1485"/>
        <v>7000000</v>
      </c>
      <c r="T9502" s="162">
        <f t="shared" si="1486"/>
        <v>198.5717101377177</v>
      </c>
      <c r="U9502" s="162">
        <f t="shared" si="1487"/>
        <v>121.89383711323288</v>
      </c>
      <c r="V9502" s="163">
        <f t="shared" si="1488"/>
        <v>1</v>
      </c>
      <c r="W9502" s="164">
        <f t="shared" si="1489"/>
        <v>411564737.12012392</v>
      </c>
      <c r="X9502" s="164">
        <f t="shared" si="1490"/>
        <v>386745111.17139375</v>
      </c>
    </row>
    <row r="9503" spans="10:24" x14ac:dyDescent="0.25">
      <c r="J9503">
        <v>9500</v>
      </c>
      <c r="K9503" s="43">
        <v>0.23745094248912035</v>
      </c>
      <c r="L9503">
        <v>0.59630935563657894</v>
      </c>
      <c r="M9503">
        <v>0.72358636761940376</v>
      </c>
      <c r="N9503" s="44">
        <v>0.20302390043109897</v>
      </c>
      <c r="O9503" s="161">
        <f t="shared" si="1481"/>
        <v>2000000</v>
      </c>
      <c r="P9503" s="162">
        <f t="shared" si="1482"/>
        <v>183.65708582608036</v>
      </c>
      <c r="Q9503" s="162">
        <f t="shared" si="1483"/>
        <v>146.87057749626427</v>
      </c>
      <c r="R9503" s="163">
        <f t="shared" si="1484"/>
        <v>1</v>
      </c>
      <c r="S9503" s="161">
        <f t="shared" si="1485"/>
        <v>5000000</v>
      </c>
      <c r="T9503" s="162">
        <f t="shared" si="1486"/>
        <v>191.21902860869346</v>
      </c>
      <c r="U9503" s="162">
        <f t="shared" si="1487"/>
        <v>130.93528874813214</v>
      </c>
      <c r="V9503" s="163">
        <f t="shared" si="1488"/>
        <v>1</v>
      </c>
      <c r="W9503" s="164">
        <f t="shared" si="1489"/>
        <v>23573016.659632176</v>
      </c>
      <c r="X9503" s="164">
        <f t="shared" si="1490"/>
        <v>151418699.30280662</v>
      </c>
    </row>
    <row r="9504" spans="10:24" x14ac:dyDescent="0.25">
      <c r="J9504">
        <v>9501</v>
      </c>
      <c r="K9504" s="43">
        <v>6.9337720741241005E-2</v>
      </c>
      <c r="L9504">
        <v>0.92579610749222829</v>
      </c>
      <c r="M9504">
        <v>0.58907545283712437</v>
      </c>
      <c r="N9504" s="44">
        <v>0.47410109657650823</v>
      </c>
      <c r="O9504" s="161">
        <f t="shared" si="1481"/>
        <v>2000000</v>
      </c>
      <c r="P9504" s="162">
        <f t="shared" si="1482"/>
        <v>201.67767583393555</v>
      </c>
      <c r="Q9504" s="162">
        <f t="shared" si="1483"/>
        <v>139.50334684228693</v>
      </c>
      <c r="R9504" s="163">
        <f t="shared" si="1484"/>
        <v>1</v>
      </c>
      <c r="S9504" s="161">
        <f t="shared" si="1485"/>
        <v>2000000</v>
      </c>
      <c r="T9504" s="162">
        <f t="shared" si="1486"/>
        <v>197.22589194464518</v>
      </c>
      <c r="U9504" s="162">
        <f t="shared" si="1487"/>
        <v>127.25167342114347</v>
      </c>
      <c r="V9504" s="163">
        <f t="shared" si="1488"/>
        <v>1</v>
      </c>
      <c r="W9504" s="164">
        <f t="shared" si="1489"/>
        <v>74348657.983297244</v>
      </c>
      <c r="X9504" s="164">
        <f t="shared" si="1490"/>
        <v>-10051562.952996552</v>
      </c>
    </row>
    <row r="9505" spans="10:24" x14ac:dyDescent="0.25">
      <c r="J9505">
        <v>9502</v>
      </c>
      <c r="K9505" s="43">
        <v>0.23218760902040747</v>
      </c>
      <c r="L9505">
        <v>0.22780711345164317</v>
      </c>
      <c r="M9505">
        <v>0.52254017603339831</v>
      </c>
      <c r="N9505" s="44">
        <v>0.74885359771889914</v>
      </c>
      <c r="O9505" s="161">
        <f t="shared" si="1481"/>
        <v>2000000</v>
      </c>
      <c r="P9505" s="162">
        <f t="shared" si="1482"/>
        <v>168.80867923322916</v>
      </c>
      <c r="Q9505" s="162">
        <f t="shared" si="1483"/>
        <v>136.13059872590648</v>
      </c>
      <c r="R9505" s="163">
        <f t="shared" si="1484"/>
        <v>1</v>
      </c>
      <c r="S9505" s="161">
        <f t="shared" si="1485"/>
        <v>5000000</v>
      </c>
      <c r="T9505" s="162">
        <f t="shared" si="1486"/>
        <v>186.26955974440972</v>
      </c>
      <c r="U9505" s="162">
        <f t="shared" si="1487"/>
        <v>125.56529936295324</v>
      </c>
      <c r="V9505" s="163">
        <f t="shared" si="1488"/>
        <v>1</v>
      </c>
      <c r="W9505" s="164">
        <f t="shared" si="1489"/>
        <v>15356161.014645353</v>
      </c>
      <c r="X9505" s="164">
        <f t="shared" si="1490"/>
        <v>153521301.90728241</v>
      </c>
    </row>
    <row r="9506" spans="10:24" x14ac:dyDescent="0.25">
      <c r="J9506">
        <v>9503</v>
      </c>
      <c r="K9506" s="43">
        <v>0.89672283946185838</v>
      </c>
      <c r="L9506">
        <v>0.12441104015187809</v>
      </c>
      <c r="M9506">
        <v>0.12466839584965883</v>
      </c>
      <c r="N9506" s="44">
        <v>0.45856856886887853</v>
      </c>
      <c r="O9506" s="161">
        <f t="shared" si="1481"/>
        <v>7000000</v>
      </c>
      <c r="P9506" s="162">
        <f t="shared" si="1482"/>
        <v>162.70177251733077</v>
      </c>
      <c r="Q9506" s="162">
        <f t="shared" si="1483"/>
        <v>111.96076500604097</v>
      </c>
      <c r="R9506" s="163">
        <f t="shared" si="1484"/>
        <v>1</v>
      </c>
      <c r="S9506" s="161">
        <f t="shared" si="1485"/>
        <v>7000000</v>
      </c>
      <c r="T9506" s="162">
        <f t="shared" si="1486"/>
        <v>184.23392417244358</v>
      </c>
      <c r="U9506" s="162">
        <f t="shared" si="1487"/>
        <v>113.48038250302048</v>
      </c>
      <c r="V9506" s="163">
        <f t="shared" si="1488"/>
        <v>1</v>
      </c>
      <c r="W9506" s="164">
        <f t="shared" si="1489"/>
        <v>305187052.57902855</v>
      </c>
      <c r="X9506" s="164">
        <f t="shared" si="1490"/>
        <v>345274791.68596172</v>
      </c>
    </row>
    <row r="9507" spans="10:24" x14ac:dyDescent="0.25">
      <c r="J9507">
        <v>9504</v>
      </c>
      <c r="K9507" s="43">
        <v>0.9374328679809093</v>
      </c>
      <c r="L9507">
        <v>9.004697940457107E-3</v>
      </c>
      <c r="M9507">
        <v>0.50500808544609466</v>
      </c>
      <c r="N9507" s="44">
        <v>0.97402824832931079</v>
      </c>
      <c r="O9507" s="161">
        <f t="shared" si="1481"/>
        <v>7000000</v>
      </c>
      <c r="P9507" s="162">
        <f t="shared" si="1482"/>
        <v>144.51862662690101</v>
      </c>
      <c r="Q9507" s="162">
        <f t="shared" si="1483"/>
        <v>135.25107476620735</v>
      </c>
      <c r="R9507" s="163">
        <f t="shared" si="1484"/>
        <v>1</v>
      </c>
      <c r="S9507" s="161">
        <f t="shared" si="1485"/>
        <v>9000000</v>
      </c>
      <c r="T9507" s="162">
        <f t="shared" si="1486"/>
        <v>178.17287554230035</v>
      </c>
      <c r="U9507" s="162">
        <f t="shared" si="1487"/>
        <v>125.12553738310368</v>
      </c>
      <c r="V9507" s="163">
        <f t="shared" si="1488"/>
        <v>1</v>
      </c>
      <c r="W9507" s="164">
        <f t="shared" si="1489"/>
        <v>14872863.024855606</v>
      </c>
      <c r="X9507" s="164">
        <f t="shared" si="1490"/>
        <v>327426043.43277001</v>
      </c>
    </row>
    <row r="9508" spans="10:24" x14ac:dyDescent="0.25">
      <c r="J9508">
        <v>9505</v>
      </c>
      <c r="K9508" s="43">
        <v>0.95153800329287985</v>
      </c>
      <c r="L9508">
        <v>5.0507511163032093E-2</v>
      </c>
      <c r="M9508">
        <v>0.20502855912847651</v>
      </c>
      <c r="N9508" s="44">
        <v>8.6207455072048411E-2</v>
      </c>
      <c r="O9508" s="161">
        <f t="shared" si="1481"/>
        <v>9000000</v>
      </c>
      <c r="P9508" s="162">
        <f t="shared" si="1482"/>
        <v>155.40071096270162</v>
      </c>
      <c r="Q9508" s="162">
        <f t="shared" si="1483"/>
        <v>118.5241376271666</v>
      </c>
      <c r="R9508" s="163">
        <f t="shared" si="1484"/>
        <v>1</v>
      </c>
      <c r="S9508" s="161">
        <f t="shared" si="1485"/>
        <v>9000000</v>
      </c>
      <c r="T9508" s="162">
        <f t="shared" si="1486"/>
        <v>181.80023698756722</v>
      </c>
      <c r="U9508" s="162">
        <f t="shared" si="1487"/>
        <v>116.7620688135833</v>
      </c>
      <c r="V9508" s="163">
        <f t="shared" si="1488"/>
        <v>0.9</v>
      </c>
      <c r="W9508" s="164">
        <f t="shared" si="1489"/>
        <v>281889160.01981527</v>
      </c>
      <c r="X9508" s="164">
        <f t="shared" si="1490"/>
        <v>376809162.20926976</v>
      </c>
    </row>
    <row r="9509" spans="10:24" x14ac:dyDescent="0.25">
      <c r="J9509">
        <v>9506</v>
      </c>
      <c r="K9509" s="43">
        <v>0.82063956599550414</v>
      </c>
      <c r="L9509">
        <v>0.82495837629320845</v>
      </c>
      <c r="M9509">
        <v>0.17046088779903579</v>
      </c>
      <c r="N9509" s="44">
        <v>0.24550616519324076</v>
      </c>
      <c r="O9509" s="161">
        <f t="shared" si="1481"/>
        <v>7000000</v>
      </c>
      <c r="P9509" s="162">
        <f t="shared" si="1482"/>
        <v>194.01641745616229</v>
      </c>
      <c r="Q9509" s="162">
        <f t="shared" si="1483"/>
        <v>115.95308945246789</v>
      </c>
      <c r="R9509" s="163">
        <f t="shared" si="1484"/>
        <v>1</v>
      </c>
      <c r="S9509" s="161">
        <f t="shared" si="1485"/>
        <v>7000000</v>
      </c>
      <c r="T9509" s="162">
        <f t="shared" si="1486"/>
        <v>194.67213915205409</v>
      </c>
      <c r="U9509" s="162">
        <f t="shared" si="1487"/>
        <v>115.47654472623394</v>
      </c>
      <c r="V9509" s="163">
        <f t="shared" si="1488"/>
        <v>1</v>
      </c>
      <c r="W9509" s="164">
        <f t="shared" si="1489"/>
        <v>496443296.02586079</v>
      </c>
      <c r="X9509" s="164">
        <f t="shared" si="1490"/>
        <v>404369160.98074102</v>
      </c>
    </row>
    <row r="9510" spans="10:24" x14ac:dyDescent="0.25">
      <c r="J9510">
        <v>9507</v>
      </c>
      <c r="K9510" s="43">
        <v>0.24687827152832043</v>
      </c>
      <c r="L9510">
        <v>0.66984213712819152</v>
      </c>
      <c r="M9510">
        <v>0.85387395520202214</v>
      </c>
      <c r="N9510" s="44">
        <v>0.98557548289267582</v>
      </c>
      <c r="O9510" s="161">
        <f t="shared" si="1481"/>
        <v>2000000</v>
      </c>
      <c r="P9510" s="162">
        <f t="shared" si="1482"/>
        <v>186.59215951871153</v>
      </c>
      <c r="Q9510" s="162">
        <f t="shared" si="1483"/>
        <v>156.06387992204094</v>
      </c>
      <c r="R9510" s="163">
        <f t="shared" si="1484"/>
        <v>1</v>
      </c>
      <c r="S9510" s="161">
        <f t="shared" si="1485"/>
        <v>5000000</v>
      </c>
      <c r="T9510" s="162">
        <f t="shared" si="1486"/>
        <v>192.19738650623717</v>
      </c>
      <c r="U9510" s="162">
        <f t="shared" si="1487"/>
        <v>135.53193996102047</v>
      </c>
      <c r="V9510" s="163">
        <f t="shared" si="1488"/>
        <v>1</v>
      </c>
      <c r="W9510" s="164">
        <f t="shared" si="1489"/>
        <v>11056559.193341173</v>
      </c>
      <c r="X9510" s="164">
        <f t="shared" si="1490"/>
        <v>133327232.72608346</v>
      </c>
    </row>
    <row r="9511" spans="10:24" x14ac:dyDescent="0.25">
      <c r="J9511">
        <v>9508</v>
      </c>
      <c r="K9511" s="43">
        <v>0.66701266574563234</v>
      </c>
      <c r="L9511">
        <v>0.48389616956406023</v>
      </c>
      <c r="M9511">
        <v>5.9571567097031042E-2</v>
      </c>
      <c r="N9511" s="44">
        <v>0.71582630635020483</v>
      </c>
      <c r="O9511" s="161">
        <f t="shared" si="1481"/>
        <v>6000000</v>
      </c>
      <c r="P9511" s="162">
        <f t="shared" si="1482"/>
        <v>179.39434071946684</v>
      </c>
      <c r="Q9511" s="162">
        <f t="shared" si="1483"/>
        <v>103.83239488291102</v>
      </c>
      <c r="R9511" s="163">
        <f t="shared" si="1484"/>
        <v>1</v>
      </c>
      <c r="S9511" s="161">
        <f t="shared" si="1485"/>
        <v>7000000</v>
      </c>
      <c r="T9511" s="162">
        <f t="shared" si="1486"/>
        <v>189.7981135731556</v>
      </c>
      <c r="U9511" s="162">
        <f t="shared" si="1487"/>
        <v>109.41619744145551</v>
      </c>
      <c r="V9511" s="163">
        <f t="shared" si="1488"/>
        <v>1</v>
      </c>
      <c r="W9511" s="164">
        <f t="shared" si="1489"/>
        <v>403371675.01933491</v>
      </c>
      <c r="X9511" s="164">
        <f t="shared" si="1490"/>
        <v>412673412.92190063</v>
      </c>
    </row>
    <row r="9512" spans="10:24" x14ac:dyDescent="0.25">
      <c r="J9512">
        <v>9509</v>
      </c>
      <c r="K9512" s="43">
        <v>0.13131508418780657</v>
      </c>
      <c r="L9512">
        <v>0.63051148809113011</v>
      </c>
      <c r="M9512">
        <v>0.60777248510961324</v>
      </c>
      <c r="N9512" s="44">
        <v>0.78915661848929997</v>
      </c>
      <c r="O9512" s="161">
        <f t="shared" si="1481"/>
        <v>2000000</v>
      </c>
      <c r="P9512" s="162">
        <f t="shared" si="1482"/>
        <v>184.99812508581164</v>
      </c>
      <c r="Q9512" s="162">
        <f t="shared" si="1483"/>
        <v>140.47036072604968</v>
      </c>
      <c r="R9512" s="163">
        <f t="shared" si="1484"/>
        <v>1</v>
      </c>
      <c r="S9512" s="161">
        <f t="shared" si="1485"/>
        <v>2000000</v>
      </c>
      <c r="T9512" s="162">
        <f t="shared" si="1486"/>
        <v>191.66604169527054</v>
      </c>
      <c r="U9512" s="162">
        <f t="shared" si="1487"/>
        <v>127.73518036302484</v>
      </c>
      <c r="V9512" s="163">
        <f t="shared" si="1488"/>
        <v>1</v>
      </c>
      <c r="W9512" s="164">
        <f t="shared" si="1489"/>
        <v>39055528.719523922</v>
      </c>
      <c r="X9512" s="164">
        <f t="shared" si="1490"/>
        <v>-22138277.3355086</v>
      </c>
    </row>
    <row r="9513" spans="10:24" x14ac:dyDescent="0.25">
      <c r="J9513">
        <v>9510</v>
      </c>
      <c r="K9513" s="43">
        <v>0.56245515341185981</v>
      </c>
      <c r="L9513">
        <v>0.60705927064850707</v>
      </c>
      <c r="M9513">
        <v>0.15240796416745939</v>
      </c>
      <c r="N9513" s="44">
        <v>0.94930237858945621</v>
      </c>
      <c r="O9513" s="161">
        <f t="shared" si="1481"/>
        <v>6000000</v>
      </c>
      <c r="P9513" s="162">
        <f t="shared" si="1482"/>
        <v>184.07493904401736</v>
      </c>
      <c r="Q9513" s="162">
        <f t="shared" si="1483"/>
        <v>114.47678964383361</v>
      </c>
      <c r="R9513" s="163">
        <f t="shared" si="1484"/>
        <v>1</v>
      </c>
      <c r="S9513" s="161">
        <f t="shared" si="1485"/>
        <v>6000000</v>
      </c>
      <c r="T9513" s="162">
        <f t="shared" si="1486"/>
        <v>191.35831301467246</v>
      </c>
      <c r="U9513" s="162">
        <f t="shared" si="1487"/>
        <v>114.73839482191681</v>
      </c>
      <c r="V9513" s="163">
        <f t="shared" si="1488"/>
        <v>1</v>
      </c>
      <c r="W9513" s="164">
        <f t="shared" si="1489"/>
        <v>367588896.40110248</v>
      </c>
      <c r="X9513" s="164">
        <f t="shared" si="1490"/>
        <v>309719509.1565339</v>
      </c>
    </row>
    <row r="9514" spans="10:24" x14ac:dyDescent="0.25">
      <c r="J9514">
        <v>9511</v>
      </c>
      <c r="K9514" s="43">
        <v>0.93426397887727475</v>
      </c>
      <c r="L9514">
        <v>0.36920966240251962</v>
      </c>
      <c r="M9514">
        <v>0.99141906496090249</v>
      </c>
      <c r="N9514" s="44">
        <v>0.27488479319906511</v>
      </c>
      <c r="O9514" s="161">
        <f t="shared" si="1481"/>
        <v>7000000</v>
      </c>
      <c r="P9514" s="162">
        <f t="shared" si="1482"/>
        <v>174.99079046902094</v>
      </c>
      <c r="Q9514" s="162">
        <f t="shared" si="1483"/>
        <v>182.66442766499989</v>
      </c>
      <c r="R9514" s="163">
        <f t="shared" si="1484"/>
        <v>1</v>
      </c>
      <c r="S9514" s="161">
        <f t="shared" si="1485"/>
        <v>9000000</v>
      </c>
      <c r="T9514" s="162">
        <f t="shared" si="1486"/>
        <v>188.33026348967365</v>
      </c>
      <c r="U9514" s="162">
        <f t="shared" si="1487"/>
        <v>148.83221383249995</v>
      </c>
      <c r="V9514" s="163">
        <f t="shared" si="1488"/>
        <v>1</v>
      </c>
      <c r="W9514" s="164">
        <f t="shared" si="1489"/>
        <v>-103715460.3718527</v>
      </c>
      <c r="X9514" s="164">
        <f t="shared" si="1490"/>
        <v>205482446.91456336</v>
      </c>
    </row>
    <row r="9515" spans="10:24" x14ac:dyDescent="0.25">
      <c r="J9515">
        <v>9512</v>
      </c>
      <c r="K9515" s="43">
        <v>0.60101116279738354</v>
      </c>
      <c r="L9515">
        <v>0.87578165565567101</v>
      </c>
      <c r="M9515">
        <v>0.81806692969776706</v>
      </c>
      <c r="N9515" s="44">
        <v>2.026474403837597E-2</v>
      </c>
      <c r="O9515" s="161">
        <f t="shared" si="1481"/>
        <v>6000000</v>
      </c>
      <c r="P9515" s="162">
        <f t="shared" si="1482"/>
        <v>197.31232277425406</v>
      </c>
      <c r="Q9515" s="162">
        <f t="shared" si="1483"/>
        <v>153.16045732950897</v>
      </c>
      <c r="R9515" s="163">
        <f t="shared" si="1484"/>
        <v>1</v>
      </c>
      <c r="S9515" s="161">
        <f t="shared" si="1485"/>
        <v>7000000</v>
      </c>
      <c r="T9515" s="162">
        <f t="shared" si="1486"/>
        <v>195.77077425808469</v>
      </c>
      <c r="U9515" s="162">
        <f t="shared" si="1487"/>
        <v>134.08022866475449</v>
      </c>
      <c r="V9515" s="163">
        <f t="shared" si="1488"/>
        <v>0.9</v>
      </c>
      <c r="W9515" s="164">
        <f t="shared" si="1489"/>
        <v>214911192.6684705</v>
      </c>
      <c r="X9515" s="164">
        <f t="shared" si="1490"/>
        <v>238650437.23798025</v>
      </c>
    </row>
    <row r="9516" spans="10:24" x14ac:dyDescent="0.25">
      <c r="J9516">
        <v>9513</v>
      </c>
      <c r="K9516" s="43">
        <v>0.6548381794230459</v>
      </c>
      <c r="L9516">
        <v>0.53648365431014089</v>
      </c>
      <c r="M9516">
        <v>0.48453165777052731</v>
      </c>
      <c r="N9516" s="44">
        <v>0.51357456528416545</v>
      </c>
      <c r="O9516" s="161">
        <f t="shared" si="1481"/>
        <v>6000000</v>
      </c>
      <c r="P9516" s="162">
        <f t="shared" si="1482"/>
        <v>181.37368208354968</v>
      </c>
      <c r="Q9516" s="162">
        <f t="shared" si="1483"/>
        <v>134.22433791465343</v>
      </c>
      <c r="R9516" s="163">
        <f t="shared" si="1484"/>
        <v>1</v>
      </c>
      <c r="S9516" s="161">
        <f t="shared" si="1485"/>
        <v>7000000</v>
      </c>
      <c r="T9516" s="162">
        <f t="shared" si="1486"/>
        <v>190.4578940278499</v>
      </c>
      <c r="U9516" s="162">
        <f t="shared" si="1487"/>
        <v>124.61216895732672</v>
      </c>
      <c r="V9516" s="163">
        <f t="shared" si="1488"/>
        <v>1</v>
      </c>
      <c r="W9516" s="164">
        <f t="shared" si="1489"/>
        <v>232896065.01337749</v>
      </c>
      <c r="X9516" s="164">
        <f t="shared" si="1490"/>
        <v>310920075.4936623</v>
      </c>
    </row>
    <row r="9517" spans="10:24" x14ac:dyDescent="0.25">
      <c r="J9517">
        <v>9514</v>
      </c>
      <c r="K9517" s="43">
        <v>0.76060167165558756</v>
      </c>
      <c r="L9517">
        <v>0.50059664650820057</v>
      </c>
      <c r="M9517">
        <v>0.23136968388806955</v>
      </c>
      <c r="N9517" s="44">
        <v>0.97843665058532314</v>
      </c>
      <c r="O9517" s="161">
        <f t="shared" si="1481"/>
        <v>7000000</v>
      </c>
      <c r="P9517" s="162">
        <f t="shared" si="1482"/>
        <v>180.02243357347422</v>
      </c>
      <c r="Q9517" s="162">
        <f t="shared" si="1483"/>
        <v>120.31312853764082</v>
      </c>
      <c r="R9517" s="163">
        <f t="shared" si="1484"/>
        <v>1</v>
      </c>
      <c r="S9517" s="161">
        <f t="shared" si="1485"/>
        <v>7000000</v>
      </c>
      <c r="T9517" s="162">
        <f t="shared" si="1486"/>
        <v>190.00747785782474</v>
      </c>
      <c r="U9517" s="162">
        <f t="shared" si="1487"/>
        <v>117.6565642688204</v>
      </c>
      <c r="V9517" s="163">
        <f t="shared" si="1488"/>
        <v>1</v>
      </c>
      <c r="W9517" s="164">
        <f t="shared" si="1489"/>
        <v>367965135.25083375</v>
      </c>
      <c r="X9517" s="164">
        <f t="shared" si="1490"/>
        <v>356456395.12303036</v>
      </c>
    </row>
    <row r="9518" spans="10:24" x14ac:dyDescent="0.25">
      <c r="J9518">
        <v>9515</v>
      </c>
      <c r="K9518" s="43">
        <v>0.76374482652616738</v>
      </c>
      <c r="L9518">
        <v>0.87179831240957806</v>
      </c>
      <c r="M9518">
        <v>0.48493433944682318</v>
      </c>
      <c r="N9518" s="44">
        <v>0.31546774129411892</v>
      </c>
      <c r="O9518" s="161">
        <f t="shared" si="1481"/>
        <v>7000000</v>
      </c>
      <c r="P9518" s="162">
        <f t="shared" si="1482"/>
        <v>197.02399559841618</v>
      </c>
      <c r="Q9518" s="162">
        <f t="shared" si="1483"/>
        <v>134.2445401758668</v>
      </c>
      <c r="R9518" s="163">
        <f t="shared" si="1484"/>
        <v>1</v>
      </c>
      <c r="S9518" s="161">
        <f t="shared" si="1485"/>
        <v>7000000</v>
      </c>
      <c r="T9518" s="162">
        <f t="shared" si="1486"/>
        <v>195.67466519947206</v>
      </c>
      <c r="U9518" s="162">
        <f t="shared" si="1487"/>
        <v>124.6222700879334</v>
      </c>
      <c r="V9518" s="163">
        <f t="shared" si="1488"/>
        <v>1</v>
      </c>
      <c r="W9518" s="164">
        <f t="shared" si="1489"/>
        <v>389456187.95784563</v>
      </c>
      <c r="X9518" s="164">
        <f t="shared" si="1490"/>
        <v>347366765.7807706</v>
      </c>
    </row>
    <row r="9519" spans="10:24" x14ac:dyDescent="0.25">
      <c r="J9519">
        <v>9516</v>
      </c>
      <c r="K9519" s="43">
        <v>0.94483202658823129</v>
      </c>
      <c r="L9519">
        <v>0.1903007469461464</v>
      </c>
      <c r="M9519">
        <v>0.3629801275998128</v>
      </c>
      <c r="N9519" s="44">
        <v>0.33562672775286728</v>
      </c>
      <c r="O9519" s="161">
        <f t="shared" si="1481"/>
        <v>7000000</v>
      </c>
      <c r="P9519" s="162">
        <f t="shared" si="1482"/>
        <v>166.84817159830516</v>
      </c>
      <c r="Q9519" s="162">
        <f t="shared" si="1483"/>
        <v>127.98991377477105</v>
      </c>
      <c r="R9519" s="163">
        <f t="shared" si="1484"/>
        <v>1</v>
      </c>
      <c r="S9519" s="161">
        <f t="shared" si="1485"/>
        <v>9000000</v>
      </c>
      <c r="T9519" s="162">
        <f t="shared" si="1486"/>
        <v>185.61605719943506</v>
      </c>
      <c r="U9519" s="162">
        <f t="shared" si="1487"/>
        <v>121.49495688738553</v>
      </c>
      <c r="V9519" s="163">
        <f t="shared" si="1488"/>
        <v>1</v>
      </c>
      <c r="W9519" s="164">
        <f t="shared" si="1489"/>
        <v>222007804.76473874</v>
      </c>
      <c r="X9519" s="164">
        <f t="shared" si="1490"/>
        <v>427089902.80844581</v>
      </c>
    </row>
    <row r="9520" spans="10:24" x14ac:dyDescent="0.25">
      <c r="J9520">
        <v>9517</v>
      </c>
      <c r="K9520" s="43">
        <v>0.48309267661536781</v>
      </c>
      <c r="L9520">
        <v>0.85876214376110382</v>
      </c>
      <c r="M9520">
        <v>6.1190768767388493E-2</v>
      </c>
      <c r="N9520" s="44">
        <v>0.70010554913091949</v>
      </c>
      <c r="O9520" s="161">
        <f t="shared" si="1481"/>
        <v>5000000</v>
      </c>
      <c r="P9520" s="162">
        <f t="shared" si="1482"/>
        <v>196.12161707368472</v>
      </c>
      <c r="Q9520" s="162">
        <f t="shared" si="1483"/>
        <v>104.10291630997317</v>
      </c>
      <c r="R9520" s="163">
        <f t="shared" si="1484"/>
        <v>1</v>
      </c>
      <c r="S9520" s="161">
        <f t="shared" si="1485"/>
        <v>6000000</v>
      </c>
      <c r="T9520" s="162">
        <f t="shared" si="1486"/>
        <v>195.3738723578949</v>
      </c>
      <c r="U9520" s="162">
        <f t="shared" si="1487"/>
        <v>109.55145815498659</v>
      </c>
      <c r="V9520" s="163">
        <f t="shared" si="1488"/>
        <v>1</v>
      </c>
      <c r="W9520" s="164">
        <f t="shared" si="1489"/>
        <v>410093503.81855774</v>
      </c>
      <c r="X9520" s="164">
        <f t="shared" si="1490"/>
        <v>364934485.21744984</v>
      </c>
    </row>
    <row r="9521" spans="10:24" x14ac:dyDescent="0.25">
      <c r="J9521">
        <v>9518</v>
      </c>
      <c r="K9521" s="43">
        <v>2.2412854985107145E-2</v>
      </c>
      <c r="L9521">
        <v>0.358486630660939</v>
      </c>
      <c r="M9521">
        <v>0.82723191432780441</v>
      </c>
      <c r="N9521" s="44">
        <v>0.88353886989449937</v>
      </c>
      <c r="O9521" s="161">
        <f t="shared" si="1481"/>
        <v>1000000</v>
      </c>
      <c r="P9521" s="162">
        <f t="shared" si="1482"/>
        <v>174.56239636135163</v>
      </c>
      <c r="Q9521" s="162">
        <f t="shared" si="1483"/>
        <v>153.8656599051566</v>
      </c>
      <c r="R9521" s="163">
        <f t="shared" si="1484"/>
        <v>1</v>
      </c>
      <c r="S9521" s="161">
        <f t="shared" si="1485"/>
        <v>1000000</v>
      </c>
      <c r="T9521" s="162">
        <f t="shared" si="1486"/>
        <v>188.18746545378389</v>
      </c>
      <c r="U9521" s="162">
        <f t="shared" si="1487"/>
        <v>134.43282995257832</v>
      </c>
      <c r="V9521" s="163">
        <f t="shared" si="1488"/>
        <v>1</v>
      </c>
      <c r="W9521" s="164">
        <f t="shared" si="1489"/>
        <v>-29303263.543804973</v>
      </c>
      <c r="X9521" s="164">
        <f t="shared" si="1490"/>
        <v>-96245364.498794436</v>
      </c>
    </row>
    <row r="9522" spans="10:24" x14ac:dyDescent="0.25">
      <c r="J9522">
        <v>9519</v>
      </c>
      <c r="K9522" s="43">
        <v>0.31376047221623993</v>
      </c>
      <c r="L9522">
        <v>0.17633375729247003</v>
      </c>
      <c r="M9522">
        <v>0.90361528033736149</v>
      </c>
      <c r="N9522" s="44">
        <v>0.38566850965867949</v>
      </c>
      <c r="O9522" s="161">
        <f t="shared" si="1481"/>
        <v>5000000</v>
      </c>
      <c r="P9522" s="162">
        <f t="shared" si="1482"/>
        <v>166.05858555883563</v>
      </c>
      <c r="Q9522" s="162">
        <f t="shared" si="1483"/>
        <v>161.04859961428392</v>
      </c>
      <c r="R9522" s="163">
        <f t="shared" si="1484"/>
        <v>1</v>
      </c>
      <c r="S9522" s="161">
        <f t="shared" si="1485"/>
        <v>6000000</v>
      </c>
      <c r="T9522" s="162">
        <f t="shared" si="1486"/>
        <v>185.35286185294521</v>
      </c>
      <c r="U9522" s="162">
        <f t="shared" si="1487"/>
        <v>138.02429980714197</v>
      </c>
      <c r="V9522" s="163">
        <f t="shared" si="1488"/>
        <v>1</v>
      </c>
      <c r="W9522" s="164">
        <f t="shared" si="1489"/>
        <v>-24950070.277241424</v>
      </c>
      <c r="X9522" s="164">
        <f t="shared" si="1490"/>
        <v>133971372.27481943</v>
      </c>
    </row>
    <row r="9523" spans="10:24" x14ac:dyDescent="0.25">
      <c r="J9523">
        <v>9520</v>
      </c>
      <c r="K9523" s="43">
        <v>0.26360359750232487</v>
      </c>
      <c r="L9523">
        <v>0.7961213616764562</v>
      </c>
      <c r="M9523">
        <v>0.38046140610112622</v>
      </c>
      <c r="N9523" s="44">
        <v>0.68618336668110391</v>
      </c>
      <c r="O9523" s="161">
        <f t="shared" si="1481"/>
        <v>2000000</v>
      </c>
      <c r="P9523" s="162">
        <f t="shared" si="1482"/>
        <v>192.41770173704401</v>
      </c>
      <c r="Q9523" s="162">
        <f t="shared" si="1483"/>
        <v>128.91461610372994</v>
      </c>
      <c r="R9523" s="163">
        <f t="shared" si="1484"/>
        <v>1</v>
      </c>
      <c r="S9523" s="161">
        <f t="shared" si="1485"/>
        <v>5000000</v>
      </c>
      <c r="T9523" s="162">
        <f t="shared" si="1486"/>
        <v>194.139233912348</v>
      </c>
      <c r="U9523" s="162">
        <f t="shared" si="1487"/>
        <v>121.95730805186497</v>
      </c>
      <c r="V9523" s="163">
        <f t="shared" si="1488"/>
        <v>1</v>
      </c>
      <c r="W9523" s="164">
        <f t="shared" si="1489"/>
        <v>77006171.266628146</v>
      </c>
      <c r="X9523" s="164">
        <f t="shared" si="1490"/>
        <v>210909629.30241519</v>
      </c>
    </row>
    <row r="9524" spans="10:24" x14ac:dyDescent="0.25">
      <c r="J9524">
        <v>9521</v>
      </c>
      <c r="K9524" s="43">
        <v>0.40952873035359794</v>
      </c>
      <c r="L9524">
        <v>0.93360113208544837</v>
      </c>
      <c r="M9524">
        <v>8.0424365519097263E-3</v>
      </c>
      <c r="N9524" s="44">
        <v>0.23323906724690513</v>
      </c>
      <c r="O9524" s="161">
        <f t="shared" si="1481"/>
        <v>5000000</v>
      </c>
      <c r="P9524" s="162">
        <f t="shared" si="1482"/>
        <v>202.54740312826385</v>
      </c>
      <c r="Q9524" s="162">
        <f t="shared" si="1483"/>
        <v>86.860319344957588</v>
      </c>
      <c r="R9524" s="163">
        <f t="shared" si="1484"/>
        <v>1</v>
      </c>
      <c r="S9524" s="161">
        <f t="shared" si="1485"/>
        <v>6000000</v>
      </c>
      <c r="T9524" s="162">
        <f t="shared" si="1486"/>
        <v>197.51580104275462</v>
      </c>
      <c r="U9524" s="162">
        <f t="shared" si="1487"/>
        <v>100.93015967247879</v>
      </c>
      <c r="V9524" s="163">
        <f t="shared" si="1488"/>
        <v>1</v>
      </c>
      <c r="W9524" s="164">
        <f t="shared" si="1489"/>
        <v>528435418.91653132</v>
      </c>
      <c r="X9524" s="164">
        <f t="shared" si="1490"/>
        <v>429513848.22165489</v>
      </c>
    </row>
    <row r="9525" spans="10:24" x14ac:dyDescent="0.25">
      <c r="J9525">
        <v>9522</v>
      </c>
      <c r="K9525" s="43">
        <v>0.27590961562213312</v>
      </c>
      <c r="L9525">
        <v>0.78652091703882976</v>
      </c>
      <c r="M9525">
        <v>0.64304821245898569</v>
      </c>
      <c r="N9525" s="44">
        <v>0.57153811322207626</v>
      </c>
      <c r="O9525" s="161">
        <f t="shared" si="1481"/>
        <v>2000000</v>
      </c>
      <c r="P9525" s="162">
        <f t="shared" si="1482"/>
        <v>191.91611439350606</v>
      </c>
      <c r="Q9525" s="162">
        <f t="shared" si="1483"/>
        <v>142.33237084775297</v>
      </c>
      <c r="R9525" s="163">
        <f t="shared" si="1484"/>
        <v>1</v>
      </c>
      <c r="S9525" s="161">
        <f t="shared" si="1485"/>
        <v>5000000</v>
      </c>
      <c r="T9525" s="162">
        <f t="shared" si="1486"/>
        <v>193.97203813116869</v>
      </c>
      <c r="U9525" s="162">
        <f t="shared" si="1487"/>
        <v>128.6661854238765</v>
      </c>
      <c r="V9525" s="163">
        <f t="shared" si="1488"/>
        <v>1</v>
      </c>
      <c r="W9525" s="164">
        <f t="shared" si="1489"/>
        <v>49167487.091506183</v>
      </c>
      <c r="X9525" s="164">
        <f t="shared" si="1490"/>
        <v>176529263.53646094</v>
      </c>
    </row>
    <row r="9526" spans="10:24" x14ac:dyDescent="0.25">
      <c r="J9526">
        <v>9523</v>
      </c>
      <c r="K9526" s="43">
        <v>7.8573894629954122E-3</v>
      </c>
      <c r="L9526">
        <v>0.88631417394579792</v>
      </c>
      <c r="M9526">
        <v>0.96229251073189659</v>
      </c>
      <c r="N9526" s="44">
        <v>0.34262843307475954</v>
      </c>
      <c r="O9526" s="161">
        <f t="shared" si="1481"/>
        <v>1000000</v>
      </c>
      <c r="P9526" s="162">
        <f t="shared" si="1482"/>
        <v>198.10735635151849</v>
      </c>
      <c r="Q9526" s="162">
        <f t="shared" si="1483"/>
        <v>170.55864551209214</v>
      </c>
      <c r="R9526" s="163">
        <f t="shared" si="1484"/>
        <v>1</v>
      </c>
      <c r="S9526" s="161">
        <f t="shared" si="1485"/>
        <v>1000000</v>
      </c>
      <c r="T9526" s="162">
        <f t="shared" si="1486"/>
        <v>196.03578545050615</v>
      </c>
      <c r="U9526" s="162">
        <f t="shared" si="1487"/>
        <v>142.77932275604607</v>
      </c>
      <c r="V9526" s="163">
        <f t="shared" si="1488"/>
        <v>1</v>
      </c>
      <c r="W9526" s="164">
        <f t="shared" si="1489"/>
        <v>-22451289.16057365</v>
      </c>
      <c r="X9526" s="164">
        <f t="shared" si="1490"/>
        <v>-96743537.305539906</v>
      </c>
    </row>
    <row r="9527" spans="10:24" x14ac:dyDescent="0.25">
      <c r="J9527">
        <v>9524</v>
      </c>
      <c r="K9527" s="43">
        <v>7.6749874248410732E-3</v>
      </c>
      <c r="L9527">
        <v>5.5696923047084956E-2</v>
      </c>
      <c r="M9527">
        <v>0.74304754326103417</v>
      </c>
      <c r="N9527" s="44">
        <v>0.95317293620492105</v>
      </c>
      <c r="O9527" s="161">
        <f t="shared" si="1481"/>
        <v>1000000</v>
      </c>
      <c r="P9527" s="162">
        <f t="shared" si="1482"/>
        <v>156.12061025095062</v>
      </c>
      <c r="Q9527" s="162">
        <f t="shared" si="1483"/>
        <v>148.05538924804407</v>
      </c>
      <c r="R9527" s="163">
        <f t="shared" si="1484"/>
        <v>1</v>
      </c>
      <c r="S9527" s="161">
        <f t="shared" si="1485"/>
        <v>1000000</v>
      </c>
      <c r="T9527" s="162">
        <f t="shared" si="1486"/>
        <v>182.04020341698353</v>
      </c>
      <c r="U9527" s="162">
        <f t="shared" si="1487"/>
        <v>131.52769462402205</v>
      </c>
      <c r="V9527" s="163">
        <f t="shared" si="1488"/>
        <v>1</v>
      </c>
      <c r="W9527" s="164">
        <f t="shared" si="1489"/>
        <v>-41934778.997093447</v>
      </c>
      <c r="X9527" s="164">
        <f t="shared" si="1490"/>
        <v>-99487491.207038522</v>
      </c>
    </row>
    <row r="9528" spans="10:24" x14ac:dyDescent="0.25">
      <c r="J9528">
        <v>9525</v>
      </c>
      <c r="K9528" s="43">
        <v>5.3752554015571108E-2</v>
      </c>
      <c r="L9528">
        <v>0.87602818580377517</v>
      </c>
      <c r="M9528">
        <v>0.59438214105102649</v>
      </c>
      <c r="N9528" s="44">
        <v>0.72150465397281183</v>
      </c>
      <c r="O9528" s="161">
        <f t="shared" si="1481"/>
        <v>2000000</v>
      </c>
      <c r="P9528" s="162">
        <f t="shared" si="1482"/>
        <v>197.33037825434917</v>
      </c>
      <c r="Q9528" s="162">
        <f t="shared" si="1483"/>
        <v>139.77664355500264</v>
      </c>
      <c r="R9528" s="163">
        <f t="shared" si="1484"/>
        <v>1</v>
      </c>
      <c r="S9528" s="161">
        <f t="shared" si="1485"/>
        <v>2000000</v>
      </c>
      <c r="T9528" s="162">
        <f t="shared" si="1486"/>
        <v>195.77679275144973</v>
      </c>
      <c r="U9528" s="162">
        <f t="shared" si="1487"/>
        <v>127.38832177750132</v>
      </c>
      <c r="V9528" s="163">
        <f t="shared" si="1488"/>
        <v>1</v>
      </c>
      <c r="W9528" s="164">
        <f t="shared" si="1489"/>
        <v>65107469.39869307</v>
      </c>
      <c r="X9528" s="164">
        <f t="shared" si="1490"/>
        <v>-13223058.052103162</v>
      </c>
    </row>
    <row r="9529" spans="10:24" x14ac:dyDescent="0.25">
      <c r="J9529">
        <v>9526</v>
      </c>
      <c r="K9529" s="43">
        <v>0.38801901199461841</v>
      </c>
      <c r="L9529">
        <v>3.2784003579954701E-2</v>
      </c>
      <c r="M9529">
        <v>0.60690650568465199</v>
      </c>
      <c r="N9529" s="44">
        <v>0.51505296436022252</v>
      </c>
      <c r="O9529" s="161">
        <f t="shared" si="1481"/>
        <v>5000000</v>
      </c>
      <c r="P9529" s="162">
        <f t="shared" si="1482"/>
        <v>152.37951669572681</v>
      </c>
      <c r="Q9529" s="162">
        <f t="shared" si="1483"/>
        <v>140.42530610817747</v>
      </c>
      <c r="R9529" s="163">
        <f t="shared" si="1484"/>
        <v>1</v>
      </c>
      <c r="S9529" s="161">
        <f t="shared" si="1485"/>
        <v>6000000</v>
      </c>
      <c r="T9529" s="162">
        <f t="shared" si="1486"/>
        <v>180.79317223190893</v>
      </c>
      <c r="U9529" s="162">
        <f t="shared" si="1487"/>
        <v>127.71265305408873</v>
      </c>
      <c r="V9529" s="163">
        <f t="shared" si="1488"/>
        <v>1</v>
      </c>
      <c r="W9529" s="164">
        <f t="shared" si="1489"/>
        <v>9771052.9377467036</v>
      </c>
      <c r="X9529" s="164">
        <f t="shared" si="1490"/>
        <v>168483115.06692117</v>
      </c>
    </row>
    <row r="9530" spans="10:24" x14ac:dyDescent="0.25">
      <c r="J9530">
        <v>9527</v>
      </c>
      <c r="K9530" s="43">
        <v>3.2551605360829017E-2</v>
      </c>
      <c r="L9530">
        <v>0.75968951188262768</v>
      </c>
      <c r="M9530">
        <v>0.59317048263001126</v>
      </c>
      <c r="N9530" s="44">
        <v>0.55243812251886382</v>
      </c>
      <c r="O9530" s="161">
        <f t="shared" si="1481"/>
        <v>1000000</v>
      </c>
      <c r="P9530" s="162">
        <f t="shared" si="1482"/>
        <v>190.57956230215669</v>
      </c>
      <c r="Q9530" s="162">
        <f t="shared" si="1483"/>
        <v>139.71416584896005</v>
      </c>
      <c r="R9530" s="163">
        <f t="shared" si="1484"/>
        <v>1</v>
      </c>
      <c r="S9530" s="161">
        <f t="shared" si="1485"/>
        <v>1000000</v>
      </c>
      <c r="T9530" s="162">
        <f t="shared" si="1486"/>
        <v>193.52652076738556</v>
      </c>
      <c r="U9530" s="162">
        <f t="shared" si="1487"/>
        <v>127.35708292448003</v>
      </c>
      <c r="V9530" s="163">
        <f t="shared" si="1488"/>
        <v>1</v>
      </c>
      <c r="W9530" s="164">
        <f t="shared" si="1489"/>
        <v>865396.45319663733</v>
      </c>
      <c r="X9530" s="164">
        <f t="shared" si="1490"/>
        <v>-83830562.157094464</v>
      </c>
    </row>
    <row r="9531" spans="10:24" x14ac:dyDescent="0.25">
      <c r="J9531">
        <v>9528</v>
      </c>
      <c r="K9531" s="43">
        <v>0.76055901738797338</v>
      </c>
      <c r="L9531">
        <v>0.52200164227711643</v>
      </c>
      <c r="M9531">
        <v>0.26070340882422449</v>
      </c>
      <c r="N9531" s="44">
        <v>0.1103034124311294</v>
      </c>
      <c r="O9531" s="161">
        <f t="shared" si="1481"/>
        <v>7000000</v>
      </c>
      <c r="P9531" s="162">
        <f t="shared" si="1482"/>
        <v>180.82766887481324</v>
      </c>
      <c r="Q9531" s="162">
        <f t="shared" si="1483"/>
        <v>122.17643310870017</v>
      </c>
      <c r="R9531" s="163">
        <f t="shared" si="1484"/>
        <v>1</v>
      </c>
      <c r="S9531" s="161">
        <f t="shared" si="1485"/>
        <v>7000000</v>
      </c>
      <c r="T9531" s="162">
        <f t="shared" si="1486"/>
        <v>190.27588962493775</v>
      </c>
      <c r="U9531" s="162">
        <f t="shared" si="1487"/>
        <v>118.58821655435008</v>
      </c>
      <c r="V9531" s="163">
        <f t="shared" si="1488"/>
        <v>0.9</v>
      </c>
      <c r="W9531" s="164">
        <f t="shared" si="1489"/>
        <v>360558650.36279154</v>
      </c>
      <c r="X9531" s="164">
        <f t="shared" si="1490"/>
        <v>301632340.34470224</v>
      </c>
    </row>
    <row r="9532" spans="10:24" x14ac:dyDescent="0.25">
      <c r="J9532">
        <v>9529</v>
      </c>
      <c r="K9532" s="43">
        <v>0.18482198436255293</v>
      </c>
      <c r="L9532">
        <v>0.73519635366879255</v>
      </c>
      <c r="M9532">
        <v>0.23394670714998744</v>
      </c>
      <c r="N9532" s="44">
        <v>0.91643255825545289</v>
      </c>
      <c r="O9532" s="161">
        <f t="shared" si="1481"/>
        <v>2000000</v>
      </c>
      <c r="P9532" s="162">
        <f t="shared" si="1482"/>
        <v>189.42908401272416</v>
      </c>
      <c r="Q9532" s="162">
        <f t="shared" si="1483"/>
        <v>120.48178266383643</v>
      </c>
      <c r="R9532" s="163">
        <f t="shared" si="1484"/>
        <v>1</v>
      </c>
      <c r="S9532" s="161">
        <f t="shared" si="1485"/>
        <v>5000000</v>
      </c>
      <c r="T9532" s="162">
        <f t="shared" si="1486"/>
        <v>193.14302800424139</v>
      </c>
      <c r="U9532" s="162">
        <f t="shared" si="1487"/>
        <v>117.74089133191822</v>
      </c>
      <c r="V9532" s="163">
        <f t="shared" si="1488"/>
        <v>1</v>
      </c>
      <c r="W9532" s="164">
        <f t="shared" si="1489"/>
        <v>87894602.697775483</v>
      </c>
      <c r="X9532" s="164">
        <f t="shared" si="1490"/>
        <v>227010683.36161584</v>
      </c>
    </row>
    <row r="9533" spans="10:24" x14ac:dyDescent="0.25">
      <c r="J9533">
        <v>9530</v>
      </c>
      <c r="K9533" s="43">
        <v>0.90478267814964275</v>
      </c>
      <c r="L9533">
        <v>0.65485365120600891</v>
      </c>
      <c r="M9533">
        <v>0.43147168042278317</v>
      </c>
      <c r="N9533" s="44">
        <v>0.1672534958297256</v>
      </c>
      <c r="O9533" s="161">
        <f t="shared" si="1481"/>
        <v>7000000</v>
      </c>
      <c r="P9533" s="162">
        <f t="shared" si="1482"/>
        <v>185.97686825350485</v>
      </c>
      <c r="Q9533" s="162">
        <f t="shared" si="1483"/>
        <v>131.54742777114043</v>
      </c>
      <c r="R9533" s="163">
        <f t="shared" si="1484"/>
        <v>1</v>
      </c>
      <c r="S9533" s="161">
        <f t="shared" si="1485"/>
        <v>9000000</v>
      </c>
      <c r="T9533" s="162">
        <f t="shared" si="1486"/>
        <v>191.99228941783494</v>
      </c>
      <c r="U9533" s="162">
        <f t="shared" si="1487"/>
        <v>123.27371388557022</v>
      </c>
      <c r="V9533" s="163">
        <f t="shared" si="1488"/>
        <v>0.9</v>
      </c>
      <c r="W9533" s="164">
        <f t="shared" si="1489"/>
        <v>331006083.37655091</v>
      </c>
      <c r="X9533" s="164">
        <f t="shared" si="1490"/>
        <v>406620461.81134427</v>
      </c>
    </row>
    <row r="9534" spans="10:24" x14ac:dyDescent="0.25">
      <c r="J9534">
        <v>9531</v>
      </c>
      <c r="K9534" s="43">
        <v>5.4399301759273322E-2</v>
      </c>
      <c r="L9534">
        <v>1.4497159371992252E-3</v>
      </c>
      <c r="M9534">
        <v>0.12853771043497764</v>
      </c>
      <c r="N9534" s="44">
        <v>0.26557372288597236</v>
      </c>
      <c r="O9534" s="161">
        <f t="shared" si="1481"/>
        <v>2000000</v>
      </c>
      <c r="P9534" s="162">
        <f t="shared" si="1482"/>
        <v>135.3269440193553</v>
      </c>
      <c r="Q9534" s="162">
        <f t="shared" si="1483"/>
        <v>112.33338679806005</v>
      </c>
      <c r="R9534" s="163">
        <f t="shared" si="1484"/>
        <v>1</v>
      </c>
      <c r="S9534" s="161">
        <f t="shared" si="1485"/>
        <v>2000000</v>
      </c>
      <c r="T9534" s="162">
        <f t="shared" si="1486"/>
        <v>175.10898133978509</v>
      </c>
      <c r="U9534" s="162">
        <f t="shared" si="1487"/>
        <v>113.66669339903002</v>
      </c>
      <c r="V9534" s="163">
        <f t="shared" si="1488"/>
        <v>1</v>
      </c>
      <c r="W9534" s="164">
        <f t="shared" si="1489"/>
        <v>-4012885.5574095026</v>
      </c>
      <c r="X9534" s="164">
        <f t="shared" si="1490"/>
        <v>-27115424.118489876</v>
      </c>
    </row>
    <row r="9535" spans="10:24" x14ac:dyDescent="0.25">
      <c r="J9535">
        <v>9532</v>
      </c>
      <c r="K9535" s="43">
        <v>0.68695800793795414</v>
      </c>
      <c r="L9535">
        <v>0.80498931851999689</v>
      </c>
      <c r="M9535">
        <v>0.11540254294580987</v>
      </c>
      <c r="N9535" s="44">
        <v>0.27750975310957293</v>
      </c>
      <c r="O9535" s="161">
        <f t="shared" si="1481"/>
        <v>6000000</v>
      </c>
      <c r="P9535" s="162">
        <f t="shared" si="1482"/>
        <v>192.89367934524728</v>
      </c>
      <c r="Q9535" s="162">
        <f t="shared" si="1483"/>
        <v>111.03424869928327</v>
      </c>
      <c r="R9535" s="163">
        <f t="shared" si="1484"/>
        <v>1</v>
      </c>
      <c r="S9535" s="161">
        <f t="shared" si="1485"/>
        <v>7000000</v>
      </c>
      <c r="T9535" s="162">
        <f t="shared" si="1486"/>
        <v>194.29789311508242</v>
      </c>
      <c r="U9535" s="162">
        <f t="shared" si="1487"/>
        <v>113.01712434964163</v>
      </c>
      <c r="V9535" s="163">
        <f t="shared" si="1488"/>
        <v>1</v>
      </c>
      <c r="W9535" s="164">
        <f t="shared" si="1489"/>
        <v>441156583.87578404</v>
      </c>
      <c r="X9535" s="164">
        <f t="shared" si="1490"/>
        <v>418965381.35808551</v>
      </c>
    </row>
    <row r="9536" spans="10:24" x14ac:dyDescent="0.25">
      <c r="J9536">
        <v>9533</v>
      </c>
      <c r="K9536" s="43">
        <v>0.70025234002833192</v>
      </c>
      <c r="L9536">
        <v>2.2031834432089115E-2</v>
      </c>
      <c r="M9536">
        <v>0.76941397885092544</v>
      </c>
      <c r="N9536" s="44">
        <v>9.2507269728985597E-2</v>
      </c>
      <c r="O9536" s="161">
        <f t="shared" si="1481"/>
        <v>6000000</v>
      </c>
      <c r="P9536" s="162">
        <f t="shared" si="1482"/>
        <v>149.79773034238062</v>
      </c>
      <c r="Q9536" s="162">
        <f t="shared" si="1483"/>
        <v>149.73836574759559</v>
      </c>
      <c r="R9536" s="163">
        <f t="shared" si="1484"/>
        <v>1</v>
      </c>
      <c r="S9536" s="161">
        <f t="shared" si="1485"/>
        <v>7000000</v>
      </c>
      <c r="T9536" s="162">
        <f t="shared" si="1486"/>
        <v>179.93257678079354</v>
      </c>
      <c r="U9536" s="162">
        <f t="shared" si="1487"/>
        <v>132.3691828737978</v>
      </c>
      <c r="V9536" s="163">
        <f t="shared" si="1488"/>
        <v>0.9</v>
      </c>
      <c r="W9536" s="164">
        <f t="shared" si="1489"/>
        <v>-49643812.431289859</v>
      </c>
      <c r="X9536" s="164">
        <f t="shared" si="1490"/>
        <v>149649381.61407316</v>
      </c>
    </row>
    <row r="9537" spans="10:24" x14ac:dyDescent="0.25">
      <c r="J9537">
        <v>9534</v>
      </c>
      <c r="K9537" s="43">
        <v>0.43011577896955266</v>
      </c>
      <c r="L9537">
        <v>0.65034424496722765</v>
      </c>
      <c r="M9537">
        <v>3.4504774694269713E-2</v>
      </c>
      <c r="N9537" s="44">
        <v>0.77983208882876964</v>
      </c>
      <c r="O9537" s="161">
        <f t="shared" si="1481"/>
        <v>5000000</v>
      </c>
      <c r="P9537" s="162">
        <f t="shared" si="1482"/>
        <v>185.79375033829513</v>
      </c>
      <c r="Q9537" s="162">
        <f t="shared" si="1483"/>
        <v>98.632855200725317</v>
      </c>
      <c r="R9537" s="163">
        <f t="shared" si="1484"/>
        <v>1</v>
      </c>
      <c r="S9537" s="161">
        <f t="shared" si="1485"/>
        <v>6000000</v>
      </c>
      <c r="T9537" s="162">
        <f t="shared" si="1486"/>
        <v>191.93125011276504</v>
      </c>
      <c r="U9537" s="162">
        <f t="shared" si="1487"/>
        <v>106.81642760036266</v>
      </c>
      <c r="V9537" s="163">
        <f t="shared" si="1488"/>
        <v>1</v>
      </c>
      <c r="W9537" s="164">
        <f t="shared" si="1489"/>
        <v>385804475.68784904</v>
      </c>
      <c r="X9537" s="164">
        <f t="shared" si="1490"/>
        <v>360688935.07441431</v>
      </c>
    </row>
    <row r="9538" spans="10:24" x14ac:dyDescent="0.25">
      <c r="J9538">
        <v>9535</v>
      </c>
      <c r="K9538" s="43">
        <v>0.15540235201421748</v>
      </c>
      <c r="L9538">
        <v>0.48673806240075823</v>
      </c>
      <c r="M9538">
        <v>0.97856200154852246</v>
      </c>
      <c r="N9538" s="44">
        <v>0.24087837239853771</v>
      </c>
      <c r="O9538" s="161">
        <f t="shared" si="1481"/>
        <v>2000000</v>
      </c>
      <c r="P9538" s="162">
        <f t="shared" si="1482"/>
        <v>179.50126690825925</v>
      </c>
      <c r="Q9538" s="162">
        <f t="shared" si="1483"/>
        <v>175.49831872889996</v>
      </c>
      <c r="R9538" s="163">
        <f t="shared" si="1484"/>
        <v>1</v>
      </c>
      <c r="S9538" s="161">
        <f t="shared" si="1485"/>
        <v>5000000</v>
      </c>
      <c r="T9538" s="162">
        <f t="shared" si="1486"/>
        <v>189.83375563608641</v>
      </c>
      <c r="U9538" s="162">
        <f t="shared" si="1487"/>
        <v>145.24915936444998</v>
      </c>
      <c r="V9538" s="163">
        <f t="shared" si="1488"/>
        <v>1</v>
      </c>
      <c r="W9538" s="164">
        <f t="shared" si="1489"/>
        <v>-41994103.641281411</v>
      </c>
      <c r="X9538" s="164">
        <f t="shared" si="1490"/>
        <v>72922981.358182132</v>
      </c>
    </row>
    <row r="9539" spans="10:24" x14ac:dyDescent="0.25">
      <c r="J9539">
        <v>9536</v>
      </c>
      <c r="K9539" s="43">
        <v>0.2991344756246832</v>
      </c>
      <c r="L9539">
        <v>9.8229695506816372E-2</v>
      </c>
      <c r="M9539">
        <v>0.38854786812222086</v>
      </c>
      <c r="N9539" s="44">
        <v>0.11100117964511991</v>
      </c>
      <c r="O9539" s="161">
        <f t="shared" si="1481"/>
        <v>2000000</v>
      </c>
      <c r="P9539" s="162">
        <f t="shared" si="1482"/>
        <v>160.62442784671293</v>
      </c>
      <c r="Q9539" s="162">
        <f t="shared" si="1483"/>
        <v>129.33788401561577</v>
      </c>
      <c r="R9539" s="163">
        <f t="shared" si="1484"/>
        <v>1</v>
      </c>
      <c r="S9539" s="161">
        <f t="shared" si="1485"/>
        <v>5000000</v>
      </c>
      <c r="T9539" s="162">
        <f t="shared" si="1486"/>
        <v>183.54147594890432</v>
      </c>
      <c r="U9539" s="162">
        <f t="shared" si="1487"/>
        <v>122.16894200780789</v>
      </c>
      <c r="V9539" s="163">
        <f t="shared" si="1488"/>
        <v>0.9</v>
      </c>
      <c r="W9539" s="164">
        <f t="shared" si="1489"/>
        <v>12573087.662194327</v>
      </c>
      <c r="X9539" s="164">
        <f t="shared" si="1490"/>
        <v>126176402.73493397</v>
      </c>
    </row>
    <row r="9540" spans="10:24" x14ac:dyDescent="0.25">
      <c r="J9540">
        <v>9537</v>
      </c>
      <c r="K9540" s="43">
        <v>0.71919681981296824</v>
      </c>
      <c r="L9540">
        <v>0.6750862499642265</v>
      </c>
      <c r="M9540">
        <v>0.53775824431125707</v>
      </c>
      <c r="N9540" s="44">
        <v>8.4118757587604454E-2</v>
      </c>
      <c r="O9540" s="161">
        <f t="shared" si="1481"/>
        <v>6000000</v>
      </c>
      <c r="P9540" s="162">
        <f t="shared" si="1482"/>
        <v>186.81002764961531</v>
      </c>
      <c r="Q9540" s="162">
        <f t="shared" si="1483"/>
        <v>136.89575262726603</v>
      </c>
      <c r="R9540" s="163">
        <f t="shared" si="1484"/>
        <v>1</v>
      </c>
      <c r="S9540" s="161">
        <f t="shared" si="1485"/>
        <v>7000000</v>
      </c>
      <c r="T9540" s="162">
        <f t="shared" si="1486"/>
        <v>192.27000921653843</v>
      </c>
      <c r="U9540" s="162">
        <f t="shared" si="1487"/>
        <v>125.94787631363302</v>
      </c>
      <c r="V9540" s="163">
        <f t="shared" si="1488"/>
        <v>0.9</v>
      </c>
      <c r="W9540" s="164">
        <f t="shared" si="1489"/>
        <v>249485650.13409561</v>
      </c>
      <c r="X9540" s="164">
        <f t="shared" si="1490"/>
        <v>267829437.28830409</v>
      </c>
    </row>
    <row r="9541" spans="10:24" x14ac:dyDescent="0.25">
      <c r="J9541">
        <v>9538</v>
      </c>
      <c r="K9541" s="43">
        <v>0.30432503392109889</v>
      </c>
      <c r="L9541">
        <v>0.7624619486403621</v>
      </c>
      <c r="M9541">
        <v>0.92199341626380804</v>
      </c>
      <c r="N9541" s="44">
        <v>5.244109332819813E-2</v>
      </c>
      <c r="O9541" s="161">
        <f t="shared" ref="O9541:O9604" si="1491">VLOOKUP(K9541,$E$5:$H$10,4)</f>
        <v>5000000</v>
      </c>
      <c r="P9541" s="162">
        <f t="shared" ref="P9541:P9604" si="1492">_xlfn.NORM.INV(L9541,$E$12,$E$13)</f>
        <v>190.71366511386074</v>
      </c>
      <c r="Q9541" s="162">
        <f t="shared" ref="Q9541:Q9604" si="1493">_xlfn.NORM.INV(M9541,$E$15,$E$16)</f>
        <v>163.37217129699732</v>
      </c>
      <c r="R9541" s="163">
        <f t="shared" ref="R9541:R9604" si="1494">VLOOKUP(N9541,$E$19:$H$21,4)</f>
        <v>1</v>
      </c>
      <c r="S9541" s="161">
        <f t="shared" ref="S9541:S9604" si="1495">VLOOKUP(K9541,$G$5:$H$10,2)</f>
        <v>6000000</v>
      </c>
      <c r="T9541" s="162">
        <f t="shared" ref="T9541:T9604" si="1496">_xlfn.NORM.INV(L9541,$G$12,$G$13)</f>
        <v>193.57122170462026</v>
      </c>
      <c r="U9541" s="162">
        <f t="shared" ref="U9541:U9604" si="1497">_xlfn.NORM.INV(M9541,$G$15,$G$16)</f>
        <v>139.18608564849865</v>
      </c>
      <c r="V9541" s="163">
        <f t="shared" ref="V9541:V9604" si="1498">VLOOKUP(N9541,$G$19:$H$21,2)</f>
        <v>0.9</v>
      </c>
      <c r="W9541" s="164">
        <f t="shared" ref="W9541:W9604" si="1499">O9541*(P9541-Q9541)*R9541-$D$23-$D$24</f>
        <v>86707469.084317088</v>
      </c>
      <c r="X9541" s="164">
        <f t="shared" ref="X9541:X9604" si="1500">S9541*(T9541-U9541)*V9541-$F$23-$F$24</f>
        <v>143679734.70305669</v>
      </c>
    </row>
    <row r="9542" spans="10:24" x14ac:dyDescent="0.25">
      <c r="J9542">
        <v>9539</v>
      </c>
      <c r="K9542" s="43">
        <v>0.83046891768304698</v>
      </c>
      <c r="L9542">
        <v>0.16313708494718959</v>
      </c>
      <c r="M9542">
        <v>2.9070961045502552E-2</v>
      </c>
      <c r="N9542" s="44">
        <v>6.107084884733982E-2</v>
      </c>
      <c r="O9542" s="161">
        <f t="shared" si="1491"/>
        <v>7000000</v>
      </c>
      <c r="P9542" s="162">
        <f t="shared" si="1492"/>
        <v>165.27530673583928</v>
      </c>
      <c r="Q9542" s="162">
        <f t="shared" si="1493"/>
        <v>97.107473115111176</v>
      </c>
      <c r="R9542" s="163">
        <f t="shared" si="1494"/>
        <v>1</v>
      </c>
      <c r="S9542" s="161">
        <f t="shared" si="1495"/>
        <v>7000000</v>
      </c>
      <c r="T9542" s="162">
        <f t="shared" si="1496"/>
        <v>185.09176891194642</v>
      </c>
      <c r="U9542" s="162">
        <f t="shared" si="1497"/>
        <v>106.0537365575556</v>
      </c>
      <c r="V9542" s="163">
        <f t="shared" si="1498"/>
        <v>0.9</v>
      </c>
      <c r="W9542" s="164">
        <f t="shared" si="1499"/>
        <v>427174835.34509671</v>
      </c>
      <c r="X9542" s="164">
        <f t="shared" si="1500"/>
        <v>347939603.83266222</v>
      </c>
    </row>
    <row r="9543" spans="10:24" x14ac:dyDescent="0.25">
      <c r="J9543">
        <v>9540</v>
      </c>
      <c r="K9543" s="43">
        <v>0.17330046634856355</v>
      </c>
      <c r="L9543">
        <v>0.64487918563788615</v>
      </c>
      <c r="M9543">
        <v>0.56970588109076703</v>
      </c>
      <c r="N9543" s="44">
        <v>0.84984061025454616</v>
      </c>
      <c r="O9543" s="161">
        <f t="shared" si="1491"/>
        <v>2000000</v>
      </c>
      <c r="P9543" s="162">
        <f t="shared" si="1492"/>
        <v>185.57297390732953</v>
      </c>
      <c r="Q9543" s="162">
        <f t="shared" si="1493"/>
        <v>138.51250821313781</v>
      </c>
      <c r="R9543" s="163">
        <f t="shared" si="1494"/>
        <v>1</v>
      </c>
      <c r="S9543" s="161">
        <f t="shared" si="1495"/>
        <v>5000000</v>
      </c>
      <c r="T9543" s="162">
        <f t="shared" si="1496"/>
        <v>191.85765796910985</v>
      </c>
      <c r="U9543" s="162">
        <f t="shared" si="1497"/>
        <v>126.7562541065689</v>
      </c>
      <c r="V9543" s="163">
        <f t="shared" si="1498"/>
        <v>1</v>
      </c>
      <c r="W9543" s="164">
        <f t="shared" si="1499"/>
        <v>44120931.388383433</v>
      </c>
      <c r="X9543" s="164">
        <f t="shared" si="1500"/>
        <v>175507019.31270474</v>
      </c>
    </row>
    <row r="9544" spans="10:24" x14ac:dyDescent="0.25">
      <c r="J9544">
        <v>9541</v>
      </c>
      <c r="K9544" s="43">
        <v>0.56046128478432922</v>
      </c>
      <c r="L9544">
        <v>0.87159270518893184</v>
      </c>
      <c r="M9544">
        <v>0.72122407128066401</v>
      </c>
      <c r="N9544" s="44">
        <v>0.21490360761041893</v>
      </c>
      <c r="O9544" s="161">
        <f t="shared" si="1491"/>
        <v>6000000</v>
      </c>
      <c r="P9544" s="162">
        <f t="shared" si="1492"/>
        <v>197.00928333873026</v>
      </c>
      <c r="Q9544" s="162">
        <f t="shared" si="1493"/>
        <v>146.7296339477073</v>
      </c>
      <c r="R9544" s="163">
        <f t="shared" si="1494"/>
        <v>1</v>
      </c>
      <c r="S9544" s="161">
        <f t="shared" si="1495"/>
        <v>6000000</v>
      </c>
      <c r="T9544" s="162">
        <f t="shared" si="1496"/>
        <v>195.66976111291009</v>
      </c>
      <c r="U9544" s="162">
        <f t="shared" si="1497"/>
        <v>130.86481697385364</v>
      </c>
      <c r="V9544" s="163">
        <f t="shared" si="1498"/>
        <v>1</v>
      </c>
      <c r="W9544" s="164">
        <f t="shared" si="1499"/>
        <v>251677896.34613776</v>
      </c>
      <c r="X9544" s="164">
        <f t="shared" si="1500"/>
        <v>238829664.83433878</v>
      </c>
    </row>
    <row r="9545" spans="10:24" x14ac:dyDescent="0.25">
      <c r="J9545">
        <v>9542</v>
      </c>
      <c r="K9545" s="43">
        <v>0.4918044228198255</v>
      </c>
      <c r="L9545">
        <v>0.27022093267907998</v>
      </c>
      <c r="M9545">
        <v>0.64531746341895369</v>
      </c>
      <c r="N9545" s="44">
        <v>0.23061476515328638</v>
      </c>
      <c r="O9545" s="161">
        <f t="shared" si="1491"/>
        <v>5000000</v>
      </c>
      <c r="P9545" s="162">
        <f t="shared" si="1492"/>
        <v>170.81782587274077</v>
      </c>
      <c r="Q9545" s="162">
        <f t="shared" si="1493"/>
        <v>142.45417903691637</v>
      </c>
      <c r="R9545" s="163">
        <f t="shared" si="1494"/>
        <v>1</v>
      </c>
      <c r="S9545" s="161">
        <f t="shared" si="1495"/>
        <v>6000000</v>
      </c>
      <c r="T9545" s="162">
        <f t="shared" si="1496"/>
        <v>186.9392752909136</v>
      </c>
      <c r="U9545" s="162">
        <f t="shared" si="1497"/>
        <v>128.7270895184582</v>
      </c>
      <c r="V9545" s="163">
        <f t="shared" si="1498"/>
        <v>1</v>
      </c>
      <c r="W9545" s="164">
        <f t="shared" si="1499"/>
        <v>91818234.179122001</v>
      </c>
      <c r="X9545" s="164">
        <f t="shared" si="1500"/>
        <v>199273114.63473237</v>
      </c>
    </row>
    <row r="9546" spans="10:24" x14ac:dyDescent="0.25">
      <c r="J9546">
        <v>9543</v>
      </c>
      <c r="K9546" s="43">
        <v>0.47111780634275757</v>
      </c>
      <c r="L9546">
        <v>0.20586548665649607</v>
      </c>
      <c r="M9546">
        <v>0.83496219915464742</v>
      </c>
      <c r="N9546" s="44">
        <v>0.44017138260047772</v>
      </c>
      <c r="O9546" s="161">
        <f t="shared" si="1491"/>
        <v>5000000</v>
      </c>
      <c r="P9546" s="162">
        <f t="shared" si="1492"/>
        <v>167.6872304905057</v>
      </c>
      <c r="Q9546" s="162">
        <f t="shared" si="1493"/>
        <v>154.47923217316011</v>
      </c>
      <c r="R9546" s="163">
        <f t="shared" si="1494"/>
        <v>1</v>
      </c>
      <c r="S9546" s="161">
        <f t="shared" si="1495"/>
        <v>6000000</v>
      </c>
      <c r="T9546" s="162">
        <f t="shared" si="1496"/>
        <v>185.89574349683522</v>
      </c>
      <c r="U9546" s="162">
        <f t="shared" si="1497"/>
        <v>134.73961608658004</v>
      </c>
      <c r="V9546" s="163">
        <f t="shared" si="1498"/>
        <v>1</v>
      </c>
      <c r="W9546" s="164">
        <f t="shared" si="1499"/>
        <v>16039991.586727925</v>
      </c>
      <c r="X9546" s="164">
        <f t="shared" si="1500"/>
        <v>156936764.4615311</v>
      </c>
    </row>
    <row r="9547" spans="10:24" x14ac:dyDescent="0.25">
      <c r="J9547">
        <v>9544</v>
      </c>
      <c r="K9547" s="43">
        <v>4.4588474192380767E-3</v>
      </c>
      <c r="L9547">
        <v>0.76469314596107973</v>
      </c>
      <c r="M9547">
        <v>0.32245024714407577</v>
      </c>
      <c r="N9547" s="44">
        <v>0.12593957533686484</v>
      </c>
      <c r="O9547" s="161">
        <f t="shared" si="1491"/>
        <v>1000000</v>
      </c>
      <c r="P9547" s="162">
        <f t="shared" si="1492"/>
        <v>190.82221300922859</v>
      </c>
      <c r="Q9547" s="162">
        <f t="shared" si="1493"/>
        <v>125.78284022116733</v>
      </c>
      <c r="R9547" s="163">
        <f t="shared" si="1494"/>
        <v>1</v>
      </c>
      <c r="S9547" s="161">
        <f t="shared" si="1495"/>
        <v>1000000</v>
      </c>
      <c r="T9547" s="162">
        <f t="shared" si="1496"/>
        <v>193.60740433640953</v>
      </c>
      <c r="U9547" s="162">
        <f t="shared" si="1497"/>
        <v>120.39142011058367</v>
      </c>
      <c r="V9547" s="163">
        <f t="shared" si="1498"/>
        <v>0.9</v>
      </c>
      <c r="W9547" s="164">
        <f t="shared" si="1499"/>
        <v>15039372.788061254</v>
      </c>
      <c r="X9547" s="164">
        <f t="shared" si="1500"/>
        <v>-84105614.196756721</v>
      </c>
    </row>
    <row r="9548" spans="10:24" x14ac:dyDescent="0.25">
      <c r="J9548">
        <v>9545</v>
      </c>
      <c r="K9548" s="43">
        <v>0.35448232814414493</v>
      </c>
      <c r="L9548">
        <v>0.40752154990063305</v>
      </c>
      <c r="M9548">
        <v>3.2304524733958173E-3</v>
      </c>
      <c r="N9548" s="44">
        <v>0.35357310468649605</v>
      </c>
      <c r="O9548" s="161">
        <f t="shared" si="1491"/>
        <v>5000000</v>
      </c>
      <c r="P9548" s="162">
        <f t="shared" si="1492"/>
        <v>176.4911229789565</v>
      </c>
      <c r="Q9548" s="162">
        <f t="shared" si="1493"/>
        <v>80.53151697532536</v>
      </c>
      <c r="R9548" s="163">
        <f t="shared" si="1494"/>
        <v>1</v>
      </c>
      <c r="S9548" s="161">
        <f t="shared" si="1495"/>
        <v>6000000</v>
      </c>
      <c r="T9548" s="162">
        <f t="shared" si="1496"/>
        <v>188.83037432631883</v>
      </c>
      <c r="U9548" s="162">
        <f t="shared" si="1497"/>
        <v>97.76575848766268</v>
      </c>
      <c r="V9548" s="163">
        <f t="shared" si="1498"/>
        <v>1</v>
      </c>
      <c r="W9548" s="164">
        <f t="shared" si="1499"/>
        <v>429798030.01815569</v>
      </c>
      <c r="X9548" s="164">
        <f t="shared" si="1500"/>
        <v>396387695.03193688</v>
      </c>
    </row>
    <row r="9549" spans="10:24" x14ac:dyDescent="0.25">
      <c r="J9549">
        <v>9546</v>
      </c>
      <c r="K9549" s="43">
        <v>0.6085443678860053</v>
      </c>
      <c r="L9549">
        <v>0.49619361006441443</v>
      </c>
      <c r="M9549">
        <v>0.30525200045138601</v>
      </c>
      <c r="N9549" s="44">
        <v>0.14674487442786976</v>
      </c>
      <c r="O9549" s="161">
        <f t="shared" si="1491"/>
        <v>6000000</v>
      </c>
      <c r="P9549" s="162">
        <f t="shared" si="1492"/>
        <v>179.85687975892964</v>
      </c>
      <c r="Q9549" s="162">
        <f t="shared" si="1493"/>
        <v>124.81291678861825</v>
      </c>
      <c r="R9549" s="163">
        <f t="shared" si="1494"/>
        <v>1</v>
      </c>
      <c r="S9549" s="161">
        <f t="shared" si="1495"/>
        <v>7000000</v>
      </c>
      <c r="T9549" s="162">
        <f t="shared" si="1496"/>
        <v>189.95229325297655</v>
      </c>
      <c r="U9549" s="162">
        <f t="shared" si="1497"/>
        <v>119.90645839430913</v>
      </c>
      <c r="V9549" s="163">
        <f t="shared" si="1498"/>
        <v>0.9</v>
      </c>
      <c r="W9549" s="164">
        <f t="shared" si="1499"/>
        <v>280263777.8218683</v>
      </c>
      <c r="X9549" s="164">
        <f t="shared" si="1500"/>
        <v>291288759.60960472</v>
      </c>
    </row>
    <row r="9550" spans="10:24" x14ac:dyDescent="0.25">
      <c r="J9550">
        <v>9547</v>
      </c>
      <c r="K9550" s="43">
        <v>0.84767891082138502</v>
      </c>
      <c r="L9550">
        <v>0.53281119145171441</v>
      </c>
      <c r="M9550">
        <v>0.83953855331782246</v>
      </c>
      <c r="N9550" s="44">
        <v>0.57028189847607558</v>
      </c>
      <c r="O9550" s="161">
        <f t="shared" si="1491"/>
        <v>7000000</v>
      </c>
      <c r="P9550" s="162">
        <f t="shared" si="1492"/>
        <v>181.23507604137873</v>
      </c>
      <c r="Q9550" s="162">
        <f t="shared" si="1493"/>
        <v>154.85126287495368</v>
      </c>
      <c r="R9550" s="163">
        <f t="shared" si="1494"/>
        <v>1</v>
      </c>
      <c r="S9550" s="161">
        <f t="shared" si="1495"/>
        <v>7000000</v>
      </c>
      <c r="T9550" s="162">
        <f t="shared" si="1496"/>
        <v>190.4116920137929</v>
      </c>
      <c r="U9550" s="162">
        <f t="shared" si="1497"/>
        <v>134.92563143747685</v>
      </c>
      <c r="V9550" s="163">
        <f t="shared" si="1498"/>
        <v>1</v>
      </c>
      <c r="W9550" s="164">
        <f t="shared" si="1499"/>
        <v>134686692.1649754</v>
      </c>
      <c r="X9550" s="164">
        <f t="shared" si="1500"/>
        <v>238402424.03421235</v>
      </c>
    </row>
    <row r="9551" spans="10:24" x14ac:dyDescent="0.25">
      <c r="J9551">
        <v>9548</v>
      </c>
      <c r="K9551" s="43">
        <v>0.685536812871542</v>
      </c>
      <c r="L9551">
        <v>0.79869503531364661</v>
      </c>
      <c r="M9551">
        <v>0.89088131298072393</v>
      </c>
      <c r="N9551" s="44">
        <v>0.266038678320763</v>
      </c>
      <c r="O9551" s="161">
        <f t="shared" si="1491"/>
        <v>6000000</v>
      </c>
      <c r="P9551" s="162">
        <f t="shared" si="1492"/>
        <v>192.55453670746576</v>
      </c>
      <c r="Q9551" s="162">
        <f t="shared" si="1493"/>
        <v>159.62457218782217</v>
      </c>
      <c r="R9551" s="163">
        <f t="shared" si="1494"/>
        <v>1</v>
      </c>
      <c r="S9551" s="161">
        <f t="shared" si="1495"/>
        <v>7000000</v>
      </c>
      <c r="T9551" s="162">
        <f t="shared" si="1496"/>
        <v>194.18484556915524</v>
      </c>
      <c r="U9551" s="162">
        <f t="shared" si="1497"/>
        <v>137.31228609391107</v>
      </c>
      <c r="V9551" s="163">
        <f t="shared" si="1498"/>
        <v>1</v>
      </c>
      <c r="W9551" s="164">
        <f t="shared" si="1499"/>
        <v>147579787.11786154</v>
      </c>
      <c r="X9551" s="164">
        <f t="shared" si="1500"/>
        <v>248107916.32670921</v>
      </c>
    </row>
    <row r="9552" spans="10:24" x14ac:dyDescent="0.25">
      <c r="J9552">
        <v>9549</v>
      </c>
      <c r="K9552" s="43">
        <v>0.93246685496711901</v>
      </c>
      <c r="L9552">
        <v>0.76727876960824337</v>
      </c>
      <c r="M9552">
        <v>0.94203819317626158</v>
      </c>
      <c r="N9552" s="44">
        <v>0.61166033074150616</v>
      </c>
      <c r="O9552" s="161">
        <f t="shared" si="1491"/>
        <v>7000000</v>
      </c>
      <c r="P9552" s="162">
        <f t="shared" si="1492"/>
        <v>190.94871719907249</v>
      </c>
      <c r="Q9552" s="162">
        <f t="shared" si="1493"/>
        <v>166.44232326513443</v>
      </c>
      <c r="R9552" s="163">
        <f t="shared" si="1494"/>
        <v>1</v>
      </c>
      <c r="S9552" s="161">
        <f t="shared" si="1495"/>
        <v>9000000</v>
      </c>
      <c r="T9552" s="162">
        <f t="shared" si="1496"/>
        <v>193.64957239969084</v>
      </c>
      <c r="U9552" s="162">
        <f t="shared" si="1497"/>
        <v>140.7211616325672</v>
      </c>
      <c r="V9552" s="163">
        <f t="shared" si="1498"/>
        <v>1</v>
      </c>
      <c r="W9552" s="164">
        <f t="shared" si="1499"/>
        <v>121544757.53756639</v>
      </c>
      <c r="X9552" s="164">
        <f t="shared" si="1500"/>
        <v>326355696.90411276</v>
      </c>
    </row>
    <row r="9553" spans="10:24" x14ac:dyDescent="0.25">
      <c r="J9553">
        <v>9550</v>
      </c>
      <c r="K9553" s="43">
        <v>0.21864236133503245</v>
      </c>
      <c r="L9553">
        <v>0.3477415445234453</v>
      </c>
      <c r="M9553">
        <v>0.37955223341368105</v>
      </c>
      <c r="N9553" s="44">
        <v>0.40980349895845081</v>
      </c>
      <c r="O9553" s="161">
        <f t="shared" si="1491"/>
        <v>2000000</v>
      </c>
      <c r="P9553" s="162">
        <f t="shared" si="1492"/>
        <v>174.12862445022486</v>
      </c>
      <c r="Q9553" s="162">
        <f t="shared" si="1493"/>
        <v>128.86686010697085</v>
      </c>
      <c r="R9553" s="163">
        <f t="shared" si="1494"/>
        <v>1</v>
      </c>
      <c r="S9553" s="161">
        <f t="shared" si="1495"/>
        <v>5000000</v>
      </c>
      <c r="T9553" s="162">
        <f t="shared" si="1496"/>
        <v>188.04287481674163</v>
      </c>
      <c r="U9553" s="162">
        <f t="shared" si="1497"/>
        <v>121.93343005348542</v>
      </c>
      <c r="V9553" s="163">
        <f t="shared" si="1498"/>
        <v>1</v>
      </c>
      <c r="W9553" s="164">
        <f t="shared" si="1499"/>
        <v>40523528.68650803</v>
      </c>
      <c r="X9553" s="164">
        <f t="shared" si="1500"/>
        <v>180547223.81628102</v>
      </c>
    </row>
    <row r="9554" spans="10:24" x14ac:dyDescent="0.25">
      <c r="J9554">
        <v>9551</v>
      </c>
      <c r="K9554" s="43">
        <v>0.33013027163524011</v>
      </c>
      <c r="L9554">
        <v>0.78099442156623422</v>
      </c>
      <c r="M9554">
        <v>1.9149517752142242E-2</v>
      </c>
      <c r="N9554" s="44">
        <v>0.74480593477121226</v>
      </c>
      <c r="O9554" s="161">
        <f t="shared" si="1491"/>
        <v>5000000</v>
      </c>
      <c r="P9554" s="162">
        <f t="shared" si="1492"/>
        <v>191.63334080225061</v>
      </c>
      <c r="Q9554" s="162">
        <f t="shared" si="1493"/>
        <v>93.567201893395463</v>
      </c>
      <c r="R9554" s="163">
        <f t="shared" si="1494"/>
        <v>1</v>
      </c>
      <c r="S9554" s="161">
        <f t="shared" si="1495"/>
        <v>6000000</v>
      </c>
      <c r="T9554" s="162">
        <f t="shared" si="1496"/>
        <v>193.87778026741688</v>
      </c>
      <c r="U9554" s="162">
        <f t="shared" si="1497"/>
        <v>104.28360094669773</v>
      </c>
      <c r="V9554" s="163">
        <f t="shared" si="1498"/>
        <v>1</v>
      </c>
      <c r="W9554" s="164">
        <f t="shared" si="1499"/>
        <v>440330694.54427576</v>
      </c>
      <c r="X9554" s="164">
        <f t="shared" si="1500"/>
        <v>387565075.92431486</v>
      </c>
    </row>
    <row r="9555" spans="10:24" x14ac:dyDescent="0.25">
      <c r="J9555">
        <v>9552</v>
      </c>
      <c r="K9555" s="43">
        <v>2.0132937425299757E-2</v>
      </c>
      <c r="L9555">
        <v>0.64623272769984152</v>
      </c>
      <c r="M9555">
        <v>0.49666068260285834</v>
      </c>
      <c r="N9555" s="44">
        <v>0.28478730128569296</v>
      </c>
      <c r="O9555" s="161">
        <f t="shared" si="1491"/>
        <v>1000000</v>
      </c>
      <c r="P9555" s="162">
        <f t="shared" si="1492"/>
        <v>185.62753982104923</v>
      </c>
      <c r="Q9555" s="162">
        <f t="shared" si="1493"/>
        <v>134.83258949695227</v>
      </c>
      <c r="R9555" s="163">
        <f t="shared" si="1494"/>
        <v>1</v>
      </c>
      <c r="S9555" s="161">
        <f t="shared" si="1495"/>
        <v>1000000</v>
      </c>
      <c r="T9555" s="162">
        <f t="shared" si="1496"/>
        <v>191.8758466070164</v>
      </c>
      <c r="U9555" s="162">
        <f t="shared" si="1497"/>
        <v>124.91629474847613</v>
      </c>
      <c r="V9555" s="163">
        <f t="shared" si="1498"/>
        <v>1</v>
      </c>
      <c r="W9555" s="164">
        <f t="shared" si="1499"/>
        <v>794950.32409696281</v>
      </c>
      <c r="X9555" s="164">
        <f t="shared" si="1500"/>
        <v>-83040448.141459733</v>
      </c>
    </row>
    <row r="9556" spans="10:24" x14ac:dyDescent="0.25">
      <c r="J9556">
        <v>9553</v>
      </c>
      <c r="K9556" s="43">
        <v>0.20116572658636989</v>
      </c>
      <c r="L9556">
        <v>0.28085567417027424</v>
      </c>
      <c r="M9556">
        <v>0.98491992166307996</v>
      </c>
      <c r="N9556" s="44">
        <v>0.1192350136958551</v>
      </c>
      <c r="O9556" s="161">
        <f t="shared" si="1491"/>
        <v>2000000</v>
      </c>
      <c r="P9556" s="162">
        <f t="shared" si="1492"/>
        <v>171.29547821792315</v>
      </c>
      <c r="Q9556" s="162">
        <f t="shared" si="1493"/>
        <v>178.35961356276644</v>
      </c>
      <c r="R9556" s="163">
        <f t="shared" si="1494"/>
        <v>1</v>
      </c>
      <c r="S9556" s="161">
        <f t="shared" si="1495"/>
        <v>5000000</v>
      </c>
      <c r="T9556" s="162">
        <f t="shared" si="1496"/>
        <v>187.09849273930772</v>
      </c>
      <c r="U9556" s="162">
        <f t="shared" si="1497"/>
        <v>146.67980678138323</v>
      </c>
      <c r="V9556" s="163">
        <f t="shared" si="1498"/>
        <v>0.9</v>
      </c>
      <c r="W9556" s="164">
        <f t="shared" si="1499"/>
        <v>-64128270.689686589</v>
      </c>
      <c r="X9556" s="164">
        <f t="shared" si="1500"/>
        <v>31884086.810660154</v>
      </c>
    </row>
    <row r="9557" spans="10:24" x14ac:dyDescent="0.25">
      <c r="J9557">
        <v>9554</v>
      </c>
      <c r="K9557" s="43">
        <v>0.49970479891551289</v>
      </c>
      <c r="L9557">
        <v>9.7141874314746079E-2</v>
      </c>
      <c r="M9557">
        <v>0.81163067823118928</v>
      </c>
      <c r="N9557" s="44">
        <v>0.95307323685865897</v>
      </c>
      <c r="O9557" s="161">
        <f t="shared" si="1491"/>
        <v>5000000</v>
      </c>
      <c r="P9557" s="162">
        <f t="shared" si="1492"/>
        <v>160.52984344882759</v>
      </c>
      <c r="Q9557" s="162">
        <f t="shared" si="1493"/>
        <v>152.6784280234117</v>
      </c>
      <c r="R9557" s="163">
        <f t="shared" si="1494"/>
        <v>1</v>
      </c>
      <c r="S9557" s="161">
        <f t="shared" si="1495"/>
        <v>6000000</v>
      </c>
      <c r="T9557" s="162">
        <f t="shared" si="1496"/>
        <v>183.50994781627585</v>
      </c>
      <c r="U9557" s="162">
        <f t="shared" si="1497"/>
        <v>133.83921401170585</v>
      </c>
      <c r="V9557" s="163">
        <f t="shared" si="1498"/>
        <v>1</v>
      </c>
      <c r="W9557" s="164">
        <f t="shared" si="1499"/>
        <v>-10742922.872920528</v>
      </c>
      <c r="X9557" s="164">
        <f t="shared" si="1500"/>
        <v>148024402.82742006</v>
      </c>
    </row>
    <row r="9558" spans="10:24" x14ac:dyDescent="0.25">
      <c r="J9558">
        <v>9555</v>
      </c>
      <c r="K9558" s="43">
        <v>0.8066636135340699</v>
      </c>
      <c r="L9558">
        <v>1.284738182377565E-2</v>
      </c>
      <c r="M9558">
        <v>0.90227385244656855</v>
      </c>
      <c r="N9558" s="44">
        <v>0.84821877236244536</v>
      </c>
      <c r="O9558" s="161">
        <f t="shared" si="1491"/>
        <v>7000000</v>
      </c>
      <c r="P9558" s="162">
        <f t="shared" si="1492"/>
        <v>146.53808684743763</v>
      </c>
      <c r="Q9558" s="162">
        <f t="shared" si="1493"/>
        <v>160.89234520697843</v>
      </c>
      <c r="R9558" s="163">
        <f t="shared" si="1494"/>
        <v>1</v>
      </c>
      <c r="S9558" s="161">
        <f t="shared" si="1495"/>
        <v>7000000</v>
      </c>
      <c r="T9558" s="162">
        <f t="shared" si="1496"/>
        <v>178.84602894914588</v>
      </c>
      <c r="U9558" s="162">
        <f t="shared" si="1497"/>
        <v>137.94617260348923</v>
      </c>
      <c r="V9558" s="163">
        <f t="shared" si="1498"/>
        <v>1</v>
      </c>
      <c r="W9558" s="164">
        <f t="shared" si="1499"/>
        <v>-150479808.51678565</v>
      </c>
      <c r="X9558" s="164">
        <f t="shared" si="1500"/>
        <v>136298994.41959649</v>
      </c>
    </row>
    <row r="9559" spans="10:24" x14ac:dyDescent="0.25">
      <c r="J9559">
        <v>9556</v>
      </c>
      <c r="K9559" s="43">
        <v>0.29251805248866414</v>
      </c>
      <c r="L9559">
        <v>0.40040488196960067</v>
      </c>
      <c r="M9559">
        <v>0.95011604890126433</v>
      </c>
      <c r="N9559" s="44">
        <v>0.63503789325383053</v>
      </c>
      <c r="O9559" s="161">
        <f t="shared" si="1491"/>
        <v>2000000</v>
      </c>
      <c r="P9559" s="162">
        <f t="shared" si="1492"/>
        <v>176.21551117502705</v>
      </c>
      <c r="Q9559" s="162">
        <f t="shared" si="1493"/>
        <v>167.91959752646557</v>
      </c>
      <c r="R9559" s="163">
        <f t="shared" si="1494"/>
        <v>1</v>
      </c>
      <c r="S9559" s="161">
        <f t="shared" si="1495"/>
        <v>5000000</v>
      </c>
      <c r="T9559" s="162">
        <f t="shared" si="1496"/>
        <v>188.73850372500902</v>
      </c>
      <c r="U9559" s="162">
        <f t="shared" si="1497"/>
        <v>141.45979876323278</v>
      </c>
      <c r="V9559" s="163">
        <f t="shared" si="1498"/>
        <v>1</v>
      </c>
      <c r="W9559" s="164">
        <f t="shared" si="1499"/>
        <v>-33408172.702877037</v>
      </c>
      <c r="X9559" s="164">
        <f t="shared" si="1500"/>
        <v>86393524.808881223</v>
      </c>
    </row>
    <row r="9560" spans="10:24" x14ac:dyDescent="0.25">
      <c r="J9560">
        <v>9557</v>
      </c>
      <c r="K9560" s="43">
        <v>0.5469373862823943</v>
      </c>
      <c r="L9560">
        <v>0.48787868175166904</v>
      </c>
      <c r="M9560">
        <v>0.37748309527046098</v>
      </c>
      <c r="N9560" s="44">
        <v>0.84668405431077109</v>
      </c>
      <c r="O9560" s="161">
        <f t="shared" si="1491"/>
        <v>5000000</v>
      </c>
      <c r="P9560" s="162">
        <f t="shared" si="1492"/>
        <v>179.54417526880772</v>
      </c>
      <c r="Q9560" s="162">
        <f t="shared" si="1493"/>
        <v>128.7580437921718</v>
      </c>
      <c r="R9560" s="163">
        <f t="shared" si="1494"/>
        <v>1</v>
      </c>
      <c r="S9560" s="161">
        <f t="shared" si="1495"/>
        <v>6000000</v>
      </c>
      <c r="T9560" s="162">
        <f t="shared" si="1496"/>
        <v>189.84805842293591</v>
      </c>
      <c r="U9560" s="162">
        <f t="shared" si="1497"/>
        <v>121.8790218960859</v>
      </c>
      <c r="V9560" s="163">
        <f t="shared" si="1498"/>
        <v>1</v>
      </c>
      <c r="W9560" s="164">
        <f t="shared" si="1499"/>
        <v>203930657.38317958</v>
      </c>
      <c r="X9560" s="164">
        <f t="shared" si="1500"/>
        <v>257814219.16110003</v>
      </c>
    </row>
    <row r="9561" spans="10:24" x14ac:dyDescent="0.25">
      <c r="J9561">
        <v>9558</v>
      </c>
      <c r="K9561" s="43">
        <v>0.76481335033589548</v>
      </c>
      <c r="L9561">
        <v>0.15300703384013992</v>
      </c>
      <c r="M9561">
        <v>0.91537331159271551</v>
      </c>
      <c r="N9561" s="44">
        <v>0.40822913441764386</v>
      </c>
      <c r="O9561" s="161">
        <f t="shared" si="1491"/>
        <v>7000000</v>
      </c>
      <c r="P9561" s="162">
        <f t="shared" si="1492"/>
        <v>164.64567691503274</v>
      </c>
      <c r="Q9561" s="162">
        <f t="shared" si="1493"/>
        <v>162.4921361605146</v>
      </c>
      <c r="R9561" s="163">
        <f t="shared" si="1494"/>
        <v>1</v>
      </c>
      <c r="S9561" s="161">
        <f t="shared" si="1495"/>
        <v>7000000</v>
      </c>
      <c r="T9561" s="162">
        <f t="shared" si="1496"/>
        <v>184.88189230501092</v>
      </c>
      <c r="U9561" s="162">
        <f t="shared" si="1497"/>
        <v>138.74606808025732</v>
      </c>
      <c r="V9561" s="163">
        <f t="shared" si="1498"/>
        <v>1</v>
      </c>
      <c r="W9561" s="164">
        <f t="shared" si="1499"/>
        <v>-34925214.718373068</v>
      </c>
      <c r="X9561" s="164">
        <f t="shared" si="1500"/>
        <v>172950769.57327521</v>
      </c>
    </row>
    <row r="9562" spans="10:24" x14ac:dyDescent="0.25">
      <c r="J9562">
        <v>9559</v>
      </c>
      <c r="K9562" s="43">
        <v>0.66222029688828954</v>
      </c>
      <c r="L9562">
        <v>0.97787611489289883</v>
      </c>
      <c r="M9562">
        <v>0.74589525668875023</v>
      </c>
      <c r="N9562" s="44">
        <v>5.9091030212677254E-2</v>
      </c>
      <c r="O9562" s="161">
        <f t="shared" si="1491"/>
        <v>6000000</v>
      </c>
      <c r="P9562" s="162">
        <f t="shared" si="1492"/>
        <v>210.17604047861579</v>
      </c>
      <c r="Q9562" s="162">
        <f t="shared" si="1493"/>
        <v>148.23256535716993</v>
      </c>
      <c r="R9562" s="163">
        <f t="shared" si="1494"/>
        <v>1</v>
      </c>
      <c r="S9562" s="161">
        <f t="shared" si="1495"/>
        <v>7000000</v>
      </c>
      <c r="T9562" s="162">
        <f t="shared" si="1496"/>
        <v>200.0586801595386</v>
      </c>
      <c r="U9562" s="162">
        <f t="shared" si="1497"/>
        <v>131.61628267858495</v>
      </c>
      <c r="V9562" s="163">
        <f t="shared" si="1498"/>
        <v>0.9</v>
      </c>
      <c r="W9562" s="164">
        <f t="shared" si="1499"/>
        <v>321660850.72867513</v>
      </c>
      <c r="X9562" s="164">
        <f t="shared" si="1500"/>
        <v>281187104.13000798</v>
      </c>
    </row>
    <row r="9563" spans="10:24" x14ac:dyDescent="0.25">
      <c r="J9563">
        <v>9560</v>
      </c>
      <c r="K9563" s="43">
        <v>7.930542750666858E-2</v>
      </c>
      <c r="L9563">
        <v>0.99818352380783559</v>
      </c>
      <c r="M9563">
        <v>0.64438305960037301</v>
      </c>
      <c r="N9563" s="44">
        <v>0.48419812103733473</v>
      </c>
      <c r="O9563" s="161">
        <f t="shared" si="1491"/>
        <v>2000000</v>
      </c>
      <c r="P9563" s="162">
        <f t="shared" si="1492"/>
        <v>223.62584639830942</v>
      </c>
      <c r="Q9563" s="162">
        <f t="shared" si="1493"/>
        <v>142.40398914923585</v>
      </c>
      <c r="R9563" s="163">
        <f t="shared" si="1494"/>
        <v>1</v>
      </c>
      <c r="S9563" s="161">
        <f t="shared" si="1495"/>
        <v>2000000</v>
      </c>
      <c r="T9563" s="162">
        <f t="shared" si="1496"/>
        <v>204.54194879943648</v>
      </c>
      <c r="U9563" s="162">
        <f t="shared" si="1497"/>
        <v>128.70199457461794</v>
      </c>
      <c r="V9563" s="163">
        <f t="shared" si="1498"/>
        <v>1</v>
      </c>
      <c r="W9563" s="164">
        <f t="shared" si="1499"/>
        <v>112443714.49814713</v>
      </c>
      <c r="X9563" s="164">
        <f t="shared" si="1500"/>
        <v>1679908.4496370852</v>
      </c>
    </row>
    <row r="9564" spans="10:24" x14ac:dyDescent="0.25">
      <c r="J9564">
        <v>9561</v>
      </c>
      <c r="K9564" s="43">
        <v>0.82944286520425792</v>
      </c>
      <c r="L9564">
        <v>0.93904079956659392</v>
      </c>
      <c r="M9564">
        <v>0.58515654490807134</v>
      </c>
      <c r="N9564" s="44">
        <v>0.26415557695372038</v>
      </c>
      <c r="O9564" s="161">
        <f t="shared" si="1491"/>
        <v>7000000</v>
      </c>
      <c r="P9564" s="162">
        <f t="shared" si="1492"/>
        <v>203.20156963984161</v>
      </c>
      <c r="Q9564" s="162">
        <f t="shared" si="1493"/>
        <v>139.30206268861076</v>
      </c>
      <c r="R9564" s="163">
        <f t="shared" si="1494"/>
        <v>1</v>
      </c>
      <c r="S9564" s="161">
        <f t="shared" si="1495"/>
        <v>7000000</v>
      </c>
      <c r="T9564" s="162">
        <f t="shared" si="1496"/>
        <v>197.73385654661388</v>
      </c>
      <c r="U9564" s="162">
        <f t="shared" si="1497"/>
        <v>127.15103134430538</v>
      </c>
      <c r="V9564" s="163">
        <f t="shared" si="1498"/>
        <v>1</v>
      </c>
      <c r="W9564" s="164">
        <f t="shared" si="1499"/>
        <v>397296548.65861595</v>
      </c>
      <c r="X9564" s="164">
        <f t="shared" si="1500"/>
        <v>344079776.41615951</v>
      </c>
    </row>
    <row r="9565" spans="10:24" x14ac:dyDescent="0.25">
      <c r="J9565">
        <v>9562</v>
      </c>
      <c r="K9565" s="43">
        <v>0.44662066401915412</v>
      </c>
      <c r="L9565">
        <v>0.16114553607934534</v>
      </c>
      <c r="M9565">
        <v>0.91817919777866241</v>
      </c>
      <c r="N9565" s="44">
        <v>0.16077270114033637</v>
      </c>
      <c r="O9565" s="161">
        <f t="shared" si="1491"/>
        <v>5000000</v>
      </c>
      <c r="P9565" s="162">
        <f t="shared" si="1492"/>
        <v>165.15358870413115</v>
      </c>
      <c r="Q9565" s="162">
        <f t="shared" si="1493"/>
        <v>162.85855734718061</v>
      </c>
      <c r="R9565" s="163">
        <f t="shared" si="1494"/>
        <v>1</v>
      </c>
      <c r="S9565" s="161">
        <f t="shared" si="1495"/>
        <v>6000000</v>
      </c>
      <c r="T9565" s="162">
        <f t="shared" si="1496"/>
        <v>185.05119623471037</v>
      </c>
      <c r="U9565" s="162">
        <f t="shared" si="1497"/>
        <v>138.92927867359032</v>
      </c>
      <c r="V9565" s="163">
        <f t="shared" si="1498"/>
        <v>0.9</v>
      </c>
      <c r="W9565" s="164">
        <f t="shared" si="1499"/>
        <v>-38524843.215247273</v>
      </c>
      <c r="X9565" s="164">
        <f t="shared" si="1500"/>
        <v>99058354.830048293</v>
      </c>
    </row>
    <row r="9566" spans="10:24" x14ac:dyDescent="0.25">
      <c r="J9566">
        <v>9563</v>
      </c>
      <c r="K9566" s="43">
        <v>0.76000547861405754</v>
      </c>
      <c r="L9566">
        <v>0.73954640623860701</v>
      </c>
      <c r="M9566">
        <v>0.65886413454061488</v>
      </c>
      <c r="N9566" s="44">
        <v>5.9527636688738506E-2</v>
      </c>
      <c r="O9566" s="161">
        <f t="shared" si="1491"/>
        <v>7000000</v>
      </c>
      <c r="P9566" s="162">
        <f t="shared" si="1492"/>
        <v>189.62921443729186</v>
      </c>
      <c r="Q9566" s="162">
        <f t="shared" si="1493"/>
        <v>143.18730245172827</v>
      </c>
      <c r="R9566" s="163">
        <f t="shared" si="1494"/>
        <v>1</v>
      </c>
      <c r="S9566" s="161">
        <f t="shared" si="1495"/>
        <v>7000000</v>
      </c>
      <c r="T9566" s="162">
        <f t="shared" si="1496"/>
        <v>193.20973814576396</v>
      </c>
      <c r="U9566" s="162">
        <f t="shared" si="1497"/>
        <v>129.09365122586414</v>
      </c>
      <c r="V9566" s="163">
        <f t="shared" si="1498"/>
        <v>0.9</v>
      </c>
      <c r="W9566" s="164">
        <f t="shared" si="1499"/>
        <v>275093383.89894515</v>
      </c>
      <c r="X9566" s="164">
        <f t="shared" si="1500"/>
        <v>253931347.59536892</v>
      </c>
    </row>
    <row r="9567" spans="10:24" x14ac:dyDescent="0.25">
      <c r="J9567">
        <v>9564</v>
      </c>
      <c r="K9567" s="43">
        <v>4.0698436298147955E-2</v>
      </c>
      <c r="L9567">
        <v>0.82608796838864684</v>
      </c>
      <c r="M9567">
        <v>0.74185188040520655</v>
      </c>
      <c r="N9567" s="44">
        <v>0.90032569861457212</v>
      </c>
      <c r="O9567" s="161">
        <f t="shared" si="1491"/>
        <v>1000000</v>
      </c>
      <c r="P9567" s="162">
        <f t="shared" si="1492"/>
        <v>194.08227386750883</v>
      </c>
      <c r="Q9567" s="162">
        <f t="shared" si="1493"/>
        <v>147.98130384355787</v>
      </c>
      <c r="R9567" s="163">
        <f t="shared" si="1494"/>
        <v>1</v>
      </c>
      <c r="S9567" s="161">
        <f t="shared" si="1495"/>
        <v>1000000</v>
      </c>
      <c r="T9567" s="162">
        <f t="shared" si="1496"/>
        <v>194.69409128916962</v>
      </c>
      <c r="U9567" s="162">
        <f t="shared" si="1497"/>
        <v>131.49065192177892</v>
      </c>
      <c r="V9567" s="163">
        <f t="shared" si="1498"/>
        <v>1</v>
      </c>
      <c r="W9567" s="164">
        <f t="shared" si="1499"/>
        <v>-3899029.9760490358</v>
      </c>
      <c r="X9567" s="164">
        <f t="shared" si="1500"/>
        <v>-86796560.632609308</v>
      </c>
    </row>
    <row r="9568" spans="10:24" x14ac:dyDescent="0.25">
      <c r="J9568">
        <v>9565</v>
      </c>
      <c r="K9568" s="43">
        <v>0.1703010384396898</v>
      </c>
      <c r="L9568">
        <v>0.60438922323126798</v>
      </c>
      <c r="M9568">
        <v>0.76027036529039349</v>
      </c>
      <c r="N9568" s="44">
        <v>0.5970613569180484</v>
      </c>
      <c r="O9568" s="161">
        <f t="shared" si="1491"/>
        <v>2000000</v>
      </c>
      <c r="P9568" s="162">
        <f t="shared" si="1492"/>
        <v>183.97087039754791</v>
      </c>
      <c r="Q9568" s="162">
        <f t="shared" si="1493"/>
        <v>149.14345053102602</v>
      </c>
      <c r="R9568" s="163">
        <f t="shared" si="1494"/>
        <v>1</v>
      </c>
      <c r="S9568" s="161">
        <f t="shared" si="1495"/>
        <v>5000000</v>
      </c>
      <c r="T9568" s="162">
        <f t="shared" si="1496"/>
        <v>191.32362346584929</v>
      </c>
      <c r="U9568" s="162">
        <f t="shared" si="1497"/>
        <v>132.07172526551301</v>
      </c>
      <c r="V9568" s="163">
        <f t="shared" si="1498"/>
        <v>1</v>
      </c>
      <c r="W9568" s="164">
        <f t="shared" si="1499"/>
        <v>19654839.73304379</v>
      </c>
      <c r="X9568" s="164">
        <f t="shared" si="1500"/>
        <v>146259491.00168145</v>
      </c>
    </row>
    <row r="9569" spans="10:24" x14ac:dyDescent="0.25">
      <c r="J9569">
        <v>9566</v>
      </c>
      <c r="K9569" s="43">
        <v>0.5453420873461311</v>
      </c>
      <c r="L9569">
        <v>8.1306945222379579E-2</v>
      </c>
      <c r="M9569">
        <v>0.16411611357853495</v>
      </c>
      <c r="N9569" s="44">
        <v>0.70479865805005903</v>
      </c>
      <c r="O9569" s="161">
        <f t="shared" si="1491"/>
        <v>5000000</v>
      </c>
      <c r="P9569" s="162">
        <f t="shared" si="1492"/>
        <v>159.05498754128985</v>
      </c>
      <c r="Q9569" s="162">
        <f t="shared" si="1493"/>
        <v>115.44638426039057</v>
      </c>
      <c r="R9569" s="163">
        <f t="shared" si="1494"/>
        <v>1</v>
      </c>
      <c r="S9569" s="161">
        <f t="shared" si="1495"/>
        <v>6000000</v>
      </c>
      <c r="T9569" s="162">
        <f t="shared" si="1496"/>
        <v>183.01832918042993</v>
      </c>
      <c r="U9569" s="162">
        <f t="shared" si="1497"/>
        <v>115.22319213019529</v>
      </c>
      <c r="V9569" s="163">
        <f t="shared" si="1498"/>
        <v>1</v>
      </c>
      <c r="W9569" s="164">
        <f t="shared" si="1499"/>
        <v>168043016.40449637</v>
      </c>
      <c r="X9569" s="164">
        <f t="shared" si="1500"/>
        <v>256770822.30140787</v>
      </c>
    </row>
    <row r="9570" spans="10:24" x14ac:dyDescent="0.25">
      <c r="J9570">
        <v>9567</v>
      </c>
      <c r="K9570" s="43">
        <v>0.27627601531559998</v>
      </c>
      <c r="L9570">
        <v>0.49463879748936013</v>
      </c>
      <c r="M9570">
        <v>0.6513071282027344</v>
      </c>
      <c r="N9570" s="44">
        <v>0.9210807668668034</v>
      </c>
      <c r="O9570" s="161">
        <f t="shared" si="1491"/>
        <v>2000000</v>
      </c>
      <c r="P9570" s="162">
        <f t="shared" si="1492"/>
        <v>179.7984158053149</v>
      </c>
      <c r="Q9570" s="162">
        <f t="shared" si="1493"/>
        <v>142.777036971331</v>
      </c>
      <c r="R9570" s="163">
        <f t="shared" si="1494"/>
        <v>1</v>
      </c>
      <c r="S9570" s="161">
        <f t="shared" si="1495"/>
        <v>5000000</v>
      </c>
      <c r="T9570" s="162">
        <f t="shared" si="1496"/>
        <v>189.9328052684383</v>
      </c>
      <c r="U9570" s="162">
        <f t="shared" si="1497"/>
        <v>128.88851848566549</v>
      </c>
      <c r="V9570" s="163">
        <f t="shared" si="1498"/>
        <v>1</v>
      </c>
      <c r="W9570" s="164">
        <f t="shared" si="1499"/>
        <v>24042757.667967811</v>
      </c>
      <c r="X9570" s="164">
        <f t="shared" si="1500"/>
        <v>155221433.91386408</v>
      </c>
    </row>
    <row r="9571" spans="10:24" x14ac:dyDescent="0.25">
      <c r="J9571">
        <v>9568</v>
      </c>
      <c r="K9571" s="43">
        <v>0.97732609582285135</v>
      </c>
      <c r="L9571">
        <v>0.92412536595848238</v>
      </c>
      <c r="M9571">
        <v>0.34623583514860556</v>
      </c>
      <c r="N9571" s="44">
        <v>0.77638139701311915</v>
      </c>
      <c r="O9571" s="161">
        <f t="shared" si="1491"/>
        <v>9000000</v>
      </c>
      <c r="P9571" s="162">
        <f t="shared" si="1492"/>
        <v>201.50070014258046</v>
      </c>
      <c r="Q9571" s="162">
        <f t="shared" si="1493"/>
        <v>127.08993897692345</v>
      </c>
      <c r="R9571" s="163">
        <f t="shared" si="1494"/>
        <v>1</v>
      </c>
      <c r="S9571" s="161">
        <f t="shared" si="1495"/>
        <v>9000000</v>
      </c>
      <c r="T9571" s="162">
        <f t="shared" si="1496"/>
        <v>197.16690004752681</v>
      </c>
      <c r="U9571" s="162">
        <f t="shared" si="1497"/>
        <v>121.04496948846173</v>
      </c>
      <c r="V9571" s="163">
        <f t="shared" si="1498"/>
        <v>1</v>
      </c>
      <c r="W9571" s="164">
        <f t="shared" si="1499"/>
        <v>619696850.49091303</v>
      </c>
      <c r="X9571" s="164">
        <f t="shared" si="1500"/>
        <v>535097375.03158569</v>
      </c>
    </row>
    <row r="9572" spans="10:24" x14ac:dyDescent="0.25">
      <c r="J9572">
        <v>9569</v>
      </c>
      <c r="K9572" s="43">
        <v>0.32078751611260303</v>
      </c>
      <c r="L9572">
        <v>0.9498309628398669</v>
      </c>
      <c r="M9572">
        <v>0.82939922758951823</v>
      </c>
      <c r="N9572" s="44">
        <v>0.93919852730280973</v>
      </c>
      <c r="O9572" s="161">
        <f t="shared" si="1491"/>
        <v>5000000</v>
      </c>
      <c r="P9572" s="162">
        <f t="shared" si="1492"/>
        <v>204.64825278591121</v>
      </c>
      <c r="Q9572" s="162">
        <f t="shared" si="1493"/>
        <v>154.03587687483983</v>
      </c>
      <c r="R9572" s="163">
        <f t="shared" si="1494"/>
        <v>1</v>
      </c>
      <c r="S9572" s="161">
        <f t="shared" si="1495"/>
        <v>6000000</v>
      </c>
      <c r="T9572" s="162">
        <f t="shared" si="1496"/>
        <v>198.21608426197039</v>
      </c>
      <c r="U9572" s="162">
        <f t="shared" si="1497"/>
        <v>134.51793843741993</v>
      </c>
      <c r="V9572" s="163">
        <f t="shared" si="1498"/>
        <v>1</v>
      </c>
      <c r="W9572" s="164">
        <f t="shared" si="1499"/>
        <v>203061879.55535692</v>
      </c>
      <c r="X9572" s="164">
        <f t="shared" si="1500"/>
        <v>232188874.94730282</v>
      </c>
    </row>
    <row r="9573" spans="10:24" x14ac:dyDescent="0.25">
      <c r="J9573">
        <v>9570</v>
      </c>
      <c r="K9573" s="43">
        <v>0.23004791083248899</v>
      </c>
      <c r="L9573">
        <v>0.70940901545424384</v>
      </c>
      <c r="M9573">
        <v>0.84481014477700367</v>
      </c>
      <c r="N9573" s="44">
        <v>0.23410529282306747</v>
      </c>
      <c r="O9573" s="161">
        <f t="shared" si="1491"/>
        <v>2000000</v>
      </c>
      <c r="P9573" s="162">
        <f t="shared" si="1492"/>
        <v>188.27488579394827</v>
      </c>
      <c r="Q9573" s="162">
        <f t="shared" si="1493"/>
        <v>155.28851214745561</v>
      </c>
      <c r="R9573" s="163">
        <f t="shared" si="1494"/>
        <v>1</v>
      </c>
      <c r="S9573" s="161">
        <f t="shared" si="1495"/>
        <v>5000000</v>
      </c>
      <c r="T9573" s="162">
        <f t="shared" si="1496"/>
        <v>192.75829526464943</v>
      </c>
      <c r="U9573" s="162">
        <f t="shared" si="1497"/>
        <v>135.1442560737278</v>
      </c>
      <c r="V9573" s="163">
        <f t="shared" si="1498"/>
        <v>1</v>
      </c>
      <c r="W9573" s="164">
        <f t="shared" si="1499"/>
        <v>15972747.292985335</v>
      </c>
      <c r="X9573" s="164">
        <f t="shared" si="1500"/>
        <v>138070195.95460814</v>
      </c>
    </row>
    <row r="9574" spans="10:24" x14ac:dyDescent="0.25">
      <c r="J9574">
        <v>9571</v>
      </c>
      <c r="K9574" s="43">
        <v>0.69215209073957928</v>
      </c>
      <c r="L9574">
        <v>0.96810514705708672</v>
      </c>
      <c r="M9574">
        <v>3.8118913854427006E-2</v>
      </c>
      <c r="N9574" s="44">
        <v>0.16158843644661536</v>
      </c>
      <c r="O9574" s="161">
        <f t="shared" si="1491"/>
        <v>6000000</v>
      </c>
      <c r="P9574" s="162">
        <f t="shared" si="1492"/>
        <v>207.80470216339387</v>
      </c>
      <c r="Q9574" s="162">
        <f t="shared" si="1493"/>
        <v>99.541100809385014</v>
      </c>
      <c r="R9574" s="163">
        <f t="shared" si="1494"/>
        <v>1</v>
      </c>
      <c r="S9574" s="161">
        <f t="shared" si="1495"/>
        <v>7000000</v>
      </c>
      <c r="T9574" s="162">
        <f t="shared" si="1496"/>
        <v>199.26823405446461</v>
      </c>
      <c r="U9574" s="162">
        <f t="shared" si="1497"/>
        <v>107.2705504046925</v>
      </c>
      <c r="V9574" s="163">
        <f t="shared" si="1498"/>
        <v>0.9</v>
      </c>
      <c r="W9574" s="164">
        <f t="shared" si="1499"/>
        <v>599581608.12405312</v>
      </c>
      <c r="X9574" s="164">
        <f t="shared" si="1500"/>
        <v>429585406.99356437</v>
      </c>
    </row>
    <row r="9575" spans="10:24" x14ac:dyDescent="0.25">
      <c r="J9575">
        <v>9572</v>
      </c>
      <c r="K9575" s="43">
        <v>0.52768302963232727</v>
      </c>
      <c r="L9575">
        <v>0.68684342133043486</v>
      </c>
      <c r="M9575">
        <v>0.33146909376278277</v>
      </c>
      <c r="N9575" s="44">
        <v>0.27742762614211292</v>
      </c>
      <c r="O9575" s="161">
        <f t="shared" si="1491"/>
        <v>5000000</v>
      </c>
      <c r="P9575" s="162">
        <f t="shared" si="1492"/>
        <v>187.30383953171508</v>
      </c>
      <c r="Q9575" s="162">
        <f t="shared" si="1493"/>
        <v>126.28279667256787</v>
      </c>
      <c r="R9575" s="163">
        <f t="shared" si="1494"/>
        <v>1</v>
      </c>
      <c r="S9575" s="161">
        <f t="shared" si="1495"/>
        <v>6000000</v>
      </c>
      <c r="T9575" s="162">
        <f t="shared" si="1496"/>
        <v>192.43461317723836</v>
      </c>
      <c r="U9575" s="162">
        <f t="shared" si="1497"/>
        <v>120.64139833628393</v>
      </c>
      <c r="V9575" s="163">
        <f t="shared" si="1498"/>
        <v>1</v>
      </c>
      <c r="W9575" s="164">
        <f t="shared" si="1499"/>
        <v>255105214.29573607</v>
      </c>
      <c r="X9575" s="164">
        <f t="shared" si="1500"/>
        <v>280759289.0457266</v>
      </c>
    </row>
    <row r="9576" spans="10:24" x14ac:dyDescent="0.25">
      <c r="J9576">
        <v>9573</v>
      </c>
      <c r="K9576" s="43">
        <v>0.67728636339818227</v>
      </c>
      <c r="L9576">
        <v>4.9316376850886523E-2</v>
      </c>
      <c r="M9576">
        <v>0.23906627720849993</v>
      </c>
      <c r="N9576" s="44">
        <v>0.58294653401779195</v>
      </c>
      <c r="O9576" s="161">
        <f t="shared" si="1491"/>
        <v>6000000</v>
      </c>
      <c r="P9576" s="162">
        <f t="shared" si="1492"/>
        <v>155.22722303927634</v>
      </c>
      <c r="Q9576" s="162">
        <f t="shared" si="1493"/>
        <v>120.8138138695636</v>
      </c>
      <c r="R9576" s="163">
        <f t="shared" si="1494"/>
        <v>1</v>
      </c>
      <c r="S9576" s="161">
        <f t="shared" si="1495"/>
        <v>7000000</v>
      </c>
      <c r="T9576" s="162">
        <f t="shared" si="1496"/>
        <v>181.74240767975877</v>
      </c>
      <c r="U9576" s="162">
        <f t="shared" si="1497"/>
        <v>117.9069069347818</v>
      </c>
      <c r="V9576" s="163">
        <f t="shared" si="1498"/>
        <v>1</v>
      </c>
      <c r="W9576" s="164">
        <f t="shared" si="1499"/>
        <v>156480455.01827642</v>
      </c>
      <c r="X9576" s="164">
        <f t="shared" si="1500"/>
        <v>296848505.2148388</v>
      </c>
    </row>
    <row r="9577" spans="10:24" x14ac:dyDescent="0.25">
      <c r="J9577">
        <v>9574</v>
      </c>
      <c r="K9577" s="43">
        <v>0.8706385695825728</v>
      </c>
      <c r="L9577">
        <v>6.35166973188519E-2</v>
      </c>
      <c r="M9577">
        <v>0.94974627094579567</v>
      </c>
      <c r="N9577" s="44">
        <v>0.67621958443239449</v>
      </c>
      <c r="O9577" s="161">
        <f t="shared" si="1491"/>
        <v>7000000</v>
      </c>
      <c r="P9577" s="162">
        <f t="shared" si="1492"/>
        <v>157.11141713108191</v>
      </c>
      <c r="Q9577" s="162">
        <f t="shared" si="1493"/>
        <v>167.84796879176199</v>
      </c>
      <c r="R9577" s="163">
        <f t="shared" si="1494"/>
        <v>1</v>
      </c>
      <c r="S9577" s="161">
        <f t="shared" si="1495"/>
        <v>7000000</v>
      </c>
      <c r="T9577" s="162">
        <f t="shared" si="1496"/>
        <v>182.37047237702731</v>
      </c>
      <c r="U9577" s="162">
        <f t="shared" si="1497"/>
        <v>141.42398439588098</v>
      </c>
      <c r="V9577" s="163">
        <f t="shared" si="1498"/>
        <v>1</v>
      </c>
      <c r="W9577" s="164">
        <f t="shared" si="1499"/>
        <v>-125155861.62476055</v>
      </c>
      <c r="X9577" s="164">
        <f t="shared" si="1500"/>
        <v>136625415.86802435</v>
      </c>
    </row>
    <row r="9578" spans="10:24" x14ac:dyDescent="0.25">
      <c r="J9578">
        <v>9575</v>
      </c>
      <c r="K9578" s="43">
        <v>0.44258502097868258</v>
      </c>
      <c r="L9578">
        <v>0.43382786898983239</v>
      </c>
      <c r="M9578">
        <v>0.64817305379702872</v>
      </c>
      <c r="N9578" s="44">
        <v>0.18607906331519397</v>
      </c>
      <c r="O9578" s="161">
        <f t="shared" si="1491"/>
        <v>5000000</v>
      </c>
      <c r="P9578" s="162">
        <f t="shared" si="1492"/>
        <v>177.5004461257185</v>
      </c>
      <c r="Q9578" s="162">
        <f t="shared" si="1493"/>
        <v>142.60785508449115</v>
      </c>
      <c r="R9578" s="163">
        <f t="shared" si="1494"/>
        <v>1</v>
      </c>
      <c r="S9578" s="161">
        <f t="shared" si="1495"/>
        <v>6000000</v>
      </c>
      <c r="T9578" s="162">
        <f t="shared" si="1496"/>
        <v>189.16681537523951</v>
      </c>
      <c r="U9578" s="162">
        <f t="shared" si="1497"/>
        <v>128.80392754224556</v>
      </c>
      <c r="V9578" s="163">
        <f t="shared" si="1498"/>
        <v>0.9</v>
      </c>
      <c r="W9578" s="164">
        <f t="shared" si="1499"/>
        <v>124462955.20613673</v>
      </c>
      <c r="X9578" s="164">
        <f t="shared" si="1500"/>
        <v>175959594.29816729</v>
      </c>
    </row>
    <row r="9579" spans="10:24" x14ac:dyDescent="0.25">
      <c r="J9579">
        <v>9576</v>
      </c>
      <c r="K9579" s="43">
        <v>3.3066657905734043E-2</v>
      </c>
      <c r="L9579">
        <v>0.48342766278558946</v>
      </c>
      <c r="M9579">
        <v>0.43910713423599634</v>
      </c>
      <c r="N9579" s="44">
        <v>0.14075669383176104</v>
      </c>
      <c r="O9579" s="161">
        <f t="shared" si="1491"/>
        <v>1000000</v>
      </c>
      <c r="P9579" s="162">
        <f t="shared" si="1492"/>
        <v>179.37671034657845</v>
      </c>
      <c r="Q9579" s="162">
        <f t="shared" si="1493"/>
        <v>131.93533324709665</v>
      </c>
      <c r="R9579" s="163">
        <f t="shared" si="1494"/>
        <v>1</v>
      </c>
      <c r="S9579" s="161">
        <f t="shared" si="1495"/>
        <v>1000000</v>
      </c>
      <c r="T9579" s="162">
        <f t="shared" si="1496"/>
        <v>189.79223678219282</v>
      </c>
      <c r="U9579" s="162">
        <f t="shared" si="1497"/>
        <v>123.46766662354833</v>
      </c>
      <c r="V9579" s="163">
        <f t="shared" si="1498"/>
        <v>0.9</v>
      </c>
      <c r="W9579" s="164">
        <f t="shared" si="1499"/>
        <v>-2558622.9005182013</v>
      </c>
      <c r="X9579" s="164">
        <f t="shared" si="1500"/>
        <v>-90307886.857219964</v>
      </c>
    </row>
    <row r="9580" spans="10:24" x14ac:dyDescent="0.25">
      <c r="J9580">
        <v>9577</v>
      </c>
      <c r="K9580" s="43">
        <v>7.5145511960396205E-2</v>
      </c>
      <c r="L9580">
        <v>0.49883079146135501</v>
      </c>
      <c r="M9580">
        <v>5.766917043205122E-2</v>
      </c>
      <c r="N9580" s="44">
        <v>0.82000899133047611</v>
      </c>
      <c r="O9580" s="161">
        <f t="shared" si="1491"/>
        <v>2000000</v>
      </c>
      <c r="P9580" s="162">
        <f t="shared" si="1492"/>
        <v>179.95603836933714</v>
      </c>
      <c r="Q9580" s="162">
        <f t="shared" si="1493"/>
        <v>103.50709404347006</v>
      </c>
      <c r="R9580" s="163">
        <f t="shared" si="1494"/>
        <v>1</v>
      </c>
      <c r="S9580" s="161">
        <f t="shared" si="1495"/>
        <v>2000000</v>
      </c>
      <c r="T9580" s="162">
        <f t="shared" si="1496"/>
        <v>189.98534612311238</v>
      </c>
      <c r="U9580" s="162">
        <f t="shared" si="1497"/>
        <v>109.25354702173503</v>
      </c>
      <c r="V9580" s="163">
        <f t="shared" si="1498"/>
        <v>1</v>
      </c>
      <c r="W9580" s="164">
        <f t="shared" si="1499"/>
        <v>102897888.65173414</v>
      </c>
      <c r="X9580" s="164">
        <f t="shared" si="1500"/>
        <v>11463598.202754706</v>
      </c>
    </row>
    <row r="9581" spans="10:24" x14ac:dyDescent="0.25">
      <c r="J9581">
        <v>9578</v>
      </c>
      <c r="K9581" s="43">
        <v>0.41223352947291148</v>
      </c>
      <c r="L9581">
        <v>0.96369679039491174</v>
      </c>
      <c r="M9581">
        <v>0.50670628676217422</v>
      </c>
      <c r="N9581" s="44">
        <v>0.64040561649274363</v>
      </c>
      <c r="O9581" s="161">
        <f t="shared" si="1491"/>
        <v>5000000</v>
      </c>
      <c r="P9581" s="162">
        <f t="shared" si="1492"/>
        <v>206.92945250972133</v>
      </c>
      <c r="Q9581" s="162">
        <f t="shared" si="1493"/>
        <v>135.33621919603883</v>
      </c>
      <c r="R9581" s="163">
        <f t="shared" si="1494"/>
        <v>1</v>
      </c>
      <c r="S9581" s="161">
        <f t="shared" si="1495"/>
        <v>6000000</v>
      </c>
      <c r="T9581" s="162">
        <f t="shared" si="1496"/>
        <v>198.97648416990711</v>
      </c>
      <c r="U9581" s="162">
        <f t="shared" si="1497"/>
        <v>125.16810959801941</v>
      </c>
      <c r="V9581" s="163">
        <f t="shared" si="1498"/>
        <v>1</v>
      </c>
      <c r="W9581" s="164">
        <f t="shared" si="1499"/>
        <v>307966166.56841254</v>
      </c>
      <c r="X9581" s="164">
        <f t="shared" si="1500"/>
        <v>292850247.43132621</v>
      </c>
    </row>
    <row r="9582" spans="10:24" x14ac:dyDescent="0.25">
      <c r="J9582">
        <v>9579</v>
      </c>
      <c r="K9582" s="43">
        <v>0.23884295294163915</v>
      </c>
      <c r="L9582">
        <v>0.52773915787437375</v>
      </c>
      <c r="M9582">
        <v>0.88749466737727978</v>
      </c>
      <c r="N9582" s="44">
        <v>0.145848284603601</v>
      </c>
      <c r="O9582" s="161">
        <f t="shared" si="1491"/>
        <v>2000000</v>
      </c>
      <c r="P9582" s="162">
        <f t="shared" si="1492"/>
        <v>181.04381819362854</v>
      </c>
      <c r="Q9582" s="162">
        <f t="shared" si="1493"/>
        <v>159.26623431883766</v>
      </c>
      <c r="R9582" s="163">
        <f t="shared" si="1494"/>
        <v>1</v>
      </c>
      <c r="S9582" s="161">
        <f t="shared" si="1495"/>
        <v>5000000</v>
      </c>
      <c r="T9582" s="162">
        <f t="shared" si="1496"/>
        <v>190.34793939787619</v>
      </c>
      <c r="U9582" s="162">
        <f t="shared" si="1497"/>
        <v>137.13311715941882</v>
      </c>
      <c r="V9582" s="163">
        <f t="shared" si="1498"/>
        <v>0.9</v>
      </c>
      <c r="W9582" s="164">
        <f t="shared" si="1499"/>
        <v>-6444832.2504182458</v>
      </c>
      <c r="X9582" s="164">
        <f t="shared" si="1500"/>
        <v>89466700.073058188</v>
      </c>
    </row>
    <row r="9583" spans="10:24" x14ac:dyDescent="0.25">
      <c r="J9583">
        <v>9580</v>
      </c>
      <c r="K9583" s="43">
        <v>0.23303958735234143</v>
      </c>
      <c r="L9583">
        <v>0.46302640091510183</v>
      </c>
      <c r="M9583">
        <v>0.33770590118718069</v>
      </c>
      <c r="N9583" s="44">
        <v>0.18499972982237456</v>
      </c>
      <c r="O9583" s="161">
        <f t="shared" si="1491"/>
        <v>2000000</v>
      </c>
      <c r="P9583" s="162">
        <f t="shared" si="1492"/>
        <v>178.60781781527132</v>
      </c>
      <c r="Q9583" s="162">
        <f t="shared" si="1493"/>
        <v>126.62535442035005</v>
      </c>
      <c r="R9583" s="163">
        <f t="shared" si="1494"/>
        <v>1</v>
      </c>
      <c r="S9583" s="161">
        <f t="shared" si="1495"/>
        <v>5000000</v>
      </c>
      <c r="T9583" s="162">
        <f t="shared" si="1496"/>
        <v>189.53593927175712</v>
      </c>
      <c r="U9583" s="162">
        <f t="shared" si="1497"/>
        <v>120.81267721017502</v>
      </c>
      <c r="V9583" s="163">
        <f t="shared" si="1498"/>
        <v>0.9</v>
      </c>
      <c r="W9583" s="164">
        <f t="shared" si="1499"/>
        <v>53964926.789842531</v>
      </c>
      <c r="X9583" s="164">
        <f t="shared" si="1500"/>
        <v>159254679.2771194</v>
      </c>
    </row>
    <row r="9584" spans="10:24" x14ac:dyDescent="0.25">
      <c r="J9584">
        <v>9581</v>
      </c>
      <c r="K9584" s="43">
        <v>0.5466299721421426</v>
      </c>
      <c r="L9584">
        <v>0.24390120329566789</v>
      </c>
      <c r="M9584">
        <v>0.9446937352226068</v>
      </c>
      <c r="N9584" s="44">
        <v>0.79140262994067812</v>
      </c>
      <c r="O9584" s="161">
        <f t="shared" si="1491"/>
        <v>5000000</v>
      </c>
      <c r="P9584" s="162">
        <f t="shared" si="1492"/>
        <v>169.59287477790767</v>
      </c>
      <c r="Q9584" s="162">
        <f t="shared" si="1493"/>
        <v>166.90892061360373</v>
      </c>
      <c r="R9584" s="163">
        <f t="shared" si="1494"/>
        <v>1</v>
      </c>
      <c r="S9584" s="161">
        <f t="shared" si="1495"/>
        <v>6000000</v>
      </c>
      <c r="T9584" s="162">
        <f t="shared" si="1496"/>
        <v>186.53095825930257</v>
      </c>
      <c r="U9584" s="162">
        <f t="shared" si="1497"/>
        <v>140.95446030680188</v>
      </c>
      <c r="V9584" s="163">
        <f t="shared" si="1498"/>
        <v>1</v>
      </c>
      <c r="W9584" s="164">
        <f t="shared" si="1499"/>
        <v>-36580229.178480297</v>
      </c>
      <c r="X9584" s="164">
        <f t="shared" si="1500"/>
        <v>123458987.71500415</v>
      </c>
    </row>
    <row r="9585" spans="10:24" x14ac:dyDescent="0.25">
      <c r="J9585">
        <v>9582</v>
      </c>
      <c r="K9585" s="43">
        <v>0.36181404986065957</v>
      </c>
      <c r="L9585">
        <v>0.92879406534094988</v>
      </c>
      <c r="M9585">
        <v>4.2388771660504476E-2</v>
      </c>
      <c r="N9585" s="44">
        <v>0.24789791028919861</v>
      </c>
      <c r="O9585" s="161">
        <f t="shared" si="1491"/>
        <v>5000000</v>
      </c>
      <c r="P9585" s="162">
        <f t="shared" si="1492"/>
        <v>202.0030253873056</v>
      </c>
      <c r="Q9585" s="162">
        <f t="shared" si="1493"/>
        <v>100.52771931969281</v>
      </c>
      <c r="R9585" s="163">
        <f t="shared" si="1494"/>
        <v>1</v>
      </c>
      <c r="S9585" s="161">
        <f t="shared" si="1495"/>
        <v>6000000</v>
      </c>
      <c r="T9585" s="162">
        <f t="shared" si="1496"/>
        <v>197.33434179576852</v>
      </c>
      <c r="U9585" s="162">
        <f t="shared" si="1497"/>
        <v>107.7638596598464</v>
      </c>
      <c r="V9585" s="163">
        <f t="shared" si="1498"/>
        <v>1</v>
      </c>
      <c r="W9585" s="164">
        <f t="shared" si="1499"/>
        <v>457376530.33806396</v>
      </c>
      <c r="X9585" s="164">
        <f t="shared" si="1500"/>
        <v>387422892.81553268</v>
      </c>
    </row>
    <row r="9586" spans="10:24" x14ac:dyDescent="0.25">
      <c r="J9586">
        <v>9583</v>
      </c>
      <c r="K9586" s="43">
        <v>0.62241156207104242</v>
      </c>
      <c r="L9586">
        <v>6.2589193132135068E-2</v>
      </c>
      <c r="M9586">
        <v>0.9742609795204078</v>
      </c>
      <c r="N9586" s="44">
        <v>0.63281077630385185</v>
      </c>
      <c r="O9586" s="161">
        <f t="shared" si="1491"/>
        <v>6000000</v>
      </c>
      <c r="P9586" s="162">
        <f t="shared" si="1492"/>
        <v>156.99906441947022</v>
      </c>
      <c r="Q9586" s="162">
        <f t="shared" si="1493"/>
        <v>173.94946212238662</v>
      </c>
      <c r="R9586" s="163">
        <f t="shared" si="1494"/>
        <v>1</v>
      </c>
      <c r="S9586" s="161">
        <f t="shared" si="1495"/>
        <v>7000000</v>
      </c>
      <c r="T9586" s="162">
        <f t="shared" si="1496"/>
        <v>182.33302147315675</v>
      </c>
      <c r="U9586" s="162">
        <f t="shared" si="1497"/>
        <v>144.4747310611933</v>
      </c>
      <c r="V9586" s="163">
        <f t="shared" si="1498"/>
        <v>1</v>
      </c>
      <c r="W9586" s="164">
        <f t="shared" si="1499"/>
        <v>-151702386.21749842</v>
      </c>
      <c r="X9586" s="164">
        <f t="shared" si="1500"/>
        <v>115008032.88374415</v>
      </c>
    </row>
    <row r="9587" spans="10:24" x14ac:dyDescent="0.25">
      <c r="J9587">
        <v>9584</v>
      </c>
      <c r="K9587" s="43">
        <v>0.64512170139939229</v>
      </c>
      <c r="L9587">
        <v>0.35711776861092226</v>
      </c>
      <c r="M9587">
        <v>9.8912165574084776E-2</v>
      </c>
      <c r="N9587" s="44">
        <v>0.1187883919881999</v>
      </c>
      <c r="O9587" s="161">
        <f t="shared" si="1491"/>
        <v>6000000</v>
      </c>
      <c r="P9587" s="162">
        <f t="shared" si="1492"/>
        <v>174.50739593672242</v>
      </c>
      <c r="Q9587" s="162">
        <f t="shared" si="1493"/>
        <v>109.24450194999906</v>
      </c>
      <c r="R9587" s="163">
        <f t="shared" si="1494"/>
        <v>1</v>
      </c>
      <c r="S9587" s="161">
        <f t="shared" si="1495"/>
        <v>7000000</v>
      </c>
      <c r="T9587" s="162">
        <f t="shared" si="1496"/>
        <v>188.16913197890747</v>
      </c>
      <c r="U9587" s="162">
        <f t="shared" si="1497"/>
        <v>112.12225097499953</v>
      </c>
      <c r="V9587" s="163">
        <f t="shared" si="1498"/>
        <v>0.9</v>
      </c>
      <c r="W9587" s="164">
        <f t="shared" si="1499"/>
        <v>341577363.92034012</v>
      </c>
      <c r="X9587" s="164">
        <f t="shared" si="1500"/>
        <v>329095350.32462007</v>
      </c>
    </row>
    <row r="9588" spans="10:24" x14ac:dyDescent="0.25">
      <c r="J9588">
        <v>9585</v>
      </c>
      <c r="K9588" s="43">
        <v>0.4721535391015782</v>
      </c>
      <c r="L9588">
        <v>0.55599750143174376</v>
      </c>
      <c r="M9588">
        <v>0.32394466911172592</v>
      </c>
      <c r="N9588" s="44">
        <v>0.84858782866251348</v>
      </c>
      <c r="O9588" s="161">
        <f t="shared" si="1491"/>
        <v>5000000</v>
      </c>
      <c r="P9588" s="162">
        <f t="shared" si="1492"/>
        <v>182.11243567495831</v>
      </c>
      <c r="Q9588" s="162">
        <f t="shared" si="1493"/>
        <v>125.86607365391262</v>
      </c>
      <c r="R9588" s="163">
        <f t="shared" si="1494"/>
        <v>1</v>
      </c>
      <c r="S9588" s="161">
        <f t="shared" si="1495"/>
        <v>6000000</v>
      </c>
      <c r="T9588" s="162">
        <f t="shared" si="1496"/>
        <v>190.70414522498609</v>
      </c>
      <c r="U9588" s="162">
        <f t="shared" si="1497"/>
        <v>120.43303682695631</v>
      </c>
      <c r="V9588" s="163">
        <f t="shared" si="1498"/>
        <v>1</v>
      </c>
      <c r="W9588" s="164">
        <f t="shared" si="1499"/>
        <v>231231810.10522842</v>
      </c>
      <c r="X9588" s="164">
        <f t="shared" si="1500"/>
        <v>271626650.38817871</v>
      </c>
    </row>
    <row r="9589" spans="10:24" x14ac:dyDescent="0.25">
      <c r="J9589">
        <v>9586</v>
      </c>
      <c r="K9589" s="43">
        <v>0.84486513310141098</v>
      </c>
      <c r="L9589">
        <v>0.69860035632697159</v>
      </c>
      <c r="M9589">
        <v>0.36972944137623576</v>
      </c>
      <c r="N9589" s="44">
        <v>0.52848688473965322</v>
      </c>
      <c r="O9589" s="161">
        <f t="shared" si="1491"/>
        <v>7000000</v>
      </c>
      <c r="P9589" s="162">
        <f t="shared" si="1492"/>
        <v>187.80568836783573</v>
      </c>
      <c r="Q9589" s="162">
        <f t="shared" si="1493"/>
        <v>128.34859975486867</v>
      </c>
      <c r="R9589" s="163">
        <f t="shared" si="1494"/>
        <v>1</v>
      </c>
      <c r="S9589" s="161">
        <f t="shared" si="1495"/>
        <v>7000000</v>
      </c>
      <c r="T9589" s="162">
        <f t="shared" si="1496"/>
        <v>192.60189612261192</v>
      </c>
      <c r="U9589" s="162">
        <f t="shared" si="1497"/>
        <v>121.67429987743434</v>
      </c>
      <c r="V9589" s="163">
        <f t="shared" si="1498"/>
        <v>1</v>
      </c>
      <c r="W9589" s="164">
        <f t="shared" si="1499"/>
        <v>366199620.2907694</v>
      </c>
      <c r="X9589" s="164">
        <f t="shared" si="1500"/>
        <v>346493173.71624309</v>
      </c>
    </row>
    <row r="9590" spans="10:24" x14ac:dyDescent="0.25">
      <c r="J9590">
        <v>9587</v>
      </c>
      <c r="K9590" s="43">
        <v>0.26003980175009345</v>
      </c>
      <c r="L9590">
        <v>0.35623920190822411</v>
      </c>
      <c r="M9590">
        <v>0.14041939013850147</v>
      </c>
      <c r="N9590" s="44">
        <v>0.51857562218639053</v>
      </c>
      <c r="O9590" s="161">
        <f t="shared" si="1491"/>
        <v>2000000</v>
      </c>
      <c r="P9590" s="162">
        <f t="shared" si="1492"/>
        <v>174.47205651577576</v>
      </c>
      <c r="Q9590" s="162">
        <f t="shared" si="1493"/>
        <v>113.43125989978842</v>
      </c>
      <c r="R9590" s="163">
        <f t="shared" si="1494"/>
        <v>1</v>
      </c>
      <c r="S9590" s="161">
        <f t="shared" si="1495"/>
        <v>5000000</v>
      </c>
      <c r="T9590" s="162">
        <f t="shared" si="1496"/>
        <v>188.15735217192525</v>
      </c>
      <c r="U9590" s="162">
        <f t="shared" si="1497"/>
        <v>114.21562994989421</v>
      </c>
      <c r="V9590" s="163">
        <f t="shared" si="1498"/>
        <v>1</v>
      </c>
      <c r="W9590" s="164">
        <f t="shared" si="1499"/>
        <v>72081593.231974691</v>
      </c>
      <c r="X9590" s="164">
        <f t="shared" si="1500"/>
        <v>219708611.11015522</v>
      </c>
    </row>
    <row r="9591" spans="10:24" x14ac:dyDescent="0.25">
      <c r="J9591">
        <v>9588</v>
      </c>
      <c r="K9591" s="43">
        <v>0.51749776686668103</v>
      </c>
      <c r="L9591">
        <v>0.8364881770438205</v>
      </c>
      <c r="M9591">
        <v>0.24649517159847489</v>
      </c>
      <c r="N9591" s="44">
        <v>0.75162393203001232</v>
      </c>
      <c r="O9591" s="161">
        <f t="shared" si="1491"/>
        <v>5000000</v>
      </c>
      <c r="P9591" s="162">
        <f t="shared" si="1492"/>
        <v>194.70189852761328</v>
      </c>
      <c r="Q9591" s="162">
        <f t="shared" si="1493"/>
        <v>121.28879145630857</v>
      </c>
      <c r="R9591" s="163">
        <f t="shared" si="1494"/>
        <v>1</v>
      </c>
      <c r="S9591" s="161">
        <f t="shared" si="1495"/>
        <v>6000000</v>
      </c>
      <c r="T9591" s="162">
        <f t="shared" si="1496"/>
        <v>194.90063284253776</v>
      </c>
      <c r="U9591" s="162">
        <f t="shared" si="1497"/>
        <v>118.14439572815428</v>
      </c>
      <c r="V9591" s="163">
        <f t="shared" si="1498"/>
        <v>1</v>
      </c>
      <c r="W9591" s="164">
        <f t="shared" si="1499"/>
        <v>317065535.35652351</v>
      </c>
      <c r="X9591" s="164">
        <f t="shared" si="1500"/>
        <v>310537422.68630087</v>
      </c>
    </row>
    <row r="9592" spans="10:24" x14ac:dyDescent="0.25">
      <c r="J9592">
        <v>9589</v>
      </c>
      <c r="K9592" s="43">
        <v>0.10641006394648289</v>
      </c>
      <c r="L9592">
        <v>0.59075297816936001</v>
      </c>
      <c r="M9592">
        <v>0.367713138493444</v>
      </c>
      <c r="N9592" s="44">
        <v>0.41416441209456878</v>
      </c>
      <c r="O9592" s="161">
        <f t="shared" si="1491"/>
        <v>2000000</v>
      </c>
      <c r="P9592" s="162">
        <f t="shared" si="1492"/>
        <v>183.4422351270031</v>
      </c>
      <c r="Q9592" s="162">
        <f t="shared" si="1493"/>
        <v>128.24167435154007</v>
      </c>
      <c r="R9592" s="163">
        <f t="shared" si="1494"/>
        <v>1</v>
      </c>
      <c r="S9592" s="161">
        <f t="shared" si="1495"/>
        <v>2000000</v>
      </c>
      <c r="T9592" s="162">
        <f t="shared" si="1496"/>
        <v>191.14741170900103</v>
      </c>
      <c r="U9592" s="162">
        <f t="shared" si="1497"/>
        <v>121.62083717577003</v>
      </c>
      <c r="V9592" s="163">
        <f t="shared" si="1498"/>
        <v>1</v>
      </c>
      <c r="W9592" s="164">
        <f t="shared" si="1499"/>
        <v>60401121.550926059</v>
      </c>
      <c r="X9592" s="164">
        <f t="shared" si="1500"/>
        <v>-10946850.93353799</v>
      </c>
    </row>
    <row r="9593" spans="10:24" x14ac:dyDescent="0.25">
      <c r="J9593">
        <v>9590</v>
      </c>
      <c r="K9593" s="43">
        <v>0.26570091029365484</v>
      </c>
      <c r="L9593">
        <v>0.12591043642730504</v>
      </c>
      <c r="M9593">
        <v>0.6765852648588937</v>
      </c>
      <c r="N9593" s="44">
        <v>0.49525197946394983</v>
      </c>
      <c r="O9593" s="161">
        <f t="shared" si="1491"/>
        <v>2000000</v>
      </c>
      <c r="P9593" s="162">
        <f t="shared" si="1492"/>
        <v>162.81093240170827</v>
      </c>
      <c r="Q9593" s="162">
        <f t="shared" si="1493"/>
        <v>144.16342341293645</v>
      </c>
      <c r="R9593" s="163">
        <f t="shared" si="1494"/>
        <v>1</v>
      </c>
      <c r="S9593" s="161">
        <f t="shared" si="1495"/>
        <v>5000000</v>
      </c>
      <c r="T9593" s="162">
        <f t="shared" si="1496"/>
        <v>184.27031080056943</v>
      </c>
      <c r="U9593" s="162">
        <f t="shared" si="1497"/>
        <v>129.58171170646821</v>
      </c>
      <c r="V9593" s="163">
        <f t="shared" si="1498"/>
        <v>1</v>
      </c>
      <c r="W9593" s="164">
        <f t="shared" si="1499"/>
        <v>-12704982.022456363</v>
      </c>
      <c r="X9593" s="164">
        <f t="shared" si="1500"/>
        <v>123442995.47050613</v>
      </c>
    </row>
    <row r="9594" spans="10:24" x14ac:dyDescent="0.25">
      <c r="J9594">
        <v>9591</v>
      </c>
      <c r="K9594" s="43">
        <v>0.17646450216757581</v>
      </c>
      <c r="L9594">
        <v>0.33947992262107163</v>
      </c>
      <c r="M9594">
        <v>0.9962086486417242</v>
      </c>
      <c r="N9594" s="44">
        <v>0.27069234241002571</v>
      </c>
      <c r="O9594" s="161">
        <f t="shared" si="1491"/>
        <v>2000000</v>
      </c>
      <c r="P9594" s="162">
        <f t="shared" si="1492"/>
        <v>173.79175603942926</v>
      </c>
      <c r="Q9594" s="162">
        <f t="shared" si="1493"/>
        <v>188.40214458572132</v>
      </c>
      <c r="R9594" s="163">
        <f t="shared" si="1494"/>
        <v>1</v>
      </c>
      <c r="S9594" s="161">
        <f t="shared" si="1495"/>
        <v>5000000</v>
      </c>
      <c r="T9594" s="162">
        <f t="shared" si="1496"/>
        <v>187.93058534647642</v>
      </c>
      <c r="U9594" s="162">
        <f t="shared" si="1497"/>
        <v>151.70107229286066</v>
      </c>
      <c r="V9594" s="163">
        <f t="shared" si="1498"/>
        <v>1</v>
      </c>
      <c r="W9594" s="164">
        <f t="shared" si="1499"/>
        <v>-79220777.092584118</v>
      </c>
      <c r="X9594" s="164">
        <f t="shared" si="1500"/>
        <v>31147565.268078804</v>
      </c>
    </row>
    <row r="9595" spans="10:24" x14ac:dyDescent="0.25">
      <c r="J9595">
        <v>9592</v>
      </c>
      <c r="K9595" s="43">
        <v>0.35962991767938179</v>
      </c>
      <c r="L9595">
        <v>0.79960898257929836</v>
      </c>
      <c r="M9595">
        <v>0.76375983896785971</v>
      </c>
      <c r="N9595" s="44">
        <v>0.44063819586278463</v>
      </c>
      <c r="O9595" s="161">
        <f t="shared" si="1491"/>
        <v>5000000</v>
      </c>
      <c r="P9595" s="162">
        <f t="shared" si="1492"/>
        <v>192.60338058937094</v>
      </c>
      <c r="Q9595" s="162">
        <f t="shared" si="1493"/>
        <v>149.36898522812129</v>
      </c>
      <c r="R9595" s="163">
        <f t="shared" si="1494"/>
        <v>1</v>
      </c>
      <c r="S9595" s="161">
        <f t="shared" si="1495"/>
        <v>6000000</v>
      </c>
      <c r="T9595" s="162">
        <f t="shared" si="1496"/>
        <v>194.20112686312365</v>
      </c>
      <c r="U9595" s="162">
        <f t="shared" si="1497"/>
        <v>132.18449261406064</v>
      </c>
      <c r="V9595" s="163">
        <f t="shared" si="1498"/>
        <v>1</v>
      </c>
      <c r="W9595" s="164">
        <f t="shared" si="1499"/>
        <v>166171976.80624828</v>
      </c>
      <c r="X9595" s="164">
        <f t="shared" si="1500"/>
        <v>222099805.49437803</v>
      </c>
    </row>
    <row r="9596" spans="10:24" x14ac:dyDescent="0.25">
      <c r="J9596">
        <v>9593</v>
      </c>
      <c r="K9596" s="43">
        <v>0.33940638905044074</v>
      </c>
      <c r="L9596">
        <v>0.71842304164620552</v>
      </c>
      <c r="M9596">
        <v>0.23081446614966383</v>
      </c>
      <c r="N9596" s="44">
        <v>0.47203110605781162</v>
      </c>
      <c r="O9596" s="161">
        <f t="shared" si="1491"/>
        <v>5000000</v>
      </c>
      <c r="P9596" s="162">
        <f t="shared" si="1492"/>
        <v>188.67244854816431</v>
      </c>
      <c r="Q9596" s="162">
        <f t="shared" si="1493"/>
        <v>120.27665539387343</v>
      </c>
      <c r="R9596" s="163">
        <f t="shared" si="1494"/>
        <v>1</v>
      </c>
      <c r="S9596" s="161">
        <f t="shared" si="1495"/>
        <v>6000000</v>
      </c>
      <c r="T9596" s="162">
        <f t="shared" si="1496"/>
        <v>192.89081618272144</v>
      </c>
      <c r="U9596" s="162">
        <f t="shared" si="1497"/>
        <v>117.63832769693671</v>
      </c>
      <c r="V9596" s="163">
        <f t="shared" si="1498"/>
        <v>1</v>
      </c>
      <c r="W9596" s="164">
        <f t="shared" si="1499"/>
        <v>291978965.77145445</v>
      </c>
      <c r="X9596" s="164">
        <f t="shared" si="1500"/>
        <v>301514930.91470832</v>
      </c>
    </row>
    <row r="9597" spans="10:24" x14ac:dyDescent="0.25">
      <c r="J9597">
        <v>9594</v>
      </c>
      <c r="K9597" s="43">
        <v>0.56744558890014274</v>
      </c>
      <c r="L9597">
        <v>0.2848273183843657</v>
      </c>
      <c r="M9597">
        <v>0.3518184321712976</v>
      </c>
      <c r="N9597" s="44">
        <v>0.41395692012686403</v>
      </c>
      <c r="O9597" s="161">
        <f t="shared" si="1491"/>
        <v>6000000</v>
      </c>
      <c r="P9597" s="162">
        <f t="shared" si="1492"/>
        <v>171.4715969075084</v>
      </c>
      <c r="Q9597" s="162">
        <f t="shared" si="1493"/>
        <v>127.39168605783566</v>
      </c>
      <c r="R9597" s="163">
        <f t="shared" si="1494"/>
        <v>1</v>
      </c>
      <c r="S9597" s="161">
        <f t="shared" si="1495"/>
        <v>6000000</v>
      </c>
      <c r="T9597" s="162">
        <f t="shared" si="1496"/>
        <v>187.15719896916946</v>
      </c>
      <c r="U9597" s="162">
        <f t="shared" si="1497"/>
        <v>121.19584302891784</v>
      </c>
      <c r="V9597" s="163">
        <f t="shared" si="1498"/>
        <v>1</v>
      </c>
      <c r="W9597" s="164">
        <f t="shared" si="1499"/>
        <v>214479465.09803647</v>
      </c>
      <c r="X9597" s="164">
        <f t="shared" si="1500"/>
        <v>245768135.64150971</v>
      </c>
    </row>
    <row r="9598" spans="10:24" x14ac:dyDescent="0.25">
      <c r="J9598">
        <v>9595</v>
      </c>
      <c r="K9598" s="43">
        <v>0.40630591583640763</v>
      </c>
      <c r="L9598">
        <v>0.5281943311444125</v>
      </c>
      <c r="M9598">
        <v>0.75674491491433549</v>
      </c>
      <c r="N9598" s="44">
        <v>0.82061440075748193</v>
      </c>
      <c r="O9598" s="161">
        <f t="shared" si="1491"/>
        <v>5000000</v>
      </c>
      <c r="P9598" s="162">
        <f t="shared" si="1492"/>
        <v>181.06097462079489</v>
      </c>
      <c r="Q9598" s="162">
        <f t="shared" si="1493"/>
        <v>148.91740243555097</v>
      </c>
      <c r="R9598" s="163">
        <f t="shared" si="1494"/>
        <v>1</v>
      </c>
      <c r="S9598" s="161">
        <f t="shared" si="1495"/>
        <v>6000000</v>
      </c>
      <c r="T9598" s="162">
        <f t="shared" si="1496"/>
        <v>190.35365820693164</v>
      </c>
      <c r="U9598" s="162">
        <f t="shared" si="1497"/>
        <v>131.95870121777548</v>
      </c>
      <c r="V9598" s="163">
        <f t="shared" si="1498"/>
        <v>1</v>
      </c>
      <c r="W9598" s="164">
        <f t="shared" si="1499"/>
        <v>110717860.92621964</v>
      </c>
      <c r="X9598" s="164">
        <f t="shared" si="1500"/>
        <v>200369741.93493694</v>
      </c>
    </row>
    <row r="9599" spans="10:24" x14ac:dyDescent="0.25">
      <c r="J9599">
        <v>9596</v>
      </c>
      <c r="K9599" s="43">
        <v>0.94661669372792756</v>
      </c>
      <c r="L9599">
        <v>0.27909368577825633</v>
      </c>
      <c r="M9599">
        <v>0.43404265530522823</v>
      </c>
      <c r="N9599" s="44">
        <v>0.27586183092469319</v>
      </c>
      <c r="O9599" s="161">
        <f t="shared" si="1491"/>
        <v>7000000</v>
      </c>
      <c r="P9599" s="162">
        <f t="shared" si="1492"/>
        <v>171.216960088478</v>
      </c>
      <c r="Q9599" s="162">
        <f t="shared" si="1493"/>
        <v>131.67817933582754</v>
      </c>
      <c r="R9599" s="163">
        <f t="shared" si="1494"/>
        <v>1</v>
      </c>
      <c r="S9599" s="161">
        <f t="shared" si="1495"/>
        <v>9000000</v>
      </c>
      <c r="T9599" s="162">
        <f t="shared" si="1496"/>
        <v>187.07232002949266</v>
      </c>
      <c r="U9599" s="162">
        <f t="shared" si="1497"/>
        <v>123.33908966791377</v>
      </c>
      <c r="V9599" s="163">
        <f t="shared" si="1498"/>
        <v>1</v>
      </c>
      <c r="W9599" s="164">
        <f t="shared" si="1499"/>
        <v>226771465.26855326</v>
      </c>
      <c r="X9599" s="164">
        <f t="shared" si="1500"/>
        <v>423599073.25421</v>
      </c>
    </row>
    <row r="9600" spans="10:24" x14ac:dyDescent="0.25">
      <c r="J9600">
        <v>9597</v>
      </c>
      <c r="K9600" s="43">
        <v>0.59812153690609926</v>
      </c>
      <c r="L9600">
        <v>0.56922503612442676</v>
      </c>
      <c r="M9600">
        <v>0.17056994086971466</v>
      </c>
      <c r="N9600" s="44">
        <v>0.14559048945439945</v>
      </c>
      <c r="O9600" s="161">
        <f t="shared" si="1491"/>
        <v>6000000</v>
      </c>
      <c r="P9600" s="162">
        <f t="shared" si="1492"/>
        <v>182.6160226489886</v>
      </c>
      <c r="Q9600" s="162">
        <f t="shared" si="1493"/>
        <v>115.96169172482296</v>
      </c>
      <c r="R9600" s="163">
        <f t="shared" si="1494"/>
        <v>1</v>
      </c>
      <c r="S9600" s="161">
        <f t="shared" si="1495"/>
        <v>6000000</v>
      </c>
      <c r="T9600" s="162">
        <f t="shared" si="1496"/>
        <v>190.87200754966287</v>
      </c>
      <c r="U9600" s="162">
        <f t="shared" si="1497"/>
        <v>115.48084586241148</v>
      </c>
      <c r="V9600" s="163">
        <f t="shared" si="1498"/>
        <v>0.9</v>
      </c>
      <c r="W9600" s="164">
        <f t="shared" si="1499"/>
        <v>349925985.54499388</v>
      </c>
      <c r="X9600" s="164">
        <f t="shared" si="1500"/>
        <v>257112273.11115748</v>
      </c>
    </row>
    <row r="9601" spans="10:24" x14ac:dyDescent="0.25">
      <c r="J9601">
        <v>9598</v>
      </c>
      <c r="K9601" s="43">
        <v>0.79518959873533146</v>
      </c>
      <c r="L9601">
        <v>0.51084531236673159</v>
      </c>
      <c r="M9601">
        <v>3.3069026972686766E-2</v>
      </c>
      <c r="N9601" s="44">
        <v>0.75441789182035668</v>
      </c>
      <c r="O9601" s="161">
        <f t="shared" si="1491"/>
        <v>7000000</v>
      </c>
      <c r="P9601" s="162">
        <f t="shared" si="1492"/>
        <v>180.40782773923817</v>
      </c>
      <c r="Q9601" s="162">
        <f t="shared" si="1493"/>
        <v>98.250262722806838</v>
      </c>
      <c r="R9601" s="163">
        <f t="shared" si="1494"/>
        <v>1</v>
      </c>
      <c r="S9601" s="161">
        <f t="shared" si="1495"/>
        <v>7000000</v>
      </c>
      <c r="T9601" s="162">
        <f t="shared" si="1496"/>
        <v>190.13594257974606</v>
      </c>
      <c r="U9601" s="162">
        <f t="shared" si="1497"/>
        <v>106.62513136140342</v>
      </c>
      <c r="V9601" s="163">
        <f t="shared" si="1498"/>
        <v>1</v>
      </c>
      <c r="W9601" s="164">
        <f t="shared" si="1499"/>
        <v>525102955.11501932</v>
      </c>
      <c r="X9601" s="164">
        <f t="shared" si="1500"/>
        <v>434575678.52839851</v>
      </c>
    </row>
    <row r="9602" spans="10:24" x14ac:dyDescent="0.25">
      <c r="J9602">
        <v>9599</v>
      </c>
      <c r="K9602" s="43">
        <v>0.14647800956940249</v>
      </c>
      <c r="L9602">
        <v>0.76934484095953704</v>
      </c>
      <c r="M9602">
        <v>0.49695858069753762</v>
      </c>
      <c r="N9602" s="44">
        <v>5.9021153567497153E-2</v>
      </c>
      <c r="O9602" s="161">
        <f t="shared" si="1491"/>
        <v>2000000</v>
      </c>
      <c r="P9602" s="162">
        <f t="shared" si="1492"/>
        <v>191.05036409033377</v>
      </c>
      <c r="Q9602" s="162">
        <f t="shared" si="1493"/>
        <v>134.84752437060914</v>
      </c>
      <c r="R9602" s="163">
        <f t="shared" si="1494"/>
        <v>1</v>
      </c>
      <c r="S9602" s="161">
        <f t="shared" si="1495"/>
        <v>2000000</v>
      </c>
      <c r="T9602" s="162">
        <f t="shared" si="1496"/>
        <v>193.68345469677791</v>
      </c>
      <c r="U9602" s="162">
        <f t="shared" si="1497"/>
        <v>124.92376218530457</v>
      </c>
      <c r="V9602" s="163">
        <f t="shared" si="1498"/>
        <v>0.9</v>
      </c>
      <c r="W9602" s="164">
        <f t="shared" si="1499"/>
        <v>62405679.439449266</v>
      </c>
      <c r="X9602" s="164">
        <f t="shared" si="1500"/>
        <v>-26232553.479347974</v>
      </c>
    </row>
    <row r="9603" spans="10:24" x14ac:dyDescent="0.25">
      <c r="J9603">
        <v>9600</v>
      </c>
      <c r="K9603" s="43">
        <v>0.88821735623164766</v>
      </c>
      <c r="L9603">
        <v>0.30443264214389376</v>
      </c>
      <c r="M9603">
        <v>0.23469930260530547</v>
      </c>
      <c r="N9603" s="44">
        <v>0.93304123548625373</v>
      </c>
      <c r="O9603" s="161">
        <f t="shared" si="1491"/>
        <v>7000000</v>
      </c>
      <c r="P9603" s="162">
        <f t="shared" si="1492"/>
        <v>172.32459210650785</v>
      </c>
      <c r="Q9603" s="162">
        <f t="shared" si="1493"/>
        <v>120.53084183856535</v>
      </c>
      <c r="R9603" s="163">
        <f t="shared" si="1494"/>
        <v>1</v>
      </c>
      <c r="S9603" s="161">
        <f t="shared" si="1495"/>
        <v>7000000</v>
      </c>
      <c r="T9603" s="162">
        <f t="shared" si="1496"/>
        <v>187.44153070216927</v>
      </c>
      <c r="U9603" s="162">
        <f t="shared" si="1497"/>
        <v>117.76542091928268</v>
      </c>
      <c r="V9603" s="163">
        <f t="shared" si="1498"/>
        <v>1</v>
      </c>
      <c r="W9603" s="164">
        <f t="shared" si="1499"/>
        <v>312556251.87559748</v>
      </c>
      <c r="X9603" s="164">
        <f t="shared" si="1500"/>
        <v>337732768.48020619</v>
      </c>
    </row>
    <row r="9604" spans="10:24" x14ac:dyDescent="0.25">
      <c r="J9604">
        <v>9601</v>
      </c>
      <c r="K9604" s="43">
        <v>0.64782207053991459</v>
      </c>
      <c r="L9604">
        <v>0.25272808773353006</v>
      </c>
      <c r="M9604">
        <v>0.54332644609726599</v>
      </c>
      <c r="N9604" s="44">
        <v>0.9215491411431066</v>
      </c>
      <c r="O9604" s="161">
        <f t="shared" si="1491"/>
        <v>6000000</v>
      </c>
      <c r="P9604" s="162">
        <f t="shared" si="1492"/>
        <v>170.01105777750564</v>
      </c>
      <c r="Q9604" s="162">
        <f t="shared" si="1493"/>
        <v>137.17635341529677</v>
      </c>
      <c r="R9604" s="163">
        <f t="shared" si="1494"/>
        <v>1</v>
      </c>
      <c r="S9604" s="161">
        <f t="shared" si="1495"/>
        <v>7000000</v>
      </c>
      <c r="T9604" s="162">
        <f t="shared" si="1496"/>
        <v>186.67035259250187</v>
      </c>
      <c r="U9604" s="162">
        <f t="shared" si="1497"/>
        <v>126.08817670764839</v>
      </c>
      <c r="V9604" s="163">
        <f t="shared" si="1498"/>
        <v>1</v>
      </c>
      <c r="W9604" s="164">
        <f t="shared" si="1499"/>
        <v>147008226.17325321</v>
      </c>
      <c r="X9604" s="164">
        <f t="shared" si="1500"/>
        <v>274075231.19397438</v>
      </c>
    </row>
    <row r="9605" spans="10:24" x14ac:dyDescent="0.25">
      <c r="J9605">
        <v>9602</v>
      </c>
      <c r="K9605" s="43">
        <v>0.48090430538415285</v>
      </c>
      <c r="L9605">
        <v>0.60669946403168484</v>
      </c>
      <c r="M9605">
        <v>0.14107556266174925</v>
      </c>
      <c r="N9605" s="44">
        <v>0.8818106297142928</v>
      </c>
      <c r="O9605" s="161">
        <f t="shared" ref="O9605:O9668" si="1501">VLOOKUP(K9605,$E$5:$H$10,4)</f>
        <v>5000000</v>
      </c>
      <c r="P9605" s="162">
        <f t="shared" ref="P9605:P9668" si="1502">_xlfn.NORM.INV(L9605,$E$12,$E$13)</f>
        <v>184.06090377327936</v>
      </c>
      <c r="Q9605" s="162">
        <f t="shared" ref="Q9605:Q9668" si="1503">_xlfn.NORM.INV(M9605,$E$15,$E$16)</f>
        <v>113.49000863137219</v>
      </c>
      <c r="R9605" s="163">
        <f t="shared" ref="R9605:R9668" si="1504">VLOOKUP(N9605,$E$19:$H$21,4)</f>
        <v>1</v>
      </c>
      <c r="S9605" s="161">
        <f t="shared" ref="S9605:S9668" si="1505">VLOOKUP(K9605,$G$5:$H$10,2)</f>
        <v>6000000</v>
      </c>
      <c r="T9605" s="162">
        <f t="shared" ref="T9605:T9668" si="1506">_xlfn.NORM.INV(L9605,$G$12,$G$13)</f>
        <v>191.35363459109311</v>
      </c>
      <c r="U9605" s="162">
        <f t="shared" ref="U9605:U9668" si="1507">_xlfn.NORM.INV(M9605,$G$15,$G$16)</f>
        <v>114.24500431568609</v>
      </c>
      <c r="V9605" s="163">
        <f t="shared" ref="V9605:V9668" si="1508">VLOOKUP(N9605,$G$19:$H$21,2)</f>
        <v>1</v>
      </c>
      <c r="W9605" s="164">
        <f t="shared" ref="W9605:W9668" si="1509">O9605*(P9605-Q9605)*R9605-$D$23-$D$24</f>
        <v>302854475.70953584</v>
      </c>
      <c r="X9605" s="164">
        <f t="shared" ref="X9605:X9668" si="1510">S9605*(T9605-U9605)*V9605-$F$23-$F$24</f>
        <v>312651781.65244216</v>
      </c>
    </row>
    <row r="9606" spans="10:24" x14ac:dyDescent="0.25">
      <c r="J9606">
        <v>9603</v>
      </c>
      <c r="K9606" s="43">
        <v>0.70839414420521296</v>
      </c>
      <c r="L9606">
        <v>0.19962221816674552</v>
      </c>
      <c r="M9606">
        <v>0.31811940170710917</v>
      </c>
      <c r="N9606" s="44">
        <v>0.97509635442647336</v>
      </c>
      <c r="O9606" s="161">
        <f t="shared" si="1501"/>
        <v>6000000</v>
      </c>
      <c r="P9606" s="162">
        <f t="shared" si="1502"/>
        <v>167.35542892252954</v>
      </c>
      <c r="Q9606" s="162">
        <f t="shared" si="1503"/>
        <v>125.54071832221898</v>
      </c>
      <c r="R9606" s="163">
        <f t="shared" si="1504"/>
        <v>1</v>
      </c>
      <c r="S9606" s="161">
        <f t="shared" si="1505"/>
        <v>7000000</v>
      </c>
      <c r="T9606" s="162">
        <f t="shared" si="1506"/>
        <v>185.78514297417652</v>
      </c>
      <c r="U9606" s="162">
        <f t="shared" si="1507"/>
        <v>120.2703591611095</v>
      </c>
      <c r="V9606" s="163">
        <f t="shared" si="1508"/>
        <v>1</v>
      </c>
      <c r="W9606" s="164">
        <f t="shared" si="1509"/>
        <v>200888263.60186338</v>
      </c>
      <c r="X9606" s="164">
        <f t="shared" si="1510"/>
        <v>308603486.69146919</v>
      </c>
    </row>
    <row r="9607" spans="10:24" x14ac:dyDescent="0.25">
      <c r="J9607">
        <v>9604</v>
      </c>
      <c r="K9607" s="43">
        <v>0.16668272108173898</v>
      </c>
      <c r="L9607">
        <v>0.80701265790845833</v>
      </c>
      <c r="M9607">
        <v>0.63038954437038908</v>
      </c>
      <c r="N9607" s="44">
        <v>0.84801306210983729</v>
      </c>
      <c r="O9607" s="161">
        <f t="shared" si="1501"/>
        <v>2000000</v>
      </c>
      <c r="P9607" s="162">
        <f t="shared" si="1502"/>
        <v>193.00410550904309</v>
      </c>
      <c r="Q9607" s="162">
        <f t="shared" si="1503"/>
        <v>141.65770480447986</v>
      </c>
      <c r="R9607" s="163">
        <f t="shared" si="1504"/>
        <v>1</v>
      </c>
      <c r="S9607" s="161">
        <f t="shared" si="1505"/>
        <v>5000000</v>
      </c>
      <c r="T9607" s="162">
        <f t="shared" si="1506"/>
        <v>194.3347018363477</v>
      </c>
      <c r="U9607" s="162">
        <f t="shared" si="1507"/>
        <v>128.32885240223993</v>
      </c>
      <c r="V9607" s="163">
        <f t="shared" si="1508"/>
        <v>1</v>
      </c>
      <c r="W9607" s="164">
        <f t="shared" si="1509"/>
        <v>52692801.409126446</v>
      </c>
      <c r="X9607" s="164">
        <f t="shared" si="1510"/>
        <v>180029247.17053884</v>
      </c>
    </row>
    <row r="9608" spans="10:24" x14ac:dyDescent="0.25">
      <c r="J9608">
        <v>9605</v>
      </c>
      <c r="K9608" s="43">
        <v>0.78050109130666401</v>
      </c>
      <c r="L9608">
        <v>0.42825771743416152</v>
      </c>
      <c r="M9608">
        <v>0.14617981577658778</v>
      </c>
      <c r="N9608" s="44">
        <v>0.80201050384628281</v>
      </c>
      <c r="O9608" s="161">
        <f t="shared" si="1501"/>
        <v>7000000</v>
      </c>
      <c r="P9608" s="162">
        <f t="shared" si="1502"/>
        <v>177.28782556364015</v>
      </c>
      <c r="Q9608" s="162">
        <f t="shared" si="1503"/>
        <v>113.94081337180248</v>
      </c>
      <c r="R9608" s="163">
        <f t="shared" si="1504"/>
        <v>1</v>
      </c>
      <c r="S9608" s="161">
        <f t="shared" si="1505"/>
        <v>7000000</v>
      </c>
      <c r="T9608" s="162">
        <f t="shared" si="1506"/>
        <v>189.09594185454671</v>
      </c>
      <c r="U9608" s="162">
        <f t="shared" si="1507"/>
        <v>114.47040668590124</v>
      </c>
      <c r="V9608" s="163">
        <f t="shared" si="1508"/>
        <v>1</v>
      </c>
      <c r="W9608" s="164">
        <f t="shared" si="1509"/>
        <v>393429085.34286374</v>
      </c>
      <c r="X9608" s="164">
        <f t="shared" si="1510"/>
        <v>372378746.18051827</v>
      </c>
    </row>
    <row r="9609" spans="10:24" x14ac:dyDescent="0.25">
      <c r="J9609">
        <v>9606</v>
      </c>
      <c r="K9609" s="43">
        <v>0.8682586858134389</v>
      </c>
      <c r="L9609">
        <v>0.5846591522246174</v>
      </c>
      <c r="M9609">
        <v>0.23332981110250117</v>
      </c>
      <c r="N9609" s="44">
        <v>0.47769905957129932</v>
      </c>
      <c r="O9609" s="161">
        <f t="shared" si="1501"/>
        <v>7000000</v>
      </c>
      <c r="P9609" s="162">
        <f t="shared" si="1502"/>
        <v>183.20741025800586</v>
      </c>
      <c r="Q9609" s="162">
        <f t="shared" si="1503"/>
        <v>120.44150403992693</v>
      </c>
      <c r="R9609" s="163">
        <f t="shared" si="1504"/>
        <v>1</v>
      </c>
      <c r="S9609" s="161">
        <f t="shared" si="1505"/>
        <v>7000000</v>
      </c>
      <c r="T9609" s="162">
        <f t="shared" si="1506"/>
        <v>191.06913675266861</v>
      </c>
      <c r="U9609" s="162">
        <f t="shared" si="1507"/>
        <v>117.72075201996346</v>
      </c>
      <c r="V9609" s="163">
        <f t="shared" si="1508"/>
        <v>1</v>
      </c>
      <c r="W9609" s="164">
        <f t="shared" si="1509"/>
        <v>389361343.52655256</v>
      </c>
      <c r="X9609" s="164">
        <f t="shared" si="1510"/>
        <v>363438693.12893611</v>
      </c>
    </row>
    <row r="9610" spans="10:24" x14ac:dyDescent="0.25">
      <c r="J9610">
        <v>9607</v>
      </c>
      <c r="K9610" s="43">
        <v>0.95737169046555581</v>
      </c>
      <c r="L9610">
        <v>0.9309949503667867</v>
      </c>
      <c r="M9610">
        <v>0.55922870424958926</v>
      </c>
      <c r="N9610" s="44">
        <v>0.30207055771529157</v>
      </c>
      <c r="O9610" s="161">
        <f t="shared" si="1501"/>
        <v>9000000</v>
      </c>
      <c r="P9610" s="162">
        <f t="shared" si="1502"/>
        <v>202.24863151103767</v>
      </c>
      <c r="Q9610" s="162">
        <f t="shared" si="1503"/>
        <v>137.98027985813016</v>
      </c>
      <c r="R9610" s="163">
        <f t="shared" si="1504"/>
        <v>1</v>
      </c>
      <c r="S9610" s="161">
        <f t="shared" si="1505"/>
        <v>9000000</v>
      </c>
      <c r="T9610" s="162">
        <f t="shared" si="1506"/>
        <v>197.41621050367922</v>
      </c>
      <c r="U9610" s="162">
        <f t="shared" si="1507"/>
        <v>126.49013992906508</v>
      </c>
      <c r="V9610" s="163">
        <f t="shared" si="1508"/>
        <v>1</v>
      </c>
      <c r="W9610" s="164">
        <f t="shared" si="1509"/>
        <v>528415164.87616765</v>
      </c>
      <c r="X9610" s="164">
        <f t="shared" si="1510"/>
        <v>488334635.17152727</v>
      </c>
    </row>
    <row r="9611" spans="10:24" x14ac:dyDescent="0.25">
      <c r="J9611">
        <v>9608</v>
      </c>
      <c r="K9611" s="43">
        <v>1.6680955608863179E-3</v>
      </c>
      <c r="L9611">
        <v>0.68995508931793792</v>
      </c>
      <c r="M9611">
        <v>0.11142674770647232</v>
      </c>
      <c r="N9611" s="44">
        <v>0.59049333126392767</v>
      </c>
      <c r="O9611" s="161">
        <f t="shared" si="1501"/>
        <v>1000000</v>
      </c>
      <c r="P9611" s="162">
        <f t="shared" si="1502"/>
        <v>187.43584576763337</v>
      </c>
      <c r="Q9611" s="162">
        <f t="shared" si="1503"/>
        <v>110.62049020238422</v>
      </c>
      <c r="R9611" s="163">
        <f t="shared" si="1504"/>
        <v>1</v>
      </c>
      <c r="S9611" s="161">
        <f t="shared" si="1505"/>
        <v>1000000</v>
      </c>
      <c r="T9611" s="162">
        <f t="shared" si="1506"/>
        <v>192.4786152558778</v>
      </c>
      <c r="U9611" s="162">
        <f t="shared" si="1507"/>
        <v>112.81024510119211</v>
      </c>
      <c r="V9611" s="163">
        <f t="shared" si="1508"/>
        <v>1</v>
      </c>
      <c r="W9611" s="164">
        <f t="shared" si="1509"/>
        <v>26815355.565249145</v>
      </c>
      <c r="X9611" s="164">
        <f t="shared" si="1510"/>
        <v>-70331629.845314309</v>
      </c>
    </row>
    <row r="9612" spans="10:24" x14ac:dyDescent="0.25">
      <c r="J9612">
        <v>9609</v>
      </c>
      <c r="K9612" s="43">
        <v>0.43507054463282191</v>
      </c>
      <c r="L9612">
        <v>3.8498473496445307E-2</v>
      </c>
      <c r="M9612">
        <v>0.39715945499500149</v>
      </c>
      <c r="N9612" s="44">
        <v>0.62811173735480086</v>
      </c>
      <c r="O9612" s="161">
        <f t="shared" si="1501"/>
        <v>5000000</v>
      </c>
      <c r="P9612" s="162">
        <f t="shared" si="1502"/>
        <v>153.47425952272783</v>
      </c>
      <c r="Q9612" s="162">
        <f t="shared" si="1503"/>
        <v>129.78587147555152</v>
      </c>
      <c r="R9612" s="163">
        <f t="shared" si="1504"/>
        <v>1</v>
      </c>
      <c r="S9612" s="161">
        <f t="shared" si="1505"/>
        <v>6000000</v>
      </c>
      <c r="T9612" s="162">
        <f t="shared" si="1506"/>
        <v>181.15808650757594</v>
      </c>
      <c r="U9612" s="162">
        <f t="shared" si="1507"/>
        <v>122.39293573777576</v>
      </c>
      <c r="V9612" s="163">
        <f t="shared" si="1508"/>
        <v>1</v>
      </c>
      <c r="W9612" s="164">
        <f t="shared" si="1509"/>
        <v>68441940.235881582</v>
      </c>
      <c r="X9612" s="164">
        <f t="shared" si="1510"/>
        <v>202590904.61880112</v>
      </c>
    </row>
    <row r="9613" spans="10:24" x14ac:dyDescent="0.25">
      <c r="J9613">
        <v>9610</v>
      </c>
      <c r="K9613" s="43">
        <v>0.5677118005377858</v>
      </c>
      <c r="L9613">
        <v>0.84058162853556773</v>
      </c>
      <c r="M9613">
        <v>0.19772587539516728</v>
      </c>
      <c r="N9613" s="44">
        <v>0.79940304876807022</v>
      </c>
      <c r="O9613" s="161">
        <f t="shared" si="1501"/>
        <v>6000000</v>
      </c>
      <c r="P9613" s="162">
        <f t="shared" si="1502"/>
        <v>194.95276796571466</v>
      </c>
      <c r="Q9613" s="162">
        <f t="shared" si="1503"/>
        <v>118.0045560852227</v>
      </c>
      <c r="R9613" s="163">
        <f t="shared" si="1504"/>
        <v>1</v>
      </c>
      <c r="S9613" s="161">
        <f t="shared" si="1505"/>
        <v>6000000</v>
      </c>
      <c r="T9613" s="162">
        <f t="shared" si="1506"/>
        <v>194.98425598857156</v>
      </c>
      <c r="U9613" s="162">
        <f t="shared" si="1507"/>
        <v>116.50227804261135</v>
      </c>
      <c r="V9613" s="163">
        <f t="shared" si="1508"/>
        <v>1</v>
      </c>
      <c r="W9613" s="164">
        <f t="shared" si="1509"/>
        <v>411689271.28295171</v>
      </c>
      <c r="X9613" s="164">
        <f t="shared" si="1510"/>
        <v>320891867.67576128</v>
      </c>
    </row>
    <row r="9614" spans="10:24" x14ac:dyDescent="0.25">
      <c r="J9614">
        <v>9611</v>
      </c>
      <c r="K9614" s="43">
        <v>0.54697626838368896</v>
      </c>
      <c r="L9614">
        <v>4.258467135374433E-2</v>
      </c>
      <c r="M9614">
        <v>0.90115650806522141</v>
      </c>
      <c r="N9614" s="44">
        <v>0.25753400532771331</v>
      </c>
      <c r="O9614" s="161">
        <f t="shared" si="1501"/>
        <v>5000000</v>
      </c>
      <c r="P9614" s="162">
        <f t="shared" si="1502"/>
        <v>154.17826198456214</v>
      </c>
      <c r="Q9614" s="162">
        <f t="shared" si="1503"/>
        <v>160.76338900451552</v>
      </c>
      <c r="R9614" s="163">
        <f t="shared" si="1504"/>
        <v>1</v>
      </c>
      <c r="S9614" s="161">
        <f t="shared" si="1505"/>
        <v>6000000</v>
      </c>
      <c r="T9614" s="162">
        <f t="shared" si="1506"/>
        <v>181.39275399485405</v>
      </c>
      <c r="U9614" s="162">
        <f t="shared" si="1507"/>
        <v>137.88169450225774</v>
      </c>
      <c r="V9614" s="163">
        <f t="shared" si="1508"/>
        <v>1</v>
      </c>
      <c r="W9614" s="164">
        <f t="shared" si="1509"/>
        <v>-82925635.09976688</v>
      </c>
      <c r="X9614" s="164">
        <f t="shared" si="1510"/>
        <v>111066356.95557782</v>
      </c>
    </row>
    <row r="9615" spans="10:24" x14ac:dyDescent="0.25">
      <c r="J9615">
        <v>9612</v>
      </c>
      <c r="K9615" s="43">
        <v>0.31034750863853999</v>
      </c>
      <c r="L9615">
        <v>0.2894248024226147</v>
      </c>
      <c r="M9615">
        <v>5.8405481770499201E-2</v>
      </c>
      <c r="N9615" s="44">
        <v>0.95094012783689441</v>
      </c>
      <c r="O9615" s="161">
        <f t="shared" si="1501"/>
        <v>5000000</v>
      </c>
      <c r="P9615" s="162">
        <f t="shared" si="1502"/>
        <v>171.67401191413006</v>
      </c>
      <c r="Q9615" s="162">
        <f t="shared" si="1503"/>
        <v>103.6339852186013</v>
      </c>
      <c r="R9615" s="163">
        <f t="shared" si="1504"/>
        <v>1</v>
      </c>
      <c r="S9615" s="161">
        <f t="shared" si="1505"/>
        <v>6000000</v>
      </c>
      <c r="T9615" s="162">
        <f t="shared" si="1506"/>
        <v>187.22467063804336</v>
      </c>
      <c r="U9615" s="162">
        <f t="shared" si="1507"/>
        <v>109.31699260930066</v>
      </c>
      <c r="V9615" s="163">
        <f t="shared" si="1508"/>
        <v>1</v>
      </c>
      <c r="W9615" s="164">
        <f t="shared" si="1509"/>
        <v>290200133.47764385</v>
      </c>
      <c r="X9615" s="164">
        <f t="shared" si="1510"/>
        <v>317446068.17245626</v>
      </c>
    </row>
    <row r="9616" spans="10:24" x14ac:dyDescent="0.25">
      <c r="J9616">
        <v>9613</v>
      </c>
      <c r="K9616" s="43">
        <v>0.33063580359940958</v>
      </c>
      <c r="L9616">
        <v>0.17939041131470812</v>
      </c>
      <c r="M9616">
        <v>2.2452791458051791E-2</v>
      </c>
      <c r="N9616" s="44">
        <v>0.48295709082225302</v>
      </c>
      <c r="O9616" s="161">
        <f t="shared" si="1501"/>
        <v>5000000</v>
      </c>
      <c r="P9616" s="162">
        <f t="shared" si="1502"/>
        <v>166.23463963528624</v>
      </c>
      <c r="Q9616" s="162">
        <f t="shared" si="1503"/>
        <v>94.889243816941843</v>
      </c>
      <c r="R9616" s="163">
        <f t="shared" si="1504"/>
        <v>1</v>
      </c>
      <c r="S9616" s="161">
        <f t="shared" si="1505"/>
        <v>6000000</v>
      </c>
      <c r="T9616" s="162">
        <f t="shared" si="1506"/>
        <v>185.4115465450954</v>
      </c>
      <c r="U9616" s="162">
        <f t="shared" si="1507"/>
        <v>104.94462190847092</v>
      </c>
      <c r="V9616" s="163">
        <f t="shared" si="1508"/>
        <v>1</v>
      </c>
      <c r="W9616" s="164">
        <f t="shared" si="1509"/>
        <v>306726979.09172201</v>
      </c>
      <c r="X9616" s="164">
        <f t="shared" si="1510"/>
        <v>332801547.81974691</v>
      </c>
    </row>
    <row r="9617" spans="10:24" x14ac:dyDescent="0.25">
      <c r="J9617">
        <v>9614</v>
      </c>
      <c r="K9617" s="43">
        <v>0.25866584304312268</v>
      </c>
      <c r="L9617">
        <v>0.99962432171665294</v>
      </c>
      <c r="M9617">
        <v>0.8752331360358212</v>
      </c>
      <c r="N9617" s="44">
        <v>0.3475688918124975</v>
      </c>
      <c r="O9617" s="161">
        <f t="shared" si="1501"/>
        <v>2000000</v>
      </c>
      <c r="P9617" s="162">
        <f t="shared" si="1502"/>
        <v>230.55178896615266</v>
      </c>
      <c r="Q9617" s="162">
        <f t="shared" si="1503"/>
        <v>158.02965305158685</v>
      </c>
      <c r="R9617" s="163">
        <f t="shared" si="1504"/>
        <v>1</v>
      </c>
      <c r="S9617" s="161">
        <f t="shared" si="1505"/>
        <v>5000000</v>
      </c>
      <c r="T9617" s="162">
        <f t="shared" si="1506"/>
        <v>206.85059632205088</v>
      </c>
      <c r="U9617" s="162">
        <f t="shared" si="1507"/>
        <v>136.51482652579344</v>
      </c>
      <c r="V9617" s="163">
        <f t="shared" si="1508"/>
        <v>1</v>
      </c>
      <c r="W9617" s="164">
        <f t="shared" si="1509"/>
        <v>95044271.829131603</v>
      </c>
      <c r="X9617" s="164">
        <f t="shared" si="1510"/>
        <v>201678848.98128718</v>
      </c>
    </row>
    <row r="9618" spans="10:24" x14ac:dyDescent="0.25">
      <c r="J9618">
        <v>9615</v>
      </c>
      <c r="K9618" s="43">
        <v>6.5127485333930424E-2</v>
      </c>
      <c r="L9618">
        <v>0.29305759833132816</v>
      </c>
      <c r="M9618">
        <v>0.64598433039727032</v>
      </c>
      <c r="N9618" s="44">
        <v>0.99078898992097142</v>
      </c>
      <c r="O9618" s="161">
        <f t="shared" si="1501"/>
        <v>2000000</v>
      </c>
      <c r="P9618" s="162">
        <f t="shared" si="1502"/>
        <v>171.83288697572539</v>
      </c>
      <c r="Q9618" s="162">
        <f t="shared" si="1503"/>
        <v>142.49002735476057</v>
      </c>
      <c r="R9618" s="163">
        <f t="shared" si="1504"/>
        <v>1</v>
      </c>
      <c r="S9618" s="161">
        <f t="shared" si="1505"/>
        <v>2000000</v>
      </c>
      <c r="T9618" s="162">
        <f t="shared" si="1506"/>
        <v>187.27762899190847</v>
      </c>
      <c r="U9618" s="162">
        <f t="shared" si="1507"/>
        <v>128.74501367738029</v>
      </c>
      <c r="V9618" s="163">
        <f t="shared" si="1508"/>
        <v>1</v>
      </c>
      <c r="W9618" s="164">
        <f t="shared" si="1509"/>
        <v>8685719.2419296354</v>
      </c>
      <c r="X9618" s="164">
        <f t="shared" si="1510"/>
        <v>-32934769.370943621</v>
      </c>
    </row>
    <row r="9619" spans="10:24" x14ac:dyDescent="0.25">
      <c r="J9619">
        <v>9616</v>
      </c>
      <c r="K9619" s="43">
        <v>0.18859055484198828</v>
      </c>
      <c r="L9619">
        <v>6.9863133866131744E-2</v>
      </c>
      <c r="M9619">
        <v>1.9951615450389371E-2</v>
      </c>
      <c r="N9619" s="44">
        <v>0.4680434221545805</v>
      </c>
      <c r="O9619" s="161">
        <f t="shared" si="1501"/>
        <v>2000000</v>
      </c>
      <c r="P9619" s="162">
        <f t="shared" si="1502"/>
        <v>157.84783279706346</v>
      </c>
      <c r="Q9619" s="162">
        <f t="shared" si="1503"/>
        <v>93.905015120340209</v>
      </c>
      <c r="R9619" s="163">
        <f t="shared" si="1504"/>
        <v>1</v>
      </c>
      <c r="S9619" s="161">
        <f t="shared" si="1505"/>
        <v>5000000</v>
      </c>
      <c r="T9619" s="162">
        <f t="shared" si="1506"/>
        <v>182.61594426568783</v>
      </c>
      <c r="U9619" s="162">
        <f t="shared" si="1507"/>
        <v>104.4525075601701</v>
      </c>
      <c r="V9619" s="163">
        <f t="shared" si="1508"/>
        <v>1</v>
      </c>
      <c r="W9619" s="164">
        <f t="shared" si="1509"/>
        <v>77885635.353446499</v>
      </c>
      <c r="X9619" s="164">
        <f t="shared" si="1510"/>
        <v>240817183.52758861</v>
      </c>
    </row>
    <row r="9620" spans="10:24" x14ac:dyDescent="0.25">
      <c r="J9620">
        <v>9617</v>
      </c>
      <c r="K9620" s="43">
        <v>0.76896459257074845</v>
      </c>
      <c r="L9620">
        <v>0.76860834914400233</v>
      </c>
      <c r="M9620">
        <v>0.40600975258445471</v>
      </c>
      <c r="N9620" s="44">
        <v>0.19302364781289472</v>
      </c>
      <c r="O9620" s="161">
        <f t="shared" si="1501"/>
        <v>7000000</v>
      </c>
      <c r="P9620" s="162">
        <f t="shared" si="1502"/>
        <v>191.01407206635201</v>
      </c>
      <c r="Q9620" s="162">
        <f t="shared" si="1503"/>
        <v>130.24356903908102</v>
      </c>
      <c r="R9620" s="163">
        <f t="shared" si="1504"/>
        <v>1</v>
      </c>
      <c r="S9620" s="161">
        <f t="shared" si="1505"/>
        <v>7000000</v>
      </c>
      <c r="T9620" s="162">
        <f t="shared" si="1506"/>
        <v>193.67135735545068</v>
      </c>
      <c r="U9620" s="162">
        <f t="shared" si="1507"/>
        <v>122.62178451954051</v>
      </c>
      <c r="V9620" s="163">
        <f t="shared" si="1508"/>
        <v>0.9</v>
      </c>
      <c r="W9620" s="164">
        <f t="shared" si="1509"/>
        <v>375393521.19089693</v>
      </c>
      <c r="X9620" s="164">
        <f t="shared" si="1510"/>
        <v>297612308.86623406</v>
      </c>
    </row>
    <row r="9621" spans="10:24" x14ac:dyDescent="0.25">
      <c r="J9621">
        <v>9618</v>
      </c>
      <c r="K9621" s="43">
        <v>0.45877285876324425</v>
      </c>
      <c r="L9621">
        <v>0.95409334039086824</v>
      </c>
      <c r="M9621">
        <v>7.7074901097842319E-2</v>
      </c>
      <c r="N9621" s="44">
        <v>0.25135055318817512</v>
      </c>
      <c r="O9621" s="161">
        <f t="shared" si="1501"/>
        <v>5000000</v>
      </c>
      <c r="P9621" s="162">
        <f t="shared" si="1502"/>
        <v>205.28863569842272</v>
      </c>
      <c r="Q9621" s="162">
        <f t="shared" si="1503"/>
        <v>106.49948807053721</v>
      </c>
      <c r="R9621" s="163">
        <f t="shared" si="1504"/>
        <v>1</v>
      </c>
      <c r="S9621" s="161">
        <f t="shared" si="1505"/>
        <v>6000000</v>
      </c>
      <c r="T9621" s="162">
        <f t="shared" si="1506"/>
        <v>198.42954523280758</v>
      </c>
      <c r="U9621" s="162">
        <f t="shared" si="1507"/>
        <v>110.74974403526861</v>
      </c>
      <c r="V9621" s="163">
        <f t="shared" si="1508"/>
        <v>1</v>
      </c>
      <c r="W9621" s="164">
        <f t="shared" si="1509"/>
        <v>443945738.13942754</v>
      </c>
      <c r="X9621" s="164">
        <f t="shared" si="1510"/>
        <v>376078807.18523389</v>
      </c>
    </row>
    <row r="9622" spans="10:24" x14ac:dyDescent="0.25">
      <c r="J9622">
        <v>9619</v>
      </c>
      <c r="K9622" s="43">
        <v>0.40396927100833102</v>
      </c>
      <c r="L9622">
        <v>0.20015028923907718</v>
      </c>
      <c r="M9622">
        <v>0.5385754980482822</v>
      </c>
      <c r="N9622" s="44">
        <v>0.85223044651952062</v>
      </c>
      <c r="O9622" s="161">
        <f t="shared" si="1501"/>
        <v>5000000</v>
      </c>
      <c r="P9622" s="162">
        <f t="shared" si="1502"/>
        <v>167.38373198266541</v>
      </c>
      <c r="Q9622" s="162">
        <f t="shared" si="1503"/>
        <v>136.93691216719273</v>
      </c>
      <c r="R9622" s="163">
        <f t="shared" si="1504"/>
        <v>1</v>
      </c>
      <c r="S9622" s="161">
        <f t="shared" si="1505"/>
        <v>6000000</v>
      </c>
      <c r="T9622" s="162">
        <f t="shared" si="1506"/>
        <v>185.79457732755515</v>
      </c>
      <c r="U9622" s="162">
        <f t="shared" si="1507"/>
        <v>125.96845608359637</v>
      </c>
      <c r="V9622" s="163">
        <f t="shared" si="1508"/>
        <v>1</v>
      </c>
      <c r="W9622" s="164">
        <f t="shared" si="1509"/>
        <v>102234099.0773634</v>
      </c>
      <c r="X9622" s="164">
        <f t="shared" si="1510"/>
        <v>208956727.46375269</v>
      </c>
    </row>
    <row r="9623" spans="10:24" x14ac:dyDescent="0.25">
      <c r="J9623">
        <v>9620</v>
      </c>
      <c r="K9623" s="43">
        <v>0.61859215956141123</v>
      </c>
      <c r="L9623">
        <v>0.32746220813524707</v>
      </c>
      <c r="M9623">
        <v>0.27598195969455075</v>
      </c>
      <c r="N9623" s="44">
        <v>0.619818028250542</v>
      </c>
      <c r="O9623" s="161">
        <f t="shared" si="1501"/>
        <v>6000000</v>
      </c>
      <c r="P9623" s="162">
        <f t="shared" si="1502"/>
        <v>173.2960253586599</v>
      </c>
      <c r="Q9623" s="162">
        <f t="shared" si="1503"/>
        <v>123.10360365543977</v>
      </c>
      <c r="R9623" s="163">
        <f t="shared" si="1504"/>
        <v>1</v>
      </c>
      <c r="S9623" s="161">
        <f t="shared" si="1505"/>
        <v>7000000</v>
      </c>
      <c r="T9623" s="162">
        <f t="shared" si="1506"/>
        <v>187.76534178621998</v>
      </c>
      <c r="U9623" s="162">
        <f t="shared" si="1507"/>
        <v>119.05180182771988</v>
      </c>
      <c r="V9623" s="163">
        <f t="shared" si="1508"/>
        <v>1</v>
      </c>
      <c r="W9623" s="164">
        <f t="shared" si="1509"/>
        <v>251154530.21932083</v>
      </c>
      <c r="X9623" s="164">
        <f t="shared" si="1510"/>
        <v>330994779.70950067</v>
      </c>
    </row>
    <row r="9624" spans="10:24" x14ac:dyDescent="0.25">
      <c r="J9624">
        <v>9621</v>
      </c>
      <c r="K9624" s="43">
        <v>0.47721095120202395</v>
      </c>
      <c r="L9624">
        <v>2.1897792482467815E-2</v>
      </c>
      <c r="M9624">
        <v>0.50123373210045341</v>
      </c>
      <c r="N9624" s="44">
        <v>0.55174406549411248</v>
      </c>
      <c r="O9624" s="161">
        <f t="shared" si="1501"/>
        <v>5000000</v>
      </c>
      <c r="P9624" s="162">
        <f t="shared" si="1502"/>
        <v>149.75937012015675</v>
      </c>
      <c r="Q9624" s="162">
        <f t="shared" si="1503"/>
        <v>135.06185025391173</v>
      </c>
      <c r="R9624" s="163">
        <f t="shared" si="1504"/>
        <v>1</v>
      </c>
      <c r="S9624" s="161">
        <f t="shared" si="1505"/>
        <v>6000000</v>
      </c>
      <c r="T9624" s="162">
        <f t="shared" si="1506"/>
        <v>179.91979004005225</v>
      </c>
      <c r="U9624" s="162">
        <f t="shared" si="1507"/>
        <v>125.03092512695586</v>
      </c>
      <c r="V9624" s="163">
        <f t="shared" si="1508"/>
        <v>1</v>
      </c>
      <c r="W9624" s="164">
        <f t="shared" si="1509"/>
        <v>23487599.331225082</v>
      </c>
      <c r="X9624" s="164">
        <f t="shared" si="1510"/>
        <v>179333189.47857833</v>
      </c>
    </row>
    <row r="9625" spans="10:24" x14ac:dyDescent="0.25">
      <c r="J9625">
        <v>9622</v>
      </c>
      <c r="K9625" s="43">
        <v>0.55185615770176533</v>
      </c>
      <c r="L9625">
        <v>0.42899931436385264</v>
      </c>
      <c r="M9625">
        <v>0.614329263370889</v>
      </c>
      <c r="N9625" s="44">
        <v>0.47042551381196263</v>
      </c>
      <c r="O9625" s="161">
        <f t="shared" si="1501"/>
        <v>6000000</v>
      </c>
      <c r="P9625" s="162">
        <f t="shared" si="1502"/>
        <v>177.31616390044704</v>
      </c>
      <c r="Q9625" s="162">
        <f t="shared" si="1503"/>
        <v>140.8124127847021</v>
      </c>
      <c r="R9625" s="163">
        <f t="shared" si="1504"/>
        <v>1</v>
      </c>
      <c r="S9625" s="161">
        <f t="shared" si="1505"/>
        <v>6000000</v>
      </c>
      <c r="T9625" s="162">
        <f t="shared" si="1506"/>
        <v>189.10538796681567</v>
      </c>
      <c r="U9625" s="162">
        <f t="shared" si="1507"/>
        <v>127.90620639235105</v>
      </c>
      <c r="V9625" s="163">
        <f t="shared" si="1508"/>
        <v>1</v>
      </c>
      <c r="W9625" s="164">
        <f t="shared" si="1509"/>
        <v>169022506.6944696</v>
      </c>
      <c r="X9625" s="164">
        <f t="shared" si="1510"/>
        <v>217195089.44678771</v>
      </c>
    </row>
    <row r="9626" spans="10:24" x14ac:dyDescent="0.25">
      <c r="J9626">
        <v>9623</v>
      </c>
      <c r="K9626" s="43">
        <v>0.88277371522148163</v>
      </c>
      <c r="L9626">
        <v>0.27713325320018112</v>
      </c>
      <c r="M9626">
        <v>0.33596467797621443</v>
      </c>
      <c r="N9626" s="44">
        <v>0.9542671781803771</v>
      </c>
      <c r="O9626" s="161">
        <f t="shared" si="1501"/>
        <v>7000000</v>
      </c>
      <c r="P9626" s="162">
        <f t="shared" si="1502"/>
        <v>171.12931496883499</v>
      </c>
      <c r="Q9626" s="162">
        <f t="shared" si="1503"/>
        <v>126.5299686720147</v>
      </c>
      <c r="R9626" s="163">
        <f t="shared" si="1504"/>
        <v>1</v>
      </c>
      <c r="S9626" s="161">
        <f t="shared" si="1505"/>
        <v>7000000</v>
      </c>
      <c r="T9626" s="162">
        <f t="shared" si="1506"/>
        <v>187.04310498961166</v>
      </c>
      <c r="U9626" s="162">
        <f t="shared" si="1507"/>
        <v>120.76498433600734</v>
      </c>
      <c r="V9626" s="163">
        <f t="shared" si="1508"/>
        <v>1</v>
      </c>
      <c r="W9626" s="164">
        <f t="shared" si="1509"/>
        <v>262195424.07774198</v>
      </c>
      <c r="X9626" s="164">
        <f t="shared" si="1510"/>
        <v>313946844.57523024</v>
      </c>
    </row>
    <row r="9627" spans="10:24" x14ac:dyDescent="0.25">
      <c r="J9627">
        <v>9624</v>
      </c>
      <c r="K9627" s="43">
        <v>0.56953294885615502</v>
      </c>
      <c r="L9627">
        <v>0.27966521522946874</v>
      </c>
      <c r="M9627">
        <v>0.19627844392362692</v>
      </c>
      <c r="N9627" s="44">
        <v>0.31842600363372742</v>
      </c>
      <c r="O9627" s="161">
        <f t="shared" si="1501"/>
        <v>6000000</v>
      </c>
      <c r="P9627" s="162">
        <f t="shared" si="1502"/>
        <v>171.24245499033094</v>
      </c>
      <c r="Q9627" s="162">
        <f t="shared" si="1503"/>
        <v>117.90020737069851</v>
      </c>
      <c r="R9627" s="163">
        <f t="shared" si="1504"/>
        <v>1</v>
      </c>
      <c r="S9627" s="161">
        <f t="shared" si="1505"/>
        <v>6000000</v>
      </c>
      <c r="T9627" s="162">
        <f t="shared" si="1506"/>
        <v>187.08081833011033</v>
      </c>
      <c r="U9627" s="162">
        <f t="shared" si="1507"/>
        <v>116.45010368534926</v>
      </c>
      <c r="V9627" s="163">
        <f t="shared" si="1508"/>
        <v>1</v>
      </c>
      <c r="W9627" s="164">
        <f t="shared" si="1509"/>
        <v>270053485.7177946</v>
      </c>
      <c r="X9627" s="164">
        <f t="shared" si="1510"/>
        <v>273784287.86856639</v>
      </c>
    </row>
    <row r="9628" spans="10:24" x14ac:dyDescent="0.25">
      <c r="J9628">
        <v>9625</v>
      </c>
      <c r="K9628" s="43">
        <v>0.15516284878736175</v>
      </c>
      <c r="L9628">
        <v>0.3654337331345302</v>
      </c>
      <c r="M9628">
        <v>0.4399713835067357</v>
      </c>
      <c r="N9628" s="44">
        <v>0.34666923093378521</v>
      </c>
      <c r="O9628" s="161">
        <f t="shared" si="1501"/>
        <v>2000000</v>
      </c>
      <c r="P9628" s="162">
        <f t="shared" si="1502"/>
        <v>174.84042244971485</v>
      </c>
      <c r="Q9628" s="162">
        <f t="shared" si="1503"/>
        <v>131.97916462168797</v>
      </c>
      <c r="R9628" s="163">
        <f t="shared" si="1504"/>
        <v>1</v>
      </c>
      <c r="S9628" s="161">
        <f t="shared" si="1505"/>
        <v>5000000</v>
      </c>
      <c r="T9628" s="162">
        <f t="shared" si="1506"/>
        <v>188.28014081657162</v>
      </c>
      <c r="U9628" s="162">
        <f t="shared" si="1507"/>
        <v>123.48958231084399</v>
      </c>
      <c r="V9628" s="163">
        <f t="shared" si="1508"/>
        <v>1</v>
      </c>
      <c r="W9628" s="164">
        <f t="shared" si="1509"/>
        <v>35722515.656053752</v>
      </c>
      <c r="X9628" s="164">
        <f t="shared" si="1510"/>
        <v>173952792.52863818</v>
      </c>
    </row>
    <row r="9629" spans="10:24" x14ac:dyDescent="0.25">
      <c r="J9629">
        <v>9626</v>
      </c>
      <c r="K9629" s="43">
        <v>0.92852729362314634</v>
      </c>
      <c r="L9629">
        <v>0.54088226167640063</v>
      </c>
      <c r="M9629">
        <v>0.76963360961815264</v>
      </c>
      <c r="N9629" s="44">
        <v>0.59259310445977731</v>
      </c>
      <c r="O9629" s="161">
        <f t="shared" si="1501"/>
        <v>7000000</v>
      </c>
      <c r="P9629" s="162">
        <f t="shared" si="1502"/>
        <v>181.53984981510024</v>
      </c>
      <c r="Q9629" s="162">
        <f t="shared" si="1503"/>
        <v>149.75281516203657</v>
      </c>
      <c r="R9629" s="163">
        <f t="shared" si="1504"/>
        <v>1</v>
      </c>
      <c r="S9629" s="161">
        <f t="shared" si="1505"/>
        <v>9000000</v>
      </c>
      <c r="T9629" s="162">
        <f t="shared" si="1506"/>
        <v>190.51328327170009</v>
      </c>
      <c r="U9629" s="162">
        <f t="shared" si="1507"/>
        <v>132.3764075810183</v>
      </c>
      <c r="V9629" s="163">
        <f t="shared" si="1508"/>
        <v>1</v>
      </c>
      <c r="W9629" s="164">
        <f t="shared" si="1509"/>
        <v>172509242.5714457</v>
      </c>
      <c r="X9629" s="164">
        <f t="shared" si="1510"/>
        <v>373231881.2161361</v>
      </c>
    </row>
    <row r="9630" spans="10:24" x14ac:dyDescent="0.25">
      <c r="J9630">
        <v>9627</v>
      </c>
      <c r="K9630" s="43">
        <v>0.13295468013231193</v>
      </c>
      <c r="L9630">
        <v>0.10358226227854095</v>
      </c>
      <c r="M9630">
        <v>0.1853167512051721</v>
      </c>
      <c r="N9630" s="44">
        <v>3.0711936818848762E-2</v>
      </c>
      <c r="O9630" s="161">
        <f t="shared" si="1501"/>
        <v>2000000</v>
      </c>
      <c r="P9630" s="162">
        <f t="shared" si="1502"/>
        <v>161.0789898456548</v>
      </c>
      <c r="Q9630" s="162">
        <f t="shared" si="1503"/>
        <v>117.09425306141046</v>
      </c>
      <c r="R9630" s="163">
        <f t="shared" si="1504"/>
        <v>1</v>
      </c>
      <c r="S9630" s="161">
        <f t="shared" si="1505"/>
        <v>2000000</v>
      </c>
      <c r="T9630" s="162">
        <f t="shared" si="1506"/>
        <v>183.69299661521828</v>
      </c>
      <c r="U9630" s="162">
        <f t="shared" si="1507"/>
        <v>116.04712653070523</v>
      </c>
      <c r="V9630" s="163">
        <f t="shared" si="1508"/>
        <v>0.9</v>
      </c>
      <c r="W9630" s="164">
        <f t="shared" si="1509"/>
        <v>37969473.568488702</v>
      </c>
      <c r="X9630" s="164">
        <f t="shared" si="1510"/>
        <v>-28237433.847876504</v>
      </c>
    </row>
    <row r="9631" spans="10:24" x14ac:dyDescent="0.25">
      <c r="J9631">
        <v>9628</v>
      </c>
      <c r="K9631" s="43">
        <v>0.70882608050278795</v>
      </c>
      <c r="L9631">
        <v>0.26874365484835572</v>
      </c>
      <c r="M9631">
        <v>0.8363020669764939</v>
      </c>
      <c r="N9631" s="44">
        <v>0.31751393875526768</v>
      </c>
      <c r="O9631" s="161">
        <f t="shared" si="1501"/>
        <v>6000000</v>
      </c>
      <c r="P9631" s="162">
        <f t="shared" si="1502"/>
        <v>170.75074342913075</v>
      </c>
      <c r="Q9631" s="162">
        <f t="shared" si="1503"/>
        <v>154.58745379643969</v>
      </c>
      <c r="R9631" s="163">
        <f t="shared" si="1504"/>
        <v>1</v>
      </c>
      <c r="S9631" s="161">
        <f t="shared" si="1505"/>
        <v>7000000</v>
      </c>
      <c r="T9631" s="162">
        <f t="shared" si="1506"/>
        <v>186.91691447637692</v>
      </c>
      <c r="U9631" s="162">
        <f t="shared" si="1507"/>
        <v>134.79372689821986</v>
      </c>
      <c r="V9631" s="163">
        <f t="shared" si="1508"/>
        <v>1</v>
      </c>
      <c r="W9631" s="164">
        <f t="shared" si="1509"/>
        <v>46979737.796146363</v>
      </c>
      <c r="X9631" s="164">
        <f t="shared" si="1510"/>
        <v>214862313.04709941</v>
      </c>
    </row>
    <row r="9632" spans="10:24" x14ac:dyDescent="0.25">
      <c r="J9632">
        <v>9629</v>
      </c>
      <c r="K9632" s="43">
        <v>0.83904975107180202</v>
      </c>
      <c r="L9632">
        <v>0.57867471320840691</v>
      </c>
      <c r="M9632">
        <v>0.78635803237334323</v>
      </c>
      <c r="N9632" s="44">
        <v>2.0464731916896017E-3</v>
      </c>
      <c r="O9632" s="161">
        <f t="shared" si="1501"/>
        <v>7000000</v>
      </c>
      <c r="P9632" s="162">
        <f t="shared" si="1502"/>
        <v>182.97756348755431</v>
      </c>
      <c r="Q9632" s="162">
        <f t="shared" si="1503"/>
        <v>150.87695964991053</v>
      </c>
      <c r="R9632" s="163">
        <f t="shared" si="1504"/>
        <v>1</v>
      </c>
      <c r="S9632" s="161">
        <f t="shared" si="1505"/>
        <v>7000000</v>
      </c>
      <c r="T9632" s="162">
        <f t="shared" si="1506"/>
        <v>190.9925211625181</v>
      </c>
      <c r="U9632" s="162">
        <f t="shared" si="1507"/>
        <v>132.93847982495527</v>
      </c>
      <c r="V9632" s="163">
        <f t="shared" si="1508"/>
        <v>0.05</v>
      </c>
      <c r="W9632" s="164">
        <f t="shared" si="1509"/>
        <v>174704226.86350641</v>
      </c>
      <c r="X9632" s="164">
        <f t="shared" si="1510"/>
        <v>-129681085.53185301</v>
      </c>
    </row>
    <row r="9633" spans="10:24" x14ac:dyDescent="0.25">
      <c r="J9633">
        <v>9630</v>
      </c>
      <c r="K9633" s="43">
        <v>0.93765057364189308</v>
      </c>
      <c r="L9633">
        <v>0.22864239906871842</v>
      </c>
      <c r="M9633">
        <v>0.1036314975683722</v>
      </c>
      <c r="N9633" s="44">
        <v>0.39260901340477306</v>
      </c>
      <c r="O9633" s="161">
        <f t="shared" si="1501"/>
        <v>7000000</v>
      </c>
      <c r="P9633" s="162">
        <f t="shared" si="1502"/>
        <v>168.85012150060822</v>
      </c>
      <c r="Q9633" s="162">
        <f t="shared" si="1503"/>
        <v>109.77745449726321</v>
      </c>
      <c r="R9633" s="163">
        <f t="shared" si="1504"/>
        <v>1</v>
      </c>
      <c r="S9633" s="161">
        <f t="shared" si="1505"/>
        <v>9000000</v>
      </c>
      <c r="T9633" s="162">
        <f t="shared" si="1506"/>
        <v>186.28337383353607</v>
      </c>
      <c r="U9633" s="162">
        <f t="shared" si="1507"/>
        <v>112.38872724863161</v>
      </c>
      <c r="V9633" s="163">
        <f t="shared" si="1508"/>
        <v>1</v>
      </c>
      <c r="W9633" s="164">
        <f t="shared" si="1509"/>
        <v>363508669.02341515</v>
      </c>
      <c r="X9633" s="164">
        <f t="shared" si="1510"/>
        <v>515051819.26414013</v>
      </c>
    </row>
    <row r="9634" spans="10:24" x14ac:dyDescent="0.25">
      <c r="J9634">
        <v>9631</v>
      </c>
      <c r="K9634" s="43">
        <v>0.68613316379614409</v>
      </c>
      <c r="L9634">
        <v>0.45097778455998172</v>
      </c>
      <c r="M9634">
        <v>0.61786587858878139</v>
      </c>
      <c r="N9634" s="44">
        <v>3.4572154161742641E-2</v>
      </c>
      <c r="O9634" s="161">
        <f t="shared" si="1501"/>
        <v>6000000</v>
      </c>
      <c r="P9634" s="162">
        <f t="shared" si="1502"/>
        <v>178.15212963681668</v>
      </c>
      <c r="Q9634" s="162">
        <f t="shared" si="1503"/>
        <v>140.99761173363902</v>
      </c>
      <c r="R9634" s="163">
        <f t="shared" si="1504"/>
        <v>1</v>
      </c>
      <c r="S9634" s="161">
        <f t="shared" si="1505"/>
        <v>7000000</v>
      </c>
      <c r="T9634" s="162">
        <f t="shared" si="1506"/>
        <v>189.38404321227222</v>
      </c>
      <c r="U9634" s="162">
        <f t="shared" si="1507"/>
        <v>127.99880586681951</v>
      </c>
      <c r="V9634" s="163">
        <f t="shared" si="1508"/>
        <v>0.9</v>
      </c>
      <c r="W9634" s="164">
        <f t="shared" si="1509"/>
        <v>172927107.41906598</v>
      </c>
      <c r="X9634" s="164">
        <f t="shared" si="1510"/>
        <v>236726995.27635205</v>
      </c>
    </row>
    <row r="9635" spans="10:24" x14ac:dyDescent="0.25">
      <c r="J9635">
        <v>9632</v>
      </c>
      <c r="K9635" s="43">
        <v>7.2257816430639554E-2</v>
      </c>
      <c r="L9635">
        <v>0.56644546089438419</v>
      </c>
      <c r="M9635">
        <v>0.77346074165323131</v>
      </c>
      <c r="N9635" s="44">
        <v>0.55029562863950554</v>
      </c>
      <c r="O9635" s="161">
        <f t="shared" si="1501"/>
        <v>2000000</v>
      </c>
      <c r="P9635" s="162">
        <f t="shared" si="1502"/>
        <v>182.50997520552161</v>
      </c>
      <c r="Q9635" s="162">
        <f t="shared" si="1503"/>
        <v>150.00585139457402</v>
      </c>
      <c r="R9635" s="163">
        <f t="shared" si="1504"/>
        <v>1</v>
      </c>
      <c r="S9635" s="161">
        <f t="shared" si="1505"/>
        <v>2000000</v>
      </c>
      <c r="T9635" s="162">
        <f t="shared" si="1506"/>
        <v>190.83665840184054</v>
      </c>
      <c r="U9635" s="162">
        <f t="shared" si="1507"/>
        <v>132.502925697287</v>
      </c>
      <c r="V9635" s="163">
        <f t="shared" si="1508"/>
        <v>1</v>
      </c>
      <c r="W9635" s="164">
        <f t="shared" si="1509"/>
        <v>15008247.621895179</v>
      </c>
      <c r="X9635" s="164">
        <f t="shared" si="1510"/>
        <v>-33332534.590892926</v>
      </c>
    </row>
    <row r="9636" spans="10:24" x14ac:dyDescent="0.25">
      <c r="J9636">
        <v>9633</v>
      </c>
      <c r="K9636" s="43">
        <v>0.69558142902248044</v>
      </c>
      <c r="L9636">
        <v>0.35018256113259938</v>
      </c>
      <c r="M9636">
        <v>4.885967335418695E-2</v>
      </c>
      <c r="N9636" s="44">
        <v>0.70070702242322802</v>
      </c>
      <c r="O9636" s="161">
        <f t="shared" si="1501"/>
        <v>6000000</v>
      </c>
      <c r="P9636" s="162">
        <f t="shared" si="1502"/>
        <v>174.22758545652863</v>
      </c>
      <c r="Q9636" s="162">
        <f t="shared" si="1503"/>
        <v>101.87975585192569</v>
      </c>
      <c r="R9636" s="163">
        <f t="shared" si="1504"/>
        <v>1</v>
      </c>
      <c r="S9636" s="161">
        <f t="shared" si="1505"/>
        <v>7000000</v>
      </c>
      <c r="T9636" s="162">
        <f t="shared" si="1506"/>
        <v>188.07586181884287</v>
      </c>
      <c r="U9636" s="162">
        <f t="shared" si="1507"/>
        <v>108.43987792596285</v>
      </c>
      <c r="V9636" s="163">
        <f t="shared" si="1508"/>
        <v>1</v>
      </c>
      <c r="W9636" s="164">
        <f t="shared" si="1509"/>
        <v>384086977.6276176</v>
      </c>
      <c r="X9636" s="164">
        <f t="shared" si="1510"/>
        <v>407451887.2501601</v>
      </c>
    </row>
    <row r="9637" spans="10:24" x14ac:dyDescent="0.25">
      <c r="J9637">
        <v>9634</v>
      </c>
      <c r="K9637" s="43">
        <v>0.66759079796108023</v>
      </c>
      <c r="L9637">
        <v>0.15700169644751494</v>
      </c>
      <c r="M9637">
        <v>0.6404352930832895</v>
      </c>
      <c r="N9637" s="44">
        <v>0.39375239878813084</v>
      </c>
      <c r="O9637" s="161">
        <f t="shared" si="1501"/>
        <v>6000000</v>
      </c>
      <c r="P9637" s="162">
        <f t="shared" si="1502"/>
        <v>164.8971417089293</v>
      </c>
      <c r="Q9637" s="162">
        <f t="shared" si="1503"/>
        <v>142.19245110744779</v>
      </c>
      <c r="R9637" s="163">
        <f t="shared" si="1504"/>
        <v>1</v>
      </c>
      <c r="S9637" s="161">
        <f t="shared" si="1505"/>
        <v>7000000</v>
      </c>
      <c r="T9637" s="162">
        <f t="shared" si="1506"/>
        <v>184.96571390297643</v>
      </c>
      <c r="U9637" s="162">
        <f t="shared" si="1507"/>
        <v>128.59622555372388</v>
      </c>
      <c r="V9637" s="163">
        <f t="shared" si="1508"/>
        <v>1</v>
      </c>
      <c r="W9637" s="164">
        <f t="shared" si="1509"/>
        <v>86228143.608889014</v>
      </c>
      <c r="X9637" s="164">
        <f t="shared" si="1510"/>
        <v>244586418.44476783</v>
      </c>
    </row>
    <row r="9638" spans="10:24" x14ac:dyDescent="0.25">
      <c r="J9638">
        <v>9635</v>
      </c>
      <c r="K9638" s="43">
        <v>0.2111707216397356</v>
      </c>
      <c r="L9638">
        <v>0.17024601267343709</v>
      </c>
      <c r="M9638">
        <v>0.56966290770671568</v>
      </c>
      <c r="N9638" s="44">
        <v>0.44396295943954411</v>
      </c>
      <c r="O9638" s="161">
        <f t="shared" si="1501"/>
        <v>2000000</v>
      </c>
      <c r="P9638" s="162">
        <f t="shared" si="1502"/>
        <v>165.70209709145632</v>
      </c>
      <c r="Q9638" s="162">
        <f t="shared" si="1503"/>
        <v>138.51032038569818</v>
      </c>
      <c r="R9638" s="163">
        <f t="shared" si="1504"/>
        <v>1</v>
      </c>
      <c r="S9638" s="161">
        <f t="shared" si="1505"/>
        <v>5000000</v>
      </c>
      <c r="T9638" s="162">
        <f t="shared" si="1506"/>
        <v>185.23403236381878</v>
      </c>
      <c r="U9638" s="162">
        <f t="shared" si="1507"/>
        <v>126.75516019284909</v>
      </c>
      <c r="V9638" s="163">
        <f t="shared" si="1508"/>
        <v>1</v>
      </c>
      <c r="W9638" s="164">
        <f t="shared" si="1509"/>
        <v>4383553.4115162864</v>
      </c>
      <c r="X9638" s="164">
        <f t="shared" si="1510"/>
        <v>142394360.85484844</v>
      </c>
    </row>
    <row r="9639" spans="10:24" x14ac:dyDescent="0.25">
      <c r="J9639">
        <v>9636</v>
      </c>
      <c r="K9639" s="43">
        <v>0.39254055225769924</v>
      </c>
      <c r="L9639">
        <v>0.10803211660380563</v>
      </c>
      <c r="M9639">
        <v>0.10156300754465253</v>
      </c>
      <c r="N9639" s="44">
        <v>0.49826501264375178</v>
      </c>
      <c r="O9639" s="161">
        <f t="shared" si="1501"/>
        <v>5000000</v>
      </c>
      <c r="P9639" s="162">
        <f t="shared" si="1502"/>
        <v>161.4440767594173</v>
      </c>
      <c r="Q9639" s="162">
        <f t="shared" si="1503"/>
        <v>109.54608436620404</v>
      </c>
      <c r="R9639" s="163">
        <f t="shared" si="1504"/>
        <v>1</v>
      </c>
      <c r="S9639" s="161">
        <f t="shared" si="1505"/>
        <v>6000000</v>
      </c>
      <c r="T9639" s="162">
        <f t="shared" si="1506"/>
        <v>183.8146922531391</v>
      </c>
      <c r="U9639" s="162">
        <f t="shared" si="1507"/>
        <v>112.27304218310202</v>
      </c>
      <c r="V9639" s="163">
        <f t="shared" si="1508"/>
        <v>1</v>
      </c>
      <c r="W9639" s="164">
        <f t="shared" si="1509"/>
        <v>209489961.9660663</v>
      </c>
      <c r="X9639" s="164">
        <f t="shared" si="1510"/>
        <v>279249900.42022246</v>
      </c>
    </row>
    <row r="9640" spans="10:24" x14ac:dyDescent="0.25">
      <c r="J9640">
        <v>9637</v>
      </c>
      <c r="K9640" s="43">
        <v>0.52790112020582391</v>
      </c>
      <c r="L9640">
        <v>0.90303051029966186</v>
      </c>
      <c r="M9640">
        <v>6.0609668590120402E-2</v>
      </c>
      <c r="N9640" s="44">
        <v>0.40613845282617145</v>
      </c>
      <c r="O9640" s="161">
        <f t="shared" si="1501"/>
        <v>5000000</v>
      </c>
      <c r="P9640" s="162">
        <f t="shared" si="1502"/>
        <v>199.48521634907237</v>
      </c>
      <c r="Q9640" s="162">
        <f t="shared" si="1503"/>
        <v>104.00648298284116</v>
      </c>
      <c r="R9640" s="163">
        <f t="shared" si="1504"/>
        <v>1</v>
      </c>
      <c r="S9640" s="161">
        <f t="shared" si="1505"/>
        <v>6000000</v>
      </c>
      <c r="T9640" s="162">
        <f t="shared" si="1506"/>
        <v>196.49507211635745</v>
      </c>
      <c r="U9640" s="162">
        <f t="shared" si="1507"/>
        <v>109.50324149142058</v>
      </c>
      <c r="V9640" s="163">
        <f t="shared" si="1508"/>
        <v>1</v>
      </c>
      <c r="W9640" s="164">
        <f t="shared" si="1509"/>
        <v>427393666.83115608</v>
      </c>
      <c r="X9640" s="164">
        <f t="shared" si="1510"/>
        <v>371950983.74962121</v>
      </c>
    </row>
    <row r="9641" spans="10:24" x14ac:dyDescent="0.25">
      <c r="J9641">
        <v>9638</v>
      </c>
      <c r="K9641" s="43">
        <v>0.72499207460462423</v>
      </c>
      <c r="L9641">
        <v>0.49563658912260011</v>
      </c>
      <c r="M9641">
        <v>0.56866212895744972</v>
      </c>
      <c r="N9641" s="44">
        <v>0.74738221525271387</v>
      </c>
      <c r="O9641" s="161">
        <f t="shared" si="1501"/>
        <v>6000000</v>
      </c>
      <c r="P9641" s="162">
        <f t="shared" si="1502"/>
        <v>179.83593499261897</v>
      </c>
      <c r="Q9641" s="162">
        <f t="shared" si="1503"/>
        <v>138.45938133941812</v>
      </c>
      <c r="R9641" s="163">
        <f t="shared" si="1504"/>
        <v>1</v>
      </c>
      <c r="S9641" s="161">
        <f t="shared" si="1505"/>
        <v>7000000</v>
      </c>
      <c r="T9641" s="162">
        <f t="shared" si="1506"/>
        <v>189.94531166420632</v>
      </c>
      <c r="U9641" s="162">
        <f t="shared" si="1507"/>
        <v>126.72969066970906</v>
      </c>
      <c r="V9641" s="163">
        <f t="shared" si="1508"/>
        <v>1</v>
      </c>
      <c r="W9641" s="164">
        <f t="shared" si="1509"/>
        <v>198259321.91920516</v>
      </c>
      <c r="X9641" s="164">
        <f t="shared" si="1510"/>
        <v>292509346.9614808</v>
      </c>
    </row>
    <row r="9642" spans="10:24" x14ac:dyDescent="0.25">
      <c r="J9642">
        <v>9639</v>
      </c>
      <c r="K9642" s="43">
        <v>0.95342456959658051</v>
      </c>
      <c r="L9642">
        <v>0.65651102692271945</v>
      </c>
      <c r="M9642">
        <v>0.77249164432874584</v>
      </c>
      <c r="N9642" s="44">
        <v>0.94459393220571564</v>
      </c>
      <c r="O9642" s="161">
        <f t="shared" si="1501"/>
        <v>9000000</v>
      </c>
      <c r="P9642" s="162">
        <f t="shared" si="1502"/>
        <v>186.04439397932981</v>
      </c>
      <c r="Q9642" s="162">
        <f t="shared" si="1503"/>
        <v>149.94155230668883</v>
      </c>
      <c r="R9642" s="163">
        <f t="shared" si="1504"/>
        <v>1</v>
      </c>
      <c r="S9642" s="161">
        <f t="shared" si="1505"/>
        <v>9000000</v>
      </c>
      <c r="T9642" s="162">
        <f t="shared" si="1506"/>
        <v>192.01479799310994</v>
      </c>
      <c r="U9642" s="162">
        <f t="shared" si="1507"/>
        <v>132.47077615334442</v>
      </c>
      <c r="V9642" s="163">
        <f t="shared" si="1508"/>
        <v>1</v>
      </c>
      <c r="W9642" s="164">
        <f t="shared" si="1509"/>
        <v>274925575.05376881</v>
      </c>
      <c r="X9642" s="164">
        <f t="shared" si="1510"/>
        <v>385896196.5578897</v>
      </c>
    </row>
    <row r="9643" spans="10:24" x14ac:dyDescent="0.25">
      <c r="J9643">
        <v>9640</v>
      </c>
      <c r="K9643" s="43">
        <v>0.71321582795320415</v>
      </c>
      <c r="L9643">
        <v>0.15036371444750685</v>
      </c>
      <c r="M9643">
        <v>0.52369566373609899</v>
      </c>
      <c r="N9643" s="44">
        <v>0.64956733931872113</v>
      </c>
      <c r="O9643" s="161">
        <f t="shared" si="1501"/>
        <v>6000000</v>
      </c>
      <c r="P9643" s="162">
        <f t="shared" si="1502"/>
        <v>164.47687941991347</v>
      </c>
      <c r="Q9643" s="162">
        <f t="shared" si="1503"/>
        <v>136.18862375986285</v>
      </c>
      <c r="R9643" s="163">
        <f t="shared" si="1504"/>
        <v>1</v>
      </c>
      <c r="S9643" s="161">
        <f t="shared" si="1505"/>
        <v>7000000</v>
      </c>
      <c r="T9643" s="162">
        <f t="shared" si="1506"/>
        <v>184.82562647330448</v>
      </c>
      <c r="U9643" s="162">
        <f t="shared" si="1507"/>
        <v>125.59431187993142</v>
      </c>
      <c r="V9643" s="163">
        <f t="shared" si="1508"/>
        <v>1</v>
      </c>
      <c r="W9643" s="164">
        <f t="shared" si="1509"/>
        <v>119729533.96030375</v>
      </c>
      <c r="X9643" s="164">
        <f t="shared" si="1510"/>
        <v>264619202.15361142</v>
      </c>
    </row>
    <row r="9644" spans="10:24" x14ac:dyDescent="0.25">
      <c r="J9644">
        <v>9641</v>
      </c>
      <c r="K9644" s="43">
        <v>0.99706832893421826</v>
      </c>
      <c r="L9644">
        <v>0.75147816506250942</v>
      </c>
      <c r="M9644">
        <v>0.44767995161323493</v>
      </c>
      <c r="N9644" s="44">
        <v>0.64773381979710054</v>
      </c>
      <c r="O9644" s="161">
        <f t="shared" si="1501"/>
        <v>9000000</v>
      </c>
      <c r="P9644" s="162">
        <f t="shared" si="1502"/>
        <v>190.1872299814959</v>
      </c>
      <c r="Q9644" s="162">
        <f t="shared" si="1503"/>
        <v>132.36949726961853</v>
      </c>
      <c r="R9644" s="163">
        <f t="shared" si="1504"/>
        <v>1</v>
      </c>
      <c r="S9644" s="161">
        <f t="shared" si="1505"/>
        <v>9000000</v>
      </c>
      <c r="T9644" s="162">
        <f t="shared" si="1506"/>
        <v>193.39574332716529</v>
      </c>
      <c r="U9644" s="162">
        <f t="shared" si="1507"/>
        <v>123.68474863480927</v>
      </c>
      <c r="V9644" s="163">
        <f t="shared" si="1508"/>
        <v>1</v>
      </c>
      <c r="W9644" s="164">
        <f t="shared" si="1509"/>
        <v>470359594.40689629</v>
      </c>
      <c r="X9644" s="164">
        <f t="shared" si="1510"/>
        <v>477398952.23120427</v>
      </c>
    </row>
    <row r="9645" spans="10:24" x14ac:dyDescent="0.25">
      <c r="J9645">
        <v>9642</v>
      </c>
      <c r="K9645" s="43">
        <v>0.59793681875281934</v>
      </c>
      <c r="L9645">
        <v>0.68519919856379119</v>
      </c>
      <c r="M9645">
        <v>0.62367351807986882</v>
      </c>
      <c r="N9645" s="44">
        <v>0.23839658758611537</v>
      </c>
      <c r="O9645" s="161">
        <f t="shared" si="1501"/>
        <v>6000000</v>
      </c>
      <c r="P9645" s="162">
        <f t="shared" si="1502"/>
        <v>187.23431509575968</v>
      </c>
      <c r="Q9645" s="162">
        <f t="shared" si="1503"/>
        <v>141.30286309560682</v>
      </c>
      <c r="R9645" s="163">
        <f t="shared" si="1504"/>
        <v>1</v>
      </c>
      <c r="S9645" s="161">
        <f t="shared" si="1505"/>
        <v>6000000</v>
      </c>
      <c r="T9645" s="162">
        <f t="shared" si="1506"/>
        <v>192.41143836525322</v>
      </c>
      <c r="U9645" s="162">
        <f t="shared" si="1507"/>
        <v>128.15143154780341</v>
      </c>
      <c r="V9645" s="163">
        <f t="shared" si="1508"/>
        <v>1</v>
      </c>
      <c r="W9645" s="164">
        <f t="shared" si="1509"/>
        <v>225588712.00091714</v>
      </c>
      <c r="X9645" s="164">
        <f t="shared" si="1510"/>
        <v>235560040.90469885</v>
      </c>
    </row>
    <row r="9646" spans="10:24" x14ac:dyDescent="0.25">
      <c r="J9646">
        <v>9643</v>
      </c>
      <c r="K9646" s="43">
        <v>4.7743120728167554E-3</v>
      </c>
      <c r="L9646">
        <v>0.86081462621159521</v>
      </c>
      <c r="M9646">
        <v>0.19237479838103388</v>
      </c>
      <c r="N9646" s="44">
        <v>0.65252944591284034</v>
      </c>
      <c r="O9646" s="161">
        <f t="shared" si="1501"/>
        <v>1000000</v>
      </c>
      <c r="P9646" s="162">
        <f t="shared" si="1502"/>
        <v>196.25979875136269</v>
      </c>
      <c r="Q9646" s="162">
        <f t="shared" si="1503"/>
        <v>117.6164333476118</v>
      </c>
      <c r="R9646" s="163">
        <f t="shared" si="1504"/>
        <v>1</v>
      </c>
      <c r="S9646" s="161">
        <f t="shared" si="1505"/>
        <v>1000000</v>
      </c>
      <c r="T9646" s="162">
        <f t="shared" si="1506"/>
        <v>195.41993291712089</v>
      </c>
      <c r="U9646" s="162">
        <f t="shared" si="1507"/>
        <v>116.3082166738059</v>
      </c>
      <c r="V9646" s="163">
        <f t="shared" si="1508"/>
        <v>1</v>
      </c>
      <c r="W9646" s="164">
        <f t="shared" si="1509"/>
        <v>28643365.403750896</v>
      </c>
      <c r="X9646" s="164">
        <f t="shared" si="1510"/>
        <v>-70888283.756685019</v>
      </c>
    </row>
    <row r="9647" spans="10:24" x14ac:dyDescent="0.25">
      <c r="J9647">
        <v>9644</v>
      </c>
      <c r="K9647" s="43">
        <v>0.76077907591043736</v>
      </c>
      <c r="L9647">
        <v>0.14487808370696631</v>
      </c>
      <c r="M9647">
        <v>0.56464066358338216</v>
      </c>
      <c r="N9647" s="44">
        <v>0.31769077431773085</v>
      </c>
      <c r="O9647" s="161">
        <f t="shared" si="1501"/>
        <v>7000000</v>
      </c>
      <c r="P9647" s="162">
        <f t="shared" si="1502"/>
        <v>164.12014993008506</v>
      </c>
      <c r="Q9647" s="162">
        <f t="shared" si="1503"/>
        <v>138.25491375620211</v>
      </c>
      <c r="R9647" s="163">
        <f t="shared" si="1504"/>
        <v>1</v>
      </c>
      <c r="S9647" s="161">
        <f t="shared" si="1505"/>
        <v>7000000</v>
      </c>
      <c r="T9647" s="162">
        <f t="shared" si="1506"/>
        <v>184.70671664336169</v>
      </c>
      <c r="U9647" s="162">
        <f t="shared" si="1507"/>
        <v>126.62745687810106</v>
      </c>
      <c r="V9647" s="163">
        <f t="shared" si="1508"/>
        <v>1</v>
      </c>
      <c r="W9647" s="164">
        <f t="shared" si="1509"/>
        <v>131056653.21718064</v>
      </c>
      <c r="X9647" s="164">
        <f t="shared" si="1510"/>
        <v>256554818.3568244</v>
      </c>
    </row>
    <row r="9648" spans="10:24" x14ac:dyDescent="0.25">
      <c r="J9648">
        <v>9645</v>
      </c>
      <c r="K9648" s="43">
        <v>0.61880850314337221</v>
      </c>
      <c r="L9648">
        <v>0.49477343661037165</v>
      </c>
      <c r="M9648">
        <v>0.79737156672579801</v>
      </c>
      <c r="N9648" s="44">
        <v>0.90236493431612652</v>
      </c>
      <c r="O9648" s="161">
        <f t="shared" si="1501"/>
        <v>6000000</v>
      </c>
      <c r="P9648" s="162">
        <f t="shared" si="1502"/>
        <v>179.80347860450729</v>
      </c>
      <c r="Q9648" s="162">
        <f t="shared" si="1503"/>
        <v>151.64538913952231</v>
      </c>
      <c r="R9648" s="163">
        <f t="shared" si="1504"/>
        <v>1</v>
      </c>
      <c r="S9648" s="161">
        <f t="shared" si="1505"/>
        <v>7000000</v>
      </c>
      <c r="T9648" s="162">
        <f t="shared" si="1506"/>
        <v>189.93449286816909</v>
      </c>
      <c r="U9648" s="162">
        <f t="shared" si="1507"/>
        <v>133.32269456976115</v>
      </c>
      <c r="V9648" s="163">
        <f t="shared" si="1508"/>
        <v>1</v>
      </c>
      <c r="W9648" s="164">
        <f t="shared" si="1509"/>
        <v>118948536.7899099</v>
      </c>
      <c r="X9648" s="164">
        <f t="shared" si="1510"/>
        <v>246282588.0888555</v>
      </c>
    </row>
    <row r="9649" spans="10:24" x14ac:dyDescent="0.25">
      <c r="J9649">
        <v>9646</v>
      </c>
      <c r="K9649" s="43">
        <v>0.45484313205966242</v>
      </c>
      <c r="L9649">
        <v>0.18932823726376158</v>
      </c>
      <c r="M9649">
        <v>0.5160167334428567</v>
      </c>
      <c r="N9649" s="44">
        <v>0.16413037348259973</v>
      </c>
      <c r="O9649" s="161">
        <f t="shared" si="1501"/>
        <v>5000000</v>
      </c>
      <c r="P9649" s="162">
        <f t="shared" si="1502"/>
        <v>166.79438273980679</v>
      </c>
      <c r="Q9649" s="162">
        <f t="shared" si="1503"/>
        <v>135.80317577013582</v>
      </c>
      <c r="R9649" s="163">
        <f t="shared" si="1504"/>
        <v>1</v>
      </c>
      <c r="S9649" s="161">
        <f t="shared" si="1505"/>
        <v>6000000</v>
      </c>
      <c r="T9649" s="162">
        <f t="shared" si="1506"/>
        <v>185.59812757993561</v>
      </c>
      <c r="U9649" s="162">
        <f t="shared" si="1507"/>
        <v>125.40158788506791</v>
      </c>
      <c r="V9649" s="163">
        <f t="shared" si="1508"/>
        <v>0.9</v>
      </c>
      <c r="W9649" s="164">
        <f t="shared" si="1509"/>
        <v>104956034.84835485</v>
      </c>
      <c r="X9649" s="164">
        <f t="shared" si="1510"/>
        <v>175061314.35228556</v>
      </c>
    </row>
    <row r="9650" spans="10:24" x14ac:dyDescent="0.25">
      <c r="J9650">
        <v>9647</v>
      </c>
      <c r="K9650" s="43">
        <v>0.30014427776934938</v>
      </c>
      <c r="L9650">
        <v>0.69245905903486082</v>
      </c>
      <c r="M9650">
        <v>0.70230485998452563</v>
      </c>
      <c r="N9650" s="44">
        <v>0.33341394813075098</v>
      </c>
      <c r="O9650" s="161">
        <f t="shared" si="1501"/>
        <v>5000000</v>
      </c>
      <c r="P9650" s="162">
        <f t="shared" si="1502"/>
        <v>187.54249090824982</v>
      </c>
      <c r="Q9650" s="162">
        <f t="shared" si="1503"/>
        <v>145.62082253309109</v>
      </c>
      <c r="R9650" s="163">
        <f t="shared" si="1504"/>
        <v>1</v>
      </c>
      <c r="S9650" s="161">
        <f t="shared" si="1505"/>
        <v>6000000</v>
      </c>
      <c r="T9650" s="162">
        <f t="shared" si="1506"/>
        <v>192.51416363608328</v>
      </c>
      <c r="U9650" s="162">
        <f t="shared" si="1507"/>
        <v>130.31041126654554</v>
      </c>
      <c r="V9650" s="163">
        <f t="shared" si="1508"/>
        <v>1</v>
      </c>
      <c r="W9650" s="164">
        <f t="shared" si="1509"/>
        <v>159608341.87579367</v>
      </c>
      <c r="X9650" s="164">
        <f t="shared" si="1510"/>
        <v>223222514.21722645</v>
      </c>
    </row>
    <row r="9651" spans="10:24" x14ac:dyDescent="0.25">
      <c r="J9651">
        <v>9648</v>
      </c>
      <c r="K9651" s="43">
        <v>0.53058571654878217</v>
      </c>
      <c r="L9651">
        <v>0.94178149600421757</v>
      </c>
      <c r="M9651">
        <v>0.11095482214937591</v>
      </c>
      <c r="N9651" s="44">
        <v>0.10803934864763187</v>
      </c>
      <c r="O9651" s="161">
        <f t="shared" si="1501"/>
        <v>5000000</v>
      </c>
      <c r="P9651" s="162">
        <f t="shared" si="1502"/>
        <v>203.54858829386615</v>
      </c>
      <c r="Q9651" s="162">
        <f t="shared" si="1503"/>
        <v>110.57068069044051</v>
      </c>
      <c r="R9651" s="163">
        <f t="shared" si="1504"/>
        <v>1</v>
      </c>
      <c r="S9651" s="161">
        <f t="shared" si="1505"/>
        <v>6000000</v>
      </c>
      <c r="T9651" s="162">
        <f t="shared" si="1506"/>
        <v>197.84952943128872</v>
      </c>
      <c r="U9651" s="162">
        <f t="shared" si="1507"/>
        <v>112.78534034522025</v>
      </c>
      <c r="V9651" s="163">
        <f t="shared" si="1508"/>
        <v>0.9</v>
      </c>
      <c r="W9651" s="164">
        <f t="shared" si="1509"/>
        <v>414889538.01712817</v>
      </c>
      <c r="X9651" s="164">
        <f t="shared" si="1510"/>
        <v>309346621.06476974</v>
      </c>
    </row>
    <row r="9652" spans="10:24" x14ac:dyDescent="0.25">
      <c r="J9652">
        <v>9649</v>
      </c>
      <c r="K9652" s="43">
        <v>0.49557556352831422</v>
      </c>
      <c r="L9652">
        <v>0.68523326575266608</v>
      </c>
      <c r="M9652">
        <v>0.33915616008765592</v>
      </c>
      <c r="N9652" s="44">
        <v>0.62660473138620276</v>
      </c>
      <c r="O9652" s="161">
        <f t="shared" si="1501"/>
        <v>5000000</v>
      </c>
      <c r="P9652" s="162">
        <f t="shared" si="1502"/>
        <v>187.23575401457225</v>
      </c>
      <c r="Q9652" s="162">
        <f t="shared" si="1503"/>
        <v>126.70465564858225</v>
      </c>
      <c r="R9652" s="163">
        <f t="shared" si="1504"/>
        <v>1</v>
      </c>
      <c r="S9652" s="161">
        <f t="shared" si="1505"/>
        <v>6000000</v>
      </c>
      <c r="T9652" s="162">
        <f t="shared" si="1506"/>
        <v>192.41191800485743</v>
      </c>
      <c r="U9652" s="162">
        <f t="shared" si="1507"/>
        <v>120.85232782429112</v>
      </c>
      <c r="V9652" s="163">
        <f t="shared" si="1508"/>
        <v>1</v>
      </c>
      <c r="W9652" s="164">
        <f t="shared" si="1509"/>
        <v>252655491.82995003</v>
      </c>
      <c r="X9652" s="164">
        <f t="shared" si="1510"/>
        <v>279357541.08339781</v>
      </c>
    </row>
    <row r="9653" spans="10:24" x14ac:dyDescent="0.25">
      <c r="J9653">
        <v>9650</v>
      </c>
      <c r="K9653" s="43">
        <v>0.7567393931123404</v>
      </c>
      <c r="L9653">
        <v>0.97298105978393867</v>
      </c>
      <c r="M9653">
        <v>0.9728294587083709</v>
      </c>
      <c r="N9653" s="44">
        <v>0.93796309519236398</v>
      </c>
      <c r="O9653" s="161">
        <f t="shared" si="1501"/>
        <v>7000000</v>
      </c>
      <c r="P9653" s="162">
        <f t="shared" si="1502"/>
        <v>208.89799199372163</v>
      </c>
      <c r="Q9653" s="162">
        <f t="shared" si="1503"/>
        <v>173.48215440632313</v>
      </c>
      <c r="R9653" s="163">
        <f t="shared" si="1504"/>
        <v>1</v>
      </c>
      <c r="S9653" s="161">
        <f t="shared" si="1505"/>
        <v>7000000</v>
      </c>
      <c r="T9653" s="162">
        <f t="shared" si="1506"/>
        <v>199.6326639979072</v>
      </c>
      <c r="U9653" s="162">
        <f t="shared" si="1507"/>
        <v>144.24107720316158</v>
      </c>
      <c r="V9653" s="163">
        <f t="shared" si="1508"/>
        <v>1</v>
      </c>
      <c r="W9653" s="164">
        <f t="shared" si="1509"/>
        <v>197910863.11178949</v>
      </c>
      <c r="X9653" s="164">
        <f t="shared" si="1510"/>
        <v>237741107.56321937</v>
      </c>
    </row>
    <row r="9654" spans="10:24" x14ac:dyDescent="0.25">
      <c r="J9654">
        <v>9651</v>
      </c>
      <c r="K9654" s="43">
        <v>0.24801447566495616</v>
      </c>
      <c r="L9654">
        <v>0.76498148621205042</v>
      </c>
      <c r="M9654">
        <v>0.45320336678587136</v>
      </c>
      <c r="N9654" s="44">
        <v>0.97403022508798109</v>
      </c>
      <c r="O9654" s="161">
        <f t="shared" si="1501"/>
        <v>2000000</v>
      </c>
      <c r="P9654" s="162">
        <f t="shared" si="1502"/>
        <v>190.83628210308166</v>
      </c>
      <c r="Q9654" s="162">
        <f t="shared" si="1503"/>
        <v>132.64855853030545</v>
      </c>
      <c r="R9654" s="163">
        <f t="shared" si="1504"/>
        <v>1</v>
      </c>
      <c r="S9654" s="161">
        <f t="shared" si="1505"/>
        <v>5000000</v>
      </c>
      <c r="T9654" s="162">
        <f t="shared" si="1506"/>
        <v>193.61209403436055</v>
      </c>
      <c r="U9654" s="162">
        <f t="shared" si="1507"/>
        <v>123.82427926515273</v>
      </c>
      <c r="V9654" s="163">
        <f t="shared" si="1508"/>
        <v>1</v>
      </c>
      <c r="W9654" s="164">
        <f t="shared" si="1509"/>
        <v>66375447.145552412</v>
      </c>
      <c r="X9654" s="164">
        <f t="shared" si="1510"/>
        <v>198939073.84603912</v>
      </c>
    </row>
    <row r="9655" spans="10:24" x14ac:dyDescent="0.25">
      <c r="J9655">
        <v>9652</v>
      </c>
      <c r="K9655" s="43">
        <v>0.38100574975616364</v>
      </c>
      <c r="L9655">
        <v>0.84570788847120515</v>
      </c>
      <c r="M9655">
        <v>2.8809711118852221E-2</v>
      </c>
      <c r="N9655" s="44">
        <v>0.94989141002943833</v>
      </c>
      <c r="O9655" s="161">
        <f t="shared" si="1501"/>
        <v>5000000</v>
      </c>
      <c r="P9655" s="162">
        <f t="shared" si="1502"/>
        <v>195.27295884563284</v>
      </c>
      <c r="Q9655" s="162">
        <f t="shared" si="1503"/>
        <v>97.02835472816605</v>
      </c>
      <c r="R9655" s="163">
        <f t="shared" si="1504"/>
        <v>1</v>
      </c>
      <c r="S9655" s="161">
        <f t="shared" si="1505"/>
        <v>6000000</v>
      </c>
      <c r="T9655" s="162">
        <f t="shared" si="1506"/>
        <v>195.0909862818776</v>
      </c>
      <c r="U9655" s="162">
        <f t="shared" si="1507"/>
        <v>106.01417736408303</v>
      </c>
      <c r="V9655" s="163">
        <f t="shared" si="1508"/>
        <v>1</v>
      </c>
      <c r="W9655" s="164">
        <f t="shared" si="1509"/>
        <v>441223020.58733398</v>
      </c>
      <c r="X9655" s="164">
        <f t="shared" si="1510"/>
        <v>384460853.50676745</v>
      </c>
    </row>
    <row r="9656" spans="10:24" x14ac:dyDescent="0.25">
      <c r="J9656">
        <v>9653</v>
      </c>
      <c r="K9656" s="43">
        <v>0.73629231059356393</v>
      </c>
      <c r="L9656">
        <v>0.99349761600945774</v>
      </c>
      <c r="M9656">
        <v>0.17307646847041713</v>
      </c>
      <c r="N9656" s="44">
        <v>0.68231106602803993</v>
      </c>
      <c r="O9656" s="161">
        <f t="shared" si="1501"/>
        <v>6000000</v>
      </c>
      <c r="P9656" s="162">
        <f t="shared" si="1502"/>
        <v>217.25458046171343</v>
      </c>
      <c r="Q9656" s="162">
        <f t="shared" si="1503"/>
        <v>116.1584489798695</v>
      </c>
      <c r="R9656" s="163">
        <f t="shared" si="1504"/>
        <v>1</v>
      </c>
      <c r="S9656" s="161">
        <f t="shared" si="1505"/>
        <v>7000000</v>
      </c>
      <c r="T9656" s="162">
        <f t="shared" si="1506"/>
        <v>202.4181934872378</v>
      </c>
      <c r="U9656" s="162">
        <f t="shared" si="1507"/>
        <v>115.57922448993476</v>
      </c>
      <c r="V9656" s="163">
        <f t="shared" si="1508"/>
        <v>1</v>
      </c>
      <c r="W9656" s="164">
        <f t="shared" si="1509"/>
        <v>556576788.89106357</v>
      </c>
      <c r="X9656" s="164">
        <f t="shared" si="1510"/>
        <v>457872782.9811213</v>
      </c>
    </row>
    <row r="9657" spans="10:24" x14ac:dyDescent="0.25">
      <c r="J9657">
        <v>9654</v>
      </c>
      <c r="K9657" s="43">
        <v>0.51128494772315281</v>
      </c>
      <c r="L9657">
        <v>0.93639843456148797</v>
      </c>
      <c r="M9657">
        <v>0.44776304259661426</v>
      </c>
      <c r="N9657" s="44">
        <v>0.32058252518878394</v>
      </c>
      <c r="O9657" s="161">
        <f t="shared" si="1501"/>
        <v>5000000</v>
      </c>
      <c r="P9657" s="162">
        <f t="shared" si="1502"/>
        <v>202.87836634713392</v>
      </c>
      <c r="Q9657" s="162">
        <f t="shared" si="1503"/>
        <v>132.37369896179322</v>
      </c>
      <c r="R9657" s="163">
        <f t="shared" si="1504"/>
        <v>1</v>
      </c>
      <c r="S9657" s="161">
        <f t="shared" si="1505"/>
        <v>6000000</v>
      </c>
      <c r="T9657" s="162">
        <f t="shared" si="1506"/>
        <v>197.6261221157113</v>
      </c>
      <c r="U9657" s="162">
        <f t="shared" si="1507"/>
        <v>123.68684948089661</v>
      </c>
      <c r="V9657" s="163">
        <f t="shared" si="1508"/>
        <v>1</v>
      </c>
      <c r="W9657" s="164">
        <f t="shared" si="1509"/>
        <v>302523336.92670345</v>
      </c>
      <c r="X9657" s="164">
        <f t="shared" si="1510"/>
        <v>293635635.80888814</v>
      </c>
    </row>
    <row r="9658" spans="10:24" x14ac:dyDescent="0.25">
      <c r="J9658">
        <v>9655</v>
      </c>
      <c r="K9658" s="43">
        <v>0.11617569023136654</v>
      </c>
      <c r="L9658">
        <v>0.24119163805778432</v>
      </c>
      <c r="M9658">
        <v>0.82382177788818522</v>
      </c>
      <c r="N9658" s="44">
        <v>0.47775949208868373</v>
      </c>
      <c r="O9658" s="161">
        <f t="shared" si="1501"/>
        <v>2000000</v>
      </c>
      <c r="P9658" s="162">
        <f t="shared" si="1502"/>
        <v>169.46288195138501</v>
      </c>
      <c r="Q9658" s="162">
        <f t="shared" si="1503"/>
        <v>153.60056552952983</v>
      </c>
      <c r="R9658" s="163">
        <f t="shared" si="1504"/>
        <v>1</v>
      </c>
      <c r="S9658" s="161">
        <f t="shared" si="1505"/>
        <v>2000000</v>
      </c>
      <c r="T9658" s="162">
        <f t="shared" si="1506"/>
        <v>186.48762731712833</v>
      </c>
      <c r="U9658" s="162">
        <f t="shared" si="1507"/>
        <v>134.30028276476492</v>
      </c>
      <c r="V9658" s="163">
        <f t="shared" si="1508"/>
        <v>1</v>
      </c>
      <c r="W9658" s="164">
        <f t="shared" si="1509"/>
        <v>-18275367.156289633</v>
      </c>
      <c r="X9658" s="164">
        <f t="shared" si="1510"/>
        <v>-45625310.895273179</v>
      </c>
    </row>
    <row r="9659" spans="10:24" x14ac:dyDescent="0.25">
      <c r="J9659">
        <v>9656</v>
      </c>
      <c r="K9659" s="43">
        <v>0.29431154837936913</v>
      </c>
      <c r="L9659">
        <v>0.70962796116720861</v>
      </c>
      <c r="M9659">
        <v>0.19342741320968881</v>
      </c>
      <c r="N9659" s="44">
        <v>0.50423582908385034</v>
      </c>
      <c r="O9659" s="161">
        <f t="shared" si="1501"/>
        <v>2000000</v>
      </c>
      <c r="P9659" s="162">
        <f t="shared" si="1502"/>
        <v>188.2844726929261</v>
      </c>
      <c r="Q9659" s="162">
        <f t="shared" si="1503"/>
        <v>117.69329564673286</v>
      </c>
      <c r="R9659" s="163">
        <f t="shared" si="1504"/>
        <v>1</v>
      </c>
      <c r="S9659" s="161">
        <f t="shared" si="1505"/>
        <v>5000000</v>
      </c>
      <c r="T9659" s="162">
        <f t="shared" si="1506"/>
        <v>192.76149089764203</v>
      </c>
      <c r="U9659" s="162">
        <f t="shared" si="1507"/>
        <v>116.34664782336642</v>
      </c>
      <c r="V9659" s="163">
        <f t="shared" si="1508"/>
        <v>1</v>
      </c>
      <c r="W9659" s="164">
        <f t="shared" si="1509"/>
        <v>91182354.092386484</v>
      </c>
      <c r="X9659" s="164">
        <f t="shared" si="1510"/>
        <v>232074215.37137806</v>
      </c>
    </row>
    <row r="9660" spans="10:24" x14ac:dyDescent="0.25">
      <c r="J9660">
        <v>9657</v>
      </c>
      <c r="K9660" s="43">
        <v>0.24847891860233751</v>
      </c>
      <c r="L9660">
        <v>0.4199068575027507</v>
      </c>
      <c r="M9660">
        <v>0.15958763150239486</v>
      </c>
      <c r="N9660" s="44">
        <v>0.84430727196045163</v>
      </c>
      <c r="O9660" s="161">
        <f t="shared" si="1501"/>
        <v>2000000</v>
      </c>
      <c r="P9660" s="162">
        <f t="shared" si="1502"/>
        <v>176.96802351571884</v>
      </c>
      <c r="Q9660" s="162">
        <f t="shared" si="1503"/>
        <v>115.07691741357803</v>
      </c>
      <c r="R9660" s="163">
        <f t="shared" si="1504"/>
        <v>1</v>
      </c>
      <c r="S9660" s="161">
        <f t="shared" si="1505"/>
        <v>5000000</v>
      </c>
      <c r="T9660" s="162">
        <f t="shared" si="1506"/>
        <v>188.98934117190629</v>
      </c>
      <c r="U9660" s="162">
        <f t="shared" si="1507"/>
        <v>115.03845870678902</v>
      </c>
      <c r="V9660" s="163">
        <f t="shared" si="1508"/>
        <v>1</v>
      </c>
      <c r="W9660" s="164">
        <f t="shared" si="1509"/>
        <v>73782212.204281613</v>
      </c>
      <c r="X9660" s="164">
        <f t="shared" si="1510"/>
        <v>219754412.32558638</v>
      </c>
    </row>
    <row r="9661" spans="10:24" x14ac:dyDescent="0.25">
      <c r="J9661">
        <v>9658</v>
      </c>
      <c r="K9661" s="43">
        <v>0.71092897290615675</v>
      </c>
      <c r="L9661">
        <v>0.93124443292285553</v>
      </c>
      <c r="M9661">
        <v>0.49580364796388099</v>
      </c>
      <c r="N9661" s="44">
        <v>0.59525285554256269</v>
      </c>
      <c r="O9661" s="161">
        <f t="shared" si="1501"/>
        <v>6000000</v>
      </c>
      <c r="P9661" s="162">
        <f t="shared" si="1502"/>
        <v>202.27685124461556</v>
      </c>
      <c r="Q9661" s="162">
        <f t="shared" si="1503"/>
        <v>134.78962222717135</v>
      </c>
      <c r="R9661" s="163">
        <f t="shared" si="1504"/>
        <v>1</v>
      </c>
      <c r="S9661" s="161">
        <f t="shared" si="1505"/>
        <v>7000000</v>
      </c>
      <c r="T9661" s="162">
        <f t="shared" si="1506"/>
        <v>197.42561708153852</v>
      </c>
      <c r="U9661" s="162">
        <f t="shared" si="1507"/>
        <v>124.89481111358567</v>
      </c>
      <c r="V9661" s="163">
        <f t="shared" si="1508"/>
        <v>1</v>
      </c>
      <c r="W9661" s="164">
        <f t="shared" si="1509"/>
        <v>354923374.10466522</v>
      </c>
      <c r="X9661" s="164">
        <f t="shared" si="1510"/>
        <v>357715641.77566993</v>
      </c>
    </row>
    <row r="9662" spans="10:24" x14ac:dyDescent="0.25">
      <c r="J9662">
        <v>9659</v>
      </c>
      <c r="K9662" s="43">
        <v>0.24779209001629521</v>
      </c>
      <c r="L9662">
        <v>0.78793489667798389</v>
      </c>
      <c r="M9662">
        <v>0.92287142331711158</v>
      </c>
      <c r="N9662" s="44">
        <v>0.117743023794462</v>
      </c>
      <c r="O9662" s="161">
        <f t="shared" si="1501"/>
        <v>2000000</v>
      </c>
      <c r="P9662" s="162">
        <f t="shared" si="1502"/>
        <v>191.98914479605423</v>
      </c>
      <c r="Q9662" s="162">
        <f t="shared" si="1503"/>
        <v>163.49308614589901</v>
      </c>
      <c r="R9662" s="163">
        <f t="shared" si="1504"/>
        <v>1</v>
      </c>
      <c r="S9662" s="161">
        <f t="shared" si="1505"/>
        <v>5000000</v>
      </c>
      <c r="T9662" s="162">
        <f t="shared" si="1506"/>
        <v>193.99638159868474</v>
      </c>
      <c r="U9662" s="162">
        <f t="shared" si="1507"/>
        <v>139.24654307294952</v>
      </c>
      <c r="V9662" s="163">
        <f t="shared" si="1508"/>
        <v>0.9</v>
      </c>
      <c r="W9662" s="164">
        <f t="shared" si="1509"/>
        <v>6992117.3003104404</v>
      </c>
      <c r="X9662" s="164">
        <f t="shared" si="1510"/>
        <v>96374273.365808457</v>
      </c>
    </row>
    <row r="9663" spans="10:24" x14ac:dyDescent="0.25">
      <c r="J9663">
        <v>9660</v>
      </c>
      <c r="K9663" s="43">
        <v>0.12861966695581351</v>
      </c>
      <c r="L9663">
        <v>3.0637948115481817E-2</v>
      </c>
      <c r="M9663">
        <v>5.9733949272010145E-2</v>
      </c>
      <c r="N9663" s="44">
        <v>0.50935298778613203</v>
      </c>
      <c r="O9663" s="161">
        <f t="shared" si="1501"/>
        <v>2000000</v>
      </c>
      <c r="P9663" s="162">
        <f t="shared" si="1502"/>
        <v>151.92750935469343</v>
      </c>
      <c r="Q9663" s="162">
        <f t="shared" si="1503"/>
        <v>103.85978208511636</v>
      </c>
      <c r="R9663" s="163">
        <f t="shared" si="1504"/>
        <v>1</v>
      </c>
      <c r="S9663" s="161">
        <f t="shared" si="1505"/>
        <v>2000000</v>
      </c>
      <c r="T9663" s="162">
        <f t="shared" si="1506"/>
        <v>180.64250311823113</v>
      </c>
      <c r="U9663" s="162">
        <f t="shared" si="1507"/>
        <v>109.42989104255818</v>
      </c>
      <c r="V9663" s="163">
        <f t="shared" si="1508"/>
        <v>1</v>
      </c>
      <c r="W9663" s="164">
        <f t="shared" si="1509"/>
        <v>46135454.539154127</v>
      </c>
      <c r="X9663" s="164">
        <f t="shared" si="1510"/>
        <v>-7574775.8486540914</v>
      </c>
    </row>
    <row r="9664" spans="10:24" x14ac:dyDescent="0.25">
      <c r="J9664">
        <v>9661</v>
      </c>
      <c r="K9664" s="43">
        <v>0.48859082200456894</v>
      </c>
      <c r="L9664">
        <v>0.41668835154058426</v>
      </c>
      <c r="M9664">
        <v>0.94081060712602271</v>
      </c>
      <c r="N9664" s="44">
        <v>0.61293475989601531</v>
      </c>
      <c r="O9664" s="161">
        <f t="shared" si="1501"/>
        <v>5000000</v>
      </c>
      <c r="P9664" s="162">
        <f t="shared" si="1502"/>
        <v>176.84440767313899</v>
      </c>
      <c r="Q9664" s="162">
        <f t="shared" si="1503"/>
        <v>166.23229388279896</v>
      </c>
      <c r="R9664" s="163">
        <f t="shared" si="1504"/>
        <v>1</v>
      </c>
      <c r="S9664" s="161">
        <f t="shared" si="1505"/>
        <v>6000000</v>
      </c>
      <c r="T9664" s="162">
        <f t="shared" si="1506"/>
        <v>188.94813589104632</v>
      </c>
      <c r="U9664" s="162">
        <f t="shared" si="1507"/>
        <v>140.61614694139948</v>
      </c>
      <c r="V9664" s="163">
        <f t="shared" si="1508"/>
        <v>1</v>
      </c>
      <c r="W9664" s="164">
        <f t="shared" si="1509"/>
        <v>3060568.9517001659</v>
      </c>
      <c r="X9664" s="164">
        <f t="shared" si="1510"/>
        <v>139991933.69788104</v>
      </c>
    </row>
    <row r="9665" spans="10:24" x14ac:dyDescent="0.25">
      <c r="J9665">
        <v>9662</v>
      </c>
      <c r="K9665" s="43">
        <v>0.90540100158691417</v>
      </c>
      <c r="L9665">
        <v>0.84921737562875821</v>
      </c>
      <c r="M9665">
        <v>0.22907261755357311</v>
      </c>
      <c r="N9665" s="44">
        <v>0.5828337135840197</v>
      </c>
      <c r="O9665" s="161">
        <f t="shared" si="1501"/>
        <v>7000000</v>
      </c>
      <c r="P9665" s="162">
        <f t="shared" si="1502"/>
        <v>195.49623889273647</v>
      </c>
      <c r="Q9665" s="162">
        <f t="shared" si="1503"/>
        <v>120.16191118583357</v>
      </c>
      <c r="R9665" s="163">
        <f t="shared" si="1504"/>
        <v>1</v>
      </c>
      <c r="S9665" s="161">
        <f t="shared" si="1505"/>
        <v>9000000</v>
      </c>
      <c r="T9665" s="162">
        <f t="shared" si="1506"/>
        <v>195.16541296424549</v>
      </c>
      <c r="U9665" s="162">
        <f t="shared" si="1507"/>
        <v>117.58095559291678</v>
      </c>
      <c r="V9665" s="163">
        <f t="shared" si="1508"/>
        <v>1</v>
      </c>
      <c r="W9665" s="164">
        <f t="shared" si="1509"/>
        <v>477340293.94832027</v>
      </c>
      <c r="X9665" s="164">
        <f t="shared" si="1510"/>
        <v>548260116.3419584</v>
      </c>
    </row>
    <row r="9666" spans="10:24" x14ac:dyDescent="0.25">
      <c r="J9666">
        <v>9663</v>
      </c>
      <c r="K9666" s="43">
        <v>0.48676697160925786</v>
      </c>
      <c r="L9666">
        <v>0.1557957443361917</v>
      </c>
      <c r="M9666">
        <v>0.131365729500309</v>
      </c>
      <c r="N9666" s="44">
        <v>0.55772151077031062</v>
      </c>
      <c r="O9666" s="161">
        <f t="shared" si="1501"/>
        <v>5000000</v>
      </c>
      <c r="P9666" s="162">
        <f t="shared" si="1502"/>
        <v>164.82167627208372</v>
      </c>
      <c r="Q9666" s="162">
        <f t="shared" si="1503"/>
        <v>112.60083055214153</v>
      </c>
      <c r="R9666" s="163">
        <f t="shared" si="1504"/>
        <v>1</v>
      </c>
      <c r="S9666" s="161">
        <f t="shared" si="1505"/>
        <v>6000000</v>
      </c>
      <c r="T9666" s="162">
        <f t="shared" si="1506"/>
        <v>184.94055875736123</v>
      </c>
      <c r="U9666" s="162">
        <f t="shared" si="1507"/>
        <v>113.80041527607077</v>
      </c>
      <c r="V9666" s="163">
        <f t="shared" si="1508"/>
        <v>1</v>
      </c>
      <c r="W9666" s="164">
        <f t="shared" si="1509"/>
        <v>211104228.59971094</v>
      </c>
      <c r="X9666" s="164">
        <f t="shared" si="1510"/>
        <v>276840860.88774282</v>
      </c>
    </row>
    <row r="9667" spans="10:24" x14ac:dyDescent="0.25">
      <c r="J9667">
        <v>9664</v>
      </c>
      <c r="K9667" s="43">
        <v>0.47723904691044983</v>
      </c>
      <c r="L9667">
        <v>0.69899393923287467</v>
      </c>
      <c r="M9667">
        <v>0.34126878088830204</v>
      </c>
      <c r="N9667" s="44">
        <v>0.21203464079738954</v>
      </c>
      <c r="O9667" s="161">
        <f t="shared" si="1501"/>
        <v>5000000</v>
      </c>
      <c r="P9667" s="162">
        <f t="shared" si="1502"/>
        <v>187.82263750038811</v>
      </c>
      <c r="Q9667" s="162">
        <f t="shared" si="1503"/>
        <v>126.81994278576114</v>
      </c>
      <c r="R9667" s="163">
        <f t="shared" si="1504"/>
        <v>1</v>
      </c>
      <c r="S9667" s="161">
        <f t="shared" si="1505"/>
        <v>6000000</v>
      </c>
      <c r="T9667" s="162">
        <f t="shared" si="1506"/>
        <v>192.60754583346269</v>
      </c>
      <c r="U9667" s="162">
        <f t="shared" si="1507"/>
        <v>120.90997139288058</v>
      </c>
      <c r="V9667" s="163">
        <f t="shared" si="1508"/>
        <v>1</v>
      </c>
      <c r="W9667" s="164">
        <f t="shared" si="1509"/>
        <v>255013473.57313484</v>
      </c>
      <c r="X9667" s="164">
        <f t="shared" si="1510"/>
        <v>280185446.6434927</v>
      </c>
    </row>
    <row r="9668" spans="10:24" x14ac:dyDescent="0.25">
      <c r="J9668">
        <v>9665</v>
      </c>
      <c r="K9668" s="43">
        <v>0.39698112412744702</v>
      </c>
      <c r="L9668">
        <v>0.33005151155858425</v>
      </c>
      <c r="M9668">
        <v>0.67962995987844854</v>
      </c>
      <c r="N9668" s="44">
        <v>0.94838039058029355</v>
      </c>
      <c r="O9668" s="161">
        <f t="shared" si="1501"/>
        <v>5000000</v>
      </c>
      <c r="P9668" s="162">
        <f t="shared" si="1502"/>
        <v>173.40343602848597</v>
      </c>
      <c r="Q9668" s="162">
        <f t="shared" si="1503"/>
        <v>144.33328586216828</v>
      </c>
      <c r="R9668" s="163">
        <f t="shared" si="1504"/>
        <v>1</v>
      </c>
      <c r="S9668" s="161">
        <f t="shared" si="1505"/>
        <v>6000000</v>
      </c>
      <c r="T9668" s="162">
        <f t="shared" si="1506"/>
        <v>187.80114534282865</v>
      </c>
      <c r="U9668" s="162">
        <f t="shared" si="1507"/>
        <v>129.66664293108414</v>
      </c>
      <c r="V9668" s="163">
        <f t="shared" si="1508"/>
        <v>1</v>
      </c>
      <c r="W9668" s="164">
        <f t="shared" si="1509"/>
        <v>95350750.831588447</v>
      </c>
      <c r="X9668" s="164">
        <f t="shared" si="1510"/>
        <v>198807014.47046703</v>
      </c>
    </row>
    <row r="9669" spans="10:24" x14ac:dyDescent="0.25">
      <c r="J9669">
        <v>9666</v>
      </c>
      <c r="K9669" s="43">
        <v>0.45135609890664063</v>
      </c>
      <c r="L9669">
        <v>0.77469923131266105</v>
      </c>
      <c r="M9669">
        <v>1.2769254091187565E-2</v>
      </c>
      <c r="N9669" s="44">
        <v>0.75964377589606324</v>
      </c>
      <c r="O9669" s="161">
        <f t="shared" ref="O9669:O9732" si="1511">VLOOKUP(K9669,$E$5:$H$10,4)</f>
        <v>5000000</v>
      </c>
      <c r="P9669" s="162">
        <f t="shared" ref="P9669:P9732" si="1512">_xlfn.NORM.INV(L9669,$E$12,$E$13)</f>
        <v>191.31618826690439</v>
      </c>
      <c r="Q9669" s="162">
        <f t="shared" ref="Q9669:Q9732" si="1513">_xlfn.NORM.INV(M9669,$E$15,$E$16)</f>
        <v>90.336834316886183</v>
      </c>
      <c r="R9669" s="163">
        <f t="shared" ref="R9669:R9732" si="1514">VLOOKUP(N9669,$E$19:$H$21,4)</f>
        <v>1</v>
      </c>
      <c r="S9669" s="161">
        <f t="shared" ref="S9669:S9732" si="1515">VLOOKUP(K9669,$G$5:$H$10,2)</f>
        <v>6000000</v>
      </c>
      <c r="T9669" s="162">
        <f t="shared" ref="T9669:T9732" si="1516">_xlfn.NORM.INV(L9669,$G$12,$G$13)</f>
        <v>193.77206275563481</v>
      </c>
      <c r="U9669" s="162">
        <f t="shared" ref="U9669:U9732" si="1517">_xlfn.NORM.INV(M9669,$G$15,$G$16)</f>
        <v>102.66841715844309</v>
      </c>
      <c r="V9669" s="163">
        <f t="shared" ref="V9669:V9732" si="1518">VLOOKUP(N9669,$G$19:$H$21,2)</f>
        <v>1</v>
      </c>
      <c r="W9669" s="164">
        <f t="shared" ref="W9669:W9732" si="1519">O9669*(P9669-Q9669)*R9669-$D$23-$D$24</f>
        <v>454896769.75009102</v>
      </c>
      <c r="X9669" s="164">
        <f t="shared" ref="X9669:X9732" si="1520">S9669*(T9669-U9669)*V9669-$F$23-$F$24</f>
        <v>396621873.58315027</v>
      </c>
    </row>
    <row r="9670" spans="10:24" x14ac:dyDescent="0.25">
      <c r="J9670">
        <v>9667</v>
      </c>
      <c r="K9670" s="43">
        <v>0.33074113993949306</v>
      </c>
      <c r="L9670">
        <v>0.49445499176327445</v>
      </c>
      <c r="M9670">
        <v>0.80453209641588619</v>
      </c>
      <c r="N9670" s="44">
        <v>0.72065981034789861</v>
      </c>
      <c r="O9670" s="161">
        <f t="shared" si="1511"/>
        <v>5000000</v>
      </c>
      <c r="P9670" s="162">
        <f t="shared" si="1512"/>
        <v>179.79150417011132</v>
      </c>
      <c r="Q9670" s="162">
        <f t="shared" si="1513"/>
        <v>152.15843015169713</v>
      </c>
      <c r="R9670" s="163">
        <f t="shared" si="1514"/>
        <v>1</v>
      </c>
      <c r="S9670" s="161">
        <f t="shared" si="1515"/>
        <v>6000000</v>
      </c>
      <c r="T9670" s="162">
        <f t="shared" si="1516"/>
        <v>189.93050139003711</v>
      </c>
      <c r="U9670" s="162">
        <f t="shared" si="1517"/>
        <v>133.57921507584857</v>
      </c>
      <c r="V9670" s="163">
        <f t="shared" si="1518"/>
        <v>1</v>
      </c>
      <c r="W9670" s="164">
        <f t="shared" si="1519"/>
        <v>88165370.092070967</v>
      </c>
      <c r="X9670" s="164">
        <f t="shared" si="1520"/>
        <v>188107717.88513124</v>
      </c>
    </row>
    <row r="9671" spans="10:24" x14ac:dyDescent="0.25">
      <c r="J9671">
        <v>9668</v>
      </c>
      <c r="K9671" s="43">
        <v>0.7361267528112122</v>
      </c>
      <c r="L9671">
        <v>9.2988111117596417E-2</v>
      </c>
      <c r="M9671">
        <v>0.22355624834185017</v>
      </c>
      <c r="N9671" s="44">
        <v>0.32924988041253245</v>
      </c>
      <c r="O9671" s="161">
        <f t="shared" si="1511"/>
        <v>6000000</v>
      </c>
      <c r="P9671" s="162">
        <f t="shared" si="1512"/>
        <v>160.16135109012396</v>
      </c>
      <c r="Q9671" s="162">
        <f t="shared" si="1513"/>
        <v>119.79524542827377</v>
      </c>
      <c r="R9671" s="163">
        <f t="shared" si="1514"/>
        <v>1</v>
      </c>
      <c r="S9671" s="161">
        <f t="shared" si="1515"/>
        <v>7000000</v>
      </c>
      <c r="T9671" s="162">
        <f t="shared" si="1516"/>
        <v>183.38711703004131</v>
      </c>
      <c r="U9671" s="162">
        <f t="shared" si="1517"/>
        <v>117.39762271413689</v>
      </c>
      <c r="V9671" s="163">
        <f t="shared" si="1518"/>
        <v>1</v>
      </c>
      <c r="W9671" s="164">
        <f t="shared" si="1519"/>
        <v>192196633.97110111</v>
      </c>
      <c r="X9671" s="164">
        <f t="shared" si="1520"/>
        <v>311926460.21133095</v>
      </c>
    </row>
    <row r="9672" spans="10:24" x14ac:dyDescent="0.25">
      <c r="J9672">
        <v>9669</v>
      </c>
      <c r="K9672" s="43">
        <v>6.576957731512223E-2</v>
      </c>
      <c r="L9672">
        <v>0.35299389217977484</v>
      </c>
      <c r="M9672">
        <v>0.76529286169436728</v>
      </c>
      <c r="N9672" s="44">
        <v>0.39938275932849066</v>
      </c>
      <c r="O9672" s="161">
        <f t="shared" si="1511"/>
        <v>2000000</v>
      </c>
      <c r="P9672" s="162">
        <f t="shared" si="1512"/>
        <v>174.34124916169176</v>
      </c>
      <c r="Q9672" s="162">
        <f t="shared" si="1513"/>
        <v>149.46864783657352</v>
      </c>
      <c r="R9672" s="163">
        <f t="shared" si="1514"/>
        <v>1</v>
      </c>
      <c r="S9672" s="161">
        <f t="shared" si="1515"/>
        <v>2000000</v>
      </c>
      <c r="T9672" s="162">
        <f t="shared" si="1516"/>
        <v>188.11374972056393</v>
      </c>
      <c r="U9672" s="162">
        <f t="shared" si="1517"/>
        <v>132.23432391828675</v>
      </c>
      <c r="V9672" s="163">
        <f t="shared" si="1518"/>
        <v>1</v>
      </c>
      <c r="W9672" s="164">
        <f t="shared" si="1519"/>
        <v>-254797.34976352006</v>
      </c>
      <c r="X9672" s="164">
        <f t="shared" si="1520"/>
        <v>-38241148.39544563</v>
      </c>
    </row>
    <row r="9673" spans="10:24" x14ac:dyDescent="0.25">
      <c r="J9673">
        <v>9670</v>
      </c>
      <c r="K9673" s="43">
        <v>4.2300234056468211E-2</v>
      </c>
      <c r="L9673">
        <v>0.11745475513261439</v>
      </c>
      <c r="M9673">
        <v>0.41988045934483109</v>
      </c>
      <c r="N9673" s="44">
        <v>0.48919236149739587</v>
      </c>
      <c r="O9673" s="161">
        <f t="shared" si="1511"/>
        <v>1000000</v>
      </c>
      <c r="P9673" s="162">
        <f t="shared" si="1512"/>
        <v>162.18289706828415</v>
      </c>
      <c r="Q9673" s="162">
        <f t="shared" si="1513"/>
        <v>130.95601395759215</v>
      </c>
      <c r="R9673" s="163">
        <f t="shared" si="1514"/>
        <v>1</v>
      </c>
      <c r="S9673" s="161">
        <f t="shared" si="1515"/>
        <v>1000000</v>
      </c>
      <c r="T9673" s="162">
        <f t="shared" si="1516"/>
        <v>184.06096568942806</v>
      </c>
      <c r="U9673" s="162">
        <f t="shared" si="1517"/>
        <v>122.97800697879607</v>
      </c>
      <c r="V9673" s="163">
        <f t="shared" si="1518"/>
        <v>1</v>
      </c>
      <c r="W9673" s="164">
        <f t="shared" si="1519"/>
        <v>-18773116.889307998</v>
      </c>
      <c r="X9673" s="164">
        <f t="shared" si="1520"/>
        <v>-88917041.289368019</v>
      </c>
    </row>
    <row r="9674" spans="10:24" x14ac:dyDescent="0.25">
      <c r="J9674">
        <v>9671</v>
      </c>
      <c r="K9674" s="43">
        <v>0.10428084491652845</v>
      </c>
      <c r="L9674">
        <v>0.44399946116302746</v>
      </c>
      <c r="M9674">
        <v>0.12569512572276831</v>
      </c>
      <c r="N9674" s="44">
        <v>0.55858984278501345</v>
      </c>
      <c r="O9674" s="161">
        <f t="shared" si="1511"/>
        <v>2000000</v>
      </c>
      <c r="P9674" s="162">
        <f t="shared" si="1512"/>
        <v>177.88744898215754</v>
      </c>
      <c r="Q9674" s="162">
        <f t="shared" si="1513"/>
        <v>112.06041764062456</v>
      </c>
      <c r="R9674" s="163">
        <f t="shared" si="1514"/>
        <v>1</v>
      </c>
      <c r="S9674" s="161">
        <f t="shared" si="1515"/>
        <v>2000000</v>
      </c>
      <c r="T9674" s="162">
        <f t="shared" si="1516"/>
        <v>189.29581632738584</v>
      </c>
      <c r="U9674" s="162">
        <f t="shared" si="1517"/>
        <v>113.53020882031228</v>
      </c>
      <c r="V9674" s="163">
        <f t="shared" si="1518"/>
        <v>1</v>
      </c>
      <c r="W9674" s="164">
        <f t="shared" si="1519"/>
        <v>81654062.683065951</v>
      </c>
      <c r="X9674" s="164">
        <f t="shared" si="1520"/>
        <v>1531215.0141471028</v>
      </c>
    </row>
    <row r="9675" spans="10:24" x14ac:dyDescent="0.25">
      <c r="J9675">
        <v>9672</v>
      </c>
      <c r="K9675" s="43">
        <v>0.88602733331470618</v>
      </c>
      <c r="L9675">
        <v>0.74492481609556549</v>
      </c>
      <c r="M9675">
        <v>0.40965412476747454</v>
      </c>
      <c r="N9675" s="44">
        <v>0.17293046656947086</v>
      </c>
      <c r="O9675" s="161">
        <f t="shared" si="1511"/>
        <v>7000000</v>
      </c>
      <c r="P9675" s="162">
        <f t="shared" si="1512"/>
        <v>189.87905359688128</v>
      </c>
      <c r="Q9675" s="162">
        <f t="shared" si="1513"/>
        <v>130.43130429545545</v>
      </c>
      <c r="R9675" s="163">
        <f t="shared" si="1514"/>
        <v>1</v>
      </c>
      <c r="S9675" s="161">
        <f t="shared" si="1515"/>
        <v>7000000</v>
      </c>
      <c r="T9675" s="162">
        <f t="shared" si="1516"/>
        <v>193.29301786562709</v>
      </c>
      <c r="U9675" s="162">
        <f t="shared" si="1517"/>
        <v>122.71565214772772</v>
      </c>
      <c r="V9675" s="163">
        <f t="shared" si="1518"/>
        <v>0.9</v>
      </c>
      <c r="W9675" s="164">
        <f t="shared" si="1519"/>
        <v>366134245.10998082</v>
      </c>
      <c r="X9675" s="164">
        <f t="shared" si="1520"/>
        <v>294637404.02276599</v>
      </c>
    </row>
    <row r="9676" spans="10:24" x14ac:dyDescent="0.25">
      <c r="J9676">
        <v>9673</v>
      </c>
      <c r="K9676" s="43">
        <v>0.2323532049891569</v>
      </c>
      <c r="L9676">
        <v>0.64219630760829072</v>
      </c>
      <c r="M9676">
        <v>0.56987302020523489</v>
      </c>
      <c r="N9676" s="44">
        <v>0.79053036249346054</v>
      </c>
      <c r="O9676" s="161">
        <f t="shared" si="1511"/>
        <v>2000000</v>
      </c>
      <c r="P9676" s="162">
        <f t="shared" si="1512"/>
        <v>185.46503468807146</v>
      </c>
      <c r="Q9676" s="162">
        <f t="shared" si="1513"/>
        <v>138.52101786939841</v>
      </c>
      <c r="R9676" s="163">
        <f t="shared" si="1514"/>
        <v>1</v>
      </c>
      <c r="S9676" s="161">
        <f t="shared" si="1515"/>
        <v>5000000</v>
      </c>
      <c r="T9676" s="162">
        <f t="shared" si="1516"/>
        <v>191.82167822935716</v>
      </c>
      <c r="U9676" s="162">
        <f t="shared" si="1517"/>
        <v>126.7605089346992</v>
      </c>
      <c r="V9676" s="163">
        <f t="shared" si="1518"/>
        <v>1</v>
      </c>
      <c r="W9676" s="164">
        <f t="shared" si="1519"/>
        <v>43888033.637346104</v>
      </c>
      <c r="X9676" s="164">
        <f t="shared" si="1520"/>
        <v>175305846.47328979</v>
      </c>
    </row>
    <row r="9677" spans="10:24" x14ac:dyDescent="0.25">
      <c r="J9677">
        <v>9674</v>
      </c>
      <c r="K9677" s="43">
        <v>0.40603381734091148</v>
      </c>
      <c r="L9677">
        <v>0.97437534428802319</v>
      </c>
      <c r="M9677">
        <v>2.6951572222919662E-3</v>
      </c>
      <c r="N9677" s="44">
        <v>0.32510338911615877</v>
      </c>
      <c r="O9677" s="161">
        <f t="shared" si="1511"/>
        <v>5000000</v>
      </c>
      <c r="P9677" s="162">
        <f t="shared" si="1512"/>
        <v>209.24079424133578</v>
      </c>
      <c r="Q9677" s="162">
        <f t="shared" si="1513"/>
        <v>79.345339890854319</v>
      </c>
      <c r="R9677" s="163">
        <f t="shared" si="1514"/>
        <v>1</v>
      </c>
      <c r="S9677" s="161">
        <f t="shared" si="1515"/>
        <v>6000000</v>
      </c>
      <c r="T9677" s="162">
        <f t="shared" si="1516"/>
        <v>199.74693141377858</v>
      </c>
      <c r="U9677" s="162">
        <f t="shared" si="1517"/>
        <v>97.17266994542716</v>
      </c>
      <c r="V9677" s="163">
        <f t="shared" si="1518"/>
        <v>1</v>
      </c>
      <c r="W9677" s="164">
        <f t="shared" si="1519"/>
        <v>599477271.75240731</v>
      </c>
      <c r="X9677" s="164">
        <f t="shared" si="1520"/>
        <v>465445568.81010854</v>
      </c>
    </row>
    <row r="9678" spans="10:24" x14ac:dyDescent="0.25">
      <c r="J9678">
        <v>9675</v>
      </c>
      <c r="K9678" s="43">
        <v>0.40474841356573488</v>
      </c>
      <c r="L9678">
        <v>0.97823674752235179</v>
      </c>
      <c r="M9678">
        <v>0.79911217659418909</v>
      </c>
      <c r="N9678" s="44">
        <v>0.51323943390221816</v>
      </c>
      <c r="O9678" s="161">
        <f t="shared" si="1511"/>
        <v>5000000</v>
      </c>
      <c r="P9678" s="162">
        <f t="shared" si="1512"/>
        <v>210.27933254847957</v>
      </c>
      <c r="Q9678" s="162">
        <f t="shared" si="1513"/>
        <v>151.76908447141309</v>
      </c>
      <c r="R9678" s="163">
        <f t="shared" si="1514"/>
        <v>1</v>
      </c>
      <c r="S9678" s="161">
        <f t="shared" si="1515"/>
        <v>6000000</v>
      </c>
      <c r="T9678" s="162">
        <f t="shared" si="1516"/>
        <v>200.0931108494932</v>
      </c>
      <c r="U9678" s="162">
        <f t="shared" si="1517"/>
        <v>133.38454223570653</v>
      </c>
      <c r="V9678" s="163">
        <f t="shared" si="1518"/>
        <v>1</v>
      </c>
      <c r="W9678" s="164">
        <f t="shared" si="1519"/>
        <v>242551240.38533241</v>
      </c>
      <c r="X9678" s="164">
        <f t="shared" si="1520"/>
        <v>250251411.68272001</v>
      </c>
    </row>
    <row r="9679" spans="10:24" x14ac:dyDescent="0.25">
      <c r="J9679">
        <v>9676</v>
      </c>
      <c r="K9679" s="43">
        <v>0.48466393032151311</v>
      </c>
      <c r="L9679">
        <v>0.87030128451895616</v>
      </c>
      <c r="M9679">
        <v>0.63718826315486154</v>
      </c>
      <c r="N9679" s="44">
        <v>0.33101495294133287</v>
      </c>
      <c r="O9679" s="161">
        <f t="shared" si="1511"/>
        <v>5000000</v>
      </c>
      <c r="P9679" s="162">
        <f t="shared" si="1512"/>
        <v>196.91724723672763</v>
      </c>
      <c r="Q9679" s="162">
        <f t="shared" si="1513"/>
        <v>142.01906360505592</v>
      </c>
      <c r="R9679" s="163">
        <f t="shared" si="1514"/>
        <v>1</v>
      </c>
      <c r="S9679" s="161">
        <f t="shared" si="1515"/>
        <v>6000000</v>
      </c>
      <c r="T9679" s="162">
        <f t="shared" si="1516"/>
        <v>195.63908241224254</v>
      </c>
      <c r="U9679" s="162">
        <f t="shared" si="1517"/>
        <v>128.50953180252796</v>
      </c>
      <c r="V9679" s="163">
        <f t="shared" si="1518"/>
        <v>1</v>
      </c>
      <c r="W9679" s="164">
        <f t="shared" si="1519"/>
        <v>224490918.15835857</v>
      </c>
      <c r="X9679" s="164">
        <f t="shared" si="1520"/>
        <v>252777303.65828753</v>
      </c>
    </row>
    <row r="9680" spans="10:24" x14ac:dyDescent="0.25">
      <c r="J9680">
        <v>9677</v>
      </c>
      <c r="K9680" s="43">
        <v>0.85448548037576344</v>
      </c>
      <c r="L9680">
        <v>0.57564053189420961</v>
      </c>
      <c r="M9680">
        <v>0.83614501054317625</v>
      </c>
      <c r="N9680" s="44">
        <v>0.89503359388306547</v>
      </c>
      <c r="O9680" s="161">
        <f t="shared" si="1511"/>
        <v>7000000</v>
      </c>
      <c r="P9680" s="162">
        <f t="shared" si="1512"/>
        <v>182.86129838462006</v>
      </c>
      <c r="Q9680" s="162">
        <f t="shared" si="1513"/>
        <v>154.5747386377609</v>
      </c>
      <c r="R9680" s="163">
        <f t="shared" si="1514"/>
        <v>1</v>
      </c>
      <c r="S9680" s="161">
        <f t="shared" si="1515"/>
        <v>7000000</v>
      </c>
      <c r="T9680" s="162">
        <f t="shared" si="1516"/>
        <v>190.95376612820669</v>
      </c>
      <c r="U9680" s="162">
        <f t="shared" si="1517"/>
        <v>134.78736931888045</v>
      </c>
      <c r="V9680" s="163">
        <f t="shared" si="1518"/>
        <v>1</v>
      </c>
      <c r="W9680" s="164">
        <f t="shared" si="1519"/>
        <v>148005918.22801408</v>
      </c>
      <c r="X9680" s="164">
        <f t="shared" si="1520"/>
        <v>243164777.66528368</v>
      </c>
    </row>
    <row r="9681" spans="10:24" x14ac:dyDescent="0.25">
      <c r="J9681">
        <v>9678</v>
      </c>
      <c r="K9681" s="43">
        <v>0.24934573455493547</v>
      </c>
      <c r="L9681">
        <v>0.49785914442201407</v>
      </c>
      <c r="M9681">
        <v>0.20848439022829446</v>
      </c>
      <c r="N9681" s="44">
        <v>0.61351209599477519</v>
      </c>
      <c r="O9681" s="161">
        <f t="shared" si="1511"/>
        <v>2000000</v>
      </c>
      <c r="P9681" s="162">
        <f t="shared" si="1512"/>
        <v>179.91950467679888</v>
      </c>
      <c r="Q9681" s="162">
        <f t="shared" si="1513"/>
        <v>118.76617374740628</v>
      </c>
      <c r="R9681" s="163">
        <f t="shared" si="1514"/>
        <v>1</v>
      </c>
      <c r="S9681" s="161">
        <f t="shared" si="1515"/>
        <v>5000000</v>
      </c>
      <c r="T9681" s="162">
        <f t="shared" si="1516"/>
        <v>189.97316822559964</v>
      </c>
      <c r="U9681" s="162">
        <f t="shared" si="1517"/>
        <v>116.88308687370315</v>
      </c>
      <c r="V9681" s="163">
        <f t="shared" si="1518"/>
        <v>1</v>
      </c>
      <c r="W9681" s="164">
        <f t="shared" si="1519"/>
        <v>72306661.858785197</v>
      </c>
      <c r="X9681" s="164">
        <f t="shared" si="1520"/>
        <v>215450406.75948244</v>
      </c>
    </row>
    <row r="9682" spans="10:24" x14ac:dyDescent="0.25">
      <c r="J9682">
        <v>9679</v>
      </c>
      <c r="K9682" s="43">
        <v>0.96804752689909024</v>
      </c>
      <c r="L9682">
        <v>0.43402402324232359</v>
      </c>
      <c r="M9682">
        <v>0.9758148827564298</v>
      </c>
      <c r="N9682" s="44">
        <v>6.8861614452515707E-2</v>
      </c>
      <c r="O9682" s="161">
        <f t="shared" si="1511"/>
        <v>9000000</v>
      </c>
      <c r="P9682" s="162">
        <f t="shared" si="1512"/>
        <v>177.50792421446027</v>
      </c>
      <c r="Q9682" s="162">
        <f t="shared" si="1513"/>
        <v>174.48202443058145</v>
      </c>
      <c r="R9682" s="163">
        <f t="shared" si="1514"/>
        <v>1</v>
      </c>
      <c r="S9682" s="161">
        <f t="shared" si="1515"/>
        <v>9000000</v>
      </c>
      <c r="T9682" s="162">
        <f t="shared" si="1516"/>
        <v>189.16930807148677</v>
      </c>
      <c r="U9682" s="162">
        <f t="shared" si="1517"/>
        <v>144.74101221529071</v>
      </c>
      <c r="V9682" s="163">
        <f t="shared" si="1518"/>
        <v>0.9</v>
      </c>
      <c r="W9682" s="164">
        <f t="shared" si="1519"/>
        <v>-22766901.945090551</v>
      </c>
      <c r="X9682" s="164">
        <f t="shared" si="1520"/>
        <v>209869196.43518811</v>
      </c>
    </row>
    <row r="9683" spans="10:24" x14ac:dyDescent="0.25">
      <c r="J9683">
        <v>9680</v>
      </c>
      <c r="K9683" s="43">
        <v>0.54603392834126874</v>
      </c>
      <c r="L9683">
        <v>0.6419447156137541</v>
      </c>
      <c r="M9683">
        <v>0.26705370808957574</v>
      </c>
      <c r="N9683" s="44">
        <v>3.0213558057660905E-2</v>
      </c>
      <c r="O9683" s="161">
        <f t="shared" si="1511"/>
        <v>5000000</v>
      </c>
      <c r="P9683" s="162">
        <f t="shared" si="1512"/>
        <v>185.45492706686898</v>
      </c>
      <c r="Q9683" s="162">
        <f t="shared" si="1513"/>
        <v>122.56503490301608</v>
      </c>
      <c r="R9683" s="163">
        <f t="shared" si="1514"/>
        <v>1</v>
      </c>
      <c r="S9683" s="161">
        <f t="shared" si="1515"/>
        <v>6000000</v>
      </c>
      <c r="T9683" s="162">
        <f t="shared" si="1516"/>
        <v>191.81830902228967</v>
      </c>
      <c r="U9683" s="162">
        <f t="shared" si="1517"/>
        <v>118.78251745150804</v>
      </c>
      <c r="V9683" s="163">
        <f t="shared" si="1518"/>
        <v>0.9</v>
      </c>
      <c r="W9683" s="164">
        <f t="shared" si="1519"/>
        <v>264449460.81926447</v>
      </c>
      <c r="X9683" s="164">
        <f t="shared" si="1520"/>
        <v>244393274.48222083</v>
      </c>
    </row>
    <row r="9684" spans="10:24" x14ac:dyDescent="0.25">
      <c r="J9684">
        <v>9681</v>
      </c>
      <c r="K9684" s="43">
        <v>0.255918269878181</v>
      </c>
      <c r="L9684">
        <v>0.12935567623522204</v>
      </c>
      <c r="M9684">
        <v>0.29338498862894036</v>
      </c>
      <c r="N9684" s="44">
        <v>0.94446510451140631</v>
      </c>
      <c r="O9684" s="161">
        <f t="shared" si="1511"/>
        <v>2000000</v>
      </c>
      <c r="P9684" s="162">
        <f t="shared" si="1512"/>
        <v>163.05836746642402</v>
      </c>
      <c r="Q9684" s="162">
        <f t="shared" si="1513"/>
        <v>124.12954633026567</v>
      </c>
      <c r="R9684" s="163">
        <f t="shared" si="1514"/>
        <v>1</v>
      </c>
      <c r="S9684" s="161">
        <f t="shared" si="1515"/>
        <v>5000000</v>
      </c>
      <c r="T9684" s="162">
        <f t="shared" si="1516"/>
        <v>184.35278915547468</v>
      </c>
      <c r="U9684" s="162">
        <f t="shared" si="1517"/>
        <v>119.56477316513283</v>
      </c>
      <c r="V9684" s="163">
        <f t="shared" si="1518"/>
        <v>1</v>
      </c>
      <c r="W9684" s="164">
        <f t="shared" si="1519"/>
        <v>27857642.272316694</v>
      </c>
      <c r="X9684" s="164">
        <f t="shared" si="1520"/>
        <v>173940079.95170921</v>
      </c>
    </row>
    <row r="9685" spans="10:24" x14ac:dyDescent="0.25">
      <c r="J9685">
        <v>9682</v>
      </c>
      <c r="K9685" s="43">
        <v>0.85081439225112532</v>
      </c>
      <c r="L9685">
        <v>9.0927054335673163E-2</v>
      </c>
      <c r="M9685">
        <v>0.45693979118365036</v>
      </c>
      <c r="N9685" s="44">
        <v>0.2213757247063658</v>
      </c>
      <c r="O9685" s="161">
        <f t="shared" si="1511"/>
        <v>7000000</v>
      </c>
      <c r="P9685" s="162">
        <f t="shared" si="1512"/>
        <v>159.97398078090902</v>
      </c>
      <c r="Q9685" s="162">
        <f t="shared" si="1513"/>
        <v>132.83707251139887</v>
      </c>
      <c r="R9685" s="163">
        <f t="shared" si="1514"/>
        <v>1</v>
      </c>
      <c r="S9685" s="161">
        <f t="shared" si="1515"/>
        <v>7000000</v>
      </c>
      <c r="T9685" s="162">
        <f t="shared" si="1516"/>
        <v>183.32466026030301</v>
      </c>
      <c r="U9685" s="162">
        <f t="shared" si="1517"/>
        <v>123.91853625569944</v>
      </c>
      <c r="V9685" s="163">
        <f t="shared" si="1518"/>
        <v>1</v>
      </c>
      <c r="W9685" s="164">
        <f t="shared" si="1519"/>
        <v>139958357.88657102</v>
      </c>
      <c r="X9685" s="164">
        <f t="shared" si="1520"/>
        <v>265842868.03222501</v>
      </c>
    </row>
    <row r="9686" spans="10:24" x14ac:dyDescent="0.25">
      <c r="J9686">
        <v>9683</v>
      </c>
      <c r="K9686" s="43">
        <v>0.66790695842528014</v>
      </c>
      <c r="L9686">
        <v>0.99886814441100147</v>
      </c>
      <c r="M9686">
        <v>0.11699375675728407</v>
      </c>
      <c r="N9686" s="44">
        <v>0.65763593831098921</v>
      </c>
      <c r="O9686" s="161">
        <f t="shared" si="1511"/>
        <v>6000000</v>
      </c>
      <c r="P9686" s="162">
        <f t="shared" si="1512"/>
        <v>225.7988720859698</v>
      </c>
      <c r="Q9686" s="162">
        <f t="shared" si="1513"/>
        <v>111.19700368252549</v>
      </c>
      <c r="R9686" s="163">
        <f t="shared" si="1514"/>
        <v>1</v>
      </c>
      <c r="S9686" s="161">
        <f t="shared" si="1515"/>
        <v>7000000</v>
      </c>
      <c r="T9686" s="162">
        <f t="shared" si="1516"/>
        <v>205.26629069532328</v>
      </c>
      <c r="U9686" s="162">
        <f t="shared" si="1517"/>
        <v>113.09850184126275</v>
      </c>
      <c r="V9686" s="163">
        <f t="shared" si="1518"/>
        <v>1</v>
      </c>
      <c r="W9686" s="164">
        <f t="shared" si="1519"/>
        <v>637611210.42066586</v>
      </c>
      <c r="X9686" s="164">
        <f t="shared" si="1520"/>
        <v>495174521.97842371</v>
      </c>
    </row>
    <row r="9687" spans="10:24" x14ac:dyDescent="0.25">
      <c r="J9687">
        <v>9684</v>
      </c>
      <c r="K9687" s="43">
        <v>0.16614886358236169</v>
      </c>
      <c r="L9687">
        <v>0.17963054018082725</v>
      </c>
      <c r="M9687">
        <v>0.59597792812939143</v>
      </c>
      <c r="N9687" s="44">
        <v>0.87281370287568993</v>
      </c>
      <c r="O9687" s="161">
        <f t="shared" si="1511"/>
        <v>2000000</v>
      </c>
      <c r="P9687" s="162">
        <f t="shared" si="1512"/>
        <v>166.24839001954058</v>
      </c>
      <c r="Q9687" s="162">
        <f t="shared" si="1513"/>
        <v>139.85899967817051</v>
      </c>
      <c r="R9687" s="163">
        <f t="shared" si="1514"/>
        <v>1</v>
      </c>
      <c r="S9687" s="161">
        <f t="shared" si="1515"/>
        <v>5000000</v>
      </c>
      <c r="T9687" s="162">
        <f t="shared" si="1516"/>
        <v>185.41613000651353</v>
      </c>
      <c r="U9687" s="162">
        <f t="shared" si="1517"/>
        <v>127.42949983908525</v>
      </c>
      <c r="V9687" s="163">
        <f t="shared" si="1518"/>
        <v>1</v>
      </c>
      <c r="W9687" s="164">
        <f t="shared" si="1519"/>
        <v>2778780.6827401519</v>
      </c>
      <c r="X9687" s="164">
        <f t="shared" si="1520"/>
        <v>139933150.83714139</v>
      </c>
    </row>
    <row r="9688" spans="10:24" x14ac:dyDescent="0.25">
      <c r="J9688">
        <v>9685</v>
      </c>
      <c r="K9688" s="43">
        <v>0.48269154812388437</v>
      </c>
      <c r="L9688">
        <v>0.21389373925961397</v>
      </c>
      <c r="M9688">
        <v>0.87091221188961943</v>
      </c>
      <c r="N9688" s="44">
        <v>0.90043308406187084</v>
      </c>
      <c r="O9688" s="161">
        <f t="shared" si="1511"/>
        <v>5000000</v>
      </c>
      <c r="P9688" s="162">
        <f t="shared" si="1512"/>
        <v>168.10524859171224</v>
      </c>
      <c r="Q9688" s="162">
        <f t="shared" si="1513"/>
        <v>157.61427575584077</v>
      </c>
      <c r="R9688" s="163">
        <f t="shared" si="1514"/>
        <v>1</v>
      </c>
      <c r="S9688" s="161">
        <f t="shared" si="1515"/>
        <v>6000000</v>
      </c>
      <c r="T9688" s="162">
        <f t="shared" si="1516"/>
        <v>186.03508286390408</v>
      </c>
      <c r="U9688" s="162">
        <f t="shared" si="1517"/>
        <v>136.30713787792038</v>
      </c>
      <c r="V9688" s="163">
        <f t="shared" si="1518"/>
        <v>1</v>
      </c>
      <c r="W9688" s="164">
        <f t="shared" si="1519"/>
        <v>2454864.1793573722</v>
      </c>
      <c r="X9688" s="164">
        <f t="shared" si="1520"/>
        <v>148367669.9159022</v>
      </c>
    </row>
    <row r="9689" spans="10:24" x14ac:dyDescent="0.25">
      <c r="J9689">
        <v>9686</v>
      </c>
      <c r="K9689" s="43">
        <v>0.61108321304927982</v>
      </c>
      <c r="L9689">
        <v>0.81036315384869717</v>
      </c>
      <c r="M9689">
        <v>3.9970995878179316E-2</v>
      </c>
      <c r="N9689" s="44">
        <v>5.8820050276650049E-3</v>
      </c>
      <c r="O9689" s="161">
        <f t="shared" si="1511"/>
        <v>6000000</v>
      </c>
      <c r="P9689" s="162">
        <f t="shared" si="1512"/>
        <v>193.18852994231889</v>
      </c>
      <c r="Q9689" s="162">
        <f t="shared" si="1513"/>
        <v>99.979545048135378</v>
      </c>
      <c r="R9689" s="163">
        <f t="shared" si="1514"/>
        <v>1</v>
      </c>
      <c r="S9689" s="161">
        <f t="shared" si="1515"/>
        <v>7000000</v>
      </c>
      <c r="T9689" s="162">
        <f t="shared" si="1516"/>
        <v>194.39617664743963</v>
      </c>
      <c r="U9689" s="162">
        <f t="shared" si="1517"/>
        <v>107.48977252406769</v>
      </c>
      <c r="V9689" s="163">
        <f t="shared" si="1518"/>
        <v>0.05</v>
      </c>
      <c r="W9689" s="164">
        <f t="shared" si="1519"/>
        <v>509253909.3651011</v>
      </c>
      <c r="X9689" s="164">
        <f t="shared" si="1520"/>
        <v>-119582758.55681983</v>
      </c>
    </row>
    <row r="9690" spans="10:24" x14ac:dyDescent="0.25">
      <c r="J9690">
        <v>9687</v>
      </c>
      <c r="K9690" s="43">
        <v>0.77496162847825356</v>
      </c>
      <c r="L9690">
        <v>0.97298236670824134</v>
      </c>
      <c r="M9690">
        <v>0.39094943590798592</v>
      </c>
      <c r="N9690" s="44">
        <v>0.52243936645326416</v>
      </c>
      <c r="O9690" s="161">
        <f t="shared" si="1511"/>
        <v>7000000</v>
      </c>
      <c r="P9690" s="162">
        <f t="shared" si="1512"/>
        <v>208.89830632572097</v>
      </c>
      <c r="Q9690" s="162">
        <f t="shared" si="1513"/>
        <v>129.4630933784012</v>
      </c>
      <c r="R9690" s="163">
        <f t="shared" si="1514"/>
        <v>1</v>
      </c>
      <c r="S9690" s="161">
        <f t="shared" si="1515"/>
        <v>7000000</v>
      </c>
      <c r="T9690" s="162">
        <f t="shared" si="1516"/>
        <v>199.63276877524032</v>
      </c>
      <c r="U9690" s="162">
        <f t="shared" si="1517"/>
        <v>122.2315466892006</v>
      </c>
      <c r="V9690" s="163">
        <f t="shared" si="1518"/>
        <v>1</v>
      </c>
      <c r="W9690" s="164">
        <f t="shared" si="1519"/>
        <v>506046490.63123834</v>
      </c>
      <c r="X9690" s="164">
        <f t="shared" si="1520"/>
        <v>391808554.60227811</v>
      </c>
    </row>
    <row r="9691" spans="10:24" x14ac:dyDescent="0.25">
      <c r="J9691">
        <v>9688</v>
      </c>
      <c r="K9691" s="43">
        <v>0.96991455325502685</v>
      </c>
      <c r="L9691">
        <v>0.12783791655323562</v>
      </c>
      <c r="M9691">
        <v>0.74350551078084159</v>
      </c>
      <c r="N9691" s="44">
        <v>0.21037220893075015</v>
      </c>
      <c r="O9691" s="161">
        <f t="shared" si="1511"/>
        <v>9000000</v>
      </c>
      <c r="P9691" s="162">
        <f t="shared" si="1512"/>
        <v>162.94993450652009</v>
      </c>
      <c r="Q9691" s="162">
        <f t="shared" si="1513"/>
        <v>148.08381319337087</v>
      </c>
      <c r="R9691" s="163">
        <f t="shared" si="1514"/>
        <v>1</v>
      </c>
      <c r="S9691" s="161">
        <f t="shared" si="1515"/>
        <v>9000000</v>
      </c>
      <c r="T9691" s="162">
        <f t="shared" si="1516"/>
        <v>184.31664483550671</v>
      </c>
      <c r="U9691" s="162">
        <f t="shared" si="1517"/>
        <v>131.54190659668544</v>
      </c>
      <c r="V9691" s="163">
        <f t="shared" si="1518"/>
        <v>1</v>
      </c>
      <c r="W9691" s="164">
        <f t="shared" si="1519"/>
        <v>83795091.818342999</v>
      </c>
      <c r="X9691" s="164">
        <f t="shared" si="1520"/>
        <v>324972644.14939141</v>
      </c>
    </row>
    <row r="9692" spans="10:24" x14ac:dyDescent="0.25">
      <c r="J9692">
        <v>9689</v>
      </c>
      <c r="K9692" s="43">
        <v>0.85944975203304386</v>
      </c>
      <c r="L9692">
        <v>0.91309020502846217</v>
      </c>
      <c r="M9692">
        <v>0.6525097431883462</v>
      </c>
      <c r="N9692" s="44">
        <v>0.53261905150746425</v>
      </c>
      <c r="O9692" s="161">
        <f t="shared" si="1511"/>
        <v>7000000</v>
      </c>
      <c r="P9692" s="162">
        <f t="shared" si="1512"/>
        <v>200.40048984962573</v>
      </c>
      <c r="Q9692" s="162">
        <f t="shared" si="1513"/>
        <v>142.84210323896448</v>
      </c>
      <c r="R9692" s="163">
        <f t="shared" si="1514"/>
        <v>1</v>
      </c>
      <c r="S9692" s="161">
        <f t="shared" si="1515"/>
        <v>7000000</v>
      </c>
      <c r="T9692" s="162">
        <f t="shared" si="1516"/>
        <v>196.80016328320858</v>
      </c>
      <c r="U9692" s="162">
        <f t="shared" si="1517"/>
        <v>128.92105161948226</v>
      </c>
      <c r="V9692" s="163">
        <f t="shared" si="1518"/>
        <v>1</v>
      </c>
      <c r="W9692" s="164">
        <f t="shared" si="1519"/>
        <v>352908706.2746287</v>
      </c>
      <c r="X9692" s="164">
        <f t="shared" si="1520"/>
        <v>325153781.64608425</v>
      </c>
    </row>
    <row r="9693" spans="10:24" x14ac:dyDescent="0.25">
      <c r="J9693">
        <v>9690</v>
      </c>
      <c r="K9693" s="43">
        <v>0.41127725805576743</v>
      </c>
      <c r="L9693">
        <v>0.39273474151261767</v>
      </c>
      <c r="M9693">
        <v>0.21884498472142333</v>
      </c>
      <c r="N9693" s="44">
        <v>0.92884329989933112</v>
      </c>
      <c r="O9693" s="161">
        <f t="shared" si="1511"/>
        <v>5000000</v>
      </c>
      <c r="P9693" s="162">
        <f t="shared" si="1512"/>
        <v>175.91702421463728</v>
      </c>
      <c r="Q9693" s="162">
        <f t="shared" si="1513"/>
        <v>119.47800087237431</v>
      </c>
      <c r="R9693" s="163">
        <f t="shared" si="1514"/>
        <v>1</v>
      </c>
      <c r="S9693" s="161">
        <f t="shared" si="1515"/>
        <v>6000000</v>
      </c>
      <c r="T9693" s="162">
        <f t="shared" si="1516"/>
        <v>188.63900807154576</v>
      </c>
      <c r="U9693" s="162">
        <f t="shared" si="1517"/>
        <v>117.23900043618715</v>
      </c>
      <c r="V9693" s="163">
        <f t="shared" si="1518"/>
        <v>1</v>
      </c>
      <c r="W9693" s="164">
        <f t="shared" si="1519"/>
        <v>232195116.71131486</v>
      </c>
      <c r="X9693" s="164">
        <f t="shared" si="1520"/>
        <v>278400045.81215161</v>
      </c>
    </row>
    <row r="9694" spans="10:24" x14ac:dyDescent="0.25">
      <c r="J9694">
        <v>9691</v>
      </c>
      <c r="K9694" s="43">
        <v>0.59727085149640202</v>
      </c>
      <c r="L9694">
        <v>0.41920923704282187</v>
      </c>
      <c r="M9694">
        <v>0.37970424009461057</v>
      </c>
      <c r="N9694" s="44">
        <v>6.6696777886298131E-3</v>
      </c>
      <c r="O9694" s="161">
        <f t="shared" si="1511"/>
        <v>6000000</v>
      </c>
      <c r="P9694" s="162">
        <f t="shared" si="1512"/>
        <v>176.94124718757399</v>
      </c>
      <c r="Q9694" s="162">
        <f t="shared" si="1513"/>
        <v>128.87484696985649</v>
      </c>
      <c r="R9694" s="163">
        <f t="shared" si="1514"/>
        <v>1</v>
      </c>
      <c r="S9694" s="161">
        <f t="shared" si="1515"/>
        <v>6000000</v>
      </c>
      <c r="T9694" s="162">
        <f t="shared" si="1516"/>
        <v>188.98041572919132</v>
      </c>
      <c r="U9694" s="162">
        <f t="shared" si="1517"/>
        <v>121.93742348492825</v>
      </c>
      <c r="V9694" s="163">
        <f t="shared" si="1518"/>
        <v>0.05</v>
      </c>
      <c r="W9694" s="164">
        <f t="shared" si="1519"/>
        <v>238398401.30630499</v>
      </c>
      <c r="X9694" s="164">
        <f t="shared" si="1520"/>
        <v>-129887102.32672107</v>
      </c>
    </row>
    <row r="9695" spans="10:24" x14ac:dyDescent="0.25">
      <c r="J9695">
        <v>9692</v>
      </c>
      <c r="K9695" s="43">
        <v>0.25445148644520144</v>
      </c>
      <c r="L9695">
        <v>5.5971677326800751E-2</v>
      </c>
      <c r="M9695">
        <v>0.95767238834395085</v>
      </c>
      <c r="N9695" s="44">
        <v>0.10038233951859099</v>
      </c>
      <c r="O9695" s="161">
        <f t="shared" si="1511"/>
        <v>2000000</v>
      </c>
      <c r="P9695" s="162">
        <f t="shared" si="1512"/>
        <v>156.15722076523045</v>
      </c>
      <c r="Q9695" s="162">
        <f t="shared" si="1513"/>
        <v>169.48583107345723</v>
      </c>
      <c r="R9695" s="163">
        <f t="shared" si="1514"/>
        <v>1</v>
      </c>
      <c r="S9695" s="161">
        <f t="shared" si="1515"/>
        <v>5000000</v>
      </c>
      <c r="T9695" s="162">
        <f t="shared" si="1516"/>
        <v>182.05240692174348</v>
      </c>
      <c r="U9695" s="162">
        <f t="shared" si="1517"/>
        <v>142.24291553672862</v>
      </c>
      <c r="V9695" s="163">
        <f t="shared" si="1518"/>
        <v>0.9</v>
      </c>
      <c r="W9695" s="164">
        <f t="shared" si="1519"/>
        <v>-76657220.616453573</v>
      </c>
      <c r="X9695" s="164">
        <f t="shared" si="1520"/>
        <v>29142711.232566923</v>
      </c>
    </row>
    <row r="9696" spans="10:24" x14ac:dyDescent="0.25">
      <c r="J9696">
        <v>9693</v>
      </c>
      <c r="K9696" s="43">
        <v>0.50060003948241394</v>
      </c>
      <c r="L9696">
        <v>0.64228084049290579</v>
      </c>
      <c r="M9696">
        <v>0.65796098335646369</v>
      </c>
      <c r="N9696" s="44">
        <v>0.25709191144691668</v>
      </c>
      <c r="O9696" s="161">
        <f t="shared" si="1511"/>
        <v>5000000</v>
      </c>
      <c r="P9696" s="162">
        <f t="shared" si="1512"/>
        <v>185.46843132421128</v>
      </c>
      <c r="Q9696" s="162">
        <f t="shared" si="1513"/>
        <v>143.13809265417686</v>
      </c>
      <c r="R9696" s="163">
        <f t="shared" si="1514"/>
        <v>1</v>
      </c>
      <c r="S9696" s="161">
        <f t="shared" si="1515"/>
        <v>6000000</v>
      </c>
      <c r="T9696" s="162">
        <f t="shared" si="1516"/>
        <v>191.82281044140376</v>
      </c>
      <c r="U9696" s="162">
        <f t="shared" si="1517"/>
        <v>129.06904632708844</v>
      </c>
      <c r="V9696" s="163">
        <f t="shared" si="1518"/>
        <v>1</v>
      </c>
      <c r="W9696" s="164">
        <f t="shared" si="1519"/>
        <v>161651693.3501721</v>
      </c>
      <c r="X9696" s="164">
        <f t="shared" si="1520"/>
        <v>226522584.68589193</v>
      </c>
    </row>
    <row r="9697" spans="10:24" x14ac:dyDescent="0.25">
      <c r="J9697">
        <v>9694</v>
      </c>
      <c r="K9697" s="43">
        <v>0.50601200347559616</v>
      </c>
      <c r="L9697">
        <v>0.93056573458238123</v>
      </c>
      <c r="M9697">
        <v>0.50781936835245844</v>
      </c>
      <c r="N9697" s="44">
        <v>0.70876798822299991</v>
      </c>
      <c r="O9697" s="161">
        <f t="shared" si="1511"/>
        <v>5000000</v>
      </c>
      <c r="P9697" s="162">
        <f t="shared" si="1512"/>
        <v>202.20026506626922</v>
      </c>
      <c r="Q9697" s="162">
        <f t="shared" si="1513"/>
        <v>135.39203009882894</v>
      </c>
      <c r="R9697" s="163">
        <f t="shared" si="1514"/>
        <v>1</v>
      </c>
      <c r="S9697" s="161">
        <f t="shared" si="1515"/>
        <v>6000000</v>
      </c>
      <c r="T9697" s="162">
        <f t="shared" si="1516"/>
        <v>197.40008835542307</v>
      </c>
      <c r="U9697" s="162">
        <f t="shared" si="1517"/>
        <v>125.19601504941447</v>
      </c>
      <c r="V9697" s="163">
        <f t="shared" si="1518"/>
        <v>1</v>
      </c>
      <c r="W9697" s="164">
        <f t="shared" si="1519"/>
        <v>284041174.83720142</v>
      </c>
      <c r="X9697" s="164">
        <f t="shared" si="1520"/>
        <v>283224439.83605158</v>
      </c>
    </row>
    <row r="9698" spans="10:24" x14ac:dyDescent="0.25">
      <c r="J9698">
        <v>9695</v>
      </c>
      <c r="K9698" s="43">
        <v>0.11177209033543456</v>
      </c>
      <c r="L9698">
        <v>0.53814692798100916</v>
      </c>
      <c r="M9698">
        <v>0.21894232530005453</v>
      </c>
      <c r="N9698" s="44">
        <v>0.11288924094367325</v>
      </c>
      <c r="O9698" s="161">
        <f t="shared" si="1511"/>
        <v>2000000</v>
      </c>
      <c r="P9698" s="162">
        <f t="shared" si="1512"/>
        <v>181.43649523601127</v>
      </c>
      <c r="Q9698" s="162">
        <f t="shared" si="1513"/>
        <v>119.48459493157063</v>
      </c>
      <c r="R9698" s="163">
        <f t="shared" si="1514"/>
        <v>1</v>
      </c>
      <c r="S9698" s="161">
        <f t="shared" si="1515"/>
        <v>2000000</v>
      </c>
      <c r="T9698" s="162">
        <f t="shared" si="1516"/>
        <v>190.47883174533709</v>
      </c>
      <c r="U9698" s="162">
        <f t="shared" si="1517"/>
        <v>117.24229746578531</v>
      </c>
      <c r="V9698" s="163">
        <f t="shared" si="1518"/>
        <v>0.9</v>
      </c>
      <c r="W9698" s="164">
        <f t="shared" si="1519"/>
        <v>73903800.60888128</v>
      </c>
      <c r="X9698" s="164">
        <f t="shared" si="1520"/>
        <v>-18174238.296806797</v>
      </c>
    </row>
    <row r="9699" spans="10:24" x14ac:dyDescent="0.25">
      <c r="J9699">
        <v>9696</v>
      </c>
      <c r="K9699" s="43">
        <v>0.64380425540510411</v>
      </c>
      <c r="L9699">
        <v>0.55640649015867705</v>
      </c>
      <c r="M9699">
        <v>0.53260218322953712</v>
      </c>
      <c r="N9699" s="44">
        <v>0.27754249075924253</v>
      </c>
      <c r="O9699" s="161">
        <f t="shared" si="1511"/>
        <v>6000000</v>
      </c>
      <c r="P9699" s="162">
        <f t="shared" si="1512"/>
        <v>182.1279678013405</v>
      </c>
      <c r="Q9699" s="162">
        <f t="shared" si="1513"/>
        <v>136.63625458477125</v>
      </c>
      <c r="R9699" s="163">
        <f t="shared" si="1514"/>
        <v>1</v>
      </c>
      <c r="S9699" s="161">
        <f t="shared" si="1515"/>
        <v>7000000</v>
      </c>
      <c r="T9699" s="162">
        <f t="shared" si="1516"/>
        <v>190.70932260044682</v>
      </c>
      <c r="U9699" s="162">
        <f t="shared" si="1517"/>
        <v>125.81812729238563</v>
      </c>
      <c r="V9699" s="163">
        <f t="shared" si="1518"/>
        <v>1</v>
      </c>
      <c r="W9699" s="164">
        <f t="shared" si="1519"/>
        <v>222950279.29941553</v>
      </c>
      <c r="X9699" s="164">
        <f t="shared" si="1520"/>
        <v>304238367.1564284</v>
      </c>
    </row>
    <row r="9700" spans="10:24" x14ac:dyDescent="0.25">
      <c r="J9700">
        <v>9697</v>
      </c>
      <c r="K9700" s="43">
        <v>0.4033572406338628</v>
      </c>
      <c r="L9700">
        <v>0.2086566332874864</v>
      </c>
      <c r="M9700">
        <v>0.20363502489389851</v>
      </c>
      <c r="N9700" s="44">
        <v>0.42152164666300485</v>
      </c>
      <c r="O9700" s="161">
        <f t="shared" si="1511"/>
        <v>5000000</v>
      </c>
      <c r="P9700" s="162">
        <f t="shared" si="1512"/>
        <v>167.83363115124433</v>
      </c>
      <c r="Q9700" s="162">
        <f t="shared" si="1513"/>
        <v>118.42585385111381</v>
      </c>
      <c r="R9700" s="163">
        <f t="shared" si="1514"/>
        <v>1</v>
      </c>
      <c r="S9700" s="161">
        <f t="shared" si="1515"/>
        <v>6000000</v>
      </c>
      <c r="T9700" s="162">
        <f t="shared" si="1516"/>
        <v>185.94454371708144</v>
      </c>
      <c r="U9700" s="162">
        <f t="shared" si="1517"/>
        <v>116.71292692555691</v>
      </c>
      <c r="V9700" s="163">
        <f t="shared" si="1518"/>
        <v>1</v>
      </c>
      <c r="W9700" s="164">
        <f t="shared" si="1519"/>
        <v>197038886.50065258</v>
      </c>
      <c r="X9700" s="164">
        <f t="shared" si="1520"/>
        <v>265389700.74914718</v>
      </c>
    </row>
    <row r="9701" spans="10:24" x14ac:dyDescent="0.25">
      <c r="J9701">
        <v>9698</v>
      </c>
      <c r="K9701" s="43">
        <v>0.58527985922388082</v>
      </c>
      <c r="L9701">
        <v>0.18871303952154916</v>
      </c>
      <c r="M9701">
        <v>0.53813923207757652</v>
      </c>
      <c r="N9701" s="44">
        <v>0.96621443103955829</v>
      </c>
      <c r="O9701" s="161">
        <f t="shared" si="1511"/>
        <v>6000000</v>
      </c>
      <c r="P9701" s="162">
        <f t="shared" si="1512"/>
        <v>166.76026871385113</v>
      </c>
      <c r="Q9701" s="162">
        <f t="shared" si="1513"/>
        <v>136.91493939306875</v>
      </c>
      <c r="R9701" s="163">
        <f t="shared" si="1514"/>
        <v>1</v>
      </c>
      <c r="S9701" s="161">
        <f t="shared" si="1515"/>
        <v>6000000</v>
      </c>
      <c r="T9701" s="162">
        <f t="shared" si="1516"/>
        <v>185.58675623795037</v>
      </c>
      <c r="U9701" s="162">
        <f t="shared" si="1517"/>
        <v>125.95746969653437</v>
      </c>
      <c r="V9701" s="163">
        <f t="shared" si="1518"/>
        <v>1</v>
      </c>
      <c r="W9701" s="164">
        <f t="shared" si="1519"/>
        <v>129071975.9246943</v>
      </c>
      <c r="X9701" s="164">
        <f t="shared" si="1520"/>
        <v>207775719.24849594</v>
      </c>
    </row>
    <row r="9702" spans="10:24" x14ac:dyDescent="0.25">
      <c r="J9702">
        <v>9699</v>
      </c>
      <c r="K9702" s="43">
        <v>0.93541040612596493</v>
      </c>
      <c r="L9702">
        <v>0.47681111730831394</v>
      </c>
      <c r="M9702">
        <v>0.4006702322128719</v>
      </c>
      <c r="N9702" s="44">
        <v>0.43132259741702117</v>
      </c>
      <c r="O9702" s="161">
        <f t="shared" si="1511"/>
        <v>7000000</v>
      </c>
      <c r="P9702" s="162">
        <f t="shared" si="1512"/>
        <v>179.1276198198116</v>
      </c>
      <c r="Q9702" s="162">
        <f t="shared" si="1513"/>
        <v>129.96774660068391</v>
      </c>
      <c r="R9702" s="163">
        <f t="shared" si="1514"/>
        <v>1</v>
      </c>
      <c r="S9702" s="161">
        <f t="shared" si="1515"/>
        <v>9000000</v>
      </c>
      <c r="T9702" s="162">
        <f t="shared" si="1516"/>
        <v>189.70920660660386</v>
      </c>
      <c r="U9702" s="162">
        <f t="shared" si="1517"/>
        <v>122.48387330034195</v>
      </c>
      <c r="V9702" s="163">
        <f t="shared" si="1518"/>
        <v>1</v>
      </c>
      <c r="W9702" s="164">
        <f t="shared" si="1519"/>
        <v>294119112.53389382</v>
      </c>
      <c r="X9702" s="164">
        <f t="shared" si="1520"/>
        <v>455027999.75635707</v>
      </c>
    </row>
    <row r="9703" spans="10:24" x14ac:dyDescent="0.25">
      <c r="J9703">
        <v>9700</v>
      </c>
      <c r="K9703" s="43">
        <v>0.68343985420531872</v>
      </c>
      <c r="L9703">
        <v>0.47348401854601807</v>
      </c>
      <c r="M9703">
        <v>0.57955721130797311</v>
      </c>
      <c r="N9703" s="44">
        <v>0.65150474878465026</v>
      </c>
      <c r="O9703" s="161">
        <f t="shared" si="1511"/>
        <v>6000000</v>
      </c>
      <c r="P9703" s="162">
        <f t="shared" si="1512"/>
        <v>179.00227916787799</v>
      </c>
      <c r="Q9703" s="162">
        <f t="shared" si="1513"/>
        <v>139.01521698464845</v>
      </c>
      <c r="R9703" s="163">
        <f t="shared" si="1514"/>
        <v>1</v>
      </c>
      <c r="S9703" s="161">
        <f t="shared" si="1515"/>
        <v>7000000</v>
      </c>
      <c r="T9703" s="162">
        <f t="shared" si="1516"/>
        <v>189.66742638929267</v>
      </c>
      <c r="U9703" s="162">
        <f t="shared" si="1517"/>
        <v>127.00760849232422</v>
      </c>
      <c r="V9703" s="163">
        <f t="shared" si="1518"/>
        <v>1</v>
      </c>
      <c r="W9703" s="164">
        <f t="shared" si="1519"/>
        <v>189922373.09937724</v>
      </c>
      <c r="X9703" s="164">
        <f t="shared" si="1520"/>
        <v>288618725.27877915</v>
      </c>
    </row>
    <row r="9704" spans="10:24" x14ac:dyDescent="0.25">
      <c r="J9704">
        <v>9701</v>
      </c>
      <c r="K9704" s="43">
        <v>0.65211039271311921</v>
      </c>
      <c r="L9704">
        <v>0.25361746224319826</v>
      </c>
      <c r="M9704">
        <v>0.23441264546849039</v>
      </c>
      <c r="N9704" s="44">
        <v>0.24548244554651122</v>
      </c>
      <c r="O9704" s="161">
        <f t="shared" si="1511"/>
        <v>6000000</v>
      </c>
      <c r="P9704" s="162">
        <f t="shared" si="1512"/>
        <v>170.05276016415837</v>
      </c>
      <c r="Q9704" s="162">
        <f t="shared" si="1513"/>
        <v>120.51216590043754</v>
      </c>
      <c r="R9704" s="163">
        <f t="shared" si="1514"/>
        <v>1</v>
      </c>
      <c r="S9704" s="161">
        <f t="shared" si="1515"/>
        <v>7000000</v>
      </c>
      <c r="T9704" s="162">
        <f t="shared" si="1516"/>
        <v>186.68425338805278</v>
      </c>
      <c r="U9704" s="162">
        <f t="shared" si="1517"/>
        <v>117.75608295021877</v>
      </c>
      <c r="V9704" s="163">
        <f t="shared" si="1518"/>
        <v>1</v>
      </c>
      <c r="W9704" s="164">
        <f t="shared" si="1519"/>
        <v>247243565.58232498</v>
      </c>
      <c r="X9704" s="164">
        <f t="shared" si="1520"/>
        <v>332497193.06483811</v>
      </c>
    </row>
    <row r="9705" spans="10:24" x14ac:dyDescent="0.25">
      <c r="J9705">
        <v>9702</v>
      </c>
      <c r="K9705" s="43">
        <v>0.54333817331707002</v>
      </c>
      <c r="L9705">
        <v>0.14569469654719491</v>
      </c>
      <c r="M9705">
        <v>0.94443058950498726</v>
      </c>
      <c r="N9705" s="44">
        <v>0.72026822502167365</v>
      </c>
      <c r="O9705" s="161">
        <f t="shared" si="1511"/>
        <v>5000000</v>
      </c>
      <c r="P9705" s="162">
        <f t="shared" si="1512"/>
        <v>164.17382148075365</v>
      </c>
      <c r="Q9705" s="162">
        <f t="shared" si="1513"/>
        <v>166.86190533800118</v>
      </c>
      <c r="R9705" s="163">
        <f t="shared" si="1514"/>
        <v>1</v>
      </c>
      <c r="S9705" s="161">
        <f t="shared" si="1515"/>
        <v>6000000</v>
      </c>
      <c r="T9705" s="162">
        <f t="shared" si="1516"/>
        <v>184.72460716025122</v>
      </c>
      <c r="U9705" s="162">
        <f t="shared" si="1517"/>
        <v>140.93095266900059</v>
      </c>
      <c r="V9705" s="163">
        <f t="shared" si="1518"/>
        <v>1</v>
      </c>
      <c r="W9705" s="164">
        <f t="shared" si="1519"/>
        <v>-63440419.286237672</v>
      </c>
      <c r="X9705" s="164">
        <f t="shared" si="1520"/>
        <v>112761926.94750381</v>
      </c>
    </row>
    <row r="9706" spans="10:24" x14ac:dyDescent="0.25">
      <c r="J9706">
        <v>9703</v>
      </c>
      <c r="K9706" s="43">
        <v>9.4896521391326982E-2</v>
      </c>
      <c r="L9706">
        <v>0.78255581897572135</v>
      </c>
      <c r="M9706">
        <v>0.46585372838306804</v>
      </c>
      <c r="N9706" s="44">
        <v>0.86085693044971034</v>
      </c>
      <c r="O9706" s="161">
        <f t="shared" si="1511"/>
        <v>2000000</v>
      </c>
      <c r="P9706" s="162">
        <f t="shared" si="1512"/>
        <v>191.71281019319881</v>
      </c>
      <c r="Q9706" s="162">
        <f t="shared" si="1513"/>
        <v>133.28606427081041</v>
      </c>
      <c r="R9706" s="163">
        <f t="shared" si="1514"/>
        <v>1</v>
      </c>
      <c r="S9706" s="161">
        <f t="shared" si="1515"/>
        <v>2000000</v>
      </c>
      <c r="T9706" s="162">
        <f t="shared" si="1516"/>
        <v>193.90427006439961</v>
      </c>
      <c r="U9706" s="162">
        <f t="shared" si="1517"/>
        <v>124.14303213540521</v>
      </c>
      <c r="V9706" s="163">
        <f t="shared" si="1518"/>
        <v>1</v>
      </c>
      <c r="W9706" s="164">
        <f t="shared" si="1519"/>
        <v>66853491.844776779</v>
      </c>
      <c r="X9706" s="164">
        <f t="shared" si="1520"/>
        <v>-10477524.142011195</v>
      </c>
    </row>
    <row r="9707" spans="10:24" x14ac:dyDescent="0.25">
      <c r="J9707">
        <v>9704</v>
      </c>
      <c r="K9707" s="43">
        <v>0.682473027341996</v>
      </c>
      <c r="L9707">
        <v>0.52454608355920573</v>
      </c>
      <c r="M9707">
        <v>0.56281514503198982</v>
      </c>
      <c r="N9707" s="44">
        <v>0.54150688652607026</v>
      </c>
      <c r="O9707" s="161">
        <f t="shared" si="1511"/>
        <v>6000000</v>
      </c>
      <c r="P9707" s="162">
        <f t="shared" si="1512"/>
        <v>180.92350169197022</v>
      </c>
      <c r="Q9707" s="162">
        <f t="shared" si="1513"/>
        <v>138.16221043014508</v>
      </c>
      <c r="R9707" s="163">
        <f t="shared" si="1514"/>
        <v>1</v>
      </c>
      <c r="S9707" s="161">
        <f t="shared" si="1515"/>
        <v>7000000</v>
      </c>
      <c r="T9707" s="162">
        <f t="shared" si="1516"/>
        <v>190.30783389732341</v>
      </c>
      <c r="U9707" s="162">
        <f t="shared" si="1517"/>
        <v>126.58110521507254</v>
      </c>
      <c r="V9707" s="163">
        <f t="shared" si="1518"/>
        <v>1</v>
      </c>
      <c r="W9707" s="164">
        <f t="shared" si="1519"/>
        <v>206567747.57095081</v>
      </c>
      <c r="X9707" s="164">
        <f t="shared" si="1520"/>
        <v>296087100.77575606</v>
      </c>
    </row>
    <row r="9708" spans="10:24" x14ac:dyDescent="0.25">
      <c r="J9708">
        <v>9705</v>
      </c>
      <c r="K9708" s="43">
        <v>0.44951151221509988</v>
      </c>
      <c r="L9708">
        <v>0.34857379488327844</v>
      </c>
      <c r="M9708">
        <v>0.51919020130610438</v>
      </c>
      <c r="N9708" s="44">
        <v>0.90076290030078066</v>
      </c>
      <c r="O9708" s="161">
        <f t="shared" si="1511"/>
        <v>5000000</v>
      </c>
      <c r="P9708" s="162">
        <f t="shared" si="1512"/>
        <v>174.16239313068854</v>
      </c>
      <c r="Q9708" s="162">
        <f t="shared" si="1513"/>
        <v>135.96242533586249</v>
      </c>
      <c r="R9708" s="163">
        <f t="shared" si="1514"/>
        <v>1</v>
      </c>
      <c r="S9708" s="161">
        <f t="shared" si="1515"/>
        <v>6000000</v>
      </c>
      <c r="T9708" s="162">
        <f t="shared" si="1516"/>
        <v>188.05413104356285</v>
      </c>
      <c r="U9708" s="162">
        <f t="shared" si="1517"/>
        <v>125.48121266793125</v>
      </c>
      <c r="V9708" s="163">
        <f t="shared" si="1518"/>
        <v>1</v>
      </c>
      <c r="W9708" s="164">
        <f t="shared" si="1519"/>
        <v>140999838.97413024</v>
      </c>
      <c r="X9708" s="164">
        <f t="shared" si="1520"/>
        <v>225437510.2537896</v>
      </c>
    </row>
    <row r="9709" spans="10:24" x14ac:dyDescent="0.25">
      <c r="J9709">
        <v>9706</v>
      </c>
      <c r="K9709" s="43">
        <v>0.95211985494251361</v>
      </c>
      <c r="L9709">
        <v>0.36337222311595752</v>
      </c>
      <c r="M9709">
        <v>0.51446731111812449</v>
      </c>
      <c r="N9709" s="44">
        <v>0.41530113214868325</v>
      </c>
      <c r="O9709" s="161">
        <f t="shared" si="1511"/>
        <v>9000000</v>
      </c>
      <c r="P9709" s="162">
        <f t="shared" si="1512"/>
        <v>174.75810900709868</v>
      </c>
      <c r="Q9709" s="162">
        <f t="shared" si="1513"/>
        <v>135.72544246418559</v>
      </c>
      <c r="R9709" s="163">
        <f t="shared" si="1514"/>
        <v>1</v>
      </c>
      <c r="S9709" s="161">
        <f t="shared" si="1515"/>
        <v>9000000</v>
      </c>
      <c r="T9709" s="162">
        <f t="shared" si="1516"/>
        <v>188.25270300236622</v>
      </c>
      <c r="U9709" s="162">
        <f t="shared" si="1517"/>
        <v>125.3627212320928</v>
      </c>
      <c r="V9709" s="163">
        <f t="shared" si="1518"/>
        <v>1</v>
      </c>
      <c r="W9709" s="164">
        <f t="shared" si="1519"/>
        <v>301293998.88621783</v>
      </c>
      <c r="X9709" s="164">
        <f t="shared" si="1520"/>
        <v>416009835.93246078</v>
      </c>
    </row>
    <row r="9710" spans="10:24" x14ac:dyDescent="0.25">
      <c r="J9710">
        <v>9707</v>
      </c>
      <c r="K9710" s="43">
        <v>0.64528140555289337</v>
      </c>
      <c r="L9710">
        <v>0.1660957110344069</v>
      </c>
      <c r="M9710">
        <v>0.63326836936879305</v>
      </c>
      <c r="N9710" s="44">
        <v>8.6562214556441641E-2</v>
      </c>
      <c r="O9710" s="161">
        <f t="shared" si="1511"/>
        <v>6000000</v>
      </c>
      <c r="P9710" s="162">
        <f t="shared" si="1512"/>
        <v>165.45436075737905</v>
      </c>
      <c r="Q9710" s="162">
        <f t="shared" si="1513"/>
        <v>141.81044522666721</v>
      </c>
      <c r="R9710" s="163">
        <f t="shared" si="1514"/>
        <v>1</v>
      </c>
      <c r="S9710" s="161">
        <f t="shared" si="1515"/>
        <v>7000000</v>
      </c>
      <c r="T9710" s="162">
        <f t="shared" si="1516"/>
        <v>185.15145358579301</v>
      </c>
      <c r="U9710" s="162">
        <f t="shared" si="1517"/>
        <v>128.40522261333359</v>
      </c>
      <c r="V9710" s="163">
        <f t="shared" si="1518"/>
        <v>0.9</v>
      </c>
      <c r="W9710" s="164">
        <f t="shared" si="1519"/>
        <v>91863493.184271008</v>
      </c>
      <c r="X9710" s="164">
        <f t="shared" si="1520"/>
        <v>207501255.12649435</v>
      </c>
    </row>
    <row r="9711" spans="10:24" x14ac:dyDescent="0.25">
      <c r="J9711">
        <v>9708</v>
      </c>
      <c r="K9711" s="43">
        <v>0.62913728550654824</v>
      </c>
      <c r="L9711">
        <v>0.29644486110991464</v>
      </c>
      <c r="M9711">
        <v>0.18688807167418819</v>
      </c>
      <c r="N9711" s="44">
        <v>5.355648078498354E-2</v>
      </c>
      <c r="O9711" s="161">
        <f t="shared" si="1511"/>
        <v>6000000</v>
      </c>
      <c r="P9711" s="162">
        <f t="shared" si="1512"/>
        <v>171.98020272229141</v>
      </c>
      <c r="Q9711" s="162">
        <f t="shared" si="1513"/>
        <v>117.21155320863697</v>
      </c>
      <c r="R9711" s="163">
        <f t="shared" si="1514"/>
        <v>1</v>
      </c>
      <c r="S9711" s="161">
        <f t="shared" si="1515"/>
        <v>7000000</v>
      </c>
      <c r="T9711" s="162">
        <f t="shared" si="1516"/>
        <v>187.32673424076381</v>
      </c>
      <c r="U9711" s="162">
        <f t="shared" si="1517"/>
        <v>116.10577660431849</v>
      </c>
      <c r="V9711" s="163">
        <f t="shared" si="1518"/>
        <v>0.9</v>
      </c>
      <c r="W9711" s="164">
        <f t="shared" si="1519"/>
        <v>278611897.08192664</v>
      </c>
      <c r="X9711" s="164">
        <f t="shared" si="1520"/>
        <v>298692033.10960549</v>
      </c>
    </row>
    <row r="9712" spans="10:24" x14ac:dyDescent="0.25">
      <c r="J9712">
        <v>9709</v>
      </c>
      <c r="K9712" s="43">
        <v>0.78987908652709371</v>
      </c>
      <c r="L9712">
        <v>0.98404647938066014</v>
      </c>
      <c r="M9712">
        <v>0.6804082214533298</v>
      </c>
      <c r="N9712" s="44">
        <v>0.89744025953982176</v>
      </c>
      <c r="O9712" s="161">
        <f t="shared" si="1511"/>
        <v>7000000</v>
      </c>
      <c r="P9712" s="162">
        <f t="shared" si="1512"/>
        <v>212.18359880491016</v>
      </c>
      <c r="Q9712" s="162">
        <f t="shared" si="1513"/>
        <v>144.37681256231718</v>
      </c>
      <c r="R9712" s="163">
        <f t="shared" si="1514"/>
        <v>1</v>
      </c>
      <c r="S9712" s="161">
        <f t="shared" si="1515"/>
        <v>7000000</v>
      </c>
      <c r="T9712" s="162">
        <f t="shared" si="1516"/>
        <v>200.72786626830339</v>
      </c>
      <c r="U9712" s="162">
        <f t="shared" si="1517"/>
        <v>129.68840628115859</v>
      </c>
      <c r="V9712" s="163">
        <f t="shared" si="1518"/>
        <v>1</v>
      </c>
      <c r="W9712" s="164">
        <f t="shared" si="1519"/>
        <v>424647503.69815081</v>
      </c>
      <c r="X9712" s="164">
        <f t="shared" si="1520"/>
        <v>347276219.91001356</v>
      </c>
    </row>
    <row r="9713" spans="10:24" x14ac:dyDescent="0.25">
      <c r="J9713">
        <v>9710</v>
      </c>
      <c r="K9713" s="43">
        <v>0.2610250699277642</v>
      </c>
      <c r="L9713">
        <v>0.41590957132253736</v>
      </c>
      <c r="M9713">
        <v>0.40155889598646766</v>
      </c>
      <c r="N9713" s="44">
        <v>9.5518758351499478E-2</v>
      </c>
      <c r="O9713" s="161">
        <f t="shared" si="1511"/>
        <v>2000000</v>
      </c>
      <c r="P9713" s="162">
        <f t="shared" si="1512"/>
        <v>176.81446450106534</v>
      </c>
      <c r="Q9713" s="162">
        <f t="shared" si="1513"/>
        <v>130.01371713577092</v>
      </c>
      <c r="R9713" s="163">
        <f t="shared" si="1514"/>
        <v>1</v>
      </c>
      <c r="S9713" s="161">
        <f t="shared" si="1515"/>
        <v>5000000</v>
      </c>
      <c r="T9713" s="162">
        <f t="shared" si="1516"/>
        <v>188.93815483368846</v>
      </c>
      <c r="U9713" s="162">
        <f t="shared" si="1517"/>
        <v>122.50685856788546</v>
      </c>
      <c r="V9713" s="163">
        <f t="shared" si="1518"/>
        <v>0.9</v>
      </c>
      <c r="W9713" s="164">
        <f t="shared" si="1519"/>
        <v>43601494.730588853</v>
      </c>
      <c r="X9713" s="164">
        <f t="shared" si="1520"/>
        <v>148940833.19611353</v>
      </c>
    </row>
    <row r="9714" spans="10:24" x14ac:dyDescent="0.25">
      <c r="J9714">
        <v>9711</v>
      </c>
      <c r="K9714" s="43">
        <v>0.98200559638717255</v>
      </c>
      <c r="L9714">
        <v>0.83089246845926656</v>
      </c>
      <c r="M9714">
        <v>0.45569306668536613</v>
      </c>
      <c r="N9714" s="44">
        <v>0.28990060077065793</v>
      </c>
      <c r="O9714" s="161">
        <f t="shared" si="1511"/>
        <v>9000000</v>
      </c>
      <c r="P9714" s="162">
        <f t="shared" si="1512"/>
        <v>194.36547007408802</v>
      </c>
      <c r="Q9714" s="162">
        <f t="shared" si="1513"/>
        <v>132.77419365367163</v>
      </c>
      <c r="R9714" s="163">
        <f t="shared" si="1514"/>
        <v>1</v>
      </c>
      <c r="S9714" s="161">
        <f t="shared" si="1515"/>
        <v>9000000</v>
      </c>
      <c r="T9714" s="162">
        <f t="shared" si="1516"/>
        <v>194.78849002469602</v>
      </c>
      <c r="U9714" s="162">
        <f t="shared" si="1517"/>
        <v>123.88709682683582</v>
      </c>
      <c r="V9714" s="163">
        <f t="shared" si="1518"/>
        <v>1</v>
      </c>
      <c r="W9714" s="164">
        <f t="shared" si="1519"/>
        <v>504321487.78374755</v>
      </c>
      <c r="X9714" s="164">
        <f t="shared" si="1520"/>
        <v>488112538.78074181</v>
      </c>
    </row>
    <row r="9715" spans="10:24" x14ac:dyDescent="0.25">
      <c r="J9715">
        <v>9712</v>
      </c>
      <c r="K9715" s="43">
        <v>0.37929954592047055</v>
      </c>
      <c r="L9715">
        <v>0.15111695369611788</v>
      </c>
      <c r="M9715">
        <v>0.71634996762238901</v>
      </c>
      <c r="N9715" s="44">
        <v>0.13648752900230388</v>
      </c>
      <c r="O9715" s="161">
        <f t="shared" si="1511"/>
        <v>5000000</v>
      </c>
      <c r="P9715" s="162">
        <f t="shared" si="1512"/>
        <v>164.52517955230925</v>
      </c>
      <c r="Q9715" s="162">
        <f t="shared" si="1513"/>
        <v>146.44064681697245</v>
      </c>
      <c r="R9715" s="163">
        <f t="shared" si="1514"/>
        <v>1</v>
      </c>
      <c r="S9715" s="161">
        <f t="shared" si="1515"/>
        <v>6000000</v>
      </c>
      <c r="T9715" s="162">
        <f t="shared" si="1516"/>
        <v>184.84172651743643</v>
      </c>
      <c r="U9715" s="162">
        <f t="shared" si="1517"/>
        <v>130.72032340848622</v>
      </c>
      <c r="V9715" s="163">
        <f t="shared" si="1518"/>
        <v>0.9</v>
      </c>
      <c r="W9715" s="164">
        <f t="shared" si="1519"/>
        <v>40422663.676684037</v>
      </c>
      <c r="X9715" s="164">
        <f t="shared" si="1520"/>
        <v>142255576.78833115</v>
      </c>
    </row>
    <row r="9716" spans="10:24" x14ac:dyDescent="0.25">
      <c r="J9716">
        <v>9713</v>
      </c>
      <c r="K9716" s="43">
        <v>9.3690121290175177E-2</v>
      </c>
      <c r="L9716">
        <v>0.77245090707405395</v>
      </c>
      <c r="M9716">
        <v>0.11069811538396579</v>
      </c>
      <c r="N9716" s="44">
        <v>0.39743335323498352</v>
      </c>
      <c r="O9716" s="161">
        <f t="shared" si="1511"/>
        <v>2000000</v>
      </c>
      <c r="P9716" s="162">
        <f t="shared" si="1512"/>
        <v>191.20413959682651</v>
      </c>
      <c r="Q9716" s="162">
        <f t="shared" si="1513"/>
        <v>110.54352276198952</v>
      </c>
      <c r="R9716" s="163">
        <f t="shared" si="1514"/>
        <v>1</v>
      </c>
      <c r="S9716" s="161">
        <f t="shared" si="1515"/>
        <v>2000000</v>
      </c>
      <c r="T9716" s="162">
        <f t="shared" si="1516"/>
        <v>193.73471319894216</v>
      </c>
      <c r="U9716" s="162">
        <f t="shared" si="1517"/>
        <v>112.77176138099476</v>
      </c>
      <c r="V9716" s="163">
        <f t="shared" si="1518"/>
        <v>1</v>
      </c>
      <c r="W9716" s="164">
        <f t="shared" si="1519"/>
        <v>111321233.66967398</v>
      </c>
      <c r="X9716" s="164">
        <f t="shared" si="1520"/>
        <v>11925903.635894805</v>
      </c>
    </row>
    <row r="9717" spans="10:24" x14ac:dyDescent="0.25">
      <c r="J9717">
        <v>9714</v>
      </c>
      <c r="K9717" s="43">
        <v>0.11455563730417373</v>
      </c>
      <c r="L9717">
        <v>0.31718586758101641</v>
      </c>
      <c r="M9717">
        <v>0.43005831824551055</v>
      </c>
      <c r="N9717" s="44">
        <v>0.8678941295659478</v>
      </c>
      <c r="O9717" s="161">
        <f t="shared" si="1511"/>
        <v>2000000</v>
      </c>
      <c r="P9717" s="162">
        <f t="shared" si="1512"/>
        <v>172.8662601821492</v>
      </c>
      <c r="Q9717" s="162">
        <f t="shared" si="1513"/>
        <v>131.47548613838956</v>
      </c>
      <c r="R9717" s="163">
        <f t="shared" si="1514"/>
        <v>1</v>
      </c>
      <c r="S9717" s="161">
        <f t="shared" si="1515"/>
        <v>2000000</v>
      </c>
      <c r="T9717" s="162">
        <f t="shared" si="1516"/>
        <v>187.62208672738308</v>
      </c>
      <c r="U9717" s="162">
        <f t="shared" si="1517"/>
        <v>123.23774306919478</v>
      </c>
      <c r="V9717" s="163">
        <f t="shared" si="1518"/>
        <v>1</v>
      </c>
      <c r="W9717" s="164">
        <f t="shared" si="1519"/>
        <v>32781548.087519303</v>
      </c>
      <c r="X9717" s="164">
        <f t="shared" si="1520"/>
        <v>-21231312.683623403</v>
      </c>
    </row>
    <row r="9718" spans="10:24" x14ac:dyDescent="0.25">
      <c r="J9718">
        <v>9715</v>
      </c>
      <c r="K9718" s="43">
        <v>0.5411944885026283</v>
      </c>
      <c r="L9718">
        <v>4.7930942988152925E-2</v>
      </c>
      <c r="M9718">
        <v>0.93247516781026962</v>
      </c>
      <c r="N9718" s="44">
        <v>0.85316620503808538</v>
      </c>
      <c r="O9718" s="161">
        <f t="shared" si="1511"/>
        <v>5000000</v>
      </c>
      <c r="P9718" s="162">
        <f t="shared" si="1512"/>
        <v>155.02117452957702</v>
      </c>
      <c r="Q9718" s="162">
        <f t="shared" si="1513"/>
        <v>164.88964143885164</v>
      </c>
      <c r="R9718" s="163">
        <f t="shared" si="1514"/>
        <v>1</v>
      </c>
      <c r="S9718" s="161">
        <f t="shared" si="1515"/>
        <v>6000000</v>
      </c>
      <c r="T9718" s="162">
        <f t="shared" si="1516"/>
        <v>181.67372484319233</v>
      </c>
      <c r="U9718" s="162">
        <f t="shared" si="1517"/>
        <v>139.94482071942582</v>
      </c>
      <c r="V9718" s="163">
        <f t="shared" si="1518"/>
        <v>1</v>
      </c>
      <c r="W9718" s="164">
        <f t="shared" si="1519"/>
        <v>-99342334.546373084</v>
      </c>
      <c r="X9718" s="164">
        <f t="shared" si="1520"/>
        <v>100373424.74259907</v>
      </c>
    </row>
    <row r="9719" spans="10:24" x14ac:dyDescent="0.25">
      <c r="J9719">
        <v>9716</v>
      </c>
      <c r="K9719" s="43">
        <v>0.26643341765046824</v>
      </c>
      <c r="L9719">
        <v>0.97425643561581643</v>
      </c>
      <c r="M9719">
        <v>0.22419966410826975</v>
      </c>
      <c r="N9719" s="44">
        <v>0.94048030374243463</v>
      </c>
      <c r="O9719" s="161">
        <f t="shared" si="1511"/>
        <v>2000000</v>
      </c>
      <c r="P9719" s="162">
        <f t="shared" si="1512"/>
        <v>209.2109585921545</v>
      </c>
      <c r="Q9719" s="162">
        <f t="shared" si="1513"/>
        <v>119.83827425181452</v>
      </c>
      <c r="R9719" s="163">
        <f t="shared" si="1514"/>
        <v>1</v>
      </c>
      <c r="S9719" s="161">
        <f t="shared" si="1515"/>
        <v>5000000</v>
      </c>
      <c r="T9719" s="162">
        <f t="shared" si="1516"/>
        <v>199.73698619738485</v>
      </c>
      <c r="U9719" s="162">
        <f t="shared" si="1517"/>
        <v>117.41913712590727</v>
      </c>
      <c r="V9719" s="163">
        <f t="shared" si="1518"/>
        <v>1</v>
      </c>
      <c r="W9719" s="164">
        <f t="shared" si="1519"/>
        <v>128745368.68067995</v>
      </c>
      <c r="X9719" s="164">
        <f t="shared" si="1520"/>
        <v>261589245.3573879</v>
      </c>
    </row>
    <row r="9720" spans="10:24" x14ac:dyDescent="0.25">
      <c r="J9720">
        <v>9717</v>
      </c>
      <c r="K9720" s="43">
        <v>0.49418859891182598</v>
      </c>
      <c r="L9720">
        <v>0.53446195506852345</v>
      </c>
      <c r="M9720">
        <v>0.74194697908643648</v>
      </c>
      <c r="N9720" s="44">
        <v>0.91325744496183892</v>
      </c>
      <c r="O9720" s="161">
        <f t="shared" si="1511"/>
        <v>5000000</v>
      </c>
      <c r="P9720" s="162">
        <f t="shared" si="1512"/>
        <v>181.29736538418146</v>
      </c>
      <c r="Q9720" s="162">
        <f t="shared" si="1513"/>
        <v>147.98718979831941</v>
      </c>
      <c r="R9720" s="163">
        <f t="shared" si="1514"/>
        <v>1</v>
      </c>
      <c r="S9720" s="161">
        <f t="shared" si="1515"/>
        <v>6000000</v>
      </c>
      <c r="T9720" s="162">
        <f t="shared" si="1516"/>
        <v>190.4324551280605</v>
      </c>
      <c r="U9720" s="162">
        <f t="shared" si="1517"/>
        <v>131.49359489915969</v>
      </c>
      <c r="V9720" s="163">
        <f t="shared" si="1518"/>
        <v>1</v>
      </c>
      <c r="W9720" s="164">
        <f t="shared" si="1519"/>
        <v>116550877.92931026</v>
      </c>
      <c r="X9720" s="164">
        <f t="shared" si="1520"/>
        <v>203633161.37340486</v>
      </c>
    </row>
    <row r="9721" spans="10:24" x14ac:dyDescent="0.25">
      <c r="J9721">
        <v>9718</v>
      </c>
      <c r="K9721" s="43">
        <v>0.22338126354421806</v>
      </c>
      <c r="L9721">
        <v>0.87840983250480575</v>
      </c>
      <c r="M9721">
        <v>0.90366681712306662</v>
      </c>
      <c r="N9721" s="44">
        <v>8.7463990217895304E-4</v>
      </c>
      <c r="O9721" s="161">
        <f t="shared" si="1511"/>
        <v>2000000</v>
      </c>
      <c r="P9721" s="162">
        <f t="shared" si="1512"/>
        <v>197.50611563375071</v>
      </c>
      <c r="Q9721" s="162">
        <f t="shared" si="1513"/>
        <v>161.054634577775</v>
      </c>
      <c r="R9721" s="163">
        <f t="shared" si="1514"/>
        <v>1</v>
      </c>
      <c r="S9721" s="161">
        <f t="shared" si="1515"/>
        <v>5000000</v>
      </c>
      <c r="T9721" s="162">
        <f t="shared" si="1516"/>
        <v>195.83537187791691</v>
      </c>
      <c r="U9721" s="162">
        <f t="shared" si="1517"/>
        <v>138.0273172888875</v>
      </c>
      <c r="V9721" s="163">
        <f t="shared" si="1518"/>
        <v>0.05</v>
      </c>
      <c r="W9721" s="164">
        <f t="shared" si="1519"/>
        <v>22902962.111951411</v>
      </c>
      <c r="X9721" s="164">
        <f t="shared" si="1520"/>
        <v>-135547986.35274264</v>
      </c>
    </row>
    <row r="9722" spans="10:24" x14ac:dyDescent="0.25">
      <c r="J9722">
        <v>9719</v>
      </c>
      <c r="K9722" s="43">
        <v>0.33915242363448983</v>
      </c>
      <c r="L9722">
        <v>0.31624814564332238</v>
      </c>
      <c r="M9722">
        <v>9.0514264581660453E-2</v>
      </c>
      <c r="N9722" s="44">
        <v>6.8052452727860868E-2</v>
      </c>
      <c r="O9722" s="161">
        <f t="shared" si="1511"/>
        <v>5000000</v>
      </c>
      <c r="P9722" s="162">
        <f t="shared" si="1512"/>
        <v>172.82675611280689</v>
      </c>
      <c r="Q9722" s="162">
        <f t="shared" si="1513"/>
        <v>108.24810208007258</v>
      </c>
      <c r="R9722" s="163">
        <f t="shared" si="1514"/>
        <v>1</v>
      </c>
      <c r="S9722" s="161">
        <f t="shared" si="1515"/>
        <v>6000000</v>
      </c>
      <c r="T9722" s="162">
        <f t="shared" si="1516"/>
        <v>187.60891870426897</v>
      </c>
      <c r="U9722" s="162">
        <f t="shared" si="1517"/>
        <v>111.62405104003629</v>
      </c>
      <c r="V9722" s="163">
        <f t="shared" si="1518"/>
        <v>0.9</v>
      </c>
      <c r="W9722" s="164">
        <f t="shared" si="1519"/>
        <v>272893270.16367155</v>
      </c>
      <c r="X9722" s="164">
        <f t="shared" si="1520"/>
        <v>260318285.3868565</v>
      </c>
    </row>
    <row r="9723" spans="10:24" x14ac:dyDescent="0.25">
      <c r="J9723">
        <v>9720</v>
      </c>
      <c r="K9723" s="43">
        <v>0.55068002923929837</v>
      </c>
      <c r="L9723">
        <v>0.69821739588288556</v>
      </c>
      <c r="M9723">
        <v>0.53873514870915451</v>
      </c>
      <c r="N9723" s="44">
        <v>0.87384311090547917</v>
      </c>
      <c r="O9723" s="161">
        <f t="shared" si="1511"/>
        <v>6000000</v>
      </c>
      <c r="P9723" s="162">
        <f t="shared" si="1512"/>
        <v>187.78920623859349</v>
      </c>
      <c r="Q9723" s="162">
        <f t="shared" si="1513"/>
        <v>136.94495364295432</v>
      </c>
      <c r="R9723" s="163">
        <f t="shared" si="1514"/>
        <v>1</v>
      </c>
      <c r="S9723" s="161">
        <f t="shared" si="1515"/>
        <v>6000000</v>
      </c>
      <c r="T9723" s="162">
        <f t="shared" si="1516"/>
        <v>192.59640207953117</v>
      </c>
      <c r="U9723" s="162">
        <f t="shared" si="1517"/>
        <v>125.97247682147716</v>
      </c>
      <c r="V9723" s="163">
        <f t="shared" si="1518"/>
        <v>1</v>
      </c>
      <c r="W9723" s="164">
        <f t="shared" si="1519"/>
        <v>255065515.57383507</v>
      </c>
      <c r="X9723" s="164">
        <f t="shared" si="1520"/>
        <v>249743551.54832411</v>
      </c>
    </row>
    <row r="9724" spans="10:24" x14ac:dyDescent="0.25">
      <c r="J9724">
        <v>9721</v>
      </c>
      <c r="K9724" s="43">
        <v>0.19649476658146126</v>
      </c>
      <c r="L9724">
        <v>8.4869560133115862E-2</v>
      </c>
      <c r="M9724">
        <v>0.93469836652323768</v>
      </c>
      <c r="N9724" s="44">
        <v>0.45285652229428242</v>
      </c>
      <c r="O9724" s="161">
        <f t="shared" si="1511"/>
        <v>2000000</v>
      </c>
      <c r="P9724" s="162">
        <f t="shared" si="1512"/>
        <v>159.40436179941361</v>
      </c>
      <c r="Q9724" s="162">
        <f t="shared" si="1513"/>
        <v>165.23454471648523</v>
      </c>
      <c r="R9724" s="163">
        <f t="shared" si="1514"/>
        <v>1</v>
      </c>
      <c r="S9724" s="161">
        <f t="shared" si="1515"/>
        <v>5000000</v>
      </c>
      <c r="T9724" s="162">
        <f t="shared" si="1516"/>
        <v>183.13478726647119</v>
      </c>
      <c r="U9724" s="162">
        <f t="shared" si="1517"/>
        <v>140.11727235824262</v>
      </c>
      <c r="V9724" s="163">
        <f t="shared" si="1518"/>
        <v>1</v>
      </c>
      <c r="W9724" s="164">
        <f t="shared" si="1519"/>
        <v>-61660365.834143251</v>
      </c>
      <c r="X9724" s="164">
        <f t="shared" si="1520"/>
        <v>65087574.541142881</v>
      </c>
    </row>
    <row r="9725" spans="10:24" x14ac:dyDescent="0.25">
      <c r="J9725">
        <v>9722</v>
      </c>
      <c r="K9725" s="43">
        <v>0.46211980766688188</v>
      </c>
      <c r="L9725">
        <v>0.39208559115645725</v>
      </c>
      <c r="M9725">
        <v>0.95746841490358747</v>
      </c>
      <c r="N9725" s="44">
        <v>0.72651674391799592</v>
      </c>
      <c r="O9725" s="161">
        <f t="shared" si="1511"/>
        <v>5000000</v>
      </c>
      <c r="P9725" s="162">
        <f t="shared" si="1512"/>
        <v>175.89168953650014</v>
      </c>
      <c r="Q9725" s="162">
        <f t="shared" si="1513"/>
        <v>169.44070091253084</v>
      </c>
      <c r="R9725" s="163">
        <f t="shared" si="1514"/>
        <v>1</v>
      </c>
      <c r="S9725" s="161">
        <f t="shared" si="1515"/>
        <v>6000000</v>
      </c>
      <c r="T9725" s="162">
        <f t="shared" si="1516"/>
        <v>188.63056317883337</v>
      </c>
      <c r="U9725" s="162">
        <f t="shared" si="1517"/>
        <v>142.22035045626541</v>
      </c>
      <c r="V9725" s="163">
        <f t="shared" si="1518"/>
        <v>1</v>
      </c>
      <c r="W9725" s="164">
        <f t="shared" si="1519"/>
        <v>-17745056.880153526</v>
      </c>
      <c r="X9725" s="164">
        <f t="shared" si="1520"/>
        <v>128461276.33540779</v>
      </c>
    </row>
    <row r="9726" spans="10:24" x14ac:dyDescent="0.25">
      <c r="J9726">
        <v>9723</v>
      </c>
      <c r="K9726" s="43">
        <v>0.18685813406709773</v>
      </c>
      <c r="L9726">
        <v>0.12541752834168929</v>
      </c>
      <c r="M9726">
        <v>0.95886789276971252</v>
      </c>
      <c r="N9726" s="44">
        <v>0.90908402126883958</v>
      </c>
      <c r="O9726" s="161">
        <f t="shared" si="1511"/>
        <v>2000000</v>
      </c>
      <c r="P9726" s="162">
        <f t="shared" si="1512"/>
        <v>162.77514805826451</v>
      </c>
      <c r="Q9726" s="162">
        <f t="shared" si="1513"/>
        <v>169.75394035852375</v>
      </c>
      <c r="R9726" s="163">
        <f t="shared" si="1514"/>
        <v>1</v>
      </c>
      <c r="S9726" s="161">
        <f t="shared" si="1515"/>
        <v>5000000</v>
      </c>
      <c r="T9726" s="162">
        <f t="shared" si="1516"/>
        <v>184.25838268608817</v>
      </c>
      <c r="U9726" s="162">
        <f t="shared" si="1517"/>
        <v>142.37697017926189</v>
      </c>
      <c r="V9726" s="163">
        <f t="shared" si="1518"/>
        <v>1</v>
      </c>
      <c r="W9726" s="164">
        <f t="shared" si="1519"/>
        <v>-63957584.600518487</v>
      </c>
      <c r="X9726" s="164">
        <f t="shared" si="1520"/>
        <v>59407062.534131408</v>
      </c>
    </row>
    <row r="9727" spans="10:24" x14ac:dyDescent="0.25">
      <c r="J9727">
        <v>9724</v>
      </c>
      <c r="K9727" s="43">
        <v>0.78577639874710437</v>
      </c>
      <c r="L9727">
        <v>2.6326443163877666E-2</v>
      </c>
      <c r="M9727">
        <v>0.97689701432805498</v>
      </c>
      <c r="N9727" s="44">
        <v>0.65353302990273798</v>
      </c>
      <c r="O9727" s="161">
        <f t="shared" si="1511"/>
        <v>7000000</v>
      </c>
      <c r="P9727" s="162">
        <f t="shared" si="1512"/>
        <v>150.93364625160373</v>
      </c>
      <c r="Q9727" s="162">
        <f t="shared" si="1513"/>
        <v>174.87013752348508</v>
      </c>
      <c r="R9727" s="163">
        <f t="shared" si="1514"/>
        <v>1</v>
      </c>
      <c r="S9727" s="161">
        <f t="shared" si="1515"/>
        <v>7000000</v>
      </c>
      <c r="T9727" s="162">
        <f t="shared" si="1516"/>
        <v>180.31121541720125</v>
      </c>
      <c r="U9727" s="162">
        <f t="shared" si="1517"/>
        <v>144.93506876174254</v>
      </c>
      <c r="V9727" s="163">
        <f t="shared" si="1518"/>
        <v>1</v>
      </c>
      <c r="W9727" s="164">
        <f t="shared" si="1519"/>
        <v>-217555438.90316945</v>
      </c>
      <c r="X9727" s="164">
        <f t="shared" si="1520"/>
        <v>97633026.58821097</v>
      </c>
    </row>
    <row r="9728" spans="10:24" x14ac:dyDescent="0.25">
      <c r="J9728">
        <v>9725</v>
      </c>
      <c r="K9728" s="43">
        <v>0.28303839387427865</v>
      </c>
      <c r="L9728">
        <v>0.46404089147854799</v>
      </c>
      <c r="M9728">
        <v>0.77069867441830675</v>
      </c>
      <c r="N9728" s="44">
        <v>0.90058110135347891</v>
      </c>
      <c r="O9728" s="161">
        <f t="shared" si="1511"/>
        <v>2000000</v>
      </c>
      <c r="P9728" s="162">
        <f t="shared" si="1512"/>
        <v>178.64612222173392</v>
      </c>
      <c r="Q9728" s="162">
        <f t="shared" si="1513"/>
        <v>149.82299487993635</v>
      </c>
      <c r="R9728" s="163">
        <f t="shared" si="1514"/>
        <v>1</v>
      </c>
      <c r="S9728" s="161">
        <f t="shared" si="1515"/>
        <v>5000000</v>
      </c>
      <c r="T9728" s="162">
        <f t="shared" si="1516"/>
        <v>189.54870740724465</v>
      </c>
      <c r="U9728" s="162">
        <f t="shared" si="1517"/>
        <v>132.41149743996817</v>
      </c>
      <c r="V9728" s="163">
        <f t="shared" si="1518"/>
        <v>1</v>
      </c>
      <c r="W9728" s="164">
        <f t="shared" si="1519"/>
        <v>7646254.6835951433</v>
      </c>
      <c r="X9728" s="164">
        <f t="shared" si="1520"/>
        <v>135686049.83638239</v>
      </c>
    </row>
    <row r="9729" spans="10:24" x14ac:dyDescent="0.25">
      <c r="J9729">
        <v>9726</v>
      </c>
      <c r="K9729" s="43">
        <v>0.6700012982627076</v>
      </c>
      <c r="L9729">
        <v>0.17662131646208601</v>
      </c>
      <c r="M9729">
        <v>0.2958759022920846</v>
      </c>
      <c r="N9729" s="44">
        <v>0.14608612817996791</v>
      </c>
      <c r="O9729" s="161">
        <f t="shared" si="1511"/>
        <v>6000000</v>
      </c>
      <c r="P9729" s="162">
        <f t="shared" si="1512"/>
        <v>166.0752298031166</v>
      </c>
      <c r="Q9729" s="162">
        <f t="shared" si="1513"/>
        <v>124.27401661255777</v>
      </c>
      <c r="R9729" s="163">
        <f t="shared" si="1514"/>
        <v>1</v>
      </c>
      <c r="S9729" s="161">
        <f t="shared" si="1515"/>
        <v>7000000</v>
      </c>
      <c r="T9729" s="162">
        <f t="shared" si="1516"/>
        <v>185.35840993437219</v>
      </c>
      <c r="U9729" s="162">
        <f t="shared" si="1517"/>
        <v>119.63700830627889</v>
      </c>
      <c r="V9729" s="163">
        <f t="shared" si="1518"/>
        <v>0.9</v>
      </c>
      <c r="W9729" s="164">
        <f t="shared" si="1519"/>
        <v>200807279.14335296</v>
      </c>
      <c r="X9729" s="164">
        <f t="shared" si="1520"/>
        <v>264044830.25698781</v>
      </c>
    </row>
    <row r="9730" spans="10:24" x14ac:dyDescent="0.25">
      <c r="J9730">
        <v>9727</v>
      </c>
      <c r="K9730" s="43">
        <v>0.4286081209442707</v>
      </c>
      <c r="L9730">
        <v>0.78457648210714803</v>
      </c>
      <c r="M9730">
        <v>0.51874171952853532</v>
      </c>
      <c r="N9730" s="44">
        <v>0.8934486938848677</v>
      </c>
      <c r="O9730" s="161">
        <f t="shared" si="1511"/>
        <v>5000000</v>
      </c>
      <c r="P9730" s="162">
        <f t="shared" si="1512"/>
        <v>191.81614531512656</v>
      </c>
      <c r="Q9730" s="162">
        <f t="shared" si="1513"/>
        <v>135.93991635140227</v>
      </c>
      <c r="R9730" s="163">
        <f t="shared" si="1514"/>
        <v>1</v>
      </c>
      <c r="S9730" s="161">
        <f t="shared" si="1515"/>
        <v>6000000</v>
      </c>
      <c r="T9730" s="162">
        <f t="shared" si="1516"/>
        <v>193.93871510504218</v>
      </c>
      <c r="U9730" s="162">
        <f t="shared" si="1517"/>
        <v>125.46995817570114</v>
      </c>
      <c r="V9730" s="163">
        <f t="shared" si="1518"/>
        <v>1</v>
      </c>
      <c r="W9730" s="164">
        <f t="shared" si="1519"/>
        <v>229381144.81862146</v>
      </c>
      <c r="X9730" s="164">
        <f t="shared" si="1520"/>
        <v>260812541.57604623</v>
      </c>
    </row>
    <row r="9731" spans="10:24" x14ac:dyDescent="0.25">
      <c r="J9731">
        <v>9728</v>
      </c>
      <c r="K9731" s="43">
        <v>0.99801988552601006</v>
      </c>
      <c r="L9731">
        <v>0.11429114925990758</v>
      </c>
      <c r="M9731">
        <v>7.9706865761780543E-3</v>
      </c>
      <c r="N9731" s="44">
        <v>0.31849742339967257</v>
      </c>
      <c r="O9731" s="161">
        <f t="shared" si="1511"/>
        <v>9000000</v>
      </c>
      <c r="P9731" s="162">
        <f t="shared" si="1512"/>
        <v>161.93971746702874</v>
      </c>
      <c r="Q9731" s="162">
        <f t="shared" si="1513"/>
        <v>86.794899548014186</v>
      </c>
      <c r="R9731" s="163">
        <f t="shared" si="1514"/>
        <v>1</v>
      </c>
      <c r="S9731" s="161">
        <f t="shared" si="1515"/>
        <v>9000000</v>
      </c>
      <c r="T9731" s="162">
        <f t="shared" si="1516"/>
        <v>183.97990582234291</v>
      </c>
      <c r="U9731" s="162">
        <f t="shared" si="1517"/>
        <v>100.8974497740071</v>
      </c>
      <c r="V9731" s="163">
        <f t="shared" si="1518"/>
        <v>1</v>
      </c>
      <c r="W9731" s="164">
        <f t="shared" si="1519"/>
        <v>626303361.27113104</v>
      </c>
      <c r="X9731" s="164">
        <f t="shared" si="1520"/>
        <v>597742104.43502235</v>
      </c>
    </row>
    <row r="9732" spans="10:24" x14ac:dyDescent="0.25">
      <c r="J9732">
        <v>9729</v>
      </c>
      <c r="K9732" s="43">
        <v>0.79533336793911757</v>
      </c>
      <c r="L9732">
        <v>0.82148994592350333</v>
      </c>
      <c r="M9732">
        <v>0.24580687881046737</v>
      </c>
      <c r="N9732" s="44">
        <v>0.80853169352888121</v>
      </c>
      <c r="O9732" s="161">
        <f t="shared" si="1511"/>
        <v>7000000</v>
      </c>
      <c r="P9732" s="162">
        <f t="shared" si="1512"/>
        <v>193.81587110200925</v>
      </c>
      <c r="Q9732" s="162">
        <f t="shared" si="1513"/>
        <v>121.24511209492026</v>
      </c>
      <c r="R9732" s="163">
        <f t="shared" si="1514"/>
        <v>1</v>
      </c>
      <c r="S9732" s="161">
        <f t="shared" si="1515"/>
        <v>7000000</v>
      </c>
      <c r="T9732" s="162">
        <f t="shared" si="1516"/>
        <v>194.60529036733641</v>
      </c>
      <c r="U9732" s="162">
        <f t="shared" si="1517"/>
        <v>118.12255604746012</v>
      </c>
      <c r="V9732" s="163">
        <f t="shared" si="1518"/>
        <v>1</v>
      </c>
      <c r="W9732" s="164">
        <f t="shared" si="1519"/>
        <v>457995313.04962295</v>
      </c>
      <c r="X9732" s="164">
        <f t="shared" si="1520"/>
        <v>385379140.23913401</v>
      </c>
    </row>
    <row r="9733" spans="10:24" x14ac:dyDescent="0.25">
      <c r="J9733">
        <v>9730</v>
      </c>
      <c r="K9733" s="43">
        <v>0.45307588683380717</v>
      </c>
      <c r="L9733">
        <v>6.2355848154363014E-2</v>
      </c>
      <c r="M9733">
        <v>0.99560431103224234</v>
      </c>
      <c r="N9733" s="44">
        <v>0.10786909321215554</v>
      </c>
      <c r="O9733" s="161">
        <f t="shared" ref="O9733:O9796" si="1521">VLOOKUP(K9733,$E$5:$H$10,4)</f>
        <v>5000000</v>
      </c>
      <c r="P9733" s="162">
        <f t="shared" ref="P9733:P9796" si="1522">_xlfn.NORM.INV(L9733,$E$12,$E$13)</f>
        <v>156.97059421595205</v>
      </c>
      <c r="Q9733" s="162">
        <f t="shared" ref="Q9733:Q9796" si="1523">_xlfn.NORM.INV(M9733,$E$15,$E$16)</f>
        <v>187.40124020707793</v>
      </c>
      <c r="R9733" s="163">
        <f t="shared" ref="R9733:R9796" si="1524">VLOOKUP(N9733,$E$19:$H$21,4)</f>
        <v>1</v>
      </c>
      <c r="S9733" s="161">
        <f t="shared" ref="S9733:S9796" si="1525">VLOOKUP(K9733,$G$5:$H$10,2)</f>
        <v>6000000</v>
      </c>
      <c r="T9733" s="162">
        <f t="shared" ref="T9733:T9796" si="1526">_xlfn.NORM.INV(L9733,$G$12,$G$13)</f>
        <v>182.32353140531734</v>
      </c>
      <c r="U9733" s="162">
        <f t="shared" ref="U9733:U9796" si="1527">_xlfn.NORM.INV(M9733,$G$15,$G$16)</f>
        <v>151.20062010353897</v>
      </c>
      <c r="V9733" s="163">
        <f t="shared" ref="V9733:V9796" si="1528">VLOOKUP(N9733,$G$19:$H$21,2)</f>
        <v>0.9</v>
      </c>
      <c r="W9733" s="164">
        <f t="shared" ref="W9733:W9796" si="1529">O9733*(P9733-Q9733)*R9733-$D$23-$D$24</f>
        <v>-202153229.95562944</v>
      </c>
      <c r="X9733" s="164">
        <f t="shared" ref="X9733:X9796" si="1530">S9733*(T9733-U9733)*V9733-$F$23-$F$24</f>
        <v>18063721.029603213</v>
      </c>
    </row>
    <row r="9734" spans="10:24" x14ac:dyDescent="0.25">
      <c r="J9734">
        <v>9731</v>
      </c>
      <c r="K9734" s="43">
        <v>7.5861851813111891E-2</v>
      </c>
      <c r="L9734">
        <v>0.34007635172065198</v>
      </c>
      <c r="M9734">
        <v>0.51438150836911312</v>
      </c>
      <c r="N9734" s="44">
        <v>0.521105290413584</v>
      </c>
      <c r="O9734" s="161">
        <f t="shared" si="1521"/>
        <v>2000000</v>
      </c>
      <c r="P9734" s="162">
        <f t="shared" si="1522"/>
        <v>173.81617858870899</v>
      </c>
      <c r="Q9734" s="162">
        <f t="shared" si="1523"/>
        <v>135.72113813840926</v>
      </c>
      <c r="R9734" s="163">
        <f t="shared" si="1524"/>
        <v>1</v>
      </c>
      <c r="S9734" s="161">
        <f t="shared" si="1525"/>
        <v>2000000</v>
      </c>
      <c r="T9734" s="162">
        <f t="shared" si="1526"/>
        <v>187.93872619623633</v>
      </c>
      <c r="U9734" s="162">
        <f t="shared" si="1527"/>
        <v>125.36056906920463</v>
      </c>
      <c r="V9734" s="163">
        <f t="shared" si="1528"/>
        <v>1</v>
      </c>
      <c r="W9734" s="164">
        <f t="shared" si="1529"/>
        <v>26190080.900599465</v>
      </c>
      <c r="X9734" s="164">
        <f t="shared" si="1530"/>
        <v>-24843685.745936602</v>
      </c>
    </row>
    <row r="9735" spans="10:24" x14ac:dyDescent="0.25">
      <c r="J9735">
        <v>9732</v>
      </c>
      <c r="K9735" s="43">
        <v>4.8514214609541972E-2</v>
      </c>
      <c r="L9735">
        <v>0.76139928474258234</v>
      </c>
      <c r="M9735">
        <v>0.3384395984575469</v>
      </c>
      <c r="N9735" s="44">
        <v>0.29508721759790058</v>
      </c>
      <c r="O9735" s="161">
        <f t="shared" si="1521"/>
        <v>1000000</v>
      </c>
      <c r="P9735" s="162">
        <f t="shared" si="1522"/>
        <v>190.66216337122532</v>
      </c>
      <c r="Q9735" s="162">
        <f t="shared" si="1523"/>
        <v>126.66548990653192</v>
      </c>
      <c r="R9735" s="163">
        <f t="shared" si="1524"/>
        <v>1</v>
      </c>
      <c r="S9735" s="161">
        <f t="shared" si="1525"/>
        <v>1000000</v>
      </c>
      <c r="T9735" s="162">
        <f t="shared" si="1526"/>
        <v>193.5540544570751</v>
      </c>
      <c r="U9735" s="162">
        <f t="shared" si="1527"/>
        <v>120.83274495326596</v>
      </c>
      <c r="V9735" s="163">
        <f t="shared" si="1528"/>
        <v>1</v>
      </c>
      <c r="W9735" s="164">
        <f t="shared" si="1529"/>
        <v>13996673.464693405</v>
      </c>
      <c r="X9735" s="164">
        <f t="shared" si="1530"/>
        <v>-77278690.496190861</v>
      </c>
    </row>
    <row r="9736" spans="10:24" x14ac:dyDescent="0.25">
      <c r="J9736">
        <v>9733</v>
      </c>
      <c r="K9736" s="43">
        <v>0.29989920267810699</v>
      </c>
      <c r="L9736">
        <v>0.89673868507486953</v>
      </c>
      <c r="M9736">
        <v>0.41914874031789295</v>
      </c>
      <c r="N9736" s="44">
        <v>0.76847830998344513</v>
      </c>
      <c r="O9736" s="161">
        <f t="shared" si="1521"/>
        <v>2000000</v>
      </c>
      <c r="P9736" s="162">
        <f t="shared" si="1522"/>
        <v>198.94777802227648</v>
      </c>
      <c r="Q9736" s="162">
        <f t="shared" si="1523"/>
        <v>130.91856629553953</v>
      </c>
      <c r="R9736" s="163">
        <f t="shared" si="1524"/>
        <v>1</v>
      </c>
      <c r="S9736" s="161">
        <f t="shared" si="1525"/>
        <v>5000000</v>
      </c>
      <c r="T9736" s="162">
        <f t="shared" si="1526"/>
        <v>196.3159260074255</v>
      </c>
      <c r="U9736" s="162">
        <f t="shared" si="1527"/>
        <v>122.95928314776977</v>
      </c>
      <c r="V9736" s="163">
        <f t="shared" si="1528"/>
        <v>1</v>
      </c>
      <c r="W9736" s="164">
        <f t="shared" si="1529"/>
        <v>86058423.453473896</v>
      </c>
      <c r="X9736" s="164">
        <f t="shared" si="1530"/>
        <v>216783214.29827869</v>
      </c>
    </row>
    <row r="9737" spans="10:24" x14ac:dyDescent="0.25">
      <c r="J9737">
        <v>9734</v>
      </c>
      <c r="K9737" s="43">
        <v>0.2617596997910604</v>
      </c>
      <c r="L9737">
        <v>0.18045301531668612</v>
      </c>
      <c r="M9737">
        <v>0.57225716803191229</v>
      </c>
      <c r="N9737" s="44">
        <v>0.7790334217513607</v>
      </c>
      <c r="O9737" s="161">
        <f t="shared" si="1521"/>
        <v>2000000</v>
      </c>
      <c r="P9737" s="162">
        <f t="shared" si="1522"/>
        <v>166.29539970757017</v>
      </c>
      <c r="Q9737" s="162">
        <f t="shared" si="1523"/>
        <v>138.6424736410917</v>
      </c>
      <c r="R9737" s="163">
        <f t="shared" si="1524"/>
        <v>1</v>
      </c>
      <c r="S9737" s="161">
        <f t="shared" si="1525"/>
        <v>5000000</v>
      </c>
      <c r="T9737" s="162">
        <f t="shared" si="1526"/>
        <v>185.43179990252338</v>
      </c>
      <c r="U9737" s="162">
        <f t="shared" si="1527"/>
        <v>126.82123682054585</v>
      </c>
      <c r="V9737" s="163">
        <f t="shared" si="1528"/>
        <v>1</v>
      </c>
      <c r="W9737" s="164">
        <f t="shared" si="1529"/>
        <v>5305852.1329569444</v>
      </c>
      <c r="X9737" s="164">
        <f t="shared" si="1530"/>
        <v>143052815.40988767</v>
      </c>
    </row>
    <row r="9738" spans="10:24" x14ac:dyDescent="0.25">
      <c r="J9738">
        <v>9735</v>
      </c>
      <c r="K9738" s="43">
        <v>0.61521352715419153</v>
      </c>
      <c r="L9738">
        <v>0.11626589771797158</v>
      </c>
      <c r="M9738">
        <v>0.16613174227638583</v>
      </c>
      <c r="N9738" s="44">
        <v>0.50266950515922759</v>
      </c>
      <c r="O9738" s="161">
        <f t="shared" si="1521"/>
        <v>6000000</v>
      </c>
      <c r="P9738" s="162">
        <f t="shared" si="1522"/>
        <v>162.09206391454177</v>
      </c>
      <c r="Q9738" s="162">
        <f t="shared" si="1523"/>
        <v>115.60870475762269</v>
      </c>
      <c r="R9738" s="163">
        <f t="shared" si="1524"/>
        <v>1</v>
      </c>
      <c r="S9738" s="161">
        <f t="shared" si="1525"/>
        <v>7000000</v>
      </c>
      <c r="T9738" s="162">
        <f t="shared" si="1526"/>
        <v>184.03068797151391</v>
      </c>
      <c r="U9738" s="162">
        <f t="shared" si="1527"/>
        <v>115.30435237881134</v>
      </c>
      <c r="V9738" s="163">
        <f t="shared" si="1528"/>
        <v>1</v>
      </c>
      <c r="W9738" s="164">
        <f t="shared" si="1529"/>
        <v>228900154.94151449</v>
      </c>
      <c r="X9738" s="164">
        <f t="shared" si="1530"/>
        <v>331084349.14891797</v>
      </c>
    </row>
    <row r="9739" spans="10:24" x14ac:dyDescent="0.25">
      <c r="J9739">
        <v>9736</v>
      </c>
      <c r="K9739" s="43">
        <v>0.97169633909285202</v>
      </c>
      <c r="L9739">
        <v>0.51308872488717749</v>
      </c>
      <c r="M9739">
        <v>0.97874270305914746</v>
      </c>
      <c r="N9739" s="44">
        <v>0.7018279267142854</v>
      </c>
      <c r="O9739" s="161">
        <f t="shared" si="1521"/>
        <v>9000000</v>
      </c>
      <c r="P9739" s="162">
        <f t="shared" si="1522"/>
        <v>180.49221683952373</v>
      </c>
      <c r="Q9739" s="162">
        <f t="shared" si="1523"/>
        <v>175.56895048797168</v>
      </c>
      <c r="R9739" s="163">
        <f t="shared" si="1524"/>
        <v>1</v>
      </c>
      <c r="S9739" s="161">
        <f t="shared" si="1525"/>
        <v>9000000</v>
      </c>
      <c r="T9739" s="162">
        <f t="shared" si="1526"/>
        <v>190.16407227984124</v>
      </c>
      <c r="U9739" s="162">
        <f t="shared" si="1527"/>
        <v>145.28447524398584</v>
      </c>
      <c r="V9739" s="163">
        <f t="shared" si="1528"/>
        <v>1</v>
      </c>
      <c r="W9739" s="164">
        <f t="shared" si="1529"/>
        <v>-5690602.8360314742</v>
      </c>
      <c r="X9739" s="164">
        <f t="shared" si="1530"/>
        <v>253916373.32269859</v>
      </c>
    </row>
    <row r="9740" spans="10:24" x14ac:dyDescent="0.25">
      <c r="J9740">
        <v>9737</v>
      </c>
      <c r="K9740" s="43">
        <v>0.35358163626758754</v>
      </c>
      <c r="L9740">
        <v>0.2641409178477282</v>
      </c>
      <c r="M9740">
        <v>0.37286716421127153</v>
      </c>
      <c r="N9740" s="44">
        <v>0.52235868515633577</v>
      </c>
      <c r="O9740" s="161">
        <f t="shared" si="1521"/>
        <v>5000000</v>
      </c>
      <c r="P9740" s="162">
        <f t="shared" si="1522"/>
        <v>170.54053525701784</v>
      </c>
      <c r="Q9740" s="162">
        <f t="shared" si="1523"/>
        <v>128.5146184481172</v>
      </c>
      <c r="R9740" s="163">
        <f t="shared" si="1524"/>
        <v>1</v>
      </c>
      <c r="S9740" s="161">
        <f t="shared" si="1525"/>
        <v>6000000</v>
      </c>
      <c r="T9740" s="162">
        <f t="shared" si="1526"/>
        <v>186.84684508567261</v>
      </c>
      <c r="U9740" s="162">
        <f t="shared" si="1527"/>
        <v>121.7573092240586</v>
      </c>
      <c r="V9740" s="163">
        <f t="shared" si="1528"/>
        <v>1</v>
      </c>
      <c r="W9740" s="164">
        <f t="shared" si="1529"/>
        <v>160129584.04450315</v>
      </c>
      <c r="X9740" s="164">
        <f t="shared" si="1530"/>
        <v>240537215.16968405</v>
      </c>
    </row>
    <row r="9741" spans="10:24" x14ac:dyDescent="0.25">
      <c r="J9741">
        <v>9738</v>
      </c>
      <c r="K9741" s="43">
        <v>0.21512290507345144</v>
      </c>
      <c r="L9741">
        <v>8.7042145827105566E-2</v>
      </c>
      <c r="M9741">
        <v>0.42348951332677809</v>
      </c>
      <c r="N9741" s="44">
        <v>0.22962188820335572</v>
      </c>
      <c r="O9741" s="161">
        <f t="shared" si="1521"/>
        <v>2000000</v>
      </c>
      <c r="P9741" s="162">
        <f t="shared" si="1522"/>
        <v>159.61205068047317</v>
      </c>
      <c r="Q9741" s="162">
        <f t="shared" si="1523"/>
        <v>131.1405122444117</v>
      </c>
      <c r="R9741" s="163">
        <f t="shared" si="1524"/>
        <v>1</v>
      </c>
      <c r="S9741" s="161">
        <f t="shared" si="1525"/>
        <v>5000000</v>
      </c>
      <c r="T9741" s="162">
        <f t="shared" si="1526"/>
        <v>183.20401689349106</v>
      </c>
      <c r="U9741" s="162">
        <f t="shared" si="1527"/>
        <v>123.07025612220585</v>
      </c>
      <c r="V9741" s="163">
        <f t="shared" si="1528"/>
        <v>1</v>
      </c>
      <c r="W9741" s="164">
        <f t="shared" si="1529"/>
        <v>6943076.8721229583</v>
      </c>
      <c r="X9741" s="164">
        <f t="shared" si="1530"/>
        <v>150668803.85642606</v>
      </c>
    </row>
    <row r="9742" spans="10:24" x14ac:dyDescent="0.25">
      <c r="J9742">
        <v>9739</v>
      </c>
      <c r="K9742" s="43">
        <v>0.73572606192359302</v>
      </c>
      <c r="L9742">
        <v>0.14450561779916993</v>
      </c>
      <c r="M9742">
        <v>0.19001112183045255</v>
      </c>
      <c r="N9742" s="44">
        <v>0.54455896753771915</v>
      </c>
      <c r="O9742" s="161">
        <f t="shared" si="1521"/>
        <v>6000000</v>
      </c>
      <c r="P9742" s="162">
        <f t="shared" si="1522"/>
        <v>164.09560212319445</v>
      </c>
      <c r="Q9742" s="162">
        <f t="shared" si="1523"/>
        <v>117.4428937786752</v>
      </c>
      <c r="R9742" s="163">
        <f t="shared" si="1524"/>
        <v>1</v>
      </c>
      <c r="S9742" s="161">
        <f t="shared" si="1525"/>
        <v>7000000</v>
      </c>
      <c r="T9742" s="162">
        <f t="shared" si="1526"/>
        <v>184.69853404106482</v>
      </c>
      <c r="U9742" s="162">
        <f t="shared" si="1527"/>
        <v>116.2214468893376</v>
      </c>
      <c r="V9742" s="163">
        <f t="shared" si="1528"/>
        <v>1</v>
      </c>
      <c r="W9742" s="164">
        <f t="shared" si="1529"/>
        <v>229916250.06711555</v>
      </c>
      <c r="X9742" s="164">
        <f t="shared" si="1530"/>
        <v>329339610.06209052</v>
      </c>
    </row>
    <row r="9743" spans="10:24" x14ac:dyDescent="0.25">
      <c r="J9743">
        <v>9740</v>
      </c>
      <c r="K9743" s="43">
        <v>0.3343485354797856</v>
      </c>
      <c r="L9743">
        <v>0.99389239886514036</v>
      </c>
      <c r="M9743">
        <v>0.54231236439248309</v>
      </c>
      <c r="N9743" s="44">
        <v>0.82325823571336265</v>
      </c>
      <c r="O9743" s="161">
        <f t="shared" si="1521"/>
        <v>5000000</v>
      </c>
      <c r="P9743" s="162">
        <f t="shared" si="1522"/>
        <v>217.587984812515</v>
      </c>
      <c r="Q9743" s="162">
        <f t="shared" si="1523"/>
        <v>137.12522006617158</v>
      </c>
      <c r="R9743" s="163">
        <f t="shared" si="1524"/>
        <v>1</v>
      </c>
      <c r="S9743" s="161">
        <f t="shared" si="1525"/>
        <v>6000000</v>
      </c>
      <c r="T9743" s="162">
        <f t="shared" si="1526"/>
        <v>202.52932827083833</v>
      </c>
      <c r="U9743" s="162">
        <f t="shared" si="1527"/>
        <v>126.06261003308579</v>
      </c>
      <c r="V9743" s="163">
        <f t="shared" si="1528"/>
        <v>1</v>
      </c>
      <c r="W9743" s="164">
        <f t="shared" si="1529"/>
        <v>352313823.73171711</v>
      </c>
      <c r="X9743" s="164">
        <f t="shared" si="1530"/>
        <v>308800309.42651528</v>
      </c>
    </row>
    <row r="9744" spans="10:24" x14ac:dyDescent="0.25">
      <c r="J9744">
        <v>9741</v>
      </c>
      <c r="K9744" s="43">
        <v>0.19522908617162438</v>
      </c>
      <c r="L9744">
        <v>0.90869535550048164</v>
      </c>
      <c r="M9744">
        <v>0.2657311728667302</v>
      </c>
      <c r="N9744" s="44">
        <v>0.44501014441796283</v>
      </c>
      <c r="O9744" s="161">
        <f t="shared" si="1521"/>
        <v>2000000</v>
      </c>
      <c r="P9744" s="162">
        <f t="shared" si="1522"/>
        <v>199.9914588187427</v>
      </c>
      <c r="Q9744" s="162">
        <f t="shared" si="1523"/>
        <v>122.48449432679396</v>
      </c>
      <c r="R9744" s="163">
        <f t="shared" si="1524"/>
        <v>1</v>
      </c>
      <c r="S9744" s="161">
        <f t="shared" si="1525"/>
        <v>5000000</v>
      </c>
      <c r="T9744" s="162">
        <f t="shared" si="1526"/>
        <v>196.66381960624756</v>
      </c>
      <c r="U9744" s="162">
        <f t="shared" si="1527"/>
        <v>118.74224716339698</v>
      </c>
      <c r="V9744" s="163">
        <f t="shared" si="1528"/>
        <v>1</v>
      </c>
      <c r="W9744" s="164">
        <f t="shared" si="1529"/>
        <v>105013928.98389748</v>
      </c>
      <c r="X9744" s="164">
        <f t="shared" si="1530"/>
        <v>239607862.21425289</v>
      </c>
    </row>
    <row r="9745" spans="10:24" x14ac:dyDescent="0.25">
      <c r="J9745">
        <v>9742</v>
      </c>
      <c r="K9745" s="43">
        <v>2.3929209060876588E-2</v>
      </c>
      <c r="L9745">
        <v>0.62657535084604266</v>
      </c>
      <c r="M9745">
        <v>4.6695595674270951E-2</v>
      </c>
      <c r="N9745" s="44">
        <v>0.9292231132610892</v>
      </c>
      <c r="O9745" s="161">
        <f t="shared" si="1521"/>
        <v>1000000</v>
      </c>
      <c r="P9745" s="162">
        <f t="shared" si="1522"/>
        <v>184.84194879777058</v>
      </c>
      <c r="Q9745" s="162">
        <f t="shared" si="1523"/>
        <v>101.44451636211514</v>
      </c>
      <c r="R9745" s="163">
        <f t="shared" si="1524"/>
        <v>1</v>
      </c>
      <c r="S9745" s="161">
        <f t="shared" si="1525"/>
        <v>1000000</v>
      </c>
      <c r="T9745" s="162">
        <f t="shared" si="1526"/>
        <v>191.6139829325902</v>
      </c>
      <c r="U9745" s="162">
        <f t="shared" si="1527"/>
        <v>108.22225818105757</v>
      </c>
      <c r="V9745" s="163">
        <f t="shared" si="1528"/>
        <v>1</v>
      </c>
      <c r="W9745" s="164">
        <f t="shared" si="1529"/>
        <v>33397432.435655445</v>
      </c>
      <c r="X9745" s="164">
        <f t="shared" si="1530"/>
        <v>-66608275.248467371</v>
      </c>
    </row>
    <row r="9746" spans="10:24" x14ac:dyDescent="0.25">
      <c r="J9746">
        <v>9743</v>
      </c>
      <c r="K9746" s="43">
        <v>0.87207556443330991</v>
      </c>
      <c r="L9746">
        <v>0.16500931097286597</v>
      </c>
      <c r="M9746">
        <v>0.18249993590295444</v>
      </c>
      <c r="N9746" s="44">
        <v>0.68319648328046989</v>
      </c>
      <c r="O9746" s="161">
        <f t="shared" si="1521"/>
        <v>7000000</v>
      </c>
      <c r="P9746" s="162">
        <f t="shared" si="1522"/>
        <v>165.38885446890762</v>
      </c>
      <c r="Q9746" s="162">
        <f t="shared" si="1523"/>
        <v>116.8824189103893</v>
      </c>
      <c r="R9746" s="163">
        <f t="shared" si="1524"/>
        <v>1</v>
      </c>
      <c r="S9746" s="161">
        <f t="shared" si="1525"/>
        <v>7000000</v>
      </c>
      <c r="T9746" s="162">
        <f t="shared" si="1526"/>
        <v>185.12961815630254</v>
      </c>
      <c r="U9746" s="162">
        <f t="shared" si="1527"/>
        <v>115.94120945519465</v>
      </c>
      <c r="V9746" s="163">
        <f t="shared" si="1528"/>
        <v>1</v>
      </c>
      <c r="W9746" s="164">
        <f t="shared" si="1529"/>
        <v>289545048.90962821</v>
      </c>
      <c r="X9746" s="164">
        <f t="shared" si="1530"/>
        <v>334318860.9077552</v>
      </c>
    </row>
    <row r="9747" spans="10:24" x14ac:dyDescent="0.25">
      <c r="J9747">
        <v>9744</v>
      </c>
      <c r="K9747" s="43">
        <v>0.96350767573515472</v>
      </c>
      <c r="L9747">
        <v>4.5691513304496834E-2</v>
      </c>
      <c r="M9747">
        <v>5.7575108189553359E-2</v>
      </c>
      <c r="N9747" s="44">
        <v>0.11065535169516083</v>
      </c>
      <c r="O9747" s="161">
        <f t="shared" si="1521"/>
        <v>9000000</v>
      </c>
      <c r="P9747" s="162">
        <f t="shared" si="1522"/>
        <v>154.67779597118877</v>
      </c>
      <c r="Q9747" s="162">
        <f t="shared" si="1523"/>
        <v>103.49079236741275</v>
      </c>
      <c r="R9747" s="163">
        <f t="shared" si="1524"/>
        <v>1</v>
      </c>
      <c r="S9747" s="161">
        <f t="shared" si="1525"/>
        <v>9000000</v>
      </c>
      <c r="T9747" s="162">
        <f t="shared" si="1526"/>
        <v>181.55926532372959</v>
      </c>
      <c r="U9747" s="162">
        <f t="shared" si="1527"/>
        <v>109.24539618370638</v>
      </c>
      <c r="V9747" s="163">
        <f t="shared" si="1528"/>
        <v>0.9</v>
      </c>
      <c r="W9747" s="164">
        <f t="shared" si="1529"/>
        <v>410683032.43398416</v>
      </c>
      <c r="X9747" s="164">
        <f t="shared" si="1530"/>
        <v>435742340.03418803</v>
      </c>
    </row>
    <row r="9748" spans="10:24" x14ac:dyDescent="0.25">
      <c r="J9748">
        <v>9745</v>
      </c>
      <c r="K9748" s="43">
        <v>0.55237377394368559</v>
      </c>
      <c r="L9748">
        <v>0.44004549933591774</v>
      </c>
      <c r="M9748">
        <v>0.58870581096928476</v>
      </c>
      <c r="N9748" s="44">
        <v>0.70282572523530096</v>
      </c>
      <c r="O9748" s="161">
        <f t="shared" si="1521"/>
        <v>6000000</v>
      </c>
      <c r="P9748" s="162">
        <f t="shared" si="1522"/>
        <v>177.73719210826053</v>
      </c>
      <c r="Q9748" s="162">
        <f t="shared" si="1523"/>
        <v>139.48434200629302</v>
      </c>
      <c r="R9748" s="163">
        <f t="shared" si="1524"/>
        <v>1</v>
      </c>
      <c r="S9748" s="161">
        <f t="shared" si="1525"/>
        <v>6000000</v>
      </c>
      <c r="T9748" s="162">
        <f t="shared" si="1526"/>
        <v>189.24573070275352</v>
      </c>
      <c r="U9748" s="162">
        <f t="shared" si="1527"/>
        <v>127.24217100314651</v>
      </c>
      <c r="V9748" s="163">
        <f t="shared" si="1528"/>
        <v>1</v>
      </c>
      <c r="W9748" s="164">
        <f t="shared" si="1529"/>
        <v>179517100.61180505</v>
      </c>
      <c r="X9748" s="164">
        <f t="shared" si="1530"/>
        <v>222021358.19764209</v>
      </c>
    </row>
    <row r="9749" spans="10:24" x14ac:dyDescent="0.25">
      <c r="J9749">
        <v>9746</v>
      </c>
      <c r="K9749" s="43">
        <v>0.68801948403836422</v>
      </c>
      <c r="L9749">
        <v>0.72301223521012248</v>
      </c>
      <c r="M9749">
        <v>0.21085346403267835</v>
      </c>
      <c r="N9749" s="44">
        <v>0.5912065466791816</v>
      </c>
      <c r="O9749" s="161">
        <f t="shared" si="1521"/>
        <v>6000000</v>
      </c>
      <c r="P9749" s="162">
        <f t="shared" si="1522"/>
        <v>188.87720143673357</v>
      </c>
      <c r="Q9749" s="162">
        <f t="shared" si="1523"/>
        <v>118.93073148063354</v>
      </c>
      <c r="R9749" s="163">
        <f t="shared" si="1524"/>
        <v>1</v>
      </c>
      <c r="S9749" s="161">
        <f t="shared" si="1525"/>
        <v>7000000</v>
      </c>
      <c r="T9749" s="162">
        <f t="shared" si="1526"/>
        <v>192.95906714557788</v>
      </c>
      <c r="U9749" s="162">
        <f t="shared" si="1527"/>
        <v>116.96536574031677</v>
      </c>
      <c r="V9749" s="163">
        <f t="shared" si="1528"/>
        <v>1</v>
      </c>
      <c r="W9749" s="164">
        <f t="shared" si="1529"/>
        <v>369678819.73660016</v>
      </c>
      <c r="X9749" s="164">
        <f t="shared" si="1530"/>
        <v>381955909.83682775</v>
      </c>
    </row>
    <row r="9750" spans="10:24" x14ac:dyDescent="0.25">
      <c r="J9750">
        <v>9747</v>
      </c>
      <c r="K9750" s="43">
        <v>5.4624807618136595E-3</v>
      </c>
      <c r="L9750">
        <v>0.41774301828240079</v>
      </c>
      <c r="M9750">
        <v>0.75428105777512811</v>
      </c>
      <c r="N9750" s="44">
        <v>0.24834545411529674</v>
      </c>
      <c r="O9750" s="161">
        <f t="shared" si="1521"/>
        <v>1000000</v>
      </c>
      <c r="P9750" s="162">
        <f t="shared" si="1522"/>
        <v>176.88493834081214</v>
      </c>
      <c r="Q9750" s="162">
        <f t="shared" si="1523"/>
        <v>148.76047312429458</v>
      </c>
      <c r="R9750" s="163">
        <f t="shared" si="1524"/>
        <v>1</v>
      </c>
      <c r="S9750" s="161">
        <f t="shared" si="1525"/>
        <v>1000000</v>
      </c>
      <c r="T9750" s="162">
        <f t="shared" si="1526"/>
        <v>188.96164611360405</v>
      </c>
      <c r="U9750" s="162">
        <f t="shared" si="1527"/>
        <v>131.8802365621473</v>
      </c>
      <c r="V9750" s="163">
        <f t="shared" si="1528"/>
        <v>1</v>
      </c>
      <c r="W9750" s="164">
        <f t="shared" si="1529"/>
        <v>-21875534.783482436</v>
      </c>
      <c r="X9750" s="164">
        <f t="shared" si="1530"/>
        <v>-92918590.448543251</v>
      </c>
    </row>
    <row r="9751" spans="10:24" x14ac:dyDescent="0.25">
      <c r="J9751">
        <v>9748</v>
      </c>
      <c r="K9751" s="43">
        <v>0.81193555178676968</v>
      </c>
      <c r="L9751">
        <v>0.35039241751382366</v>
      </c>
      <c r="M9751">
        <v>0.54316068797183381</v>
      </c>
      <c r="N9751" s="44">
        <v>0.450523431058381</v>
      </c>
      <c r="O9751" s="161">
        <f t="shared" si="1521"/>
        <v>7000000</v>
      </c>
      <c r="P9751" s="162">
        <f t="shared" si="1522"/>
        <v>174.23608144473539</v>
      </c>
      <c r="Q9751" s="162">
        <f t="shared" si="1523"/>
        <v>137.16799437929757</v>
      </c>
      <c r="R9751" s="163">
        <f t="shared" si="1524"/>
        <v>1</v>
      </c>
      <c r="S9751" s="161">
        <f t="shared" si="1525"/>
        <v>7000000</v>
      </c>
      <c r="T9751" s="162">
        <f t="shared" si="1526"/>
        <v>188.07869381491179</v>
      </c>
      <c r="U9751" s="162">
        <f t="shared" si="1527"/>
        <v>126.08399718964878</v>
      </c>
      <c r="V9751" s="163">
        <f t="shared" si="1528"/>
        <v>1</v>
      </c>
      <c r="W9751" s="164">
        <f t="shared" si="1529"/>
        <v>209476609.45806476</v>
      </c>
      <c r="X9751" s="164">
        <f t="shared" si="1530"/>
        <v>283962876.37684101</v>
      </c>
    </row>
    <row r="9752" spans="10:24" x14ac:dyDescent="0.25">
      <c r="J9752">
        <v>9749</v>
      </c>
      <c r="K9752" s="43">
        <v>0.94640295547877995</v>
      </c>
      <c r="L9752">
        <v>0.31828485269205431</v>
      </c>
      <c r="M9752">
        <v>7.0255904146931392E-2</v>
      </c>
      <c r="N9752" s="44">
        <v>0.27123332548551271</v>
      </c>
      <c r="O9752" s="161">
        <f t="shared" si="1521"/>
        <v>7000000</v>
      </c>
      <c r="P9752" s="162">
        <f t="shared" si="1522"/>
        <v>172.91249503189755</v>
      </c>
      <c r="Q9752" s="162">
        <f t="shared" si="1523"/>
        <v>105.52224438725051</v>
      </c>
      <c r="R9752" s="163">
        <f t="shared" si="1524"/>
        <v>1</v>
      </c>
      <c r="S9752" s="161">
        <f t="shared" si="1525"/>
        <v>9000000</v>
      </c>
      <c r="T9752" s="162">
        <f t="shared" si="1526"/>
        <v>187.63749834396586</v>
      </c>
      <c r="U9752" s="162">
        <f t="shared" si="1527"/>
        <v>110.26112219362525</v>
      </c>
      <c r="V9752" s="163">
        <f t="shared" si="1528"/>
        <v>1</v>
      </c>
      <c r="W9752" s="164">
        <f t="shared" si="1529"/>
        <v>421731754.51252925</v>
      </c>
      <c r="X9752" s="164">
        <f t="shared" si="1530"/>
        <v>546387385.35306549</v>
      </c>
    </row>
    <row r="9753" spans="10:24" x14ac:dyDescent="0.25">
      <c r="J9753">
        <v>9750</v>
      </c>
      <c r="K9753" s="43">
        <v>1.4294213944789025E-2</v>
      </c>
      <c r="L9753">
        <v>0.15189697120389656</v>
      </c>
      <c r="M9753">
        <v>0.87020965453785926</v>
      </c>
      <c r="N9753" s="44">
        <v>0.4787835460449269</v>
      </c>
      <c r="O9753" s="161">
        <f t="shared" si="1521"/>
        <v>1000000</v>
      </c>
      <c r="P9753" s="162">
        <f t="shared" si="1522"/>
        <v>164.57502826426116</v>
      </c>
      <c r="Q9753" s="162">
        <f t="shared" si="1523"/>
        <v>157.54765491643889</v>
      </c>
      <c r="R9753" s="163">
        <f t="shared" si="1524"/>
        <v>1</v>
      </c>
      <c r="S9753" s="161">
        <f t="shared" si="1525"/>
        <v>1000000</v>
      </c>
      <c r="T9753" s="162">
        <f t="shared" si="1526"/>
        <v>184.85834275475372</v>
      </c>
      <c r="U9753" s="162">
        <f t="shared" si="1527"/>
        <v>136.27382745821944</v>
      </c>
      <c r="V9753" s="163">
        <f t="shared" si="1528"/>
        <v>1</v>
      </c>
      <c r="W9753" s="164">
        <f t="shared" si="1529"/>
        <v>-42972626.652177721</v>
      </c>
      <c r="X9753" s="164">
        <f t="shared" si="1530"/>
        <v>-101415484.70346573</v>
      </c>
    </row>
    <row r="9754" spans="10:24" x14ac:dyDescent="0.25">
      <c r="J9754">
        <v>9751</v>
      </c>
      <c r="K9754" s="43">
        <v>0.15558477142299243</v>
      </c>
      <c r="L9754">
        <v>0.33473877944295072</v>
      </c>
      <c r="M9754">
        <v>0.70249084805315654</v>
      </c>
      <c r="N9754" s="44">
        <v>0.36188415539630769</v>
      </c>
      <c r="O9754" s="161">
        <f t="shared" si="1521"/>
        <v>2000000</v>
      </c>
      <c r="P9754" s="162">
        <f t="shared" si="1522"/>
        <v>173.59702292764135</v>
      </c>
      <c r="Q9754" s="162">
        <f t="shared" si="1523"/>
        <v>145.63156004060923</v>
      </c>
      <c r="R9754" s="163">
        <f t="shared" si="1524"/>
        <v>1</v>
      </c>
      <c r="S9754" s="161">
        <f t="shared" si="1525"/>
        <v>5000000</v>
      </c>
      <c r="T9754" s="162">
        <f t="shared" si="1526"/>
        <v>187.86567430921377</v>
      </c>
      <c r="U9754" s="162">
        <f t="shared" si="1527"/>
        <v>130.3157800203046</v>
      </c>
      <c r="V9754" s="163">
        <f t="shared" si="1528"/>
        <v>1</v>
      </c>
      <c r="W9754" s="164">
        <f t="shared" si="1529"/>
        <v>5930925.7740642354</v>
      </c>
      <c r="X9754" s="164">
        <f t="shared" si="1530"/>
        <v>137749471.44454587</v>
      </c>
    </row>
    <row r="9755" spans="10:24" x14ac:dyDescent="0.25">
      <c r="J9755">
        <v>9752</v>
      </c>
      <c r="K9755" s="43">
        <v>0.97167531342592994</v>
      </c>
      <c r="L9755">
        <v>0.56242118204276925</v>
      </c>
      <c r="M9755">
        <v>0.55002178862728157</v>
      </c>
      <c r="N9755" s="44">
        <v>0.52564104365009734</v>
      </c>
      <c r="O9755" s="161">
        <f t="shared" si="1521"/>
        <v>9000000</v>
      </c>
      <c r="P9755" s="162">
        <f t="shared" si="1522"/>
        <v>182.35665991026923</v>
      </c>
      <c r="Q9755" s="162">
        <f t="shared" si="1523"/>
        <v>137.51432791911756</v>
      </c>
      <c r="R9755" s="163">
        <f t="shared" si="1524"/>
        <v>1</v>
      </c>
      <c r="S9755" s="161">
        <f t="shared" si="1525"/>
        <v>9000000</v>
      </c>
      <c r="T9755" s="162">
        <f t="shared" si="1526"/>
        <v>190.78555330342309</v>
      </c>
      <c r="U9755" s="162">
        <f t="shared" si="1527"/>
        <v>126.25716395955878</v>
      </c>
      <c r="V9755" s="163">
        <f t="shared" si="1528"/>
        <v>1</v>
      </c>
      <c r="W9755" s="164">
        <f t="shared" si="1529"/>
        <v>353580987.92036498</v>
      </c>
      <c r="X9755" s="164">
        <f t="shared" si="1530"/>
        <v>430755504.09477878</v>
      </c>
    </row>
    <row r="9756" spans="10:24" x14ac:dyDescent="0.25">
      <c r="J9756">
        <v>9753</v>
      </c>
      <c r="K9756" s="43">
        <v>0.3331175570477789</v>
      </c>
      <c r="L9756">
        <v>0.70974004199059393</v>
      </c>
      <c r="M9756">
        <v>0.69142832165118684</v>
      </c>
      <c r="N9756" s="44">
        <v>9.8558263200651086E-2</v>
      </c>
      <c r="O9756" s="161">
        <f t="shared" si="1521"/>
        <v>5000000</v>
      </c>
      <c r="P9756" s="162">
        <f t="shared" si="1522"/>
        <v>188.28938164618395</v>
      </c>
      <c r="Q9756" s="162">
        <f t="shared" si="1523"/>
        <v>144.99806065564059</v>
      </c>
      <c r="R9756" s="163">
        <f t="shared" si="1524"/>
        <v>1</v>
      </c>
      <c r="S9756" s="161">
        <f t="shared" si="1525"/>
        <v>6000000</v>
      </c>
      <c r="T9756" s="162">
        <f t="shared" si="1526"/>
        <v>192.76312721539466</v>
      </c>
      <c r="U9756" s="162">
        <f t="shared" si="1527"/>
        <v>129.99903032782029</v>
      </c>
      <c r="V9756" s="163">
        <f t="shared" si="1528"/>
        <v>0.9</v>
      </c>
      <c r="W9756" s="164">
        <f t="shared" si="1529"/>
        <v>166456604.95271686</v>
      </c>
      <c r="X9756" s="164">
        <f t="shared" si="1530"/>
        <v>188926123.19290155</v>
      </c>
    </row>
    <row r="9757" spans="10:24" x14ac:dyDescent="0.25">
      <c r="J9757">
        <v>9754</v>
      </c>
      <c r="K9757" s="43">
        <v>0.48663718223586361</v>
      </c>
      <c r="L9757">
        <v>0.28893025042179221</v>
      </c>
      <c r="M9757">
        <v>9.6988613362187337E-2</v>
      </c>
      <c r="N9757" s="44">
        <v>0.23284190462892507</v>
      </c>
      <c r="O9757" s="161">
        <f t="shared" si="1521"/>
        <v>5000000</v>
      </c>
      <c r="P9757" s="162">
        <f t="shared" si="1522"/>
        <v>171.6523113848742</v>
      </c>
      <c r="Q9757" s="162">
        <f t="shared" si="1523"/>
        <v>109.02194039133069</v>
      </c>
      <c r="R9757" s="163">
        <f t="shared" si="1524"/>
        <v>1</v>
      </c>
      <c r="S9757" s="161">
        <f t="shared" si="1525"/>
        <v>6000000</v>
      </c>
      <c r="T9757" s="162">
        <f t="shared" si="1526"/>
        <v>187.21743712829141</v>
      </c>
      <c r="U9757" s="162">
        <f t="shared" si="1527"/>
        <v>112.01097019566534</v>
      </c>
      <c r="V9757" s="163">
        <f t="shared" si="1528"/>
        <v>1</v>
      </c>
      <c r="W9757" s="164">
        <f t="shared" si="1529"/>
        <v>263151854.96771753</v>
      </c>
      <c r="X9757" s="164">
        <f t="shared" si="1530"/>
        <v>301238801.59575641</v>
      </c>
    </row>
    <row r="9758" spans="10:24" x14ac:dyDescent="0.25">
      <c r="J9758">
        <v>9755</v>
      </c>
      <c r="K9758" s="43">
        <v>0.35648665242765631</v>
      </c>
      <c r="L9758">
        <v>0.68600016572115929</v>
      </c>
      <c r="M9758">
        <v>0.20656800065915015</v>
      </c>
      <c r="N9758" s="44">
        <v>0.43671543805256907</v>
      </c>
      <c r="O9758" s="161">
        <f t="shared" si="1521"/>
        <v>5000000</v>
      </c>
      <c r="P9758" s="162">
        <f t="shared" si="1522"/>
        <v>187.26816374376943</v>
      </c>
      <c r="Q9758" s="162">
        <f t="shared" si="1523"/>
        <v>118.63225155169175</v>
      </c>
      <c r="R9758" s="163">
        <f t="shared" si="1524"/>
        <v>1</v>
      </c>
      <c r="S9758" s="161">
        <f t="shared" si="1525"/>
        <v>6000000</v>
      </c>
      <c r="T9758" s="162">
        <f t="shared" si="1526"/>
        <v>192.42272124792314</v>
      </c>
      <c r="U9758" s="162">
        <f t="shared" si="1527"/>
        <v>116.81612577584588</v>
      </c>
      <c r="V9758" s="163">
        <f t="shared" si="1528"/>
        <v>1</v>
      </c>
      <c r="W9758" s="164">
        <f t="shared" si="1529"/>
        <v>293179560.96038842</v>
      </c>
      <c r="X9758" s="164">
        <f t="shared" si="1530"/>
        <v>303639572.83246356</v>
      </c>
    </row>
    <row r="9759" spans="10:24" x14ac:dyDescent="0.25">
      <c r="J9759">
        <v>9756</v>
      </c>
      <c r="K9759" s="43">
        <v>0.13185869757259527</v>
      </c>
      <c r="L9759">
        <v>0.89935895590931614</v>
      </c>
      <c r="M9759">
        <v>0.59632594925269999</v>
      </c>
      <c r="N9759" s="44">
        <v>0.10202588296364801</v>
      </c>
      <c r="O9759" s="161">
        <f t="shared" si="1521"/>
        <v>2000000</v>
      </c>
      <c r="P9759" s="162">
        <f t="shared" si="1522"/>
        <v>199.16861059060528</v>
      </c>
      <c r="Q9759" s="162">
        <f t="shared" si="1523"/>
        <v>139.87697141487214</v>
      </c>
      <c r="R9759" s="163">
        <f t="shared" si="1524"/>
        <v>1</v>
      </c>
      <c r="S9759" s="161">
        <f t="shared" si="1525"/>
        <v>2000000</v>
      </c>
      <c r="T9759" s="162">
        <f t="shared" si="1526"/>
        <v>196.38953686353508</v>
      </c>
      <c r="U9759" s="162">
        <f t="shared" si="1527"/>
        <v>127.43848570743607</v>
      </c>
      <c r="V9759" s="163">
        <f t="shared" si="1528"/>
        <v>0.9</v>
      </c>
      <c r="W9759" s="164">
        <f t="shared" si="1529"/>
        <v>68583278.351466283</v>
      </c>
      <c r="X9759" s="164">
        <f t="shared" si="1530"/>
        <v>-25888107.919021785</v>
      </c>
    </row>
    <row r="9760" spans="10:24" x14ac:dyDescent="0.25">
      <c r="J9760">
        <v>9757</v>
      </c>
      <c r="K9760" s="43">
        <v>0.28199792903031218</v>
      </c>
      <c r="L9760">
        <v>0.6331965819329235</v>
      </c>
      <c r="M9760">
        <v>0.1446222873833436</v>
      </c>
      <c r="N9760" s="44">
        <v>0.4534766937990331</v>
      </c>
      <c r="O9760" s="161">
        <f t="shared" si="1521"/>
        <v>2000000</v>
      </c>
      <c r="P9760" s="162">
        <f t="shared" si="1522"/>
        <v>185.10497372966341</v>
      </c>
      <c r="Q9760" s="162">
        <f t="shared" si="1523"/>
        <v>113.80439459967538</v>
      </c>
      <c r="R9760" s="163">
        <f t="shared" si="1524"/>
        <v>1</v>
      </c>
      <c r="S9760" s="161">
        <f t="shared" si="1525"/>
        <v>5000000</v>
      </c>
      <c r="T9760" s="162">
        <f t="shared" si="1526"/>
        <v>191.70165790988781</v>
      </c>
      <c r="U9760" s="162">
        <f t="shared" si="1527"/>
        <v>114.4021972998377</v>
      </c>
      <c r="V9760" s="163">
        <f t="shared" si="1528"/>
        <v>1</v>
      </c>
      <c r="W9760" s="164">
        <f t="shared" si="1529"/>
        <v>92601158.259976089</v>
      </c>
      <c r="X9760" s="164">
        <f t="shared" si="1530"/>
        <v>236497303.05025059</v>
      </c>
    </row>
    <row r="9761" spans="10:24" x14ac:dyDescent="0.25">
      <c r="J9761">
        <v>9758</v>
      </c>
      <c r="K9761" s="43">
        <v>0.55158079726795428</v>
      </c>
      <c r="L9761">
        <v>0.85652388350076458</v>
      </c>
      <c r="M9761">
        <v>0.65498802150366131</v>
      </c>
      <c r="N9761" s="44">
        <v>0.19806417771061202</v>
      </c>
      <c r="O9761" s="161">
        <f t="shared" si="1521"/>
        <v>6000000</v>
      </c>
      <c r="P9761" s="162">
        <f t="shared" si="1522"/>
        <v>195.9724709987421</v>
      </c>
      <c r="Q9761" s="162">
        <f t="shared" si="1523"/>
        <v>142.97645108679424</v>
      </c>
      <c r="R9761" s="163">
        <f t="shared" si="1524"/>
        <v>1</v>
      </c>
      <c r="S9761" s="161">
        <f t="shared" si="1525"/>
        <v>6000000</v>
      </c>
      <c r="T9761" s="162">
        <f t="shared" si="1526"/>
        <v>195.32415699958071</v>
      </c>
      <c r="U9761" s="162">
        <f t="shared" si="1527"/>
        <v>128.98822554339714</v>
      </c>
      <c r="V9761" s="163">
        <f t="shared" si="1528"/>
        <v>0.9</v>
      </c>
      <c r="W9761" s="164">
        <f t="shared" si="1529"/>
        <v>267976119.47168714</v>
      </c>
      <c r="X9761" s="164">
        <f t="shared" si="1530"/>
        <v>208214029.86339128</v>
      </c>
    </row>
    <row r="9762" spans="10:24" x14ac:dyDescent="0.25">
      <c r="J9762">
        <v>9759</v>
      </c>
      <c r="K9762" s="43">
        <v>0.29950531861275664</v>
      </c>
      <c r="L9762">
        <v>0.95703305034088371</v>
      </c>
      <c r="M9762">
        <v>0.86737217468447392</v>
      </c>
      <c r="N9762" s="44">
        <v>0.2014416901735594</v>
      </c>
      <c r="O9762" s="161">
        <f t="shared" si="1521"/>
        <v>2000000</v>
      </c>
      <c r="P9762" s="162">
        <f t="shared" si="1522"/>
        <v>205.75871748401491</v>
      </c>
      <c r="Q9762" s="162">
        <f t="shared" si="1523"/>
        <v>157.28109727406269</v>
      </c>
      <c r="R9762" s="163">
        <f t="shared" si="1524"/>
        <v>1</v>
      </c>
      <c r="S9762" s="161">
        <f t="shared" si="1525"/>
        <v>5000000</v>
      </c>
      <c r="T9762" s="162">
        <f t="shared" si="1526"/>
        <v>198.58623916133831</v>
      </c>
      <c r="U9762" s="162">
        <f t="shared" si="1527"/>
        <v>136.14054863703134</v>
      </c>
      <c r="V9762" s="163">
        <f t="shared" si="1528"/>
        <v>1</v>
      </c>
      <c r="W9762" s="164">
        <f t="shared" si="1529"/>
        <v>46955240.419904441</v>
      </c>
      <c r="X9762" s="164">
        <f t="shared" si="1530"/>
        <v>162228452.62153482</v>
      </c>
    </row>
    <row r="9763" spans="10:24" x14ac:dyDescent="0.25">
      <c r="J9763">
        <v>9760</v>
      </c>
      <c r="K9763" s="43">
        <v>0.66662213081212018</v>
      </c>
      <c r="L9763">
        <v>0.73376295481200116</v>
      </c>
      <c r="M9763">
        <v>0.52348147415931567</v>
      </c>
      <c r="N9763" s="44">
        <v>0.48678546638032483</v>
      </c>
      <c r="O9763" s="161">
        <f t="shared" si="1521"/>
        <v>6000000</v>
      </c>
      <c r="P9763" s="162">
        <f t="shared" si="1522"/>
        <v>189.36350613117347</v>
      </c>
      <c r="Q9763" s="162">
        <f t="shared" si="1523"/>
        <v>136.17786707808057</v>
      </c>
      <c r="R9763" s="163">
        <f t="shared" si="1524"/>
        <v>1</v>
      </c>
      <c r="S9763" s="161">
        <f t="shared" si="1525"/>
        <v>7000000</v>
      </c>
      <c r="T9763" s="162">
        <f t="shared" si="1526"/>
        <v>193.12116871039115</v>
      </c>
      <c r="U9763" s="162">
        <f t="shared" si="1527"/>
        <v>125.58893353904028</v>
      </c>
      <c r="V9763" s="163">
        <f t="shared" si="1528"/>
        <v>1</v>
      </c>
      <c r="W9763" s="164">
        <f t="shared" si="1529"/>
        <v>269113834.31855738</v>
      </c>
      <c r="X9763" s="164">
        <f t="shared" si="1530"/>
        <v>322725646.19945604</v>
      </c>
    </row>
    <row r="9764" spans="10:24" x14ac:dyDescent="0.25">
      <c r="J9764">
        <v>9761</v>
      </c>
      <c r="K9764" s="43">
        <v>0.17828878136776072</v>
      </c>
      <c r="L9764">
        <v>0.60772975941824514</v>
      </c>
      <c r="M9764">
        <v>0.11523715752867081</v>
      </c>
      <c r="N9764" s="44">
        <v>0.80516980784620773</v>
      </c>
      <c r="O9764" s="161">
        <f t="shared" si="1521"/>
        <v>2000000</v>
      </c>
      <c r="P9764" s="162">
        <f t="shared" si="1522"/>
        <v>184.10110287907509</v>
      </c>
      <c r="Q9764" s="162">
        <f t="shared" si="1523"/>
        <v>111.0172412701659</v>
      </c>
      <c r="R9764" s="163">
        <f t="shared" si="1524"/>
        <v>1</v>
      </c>
      <c r="S9764" s="161">
        <f t="shared" si="1525"/>
        <v>5000000</v>
      </c>
      <c r="T9764" s="162">
        <f t="shared" si="1526"/>
        <v>191.36703429302503</v>
      </c>
      <c r="U9764" s="162">
        <f t="shared" si="1527"/>
        <v>113.00862063508295</v>
      </c>
      <c r="V9764" s="163">
        <f t="shared" si="1528"/>
        <v>1</v>
      </c>
      <c r="W9764" s="164">
        <f t="shared" si="1529"/>
        <v>96167723.217818379</v>
      </c>
      <c r="X9764" s="164">
        <f t="shared" si="1530"/>
        <v>241792068.2897104</v>
      </c>
    </row>
    <row r="9765" spans="10:24" x14ac:dyDescent="0.25">
      <c r="J9765">
        <v>9762</v>
      </c>
      <c r="K9765" s="43">
        <v>0.85488684134541371</v>
      </c>
      <c r="L9765">
        <v>0.61352743965876477</v>
      </c>
      <c r="M9765">
        <v>0.73397589061681312</v>
      </c>
      <c r="N9765" s="44">
        <v>0.11383703637368281</v>
      </c>
      <c r="O9765" s="161">
        <f t="shared" si="1521"/>
        <v>7000000</v>
      </c>
      <c r="P9765" s="162">
        <f t="shared" si="1522"/>
        <v>184.32787060731161</v>
      </c>
      <c r="Q9765" s="162">
        <f t="shared" si="1523"/>
        <v>147.49764878087689</v>
      </c>
      <c r="R9765" s="163">
        <f t="shared" si="1524"/>
        <v>1</v>
      </c>
      <c r="S9765" s="161">
        <f t="shared" si="1525"/>
        <v>7000000</v>
      </c>
      <c r="T9765" s="162">
        <f t="shared" si="1526"/>
        <v>191.44262353577054</v>
      </c>
      <c r="U9765" s="162">
        <f t="shared" si="1527"/>
        <v>131.24882439043844</v>
      </c>
      <c r="V9765" s="163">
        <f t="shared" si="1528"/>
        <v>0.9</v>
      </c>
      <c r="W9765" s="164">
        <f t="shared" si="1529"/>
        <v>207811552.78504306</v>
      </c>
      <c r="X9765" s="164">
        <f t="shared" si="1530"/>
        <v>229220934.61559218</v>
      </c>
    </row>
    <row r="9766" spans="10:24" x14ac:dyDescent="0.25">
      <c r="J9766">
        <v>9763</v>
      </c>
      <c r="K9766" s="43">
        <v>2.4688107907284929E-2</v>
      </c>
      <c r="L9766">
        <v>0.16478552916133538</v>
      </c>
      <c r="M9766">
        <v>0.58740741808980323</v>
      </c>
      <c r="N9766" s="44">
        <v>0.30284128407635247</v>
      </c>
      <c r="O9766" s="161">
        <f t="shared" si="1521"/>
        <v>1000000</v>
      </c>
      <c r="P9766" s="162">
        <f t="shared" si="1522"/>
        <v>165.37532653524866</v>
      </c>
      <c r="Q9766" s="162">
        <f t="shared" si="1523"/>
        <v>139.41761815161999</v>
      </c>
      <c r="R9766" s="163">
        <f t="shared" si="1524"/>
        <v>1</v>
      </c>
      <c r="S9766" s="161">
        <f t="shared" si="1525"/>
        <v>1000000</v>
      </c>
      <c r="T9766" s="162">
        <f t="shared" si="1526"/>
        <v>185.12510884508288</v>
      </c>
      <c r="U9766" s="162">
        <f t="shared" si="1527"/>
        <v>127.20880907581</v>
      </c>
      <c r="V9766" s="163">
        <f t="shared" si="1528"/>
        <v>1</v>
      </c>
      <c r="W9766" s="164">
        <f t="shared" si="1529"/>
        <v>-24042291.61637133</v>
      </c>
      <c r="X9766" s="164">
        <f t="shared" si="1530"/>
        <v>-92083700.230727121</v>
      </c>
    </row>
    <row r="9767" spans="10:24" x14ac:dyDescent="0.25">
      <c r="J9767">
        <v>9764</v>
      </c>
      <c r="K9767" s="43">
        <v>0.78142267300119639</v>
      </c>
      <c r="L9767">
        <v>8.0674138398700967E-2</v>
      </c>
      <c r="M9767">
        <v>0.54029039115725286</v>
      </c>
      <c r="N9767" s="44">
        <v>0.33163580597653419</v>
      </c>
      <c r="O9767" s="161">
        <f t="shared" si="1521"/>
        <v>7000000</v>
      </c>
      <c r="P9767" s="162">
        <f t="shared" si="1522"/>
        <v>158.99172970453242</v>
      </c>
      <c r="Q9767" s="162">
        <f t="shared" si="1523"/>
        <v>137.0233066113212</v>
      </c>
      <c r="R9767" s="163">
        <f t="shared" si="1524"/>
        <v>1</v>
      </c>
      <c r="S9767" s="161">
        <f t="shared" si="1525"/>
        <v>7000000</v>
      </c>
      <c r="T9767" s="162">
        <f t="shared" si="1526"/>
        <v>182.99724323484415</v>
      </c>
      <c r="U9767" s="162">
        <f t="shared" si="1527"/>
        <v>126.0116533056606</v>
      </c>
      <c r="V9767" s="163">
        <f t="shared" si="1528"/>
        <v>1</v>
      </c>
      <c r="W9767" s="164">
        <f t="shared" si="1529"/>
        <v>103778961.65247849</v>
      </c>
      <c r="X9767" s="164">
        <f t="shared" si="1530"/>
        <v>248899129.50428486</v>
      </c>
    </row>
    <row r="9768" spans="10:24" x14ac:dyDescent="0.25">
      <c r="J9768">
        <v>9765</v>
      </c>
      <c r="K9768" s="43">
        <v>0.10592321222283074</v>
      </c>
      <c r="L9768">
        <v>0.91110650806082183</v>
      </c>
      <c r="M9768">
        <v>0.10889978960894131</v>
      </c>
      <c r="N9768" s="44">
        <v>0.65997018192557666</v>
      </c>
      <c r="O9768" s="161">
        <f t="shared" si="1521"/>
        <v>2000000</v>
      </c>
      <c r="P9768" s="162">
        <f t="shared" si="1522"/>
        <v>200.21400404197388</v>
      </c>
      <c r="Q9768" s="162">
        <f t="shared" si="1523"/>
        <v>110.35199348048049</v>
      </c>
      <c r="R9768" s="163">
        <f t="shared" si="1524"/>
        <v>1</v>
      </c>
      <c r="S9768" s="161">
        <f t="shared" si="1525"/>
        <v>2000000</v>
      </c>
      <c r="T9768" s="162">
        <f t="shared" si="1526"/>
        <v>196.73800134732463</v>
      </c>
      <c r="U9768" s="162">
        <f t="shared" si="1527"/>
        <v>112.67599674024025</v>
      </c>
      <c r="V9768" s="163">
        <f t="shared" si="1528"/>
        <v>1</v>
      </c>
      <c r="W9768" s="164">
        <f t="shared" si="1529"/>
        <v>129724021.12298679</v>
      </c>
      <c r="X9768" s="164">
        <f t="shared" si="1530"/>
        <v>18124009.214168757</v>
      </c>
    </row>
    <row r="9769" spans="10:24" x14ac:dyDescent="0.25">
      <c r="J9769">
        <v>9766</v>
      </c>
      <c r="K9769" s="43">
        <v>0.23999030046294112</v>
      </c>
      <c r="L9769">
        <v>0.61541346386626405</v>
      </c>
      <c r="M9769">
        <v>0.43121516419374095</v>
      </c>
      <c r="N9769" s="44">
        <v>0.86812944247900503</v>
      </c>
      <c r="O9769" s="161">
        <f t="shared" si="1521"/>
        <v>2000000</v>
      </c>
      <c r="P9769" s="162">
        <f t="shared" si="1522"/>
        <v>184.40185088056347</v>
      </c>
      <c r="Q9769" s="162">
        <f t="shared" si="1523"/>
        <v>131.53437416815694</v>
      </c>
      <c r="R9769" s="163">
        <f t="shared" si="1524"/>
        <v>1</v>
      </c>
      <c r="S9769" s="161">
        <f t="shared" si="1525"/>
        <v>5000000</v>
      </c>
      <c r="T9769" s="162">
        <f t="shared" si="1526"/>
        <v>191.46728362685448</v>
      </c>
      <c r="U9769" s="162">
        <f t="shared" si="1527"/>
        <v>123.26718708407847</v>
      </c>
      <c r="V9769" s="163">
        <f t="shared" si="1528"/>
        <v>1</v>
      </c>
      <c r="W9769" s="164">
        <f t="shared" si="1529"/>
        <v>55734953.424813062</v>
      </c>
      <c r="X9769" s="164">
        <f t="shared" si="1530"/>
        <v>191000482.71388006</v>
      </c>
    </row>
    <row r="9770" spans="10:24" x14ac:dyDescent="0.25">
      <c r="J9770">
        <v>9767</v>
      </c>
      <c r="K9770" s="43">
        <v>0.43868697599950168</v>
      </c>
      <c r="L9770">
        <v>0.28698915030604855</v>
      </c>
      <c r="M9770">
        <v>0.30704951252100443</v>
      </c>
      <c r="N9770" s="44">
        <v>0.25999355171729721</v>
      </c>
      <c r="O9770" s="161">
        <f t="shared" si="1521"/>
        <v>5000000</v>
      </c>
      <c r="P9770" s="162">
        <f t="shared" si="1522"/>
        <v>171.56696783522179</v>
      </c>
      <c r="Q9770" s="162">
        <f t="shared" si="1523"/>
        <v>124.91537904665861</v>
      </c>
      <c r="R9770" s="163">
        <f t="shared" si="1524"/>
        <v>1</v>
      </c>
      <c r="S9770" s="161">
        <f t="shared" si="1525"/>
        <v>6000000</v>
      </c>
      <c r="T9770" s="162">
        <f t="shared" si="1526"/>
        <v>187.18898927840726</v>
      </c>
      <c r="U9770" s="162">
        <f t="shared" si="1527"/>
        <v>119.95768952332931</v>
      </c>
      <c r="V9770" s="163">
        <f t="shared" si="1528"/>
        <v>1</v>
      </c>
      <c r="W9770" s="164">
        <f t="shared" si="1529"/>
        <v>183257943.94281587</v>
      </c>
      <c r="X9770" s="164">
        <f t="shared" si="1530"/>
        <v>253387798.53046775</v>
      </c>
    </row>
    <row r="9771" spans="10:24" x14ac:dyDescent="0.25">
      <c r="J9771">
        <v>9768</v>
      </c>
      <c r="K9771" s="43">
        <v>0.3954654853713071</v>
      </c>
      <c r="L9771">
        <v>0.71841546109272947</v>
      </c>
      <c r="M9771">
        <v>0.788244062538625</v>
      </c>
      <c r="N9771" s="44">
        <v>0.49629635477042855</v>
      </c>
      <c r="O9771" s="161">
        <f t="shared" si="1521"/>
        <v>5000000</v>
      </c>
      <c r="P9771" s="162">
        <f t="shared" si="1522"/>
        <v>188.67211167556303</v>
      </c>
      <c r="Q9771" s="162">
        <f t="shared" si="1523"/>
        <v>151.00686763455175</v>
      </c>
      <c r="R9771" s="163">
        <f t="shared" si="1524"/>
        <v>1</v>
      </c>
      <c r="S9771" s="161">
        <f t="shared" si="1525"/>
        <v>6000000</v>
      </c>
      <c r="T9771" s="162">
        <f t="shared" si="1526"/>
        <v>192.89070389185434</v>
      </c>
      <c r="U9771" s="162">
        <f t="shared" si="1527"/>
        <v>133.00343381727589</v>
      </c>
      <c r="V9771" s="163">
        <f t="shared" si="1528"/>
        <v>1</v>
      </c>
      <c r="W9771" s="164">
        <f t="shared" si="1529"/>
        <v>138326220.2050564</v>
      </c>
      <c r="X9771" s="164">
        <f t="shared" si="1530"/>
        <v>209323620.44747072</v>
      </c>
    </row>
    <row r="9772" spans="10:24" x14ac:dyDescent="0.25">
      <c r="J9772">
        <v>9769</v>
      </c>
      <c r="K9772" s="43">
        <v>0.63832281362541055</v>
      </c>
      <c r="L9772">
        <v>0.38277879697292105</v>
      </c>
      <c r="M9772">
        <v>0.86031189635702543</v>
      </c>
      <c r="N9772" s="44">
        <v>0.47661334071053674</v>
      </c>
      <c r="O9772" s="161">
        <f t="shared" si="1521"/>
        <v>6000000</v>
      </c>
      <c r="P9772" s="162">
        <f t="shared" si="1522"/>
        <v>175.52713899902369</v>
      </c>
      <c r="Q9772" s="162">
        <f t="shared" si="1523"/>
        <v>156.63443402571707</v>
      </c>
      <c r="R9772" s="163">
        <f t="shared" si="1524"/>
        <v>1</v>
      </c>
      <c r="S9772" s="161">
        <f t="shared" si="1525"/>
        <v>7000000</v>
      </c>
      <c r="T9772" s="162">
        <f t="shared" si="1526"/>
        <v>188.50904633300789</v>
      </c>
      <c r="U9772" s="162">
        <f t="shared" si="1527"/>
        <v>135.81721701285852</v>
      </c>
      <c r="V9772" s="163">
        <f t="shared" si="1528"/>
        <v>1</v>
      </c>
      <c r="W9772" s="164">
        <f t="shared" si="1529"/>
        <v>63356229.839839727</v>
      </c>
      <c r="X9772" s="164">
        <f t="shared" si="1530"/>
        <v>218842805.24104559</v>
      </c>
    </row>
    <row r="9773" spans="10:24" x14ac:dyDescent="0.25">
      <c r="J9773">
        <v>9770</v>
      </c>
      <c r="K9773" s="43">
        <v>0.53307148084544242</v>
      </c>
      <c r="L9773">
        <v>0.42634202809505806</v>
      </c>
      <c r="M9773">
        <v>0.71958396068821062</v>
      </c>
      <c r="N9773" s="44">
        <v>0.47777414861273781</v>
      </c>
      <c r="O9773" s="161">
        <f t="shared" si="1521"/>
        <v>5000000</v>
      </c>
      <c r="P9773" s="162">
        <f t="shared" si="1522"/>
        <v>177.2145770396954</v>
      </c>
      <c r="Q9773" s="162">
        <f t="shared" si="1523"/>
        <v>146.63212065038724</v>
      </c>
      <c r="R9773" s="163">
        <f t="shared" si="1524"/>
        <v>1</v>
      </c>
      <c r="S9773" s="161">
        <f t="shared" si="1525"/>
        <v>6000000</v>
      </c>
      <c r="T9773" s="162">
        <f t="shared" si="1526"/>
        <v>189.07152567989846</v>
      </c>
      <c r="U9773" s="162">
        <f t="shared" si="1527"/>
        <v>130.8160603251936</v>
      </c>
      <c r="V9773" s="163">
        <f t="shared" si="1528"/>
        <v>1</v>
      </c>
      <c r="W9773" s="164">
        <f t="shared" si="1529"/>
        <v>102912281.9465408</v>
      </c>
      <c r="X9773" s="164">
        <f t="shared" si="1530"/>
        <v>199532792.12822914</v>
      </c>
    </row>
    <row r="9774" spans="10:24" x14ac:dyDescent="0.25">
      <c r="J9774">
        <v>9771</v>
      </c>
      <c r="K9774" s="43">
        <v>0.94953207739235268</v>
      </c>
      <c r="L9774">
        <v>0.79655535034624803</v>
      </c>
      <c r="M9774">
        <v>0.41632506705788574</v>
      </c>
      <c r="N9774" s="44">
        <v>0.76314918957772349</v>
      </c>
      <c r="O9774" s="161">
        <f t="shared" si="1521"/>
        <v>7000000</v>
      </c>
      <c r="P9774" s="162">
        <f t="shared" si="1522"/>
        <v>192.44070306782089</v>
      </c>
      <c r="Q9774" s="162">
        <f t="shared" si="1523"/>
        <v>130.77392185246947</v>
      </c>
      <c r="R9774" s="163">
        <f t="shared" si="1524"/>
        <v>1</v>
      </c>
      <c r="S9774" s="161">
        <f t="shared" si="1525"/>
        <v>9000000</v>
      </c>
      <c r="T9774" s="162">
        <f t="shared" si="1526"/>
        <v>194.14690102260695</v>
      </c>
      <c r="U9774" s="162">
        <f t="shared" si="1527"/>
        <v>122.88696092623474</v>
      </c>
      <c r="V9774" s="163">
        <f t="shared" si="1528"/>
        <v>1</v>
      </c>
      <c r="W9774" s="164">
        <f t="shared" si="1529"/>
        <v>381667468.50745994</v>
      </c>
      <c r="X9774" s="164">
        <f t="shared" si="1530"/>
        <v>491339460.86734998</v>
      </c>
    </row>
    <row r="9775" spans="10:24" x14ac:dyDescent="0.25">
      <c r="J9775">
        <v>9772</v>
      </c>
      <c r="K9775" s="43">
        <v>0.99013574653167891</v>
      </c>
      <c r="L9775">
        <v>0.95720778634301773</v>
      </c>
      <c r="M9775">
        <v>0.13315522290121917</v>
      </c>
      <c r="N9775" s="44">
        <v>0.76155733482298782</v>
      </c>
      <c r="O9775" s="161">
        <f t="shared" si="1521"/>
        <v>9000000</v>
      </c>
      <c r="P9775" s="162">
        <f t="shared" si="1522"/>
        <v>205.78746713495457</v>
      </c>
      <c r="Q9775" s="162">
        <f t="shared" si="1523"/>
        <v>112.76801270516705</v>
      </c>
      <c r="R9775" s="163">
        <f t="shared" si="1524"/>
        <v>1</v>
      </c>
      <c r="S9775" s="161">
        <f t="shared" si="1525"/>
        <v>9000000</v>
      </c>
      <c r="T9775" s="162">
        <f t="shared" si="1526"/>
        <v>198.59582237831819</v>
      </c>
      <c r="U9775" s="162">
        <f t="shared" si="1527"/>
        <v>113.88400635258353</v>
      </c>
      <c r="V9775" s="163">
        <f t="shared" si="1528"/>
        <v>1</v>
      </c>
      <c r="W9775" s="164">
        <f t="shared" si="1529"/>
        <v>787175089.86808765</v>
      </c>
      <c r="X9775" s="164">
        <f t="shared" si="1530"/>
        <v>612406344.23161197</v>
      </c>
    </row>
    <row r="9776" spans="10:24" x14ac:dyDescent="0.25">
      <c r="J9776">
        <v>9773</v>
      </c>
      <c r="K9776" s="43">
        <v>5.761721128051267E-2</v>
      </c>
      <c r="L9776">
        <v>0.64975863229923314</v>
      </c>
      <c r="M9776">
        <v>0.14996858314030215</v>
      </c>
      <c r="N9776" s="44">
        <v>0.68304712037875526</v>
      </c>
      <c r="O9776" s="161">
        <f t="shared" si="1521"/>
        <v>2000000</v>
      </c>
      <c r="P9776" s="162">
        <f t="shared" si="1522"/>
        <v>185.77003358619345</v>
      </c>
      <c r="Q9776" s="162">
        <f t="shared" si="1523"/>
        <v>114.26863713217115</v>
      </c>
      <c r="R9776" s="163">
        <f t="shared" si="1524"/>
        <v>1</v>
      </c>
      <c r="S9776" s="161">
        <f t="shared" si="1525"/>
        <v>2000000</v>
      </c>
      <c r="T9776" s="162">
        <f t="shared" si="1526"/>
        <v>191.92334452873115</v>
      </c>
      <c r="U9776" s="162">
        <f t="shared" si="1527"/>
        <v>114.63431856608557</v>
      </c>
      <c r="V9776" s="163">
        <f t="shared" si="1528"/>
        <v>1</v>
      </c>
      <c r="W9776" s="164">
        <f t="shared" si="1529"/>
        <v>93002792.908044606</v>
      </c>
      <c r="X9776" s="164">
        <f t="shared" si="1530"/>
        <v>4578051.9252911508</v>
      </c>
    </row>
    <row r="9777" spans="10:24" x14ac:dyDescent="0.25">
      <c r="J9777">
        <v>9774</v>
      </c>
      <c r="K9777" s="43">
        <v>0.13264320057231782</v>
      </c>
      <c r="L9777">
        <v>0.77506095205382519</v>
      </c>
      <c r="M9777">
        <v>0.23214243172909055</v>
      </c>
      <c r="N9777" s="44">
        <v>0.25163129219733948</v>
      </c>
      <c r="O9777" s="161">
        <f t="shared" si="1521"/>
        <v>2000000</v>
      </c>
      <c r="P9777" s="162">
        <f t="shared" si="1522"/>
        <v>191.33427412114639</v>
      </c>
      <c r="Q9777" s="162">
        <f t="shared" si="1523"/>
        <v>120.36381044726109</v>
      </c>
      <c r="R9777" s="163">
        <f t="shared" si="1524"/>
        <v>1</v>
      </c>
      <c r="S9777" s="161">
        <f t="shared" si="1525"/>
        <v>2000000</v>
      </c>
      <c r="T9777" s="162">
        <f t="shared" si="1526"/>
        <v>193.77809137371545</v>
      </c>
      <c r="U9777" s="162">
        <f t="shared" si="1527"/>
        <v>117.68190522363054</v>
      </c>
      <c r="V9777" s="163">
        <f t="shared" si="1528"/>
        <v>1</v>
      </c>
      <c r="W9777" s="164">
        <f t="shared" si="1529"/>
        <v>91940927.347770602</v>
      </c>
      <c r="X9777" s="164">
        <f t="shared" si="1530"/>
        <v>2192372.3001698256</v>
      </c>
    </row>
    <row r="9778" spans="10:24" x14ac:dyDescent="0.25">
      <c r="J9778">
        <v>9775</v>
      </c>
      <c r="K9778" s="43">
        <v>0.46140183646595501</v>
      </c>
      <c r="L9778">
        <v>0.72907235677781712</v>
      </c>
      <c r="M9778">
        <v>0.7820779503767723</v>
      </c>
      <c r="N9778" s="44">
        <v>5.1527845489686142E-2</v>
      </c>
      <c r="O9778" s="161">
        <f t="shared" si="1521"/>
        <v>5000000</v>
      </c>
      <c r="P9778" s="162">
        <f t="shared" si="1522"/>
        <v>189.15014766422539</v>
      </c>
      <c r="Q9778" s="162">
        <f t="shared" si="1523"/>
        <v>150.58460481382068</v>
      </c>
      <c r="R9778" s="163">
        <f t="shared" si="1524"/>
        <v>1</v>
      </c>
      <c r="S9778" s="161">
        <f t="shared" si="1525"/>
        <v>6000000</v>
      </c>
      <c r="T9778" s="162">
        <f t="shared" si="1526"/>
        <v>193.05004922140847</v>
      </c>
      <c r="U9778" s="162">
        <f t="shared" si="1527"/>
        <v>132.79230240691032</v>
      </c>
      <c r="V9778" s="163">
        <f t="shared" si="1528"/>
        <v>0.9</v>
      </c>
      <c r="W9778" s="164">
        <f t="shared" si="1529"/>
        <v>142827714.25202355</v>
      </c>
      <c r="X9778" s="164">
        <f t="shared" si="1530"/>
        <v>175391832.79829001</v>
      </c>
    </row>
    <row r="9779" spans="10:24" x14ac:dyDescent="0.25">
      <c r="J9779">
        <v>9776</v>
      </c>
      <c r="K9779" s="43">
        <v>5.1720926845745252E-2</v>
      </c>
      <c r="L9779">
        <v>3.2178887256786193E-2</v>
      </c>
      <c r="M9779">
        <v>0.50049710853712648</v>
      </c>
      <c r="N9779" s="44">
        <v>0.63220311397068718</v>
      </c>
      <c r="O9779" s="161">
        <f t="shared" si="1521"/>
        <v>2000000</v>
      </c>
      <c r="P9779" s="162">
        <f t="shared" si="1522"/>
        <v>152.25460130985351</v>
      </c>
      <c r="Q9779" s="162">
        <f t="shared" si="1523"/>
        <v>135.02492133274359</v>
      </c>
      <c r="R9779" s="163">
        <f t="shared" si="1524"/>
        <v>1</v>
      </c>
      <c r="S9779" s="161">
        <f t="shared" si="1525"/>
        <v>2000000</v>
      </c>
      <c r="T9779" s="162">
        <f t="shared" si="1526"/>
        <v>180.75153376995118</v>
      </c>
      <c r="U9779" s="162">
        <f t="shared" si="1527"/>
        <v>125.01246066637179</v>
      </c>
      <c r="V9779" s="163">
        <f t="shared" si="1528"/>
        <v>1</v>
      </c>
      <c r="W9779" s="164">
        <f t="shared" si="1529"/>
        <v>-15540640.045780152</v>
      </c>
      <c r="X9779" s="164">
        <f t="shared" si="1530"/>
        <v>-38521853.792841226</v>
      </c>
    </row>
    <row r="9780" spans="10:24" x14ac:dyDescent="0.25">
      <c r="J9780">
        <v>9777</v>
      </c>
      <c r="K9780" s="43">
        <v>0.11010788337849164</v>
      </c>
      <c r="L9780">
        <v>0.35290057939703834</v>
      </c>
      <c r="M9780">
        <v>0.58647711641103428</v>
      </c>
      <c r="N9780" s="44">
        <v>0.73842643492464921</v>
      </c>
      <c r="O9780" s="161">
        <f t="shared" si="1521"/>
        <v>2000000</v>
      </c>
      <c r="P9780" s="162">
        <f t="shared" si="1522"/>
        <v>174.3374817178377</v>
      </c>
      <c r="Q9780" s="162">
        <f t="shared" si="1523"/>
        <v>139.36984060726601</v>
      </c>
      <c r="R9780" s="163">
        <f t="shared" si="1524"/>
        <v>1</v>
      </c>
      <c r="S9780" s="161">
        <f t="shared" si="1525"/>
        <v>2000000</v>
      </c>
      <c r="T9780" s="162">
        <f t="shared" si="1526"/>
        <v>188.11249390594591</v>
      </c>
      <c r="U9780" s="162">
        <f t="shared" si="1527"/>
        <v>127.18492030363301</v>
      </c>
      <c r="V9780" s="163">
        <f t="shared" si="1528"/>
        <v>1</v>
      </c>
      <c r="W9780" s="164">
        <f t="shared" si="1529"/>
        <v>19935282.22114338</v>
      </c>
      <c r="X9780" s="164">
        <f t="shared" si="1530"/>
        <v>-28144852.795374185</v>
      </c>
    </row>
    <row r="9781" spans="10:24" x14ac:dyDescent="0.25">
      <c r="J9781">
        <v>9778</v>
      </c>
      <c r="K9781" s="43">
        <v>0.22878927614393441</v>
      </c>
      <c r="L9781">
        <v>0.9807417093024543</v>
      </c>
      <c r="M9781">
        <v>0.88769050886658774</v>
      </c>
      <c r="N9781" s="44">
        <v>0.78565528974081111</v>
      </c>
      <c r="O9781" s="161">
        <f t="shared" si="1521"/>
        <v>2000000</v>
      </c>
      <c r="P9781" s="162">
        <f t="shared" si="1522"/>
        <v>211.03971789259688</v>
      </c>
      <c r="Q9781" s="162">
        <f t="shared" si="1523"/>
        <v>159.28674418453755</v>
      </c>
      <c r="R9781" s="163">
        <f t="shared" si="1524"/>
        <v>1</v>
      </c>
      <c r="S9781" s="161">
        <f t="shared" si="1525"/>
        <v>5000000</v>
      </c>
      <c r="T9781" s="162">
        <f t="shared" si="1526"/>
        <v>200.34657263086564</v>
      </c>
      <c r="U9781" s="162">
        <f t="shared" si="1527"/>
        <v>137.14337209226878</v>
      </c>
      <c r="V9781" s="163">
        <f t="shared" si="1528"/>
        <v>1</v>
      </c>
      <c r="W9781" s="164">
        <f t="shared" si="1529"/>
        <v>53505947.416118652</v>
      </c>
      <c r="X9781" s="164">
        <f t="shared" si="1530"/>
        <v>166016002.69298428</v>
      </c>
    </row>
    <row r="9782" spans="10:24" x14ac:dyDescent="0.25">
      <c r="J9782">
        <v>9779</v>
      </c>
      <c r="K9782" s="43">
        <v>8.514206337511232E-2</v>
      </c>
      <c r="L9782">
        <v>0.49593883808946604</v>
      </c>
      <c r="M9782">
        <v>6.579656437109016E-2</v>
      </c>
      <c r="N9782" s="44">
        <v>0.56700141634811296</v>
      </c>
      <c r="O9782" s="161">
        <f t="shared" si="1521"/>
        <v>2000000</v>
      </c>
      <c r="P9782" s="162">
        <f t="shared" si="1522"/>
        <v>179.84730001350513</v>
      </c>
      <c r="Q9782" s="162">
        <f t="shared" si="1523"/>
        <v>104.84301615735617</v>
      </c>
      <c r="R9782" s="163">
        <f t="shared" si="1524"/>
        <v>1</v>
      </c>
      <c r="S9782" s="161">
        <f t="shared" si="1525"/>
        <v>2000000</v>
      </c>
      <c r="T9782" s="162">
        <f t="shared" si="1526"/>
        <v>189.9491000045017</v>
      </c>
      <c r="U9782" s="162">
        <f t="shared" si="1527"/>
        <v>109.92150807867809</v>
      </c>
      <c r="V9782" s="163">
        <f t="shared" si="1528"/>
        <v>1</v>
      </c>
      <c r="W9782" s="164">
        <f t="shared" si="1529"/>
        <v>100008567.71229792</v>
      </c>
      <c r="X9782" s="164">
        <f t="shared" si="1530"/>
        <v>10055183.851647228</v>
      </c>
    </row>
    <row r="9783" spans="10:24" x14ac:dyDescent="0.25">
      <c r="J9783">
        <v>9780</v>
      </c>
      <c r="K9783" s="43">
        <v>0.63266873495501719</v>
      </c>
      <c r="L9783">
        <v>0.70706854101145811</v>
      </c>
      <c r="M9783">
        <v>0.47756683247932696</v>
      </c>
      <c r="N9783" s="44">
        <v>0.68805524898542592</v>
      </c>
      <c r="O9783" s="161">
        <f t="shared" si="1521"/>
        <v>6000000</v>
      </c>
      <c r="P9783" s="162">
        <f t="shared" si="1522"/>
        <v>188.17261411609485</v>
      </c>
      <c r="Q9783" s="162">
        <f t="shared" si="1523"/>
        <v>133.87477442314679</v>
      </c>
      <c r="R9783" s="163">
        <f t="shared" si="1524"/>
        <v>1</v>
      </c>
      <c r="S9783" s="161">
        <f t="shared" si="1525"/>
        <v>7000000</v>
      </c>
      <c r="T9783" s="162">
        <f t="shared" si="1526"/>
        <v>192.72420470536497</v>
      </c>
      <c r="U9783" s="162">
        <f t="shared" si="1527"/>
        <v>124.43738721157339</v>
      </c>
      <c r="V9783" s="163">
        <f t="shared" si="1528"/>
        <v>1</v>
      </c>
      <c r="W9783" s="164">
        <f t="shared" si="1529"/>
        <v>275787038.15768838</v>
      </c>
      <c r="X9783" s="164">
        <f t="shared" si="1530"/>
        <v>328007722.456541</v>
      </c>
    </row>
    <row r="9784" spans="10:24" x14ac:dyDescent="0.25">
      <c r="J9784">
        <v>9781</v>
      </c>
      <c r="K9784" s="43">
        <v>0.71710996634865776</v>
      </c>
      <c r="L9784">
        <v>0.43870161251258111</v>
      </c>
      <c r="M9784">
        <v>0.63234499802417887</v>
      </c>
      <c r="N9784" s="44">
        <v>3.4512029212827811E-2</v>
      </c>
      <c r="O9784" s="161">
        <f t="shared" si="1521"/>
        <v>6000000</v>
      </c>
      <c r="P9784" s="162">
        <f t="shared" si="1522"/>
        <v>177.68607127084914</v>
      </c>
      <c r="Q9784" s="162">
        <f t="shared" si="1523"/>
        <v>141.76141150512046</v>
      </c>
      <c r="R9784" s="163">
        <f t="shared" si="1524"/>
        <v>1</v>
      </c>
      <c r="S9784" s="161">
        <f t="shared" si="1525"/>
        <v>7000000</v>
      </c>
      <c r="T9784" s="162">
        <f t="shared" si="1526"/>
        <v>189.22869042361637</v>
      </c>
      <c r="U9784" s="162">
        <f t="shared" si="1527"/>
        <v>128.38070575256023</v>
      </c>
      <c r="V9784" s="163">
        <f t="shared" si="1528"/>
        <v>0.9</v>
      </c>
      <c r="W9784" s="164">
        <f t="shared" si="1529"/>
        <v>165547958.59437206</v>
      </c>
      <c r="X9784" s="164">
        <f t="shared" si="1530"/>
        <v>233342303.42765373</v>
      </c>
    </row>
    <row r="9785" spans="10:24" x14ac:dyDescent="0.25">
      <c r="J9785">
        <v>9782</v>
      </c>
      <c r="K9785" s="43">
        <v>0.37232713106920912</v>
      </c>
      <c r="L9785">
        <v>0.44864691258351508</v>
      </c>
      <c r="M9785">
        <v>0.92826734280905154</v>
      </c>
      <c r="N9785" s="44">
        <v>0.79024870353202858</v>
      </c>
      <c r="O9785" s="161">
        <f t="shared" si="1521"/>
        <v>5000000</v>
      </c>
      <c r="P9785" s="162">
        <f t="shared" si="1522"/>
        <v>178.0637901020981</v>
      </c>
      <c r="Q9785" s="162">
        <f t="shared" si="1523"/>
        <v>164.26015090252366</v>
      </c>
      <c r="R9785" s="163">
        <f t="shared" si="1524"/>
        <v>1</v>
      </c>
      <c r="S9785" s="161">
        <f t="shared" si="1525"/>
        <v>6000000</v>
      </c>
      <c r="T9785" s="162">
        <f t="shared" si="1526"/>
        <v>189.35459670069937</v>
      </c>
      <c r="U9785" s="162">
        <f t="shared" si="1527"/>
        <v>139.63007545126183</v>
      </c>
      <c r="V9785" s="163">
        <f t="shared" si="1528"/>
        <v>1</v>
      </c>
      <c r="W9785" s="164">
        <f t="shared" si="1529"/>
        <v>19018195.997872174</v>
      </c>
      <c r="X9785" s="164">
        <f t="shared" si="1530"/>
        <v>148347127.49662524</v>
      </c>
    </row>
    <row r="9786" spans="10:24" x14ac:dyDescent="0.25">
      <c r="J9786">
        <v>9783</v>
      </c>
      <c r="K9786" s="43">
        <v>0.58777599063393171</v>
      </c>
      <c r="L9786">
        <v>0.28775522846014112</v>
      </c>
      <c r="M9786">
        <v>0.92270448808261551</v>
      </c>
      <c r="N9786" s="44">
        <v>0.99123111502311712</v>
      </c>
      <c r="O9786" s="161">
        <f t="shared" si="1521"/>
        <v>6000000</v>
      </c>
      <c r="P9786" s="162">
        <f t="shared" si="1522"/>
        <v>171.60068214067505</v>
      </c>
      <c r="Q9786" s="162">
        <f t="shared" si="1523"/>
        <v>163.47001645102389</v>
      </c>
      <c r="R9786" s="163">
        <f t="shared" si="1524"/>
        <v>1</v>
      </c>
      <c r="S9786" s="161">
        <f t="shared" si="1525"/>
        <v>6000000</v>
      </c>
      <c r="T9786" s="162">
        <f t="shared" si="1526"/>
        <v>187.20022738022502</v>
      </c>
      <c r="U9786" s="162">
        <f t="shared" si="1527"/>
        <v>139.23500822551196</v>
      </c>
      <c r="V9786" s="163">
        <f t="shared" si="1528"/>
        <v>1</v>
      </c>
      <c r="W9786" s="164">
        <f t="shared" si="1529"/>
        <v>-1216005.8620930836</v>
      </c>
      <c r="X9786" s="164">
        <f t="shared" si="1530"/>
        <v>137791314.92827833</v>
      </c>
    </row>
    <row r="9787" spans="10:24" x14ac:dyDescent="0.25">
      <c r="J9787">
        <v>9784</v>
      </c>
      <c r="K9787" s="43">
        <v>0.52627993540961326</v>
      </c>
      <c r="L9787">
        <v>0.88822976644878648</v>
      </c>
      <c r="M9787">
        <v>0.49286834236407961</v>
      </c>
      <c r="N9787" s="44">
        <v>0.82140096248787298</v>
      </c>
      <c r="O9787" s="161">
        <f t="shared" si="1521"/>
        <v>5000000</v>
      </c>
      <c r="P9787" s="162">
        <f t="shared" si="1522"/>
        <v>198.25751351562366</v>
      </c>
      <c r="Q9787" s="162">
        <f t="shared" si="1523"/>
        <v>134.64245266203969</v>
      </c>
      <c r="R9787" s="163">
        <f t="shared" si="1524"/>
        <v>1</v>
      </c>
      <c r="S9787" s="161">
        <f t="shared" si="1525"/>
        <v>6000000</v>
      </c>
      <c r="T9787" s="162">
        <f t="shared" si="1526"/>
        <v>196.08583783854121</v>
      </c>
      <c r="U9787" s="162">
        <f t="shared" si="1527"/>
        <v>124.82122633101984</v>
      </c>
      <c r="V9787" s="163">
        <f t="shared" si="1528"/>
        <v>1</v>
      </c>
      <c r="W9787" s="164">
        <f t="shared" si="1529"/>
        <v>268075304.26791984</v>
      </c>
      <c r="X9787" s="164">
        <f t="shared" si="1530"/>
        <v>277587669.04512817</v>
      </c>
    </row>
    <row r="9788" spans="10:24" x14ac:dyDescent="0.25">
      <c r="J9788">
        <v>9785</v>
      </c>
      <c r="K9788" s="43">
        <v>0.58423092009900557</v>
      </c>
      <c r="L9788">
        <v>5.4125649171290147E-2</v>
      </c>
      <c r="M9788">
        <v>0.8247818116506852</v>
      </c>
      <c r="N9788" s="44">
        <v>3.6214907250315287E-2</v>
      </c>
      <c r="O9788" s="161">
        <f t="shared" si="1521"/>
        <v>6000000</v>
      </c>
      <c r="P9788" s="162">
        <f t="shared" si="1522"/>
        <v>155.90845619435575</v>
      </c>
      <c r="Q9788" s="162">
        <f t="shared" si="1523"/>
        <v>153.67486394086589</v>
      </c>
      <c r="R9788" s="163">
        <f t="shared" si="1524"/>
        <v>1</v>
      </c>
      <c r="S9788" s="161">
        <f t="shared" si="1525"/>
        <v>6000000</v>
      </c>
      <c r="T9788" s="162">
        <f t="shared" si="1526"/>
        <v>181.96948539811859</v>
      </c>
      <c r="U9788" s="162">
        <f t="shared" si="1527"/>
        <v>134.33743197043296</v>
      </c>
      <c r="V9788" s="163">
        <f t="shared" si="1528"/>
        <v>0.9</v>
      </c>
      <c r="W9788" s="164">
        <f t="shared" si="1529"/>
        <v>-36598446.479060844</v>
      </c>
      <c r="X9788" s="164">
        <f t="shared" si="1530"/>
        <v>107213088.50950244</v>
      </c>
    </row>
    <row r="9789" spans="10:24" x14ac:dyDescent="0.25">
      <c r="J9789">
        <v>9786</v>
      </c>
      <c r="K9789" s="43">
        <v>0.22237514971473227</v>
      </c>
      <c r="L9789">
        <v>0.1626784962802128</v>
      </c>
      <c r="M9789">
        <v>0.89594075232632775</v>
      </c>
      <c r="N9789" s="44">
        <v>0.75260715243844412</v>
      </c>
      <c r="O9789" s="161">
        <f t="shared" si="1521"/>
        <v>2000000</v>
      </c>
      <c r="P9789" s="162">
        <f t="shared" si="1522"/>
        <v>165.24736513934431</v>
      </c>
      <c r="Q9789" s="162">
        <f t="shared" si="1523"/>
        <v>160.17511901038478</v>
      </c>
      <c r="R9789" s="163">
        <f t="shared" si="1524"/>
        <v>1</v>
      </c>
      <c r="S9789" s="161">
        <f t="shared" si="1525"/>
        <v>5000000</v>
      </c>
      <c r="T9789" s="162">
        <f t="shared" si="1526"/>
        <v>185.0824550464481</v>
      </c>
      <c r="U9789" s="162">
        <f t="shared" si="1527"/>
        <v>137.58755950519239</v>
      </c>
      <c r="V9789" s="163">
        <f t="shared" si="1528"/>
        <v>1</v>
      </c>
      <c r="W9789" s="164">
        <f t="shared" si="1529"/>
        <v>-39855507.742080927</v>
      </c>
      <c r="X9789" s="164">
        <f t="shared" si="1530"/>
        <v>87474477.706278563</v>
      </c>
    </row>
    <row r="9790" spans="10:24" x14ac:dyDescent="0.25">
      <c r="J9790">
        <v>9787</v>
      </c>
      <c r="K9790" s="43">
        <v>0.8970127724432434</v>
      </c>
      <c r="L9790">
        <v>0.41264974567268897</v>
      </c>
      <c r="M9790">
        <v>0.71360890388387666</v>
      </c>
      <c r="N9790" s="44">
        <v>0.89754233135863271</v>
      </c>
      <c r="O9790" s="161">
        <f t="shared" si="1521"/>
        <v>7000000</v>
      </c>
      <c r="P9790" s="162">
        <f t="shared" si="1522"/>
        <v>176.68898875089519</v>
      </c>
      <c r="Q9790" s="162">
        <f t="shared" si="1523"/>
        <v>146.27917539187069</v>
      </c>
      <c r="R9790" s="163">
        <f t="shared" si="1524"/>
        <v>1</v>
      </c>
      <c r="S9790" s="161">
        <f t="shared" si="1525"/>
        <v>7000000</v>
      </c>
      <c r="T9790" s="162">
        <f t="shared" si="1526"/>
        <v>188.89632958363174</v>
      </c>
      <c r="U9790" s="162">
        <f t="shared" si="1527"/>
        <v>130.63958769593535</v>
      </c>
      <c r="V9790" s="163">
        <f t="shared" si="1528"/>
        <v>1</v>
      </c>
      <c r="W9790" s="164">
        <f t="shared" si="1529"/>
        <v>162868693.51317146</v>
      </c>
      <c r="X9790" s="164">
        <f t="shared" si="1530"/>
        <v>257797193.21387476</v>
      </c>
    </row>
    <row r="9791" spans="10:24" x14ac:dyDescent="0.25">
      <c r="J9791">
        <v>9788</v>
      </c>
      <c r="K9791" s="43">
        <v>0.98326391405069347</v>
      </c>
      <c r="L9791">
        <v>0.13499859471400799</v>
      </c>
      <c r="M9791">
        <v>7.5715208042221205E-2</v>
      </c>
      <c r="N9791" s="44">
        <v>0.72665251820457044</v>
      </c>
      <c r="O9791" s="161">
        <f t="shared" si="1521"/>
        <v>9000000</v>
      </c>
      <c r="P9791" s="162">
        <f t="shared" si="1522"/>
        <v>163.45396457008789</v>
      </c>
      <c r="Q9791" s="162">
        <f t="shared" si="1523"/>
        <v>106.31005519554824</v>
      </c>
      <c r="R9791" s="163">
        <f t="shared" si="1524"/>
        <v>1</v>
      </c>
      <c r="S9791" s="161">
        <f t="shared" si="1525"/>
        <v>9000000</v>
      </c>
      <c r="T9791" s="162">
        <f t="shared" si="1526"/>
        <v>184.48465485669595</v>
      </c>
      <c r="U9791" s="162">
        <f t="shared" si="1527"/>
        <v>110.65502759777412</v>
      </c>
      <c r="V9791" s="163">
        <f t="shared" si="1528"/>
        <v>1</v>
      </c>
      <c r="W9791" s="164">
        <f t="shared" si="1529"/>
        <v>464295184.37085682</v>
      </c>
      <c r="X9791" s="164">
        <f t="shared" si="1530"/>
        <v>514466645.33029652</v>
      </c>
    </row>
    <row r="9792" spans="10:24" x14ac:dyDescent="0.25">
      <c r="J9792">
        <v>9789</v>
      </c>
      <c r="K9792" s="43">
        <v>0.4896848101134923</v>
      </c>
      <c r="L9792">
        <v>0.16662682279400487</v>
      </c>
      <c r="M9792">
        <v>0.40627425576407949</v>
      </c>
      <c r="N9792" s="44">
        <v>0.82994567789326257</v>
      </c>
      <c r="O9792" s="161">
        <f t="shared" si="1521"/>
        <v>5000000</v>
      </c>
      <c r="P9792" s="162">
        <f t="shared" si="1522"/>
        <v>165.48628426533276</v>
      </c>
      <c r="Q9792" s="162">
        <f t="shared" si="1523"/>
        <v>130.25720850269411</v>
      </c>
      <c r="R9792" s="163">
        <f t="shared" si="1524"/>
        <v>1</v>
      </c>
      <c r="S9792" s="161">
        <f t="shared" si="1525"/>
        <v>6000000</v>
      </c>
      <c r="T9792" s="162">
        <f t="shared" si="1526"/>
        <v>185.16209475511093</v>
      </c>
      <c r="U9792" s="162">
        <f t="shared" si="1527"/>
        <v>122.62860425134706</v>
      </c>
      <c r="V9792" s="163">
        <f t="shared" si="1528"/>
        <v>1</v>
      </c>
      <c r="W9792" s="164">
        <f t="shared" si="1529"/>
        <v>126145378.81319323</v>
      </c>
      <c r="X9792" s="164">
        <f t="shared" si="1530"/>
        <v>225200943.02258325</v>
      </c>
    </row>
    <row r="9793" spans="10:24" x14ac:dyDescent="0.25">
      <c r="J9793">
        <v>9790</v>
      </c>
      <c r="K9793" s="43">
        <v>0.30947881796099008</v>
      </c>
      <c r="L9793">
        <v>5.5249093852053899E-2</v>
      </c>
      <c r="M9793">
        <v>0.76865271553436421</v>
      </c>
      <c r="N9793" s="44">
        <v>0.63190536841526246</v>
      </c>
      <c r="O9793" s="161">
        <f t="shared" si="1521"/>
        <v>5000000</v>
      </c>
      <c r="P9793" s="162">
        <f t="shared" si="1522"/>
        <v>156.06063113889485</v>
      </c>
      <c r="Q9793" s="162">
        <f t="shared" si="1523"/>
        <v>149.68834197039106</v>
      </c>
      <c r="R9793" s="163">
        <f t="shared" si="1524"/>
        <v>1</v>
      </c>
      <c r="S9793" s="161">
        <f t="shared" si="1525"/>
        <v>6000000</v>
      </c>
      <c r="T9793" s="162">
        <f t="shared" si="1526"/>
        <v>182.02021037963161</v>
      </c>
      <c r="U9793" s="162">
        <f t="shared" si="1527"/>
        <v>132.34417098519555</v>
      </c>
      <c r="V9793" s="163">
        <f t="shared" si="1528"/>
        <v>1</v>
      </c>
      <c r="W9793" s="164">
        <f t="shared" si="1529"/>
        <v>-18138554.157481082</v>
      </c>
      <c r="X9793" s="164">
        <f t="shared" si="1530"/>
        <v>148056236.36661637</v>
      </c>
    </row>
    <row r="9794" spans="10:24" x14ac:dyDescent="0.25">
      <c r="J9794">
        <v>9791</v>
      </c>
      <c r="K9794" s="43">
        <v>0.71057626090602344</v>
      </c>
      <c r="L9794">
        <v>0.3131074177653288</v>
      </c>
      <c r="M9794">
        <v>0.87989753211662969</v>
      </c>
      <c r="N9794" s="44">
        <v>0.96740057065346141</v>
      </c>
      <c r="O9794" s="161">
        <f t="shared" si="1521"/>
        <v>6000000</v>
      </c>
      <c r="P9794" s="162">
        <f t="shared" si="1522"/>
        <v>172.69407933469284</v>
      </c>
      <c r="Q9794" s="162">
        <f t="shared" si="1523"/>
        <v>158.48949420801941</v>
      </c>
      <c r="R9794" s="163">
        <f t="shared" si="1524"/>
        <v>1</v>
      </c>
      <c r="S9794" s="161">
        <f t="shared" si="1525"/>
        <v>7000000</v>
      </c>
      <c r="T9794" s="162">
        <f t="shared" si="1526"/>
        <v>187.56469311156428</v>
      </c>
      <c r="U9794" s="162">
        <f t="shared" si="1527"/>
        <v>136.74474710400972</v>
      </c>
      <c r="V9794" s="163">
        <f t="shared" si="1528"/>
        <v>1</v>
      </c>
      <c r="W9794" s="164">
        <f t="shared" si="1529"/>
        <v>35227510.760040611</v>
      </c>
      <c r="X9794" s="164">
        <f t="shared" si="1530"/>
        <v>205739622.05288196</v>
      </c>
    </row>
    <row r="9795" spans="10:24" x14ac:dyDescent="0.25">
      <c r="J9795">
        <v>9792</v>
      </c>
      <c r="K9795" s="43">
        <v>0.14904255358891516</v>
      </c>
      <c r="L9795">
        <v>0.31843020174432202</v>
      </c>
      <c r="M9795">
        <v>0.13906087029632408</v>
      </c>
      <c r="N9795" s="44">
        <v>0.58422970081637249</v>
      </c>
      <c r="O9795" s="161">
        <f t="shared" si="1521"/>
        <v>2000000</v>
      </c>
      <c r="P9795" s="162">
        <f t="shared" si="1522"/>
        <v>172.91860489055071</v>
      </c>
      <c r="Q9795" s="162">
        <f t="shared" si="1523"/>
        <v>113.3090329567663</v>
      </c>
      <c r="R9795" s="163">
        <f t="shared" si="1524"/>
        <v>1</v>
      </c>
      <c r="S9795" s="161">
        <f t="shared" si="1525"/>
        <v>2000000</v>
      </c>
      <c r="T9795" s="162">
        <f t="shared" si="1526"/>
        <v>187.63953496351689</v>
      </c>
      <c r="U9795" s="162">
        <f t="shared" si="1527"/>
        <v>114.15451647838316</v>
      </c>
      <c r="V9795" s="163">
        <f t="shared" si="1528"/>
        <v>1</v>
      </c>
      <c r="W9795" s="164">
        <f t="shared" si="1529"/>
        <v>69219143.867568821</v>
      </c>
      <c r="X9795" s="164">
        <f t="shared" si="1530"/>
        <v>-3029963.0297325253</v>
      </c>
    </row>
    <row r="9796" spans="10:24" x14ac:dyDescent="0.25">
      <c r="J9796">
        <v>9793</v>
      </c>
      <c r="K9796" s="43">
        <v>0.34515228551846866</v>
      </c>
      <c r="L9796">
        <v>0.47387350266114647</v>
      </c>
      <c r="M9796">
        <v>0.30599259661116862</v>
      </c>
      <c r="N9796" s="44">
        <v>0.99188003754257692</v>
      </c>
      <c r="O9796" s="161">
        <f t="shared" si="1521"/>
        <v>5000000</v>
      </c>
      <c r="P9796" s="162">
        <f t="shared" si="1522"/>
        <v>179.01695550182464</v>
      </c>
      <c r="Q9796" s="162">
        <f t="shared" si="1523"/>
        <v>124.85516468482038</v>
      </c>
      <c r="R9796" s="163">
        <f t="shared" si="1524"/>
        <v>1</v>
      </c>
      <c r="S9796" s="161">
        <f t="shared" si="1525"/>
        <v>6000000</v>
      </c>
      <c r="T9796" s="162">
        <f t="shared" si="1526"/>
        <v>189.67231850060821</v>
      </c>
      <c r="U9796" s="162">
        <f t="shared" si="1527"/>
        <v>119.92758234241019</v>
      </c>
      <c r="V9796" s="163">
        <f t="shared" si="1528"/>
        <v>1</v>
      </c>
      <c r="W9796" s="164">
        <f t="shared" si="1529"/>
        <v>220808954.08502132</v>
      </c>
      <c r="X9796" s="164">
        <f t="shared" si="1530"/>
        <v>268468416.94918811</v>
      </c>
    </row>
    <row r="9797" spans="10:24" x14ac:dyDescent="0.25">
      <c r="J9797">
        <v>9794</v>
      </c>
      <c r="K9797" s="43">
        <v>0.3629402326151957</v>
      </c>
      <c r="L9797">
        <v>0.47702361310342944</v>
      </c>
      <c r="M9797">
        <v>0.33981021458868987</v>
      </c>
      <c r="N9797" s="44">
        <v>0.50665592158619488</v>
      </c>
      <c r="O9797" s="161">
        <f t="shared" ref="O9797:O9860" si="1531">VLOOKUP(K9797,$E$5:$H$10,4)</f>
        <v>5000000</v>
      </c>
      <c r="P9797" s="162">
        <f t="shared" ref="P9797:P9860" si="1532">_xlfn.NORM.INV(L9797,$E$12,$E$13)</f>
        <v>179.13562293931926</v>
      </c>
      <c r="Q9797" s="162">
        <f t="shared" ref="Q9797:Q9860" si="1533">_xlfn.NORM.INV(M9797,$E$15,$E$16)</f>
        <v>126.74037713040259</v>
      </c>
      <c r="R9797" s="163">
        <f t="shared" ref="R9797:R9860" si="1534">VLOOKUP(N9797,$E$19:$H$21,4)</f>
        <v>1</v>
      </c>
      <c r="S9797" s="161">
        <f t="shared" ref="S9797:S9860" si="1535">VLOOKUP(K9797,$G$5:$H$10,2)</f>
        <v>6000000</v>
      </c>
      <c r="T9797" s="162">
        <f t="shared" ref="T9797:T9860" si="1536">_xlfn.NORM.INV(L9797,$G$12,$G$13)</f>
        <v>189.71187431310642</v>
      </c>
      <c r="U9797" s="162">
        <f t="shared" ref="U9797:U9860" si="1537">_xlfn.NORM.INV(M9797,$G$15,$G$16)</f>
        <v>120.87018856520129</v>
      </c>
      <c r="V9797" s="163">
        <f t="shared" ref="V9797:V9860" si="1538">VLOOKUP(N9797,$G$19:$H$21,2)</f>
        <v>1</v>
      </c>
      <c r="W9797" s="164">
        <f t="shared" ref="W9797:W9860" si="1539">O9797*(P9797-Q9797)*R9797-$D$23-$D$24</f>
        <v>211976229.04458335</v>
      </c>
      <c r="X9797" s="164">
        <f t="shared" ref="X9797:X9860" si="1540">S9797*(T9797-U9797)*V9797-$F$23-$F$24</f>
        <v>263050114.48743081</v>
      </c>
    </row>
    <row r="9798" spans="10:24" x14ac:dyDescent="0.25">
      <c r="J9798">
        <v>9795</v>
      </c>
      <c r="K9798" s="43">
        <v>4.6777469981053033E-2</v>
      </c>
      <c r="L9798">
        <v>0.26514680747767616</v>
      </c>
      <c r="M9798">
        <v>0.32871664102263431</v>
      </c>
      <c r="N9798" s="44">
        <v>0.97875805478462929</v>
      </c>
      <c r="O9798" s="161">
        <f t="shared" si="1531"/>
        <v>1000000</v>
      </c>
      <c r="P9798" s="162">
        <f t="shared" si="1532"/>
        <v>170.58663195059651</v>
      </c>
      <c r="Q9798" s="162">
        <f t="shared" si="1533"/>
        <v>126.13080654171983</v>
      </c>
      <c r="R9798" s="163">
        <f t="shared" si="1534"/>
        <v>1</v>
      </c>
      <c r="S9798" s="161">
        <f t="shared" si="1535"/>
        <v>1000000</v>
      </c>
      <c r="T9798" s="162">
        <f t="shared" si="1536"/>
        <v>186.86221065019885</v>
      </c>
      <c r="U9798" s="162">
        <f t="shared" si="1537"/>
        <v>120.56540327085992</v>
      </c>
      <c r="V9798" s="163">
        <f t="shared" si="1538"/>
        <v>1</v>
      </c>
      <c r="W9798" s="164">
        <f t="shared" si="1539"/>
        <v>-5544174.5911233202</v>
      </c>
      <c r="X9798" s="164">
        <f t="shared" si="1540"/>
        <v>-83703192.62066108</v>
      </c>
    </row>
    <row r="9799" spans="10:24" x14ac:dyDescent="0.25">
      <c r="J9799">
        <v>9796</v>
      </c>
      <c r="K9799" s="43">
        <v>0.91299459497975577</v>
      </c>
      <c r="L9799">
        <v>8.526510687117117E-2</v>
      </c>
      <c r="M9799">
        <v>0.70005976349116483</v>
      </c>
      <c r="N9799" s="44">
        <v>0.33297006524723693</v>
      </c>
      <c r="O9799" s="161">
        <f t="shared" si="1531"/>
        <v>7000000</v>
      </c>
      <c r="P9799" s="162">
        <f t="shared" si="1532"/>
        <v>159.44246818394333</v>
      </c>
      <c r="Q9799" s="162">
        <f t="shared" si="1533"/>
        <v>145.4914481290327</v>
      </c>
      <c r="R9799" s="163">
        <f t="shared" si="1534"/>
        <v>1</v>
      </c>
      <c r="S9799" s="161">
        <f t="shared" si="1535"/>
        <v>9000000</v>
      </c>
      <c r="T9799" s="162">
        <f t="shared" si="1536"/>
        <v>183.14748939464778</v>
      </c>
      <c r="U9799" s="162">
        <f t="shared" si="1537"/>
        <v>130.24572406451637</v>
      </c>
      <c r="V9799" s="163">
        <f t="shared" si="1538"/>
        <v>1</v>
      </c>
      <c r="W9799" s="164">
        <f t="shared" si="1539"/>
        <v>47657140.384374395</v>
      </c>
      <c r="X9799" s="164">
        <f t="shared" si="1540"/>
        <v>326115887.9711827</v>
      </c>
    </row>
    <row r="9800" spans="10:24" x14ac:dyDescent="0.25">
      <c r="J9800">
        <v>9797</v>
      </c>
      <c r="K9800" s="43">
        <v>0.71882175125145675</v>
      </c>
      <c r="L9800">
        <v>8.0165417786412063E-2</v>
      </c>
      <c r="M9800">
        <v>0.71825241688817332</v>
      </c>
      <c r="N9800" s="44">
        <v>0.75730518063735441</v>
      </c>
      <c r="O9800" s="161">
        <f t="shared" si="1531"/>
        <v>6000000</v>
      </c>
      <c r="P9800" s="162">
        <f t="shared" si="1532"/>
        <v>158.94060375055076</v>
      </c>
      <c r="Q9800" s="162">
        <f t="shared" si="1533"/>
        <v>146.55315627216774</v>
      </c>
      <c r="R9800" s="163">
        <f t="shared" si="1534"/>
        <v>1</v>
      </c>
      <c r="S9800" s="161">
        <f t="shared" si="1535"/>
        <v>7000000</v>
      </c>
      <c r="T9800" s="162">
        <f t="shared" si="1536"/>
        <v>182.9802012501836</v>
      </c>
      <c r="U9800" s="162">
        <f t="shared" si="1537"/>
        <v>130.77657813608388</v>
      </c>
      <c r="V9800" s="163">
        <f t="shared" si="1538"/>
        <v>1</v>
      </c>
      <c r="W9800" s="164">
        <f t="shared" si="1539"/>
        <v>24324684.870298147</v>
      </c>
      <c r="X9800" s="164">
        <f t="shared" si="1540"/>
        <v>215425361.79869801</v>
      </c>
    </row>
    <row r="9801" spans="10:24" x14ac:dyDescent="0.25">
      <c r="J9801">
        <v>9798</v>
      </c>
      <c r="K9801" s="43">
        <v>3.7785447564775532E-2</v>
      </c>
      <c r="L9801">
        <v>0.11512143224373905</v>
      </c>
      <c r="M9801">
        <v>0.61129339018698925</v>
      </c>
      <c r="N9801" s="44">
        <v>0.92627821944641398</v>
      </c>
      <c r="O9801" s="161">
        <f t="shared" si="1531"/>
        <v>1000000</v>
      </c>
      <c r="P9801" s="162">
        <f t="shared" si="1532"/>
        <v>162.0039977442641</v>
      </c>
      <c r="Q9801" s="162">
        <f t="shared" si="1533"/>
        <v>140.65383294751254</v>
      </c>
      <c r="R9801" s="163">
        <f t="shared" si="1534"/>
        <v>1</v>
      </c>
      <c r="S9801" s="161">
        <f t="shared" si="1535"/>
        <v>1000000</v>
      </c>
      <c r="T9801" s="162">
        <f t="shared" si="1536"/>
        <v>184.00133258142137</v>
      </c>
      <c r="U9801" s="162">
        <f t="shared" si="1537"/>
        <v>127.82691647375627</v>
      </c>
      <c r="V9801" s="163">
        <f t="shared" si="1538"/>
        <v>1</v>
      </c>
      <c r="W9801" s="164">
        <f t="shared" si="1539"/>
        <v>-28649835.203248445</v>
      </c>
      <c r="X9801" s="164">
        <f t="shared" si="1540"/>
        <v>-93825583.892334908</v>
      </c>
    </row>
    <row r="9802" spans="10:24" x14ac:dyDescent="0.25">
      <c r="J9802">
        <v>9799</v>
      </c>
      <c r="K9802" s="43">
        <v>0.54380846479335032</v>
      </c>
      <c r="L9802">
        <v>0.13957138160512672</v>
      </c>
      <c r="M9802">
        <v>0.24583612675147948</v>
      </c>
      <c r="N9802" s="44">
        <v>0.15684286617281507</v>
      </c>
      <c r="O9802" s="161">
        <f t="shared" si="1531"/>
        <v>5000000</v>
      </c>
      <c r="P9802" s="162">
        <f t="shared" si="1532"/>
        <v>163.766294118128</v>
      </c>
      <c r="Q9802" s="162">
        <f t="shared" si="1533"/>
        <v>121.24696951588665</v>
      </c>
      <c r="R9802" s="163">
        <f t="shared" si="1534"/>
        <v>1</v>
      </c>
      <c r="S9802" s="161">
        <f t="shared" si="1535"/>
        <v>6000000</v>
      </c>
      <c r="T9802" s="162">
        <f t="shared" si="1536"/>
        <v>184.58876470604267</v>
      </c>
      <c r="U9802" s="162">
        <f t="shared" si="1537"/>
        <v>118.12348475794332</v>
      </c>
      <c r="V9802" s="163">
        <f t="shared" si="1538"/>
        <v>0.9</v>
      </c>
      <c r="W9802" s="164">
        <f t="shared" si="1539"/>
        <v>162596623.01120678</v>
      </c>
      <c r="X9802" s="164">
        <f t="shared" si="1540"/>
        <v>208912511.71973652</v>
      </c>
    </row>
    <row r="9803" spans="10:24" x14ac:dyDescent="0.25">
      <c r="J9803">
        <v>9800</v>
      </c>
      <c r="K9803" s="43">
        <v>0.85846745852498929</v>
      </c>
      <c r="L9803">
        <v>1.1797040701322703E-2</v>
      </c>
      <c r="M9803">
        <v>0.49033991493778017</v>
      </c>
      <c r="N9803" s="44">
        <v>0.34178943108924476</v>
      </c>
      <c r="O9803" s="161">
        <f t="shared" si="1531"/>
        <v>7000000</v>
      </c>
      <c r="P9803" s="162">
        <f t="shared" si="1532"/>
        <v>146.0448677364509</v>
      </c>
      <c r="Q9803" s="162">
        <f t="shared" si="1533"/>
        <v>134.51566781815501</v>
      </c>
      <c r="R9803" s="163">
        <f t="shared" si="1534"/>
        <v>1</v>
      </c>
      <c r="S9803" s="161">
        <f t="shared" si="1535"/>
        <v>7000000</v>
      </c>
      <c r="T9803" s="162">
        <f t="shared" si="1536"/>
        <v>178.68162257881698</v>
      </c>
      <c r="U9803" s="162">
        <f t="shared" si="1537"/>
        <v>124.7578339090775</v>
      </c>
      <c r="V9803" s="163">
        <f t="shared" si="1538"/>
        <v>1</v>
      </c>
      <c r="W9803" s="164">
        <f t="shared" si="1539"/>
        <v>30704399.428071216</v>
      </c>
      <c r="X9803" s="164">
        <f t="shared" si="1540"/>
        <v>227466520.68817633</v>
      </c>
    </row>
    <row r="9804" spans="10:24" x14ac:dyDescent="0.25">
      <c r="J9804">
        <v>9801</v>
      </c>
      <c r="K9804" s="43">
        <v>0.55866075078507826</v>
      </c>
      <c r="L9804">
        <v>0.3876972317338202</v>
      </c>
      <c r="M9804">
        <v>0.96810867731638106</v>
      </c>
      <c r="N9804" s="44">
        <v>9.1328762301963518E-2</v>
      </c>
      <c r="O9804" s="161">
        <f t="shared" si="1531"/>
        <v>6000000</v>
      </c>
      <c r="P9804" s="162">
        <f t="shared" si="1532"/>
        <v>175.72011133551905</v>
      </c>
      <c r="Q9804" s="162">
        <f t="shared" si="1533"/>
        <v>172.07392264660234</v>
      </c>
      <c r="R9804" s="163">
        <f t="shared" si="1534"/>
        <v>1</v>
      </c>
      <c r="S9804" s="161">
        <f t="shared" si="1535"/>
        <v>6000000</v>
      </c>
      <c r="T9804" s="162">
        <f t="shared" si="1536"/>
        <v>188.57337044517303</v>
      </c>
      <c r="U9804" s="162">
        <f t="shared" si="1537"/>
        <v>143.53696132330117</v>
      </c>
      <c r="V9804" s="163">
        <f t="shared" si="1538"/>
        <v>0.9</v>
      </c>
      <c r="W9804" s="164">
        <f t="shared" si="1539"/>
        <v>-28122867.866499744</v>
      </c>
      <c r="X9804" s="164">
        <f t="shared" si="1540"/>
        <v>93196609.25810805</v>
      </c>
    </row>
    <row r="9805" spans="10:24" x14ac:dyDescent="0.25">
      <c r="J9805">
        <v>9802</v>
      </c>
      <c r="K9805" s="43">
        <v>0.62149268669596114</v>
      </c>
      <c r="L9805">
        <v>0.93787588529285248</v>
      </c>
      <c r="M9805">
        <v>0.64102620397494392</v>
      </c>
      <c r="N9805" s="44">
        <v>0.84646649803588725</v>
      </c>
      <c r="O9805" s="161">
        <f t="shared" si="1531"/>
        <v>6000000</v>
      </c>
      <c r="P9805" s="162">
        <f t="shared" si="1532"/>
        <v>203.05776170991908</v>
      </c>
      <c r="Q9805" s="162">
        <f t="shared" si="1533"/>
        <v>142.22406287872317</v>
      </c>
      <c r="R9805" s="163">
        <f t="shared" si="1534"/>
        <v>1</v>
      </c>
      <c r="S9805" s="161">
        <f t="shared" si="1535"/>
        <v>7000000</v>
      </c>
      <c r="T9805" s="162">
        <f t="shared" si="1536"/>
        <v>197.68592056997304</v>
      </c>
      <c r="U9805" s="162">
        <f t="shared" si="1537"/>
        <v>128.61203143936157</v>
      </c>
      <c r="V9805" s="163">
        <f t="shared" si="1538"/>
        <v>1</v>
      </c>
      <c r="W9805" s="164">
        <f t="shared" si="1539"/>
        <v>315002192.98717541</v>
      </c>
      <c r="X9805" s="164">
        <f t="shared" si="1540"/>
        <v>333517223.91428024</v>
      </c>
    </row>
    <row r="9806" spans="10:24" x14ac:dyDescent="0.25">
      <c r="J9806">
        <v>9803</v>
      </c>
      <c r="K9806" s="43">
        <v>0.69624139705469656</v>
      </c>
      <c r="L9806">
        <v>0.76915877731115401</v>
      </c>
      <c r="M9806">
        <v>0.12836097576999939</v>
      </c>
      <c r="N9806" s="44">
        <v>4.6976184700111001E-2</v>
      </c>
      <c r="O9806" s="161">
        <f t="shared" si="1531"/>
        <v>6000000</v>
      </c>
      <c r="P9806" s="162">
        <f t="shared" si="1532"/>
        <v>191.04118935275397</v>
      </c>
      <c r="Q9806" s="162">
        <f t="shared" si="1533"/>
        <v>112.31653829668609</v>
      </c>
      <c r="R9806" s="163">
        <f t="shared" si="1534"/>
        <v>1</v>
      </c>
      <c r="S9806" s="161">
        <f t="shared" si="1535"/>
        <v>7000000</v>
      </c>
      <c r="T9806" s="162">
        <f t="shared" si="1536"/>
        <v>193.68039645091798</v>
      </c>
      <c r="U9806" s="162">
        <f t="shared" si="1537"/>
        <v>113.65826914834304</v>
      </c>
      <c r="V9806" s="163">
        <f t="shared" si="1538"/>
        <v>0.9</v>
      </c>
      <c r="W9806" s="164">
        <f t="shared" si="1539"/>
        <v>422347906.3364073</v>
      </c>
      <c r="X9806" s="164">
        <f t="shared" si="1540"/>
        <v>354139402.00622213</v>
      </c>
    </row>
    <row r="9807" spans="10:24" x14ac:dyDescent="0.25">
      <c r="J9807">
        <v>9804</v>
      </c>
      <c r="K9807" s="43">
        <v>0.78453539001373218</v>
      </c>
      <c r="L9807">
        <v>0.47977953364946446</v>
      </c>
      <c r="M9807">
        <v>0.36319323579458285</v>
      </c>
      <c r="N9807" s="44">
        <v>0.35987155987427244</v>
      </c>
      <c r="O9807" s="161">
        <f t="shared" si="1531"/>
        <v>7000000</v>
      </c>
      <c r="P9807" s="162">
        <f t="shared" si="1532"/>
        <v>179.23939629254843</v>
      </c>
      <c r="Q9807" s="162">
        <f t="shared" si="1533"/>
        <v>128.00127314156458</v>
      </c>
      <c r="R9807" s="163">
        <f t="shared" si="1534"/>
        <v>1</v>
      </c>
      <c r="S9807" s="161">
        <f t="shared" si="1535"/>
        <v>7000000</v>
      </c>
      <c r="T9807" s="162">
        <f t="shared" si="1536"/>
        <v>189.74646543084947</v>
      </c>
      <c r="U9807" s="162">
        <f t="shared" si="1537"/>
        <v>121.50063657078229</v>
      </c>
      <c r="V9807" s="163">
        <f t="shared" si="1538"/>
        <v>1</v>
      </c>
      <c r="W9807" s="164">
        <f t="shared" si="1539"/>
        <v>308666862.05688697</v>
      </c>
      <c r="X9807" s="164">
        <f t="shared" si="1540"/>
        <v>327720802.02047026</v>
      </c>
    </row>
    <row r="9808" spans="10:24" x14ac:dyDescent="0.25">
      <c r="J9808">
        <v>9805</v>
      </c>
      <c r="K9808" s="43">
        <v>0.22958263748211472</v>
      </c>
      <c r="L9808">
        <v>0.68497224466249684</v>
      </c>
      <c r="M9808">
        <v>0.91071740761660547</v>
      </c>
      <c r="N9808" s="44">
        <v>0.20668763821648906</v>
      </c>
      <c r="O9808" s="161">
        <f t="shared" si="1531"/>
        <v>2000000</v>
      </c>
      <c r="P9808" s="162">
        <f t="shared" si="1532"/>
        <v>187.22473078890457</v>
      </c>
      <c r="Q9808" s="162">
        <f t="shared" si="1533"/>
        <v>161.90371946621269</v>
      </c>
      <c r="R9808" s="163">
        <f t="shared" si="1534"/>
        <v>1</v>
      </c>
      <c r="S9808" s="161">
        <f t="shared" si="1535"/>
        <v>5000000</v>
      </c>
      <c r="T9808" s="162">
        <f t="shared" si="1536"/>
        <v>192.40824359630153</v>
      </c>
      <c r="U9808" s="162">
        <f t="shared" si="1537"/>
        <v>138.45185973310635</v>
      </c>
      <c r="V9808" s="163">
        <f t="shared" si="1538"/>
        <v>1</v>
      </c>
      <c r="W9808" s="164">
        <f t="shared" si="1539"/>
        <v>642022.64538374543</v>
      </c>
      <c r="X9808" s="164">
        <f t="shared" si="1540"/>
        <v>119781919.3159759</v>
      </c>
    </row>
    <row r="9809" spans="10:24" x14ac:dyDescent="0.25">
      <c r="J9809">
        <v>9806</v>
      </c>
      <c r="K9809" s="43">
        <v>0.38401412680079727</v>
      </c>
      <c r="L9809">
        <v>0.65179217170806369</v>
      </c>
      <c r="M9809">
        <v>0.69265410416680451</v>
      </c>
      <c r="N9809" s="44">
        <v>0.17479562428745754</v>
      </c>
      <c r="O9809" s="161">
        <f t="shared" si="1531"/>
        <v>5000000</v>
      </c>
      <c r="P9809" s="162">
        <f t="shared" si="1532"/>
        <v>185.85245236299596</v>
      </c>
      <c r="Q9809" s="162">
        <f t="shared" si="1533"/>
        <v>145.0677518953427</v>
      </c>
      <c r="R9809" s="163">
        <f t="shared" si="1534"/>
        <v>1</v>
      </c>
      <c r="S9809" s="161">
        <f t="shared" si="1535"/>
        <v>6000000</v>
      </c>
      <c r="T9809" s="162">
        <f t="shared" si="1536"/>
        <v>191.950817454332</v>
      </c>
      <c r="U9809" s="162">
        <f t="shared" si="1537"/>
        <v>130.03387594767133</v>
      </c>
      <c r="V9809" s="163">
        <f t="shared" si="1538"/>
        <v>0.9</v>
      </c>
      <c r="W9809" s="164">
        <f t="shared" si="1539"/>
        <v>153923502.33826634</v>
      </c>
      <c r="X9809" s="164">
        <f t="shared" si="1540"/>
        <v>184351484.13596755</v>
      </c>
    </row>
    <row r="9810" spans="10:24" x14ac:dyDescent="0.25">
      <c r="J9810">
        <v>9807</v>
      </c>
      <c r="K9810" s="43">
        <v>0.8522390689129955</v>
      </c>
      <c r="L9810">
        <v>0.73374506588464961</v>
      </c>
      <c r="M9810">
        <v>0.39992030865271444</v>
      </c>
      <c r="N9810" s="44">
        <v>0.59129364126614736</v>
      </c>
      <c r="O9810" s="161">
        <f t="shared" si="1531"/>
        <v>7000000</v>
      </c>
      <c r="P9810" s="162">
        <f t="shared" si="1532"/>
        <v>189.36268884643684</v>
      </c>
      <c r="Q9810" s="162">
        <f t="shared" si="1533"/>
        <v>129.92893240497639</v>
      </c>
      <c r="R9810" s="163">
        <f t="shared" si="1534"/>
        <v>1</v>
      </c>
      <c r="S9810" s="161">
        <f t="shared" si="1535"/>
        <v>7000000</v>
      </c>
      <c r="T9810" s="162">
        <f t="shared" si="1536"/>
        <v>193.12089628214562</v>
      </c>
      <c r="U9810" s="162">
        <f t="shared" si="1537"/>
        <v>122.4644662024882</v>
      </c>
      <c r="V9810" s="163">
        <f t="shared" si="1538"/>
        <v>1</v>
      </c>
      <c r="W9810" s="164">
        <f t="shared" si="1539"/>
        <v>366036295.09022313</v>
      </c>
      <c r="X9810" s="164">
        <f t="shared" si="1540"/>
        <v>344595010.55760199</v>
      </c>
    </row>
    <row r="9811" spans="10:24" x14ac:dyDescent="0.25">
      <c r="J9811">
        <v>9808</v>
      </c>
      <c r="K9811" s="43">
        <v>0.74795197236988209</v>
      </c>
      <c r="L9811">
        <v>0.8799191687121104</v>
      </c>
      <c r="M9811">
        <v>0.15649418820351313</v>
      </c>
      <c r="N9811" s="44">
        <v>0.13560125426723524</v>
      </c>
      <c r="O9811" s="161">
        <f t="shared" si="1531"/>
        <v>6000000</v>
      </c>
      <c r="P9811" s="162">
        <f t="shared" si="1532"/>
        <v>197.61874219952142</v>
      </c>
      <c r="Q9811" s="162">
        <f t="shared" si="1533"/>
        <v>114.82057307842852</v>
      </c>
      <c r="R9811" s="163">
        <f t="shared" si="1534"/>
        <v>1</v>
      </c>
      <c r="S9811" s="161">
        <f t="shared" si="1535"/>
        <v>7000000</v>
      </c>
      <c r="T9811" s="162">
        <f t="shared" si="1536"/>
        <v>195.87291406650715</v>
      </c>
      <c r="U9811" s="162">
        <f t="shared" si="1537"/>
        <v>114.91028653921427</v>
      </c>
      <c r="V9811" s="163">
        <f t="shared" si="1538"/>
        <v>0.9</v>
      </c>
      <c r="W9811" s="164">
        <f t="shared" si="1539"/>
        <v>446789014.72655737</v>
      </c>
      <c r="X9811" s="164">
        <f t="shared" si="1540"/>
        <v>360064553.42194515</v>
      </c>
    </row>
    <row r="9812" spans="10:24" x14ac:dyDescent="0.25">
      <c r="J9812">
        <v>9809</v>
      </c>
      <c r="K9812" s="43">
        <v>0.54200257095648663</v>
      </c>
      <c r="L9812">
        <v>0.40648388098989408</v>
      </c>
      <c r="M9812">
        <v>0.51516072137006486</v>
      </c>
      <c r="N9812" s="44">
        <v>0.8385362510202321</v>
      </c>
      <c r="O9812" s="161">
        <f t="shared" si="1531"/>
        <v>5000000</v>
      </c>
      <c r="P9812" s="162">
        <f t="shared" si="1532"/>
        <v>176.45101240771086</v>
      </c>
      <c r="Q9812" s="162">
        <f t="shared" si="1533"/>
        <v>135.76022888930422</v>
      </c>
      <c r="R9812" s="163">
        <f t="shared" si="1534"/>
        <v>1</v>
      </c>
      <c r="S9812" s="161">
        <f t="shared" si="1535"/>
        <v>6000000</v>
      </c>
      <c r="T9812" s="162">
        <f t="shared" si="1536"/>
        <v>188.81700413590363</v>
      </c>
      <c r="U9812" s="162">
        <f t="shared" si="1537"/>
        <v>125.38011444465211</v>
      </c>
      <c r="V9812" s="163">
        <f t="shared" si="1538"/>
        <v>1</v>
      </c>
      <c r="W9812" s="164">
        <f t="shared" si="1539"/>
        <v>153453917.59203324</v>
      </c>
      <c r="X9812" s="164">
        <f t="shared" si="1540"/>
        <v>230621338.14750916</v>
      </c>
    </row>
    <row r="9813" spans="10:24" x14ac:dyDescent="0.25">
      <c r="J9813">
        <v>9810</v>
      </c>
      <c r="K9813" s="43">
        <v>4.3517174305809814E-2</v>
      </c>
      <c r="L9813">
        <v>0.35412426146156262</v>
      </c>
      <c r="M9813">
        <v>0.72205741522990807</v>
      </c>
      <c r="N9813" s="44">
        <v>0.1266146007667831</v>
      </c>
      <c r="O9813" s="161">
        <f t="shared" si="1531"/>
        <v>1000000</v>
      </c>
      <c r="P9813" s="162">
        <f t="shared" si="1532"/>
        <v>174.38685883640642</v>
      </c>
      <c r="Q9813" s="162">
        <f t="shared" si="1533"/>
        <v>146.77928756986938</v>
      </c>
      <c r="R9813" s="163">
        <f t="shared" si="1534"/>
        <v>1</v>
      </c>
      <c r="S9813" s="161">
        <f t="shared" si="1535"/>
        <v>1000000</v>
      </c>
      <c r="T9813" s="162">
        <f t="shared" si="1536"/>
        <v>188.1289529454688</v>
      </c>
      <c r="U9813" s="162">
        <f t="shared" si="1537"/>
        <v>130.88964378493469</v>
      </c>
      <c r="V9813" s="163">
        <f t="shared" si="1538"/>
        <v>0.9</v>
      </c>
      <c r="W9813" s="164">
        <f t="shared" si="1539"/>
        <v>-22392428.733462963</v>
      </c>
      <c r="X9813" s="164">
        <f t="shared" si="1540"/>
        <v>-98484621.755519301</v>
      </c>
    </row>
    <row r="9814" spans="10:24" x14ac:dyDescent="0.25">
      <c r="J9814">
        <v>9811</v>
      </c>
      <c r="K9814" s="43">
        <v>0.12199996295920057</v>
      </c>
      <c r="L9814">
        <v>0.66663334001504515</v>
      </c>
      <c r="M9814">
        <v>0.78267762724340439</v>
      </c>
      <c r="N9814" s="44">
        <v>0.7386136177696575</v>
      </c>
      <c r="O9814" s="161">
        <f t="shared" si="1531"/>
        <v>2000000</v>
      </c>
      <c r="P9814" s="162">
        <f t="shared" si="1532"/>
        <v>186.45953465385102</v>
      </c>
      <c r="Q9814" s="162">
        <f t="shared" si="1533"/>
        <v>150.62536480486489</v>
      </c>
      <c r="R9814" s="163">
        <f t="shared" si="1534"/>
        <v>1</v>
      </c>
      <c r="S9814" s="161">
        <f t="shared" si="1535"/>
        <v>2000000</v>
      </c>
      <c r="T9814" s="162">
        <f t="shared" si="1536"/>
        <v>192.15317821795034</v>
      </c>
      <c r="U9814" s="162">
        <f t="shared" si="1537"/>
        <v>132.81268240243244</v>
      </c>
      <c r="V9814" s="163">
        <f t="shared" si="1538"/>
        <v>1</v>
      </c>
      <c r="W9814" s="164">
        <f t="shared" si="1539"/>
        <v>21668339.697972268</v>
      </c>
      <c r="X9814" s="164">
        <f t="shared" si="1540"/>
        <v>-31319008.36896421</v>
      </c>
    </row>
    <row r="9815" spans="10:24" x14ac:dyDescent="0.25">
      <c r="J9815">
        <v>9812</v>
      </c>
      <c r="K9815" s="43">
        <v>0.2538841611599415</v>
      </c>
      <c r="L9815">
        <v>0.82912099648009663</v>
      </c>
      <c r="M9815">
        <v>9.0792795215735023E-2</v>
      </c>
      <c r="N9815" s="44">
        <v>0.25871822015375023</v>
      </c>
      <c r="O9815" s="161">
        <f t="shared" si="1531"/>
        <v>2000000</v>
      </c>
      <c r="P9815" s="162">
        <f t="shared" si="1532"/>
        <v>194.26046104122554</v>
      </c>
      <c r="Q9815" s="162">
        <f t="shared" si="1533"/>
        <v>108.28222205307971</v>
      </c>
      <c r="R9815" s="163">
        <f t="shared" si="1534"/>
        <v>1</v>
      </c>
      <c r="S9815" s="161">
        <f t="shared" si="1535"/>
        <v>5000000</v>
      </c>
      <c r="T9815" s="162">
        <f t="shared" si="1536"/>
        <v>194.75348701374185</v>
      </c>
      <c r="U9815" s="162">
        <f t="shared" si="1537"/>
        <v>111.64111102653985</v>
      </c>
      <c r="V9815" s="163">
        <f t="shared" si="1538"/>
        <v>1</v>
      </c>
      <c r="W9815" s="164">
        <f t="shared" si="1539"/>
        <v>121956477.97629166</v>
      </c>
      <c r="X9815" s="164">
        <f t="shared" si="1540"/>
        <v>265561879.93601</v>
      </c>
    </row>
    <row r="9816" spans="10:24" x14ac:dyDescent="0.25">
      <c r="J9816">
        <v>9813</v>
      </c>
      <c r="K9816" s="43">
        <v>0.45429510381853888</v>
      </c>
      <c r="L9816">
        <v>1.7116313986849985E-2</v>
      </c>
      <c r="M9816">
        <v>0.69071074661022058</v>
      </c>
      <c r="N9816" s="44">
        <v>0.593733699960177</v>
      </c>
      <c r="O9816" s="161">
        <f t="shared" si="1531"/>
        <v>5000000</v>
      </c>
      <c r="P9816" s="162">
        <f t="shared" si="1532"/>
        <v>148.24018750458649</v>
      </c>
      <c r="Q9816" s="162">
        <f t="shared" si="1533"/>
        <v>144.95731961059676</v>
      </c>
      <c r="R9816" s="163">
        <f t="shared" si="1534"/>
        <v>1</v>
      </c>
      <c r="S9816" s="161">
        <f t="shared" si="1535"/>
        <v>6000000</v>
      </c>
      <c r="T9816" s="162">
        <f t="shared" si="1536"/>
        <v>179.41339583486217</v>
      </c>
      <c r="U9816" s="162">
        <f t="shared" si="1537"/>
        <v>129.97865980529838</v>
      </c>
      <c r="V9816" s="163">
        <f t="shared" si="1538"/>
        <v>1</v>
      </c>
      <c r="W9816" s="164">
        <f t="shared" si="1539"/>
        <v>-33585660.530051343</v>
      </c>
      <c r="X9816" s="164">
        <f t="shared" si="1540"/>
        <v>146608416.17738277</v>
      </c>
    </row>
    <row r="9817" spans="10:24" x14ac:dyDescent="0.25">
      <c r="J9817">
        <v>9814</v>
      </c>
      <c r="K9817" s="43">
        <v>0.42284664679463868</v>
      </c>
      <c r="L9817">
        <v>0.1750202806848099</v>
      </c>
      <c r="M9817">
        <v>0.76542848565907529</v>
      </c>
      <c r="N9817" s="44">
        <v>0.24852117784550543</v>
      </c>
      <c r="O9817" s="161">
        <f t="shared" si="1531"/>
        <v>5000000</v>
      </c>
      <c r="P9817" s="162">
        <f t="shared" si="1532"/>
        <v>165.98234072803203</v>
      </c>
      <c r="Q9817" s="162">
        <f t="shared" si="1533"/>
        <v>149.47748210797025</v>
      </c>
      <c r="R9817" s="163">
        <f t="shared" si="1534"/>
        <v>1</v>
      </c>
      <c r="S9817" s="161">
        <f t="shared" si="1535"/>
        <v>6000000</v>
      </c>
      <c r="T9817" s="162">
        <f t="shared" si="1536"/>
        <v>185.32744690934402</v>
      </c>
      <c r="U9817" s="162">
        <f t="shared" si="1537"/>
        <v>132.23874105398511</v>
      </c>
      <c r="V9817" s="163">
        <f t="shared" si="1538"/>
        <v>1</v>
      </c>
      <c r="W9817" s="164">
        <f t="shared" si="1539"/>
        <v>32524293.10030891</v>
      </c>
      <c r="X9817" s="164">
        <f t="shared" si="1540"/>
        <v>168532235.13215345</v>
      </c>
    </row>
    <row r="9818" spans="10:24" x14ac:dyDescent="0.25">
      <c r="J9818">
        <v>9815</v>
      </c>
      <c r="K9818" s="43">
        <v>0.23941027391174097</v>
      </c>
      <c r="L9818">
        <v>0.44366485461428351</v>
      </c>
      <c r="M9818">
        <v>0.71161391840381827</v>
      </c>
      <c r="N9818" s="44">
        <v>0.51988344032134726</v>
      </c>
      <c r="O9818" s="161">
        <f t="shared" si="1531"/>
        <v>2000000</v>
      </c>
      <c r="P9818" s="162">
        <f t="shared" si="1532"/>
        <v>177.87474181621249</v>
      </c>
      <c r="Q9818" s="162">
        <f t="shared" si="1533"/>
        <v>146.16211532912138</v>
      </c>
      <c r="R9818" s="163">
        <f t="shared" si="1534"/>
        <v>1</v>
      </c>
      <c r="S9818" s="161">
        <f t="shared" si="1535"/>
        <v>5000000</v>
      </c>
      <c r="T9818" s="162">
        <f t="shared" si="1536"/>
        <v>189.29158060540416</v>
      </c>
      <c r="U9818" s="162">
        <f t="shared" si="1537"/>
        <v>130.58105766456069</v>
      </c>
      <c r="V9818" s="163">
        <f t="shared" si="1538"/>
        <v>1</v>
      </c>
      <c r="W9818" s="164">
        <f t="shared" si="1539"/>
        <v>13425252.974182226</v>
      </c>
      <c r="X9818" s="164">
        <f t="shared" si="1540"/>
        <v>143552614.70421737</v>
      </c>
    </row>
    <row r="9819" spans="10:24" x14ac:dyDescent="0.25">
      <c r="J9819">
        <v>9816</v>
      </c>
      <c r="K9819" s="43">
        <v>0.95694900956817286</v>
      </c>
      <c r="L9819">
        <v>0.24132926985833614</v>
      </c>
      <c r="M9819">
        <v>0.19137706058170312</v>
      </c>
      <c r="N9819" s="44">
        <v>0.9223621075017473</v>
      </c>
      <c r="O9819" s="161">
        <f t="shared" si="1531"/>
        <v>9000000</v>
      </c>
      <c r="P9819" s="162">
        <f t="shared" si="1532"/>
        <v>169.46950393966497</v>
      </c>
      <c r="Q9819" s="162">
        <f t="shared" si="1533"/>
        <v>117.54334042062878</v>
      </c>
      <c r="R9819" s="163">
        <f t="shared" si="1534"/>
        <v>1</v>
      </c>
      <c r="S9819" s="161">
        <f t="shared" si="1535"/>
        <v>9000000</v>
      </c>
      <c r="T9819" s="162">
        <f t="shared" si="1536"/>
        <v>186.48983464655498</v>
      </c>
      <c r="U9819" s="162">
        <f t="shared" si="1537"/>
        <v>116.2716702103144</v>
      </c>
      <c r="V9819" s="163">
        <f t="shared" si="1538"/>
        <v>1</v>
      </c>
      <c r="W9819" s="164">
        <f t="shared" si="1539"/>
        <v>417335471.67132574</v>
      </c>
      <c r="X9819" s="164">
        <f t="shared" si="1540"/>
        <v>481963479.92616522</v>
      </c>
    </row>
    <row r="9820" spans="10:24" x14ac:dyDescent="0.25">
      <c r="J9820">
        <v>9817</v>
      </c>
      <c r="K9820" s="43">
        <v>0.80109624152653824</v>
      </c>
      <c r="L9820">
        <v>0.25399248184206846</v>
      </c>
      <c r="M9820">
        <v>0.53614112787809631</v>
      </c>
      <c r="N9820" s="44">
        <v>0.94951373115050774</v>
      </c>
      <c r="O9820" s="161">
        <f t="shared" si="1531"/>
        <v>7000000</v>
      </c>
      <c r="P9820" s="162">
        <f t="shared" si="1532"/>
        <v>170.07032163354867</v>
      </c>
      <c r="Q9820" s="162">
        <f t="shared" si="1533"/>
        <v>136.81433290315513</v>
      </c>
      <c r="R9820" s="163">
        <f t="shared" si="1534"/>
        <v>1</v>
      </c>
      <c r="S9820" s="161">
        <f t="shared" si="1535"/>
        <v>7000000</v>
      </c>
      <c r="T9820" s="162">
        <f t="shared" si="1536"/>
        <v>186.69010721118289</v>
      </c>
      <c r="U9820" s="162">
        <f t="shared" si="1537"/>
        <v>125.90716645157757</v>
      </c>
      <c r="V9820" s="163">
        <f t="shared" si="1538"/>
        <v>1</v>
      </c>
      <c r="W9820" s="164">
        <f t="shared" si="1539"/>
        <v>182791921.11275479</v>
      </c>
      <c r="X9820" s="164">
        <f t="shared" si="1540"/>
        <v>275480585.31723726</v>
      </c>
    </row>
    <row r="9821" spans="10:24" x14ac:dyDescent="0.25">
      <c r="J9821">
        <v>9818</v>
      </c>
      <c r="K9821" s="43">
        <v>0.70829864986545232</v>
      </c>
      <c r="L9821">
        <v>0.25864665877763549</v>
      </c>
      <c r="M9821">
        <v>0.572047082704637</v>
      </c>
      <c r="N9821" s="44">
        <v>0.84789224580834421</v>
      </c>
      <c r="O9821" s="161">
        <f t="shared" si="1531"/>
        <v>6000000</v>
      </c>
      <c r="P9821" s="162">
        <f t="shared" si="1532"/>
        <v>170.28715045064689</v>
      </c>
      <c r="Q9821" s="162">
        <f t="shared" si="1533"/>
        <v>138.63176591968252</v>
      </c>
      <c r="R9821" s="163">
        <f t="shared" si="1534"/>
        <v>1</v>
      </c>
      <c r="S9821" s="161">
        <f t="shared" si="1535"/>
        <v>7000000</v>
      </c>
      <c r="T9821" s="162">
        <f t="shared" si="1536"/>
        <v>186.76238348354897</v>
      </c>
      <c r="U9821" s="162">
        <f t="shared" si="1537"/>
        <v>126.81588295984126</v>
      </c>
      <c r="V9821" s="163">
        <f t="shared" si="1538"/>
        <v>1</v>
      </c>
      <c r="W9821" s="164">
        <f t="shared" si="1539"/>
        <v>139932307.18578622</v>
      </c>
      <c r="X9821" s="164">
        <f t="shared" si="1540"/>
        <v>269625503.66595399</v>
      </c>
    </row>
    <row r="9822" spans="10:24" x14ac:dyDescent="0.25">
      <c r="J9822">
        <v>9819</v>
      </c>
      <c r="K9822" s="43">
        <v>5.014878669249978E-2</v>
      </c>
      <c r="L9822">
        <v>0.5545276992454824</v>
      </c>
      <c r="M9822">
        <v>0.98909711746802509</v>
      </c>
      <c r="N9822" s="44">
        <v>0.31513599710725615</v>
      </c>
      <c r="O9822" s="161">
        <f t="shared" si="1531"/>
        <v>2000000</v>
      </c>
      <c r="P9822" s="162">
        <f t="shared" si="1532"/>
        <v>182.05663570549066</v>
      </c>
      <c r="Q9822" s="162">
        <f t="shared" si="1533"/>
        <v>180.87468607414345</v>
      </c>
      <c r="R9822" s="163">
        <f t="shared" si="1534"/>
        <v>1</v>
      </c>
      <c r="S9822" s="161">
        <f t="shared" si="1535"/>
        <v>2000000</v>
      </c>
      <c r="T9822" s="162">
        <f t="shared" si="1536"/>
        <v>190.68554523516354</v>
      </c>
      <c r="U9822" s="162">
        <f t="shared" si="1537"/>
        <v>147.93734303707171</v>
      </c>
      <c r="V9822" s="163">
        <f t="shared" si="1538"/>
        <v>1</v>
      </c>
      <c r="W9822" s="164">
        <f t="shared" si="1539"/>
        <v>-47636100.737305582</v>
      </c>
      <c r="X9822" s="164">
        <f t="shared" si="1540"/>
        <v>-64503595.60381633</v>
      </c>
    </row>
    <row r="9823" spans="10:24" x14ac:dyDescent="0.25">
      <c r="J9823">
        <v>9820</v>
      </c>
      <c r="K9823" s="43">
        <v>0.88825820927380728</v>
      </c>
      <c r="L9823">
        <v>0.19395803738642203</v>
      </c>
      <c r="M9823">
        <v>0.30339446919071167</v>
      </c>
      <c r="N9823" s="44">
        <v>0.37443659050098121</v>
      </c>
      <c r="O9823" s="161">
        <f t="shared" si="1531"/>
        <v>7000000</v>
      </c>
      <c r="P9823" s="162">
        <f t="shared" si="1532"/>
        <v>167.04895893539043</v>
      </c>
      <c r="Q9823" s="162">
        <f t="shared" si="1533"/>
        <v>124.70675160209223</v>
      </c>
      <c r="R9823" s="163">
        <f t="shared" si="1534"/>
        <v>1</v>
      </c>
      <c r="S9823" s="161">
        <f t="shared" si="1535"/>
        <v>7000000</v>
      </c>
      <c r="T9823" s="162">
        <f t="shared" si="1536"/>
        <v>185.68298631179681</v>
      </c>
      <c r="U9823" s="162">
        <f t="shared" si="1537"/>
        <v>119.85337580104611</v>
      </c>
      <c r="V9823" s="163">
        <f t="shared" si="1538"/>
        <v>1</v>
      </c>
      <c r="W9823" s="164">
        <f t="shared" si="1539"/>
        <v>246395451.33308744</v>
      </c>
      <c r="X9823" s="164">
        <f t="shared" si="1540"/>
        <v>310807273.57525486</v>
      </c>
    </row>
    <row r="9824" spans="10:24" x14ac:dyDescent="0.25">
      <c r="J9824">
        <v>9821</v>
      </c>
      <c r="K9824" s="43">
        <v>0.56787504223697272</v>
      </c>
      <c r="L9824">
        <v>0.95481171991472014</v>
      </c>
      <c r="M9824">
        <v>0.7525552593404069</v>
      </c>
      <c r="N9824" s="44">
        <v>0.58698431681425123</v>
      </c>
      <c r="O9824" s="161">
        <f t="shared" si="1531"/>
        <v>6000000</v>
      </c>
      <c r="P9824" s="162">
        <f t="shared" si="1532"/>
        <v>205.40122038770673</v>
      </c>
      <c r="Q9824" s="162">
        <f t="shared" si="1533"/>
        <v>148.65105558027915</v>
      </c>
      <c r="R9824" s="163">
        <f t="shared" si="1534"/>
        <v>1</v>
      </c>
      <c r="S9824" s="161">
        <f t="shared" si="1535"/>
        <v>6000000</v>
      </c>
      <c r="T9824" s="162">
        <f t="shared" si="1536"/>
        <v>198.46707346256892</v>
      </c>
      <c r="U9824" s="162">
        <f t="shared" si="1537"/>
        <v>131.82552779013957</v>
      </c>
      <c r="V9824" s="163">
        <f t="shared" si="1538"/>
        <v>1</v>
      </c>
      <c r="W9824" s="164">
        <f t="shared" si="1539"/>
        <v>290500988.84456551</v>
      </c>
      <c r="X9824" s="164">
        <f t="shared" si="1540"/>
        <v>249849274.03457606</v>
      </c>
    </row>
    <row r="9825" spans="10:24" x14ac:dyDescent="0.25">
      <c r="J9825">
        <v>9822</v>
      </c>
      <c r="K9825" s="43">
        <v>0.29003341511552971</v>
      </c>
      <c r="L9825">
        <v>0.35078314746016326</v>
      </c>
      <c r="M9825">
        <v>0.97345094367126939</v>
      </c>
      <c r="N9825" s="44">
        <v>0.39260312172243694</v>
      </c>
      <c r="O9825" s="161">
        <f t="shared" si="1531"/>
        <v>2000000</v>
      </c>
      <c r="P9825" s="162">
        <f t="shared" si="1532"/>
        <v>174.25189513562725</v>
      </c>
      <c r="Q9825" s="162">
        <f t="shared" si="1533"/>
        <v>173.68244275591533</v>
      </c>
      <c r="R9825" s="163">
        <f t="shared" si="1534"/>
        <v>1</v>
      </c>
      <c r="S9825" s="161">
        <f t="shared" si="1535"/>
        <v>5000000</v>
      </c>
      <c r="T9825" s="162">
        <f t="shared" si="1536"/>
        <v>188.08396504520908</v>
      </c>
      <c r="U9825" s="162">
        <f t="shared" si="1537"/>
        <v>144.34122137795765</v>
      </c>
      <c r="V9825" s="163">
        <f t="shared" si="1538"/>
        <v>1</v>
      </c>
      <c r="W9825" s="164">
        <f t="shared" si="1539"/>
        <v>-48861095.240576163</v>
      </c>
      <c r="X9825" s="164">
        <f t="shared" si="1540"/>
        <v>68713718.33625716</v>
      </c>
    </row>
    <row r="9826" spans="10:24" x14ac:dyDescent="0.25">
      <c r="J9826">
        <v>9823</v>
      </c>
      <c r="K9826" s="43">
        <v>0.98251886271239164</v>
      </c>
      <c r="L9826">
        <v>0.34282209692119281</v>
      </c>
      <c r="M9826">
        <v>9.6400805198967432E-2</v>
      </c>
      <c r="N9826" s="44">
        <v>0.41867249662205619</v>
      </c>
      <c r="O9826" s="161">
        <f t="shared" si="1531"/>
        <v>9000000</v>
      </c>
      <c r="P9826" s="162">
        <f t="shared" si="1532"/>
        <v>173.92840126034693</v>
      </c>
      <c r="Q9826" s="162">
        <f t="shared" si="1533"/>
        <v>108.953283518272</v>
      </c>
      <c r="R9826" s="163">
        <f t="shared" si="1534"/>
        <v>1</v>
      </c>
      <c r="S9826" s="161">
        <f t="shared" si="1535"/>
        <v>9000000</v>
      </c>
      <c r="T9826" s="162">
        <f t="shared" si="1536"/>
        <v>187.97613375344898</v>
      </c>
      <c r="U9826" s="162">
        <f t="shared" si="1537"/>
        <v>111.976641759136</v>
      </c>
      <c r="V9826" s="163">
        <f t="shared" si="1538"/>
        <v>1</v>
      </c>
      <c r="W9826" s="164">
        <f t="shared" si="1539"/>
        <v>534776059.67867434</v>
      </c>
      <c r="X9826" s="164">
        <f t="shared" si="1540"/>
        <v>533995427.94881678</v>
      </c>
    </row>
    <row r="9827" spans="10:24" x14ac:dyDescent="0.25">
      <c r="J9827">
        <v>9824</v>
      </c>
      <c r="K9827" s="43">
        <v>0.98126830064222659</v>
      </c>
      <c r="L9827">
        <v>0.55985856256259003</v>
      </c>
      <c r="M9827">
        <v>7.5469109404169066E-2</v>
      </c>
      <c r="N9827" s="44">
        <v>0.89700529522703454</v>
      </c>
      <c r="O9827" s="161">
        <f t="shared" si="1531"/>
        <v>9000000</v>
      </c>
      <c r="P9827" s="162">
        <f t="shared" si="1532"/>
        <v>182.25915946235276</v>
      </c>
      <c r="Q9827" s="162">
        <f t="shared" si="1533"/>
        <v>106.27549236421726</v>
      </c>
      <c r="R9827" s="163">
        <f t="shared" si="1534"/>
        <v>1</v>
      </c>
      <c r="S9827" s="161">
        <f t="shared" si="1535"/>
        <v>9000000</v>
      </c>
      <c r="T9827" s="162">
        <f t="shared" si="1536"/>
        <v>190.75305315411759</v>
      </c>
      <c r="U9827" s="162">
        <f t="shared" si="1537"/>
        <v>110.63774618210863</v>
      </c>
      <c r="V9827" s="163">
        <f t="shared" si="1538"/>
        <v>1</v>
      </c>
      <c r="W9827" s="164">
        <f t="shared" si="1539"/>
        <v>633853003.88321948</v>
      </c>
      <c r="X9827" s="164">
        <f t="shared" si="1540"/>
        <v>571037762.74808073</v>
      </c>
    </row>
    <row r="9828" spans="10:24" x14ac:dyDescent="0.25">
      <c r="J9828">
        <v>9825</v>
      </c>
      <c r="K9828" s="43">
        <v>0.50773094565612942</v>
      </c>
      <c r="L9828">
        <v>0.68230539104190113</v>
      </c>
      <c r="M9828">
        <v>0.98247791364452475</v>
      </c>
      <c r="N9828" s="44">
        <v>0.32907680134612372</v>
      </c>
      <c r="O9828" s="161">
        <f t="shared" si="1531"/>
        <v>5000000</v>
      </c>
      <c r="P9828" s="162">
        <f t="shared" si="1532"/>
        <v>187.11232841627432</v>
      </c>
      <c r="Q9828" s="162">
        <f t="shared" si="1533"/>
        <v>177.15695229461701</v>
      </c>
      <c r="R9828" s="163">
        <f t="shared" si="1534"/>
        <v>1</v>
      </c>
      <c r="S9828" s="161">
        <f t="shared" si="1535"/>
        <v>6000000</v>
      </c>
      <c r="T9828" s="162">
        <f t="shared" si="1536"/>
        <v>192.37077613875812</v>
      </c>
      <c r="U9828" s="162">
        <f t="shared" si="1537"/>
        <v>146.07847614730849</v>
      </c>
      <c r="V9828" s="163">
        <f t="shared" si="1538"/>
        <v>1</v>
      </c>
      <c r="W9828" s="164">
        <f t="shared" si="1539"/>
        <v>-223119.39171345532</v>
      </c>
      <c r="X9828" s="164">
        <f t="shared" si="1540"/>
        <v>127753799.94869775</v>
      </c>
    </row>
    <row r="9829" spans="10:24" x14ac:dyDescent="0.25">
      <c r="J9829">
        <v>9826</v>
      </c>
      <c r="K9829" s="43">
        <v>8.4113955231225224E-2</v>
      </c>
      <c r="L9829">
        <v>0.24645662977210436</v>
      </c>
      <c r="M9829">
        <v>0.29884771215718875</v>
      </c>
      <c r="N9829" s="44">
        <v>0.85551653164084485</v>
      </c>
      <c r="O9829" s="161">
        <f t="shared" si="1531"/>
        <v>2000000</v>
      </c>
      <c r="P9829" s="162">
        <f t="shared" si="1532"/>
        <v>169.7147604786195</v>
      </c>
      <c r="Q9829" s="162">
        <f t="shared" si="1533"/>
        <v>124.44564997545294</v>
      </c>
      <c r="R9829" s="163">
        <f t="shared" si="1534"/>
        <v>1</v>
      </c>
      <c r="S9829" s="161">
        <f t="shared" si="1535"/>
        <v>2000000</v>
      </c>
      <c r="T9829" s="162">
        <f t="shared" si="1536"/>
        <v>186.5715868262065</v>
      </c>
      <c r="U9829" s="162">
        <f t="shared" si="1537"/>
        <v>119.72282498772647</v>
      </c>
      <c r="V9829" s="163">
        <f t="shared" si="1538"/>
        <v>1</v>
      </c>
      <c r="W9829" s="164">
        <f t="shared" si="1539"/>
        <v>40538221.006333113</v>
      </c>
      <c r="X9829" s="164">
        <f t="shared" si="1540"/>
        <v>-16302476.323039934</v>
      </c>
    </row>
    <row r="9830" spans="10:24" x14ac:dyDescent="0.25">
      <c r="J9830">
        <v>9827</v>
      </c>
      <c r="K9830" s="43">
        <v>0.84815151785537068</v>
      </c>
      <c r="L9830">
        <v>0.52318634021161159</v>
      </c>
      <c r="M9830">
        <v>0.84973653284804174</v>
      </c>
      <c r="N9830" s="44">
        <v>1.6950137037442858E-2</v>
      </c>
      <c r="O9830" s="161">
        <f t="shared" si="1531"/>
        <v>7000000</v>
      </c>
      <c r="P9830" s="162">
        <f t="shared" si="1532"/>
        <v>180.87228442260962</v>
      </c>
      <c r="Q9830" s="162">
        <f t="shared" si="1533"/>
        <v>155.70608120295208</v>
      </c>
      <c r="R9830" s="163">
        <f t="shared" si="1534"/>
        <v>1</v>
      </c>
      <c r="S9830" s="161">
        <f t="shared" si="1535"/>
        <v>7000000</v>
      </c>
      <c r="T9830" s="162">
        <f t="shared" si="1536"/>
        <v>190.29076147420321</v>
      </c>
      <c r="U9830" s="162">
        <f t="shared" si="1537"/>
        <v>135.35304060147604</v>
      </c>
      <c r="V9830" s="163">
        <f t="shared" si="1538"/>
        <v>0.05</v>
      </c>
      <c r="W9830" s="164">
        <f t="shared" si="1539"/>
        <v>126163422.53760281</v>
      </c>
      <c r="X9830" s="164">
        <f t="shared" si="1540"/>
        <v>-130771797.69454549</v>
      </c>
    </row>
    <row r="9831" spans="10:24" x14ac:dyDescent="0.25">
      <c r="J9831">
        <v>9828</v>
      </c>
      <c r="K9831" s="43">
        <v>0.10456178170506125</v>
      </c>
      <c r="L9831">
        <v>0.15807340948107795</v>
      </c>
      <c r="M9831">
        <v>0.87614026272145751</v>
      </c>
      <c r="N9831" s="44">
        <v>6.9046678078155677E-2</v>
      </c>
      <c r="O9831" s="161">
        <f t="shared" si="1531"/>
        <v>2000000</v>
      </c>
      <c r="P9831" s="162">
        <f t="shared" si="1532"/>
        <v>164.96388742739575</v>
      </c>
      <c r="Q9831" s="162">
        <f t="shared" si="1533"/>
        <v>158.11812653293941</v>
      </c>
      <c r="R9831" s="163">
        <f t="shared" si="1534"/>
        <v>1</v>
      </c>
      <c r="S9831" s="161">
        <f t="shared" si="1535"/>
        <v>2000000</v>
      </c>
      <c r="T9831" s="162">
        <f t="shared" si="1536"/>
        <v>184.98796247579858</v>
      </c>
      <c r="U9831" s="162">
        <f t="shared" si="1537"/>
        <v>136.55906326646971</v>
      </c>
      <c r="V9831" s="163">
        <f t="shared" si="1538"/>
        <v>0.9</v>
      </c>
      <c r="W9831" s="164">
        <f t="shared" si="1539"/>
        <v>-36308478.211087331</v>
      </c>
      <c r="X9831" s="164">
        <f t="shared" si="1540"/>
        <v>-62827981.423208028</v>
      </c>
    </row>
    <row r="9832" spans="10:24" x14ac:dyDescent="0.25">
      <c r="J9832">
        <v>9829</v>
      </c>
      <c r="K9832" s="43">
        <v>0.23855238039686999</v>
      </c>
      <c r="L9832">
        <v>0.68243700493142767</v>
      </c>
      <c r="M9832">
        <v>0.62017607389003537</v>
      </c>
      <c r="N9832" s="44">
        <v>0.74208724069672249</v>
      </c>
      <c r="O9832" s="161">
        <f t="shared" si="1531"/>
        <v>2000000</v>
      </c>
      <c r="P9832" s="162">
        <f t="shared" si="1532"/>
        <v>187.11786625969199</v>
      </c>
      <c r="Q9832" s="162">
        <f t="shared" si="1533"/>
        <v>141.1188650741916</v>
      </c>
      <c r="R9832" s="163">
        <f t="shared" si="1534"/>
        <v>1</v>
      </c>
      <c r="S9832" s="161">
        <f t="shared" si="1535"/>
        <v>5000000</v>
      </c>
      <c r="T9832" s="162">
        <f t="shared" si="1536"/>
        <v>192.37262208656401</v>
      </c>
      <c r="U9832" s="162">
        <f t="shared" si="1537"/>
        <v>128.0594325370958</v>
      </c>
      <c r="V9832" s="163">
        <f t="shared" si="1538"/>
        <v>1</v>
      </c>
      <c r="W9832" s="164">
        <f t="shared" si="1539"/>
        <v>41998002.371000782</v>
      </c>
      <c r="X9832" s="164">
        <f t="shared" si="1540"/>
        <v>171565947.74734104</v>
      </c>
    </row>
    <row r="9833" spans="10:24" x14ac:dyDescent="0.25">
      <c r="J9833">
        <v>9830</v>
      </c>
      <c r="K9833" s="43">
        <v>2.7419777310455085E-2</v>
      </c>
      <c r="L9833">
        <v>0.30674416464309506</v>
      </c>
      <c r="M9833">
        <v>0.73136585740156412</v>
      </c>
      <c r="N9833" s="44">
        <v>0.33196109767008264</v>
      </c>
      <c r="O9833" s="161">
        <f t="shared" si="1531"/>
        <v>1000000</v>
      </c>
      <c r="P9833" s="162">
        <f t="shared" si="1532"/>
        <v>172.42349418881744</v>
      </c>
      <c r="Q9833" s="162">
        <f t="shared" si="1533"/>
        <v>147.33898243105506</v>
      </c>
      <c r="R9833" s="163">
        <f t="shared" si="1534"/>
        <v>1</v>
      </c>
      <c r="S9833" s="161">
        <f t="shared" si="1535"/>
        <v>1000000</v>
      </c>
      <c r="T9833" s="162">
        <f t="shared" si="1536"/>
        <v>187.47449806293915</v>
      </c>
      <c r="U9833" s="162">
        <f t="shared" si="1537"/>
        <v>131.16949121552753</v>
      </c>
      <c r="V9833" s="163">
        <f t="shared" si="1538"/>
        <v>1</v>
      </c>
      <c r="W9833" s="164">
        <f t="shared" si="1539"/>
        <v>-24915488.242237616</v>
      </c>
      <c r="X9833" s="164">
        <f t="shared" si="1540"/>
        <v>-93694993.152588382</v>
      </c>
    </row>
    <row r="9834" spans="10:24" x14ac:dyDescent="0.25">
      <c r="J9834">
        <v>9831</v>
      </c>
      <c r="K9834" s="43">
        <v>0.93256106196936972</v>
      </c>
      <c r="L9834">
        <v>0.86179357282851565</v>
      </c>
      <c r="M9834">
        <v>0.66783424298341598</v>
      </c>
      <c r="N9834" s="44">
        <v>0.48485693216591508</v>
      </c>
      <c r="O9834" s="161">
        <f t="shared" si="1531"/>
        <v>7000000</v>
      </c>
      <c r="P9834" s="162">
        <f t="shared" si="1532"/>
        <v>196.32619399212575</v>
      </c>
      <c r="Q9834" s="162">
        <f t="shared" si="1533"/>
        <v>143.67881371167834</v>
      </c>
      <c r="R9834" s="163">
        <f t="shared" si="1534"/>
        <v>1</v>
      </c>
      <c r="S9834" s="161">
        <f t="shared" si="1535"/>
        <v>9000000</v>
      </c>
      <c r="T9834" s="162">
        <f t="shared" si="1536"/>
        <v>195.44206466404191</v>
      </c>
      <c r="U9834" s="162">
        <f t="shared" si="1537"/>
        <v>129.33940685583917</v>
      </c>
      <c r="V9834" s="163">
        <f t="shared" si="1538"/>
        <v>1</v>
      </c>
      <c r="W9834" s="164">
        <f t="shared" si="1539"/>
        <v>318531661.96313184</v>
      </c>
      <c r="X9834" s="164">
        <f t="shared" si="1540"/>
        <v>444923920.27382457</v>
      </c>
    </row>
    <row r="9835" spans="10:24" x14ac:dyDescent="0.25">
      <c r="J9835">
        <v>9832</v>
      </c>
      <c r="K9835" s="43">
        <v>2.8349721170246811E-2</v>
      </c>
      <c r="L9835">
        <v>0.49297295975437561</v>
      </c>
      <c r="M9835">
        <v>0.5047998407772466</v>
      </c>
      <c r="N9835" s="44">
        <v>0.5055878809589206</v>
      </c>
      <c r="O9835" s="161">
        <f t="shared" si="1531"/>
        <v>1000000</v>
      </c>
      <c r="P9835" s="162">
        <f t="shared" si="1532"/>
        <v>179.73577366961209</v>
      </c>
      <c r="Q9835" s="162">
        <f t="shared" si="1533"/>
        <v>135.24063413777205</v>
      </c>
      <c r="R9835" s="163">
        <f t="shared" si="1534"/>
        <v>1</v>
      </c>
      <c r="S9835" s="161">
        <f t="shared" si="1535"/>
        <v>1000000</v>
      </c>
      <c r="T9835" s="162">
        <f t="shared" si="1536"/>
        <v>189.91192455653737</v>
      </c>
      <c r="U9835" s="162">
        <f t="shared" si="1537"/>
        <v>125.12031706888602</v>
      </c>
      <c r="V9835" s="163">
        <f t="shared" si="1538"/>
        <v>1</v>
      </c>
      <c r="W9835" s="164">
        <f t="shared" si="1539"/>
        <v>-5504860.4681599587</v>
      </c>
      <c r="X9835" s="164">
        <f t="shared" si="1540"/>
        <v>-85208392.512348652</v>
      </c>
    </row>
    <row r="9836" spans="10:24" x14ac:dyDescent="0.25">
      <c r="J9836">
        <v>9833</v>
      </c>
      <c r="K9836" s="43">
        <v>0.5328596635378956</v>
      </c>
      <c r="L9836">
        <v>0.96622536593370223</v>
      </c>
      <c r="M9836">
        <v>0.6040405649776357</v>
      </c>
      <c r="N9836" s="44">
        <v>3.3246370394430791E-2</v>
      </c>
      <c r="O9836" s="161">
        <f t="shared" si="1531"/>
        <v>5000000</v>
      </c>
      <c r="P9836" s="162">
        <f t="shared" si="1532"/>
        <v>207.4200283362062</v>
      </c>
      <c r="Q9836" s="162">
        <f t="shared" si="1533"/>
        <v>140.27639357846638</v>
      </c>
      <c r="R9836" s="163">
        <f t="shared" si="1534"/>
        <v>1</v>
      </c>
      <c r="S9836" s="161">
        <f t="shared" si="1535"/>
        <v>6000000</v>
      </c>
      <c r="T9836" s="162">
        <f t="shared" si="1536"/>
        <v>199.14000944540209</v>
      </c>
      <c r="U9836" s="162">
        <f t="shared" si="1537"/>
        <v>127.63819678923319</v>
      </c>
      <c r="V9836" s="163">
        <f t="shared" si="1538"/>
        <v>0.9</v>
      </c>
      <c r="W9836" s="164">
        <f t="shared" si="1539"/>
        <v>285718173.78869909</v>
      </c>
      <c r="X9836" s="164">
        <f t="shared" si="1540"/>
        <v>236109788.34331208</v>
      </c>
    </row>
    <row r="9837" spans="10:24" x14ac:dyDescent="0.25">
      <c r="J9837">
        <v>9834</v>
      </c>
      <c r="K9837" s="43">
        <v>0.90739240234955054</v>
      </c>
      <c r="L9837">
        <v>0.14817187916771613</v>
      </c>
      <c r="M9837">
        <v>0.22016809122642289</v>
      </c>
      <c r="N9837" s="44">
        <v>0.15882514741386333</v>
      </c>
      <c r="O9837" s="161">
        <f t="shared" si="1531"/>
        <v>7000000</v>
      </c>
      <c r="P9837" s="162">
        <f t="shared" si="1532"/>
        <v>164.33540742308926</v>
      </c>
      <c r="Q9837" s="162">
        <f t="shared" si="1533"/>
        <v>119.56748715457144</v>
      </c>
      <c r="R9837" s="163">
        <f t="shared" si="1534"/>
        <v>1</v>
      </c>
      <c r="S9837" s="161">
        <f t="shared" si="1535"/>
        <v>9000000</v>
      </c>
      <c r="T9837" s="162">
        <f t="shared" si="1536"/>
        <v>184.77846914102975</v>
      </c>
      <c r="U9837" s="162">
        <f t="shared" si="1537"/>
        <v>117.28374357728572</v>
      </c>
      <c r="V9837" s="163">
        <f t="shared" si="1538"/>
        <v>0.9</v>
      </c>
      <c r="W9837" s="164">
        <f t="shared" si="1539"/>
        <v>263375441.87962478</v>
      </c>
      <c r="X9837" s="164">
        <f t="shared" si="1540"/>
        <v>396707277.06632662</v>
      </c>
    </row>
    <row r="9838" spans="10:24" x14ac:dyDescent="0.25">
      <c r="J9838">
        <v>9835</v>
      </c>
      <c r="K9838" s="43">
        <v>4.7579115522661808E-2</v>
      </c>
      <c r="L9838">
        <v>0.68844273780244136</v>
      </c>
      <c r="M9838">
        <v>0.57757818984912845</v>
      </c>
      <c r="N9838" s="44">
        <v>0.57234379905627386</v>
      </c>
      <c r="O9838" s="161">
        <f t="shared" si="1531"/>
        <v>1000000</v>
      </c>
      <c r="P9838" s="162">
        <f t="shared" si="1532"/>
        <v>187.37161600657024</v>
      </c>
      <c r="Q9838" s="162">
        <f t="shared" si="1533"/>
        <v>138.91403485421864</v>
      </c>
      <c r="R9838" s="163">
        <f t="shared" si="1534"/>
        <v>1</v>
      </c>
      <c r="S9838" s="161">
        <f t="shared" si="1535"/>
        <v>1000000</v>
      </c>
      <c r="T9838" s="162">
        <f t="shared" si="1536"/>
        <v>192.45720533552341</v>
      </c>
      <c r="U9838" s="162">
        <f t="shared" si="1537"/>
        <v>126.95701742710932</v>
      </c>
      <c r="V9838" s="163">
        <f t="shared" si="1538"/>
        <v>1</v>
      </c>
      <c r="W9838" s="164">
        <f t="shared" si="1539"/>
        <v>-1542418.8476484045</v>
      </c>
      <c r="X9838" s="164">
        <f t="shared" si="1540"/>
        <v>-84499812.091585904</v>
      </c>
    </row>
    <row r="9839" spans="10:24" x14ac:dyDescent="0.25">
      <c r="J9839">
        <v>9836</v>
      </c>
      <c r="K9839" s="43">
        <v>0.38622702228411321</v>
      </c>
      <c r="L9839">
        <v>0.33928771686406856</v>
      </c>
      <c r="M9839">
        <v>0.91064637912205637</v>
      </c>
      <c r="N9839" s="44">
        <v>0.35170176272117359</v>
      </c>
      <c r="O9839" s="161">
        <f t="shared" si="1531"/>
        <v>5000000</v>
      </c>
      <c r="P9839" s="162">
        <f t="shared" si="1532"/>
        <v>173.78388210300528</v>
      </c>
      <c r="Q9839" s="162">
        <f t="shared" si="1533"/>
        <v>161.89492200246531</v>
      </c>
      <c r="R9839" s="163">
        <f t="shared" si="1534"/>
        <v>1</v>
      </c>
      <c r="S9839" s="161">
        <f t="shared" si="1535"/>
        <v>6000000</v>
      </c>
      <c r="T9839" s="162">
        <f t="shared" si="1536"/>
        <v>187.92796070100175</v>
      </c>
      <c r="U9839" s="162">
        <f t="shared" si="1537"/>
        <v>138.44746100123265</v>
      </c>
      <c r="V9839" s="163">
        <f t="shared" si="1538"/>
        <v>1</v>
      </c>
      <c r="W9839" s="164">
        <f t="shared" si="1539"/>
        <v>9444800.5026998743</v>
      </c>
      <c r="X9839" s="164">
        <f t="shared" si="1540"/>
        <v>146882998.1986146</v>
      </c>
    </row>
    <row r="9840" spans="10:24" x14ac:dyDescent="0.25">
      <c r="J9840">
        <v>9837</v>
      </c>
      <c r="K9840" s="43">
        <v>0.97307295761503243</v>
      </c>
      <c r="L9840">
        <v>0.90055570129753848</v>
      </c>
      <c r="M9840">
        <v>0.78376858727935828</v>
      </c>
      <c r="N9840" s="44">
        <v>4.4048267164941035E-2</v>
      </c>
      <c r="O9840" s="161">
        <f t="shared" si="1531"/>
        <v>9000000</v>
      </c>
      <c r="P9840" s="162">
        <f t="shared" si="1532"/>
        <v>199.27086648173329</v>
      </c>
      <c r="Q9840" s="162">
        <f t="shared" si="1533"/>
        <v>150.69968423655877</v>
      </c>
      <c r="R9840" s="163">
        <f t="shared" si="1534"/>
        <v>1</v>
      </c>
      <c r="S9840" s="161">
        <f t="shared" si="1535"/>
        <v>9000000</v>
      </c>
      <c r="T9840" s="162">
        <f t="shared" si="1536"/>
        <v>196.42362216057776</v>
      </c>
      <c r="U9840" s="162">
        <f t="shared" si="1537"/>
        <v>132.84984211827938</v>
      </c>
      <c r="V9840" s="163">
        <f t="shared" si="1538"/>
        <v>0.9</v>
      </c>
      <c r="W9840" s="164">
        <f t="shared" si="1539"/>
        <v>387140640.20657074</v>
      </c>
      <c r="X9840" s="164">
        <f t="shared" si="1540"/>
        <v>364947618.34261692</v>
      </c>
    </row>
    <row r="9841" spans="10:24" x14ac:dyDescent="0.25">
      <c r="J9841">
        <v>9838</v>
      </c>
      <c r="K9841" s="43">
        <v>0.60576392999364226</v>
      </c>
      <c r="L9841">
        <v>0.16627101463849858</v>
      </c>
      <c r="M9841">
        <v>0.87631240795066079</v>
      </c>
      <c r="N9841" s="44">
        <v>0.77866329930307521</v>
      </c>
      <c r="O9841" s="161">
        <f t="shared" si="1531"/>
        <v>6000000</v>
      </c>
      <c r="P9841" s="162">
        <f t="shared" si="1532"/>
        <v>165.46490500105477</v>
      </c>
      <c r="Q9841" s="162">
        <f t="shared" si="1533"/>
        <v>158.13496726464842</v>
      </c>
      <c r="R9841" s="163">
        <f t="shared" si="1534"/>
        <v>1</v>
      </c>
      <c r="S9841" s="161">
        <f t="shared" si="1535"/>
        <v>7000000</v>
      </c>
      <c r="T9841" s="162">
        <f t="shared" si="1536"/>
        <v>185.15496833368493</v>
      </c>
      <c r="U9841" s="162">
        <f t="shared" si="1537"/>
        <v>136.56748363232421</v>
      </c>
      <c r="V9841" s="163">
        <f t="shared" si="1538"/>
        <v>1</v>
      </c>
      <c r="W9841" s="164">
        <f t="shared" si="1539"/>
        <v>-6020373.5815619007</v>
      </c>
      <c r="X9841" s="164">
        <f t="shared" si="1540"/>
        <v>190112392.90952504</v>
      </c>
    </row>
    <row r="9842" spans="10:24" x14ac:dyDescent="0.25">
      <c r="J9842">
        <v>9839</v>
      </c>
      <c r="K9842" s="43">
        <v>0.1129632458964559</v>
      </c>
      <c r="L9842">
        <v>0.89730848463870161</v>
      </c>
      <c r="M9842">
        <v>3.2912229028229545E-2</v>
      </c>
      <c r="N9842" s="44">
        <v>0.27674464677331523</v>
      </c>
      <c r="O9842" s="161">
        <f t="shared" si="1531"/>
        <v>2000000</v>
      </c>
      <c r="P9842" s="162">
        <f t="shared" si="1532"/>
        <v>198.99545005145271</v>
      </c>
      <c r="Q9842" s="162">
        <f t="shared" si="1533"/>
        <v>98.207656093489902</v>
      </c>
      <c r="R9842" s="163">
        <f t="shared" si="1534"/>
        <v>1</v>
      </c>
      <c r="S9842" s="161">
        <f t="shared" si="1535"/>
        <v>2000000</v>
      </c>
      <c r="T9842" s="162">
        <f t="shared" si="1536"/>
        <v>196.33181668381758</v>
      </c>
      <c r="U9842" s="162">
        <f t="shared" si="1537"/>
        <v>106.60382804674495</v>
      </c>
      <c r="V9842" s="163">
        <f t="shared" si="1538"/>
        <v>1</v>
      </c>
      <c r="W9842" s="164">
        <f t="shared" si="1539"/>
        <v>151575587.91592562</v>
      </c>
      <c r="X9842" s="164">
        <f t="shared" si="1540"/>
        <v>29455977.274145246</v>
      </c>
    </row>
    <row r="9843" spans="10:24" x14ac:dyDescent="0.25">
      <c r="J9843">
        <v>9840</v>
      </c>
      <c r="K9843" s="43">
        <v>0.71290214951447473</v>
      </c>
      <c r="L9843">
        <v>0.27265247442759732</v>
      </c>
      <c r="M9843">
        <v>1.8175835146645447E-3</v>
      </c>
      <c r="N9843" s="44">
        <v>0.23851075124253129</v>
      </c>
      <c r="O9843" s="161">
        <f t="shared" si="1531"/>
        <v>6000000</v>
      </c>
      <c r="P9843" s="162">
        <f t="shared" si="1532"/>
        <v>170.92784323806276</v>
      </c>
      <c r="Q9843" s="162">
        <f t="shared" si="1533"/>
        <v>76.836016020339059</v>
      </c>
      <c r="R9843" s="163">
        <f t="shared" si="1534"/>
        <v>1</v>
      </c>
      <c r="S9843" s="161">
        <f t="shared" si="1535"/>
        <v>7000000</v>
      </c>
      <c r="T9843" s="162">
        <f t="shared" si="1536"/>
        <v>186.97594774602092</v>
      </c>
      <c r="U9843" s="162">
        <f t="shared" si="1537"/>
        <v>95.91800801016953</v>
      </c>
      <c r="V9843" s="163">
        <f t="shared" si="1538"/>
        <v>1</v>
      </c>
      <c r="W9843" s="164">
        <f t="shared" si="1539"/>
        <v>514550963.30634224</v>
      </c>
      <c r="X9843" s="164">
        <f t="shared" si="1540"/>
        <v>487405578.15095973</v>
      </c>
    </row>
    <row r="9844" spans="10:24" x14ac:dyDescent="0.25">
      <c r="J9844">
        <v>9841</v>
      </c>
      <c r="K9844" s="43">
        <v>0.15368959968205542</v>
      </c>
      <c r="L9844">
        <v>7.6902047756255087E-2</v>
      </c>
      <c r="M9844">
        <v>0.13703613162084027</v>
      </c>
      <c r="N9844" s="44">
        <v>0.3986371050311921</v>
      </c>
      <c r="O9844" s="161">
        <f t="shared" si="1531"/>
        <v>2000000</v>
      </c>
      <c r="P9844" s="162">
        <f t="shared" si="1532"/>
        <v>158.60666086786668</v>
      </c>
      <c r="Q9844" s="162">
        <f t="shared" si="1533"/>
        <v>113.12534759662823</v>
      </c>
      <c r="R9844" s="163">
        <f t="shared" si="1534"/>
        <v>1</v>
      </c>
      <c r="S9844" s="161">
        <f t="shared" si="1535"/>
        <v>5000000</v>
      </c>
      <c r="T9844" s="162">
        <f t="shared" si="1536"/>
        <v>182.86888695595556</v>
      </c>
      <c r="U9844" s="162">
        <f t="shared" si="1537"/>
        <v>114.06267379831411</v>
      </c>
      <c r="V9844" s="163">
        <f t="shared" si="1538"/>
        <v>1</v>
      </c>
      <c r="W9844" s="164">
        <f t="shared" si="1539"/>
        <v>40962626.542476892</v>
      </c>
      <c r="X9844" s="164">
        <f t="shared" si="1540"/>
        <v>194031065.78820723</v>
      </c>
    </row>
    <row r="9845" spans="10:24" x14ac:dyDescent="0.25">
      <c r="J9845">
        <v>9842</v>
      </c>
      <c r="K9845" s="43">
        <v>0.56918096615189084</v>
      </c>
      <c r="L9845">
        <v>0.51728316641320293</v>
      </c>
      <c r="M9845">
        <v>0.56380527712586292</v>
      </c>
      <c r="N9845" s="44">
        <v>0.89203997851381389</v>
      </c>
      <c r="O9845" s="161">
        <f t="shared" si="1531"/>
        <v>6000000</v>
      </c>
      <c r="P9845" s="162">
        <f t="shared" si="1532"/>
        <v>180.65004051075735</v>
      </c>
      <c r="Q9845" s="162">
        <f t="shared" si="1533"/>
        <v>138.21248267432759</v>
      </c>
      <c r="R9845" s="163">
        <f t="shared" si="1534"/>
        <v>1</v>
      </c>
      <c r="S9845" s="161">
        <f t="shared" si="1535"/>
        <v>6000000</v>
      </c>
      <c r="T9845" s="162">
        <f t="shared" si="1536"/>
        <v>190.21668017025246</v>
      </c>
      <c r="U9845" s="162">
        <f t="shared" si="1537"/>
        <v>126.60624133716379</v>
      </c>
      <c r="V9845" s="163">
        <f t="shared" si="1538"/>
        <v>1</v>
      </c>
      <c r="W9845" s="164">
        <f t="shared" si="1539"/>
        <v>204625347.01857856</v>
      </c>
      <c r="X9845" s="164">
        <f t="shared" si="1540"/>
        <v>231662632.998532</v>
      </c>
    </row>
    <row r="9846" spans="10:24" x14ac:dyDescent="0.25">
      <c r="J9846">
        <v>9843</v>
      </c>
      <c r="K9846" s="43">
        <v>0.51994414405019751</v>
      </c>
      <c r="L9846">
        <v>0.92825298798145872</v>
      </c>
      <c r="M9846">
        <v>0.84059607504705458</v>
      </c>
      <c r="N9846" s="44">
        <v>0.52715538064148804</v>
      </c>
      <c r="O9846" s="161">
        <f t="shared" si="1531"/>
        <v>5000000</v>
      </c>
      <c r="P9846" s="162">
        <f t="shared" si="1532"/>
        <v>201.94353946270081</v>
      </c>
      <c r="Q9846" s="162">
        <f t="shared" si="1533"/>
        <v>154.93821431253892</v>
      </c>
      <c r="R9846" s="163">
        <f t="shared" si="1534"/>
        <v>1</v>
      </c>
      <c r="S9846" s="161">
        <f t="shared" si="1535"/>
        <v>6000000</v>
      </c>
      <c r="T9846" s="162">
        <f t="shared" si="1536"/>
        <v>197.31451315423359</v>
      </c>
      <c r="U9846" s="162">
        <f t="shared" si="1537"/>
        <v>134.96910715626944</v>
      </c>
      <c r="V9846" s="163">
        <f t="shared" si="1538"/>
        <v>1</v>
      </c>
      <c r="W9846" s="164">
        <f t="shared" si="1539"/>
        <v>185026625.75080946</v>
      </c>
      <c r="X9846" s="164">
        <f t="shared" si="1540"/>
        <v>224072435.98778492</v>
      </c>
    </row>
    <row r="9847" spans="10:24" x14ac:dyDescent="0.25">
      <c r="J9847">
        <v>9844</v>
      </c>
      <c r="K9847" s="43">
        <v>0.95521072982299571</v>
      </c>
      <c r="L9847">
        <v>0.34320913140105913</v>
      </c>
      <c r="M9847">
        <v>0.23909017752689121</v>
      </c>
      <c r="N9847" s="44">
        <v>0.58962150685422299</v>
      </c>
      <c r="O9847" s="161">
        <f t="shared" si="1531"/>
        <v>9000000</v>
      </c>
      <c r="P9847" s="162">
        <f t="shared" si="1532"/>
        <v>173.94419249545601</v>
      </c>
      <c r="Q9847" s="162">
        <f t="shared" si="1533"/>
        <v>120.81535472822262</v>
      </c>
      <c r="R9847" s="163">
        <f t="shared" si="1534"/>
        <v>1</v>
      </c>
      <c r="S9847" s="161">
        <f t="shared" si="1535"/>
        <v>9000000</v>
      </c>
      <c r="T9847" s="162">
        <f t="shared" si="1536"/>
        <v>187.98139749848534</v>
      </c>
      <c r="U9847" s="162">
        <f t="shared" si="1537"/>
        <v>117.90767736411131</v>
      </c>
      <c r="V9847" s="163">
        <f t="shared" si="1538"/>
        <v>1</v>
      </c>
      <c r="W9847" s="164">
        <f t="shared" si="1539"/>
        <v>428159539.90510052</v>
      </c>
      <c r="X9847" s="164">
        <f t="shared" si="1540"/>
        <v>480663481.2093662</v>
      </c>
    </row>
    <row r="9848" spans="10:24" x14ac:dyDescent="0.25">
      <c r="J9848">
        <v>9845</v>
      </c>
      <c r="K9848" s="43">
        <v>0.15597409041740173</v>
      </c>
      <c r="L9848">
        <v>1.0000259826922542E-2</v>
      </c>
      <c r="M9848">
        <v>0.97966320013327746</v>
      </c>
      <c r="N9848" s="44">
        <v>0.87055801745740991</v>
      </c>
      <c r="O9848" s="161">
        <f t="shared" si="1531"/>
        <v>2000000</v>
      </c>
      <c r="P9848" s="162">
        <f t="shared" si="1532"/>
        <v>145.1049281200211</v>
      </c>
      <c r="Q9848" s="162">
        <f t="shared" si="1533"/>
        <v>175.9368401304983</v>
      </c>
      <c r="R9848" s="163">
        <f t="shared" si="1534"/>
        <v>1</v>
      </c>
      <c r="S9848" s="161">
        <f t="shared" si="1535"/>
        <v>5000000</v>
      </c>
      <c r="T9848" s="162">
        <f t="shared" si="1536"/>
        <v>178.36830937334037</v>
      </c>
      <c r="U9848" s="162">
        <f t="shared" si="1537"/>
        <v>145.46842006524915</v>
      </c>
      <c r="V9848" s="163">
        <f t="shared" si="1538"/>
        <v>1</v>
      </c>
      <c r="W9848" s="164">
        <f t="shared" si="1539"/>
        <v>-111663824.0209544</v>
      </c>
      <c r="X9848" s="164">
        <f t="shared" si="1540"/>
        <v>14499446.540456086</v>
      </c>
    </row>
    <row r="9849" spans="10:24" x14ac:dyDescent="0.25">
      <c r="J9849">
        <v>9846</v>
      </c>
      <c r="K9849" s="43">
        <v>0.72552739987060999</v>
      </c>
      <c r="L9849">
        <v>0.12911690427656386</v>
      </c>
      <c r="M9849">
        <v>0.9219532054455889</v>
      </c>
      <c r="N9849" s="44">
        <v>0.61238319966509325</v>
      </c>
      <c r="O9849" s="161">
        <f t="shared" si="1531"/>
        <v>6000000</v>
      </c>
      <c r="P9849" s="162">
        <f t="shared" si="1532"/>
        <v>163.0413676530452</v>
      </c>
      <c r="Q9849" s="162">
        <f t="shared" si="1533"/>
        <v>163.36665844981752</v>
      </c>
      <c r="R9849" s="163">
        <f t="shared" si="1534"/>
        <v>1</v>
      </c>
      <c r="S9849" s="161">
        <f t="shared" si="1535"/>
        <v>7000000</v>
      </c>
      <c r="T9849" s="162">
        <f t="shared" si="1536"/>
        <v>184.34712255101508</v>
      </c>
      <c r="U9849" s="162">
        <f t="shared" si="1537"/>
        <v>139.18332922490876</v>
      </c>
      <c r="V9849" s="163">
        <f t="shared" si="1538"/>
        <v>1</v>
      </c>
      <c r="W9849" s="164">
        <f t="shared" si="1539"/>
        <v>-51951744.780633934</v>
      </c>
      <c r="X9849" s="164">
        <f t="shared" si="1540"/>
        <v>166146553.28274423</v>
      </c>
    </row>
    <row r="9850" spans="10:24" x14ac:dyDescent="0.25">
      <c r="J9850">
        <v>9847</v>
      </c>
      <c r="K9850" s="43">
        <v>0.80827845855356339</v>
      </c>
      <c r="L9850">
        <v>0.54937260854128522</v>
      </c>
      <c r="M9850">
        <v>0.1518658920425191</v>
      </c>
      <c r="N9850" s="44">
        <v>0.16062000724848635</v>
      </c>
      <c r="O9850" s="161">
        <f t="shared" si="1531"/>
        <v>7000000</v>
      </c>
      <c r="P9850" s="162">
        <f t="shared" si="1532"/>
        <v>181.86114601711398</v>
      </c>
      <c r="Q9850" s="162">
        <f t="shared" si="1533"/>
        <v>114.43072712238016</v>
      </c>
      <c r="R9850" s="163">
        <f t="shared" si="1534"/>
        <v>1</v>
      </c>
      <c r="S9850" s="161">
        <f t="shared" si="1535"/>
        <v>7000000</v>
      </c>
      <c r="T9850" s="162">
        <f t="shared" si="1536"/>
        <v>190.62038200570464</v>
      </c>
      <c r="U9850" s="162">
        <f t="shared" si="1537"/>
        <v>114.71536356119009</v>
      </c>
      <c r="V9850" s="163">
        <f t="shared" si="1538"/>
        <v>0.9</v>
      </c>
      <c r="W9850" s="164">
        <f t="shared" si="1539"/>
        <v>422012932.26313674</v>
      </c>
      <c r="X9850" s="164">
        <f t="shared" si="1540"/>
        <v>328201616.20044172</v>
      </c>
    </row>
    <row r="9851" spans="10:24" x14ac:dyDescent="0.25">
      <c r="J9851">
        <v>9848</v>
      </c>
      <c r="K9851" s="43">
        <v>0.96948601447203608</v>
      </c>
      <c r="L9851">
        <v>0.67790684053326777</v>
      </c>
      <c r="M9851">
        <v>0.50619916311033597</v>
      </c>
      <c r="N9851" s="44">
        <v>0.77899043818646863</v>
      </c>
      <c r="O9851" s="161">
        <f t="shared" si="1531"/>
        <v>9000000</v>
      </c>
      <c r="P9851" s="162">
        <f t="shared" si="1532"/>
        <v>186.92780381804647</v>
      </c>
      <c r="Q9851" s="162">
        <f t="shared" si="1533"/>
        <v>135.31079245852959</v>
      </c>
      <c r="R9851" s="163">
        <f t="shared" si="1534"/>
        <v>1</v>
      </c>
      <c r="S9851" s="161">
        <f t="shared" si="1535"/>
        <v>9000000</v>
      </c>
      <c r="T9851" s="162">
        <f t="shared" si="1536"/>
        <v>192.30926793934884</v>
      </c>
      <c r="U9851" s="162">
        <f t="shared" si="1537"/>
        <v>125.1553962292648</v>
      </c>
      <c r="V9851" s="163">
        <f t="shared" si="1538"/>
        <v>1</v>
      </c>
      <c r="W9851" s="164">
        <f t="shared" si="1539"/>
        <v>414553102.23565191</v>
      </c>
      <c r="X9851" s="164">
        <f t="shared" si="1540"/>
        <v>454384845.39075637</v>
      </c>
    </row>
    <row r="9852" spans="10:24" x14ac:dyDescent="0.25">
      <c r="J9852">
        <v>9849</v>
      </c>
      <c r="K9852" s="43">
        <v>0.105089825178177</v>
      </c>
      <c r="L9852">
        <v>0.4653429402182363</v>
      </c>
      <c r="M9852">
        <v>0.90666861657839337</v>
      </c>
      <c r="N9852" s="44">
        <v>0.81759788861295746</v>
      </c>
      <c r="O9852" s="161">
        <f t="shared" si="1531"/>
        <v>2000000</v>
      </c>
      <c r="P9852" s="162">
        <f t="shared" si="1532"/>
        <v>178.69527114442172</v>
      </c>
      <c r="Q9852" s="162">
        <f t="shared" si="1533"/>
        <v>161.41032184520466</v>
      </c>
      <c r="R9852" s="163">
        <f t="shared" si="1534"/>
        <v>1</v>
      </c>
      <c r="S9852" s="161">
        <f t="shared" si="1535"/>
        <v>2000000</v>
      </c>
      <c r="T9852" s="162">
        <f t="shared" si="1536"/>
        <v>189.56509038147391</v>
      </c>
      <c r="U9852" s="162">
        <f t="shared" si="1537"/>
        <v>138.20516092260232</v>
      </c>
      <c r="V9852" s="163">
        <f t="shared" si="1538"/>
        <v>1</v>
      </c>
      <c r="W9852" s="164">
        <f t="shared" si="1539"/>
        <v>-15430101.40156588</v>
      </c>
      <c r="X9852" s="164">
        <f t="shared" si="1540"/>
        <v>-47280141.082256824</v>
      </c>
    </row>
    <row r="9853" spans="10:24" x14ac:dyDescent="0.25">
      <c r="J9853">
        <v>9850</v>
      </c>
      <c r="K9853" s="43">
        <v>0.10504118562014741</v>
      </c>
      <c r="L9853">
        <v>0.80027585177170535</v>
      </c>
      <c r="M9853">
        <v>0.4712449405134711</v>
      </c>
      <c r="N9853" s="44">
        <v>0.91799919777643824</v>
      </c>
      <c r="O9853" s="161">
        <f t="shared" si="1531"/>
        <v>2000000</v>
      </c>
      <c r="P9853" s="162">
        <f t="shared" si="1532"/>
        <v>192.63910442107283</v>
      </c>
      <c r="Q9853" s="162">
        <f t="shared" si="1533"/>
        <v>133.55718460160631</v>
      </c>
      <c r="R9853" s="163">
        <f t="shared" si="1534"/>
        <v>1</v>
      </c>
      <c r="S9853" s="161">
        <f t="shared" si="1535"/>
        <v>2000000</v>
      </c>
      <c r="T9853" s="162">
        <f t="shared" si="1536"/>
        <v>194.21303480702429</v>
      </c>
      <c r="U9853" s="162">
        <f t="shared" si="1537"/>
        <v>124.27859230080315</v>
      </c>
      <c r="V9853" s="163">
        <f t="shared" si="1538"/>
        <v>1</v>
      </c>
      <c r="W9853" s="164">
        <f t="shared" si="1539"/>
        <v>68163839.638933048</v>
      </c>
      <c r="X9853" s="164">
        <f t="shared" si="1540"/>
        <v>-10131114.987557739</v>
      </c>
    </row>
    <row r="9854" spans="10:24" x14ac:dyDescent="0.25">
      <c r="J9854">
        <v>9851</v>
      </c>
      <c r="K9854" s="43">
        <v>0.65592269894859934</v>
      </c>
      <c r="L9854">
        <v>0.67391165812966969</v>
      </c>
      <c r="M9854">
        <v>0.83223360362090404</v>
      </c>
      <c r="N9854" s="44">
        <v>0.66779594199358316</v>
      </c>
      <c r="O9854" s="161">
        <f t="shared" si="1531"/>
        <v>6000000</v>
      </c>
      <c r="P9854" s="162">
        <f t="shared" si="1532"/>
        <v>186.76110553147063</v>
      </c>
      <c r="Q9854" s="162">
        <f t="shared" si="1533"/>
        <v>154.26058706944923</v>
      </c>
      <c r="R9854" s="163">
        <f t="shared" si="1534"/>
        <v>1</v>
      </c>
      <c r="S9854" s="161">
        <f t="shared" si="1535"/>
        <v>7000000</v>
      </c>
      <c r="T9854" s="162">
        <f t="shared" si="1536"/>
        <v>192.25370184382354</v>
      </c>
      <c r="U9854" s="162">
        <f t="shared" si="1537"/>
        <v>134.63029353472461</v>
      </c>
      <c r="V9854" s="163">
        <f t="shared" si="1538"/>
        <v>1</v>
      </c>
      <c r="W9854" s="164">
        <f t="shared" si="1539"/>
        <v>145003110.77212843</v>
      </c>
      <c r="X9854" s="164">
        <f t="shared" si="1540"/>
        <v>253363858.16369241</v>
      </c>
    </row>
    <row r="9855" spans="10:24" x14ac:dyDescent="0.25">
      <c r="J9855">
        <v>9852</v>
      </c>
      <c r="K9855" s="43">
        <v>0.71383460467728277</v>
      </c>
      <c r="L9855">
        <v>0.10463905940921414</v>
      </c>
      <c r="M9855">
        <v>0.12865770996548487</v>
      </c>
      <c r="N9855" s="44">
        <v>7.4862607109335455E-2</v>
      </c>
      <c r="O9855" s="161">
        <f t="shared" si="1531"/>
        <v>6000000</v>
      </c>
      <c r="P9855" s="162">
        <f t="shared" si="1532"/>
        <v>161.16670656926502</v>
      </c>
      <c r="Q9855" s="162">
        <f t="shared" si="1533"/>
        <v>112.34481745235549</v>
      </c>
      <c r="R9855" s="163">
        <f t="shared" si="1534"/>
        <v>1</v>
      </c>
      <c r="S9855" s="161">
        <f t="shared" si="1535"/>
        <v>7000000</v>
      </c>
      <c r="T9855" s="162">
        <f t="shared" si="1536"/>
        <v>183.72223552308833</v>
      </c>
      <c r="U9855" s="162">
        <f t="shared" si="1537"/>
        <v>113.67240872617775</v>
      </c>
      <c r="V9855" s="163">
        <f t="shared" si="1538"/>
        <v>0.9</v>
      </c>
      <c r="W9855" s="164">
        <f t="shared" si="1539"/>
        <v>242931334.7014572</v>
      </c>
      <c r="X9855" s="164">
        <f t="shared" si="1540"/>
        <v>291313908.82053661</v>
      </c>
    </row>
    <row r="9856" spans="10:24" x14ac:dyDescent="0.25">
      <c r="J9856">
        <v>9853</v>
      </c>
      <c r="K9856" s="43">
        <v>0.35956545130123663</v>
      </c>
      <c r="L9856">
        <v>0.39313138257635405</v>
      </c>
      <c r="M9856">
        <v>0.4856013161846453</v>
      </c>
      <c r="N9856" s="44">
        <v>0.23527016332021189</v>
      </c>
      <c r="O9856" s="161">
        <f t="shared" si="1531"/>
        <v>5000000</v>
      </c>
      <c r="P9856" s="162">
        <f t="shared" si="1532"/>
        <v>175.93249836570658</v>
      </c>
      <c r="Q9856" s="162">
        <f t="shared" si="1533"/>
        <v>134.27800025183049</v>
      </c>
      <c r="R9856" s="163">
        <f t="shared" si="1534"/>
        <v>1</v>
      </c>
      <c r="S9856" s="161">
        <f t="shared" si="1535"/>
        <v>6000000</v>
      </c>
      <c r="T9856" s="162">
        <f t="shared" si="1536"/>
        <v>188.6441661219022</v>
      </c>
      <c r="U9856" s="162">
        <f t="shared" si="1537"/>
        <v>124.63900012591525</v>
      </c>
      <c r="V9856" s="163">
        <f t="shared" si="1538"/>
        <v>1</v>
      </c>
      <c r="W9856" s="164">
        <f t="shared" si="1539"/>
        <v>158272490.56938043</v>
      </c>
      <c r="X9856" s="164">
        <f t="shared" si="1540"/>
        <v>234030995.97592175</v>
      </c>
    </row>
    <row r="9857" spans="10:24" x14ac:dyDescent="0.25">
      <c r="J9857">
        <v>9854</v>
      </c>
      <c r="K9857" s="43">
        <v>0.74476160116797707</v>
      </c>
      <c r="L9857">
        <v>0.63969159001549114</v>
      </c>
      <c r="M9857">
        <v>0.67499163344280666</v>
      </c>
      <c r="N9857" s="44">
        <v>1.0091264229669439E-2</v>
      </c>
      <c r="O9857" s="161">
        <f t="shared" si="1531"/>
        <v>6000000</v>
      </c>
      <c r="P9857" s="162">
        <f t="shared" si="1532"/>
        <v>185.36451823034881</v>
      </c>
      <c r="Q9857" s="162">
        <f t="shared" si="1533"/>
        <v>144.07477888678193</v>
      </c>
      <c r="R9857" s="163">
        <f t="shared" si="1534"/>
        <v>1</v>
      </c>
      <c r="S9857" s="161">
        <f t="shared" si="1535"/>
        <v>7000000</v>
      </c>
      <c r="T9857" s="162">
        <f t="shared" si="1536"/>
        <v>191.78817274344959</v>
      </c>
      <c r="U9857" s="162">
        <f t="shared" si="1537"/>
        <v>129.53738944339096</v>
      </c>
      <c r="V9857" s="163">
        <f t="shared" si="1538"/>
        <v>0.05</v>
      </c>
      <c r="W9857" s="164">
        <f t="shared" si="1539"/>
        <v>197738436.06140128</v>
      </c>
      <c r="X9857" s="164">
        <f t="shared" si="1540"/>
        <v>-128212225.84497948</v>
      </c>
    </row>
    <row r="9858" spans="10:24" x14ac:dyDescent="0.25">
      <c r="J9858">
        <v>9855</v>
      </c>
      <c r="K9858" s="43">
        <v>0.89073931448377175</v>
      </c>
      <c r="L9858">
        <v>0.42377663050949177</v>
      </c>
      <c r="M9858">
        <v>0.68073702839552797</v>
      </c>
      <c r="N9858" s="44">
        <v>0.53295222473143156</v>
      </c>
      <c r="O9858" s="161">
        <f t="shared" si="1531"/>
        <v>7000000</v>
      </c>
      <c r="P9858" s="162">
        <f t="shared" si="1532"/>
        <v>177.11638173631729</v>
      </c>
      <c r="Q9858" s="162">
        <f t="shared" si="1533"/>
        <v>144.39521545578077</v>
      </c>
      <c r="R9858" s="163">
        <f t="shared" si="1534"/>
        <v>1</v>
      </c>
      <c r="S9858" s="161">
        <f t="shared" si="1535"/>
        <v>7000000</v>
      </c>
      <c r="T9858" s="162">
        <f t="shared" si="1536"/>
        <v>189.03879391210577</v>
      </c>
      <c r="U9858" s="162">
        <f t="shared" si="1537"/>
        <v>129.69760772789039</v>
      </c>
      <c r="V9858" s="163">
        <f t="shared" si="1538"/>
        <v>1</v>
      </c>
      <c r="W9858" s="164">
        <f t="shared" si="1539"/>
        <v>179048163.96375567</v>
      </c>
      <c r="X9858" s="164">
        <f t="shared" si="1540"/>
        <v>265388303.28950775</v>
      </c>
    </row>
    <row r="9859" spans="10:24" x14ac:dyDescent="0.25">
      <c r="J9859">
        <v>9856</v>
      </c>
      <c r="K9859" s="43">
        <v>0.42685044994603716</v>
      </c>
      <c r="L9859">
        <v>0.65738344422787265</v>
      </c>
      <c r="M9859">
        <v>0.88305393564239154</v>
      </c>
      <c r="N9859" s="44">
        <v>0.53820590980178407</v>
      </c>
      <c r="O9859" s="161">
        <f t="shared" si="1531"/>
        <v>5000000</v>
      </c>
      <c r="P9859" s="162">
        <f t="shared" si="1532"/>
        <v>186.0799876751671</v>
      </c>
      <c r="Q9859" s="162">
        <f t="shared" si="1533"/>
        <v>158.80785156622966</v>
      </c>
      <c r="R9859" s="163">
        <f t="shared" si="1534"/>
        <v>1</v>
      </c>
      <c r="S9859" s="161">
        <f t="shared" si="1535"/>
        <v>6000000</v>
      </c>
      <c r="T9859" s="162">
        <f t="shared" si="1536"/>
        <v>192.02666255838903</v>
      </c>
      <c r="U9859" s="162">
        <f t="shared" si="1537"/>
        <v>136.90392578311483</v>
      </c>
      <c r="V9859" s="163">
        <f t="shared" si="1538"/>
        <v>1</v>
      </c>
      <c r="W9859" s="164">
        <f t="shared" si="1539"/>
        <v>86360680.544687241</v>
      </c>
      <c r="X9859" s="164">
        <f t="shared" si="1540"/>
        <v>180736420.65164524</v>
      </c>
    </row>
    <row r="9860" spans="10:24" x14ac:dyDescent="0.25">
      <c r="J9860">
        <v>9857</v>
      </c>
      <c r="K9860" s="43">
        <v>0.78130505045240317</v>
      </c>
      <c r="L9860">
        <v>0.67652560387192862</v>
      </c>
      <c r="M9860">
        <v>0.60448028391357822</v>
      </c>
      <c r="N9860" s="44">
        <v>0.59825396130776631</v>
      </c>
      <c r="O9860" s="161">
        <f t="shared" si="1531"/>
        <v>7000000</v>
      </c>
      <c r="P9860" s="162">
        <f t="shared" si="1532"/>
        <v>186.87007618625566</v>
      </c>
      <c r="Q9860" s="162">
        <f t="shared" si="1533"/>
        <v>140.29922191186913</v>
      </c>
      <c r="R9860" s="163">
        <f t="shared" si="1534"/>
        <v>1</v>
      </c>
      <c r="S9860" s="161">
        <f t="shared" si="1535"/>
        <v>7000000</v>
      </c>
      <c r="T9860" s="162">
        <f t="shared" si="1536"/>
        <v>192.29002539541855</v>
      </c>
      <c r="U9860" s="162">
        <f t="shared" si="1537"/>
        <v>127.64961095593456</v>
      </c>
      <c r="V9860" s="163">
        <f t="shared" si="1538"/>
        <v>1</v>
      </c>
      <c r="W9860" s="164">
        <f t="shared" si="1539"/>
        <v>275995979.92070574</v>
      </c>
      <c r="X9860" s="164">
        <f t="shared" si="1540"/>
        <v>302482901.07638794</v>
      </c>
    </row>
    <row r="9861" spans="10:24" x14ac:dyDescent="0.25">
      <c r="J9861">
        <v>9858</v>
      </c>
      <c r="K9861" s="43">
        <v>0.2823965484399692</v>
      </c>
      <c r="L9861">
        <v>8.6666393566490751E-2</v>
      </c>
      <c r="M9861">
        <v>0.19760431871818473</v>
      </c>
      <c r="N9861" s="44">
        <v>0.90411346796440961</v>
      </c>
      <c r="O9861" s="161">
        <f t="shared" ref="O9861:O9924" si="1541">VLOOKUP(K9861,$E$5:$H$10,4)</f>
        <v>2000000</v>
      </c>
      <c r="P9861" s="162">
        <f t="shared" ref="P9861:P9924" si="1542">_xlfn.NORM.INV(L9861,$E$12,$E$13)</f>
        <v>159.57641004303349</v>
      </c>
      <c r="Q9861" s="162">
        <f t="shared" ref="Q9861:Q9924" si="1543">_xlfn.NORM.INV(M9861,$E$15,$E$16)</f>
        <v>117.99581059320749</v>
      </c>
      <c r="R9861" s="163">
        <f t="shared" ref="R9861:R9924" si="1544">VLOOKUP(N9861,$E$19:$H$21,4)</f>
        <v>1</v>
      </c>
      <c r="S9861" s="161">
        <f t="shared" ref="S9861:S9924" si="1545">VLOOKUP(K9861,$G$5:$H$10,2)</f>
        <v>5000000</v>
      </c>
      <c r="T9861" s="162">
        <f t="shared" ref="T9861:T9924" si="1546">_xlfn.NORM.INV(L9861,$G$12,$G$13)</f>
        <v>183.19213668101116</v>
      </c>
      <c r="U9861" s="162">
        <f t="shared" ref="U9861:U9924" si="1547">_xlfn.NORM.INV(M9861,$G$15,$G$16)</f>
        <v>116.49790529660375</v>
      </c>
      <c r="V9861" s="163">
        <f t="shared" ref="V9861:V9924" si="1548">VLOOKUP(N9861,$G$19:$H$21,2)</f>
        <v>1</v>
      </c>
      <c r="W9861" s="164">
        <f t="shared" ref="W9861:W9924" si="1549">O9861*(P9861-Q9861)*R9861-$D$23-$D$24</f>
        <v>33161198.899651989</v>
      </c>
      <c r="X9861" s="164">
        <f t="shared" ref="X9861:X9924" si="1550">S9861*(T9861-U9861)*V9861-$F$23-$F$24</f>
        <v>183471156.92203707</v>
      </c>
    </row>
    <row r="9862" spans="10:24" x14ac:dyDescent="0.25">
      <c r="J9862">
        <v>9859</v>
      </c>
      <c r="K9862" s="43">
        <v>0.75503265839665201</v>
      </c>
      <c r="L9862">
        <v>0.15645452873172994</v>
      </c>
      <c r="M9862">
        <v>0.79621146682204558</v>
      </c>
      <c r="N9862" s="44">
        <v>0.63437369097746166</v>
      </c>
      <c r="O9862" s="161">
        <f t="shared" si="1541"/>
        <v>7000000</v>
      </c>
      <c r="P9862" s="162">
        <f t="shared" si="1542"/>
        <v>164.86294881728494</v>
      </c>
      <c r="Q9862" s="162">
        <f t="shared" si="1543"/>
        <v>151.56329985664769</v>
      </c>
      <c r="R9862" s="163">
        <f t="shared" si="1544"/>
        <v>1</v>
      </c>
      <c r="S9862" s="161">
        <f t="shared" si="1545"/>
        <v>7000000</v>
      </c>
      <c r="T9862" s="162">
        <f t="shared" si="1546"/>
        <v>184.95431627242831</v>
      </c>
      <c r="U9862" s="162">
        <f t="shared" si="1547"/>
        <v>133.28164992832384</v>
      </c>
      <c r="V9862" s="163">
        <f t="shared" si="1548"/>
        <v>1</v>
      </c>
      <c r="W9862" s="164">
        <f t="shared" si="1549"/>
        <v>43097542.724460796</v>
      </c>
      <c r="X9862" s="164">
        <f t="shared" si="1550"/>
        <v>211708664.40873128</v>
      </c>
    </row>
    <row r="9863" spans="10:24" x14ac:dyDescent="0.25">
      <c r="J9863">
        <v>9860</v>
      </c>
      <c r="K9863" s="43">
        <v>4.0702866479853772E-2</v>
      </c>
      <c r="L9863">
        <v>0.41308959911522347</v>
      </c>
      <c r="M9863">
        <v>0.19237811155751772</v>
      </c>
      <c r="N9863" s="44">
        <v>0.21218195888662383</v>
      </c>
      <c r="O9863" s="161">
        <f t="shared" si="1541"/>
        <v>1000000</v>
      </c>
      <c r="P9863" s="162">
        <f t="shared" si="1542"/>
        <v>176.70593272649856</v>
      </c>
      <c r="Q9863" s="162">
        <f t="shared" si="1543"/>
        <v>117.61667567954716</v>
      </c>
      <c r="R9863" s="163">
        <f t="shared" si="1544"/>
        <v>1</v>
      </c>
      <c r="S9863" s="161">
        <f t="shared" si="1545"/>
        <v>1000000</v>
      </c>
      <c r="T9863" s="162">
        <f t="shared" si="1546"/>
        <v>188.90197757549953</v>
      </c>
      <c r="U9863" s="162">
        <f t="shared" si="1547"/>
        <v>116.30833783977357</v>
      </c>
      <c r="V9863" s="163">
        <f t="shared" si="1548"/>
        <v>1</v>
      </c>
      <c r="W9863" s="164">
        <f t="shared" si="1549"/>
        <v>9089257.0469514057</v>
      </c>
      <c r="X9863" s="164">
        <f t="shared" si="1550"/>
        <v>-77406360.264274046</v>
      </c>
    </row>
    <row r="9864" spans="10:24" x14ac:dyDescent="0.25">
      <c r="J9864">
        <v>9861</v>
      </c>
      <c r="K9864" s="43">
        <v>0.14364780581911452</v>
      </c>
      <c r="L9864">
        <v>0.26831446977362405</v>
      </c>
      <c r="M9864">
        <v>0.38637562820032201</v>
      </c>
      <c r="N9864" s="44">
        <v>4.5380427183499217E-2</v>
      </c>
      <c r="O9864" s="161">
        <f t="shared" si="1541"/>
        <v>2000000</v>
      </c>
      <c r="P9864" s="162">
        <f t="shared" si="1542"/>
        <v>170.73121968129266</v>
      </c>
      <c r="Q9864" s="162">
        <f t="shared" si="1543"/>
        <v>129.22443967991688</v>
      </c>
      <c r="R9864" s="163">
        <f t="shared" si="1544"/>
        <v>1</v>
      </c>
      <c r="S9864" s="161">
        <f t="shared" si="1545"/>
        <v>2000000</v>
      </c>
      <c r="T9864" s="162">
        <f t="shared" si="1546"/>
        <v>186.91040656043089</v>
      </c>
      <c r="U9864" s="162">
        <f t="shared" si="1547"/>
        <v>122.11221983995844</v>
      </c>
      <c r="V9864" s="163">
        <f t="shared" si="1548"/>
        <v>0.9</v>
      </c>
      <c r="W9864" s="164">
        <f t="shared" si="1549"/>
        <v>33013560.002751544</v>
      </c>
      <c r="X9864" s="164">
        <f t="shared" si="1550"/>
        <v>-33363263.903149605</v>
      </c>
    </row>
    <row r="9865" spans="10:24" x14ac:dyDescent="0.25">
      <c r="J9865">
        <v>9862</v>
      </c>
      <c r="K9865" s="43">
        <v>0.49525617980637382</v>
      </c>
      <c r="L9865">
        <v>0.28222013667609014</v>
      </c>
      <c r="M9865">
        <v>0.79466326291919309</v>
      </c>
      <c r="N9865" s="44">
        <v>0.40182275928415367</v>
      </c>
      <c r="O9865" s="161">
        <f t="shared" si="1541"/>
        <v>5000000</v>
      </c>
      <c r="P9865" s="162">
        <f t="shared" si="1542"/>
        <v>171.35611815593518</v>
      </c>
      <c r="Q9865" s="162">
        <f t="shared" si="1543"/>
        <v>151.45418077019704</v>
      </c>
      <c r="R9865" s="163">
        <f t="shared" si="1544"/>
        <v>1</v>
      </c>
      <c r="S9865" s="161">
        <f t="shared" si="1545"/>
        <v>6000000</v>
      </c>
      <c r="T9865" s="162">
        <f t="shared" si="1546"/>
        <v>187.11870605197839</v>
      </c>
      <c r="U9865" s="162">
        <f t="shared" si="1547"/>
        <v>133.22709038509851</v>
      </c>
      <c r="V9865" s="163">
        <f t="shared" si="1548"/>
        <v>1</v>
      </c>
      <c r="W9865" s="164">
        <f t="shared" si="1549"/>
        <v>49509686.928690687</v>
      </c>
      <c r="X9865" s="164">
        <f t="shared" si="1550"/>
        <v>173349694.00127929</v>
      </c>
    </row>
    <row r="9866" spans="10:24" x14ac:dyDescent="0.25">
      <c r="J9866">
        <v>9863</v>
      </c>
      <c r="K9866" s="43">
        <v>0.14154381394336846</v>
      </c>
      <c r="L9866">
        <v>0.42543126450090496</v>
      </c>
      <c r="M9866">
        <v>7.9617057622465404E-2</v>
      </c>
      <c r="N9866" s="44">
        <v>0.38865741076001104</v>
      </c>
      <c r="O9866" s="161">
        <f t="shared" si="1541"/>
        <v>2000000</v>
      </c>
      <c r="P9866" s="162">
        <f t="shared" si="1542"/>
        <v>177.17972977316111</v>
      </c>
      <c r="Q9866" s="162">
        <f t="shared" si="1543"/>
        <v>106.846958219757</v>
      </c>
      <c r="R9866" s="163">
        <f t="shared" si="1544"/>
        <v>1</v>
      </c>
      <c r="S9866" s="161">
        <f t="shared" si="1545"/>
        <v>2000000</v>
      </c>
      <c r="T9866" s="162">
        <f t="shared" si="1546"/>
        <v>189.05990992438703</v>
      </c>
      <c r="U9866" s="162">
        <f t="shared" si="1547"/>
        <v>110.9234791098785</v>
      </c>
      <c r="V9866" s="163">
        <f t="shared" si="1548"/>
        <v>1</v>
      </c>
      <c r="W9866" s="164">
        <f t="shared" si="1549"/>
        <v>90665543.106808215</v>
      </c>
      <c r="X9866" s="164">
        <f t="shared" si="1550"/>
        <v>6272861.629017055</v>
      </c>
    </row>
    <row r="9867" spans="10:24" x14ac:dyDescent="0.25">
      <c r="J9867">
        <v>9864</v>
      </c>
      <c r="K9867" s="43">
        <v>0.56546373202997813</v>
      </c>
      <c r="L9867">
        <v>0.20614115773635044</v>
      </c>
      <c r="M9867">
        <v>0.41905454830010835</v>
      </c>
      <c r="N9867" s="44">
        <v>0.33432135020733567</v>
      </c>
      <c r="O9867" s="161">
        <f t="shared" si="1541"/>
        <v>6000000</v>
      </c>
      <c r="P9867" s="162">
        <f t="shared" si="1542"/>
        <v>167.70174201852103</v>
      </c>
      <c r="Q9867" s="162">
        <f t="shared" si="1543"/>
        <v>130.91374473227881</v>
      </c>
      <c r="R9867" s="163">
        <f t="shared" si="1544"/>
        <v>1</v>
      </c>
      <c r="S9867" s="161">
        <f t="shared" si="1545"/>
        <v>6000000</v>
      </c>
      <c r="T9867" s="162">
        <f t="shared" si="1546"/>
        <v>185.90058067284033</v>
      </c>
      <c r="U9867" s="162">
        <f t="shared" si="1547"/>
        <v>122.95687236613941</v>
      </c>
      <c r="V9867" s="163">
        <f t="shared" si="1548"/>
        <v>1</v>
      </c>
      <c r="W9867" s="164">
        <f t="shared" si="1549"/>
        <v>170727983.7174533</v>
      </c>
      <c r="X9867" s="164">
        <f t="shared" si="1550"/>
        <v>227662249.84020555</v>
      </c>
    </row>
    <row r="9868" spans="10:24" x14ac:dyDescent="0.25">
      <c r="J9868">
        <v>9865</v>
      </c>
      <c r="K9868" s="43">
        <v>0.57765638219661763</v>
      </c>
      <c r="L9868">
        <v>0.41051456384837715</v>
      </c>
      <c r="M9868">
        <v>0.73654821394566228</v>
      </c>
      <c r="N9868" s="44">
        <v>0.5545957201172218</v>
      </c>
      <c r="O9868" s="161">
        <f t="shared" si="1541"/>
        <v>6000000</v>
      </c>
      <c r="P9868" s="162">
        <f t="shared" si="1542"/>
        <v>176.60667708074277</v>
      </c>
      <c r="Q9868" s="162">
        <f t="shared" si="1543"/>
        <v>147.65479608131841</v>
      </c>
      <c r="R9868" s="163">
        <f t="shared" si="1544"/>
        <v>1</v>
      </c>
      <c r="S9868" s="161">
        <f t="shared" si="1545"/>
        <v>6000000</v>
      </c>
      <c r="T9868" s="162">
        <f t="shared" si="1546"/>
        <v>188.8688923602476</v>
      </c>
      <c r="U9868" s="162">
        <f t="shared" si="1547"/>
        <v>131.3273980406592</v>
      </c>
      <c r="V9868" s="163">
        <f t="shared" si="1548"/>
        <v>1</v>
      </c>
      <c r="W9868" s="164">
        <f t="shared" si="1549"/>
        <v>123711285.99654618</v>
      </c>
      <c r="X9868" s="164">
        <f t="shared" si="1550"/>
        <v>195248965.91753036</v>
      </c>
    </row>
    <row r="9869" spans="10:24" x14ac:dyDescent="0.25">
      <c r="J9869">
        <v>9866</v>
      </c>
      <c r="K9869" s="43">
        <v>6.7973804648015501E-2</v>
      </c>
      <c r="L9869">
        <v>0.75729138766812976</v>
      </c>
      <c r="M9869">
        <v>0.9480131684667007</v>
      </c>
      <c r="N9869" s="44">
        <v>8.2318912033745639E-2</v>
      </c>
      <c r="O9869" s="161">
        <f t="shared" si="1541"/>
        <v>2000000</v>
      </c>
      <c r="P9869" s="162">
        <f t="shared" si="1542"/>
        <v>190.46424355111276</v>
      </c>
      <c r="Q9869" s="162">
        <f t="shared" si="1543"/>
        <v>167.51774310614499</v>
      </c>
      <c r="R9869" s="163">
        <f t="shared" si="1544"/>
        <v>1</v>
      </c>
      <c r="S9869" s="161">
        <f t="shared" si="1545"/>
        <v>2000000</v>
      </c>
      <c r="T9869" s="162">
        <f t="shared" si="1546"/>
        <v>193.48808118370425</v>
      </c>
      <c r="U9869" s="162">
        <f t="shared" si="1547"/>
        <v>141.25887155307251</v>
      </c>
      <c r="V9869" s="163">
        <f t="shared" si="1548"/>
        <v>0.9</v>
      </c>
      <c r="W9869" s="164">
        <f t="shared" si="1549"/>
        <v>-4106999.1100644618</v>
      </c>
      <c r="X9869" s="164">
        <f t="shared" si="1550"/>
        <v>-55987422.664862856</v>
      </c>
    </row>
    <row r="9870" spans="10:24" x14ac:dyDescent="0.25">
      <c r="J9870">
        <v>9867</v>
      </c>
      <c r="K9870" s="43">
        <v>0.39707760256279689</v>
      </c>
      <c r="L9870">
        <v>6.8688586941275664E-3</v>
      </c>
      <c r="M9870">
        <v>0.1987116941749566</v>
      </c>
      <c r="N9870" s="44">
        <v>0.25156142667823445</v>
      </c>
      <c r="O9870" s="161">
        <f t="shared" si="1541"/>
        <v>5000000</v>
      </c>
      <c r="P9870" s="162">
        <f t="shared" si="1542"/>
        <v>143.03925891730574</v>
      </c>
      <c r="Q9870" s="162">
        <f t="shared" si="1543"/>
        <v>118.07536195872515</v>
      </c>
      <c r="R9870" s="163">
        <f t="shared" si="1544"/>
        <v>1</v>
      </c>
      <c r="S9870" s="161">
        <f t="shared" si="1545"/>
        <v>6000000</v>
      </c>
      <c r="T9870" s="162">
        <f t="shared" si="1546"/>
        <v>177.67975297243524</v>
      </c>
      <c r="U9870" s="162">
        <f t="shared" si="1547"/>
        <v>116.53768097936258</v>
      </c>
      <c r="V9870" s="163">
        <f t="shared" si="1548"/>
        <v>1</v>
      </c>
      <c r="W9870" s="164">
        <f t="shared" si="1549"/>
        <v>74819484.792902961</v>
      </c>
      <c r="X9870" s="164">
        <f t="shared" si="1550"/>
        <v>216852431.95843595</v>
      </c>
    </row>
    <row r="9871" spans="10:24" x14ac:dyDescent="0.25">
      <c r="J9871">
        <v>9868</v>
      </c>
      <c r="K9871" s="43">
        <v>0.16029976889626329</v>
      </c>
      <c r="L9871">
        <v>0.11863048951345612</v>
      </c>
      <c r="M9871">
        <v>0.97041855602068727</v>
      </c>
      <c r="N9871" s="44">
        <v>0.50263442506389688</v>
      </c>
      <c r="O9871" s="161">
        <f t="shared" si="1541"/>
        <v>2000000</v>
      </c>
      <c r="P9871" s="162">
        <f t="shared" si="1542"/>
        <v>162.27208954011422</v>
      </c>
      <c r="Q9871" s="162">
        <f t="shared" si="1543"/>
        <v>172.73961900027203</v>
      </c>
      <c r="R9871" s="163">
        <f t="shared" si="1544"/>
        <v>1</v>
      </c>
      <c r="S9871" s="161">
        <f t="shared" si="1545"/>
        <v>5000000</v>
      </c>
      <c r="T9871" s="162">
        <f t="shared" si="1546"/>
        <v>184.0906965133714</v>
      </c>
      <c r="U9871" s="162">
        <f t="shared" si="1547"/>
        <v>143.869809500136</v>
      </c>
      <c r="V9871" s="163">
        <f t="shared" si="1548"/>
        <v>1</v>
      </c>
      <c r="W9871" s="164">
        <f t="shared" si="1549"/>
        <v>-70935058.920315608</v>
      </c>
      <c r="X9871" s="164">
        <f t="shared" si="1550"/>
        <v>51104435.066176981</v>
      </c>
    </row>
    <row r="9872" spans="10:24" x14ac:dyDescent="0.25">
      <c r="J9872">
        <v>9869</v>
      </c>
      <c r="K9872" s="43">
        <v>0.62006959298322373</v>
      </c>
      <c r="L9872">
        <v>0.34669880816347864</v>
      </c>
      <c r="M9872">
        <v>0.56628483734381663</v>
      </c>
      <c r="N9872" s="44">
        <v>0.67070677754573627</v>
      </c>
      <c r="O9872" s="161">
        <f t="shared" si="1541"/>
        <v>6000000</v>
      </c>
      <c r="P9872" s="162">
        <f t="shared" si="1542"/>
        <v>174.08627320845034</v>
      </c>
      <c r="Q9872" s="162">
        <f t="shared" si="1543"/>
        <v>138.33846788842766</v>
      </c>
      <c r="R9872" s="163">
        <f t="shared" si="1544"/>
        <v>1</v>
      </c>
      <c r="S9872" s="161">
        <f t="shared" si="1545"/>
        <v>7000000</v>
      </c>
      <c r="T9872" s="162">
        <f t="shared" si="1546"/>
        <v>188.02875773615011</v>
      </c>
      <c r="U9872" s="162">
        <f t="shared" si="1547"/>
        <v>126.66923394421383</v>
      </c>
      <c r="V9872" s="163">
        <f t="shared" si="1548"/>
        <v>1</v>
      </c>
      <c r="W9872" s="164">
        <f t="shared" si="1549"/>
        <v>164486831.92013606</v>
      </c>
      <c r="X9872" s="164">
        <f t="shared" si="1550"/>
        <v>279516666.54355401</v>
      </c>
    </row>
    <row r="9873" spans="10:24" x14ac:dyDescent="0.25">
      <c r="J9873">
        <v>9870</v>
      </c>
      <c r="K9873" s="43">
        <v>0.70932848745715393</v>
      </c>
      <c r="L9873">
        <v>0.57048842641421127</v>
      </c>
      <c r="M9873">
        <v>6.8974555981171637E-3</v>
      </c>
      <c r="N9873" s="44">
        <v>7.2795140541059844E-2</v>
      </c>
      <c r="O9873" s="161">
        <f t="shared" si="1541"/>
        <v>6000000</v>
      </c>
      <c r="P9873" s="162">
        <f t="shared" si="1542"/>
        <v>182.66426694795476</v>
      </c>
      <c r="Q9873" s="162">
        <f t="shared" si="1543"/>
        <v>85.748801166148894</v>
      </c>
      <c r="R9873" s="163">
        <f t="shared" si="1544"/>
        <v>1</v>
      </c>
      <c r="S9873" s="161">
        <f t="shared" si="1545"/>
        <v>7000000</v>
      </c>
      <c r="T9873" s="162">
        <f t="shared" si="1546"/>
        <v>190.8880889826516</v>
      </c>
      <c r="U9873" s="162">
        <f t="shared" si="1547"/>
        <v>100.37440058307445</v>
      </c>
      <c r="V9873" s="163">
        <f t="shared" si="1548"/>
        <v>0.9</v>
      </c>
      <c r="W9873" s="164">
        <f t="shared" si="1549"/>
        <v>531492794.69083524</v>
      </c>
      <c r="X9873" s="164">
        <f t="shared" si="1550"/>
        <v>420236236.91733599</v>
      </c>
    </row>
    <row r="9874" spans="10:24" x14ac:dyDescent="0.25">
      <c r="J9874">
        <v>9871</v>
      </c>
      <c r="K9874" s="43">
        <v>3.2239311298779216E-2</v>
      </c>
      <c r="L9874">
        <v>0.43617464876958056</v>
      </c>
      <c r="M9874">
        <v>0.32610094609553475</v>
      </c>
      <c r="N9874" s="44">
        <v>4.2401422250610721E-2</v>
      </c>
      <c r="O9874" s="161">
        <f t="shared" si="1541"/>
        <v>1000000</v>
      </c>
      <c r="P9874" s="162">
        <f t="shared" si="1542"/>
        <v>177.5898734166436</v>
      </c>
      <c r="Q9874" s="162">
        <f t="shared" si="1543"/>
        <v>125.98589206361603</v>
      </c>
      <c r="R9874" s="163">
        <f t="shared" si="1544"/>
        <v>1</v>
      </c>
      <c r="S9874" s="161">
        <f t="shared" si="1545"/>
        <v>1000000</v>
      </c>
      <c r="T9874" s="162">
        <f t="shared" si="1546"/>
        <v>189.19662447221452</v>
      </c>
      <c r="U9874" s="162">
        <f t="shared" si="1547"/>
        <v>120.49294603180802</v>
      </c>
      <c r="V9874" s="163">
        <f t="shared" si="1548"/>
        <v>0.9</v>
      </c>
      <c r="W9874" s="164">
        <f t="shared" si="1549"/>
        <v>1603981.3530275673</v>
      </c>
      <c r="X9874" s="164">
        <f t="shared" si="1550"/>
        <v>-88166689.403634146</v>
      </c>
    </row>
    <row r="9875" spans="10:24" x14ac:dyDescent="0.25">
      <c r="J9875">
        <v>9872</v>
      </c>
      <c r="K9875" s="43">
        <v>0.44207713559215167</v>
      </c>
      <c r="L9875">
        <v>0.78158918878054684</v>
      </c>
      <c r="M9875">
        <v>0.67076321036687703</v>
      </c>
      <c r="N9875" s="44">
        <v>0.95289689582500747</v>
      </c>
      <c r="O9875" s="161">
        <f t="shared" si="1541"/>
        <v>5000000</v>
      </c>
      <c r="P9875" s="162">
        <f t="shared" si="1542"/>
        <v>191.66357365869533</v>
      </c>
      <c r="Q9875" s="162">
        <f t="shared" si="1543"/>
        <v>143.84043189775468</v>
      </c>
      <c r="R9875" s="163">
        <f t="shared" si="1544"/>
        <v>1</v>
      </c>
      <c r="S9875" s="161">
        <f t="shared" si="1545"/>
        <v>6000000</v>
      </c>
      <c r="T9875" s="162">
        <f t="shared" si="1546"/>
        <v>193.88785788623179</v>
      </c>
      <c r="U9875" s="162">
        <f t="shared" si="1547"/>
        <v>129.42021594887734</v>
      </c>
      <c r="V9875" s="163">
        <f t="shared" si="1548"/>
        <v>1</v>
      </c>
      <c r="W9875" s="164">
        <f t="shared" si="1549"/>
        <v>189115708.80470321</v>
      </c>
      <c r="X9875" s="164">
        <f t="shared" si="1550"/>
        <v>236805851.62412667</v>
      </c>
    </row>
    <row r="9876" spans="10:24" x14ac:dyDescent="0.25">
      <c r="J9876">
        <v>9873</v>
      </c>
      <c r="K9876" s="43">
        <v>9.2110721297292697E-3</v>
      </c>
      <c r="L9876">
        <v>0.14598564490473609</v>
      </c>
      <c r="M9876">
        <v>4.5762114118515274E-2</v>
      </c>
      <c r="N9876" s="44">
        <v>8.2156862297325328E-2</v>
      </c>
      <c r="O9876" s="161">
        <f t="shared" si="1541"/>
        <v>1000000</v>
      </c>
      <c r="P9876" s="162">
        <f t="shared" si="1542"/>
        <v>164.19289505870481</v>
      </c>
      <c r="Q9876" s="162">
        <f t="shared" si="1543"/>
        <v>101.25176731027165</v>
      </c>
      <c r="R9876" s="163">
        <f t="shared" si="1544"/>
        <v>1</v>
      </c>
      <c r="S9876" s="161">
        <f t="shared" si="1545"/>
        <v>1000000</v>
      </c>
      <c r="T9876" s="162">
        <f t="shared" si="1546"/>
        <v>184.73096501956826</v>
      </c>
      <c r="U9876" s="162">
        <f t="shared" si="1547"/>
        <v>108.12588365513582</v>
      </c>
      <c r="V9876" s="163">
        <f t="shared" si="1548"/>
        <v>0.9</v>
      </c>
      <c r="W9876" s="164">
        <f t="shared" si="1549"/>
        <v>12941127.748433158</v>
      </c>
      <c r="X9876" s="164">
        <f t="shared" si="1550"/>
        <v>-81055426.772010803</v>
      </c>
    </row>
    <row r="9877" spans="10:24" x14ac:dyDescent="0.25">
      <c r="J9877">
        <v>9874</v>
      </c>
      <c r="K9877" s="43">
        <v>0.5458335009829004</v>
      </c>
      <c r="L9877">
        <v>0.59081206594403968</v>
      </c>
      <c r="M9877">
        <v>0.44034588902807836</v>
      </c>
      <c r="N9877" s="44">
        <v>0.53441153054630519</v>
      </c>
      <c r="O9877" s="161">
        <f t="shared" si="1541"/>
        <v>5000000</v>
      </c>
      <c r="P9877" s="162">
        <f t="shared" si="1542"/>
        <v>183.44451610894083</v>
      </c>
      <c r="Q9877" s="162">
        <f t="shared" si="1543"/>
        <v>131.99815357353128</v>
      </c>
      <c r="R9877" s="163">
        <f t="shared" si="1544"/>
        <v>1</v>
      </c>
      <c r="S9877" s="161">
        <f t="shared" si="1545"/>
        <v>6000000</v>
      </c>
      <c r="T9877" s="162">
        <f t="shared" si="1546"/>
        <v>191.14817203631361</v>
      </c>
      <c r="U9877" s="162">
        <f t="shared" si="1547"/>
        <v>123.49907678676564</v>
      </c>
      <c r="V9877" s="163">
        <f t="shared" si="1548"/>
        <v>1</v>
      </c>
      <c r="W9877" s="164">
        <f t="shared" si="1549"/>
        <v>207231812.67704773</v>
      </c>
      <c r="X9877" s="164">
        <f t="shared" si="1550"/>
        <v>255894571.49728781</v>
      </c>
    </row>
    <row r="9878" spans="10:24" x14ac:dyDescent="0.25">
      <c r="J9878">
        <v>9875</v>
      </c>
      <c r="K9878" s="43">
        <v>0.53415822288789405</v>
      </c>
      <c r="L9878">
        <v>0.50602910827045688</v>
      </c>
      <c r="M9878">
        <v>0.1160431678250825</v>
      </c>
      <c r="N9878" s="44">
        <v>0.19027425077281213</v>
      </c>
      <c r="O9878" s="161">
        <f t="shared" si="1541"/>
        <v>5000000</v>
      </c>
      <c r="P9878" s="162">
        <f t="shared" si="1542"/>
        <v>180.22669962878365</v>
      </c>
      <c r="Q9878" s="162">
        <f t="shared" si="1543"/>
        <v>111.09996445054284</v>
      </c>
      <c r="R9878" s="163">
        <f t="shared" si="1544"/>
        <v>1</v>
      </c>
      <c r="S9878" s="161">
        <f t="shared" si="1545"/>
        <v>6000000</v>
      </c>
      <c r="T9878" s="162">
        <f t="shared" si="1546"/>
        <v>190.07556654292787</v>
      </c>
      <c r="U9878" s="162">
        <f t="shared" si="1547"/>
        <v>113.04998222527142</v>
      </c>
      <c r="V9878" s="163">
        <f t="shared" si="1548"/>
        <v>0.9</v>
      </c>
      <c r="W9878" s="164">
        <f t="shared" si="1549"/>
        <v>295633675.89120406</v>
      </c>
      <c r="X9878" s="164">
        <f t="shared" si="1550"/>
        <v>265938155.31534487</v>
      </c>
    </row>
    <row r="9879" spans="10:24" x14ac:dyDescent="0.25">
      <c r="J9879">
        <v>9876</v>
      </c>
      <c r="K9879" s="43">
        <v>4.6788278638664971E-2</v>
      </c>
      <c r="L9879">
        <v>0.5163094365184181</v>
      </c>
      <c r="M9879">
        <v>0.19147865659196894</v>
      </c>
      <c r="N9879" s="44">
        <v>0.65492472444789385</v>
      </c>
      <c r="O9879" s="161">
        <f t="shared" si="1541"/>
        <v>1000000</v>
      </c>
      <c r="P9879" s="162">
        <f t="shared" si="1542"/>
        <v>180.61339633606357</v>
      </c>
      <c r="Q9879" s="162">
        <f t="shared" si="1543"/>
        <v>117.55079386215982</v>
      </c>
      <c r="R9879" s="163">
        <f t="shared" si="1544"/>
        <v>1</v>
      </c>
      <c r="S9879" s="161">
        <f t="shared" si="1545"/>
        <v>1000000</v>
      </c>
      <c r="T9879" s="162">
        <f t="shared" si="1546"/>
        <v>190.20446544535451</v>
      </c>
      <c r="U9879" s="162">
        <f t="shared" si="1547"/>
        <v>116.27539693107991</v>
      </c>
      <c r="V9879" s="163">
        <f t="shared" si="1548"/>
        <v>1</v>
      </c>
      <c r="W9879" s="164">
        <f t="shared" si="1549"/>
        <v>13062602.473903753</v>
      </c>
      <c r="X9879" s="164">
        <f t="shared" si="1550"/>
        <v>-76070931.485725403</v>
      </c>
    </row>
    <row r="9880" spans="10:24" x14ac:dyDescent="0.25">
      <c r="J9880">
        <v>9877</v>
      </c>
      <c r="K9880" s="43">
        <v>0.98699735243062292</v>
      </c>
      <c r="L9880">
        <v>0.37461867977966234</v>
      </c>
      <c r="M9880">
        <v>0.51336037214806418</v>
      </c>
      <c r="N9880" s="44">
        <v>0.75396616214306744</v>
      </c>
      <c r="O9880" s="161">
        <f t="shared" si="1541"/>
        <v>9000000</v>
      </c>
      <c r="P9880" s="162">
        <f t="shared" si="1542"/>
        <v>175.20532306208969</v>
      </c>
      <c r="Q9880" s="162">
        <f t="shared" si="1543"/>
        <v>135.66991498085545</v>
      </c>
      <c r="R9880" s="163">
        <f t="shared" si="1544"/>
        <v>1</v>
      </c>
      <c r="S9880" s="161">
        <f t="shared" si="1545"/>
        <v>9000000</v>
      </c>
      <c r="T9880" s="162">
        <f t="shared" si="1546"/>
        <v>188.4017743540299</v>
      </c>
      <c r="U9880" s="162">
        <f t="shared" si="1547"/>
        <v>125.33495749042773</v>
      </c>
      <c r="V9880" s="163">
        <f t="shared" si="1548"/>
        <v>1</v>
      </c>
      <c r="W9880" s="164">
        <f t="shared" si="1549"/>
        <v>305818672.73110813</v>
      </c>
      <c r="X9880" s="164">
        <f t="shared" si="1550"/>
        <v>417601351.77241957</v>
      </c>
    </row>
    <row r="9881" spans="10:24" x14ac:dyDescent="0.25">
      <c r="J9881">
        <v>9878</v>
      </c>
      <c r="K9881" s="43">
        <v>4.6690357253991177E-2</v>
      </c>
      <c r="L9881">
        <v>0.89105556005904807</v>
      </c>
      <c r="M9881">
        <v>0.50052794564679282</v>
      </c>
      <c r="N9881" s="44">
        <v>0.97228119432796156</v>
      </c>
      <c r="O9881" s="161">
        <f t="shared" si="1541"/>
        <v>1000000</v>
      </c>
      <c r="P9881" s="162">
        <f t="shared" si="1542"/>
        <v>198.48241775717599</v>
      </c>
      <c r="Q9881" s="162">
        <f t="shared" si="1543"/>
        <v>135.02646727743971</v>
      </c>
      <c r="R9881" s="163">
        <f t="shared" si="1544"/>
        <v>1</v>
      </c>
      <c r="S9881" s="161">
        <f t="shared" si="1545"/>
        <v>1000000</v>
      </c>
      <c r="T9881" s="162">
        <f t="shared" si="1546"/>
        <v>196.16080591905867</v>
      </c>
      <c r="U9881" s="162">
        <f t="shared" si="1547"/>
        <v>125.01323363871985</v>
      </c>
      <c r="V9881" s="163">
        <f t="shared" si="1548"/>
        <v>1</v>
      </c>
      <c r="W9881" s="164">
        <f t="shared" si="1549"/>
        <v>13455950.479736291</v>
      </c>
      <c r="X9881" s="164">
        <f t="shared" si="1550"/>
        <v>-78852427.719661176</v>
      </c>
    </row>
    <row r="9882" spans="10:24" x14ac:dyDescent="0.25">
      <c r="J9882">
        <v>9879</v>
      </c>
      <c r="K9882" s="43">
        <v>0.92353388502102529</v>
      </c>
      <c r="L9882">
        <v>0.43244498043437085</v>
      </c>
      <c r="M9882">
        <v>0.41936837523890147</v>
      </c>
      <c r="N9882" s="44">
        <v>0.51409931393041353</v>
      </c>
      <c r="O9882" s="161">
        <f t="shared" si="1541"/>
        <v>7000000</v>
      </c>
      <c r="P9882" s="162">
        <f t="shared" si="1542"/>
        <v>177.44770781667177</v>
      </c>
      <c r="Q9882" s="162">
        <f t="shared" si="1543"/>
        <v>130.92980819217905</v>
      </c>
      <c r="R9882" s="163">
        <f t="shared" si="1544"/>
        <v>1</v>
      </c>
      <c r="S9882" s="161">
        <f t="shared" si="1545"/>
        <v>9000000</v>
      </c>
      <c r="T9882" s="162">
        <f t="shared" si="1546"/>
        <v>189.1492359388906</v>
      </c>
      <c r="U9882" s="162">
        <f t="shared" si="1547"/>
        <v>122.96490409608953</v>
      </c>
      <c r="V9882" s="163">
        <f t="shared" si="1548"/>
        <v>1</v>
      </c>
      <c r="W9882" s="164">
        <f t="shared" si="1549"/>
        <v>275625297.37144899</v>
      </c>
      <c r="X9882" s="164">
        <f t="shared" si="1550"/>
        <v>445658986.58520961</v>
      </c>
    </row>
    <row r="9883" spans="10:24" x14ac:dyDescent="0.25">
      <c r="J9883">
        <v>9880</v>
      </c>
      <c r="K9883" s="43">
        <v>8.1992009563145118E-2</v>
      </c>
      <c r="L9883">
        <v>0.66944374452577393</v>
      </c>
      <c r="M9883">
        <v>0.91371144449785624</v>
      </c>
      <c r="N9883" s="44">
        <v>0.8846440847277155</v>
      </c>
      <c r="O9883" s="161">
        <f t="shared" si="1541"/>
        <v>2000000</v>
      </c>
      <c r="P9883" s="162">
        <f t="shared" si="1542"/>
        <v>186.57566546181141</v>
      </c>
      <c r="Q9883" s="162">
        <f t="shared" si="1543"/>
        <v>162.2793934401133</v>
      </c>
      <c r="R9883" s="163">
        <f t="shared" si="1544"/>
        <v>1</v>
      </c>
      <c r="S9883" s="161">
        <f t="shared" si="1545"/>
        <v>2000000</v>
      </c>
      <c r="T9883" s="162">
        <f t="shared" si="1546"/>
        <v>192.19188848727046</v>
      </c>
      <c r="U9883" s="162">
        <f t="shared" si="1547"/>
        <v>138.63969672005666</v>
      </c>
      <c r="V9883" s="163">
        <f t="shared" si="1548"/>
        <v>1</v>
      </c>
      <c r="W9883" s="164">
        <f t="shared" si="1549"/>
        <v>-1407455.9566037655</v>
      </c>
      <c r="X9883" s="164">
        <f t="shared" si="1550"/>
        <v>-42895616.465572402</v>
      </c>
    </row>
    <row r="9884" spans="10:24" x14ac:dyDescent="0.25">
      <c r="J9884">
        <v>9881</v>
      </c>
      <c r="K9884" s="43">
        <v>0.98465012541935371</v>
      </c>
      <c r="L9884">
        <v>0.82503688012849685</v>
      </c>
      <c r="M9884">
        <v>0.45338890793796283</v>
      </c>
      <c r="N9884" s="44">
        <v>4.306709730710323E-2</v>
      </c>
      <c r="O9884" s="161">
        <f t="shared" si="1541"/>
        <v>9000000</v>
      </c>
      <c r="P9884" s="162">
        <f t="shared" si="1542"/>
        <v>194.02098557240464</v>
      </c>
      <c r="Q9884" s="162">
        <f t="shared" si="1543"/>
        <v>132.65792443872553</v>
      </c>
      <c r="R9884" s="163">
        <f t="shared" si="1544"/>
        <v>1</v>
      </c>
      <c r="S9884" s="161">
        <f t="shared" si="1545"/>
        <v>9000000</v>
      </c>
      <c r="T9884" s="162">
        <f t="shared" si="1546"/>
        <v>194.6736618574682</v>
      </c>
      <c r="U9884" s="162">
        <f t="shared" si="1547"/>
        <v>123.82896221936277</v>
      </c>
      <c r="V9884" s="163">
        <f t="shared" si="1548"/>
        <v>0.9</v>
      </c>
      <c r="W9884" s="164">
        <f t="shared" si="1549"/>
        <v>502267550.20311201</v>
      </c>
      <c r="X9884" s="164">
        <f t="shared" si="1550"/>
        <v>423842067.06865418</v>
      </c>
    </row>
    <row r="9885" spans="10:24" x14ac:dyDescent="0.25">
      <c r="J9885">
        <v>9882</v>
      </c>
      <c r="K9885" s="43">
        <v>0.46176609294785664</v>
      </c>
      <c r="L9885">
        <v>0.61260558211046845</v>
      </c>
      <c r="M9885">
        <v>0.37098556448378084</v>
      </c>
      <c r="N9885" s="44">
        <v>0.47302771635187957</v>
      </c>
      <c r="O9885" s="161">
        <f t="shared" si="1541"/>
        <v>5000000</v>
      </c>
      <c r="P9885" s="162">
        <f t="shared" si="1542"/>
        <v>184.29174864837108</v>
      </c>
      <c r="Q9885" s="162">
        <f t="shared" si="1543"/>
        <v>128.41511632222125</v>
      </c>
      <c r="R9885" s="163">
        <f t="shared" si="1544"/>
        <v>1</v>
      </c>
      <c r="S9885" s="161">
        <f t="shared" si="1545"/>
        <v>6000000</v>
      </c>
      <c r="T9885" s="162">
        <f t="shared" si="1546"/>
        <v>191.43058288279036</v>
      </c>
      <c r="U9885" s="162">
        <f t="shared" si="1547"/>
        <v>121.70755816111063</v>
      </c>
      <c r="V9885" s="163">
        <f t="shared" si="1548"/>
        <v>1</v>
      </c>
      <c r="W9885" s="164">
        <f t="shared" si="1549"/>
        <v>229383161.63074917</v>
      </c>
      <c r="X9885" s="164">
        <f t="shared" si="1550"/>
        <v>268338148.33007842</v>
      </c>
    </row>
    <row r="9886" spans="10:24" x14ac:dyDescent="0.25">
      <c r="J9886">
        <v>9883</v>
      </c>
      <c r="K9886" s="43">
        <v>0.92002289641090051</v>
      </c>
      <c r="L9886">
        <v>0.35496892522494827</v>
      </c>
      <c r="M9886">
        <v>0.38804631263843969</v>
      </c>
      <c r="N9886" s="44">
        <v>0.74186550226120329</v>
      </c>
      <c r="O9886" s="161">
        <f t="shared" si="1541"/>
        <v>7000000</v>
      </c>
      <c r="P9886" s="162">
        <f t="shared" si="1542"/>
        <v>174.42090660716801</v>
      </c>
      <c r="Q9886" s="162">
        <f t="shared" si="1543"/>
        <v>129.31170679044695</v>
      </c>
      <c r="R9886" s="163">
        <f t="shared" si="1544"/>
        <v>1</v>
      </c>
      <c r="S9886" s="161">
        <f t="shared" si="1545"/>
        <v>9000000</v>
      </c>
      <c r="T9886" s="162">
        <f t="shared" si="1546"/>
        <v>188.14030220238934</v>
      </c>
      <c r="U9886" s="162">
        <f t="shared" si="1547"/>
        <v>122.15585339522347</v>
      </c>
      <c r="V9886" s="163">
        <f t="shared" si="1548"/>
        <v>1</v>
      </c>
      <c r="W9886" s="164">
        <f t="shared" si="1549"/>
        <v>265764398.71704739</v>
      </c>
      <c r="X9886" s="164">
        <f t="shared" si="1550"/>
        <v>443860039.26449275</v>
      </c>
    </row>
    <row r="9887" spans="10:24" x14ac:dyDescent="0.25">
      <c r="J9887">
        <v>9884</v>
      </c>
      <c r="K9887" s="43">
        <v>0.63118661512588714</v>
      </c>
      <c r="L9887">
        <v>0.54699839280383478</v>
      </c>
      <c r="M9887">
        <v>0.70816445557551122</v>
      </c>
      <c r="N9887" s="44">
        <v>2.4608460222211082E-2</v>
      </c>
      <c r="O9887" s="161">
        <f t="shared" si="1541"/>
        <v>6000000</v>
      </c>
      <c r="P9887" s="162">
        <f t="shared" si="1542"/>
        <v>181.77121998895512</v>
      </c>
      <c r="Q9887" s="162">
        <f t="shared" si="1543"/>
        <v>145.9606062600887</v>
      </c>
      <c r="R9887" s="163">
        <f t="shared" si="1544"/>
        <v>1</v>
      </c>
      <c r="S9887" s="161">
        <f t="shared" si="1545"/>
        <v>7000000</v>
      </c>
      <c r="T9887" s="162">
        <f t="shared" si="1546"/>
        <v>190.59040666298503</v>
      </c>
      <c r="U9887" s="162">
        <f t="shared" si="1547"/>
        <v>130.48030313004435</v>
      </c>
      <c r="V9887" s="163">
        <f t="shared" si="1548"/>
        <v>0.9</v>
      </c>
      <c r="W9887" s="164">
        <f t="shared" si="1549"/>
        <v>164863682.37319857</v>
      </c>
      <c r="X9887" s="164">
        <f t="shared" si="1550"/>
        <v>228693652.25752634</v>
      </c>
    </row>
    <row r="9888" spans="10:24" x14ac:dyDescent="0.25">
      <c r="J9888">
        <v>9885</v>
      </c>
      <c r="K9888" s="43">
        <v>0.57650697658674255</v>
      </c>
      <c r="L9888">
        <v>0.71427288003785949</v>
      </c>
      <c r="M9888">
        <v>0.65680970044440767</v>
      </c>
      <c r="N9888" s="44">
        <v>0.81166595822447241</v>
      </c>
      <c r="O9888" s="161">
        <f t="shared" si="1541"/>
        <v>6000000</v>
      </c>
      <c r="P9888" s="162">
        <f t="shared" si="1542"/>
        <v>188.48866596084997</v>
      </c>
      <c r="Q9888" s="162">
        <f t="shared" si="1543"/>
        <v>143.07543426598821</v>
      </c>
      <c r="R9888" s="163">
        <f t="shared" si="1544"/>
        <v>1</v>
      </c>
      <c r="S9888" s="161">
        <f t="shared" si="1545"/>
        <v>6000000</v>
      </c>
      <c r="T9888" s="162">
        <f t="shared" si="1546"/>
        <v>192.82955532028333</v>
      </c>
      <c r="U9888" s="162">
        <f t="shared" si="1547"/>
        <v>129.03771713299409</v>
      </c>
      <c r="V9888" s="163">
        <f t="shared" si="1548"/>
        <v>1</v>
      </c>
      <c r="W9888" s="164">
        <f t="shared" si="1549"/>
        <v>222479390.16917056</v>
      </c>
      <c r="X9888" s="164">
        <f t="shared" si="1550"/>
        <v>232751029.12373549</v>
      </c>
    </row>
    <row r="9889" spans="10:24" x14ac:dyDescent="0.25">
      <c r="J9889">
        <v>9886</v>
      </c>
      <c r="K9889" s="43">
        <v>0.49999835138283499</v>
      </c>
      <c r="L9889">
        <v>0.14744303827498817</v>
      </c>
      <c r="M9889">
        <v>0.60864062559829879</v>
      </c>
      <c r="N9889" s="44">
        <v>0.23687835098108101</v>
      </c>
      <c r="O9889" s="161">
        <f t="shared" si="1541"/>
        <v>5000000</v>
      </c>
      <c r="P9889" s="162">
        <f t="shared" si="1542"/>
        <v>164.28805461288948</v>
      </c>
      <c r="Q9889" s="162">
        <f t="shared" si="1543"/>
        <v>140.51555566075544</v>
      </c>
      <c r="R9889" s="163">
        <f t="shared" si="1544"/>
        <v>1</v>
      </c>
      <c r="S9889" s="161">
        <f t="shared" si="1545"/>
        <v>6000000</v>
      </c>
      <c r="T9889" s="162">
        <f t="shared" si="1546"/>
        <v>184.76268487096317</v>
      </c>
      <c r="U9889" s="162">
        <f t="shared" si="1547"/>
        <v>127.75777783037772</v>
      </c>
      <c r="V9889" s="163">
        <f t="shared" si="1548"/>
        <v>1</v>
      </c>
      <c r="W9889" s="164">
        <f t="shared" si="1549"/>
        <v>68862494.760670215</v>
      </c>
      <c r="X9889" s="164">
        <f t="shared" si="1550"/>
        <v>192029442.24351269</v>
      </c>
    </row>
    <row r="9890" spans="10:24" x14ac:dyDescent="0.25">
      <c r="J9890">
        <v>9887</v>
      </c>
      <c r="K9890" s="43">
        <v>0.29162904407296464</v>
      </c>
      <c r="L9890">
        <v>0.6911922540899158</v>
      </c>
      <c r="M9890">
        <v>0.6427736544477417</v>
      </c>
      <c r="N9890" s="44">
        <v>0.8785822876296927</v>
      </c>
      <c r="O9890" s="161">
        <f t="shared" si="1541"/>
        <v>2000000</v>
      </c>
      <c r="P9890" s="162">
        <f t="shared" si="1542"/>
        <v>187.48848983308383</v>
      </c>
      <c r="Q9890" s="162">
        <f t="shared" si="1543"/>
        <v>142.31765171996446</v>
      </c>
      <c r="R9890" s="163">
        <f t="shared" si="1544"/>
        <v>1</v>
      </c>
      <c r="S9890" s="161">
        <f t="shared" si="1545"/>
        <v>5000000</v>
      </c>
      <c r="T9890" s="162">
        <f t="shared" si="1546"/>
        <v>192.49616327769462</v>
      </c>
      <c r="U9890" s="162">
        <f t="shared" si="1547"/>
        <v>128.65882585998224</v>
      </c>
      <c r="V9890" s="163">
        <f t="shared" si="1548"/>
        <v>1</v>
      </c>
      <c r="W9890" s="164">
        <f t="shared" si="1549"/>
        <v>40341676.226238742</v>
      </c>
      <c r="X9890" s="164">
        <f t="shared" si="1550"/>
        <v>169186687.08856189</v>
      </c>
    </row>
    <row r="9891" spans="10:24" x14ac:dyDescent="0.25">
      <c r="J9891">
        <v>9888</v>
      </c>
      <c r="K9891" s="43">
        <v>0.60171016878259642</v>
      </c>
      <c r="L9891">
        <v>0.69553723445855409</v>
      </c>
      <c r="M9891">
        <v>0.51596618242154302</v>
      </c>
      <c r="N9891" s="44">
        <v>0.66401680453802858</v>
      </c>
      <c r="O9891" s="161">
        <f t="shared" si="1541"/>
        <v>6000000</v>
      </c>
      <c r="P9891" s="162">
        <f t="shared" si="1542"/>
        <v>187.67411687822661</v>
      </c>
      <c r="Q9891" s="162">
        <f t="shared" si="1543"/>
        <v>135.80063947984621</v>
      </c>
      <c r="R9891" s="163">
        <f t="shared" si="1544"/>
        <v>1</v>
      </c>
      <c r="S9891" s="161">
        <f t="shared" si="1545"/>
        <v>7000000</v>
      </c>
      <c r="T9891" s="162">
        <f t="shared" si="1546"/>
        <v>192.55803895940886</v>
      </c>
      <c r="U9891" s="162">
        <f t="shared" si="1547"/>
        <v>125.40031973992311</v>
      </c>
      <c r="V9891" s="163">
        <f t="shared" si="1548"/>
        <v>1</v>
      </c>
      <c r="W9891" s="164">
        <f t="shared" si="1549"/>
        <v>261240864.39028239</v>
      </c>
      <c r="X9891" s="164">
        <f t="shared" si="1550"/>
        <v>320104034.53640032</v>
      </c>
    </row>
    <row r="9892" spans="10:24" x14ac:dyDescent="0.25">
      <c r="J9892">
        <v>9889</v>
      </c>
      <c r="K9892" s="43">
        <v>0.93130587914202068</v>
      </c>
      <c r="L9892">
        <v>0.99682366499383834</v>
      </c>
      <c r="M9892">
        <v>0.19086387683332151</v>
      </c>
      <c r="N9892" s="44">
        <v>0.85539188647990028</v>
      </c>
      <c r="O9892" s="161">
        <f t="shared" si="1541"/>
        <v>7000000</v>
      </c>
      <c r="P9892" s="162">
        <f t="shared" si="1542"/>
        <v>220.93500029621106</v>
      </c>
      <c r="Q9892" s="162">
        <f t="shared" si="1543"/>
        <v>117.50565433225437</v>
      </c>
      <c r="R9892" s="163">
        <f t="shared" si="1544"/>
        <v>1</v>
      </c>
      <c r="S9892" s="161">
        <f t="shared" si="1545"/>
        <v>9000000</v>
      </c>
      <c r="T9892" s="162">
        <f t="shared" si="1546"/>
        <v>203.64500009873703</v>
      </c>
      <c r="U9892" s="162">
        <f t="shared" si="1547"/>
        <v>116.25282716612718</v>
      </c>
      <c r="V9892" s="163">
        <f t="shared" si="1548"/>
        <v>1</v>
      </c>
      <c r="W9892" s="164">
        <f t="shared" si="1549"/>
        <v>674005421.74769688</v>
      </c>
      <c r="X9892" s="164">
        <f t="shared" si="1550"/>
        <v>636529556.39348865</v>
      </c>
    </row>
    <row r="9893" spans="10:24" x14ac:dyDescent="0.25">
      <c r="J9893">
        <v>9890</v>
      </c>
      <c r="K9893" s="43">
        <v>0.78932668359299363</v>
      </c>
      <c r="L9893">
        <v>0.94889945196735492</v>
      </c>
      <c r="M9893">
        <v>0.14514434030127155</v>
      </c>
      <c r="N9893" s="44">
        <v>0.57422777989660823</v>
      </c>
      <c r="O9893" s="161">
        <f t="shared" si="1541"/>
        <v>7000000</v>
      </c>
      <c r="P9893" s="162">
        <f t="shared" si="1542"/>
        <v>204.51412675282512</v>
      </c>
      <c r="Q9893" s="162">
        <f t="shared" si="1543"/>
        <v>113.85022913543682</v>
      </c>
      <c r="R9893" s="163">
        <f t="shared" si="1544"/>
        <v>1</v>
      </c>
      <c r="S9893" s="161">
        <f t="shared" si="1545"/>
        <v>7000000</v>
      </c>
      <c r="T9893" s="162">
        <f t="shared" si="1546"/>
        <v>198.17137558427504</v>
      </c>
      <c r="U9893" s="162">
        <f t="shared" si="1547"/>
        <v>114.42511456771841</v>
      </c>
      <c r="V9893" s="163">
        <f t="shared" si="1548"/>
        <v>1</v>
      </c>
      <c r="W9893" s="164">
        <f t="shared" si="1549"/>
        <v>584647283.3217181</v>
      </c>
      <c r="X9893" s="164">
        <f t="shared" si="1550"/>
        <v>436223827.11589646</v>
      </c>
    </row>
    <row r="9894" spans="10:24" x14ac:dyDescent="0.25">
      <c r="J9894">
        <v>9891</v>
      </c>
      <c r="K9894" s="43">
        <v>0.79754418911231861</v>
      </c>
      <c r="L9894">
        <v>0.5690887297341467</v>
      </c>
      <c r="M9894">
        <v>0.93064875647232015</v>
      </c>
      <c r="N9894" s="44">
        <v>0.75141020330615049</v>
      </c>
      <c r="O9894" s="161">
        <f t="shared" si="1541"/>
        <v>7000000</v>
      </c>
      <c r="P9894" s="162">
        <f t="shared" si="1542"/>
        <v>182.61081922748531</v>
      </c>
      <c r="Q9894" s="162">
        <f t="shared" si="1543"/>
        <v>164.61280324793793</v>
      </c>
      <c r="R9894" s="163">
        <f t="shared" si="1544"/>
        <v>1</v>
      </c>
      <c r="S9894" s="161">
        <f t="shared" si="1545"/>
        <v>7000000</v>
      </c>
      <c r="T9894" s="162">
        <f t="shared" si="1546"/>
        <v>190.87027307582844</v>
      </c>
      <c r="U9894" s="162">
        <f t="shared" si="1547"/>
        <v>139.80640162396895</v>
      </c>
      <c r="V9894" s="163">
        <f t="shared" si="1548"/>
        <v>1</v>
      </c>
      <c r="W9894" s="164">
        <f t="shared" si="1549"/>
        <v>75986111.856831625</v>
      </c>
      <c r="X9894" s="164">
        <f t="shared" si="1550"/>
        <v>207447100.16301638</v>
      </c>
    </row>
    <row r="9895" spans="10:24" x14ac:dyDescent="0.25">
      <c r="J9895">
        <v>9892</v>
      </c>
      <c r="K9895" s="43">
        <v>6.5828735886165002E-2</v>
      </c>
      <c r="L9895">
        <v>0.30694534704750631</v>
      </c>
      <c r="M9895">
        <v>0.20321784209148031</v>
      </c>
      <c r="N9895" s="44">
        <v>0.93719742975603759</v>
      </c>
      <c r="O9895" s="161">
        <f t="shared" si="1541"/>
        <v>2000000</v>
      </c>
      <c r="P9895" s="162">
        <f t="shared" si="1542"/>
        <v>172.43208646793457</v>
      </c>
      <c r="Q9895" s="162">
        <f t="shared" si="1543"/>
        <v>118.3963526958176</v>
      </c>
      <c r="R9895" s="163">
        <f t="shared" si="1544"/>
        <v>1</v>
      </c>
      <c r="S9895" s="161">
        <f t="shared" si="1545"/>
        <v>2000000</v>
      </c>
      <c r="T9895" s="162">
        <f t="shared" si="1546"/>
        <v>187.4773621559782</v>
      </c>
      <c r="U9895" s="162">
        <f t="shared" si="1547"/>
        <v>116.6981763479088</v>
      </c>
      <c r="V9895" s="163">
        <f t="shared" si="1548"/>
        <v>1</v>
      </c>
      <c r="W9895" s="164">
        <f t="shared" si="1549"/>
        <v>58071467.544233933</v>
      </c>
      <c r="X9895" s="164">
        <f t="shared" si="1550"/>
        <v>-8441628.3838612139</v>
      </c>
    </row>
    <row r="9896" spans="10:24" x14ac:dyDescent="0.25">
      <c r="J9896">
        <v>9893</v>
      </c>
      <c r="K9896" s="43">
        <v>0.58917111231992769</v>
      </c>
      <c r="L9896">
        <v>0.23500802531013776</v>
      </c>
      <c r="M9896">
        <v>0.16515854810109742</v>
      </c>
      <c r="N9896" s="44">
        <v>0.20285415423883668</v>
      </c>
      <c r="O9896" s="161">
        <f t="shared" si="1541"/>
        <v>6000000</v>
      </c>
      <c r="P9896" s="162">
        <f t="shared" si="1542"/>
        <v>169.16320594903368</v>
      </c>
      <c r="Q9896" s="162">
        <f t="shared" si="1543"/>
        <v>115.53049262312246</v>
      </c>
      <c r="R9896" s="163">
        <f t="shared" si="1544"/>
        <v>1</v>
      </c>
      <c r="S9896" s="161">
        <f t="shared" si="1545"/>
        <v>6000000</v>
      </c>
      <c r="T9896" s="162">
        <f t="shared" si="1546"/>
        <v>186.38773531634456</v>
      </c>
      <c r="U9896" s="162">
        <f t="shared" si="1547"/>
        <v>115.26524631156123</v>
      </c>
      <c r="V9896" s="163">
        <f t="shared" si="1548"/>
        <v>1</v>
      </c>
      <c r="W9896" s="164">
        <f t="shared" si="1549"/>
        <v>271796279.95546734</v>
      </c>
      <c r="X9896" s="164">
        <f t="shared" si="1550"/>
        <v>276734934.02869999</v>
      </c>
    </row>
    <row r="9897" spans="10:24" x14ac:dyDescent="0.25">
      <c r="J9897">
        <v>9894</v>
      </c>
      <c r="K9897" s="43">
        <v>0.63481684413740869</v>
      </c>
      <c r="L9897">
        <v>0.8626171074831338</v>
      </c>
      <c r="M9897">
        <v>0.19804917292830793</v>
      </c>
      <c r="N9897" s="44">
        <v>6.0878665498634521E-2</v>
      </c>
      <c r="O9897" s="161">
        <f t="shared" si="1541"/>
        <v>6000000</v>
      </c>
      <c r="P9897" s="162">
        <f t="shared" si="1542"/>
        <v>196.38229745507681</v>
      </c>
      <c r="Q9897" s="162">
        <f t="shared" si="1543"/>
        <v>118.02780018563985</v>
      </c>
      <c r="R9897" s="163">
        <f t="shared" si="1544"/>
        <v>1</v>
      </c>
      <c r="S9897" s="161">
        <f t="shared" si="1545"/>
        <v>7000000</v>
      </c>
      <c r="T9897" s="162">
        <f t="shared" si="1546"/>
        <v>195.46076581835894</v>
      </c>
      <c r="U9897" s="162">
        <f t="shared" si="1547"/>
        <v>116.51390009281992</v>
      </c>
      <c r="V9897" s="163">
        <f t="shared" si="1548"/>
        <v>0.9</v>
      </c>
      <c r="W9897" s="164">
        <f t="shared" si="1549"/>
        <v>420126983.61662179</v>
      </c>
      <c r="X9897" s="164">
        <f t="shared" si="1550"/>
        <v>347365254.07089585</v>
      </c>
    </row>
    <row r="9898" spans="10:24" x14ac:dyDescent="0.25">
      <c r="J9898">
        <v>9895</v>
      </c>
      <c r="K9898" s="43">
        <v>0.95286756161604269</v>
      </c>
      <c r="L9898">
        <v>0.36222383510436951</v>
      </c>
      <c r="M9898">
        <v>0.41468032969983404</v>
      </c>
      <c r="N9898" s="44">
        <v>0.67444979499583968</v>
      </c>
      <c r="O9898" s="161">
        <f t="shared" si="1541"/>
        <v>9000000</v>
      </c>
      <c r="P9898" s="162">
        <f t="shared" si="1542"/>
        <v>174.71218695939154</v>
      </c>
      <c r="Q9898" s="162">
        <f t="shared" si="1543"/>
        <v>130.68956764164935</v>
      </c>
      <c r="R9898" s="163">
        <f t="shared" si="1544"/>
        <v>1</v>
      </c>
      <c r="S9898" s="161">
        <f t="shared" si="1545"/>
        <v>9000000</v>
      </c>
      <c r="T9898" s="162">
        <f t="shared" si="1546"/>
        <v>188.23739565313051</v>
      </c>
      <c r="U9898" s="162">
        <f t="shared" si="1547"/>
        <v>122.84478382082467</v>
      </c>
      <c r="V9898" s="163">
        <f t="shared" si="1548"/>
        <v>1</v>
      </c>
      <c r="W9898" s="164">
        <f t="shared" si="1549"/>
        <v>346203573.85967976</v>
      </c>
      <c r="X9898" s="164">
        <f t="shared" si="1550"/>
        <v>438533506.49075246</v>
      </c>
    </row>
    <row r="9899" spans="10:24" x14ac:dyDescent="0.25">
      <c r="J9899">
        <v>9896</v>
      </c>
      <c r="K9899" s="43">
        <v>0.2538231174432013</v>
      </c>
      <c r="L9899">
        <v>0.71563956952059105</v>
      </c>
      <c r="M9899">
        <v>0.92232259113158133</v>
      </c>
      <c r="N9899" s="44">
        <v>0.53217631894622008</v>
      </c>
      <c r="O9899" s="161">
        <f t="shared" si="1541"/>
        <v>2000000</v>
      </c>
      <c r="P9899" s="162">
        <f t="shared" si="1542"/>
        <v>188.5490454366948</v>
      </c>
      <c r="Q9899" s="162">
        <f t="shared" si="1543"/>
        <v>163.41738198910124</v>
      </c>
      <c r="R9899" s="163">
        <f t="shared" si="1544"/>
        <v>1</v>
      </c>
      <c r="S9899" s="161">
        <f t="shared" si="1545"/>
        <v>5000000</v>
      </c>
      <c r="T9899" s="162">
        <f t="shared" si="1546"/>
        <v>192.84968181223161</v>
      </c>
      <c r="U9899" s="162">
        <f t="shared" si="1547"/>
        <v>139.20869099455064</v>
      </c>
      <c r="V9899" s="163">
        <f t="shared" si="1548"/>
        <v>1</v>
      </c>
      <c r="W9899" s="164">
        <f t="shared" si="1549"/>
        <v>263326.89518710226</v>
      </c>
      <c r="X9899" s="164">
        <f t="shared" si="1550"/>
        <v>118204954.08840486</v>
      </c>
    </row>
    <row r="9900" spans="10:24" x14ac:dyDescent="0.25">
      <c r="J9900">
        <v>9897</v>
      </c>
      <c r="K9900" s="43">
        <v>0.15242385842036354</v>
      </c>
      <c r="L9900">
        <v>0.96908632643406889</v>
      </c>
      <c r="M9900">
        <v>0.77569422525663767</v>
      </c>
      <c r="N9900" s="44">
        <v>0.53599476470473228</v>
      </c>
      <c r="O9900" s="161">
        <f t="shared" si="1541"/>
        <v>2000000</v>
      </c>
      <c r="P9900" s="162">
        <f t="shared" si="1542"/>
        <v>208.01297841752893</v>
      </c>
      <c r="Q9900" s="162">
        <f t="shared" si="1543"/>
        <v>150.15463627615063</v>
      </c>
      <c r="R9900" s="163">
        <f t="shared" si="1544"/>
        <v>1</v>
      </c>
      <c r="S9900" s="161">
        <f t="shared" si="1545"/>
        <v>5000000</v>
      </c>
      <c r="T9900" s="162">
        <f t="shared" si="1546"/>
        <v>199.33765947250964</v>
      </c>
      <c r="U9900" s="162">
        <f t="shared" si="1547"/>
        <v>132.57731813807533</v>
      </c>
      <c r="V9900" s="163">
        <f t="shared" si="1548"/>
        <v>1</v>
      </c>
      <c r="W9900" s="164">
        <f t="shared" si="1549"/>
        <v>65716684.282756597</v>
      </c>
      <c r="X9900" s="164">
        <f t="shared" si="1550"/>
        <v>183801706.67217159</v>
      </c>
    </row>
    <row r="9901" spans="10:24" x14ac:dyDescent="0.25">
      <c r="J9901">
        <v>9898</v>
      </c>
      <c r="K9901" s="43">
        <v>0.49272416843878641</v>
      </c>
      <c r="L9901">
        <v>0.37651605434664193</v>
      </c>
      <c r="M9901">
        <v>0.84251160892991017</v>
      </c>
      <c r="N9901" s="44">
        <v>0.28970280897725331</v>
      </c>
      <c r="O9901" s="161">
        <f t="shared" si="1541"/>
        <v>5000000</v>
      </c>
      <c r="P9901" s="162">
        <f t="shared" si="1542"/>
        <v>175.28034278892201</v>
      </c>
      <c r="Q9901" s="162">
        <f t="shared" si="1543"/>
        <v>155.09668029071881</v>
      </c>
      <c r="R9901" s="163">
        <f t="shared" si="1544"/>
        <v>1</v>
      </c>
      <c r="S9901" s="161">
        <f t="shared" si="1545"/>
        <v>6000000</v>
      </c>
      <c r="T9901" s="162">
        <f t="shared" si="1546"/>
        <v>188.42678092964067</v>
      </c>
      <c r="U9901" s="162">
        <f t="shared" si="1547"/>
        <v>135.04834014535942</v>
      </c>
      <c r="V9901" s="163">
        <f t="shared" si="1548"/>
        <v>1</v>
      </c>
      <c r="W9901" s="164">
        <f t="shared" si="1549"/>
        <v>50918312.49101603</v>
      </c>
      <c r="X9901" s="164">
        <f t="shared" si="1550"/>
        <v>170270644.70568752</v>
      </c>
    </row>
    <row r="9902" spans="10:24" x14ac:dyDescent="0.25">
      <c r="J9902">
        <v>9899</v>
      </c>
      <c r="K9902" s="43">
        <v>0.32338142544793214</v>
      </c>
      <c r="L9902">
        <v>0.78587258161747753</v>
      </c>
      <c r="M9902">
        <v>0.14045906180720968</v>
      </c>
      <c r="N9902" s="44">
        <v>0.64227841079601111</v>
      </c>
      <c r="O9902" s="161">
        <f t="shared" si="1541"/>
        <v>5000000</v>
      </c>
      <c r="P9902" s="162">
        <f t="shared" si="1542"/>
        <v>191.88272294402944</v>
      </c>
      <c r="Q9902" s="162">
        <f t="shared" si="1543"/>
        <v>113.43481708695828</v>
      </c>
      <c r="R9902" s="163">
        <f t="shared" si="1544"/>
        <v>1</v>
      </c>
      <c r="S9902" s="161">
        <f t="shared" si="1545"/>
        <v>6000000</v>
      </c>
      <c r="T9902" s="162">
        <f t="shared" si="1546"/>
        <v>193.96090764800982</v>
      </c>
      <c r="U9902" s="162">
        <f t="shared" si="1547"/>
        <v>114.21740854347914</v>
      </c>
      <c r="V9902" s="163">
        <f t="shared" si="1548"/>
        <v>1</v>
      </c>
      <c r="W9902" s="164">
        <f t="shared" si="1549"/>
        <v>342239529.28535581</v>
      </c>
      <c r="X9902" s="164">
        <f t="shared" si="1550"/>
        <v>328460994.62718409</v>
      </c>
    </row>
    <row r="9903" spans="10:24" x14ac:dyDescent="0.25">
      <c r="J9903">
        <v>9900</v>
      </c>
      <c r="K9903" s="43">
        <v>0.48859287391852246</v>
      </c>
      <c r="L9903">
        <v>0.56281150224772947</v>
      </c>
      <c r="M9903">
        <v>0.31290630226886407</v>
      </c>
      <c r="N9903" s="44">
        <v>0.94892381344210075</v>
      </c>
      <c r="O9903" s="161">
        <f t="shared" si="1541"/>
        <v>5000000</v>
      </c>
      <c r="P9903" s="162">
        <f t="shared" si="1542"/>
        <v>182.37151913336589</v>
      </c>
      <c r="Q9903" s="162">
        <f t="shared" si="1543"/>
        <v>125.24741870208331</v>
      </c>
      <c r="R9903" s="163">
        <f t="shared" si="1544"/>
        <v>1</v>
      </c>
      <c r="S9903" s="161">
        <f t="shared" si="1545"/>
        <v>6000000</v>
      </c>
      <c r="T9903" s="162">
        <f t="shared" si="1546"/>
        <v>190.79050637778863</v>
      </c>
      <c r="U9903" s="162">
        <f t="shared" si="1547"/>
        <v>120.12370935104165</v>
      </c>
      <c r="V9903" s="163">
        <f t="shared" si="1548"/>
        <v>1</v>
      </c>
      <c r="W9903" s="164">
        <f t="shared" si="1549"/>
        <v>235620502.1564129</v>
      </c>
      <c r="X9903" s="164">
        <f t="shared" si="1550"/>
        <v>274000782.16048187</v>
      </c>
    </row>
    <row r="9904" spans="10:24" x14ac:dyDescent="0.25">
      <c r="J9904">
        <v>9901</v>
      </c>
      <c r="K9904" s="43">
        <v>0.25250543923113289</v>
      </c>
      <c r="L9904">
        <v>0.99881168829477496</v>
      </c>
      <c r="M9904">
        <v>1.0380992068996786E-2</v>
      </c>
      <c r="N9904" s="44">
        <v>0.2431680690942547</v>
      </c>
      <c r="O9904" s="161">
        <f t="shared" si="1541"/>
        <v>2000000</v>
      </c>
      <c r="P9904" s="162">
        <f t="shared" si="1542"/>
        <v>225.57933972489323</v>
      </c>
      <c r="Q9904" s="162">
        <f t="shared" si="1543"/>
        <v>88.754300502892974</v>
      </c>
      <c r="R9904" s="163">
        <f t="shared" si="1544"/>
        <v>1</v>
      </c>
      <c r="S9904" s="161">
        <f t="shared" si="1545"/>
        <v>5000000</v>
      </c>
      <c r="T9904" s="162">
        <f t="shared" si="1546"/>
        <v>205.19311324163107</v>
      </c>
      <c r="U9904" s="162">
        <f t="shared" si="1547"/>
        <v>101.87715025144649</v>
      </c>
      <c r="V9904" s="163">
        <f t="shared" si="1548"/>
        <v>1</v>
      </c>
      <c r="W9904" s="164">
        <f t="shared" si="1549"/>
        <v>223650078.44400054</v>
      </c>
      <c r="X9904" s="164">
        <f t="shared" si="1550"/>
        <v>366579814.95092285</v>
      </c>
    </row>
    <row r="9905" spans="10:24" x14ac:dyDescent="0.25">
      <c r="J9905">
        <v>9902</v>
      </c>
      <c r="K9905" s="43">
        <v>0.62006390154703195</v>
      </c>
      <c r="L9905">
        <v>0.82367557406532321</v>
      </c>
      <c r="M9905">
        <v>0.30795929039643066</v>
      </c>
      <c r="N9905" s="44">
        <v>0.7976827483021186</v>
      </c>
      <c r="O9905" s="161">
        <f t="shared" si="1541"/>
        <v>6000000</v>
      </c>
      <c r="P9905" s="162">
        <f t="shared" si="1542"/>
        <v>193.94195483806442</v>
      </c>
      <c r="Q9905" s="162">
        <f t="shared" si="1543"/>
        <v>124.96713756729562</v>
      </c>
      <c r="R9905" s="163">
        <f t="shared" si="1544"/>
        <v>1</v>
      </c>
      <c r="S9905" s="161">
        <f t="shared" si="1545"/>
        <v>7000000</v>
      </c>
      <c r="T9905" s="162">
        <f t="shared" si="1546"/>
        <v>194.64731827935481</v>
      </c>
      <c r="U9905" s="162">
        <f t="shared" si="1547"/>
        <v>119.98356878364781</v>
      </c>
      <c r="V9905" s="163">
        <f t="shared" si="1548"/>
        <v>1</v>
      </c>
      <c r="W9905" s="164">
        <f t="shared" si="1549"/>
        <v>363848903.62461275</v>
      </c>
      <c r="X9905" s="164">
        <f t="shared" si="1550"/>
        <v>372646246.46994895</v>
      </c>
    </row>
    <row r="9906" spans="10:24" x14ac:dyDescent="0.25">
      <c r="J9906">
        <v>9903</v>
      </c>
      <c r="K9906" s="43">
        <v>0.62741376332861321</v>
      </c>
      <c r="L9906">
        <v>0.23082140060232303</v>
      </c>
      <c r="M9906">
        <v>0.17956002619240852</v>
      </c>
      <c r="N9906" s="44">
        <v>0.98231398209242327</v>
      </c>
      <c r="O9906" s="161">
        <f t="shared" si="1541"/>
        <v>6000000</v>
      </c>
      <c r="P9906" s="162">
        <f t="shared" si="1542"/>
        <v>168.95783342327465</v>
      </c>
      <c r="Q9906" s="162">
        <f t="shared" si="1543"/>
        <v>116.65913787949985</v>
      </c>
      <c r="R9906" s="163">
        <f t="shared" si="1544"/>
        <v>1</v>
      </c>
      <c r="S9906" s="161">
        <f t="shared" si="1545"/>
        <v>7000000</v>
      </c>
      <c r="T9906" s="162">
        <f t="shared" si="1546"/>
        <v>186.31927780775823</v>
      </c>
      <c r="U9906" s="162">
        <f t="shared" si="1547"/>
        <v>115.82956893974993</v>
      </c>
      <c r="V9906" s="163">
        <f t="shared" si="1548"/>
        <v>1</v>
      </c>
      <c r="W9906" s="164">
        <f t="shared" si="1549"/>
        <v>263792173.26264876</v>
      </c>
      <c r="X9906" s="164">
        <f t="shared" si="1550"/>
        <v>343427962.07605803</v>
      </c>
    </row>
    <row r="9907" spans="10:24" x14ac:dyDescent="0.25">
      <c r="J9907">
        <v>9904</v>
      </c>
      <c r="K9907" s="43">
        <v>8.6063234253753729E-3</v>
      </c>
      <c r="L9907">
        <v>9.6437978895604792E-2</v>
      </c>
      <c r="M9907">
        <v>0.86094297414922827</v>
      </c>
      <c r="N9907" s="44">
        <v>0.46620987380005263</v>
      </c>
      <c r="O9907" s="161">
        <f t="shared" si="1541"/>
        <v>1000000</v>
      </c>
      <c r="P9907" s="162">
        <f t="shared" si="1542"/>
        <v>160.46822591773605</v>
      </c>
      <c r="Q9907" s="162">
        <f t="shared" si="1543"/>
        <v>156.6913140805012</v>
      </c>
      <c r="R9907" s="163">
        <f t="shared" si="1544"/>
        <v>1</v>
      </c>
      <c r="S9907" s="161">
        <f t="shared" si="1545"/>
        <v>1000000</v>
      </c>
      <c r="T9907" s="162">
        <f t="shared" si="1546"/>
        <v>183.48940863924534</v>
      </c>
      <c r="U9907" s="162">
        <f t="shared" si="1547"/>
        <v>135.84565704025059</v>
      </c>
      <c r="V9907" s="163">
        <f t="shared" si="1548"/>
        <v>1</v>
      </c>
      <c r="W9907" s="164">
        <f t="shared" si="1549"/>
        <v>-46223088.162765153</v>
      </c>
      <c r="X9907" s="164">
        <f t="shared" si="1550"/>
        <v>-102356248.40100524</v>
      </c>
    </row>
    <row r="9908" spans="10:24" x14ac:dyDescent="0.25">
      <c r="J9908">
        <v>9905</v>
      </c>
      <c r="K9908" s="43">
        <v>0.37599223824804684</v>
      </c>
      <c r="L9908">
        <v>0.73809541584596294</v>
      </c>
      <c r="M9908">
        <v>0.23912328667026916</v>
      </c>
      <c r="N9908" s="44">
        <v>0.73259562371311715</v>
      </c>
      <c r="O9908" s="161">
        <f t="shared" si="1541"/>
        <v>5000000</v>
      </c>
      <c r="P9908" s="162">
        <f t="shared" si="1542"/>
        <v>189.56227060357497</v>
      </c>
      <c r="Q9908" s="162">
        <f t="shared" si="1543"/>
        <v>120.81748914271284</v>
      </c>
      <c r="R9908" s="163">
        <f t="shared" si="1544"/>
        <v>1</v>
      </c>
      <c r="S9908" s="161">
        <f t="shared" si="1545"/>
        <v>6000000</v>
      </c>
      <c r="T9908" s="162">
        <f t="shared" si="1546"/>
        <v>193.18742353452498</v>
      </c>
      <c r="U9908" s="162">
        <f t="shared" si="1547"/>
        <v>117.90874457135642</v>
      </c>
      <c r="V9908" s="163">
        <f t="shared" si="1548"/>
        <v>1</v>
      </c>
      <c r="W9908" s="164">
        <f t="shared" si="1549"/>
        <v>293723907.30431062</v>
      </c>
      <c r="X9908" s="164">
        <f t="shared" si="1550"/>
        <v>301672073.77901137</v>
      </c>
    </row>
    <row r="9909" spans="10:24" x14ac:dyDescent="0.25">
      <c r="J9909">
        <v>9906</v>
      </c>
      <c r="K9909" s="43">
        <v>0.42127236369378163</v>
      </c>
      <c r="L9909">
        <v>0.4426305081464188</v>
      </c>
      <c r="M9909">
        <v>0.74292287069316632</v>
      </c>
      <c r="N9909" s="44">
        <v>0.16026084420186881</v>
      </c>
      <c r="O9909" s="161">
        <f t="shared" si="1541"/>
        <v>5000000</v>
      </c>
      <c r="P9909" s="162">
        <f t="shared" si="1542"/>
        <v>177.83545133076629</v>
      </c>
      <c r="Q9909" s="162">
        <f t="shared" si="1543"/>
        <v>148.04765595965935</v>
      </c>
      <c r="R9909" s="163">
        <f t="shared" si="1544"/>
        <v>1</v>
      </c>
      <c r="S9909" s="161">
        <f t="shared" si="1545"/>
        <v>6000000</v>
      </c>
      <c r="T9909" s="162">
        <f t="shared" si="1546"/>
        <v>189.27848377692209</v>
      </c>
      <c r="U9909" s="162">
        <f t="shared" si="1547"/>
        <v>131.52382797982969</v>
      </c>
      <c r="V9909" s="163">
        <f t="shared" si="1548"/>
        <v>0.9</v>
      </c>
      <c r="W9909" s="164">
        <f t="shared" si="1549"/>
        <v>98938976.855534703</v>
      </c>
      <c r="X9909" s="164">
        <f t="shared" si="1550"/>
        <v>161875141.30429894</v>
      </c>
    </row>
    <row r="9910" spans="10:24" x14ac:dyDescent="0.25">
      <c r="J9910">
        <v>9907</v>
      </c>
      <c r="K9910" s="43">
        <v>0.50231746146221046</v>
      </c>
      <c r="L9910">
        <v>0.82961326571506999</v>
      </c>
      <c r="M9910">
        <v>0.9458126013781325</v>
      </c>
      <c r="N9910" s="44">
        <v>0.57124246710400672</v>
      </c>
      <c r="O9910" s="161">
        <f t="shared" si="1541"/>
        <v>5000000</v>
      </c>
      <c r="P9910" s="162">
        <f t="shared" si="1542"/>
        <v>194.2895714271375</v>
      </c>
      <c r="Q9910" s="162">
        <f t="shared" si="1543"/>
        <v>167.11082005039674</v>
      </c>
      <c r="R9910" s="163">
        <f t="shared" si="1544"/>
        <v>1</v>
      </c>
      <c r="S9910" s="161">
        <f t="shared" si="1545"/>
        <v>6000000</v>
      </c>
      <c r="T9910" s="162">
        <f t="shared" si="1546"/>
        <v>194.76319047571249</v>
      </c>
      <c r="U9910" s="162">
        <f t="shared" si="1547"/>
        <v>141.05541002519837</v>
      </c>
      <c r="V9910" s="163">
        <f t="shared" si="1548"/>
        <v>1</v>
      </c>
      <c r="W9910" s="164">
        <f t="shared" si="1549"/>
        <v>85893756.883703828</v>
      </c>
      <c r="X9910" s="164">
        <f t="shared" si="1550"/>
        <v>172246682.70308471</v>
      </c>
    </row>
    <row r="9911" spans="10:24" x14ac:dyDescent="0.25">
      <c r="J9911">
        <v>9908</v>
      </c>
      <c r="K9911" s="43">
        <v>0.19124649684120354</v>
      </c>
      <c r="L9911">
        <v>0.40794399030603512</v>
      </c>
      <c r="M9911">
        <v>0.23497357212601289</v>
      </c>
      <c r="N9911" s="44">
        <v>0.27347849304434435</v>
      </c>
      <c r="O9911" s="161">
        <f t="shared" si="1541"/>
        <v>2000000</v>
      </c>
      <c r="P9911" s="162">
        <f t="shared" si="1542"/>
        <v>176.50744500110164</v>
      </c>
      <c r="Q9911" s="162">
        <f t="shared" si="1543"/>
        <v>120.54869891055733</v>
      </c>
      <c r="R9911" s="163">
        <f t="shared" si="1544"/>
        <v>1</v>
      </c>
      <c r="S9911" s="161">
        <f t="shared" si="1545"/>
        <v>5000000</v>
      </c>
      <c r="T9911" s="162">
        <f t="shared" si="1546"/>
        <v>188.83581500036721</v>
      </c>
      <c r="U9911" s="162">
        <f t="shared" si="1547"/>
        <v>117.77434945527867</v>
      </c>
      <c r="V9911" s="163">
        <f t="shared" si="1548"/>
        <v>1</v>
      </c>
      <c r="W9911" s="164">
        <f t="shared" si="1549"/>
        <v>61917492.181088626</v>
      </c>
      <c r="X9911" s="164">
        <f t="shared" si="1550"/>
        <v>205307327.72544271</v>
      </c>
    </row>
    <row r="9912" spans="10:24" x14ac:dyDescent="0.25">
      <c r="J9912">
        <v>9909</v>
      </c>
      <c r="K9912" s="43">
        <v>0.49018793568551711</v>
      </c>
      <c r="L9912">
        <v>0.17435227339606929</v>
      </c>
      <c r="M9912">
        <v>0.22990225687792376</v>
      </c>
      <c r="N9912" s="44">
        <v>0.82904171832045936</v>
      </c>
      <c r="O9912" s="161">
        <f t="shared" si="1541"/>
        <v>5000000</v>
      </c>
      <c r="P9912" s="162">
        <f t="shared" si="1542"/>
        <v>165.94342491372814</v>
      </c>
      <c r="Q9912" s="162">
        <f t="shared" si="1543"/>
        <v>120.21662432927826</v>
      </c>
      <c r="R9912" s="163">
        <f t="shared" si="1544"/>
        <v>1</v>
      </c>
      <c r="S9912" s="161">
        <f t="shared" si="1545"/>
        <v>6000000</v>
      </c>
      <c r="T9912" s="162">
        <f t="shared" si="1546"/>
        <v>185.3144749712427</v>
      </c>
      <c r="U9912" s="162">
        <f t="shared" si="1547"/>
        <v>117.60831216463913</v>
      </c>
      <c r="V9912" s="163">
        <f t="shared" si="1548"/>
        <v>1</v>
      </c>
      <c r="W9912" s="164">
        <f t="shared" si="1549"/>
        <v>178634002.92224938</v>
      </c>
      <c r="X9912" s="164">
        <f t="shared" si="1550"/>
        <v>256236976.83962142</v>
      </c>
    </row>
    <row r="9913" spans="10:24" x14ac:dyDescent="0.25">
      <c r="J9913">
        <v>9910</v>
      </c>
      <c r="K9913" s="43">
        <v>0.4482816686428146</v>
      </c>
      <c r="L9913">
        <v>0.94658367367511076</v>
      </c>
      <c r="M9913">
        <v>0.12333903340977681</v>
      </c>
      <c r="N9913" s="44">
        <v>3.9564143575706701E-2</v>
      </c>
      <c r="O9913" s="161">
        <f t="shared" si="1541"/>
        <v>5000000</v>
      </c>
      <c r="P9913" s="162">
        <f t="shared" si="1542"/>
        <v>204.18891622563035</v>
      </c>
      <c r="Q9913" s="162">
        <f t="shared" si="1543"/>
        <v>111.83088339490382</v>
      </c>
      <c r="R9913" s="163">
        <f t="shared" si="1544"/>
        <v>1</v>
      </c>
      <c r="S9913" s="161">
        <f t="shared" si="1545"/>
        <v>6000000</v>
      </c>
      <c r="T9913" s="162">
        <f t="shared" si="1546"/>
        <v>198.06297207521013</v>
      </c>
      <c r="U9913" s="162">
        <f t="shared" si="1547"/>
        <v>113.41544169745191</v>
      </c>
      <c r="V9913" s="163">
        <f t="shared" si="1548"/>
        <v>0.9</v>
      </c>
      <c r="W9913" s="164">
        <f t="shared" si="1549"/>
        <v>411790164.15363264</v>
      </c>
      <c r="X9913" s="164">
        <f t="shared" si="1550"/>
        <v>307096664.03989434</v>
      </c>
    </row>
    <row r="9914" spans="10:24" x14ac:dyDescent="0.25">
      <c r="J9914">
        <v>9911</v>
      </c>
      <c r="K9914" s="43">
        <v>0.91649556023952994</v>
      </c>
      <c r="L9914">
        <v>0.31771097119581937</v>
      </c>
      <c r="M9914">
        <v>0.35165356320514629</v>
      </c>
      <c r="N9914" s="44">
        <v>0.11295843532343697</v>
      </c>
      <c r="O9914" s="161">
        <f t="shared" si="1541"/>
        <v>7000000</v>
      </c>
      <c r="P9914" s="162">
        <f t="shared" si="1542"/>
        <v>172.88835998061541</v>
      </c>
      <c r="Q9914" s="162">
        <f t="shared" si="1543"/>
        <v>127.38279977230431</v>
      </c>
      <c r="R9914" s="163">
        <f t="shared" si="1544"/>
        <v>1</v>
      </c>
      <c r="S9914" s="161">
        <f t="shared" si="1545"/>
        <v>9000000</v>
      </c>
      <c r="T9914" s="162">
        <f t="shared" si="1546"/>
        <v>187.62945332687181</v>
      </c>
      <c r="U9914" s="162">
        <f t="shared" si="1547"/>
        <v>121.19139988615215</v>
      </c>
      <c r="V9914" s="163">
        <f t="shared" si="1548"/>
        <v>0.9</v>
      </c>
      <c r="W9914" s="164">
        <f t="shared" si="1549"/>
        <v>268538921.45817769</v>
      </c>
      <c r="X9914" s="164">
        <f t="shared" si="1550"/>
        <v>388148232.8698293</v>
      </c>
    </row>
    <row r="9915" spans="10:24" x14ac:dyDescent="0.25">
      <c r="J9915">
        <v>9912</v>
      </c>
      <c r="K9915" s="43">
        <v>0.62744200190457255</v>
      </c>
      <c r="L9915">
        <v>0.77130248769071375</v>
      </c>
      <c r="M9915">
        <v>0.21432409406501141</v>
      </c>
      <c r="N9915" s="44">
        <v>0.33692146431993841</v>
      </c>
      <c r="O9915" s="161">
        <f t="shared" si="1541"/>
        <v>6000000</v>
      </c>
      <c r="P9915" s="162">
        <f t="shared" si="1542"/>
        <v>191.14714707843305</v>
      </c>
      <c r="Q9915" s="162">
        <f t="shared" si="1543"/>
        <v>119.16985983463051</v>
      </c>
      <c r="R9915" s="163">
        <f t="shared" si="1544"/>
        <v>1</v>
      </c>
      <c r="S9915" s="161">
        <f t="shared" si="1545"/>
        <v>7000000</v>
      </c>
      <c r="T9915" s="162">
        <f t="shared" si="1546"/>
        <v>193.71571569281102</v>
      </c>
      <c r="U9915" s="162">
        <f t="shared" si="1547"/>
        <v>117.08492991731525</v>
      </c>
      <c r="V9915" s="163">
        <f t="shared" si="1548"/>
        <v>1</v>
      </c>
      <c r="W9915" s="164">
        <f t="shared" si="1549"/>
        <v>381863723.46281523</v>
      </c>
      <c r="X9915" s="164">
        <f t="shared" si="1550"/>
        <v>386415500.42847037</v>
      </c>
    </row>
    <row r="9916" spans="10:24" x14ac:dyDescent="0.25">
      <c r="J9916">
        <v>9913</v>
      </c>
      <c r="K9916" s="43">
        <v>0.64133831013871045</v>
      </c>
      <c r="L9916">
        <v>0.81148800578640079</v>
      </c>
      <c r="M9916">
        <v>9.6756452192738096E-2</v>
      </c>
      <c r="N9916" s="44">
        <v>0.6996449953888404</v>
      </c>
      <c r="O9916" s="161">
        <f t="shared" si="1541"/>
        <v>6000000</v>
      </c>
      <c r="P9916" s="162">
        <f t="shared" si="1542"/>
        <v>193.25089453104346</v>
      </c>
      <c r="Q9916" s="162">
        <f t="shared" si="1543"/>
        <v>108.99486023097687</v>
      </c>
      <c r="R9916" s="163">
        <f t="shared" si="1544"/>
        <v>1</v>
      </c>
      <c r="S9916" s="161">
        <f t="shared" si="1545"/>
        <v>7000000</v>
      </c>
      <c r="T9916" s="162">
        <f t="shared" si="1546"/>
        <v>194.41696484368117</v>
      </c>
      <c r="U9916" s="162">
        <f t="shared" si="1547"/>
        <v>111.99743011548843</v>
      </c>
      <c r="V9916" s="163">
        <f t="shared" si="1548"/>
        <v>1</v>
      </c>
      <c r="W9916" s="164">
        <f t="shared" si="1549"/>
        <v>455536205.80039954</v>
      </c>
      <c r="X9916" s="164">
        <f t="shared" si="1550"/>
        <v>426936743.09734917</v>
      </c>
    </row>
    <row r="9917" spans="10:24" x14ac:dyDescent="0.25">
      <c r="J9917">
        <v>9914</v>
      </c>
      <c r="K9917" s="43">
        <v>0.44389309532564103</v>
      </c>
      <c r="L9917">
        <v>0.71480183444852252</v>
      </c>
      <c r="M9917">
        <v>0.63031046777104782</v>
      </c>
      <c r="N9917" s="44">
        <v>0.41577166719707181</v>
      </c>
      <c r="O9917" s="161">
        <f t="shared" si="1541"/>
        <v>5000000</v>
      </c>
      <c r="P9917" s="162">
        <f t="shared" si="1542"/>
        <v>188.51201846577538</v>
      </c>
      <c r="Q9917" s="162">
        <f t="shared" si="1543"/>
        <v>141.65351479099934</v>
      </c>
      <c r="R9917" s="163">
        <f t="shared" si="1544"/>
        <v>1</v>
      </c>
      <c r="S9917" s="161">
        <f t="shared" si="1545"/>
        <v>6000000</v>
      </c>
      <c r="T9917" s="162">
        <f t="shared" si="1546"/>
        <v>192.83733948859179</v>
      </c>
      <c r="U9917" s="162">
        <f t="shared" si="1547"/>
        <v>128.32675739549967</v>
      </c>
      <c r="V9917" s="163">
        <f t="shared" si="1548"/>
        <v>1</v>
      </c>
      <c r="W9917" s="164">
        <f t="shared" si="1549"/>
        <v>184292518.37388024</v>
      </c>
      <c r="X9917" s="164">
        <f t="shared" si="1550"/>
        <v>237063492.55855274</v>
      </c>
    </row>
    <row r="9918" spans="10:24" x14ac:dyDescent="0.25">
      <c r="J9918">
        <v>9915</v>
      </c>
      <c r="K9918" s="43">
        <v>0.51228790739461261</v>
      </c>
      <c r="L9918">
        <v>0.61625013320137312</v>
      </c>
      <c r="M9918">
        <v>0.33171399377889499</v>
      </c>
      <c r="N9918" s="44">
        <v>0.28884980214621525</v>
      </c>
      <c r="O9918" s="161">
        <f t="shared" si="1541"/>
        <v>5000000</v>
      </c>
      <c r="P9918" s="162">
        <f t="shared" si="1542"/>
        <v>184.43470387710084</v>
      </c>
      <c r="Q9918" s="162">
        <f t="shared" si="1543"/>
        <v>126.29629553721547</v>
      </c>
      <c r="R9918" s="163">
        <f t="shared" si="1544"/>
        <v>1</v>
      </c>
      <c r="S9918" s="161">
        <f t="shared" si="1545"/>
        <v>6000000</v>
      </c>
      <c r="T9918" s="162">
        <f t="shared" si="1546"/>
        <v>191.47823462570028</v>
      </c>
      <c r="U9918" s="162">
        <f t="shared" si="1547"/>
        <v>120.64814776860773</v>
      </c>
      <c r="V9918" s="163">
        <f t="shared" si="1548"/>
        <v>1</v>
      </c>
      <c r="W9918" s="164">
        <f t="shared" si="1549"/>
        <v>240692041.69942689</v>
      </c>
      <c r="X9918" s="164">
        <f t="shared" si="1550"/>
        <v>274980521.1425553</v>
      </c>
    </row>
    <row r="9919" spans="10:24" x14ac:dyDescent="0.25">
      <c r="J9919">
        <v>9916</v>
      </c>
      <c r="K9919" s="43">
        <v>0.89012913537576377</v>
      </c>
      <c r="L9919">
        <v>0.56199244186427677</v>
      </c>
      <c r="M9919">
        <v>0.64189948639723793</v>
      </c>
      <c r="N9919" s="44">
        <v>0.42275492059635789</v>
      </c>
      <c r="O9919" s="161">
        <f t="shared" si="1541"/>
        <v>7000000</v>
      </c>
      <c r="P9919" s="162">
        <f t="shared" si="1542"/>
        <v>182.34034072937064</v>
      </c>
      <c r="Q9919" s="162">
        <f t="shared" si="1543"/>
        <v>142.27081368204259</v>
      </c>
      <c r="R9919" s="163">
        <f t="shared" si="1544"/>
        <v>1</v>
      </c>
      <c r="S9919" s="161">
        <f t="shared" si="1545"/>
        <v>7000000</v>
      </c>
      <c r="T9919" s="162">
        <f t="shared" si="1546"/>
        <v>190.78011357645687</v>
      </c>
      <c r="U9919" s="162">
        <f t="shared" si="1547"/>
        <v>128.63540684102131</v>
      </c>
      <c r="V9919" s="163">
        <f t="shared" si="1548"/>
        <v>1</v>
      </c>
      <c r="W9919" s="164">
        <f t="shared" si="1549"/>
        <v>230486689.33129638</v>
      </c>
      <c r="X9919" s="164">
        <f t="shared" si="1550"/>
        <v>285012947.14804894</v>
      </c>
    </row>
    <row r="9920" spans="10:24" x14ac:dyDescent="0.25">
      <c r="J9920">
        <v>9917</v>
      </c>
      <c r="K9920" s="43">
        <v>0.19422059359212218</v>
      </c>
      <c r="L9920">
        <v>0.26573035722963223</v>
      </c>
      <c r="M9920">
        <v>0.88744167157358711</v>
      </c>
      <c r="N9920" s="44">
        <v>0.89515554885761373</v>
      </c>
      <c r="O9920" s="161">
        <f t="shared" si="1541"/>
        <v>2000000</v>
      </c>
      <c r="P9920" s="162">
        <f t="shared" si="1542"/>
        <v>170.61333344480516</v>
      </c>
      <c r="Q9920" s="162">
        <f t="shared" si="1543"/>
        <v>159.26068861960593</v>
      </c>
      <c r="R9920" s="163">
        <f t="shared" si="1544"/>
        <v>1</v>
      </c>
      <c r="S9920" s="161">
        <f t="shared" si="1545"/>
        <v>5000000</v>
      </c>
      <c r="T9920" s="162">
        <f t="shared" si="1546"/>
        <v>186.8711111482684</v>
      </c>
      <c r="U9920" s="162">
        <f t="shared" si="1547"/>
        <v>137.13034430980298</v>
      </c>
      <c r="V9920" s="163">
        <f t="shared" si="1548"/>
        <v>1</v>
      </c>
      <c r="W9920" s="164">
        <f t="shared" si="1549"/>
        <v>-27294710.34960153</v>
      </c>
      <c r="X9920" s="164">
        <f t="shared" si="1550"/>
        <v>98703834.192327082</v>
      </c>
    </row>
    <row r="9921" spans="10:24" x14ac:dyDescent="0.25">
      <c r="J9921">
        <v>9918</v>
      </c>
      <c r="K9921" s="43">
        <v>0.62353892729609894</v>
      </c>
      <c r="L9921">
        <v>0.66193909927124961</v>
      </c>
      <c r="M9921">
        <v>0.98810601612765347</v>
      </c>
      <c r="N9921" s="44">
        <v>0.47798308608484874</v>
      </c>
      <c r="O9921" s="161">
        <f t="shared" si="1541"/>
        <v>6000000</v>
      </c>
      <c r="P9921" s="162">
        <f t="shared" si="1542"/>
        <v>186.26641636263835</v>
      </c>
      <c r="Q9921" s="162">
        <f t="shared" si="1543"/>
        <v>180.21073193870143</v>
      </c>
      <c r="R9921" s="163">
        <f t="shared" si="1544"/>
        <v>1</v>
      </c>
      <c r="S9921" s="161">
        <f t="shared" si="1545"/>
        <v>7000000</v>
      </c>
      <c r="T9921" s="162">
        <f t="shared" si="1546"/>
        <v>192.08880545421277</v>
      </c>
      <c r="U9921" s="162">
        <f t="shared" si="1547"/>
        <v>147.60536596935071</v>
      </c>
      <c r="V9921" s="163">
        <f t="shared" si="1548"/>
        <v>1</v>
      </c>
      <c r="W9921" s="164">
        <f t="shared" si="1549"/>
        <v>-13665893.456378452</v>
      </c>
      <c r="X9921" s="164">
        <f t="shared" si="1550"/>
        <v>161384076.39403445</v>
      </c>
    </row>
    <row r="9922" spans="10:24" x14ac:dyDescent="0.25">
      <c r="J9922">
        <v>9919</v>
      </c>
      <c r="K9922" s="43">
        <v>0.41863999480884229</v>
      </c>
      <c r="L9922">
        <v>0.14141215241593363</v>
      </c>
      <c r="M9922">
        <v>0.11423732089648297</v>
      </c>
      <c r="N9922" s="44">
        <v>0.13687620912400178</v>
      </c>
      <c r="O9922" s="161">
        <f t="shared" si="1541"/>
        <v>5000000</v>
      </c>
      <c r="P9922" s="162">
        <f t="shared" si="1542"/>
        <v>163.89005432732199</v>
      </c>
      <c r="Q9922" s="162">
        <f t="shared" si="1543"/>
        <v>110.91405151001354</v>
      </c>
      <c r="R9922" s="163">
        <f t="shared" si="1544"/>
        <v>1</v>
      </c>
      <c r="S9922" s="161">
        <f t="shared" si="1545"/>
        <v>6000000</v>
      </c>
      <c r="T9922" s="162">
        <f t="shared" si="1546"/>
        <v>184.63001810910734</v>
      </c>
      <c r="U9922" s="162">
        <f t="shared" si="1547"/>
        <v>112.95702575500677</v>
      </c>
      <c r="V9922" s="163">
        <f t="shared" si="1548"/>
        <v>0.9</v>
      </c>
      <c r="W9922" s="164">
        <f t="shared" si="1549"/>
        <v>214880014.08654228</v>
      </c>
      <c r="X9922" s="164">
        <f t="shared" si="1550"/>
        <v>237034158.71214312</v>
      </c>
    </row>
    <row r="9923" spans="10:24" x14ac:dyDescent="0.25">
      <c r="J9923">
        <v>9920</v>
      </c>
      <c r="K9923" s="43">
        <v>1.4602696085610711E-2</v>
      </c>
      <c r="L9923">
        <v>0.71652196977943261</v>
      </c>
      <c r="M9923">
        <v>0.53415461109816798</v>
      </c>
      <c r="N9923" s="44">
        <v>0.13303398551551726</v>
      </c>
      <c r="O9923" s="161">
        <f t="shared" si="1541"/>
        <v>1000000</v>
      </c>
      <c r="P9923" s="162">
        <f t="shared" si="1542"/>
        <v>188.5881029786494</v>
      </c>
      <c r="Q9923" s="162">
        <f t="shared" si="1543"/>
        <v>136.71435534715366</v>
      </c>
      <c r="R9923" s="163">
        <f t="shared" si="1544"/>
        <v>1</v>
      </c>
      <c r="S9923" s="161">
        <f t="shared" si="1545"/>
        <v>1000000</v>
      </c>
      <c r="T9923" s="162">
        <f t="shared" si="1546"/>
        <v>192.86270099288313</v>
      </c>
      <c r="U9923" s="162">
        <f t="shared" si="1547"/>
        <v>125.85717767357683</v>
      </c>
      <c r="V9923" s="163">
        <f t="shared" si="1548"/>
        <v>0.9</v>
      </c>
      <c r="W9923" s="164">
        <f t="shared" si="1549"/>
        <v>1873747.631495744</v>
      </c>
      <c r="X9923" s="164">
        <f t="shared" si="1550"/>
        <v>-89695029.012624323</v>
      </c>
    </row>
    <row r="9924" spans="10:24" x14ac:dyDescent="0.25">
      <c r="J9924">
        <v>9921</v>
      </c>
      <c r="K9924" s="43">
        <v>0.49676741925095536</v>
      </c>
      <c r="L9924">
        <v>0.67769628977332763</v>
      </c>
      <c r="M9924">
        <v>0.94578595575873581</v>
      </c>
      <c r="N9924" s="44">
        <v>5.6793030659098021E-2</v>
      </c>
      <c r="O9924" s="161">
        <f t="shared" si="1541"/>
        <v>5000000</v>
      </c>
      <c r="P9924" s="162">
        <f t="shared" si="1542"/>
        <v>186.91899741508371</v>
      </c>
      <c r="Q9924" s="162">
        <f t="shared" si="1543"/>
        <v>167.10597369613885</v>
      </c>
      <c r="R9924" s="163">
        <f t="shared" si="1544"/>
        <v>1</v>
      </c>
      <c r="S9924" s="161">
        <f t="shared" si="1545"/>
        <v>6000000</v>
      </c>
      <c r="T9924" s="162">
        <f t="shared" si="1546"/>
        <v>192.30633247169456</v>
      </c>
      <c r="U9924" s="162">
        <f t="shared" si="1547"/>
        <v>141.05298684806942</v>
      </c>
      <c r="V9924" s="163">
        <f t="shared" si="1548"/>
        <v>0.9</v>
      </c>
      <c r="W9924" s="164">
        <f t="shared" si="1549"/>
        <v>49065118.594724312</v>
      </c>
      <c r="X9924" s="164">
        <f t="shared" si="1550"/>
        <v>126768066.36757576</v>
      </c>
    </row>
    <row r="9925" spans="10:24" x14ac:dyDescent="0.25">
      <c r="J9925">
        <v>9922</v>
      </c>
      <c r="K9925" s="43">
        <v>0.61904916054912495</v>
      </c>
      <c r="L9925">
        <v>0.71883997113326159</v>
      </c>
      <c r="M9925">
        <v>0.31354913191318068</v>
      </c>
      <c r="N9925" s="44">
        <v>0.55715040836533625</v>
      </c>
      <c r="O9925" s="161">
        <f t="shared" ref="O9925:O9988" si="1551">VLOOKUP(K9925,$E$5:$H$10,4)</f>
        <v>6000000</v>
      </c>
      <c r="P9925" s="162">
        <f t="shared" ref="P9925:P9988" si="1552">_xlfn.NORM.INV(L9925,$E$12,$E$13)</f>
        <v>188.69098324290047</v>
      </c>
      <c r="Q9925" s="162">
        <f t="shared" ref="Q9925:Q9988" si="1553">_xlfn.NORM.INV(M9925,$E$15,$E$16)</f>
        <v>125.28369790216873</v>
      </c>
      <c r="R9925" s="163">
        <f t="shared" ref="R9925:R9988" si="1554">VLOOKUP(N9925,$E$19:$H$21,4)</f>
        <v>1</v>
      </c>
      <c r="S9925" s="161">
        <f t="shared" ref="S9925:S9988" si="1555">VLOOKUP(K9925,$G$5:$H$10,2)</f>
        <v>7000000</v>
      </c>
      <c r="T9925" s="162">
        <f t="shared" ref="T9925:T9988" si="1556">_xlfn.NORM.INV(L9925,$G$12,$G$13)</f>
        <v>192.89699441430017</v>
      </c>
      <c r="U9925" s="162">
        <f t="shared" ref="U9925:U9988" si="1557">_xlfn.NORM.INV(M9925,$G$15,$G$16)</f>
        <v>120.14184895108436</v>
      </c>
      <c r="V9925" s="163">
        <f t="shared" ref="V9925:V9988" si="1558">VLOOKUP(N9925,$G$19:$H$21,2)</f>
        <v>1</v>
      </c>
      <c r="W9925" s="164">
        <f t="shared" ref="W9925:W9988" si="1559">O9925*(P9925-Q9925)*R9925-$D$23-$D$24</f>
        <v>330443712.0443905</v>
      </c>
      <c r="X9925" s="164">
        <f t="shared" ref="X9925:X9988" si="1560">S9925*(T9925-U9925)*V9925-$F$23-$F$24</f>
        <v>359286018.24251068</v>
      </c>
    </row>
    <row r="9926" spans="10:24" x14ac:dyDescent="0.25">
      <c r="J9926">
        <v>9923</v>
      </c>
      <c r="K9926" s="43">
        <v>0.43747122203465127</v>
      </c>
      <c r="L9926">
        <v>0.59970951878298207</v>
      </c>
      <c r="M9926">
        <v>0.60310428055695575</v>
      </c>
      <c r="N9926" s="44">
        <v>2.8252814606245291E-2</v>
      </c>
      <c r="O9926" s="161">
        <f t="shared" si="1551"/>
        <v>5000000</v>
      </c>
      <c r="P9926" s="162">
        <f t="shared" si="1552"/>
        <v>183.78892949792231</v>
      </c>
      <c r="Q9926" s="162">
        <f t="shared" si="1553"/>
        <v>140.22780853372635</v>
      </c>
      <c r="R9926" s="163">
        <f t="shared" si="1554"/>
        <v>1</v>
      </c>
      <c r="S9926" s="161">
        <f t="shared" si="1555"/>
        <v>6000000</v>
      </c>
      <c r="T9926" s="162">
        <f t="shared" si="1556"/>
        <v>191.26297649930743</v>
      </c>
      <c r="U9926" s="162">
        <f t="shared" si="1557"/>
        <v>127.61390426686317</v>
      </c>
      <c r="V9926" s="163">
        <f t="shared" si="1558"/>
        <v>0.9</v>
      </c>
      <c r="W9926" s="164">
        <f t="shared" si="1559"/>
        <v>167805604.82097983</v>
      </c>
      <c r="X9926" s="164">
        <f t="shared" si="1560"/>
        <v>193704990.05519897</v>
      </c>
    </row>
    <row r="9927" spans="10:24" x14ac:dyDescent="0.25">
      <c r="J9927">
        <v>9924</v>
      </c>
      <c r="K9927" s="43">
        <v>0.32903504160985997</v>
      </c>
      <c r="L9927">
        <v>0.5452937030489271</v>
      </c>
      <c r="M9927">
        <v>0.62268900587842835</v>
      </c>
      <c r="N9927" s="44">
        <v>0.21775038317668571</v>
      </c>
      <c r="O9927" s="161">
        <f t="shared" si="1551"/>
        <v>5000000</v>
      </c>
      <c r="P9927" s="162">
        <f t="shared" si="1552"/>
        <v>181.70669242003055</v>
      </c>
      <c r="Q9927" s="162">
        <f t="shared" si="1553"/>
        <v>141.25101532021674</v>
      </c>
      <c r="R9927" s="163">
        <f t="shared" si="1554"/>
        <v>1</v>
      </c>
      <c r="S9927" s="161">
        <f t="shared" si="1555"/>
        <v>6000000</v>
      </c>
      <c r="T9927" s="162">
        <f t="shared" si="1556"/>
        <v>190.56889747334353</v>
      </c>
      <c r="U9927" s="162">
        <f t="shared" si="1557"/>
        <v>128.12550766010835</v>
      </c>
      <c r="V9927" s="163">
        <f t="shared" si="1558"/>
        <v>1</v>
      </c>
      <c r="W9927" s="164">
        <f t="shared" si="1559"/>
        <v>152278385.49906906</v>
      </c>
      <c r="X9927" s="164">
        <f t="shared" si="1560"/>
        <v>224660338.87941104</v>
      </c>
    </row>
    <row r="9928" spans="10:24" x14ac:dyDescent="0.25">
      <c r="J9928">
        <v>9925</v>
      </c>
      <c r="K9928" s="43">
        <v>0.48775702866235837</v>
      </c>
      <c r="L9928">
        <v>0.47248196468428816</v>
      </c>
      <c r="M9928">
        <v>0.22610152570952269</v>
      </c>
      <c r="N9928" s="44">
        <v>0.5616090254530629</v>
      </c>
      <c r="O9928" s="161">
        <f t="shared" si="1551"/>
        <v>5000000</v>
      </c>
      <c r="P9928" s="162">
        <f t="shared" si="1552"/>
        <v>178.96451588129781</v>
      </c>
      <c r="Q9928" s="162">
        <f t="shared" si="1553"/>
        <v>119.96505439101531</v>
      </c>
      <c r="R9928" s="163">
        <f t="shared" si="1554"/>
        <v>1</v>
      </c>
      <c r="S9928" s="161">
        <f t="shared" si="1555"/>
        <v>6000000</v>
      </c>
      <c r="T9928" s="162">
        <f t="shared" si="1556"/>
        <v>189.65483862709928</v>
      </c>
      <c r="U9928" s="162">
        <f t="shared" si="1557"/>
        <v>117.48252719550766</v>
      </c>
      <c r="V9928" s="163">
        <f t="shared" si="1558"/>
        <v>1</v>
      </c>
      <c r="W9928" s="164">
        <f t="shared" si="1559"/>
        <v>244997307.4514125</v>
      </c>
      <c r="X9928" s="164">
        <f t="shared" si="1560"/>
        <v>283033868.58954972</v>
      </c>
    </row>
    <row r="9929" spans="10:24" x14ac:dyDescent="0.25">
      <c r="J9929">
        <v>9926</v>
      </c>
      <c r="K9929" s="43">
        <v>0.18018512685266375</v>
      </c>
      <c r="L9929">
        <v>0.41623092421137697</v>
      </c>
      <c r="M9929">
        <v>0.44627790654429222</v>
      </c>
      <c r="N9929" s="44">
        <v>7.6501059772113633E-2</v>
      </c>
      <c r="O9929" s="161">
        <f t="shared" si="1551"/>
        <v>2000000</v>
      </c>
      <c r="P9929" s="162">
        <f t="shared" si="1552"/>
        <v>176.82682166852447</v>
      </c>
      <c r="Q9929" s="162">
        <f t="shared" si="1553"/>
        <v>132.29858188241732</v>
      </c>
      <c r="R9929" s="163">
        <f t="shared" si="1554"/>
        <v>1</v>
      </c>
      <c r="S9929" s="161">
        <f t="shared" si="1555"/>
        <v>5000000</v>
      </c>
      <c r="T9929" s="162">
        <f t="shared" si="1556"/>
        <v>188.94227388950816</v>
      </c>
      <c r="U9929" s="162">
        <f t="shared" si="1557"/>
        <v>123.64929094120866</v>
      </c>
      <c r="V9929" s="163">
        <f t="shared" si="1558"/>
        <v>0.9</v>
      </c>
      <c r="W9929" s="164">
        <f t="shared" si="1559"/>
        <v>39056479.572214305</v>
      </c>
      <c r="X9929" s="164">
        <f t="shared" si="1560"/>
        <v>143818423.26734769</v>
      </c>
    </row>
    <row r="9930" spans="10:24" x14ac:dyDescent="0.25">
      <c r="J9930">
        <v>9927</v>
      </c>
      <c r="K9930" s="43">
        <v>0.40283309543382462</v>
      </c>
      <c r="L9930">
        <v>0.79713705612073116</v>
      </c>
      <c r="M9930">
        <v>0.76693963268877186</v>
      </c>
      <c r="N9930" s="44">
        <v>0.65150112587263331</v>
      </c>
      <c r="O9930" s="161">
        <f t="shared" si="1551"/>
        <v>5000000</v>
      </c>
      <c r="P9930" s="162">
        <f t="shared" si="1552"/>
        <v>192.47157934577004</v>
      </c>
      <c r="Q9930" s="162">
        <f t="shared" si="1553"/>
        <v>149.5761071270411</v>
      </c>
      <c r="R9930" s="163">
        <f t="shared" si="1554"/>
        <v>1</v>
      </c>
      <c r="S9930" s="161">
        <f t="shared" si="1555"/>
        <v>6000000</v>
      </c>
      <c r="T9930" s="162">
        <f t="shared" si="1556"/>
        <v>194.15719311525669</v>
      </c>
      <c r="U9930" s="162">
        <f t="shared" si="1557"/>
        <v>132.28805356352055</v>
      </c>
      <c r="V9930" s="163">
        <f t="shared" si="1558"/>
        <v>1</v>
      </c>
      <c r="W9930" s="164">
        <f t="shared" si="1559"/>
        <v>164477361.09364471</v>
      </c>
      <c r="X9930" s="164">
        <f t="shared" si="1560"/>
        <v>221214837.31041682</v>
      </c>
    </row>
    <row r="9931" spans="10:24" x14ac:dyDescent="0.25">
      <c r="J9931">
        <v>9928</v>
      </c>
      <c r="K9931" s="43">
        <v>0.93986392886253056</v>
      </c>
      <c r="L9931">
        <v>0.46141289983187339</v>
      </c>
      <c r="M9931">
        <v>0.5086533964294836</v>
      </c>
      <c r="N9931" s="44">
        <v>0.20270268438032035</v>
      </c>
      <c r="O9931" s="161">
        <f t="shared" si="1551"/>
        <v>7000000</v>
      </c>
      <c r="P9931" s="162">
        <f t="shared" si="1552"/>
        <v>178.54687759042585</v>
      </c>
      <c r="Q9931" s="162">
        <f t="shared" si="1553"/>
        <v>135.43385098680406</v>
      </c>
      <c r="R9931" s="163">
        <f t="shared" si="1554"/>
        <v>1</v>
      </c>
      <c r="S9931" s="161">
        <f t="shared" si="1555"/>
        <v>9000000</v>
      </c>
      <c r="T9931" s="162">
        <f t="shared" si="1556"/>
        <v>189.51562586347529</v>
      </c>
      <c r="U9931" s="162">
        <f t="shared" si="1557"/>
        <v>125.21692549340203</v>
      </c>
      <c r="V9931" s="163">
        <f t="shared" si="1558"/>
        <v>1</v>
      </c>
      <c r="W9931" s="164">
        <f t="shared" si="1559"/>
        <v>251791186.22535253</v>
      </c>
      <c r="X9931" s="164">
        <f t="shared" si="1560"/>
        <v>428688303.33065939</v>
      </c>
    </row>
    <row r="9932" spans="10:24" x14ac:dyDescent="0.25">
      <c r="J9932">
        <v>9929</v>
      </c>
      <c r="K9932" s="43">
        <v>0.47543727771565525</v>
      </c>
      <c r="L9932">
        <v>0.32468486308929323</v>
      </c>
      <c r="M9932">
        <v>0.6977700426525788</v>
      </c>
      <c r="N9932" s="44">
        <v>0.29595394614082138</v>
      </c>
      <c r="O9932" s="161">
        <f t="shared" si="1551"/>
        <v>5000000</v>
      </c>
      <c r="P9932" s="162">
        <f t="shared" si="1552"/>
        <v>173.180430714457</v>
      </c>
      <c r="Q9932" s="162">
        <f t="shared" si="1553"/>
        <v>145.35995283525276</v>
      </c>
      <c r="R9932" s="163">
        <f t="shared" si="1554"/>
        <v>1</v>
      </c>
      <c r="S9932" s="161">
        <f t="shared" si="1555"/>
        <v>6000000</v>
      </c>
      <c r="T9932" s="162">
        <f t="shared" si="1556"/>
        <v>187.72681023815232</v>
      </c>
      <c r="U9932" s="162">
        <f t="shared" si="1557"/>
        <v>130.17997641762639</v>
      </c>
      <c r="V9932" s="163">
        <f t="shared" si="1558"/>
        <v>1</v>
      </c>
      <c r="W9932" s="164">
        <f t="shared" si="1559"/>
        <v>89102389.396021247</v>
      </c>
      <c r="X9932" s="164">
        <f t="shared" si="1560"/>
        <v>195281002.92315561</v>
      </c>
    </row>
    <row r="9933" spans="10:24" x14ac:dyDescent="0.25">
      <c r="J9933">
        <v>9930</v>
      </c>
      <c r="K9933" s="43">
        <v>0.46911044192149454</v>
      </c>
      <c r="L9933">
        <v>0.2153955547600358</v>
      </c>
      <c r="M9933">
        <v>6.6107588881627488E-2</v>
      </c>
      <c r="N9933" s="44">
        <v>0.12724263985573636</v>
      </c>
      <c r="O9933" s="161">
        <f t="shared" si="1551"/>
        <v>5000000</v>
      </c>
      <c r="P9933" s="162">
        <f t="shared" si="1552"/>
        <v>168.18242074243582</v>
      </c>
      <c r="Q9933" s="162">
        <f t="shared" si="1553"/>
        <v>104.89152585034992</v>
      </c>
      <c r="R9933" s="163">
        <f t="shared" si="1554"/>
        <v>1</v>
      </c>
      <c r="S9933" s="161">
        <f t="shared" si="1555"/>
        <v>6000000</v>
      </c>
      <c r="T9933" s="162">
        <f t="shared" si="1556"/>
        <v>186.06080691414527</v>
      </c>
      <c r="U9933" s="162">
        <f t="shared" si="1557"/>
        <v>109.94576292517496</v>
      </c>
      <c r="V9933" s="163">
        <f t="shared" si="1558"/>
        <v>0.9</v>
      </c>
      <c r="W9933" s="164">
        <f t="shared" si="1559"/>
        <v>266454474.46042949</v>
      </c>
      <c r="X9933" s="164">
        <f t="shared" si="1560"/>
        <v>261021237.54043967</v>
      </c>
    </row>
    <row r="9934" spans="10:24" x14ac:dyDescent="0.25">
      <c r="J9934">
        <v>9931</v>
      </c>
      <c r="K9934" s="43">
        <v>0.44954476313246261</v>
      </c>
      <c r="L9934">
        <v>0.23043364441769498</v>
      </c>
      <c r="M9934">
        <v>0.39990514681947065</v>
      </c>
      <c r="N9934" s="44">
        <v>0.94788282838905624</v>
      </c>
      <c r="O9934" s="161">
        <f t="shared" si="1551"/>
        <v>5000000</v>
      </c>
      <c r="P9934" s="162">
        <f t="shared" si="1552"/>
        <v>168.93870770246536</v>
      </c>
      <c r="Q9934" s="162">
        <f t="shared" si="1553"/>
        <v>129.92814746932629</v>
      </c>
      <c r="R9934" s="163">
        <f t="shared" si="1554"/>
        <v>1</v>
      </c>
      <c r="S9934" s="161">
        <f t="shared" si="1555"/>
        <v>6000000</v>
      </c>
      <c r="T9934" s="162">
        <f t="shared" si="1556"/>
        <v>186.31290256748846</v>
      </c>
      <c r="U9934" s="162">
        <f t="shared" si="1557"/>
        <v>122.46407373466315</v>
      </c>
      <c r="V9934" s="163">
        <f t="shared" si="1558"/>
        <v>1</v>
      </c>
      <c r="W9934" s="164">
        <f t="shared" si="1559"/>
        <v>145052801.16569537</v>
      </c>
      <c r="X9934" s="164">
        <f t="shared" si="1560"/>
        <v>233092972.99695194</v>
      </c>
    </row>
    <row r="9935" spans="10:24" x14ac:dyDescent="0.25">
      <c r="J9935">
        <v>9932</v>
      </c>
      <c r="K9935" s="43">
        <v>0.97160403427509612</v>
      </c>
      <c r="L9935">
        <v>0.70640353226791308</v>
      </c>
      <c r="M9935">
        <v>0.38857649196685384</v>
      </c>
      <c r="N9935" s="44">
        <v>0.70750648789360926</v>
      </c>
      <c r="O9935" s="161">
        <f t="shared" si="1551"/>
        <v>9000000</v>
      </c>
      <c r="P9935" s="162">
        <f t="shared" si="1552"/>
        <v>188.14362462010044</v>
      </c>
      <c r="Q9935" s="162">
        <f t="shared" si="1553"/>
        <v>129.33937766070767</v>
      </c>
      <c r="R9935" s="163">
        <f t="shared" si="1554"/>
        <v>1</v>
      </c>
      <c r="S9935" s="161">
        <f t="shared" si="1555"/>
        <v>9000000</v>
      </c>
      <c r="T9935" s="162">
        <f t="shared" si="1556"/>
        <v>192.71454154003348</v>
      </c>
      <c r="U9935" s="162">
        <f t="shared" si="1557"/>
        <v>122.16968883035383</v>
      </c>
      <c r="V9935" s="163">
        <f t="shared" si="1558"/>
        <v>1</v>
      </c>
      <c r="W9935" s="164">
        <f t="shared" si="1559"/>
        <v>479238222.63453496</v>
      </c>
      <c r="X9935" s="164">
        <f t="shared" si="1560"/>
        <v>484903674.38711679</v>
      </c>
    </row>
    <row r="9936" spans="10:24" x14ac:dyDescent="0.25">
      <c r="J9936">
        <v>9933</v>
      </c>
      <c r="K9936" s="43">
        <v>0.58428439453099901</v>
      </c>
      <c r="L9936">
        <v>0.92870097333351609</v>
      </c>
      <c r="M9936">
        <v>0.28941241586786226</v>
      </c>
      <c r="N9936" s="44">
        <v>0.93852806574397463</v>
      </c>
      <c r="O9936" s="161">
        <f t="shared" si="1551"/>
        <v>6000000</v>
      </c>
      <c r="P9936" s="162">
        <f t="shared" si="1552"/>
        <v>201.99276622093481</v>
      </c>
      <c r="Q9936" s="162">
        <f t="shared" si="1553"/>
        <v>123.89795815377816</v>
      </c>
      <c r="R9936" s="163">
        <f t="shared" si="1554"/>
        <v>1</v>
      </c>
      <c r="S9936" s="161">
        <f t="shared" si="1555"/>
        <v>6000000</v>
      </c>
      <c r="T9936" s="162">
        <f t="shared" si="1556"/>
        <v>197.33092207364493</v>
      </c>
      <c r="U9936" s="162">
        <f t="shared" si="1557"/>
        <v>119.44897907688909</v>
      </c>
      <c r="V9936" s="163">
        <f t="shared" si="1558"/>
        <v>1</v>
      </c>
      <c r="W9936" s="164">
        <f t="shared" si="1559"/>
        <v>418568848.40293992</v>
      </c>
      <c r="X9936" s="164">
        <f t="shared" si="1560"/>
        <v>317291657.98053503</v>
      </c>
    </row>
    <row r="9937" spans="10:24" x14ac:dyDescent="0.25">
      <c r="J9937">
        <v>9934</v>
      </c>
      <c r="K9937" s="43">
        <v>0.72334786093573189</v>
      </c>
      <c r="L9937">
        <v>0.62294835647690316</v>
      </c>
      <c r="M9937">
        <v>0.47569360560048968</v>
      </c>
      <c r="N9937" s="44">
        <v>0.91302739487662765</v>
      </c>
      <c r="O9937" s="161">
        <f t="shared" si="1551"/>
        <v>6000000</v>
      </c>
      <c r="P9937" s="162">
        <f t="shared" si="1552"/>
        <v>184.69850213941254</v>
      </c>
      <c r="Q9937" s="162">
        <f t="shared" si="1553"/>
        <v>133.78070321601942</v>
      </c>
      <c r="R9937" s="163">
        <f t="shared" si="1554"/>
        <v>1</v>
      </c>
      <c r="S9937" s="161">
        <f t="shared" si="1555"/>
        <v>7000000</v>
      </c>
      <c r="T9937" s="162">
        <f t="shared" si="1556"/>
        <v>191.56616737980417</v>
      </c>
      <c r="U9937" s="162">
        <f t="shared" si="1557"/>
        <v>124.39035160800971</v>
      </c>
      <c r="V9937" s="163">
        <f t="shared" si="1558"/>
        <v>1</v>
      </c>
      <c r="W9937" s="164">
        <f t="shared" si="1559"/>
        <v>255506793.54035872</v>
      </c>
      <c r="X9937" s="164">
        <f t="shared" si="1560"/>
        <v>320230710.40256125</v>
      </c>
    </row>
    <row r="9938" spans="10:24" x14ac:dyDescent="0.25">
      <c r="J9938">
        <v>9935</v>
      </c>
      <c r="K9938" s="43">
        <v>0.58721166636397937</v>
      </c>
      <c r="L9938">
        <v>0.56472386948346076</v>
      </c>
      <c r="M9938">
        <v>0.46333135141506443</v>
      </c>
      <c r="N9938" s="44">
        <v>0.77172172061182265</v>
      </c>
      <c r="O9938" s="161">
        <f t="shared" si="1551"/>
        <v>6000000</v>
      </c>
      <c r="P9938" s="162">
        <f t="shared" si="1552"/>
        <v>182.44435557206845</v>
      </c>
      <c r="Q9938" s="162">
        <f t="shared" si="1553"/>
        <v>133.15911048040797</v>
      </c>
      <c r="R9938" s="163">
        <f t="shared" si="1554"/>
        <v>1</v>
      </c>
      <c r="S9938" s="161">
        <f t="shared" si="1555"/>
        <v>6000000</v>
      </c>
      <c r="T9938" s="162">
        <f t="shared" si="1556"/>
        <v>190.81478519068949</v>
      </c>
      <c r="U9938" s="162">
        <f t="shared" si="1557"/>
        <v>124.07955524020399</v>
      </c>
      <c r="V9938" s="163">
        <f t="shared" si="1558"/>
        <v>1</v>
      </c>
      <c r="W9938" s="164">
        <f t="shared" si="1559"/>
        <v>245711470.54996282</v>
      </c>
      <c r="X9938" s="164">
        <f t="shared" si="1560"/>
        <v>250411379.70291305</v>
      </c>
    </row>
    <row r="9939" spans="10:24" x14ac:dyDescent="0.25">
      <c r="J9939">
        <v>9936</v>
      </c>
      <c r="K9939" s="43">
        <v>0.25670338469749698</v>
      </c>
      <c r="L9939">
        <v>5.7410174514327394E-2</v>
      </c>
      <c r="M9939">
        <v>0.98968704690269294</v>
      </c>
      <c r="N9939" s="44">
        <v>0.61734608770903132</v>
      </c>
      <c r="O9939" s="161">
        <f t="shared" si="1551"/>
        <v>2000000</v>
      </c>
      <c r="P9939" s="162">
        <f t="shared" si="1552"/>
        <v>156.34661813573015</v>
      </c>
      <c r="Q9939" s="162">
        <f t="shared" si="1553"/>
        <v>181.29525987497811</v>
      </c>
      <c r="R9939" s="163">
        <f t="shared" si="1554"/>
        <v>1</v>
      </c>
      <c r="S9939" s="161">
        <f t="shared" si="1555"/>
        <v>5000000</v>
      </c>
      <c r="T9939" s="162">
        <f t="shared" si="1556"/>
        <v>182.11553937857673</v>
      </c>
      <c r="U9939" s="162">
        <f t="shared" si="1557"/>
        <v>148.14762993748906</v>
      </c>
      <c r="V9939" s="163">
        <f t="shared" si="1558"/>
        <v>1</v>
      </c>
      <c r="W9939" s="164">
        <f t="shared" si="1559"/>
        <v>-99897283.478495926</v>
      </c>
      <c r="X9939" s="164">
        <f t="shared" si="1560"/>
        <v>19839547.205438346</v>
      </c>
    </row>
    <row r="9940" spans="10:24" x14ac:dyDescent="0.25">
      <c r="J9940">
        <v>9937</v>
      </c>
      <c r="K9940" s="43">
        <v>0.78925637873972498</v>
      </c>
      <c r="L9940">
        <v>0.5557871173304032</v>
      </c>
      <c r="M9940">
        <v>0.51708124757610296</v>
      </c>
      <c r="N9940" s="44">
        <v>0.13079777809835458</v>
      </c>
      <c r="O9940" s="161">
        <f t="shared" si="1551"/>
        <v>7000000</v>
      </c>
      <c r="P9940" s="162">
        <f t="shared" si="1552"/>
        <v>182.10444682092583</v>
      </c>
      <c r="Q9940" s="162">
        <f t="shared" si="1553"/>
        <v>135.85658857272546</v>
      </c>
      <c r="R9940" s="163">
        <f t="shared" si="1554"/>
        <v>1</v>
      </c>
      <c r="S9940" s="161">
        <f t="shared" si="1555"/>
        <v>7000000</v>
      </c>
      <c r="T9940" s="162">
        <f t="shared" si="1556"/>
        <v>190.70148227364194</v>
      </c>
      <c r="U9940" s="162">
        <f t="shared" si="1557"/>
        <v>125.42829428636273</v>
      </c>
      <c r="V9940" s="163">
        <f t="shared" si="1558"/>
        <v>0.9</v>
      </c>
      <c r="W9940" s="164">
        <f t="shared" si="1559"/>
        <v>273735007.73740262</v>
      </c>
      <c r="X9940" s="164">
        <f t="shared" si="1560"/>
        <v>261221084.31985903</v>
      </c>
    </row>
    <row r="9941" spans="10:24" x14ac:dyDescent="0.25">
      <c r="J9941">
        <v>9938</v>
      </c>
      <c r="K9941" s="43">
        <v>0.39220938422639051</v>
      </c>
      <c r="L9941">
        <v>0.54237866046534255</v>
      </c>
      <c r="M9941">
        <v>0.12488356319265237</v>
      </c>
      <c r="N9941" s="44">
        <v>0.55979919609090478</v>
      </c>
      <c r="O9941" s="161">
        <f t="shared" si="1551"/>
        <v>5000000</v>
      </c>
      <c r="P9941" s="162">
        <f t="shared" si="1552"/>
        <v>181.59642187886524</v>
      </c>
      <c r="Q9941" s="162">
        <f t="shared" si="1553"/>
        <v>111.98169612202697</v>
      </c>
      <c r="R9941" s="163">
        <f t="shared" si="1554"/>
        <v>1</v>
      </c>
      <c r="S9941" s="161">
        <f t="shared" si="1555"/>
        <v>6000000</v>
      </c>
      <c r="T9941" s="162">
        <f t="shared" si="1556"/>
        <v>190.53214062628842</v>
      </c>
      <c r="U9941" s="162">
        <f t="shared" si="1557"/>
        <v>113.49084806101348</v>
      </c>
      <c r="V9941" s="163">
        <f t="shared" si="1558"/>
        <v>1</v>
      </c>
      <c r="W9941" s="164">
        <f t="shared" si="1559"/>
        <v>298073628.78419137</v>
      </c>
      <c r="X9941" s="164">
        <f t="shared" si="1560"/>
        <v>312247755.39164966</v>
      </c>
    </row>
    <row r="9942" spans="10:24" x14ac:dyDescent="0.25">
      <c r="J9942">
        <v>9939</v>
      </c>
      <c r="K9942" s="43">
        <v>0.94099676354196948</v>
      </c>
      <c r="L9942">
        <v>0.34123846444124095</v>
      </c>
      <c r="M9942">
        <v>0.30264502284680839</v>
      </c>
      <c r="N9942" s="44">
        <v>0.77369175198089657</v>
      </c>
      <c r="O9942" s="161">
        <f t="shared" si="1551"/>
        <v>7000000</v>
      </c>
      <c r="P9942" s="162">
        <f t="shared" si="1552"/>
        <v>173.86371774508768</v>
      </c>
      <c r="Q9942" s="162">
        <f t="shared" si="1553"/>
        <v>124.66383572499811</v>
      </c>
      <c r="R9942" s="163">
        <f t="shared" si="1554"/>
        <v>1</v>
      </c>
      <c r="S9942" s="161">
        <f t="shared" si="1555"/>
        <v>9000000</v>
      </c>
      <c r="T9942" s="162">
        <f t="shared" si="1556"/>
        <v>187.95457258169588</v>
      </c>
      <c r="U9942" s="162">
        <f t="shared" si="1557"/>
        <v>119.83191786249905</v>
      </c>
      <c r="V9942" s="163">
        <f t="shared" si="1558"/>
        <v>1</v>
      </c>
      <c r="W9942" s="164">
        <f t="shared" si="1559"/>
        <v>294399174.14062703</v>
      </c>
      <c r="X9942" s="164">
        <f t="shared" si="1560"/>
        <v>463103892.47277153</v>
      </c>
    </row>
    <row r="9943" spans="10:24" x14ac:dyDescent="0.25">
      <c r="J9943">
        <v>9940</v>
      </c>
      <c r="K9943" s="43">
        <v>0.10694234293381943</v>
      </c>
      <c r="L9943">
        <v>0.63784629219424027</v>
      </c>
      <c r="M9943">
        <v>0.46259395868156727</v>
      </c>
      <c r="N9943" s="44">
        <v>0.76206648956953738</v>
      </c>
      <c r="O9943" s="161">
        <f t="shared" si="1551"/>
        <v>2000000</v>
      </c>
      <c r="P9943" s="162">
        <f t="shared" si="1552"/>
        <v>185.29061891174294</v>
      </c>
      <c r="Q9943" s="162">
        <f t="shared" si="1553"/>
        <v>133.1219829683476</v>
      </c>
      <c r="R9943" s="163">
        <f t="shared" si="1554"/>
        <v>1</v>
      </c>
      <c r="S9943" s="161">
        <f t="shared" si="1555"/>
        <v>2000000</v>
      </c>
      <c r="T9943" s="162">
        <f t="shared" si="1556"/>
        <v>191.76353963724765</v>
      </c>
      <c r="U9943" s="162">
        <f t="shared" si="1557"/>
        <v>124.0609914841738</v>
      </c>
      <c r="V9943" s="163">
        <f t="shared" si="1558"/>
        <v>1</v>
      </c>
      <c r="W9943" s="164">
        <f t="shared" si="1559"/>
        <v>54337271.886790693</v>
      </c>
      <c r="X9943" s="164">
        <f t="shared" si="1560"/>
        <v>-14594903.693852305</v>
      </c>
    </row>
    <row r="9944" spans="10:24" x14ac:dyDescent="0.25">
      <c r="J9944">
        <v>9941</v>
      </c>
      <c r="K9944" s="43">
        <v>0.99695849847717899</v>
      </c>
      <c r="L9944">
        <v>0.81820990780033054</v>
      </c>
      <c r="M9944">
        <v>0.33391770916128993</v>
      </c>
      <c r="N9944" s="44">
        <v>0.94492431277448452</v>
      </c>
      <c r="O9944" s="161">
        <f t="shared" si="1551"/>
        <v>9000000</v>
      </c>
      <c r="P9944" s="162">
        <f t="shared" si="1552"/>
        <v>193.62846375546982</v>
      </c>
      <c r="Q9944" s="162">
        <f t="shared" si="1553"/>
        <v>126.41758681187454</v>
      </c>
      <c r="R9944" s="163">
        <f t="shared" si="1554"/>
        <v>1</v>
      </c>
      <c r="S9944" s="161">
        <f t="shared" si="1555"/>
        <v>9000000</v>
      </c>
      <c r="T9944" s="162">
        <f t="shared" si="1556"/>
        <v>194.54282125182328</v>
      </c>
      <c r="U9944" s="162">
        <f t="shared" si="1557"/>
        <v>120.70879340593727</v>
      </c>
      <c r="V9944" s="163">
        <f t="shared" si="1558"/>
        <v>1</v>
      </c>
      <c r="W9944" s="164">
        <f t="shared" si="1559"/>
        <v>554897892.49235749</v>
      </c>
      <c r="X9944" s="164">
        <f t="shared" si="1560"/>
        <v>514506250.61297417</v>
      </c>
    </row>
    <row r="9945" spans="10:24" x14ac:dyDescent="0.25">
      <c r="J9945">
        <v>9942</v>
      </c>
      <c r="K9945" s="43">
        <v>0.47287662168515476</v>
      </c>
      <c r="L9945">
        <v>0.62185075143504442</v>
      </c>
      <c r="M9945">
        <v>0.80190026992061336</v>
      </c>
      <c r="N9945" s="44">
        <v>0.99101909254675846</v>
      </c>
      <c r="O9945" s="161">
        <f t="shared" si="1551"/>
        <v>5000000</v>
      </c>
      <c r="P9945" s="162">
        <f t="shared" si="1552"/>
        <v>184.65517730957171</v>
      </c>
      <c r="Q9945" s="162">
        <f t="shared" si="1553"/>
        <v>151.96856698304839</v>
      </c>
      <c r="R9945" s="163">
        <f t="shared" si="1554"/>
        <v>1</v>
      </c>
      <c r="S9945" s="161">
        <f t="shared" si="1555"/>
        <v>6000000</v>
      </c>
      <c r="T9945" s="162">
        <f t="shared" si="1556"/>
        <v>191.55172576985723</v>
      </c>
      <c r="U9945" s="162">
        <f t="shared" si="1557"/>
        <v>133.4842834915242</v>
      </c>
      <c r="V9945" s="163">
        <f t="shared" si="1558"/>
        <v>1</v>
      </c>
      <c r="W9945" s="164">
        <f t="shared" si="1559"/>
        <v>113433051.63261661</v>
      </c>
      <c r="X9945" s="164">
        <f t="shared" si="1560"/>
        <v>198404653.66999817</v>
      </c>
    </row>
    <row r="9946" spans="10:24" x14ac:dyDescent="0.25">
      <c r="J9946">
        <v>9943</v>
      </c>
      <c r="K9946" s="43">
        <v>0.18918844036617555</v>
      </c>
      <c r="L9946">
        <v>0.67087786120057025</v>
      </c>
      <c r="M9946">
        <v>0.21103299778654883</v>
      </c>
      <c r="N9946" s="44">
        <v>5.2967868358507086E-2</v>
      </c>
      <c r="O9946" s="161">
        <f t="shared" si="1551"/>
        <v>2000000</v>
      </c>
      <c r="P9946" s="162">
        <f t="shared" si="1552"/>
        <v>186.63507744778326</v>
      </c>
      <c r="Q9946" s="162">
        <f t="shared" si="1553"/>
        <v>118.94315766581956</v>
      </c>
      <c r="R9946" s="163">
        <f t="shared" si="1554"/>
        <v>1</v>
      </c>
      <c r="S9946" s="161">
        <f t="shared" si="1555"/>
        <v>5000000</v>
      </c>
      <c r="T9946" s="162">
        <f t="shared" si="1556"/>
        <v>192.21169248259443</v>
      </c>
      <c r="U9946" s="162">
        <f t="shared" si="1557"/>
        <v>116.97157883290978</v>
      </c>
      <c r="V9946" s="163">
        <f t="shared" si="1558"/>
        <v>0.9</v>
      </c>
      <c r="W9946" s="164">
        <f t="shared" si="1559"/>
        <v>85383839.563927412</v>
      </c>
      <c r="X9946" s="164">
        <f t="shared" si="1560"/>
        <v>188580511.42358088</v>
      </c>
    </row>
    <row r="9947" spans="10:24" x14ac:dyDescent="0.25">
      <c r="J9947">
        <v>9944</v>
      </c>
      <c r="K9947" s="43">
        <v>0.74821893948916074</v>
      </c>
      <c r="L9947">
        <v>2.4263279204241761E-2</v>
      </c>
      <c r="M9947">
        <v>0.60938616788694133</v>
      </c>
      <c r="N9947" s="44">
        <v>0.30996483356726212</v>
      </c>
      <c r="O9947" s="161">
        <f t="shared" si="1551"/>
        <v>6000000</v>
      </c>
      <c r="P9947" s="162">
        <f t="shared" si="1552"/>
        <v>150.40907977932278</v>
      </c>
      <c r="Q9947" s="162">
        <f t="shared" si="1553"/>
        <v>140.55439068167914</v>
      </c>
      <c r="R9947" s="163">
        <f t="shared" si="1554"/>
        <v>1</v>
      </c>
      <c r="S9947" s="161">
        <f t="shared" si="1555"/>
        <v>7000000</v>
      </c>
      <c r="T9947" s="162">
        <f t="shared" si="1556"/>
        <v>180.13635992644092</v>
      </c>
      <c r="U9947" s="162">
        <f t="shared" si="1557"/>
        <v>127.77719534083957</v>
      </c>
      <c r="V9947" s="163">
        <f t="shared" si="1558"/>
        <v>1</v>
      </c>
      <c r="W9947" s="164">
        <f t="shared" si="1559"/>
        <v>9128134.5858618543</v>
      </c>
      <c r="X9947" s="164">
        <f t="shared" si="1560"/>
        <v>216514152.09920943</v>
      </c>
    </row>
    <row r="9948" spans="10:24" x14ac:dyDescent="0.25">
      <c r="J9948">
        <v>9945</v>
      </c>
      <c r="K9948" s="43">
        <v>0.89843096724576343</v>
      </c>
      <c r="L9948">
        <v>0.94023193741351063</v>
      </c>
      <c r="M9948">
        <v>0.32267073163783777</v>
      </c>
      <c r="N9948" s="44">
        <v>0.81504081249183269</v>
      </c>
      <c r="O9948" s="161">
        <f t="shared" si="1551"/>
        <v>7000000</v>
      </c>
      <c r="P9948" s="162">
        <f t="shared" si="1552"/>
        <v>203.35085386233629</v>
      </c>
      <c r="Q9948" s="162">
        <f t="shared" si="1553"/>
        <v>125.79513034991832</v>
      </c>
      <c r="R9948" s="163">
        <f t="shared" si="1554"/>
        <v>1</v>
      </c>
      <c r="S9948" s="161">
        <f t="shared" si="1555"/>
        <v>7000000</v>
      </c>
      <c r="T9948" s="162">
        <f t="shared" si="1556"/>
        <v>197.78361795411209</v>
      </c>
      <c r="U9948" s="162">
        <f t="shared" si="1557"/>
        <v>120.39756517495915</v>
      </c>
      <c r="V9948" s="163">
        <f t="shared" si="1558"/>
        <v>1</v>
      </c>
      <c r="W9948" s="164">
        <f t="shared" si="1559"/>
        <v>492890064.58692575</v>
      </c>
      <c r="X9948" s="164">
        <f t="shared" si="1560"/>
        <v>391702369.45407057</v>
      </c>
    </row>
    <row r="9949" spans="10:24" x14ac:dyDescent="0.25">
      <c r="J9949">
        <v>9946</v>
      </c>
      <c r="K9949" s="43">
        <v>0.17385583120135517</v>
      </c>
      <c r="L9949">
        <v>0.74199118787095641</v>
      </c>
      <c r="M9949">
        <v>0.3772111786638922</v>
      </c>
      <c r="N9949" s="44">
        <v>0.75648583751395826</v>
      </c>
      <c r="O9949" s="161">
        <f t="shared" si="1551"/>
        <v>2000000</v>
      </c>
      <c r="P9949" s="162">
        <f t="shared" si="1552"/>
        <v>189.74244480093625</v>
      </c>
      <c r="Q9949" s="162">
        <f t="shared" si="1553"/>
        <v>128.7437299759348</v>
      </c>
      <c r="R9949" s="163">
        <f t="shared" si="1554"/>
        <v>1</v>
      </c>
      <c r="S9949" s="161">
        <f t="shared" si="1555"/>
        <v>5000000</v>
      </c>
      <c r="T9949" s="162">
        <f t="shared" si="1556"/>
        <v>193.24748160031208</v>
      </c>
      <c r="U9949" s="162">
        <f t="shared" si="1557"/>
        <v>121.8718649879674</v>
      </c>
      <c r="V9949" s="163">
        <f t="shared" si="1558"/>
        <v>1</v>
      </c>
      <c r="W9949" s="164">
        <f t="shared" si="1559"/>
        <v>71997429.650002912</v>
      </c>
      <c r="X9949" s="164">
        <f t="shared" si="1560"/>
        <v>206878083.06172341</v>
      </c>
    </row>
    <row r="9950" spans="10:24" x14ac:dyDescent="0.25">
      <c r="J9950">
        <v>9947</v>
      </c>
      <c r="K9950" s="43">
        <v>0.95289200257077566</v>
      </c>
      <c r="L9950">
        <v>0.61675019499474726</v>
      </c>
      <c r="M9950">
        <v>0.45496993964201904</v>
      </c>
      <c r="N9950" s="44">
        <v>0.202381352766277</v>
      </c>
      <c r="O9950" s="161">
        <f t="shared" si="1551"/>
        <v>9000000</v>
      </c>
      <c r="P9950" s="162">
        <f t="shared" si="1552"/>
        <v>184.45434965739199</v>
      </c>
      <c r="Q9950" s="162">
        <f t="shared" si="1553"/>
        <v>132.73771251889585</v>
      </c>
      <c r="R9950" s="163">
        <f t="shared" si="1554"/>
        <v>1</v>
      </c>
      <c r="S9950" s="161">
        <f t="shared" si="1555"/>
        <v>9000000</v>
      </c>
      <c r="T9950" s="162">
        <f t="shared" si="1556"/>
        <v>191.48478321913066</v>
      </c>
      <c r="U9950" s="162">
        <f t="shared" si="1557"/>
        <v>123.86885625944792</v>
      </c>
      <c r="V9950" s="163">
        <f t="shared" si="1558"/>
        <v>1</v>
      </c>
      <c r="W9950" s="164">
        <f t="shared" si="1559"/>
        <v>415449734.24646527</v>
      </c>
      <c r="X9950" s="164">
        <f t="shared" si="1560"/>
        <v>458543342.63714468</v>
      </c>
    </row>
    <row r="9951" spans="10:24" x14ac:dyDescent="0.25">
      <c r="J9951">
        <v>9948</v>
      </c>
      <c r="K9951" s="43">
        <v>0.52879864143260857</v>
      </c>
      <c r="L9951">
        <v>0.72748708493779879</v>
      </c>
      <c r="M9951">
        <v>0.96870175255470903</v>
      </c>
      <c r="N9951" s="44">
        <v>0.33091387763730495</v>
      </c>
      <c r="O9951" s="161">
        <f t="shared" si="1551"/>
        <v>5000000</v>
      </c>
      <c r="P9951" s="162">
        <f t="shared" si="1552"/>
        <v>189.07845801446345</v>
      </c>
      <c r="Q9951" s="162">
        <f t="shared" si="1553"/>
        <v>172.24093584773794</v>
      </c>
      <c r="R9951" s="163">
        <f t="shared" si="1554"/>
        <v>1</v>
      </c>
      <c r="S9951" s="161">
        <f t="shared" si="1555"/>
        <v>6000000</v>
      </c>
      <c r="T9951" s="162">
        <f t="shared" si="1556"/>
        <v>193.02615267148781</v>
      </c>
      <c r="U9951" s="162">
        <f t="shared" si="1557"/>
        <v>143.62046792386897</v>
      </c>
      <c r="V9951" s="163">
        <f t="shared" si="1558"/>
        <v>1</v>
      </c>
      <c r="W9951" s="164">
        <f t="shared" si="1559"/>
        <v>34187610.833627537</v>
      </c>
      <c r="X9951" s="164">
        <f t="shared" si="1560"/>
        <v>146434108.48571301</v>
      </c>
    </row>
    <row r="9952" spans="10:24" x14ac:dyDescent="0.25">
      <c r="J9952">
        <v>9949</v>
      </c>
      <c r="K9952" s="43">
        <v>0.35490554187059009</v>
      </c>
      <c r="L9952">
        <v>0.62341566189212516</v>
      </c>
      <c r="M9952">
        <v>0.44371861995161754</v>
      </c>
      <c r="N9952" s="44">
        <v>0.56995302131672276</v>
      </c>
      <c r="O9952" s="161">
        <f t="shared" si="1551"/>
        <v>5000000</v>
      </c>
      <c r="P9952" s="162">
        <f t="shared" si="1552"/>
        <v>184.71695957054553</v>
      </c>
      <c r="Q9952" s="162">
        <f t="shared" si="1553"/>
        <v>132.16904497999934</v>
      </c>
      <c r="R9952" s="163">
        <f t="shared" si="1554"/>
        <v>1</v>
      </c>
      <c r="S9952" s="161">
        <f t="shared" si="1555"/>
        <v>6000000</v>
      </c>
      <c r="T9952" s="162">
        <f t="shared" si="1556"/>
        <v>191.57231985684851</v>
      </c>
      <c r="U9952" s="162">
        <f t="shared" si="1557"/>
        <v>123.58452248999967</v>
      </c>
      <c r="V9952" s="163">
        <f t="shared" si="1558"/>
        <v>1</v>
      </c>
      <c r="W9952" s="164">
        <f t="shared" si="1559"/>
        <v>212739572.95273092</v>
      </c>
      <c r="X9952" s="164">
        <f t="shared" si="1560"/>
        <v>257926784.20109302</v>
      </c>
    </row>
    <row r="9953" spans="10:24" x14ac:dyDescent="0.25">
      <c r="J9953">
        <v>9950</v>
      </c>
      <c r="K9953" s="43">
        <v>0.86826497526405733</v>
      </c>
      <c r="L9953">
        <v>0.86818050703288463</v>
      </c>
      <c r="M9953">
        <v>0.38998580564283758</v>
      </c>
      <c r="N9953" s="44">
        <v>0.9943659787636866</v>
      </c>
      <c r="O9953" s="161">
        <f t="shared" si="1551"/>
        <v>7000000</v>
      </c>
      <c r="P9953" s="162">
        <f t="shared" si="1552"/>
        <v>196.76747177632953</v>
      </c>
      <c r="Q9953" s="162">
        <f t="shared" si="1553"/>
        <v>129.41287939995527</v>
      </c>
      <c r="R9953" s="163">
        <f t="shared" si="1554"/>
        <v>1</v>
      </c>
      <c r="S9953" s="161">
        <f t="shared" si="1555"/>
        <v>7000000</v>
      </c>
      <c r="T9953" s="162">
        <f t="shared" si="1556"/>
        <v>195.58915725877651</v>
      </c>
      <c r="U9953" s="162">
        <f t="shared" si="1557"/>
        <v>122.20643969997764</v>
      </c>
      <c r="V9953" s="163">
        <f t="shared" si="1558"/>
        <v>1</v>
      </c>
      <c r="W9953" s="164">
        <f t="shared" si="1559"/>
        <v>421482146.63461977</v>
      </c>
      <c r="X9953" s="164">
        <f t="shared" si="1560"/>
        <v>363679022.91159213</v>
      </c>
    </row>
    <row r="9954" spans="10:24" x14ac:dyDescent="0.25">
      <c r="J9954">
        <v>9951</v>
      </c>
      <c r="K9954" s="43">
        <v>0.4565505605099146</v>
      </c>
      <c r="L9954">
        <v>0.85933419208484096</v>
      </c>
      <c r="M9954">
        <v>0.53995851893854607</v>
      </c>
      <c r="N9954" s="44">
        <v>4.4197175091229557E-3</v>
      </c>
      <c r="O9954" s="161">
        <f t="shared" si="1551"/>
        <v>5000000</v>
      </c>
      <c r="P9954" s="162">
        <f t="shared" si="1552"/>
        <v>196.15999193505323</v>
      </c>
      <c r="Q9954" s="162">
        <f t="shared" si="1553"/>
        <v>137.00658435452075</v>
      </c>
      <c r="R9954" s="163">
        <f t="shared" si="1554"/>
        <v>1</v>
      </c>
      <c r="S9954" s="161">
        <f t="shared" si="1555"/>
        <v>6000000</v>
      </c>
      <c r="T9954" s="162">
        <f t="shared" si="1556"/>
        <v>195.38666397835107</v>
      </c>
      <c r="U9954" s="162">
        <f t="shared" si="1557"/>
        <v>126.00329217726038</v>
      </c>
      <c r="V9954" s="163">
        <f t="shared" si="1558"/>
        <v>0.05</v>
      </c>
      <c r="W9954" s="164">
        <f t="shared" si="1559"/>
        <v>245767037.90266234</v>
      </c>
      <c r="X9954" s="164">
        <f t="shared" si="1560"/>
        <v>-129184988.45967279</v>
      </c>
    </row>
    <row r="9955" spans="10:24" x14ac:dyDescent="0.25">
      <c r="J9955">
        <v>9952</v>
      </c>
      <c r="K9955" s="43">
        <v>0.7008304096431559</v>
      </c>
      <c r="L9955">
        <v>0.50101965357460543</v>
      </c>
      <c r="M9955">
        <v>0.28468852435062897</v>
      </c>
      <c r="N9955" s="44">
        <v>0.80644163956941695</v>
      </c>
      <c r="O9955" s="161">
        <f t="shared" si="1551"/>
        <v>6000000</v>
      </c>
      <c r="P9955" s="162">
        <f t="shared" si="1552"/>
        <v>180.03833842894809</v>
      </c>
      <c r="Q9955" s="162">
        <f t="shared" si="1553"/>
        <v>123.62061619499322</v>
      </c>
      <c r="R9955" s="163">
        <f t="shared" si="1554"/>
        <v>1</v>
      </c>
      <c r="S9955" s="161">
        <f t="shared" si="1555"/>
        <v>7000000</v>
      </c>
      <c r="T9955" s="162">
        <f t="shared" si="1556"/>
        <v>190.01277947631604</v>
      </c>
      <c r="U9955" s="162">
        <f t="shared" si="1557"/>
        <v>119.31030809749662</v>
      </c>
      <c r="V9955" s="163">
        <f t="shared" si="1558"/>
        <v>1</v>
      </c>
      <c r="W9955" s="164">
        <f t="shared" si="1559"/>
        <v>288506333.40372926</v>
      </c>
      <c r="X9955" s="164">
        <f t="shared" si="1560"/>
        <v>344917299.65173596</v>
      </c>
    </row>
    <row r="9956" spans="10:24" x14ac:dyDescent="0.25">
      <c r="J9956">
        <v>9953</v>
      </c>
      <c r="K9956" s="43">
        <v>0.68438994631809558</v>
      </c>
      <c r="L9956">
        <v>0.32523077222845809</v>
      </c>
      <c r="M9956">
        <v>0.95793809326463231</v>
      </c>
      <c r="N9956" s="44">
        <v>0.56614744440724729</v>
      </c>
      <c r="O9956" s="161">
        <f t="shared" si="1551"/>
        <v>6000000</v>
      </c>
      <c r="P9956" s="162">
        <f t="shared" si="1552"/>
        <v>173.20318354126729</v>
      </c>
      <c r="Q9956" s="162">
        <f t="shared" si="1553"/>
        <v>169.54488426416555</v>
      </c>
      <c r="R9956" s="163">
        <f t="shared" si="1554"/>
        <v>1</v>
      </c>
      <c r="S9956" s="161">
        <f t="shared" si="1555"/>
        <v>7000000</v>
      </c>
      <c r="T9956" s="162">
        <f t="shared" si="1556"/>
        <v>187.73439451375577</v>
      </c>
      <c r="U9956" s="162">
        <f t="shared" si="1557"/>
        <v>142.27244213208277</v>
      </c>
      <c r="V9956" s="163">
        <f t="shared" si="1558"/>
        <v>1</v>
      </c>
      <c r="W9956" s="164">
        <f t="shared" si="1559"/>
        <v>-28050204.337389518</v>
      </c>
      <c r="X9956" s="164">
        <f t="shared" si="1560"/>
        <v>168233666.67171103</v>
      </c>
    </row>
    <row r="9957" spans="10:24" x14ac:dyDescent="0.25">
      <c r="J9957">
        <v>9954</v>
      </c>
      <c r="K9957" s="43">
        <v>0.61598140785713573</v>
      </c>
      <c r="L9957">
        <v>0.61290068646623452</v>
      </c>
      <c r="M9957">
        <v>1.9824921911541171E-2</v>
      </c>
      <c r="N9957" s="44">
        <v>0.31574742686476875</v>
      </c>
      <c r="O9957" s="161">
        <f t="shared" si="1551"/>
        <v>6000000</v>
      </c>
      <c r="P9957" s="162">
        <f t="shared" si="1552"/>
        <v>184.30330926494034</v>
      </c>
      <c r="Q9957" s="162">
        <f t="shared" si="1553"/>
        <v>93.852432540620228</v>
      </c>
      <c r="R9957" s="163">
        <f t="shared" si="1554"/>
        <v>1</v>
      </c>
      <c r="S9957" s="161">
        <f t="shared" si="1555"/>
        <v>7000000</v>
      </c>
      <c r="T9957" s="162">
        <f t="shared" si="1556"/>
        <v>191.43443642164678</v>
      </c>
      <c r="U9957" s="162">
        <f t="shared" si="1557"/>
        <v>104.42621627031011</v>
      </c>
      <c r="V9957" s="163">
        <f t="shared" si="1558"/>
        <v>1</v>
      </c>
      <c r="W9957" s="164">
        <f t="shared" si="1559"/>
        <v>492705260.34592068</v>
      </c>
      <c r="X9957" s="164">
        <f t="shared" si="1560"/>
        <v>459057541.05935669</v>
      </c>
    </row>
    <row r="9958" spans="10:24" x14ac:dyDescent="0.25">
      <c r="J9958">
        <v>9955</v>
      </c>
      <c r="K9958" s="43">
        <v>0.49656436625278089</v>
      </c>
      <c r="L9958">
        <v>0.74489939681057282</v>
      </c>
      <c r="M9958">
        <v>3.4780731639421081E-3</v>
      </c>
      <c r="N9958" s="44">
        <v>0.22887744500168339</v>
      </c>
      <c r="O9958" s="161">
        <f t="shared" si="1551"/>
        <v>5000000</v>
      </c>
      <c r="P9958" s="162">
        <f t="shared" si="1552"/>
        <v>189.87786640012158</v>
      </c>
      <c r="Q9958" s="162">
        <f t="shared" si="1553"/>
        <v>81.021271477234365</v>
      </c>
      <c r="R9958" s="163">
        <f t="shared" si="1554"/>
        <v>1</v>
      </c>
      <c r="S9958" s="161">
        <f t="shared" si="1555"/>
        <v>6000000</v>
      </c>
      <c r="T9958" s="162">
        <f t="shared" si="1556"/>
        <v>193.29262213337387</v>
      </c>
      <c r="U9958" s="162">
        <f t="shared" si="1557"/>
        <v>98.010635738617182</v>
      </c>
      <c r="V9958" s="163">
        <f t="shared" si="1558"/>
        <v>1</v>
      </c>
      <c r="W9958" s="164">
        <f t="shared" si="1559"/>
        <v>494282974.61443603</v>
      </c>
      <c r="X9958" s="164">
        <f t="shared" si="1560"/>
        <v>421691918.36854017</v>
      </c>
    </row>
    <row r="9959" spans="10:24" x14ac:dyDescent="0.25">
      <c r="J9959">
        <v>9956</v>
      </c>
      <c r="K9959" s="43">
        <v>0.45325436378466033</v>
      </c>
      <c r="L9959">
        <v>0.25045268907070706</v>
      </c>
      <c r="M9959">
        <v>0.51701415552826768</v>
      </c>
      <c r="N9959" s="44">
        <v>0.57120419323911764</v>
      </c>
      <c r="O9959" s="161">
        <f t="shared" si="1551"/>
        <v>5000000</v>
      </c>
      <c r="P9959" s="162">
        <f t="shared" si="1552"/>
        <v>169.90401176647748</v>
      </c>
      <c r="Q9959" s="162">
        <f t="shared" si="1553"/>
        <v>135.85322200201617</v>
      </c>
      <c r="R9959" s="163">
        <f t="shared" si="1554"/>
        <v>1</v>
      </c>
      <c r="S9959" s="161">
        <f t="shared" si="1555"/>
        <v>6000000</v>
      </c>
      <c r="T9959" s="162">
        <f t="shared" si="1556"/>
        <v>186.63467058882583</v>
      </c>
      <c r="U9959" s="162">
        <f t="shared" si="1557"/>
        <v>125.42661100100808</v>
      </c>
      <c r="V9959" s="163">
        <f t="shared" si="1558"/>
        <v>1</v>
      </c>
      <c r="W9959" s="164">
        <f t="shared" si="1559"/>
        <v>120253948.82230657</v>
      </c>
      <c r="X9959" s="164">
        <f t="shared" si="1560"/>
        <v>217248357.52690643</v>
      </c>
    </row>
    <row r="9960" spans="10:24" x14ac:dyDescent="0.25">
      <c r="J9960">
        <v>9957</v>
      </c>
      <c r="K9960" s="43">
        <v>0.79207273800856781</v>
      </c>
      <c r="L9960">
        <v>0.38010851777811161</v>
      </c>
      <c r="M9960">
        <v>0.93391113692330485</v>
      </c>
      <c r="N9960" s="44">
        <v>0.89997524711804811</v>
      </c>
      <c r="O9960" s="161">
        <f t="shared" si="1551"/>
        <v>7000000</v>
      </c>
      <c r="P9960" s="162">
        <f t="shared" si="1552"/>
        <v>175.42206308918438</v>
      </c>
      <c r="Q9960" s="162">
        <f t="shared" si="1553"/>
        <v>165.11138975668962</v>
      </c>
      <c r="R9960" s="163">
        <f t="shared" si="1554"/>
        <v>1</v>
      </c>
      <c r="S9960" s="161">
        <f t="shared" si="1555"/>
        <v>7000000</v>
      </c>
      <c r="T9960" s="162">
        <f t="shared" si="1556"/>
        <v>188.47402102972814</v>
      </c>
      <c r="U9960" s="162">
        <f t="shared" si="1557"/>
        <v>140.05569487834481</v>
      </c>
      <c r="V9960" s="163">
        <f t="shared" si="1558"/>
        <v>1</v>
      </c>
      <c r="W9960" s="164">
        <f t="shared" si="1559"/>
        <v>22174713.327463314</v>
      </c>
      <c r="X9960" s="164">
        <f t="shared" si="1560"/>
        <v>188928283.05968326</v>
      </c>
    </row>
    <row r="9961" spans="10:24" x14ac:dyDescent="0.25">
      <c r="J9961">
        <v>9958</v>
      </c>
      <c r="K9961" s="43">
        <v>0.12721336451324106</v>
      </c>
      <c r="L9961">
        <v>0.30718737457528555</v>
      </c>
      <c r="M9961">
        <v>0.21243913675368331</v>
      </c>
      <c r="N9961" s="44">
        <v>0.32625868469048491</v>
      </c>
      <c r="O9961" s="161">
        <f t="shared" si="1551"/>
        <v>2000000</v>
      </c>
      <c r="P9961" s="162">
        <f t="shared" si="1552"/>
        <v>172.44241990806083</v>
      </c>
      <c r="Q9961" s="162">
        <f t="shared" si="1553"/>
        <v>119.04026824827295</v>
      </c>
      <c r="R9961" s="163">
        <f t="shared" si="1554"/>
        <v>1</v>
      </c>
      <c r="S9961" s="161">
        <f t="shared" si="1555"/>
        <v>2000000</v>
      </c>
      <c r="T9961" s="162">
        <f t="shared" si="1556"/>
        <v>187.48080663602028</v>
      </c>
      <c r="U9961" s="162">
        <f t="shared" si="1557"/>
        <v>117.02013412413648</v>
      </c>
      <c r="V9961" s="163">
        <f t="shared" si="1558"/>
        <v>1</v>
      </c>
      <c r="W9961" s="164">
        <f t="shared" si="1559"/>
        <v>56804303.319575757</v>
      </c>
      <c r="X9961" s="164">
        <f t="shared" si="1560"/>
        <v>-9078654.9762324095</v>
      </c>
    </row>
    <row r="9962" spans="10:24" x14ac:dyDescent="0.25">
      <c r="J9962">
        <v>9959</v>
      </c>
      <c r="K9962" s="43">
        <v>0.18036759197852636</v>
      </c>
      <c r="L9962">
        <v>0.13534630425018279</v>
      </c>
      <c r="M9962">
        <v>0.68747685776769507</v>
      </c>
      <c r="N9962" s="44">
        <v>0.27434415201510043</v>
      </c>
      <c r="O9962" s="161">
        <f t="shared" si="1551"/>
        <v>2000000</v>
      </c>
      <c r="P9962" s="162">
        <f t="shared" si="1552"/>
        <v>163.47796566289864</v>
      </c>
      <c r="Q9962" s="162">
        <f t="shared" si="1553"/>
        <v>144.77422086217143</v>
      </c>
      <c r="R9962" s="163">
        <f t="shared" si="1554"/>
        <v>1</v>
      </c>
      <c r="S9962" s="161">
        <f t="shared" si="1555"/>
        <v>5000000</v>
      </c>
      <c r="T9962" s="162">
        <f t="shared" si="1556"/>
        <v>184.49265522096621</v>
      </c>
      <c r="U9962" s="162">
        <f t="shared" si="1557"/>
        <v>129.88711043108572</v>
      </c>
      <c r="V9962" s="163">
        <f t="shared" si="1558"/>
        <v>1</v>
      </c>
      <c r="W9962" s="164">
        <f t="shared" si="1559"/>
        <v>-12592510.398545586</v>
      </c>
      <c r="X9962" s="164">
        <f t="shared" si="1560"/>
        <v>123027723.94940251</v>
      </c>
    </row>
    <row r="9963" spans="10:24" x14ac:dyDescent="0.25">
      <c r="J9963">
        <v>9960</v>
      </c>
      <c r="K9963" s="43">
        <v>7.4005446948132603E-2</v>
      </c>
      <c r="L9963">
        <v>0.33177560404310336</v>
      </c>
      <c r="M9963">
        <v>0.17469007215455445</v>
      </c>
      <c r="N9963" s="44">
        <v>0.53262788817059037</v>
      </c>
      <c r="O9963" s="161">
        <f t="shared" si="1551"/>
        <v>2000000</v>
      </c>
      <c r="P9963" s="162">
        <f t="shared" si="1552"/>
        <v>173.47476814839231</v>
      </c>
      <c r="Q9963" s="162">
        <f t="shared" si="1553"/>
        <v>116.28415429296595</v>
      </c>
      <c r="R9963" s="163">
        <f t="shared" si="1554"/>
        <v>1</v>
      </c>
      <c r="S9963" s="161">
        <f t="shared" si="1555"/>
        <v>2000000</v>
      </c>
      <c r="T9963" s="162">
        <f t="shared" si="1556"/>
        <v>187.82492271613077</v>
      </c>
      <c r="U9963" s="162">
        <f t="shared" si="1557"/>
        <v>115.64207714648298</v>
      </c>
      <c r="V9963" s="163">
        <f t="shared" si="1558"/>
        <v>1</v>
      </c>
      <c r="W9963" s="164">
        <f t="shared" si="1559"/>
        <v>64381227.710852727</v>
      </c>
      <c r="X9963" s="164">
        <f t="shared" si="1560"/>
        <v>-5634308.860704422</v>
      </c>
    </row>
    <row r="9964" spans="10:24" x14ac:dyDescent="0.25">
      <c r="J9964">
        <v>9961</v>
      </c>
      <c r="K9964" s="43">
        <v>0.35519242387387051</v>
      </c>
      <c r="L9964">
        <v>0.78848848938488747</v>
      </c>
      <c r="M9964">
        <v>0.68137172273808366</v>
      </c>
      <c r="N9964" s="44">
        <v>0.82512064853203093</v>
      </c>
      <c r="O9964" s="161">
        <f t="shared" si="1551"/>
        <v>5000000</v>
      </c>
      <c r="P9964" s="162">
        <f t="shared" si="1552"/>
        <v>192.01781471217271</v>
      </c>
      <c r="Q9964" s="162">
        <f t="shared" si="1553"/>
        <v>144.43076099243217</v>
      </c>
      <c r="R9964" s="163">
        <f t="shared" si="1554"/>
        <v>1</v>
      </c>
      <c r="S9964" s="161">
        <f t="shared" si="1555"/>
        <v>6000000</v>
      </c>
      <c r="T9964" s="162">
        <f t="shared" si="1556"/>
        <v>194.00593823739089</v>
      </c>
      <c r="U9964" s="162">
        <f t="shared" si="1557"/>
        <v>129.71538049621608</v>
      </c>
      <c r="V9964" s="163">
        <f t="shared" si="1558"/>
        <v>1</v>
      </c>
      <c r="W9964" s="164">
        <f t="shared" si="1559"/>
        <v>187935268.5987027</v>
      </c>
      <c r="X9964" s="164">
        <f t="shared" si="1560"/>
        <v>235743346.44704884</v>
      </c>
    </row>
    <row r="9965" spans="10:24" x14ac:dyDescent="0.25">
      <c r="J9965">
        <v>9962</v>
      </c>
      <c r="K9965" s="43">
        <v>0.644416163248551</v>
      </c>
      <c r="L9965">
        <v>0.90550847089405728</v>
      </c>
      <c r="M9965">
        <v>0.48350423848038504</v>
      </c>
      <c r="N9965" s="44">
        <v>0.58322191625682374</v>
      </c>
      <c r="O9965" s="161">
        <f t="shared" si="1551"/>
        <v>6000000</v>
      </c>
      <c r="P9965" s="162">
        <f t="shared" si="1552"/>
        <v>199.70390156783495</v>
      </c>
      <c r="Q9965" s="162">
        <f t="shared" si="1553"/>
        <v>134.17278936512059</v>
      </c>
      <c r="R9965" s="163">
        <f t="shared" si="1554"/>
        <v>1</v>
      </c>
      <c r="S9965" s="161">
        <f t="shared" si="1555"/>
        <v>7000000</v>
      </c>
      <c r="T9965" s="162">
        <f t="shared" si="1556"/>
        <v>196.56796718927831</v>
      </c>
      <c r="U9965" s="162">
        <f t="shared" si="1557"/>
        <v>124.5863946825603</v>
      </c>
      <c r="V9965" s="163">
        <f t="shared" si="1558"/>
        <v>1</v>
      </c>
      <c r="W9965" s="164">
        <f t="shared" si="1559"/>
        <v>343186673.21628612</v>
      </c>
      <c r="X9965" s="164">
        <f t="shared" si="1560"/>
        <v>353871007.54702604</v>
      </c>
    </row>
    <row r="9966" spans="10:24" x14ac:dyDescent="0.25">
      <c r="J9966">
        <v>9963</v>
      </c>
      <c r="K9966" s="43">
        <v>0.84508537024222041</v>
      </c>
      <c r="L9966">
        <v>0.29401707046004433</v>
      </c>
      <c r="M9966">
        <v>0.88707846984423644</v>
      </c>
      <c r="N9966" s="44">
        <v>0.11092572213707697</v>
      </c>
      <c r="O9966" s="161">
        <f t="shared" si="1551"/>
        <v>7000000</v>
      </c>
      <c r="P9966" s="162">
        <f t="shared" si="1552"/>
        <v>171.87469487178595</v>
      </c>
      <c r="Q9966" s="162">
        <f t="shared" si="1553"/>
        <v>159.2227317878517</v>
      </c>
      <c r="R9966" s="163">
        <f t="shared" si="1554"/>
        <v>1</v>
      </c>
      <c r="S9966" s="161">
        <f t="shared" si="1555"/>
        <v>7000000</v>
      </c>
      <c r="T9966" s="162">
        <f t="shared" si="1556"/>
        <v>187.29156495726198</v>
      </c>
      <c r="U9966" s="162">
        <f t="shared" si="1557"/>
        <v>137.11136589392584</v>
      </c>
      <c r="V9966" s="163">
        <f t="shared" si="1558"/>
        <v>0.9</v>
      </c>
      <c r="W9966" s="164">
        <f t="shared" si="1559"/>
        <v>38563741.587539732</v>
      </c>
      <c r="X9966" s="164">
        <f t="shared" si="1560"/>
        <v>166135254.09901774</v>
      </c>
    </row>
    <row r="9967" spans="10:24" x14ac:dyDescent="0.25">
      <c r="J9967">
        <v>9964</v>
      </c>
      <c r="K9967" s="43">
        <v>0.96639548531626884</v>
      </c>
      <c r="L9967">
        <v>0.47875252681575586</v>
      </c>
      <c r="M9967">
        <v>0.29324935056900991</v>
      </c>
      <c r="N9967" s="44">
        <v>0.20128469491508061</v>
      </c>
      <c r="O9967" s="161">
        <f t="shared" si="1551"/>
        <v>9000000</v>
      </c>
      <c r="P9967" s="162">
        <f t="shared" si="1552"/>
        <v>179.20072918216022</v>
      </c>
      <c r="Q9967" s="162">
        <f t="shared" si="1553"/>
        <v>124.12166323098994</v>
      </c>
      <c r="R9967" s="163">
        <f t="shared" si="1554"/>
        <v>1</v>
      </c>
      <c r="S9967" s="161">
        <f t="shared" si="1555"/>
        <v>9000000</v>
      </c>
      <c r="T9967" s="162">
        <f t="shared" si="1556"/>
        <v>189.73357639405342</v>
      </c>
      <c r="U9967" s="162">
        <f t="shared" si="1557"/>
        <v>119.56083161549496</v>
      </c>
      <c r="V9967" s="163">
        <f t="shared" si="1558"/>
        <v>1</v>
      </c>
      <c r="W9967" s="164">
        <f t="shared" si="1559"/>
        <v>445711593.56053251</v>
      </c>
      <c r="X9967" s="164">
        <f t="shared" si="1560"/>
        <v>481554703.00702608</v>
      </c>
    </row>
    <row r="9968" spans="10:24" x14ac:dyDescent="0.25">
      <c r="J9968">
        <v>9965</v>
      </c>
      <c r="K9968" s="43">
        <v>0.87005930640386053</v>
      </c>
      <c r="L9968">
        <v>0.81071153062065537</v>
      </c>
      <c r="M9968">
        <v>0.82942256831138306</v>
      </c>
      <c r="N9968" s="44">
        <v>0.87372026574747308</v>
      </c>
      <c r="O9968" s="161">
        <f t="shared" si="1551"/>
        <v>7000000</v>
      </c>
      <c r="P9968" s="162">
        <f t="shared" si="1552"/>
        <v>193.20782040850852</v>
      </c>
      <c r="Q9968" s="162">
        <f t="shared" si="1553"/>
        <v>154.03771751724099</v>
      </c>
      <c r="R9968" s="163">
        <f t="shared" si="1554"/>
        <v>1</v>
      </c>
      <c r="S9968" s="161">
        <f t="shared" si="1555"/>
        <v>7000000</v>
      </c>
      <c r="T9968" s="162">
        <f t="shared" si="1556"/>
        <v>194.40260680283617</v>
      </c>
      <c r="U9968" s="162">
        <f t="shared" si="1557"/>
        <v>134.5188587586205</v>
      </c>
      <c r="V9968" s="163">
        <f t="shared" si="1558"/>
        <v>1</v>
      </c>
      <c r="W9968" s="164">
        <f t="shared" si="1559"/>
        <v>224190720.23887271</v>
      </c>
      <c r="X9968" s="164">
        <f t="shared" si="1560"/>
        <v>269186236.30950975</v>
      </c>
    </row>
    <row r="9969" spans="10:24" x14ac:dyDescent="0.25">
      <c r="J9969">
        <v>9966</v>
      </c>
      <c r="K9969" s="43">
        <v>0.4011482768900706</v>
      </c>
      <c r="L9969">
        <v>4.211409347963746E-2</v>
      </c>
      <c r="M9969">
        <v>0.443222742398659</v>
      </c>
      <c r="N9969" s="44">
        <v>0.49473002123161669</v>
      </c>
      <c r="O9969" s="161">
        <f t="shared" si="1551"/>
        <v>5000000</v>
      </c>
      <c r="P9969" s="162">
        <f t="shared" si="1552"/>
        <v>154.10005355143932</v>
      </c>
      <c r="Q9969" s="162">
        <f t="shared" si="1553"/>
        <v>132.14393283575623</v>
      </c>
      <c r="R9969" s="163">
        <f t="shared" si="1554"/>
        <v>1</v>
      </c>
      <c r="S9969" s="161">
        <f t="shared" si="1555"/>
        <v>6000000</v>
      </c>
      <c r="T9969" s="162">
        <f t="shared" si="1556"/>
        <v>181.36668451714644</v>
      </c>
      <c r="U9969" s="162">
        <f t="shared" si="1557"/>
        <v>123.57196641787812</v>
      </c>
      <c r="V9969" s="163">
        <f t="shared" si="1558"/>
        <v>1</v>
      </c>
      <c r="W9969" s="164">
        <f t="shared" si="1559"/>
        <v>59780603.578415424</v>
      </c>
      <c r="X9969" s="164">
        <f t="shared" si="1560"/>
        <v>196768308.59560996</v>
      </c>
    </row>
    <row r="9970" spans="10:24" x14ac:dyDescent="0.25">
      <c r="J9970">
        <v>9967</v>
      </c>
      <c r="K9970" s="43">
        <v>0.54611435524748297</v>
      </c>
      <c r="L9970">
        <v>0.52871137532126899</v>
      </c>
      <c r="M9970">
        <v>0.6585722811295518</v>
      </c>
      <c r="N9970" s="44">
        <v>0.75352554060139498</v>
      </c>
      <c r="O9970" s="161">
        <f t="shared" si="1551"/>
        <v>5000000</v>
      </c>
      <c r="P9970" s="162">
        <f t="shared" si="1552"/>
        <v>181.08046477626831</v>
      </c>
      <c r="Q9970" s="162">
        <f t="shared" si="1553"/>
        <v>143.1713948929692</v>
      </c>
      <c r="R9970" s="163">
        <f t="shared" si="1554"/>
        <v>1</v>
      </c>
      <c r="S9970" s="161">
        <f t="shared" si="1555"/>
        <v>6000000</v>
      </c>
      <c r="T9970" s="162">
        <f t="shared" si="1556"/>
        <v>190.36015492542276</v>
      </c>
      <c r="U9970" s="162">
        <f t="shared" si="1557"/>
        <v>129.0856974464846</v>
      </c>
      <c r="V9970" s="163">
        <f t="shared" si="1558"/>
        <v>1</v>
      </c>
      <c r="W9970" s="164">
        <f t="shared" si="1559"/>
        <v>139545349.41649556</v>
      </c>
      <c r="X9970" s="164">
        <f t="shared" si="1560"/>
        <v>217646744.87362897</v>
      </c>
    </row>
    <row r="9971" spans="10:24" x14ac:dyDescent="0.25">
      <c r="J9971">
        <v>9968</v>
      </c>
      <c r="K9971" s="43">
        <v>0.10908078870050675</v>
      </c>
      <c r="L9971">
        <v>0.86524599447036588</v>
      </c>
      <c r="M9971">
        <v>0.3545151768844037</v>
      </c>
      <c r="N9971" s="44">
        <v>0.41262604468671404</v>
      </c>
      <c r="O9971" s="161">
        <f t="shared" si="1551"/>
        <v>2000000</v>
      </c>
      <c r="P9971" s="162">
        <f t="shared" si="1552"/>
        <v>196.56294392149155</v>
      </c>
      <c r="Q9971" s="162">
        <f t="shared" si="1553"/>
        <v>127.53682657607389</v>
      </c>
      <c r="R9971" s="163">
        <f t="shared" si="1554"/>
        <v>1</v>
      </c>
      <c r="S9971" s="161">
        <f t="shared" si="1555"/>
        <v>2000000</v>
      </c>
      <c r="T9971" s="162">
        <f t="shared" si="1556"/>
        <v>195.52098130716385</v>
      </c>
      <c r="U9971" s="162">
        <f t="shared" si="1557"/>
        <v>121.26841328803695</v>
      </c>
      <c r="V9971" s="163">
        <f t="shared" si="1558"/>
        <v>1</v>
      </c>
      <c r="W9971" s="164">
        <f t="shared" si="1559"/>
        <v>88052234.690835327</v>
      </c>
      <c r="X9971" s="164">
        <f t="shared" si="1560"/>
        <v>-1494863.9617462158</v>
      </c>
    </row>
    <row r="9972" spans="10:24" x14ac:dyDescent="0.25">
      <c r="J9972">
        <v>9969</v>
      </c>
      <c r="K9972" s="43">
        <v>0.51142657939467717</v>
      </c>
      <c r="L9972">
        <v>0.31136490916492143</v>
      </c>
      <c r="M9972">
        <v>0.95057018565217655</v>
      </c>
      <c r="N9972" s="44">
        <v>0.19113621035403372</v>
      </c>
      <c r="O9972" s="161">
        <f t="shared" si="1551"/>
        <v>5000000</v>
      </c>
      <c r="P9972" s="162">
        <f t="shared" si="1552"/>
        <v>172.62022225851391</v>
      </c>
      <c r="Q9972" s="162">
        <f t="shared" si="1553"/>
        <v>168.00814897002127</v>
      </c>
      <c r="R9972" s="163">
        <f t="shared" si="1554"/>
        <v>1</v>
      </c>
      <c r="S9972" s="161">
        <f t="shared" si="1555"/>
        <v>6000000</v>
      </c>
      <c r="T9972" s="162">
        <f t="shared" si="1556"/>
        <v>187.5400740861713</v>
      </c>
      <c r="U9972" s="162">
        <f t="shared" si="1557"/>
        <v>141.50407448501065</v>
      </c>
      <c r="V9972" s="163">
        <f t="shared" si="1558"/>
        <v>0.9</v>
      </c>
      <c r="W9972" s="164">
        <f t="shared" si="1559"/>
        <v>-26939633.557536807</v>
      </c>
      <c r="X9972" s="164">
        <f t="shared" si="1560"/>
        <v>98594397.846267551</v>
      </c>
    </row>
    <row r="9973" spans="10:24" x14ac:dyDescent="0.25">
      <c r="J9973">
        <v>9970</v>
      </c>
      <c r="K9973" s="43">
        <v>0.69963878165265725</v>
      </c>
      <c r="L9973">
        <v>0.64504072928177092</v>
      </c>
      <c r="M9973">
        <v>4.7551457294925381E-4</v>
      </c>
      <c r="N9973" s="44">
        <v>0.70401524128803339</v>
      </c>
      <c r="O9973" s="161">
        <f t="shared" si="1551"/>
        <v>6000000</v>
      </c>
      <c r="P9973" s="162">
        <f t="shared" si="1552"/>
        <v>185.57948239616007</v>
      </c>
      <c r="Q9973" s="162">
        <f t="shared" si="1553"/>
        <v>68.907462211720002</v>
      </c>
      <c r="R9973" s="163">
        <f t="shared" si="1554"/>
        <v>1</v>
      </c>
      <c r="S9973" s="161">
        <f t="shared" si="1555"/>
        <v>7000000</v>
      </c>
      <c r="T9973" s="162">
        <f t="shared" si="1556"/>
        <v>191.8598274653867</v>
      </c>
      <c r="U9973" s="162">
        <f t="shared" si="1557"/>
        <v>91.953731105860001</v>
      </c>
      <c r="V9973" s="163">
        <f t="shared" si="1558"/>
        <v>1</v>
      </c>
      <c r="W9973" s="164">
        <f t="shared" si="1559"/>
        <v>650032121.10664046</v>
      </c>
      <c r="X9973" s="164">
        <f t="shared" si="1560"/>
        <v>549342674.51668692</v>
      </c>
    </row>
    <row r="9974" spans="10:24" x14ac:dyDescent="0.25">
      <c r="J9974">
        <v>9971</v>
      </c>
      <c r="K9974" s="43">
        <v>0.77557982995433672</v>
      </c>
      <c r="L9974">
        <v>0.75996884393307629</v>
      </c>
      <c r="M9974">
        <v>0.34058298482473159</v>
      </c>
      <c r="N9974" s="44">
        <v>0.18397479901439306</v>
      </c>
      <c r="O9974" s="161">
        <f t="shared" si="1551"/>
        <v>7000000</v>
      </c>
      <c r="P9974" s="162">
        <f t="shared" si="1552"/>
        <v>190.59303517865095</v>
      </c>
      <c r="Q9974" s="162">
        <f t="shared" si="1553"/>
        <v>126.78254840611507</v>
      </c>
      <c r="R9974" s="163">
        <f t="shared" si="1554"/>
        <v>1</v>
      </c>
      <c r="S9974" s="161">
        <f t="shared" si="1555"/>
        <v>7000000</v>
      </c>
      <c r="T9974" s="162">
        <f t="shared" si="1556"/>
        <v>193.53101172621697</v>
      </c>
      <c r="U9974" s="162">
        <f t="shared" si="1557"/>
        <v>120.89127420305753</v>
      </c>
      <c r="V9974" s="163">
        <f t="shared" si="1558"/>
        <v>0.9</v>
      </c>
      <c r="W9974" s="164">
        <f t="shared" si="1559"/>
        <v>396673407.40775114</v>
      </c>
      <c r="X9974" s="164">
        <f t="shared" si="1560"/>
        <v>307630346.39590448</v>
      </c>
    </row>
    <row r="9975" spans="10:24" x14ac:dyDescent="0.25">
      <c r="J9975">
        <v>9972</v>
      </c>
      <c r="K9975" s="43">
        <v>0.64758603899866096</v>
      </c>
      <c r="L9975">
        <v>0.80740414789741</v>
      </c>
      <c r="M9975">
        <v>0.36523880651271812</v>
      </c>
      <c r="N9975" s="44">
        <v>0.86289749193077547</v>
      </c>
      <c r="O9975" s="161">
        <f t="shared" si="1551"/>
        <v>6000000</v>
      </c>
      <c r="P9975" s="162">
        <f t="shared" si="1552"/>
        <v>193.0255529699391</v>
      </c>
      <c r="Q9975" s="162">
        <f t="shared" si="1553"/>
        <v>128.11019462245272</v>
      </c>
      <c r="R9975" s="163">
        <f t="shared" si="1554"/>
        <v>1</v>
      </c>
      <c r="S9975" s="161">
        <f t="shared" si="1555"/>
        <v>7000000</v>
      </c>
      <c r="T9975" s="162">
        <f t="shared" si="1556"/>
        <v>194.34185098997969</v>
      </c>
      <c r="U9975" s="162">
        <f t="shared" si="1557"/>
        <v>121.55509731122636</v>
      </c>
      <c r="V9975" s="163">
        <f t="shared" si="1558"/>
        <v>1</v>
      </c>
      <c r="W9975" s="164">
        <f t="shared" si="1559"/>
        <v>339492150.08491826</v>
      </c>
      <c r="X9975" s="164">
        <f t="shared" si="1560"/>
        <v>359507275.75127327</v>
      </c>
    </row>
    <row r="9976" spans="10:24" x14ac:dyDescent="0.25">
      <c r="J9976">
        <v>9973</v>
      </c>
      <c r="K9976" s="43">
        <v>0.25288335282886665</v>
      </c>
      <c r="L9976">
        <v>4.617072922298604E-2</v>
      </c>
      <c r="M9976">
        <v>0.20112160742867757</v>
      </c>
      <c r="N9976" s="44">
        <v>0.25699622045191617</v>
      </c>
      <c r="O9976" s="161">
        <f t="shared" si="1551"/>
        <v>2000000</v>
      </c>
      <c r="P9976" s="162">
        <f t="shared" si="1552"/>
        <v>154.75239356324772</v>
      </c>
      <c r="Q9976" s="162">
        <f t="shared" si="1553"/>
        <v>118.24756647487732</v>
      </c>
      <c r="R9976" s="163">
        <f t="shared" si="1554"/>
        <v>1</v>
      </c>
      <c r="S9976" s="161">
        <f t="shared" si="1555"/>
        <v>5000000</v>
      </c>
      <c r="T9976" s="162">
        <f t="shared" si="1556"/>
        <v>181.58413118774925</v>
      </c>
      <c r="U9976" s="162">
        <f t="shared" si="1557"/>
        <v>116.62378323743866</v>
      </c>
      <c r="V9976" s="163">
        <f t="shared" si="1558"/>
        <v>1</v>
      </c>
      <c r="W9976" s="164">
        <f t="shared" si="1559"/>
        <v>23009654.17674081</v>
      </c>
      <c r="X9976" s="164">
        <f t="shared" si="1560"/>
        <v>174801739.75155294</v>
      </c>
    </row>
    <row r="9977" spans="10:24" x14ac:dyDescent="0.25">
      <c r="J9977">
        <v>9974</v>
      </c>
      <c r="K9977" s="43">
        <v>0.1302672257505233</v>
      </c>
      <c r="L9977">
        <v>0.82075397394010441</v>
      </c>
      <c r="M9977">
        <v>0.77439601109089307</v>
      </c>
      <c r="N9977" s="44">
        <v>0.7068677817684984</v>
      </c>
      <c r="O9977" s="161">
        <f t="shared" si="1551"/>
        <v>2000000</v>
      </c>
      <c r="P9977" s="162">
        <f t="shared" si="1552"/>
        <v>193.77363379977635</v>
      </c>
      <c r="Q9977" s="162">
        <f t="shared" si="1553"/>
        <v>150.06805343364894</v>
      </c>
      <c r="R9977" s="163">
        <f t="shared" si="1554"/>
        <v>1</v>
      </c>
      <c r="S9977" s="161">
        <f t="shared" si="1555"/>
        <v>2000000</v>
      </c>
      <c r="T9977" s="162">
        <f t="shared" si="1556"/>
        <v>194.59121126659213</v>
      </c>
      <c r="U9977" s="162">
        <f t="shared" si="1557"/>
        <v>132.53402671682446</v>
      </c>
      <c r="V9977" s="163">
        <f t="shared" si="1558"/>
        <v>1</v>
      </c>
      <c r="W9977" s="164">
        <f t="shared" si="1559"/>
        <v>37411160.732254818</v>
      </c>
      <c r="X9977" s="164">
        <f t="shared" si="1560"/>
        <v>-25885630.900464669</v>
      </c>
    </row>
    <row r="9978" spans="10:24" x14ac:dyDescent="0.25">
      <c r="J9978">
        <v>9975</v>
      </c>
      <c r="K9978" s="43">
        <v>0.34796794035187528</v>
      </c>
      <c r="L9978">
        <v>0.38449916504270765</v>
      </c>
      <c r="M9978">
        <v>0.49408303013666266</v>
      </c>
      <c r="N9978" s="44">
        <v>3.8307353060238136E-2</v>
      </c>
      <c r="O9978" s="161">
        <f t="shared" si="1551"/>
        <v>5000000</v>
      </c>
      <c r="P9978" s="162">
        <f t="shared" si="1552"/>
        <v>175.59471936076727</v>
      </c>
      <c r="Q9978" s="162">
        <f t="shared" si="1553"/>
        <v>134.70335624453642</v>
      </c>
      <c r="R9978" s="163">
        <f t="shared" si="1554"/>
        <v>1</v>
      </c>
      <c r="S9978" s="161">
        <f t="shared" si="1555"/>
        <v>6000000</v>
      </c>
      <c r="T9978" s="162">
        <f t="shared" si="1556"/>
        <v>188.53157312025576</v>
      </c>
      <c r="U9978" s="162">
        <f t="shared" si="1557"/>
        <v>124.85167812226821</v>
      </c>
      <c r="V9978" s="163">
        <f t="shared" si="1558"/>
        <v>0.9</v>
      </c>
      <c r="W9978" s="164">
        <f t="shared" si="1559"/>
        <v>154456815.58115426</v>
      </c>
      <c r="X9978" s="164">
        <f t="shared" si="1560"/>
        <v>193871432.98913276</v>
      </c>
    </row>
    <row r="9979" spans="10:24" x14ac:dyDescent="0.25">
      <c r="J9979">
        <v>9976</v>
      </c>
      <c r="K9979" s="43">
        <v>0.91477584315410998</v>
      </c>
      <c r="L9979">
        <v>0.44518467531821315</v>
      </c>
      <c r="M9979">
        <v>0.56242083095630391</v>
      </c>
      <c r="N9979" s="44">
        <v>0.47579210928917637</v>
      </c>
      <c r="O9979" s="161">
        <f t="shared" si="1551"/>
        <v>7000000</v>
      </c>
      <c r="P9979" s="162">
        <f t="shared" si="1552"/>
        <v>177.93244706807118</v>
      </c>
      <c r="Q9979" s="162">
        <f t="shared" si="1553"/>
        <v>138.14219539425454</v>
      </c>
      <c r="R9979" s="163">
        <f t="shared" si="1554"/>
        <v>1</v>
      </c>
      <c r="S9979" s="161">
        <f t="shared" si="1555"/>
        <v>9000000</v>
      </c>
      <c r="T9979" s="162">
        <f t="shared" si="1556"/>
        <v>189.31081568935707</v>
      </c>
      <c r="U9979" s="162">
        <f t="shared" si="1557"/>
        <v>126.57109769712727</v>
      </c>
      <c r="V9979" s="163">
        <f t="shared" si="1558"/>
        <v>1</v>
      </c>
      <c r="W9979" s="164">
        <f t="shared" si="1559"/>
        <v>228531761.71671647</v>
      </c>
      <c r="X9979" s="164">
        <f t="shared" si="1560"/>
        <v>414657461.93006814</v>
      </c>
    </row>
    <row r="9980" spans="10:24" x14ac:dyDescent="0.25">
      <c r="J9980">
        <v>9977</v>
      </c>
      <c r="K9980" s="43">
        <v>0.18667624810078931</v>
      </c>
      <c r="L9980">
        <v>3.4790196140298213E-2</v>
      </c>
      <c r="M9980">
        <v>0.40201688804518398</v>
      </c>
      <c r="N9980" s="44">
        <v>0.28225329105843422</v>
      </c>
      <c r="O9980" s="161">
        <f t="shared" si="1551"/>
        <v>2000000</v>
      </c>
      <c r="P9980" s="162">
        <f t="shared" si="1552"/>
        <v>152.78051130485156</v>
      </c>
      <c r="Q9980" s="162">
        <f t="shared" si="1553"/>
        <v>130.03739874511217</v>
      </c>
      <c r="R9980" s="163">
        <f t="shared" si="1554"/>
        <v>1</v>
      </c>
      <c r="S9980" s="161">
        <f t="shared" si="1555"/>
        <v>5000000</v>
      </c>
      <c r="T9980" s="162">
        <f t="shared" si="1556"/>
        <v>180.9268371016172</v>
      </c>
      <c r="U9980" s="162">
        <f t="shared" si="1557"/>
        <v>122.51869937255609</v>
      </c>
      <c r="V9980" s="163">
        <f t="shared" si="1558"/>
        <v>1</v>
      </c>
      <c r="W9980" s="164">
        <f t="shared" si="1559"/>
        <v>-4513774.8805212229</v>
      </c>
      <c r="X9980" s="164">
        <f t="shared" si="1560"/>
        <v>142040688.64530557</v>
      </c>
    </row>
    <row r="9981" spans="10:24" x14ac:dyDescent="0.25">
      <c r="J9981">
        <v>9978</v>
      </c>
      <c r="K9981" s="43">
        <v>0.63538225715914087</v>
      </c>
      <c r="L9981">
        <v>0.13671853059122652</v>
      </c>
      <c r="M9981">
        <v>0.3909991167365362</v>
      </c>
      <c r="N9981" s="44">
        <v>0.76661064815341873</v>
      </c>
      <c r="O9981" s="161">
        <f t="shared" si="1551"/>
        <v>6000000</v>
      </c>
      <c r="P9981" s="162">
        <f t="shared" si="1552"/>
        <v>163.57227518109397</v>
      </c>
      <c r="Q9981" s="162">
        <f t="shared" si="1553"/>
        <v>129.4656812568372</v>
      </c>
      <c r="R9981" s="163">
        <f t="shared" si="1554"/>
        <v>1</v>
      </c>
      <c r="S9981" s="161">
        <f t="shared" si="1555"/>
        <v>7000000</v>
      </c>
      <c r="T9981" s="162">
        <f t="shared" si="1556"/>
        <v>184.52409172703133</v>
      </c>
      <c r="U9981" s="162">
        <f t="shared" si="1557"/>
        <v>122.2328406284186</v>
      </c>
      <c r="V9981" s="163">
        <f t="shared" si="1558"/>
        <v>1</v>
      </c>
      <c r="W9981" s="164">
        <f t="shared" si="1559"/>
        <v>154639563.54554063</v>
      </c>
      <c r="X9981" s="164">
        <f t="shared" si="1560"/>
        <v>286038757.69028914</v>
      </c>
    </row>
    <row r="9982" spans="10:24" x14ac:dyDescent="0.25">
      <c r="J9982">
        <v>9979</v>
      </c>
      <c r="K9982" s="43">
        <v>3.1858502463746774E-2</v>
      </c>
      <c r="L9982">
        <v>0.31916604979462471</v>
      </c>
      <c r="M9982">
        <v>0.22598252996290591</v>
      </c>
      <c r="N9982" s="44">
        <v>0.19377638274289322</v>
      </c>
      <c r="O9982" s="161">
        <f t="shared" si="1551"/>
        <v>1000000</v>
      </c>
      <c r="P9982" s="162">
        <f t="shared" si="1552"/>
        <v>172.94951882998603</v>
      </c>
      <c r="Q9982" s="162">
        <f t="shared" si="1553"/>
        <v>119.95713975241671</v>
      </c>
      <c r="R9982" s="163">
        <f t="shared" si="1554"/>
        <v>1</v>
      </c>
      <c r="S9982" s="161">
        <f t="shared" si="1555"/>
        <v>1000000</v>
      </c>
      <c r="T9982" s="162">
        <f t="shared" si="1556"/>
        <v>187.64983960999535</v>
      </c>
      <c r="U9982" s="162">
        <f t="shared" si="1557"/>
        <v>117.47856987620835</v>
      </c>
      <c r="V9982" s="163">
        <f t="shared" si="1558"/>
        <v>0.9</v>
      </c>
      <c r="W9982" s="164">
        <f t="shared" si="1559"/>
        <v>2992379.0775693282</v>
      </c>
      <c r="X9982" s="164">
        <f t="shared" si="1560"/>
        <v>-86845857.239591688</v>
      </c>
    </row>
    <row r="9983" spans="10:24" x14ac:dyDescent="0.25">
      <c r="J9983">
        <v>9980</v>
      </c>
      <c r="K9983" s="43">
        <v>1.3536069715978538E-2</v>
      </c>
      <c r="L9983">
        <v>0.19282926443092585</v>
      </c>
      <c r="M9983">
        <v>0.9191974184089684</v>
      </c>
      <c r="N9983" s="44">
        <v>0.52315114718044431</v>
      </c>
      <c r="O9983" s="161">
        <f t="shared" si="1551"/>
        <v>1000000</v>
      </c>
      <c r="P9983" s="162">
        <f t="shared" si="1552"/>
        <v>166.98723753716541</v>
      </c>
      <c r="Q9983" s="162">
        <f t="shared" si="1553"/>
        <v>162.99386719045393</v>
      </c>
      <c r="R9983" s="163">
        <f t="shared" si="1554"/>
        <v>1</v>
      </c>
      <c r="S9983" s="161">
        <f t="shared" si="1555"/>
        <v>1000000</v>
      </c>
      <c r="T9983" s="162">
        <f t="shared" si="1556"/>
        <v>185.66241251238847</v>
      </c>
      <c r="U9983" s="162">
        <f t="shared" si="1557"/>
        <v>138.99693359522698</v>
      </c>
      <c r="V9983" s="163">
        <f t="shared" si="1558"/>
        <v>1</v>
      </c>
      <c r="W9983" s="164">
        <f t="shared" si="1559"/>
        <v>-46006629.653288513</v>
      </c>
      <c r="X9983" s="164">
        <f t="shared" si="1560"/>
        <v>-103334521.08283851</v>
      </c>
    </row>
    <row r="9984" spans="10:24" x14ac:dyDescent="0.25">
      <c r="J9984">
        <v>9981</v>
      </c>
      <c r="K9984" s="43">
        <v>5.6805493598385159E-2</v>
      </c>
      <c r="L9984">
        <v>1.8755898242564739E-2</v>
      </c>
      <c r="M9984">
        <v>0.80428751426384626</v>
      </c>
      <c r="N9984" s="44">
        <v>1.7328865306608154E-2</v>
      </c>
      <c r="O9984" s="161">
        <f t="shared" si="1551"/>
        <v>2000000</v>
      </c>
      <c r="P9984" s="162">
        <f t="shared" si="1552"/>
        <v>148.79775323774243</v>
      </c>
      <c r="Q9984" s="162">
        <f t="shared" si="1553"/>
        <v>152.14072064300717</v>
      </c>
      <c r="R9984" s="163">
        <f t="shared" si="1554"/>
        <v>1</v>
      </c>
      <c r="S9984" s="161">
        <f t="shared" si="1555"/>
        <v>2000000</v>
      </c>
      <c r="T9984" s="162">
        <f t="shared" si="1556"/>
        <v>179.59925107924749</v>
      </c>
      <c r="U9984" s="162">
        <f t="shared" si="1557"/>
        <v>133.57036032150359</v>
      </c>
      <c r="V9984" s="163">
        <f t="shared" si="1558"/>
        <v>0.05</v>
      </c>
      <c r="W9984" s="164">
        <f t="shared" si="1559"/>
        <v>-56685934.810529485</v>
      </c>
      <c r="X9984" s="164">
        <f t="shared" si="1560"/>
        <v>-145397110.9242256</v>
      </c>
    </row>
    <row r="9985" spans="10:24" x14ac:dyDescent="0.25">
      <c r="J9985">
        <v>9982</v>
      </c>
      <c r="K9985" s="43">
        <v>0.40848041844681315</v>
      </c>
      <c r="L9985">
        <v>0.43460223950386467</v>
      </c>
      <c r="M9985">
        <v>0.68582786371976778</v>
      </c>
      <c r="N9985" s="44">
        <v>0.11058037420520339</v>
      </c>
      <c r="O9985" s="161">
        <f t="shared" si="1551"/>
        <v>5000000</v>
      </c>
      <c r="P9985" s="162">
        <f t="shared" si="1552"/>
        <v>177.52996425208417</v>
      </c>
      <c r="Q9985" s="162">
        <f t="shared" si="1553"/>
        <v>144.6811722535692</v>
      </c>
      <c r="R9985" s="163">
        <f t="shared" si="1554"/>
        <v>1</v>
      </c>
      <c r="S9985" s="161">
        <f t="shared" si="1555"/>
        <v>6000000</v>
      </c>
      <c r="T9985" s="162">
        <f t="shared" si="1556"/>
        <v>189.17665475069472</v>
      </c>
      <c r="U9985" s="162">
        <f t="shared" si="1557"/>
        <v>129.84058612678461</v>
      </c>
      <c r="V9985" s="163">
        <f t="shared" si="1558"/>
        <v>0.9</v>
      </c>
      <c r="W9985" s="164">
        <f t="shared" si="1559"/>
        <v>114243959.99257484</v>
      </c>
      <c r="X9985" s="164">
        <f t="shared" si="1560"/>
        <v>170414770.56911463</v>
      </c>
    </row>
    <row r="9986" spans="10:24" x14ac:dyDescent="0.25">
      <c r="J9986">
        <v>9983</v>
      </c>
      <c r="K9986" s="43">
        <v>0.89264398185335192</v>
      </c>
      <c r="L9986">
        <v>6.6708066064829263E-2</v>
      </c>
      <c r="M9986">
        <v>0.40726617008126598</v>
      </c>
      <c r="N9986" s="44">
        <v>0.11679312715897083</v>
      </c>
      <c r="O9986" s="161">
        <f t="shared" si="1551"/>
        <v>7000000</v>
      </c>
      <c r="P9986" s="162">
        <f t="shared" si="1552"/>
        <v>157.48851212067615</v>
      </c>
      <c r="Q9986" s="162">
        <f t="shared" si="1553"/>
        <v>130.30833831806282</v>
      </c>
      <c r="R9986" s="163">
        <f t="shared" si="1554"/>
        <v>1</v>
      </c>
      <c r="S9986" s="161">
        <f t="shared" si="1555"/>
        <v>7000000</v>
      </c>
      <c r="T9986" s="162">
        <f t="shared" si="1556"/>
        <v>182.49617070689206</v>
      </c>
      <c r="U9986" s="162">
        <f t="shared" si="1557"/>
        <v>122.65416915903141</v>
      </c>
      <c r="V9986" s="163">
        <f t="shared" si="1558"/>
        <v>0.9</v>
      </c>
      <c r="W9986" s="164">
        <f t="shared" si="1559"/>
        <v>140261216.61829329</v>
      </c>
      <c r="X9986" s="164">
        <f t="shared" si="1560"/>
        <v>227004609.75152206</v>
      </c>
    </row>
    <row r="9987" spans="10:24" x14ac:dyDescent="0.25">
      <c r="J9987">
        <v>9984</v>
      </c>
      <c r="K9987" s="43">
        <v>8.1643274770698104E-2</v>
      </c>
      <c r="L9987">
        <v>0.88247911272635771</v>
      </c>
      <c r="M9987">
        <v>0.63555069316666057</v>
      </c>
      <c r="N9987" s="44">
        <v>0.49217890007579501</v>
      </c>
      <c r="O9987" s="161">
        <f t="shared" si="1551"/>
        <v>2000000</v>
      </c>
      <c r="P9987" s="162">
        <f t="shared" si="1552"/>
        <v>197.81206935092277</v>
      </c>
      <c r="Q9987" s="162">
        <f t="shared" si="1553"/>
        <v>141.9318198558791</v>
      </c>
      <c r="R9987" s="163">
        <f t="shared" si="1554"/>
        <v>1</v>
      </c>
      <c r="S9987" s="161">
        <f t="shared" si="1555"/>
        <v>2000000</v>
      </c>
      <c r="T9987" s="162">
        <f t="shared" si="1556"/>
        <v>195.93735645030759</v>
      </c>
      <c r="U9987" s="162">
        <f t="shared" si="1557"/>
        <v>128.46590992793955</v>
      </c>
      <c r="V9987" s="163">
        <f t="shared" si="1558"/>
        <v>1</v>
      </c>
      <c r="W9987" s="164">
        <f t="shared" si="1559"/>
        <v>61760498.990087345</v>
      </c>
      <c r="X9987" s="164">
        <f t="shared" si="1560"/>
        <v>-15057106.955263913</v>
      </c>
    </row>
    <row r="9988" spans="10:24" x14ac:dyDescent="0.25">
      <c r="J9988">
        <v>9985</v>
      </c>
      <c r="K9988" s="43">
        <v>0.92480926661167151</v>
      </c>
      <c r="L9988">
        <v>0.74602129059333588</v>
      </c>
      <c r="M9988">
        <v>0.23034134754095703</v>
      </c>
      <c r="N9988" s="44">
        <v>0.52390123428249469</v>
      </c>
      <c r="O9988" s="161">
        <f t="shared" si="1551"/>
        <v>7000000</v>
      </c>
      <c r="P9988" s="162">
        <f t="shared" si="1552"/>
        <v>189.93032306312065</v>
      </c>
      <c r="Q9988" s="162">
        <f t="shared" si="1553"/>
        <v>120.24553679111537</v>
      </c>
      <c r="R9988" s="163">
        <f t="shared" si="1554"/>
        <v>1</v>
      </c>
      <c r="S9988" s="161">
        <f t="shared" si="1555"/>
        <v>9000000</v>
      </c>
      <c r="T9988" s="162">
        <f t="shared" si="1556"/>
        <v>193.31010768770687</v>
      </c>
      <c r="U9988" s="162">
        <f t="shared" si="1557"/>
        <v>117.62276839555769</v>
      </c>
      <c r="V9988" s="163">
        <f t="shared" si="1558"/>
        <v>1</v>
      </c>
      <c r="W9988" s="164">
        <f t="shared" si="1559"/>
        <v>437793503.904037</v>
      </c>
      <c r="X9988" s="164">
        <f t="shared" si="1560"/>
        <v>531186053.62934268</v>
      </c>
    </row>
    <row r="9989" spans="10:24" x14ac:dyDescent="0.25">
      <c r="J9989">
        <v>9986</v>
      </c>
      <c r="K9989" s="43">
        <v>0.50296627034858044</v>
      </c>
      <c r="L9989">
        <v>6.809620885845169E-2</v>
      </c>
      <c r="M9989">
        <v>0.56528025991813913</v>
      </c>
      <c r="N9989" s="44">
        <v>0.77539583088556319</v>
      </c>
      <c r="O9989" s="161">
        <f t="shared" ref="O9989:O10003" si="1561">VLOOKUP(K9989,$E$5:$H$10,4)</f>
        <v>5000000</v>
      </c>
      <c r="P9989" s="162">
        <f t="shared" ref="P9989:P10003" si="1562">_xlfn.NORM.INV(L9989,$E$12,$E$13)</f>
        <v>157.64818467337491</v>
      </c>
      <c r="Q9989" s="162">
        <f t="shared" ref="Q9989:Q10003" si="1563">_xlfn.NORM.INV(M9989,$E$15,$E$16)</f>
        <v>138.2874101301029</v>
      </c>
      <c r="R9989" s="163">
        <f t="shared" ref="R9989:R10003" si="1564">VLOOKUP(N9989,$E$19:$H$21,4)</f>
        <v>1</v>
      </c>
      <c r="S9989" s="161">
        <f t="shared" ref="S9989:S10003" si="1565">VLOOKUP(K9989,$G$5:$H$10,2)</f>
        <v>6000000</v>
      </c>
      <c r="T9989" s="162">
        <f t="shared" ref="T9989:T10003" si="1566">_xlfn.NORM.INV(L9989,$G$12,$G$13)</f>
        <v>182.54939489112496</v>
      </c>
      <c r="U9989" s="162">
        <f t="shared" ref="U9989:U10003" si="1567">_xlfn.NORM.INV(M9989,$G$15,$G$16)</f>
        <v>126.64370506505145</v>
      </c>
      <c r="V9989" s="163">
        <f t="shared" ref="V9989:V10003" si="1568">VLOOKUP(N9989,$G$19:$H$21,2)</f>
        <v>1</v>
      </c>
      <c r="W9989" s="164">
        <f t="shared" ref="W9989:W10003" si="1569">O9989*(P9989-Q9989)*R9989-$D$23-$D$24</f>
        <v>46803872.716360077</v>
      </c>
      <c r="X9989" s="164">
        <f t="shared" ref="X9989:X10003" si="1570">S9989*(T9989-U9989)*V9989-$F$23-$F$24</f>
        <v>185434138.9564411</v>
      </c>
    </row>
    <row r="9990" spans="10:24" x14ac:dyDescent="0.25">
      <c r="J9990">
        <v>9987</v>
      </c>
      <c r="K9990" s="43">
        <v>0.35820226398682065</v>
      </c>
      <c r="L9990">
        <v>0.55599614000281883</v>
      </c>
      <c r="M9990">
        <v>0.55935068345967953</v>
      </c>
      <c r="N9990" s="44">
        <v>0.99270432687676136</v>
      </c>
      <c r="O9990" s="161">
        <f t="shared" si="1561"/>
        <v>5000000</v>
      </c>
      <c r="P9990" s="162">
        <f t="shared" si="1562"/>
        <v>182.11238397589159</v>
      </c>
      <c r="Q9990" s="162">
        <f t="shared" si="1563"/>
        <v>137.98646340346431</v>
      </c>
      <c r="R9990" s="163">
        <f t="shared" si="1564"/>
        <v>1</v>
      </c>
      <c r="S9990" s="161">
        <f t="shared" si="1565"/>
        <v>6000000</v>
      </c>
      <c r="T9990" s="162">
        <f t="shared" si="1566"/>
        <v>190.70412799196387</v>
      </c>
      <c r="U9990" s="162">
        <f t="shared" si="1567"/>
        <v>126.49323170173216</v>
      </c>
      <c r="V9990" s="163">
        <f t="shared" si="1568"/>
        <v>1</v>
      </c>
      <c r="W9990" s="164">
        <f t="shared" si="1569"/>
        <v>170629602.86213639</v>
      </c>
      <c r="X9990" s="164">
        <f t="shared" si="1570"/>
        <v>235265377.74139029</v>
      </c>
    </row>
    <row r="9991" spans="10:24" x14ac:dyDescent="0.25">
      <c r="J9991">
        <v>9988</v>
      </c>
      <c r="K9991" s="43">
        <v>0.23116340042068129</v>
      </c>
      <c r="L9991">
        <v>0.85887161433756531</v>
      </c>
      <c r="M9991">
        <v>0.5354812443879351</v>
      </c>
      <c r="N9991" s="44">
        <v>0.7674717610865065</v>
      </c>
      <c r="O9991" s="161">
        <f t="shared" si="1561"/>
        <v>2000000</v>
      </c>
      <c r="P9991" s="162">
        <f t="shared" si="1562"/>
        <v>196.12895254870634</v>
      </c>
      <c r="Q9991" s="162">
        <f t="shared" si="1563"/>
        <v>136.78111733452485</v>
      </c>
      <c r="R9991" s="163">
        <f t="shared" si="1564"/>
        <v>1</v>
      </c>
      <c r="S9991" s="161">
        <f t="shared" si="1565"/>
        <v>5000000</v>
      </c>
      <c r="T9991" s="162">
        <f t="shared" si="1566"/>
        <v>195.37631751623545</v>
      </c>
      <c r="U9991" s="162">
        <f t="shared" si="1567"/>
        <v>125.89055866726243</v>
      </c>
      <c r="V9991" s="163">
        <f t="shared" si="1568"/>
        <v>1</v>
      </c>
      <c r="W9991" s="164">
        <f t="shared" si="1569"/>
        <v>68695670.42836298</v>
      </c>
      <c r="X9991" s="164">
        <f t="shared" si="1570"/>
        <v>197428794.24486512</v>
      </c>
    </row>
    <row r="9992" spans="10:24" x14ac:dyDescent="0.25">
      <c r="J9992">
        <v>9989</v>
      </c>
      <c r="K9992" s="43">
        <v>0.4568686136579353</v>
      </c>
      <c r="L9992">
        <v>0.74174094355491993</v>
      </c>
      <c r="M9992">
        <v>2.1352332487882264E-2</v>
      </c>
      <c r="N9992" s="44">
        <v>7.9710962471150726E-2</v>
      </c>
      <c r="O9992" s="161">
        <f t="shared" si="1561"/>
        <v>5000000</v>
      </c>
      <c r="P9992" s="162">
        <f t="shared" si="1562"/>
        <v>189.73082927658243</v>
      </c>
      <c r="Q9992" s="162">
        <f t="shared" si="1563"/>
        <v>94.468259574669176</v>
      </c>
      <c r="R9992" s="163">
        <f t="shared" si="1564"/>
        <v>1</v>
      </c>
      <c r="S9992" s="161">
        <f t="shared" si="1565"/>
        <v>6000000</v>
      </c>
      <c r="T9992" s="162">
        <f t="shared" si="1566"/>
        <v>193.2436097588608</v>
      </c>
      <c r="U9992" s="162">
        <f t="shared" si="1567"/>
        <v>104.73412978733458</v>
      </c>
      <c r="V9992" s="163">
        <f t="shared" si="1568"/>
        <v>0.9</v>
      </c>
      <c r="W9992" s="164">
        <f t="shared" si="1569"/>
        <v>426312848.50956625</v>
      </c>
      <c r="X9992" s="164">
        <f t="shared" si="1570"/>
        <v>327951191.84624159</v>
      </c>
    </row>
    <row r="9993" spans="10:24" x14ac:dyDescent="0.25">
      <c r="J9993">
        <v>9990</v>
      </c>
      <c r="K9993" s="43">
        <v>0.25194290438748435</v>
      </c>
      <c r="L9993">
        <v>0.72980592304454373</v>
      </c>
      <c r="M9993">
        <v>0.88905790019989372</v>
      </c>
      <c r="N9993" s="44">
        <v>0.13761101089033823</v>
      </c>
      <c r="O9993" s="161">
        <f t="shared" si="1561"/>
        <v>2000000</v>
      </c>
      <c r="P9993" s="162">
        <f t="shared" si="1562"/>
        <v>189.18339199063263</v>
      </c>
      <c r="Q9993" s="162">
        <f t="shared" si="1563"/>
        <v>159.43066419169915</v>
      </c>
      <c r="R9993" s="163">
        <f t="shared" si="1564"/>
        <v>1</v>
      </c>
      <c r="S9993" s="161">
        <f t="shared" si="1565"/>
        <v>5000000</v>
      </c>
      <c r="T9993" s="162">
        <f t="shared" si="1566"/>
        <v>193.06113066354422</v>
      </c>
      <c r="U9993" s="162">
        <f t="shared" si="1567"/>
        <v>137.21533209584956</v>
      </c>
      <c r="V9993" s="163">
        <f t="shared" si="1568"/>
        <v>0.9</v>
      </c>
      <c r="W9993" s="164">
        <f t="shared" si="1569"/>
        <v>9505455.5978669524</v>
      </c>
      <c r="X9993" s="164">
        <f t="shared" si="1570"/>
        <v>101306093.55462593</v>
      </c>
    </row>
    <row r="9994" spans="10:24" x14ac:dyDescent="0.25">
      <c r="J9994">
        <v>9991</v>
      </c>
      <c r="K9994" s="43">
        <v>0.82832775149218052</v>
      </c>
      <c r="L9994">
        <v>0.61850408597061513</v>
      </c>
      <c r="M9994">
        <v>0.40340807111120291</v>
      </c>
      <c r="N9994" s="44">
        <v>0.20480841937287297</v>
      </c>
      <c r="O9994" s="161">
        <f t="shared" si="1561"/>
        <v>7000000</v>
      </c>
      <c r="P9994" s="162">
        <f t="shared" si="1562"/>
        <v>184.52331493769188</v>
      </c>
      <c r="Q9994" s="162">
        <f t="shared" si="1563"/>
        <v>130.10929079874535</v>
      </c>
      <c r="R9994" s="163">
        <f t="shared" si="1564"/>
        <v>1</v>
      </c>
      <c r="S9994" s="161">
        <f t="shared" si="1565"/>
        <v>7000000</v>
      </c>
      <c r="T9994" s="162">
        <f t="shared" si="1566"/>
        <v>191.50777164589729</v>
      </c>
      <c r="U9994" s="162">
        <f t="shared" si="1567"/>
        <v>122.55464539937267</v>
      </c>
      <c r="V9994" s="163">
        <f t="shared" si="1568"/>
        <v>1</v>
      </c>
      <c r="W9994" s="164">
        <f t="shared" si="1569"/>
        <v>330898168.97262573</v>
      </c>
      <c r="X9994" s="164">
        <f t="shared" si="1570"/>
        <v>332671883.7256723</v>
      </c>
    </row>
    <row r="9995" spans="10:24" x14ac:dyDescent="0.25">
      <c r="J9995">
        <v>9992</v>
      </c>
      <c r="K9995" s="43">
        <v>0.90692845839737124</v>
      </c>
      <c r="L9995">
        <v>0.58902171435572925</v>
      </c>
      <c r="M9995">
        <v>0.24139926630312436</v>
      </c>
      <c r="N9995" s="44">
        <v>0.43220871379371062</v>
      </c>
      <c r="O9995" s="161">
        <f t="shared" si="1561"/>
        <v>7000000</v>
      </c>
      <c r="P9995" s="162">
        <f t="shared" si="1562"/>
        <v>183.37543775231788</v>
      </c>
      <c r="Q9995" s="162">
        <f t="shared" si="1563"/>
        <v>120.96382792942541</v>
      </c>
      <c r="R9995" s="163">
        <f t="shared" si="1564"/>
        <v>1</v>
      </c>
      <c r="S9995" s="161">
        <f t="shared" si="1565"/>
        <v>9000000</v>
      </c>
      <c r="T9995" s="162">
        <f t="shared" si="1566"/>
        <v>191.12514591743928</v>
      </c>
      <c r="U9995" s="162">
        <f t="shared" si="1567"/>
        <v>117.9819139647127</v>
      </c>
      <c r="V9995" s="163">
        <f t="shared" si="1568"/>
        <v>1</v>
      </c>
      <c r="W9995" s="164">
        <f t="shared" si="1569"/>
        <v>386881268.76024729</v>
      </c>
      <c r="X9995" s="164">
        <f t="shared" si="1570"/>
        <v>508289087.57453918</v>
      </c>
    </row>
    <row r="9996" spans="10:24" x14ac:dyDescent="0.25">
      <c r="J9996">
        <v>9993</v>
      </c>
      <c r="K9996" s="43">
        <v>0.26966785437279328</v>
      </c>
      <c r="L9996">
        <v>0.42671191664812169</v>
      </c>
      <c r="M9996">
        <v>0.48730146578282385</v>
      </c>
      <c r="N9996" s="44">
        <v>0.34975180370535353</v>
      </c>
      <c r="O9996" s="161">
        <f t="shared" si="1561"/>
        <v>2000000</v>
      </c>
      <c r="P9996" s="162">
        <f t="shared" si="1562"/>
        <v>177.22872526322845</v>
      </c>
      <c r="Q9996" s="162">
        <f t="shared" si="1563"/>
        <v>134.36328236334552</v>
      </c>
      <c r="R9996" s="163">
        <f t="shared" si="1564"/>
        <v>1</v>
      </c>
      <c r="S9996" s="161">
        <f t="shared" si="1565"/>
        <v>5000000</v>
      </c>
      <c r="T9996" s="162">
        <f t="shared" si="1566"/>
        <v>189.07624175440949</v>
      </c>
      <c r="U9996" s="162">
        <f t="shared" si="1567"/>
        <v>124.68164118167276</v>
      </c>
      <c r="V9996" s="163">
        <f t="shared" si="1568"/>
        <v>1</v>
      </c>
      <c r="W9996" s="164">
        <f t="shared" si="1569"/>
        <v>35730885.79976587</v>
      </c>
      <c r="X9996" s="164">
        <f t="shared" si="1570"/>
        <v>171973002.8636837</v>
      </c>
    </row>
    <row r="9997" spans="10:24" x14ac:dyDescent="0.25">
      <c r="J9997">
        <v>9994</v>
      </c>
      <c r="K9997" s="43">
        <v>0.52616882680420107</v>
      </c>
      <c r="L9997">
        <v>0.14017568308977335</v>
      </c>
      <c r="M9997">
        <v>0.72367539118638968</v>
      </c>
      <c r="N9997" s="44">
        <v>0.43301423932276684</v>
      </c>
      <c r="O9997" s="161">
        <f t="shared" si="1561"/>
        <v>5000000</v>
      </c>
      <c r="P9997" s="162">
        <f t="shared" si="1562"/>
        <v>163.80704456582325</v>
      </c>
      <c r="Q9997" s="162">
        <f t="shared" si="1563"/>
        <v>146.87590047956525</v>
      </c>
      <c r="R9997" s="163">
        <f t="shared" si="1564"/>
        <v>1</v>
      </c>
      <c r="S9997" s="161">
        <f t="shared" si="1565"/>
        <v>6000000</v>
      </c>
      <c r="T9997" s="162">
        <f t="shared" si="1566"/>
        <v>184.60234818860775</v>
      </c>
      <c r="U9997" s="162">
        <f t="shared" si="1567"/>
        <v>130.93795023978262</v>
      </c>
      <c r="V9997" s="163">
        <f t="shared" si="1568"/>
        <v>1</v>
      </c>
      <c r="W9997" s="164">
        <f t="shared" si="1569"/>
        <v>34655720.431290001</v>
      </c>
      <c r="X9997" s="164">
        <f t="shared" si="1570"/>
        <v>171986387.69295079</v>
      </c>
    </row>
    <row r="9998" spans="10:24" x14ac:dyDescent="0.25">
      <c r="J9998">
        <v>9995</v>
      </c>
      <c r="K9998" s="43">
        <v>0.36115932669969075</v>
      </c>
      <c r="L9998">
        <v>0.90256148508310829</v>
      </c>
      <c r="M9998">
        <v>0.45894164094701739</v>
      </c>
      <c r="N9998" s="44">
        <v>0.44376349009764704</v>
      </c>
      <c r="O9998" s="161">
        <f t="shared" si="1561"/>
        <v>5000000</v>
      </c>
      <c r="P9998" s="162">
        <f t="shared" si="1562"/>
        <v>199.4442873964754</v>
      </c>
      <c r="Q9998" s="162">
        <f t="shared" si="1563"/>
        <v>132.93799185715699</v>
      </c>
      <c r="R9998" s="163">
        <f t="shared" si="1564"/>
        <v>1</v>
      </c>
      <c r="S9998" s="161">
        <f t="shared" si="1565"/>
        <v>6000000</v>
      </c>
      <c r="T9998" s="162">
        <f t="shared" si="1566"/>
        <v>196.48142913215847</v>
      </c>
      <c r="U9998" s="162">
        <f t="shared" si="1567"/>
        <v>123.96899592857849</v>
      </c>
      <c r="V9998" s="163">
        <f t="shared" si="1568"/>
        <v>1</v>
      </c>
      <c r="W9998" s="164">
        <f t="shared" si="1569"/>
        <v>282531477.69659209</v>
      </c>
      <c r="X9998" s="164">
        <f t="shared" si="1570"/>
        <v>285074599.22147983</v>
      </c>
    </row>
    <row r="9999" spans="10:24" x14ac:dyDescent="0.25">
      <c r="J9999">
        <v>9996</v>
      </c>
      <c r="K9999" s="43">
        <v>0.89727226280074535</v>
      </c>
      <c r="L9999">
        <v>0.1496818379721514</v>
      </c>
      <c r="M9999">
        <v>0.55908732293991148</v>
      </c>
      <c r="N9999" s="44">
        <v>0.86160435070930597</v>
      </c>
      <c r="O9999" s="161">
        <f t="shared" si="1561"/>
        <v>7000000</v>
      </c>
      <c r="P9999" s="162">
        <f t="shared" si="1562"/>
        <v>164.43301607742987</v>
      </c>
      <c r="Q9999" s="162">
        <f t="shared" si="1563"/>
        <v>137.9731131100983</v>
      </c>
      <c r="R9999" s="163">
        <f t="shared" si="1564"/>
        <v>1</v>
      </c>
      <c r="S9999" s="161">
        <f t="shared" si="1565"/>
        <v>7000000</v>
      </c>
      <c r="T9999" s="162">
        <f t="shared" si="1566"/>
        <v>184.81100535914328</v>
      </c>
      <c r="U9999" s="162">
        <f t="shared" si="1567"/>
        <v>126.48655655504915</v>
      </c>
      <c r="V9999" s="163">
        <f t="shared" si="1568"/>
        <v>1</v>
      </c>
      <c r="W9999" s="164">
        <f t="shared" si="1569"/>
        <v>135219320.771321</v>
      </c>
      <c r="X9999" s="164">
        <f t="shared" si="1570"/>
        <v>258271141.62865895</v>
      </c>
    </row>
    <row r="10000" spans="10:24" x14ac:dyDescent="0.25">
      <c r="J10000">
        <v>9997</v>
      </c>
      <c r="K10000" s="43">
        <v>8.0739851733625523E-2</v>
      </c>
      <c r="L10000">
        <v>9.4048070397802941E-2</v>
      </c>
      <c r="M10000">
        <v>0.97513065665325482</v>
      </c>
      <c r="N10000" s="44">
        <v>0.57850889153527874</v>
      </c>
      <c r="O10000" s="161">
        <f t="shared" si="1561"/>
        <v>2000000</v>
      </c>
      <c r="P10000" s="162">
        <f t="shared" si="1562"/>
        <v>160.25651796452635</v>
      </c>
      <c r="Q10000" s="162">
        <f t="shared" si="1563"/>
        <v>174.24408889171136</v>
      </c>
      <c r="R10000" s="163">
        <f t="shared" si="1564"/>
        <v>1</v>
      </c>
      <c r="S10000" s="161">
        <f t="shared" si="1565"/>
        <v>2000000</v>
      </c>
      <c r="T10000" s="162">
        <f t="shared" si="1566"/>
        <v>183.41883932150878</v>
      </c>
      <c r="U10000" s="162">
        <f t="shared" si="1567"/>
        <v>144.62204444585569</v>
      </c>
      <c r="V10000" s="163">
        <f t="shared" si="1568"/>
        <v>1</v>
      </c>
      <c r="W10000" s="164">
        <f t="shared" si="1569"/>
        <v>-77975141.854370013</v>
      </c>
      <c r="X10000" s="164">
        <f t="shared" si="1570"/>
        <v>-72406410.248693824</v>
      </c>
    </row>
    <row r="10001" spans="10:24" x14ac:dyDescent="0.25">
      <c r="J10001">
        <v>9998</v>
      </c>
      <c r="K10001" s="43">
        <v>0.60070481412175636</v>
      </c>
      <c r="L10001">
        <v>0.9836866849330882</v>
      </c>
      <c r="M10001">
        <v>0.32549689885024757</v>
      </c>
      <c r="N10001" s="44">
        <v>0.60211279767925785</v>
      </c>
      <c r="O10001" s="161">
        <f t="shared" si="1561"/>
        <v>6000000</v>
      </c>
      <c r="P10001" s="162">
        <f t="shared" si="1562"/>
        <v>212.04972041689945</v>
      </c>
      <c r="Q10001" s="162">
        <f t="shared" si="1563"/>
        <v>125.95235960455821</v>
      </c>
      <c r="R10001" s="163">
        <f t="shared" si="1564"/>
        <v>1</v>
      </c>
      <c r="S10001" s="161">
        <f t="shared" si="1565"/>
        <v>7000000</v>
      </c>
      <c r="T10001" s="162">
        <f t="shared" si="1566"/>
        <v>200.68324013896648</v>
      </c>
      <c r="U10001" s="162">
        <f t="shared" si="1567"/>
        <v>120.47617980227911</v>
      </c>
      <c r="V10001" s="163">
        <f t="shared" si="1568"/>
        <v>1</v>
      </c>
      <c r="W10001" s="164">
        <f t="shared" si="1569"/>
        <v>466584164.8740474</v>
      </c>
      <c r="X10001" s="164">
        <f t="shared" si="1570"/>
        <v>411449422.35681164</v>
      </c>
    </row>
    <row r="10002" spans="10:24" x14ac:dyDescent="0.25">
      <c r="J10002">
        <v>9999</v>
      </c>
      <c r="K10002" s="43">
        <v>0.27871363752152323</v>
      </c>
      <c r="L10002">
        <v>9.1718258258963958E-2</v>
      </c>
      <c r="M10002">
        <v>0.23115920006566415</v>
      </c>
      <c r="N10002" s="44">
        <v>0.49551314299514515</v>
      </c>
      <c r="O10002" s="161">
        <f t="shared" si="1561"/>
        <v>2000000</v>
      </c>
      <c r="P10002" s="162">
        <f t="shared" si="1562"/>
        <v>160.0462773877949</v>
      </c>
      <c r="Q10002" s="162">
        <f t="shared" si="1563"/>
        <v>120.2993072722803</v>
      </c>
      <c r="R10002" s="163">
        <f t="shared" si="1564"/>
        <v>1</v>
      </c>
      <c r="S10002" s="161">
        <f t="shared" si="1565"/>
        <v>5000000</v>
      </c>
      <c r="T10002" s="162">
        <f t="shared" si="1566"/>
        <v>183.34875912926498</v>
      </c>
      <c r="U10002" s="162">
        <f t="shared" si="1567"/>
        <v>117.64965363614016</v>
      </c>
      <c r="V10002" s="163">
        <f t="shared" si="1568"/>
        <v>1</v>
      </c>
      <c r="W10002" s="164">
        <f t="shared" si="1569"/>
        <v>29493940.231029198</v>
      </c>
      <c r="X10002" s="164">
        <f t="shared" si="1570"/>
        <v>178495527.46562409</v>
      </c>
    </row>
    <row r="10003" spans="10:24" x14ac:dyDescent="0.25">
      <c r="J10003">
        <v>10000</v>
      </c>
      <c r="K10003" s="43">
        <v>0.96111762254037969</v>
      </c>
      <c r="L10003">
        <v>0.20254883665337187</v>
      </c>
      <c r="M10003">
        <v>0.42919824734615097</v>
      </c>
      <c r="N10003" s="44">
        <v>0.50236336384290026</v>
      </c>
      <c r="O10003" s="161">
        <f t="shared" si="1561"/>
        <v>9000000</v>
      </c>
      <c r="P10003" s="162">
        <f t="shared" si="1562"/>
        <v>167.51172621290081</v>
      </c>
      <c r="Q10003" s="162">
        <f t="shared" si="1563"/>
        <v>131.43168534785715</v>
      </c>
      <c r="R10003" s="163">
        <f t="shared" si="1564"/>
        <v>1</v>
      </c>
      <c r="S10003" s="161">
        <f t="shared" si="1565"/>
        <v>9000000</v>
      </c>
      <c r="T10003" s="162">
        <f t="shared" si="1566"/>
        <v>185.83724207096694</v>
      </c>
      <c r="U10003" s="162">
        <f t="shared" si="1567"/>
        <v>123.21584267392858</v>
      </c>
      <c r="V10003" s="163">
        <f t="shared" si="1568"/>
        <v>1</v>
      </c>
      <c r="W10003" s="164">
        <f t="shared" si="1569"/>
        <v>274720367.78539288</v>
      </c>
      <c r="X10003" s="164">
        <f t="shared" si="1570"/>
        <v>413592594.57334518</v>
      </c>
    </row>
    <row r="10004" spans="10:24" x14ac:dyDescent="0.25">
      <c r="K10004" s="43"/>
      <c r="N10004" s="44"/>
      <c r="O10004" s="43"/>
      <c r="R10004" s="44"/>
      <c r="S10004" s="43"/>
      <c r="V10004" s="44"/>
    </row>
    <row r="10005" spans="10:24" x14ac:dyDescent="0.25">
      <c r="K10005" s="43"/>
      <c r="N10005" s="44"/>
      <c r="O10005" s="43"/>
      <c r="R10005" s="44"/>
      <c r="S10005" s="43"/>
      <c r="V10005" s="44"/>
    </row>
    <row r="10006" spans="10:24" x14ac:dyDescent="0.25">
      <c r="K10006" s="43"/>
      <c r="N10006" s="44"/>
      <c r="O10006" s="43"/>
      <c r="R10006" s="44"/>
      <c r="S10006" s="43"/>
      <c r="V10006" s="44"/>
    </row>
    <row r="10007" spans="10:24" x14ac:dyDescent="0.25">
      <c r="K10007" s="43"/>
      <c r="N10007" s="44"/>
      <c r="O10007" s="43"/>
      <c r="R10007" s="44"/>
      <c r="S10007" s="43"/>
      <c r="V10007" s="44"/>
    </row>
    <row r="10008" spans="10:24" x14ac:dyDescent="0.25">
      <c r="K10008" s="43"/>
      <c r="N10008" s="44"/>
      <c r="O10008" s="43"/>
      <c r="R10008" s="44"/>
      <c r="S10008" s="43"/>
      <c r="V10008" s="44"/>
    </row>
  </sheetData>
  <mergeCells count="18">
    <mergeCell ref="D27:G27"/>
    <mergeCell ref="D28:E28"/>
    <mergeCell ref="F28:G28"/>
    <mergeCell ref="B32:B35"/>
    <mergeCell ref="B36:B39"/>
    <mergeCell ref="B18:B21"/>
    <mergeCell ref="K1:N1"/>
    <mergeCell ref="O1:X1"/>
    <mergeCell ref="B2:G2"/>
    <mergeCell ref="K2:N2"/>
    <mergeCell ref="O2:R2"/>
    <mergeCell ref="S2:V2"/>
    <mergeCell ref="W2:X2"/>
    <mergeCell ref="D3:E3"/>
    <mergeCell ref="F3:G3"/>
    <mergeCell ref="B4:B10"/>
    <mergeCell ref="B12:B13"/>
    <mergeCell ref="B15:B16"/>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62E9FC-574C-4032-BE89-2D2F9FA43F84}">
  <dimension ref="A1:F7"/>
  <sheetViews>
    <sheetView workbookViewId="0"/>
  </sheetViews>
  <sheetFormatPr defaultRowHeight="13.2" x14ac:dyDescent="0.25"/>
  <cols>
    <col min="2" max="2" width="13.5546875" bestFit="1" customWidth="1"/>
    <col min="3" max="3" width="13.109375" customWidth="1"/>
    <col min="5" max="5" width="12.109375" customWidth="1"/>
    <col min="6" max="6" width="11.109375" customWidth="1"/>
  </cols>
  <sheetData>
    <row r="1" spans="1:6" ht="42" thickBot="1" x14ac:dyDescent="0.3">
      <c r="A1" s="2" t="s">
        <v>195</v>
      </c>
      <c r="B1" s="190" t="s">
        <v>196</v>
      </c>
      <c r="C1" s="191" t="s">
        <v>197</v>
      </c>
      <c r="D1" s="191" t="s">
        <v>202</v>
      </c>
      <c r="E1" s="191" t="s">
        <v>198</v>
      </c>
      <c r="F1" s="191" t="s">
        <v>199</v>
      </c>
    </row>
    <row r="2" spans="1:6" ht="14.4" thickBot="1" x14ac:dyDescent="0.3">
      <c r="A2" s="192">
        <v>1</v>
      </c>
      <c r="B2" s="193" t="s">
        <v>200</v>
      </c>
      <c r="C2" s="1">
        <v>9</v>
      </c>
      <c r="D2" s="1">
        <v>2</v>
      </c>
      <c r="E2" s="1">
        <v>8</v>
      </c>
      <c r="F2" s="194">
        <v>0.6</v>
      </c>
    </row>
    <row r="3" spans="1:6" ht="14.4" thickBot="1" x14ac:dyDescent="0.3">
      <c r="A3" s="192">
        <v>2</v>
      </c>
      <c r="B3" s="193" t="s">
        <v>201</v>
      </c>
      <c r="C3" s="1">
        <v>13</v>
      </c>
      <c r="D3" s="1">
        <v>2.5</v>
      </c>
      <c r="E3" s="1">
        <v>5</v>
      </c>
      <c r="F3" s="194">
        <v>0.3</v>
      </c>
    </row>
    <row r="4" spans="1:6" x14ac:dyDescent="0.25">
      <c r="A4" s="195"/>
    </row>
    <row r="5" spans="1:6" x14ac:dyDescent="0.25">
      <c r="A5" s="196"/>
    </row>
    <row r="6" spans="1:6" x14ac:dyDescent="0.25">
      <c r="A6" s="196"/>
    </row>
    <row r="7" spans="1:6" x14ac:dyDescent="0.25">
      <c r="A7" s="208" t="s">
        <v>219</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CB1BA8-25C6-43F6-BA60-5906973F9D2B}">
  <dimension ref="A1:H10"/>
  <sheetViews>
    <sheetView workbookViewId="0"/>
  </sheetViews>
  <sheetFormatPr defaultRowHeight="13.2" x14ac:dyDescent="0.25"/>
  <sheetData>
    <row r="1" spans="1:8" ht="47.4" thickBot="1" x14ac:dyDescent="0.3">
      <c r="A1" s="197" t="s">
        <v>203</v>
      </c>
      <c r="B1" s="198" t="s">
        <v>204</v>
      </c>
      <c r="D1" s="197" t="s">
        <v>205</v>
      </c>
      <c r="E1" s="198" t="s">
        <v>59</v>
      </c>
      <c r="G1" s="197" t="s">
        <v>206</v>
      </c>
      <c r="H1" s="198" t="s">
        <v>204</v>
      </c>
    </row>
    <row r="2" spans="1:8" ht="31.8" thickBot="1" x14ac:dyDescent="0.3">
      <c r="A2" s="199">
        <v>25</v>
      </c>
      <c r="B2" s="200">
        <v>0.05</v>
      </c>
      <c r="D2" s="199" t="s">
        <v>207</v>
      </c>
      <c r="E2" s="201">
        <v>0.55000000000000004</v>
      </c>
      <c r="G2" s="199" t="s">
        <v>208</v>
      </c>
      <c r="H2" s="200">
        <v>0.8</v>
      </c>
    </row>
    <row r="3" spans="1:8" ht="31.8" thickBot="1" x14ac:dyDescent="0.3">
      <c r="A3" s="199">
        <v>50</v>
      </c>
      <c r="B3" s="200">
        <v>0.2</v>
      </c>
      <c r="D3" s="199" t="s">
        <v>209</v>
      </c>
      <c r="E3" s="201">
        <v>0.2</v>
      </c>
      <c r="G3" s="199" t="s">
        <v>210</v>
      </c>
      <c r="H3" s="200">
        <v>0.2</v>
      </c>
    </row>
    <row r="4" spans="1:8" ht="16.2" thickBot="1" x14ac:dyDescent="0.3">
      <c r="A4" s="199">
        <v>75</v>
      </c>
      <c r="B4" s="200">
        <v>0.5</v>
      </c>
    </row>
    <row r="5" spans="1:8" ht="16.2" thickBot="1" x14ac:dyDescent="0.3">
      <c r="A5" s="199">
        <v>100</v>
      </c>
      <c r="B5" s="200">
        <v>0.2</v>
      </c>
    </row>
    <row r="6" spans="1:8" ht="16.2" thickBot="1" x14ac:dyDescent="0.3">
      <c r="A6" s="199">
        <v>125</v>
      </c>
      <c r="B6" s="200">
        <v>0.05</v>
      </c>
    </row>
    <row r="10" spans="1:8" x14ac:dyDescent="0.25">
      <c r="A10" s="208" t="s">
        <v>219</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14940C-E12C-483D-B187-AE075DAC1567}">
  <dimension ref="A1:N26"/>
  <sheetViews>
    <sheetView workbookViewId="0"/>
  </sheetViews>
  <sheetFormatPr defaultRowHeight="13.2" x14ac:dyDescent="0.25"/>
  <sheetData>
    <row r="1" spans="1:14" ht="47.4" thickBot="1" x14ac:dyDescent="0.3">
      <c r="A1" s="202" t="s">
        <v>1</v>
      </c>
      <c r="B1" s="203" t="s">
        <v>211</v>
      </c>
      <c r="C1" s="203" t="s">
        <v>212</v>
      </c>
      <c r="D1" s="203" t="s">
        <v>213</v>
      </c>
      <c r="E1" s="203" t="s">
        <v>214</v>
      </c>
      <c r="G1" s="197" t="s">
        <v>203</v>
      </c>
      <c r="H1" s="198" t="s">
        <v>204</v>
      </c>
      <c r="J1" s="197" t="s">
        <v>205</v>
      </c>
      <c r="K1" s="198" t="s">
        <v>59</v>
      </c>
      <c r="M1" s="197" t="s">
        <v>206</v>
      </c>
      <c r="N1" s="198" t="s">
        <v>204</v>
      </c>
    </row>
    <row r="2" spans="1:14" ht="31.8" thickBot="1" x14ac:dyDescent="0.3">
      <c r="A2" s="204" t="s">
        <v>215</v>
      </c>
      <c r="B2" s="205" t="s">
        <v>216</v>
      </c>
      <c r="C2" s="205" t="s">
        <v>217</v>
      </c>
      <c r="D2" s="205" t="s">
        <v>216</v>
      </c>
      <c r="E2" s="205" t="s">
        <v>218</v>
      </c>
      <c r="G2" s="199">
        <v>25</v>
      </c>
      <c r="H2" s="200">
        <v>0.05</v>
      </c>
      <c r="J2" s="199" t="s">
        <v>207</v>
      </c>
      <c r="K2" s="201">
        <v>0.55000000000000004</v>
      </c>
      <c r="M2" s="199" t="s">
        <v>208</v>
      </c>
      <c r="N2" s="200">
        <v>0.8</v>
      </c>
    </row>
    <row r="3" spans="1:14" ht="31.8" thickBot="1" x14ac:dyDescent="0.3">
      <c r="A3" s="206">
        <v>1</v>
      </c>
      <c r="B3" s="207">
        <v>0.8</v>
      </c>
      <c r="C3" s="207">
        <v>-0.02</v>
      </c>
      <c r="D3" s="207">
        <v>0.12</v>
      </c>
      <c r="E3" s="205"/>
      <c r="G3" s="199">
        <v>50</v>
      </c>
      <c r="H3" s="200">
        <v>0.2</v>
      </c>
      <c r="J3" s="199" t="s">
        <v>209</v>
      </c>
      <c r="K3" s="201">
        <v>0.2</v>
      </c>
      <c r="M3" s="199" t="s">
        <v>210</v>
      </c>
      <c r="N3" s="200">
        <v>0.2</v>
      </c>
    </row>
    <row r="4" spans="1:14" ht="16.2" thickBot="1" x14ac:dyDescent="0.3">
      <c r="A4" s="206">
        <v>2</v>
      </c>
      <c r="B4" s="207">
        <v>0.59</v>
      </c>
      <c r="C4" s="207">
        <v>-1.2</v>
      </c>
      <c r="D4" s="207">
        <v>0.05</v>
      </c>
      <c r="E4" s="205"/>
      <c r="G4" s="199">
        <v>75</v>
      </c>
      <c r="H4" s="200">
        <v>0.5</v>
      </c>
    </row>
    <row r="5" spans="1:14" ht="16.2" thickBot="1" x14ac:dyDescent="0.3">
      <c r="A5" s="206">
        <v>3</v>
      </c>
      <c r="B5" s="207">
        <v>0.44</v>
      </c>
      <c r="C5" s="207">
        <v>-0.56999999999999995</v>
      </c>
      <c r="D5" s="207">
        <v>0.34</v>
      </c>
      <c r="E5" s="205"/>
      <c r="G5" s="199">
        <v>100</v>
      </c>
      <c r="H5" s="200">
        <v>0.2</v>
      </c>
    </row>
    <row r="6" spans="1:14" ht="16.2" thickBot="1" x14ac:dyDescent="0.3">
      <c r="A6" s="206">
        <v>4</v>
      </c>
      <c r="B6" s="207">
        <v>0.52</v>
      </c>
      <c r="C6" s="207">
        <v>-0.41</v>
      </c>
      <c r="D6" s="207">
        <v>0.69</v>
      </c>
      <c r="E6" s="205"/>
      <c r="G6" s="199">
        <v>125</v>
      </c>
      <c r="H6" s="200">
        <v>0.05</v>
      </c>
    </row>
    <row r="7" spans="1:14" ht="16.2" thickBot="1" x14ac:dyDescent="0.3">
      <c r="A7" s="206">
        <v>5</v>
      </c>
      <c r="B7" s="207">
        <v>0.24</v>
      </c>
      <c r="C7" s="207">
        <v>0.86</v>
      </c>
      <c r="D7" s="207">
        <v>0.57999999999999996</v>
      </c>
      <c r="E7" s="205"/>
    </row>
    <row r="8" spans="1:14" ht="16.2" thickBot="1" x14ac:dyDescent="0.3">
      <c r="A8" s="206">
        <v>6</v>
      </c>
      <c r="B8" s="207">
        <v>0.04</v>
      </c>
      <c r="C8" s="207">
        <v>0.14000000000000001</v>
      </c>
      <c r="D8" s="207">
        <v>0.52</v>
      </c>
      <c r="E8" s="205"/>
    </row>
    <row r="9" spans="1:14" ht="16.2" thickBot="1" x14ac:dyDescent="0.3">
      <c r="A9" s="206">
        <v>7</v>
      </c>
      <c r="B9" s="207">
        <v>0.24</v>
      </c>
      <c r="C9" s="207">
        <v>1.82</v>
      </c>
      <c r="D9" s="207">
        <v>0.08</v>
      </c>
      <c r="E9" s="205"/>
    </row>
    <row r="10" spans="1:14" ht="16.2" thickBot="1" x14ac:dyDescent="0.3">
      <c r="A10" s="206">
        <v>8</v>
      </c>
      <c r="B10" s="207">
        <v>0.16</v>
      </c>
      <c r="C10" s="207">
        <v>0.09</v>
      </c>
      <c r="D10" s="207">
        <v>0.3</v>
      </c>
      <c r="E10" s="205"/>
    </row>
    <row r="11" spans="1:14" ht="16.2" thickBot="1" x14ac:dyDescent="0.3">
      <c r="A11" s="206">
        <v>9</v>
      </c>
      <c r="B11" s="207">
        <v>0.74</v>
      </c>
      <c r="C11" s="207">
        <v>-1</v>
      </c>
      <c r="D11" s="207">
        <v>0.33</v>
      </c>
      <c r="E11" s="205"/>
    </row>
    <row r="12" spans="1:14" ht="16.2" thickBot="1" x14ac:dyDescent="0.3">
      <c r="A12" s="206">
        <v>10</v>
      </c>
      <c r="B12" s="207">
        <v>0.63</v>
      </c>
      <c r="C12" s="207">
        <v>0.26</v>
      </c>
      <c r="D12" s="207">
        <v>0.22</v>
      </c>
      <c r="E12" s="205"/>
    </row>
    <row r="13" spans="1:14" ht="16.2" thickBot="1" x14ac:dyDescent="0.3">
      <c r="A13" s="206">
        <v>11</v>
      </c>
      <c r="B13" s="207">
        <v>0.68</v>
      </c>
      <c r="C13" s="207">
        <v>0.74</v>
      </c>
      <c r="D13" s="207">
        <v>0.9</v>
      </c>
      <c r="E13" s="205"/>
    </row>
    <row r="14" spans="1:14" ht="16.2" thickBot="1" x14ac:dyDescent="0.3">
      <c r="A14" s="206">
        <v>12</v>
      </c>
      <c r="B14" s="207">
        <v>0.26</v>
      </c>
      <c r="C14" s="207">
        <v>0.24</v>
      </c>
      <c r="D14" s="207">
        <v>0.01</v>
      </c>
      <c r="E14" s="205"/>
    </row>
    <row r="15" spans="1:14" ht="16.2" thickBot="1" x14ac:dyDescent="0.3">
      <c r="A15" s="206">
        <v>13</v>
      </c>
      <c r="B15" s="207">
        <v>0.26</v>
      </c>
      <c r="C15" s="207">
        <v>-1.5</v>
      </c>
      <c r="D15" s="207">
        <v>0.65</v>
      </c>
      <c r="E15" s="205"/>
    </row>
    <row r="16" spans="1:14" ht="16.2" thickBot="1" x14ac:dyDescent="0.3">
      <c r="A16" s="206">
        <v>14</v>
      </c>
      <c r="B16" s="207">
        <v>0.64</v>
      </c>
      <c r="C16" s="207">
        <v>1.1100000000000001</v>
      </c>
      <c r="D16" s="207">
        <v>0.3</v>
      </c>
      <c r="E16" s="205"/>
    </row>
    <row r="17" spans="1:5" ht="16.2" thickBot="1" x14ac:dyDescent="0.3">
      <c r="A17" s="206">
        <v>15</v>
      </c>
      <c r="B17" s="207">
        <v>0.55000000000000004</v>
      </c>
      <c r="C17" s="207">
        <v>0.28999999999999998</v>
      </c>
      <c r="D17" s="207">
        <v>0.32</v>
      </c>
      <c r="E17" s="205"/>
    </row>
    <row r="18" spans="1:5" ht="16.2" thickBot="1" x14ac:dyDescent="0.3">
      <c r="A18" s="206">
        <v>16</v>
      </c>
      <c r="B18" s="207">
        <v>0.41</v>
      </c>
      <c r="C18" s="207">
        <v>0.62</v>
      </c>
      <c r="D18" s="207">
        <v>0.84</v>
      </c>
      <c r="E18" s="205"/>
    </row>
    <row r="19" spans="1:5" ht="16.2" thickBot="1" x14ac:dyDescent="0.3">
      <c r="A19" s="206">
        <v>17</v>
      </c>
      <c r="B19" s="207">
        <v>0.99</v>
      </c>
      <c r="C19" s="207">
        <v>1.0900000000000001</v>
      </c>
      <c r="D19" s="207">
        <v>0.83</v>
      </c>
      <c r="E19" s="205"/>
    </row>
    <row r="20" spans="1:5" ht="16.2" thickBot="1" x14ac:dyDescent="0.3">
      <c r="A20" s="206">
        <v>18</v>
      </c>
      <c r="B20" s="207">
        <v>0.82</v>
      </c>
      <c r="C20" s="207">
        <v>0.54</v>
      </c>
      <c r="D20" s="207">
        <v>0.18</v>
      </c>
      <c r="E20" s="205"/>
    </row>
    <row r="21" spans="1:5" ht="16.2" thickBot="1" x14ac:dyDescent="0.3">
      <c r="A21" s="206">
        <v>19</v>
      </c>
      <c r="B21" s="207">
        <v>0.66</v>
      </c>
      <c r="C21" s="207">
        <v>-0.61</v>
      </c>
      <c r="D21" s="207">
        <v>0.03</v>
      </c>
      <c r="E21" s="205"/>
    </row>
    <row r="22" spans="1:5" ht="16.2" thickBot="1" x14ac:dyDescent="0.3">
      <c r="A22" s="206">
        <v>20</v>
      </c>
      <c r="B22" s="207">
        <v>0.72</v>
      </c>
      <c r="C22" s="207">
        <v>1.44</v>
      </c>
      <c r="D22" s="207">
        <v>0.44</v>
      </c>
      <c r="E22" s="205"/>
    </row>
    <row r="26" spans="1:5" x14ac:dyDescent="0.25">
      <c r="A26" s="208" t="s">
        <v>219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7DD4EA-B210-459B-99A4-8C9D4B345CF8}">
  <dimension ref="A1:H40"/>
  <sheetViews>
    <sheetView workbookViewId="0"/>
  </sheetViews>
  <sheetFormatPr defaultRowHeight="13.2" x14ac:dyDescent="0.25"/>
  <cols>
    <col min="1" max="1" width="33.88671875" bestFit="1" customWidth="1"/>
    <col min="2" max="2" width="27.5546875" customWidth="1"/>
    <col min="3" max="7" width="11.109375" customWidth="1"/>
    <col min="8" max="8" width="9.109375" customWidth="1"/>
  </cols>
  <sheetData>
    <row r="1" spans="1:8" ht="14.4" x14ac:dyDescent="0.3">
      <c r="A1" s="8" t="s">
        <v>9</v>
      </c>
      <c r="B1" s="9"/>
      <c r="C1" s="9"/>
      <c r="D1" s="9"/>
      <c r="E1" s="9"/>
      <c r="F1" s="9"/>
      <c r="G1" s="9"/>
      <c r="H1" s="9"/>
    </row>
    <row r="2" spans="1:8" ht="14.4" x14ac:dyDescent="0.3">
      <c r="A2" s="9"/>
      <c r="B2" s="9"/>
      <c r="C2" s="9"/>
      <c r="D2" s="9"/>
      <c r="E2" s="9"/>
      <c r="F2" s="9"/>
      <c r="G2" s="9"/>
      <c r="H2" s="9"/>
    </row>
    <row r="3" spans="1:8" ht="14.4" x14ac:dyDescent="0.3">
      <c r="A3" s="10" t="s">
        <v>10</v>
      </c>
      <c r="B3" s="11"/>
      <c r="C3" s="11">
        <f>D3+1</f>
        <v>2027</v>
      </c>
      <c r="D3" s="11">
        <f>E3+1</f>
        <v>2026</v>
      </c>
      <c r="E3" s="11">
        <f>F3+1</f>
        <v>2025</v>
      </c>
      <c r="F3" s="11">
        <v>2024</v>
      </c>
      <c r="G3" s="12">
        <v>2023</v>
      </c>
      <c r="H3" s="9"/>
    </row>
    <row r="4" spans="1:8" ht="14.4" x14ac:dyDescent="0.3">
      <c r="A4" s="13" t="s">
        <v>11</v>
      </c>
      <c r="B4" s="9"/>
      <c r="C4" s="14">
        <v>14518</v>
      </c>
      <c r="D4" s="14">
        <v>14013.5</v>
      </c>
      <c r="E4" s="14">
        <v>13506.999999999998</v>
      </c>
      <c r="F4" s="14">
        <v>13000</v>
      </c>
      <c r="G4" s="15">
        <v>12738</v>
      </c>
      <c r="H4" s="9"/>
    </row>
    <row r="5" spans="1:8" ht="14.4" x14ac:dyDescent="0.3">
      <c r="A5" s="13" t="s">
        <v>12</v>
      </c>
      <c r="B5" s="9"/>
      <c r="C5" s="14">
        <v>14518</v>
      </c>
      <c r="D5" s="14">
        <v>14013.5</v>
      </c>
      <c r="E5" s="14">
        <v>13506.999999999998</v>
      </c>
      <c r="F5" s="14">
        <v>13000</v>
      </c>
      <c r="G5" s="15">
        <v>12738</v>
      </c>
      <c r="H5" s="9"/>
    </row>
    <row r="6" spans="1:8" ht="14.4" x14ac:dyDescent="0.3">
      <c r="A6" s="13" t="s">
        <v>13</v>
      </c>
      <c r="B6" s="9"/>
      <c r="C6" s="14">
        <v>11540.5</v>
      </c>
      <c r="D6" s="14">
        <v>11145.2</v>
      </c>
      <c r="E6" s="14">
        <v>10743.699999999997</v>
      </c>
      <c r="F6" s="14">
        <v>10338</v>
      </c>
      <c r="G6" s="16">
        <v>10127</v>
      </c>
      <c r="H6" s="14"/>
    </row>
    <row r="7" spans="1:8" ht="14.4" x14ac:dyDescent="0.3">
      <c r="A7" s="13" t="s">
        <v>14</v>
      </c>
      <c r="B7" s="9"/>
      <c r="C7" s="14">
        <v>2977.5</v>
      </c>
      <c r="D7" s="14">
        <v>2868.3</v>
      </c>
      <c r="E7" s="14">
        <v>2763.3</v>
      </c>
      <c r="F7" s="14">
        <v>2662.2</v>
      </c>
      <c r="G7" s="15">
        <v>2611</v>
      </c>
      <c r="H7" s="9"/>
    </row>
    <row r="8" spans="1:8" ht="14.4" x14ac:dyDescent="0.3">
      <c r="A8" s="13" t="s">
        <v>15</v>
      </c>
      <c r="B8" s="9"/>
      <c r="C8" s="14">
        <v>14518</v>
      </c>
      <c r="D8" s="14">
        <v>14013.5</v>
      </c>
      <c r="E8" s="14">
        <v>13506.999999999998</v>
      </c>
      <c r="F8" s="14">
        <v>13000</v>
      </c>
      <c r="G8" s="15">
        <v>12738</v>
      </c>
      <c r="H8" s="9"/>
    </row>
    <row r="9" spans="1:8" ht="14.4" x14ac:dyDescent="0.3">
      <c r="A9" s="13"/>
      <c r="B9" s="9"/>
      <c r="C9" s="17"/>
      <c r="D9" s="17"/>
      <c r="E9" s="17"/>
      <c r="F9" s="18"/>
      <c r="G9" s="19"/>
      <c r="H9" s="9"/>
    </row>
    <row r="10" spans="1:8" ht="14.4" x14ac:dyDescent="0.3">
      <c r="A10" s="20" t="s">
        <v>16</v>
      </c>
      <c r="B10" s="21"/>
      <c r="C10" s="21">
        <v>2027</v>
      </c>
      <c r="D10" s="21">
        <v>2026</v>
      </c>
      <c r="E10" s="21">
        <v>2025</v>
      </c>
      <c r="F10" s="22">
        <v>2024</v>
      </c>
      <c r="G10" s="19"/>
      <c r="H10" s="9"/>
    </row>
    <row r="11" spans="1:8" ht="14.4" x14ac:dyDescent="0.3">
      <c r="A11" s="23" t="s">
        <v>17</v>
      </c>
      <c r="B11" s="24"/>
      <c r="C11" s="25">
        <v>646.79680000000008</v>
      </c>
      <c r="D11" s="25">
        <v>621.92000000000007</v>
      </c>
      <c r="E11" s="25">
        <v>598</v>
      </c>
      <c r="F11" s="25">
        <v>575</v>
      </c>
      <c r="G11" s="19"/>
      <c r="H11" s="9"/>
    </row>
    <row r="12" spans="1:8" ht="14.4" x14ac:dyDescent="0.3">
      <c r="A12" s="23" t="s">
        <v>18</v>
      </c>
      <c r="B12" s="24"/>
      <c r="C12" s="25">
        <v>203.62420174049996</v>
      </c>
      <c r="D12" s="25">
        <v>195.60442049999997</v>
      </c>
      <c r="E12" s="25">
        <v>187.90049999999999</v>
      </c>
      <c r="F12" s="25">
        <v>180.5</v>
      </c>
      <c r="G12" s="19"/>
      <c r="H12" s="9"/>
    </row>
    <row r="13" spans="1:8" ht="14.4" x14ac:dyDescent="0.3">
      <c r="A13" s="23" t="s">
        <v>19</v>
      </c>
      <c r="B13" s="24"/>
      <c r="C13" s="25">
        <v>13.3</v>
      </c>
      <c r="D13" s="25">
        <v>15.6</v>
      </c>
      <c r="E13" s="25">
        <v>14.3</v>
      </c>
      <c r="F13" s="25">
        <v>12.2</v>
      </c>
      <c r="G13" s="19"/>
      <c r="H13" s="9"/>
    </row>
    <row r="14" spans="1:8" ht="14.4" x14ac:dyDescent="0.3">
      <c r="A14" s="13"/>
      <c r="B14" s="9"/>
      <c r="C14" s="26"/>
      <c r="D14" s="9"/>
      <c r="E14" s="9"/>
      <c r="F14" s="9"/>
      <c r="G14" s="19"/>
      <c r="H14" s="9"/>
    </row>
    <row r="15" spans="1:8" ht="14.4" x14ac:dyDescent="0.3">
      <c r="A15" s="20" t="s">
        <v>20</v>
      </c>
      <c r="B15" s="21"/>
      <c r="C15" s="21">
        <v>2027</v>
      </c>
      <c r="D15" s="21">
        <v>2026</v>
      </c>
      <c r="E15" s="21">
        <v>2025</v>
      </c>
      <c r="F15" s="22">
        <v>2024</v>
      </c>
      <c r="G15" s="19"/>
      <c r="H15" s="9"/>
    </row>
    <row r="16" spans="1:8" ht="14.4" x14ac:dyDescent="0.3">
      <c r="A16" s="13" t="s">
        <v>21</v>
      </c>
      <c r="B16" s="9">
        <v>1.5</v>
      </c>
      <c r="C16" s="27"/>
      <c r="D16" s="27"/>
      <c r="E16" s="27"/>
      <c r="F16" s="28"/>
      <c r="G16" s="19"/>
      <c r="H16" s="9"/>
    </row>
    <row r="17" spans="1:8" ht="14.4" x14ac:dyDescent="0.3">
      <c r="A17" s="13" t="s">
        <v>22</v>
      </c>
      <c r="B17" s="29">
        <v>3.7999999999999999E-2</v>
      </c>
      <c r="C17" s="27"/>
      <c r="D17" s="27"/>
      <c r="E17" s="27"/>
      <c r="F17" s="28"/>
      <c r="G17" s="19"/>
      <c r="H17" s="9"/>
    </row>
    <row r="18" spans="1:8" ht="14.4" x14ac:dyDescent="0.3">
      <c r="A18" s="13" t="s">
        <v>23</v>
      </c>
      <c r="B18" s="29">
        <v>0.02</v>
      </c>
      <c r="C18" s="27"/>
      <c r="D18" s="27"/>
      <c r="E18" s="27"/>
      <c r="F18" s="28"/>
      <c r="G18" s="19"/>
      <c r="H18" s="9"/>
    </row>
    <row r="19" spans="1:8" ht="14.4" x14ac:dyDescent="0.3">
      <c r="A19" s="13" t="s">
        <v>24</v>
      </c>
      <c r="B19" s="30">
        <v>3.5000000000000003E-2</v>
      </c>
      <c r="C19" s="27"/>
      <c r="D19" s="27"/>
      <c r="E19" s="27"/>
      <c r="F19" s="28"/>
      <c r="G19" s="19"/>
      <c r="H19" s="9"/>
    </row>
    <row r="20" spans="1:8" ht="14.4" x14ac:dyDescent="0.3">
      <c r="A20" s="13" t="s">
        <v>25</v>
      </c>
      <c r="B20" s="9"/>
      <c r="C20" s="31">
        <v>2.9000000000000001E-2</v>
      </c>
      <c r="D20" s="31">
        <v>2.9000000000000001E-2</v>
      </c>
      <c r="E20" s="31">
        <v>0.03</v>
      </c>
      <c r="F20" s="31">
        <v>0.03</v>
      </c>
      <c r="G20" s="19"/>
      <c r="H20" s="9"/>
    </row>
    <row r="21" spans="1:8" ht="14.4" x14ac:dyDescent="0.3">
      <c r="A21" s="13" t="s">
        <v>26</v>
      </c>
      <c r="B21" s="9"/>
      <c r="C21" s="29">
        <v>4.8000000000000001E-2</v>
      </c>
      <c r="D21" s="29">
        <v>4.8000000000000001E-2</v>
      </c>
      <c r="E21" s="29">
        <v>0.05</v>
      </c>
      <c r="F21" s="29">
        <v>0.05</v>
      </c>
      <c r="G21" s="19"/>
      <c r="H21" s="9"/>
    </row>
    <row r="22" spans="1:8" ht="14.4" x14ac:dyDescent="0.3">
      <c r="A22" s="13" t="s">
        <v>27</v>
      </c>
      <c r="B22" s="31">
        <v>0.25</v>
      </c>
      <c r="C22" s="32"/>
      <c r="D22" s="32"/>
      <c r="E22" s="33"/>
      <c r="F22" s="33"/>
      <c r="G22" s="19"/>
      <c r="H22" s="9"/>
    </row>
    <row r="23" spans="1:8" ht="14.4" x14ac:dyDescent="0.3">
      <c r="A23" s="13"/>
      <c r="B23" s="9"/>
      <c r="C23" s="9"/>
      <c r="D23" s="9"/>
      <c r="E23" s="9"/>
      <c r="F23" s="9"/>
      <c r="G23" s="19"/>
      <c r="H23" s="9"/>
    </row>
    <row r="24" spans="1:8" ht="14.4" x14ac:dyDescent="0.3">
      <c r="A24" s="23"/>
      <c r="B24" s="24"/>
      <c r="C24" s="25"/>
      <c r="D24" s="25"/>
      <c r="E24" s="25"/>
      <c r="F24" s="25"/>
      <c r="G24" s="19"/>
      <c r="H24" s="9"/>
    </row>
    <row r="25" spans="1:8" ht="14.4" x14ac:dyDescent="0.3">
      <c r="A25" s="13" t="s">
        <v>28</v>
      </c>
      <c r="B25" s="9"/>
      <c r="C25" s="34">
        <v>0.03</v>
      </c>
      <c r="D25" s="34">
        <v>0.03</v>
      </c>
      <c r="E25" s="34">
        <v>3.1E-2</v>
      </c>
      <c r="F25" s="34">
        <v>3.1E-2</v>
      </c>
      <c r="G25" s="35"/>
      <c r="H25" s="9"/>
    </row>
    <row r="26" spans="1:8" ht="14.4" x14ac:dyDescent="0.3">
      <c r="A26" s="36" t="s">
        <v>29</v>
      </c>
      <c r="B26" s="37"/>
      <c r="C26" s="38">
        <v>3.4000000000000002E-2</v>
      </c>
      <c r="D26" s="38">
        <v>3.4000000000000002E-2</v>
      </c>
      <c r="E26" s="38">
        <v>3.5999999999999997E-2</v>
      </c>
      <c r="F26" s="38">
        <v>3.5999999999999997E-2</v>
      </c>
      <c r="G26" s="39"/>
      <c r="H26" s="9"/>
    </row>
    <row r="27" spans="1:8" ht="14.4" x14ac:dyDescent="0.3">
      <c r="A27" s="9"/>
      <c r="B27" s="9"/>
      <c r="C27" s="9"/>
      <c r="D27" s="9"/>
      <c r="E27" s="9"/>
      <c r="F27" s="9"/>
      <c r="G27" s="40"/>
      <c r="H27" s="9"/>
    </row>
    <row r="28" spans="1:8" ht="14.4" x14ac:dyDescent="0.3">
      <c r="A28" s="9"/>
      <c r="B28" s="9"/>
      <c r="C28" s="9"/>
      <c r="D28" s="9"/>
      <c r="E28" s="9"/>
      <c r="F28" s="9"/>
      <c r="G28" s="40"/>
      <c r="H28" s="9"/>
    </row>
    <row r="29" spans="1:8" ht="14.4" x14ac:dyDescent="0.3">
      <c r="A29" s="9"/>
      <c r="B29" s="9"/>
      <c r="C29" s="9"/>
      <c r="D29" s="9"/>
      <c r="E29" s="9"/>
      <c r="F29" s="9"/>
      <c r="G29" s="40"/>
      <c r="H29" s="9"/>
    </row>
    <row r="30" spans="1:8" ht="14.4" x14ac:dyDescent="0.3">
      <c r="A30" s="9"/>
      <c r="B30" s="9"/>
      <c r="C30" s="9"/>
      <c r="D30" s="9"/>
      <c r="E30" s="9"/>
      <c r="F30" s="9"/>
      <c r="G30" s="40"/>
      <c r="H30" s="9"/>
    </row>
    <row r="31" spans="1:8" ht="14.4" x14ac:dyDescent="0.3">
      <c r="A31" s="9" t="s">
        <v>30</v>
      </c>
      <c r="B31" s="9"/>
      <c r="C31" s="41"/>
      <c r="D31" s="9"/>
      <c r="E31" s="9"/>
      <c r="F31" s="9"/>
      <c r="G31" s="40"/>
      <c r="H31" s="9"/>
    </row>
    <row r="32" spans="1:8" ht="14.4" x14ac:dyDescent="0.3">
      <c r="A32" s="9"/>
      <c r="B32" s="9"/>
      <c r="C32" s="9"/>
      <c r="D32" s="9"/>
      <c r="E32" s="9"/>
      <c r="F32" s="9"/>
      <c r="G32" s="40"/>
      <c r="H32" s="9"/>
    </row>
    <row r="33" spans="1:8" ht="14.4" x14ac:dyDescent="0.3">
      <c r="A33" s="9"/>
      <c r="B33" s="9"/>
      <c r="C33" s="9"/>
      <c r="D33" s="9"/>
      <c r="E33" s="9"/>
      <c r="F33" s="9"/>
      <c r="G33" s="40"/>
      <c r="H33" s="9"/>
    </row>
    <row r="34" spans="1:8" ht="14.4" x14ac:dyDescent="0.3">
      <c r="A34" s="9"/>
    </row>
    <row r="35" spans="1:8" ht="14.4" x14ac:dyDescent="0.3">
      <c r="A35" s="9"/>
    </row>
    <row r="36" spans="1:8" ht="14.4" x14ac:dyDescent="0.3">
      <c r="A36" s="9"/>
    </row>
    <row r="37" spans="1:8" ht="14.4" x14ac:dyDescent="0.3">
      <c r="A37" s="9"/>
    </row>
    <row r="38" spans="1:8" ht="14.4" x14ac:dyDescent="0.3">
      <c r="A38" s="9"/>
    </row>
    <row r="39" spans="1:8" ht="14.4" x14ac:dyDescent="0.3">
      <c r="A39" s="9"/>
    </row>
    <row r="40" spans="1:8" ht="14.4" x14ac:dyDescent="0.3">
      <c r="A40" s="9"/>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DAB5F6-0D0E-4743-A82E-6FAF24FE5A8D}">
  <dimension ref="A1:H50"/>
  <sheetViews>
    <sheetView workbookViewId="0"/>
  </sheetViews>
  <sheetFormatPr defaultRowHeight="13.2" x14ac:dyDescent="0.25"/>
  <cols>
    <col min="2" max="2" width="33.77734375" bestFit="1" customWidth="1"/>
    <col min="3" max="7" width="11.109375" customWidth="1"/>
    <col min="8" max="8" width="10.88671875" customWidth="1"/>
  </cols>
  <sheetData>
    <row r="1" spans="1:8" x14ac:dyDescent="0.25">
      <c r="A1" s="3"/>
      <c r="B1" s="3"/>
      <c r="C1" s="3"/>
      <c r="D1" s="3"/>
      <c r="E1" s="3"/>
      <c r="F1" s="3"/>
      <c r="G1" s="3"/>
      <c r="H1" s="3"/>
    </row>
    <row r="2" spans="1:8" ht="14.4" x14ac:dyDescent="0.3">
      <c r="A2" s="3"/>
      <c r="B2" s="42" t="s">
        <v>31</v>
      </c>
      <c r="C2" s="42"/>
      <c r="D2" s="283"/>
      <c r="E2" s="283"/>
      <c r="F2" s="283"/>
      <c r="G2" s="283"/>
      <c r="H2" s="3"/>
    </row>
    <row r="3" spans="1:8" ht="14.4" x14ac:dyDescent="0.3">
      <c r="A3" s="3"/>
      <c r="B3" s="229" t="s">
        <v>10</v>
      </c>
      <c r="C3" s="4"/>
      <c r="D3" s="4">
        <f>E3+1</f>
        <v>2027</v>
      </c>
      <c r="E3" s="4">
        <f>F3+1</f>
        <v>2026</v>
      </c>
      <c r="F3" s="4">
        <f>G3+1</f>
        <v>2025</v>
      </c>
      <c r="G3" s="50">
        <v>2024</v>
      </c>
      <c r="H3" s="42">
        <v>2023</v>
      </c>
    </row>
    <row r="4" spans="1:8" x14ac:dyDescent="0.25">
      <c r="A4" s="3"/>
      <c r="B4" s="5" t="s">
        <v>11</v>
      </c>
      <c r="C4" s="3"/>
      <c r="D4" s="230">
        <v>14518</v>
      </c>
      <c r="E4" s="230">
        <v>14013.5</v>
      </c>
      <c r="F4" s="230">
        <v>13506.999999999998</v>
      </c>
      <c r="G4" s="231">
        <v>13000</v>
      </c>
      <c r="H4" s="232">
        <v>12738</v>
      </c>
    </row>
    <row r="5" spans="1:8" x14ac:dyDescent="0.25">
      <c r="A5" s="3"/>
      <c r="B5" s="5" t="s">
        <v>12</v>
      </c>
      <c r="C5" s="3"/>
      <c r="D5" s="230">
        <v>14518</v>
      </c>
      <c r="E5" s="230">
        <v>14013.5</v>
      </c>
      <c r="F5" s="230">
        <v>13506.999999999998</v>
      </c>
      <c r="G5" s="231">
        <v>13000</v>
      </c>
      <c r="H5" s="232">
        <v>12738</v>
      </c>
    </row>
    <row r="6" spans="1:8" x14ac:dyDescent="0.25">
      <c r="A6" s="3"/>
      <c r="B6" s="5" t="s">
        <v>13</v>
      </c>
      <c r="C6" s="3"/>
      <c r="D6" s="230">
        <v>11540.5</v>
      </c>
      <c r="E6" s="230">
        <v>11145.2</v>
      </c>
      <c r="F6" s="230">
        <v>10743.699999999997</v>
      </c>
      <c r="G6" s="231">
        <v>10338</v>
      </c>
      <c r="H6" s="233">
        <v>10127</v>
      </c>
    </row>
    <row r="7" spans="1:8" x14ac:dyDescent="0.25">
      <c r="A7" s="3"/>
      <c r="B7" s="5" t="s">
        <v>14</v>
      </c>
      <c r="C7" s="3"/>
      <c r="D7" s="230">
        <v>2977.5</v>
      </c>
      <c r="E7" s="230">
        <v>2868.3</v>
      </c>
      <c r="F7" s="230">
        <v>2763.3</v>
      </c>
      <c r="G7" s="231">
        <v>2662.2</v>
      </c>
      <c r="H7" s="232">
        <v>2611</v>
      </c>
    </row>
    <row r="8" spans="1:8" x14ac:dyDescent="0.25">
      <c r="A8" s="3"/>
      <c r="B8" s="5" t="s">
        <v>15</v>
      </c>
      <c r="C8" s="3"/>
      <c r="D8" s="230">
        <v>14518</v>
      </c>
      <c r="E8" s="230">
        <v>14013.5</v>
      </c>
      <c r="F8" s="230">
        <v>13506.999999999998</v>
      </c>
      <c r="G8" s="231">
        <v>13000</v>
      </c>
      <c r="H8" s="234"/>
    </row>
    <row r="9" spans="1:8" x14ac:dyDescent="0.25">
      <c r="A9" s="3"/>
      <c r="B9" s="5"/>
      <c r="C9" s="3"/>
      <c r="D9" s="3"/>
      <c r="E9" s="3"/>
      <c r="F9" s="234"/>
      <c r="G9" s="235"/>
      <c r="H9" s="234"/>
    </row>
    <row r="10" spans="1:8" ht="14.4" x14ac:dyDescent="0.3">
      <c r="A10" s="3"/>
      <c r="B10" s="236" t="s">
        <v>16</v>
      </c>
      <c r="C10" s="237"/>
      <c r="D10" s="237">
        <f>D3</f>
        <v>2027</v>
      </c>
      <c r="E10" s="237">
        <f>E3</f>
        <v>2026</v>
      </c>
      <c r="F10" s="237">
        <f>F3</f>
        <v>2025</v>
      </c>
      <c r="G10" s="238">
        <f>G3</f>
        <v>2024</v>
      </c>
      <c r="H10" s="234"/>
    </row>
    <row r="11" spans="1:8" ht="14.4" x14ac:dyDescent="0.3">
      <c r="A11" s="3"/>
      <c r="B11" s="239" t="s">
        <v>17</v>
      </c>
      <c r="C11" s="240"/>
      <c r="D11" s="241">
        <v>646.79680000000008</v>
      </c>
      <c r="E11" s="241">
        <v>621.92000000000007</v>
      </c>
      <c r="F11" s="241">
        <v>598</v>
      </c>
      <c r="G11" s="242">
        <v>575</v>
      </c>
      <c r="H11" s="234"/>
    </row>
    <row r="12" spans="1:8" ht="14.4" x14ac:dyDescent="0.3">
      <c r="A12" s="3"/>
      <c r="B12" s="239" t="s">
        <v>18</v>
      </c>
      <c r="C12" s="240"/>
      <c r="D12" s="241">
        <v>203.62420174049996</v>
      </c>
      <c r="E12" s="241">
        <v>195.60442049999997</v>
      </c>
      <c r="F12" s="241">
        <v>187.90049999999999</v>
      </c>
      <c r="G12" s="242">
        <v>180.5</v>
      </c>
      <c r="H12" s="234"/>
    </row>
    <row r="13" spans="1:8" ht="14.4" x14ac:dyDescent="0.3">
      <c r="A13" s="3"/>
      <c r="B13" s="239" t="s">
        <v>19</v>
      </c>
      <c r="C13" s="240"/>
      <c r="D13" s="241">
        <v>13.3</v>
      </c>
      <c r="E13" s="241">
        <v>15.6</v>
      </c>
      <c r="F13" s="241">
        <v>14.3</v>
      </c>
      <c r="G13" s="242">
        <v>12.2</v>
      </c>
      <c r="H13" s="234"/>
    </row>
    <row r="14" spans="1:8" x14ac:dyDescent="0.25">
      <c r="A14" s="3"/>
      <c r="B14" s="5"/>
      <c r="C14" s="3"/>
      <c r="D14" s="6"/>
      <c r="E14" s="3"/>
      <c r="F14" s="3"/>
      <c r="G14" s="53"/>
      <c r="H14" s="234"/>
    </row>
    <row r="15" spans="1:8" ht="14.4" x14ac:dyDescent="0.3">
      <c r="A15" s="3"/>
      <c r="B15" s="236" t="s">
        <v>20</v>
      </c>
      <c r="C15" s="237"/>
      <c r="D15" s="237">
        <f>D10</f>
        <v>2027</v>
      </c>
      <c r="E15" s="237">
        <f t="shared" ref="E15:G15" si="0">E10</f>
        <v>2026</v>
      </c>
      <c r="F15" s="237">
        <f t="shared" si="0"/>
        <v>2025</v>
      </c>
      <c r="G15" s="238">
        <f t="shared" si="0"/>
        <v>2024</v>
      </c>
      <c r="H15" s="234"/>
    </row>
    <row r="16" spans="1:8" x14ac:dyDescent="0.25">
      <c r="A16" s="3"/>
      <c r="B16" s="5" t="s">
        <v>21</v>
      </c>
      <c r="C16" s="3">
        <v>1.5</v>
      </c>
      <c r="D16" s="243"/>
      <c r="E16" s="243"/>
      <c r="F16" s="243"/>
      <c r="G16" s="244"/>
      <c r="H16" s="234"/>
    </row>
    <row r="17" spans="1:8" x14ac:dyDescent="0.25">
      <c r="A17" s="3"/>
      <c r="B17" s="5" t="s">
        <v>253</v>
      </c>
      <c r="C17" s="245">
        <v>3.7999999999999999E-2</v>
      </c>
      <c r="D17" s="243"/>
      <c r="E17" s="243"/>
      <c r="F17" s="243"/>
      <c r="G17" s="244"/>
      <c r="H17" s="234"/>
    </row>
    <row r="18" spans="1:8" x14ac:dyDescent="0.25">
      <c r="A18" s="3"/>
      <c r="B18" s="43" t="s">
        <v>23</v>
      </c>
      <c r="C18" s="45">
        <v>0.02</v>
      </c>
      <c r="G18" s="246"/>
      <c r="H18" s="234"/>
    </row>
    <row r="19" spans="1:8" x14ac:dyDescent="0.25">
      <c r="A19" s="3"/>
      <c r="B19" s="43" t="s">
        <v>254</v>
      </c>
      <c r="C19" s="247">
        <v>3.5000000000000003E-2</v>
      </c>
      <c r="G19" s="246"/>
      <c r="H19" s="234"/>
    </row>
    <row r="20" spans="1:8" x14ac:dyDescent="0.25">
      <c r="A20" s="3"/>
      <c r="B20" s="43" t="s">
        <v>255</v>
      </c>
      <c r="D20" s="47">
        <v>2.9000000000000001E-2</v>
      </c>
      <c r="E20" s="47">
        <v>2.9000000000000001E-2</v>
      </c>
      <c r="F20" s="47">
        <v>0.03</v>
      </c>
      <c r="G20" s="48">
        <v>0.03</v>
      </c>
      <c r="H20" s="234"/>
    </row>
    <row r="21" spans="1:8" x14ac:dyDescent="0.25">
      <c r="A21" s="3"/>
      <c r="B21" s="43" t="s">
        <v>256</v>
      </c>
      <c r="D21" s="45">
        <v>4.8000000000000001E-2</v>
      </c>
      <c r="E21" s="45">
        <v>4.8000000000000001E-2</v>
      </c>
      <c r="F21" s="45">
        <v>0.05</v>
      </c>
      <c r="G21" s="46">
        <v>0.05</v>
      </c>
      <c r="H21" s="234"/>
    </row>
    <row r="22" spans="1:8" x14ac:dyDescent="0.25">
      <c r="A22" s="3"/>
      <c r="B22" s="43" t="s">
        <v>27</v>
      </c>
      <c r="C22" s="47">
        <v>0.25</v>
      </c>
      <c r="D22" s="47">
        <v>0.25</v>
      </c>
      <c r="E22" s="47">
        <v>0.25</v>
      </c>
      <c r="F22" s="47">
        <v>0.25</v>
      </c>
      <c r="G22" s="48">
        <v>0.25</v>
      </c>
      <c r="H22" s="234"/>
    </row>
    <row r="23" spans="1:8" x14ac:dyDescent="0.25">
      <c r="A23" s="3"/>
      <c r="B23" s="43"/>
      <c r="G23" s="44"/>
      <c r="H23" s="234"/>
    </row>
    <row r="24" spans="1:8" ht="14.4" x14ac:dyDescent="0.3">
      <c r="A24" s="3"/>
      <c r="B24" s="248"/>
      <c r="C24" s="249"/>
      <c r="D24" s="250"/>
      <c r="E24" s="250"/>
      <c r="F24" s="250"/>
      <c r="G24" s="251"/>
      <c r="H24" s="234"/>
    </row>
    <row r="25" spans="1:8" ht="14.4" x14ac:dyDescent="0.3">
      <c r="A25" s="3"/>
      <c r="B25" s="43" t="s">
        <v>28</v>
      </c>
      <c r="D25" s="252">
        <v>0.03</v>
      </c>
      <c r="E25" s="252">
        <v>0.03</v>
      </c>
      <c r="F25" s="252">
        <v>3.1E-2</v>
      </c>
      <c r="G25" s="253">
        <v>3.1E-2</v>
      </c>
      <c r="H25" s="254"/>
    </row>
    <row r="26" spans="1:8" ht="14.4" x14ac:dyDescent="0.3">
      <c r="A26" s="3"/>
      <c r="B26" s="49" t="s">
        <v>257</v>
      </c>
      <c r="C26" s="174"/>
      <c r="D26" s="255">
        <v>3.4000000000000002E-2</v>
      </c>
      <c r="E26" s="255">
        <v>3.4000000000000002E-2</v>
      </c>
      <c r="F26" s="255">
        <v>3.5999999999999997E-2</v>
      </c>
      <c r="G26" s="256">
        <v>3.5999999999999997E-2</v>
      </c>
      <c r="H26" s="254"/>
    </row>
    <row r="27" spans="1:8" ht="14.4" x14ac:dyDescent="0.3">
      <c r="A27" s="3"/>
      <c r="B27" s="3"/>
      <c r="C27" s="3"/>
      <c r="D27" s="3"/>
      <c r="E27" s="3"/>
      <c r="F27" s="3"/>
      <c r="G27" s="3"/>
      <c r="H27" s="254"/>
    </row>
    <row r="28" spans="1:8" ht="14.4" x14ac:dyDescent="0.3">
      <c r="A28" s="3"/>
      <c r="B28" s="42" t="s">
        <v>32</v>
      </c>
      <c r="C28" s="42"/>
      <c r="D28" s="3"/>
      <c r="E28" s="3"/>
      <c r="F28" s="3"/>
      <c r="G28" s="3"/>
      <c r="H28" s="254"/>
    </row>
    <row r="29" spans="1:8" ht="14.4" x14ac:dyDescent="0.3">
      <c r="A29" s="3"/>
      <c r="B29" s="56" t="s">
        <v>258</v>
      </c>
      <c r="C29" s="57"/>
      <c r="D29" s="257">
        <f>D11-D12</f>
        <v>443.17259825950009</v>
      </c>
      <c r="E29" s="257">
        <f>E11-E12</f>
        <v>426.31557950000013</v>
      </c>
      <c r="F29" s="257">
        <f>F11-F12</f>
        <v>410.09950000000003</v>
      </c>
      <c r="G29" s="258">
        <f>G11-G12</f>
        <v>394.5</v>
      </c>
      <c r="H29" s="254"/>
    </row>
    <row r="30" spans="1:8" ht="14.4" x14ac:dyDescent="0.3">
      <c r="A30" s="3"/>
      <c r="B30" s="51" t="s">
        <v>19</v>
      </c>
      <c r="C30" s="52"/>
      <c r="D30" s="54">
        <f>D13</f>
        <v>13.3</v>
      </c>
      <c r="E30" s="54">
        <f>E13</f>
        <v>15.6</v>
      </c>
      <c r="F30" s="54">
        <f>F13</f>
        <v>14.3</v>
      </c>
      <c r="G30" s="55">
        <f>G13</f>
        <v>12.2</v>
      </c>
      <c r="H30" s="254"/>
    </row>
    <row r="31" spans="1:8" ht="14.4" x14ac:dyDescent="0.3">
      <c r="A31" s="3"/>
      <c r="B31" s="51" t="s">
        <v>259</v>
      </c>
      <c r="C31" s="52"/>
      <c r="D31" s="259">
        <f>D29-D30</f>
        <v>429.87259825950008</v>
      </c>
      <c r="E31" s="259">
        <f>E29-E30</f>
        <v>410.7155795000001</v>
      </c>
      <c r="F31" s="259">
        <f>F29-F30</f>
        <v>395.79950000000002</v>
      </c>
      <c r="G31" s="260">
        <f>G29-G30</f>
        <v>382.3</v>
      </c>
      <c r="H31" s="254"/>
    </row>
    <row r="32" spans="1:8" ht="14.4" x14ac:dyDescent="0.3">
      <c r="A32" s="3"/>
      <c r="B32" s="5"/>
      <c r="C32" s="3"/>
      <c r="D32" s="3"/>
      <c r="E32" s="3"/>
      <c r="F32" s="3"/>
      <c r="G32" s="53"/>
      <c r="H32" s="254"/>
    </row>
    <row r="33" spans="1:8" ht="14.4" x14ac:dyDescent="0.3">
      <c r="A33" s="3"/>
      <c r="B33" s="261" t="s">
        <v>260</v>
      </c>
      <c r="C33" s="262"/>
      <c r="D33" s="263">
        <f>D31*$C$22</f>
        <v>107.46814956487502</v>
      </c>
      <c r="E33" s="263">
        <f>E31*$C$22</f>
        <v>102.67889487500003</v>
      </c>
      <c r="F33" s="263">
        <f>F31*$C$22</f>
        <v>98.949875000000006</v>
      </c>
      <c r="G33" s="264">
        <f>G31*$C$22</f>
        <v>95.575000000000003</v>
      </c>
      <c r="H33" s="254"/>
    </row>
    <row r="34" spans="1:8" ht="14.4" x14ac:dyDescent="0.3">
      <c r="A34" s="3"/>
      <c r="B34" s="261" t="s">
        <v>250</v>
      </c>
      <c r="C34" s="262"/>
      <c r="D34" s="263">
        <f>D31-D33</f>
        <v>322.40444869462505</v>
      </c>
      <c r="E34" s="263">
        <f>E31-E33</f>
        <v>308.03668462500008</v>
      </c>
      <c r="F34" s="263">
        <f>F31-F33</f>
        <v>296.849625</v>
      </c>
      <c r="G34" s="264">
        <f>G31-G33</f>
        <v>286.72500000000002</v>
      </c>
      <c r="H34" s="254"/>
    </row>
    <row r="35" spans="1:8" x14ac:dyDescent="0.25">
      <c r="A35" s="3"/>
      <c r="B35" s="43"/>
      <c r="G35" s="44"/>
      <c r="H35" s="234"/>
    </row>
    <row r="36" spans="1:8" ht="14.4" x14ac:dyDescent="0.3">
      <c r="A36" s="3"/>
      <c r="B36" s="265" t="s">
        <v>261</v>
      </c>
      <c r="C36" s="266"/>
      <c r="D36" s="267"/>
      <c r="E36" s="267"/>
      <c r="F36" s="263"/>
      <c r="G36" s="264"/>
      <c r="H36" s="254"/>
    </row>
    <row r="37" spans="1:8" ht="14.4" x14ac:dyDescent="0.3">
      <c r="A37" s="3"/>
      <c r="B37" s="261" t="s">
        <v>250</v>
      </c>
      <c r="C37" s="262"/>
      <c r="D37" s="263">
        <f>D34</f>
        <v>322.40444869462505</v>
      </c>
      <c r="E37" s="263">
        <f>E34</f>
        <v>308.03668462500008</v>
      </c>
      <c r="F37" s="263">
        <f>F34</f>
        <v>296.849625</v>
      </c>
      <c r="G37" s="264">
        <f>G34</f>
        <v>286.72500000000002</v>
      </c>
      <c r="H37" s="259"/>
    </row>
    <row r="38" spans="1:8" ht="14.4" x14ac:dyDescent="0.3">
      <c r="A38" s="3"/>
      <c r="B38" s="265" t="s">
        <v>262</v>
      </c>
      <c r="C38" s="266"/>
      <c r="D38" s="263">
        <f t="shared" ref="D38:F38" si="1">-(D7-E7)</f>
        <v>-109.19999999999982</v>
      </c>
      <c r="E38" s="263">
        <f t="shared" si="1"/>
        <v>-105</v>
      </c>
      <c r="F38" s="263">
        <f t="shared" si="1"/>
        <v>-101.10000000000036</v>
      </c>
      <c r="G38" s="264">
        <f>-(G7-H7)</f>
        <v>-51.199999999999818</v>
      </c>
      <c r="H38" s="259"/>
    </row>
    <row r="39" spans="1:8" ht="14.4" x14ac:dyDescent="0.3">
      <c r="A39" s="3"/>
      <c r="B39" s="261" t="s">
        <v>263</v>
      </c>
      <c r="C39" s="262"/>
      <c r="D39" s="263">
        <v>0</v>
      </c>
      <c r="E39" s="263">
        <v>0</v>
      </c>
      <c r="F39" s="263">
        <v>0</v>
      </c>
      <c r="G39" s="264">
        <v>0</v>
      </c>
      <c r="H39" s="259"/>
    </row>
    <row r="40" spans="1:8" ht="14.4" x14ac:dyDescent="0.3">
      <c r="A40" s="3"/>
      <c r="B40" s="265" t="s">
        <v>264</v>
      </c>
      <c r="C40" s="266"/>
      <c r="D40" s="267">
        <f>D37+D38</f>
        <v>213.20444869462523</v>
      </c>
      <c r="E40" s="267">
        <f>E37+E38</f>
        <v>203.03668462500008</v>
      </c>
      <c r="F40" s="267">
        <f>F37+F38</f>
        <v>195.74962499999964</v>
      </c>
      <c r="G40" s="268">
        <f>SUM(G37:G39)</f>
        <v>235.5250000000002</v>
      </c>
      <c r="H40" s="269"/>
    </row>
    <row r="41" spans="1:8" ht="14.4" x14ac:dyDescent="0.3">
      <c r="A41" s="3"/>
      <c r="B41" s="261"/>
      <c r="C41" s="262"/>
      <c r="D41" s="262"/>
      <c r="E41" s="262"/>
      <c r="F41" s="262"/>
      <c r="G41" s="270"/>
      <c r="H41" s="3"/>
    </row>
    <row r="42" spans="1:8" ht="14.4" x14ac:dyDescent="0.3">
      <c r="A42" s="3"/>
      <c r="B42" s="265" t="s">
        <v>265</v>
      </c>
      <c r="C42" s="271">
        <f>C17+C16*C18</f>
        <v>6.8000000000000005E-2</v>
      </c>
      <c r="E42" s="266"/>
      <c r="F42" s="262"/>
      <c r="G42" s="270"/>
      <c r="H42" s="3"/>
    </row>
    <row r="43" spans="1:8" ht="14.4" x14ac:dyDescent="0.3">
      <c r="A43" s="3"/>
      <c r="B43" s="261" t="s">
        <v>266</v>
      </c>
      <c r="C43" s="272">
        <f>D34/D7</f>
        <v>0.10828025145075568</v>
      </c>
      <c r="E43" s="273"/>
      <c r="F43" s="273"/>
      <c r="G43" s="44"/>
      <c r="H43" s="274"/>
    </row>
    <row r="44" spans="1:8" ht="14.4" x14ac:dyDescent="0.3">
      <c r="A44" s="3"/>
      <c r="B44" s="261" t="s">
        <v>267</v>
      </c>
      <c r="C44" s="262"/>
      <c r="D44" s="275">
        <f t="shared" ref="D44:E44" si="2">1/(1+$C$42)^(1+D3-$G$3)</f>
        <v>0.76862585513920834</v>
      </c>
      <c r="E44" s="275">
        <f t="shared" si="2"/>
        <v>0.82089241328867457</v>
      </c>
      <c r="F44" s="275">
        <f>1/(1+$C$42)^(1+F3-$G$3)</f>
        <v>0.87671309739230452</v>
      </c>
      <c r="G44" s="276">
        <f>1/(1+$C$42)^(1+G3-$G$3)</f>
        <v>0.93632958801498123</v>
      </c>
      <c r="H44" s="277"/>
    </row>
    <row r="45" spans="1:8" ht="14.4" x14ac:dyDescent="0.3">
      <c r="A45" s="3"/>
      <c r="B45" s="265" t="s">
        <v>268</v>
      </c>
      <c r="C45" s="278">
        <f>((D34*1.035)*((1-C19/C43)))/(C42-C19)</f>
        <v>6843.2929363314206</v>
      </c>
      <c r="D45" s="266"/>
      <c r="E45" s="266"/>
      <c r="F45" s="262"/>
      <c r="G45" s="44"/>
      <c r="H45" s="254"/>
    </row>
    <row r="46" spans="1:8" ht="14.4" x14ac:dyDescent="0.3">
      <c r="A46" s="3"/>
      <c r="B46" s="265" t="s">
        <v>269</v>
      </c>
      <c r="C46" s="266"/>
      <c r="D46" s="267">
        <f>D44*(D40+C45)</f>
        <v>5423.8063368532321</v>
      </c>
      <c r="E46" s="267">
        <f>E44*E40</f>
        <v>166.67127402794785</v>
      </c>
      <c r="F46" s="267">
        <f>F44*F40</f>
        <v>171.61626004713176</v>
      </c>
      <c r="G46" s="268">
        <f>(G40)*G44</f>
        <v>220.52902621722865</v>
      </c>
      <c r="H46" s="3"/>
    </row>
    <row r="47" spans="1:8" ht="14.4" x14ac:dyDescent="0.3">
      <c r="A47" s="3"/>
      <c r="B47" s="261"/>
      <c r="C47" s="262"/>
      <c r="D47" s="262"/>
      <c r="E47" s="262"/>
      <c r="F47" s="262"/>
      <c r="G47" s="270"/>
      <c r="H47" s="3"/>
    </row>
    <row r="48" spans="1:8" ht="14.4" x14ac:dyDescent="0.3">
      <c r="A48" s="3"/>
      <c r="B48" s="279" t="s">
        <v>270</v>
      </c>
      <c r="C48" s="280"/>
      <c r="D48" s="280"/>
      <c r="E48" s="280"/>
      <c r="F48" s="281"/>
      <c r="G48" s="282">
        <f>SUM(D46:G46)</f>
        <v>5982.6228971455403</v>
      </c>
      <c r="H48" s="3"/>
    </row>
    <row r="50" spans="2:2" x14ac:dyDescent="0.25">
      <c r="B50" t="s">
        <v>271</v>
      </c>
    </row>
  </sheetData>
  <mergeCells count="1">
    <mergeCell ref="D2:G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2183EF-18DD-4F81-91BE-F2E847745AD3}">
  <dimension ref="A2:Y108"/>
  <sheetViews>
    <sheetView zoomScale="50" zoomScaleNormal="50" workbookViewId="0"/>
  </sheetViews>
  <sheetFormatPr defaultRowHeight="13.2" x14ac:dyDescent="0.25"/>
  <cols>
    <col min="1" max="1" width="4.88671875" customWidth="1"/>
    <col min="2" max="2" width="74.33203125" customWidth="1"/>
    <col min="3" max="3" width="3.5546875" customWidth="1"/>
    <col min="4" max="4" width="13.5546875" customWidth="1"/>
    <col min="5" max="5" width="3.5546875" customWidth="1"/>
    <col min="6" max="7" width="13.5546875" customWidth="1"/>
    <col min="8" max="8" width="3.88671875" customWidth="1"/>
    <col min="9" max="9" width="3.88671875" bestFit="1" customWidth="1"/>
    <col min="10" max="11" width="10.5546875" customWidth="1"/>
    <col min="12" max="12" width="3.6640625" customWidth="1"/>
    <col min="13" max="18" width="10.5546875" customWidth="1"/>
    <col min="19" max="19" width="3.6640625" customWidth="1"/>
    <col min="20" max="25" width="10.5546875" customWidth="1"/>
  </cols>
  <sheetData>
    <row r="2" spans="1:25" ht="18.600000000000001" thickBot="1" x14ac:dyDescent="0.4">
      <c r="B2" s="58" t="s">
        <v>33</v>
      </c>
      <c r="C2" s="59"/>
      <c r="D2" s="59"/>
      <c r="E2" s="59"/>
      <c r="F2" s="59"/>
      <c r="G2" s="59"/>
    </row>
    <row r="3" spans="1:25" ht="13.8" thickTop="1" x14ac:dyDescent="0.25"/>
    <row r="4" spans="1:25" ht="14.4" x14ac:dyDescent="0.3">
      <c r="B4" s="60" t="s">
        <v>34</v>
      </c>
      <c r="C4" s="60"/>
      <c r="D4" s="60"/>
      <c r="E4" s="60"/>
      <c r="F4" s="60"/>
      <c r="G4" s="60"/>
      <c r="I4" s="60" t="s">
        <v>35</v>
      </c>
      <c r="J4" s="60"/>
      <c r="K4" s="60"/>
      <c r="M4" s="61" t="s">
        <v>36</v>
      </c>
      <c r="N4" s="61"/>
      <c r="O4" s="61"/>
      <c r="P4" s="61"/>
      <c r="Q4" s="61"/>
      <c r="R4" s="61"/>
      <c r="S4" s="61"/>
      <c r="T4" s="61"/>
      <c r="U4" s="61"/>
      <c r="V4" s="61"/>
      <c r="W4" s="61"/>
      <c r="X4" s="61"/>
      <c r="Y4" s="61"/>
    </row>
    <row r="5" spans="1:25" x14ac:dyDescent="0.25">
      <c r="A5" s="62"/>
      <c r="H5" s="62"/>
      <c r="M5" s="62"/>
      <c r="N5" s="62"/>
      <c r="O5" s="62"/>
      <c r="P5" s="62"/>
      <c r="Q5" s="62"/>
      <c r="R5" s="62"/>
      <c r="S5" s="62"/>
    </row>
    <row r="6" spans="1:25" ht="14.4" x14ac:dyDescent="0.3">
      <c r="D6" s="63" t="s">
        <v>37</v>
      </c>
      <c r="F6" s="64" t="s">
        <v>38</v>
      </c>
      <c r="G6" s="64"/>
      <c r="I6" s="64" t="s">
        <v>39</v>
      </c>
      <c r="J6" s="64"/>
      <c r="K6" s="64"/>
      <c r="M6" s="64" t="s">
        <v>37</v>
      </c>
      <c r="N6" s="64"/>
      <c r="O6" s="64"/>
      <c r="P6" s="64"/>
      <c r="Q6" s="64"/>
      <c r="R6" s="64"/>
      <c r="T6" s="64" t="s">
        <v>38</v>
      </c>
      <c r="U6" s="64"/>
      <c r="V6" s="64"/>
      <c r="W6" s="64"/>
      <c r="X6" s="64"/>
      <c r="Y6" s="64"/>
    </row>
    <row r="7" spans="1:25" ht="14.4" x14ac:dyDescent="0.3">
      <c r="M7" s="65" t="s">
        <v>40</v>
      </c>
      <c r="N7" s="65" t="s">
        <v>41</v>
      </c>
      <c r="O7" s="65" t="s">
        <v>42</v>
      </c>
      <c r="P7" s="65" t="s">
        <v>43</v>
      </c>
      <c r="Q7" s="65" t="s">
        <v>44</v>
      </c>
      <c r="T7" s="65" t="s">
        <v>40</v>
      </c>
      <c r="U7" s="65" t="s">
        <v>41</v>
      </c>
      <c r="V7" s="65" t="s">
        <v>42</v>
      </c>
      <c r="W7" s="65" t="s">
        <v>43</v>
      </c>
      <c r="X7" s="65" t="s">
        <v>44</v>
      </c>
    </row>
    <row r="8" spans="1:25" ht="28.8" x14ac:dyDescent="0.3">
      <c r="I8" s="66" t="s">
        <v>45</v>
      </c>
      <c r="J8" s="67" t="s">
        <v>46</v>
      </c>
      <c r="K8" s="67" t="s">
        <v>47</v>
      </c>
      <c r="L8" s="68"/>
      <c r="M8" s="67" t="s">
        <v>48</v>
      </c>
      <c r="N8" s="67" t="s">
        <v>8</v>
      </c>
      <c r="O8" s="67" t="s">
        <v>49</v>
      </c>
      <c r="P8" s="67" t="s">
        <v>50</v>
      </c>
      <c r="Q8" s="67" t="s">
        <v>51</v>
      </c>
      <c r="R8" s="67" t="s">
        <v>52</v>
      </c>
      <c r="S8" s="68"/>
      <c r="T8" s="67" t="s">
        <v>48</v>
      </c>
      <c r="U8" s="67" t="s">
        <v>8</v>
      </c>
      <c r="V8" s="67" t="s">
        <v>49</v>
      </c>
      <c r="W8" s="67" t="s">
        <v>50</v>
      </c>
      <c r="X8" s="67" t="s">
        <v>51</v>
      </c>
      <c r="Y8" s="67" t="s">
        <v>52</v>
      </c>
    </row>
    <row r="9" spans="1:25" ht="14.4" x14ac:dyDescent="0.3">
      <c r="A9" s="69" t="s">
        <v>40</v>
      </c>
      <c r="B9" s="70" t="s">
        <v>53</v>
      </c>
      <c r="C9" s="71"/>
      <c r="D9" s="72">
        <v>1</v>
      </c>
      <c r="E9" s="71"/>
      <c r="F9" s="73" t="s">
        <v>54</v>
      </c>
      <c r="G9" s="74" t="s">
        <v>55</v>
      </c>
      <c r="I9" s="75">
        <v>1</v>
      </c>
      <c r="J9" s="76">
        <v>0.38533297710045411</v>
      </c>
      <c r="K9" s="76">
        <v>0.43598239442713715</v>
      </c>
      <c r="M9" s="77"/>
      <c r="N9" s="78"/>
      <c r="O9" s="78"/>
      <c r="P9" s="78"/>
      <c r="Q9" s="79"/>
      <c r="R9" s="79"/>
      <c r="T9" s="80"/>
      <c r="U9" s="81"/>
      <c r="V9" s="81"/>
      <c r="W9" s="81"/>
      <c r="X9" s="82"/>
      <c r="Y9" s="82"/>
    </row>
    <row r="10" spans="1:25" ht="14.4" x14ac:dyDescent="0.3">
      <c r="A10" s="69"/>
      <c r="B10" s="70"/>
      <c r="D10" s="83"/>
      <c r="F10" s="73" t="s">
        <v>56</v>
      </c>
      <c r="G10" s="84">
        <v>0.5</v>
      </c>
      <c r="I10" s="75">
        <f>I9+1</f>
        <v>2</v>
      </c>
      <c r="J10" s="76">
        <v>0.38616812309402315</v>
      </c>
      <c r="K10" s="76">
        <v>0.79554379618780047</v>
      </c>
      <c r="M10" s="77"/>
      <c r="N10" s="78"/>
      <c r="O10" s="78"/>
      <c r="P10" s="78"/>
      <c r="Q10" s="79"/>
      <c r="R10" s="79"/>
      <c r="T10" s="85"/>
      <c r="U10" s="78"/>
      <c r="V10" s="78"/>
      <c r="W10" s="78"/>
      <c r="X10" s="79"/>
      <c r="Y10" s="79"/>
    </row>
    <row r="11" spans="1:25" ht="14.4" x14ac:dyDescent="0.3">
      <c r="A11" s="69"/>
      <c r="B11" s="70"/>
      <c r="D11" s="83"/>
      <c r="F11" s="73" t="s">
        <v>57</v>
      </c>
      <c r="G11" s="86">
        <v>3</v>
      </c>
      <c r="I11" s="75">
        <f t="shared" ref="I11:I74" si="0">I10+1</f>
        <v>3</v>
      </c>
      <c r="J11" s="76">
        <v>0.36480148907451027</v>
      </c>
      <c r="K11" s="76">
        <v>0.40040006777393833</v>
      </c>
      <c r="M11" s="77"/>
      <c r="N11" s="78"/>
      <c r="O11" s="78"/>
      <c r="P11" s="78"/>
      <c r="Q11" s="79"/>
      <c r="R11" s="79"/>
      <c r="T11" s="85"/>
      <c r="U11" s="78"/>
      <c r="V11" s="78"/>
      <c r="W11" s="78"/>
      <c r="X11" s="79"/>
      <c r="Y11" s="79"/>
    </row>
    <row r="12" spans="1:25" ht="14.4" x14ac:dyDescent="0.3">
      <c r="A12" s="71"/>
      <c r="B12" s="87"/>
      <c r="F12" s="71"/>
      <c r="I12" s="75">
        <f t="shared" si="0"/>
        <v>4</v>
      </c>
      <c r="J12" s="76">
        <v>4.6127744488676292E-2</v>
      </c>
      <c r="K12" s="76">
        <v>0.12445593900813723</v>
      </c>
      <c r="M12" s="77"/>
      <c r="N12" s="78"/>
      <c r="O12" s="78"/>
      <c r="P12" s="78"/>
      <c r="Q12" s="79"/>
      <c r="R12" s="79"/>
      <c r="T12" s="85"/>
      <c r="U12" s="78"/>
      <c r="V12" s="78"/>
      <c r="W12" s="78"/>
      <c r="X12" s="79"/>
      <c r="Y12" s="79"/>
    </row>
    <row r="13" spans="1:25" ht="14.4" x14ac:dyDescent="0.3">
      <c r="A13" s="69" t="s">
        <v>41</v>
      </c>
      <c r="B13" s="70" t="s">
        <v>58</v>
      </c>
      <c r="D13" s="72">
        <v>1000</v>
      </c>
      <c r="F13" s="73" t="s">
        <v>54</v>
      </c>
      <c r="G13" s="74" t="s">
        <v>59</v>
      </c>
      <c r="I13" s="75">
        <f t="shared" si="0"/>
        <v>5</v>
      </c>
      <c r="J13" s="76">
        <v>0.93351646115847031</v>
      </c>
      <c r="K13" s="76">
        <v>0.70750680687842149</v>
      </c>
      <c r="M13" s="77"/>
      <c r="N13" s="78"/>
      <c r="O13" s="78"/>
      <c r="P13" s="78"/>
      <c r="Q13" s="79"/>
      <c r="R13" s="79"/>
      <c r="T13" s="85"/>
      <c r="U13" s="78"/>
      <c r="V13" s="78"/>
      <c r="W13" s="78"/>
      <c r="X13" s="79"/>
      <c r="Y13" s="79"/>
    </row>
    <row r="14" spans="1:25" ht="14.4" x14ac:dyDescent="0.3">
      <c r="A14" s="69"/>
      <c r="B14" s="70"/>
      <c r="D14" s="83"/>
      <c r="F14" s="73" t="s">
        <v>0</v>
      </c>
      <c r="G14" s="72">
        <v>1010</v>
      </c>
      <c r="I14" s="75">
        <f t="shared" si="0"/>
        <v>6</v>
      </c>
      <c r="J14" s="76">
        <v>0.80397978668116488</v>
      </c>
      <c r="K14" s="76">
        <v>0.89684360642820615</v>
      </c>
      <c r="M14" s="77"/>
      <c r="N14" s="78"/>
      <c r="O14" s="78"/>
      <c r="P14" s="78"/>
      <c r="Q14" s="79"/>
      <c r="R14" s="79"/>
      <c r="T14" s="85"/>
      <c r="U14" s="78"/>
      <c r="V14" s="78"/>
      <c r="W14" s="78"/>
      <c r="X14" s="79"/>
      <c r="Y14" s="79"/>
    </row>
    <row r="15" spans="1:25" ht="14.4" x14ac:dyDescent="0.3">
      <c r="A15" s="71"/>
      <c r="B15" s="70"/>
      <c r="D15" s="83"/>
      <c r="F15" s="73" t="s">
        <v>60</v>
      </c>
      <c r="G15" s="72">
        <v>200</v>
      </c>
      <c r="I15" s="75">
        <f>I14+1</f>
        <v>7</v>
      </c>
      <c r="J15" s="76">
        <v>0.17302114521874012</v>
      </c>
      <c r="K15" s="76">
        <v>0.94952052978525092</v>
      </c>
      <c r="M15" s="77"/>
      <c r="N15" s="78"/>
      <c r="O15" s="78"/>
      <c r="P15" s="78"/>
      <c r="Q15" s="79"/>
      <c r="R15" s="79"/>
      <c r="T15" s="85"/>
      <c r="U15" s="78"/>
      <c r="V15" s="78"/>
      <c r="W15" s="78"/>
      <c r="X15" s="79"/>
      <c r="Y15" s="79"/>
    </row>
    <row r="16" spans="1:25" ht="14.4" x14ac:dyDescent="0.3">
      <c r="A16" s="71"/>
      <c r="B16" s="87"/>
      <c r="F16" s="71"/>
      <c r="I16" s="75">
        <f t="shared" si="0"/>
        <v>8</v>
      </c>
      <c r="J16" s="76">
        <v>0.52012933882681212</v>
      </c>
      <c r="K16" s="76">
        <v>0.7247762334706801</v>
      </c>
      <c r="M16" s="77"/>
      <c r="N16" s="78"/>
      <c r="O16" s="78"/>
      <c r="P16" s="78"/>
      <c r="Q16" s="79"/>
      <c r="R16" s="79"/>
      <c r="T16" s="85"/>
      <c r="U16" s="78"/>
      <c r="V16" s="78"/>
      <c r="W16" s="78"/>
      <c r="X16" s="79"/>
      <c r="Y16" s="79"/>
    </row>
    <row r="17" spans="1:25" ht="14.4" x14ac:dyDescent="0.3">
      <c r="A17" s="68" t="s">
        <v>42</v>
      </c>
      <c r="B17" s="88" t="s">
        <v>61</v>
      </c>
      <c r="D17" s="89">
        <f>D9*D13</f>
        <v>1000</v>
      </c>
      <c r="F17" s="73"/>
      <c r="G17" s="89" t="s">
        <v>62</v>
      </c>
      <c r="I17" s="75">
        <f t="shared" si="0"/>
        <v>9</v>
      </c>
      <c r="J17" s="76">
        <v>0.89538175894550875</v>
      </c>
      <c r="K17" s="76">
        <v>0.46080439612298651</v>
      </c>
      <c r="M17" s="77"/>
      <c r="N17" s="78"/>
      <c r="O17" s="78"/>
      <c r="P17" s="78"/>
      <c r="Q17" s="79"/>
      <c r="R17" s="79"/>
      <c r="T17" s="85"/>
      <c r="U17" s="78"/>
      <c r="V17" s="78"/>
      <c r="W17" s="78"/>
      <c r="X17" s="79"/>
      <c r="Y17" s="79"/>
    </row>
    <row r="18" spans="1:25" ht="14.4" x14ac:dyDescent="0.3">
      <c r="A18" s="68"/>
      <c r="B18" s="88"/>
      <c r="D18" s="90"/>
      <c r="F18" s="73"/>
      <c r="G18" s="74"/>
      <c r="I18" s="75">
        <f t="shared" si="0"/>
        <v>10</v>
      </c>
      <c r="J18" s="76">
        <v>0.25321868599056918</v>
      </c>
      <c r="K18" s="76">
        <v>0.3261553435465121</v>
      </c>
      <c r="M18" s="77"/>
      <c r="N18" s="78"/>
      <c r="O18" s="78"/>
      <c r="P18" s="78"/>
      <c r="Q18" s="79"/>
      <c r="R18" s="79"/>
      <c r="T18" s="85"/>
      <c r="U18" s="78"/>
      <c r="V18" s="78"/>
      <c r="W18" s="78"/>
      <c r="X18" s="79"/>
      <c r="Y18" s="79"/>
    </row>
    <row r="19" spans="1:25" ht="14.4" x14ac:dyDescent="0.3">
      <c r="A19" s="71"/>
      <c r="B19" s="87"/>
      <c r="F19" s="71"/>
      <c r="I19" s="75">
        <f t="shared" si="0"/>
        <v>11</v>
      </c>
      <c r="J19" s="76">
        <v>0.24526017270215639</v>
      </c>
      <c r="K19" s="76">
        <v>0.25440159023566244</v>
      </c>
      <c r="M19" s="77"/>
      <c r="N19" s="78"/>
      <c r="O19" s="78"/>
      <c r="P19" s="78"/>
      <c r="Q19" s="79"/>
      <c r="R19" s="79"/>
      <c r="T19" s="85"/>
      <c r="U19" s="78"/>
      <c r="V19" s="78"/>
      <c r="W19" s="78"/>
      <c r="X19" s="79"/>
      <c r="Y19" s="79"/>
    </row>
    <row r="20" spans="1:25" ht="14.4" x14ac:dyDescent="0.3">
      <c r="A20" s="68" t="s">
        <v>43</v>
      </c>
      <c r="B20" s="88" t="s">
        <v>63</v>
      </c>
      <c r="D20" s="72">
        <v>800</v>
      </c>
      <c r="F20" s="73" t="s">
        <v>64</v>
      </c>
      <c r="G20" s="74" t="s">
        <v>50</v>
      </c>
      <c r="I20" s="75">
        <f t="shared" si="0"/>
        <v>12</v>
      </c>
      <c r="J20" s="76">
        <v>0.35563304948771846</v>
      </c>
      <c r="K20" s="76">
        <v>0.40540259495860298</v>
      </c>
      <c r="M20" s="77"/>
      <c r="N20" s="78"/>
      <c r="O20" s="78"/>
      <c r="P20" s="78"/>
      <c r="Q20" s="79"/>
      <c r="R20" s="79"/>
      <c r="T20" s="85"/>
      <c r="U20" s="78"/>
      <c r="V20" s="78"/>
      <c r="W20" s="78"/>
      <c r="X20" s="79"/>
      <c r="Y20" s="79"/>
    </row>
    <row r="21" spans="1:25" ht="14.4" x14ac:dyDescent="0.3">
      <c r="A21" s="71"/>
      <c r="B21" s="90"/>
      <c r="D21" s="90"/>
      <c r="F21" s="73">
        <v>0</v>
      </c>
      <c r="G21" s="72">
        <v>800</v>
      </c>
      <c r="I21" s="75">
        <f t="shared" si="0"/>
        <v>13</v>
      </c>
      <c r="J21" s="76">
        <v>0.36256427209492159</v>
      </c>
      <c r="K21" s="76">
        <v>0.89722874636130179</v>
      </c>
      <c r="M21" s="77"/>
      <c r="N21" s="78"/>
      <c r="O21" s="78"/>
      <c r="P21" s="78"/>
      <c r="Q21" s="79"/>
      <c r="R21" s="79"/>
      <c r="T21" s="85"/>
      <c r="U21" s="78"/>
      <c r="V21" s="78"/>
      <c r="W21" s="78"/>
      <c r="X21" s="79"/>
      <c r="Y21" s="79"/>
    </row>
    <row r="22" spans="1:25" ht="14.4" x14ac:dyDescent="0.3">
      <c r="A22" s="68"/>
      <c r="B22" s="90"/>
      <c r="D22" s="91"/>
      <c r="F22" s="73">
        <v>1</v>
      </c>
      <c r="G22" s="72">
        <v>800</v>
      </c>
      <c r="I22" s="75">
        <f t="shared" si="0"/>
        <v>14</v>
      </c>
      <c r="J22" s="76">
        <v>0.23284566973899767</v>
      </c>
      <c r="K22" s="76">
        <v>0.29291672140987401</v>
      </c>
      <c r="M22" s="77"/>
      <c r="N22" s="78"/>
      <c r="O22" s="78"/>
      <c r="P22" s="78"/>
      <c r="Q22" s="79"/>
      <c r="R22" s="79"/>
      <c r="T22" s="85"/>
      <c r="U22" s="78"/>
      <c r="V22" s="78"/>
      <c r="W22" s="78"/>
      <c r="X22" s="79"/>
      <c r="Y22" s="79"/>
    </row>
    <row r="23" spans="1:25" ht="14.4" x14ac:dyDescent="0.3">
      <c r="A23" s="71"/>
      <c r="B23" s="90"/>
      <c r="D23" s="91"/>
      <c r="F23" s="73">
        <v>2</v>
      </c>
      <c r="G23" s="72">
        <v>1550</v>
      </c>
      <c r="I23" s="75">
        <f t="shared" si="0"/>
        <v>15</v>
      </c>
      <c r="J23" s="76">
        <v>1.7256336060452071E-2</v>
      </c>
      <c r="K23" s="76">
        <v>0.35698901100388036</v>
      </c>
      <c r="M23" s="77"/>
      <c r="N23" s="78"/>
      <c r="O23" s="78"/>
      <c r="P23" s="78"/>
      <c r="Q23" s="79"/>
      <c r="R23" s="79"/>
      <c r="T23" s="85"/>
      <c r="U23" s="78"/>
      <c r="V23" s="78"/>
      <c r="W23" s="78"/>
      <c r="X23" s="79"/>
      <c r="Y23" s="79"/>
    </row>
    <row r="24" spans="1:25" ht="14.4" x14ac:dyDescent="0.3">
      <c r="A24" s="71"/>
      <c r="B24" s="90"/>
      <c r="D24" s="91"/>
      <c r="F24" s="73">
        <v>3</v>
      </c>
      <c r="G24" s="72">
        <v>2300</v>
      </c>
      <c r="I24" s="75">
        <f t="shared" si="0"/>
        <v>16</v>
      </c>
      <c r="J24" s="76">
        <v>0.47570540230314351</v>
      </c>
      <c r="K24" s="76">
        <v>0.51975906121495696</v>
      </c>
      <c r="M24" s="77"/>
      <c r="N24" s="78"/>
      <c r="O24" s="78"/>
      <c r="P24" s="78"/>
      <c r="Q24" s="79"/>
      <c r="R24" s="79"/>
      <c r="T24" s="85"/>
      <c r="U24" s="78"/>
      <c r="V24" s="78"/>
      <c r="W24" s="78"/>
      <c r="X24" s="79"/>
      <c r="Y24" s="79"/>
    </row>
    <row r="25" spans="1:25" ht="14.4" x14ac:dyDescent="0.3">
      <c r="A25" s="71"/>
      <c r="I25" s="75">
        <f t="shared" si="0"/>
        <v>17</v>
      </c>
      <c r="J25" s="76">
        <v>0.90191229764550906</v>
      </c>
      <c r="K25" s="76">
        <v>0.94395045515291454</v>
      </c>
      <c r="M25" s="77"/>
      <c r="N25" s="78"/>
      <c r="O25" s="78"/>
      <c r="P25" s="78"/>
      <c r="Q25" s="79"/>
      <c r="R25" s="79"/>
      <c r="T25" s="85"/>
      <c r="U25" s="78"/>
      <c r="V25" s="78"/>
      <c r="W25" s="78"/>
      <c r="X25" s="79"/>
      <c r="Y25" s="79"/>
    </row>
    <row r="26" spans="1:25" ht="14.4" x14ac:dyDescent="0.3">
      <c r="A26" s="68" t="s">
        <v>44</v>
      </c>
      <c r="B26" s="88" t="s">
        <v>65</v>
      </c>
      <c r="D26" s="89">
        <f>D13-D20</f>
        <v>200</v>
      </c>
      <c r="F26" s="90"/>
      <c r="G26" s="89" t="s">
        <v>66</v>
      </c>
      <c r="I26" s="75">
        <f t="shared" si="0"/>
        <v>18</v>
      </c>
      <c r="J26" s="76">
        <v>3.2109758042537018E-2</v>
      </c>
      <c r="K26" s="76">
        <v>0.45718702699946223</v>
      </c>
      <c r="M26" s="77"/>
      <c r="N26" s="78"/>
      <c r="O26" s="78"/>
      <c r="P26" s="78"/>
      <c r="Q26" s="79"/>
      <c r="R26" s="79"/>
      <c r="T26" s="85"/>
      <c r="U26" s="78"/>
      <c r="V26" s="78"/>
      <c r="W26" s="78"/>
      <c r="X26" s="79"/>
      <c r="Y26" s="79"/>
    </row>
    <row r="27" spans="1:25" ht="14.4" x14ac:dyDescent="0.3">
      <c r="I27" s="75">
        <f t="shared" si="0"/>
        <v>19</v>
      </c>
      <c r="J27" s="76">
        <v>0.68353375848145781</v>
      </c>
      <c r="K27" s="76">
        <v>0.3848581840852926</v>
      </c>
      <c r="M27" s="77"/>
      <c r="N27" s="78"/>
      <c r="O27" s="78"/>
      <c r="P27" s="78"/>
      <c r="Q27" s="79"/>
      <c r="R27" s="79"/>
      <c r="T27" s="85"/>
      <c r="U27" s="78"/>
      <c r="V27" s="78"/>
      <c r="W27" s="78"/>
      <c r="X27" s="79"/>
      <c r="Y27" s="79"/>
    </row>
    <row r="28" spans="1:25" ht="14.4" x14ac:dyDescent="0.3">
      <c r="I28" s="75">
        <f t="shared" si="0"/>
        <v>20</v>
      </c>
      <c r="J28" s="76">
        <v>0.65793747391690993</v>
      </c>
      <c r="K28" s="76">
        <v>0.69820802881659372</v>
      </c>
      <c r="M28" s="77"/>
      <c r="N28" s="78"/>
      <c r="O28" s="78"/>
      <c r="P28" s="78"/>
      <c r="Q28" s="79"/>
      <c r="R28" s="79"/>
      <c r="T28" s="85"/>
      <c r="U28" s="78"/>
      <c r="V28" s="78"/>
      <c r="W28" s="78"/>
      <c r="X28" s="79"/>
      <c r="Y28" s="79"/>
    </row>
    <row r="29" spans="1:25" ht="14.4" x14ac:dyDescent="0.3">
      <c r="B29" s="61" t="s">
        <v>36</v>
      </c>
      <c r="C29" s="61"/>
      <c r="D29" s="61"/>
      <c r="E29" s="61"/>
      <c r="F29" s="61"/>
      <c r="G29" s="61"/>
      <c r="I29" s="75">
        <f t="shared" si="0"/>
        <v>21</v>
      </c>
      <c r="J29" s="76">
        <v>0.57094761930765348</v>
      </c>
      <c r="K29" s="76">
        <v>0.87038093486064616</v>
      </c>
      <c r="M29" s="77"/>
      <c r="N29" s="78"/>
      <c r="O29" s="78"/>
      <c r="P29" s="78"/>
      <c r="Q29" s="79"/>
      <c r="R29" s="79"/>
      <c r="T29" s="85"/>
      <c r="U29" s="78"/>
      <c r="V29" s="78"/>
      <c r="W29" s="78"/>
      <c r="X29" s="79"/>
      <c r="Y29" s="79"/>
    </row>
    <row r="30" spans="1:25" ht="14.4" x14ac:dyDescent="0.3">
      <c r="I30" s="75">
        <f t="shared" si="0"/>
        <v>22</v>
      </c>
      <c r="J30" s="76">
        <v>0.97875192726673033</v>
      </c>
      <c r="K30" s="76">
        <v>0.1084237522744288</v>
      </c>
      <c r="M30" s="77"/>
      <c r="N30" s="78"/>
      <c r="O30" s="78"/>
      <c r="P30" s="78"/>
      <c r="Q30" s="79"/>
      <c r="R30" s="79"/>
      <c r="T30" s="85"/>
      <c r="U30" s="78"/>
      <c r="V30" s="78"/>
      <c r="W30" s="78"/>
      <c r="X30" s="79"/>
      <c r="Y30" s="79"/>
    </row>
    <row r="31" spans="1:25" ht="14.4" x14ac:dyDescent="0.3">
      <c r="B31" s="92" t="s">
        <v>67</v>
      </c>
      <c r="C31" s="92"/>
      <c r="D31" s="92"/>
      <c r="E31" s="92"/>
      <c r="F31" s="92"/>
      <c r="G31" s="92"/>
      <c r="I31" s="75">
        <f t="shared" si="0"/>
        <v>23</v>
      </c>
      <c r="J31" s="76">
        <v>0.21723461358050133</v>
      </c>
      <c r="K31" s="76">
        <v>0.39196705374589147</v>
      </c>
      <c r="M31" s="77"/>
      <c r="N31" s="78"/>
      <c r="O31" s="78"/>
      <c r="P31" s="78"/>
      <c r="Q31" s="79"/>
      <c r="R31" s="79"/>
      <c r="T31" s="85"/>
      <c r="U31" s="78"/>
      <c r="V31" s="78"/>
      <c r="W31" s="78"/>
      <c r="X31" s="79"/>
      <c r="Y31" s="79"/>
    </row>
    <row r="32" spans="1:25" ht="14.4" x14ac:dyDescent="0.3">
      <c r="B32" s="90"/>
      <c r="C32" s="90"/>
      <c r="D32" s="90"/>
      <c r="E32" s="90"/>
      <c r="F32" s="90"/>
      <c r="G32" s="90"/>
      <c r="I32" s="75">
        <f t="shared" si="0"/>
        <v>24</v>
      </c>
      <c r="J32" s="76">
        <v>0.24158457597970273</v>
      </c>
      <c r="K32" s="76">
        <v>0.39278263819531156</v>
      </c>
      <c r="M32" s="77"/>
      <c r="N32" s="78"/>
      <c r="O32" s="78"/>
      <c r="P32" s="78"/>
      <c r="Q32" s="79"/>
      <c r="R32" s="79"/>
      <c r="T32" s="85"/>
      <c r="U32" s="78"/>
      <c r="V32" s="78"/>
      <c r="W32" s="78"/>
      <c r="X32" s="79"/>
      <c r="Y32" s="79"/>
    </row>
    <row r="33" spans="2:25" ht="14.4" x14ac:dyDescent="0.3">
      <c r="B33" s="93" t="s">
        <v>68</v>
      </c>
      <c r="C33" s="90"/>
      <c r="D33" s="90"/>
      <c r="E33" s="90"/>
      <c r="F33" s="90"/>
      <c r="G33" s="7"/>
      <c r="I33" s="75">
        <f t="shared" si="0"/>
        <v>25</v>
      </c>
      <c r="J33" s="76">
        <v>0.15141774479295522</v>
      </c>
      <c r="K33" s="76">
        <v>0.63441577215471456</v>
      </c>
      <c r="M33" s="77"/>
      <c r="N33" s="78"/>
      <c r="O33" s="78"/>
      <c r="P33" s="78"/>
      <c r="Q33" s="79"/>
      <c r="R33" s="79"/>
      <c r="T33" s="85"/>
      <c r="U33" s="78"/>
      <c r="V33" s="78"/>
      <c r="W33" s="78"/>
      <c r="X33" s="79"/>
      <c r="Y33" s="79"/>
    </row>
    <row r="34" spans="2:25" ht="14.4" x14ac:dyDescent="0.3">
      <c r="B34" s="93" t="s">
        <v>69</v>
      </c>
      <c r="C34" s="90"/>
      <c r="D34" s="90"/>
      <c r="E34" s="90"/>
      <c r="F34" s="90"/>
      <c r="G34" s="7"/>
      <c r="I34" s="75">
        <f t="shared" si="0"/>
        <v>26</v>
      </c>
      <c r="J34" s="76">
        <v>0.36910236122219819</v>
      </c>
      <c r="K34" s="76">
        <v>0.26570364724120377</v>
      </c>
      <c r="M34" s="77"/>
      <c r="N34" s="78"/>
      <c r="O34" s="78"/>
      <c r="P34" s="78"/>
      <c r="Q34" s="79"/>
      <c r="R34" s="79"/>
      <c r="T34" s="85"/>
      <c r="U34" s="78"/>
      <c r="V34" s="78"/>
      <c r="W34" s="78"/>
      <c r="X34" s="79"/>
      <c r="Y34" s="79"/>
    </row>
    <row r="35" spans="2:25" ht="14.4" x14ac:dyDescent="0.3">
      <c r="B35" s="90"/>
      <c r="C35" s="90"/>
      <c r="D35" s="90"/>
      <c r="E35" s="90"/>
      <c r="F35" s="90"/>
      <c r="G35" s="90"/>
      <c r="I35" s="75">
        <f t="shared" si="0"/>
        <v>27</v>
      </c>
      <c r="J35" s="76">
        <v>9.3059017509081188E-2</v>
      </c>
      <c r="K35" s="76">
        <v>0.20289875373593291</v>
      </c>
      <c r="M35" s="77"/>
      <c r="N35" s="78"/>
      <c r="O35" s="78"/>
      <c r="P35" s="78"/>
      <c r="Q35" s="79"/>
      <c r="R35" s="79"/>
      <c r="T35" s="85"/>
      <c r="U35" s="78"/>
      <c r="V35" s="78"/>
      <c r="W35" s="78"/>
      <c r="X35" s="79"/>
      <c r="Y35" s="79"/>
    </row>
    <row r="36" spans="2:25" ht="14.4" x14ac:dyDescent="0.3">
      <c r="B36" s="90" t="s">
        <v>70</v>
      </c>
      <c r="C36" s="90"/>
      <c r="D36" s="90"/>
      <c r="E36" s="90"/>
      <c r="F36" s="90"/>
      <c r="G36" s="94"/>
      <c r="I36" s="75">
        <f t="shared" si="0"/>
        <v>28</v>
      </c>
      <c r="J36" s="76">
        <v>0.35974533330344149</v>
      </c>
      <c r="K36" s="76">
        <v>0.94159711733614904</v>
      </c>
      <c r="M36" s="77"/>
      <c r="N36" s="78"/>
      <c r="O36" s="78"/>
      <c r="P36" s="78"/>
      <c r="Q36" s="79"/>
      <c r="R36" s="79"/>
      <c r="T36" s="85"/>
      <c r="U36" s="78"/>
      <c r="V36" s="78"/>
      <c r="W36" s="78"/>
      <c r="X36" s="79"/>
      <c r="Y36" s="79"/>
    </row>
    <row r="37" spans="2:25" ht="14.4" x14ac:dyDescent="0.3">
      <c r="B37" s="90" t="s">
        <v>71</v>
      </c>
      <c r="C37" s="90"/>
      <c r="D37" s="90"/>
      <c r="E37" s="90"/>
      <c r="F37" s="90"/>
      <c r="G37" s="94"/>
      <c r="I37" s="75">
        <f t="shared" si="0"/>
        <v>29</v>
      </c>
      <c r="J37" s="76">
        <v>0.40852258984069489</v>
      </c>
      <c r="K37" s="76">
        <v>7.3111115261245141E-3</v>
      </c>
      <c r="M37" s="77"/>
      <c r="N37" s="78"/>
      <c r="O37" s="78"/>
      <c r="P37" s="78"/>
      <c r="Q37" s="79"/>
      <c r="R37" s="79"/>
      <c r="T37" s="85"/>
      <c r="U37" s="78"/>
      <c r="V37" s="78"/>
      <c r="W37" s="78"/>
      <c r="X37" s="79"/>
      <c r="Y37" s="79"/>
    </row>
    <row r="38" spans="2:25" ht="14.4" x14ac:dyDescent="0.3">
      <c r="B38" s="90"/>
      <c r="C38" s="90"/>
      <c r="D38" s="90"/>
      <c r="E38" s="90"/>
      <c r="F38" s="90"/>
      <c r="G38" s="90"/>
      <c r="I38" s="75">
        <f t="shared" si="0"/>
        <v>30</v>
      </c>
      <c r="J38" s="76">
        <v>0.3571447384449935</v>
      </c>
      <c r="K38" s="76">
        <v>0.15494486697504639</v>
      </c>
      <c r="M38" s="77"/>
      <c r="N38" s="78"/>
      <c r="O38" s="78"/>
      <c r="P38" s="78"/>
      <c r="Q38" s="79"/>
      <c r="R38" s="79"/>
      <c r="T38" s="85"/>
      <c r="U38" s="78"/>
      <c r="V38" s="78"/>
      <c r="W38" s="78"/>
      <c r="X38" s="79"/>
      <c r="Y38" s="79"/>
    </row>
    <row r="39" spans="2:25" ht="14.4" x14ac:dyDescent="0.3">
      <c r="B39" s="90"/>
      <c r="C39" s="90"/>
      <c r="D39" s="90"/>
      <c r="E39" s="90"/>
      <c r="F39" s="90"/>
      <c r="G39" s="90"/>
      <c r="I39" s="75">
        <f t="shared" si="0"/>
        <v>31</v>
      </c>
      <c r="J39" s="76">
        <v>0.46892662952106468</v>
      </c>
      <c r="K39" s="76">
        <v>0.52703482109186883</v>
      </c>
      <c r="M39" s="77"/>
      <c r="N39" s="78"/>
      <c r="O39" s="78"/>
      <c r="P39" s="78"/>
      <c r="Q39" s="79"/>
      <c r="R39" s="79"/>
      <c r="T39" s="85"/>
      <c r="U39" s="78"/>
      <c r="V39" s="78"/>
      <c r="W39" s="78"/>
      <c r="X39" s="79"/>
      <c r="Y39" s="79"/>
    </row>
    <row r="40" spans="2:25" ht="14.4" x14ac:dyDescent="0.3">
      <c r="I40" s="75">
        <f t="shared" si="0"/>
        <v>32</v>
      </c>
      <c r="J40" s="76">
        <v>0.5162987969809878</v>
      </c>
      <c r="K40" s="76">
        <v>0.27226719785451226</v>
      </c>
      <c r="M40" s="77"/>
      <c r="N40" s="78"/>
      <c r="O40" s="78"/>
      <c r="P40" s="78"/>
      <c r="Q40" s="79"/>
      <c r="R40" s="79"/>
      <c r="T40" s="85"/>
      <c r="U40" s="78"/>
      <c r="V40" s="78"/>
      <c r="W40" s="78"/>
      <c r="X40" s="79"/>
      <c r="Y40" s="79"/>
    </row>
    <row r="41" spans="2:25" ht="14.4" x14ac:dyDescent="0.3">
      <c r="I41" s="75">
        <f t="shared" si="0"/>
        <v>33</v>
      </c>
      <c r="J41" s="76">
        <v>0.13264800492524065</v>
      </c>
      <c r="K41" s="76">
        <v>0.24459323942147881</v>
      </c>
      <c r="M41" s="77"/>
      <c r="N41" s="78"/>
      <c r="O41" s="78"/>
      <c r="P41" s="78"/>
      <c r="Q41" s="79"/>
      <c r="R41" s="79"/>
      <c r="T41" s="85"/>
      <c r="U41" s="78"/>
      <c r="V41" s="78"/>
      <c r="W41" s="78"/>
      <c r="X41" s="79"/>
      <c r="Y41" s="79"/>
    </row>
    <row r="42" spans="2:25" ht="14.4" x14ac:dyDescent="0.3">
      <c r="I42" s="75">
        <f t="shared" si="0"/>
        <v>34</v>
      </c>
      <c r="J42" s="76">
        <v>0.57655254471065054</v>
      </c>
      <c r="K42" s="76">
        <v>0.80028211198118193</v>
      </c>
      <c r="M42" s="77"/>
      <c r="N42" s="78"/>
      <c r="O42" s="78"/>
      <c r="P42" s="78"/>
      <c r="Q42" s="79"/>
      <c r="R42" s="79"/>
      <c r="T42" s="85"/>
      <c r="U42" s="78"/>
      <c r="V42" s="78"/>
      <c r="W42" s="78"/>
      <c r="X42" s="79"/>
      <c r="Y42" s="79"/>
    </row>
    <row r="43" spans="2:25" ht="14.4" x14ac:dyDescent="0.3">
      <c r="I43" s="75">
        <f t="shared" si="0"/>
        <v>35</v>
      </c>
      <c r="J43" s="76">
        <v>0.64523457734810352</v>
      </c>
      <c r="K43" s="76">
        <v>0.77886477975120705</v>
      </c>
      <c r="M43" s="77"/>
      <c r="N43" s="78"/>
      <c r="O43" s="78"/>
      <c r="P43" s="78"/>
      <c r="Q43" s="79"/>
      <c r="R43" s="79"/>
      <c r="T43" s="85"/>
      <c r="U43" s="78"/>
      <c r="V43" s="78"/>
      <c r="W43" s="78"/>
      <c r="X43" s="79"/>
      <c r="Y43" s="79"/>
    </row>
    <row r="44" spans="2:25" ht="14.4" x14ac:dyDescent="0.3">
      <c r="I44" s="75">
        <f t="shared" si="0"/>
        <v>36</v>
      </c>
      <c r="J44" s="76">
        <v>0.88200225309190727</v>
      </c>
      <c r="K44" s="76">
        <v>0.42022278805809399</v>
      </c>
      <c r="M44" s="77"/>
      <c r="N44" s="78"/>
      <c r="O44" s="78"/>
      <c r="P44" s="78"/>
      <c r="Q44" s="79"/>
      <c r="R44" s="79"/>
      <c r="T44" s="85"/>
      <c r="U44" s="78"/>
      <c r="V44" s="78"/>
      <c r="W44" s="78"/>
      <c r="X44" s="79"/>
      <c r="Y44" s="79"/>
    </row>
    <row r="45" spans="2:25" ht="14.4" x14ac:dyDescent="0.3">
      <c r="I45" s="75">
        <f t="shared" si="0"/>
        <v>37</v>
      </c>
      <c r="J45" s="76">
        <v>0.99345077818845817</v>
      </c>
      <c r="K45" s="76">
        <v>0.1919909229744855</v>
      </c>
      <c r="M45" s="77"/>
      <c r="N45" s="78"/>
      <c r="O45" s="78"/>
      <c r="P45" s="78"/>
      <c r="Q45" s="79"/>
      <c r="R45" s="79"/>
      <c r="T45" s="85"/>
      <c r="U45" s="78"/>
      <c r="V45" s="78"/>
      <c r="W45" s="78"/>
      <c r="X45" s="79"/>
      <c r="Y45" s="79"/>
    </row>
    <row r="46" spans="2:25" ht="14.4" x14ac:dyDescent="0.3">
      <c r="I46" s="75">
        <f t="shared" si="0"/>
        <v>38</v>
      </c>
      <c r="J46" s="76">
        <v>0.73767509474950055</v>
      </c>
      <c r="K46" s="76">
        <v>0.78839053581979002</v>
      </c>
      <c r="M46" s="77"/>
      <c r="N46" s="78"/>
      <c r="O46" s="78"/>
      <c r="P46" s="78"/>
      <c r="Q46" s="79"/>
      <c r="R46" s="79"/>
      <c r="T46" s="85"/>
      <c r="U46" s="78"/>
      <c r="V46" s="78"/>
      <c r="W46" s="78"/>
      <c r="X46" s="79"/>
      <c r="Y46" s="79"/>
    </row>
    <row r="47" spans="2:25" ht="14.4" x14ac:dyDescent="0.3">
      <c r="I47" s="75">
        <f t="shared" si="0"/>
        <v>39</v>
      </c>
      <c r="J47" s="76">
        <v>0.76701137318190338</v>
      </c>
      <c r="K47" s="76">
        <v>0.79667649681653008</v>
      </c>
      <c r="M47" s="77"/>
      <c r="N47" s="78"/>
      <c r="O47" s="78"/>
      <c r="P47" s="78"/>
      <c r="Q47" s="79"/>
      <c r="R47" s="79"/>
      <c r="T47" s="85"/>
      <c r="U47" s="78"/>
      <c r="V47" s="78"/>
      <c r="W47" s="78"/>
      <c r="X47" s="79"/>
      <c r="Y47" s="79"/>
    </row>
    <row r="48" spans="2:25" ht="14.4" x14ac:dyDescent="0.3">
      <c r="I48" s="75">
        <f t="shared" si="0"/>
        <v>40</v>
      </c>
      <c r="J48" s="76">
        <v>0.35918460293949028</v>
      </c>
      <c r="K48" s="76">
        <v>0.12169845849593663</v>
      </c>
      <c r="M48" s="77"/>
      <c r="N48" s="78"/>
      <c r="O48" s="78"/>
      <c r="P48" s="78"/>
      <c r="Q48" s="79"/>
      <c r="R48" s="79"/>
      <c r="T48" s="85"/>
      <c r="U48" s="78"/>
      <c r="V48" s="78"/>
      <c r="W48" s="78"/>
      <c r="X48" s="79"/>
      <c r="Y48" s="79"/>
    </row>
    <row r="49" spans="9:25" ht="14.4" x14ac:dyDescent="0.3">
      <c r="I49" s="75">
        <f t="shared" si="0"/>
        <v>41</v>
      </c>
      <c r="J49" s="76">
        <v>0.29811573272610592</v>
      </c>
      <c r="K49" s="76">
        <v>0.82045707867952733</v>
      </c>
      <c r="M49" s="77"/>
      <c r="N49" s="78"/>
      <c r="O49" s="78"/>
      <c r="P49" s="78"/>
      <c r="Q49" s="79"/>
      <c r="R49" s="79"/>
      <c r="T49" s="85"/>
      <c r="U49" s="78"/>
      <c r="V49" s="78"/>
      <c r="W49" s="78"/>
      <c r="X49" s="79"/>
      <c r="Y49" s="79"/>
    </row>
    <row r="50" spans="9:25" ht="14.4" x14ac:dyDescent="0.3">
      <c r="I50" s="75">
        <f t="shared" si="0"/>
        <v>42</v>
      </c>
      <c r="J50" s="76">
        <v>0.74214593581821409</v>
      </c>
      <c r="K50" s="76">
        <v>0.25215707127777109</v>
      </c>
      <c r="M50" s="77"/>
      <c r="N50" s="78"/>
      <c r="O50" s="78"/>
      <c r="P50" s="78"/>
      <c r="Q50" s="79"/>
      <c r="R50" s="79"/>
      <c r="T50" s="85"/>
      <c r="U50" s="78"/>
      <c r="V50" s="78"/>
      <c r="W50" s="78"/>
      <c r="X50" s="79"/>
      <c r="Y50" s="79"/>
    </row>
    <row r="51" spans="9:25" ht="14.4" x14ac:dyDescent="0.3">
      <c r="I51" s="75">
        <f t="shared" si="0"/>
        <v>43</v>
      </c>
      <c r="J51" s="76">
        <v>0.45033327746542318</v>
      </c>
      <c r="K51" s="76">
        <v>0.92327315684639366</v>
      </c>
      <c r="M51" s="77"/>
      <c r="N51" s="78"/>
      <c r="O51" s="78"/>
      <c r="P51" s="78"/>
      <c r="Q51" s="79"/>
      <c r="R51" s="79"/>
      <c r="T51" s="85"/>
      <c r="U51" s="78"/>
      <c r="V51" s="78"/>
      <c r="W51" s="78"/>
      <c r="X51" s="79"/>
      <c r="Y51" s="79"/>
    </row>
    <row r="52" spans="9:25" ht="14.4" x14ac:dyDescent="0.3">
      <c r="I52" s="75">
        <f t="shared" si="0"/>
        <v>44</v>
      </c>
      <c r="J52" s="76">
        <v>0.68668843922310074</v>
      </c>
      <c r="K52" s="76">
        <v>0.37846572562140512</v>
      </c>
      <c r="M52" s="77"/>
      <c r="N52" s="78"/>
      <c r="O52" s="78"/>
      <c r="P52" s="78"/>
      <c r="Q52" s="79"/>
      <c r="R52" s="79"/>
      <c r="T52" s="85"/>
      <c r="U52" s="78"/>
      <c r="V52" s="78"/>
      <c r="W52" s="78"/>
      <c r="X52" s="79"/>
      <c r="Y52" s="79"/>
    </row>
    <row r="53" spans="9:25" ht="14.4" x14ac:dyDescent="0.3">
      <c r="I53" s="75">
        <f t="shared" si="0"/>
        <v>45</v>
      </c>
      <c r="J53" s="76">
        <v>0.77981720466999915</v>
      </c>
      <c r="K53" s="76">
        <v>3.5152598479294195E-2</v>
      </c>
      <c r="M53" s="77"/>
      <c r="N53" s="78"/>
      <c r="O53" s="78"/>
      <c r="P53" s="78"/>
      <c r="Q53" s="79"/>
      <c r="R53" s="79"/>
      <c r="T53" s="85"/>
      <c r="U53" s="78"/>
      <c r="V53" s="78"/>
      <c r="W53" s="78"/>
      <c r="X53" s="79"/>
      <c r="Y53" s="79"/>
    </row>
    <row r="54" spans="9:25" ht="14.4" x14ac:dyDescent="0.3">
      <c r="I54" s="75">
        <f t="shared" si="0"/>
        <v>46</v>
      </c>
      <c r="J54" s="76">
        <v>0.72573949561873285</v>
      </c>
      <c r="K54" s="76">
        <v>0.95881033832122309</v>
      </c>
      <c r="M54" s="77"/>
      <c r="N54" s="78"/>
      <c r="O54" s="78"/>
      <c r="P54" s="78"/>
      <c r="Q54" s="79"/>
      <c r="R54" s="79"/>
      <c r="T54" s="85"/>
      <c r="U54" s="78"/>
      <c r="V54" s="78"/>
      <c r="W54" s="78"/>
      <c r="X54" s="79"/>
      <c r="Y54" s="79"/>
    </row>
    <row r="55" spans="9:25" ht="14.4" x14ac:dyDescent="0.3">
      <c r="I55" s="75">
        <f t="shared" si="0"/>
        <v>47</v>
      </c>
      <c r="J55" s="76">
        <v>0.41366390574493106</v>
      </c>
      <c r="K55" s="76">
        <v>0.83971684562475024</v>
      </c>
      <c r="M55" s="77"/>
      <c r="N55" s="78"/>
      <c r="O55" s="78"/>
      <c r="P55" s="78"/>
      <c r="Q55" s="79"/>
      <c r="R55" s="79"/>
      <c r="T55" s="85"/>
      <c r="U55" s="78"/>
      <c r="V55" s="78"/>
      <c r="W55" s="78"/>
      <c r="X55" s="79"/>
      <c r="Y55" s="79"/>
    </row>
    <row r="56" spans="9:25" ht="14.4" x14ac:dyDescent="0.3">
      <c r="I56" s="75">
        <f t="shared" si="0"/>
        <v>48</v>
      </c>
      <c r="J56" s="76">
        <v>0.24976000872660553</v>
      </c>
      <c r="K56" s="76">
        <v>7.6059114377795667E-2</v>
      </c>
      <c r="M56" s="77"/>
      <c r="N56" s="78"/>
      <c r="O56" s="78"/>
      <c r="P56" s="78"/>
      <c r="Q56" s="79"/>
      <c r="R56" s="79"/>
      <c r="T56" s="85"/>
      <c r="U56" s="78"/>
      <c r="V56" s="78"/>
      <c r="W56" s="78"/>
      <c r="X56" s="79"/>
      <c r="Y56" s="79"/>
    </row>
    <row r="57" spans="9:25" ht="14.4" x14ac:dyDescent="0.3">
      <c r="I57" s="75">
        <f t="shared" si="0"/>
        <v>49</v>
      </c>
      <c r="J57" s="76">
        <v>0.93763805589968596</v>
      </c>
      <c r="K57" s="76">
        <v>0.40591769285270729</v>
      </c>
      <c r="M57" s="77"/>
      <c r="N57" s="78"/>
      <c r="O57" s="78"/>
      <c r="P57" s="78"/>
      <c r="Q57" s="79"/>
      <c r="R57" s="79"/>
      <c r="T57" s="85"/>
      <c r="U57" s="78"/>
      <c r="V57" s="78"/>
      <c r="W57" s="78"/>
      <c r="X57" s="79"/>
      <c r="Y57" s="79"/>
    </row>
    <row r="58" spans="9:25" ht="14.4" x14ac:dyDescent="0.3">
      <c r="I58" s="75">
        <f t="shared" si="0"/>
        <v>50</v>
      </c>
      <c r="J58" s="76">
        <v>0.79340294618667451</v>
      </c>
      <c r="K58" s="76">
        <v>0.7145343605046689</v>
      </c>
      <c r="M58" s="77"/>
      <c r="N58" s="78"/>
      <c r="O58" s="78"/>
      <c r="P58" s="78"/>
      <c r="Q58" s="79"/>
      <c r="R58" s="79"/>
      <c r="T58" s="85"/>
      <c r="U58" s="78"/>
      <c r="V58" s="78"/>
      <c r="W58" s="78"/>
      <c r="X58" s="79"/>
      <c r="Y58" s="79"/>
    </row>
    <row r="59" spans="9:25" ht="14.4" x14ac:dyDescent="0.3">
      <c r="I59" s="75">
        <f t="shared" si="0"/>
        <v>51</v>
      </c>
      <c r="J59" s="76">
        <v>0.5867086592649462</v>
      </c>
      <c r="K59" s="76">
        <v>0.8710402228761176</v>
      </c>
      <c r="M59" s="77"/>
      <c r="N59" s="78"/>
      <c r="O59" s="78"/>
      <c r="P59" s="78"/>
      <c r="Q59" s="79"/>
      <c r="R59" s="79"/>
      <c r="T59" s="85"/>
      <c r="U59" s="78"/>
      <c r="V59" s="78"/>
      <c r="W59" s="78"/>
      <c r="X59" s="79"/>
      <c r="Y59" s="79"/>
    </row>
    <row r="60" spans="9:25" ht="14.4" x14ac:dyDescent="0.3">
      <c r="I60" s="75">
        <f t="shared" si="0"/>
        <v>52</v>
      </c>
      <c r="J60" s="76">
        <v>0.91298741604162459</v>
      </c>
      <c r="K60" s="76">
        <v>0.51830700359616055</v>
      </c>
      <c r="M60" s="77"/>
      <c r="N60" s="78"/>
      <c r="O60" s="78"/>
      <c r="P60" s="78"/>
      <c r="Q60" s="79"/>
      <c r="R60" s="79"/>
      <c r="T60" s="85"/>
      <c r="U60" s="78"/>
      <c r="V60" s="78"/>
      <c r="W60" s="78"/>
      <c r="X60" s="79"/>
      <c r="Y60" s="79"/>
    </row>
    <row r="61" spans="9:25" ht="14.4" x14ac:dyDescent="0.3">
      <c r="I61" s="75">
        <f t="shared" si="0"/>
        <v>53</v>
      </c>
      <c r="J61" s="76">
        <v>0.14844031843062278</v>
      </c>
      <c r="K61" s="76">
        <v>0.38491682393552928</v>
      </c>
      <c r="M61" s="77"/>
      <c r="N61" s="78"/>
      <c r="O61" s="78"/>
      <c r="P61" s="78"/>
      <c r="Q61" s="79"/>
      <c r="R61" s="79"/>
      <c r="T61" s="85"/>
      <c r="U61" s="78"/>
      <c r="V61" s="78"/>
      <c r="W61" s="78"/>
      <c r="X61" s="79"/>
      <c r="Y61" s="79"/>
    </row>
    <row r="62" spans="9:25" ht="14.4" x14ac:dyDescent="0.3">
      <c r="I62" s="75">
        <f t="shared" si="0"/>
        <v>54</v>
      </c>
      <c r="J62" s="76">
        <v>0.91755238473462397</v>
      </c>
      <c r="K62" s="76">
        <v>0.75326663433562224</v>
      </c>
      <c r="M62" s="77"/>
      <c r="N62" s="78"/>
      <c r="O62" s="78"/>
      <c r="P62" s="78"/>
      <c r="Q62" s="79"/>
      <c r="R62" s="79"/>
      <c r="T62" s="85"/>
      <c r="U62" s="78"/>
      <c r="V62" s="78"/>
      <c r="W62" s="78"/>
      <c r="X62" s="79"/>
      <c r="Y62" s="79"/>
    </row>
    <row r="63" spans="9:25" ht="14.4" x14ac:dyDescent="0.3">
      <c r="I63" s="75">
        <f t="shared" si="0"/>
        <v>55</v>
      </c>
      <c r="J63" s="76">
        <v>0.76675409409546291</v>
      </c>
      <c r="K63" s="76">
        <v>8.0283204365264371E-2</v>
      </c>
      <c r="M63" s="77"/>
      <c r="N63" s="78"/>
      <c r="O63" s="78"/>
      <c r="P63" s="78"/>
      <c r="Q63" s="79"/>
      <c r="R63" s="79"/>
      <c r="T63" s="85"/>
      <c r="U63" s="78"/>
      <c r="V63" s="78"/>
      <c r="W63" s="78"/>
      <c r="X63" s="79"/>
      <c r="Y63" s="79"/>
    </row>
    <row r="64" spans="9:25" ht="14.4" x14ac:dyDescent="0.3">
      <c r="I64" s="75">
        <f t="shared" si="0"/>
        <v>56</v>
      </c>
      <c r="J64" s="76">
        <v>3.7533128441796237E-2</v>
      </c>
      <c r="K64" s="76">
        <v>0.75217334235662314</v>
      </c>
      <c r="M64" s="77"/>
      <c r="N64" s="78"/>
      <c r="O64" s="78"/>
      <c r="P64" s="78"/>
      <c r="Q64" s="79"/>
      <c r="R64" s="79"/>
      <c r="T64" s="85"/>
      <c r="U64" s="78"/>
      <c r="V64" s="78"/>
      <c r="W64" s="78"/>
      <c r="X64" s="79"/>
      <c r="Y64" s="79"/>
    </row>
    <row r="65" spans="9:25" ht="14.4" x14ac:dyDescent="0.3">
      <c r="I65" s="75">
        <f t="shared" si="0"/>
        <v>57</v>
      </c>
      <c r="J65" s="76">
        <v>0.17478173000281205</v>
      </c>
      <c r="K65" s="76">
        <v>0.20280048312503918</v>
      </c>
      <c r="M65" s="77"/>
      <c r="N65" s="78"/>
      <c r="O65" s="78"/>
      <c r="P65" s="78"/>
      <c r="Q65" s="79"/>
      <c r="R65" s="79"/>
      <c r="T65" s="85"/>
      <c r="U65" s="78"/>
      <c r="V65" s="78"/>
      <c r="W65" s="78"/>
      <c r="X65" s="79"/>
      <c r="Y65" s="79"/>
    </row>
    <row r="66" spans="9:25" ht="14.4" x14ac:dyDescent="0.3">
      <c r="I66" s="75">
        <f t="shared" si="0"/>
        <v>58</v>
      </c>
      <c r="J66" s="76">
        <v>0.94576616500852317</v>
      </c>
      <c r="K66" s="76">
        <v>0.59804948543909375</v>
      </c>
      <c r="M66" s="77"/>
      <c r="N66" s="78"/>
      <c r="O66" s="78"/>
      <c r="P66" s="78"/>
      <c r="Q66" s="79"/>
      <c r="R66" s="79"/>
      <c r="T66" s="85"/>
      <c r="U66" s="78"/>
      <c r="V66" s="78"/>
      <c r="W66" s="78"/>
      <c r="X66" s="79"/>
      <c r="Y66" s="79"/>
    </row>
    <row r="67" spans="9:25" ht="14.4" x14ac:dyDescent="0.3">
      <c r="I67" s="75">
        <f t="shared" si="0"/>
        <v>59</v>
      </c>
      <c r="J67" s="76">
        <v>0.47837733717072728</v>
      </c>
      <c r="K67" s="76">
        <v>8.8045895955522924E-2</v>
      </c>
      <c r="M67" s="77"/>
      <c r="N67" s="78"/>
      <c r="O67" s="78"/>
      <c r="P67" s="78"/>
      <c r="Q67" s="79"/>
      <c r="R67" s="79"/>
      <c r="T67" s="85"/>
      <c r="U67" s="78"/>
      <c r="V67" s="78"/>
      <c r="W67" s="78"/>
      <c r="X67" s="79"/>
      <c r="Y67" s="79"/>
    </row>
    <row r="68" spans="9:25" ht="14.4" x14ac:dyDescent="0.3">
      <c r="I68" s="75">
        <f t="shared" si="0"/>
        <v>60</v>
      </c>
      <c r="J68" s="76">
        <v>0.23502810215436787</v>
      </c>
      <c r="K68" s="76">
        <v>0.99928357685017355</v>
      </c>
      <c r="M68" s="77"/>
      <c r="N68" s="78"/>
      <c r="O68" s="78"/>
      <c r="P68" s="78"/>
      <c r="Q68" s="79"/>
      <c r="R68" s="79"/>
      <c r="T68" s="85"/>
      <c r="U68" s="78"/>
      <c r="V68" s="78"/>
      <c r="W68" s="78"/>
      <c r="X68" s="79"/>
      <c r="Y68" s="79"/>
    </row>
    <row r="69" spans="9:25" ht="14.4" x14ac:dyDescent="0.3">
      <c r="I69" s="75">
        <f t="shared" si="0"/>
        <v>61</v>
      </c>
      <c r="J69" s="76">
        <v>0.19163589480581689</v>
      </c>
      <c r="K69" s="76">
        <v>0.33174175570453102</v>
      </c>
      <c r="M69" s="77"/>
      <c r="N69" s="78"/>
      <c r="O69" s="78"/>
      <c r="P69" s="78"/>
      <c r="Q69" s="79"/>
      <c r="R69" s="79"/>
      <c r="T69" s="85"/>
      <c r="U69" s="78"/>
      <c r="V69" s="78"/>
      <c r="W69" s="78"/>
      <c r="X69" s="79"/>
      <c r="Y69" s="79"/>
    </row>
    <row r="70" spans="9:25" ht="14.4" x14ac:dyDescent="0.3">
      <c r="I70" s="75">
        <f t="shared" si="0"/>
        <v>62</v>
      </c>
      <c r="J70" s="76">
        <v>0.39156364103233643</v>
      </c>
      <c r="K70" s="76">
        <v>0.87536762682635871</v>
      </c>
      <c r="M70" s="77"/>
      <c r="N70" s="78"/>
      <c r="O70" s="78"/>
      <c r="P70" s="78"/>
      <c r="Q70" s="79"/>
      <c r="R70" s="79"/>
      <c r="T70" s="85"/>
      <c r="U70" s="78"/>
      <c r="V70" s="78"/>
      <c r="W70" s="78"/>
      <c r="X70" s="79"/>
      <c r="Y70" s="79"/>
    </row>
    <row r="71" spans="9:25" ht="14.4" x14ac:dyDescent="0.3">
      <c r="I71" s="75">
        <f t="shared" si="0"/>
        <v>63</v>
      </c>
      <c r="J71" s="76">
        <v>0.99980247548587375</v>
      </c>
      <c r="K71" s="76">
        <v>0.29961329635051015</v>
      </c>
      <c r="M71" s="77"/>
      <c r="N71" s="78"/>
      <c r="O71" s="78"/>
      <c r="P71" s="78"/>
      <c r="Q71" s="79"/>
      <c r="R71" s="79"/>
      <c r="T71" s="85"/>
      <c r="U71" s="78"/>
      <c r="V71" s="78"/>
      <c r="W71" s="78"/>
      <c r="X71" s="79"/>
      <c r="Y71" s="79"/>
    </row>
    <row r="72" spans="9:25" ht="14.4" x14ac:dyDescent="0.3">
      <c r="I72" s="75">
        <f t="shared" si="0"/>
        <v>64</v>
      </c>
      <c r="J72" s="76">
        <v>0.42183251423908008</v>
      </c>
      <c r="K72" s="76">
        <v>0.33678675568766481</v>
      </c>
      <c r="M72" s="77"/>
      <c r="N72" s="78"/>
      <c r="O72" s="78"/>
      <c r="P72" s="78"/>
      <c r="Q72" s="79"/>
      <c r="R72" s="79"/>
      <c r="T72" s="85"/>
      <c r="U72" s="78"/>
      <c r="V72" s="78"/>
      <c r="W72" s="78"/>
      <c r="X72" s="79"/>
      <c r="Y72" s="79"/>
    </row>
    <row r="73" spans="9:25" ht="14.4" x14ac:dyDescent="0.3">
      <c r="I73" s="75">
        <f t="shared" si="0"/>
        <v>65</v>
      </c>
      <c r="J73" s="76">
        <v>0.36764855610079761</v>
      </c>
      <c r="K73" s="76">
        <v>0.36424308417795015</v>
      </c>
      <c r="M73" s="77"/>
      <c r="N73" s="78"/>
      <c r="O73" s="78"/>
      <c r="P73" s="78"/>
      <c r="Q73" s="79"/>
      <c r="R73" s="79"/>
      <c r="T73" s="85"/>
      <c r="U73" s="78"/>
      <c r="V73" s="78"/>
      <c r="W73" s="78"/>
      <c r="X73" s="79"/>
      <c r="Y73" s="79"/>
    </row>
    <row r="74" spans="9:25" ht="14.4" x14ac:dyDescent="0.3">
      <c r="I74" s="75">
        <f t="shared" si="0"/>
        <v>66</v>
      </c>
      <c r="J74" s="76">
        <v>0.85910630912402741</v>
      </c>
      <c r="K74" s="76">
        <v>4.8129676400368027E-3</v>
      </c>
      <c r="M74" s="77"/>
      <c r="N74" s="78"/>
      <c r="O74" s="78"/>
      <c r="P74" s="78"/>
      <c r="Q74" s="79"/>
      <c r="R74" s="79"/>
      <c r="T74" s="85"/>
      <c r="U74" s="78"/>
      <c r="V74" s="78"/>
      <c r="W74" s="78"/>
      <c r="X74" s="79"/>
      <c r="Y74" s="79"/>
    </row>
    <row r="75" spans="9:25" ht="14.4" x14ac:dyDescent="0.3">
      <c r="I75" s="75">
        <f t="shared" ref="I75:I108" si="1">I74+1</f>
        <v>67</v>
      </c>
      <c r="J75" s="76">
        <v>0.97262903497919062</v>
      </c>
      <c r="K75" s="76">
        <v>0.17379597818082848</v>
      </c>
      <c r="M75" s="77"/>
      <c r="N75" s="78"/>
      <c r="O75" s="78"/>
      <c r="P75" s="78"/>
      <c r="Q75" s="79"/>
      <c r="R75" s="79"/>
      <c r="T75" s="85"/>
      <c r="U75" s="78"/>
      <c r="V75" s="78"/>
      <c r="W75" s="78"/>
      <c r="X75" s="79"/>
      <c r="Y75" s="79"/>
    </row>
    <row r="76" spans="9:25" ht="14.4" x14ac:dyDescent="0.3">
      <c r="I76" s="75">
        <f t="shared" si="1"/>
        <v>68</v>
      </c>
      <c r="J76" s="76">
        <v>0.29857805195016263</v>
      </c>
      <c r="K76" s="76">
        <v>0.3567164640804531</v>
      </c>
      <c r="M76" s="77"/>
      <c r="N76" s="78"/>
      <c r="O76" s="78"/>
      <c r="P76" s="78"/>
      <c r="Q76" s="79"/>
      <c r="R76" s="79"/>
      <c r="T76" s="85"/>
      <c r="U76" s="78"/>
      <c r="V76" s="78"/>
      <c r="W76" s="78"/>
      <c r="X76" s="79"/>
      <c r="Y76" s="79"/>
    </row>
    <row r="77" spans="9:25" ht="14.4" x14ac:dyDescent="0.3">
      <c r="I77" s="75">
        <f t="shared" si="1"/>
        <v>69</v>
      </c>
      <c r="J77" s="76">
        <v>0.831984697148062</v>
      </c>
      <c r="K77" s="76">
        <v>0.73981803959180692</v>
      </c>
      <c r="M77" s="77"/>
      <c r="N77" s="78"/>
      <c r="O77" s="78"/>
      <c r="P77" s="78"/>
      <c r="Q77" s="79"/>
      <c r="R77" s="79"/>
      <c r="T77" s="85"/>
      <c r="U77" s="78"/>
      <c r="V77" s="78"/>
      <c r="W77" s="78"/>
      <c r="X77" s="79"/>
      <c r="Y77" s="79"/>
    </row>
    <row r="78" spans="9:25" ht="14.4" x14ac:dyDescent="0.3">
      <c r="I78" s="75">
        <f t="shared" si="1"/>
        <v>70</v>
      </c>
      <c r="J78" s="76">
        <v>0.9387063769838373</v>
      </c>
      <c r="K78" s="76">
        <v>0.42466251603683891</v>
      </c>
      <c r="M78" s="77"/>
      <c r="N78" s="78"/>
      <c r="O78" s="78"/>
      <c r="P78" s="78"/>
      <c r="Q78" s="79"/>
      <c r="R78" s="79"/>
      <c r="T78" s="85"/>
      <c r="U78" s="78"/>
      <c r="V78" s="78"/>
      <c r="W78" s="78"/>
      <c r="X78" s="79"/>
      <c r="Y78" s="79"/>
    </row>
    <row r="79" spans="9:25" ht="14.4" x14ac:dyDescent="0.3">
      <c r="I79" s="75">
        <f t="shared" si="1"/>
        <v>71</v>
      </c>
      <c r="J79" s="76">
        <v>0.5332012132890197</v>
      </c>
      <c r="K79" s="76">
        <v>0.57837632298665032</v>
      </c>
      <c r="M79" s="77"/>
      <c r="N79" s="78"/>
      <c r="O79" s="78"/>
      <c r="P79" s="78"/>
      <c r="Q79" s="79"/>
      <c r="R79" s="79"/>
      <c r="T79" s="85"/>
      <c r="U79" s="78"/>
      <c r="V79" s="78"/>
      <c r="W79" s="78"/>
      <c r="X79" s="79"/>
      <c r="Y79" s="79"/>
    </row>
    <row r="80" spans="9:25" ht="14.4" x14ac:dyDescent="0.3">
      <c r="I80" s="75">
        <f t="shared" si="1"/>
        <v>72</v>
      </c>
      <c r="J80" s="76">
        <v>0.31300449828374899</v>
      </c>
      <c r="K80" s="76">
        <v>9.5921806931841713E-2</v>
      </c>
      <c r="M80" s="77"/>
      <c r="N80" s="78"/>
      <c r="O80" s="78"/>
      <c r="P80" s="78"/>
      <c r="Q80" s="79"/>
      <c r="R80" s="79"/>
      <c r="T80" s="85"/>
      <c r="U80" s="78"/>
      <c r="V80" s="78"/>
      <c r="W80" s="78"/>
      <c r="X80" s="79"/>
      <c r="Y80" s="79"/>
    </row>
    <row r="81" spans="9:25" ht="14.4" x14ac:dyDescent="0.3">
      <c r="I81" s="75">
        <f t="shared" si="1"/>
        <v>73</v>
      </c>
      <c r="J81" s="76">
        <v>0.1257564781089614</v>
      </c>
      <c r="K81" s="76">
        <v>0.82673591557543469</v>
      </c>
      <c r="M81" s="77"/>
      <c r="N81" s="78"/>
      <c r="O81" s="78"/>
      <c r="P81" s="78"/>
      <c r="Q81" s="79"/>
      <c r="R81" s="79"/>
      <c r="T81" s="85"/>
      <c r="U81" s="78"/>
      <c r="V81" s="78"/>
      <c r="W81" s="78"/>
      <c r="X81" s="79"/>
      <c r="Y81" s="79"/>
    </row>
    <row r="82" spans="9:25" ht="14.4" x14ac:dyDescent="0.3">
      <c r="I82" s="75">
        <f t="shared" si="1"/>
        <v>74</v>
      </c>
      <c r="J82" s="76">
        <v>0.44649547347449836</v>
      </c>
      <c r="K82" s="76">
        <v>0.3406059149231625</v>
      </c>
      <c r="M82" s="77"/>
      <c r="N82" s="78"/>
      <c r="O82" s="78"/>
      <c r="P82" s="78"/>
      <c r="Q82" s="79"/>
      <c r="R82" s="79"/>
      <c r="T82" s="85"/>
      <c r="U82" s="78"/>
      <c r="V82" s="78"/>
      <c r="W82" s="78"/>
      <c r="X82" s="79"/>
      <c r="Y82" s="79"/>
    </row>
    <row r="83" spans="9:25" ht="14.4" x14ac:dyDescent="0.3">
      <c r="I83" s="75">
        <f t="shared" si="1"/>
        <v>75</v>
      </c>
      <c r="J83" s="76">
        <v>0.75431863667743904</v>
      </c>
      <c r="K83" s="76">
        <v>0.29842065119601291</v>
      </c>
      <c r="M83" s="77"/>
      <c r="N83" s="78"/>
      <c r="O83" s="78"/>
      <c r="P83" s="78"/>
      <c r="Q83" s="79"/>
      <c r="R83" s="79"/>
      <c r="T83" s="85"/>
      <c r="U83" s="78"/>
      <c r="V83" s="78"/>
      <c r="W83" s="78"/>
      <c r="X83" s="79"/>
      <c r="Y83" s="79"/>
    </row>
    <row r="84" spans="9:25" ht="14.4" x14ac:dyDescent="0.3">
      <c r="I84" s="75">
        <f t="shared" si="1"/>
        <v>76</v>
      </c>
      <c r="J84" s="76">
        <v>9.7362958081199102E-2</v>
      </c>
      <c r="K84" s="76">
        <v>0.709646164527446</v>
      </c>
      <c r="M84" s="77"/>
      <c r="N84" s="78"/>
      <c r="O84" s="78"/>
      <c r="P84" s="78"/>
      <c r="Q84" s="79"/>
      <c r="R84" s="79"/>
      <c r="T84" s="85"/>
      <c r="U84" s="78"/>
      <c r="V84" s="78"/>
      <c r="W84" s="78"/>
      <c r="X84" s="79"/>
      <c r="Y84" s="79"/>
    </row>
    <row r="85" spans="9:25" ht="14.4" x14ac:dyDescent="0.3">
      <c r="I85" s="75">
        <f t="shared" si="1"/>
        <v>77</v>
      </c>
      <c r="J85" s="76">
        <v>0.17940158273882545</v>
      </c>
      <c r="K85" s="76">
        <v>0.40149450850793256</v>
      </c>
      <c r="M85" s="77"/>
      <c r="N85" s="78"/>
      <c r="O85" s="78"/>
      <c r="P85" s="78"/>
      <c r="Q85" s="79"/>
      <c r="R85" s="79"/>
      <c r="T85" s="85"/>
      <c r="U85" s="78"/>
      <c r="V85" s="78"/>
      <c r="W85" s="78"/>
      <c r="X85" s="79"/>
      <c r="Y85" s="79"/>
    </row>
    <row r="86" spans="9:25" ht="14.4" x14ac:dyDescent="0.3">
      <c r="I86" s="75">
        <f t="shared" si="1"/>
        <v>78</v>
      </c>
      <c r="J86" s="76">
        <v>0.41370239616691251</v>
      </c>
      <c r="K86" s="76">
        <v>0.34693805718386972</v>
      </c>
      <c r="M86" s="77"/>
      <c r="N86" s="78"/>
      <c r="O86" s="78"/>
      <c r="P86" s="78"/>
      <c r="Q86" s="79"/>
      <c r="R86" s="79"/>
      <c r="T86" s="85"/>
      <c r="U86" s="78"/>
      <c r="V86" s="78"/>
      <c r="W86" s="78"/>
      <c r="X86" s="79"/>
      <c r="Y86" s="79"/>
    </row>
    <row r="87" spans="9:25" ht="14.4" x14ac:dyDescent="0.3">
      <c r="I87" s="75">
        <f t="shared" si="1"/>
        <v>79</v>
      </c>
      <c r="J87" s="76">
        <v>2.8903701114439739E-2</v>
      </c>
      <c r="K87" s="76">
        <v>0.35963292862277463</v>
      </c>
      <c r="M87" s="77"/>
      <c r="N87" s="78"/>
      <c r="O87" s="78"/>
      <c r="P87" s="78"/>
      <c r="Q87" s="79"/>
      <c r="R87" s="79"/>
      <c r="T87" s="85"/>
      <c r="U87" s="78"/>
      <c r="V87" s="78"/>
      <c r="W87" s="78"/>
      <c r="X87" s="79"/>
      <c r="Y87" s="79"/>
    </row>
    <row r="88" spans="9:25" ht="14.4" x14ac:dyDescent="0.3">
      <c r="I88" s="75">
        <f t="shared" si="1"/>
        <v>80</v>
      </c>
      <c r="J88" s="76">
        <v>0.55419330449313875</v>
      </c>
      <c r="K88" s="76">
        <v>0.19750929125759675</v>
      </c>
      <c r="M88" s="77"/>
      <c r="N88" s="78"/>
      <c r="O88" s="78"/>
      <c r="P88" s="78"/>
      <c r="Q88" s="79"/>
      <c r="R88" s="79"/>
      <c r="T88" s="85"/>
      <c r="U88" s="78"/>
      <c r="V88" s="78"/>
      <c r="W88" s="78"/>
      <c r="X88" s="79"/>
      <c r="Y88" s="79"/>
    </row>
    <row r="89" spans="9:25" ht="14.4" x14ac:dyDescent="0.3">
      <c r="I89" s="75">
        <f t="shared" si="1"/>
        <v>81</v>
      </c>
      <c r="J89" s="76">
        <v>6.8039625570271101E-2</v>
      </c>
      <c r="K89" s="76">
        <v>0.99342745242839281</v>
      </c>
      <c r="M89" s="77"/>
      <c r="N89" s="78"/>
      <c r="O89" s="78"/>
      <c r="P89" s="78"/>
      <c r="Q89" s="79"/>
      <c r="R89" s="79"/>
      <c r="T89" s="85"/>
      <c r="U89" s="78"/>
      <c r="V89" s="78"/>
      <c r="W89" s="78"/>
      <c r="X89" s="79"/>
      <c r="Y89" s="79"/>
    </row>
    <row r="90" spans="9:25" ht="14.4" x14ac:dyDescent="0.3">
      <c r="I90" s="75">
        <f t="shared" si="1"/>
        <v>82</v>
      </c>
      <c r="J90" s="76">
        <v>0.61653077992048844</v>
      </c>
      <c r="K90" s="76">
        <v>0.61714583964548597</v>
      </c>
      <c r="M90" s="77"/>
      <c r="N90" s="78"/>
      <c r="O90" s="78"/>
      <c r="P90" s="78"/>
      <c r="Q90" s="79"/>
      <c r="R90" s="79"/>
      <c r="T90" s="85"/>
      <c r="U90" s="78"/>
      <c r="V90" s="78"/>
      <c r="W90" s="78"/>
      <c r="X90" s="79"/>
      <c r="Y90" s="79"/>
    </row>
    <row r="91" spans="9:25" ht="14.4" x14ac:dyDescent="0.3">
      <c r="I91" s="75">
        <f t="shared" si="1"/>
        <v>83</v>
      </c>
      <c r="J91" s="76">
        <v>0.72585445557178607</v>
      </c>
      <c r="K91" s="76">
        <v>1.3194602150721324E-2</v>
      </c>
      <c r="M91" s="77"/>
      <c r="N91" s="78"/>
      <c r="O91" s="78"/>
      <c r="P91" s="78"/>
      <c r="Q91" s="79"/>
      <c r="R91" s="79"/>
      <c r="T91" s="85"/>
      <c r="U91" s="78"/>
      <c r="V91" s="78"/>
      <c r="W91" s="78"/>
      <c r="X91" s="79"/>
      <c r="Y91" s="79"/>
    </row>
    <row r="92" spans="9:25" ht="14.4" x14ac:dyDescent="0.3">
      <c r="I92" s="75">
        <f t="shared" si="1"/>
        <v>84</v>
      </c>
      <c r="J92" s="76">
        <v>0.33919964897674104</v>
      </c>
      <c r="K92" s="76">
        <v>0.83491780121799808</v>
      </c>
      <c r="M92" s="77"/>
      <c r="N92" s="78"/>
      <c r="O92" s="78"/>
      <c r="P92" s="78"/>
      <c r="Q92" s="79"/>
      <c r="R92" s="79"/>
      <c r="T92" s="85"/>
      <c r="U92" s="78"/>
      <c r="V92" s="78"/>
      <c r="W92" s="78"/>
      <c r="X92" s="79"/>
      <c r="Y92" s="79"/>
    </row>
    <row r="93" spans="9:25" ht="14.4" x14ac:dyDescent="0.3">
      <c r="I93" s="75">
        <f t="shared" si="1"/>
        <v>85</v>
      </c>
      <c r="J93" s="76">
        <v>0.33093047048933899</v>
      </c>
      <c r="K93" s="76">
        <v>0.24179378513387317</v>
      </c>
      <c r="M93" s="77"/>
      <c r="N93" s="78"/>
      <c r="O93" s="78"/>
      <c r="P93" s="78"/>
      <c r="Q93" s="79"/>
      <c r="R93" s="79"/>
      <c r="T93" s="85"/>
      <c r="U93" s="78"/>
      <c r="V93" s="78"/>
      <c r="W93" s="78"/>
      <c r="X93" s="79"/>
      <c r="Y93" s="79"/>
    </row>
    <row r="94" spans="9:25" ht="14.4" x14ac:dyDescent="0.3">
      <c r="I94" s="75">
        <f t="shared" si="1"/>
        <v>86</v>
      </c>
      <c r="J94" s="76">
        <v>0.94655266695975304</v>
      </c>
      <c r="K94" s="76">
        <v>0.26026536742511819</v>
      </c>
      <c r="M94" s="77"/>
      <c r="N94" s="78"/>
      <c r="O94" s="78"/>
      <c r="P94" s="78"/>
      <c r="Q94" s="79"/>
      <c r="R94" s="79"/>
      <c r="T94" s="85"/>
      <c r="U94" s="78"/>
      <c r="V94" s="78"/>
      <c r="W94" s="78"/>
      <c r="X94" s="79"/>
      <c r="Y94" s="79"/>
    </row>
    <row r="95" spans="9:25" ht="14.4" x14ac:dyDescent="0.3">
      <c r="I95" s="75">
        <f t="shared" si="1"/>
        <v>87</v>
      </c>
      <c r="J95" s="76">
        <v>7.6065135749999513E-2</v>
      </c>
      <c r="K95" s="76">
        <v>6.1849884325319016E-2</v>
      </c>
      <c r="M95" s="77"/>
      <c r="N95" s="78"/>
      <c r="O95" s="78"/>
      <c r="P95" s="78"/>
      <c r="Q95" s="79"/>
      <c r="R95" s="79"/>
      <c r="T95" s="85"/>
      <c r="U95" s="78"/>
      <c r="V95" s="78"/>
      <c r="W95" s="78"/>
      <c r="X95" s="79"/>
      <c r="Y95" s="79"/>
    </row>
    <row r="96" spans="9:25" ht="14.4" x14ac:dyDescent="0.3">
      <c r="I96" s="75">
        <f t="shared" si="1"/>
        <v>88</v>
      </c>
      <c r="J96" s="76">
        <v>0.54680730644927533</v>
      </c>
      <c r="K96" s="76">
        <v>0.40804603691802055</v>
      </c>
      <c r="M96" s="77"/>
      <c r="N96" s="78"/>
      <c r="O96" s="78"/>
      <c r="P96" s="78"/>
      <c r="Q96" s="79"/>
      <c r="R96" s="79"/>
      <c r="T96" s="85"/>
      <c r="U96" s="78"/>
      <c r="V96" s="78"/>
      <c r="W96" s="78"/>
      <c r="X96" s="79"/>
      <c r="Y96" s="79"/>
    </row>
    <row r="97" spans="9:25" ht="14.4" x14ac:dyDescent="0.3">
      <c r="I97" s="75">
        <f t="shared" si="1"/>
        <v>89</v>
      </c>
      <c r="J97" s="76">
        <v>0.70721389760061282</v>
      </c>
      <c r="K97" s="76">
        <v>0.13592588447076859</v>
      </c>
      <c r="M97" s="77"/>
      <c r="N97" s="78"/>
      <c r="O97" s="78"/>
      <c r="P97" s="78"/>
      <c r="Q97" s="79"/>
      <c r="R97" s="79"/>
      <c r="T97" s="85"/>
      <c r="U97" s="78"/>
      <c r="V97" s="78"/>
      <c r="W97" s="78"/>
      <c r="X97" s="79"/>
      <c r="Y97" s="79"/>
    </row>
    <row r="98" spans="9:25" ht="14.4" x14ac:dyDescent="0.3">
      <c r="I98" s="75">
        <f t="shared" si="1"/>
        <v>90</v>
      </c>
      <c r="J98" s="76">
        <v>0.86840949969534076</v>
      </c>
      <c r="K98" s="76">
        <v>0.50512100767456702</v>
      </c>
      <c r="M98" s="77"/>
      <c r="N98" s="78"/>
      <c r="O98" s="78"/>
      <c r="P98" s="78"/>
      <c r="Q98" s="79"/>
      <c r="R98" s="79"/>
      <c r="T98" s="85"/>
      <c r="U98" s="78"/>
      <c r="V98" s="78"/>
      <c r="W98" s="78"/>
      <c r="X98" s="79"/>
      <c r="Y98" s="79"/>
    </row>
    <row r="99" spans="9:25" ht="14.4" x14ac:dyDescent="0.3">
      <c r="I99" s="75">
        <f t="shared" si="1"/>
        <v>91</v>
      </c>
      <c r="J99" s="76">
        <v>0.53719876826773083</v>
      </c>
      <c r="K99" s="76">
        <v>0.28679990401840083</v>
      </c>
      <c r="M99" s="77"/>
      <c r="N99" s="78"/>
      <c r="O99" s="78"/>
      <c r="P99" s="78"/>
      <c r="Q99" s="79"/>
      <c r="R99" s="79"/>
      <c r="T99" s="85"/>
      <c r="U99" s="78"/>
      <c r="V99" s="78"/>
      <c r="W99" s="78"/>
      <c r="X99" s="79"/>
      <c r="Y99" s="79"/>
    </row>
    <row r="100" spans="9:25" ht="14.4" x14ac:dyDescent="0.3">
      <c r="I100" s="75">
        <f t="shared" si="1"/>
        <v>92</v>
      </c>
      <c r="J100" s="76">
        <v>0.30462681659451185</v>
      </c>
      <c r="K100" s="76">
        <v>0.32992802823023271</v>
      </c>
      <c r="M100" s="77"/>
      <c r="N100" s="78"/>
      <c r="O100" s="78"/>
      <c r="P100" s="78"/>
      <c r="Q100" s="79"/>
      <c r="R100" s="79"/>
      <c r="T100" s="85"/>
      <c r="U100" s="78"/>
      <c r="V100" s="78"/>
      <c r="W100" s="78"/>
      <c r="X100" s="79"/>
      <c r="Y100" s="79"/>
    </row>
    <row r="101" spans="9:25" ht="14.4" x14ac:dyDescent="0.3">
      <c r="I101" s="75">
        <f t="shared" si="1"/>
        <v>93</v>
      </c>
      <c r="J101" s="76">
        <v>0.61909663563961292</v>
      </c>
      <c r="K101" s="76">
        <v>0.26936829868520085</v>
      </c>
      <c r="M101" s="77"/>
      <c r="N101" s="78"/>
      <c r="O101" s="78"/>
      <c r="P101" s="78"/>
      <c r="Q101" s="79"/>
      <c r="R101" s="79"/>
      <c r="T101" s="85"/>
      <c r="U101" s="78"/>
      <c r="V101" s="78"/>
      <c r="W101" s="78"/>
      <c r="X101" s="79"/>
      <c r="Y101" s="79"/>
    </row>
    <row r="102" spans="9:25" ht="14.4" x14ac:dyDescent="0.3">
      <c r="I102" s="75">
        <f t="shared" si="1"/>
        <v>94</v>
      </c>
      <c r="J102" s="76">
        <v>0.90966820697061845</v>
      </c>
      <c r="K102" s="76">
        <v>0.83605031525397111</v>
      </c>
      <c r="M102" s="77"/>
      <c r="N102" s="78"/>
      <c r="O102" s="78"/>
      <c r="P102" s="78"/>
      <c r="Q102" s="79"/>
      <c r="R102" s="79"/>
      <c r="T102" s="85"/>
      <c r="U102" s="78"/>
      <c r="V102" s="78"/>
      <c r="W102" s="78"/>
      <c r="X102" s="79"/>
      <c r="Y102" s="79"/>
    </row>
    <row r="103" spans="9:25" ht="14.4" x14ac:dyDescent="0.3">
      <c r="I103" s="75">
        <f t="shared" si="1"/>
        <v>95</v>
      </c>
      <c r="J103" s="76">
        <v>0.50048185132291712</v>
      </c>
      <c r="K103" s="76">
        <v>0.16109618252544555</v>
      </c>
      <c r="M103" s="77"/>
      <c r="N103" s="78"/>
      <c r="O103" s="78"/>
      <c r="P103" s="78"/>
      <c r="Q103" s="79"/>
      <c r="R103" s="79"/>
      <c r="T103" s="85"/>
      <c r="U103" s="78"/>
      <c r="V103" s="78"/>
      <c r="W103" s="78"/>
      <c r="X103" s="79"/>
      <c r="Y103" s="79"/>
    </row>
    <row r="104" spans="9:25" ht="14.4" x14ac:dyDescent="0.3">
      <c r="I104" s="75">
        <f t="shared" si="1"/>
        <v>96</v>
      </c>
      <c r="J104" s="76">
        <v>0.54400569056264148</v>
      </c>
      <c r="K104" s="76">
        <v>0.34548073900054865</v>
      </c>
      <c r="M104" s="77"/>
      <c r="N104" s="78"/>
      <c r="O104" s="78"/>
      <c r="P104" s="78"/>
      <c r="Q104" s="79"/>
      <c r="R104" s="79"/>
      <c r="T104" s="85"/>
      <c r="U104" s="78"/>
      <c r="V104" s="78"/>
      <c r="W104" s="78"/>
      <c r="X104" s="79"/>
      <c r="Y104" s="79"/>
    </row>
    <row r="105" spans="9:25" ht="14.4" x14ac:dyDescent="0.3">
      <c r="I105" s="75">
        <f t="shared" si="1"/>
        <v>97</v>
      </c>
      <c r="J105" s="76">
        <v>0.60040279698893406</v>
      </c>
      <c r="K105" s="76">
        <v>0.1833865896656599</v>
      </c>
      <c r="M105" s="77"/>
      <c r="N105" s="78"/>
      <c r="O105" s="78"/>
      <c r="P105" s="78"/>
      <c r="Q105" s="79"/>
      <c r="R105" s="79"/>
      <c r="T105" s="85"/>
      <c r="U105" s="78"/>
      <c r="V105" s="78"/>
      <c r="W105" s="78"/>
      <c r="X105" s="79"/>
      <c r="Y105" s="79"/>
    </row>
    <row r="106" spans="9:25" ht="14.4" x14ac:dyDescent="0.3">
      <c r="I106" s="75">
        <f t="shared" si="1"/>
        <v>98</v>
      </c>
      <c r="J106" s="76">
        <v>0.1529517577191799</v>
      </c>
      <c r="K106" s="76">
        <v>0.89086872022671793</v>
      </c>
      <c r="M106" s="77"/>
      <c r="N106" s="78"/>
      <c r="O106" s="78"/>
      <c r="P106" s="78"/>
      <c r="Q106" s="79"/>
      <c r="R106" s="79"/>
      <c r="T106" s="85"/>
      <c r="U106" s="78"/>
      <c r="V106" s="78"/>
      <c r="W106" s="78"/>
      <c r="X106" s="79"/>
      <c r="Y106" s="79"/>
    </row>
    <row r="107" spans="9:25" ht="14.4" x14ac:dyDescent="0.3">
      <c r="I107" s="75">
        <f t="shared" si="1"/>
        <v>99</v>
      </c>
      <c r="J107" s="76">
        <v>0.1846176917537673</v>
      </c>
      <c r="K107" s="76">
        <v>0.67692445043996574</v>
      </c>
      <c r="M107" s="77"/>
      <c r="N107" s="78"/>
      <c r="O107" s="78"/>
      <c r="P107" s="78"/>
      <c r="Q107" s="79"/>
      <c r="R107" s="79"/>
      <c r="T107" s="85"/>
      <c r="U107" s="78"/>
      <c r="V107" s="78"/>
      <c r="W107" s="78"/>
      <c r="X107" s="79"/>
      <c r="Y107" s="79"/>
    </row>
    <row r="108" spans="9:25" ht="14.4" x14ac:dyDescent="0.3">
      <c r="I108" s="75">
        <f t="shared" si="1"/>
        <v>100</v>
      </c>
      <c r="J108" s="76">
        <v>0.2371202142784461</v>
      </c>
      <c r="K108" s="76">
        <v>8.4458499169097756E-3</v>
      </c>
      <c r="M108" s="77"/>
      <c r="N108" s="78"/>
      <c r="O108" s="78"/>
      <c r="P108" s="78"/>
      <c r="Q108" s="79"/>
      <c r="R108" s="79"/>
      <c r="T108" s="85"/>
      <c r="U108" s="78"/>
      <c r="V108" s="78"/>
      <c r="W108" s="78"/>
      <c r="X108" s="79"/>
      <c r="Y108" s="79"/>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3D7052-FB00-49E5-8DC6-FE1646034909}">
  <dimension ref="A2:Y108"/>
  <sheetViews>
    <sheetView zoomScale="50" zoomScaleNormal="50" workbookViewId="0"/>
  </sheetViews>
  <sheetFormatPr defaultRowHeight="13.2" x14ac:dyDescent="0.25"/>
  <cols>
    <col min="1" max="1" width="4.77734375" customWidth="1"/>
    <col min="2" max="2" width="74.21875" customWidth="1"/>
    <col min="3" max="3" width="3.5546875" customWidth="1"/>
    <col min="4" max="4" width="13.5546875" customWidth="1"/>
    <col min="5" max="5" width="3.5546875" customWidth="1"/>
    <col min="6" max="7" width="13.5546875" customWidth="1"/>
    <col min="8" max="8" width="3.77734375" customWidth="1"/>
    <col min="9" max="9" width="3.77734375" bestFit="1" customWidth="1"/>
    <col min="10" max="11" width="10.5546875" customWidth="1"/>
    <col min="12" max="12" width="3.77734375" customWidth="1"/>
    <col min="13" max="18" width="10.5546875" customWidth="1"/>
    <col min="19" max="19" width="3.77734375" customWidth="1"/>
    <col min="20" max="25" width="10.5546875" customWidth="1"/>
  </cols>
  <sheetData>
    <row r="2" spans="1:25" ht="18.600000000000001" thickBot="1" x14ac:dyDescent="0.4">
      <c r="B2" s="58" t="s">
        <v>33</v>
      </c>
      <c r="C2" s="59"/>
      <c r="D2" s="59"/>
      <c r="E2" s="59"/>
      <c r="F2" s="59"/>
      <c r="G2" s="59"/>
    </row>
    <row r="3" spans="1:25" ht="13.8" thickTop="1" x14ac:dyDescent="0.25"/>
    <row r="4" spans="1:25" ht="14.4" x14ac:dyDescent="0.3">
      <c r="B4" s="60" t="s">
        <v>34</v>
      </c>
      <c r="C4" s="60"/>
      <c r="D4" s="60"/>
      <c r="E4" s="60"/>
      <c r="F4" s="60"/>
      <c r="G4" s="60"/>
      <c r="I4" s="60" t="s">
        <v>35</v>
      </c>
      <c r="J4" s="60"/>
      <c r="K4" s="60"/>
      <c r="M4" s="61" t="s">
        <v>36</v>
      </c>
      <c r="N4" s="61"/>
      <c r="O4" s="61"/>
      <c r="P4" s="61"/>
      <c r="Q4" s="61"/>
      <c r="R4" s="61"/>
      <c r="S4" s="61"/>
      <c r="T4" s="61"/>
      <c r="U4" s="61"/>
      <c r="V4" s="61"/>
      <c r="W4" s="61"/>
      <c r="X4" s="61"/>
      <c r="Y4" s="61"/>
    </row>
    <row r="5" spans="1:25" x14ac:dyDescent="0.25">
      <c r="A5" s="62"/>
      <c r="H5" s="62"/>
      <c r="M5" s="62"/>
      <c r="N5" s="62"/>
      <c r="O5" s="62"/>
      <c r="P5" s="62"/>
      <c r="Q5" s="62"/>
      <c r="R5" s="62"/>
      <c r="S5" s="62"/>
    </row>
    <row r="6" spans="1:25" ht="14.4" x14ac:dyDescent="0.3">
      <c r="D6" s="63" t="s">
        <v>37</v>
      </c>
      <c r="F6" s="64" t="s">
        <v>38</v>
      </c>
      <c r="G6" s="64"/>
      <c r="I6" s="64" t="s">
        <v>39</v>
      </c>
      <c r="J6" s="64"/>
      <c r="K6" s="64"/>
      <c r="M6" s="64" t="s">
        <v>37</v>
      </c>
      <c r="N6" s="64"/>
      <c r="O6" s="64"/>
      <c r="P6" s="64"/>
      <c r="Q6" s="64"/>
      <c r="R6" s="64"/>
      <c r="T6" s="64" t="s">
        <v>38</v>
      </c>
      <c r="U6" s="64"/>
      <c r="V6" s="64"/>
      <c r="W6" s="64"/>
      <c r="X6" s="64"/>
      <c r="Y6" s="64"/>
    </row>
    <row r="7" spans="1:25" ht="14.4" x14ac:dyDescent="0.3">
      <c r="M7" s="65" t="s">
        <v>40</v>
      </c>
      <c r="N7" s="65" t="s">
        <v>41</v>
      </c>
      <c r="O7" s="65" t="s">
        <v>42</v>
      </c>
      <c r="P7" s="65" t="s">
        <v>43</v>
      </c>
      <c r="Q7" s="65" t="s">
        <v>44</v>
      </c>
      <c r="T7" s="65" t="s">
        <v>40</v>
      </c>
      <c r="U7" s="65" t="s">
        <v>41</v>
      </c>
      <c r="V7" s="65" t="s">
        <v>42</v>
      </c>
      <c r="W7" s="65" t="s">
        <v>43</v>
      </c>
      <c r="X7" s="65" t="s">
        <v>44</v>
      </c>
    </row>
    <row r="8" spans="1:25" ht="28.8" x14ac:dyDescent="0.3">
      <c r="I8" s="66" t="s">
        <v>45</v>
      </c>
      <c r="J8" s="67" t="s">
        <v>46</v>
      </c>
      <c r="K8" s="67" t="s">
        <v>47</v>
      </c>
      <c r="L8" s="68"/>
      <c r="M8" s="67" t="s">
        <v>48</v>
      </c>
      <c r="N8" s="67" t="s">
        <v>8</v>
      </c>
      <c r="O8" s="67" t="s">
        <v>49</v>
      </c>
      <c r="P8" s="67" t="s">
        <v>50</v>
      </c>
      <c r="Q8" s="67" t="s">
        <v>51</v>
      </c>
      <c r="R8" s="67" t="s">
        <v>52</v>
      </c>
      <c r="S8" s="68"/>
      <c r="T8" s="67" t="s">
        <v>48</v>
      </c>
      <c r="U8" s="67" t="s">
        <v>8</v>
      </c>
      <c r="V8" s="67" t="s">
        <v>49</v>
      </c>
      <c r="W8" s="67" t="s">
        <v>50</v>
      </c>
      <c r="X8" s="67" t="s">
        <v>51</v>
      </c>
      <c r="Y8" s="67" t="s">
        <v>52</v>
      </c>
    </row>
    <row r="9" spans="1:25" ht="14.4" x14ac:dyDescent="0.3">
      <c r="A9" s="69" t="s">
        <v>40</v>
      </c>
      <c r="B9" s="70" t="s">
        <v>53</v>
      </c>
      <c r="C9" s="71"/>
      <c r="D9" s="72">
        <v>1</v>
      </c>
      <c r="E9" s="71"/>
      <c r="F9" s="73" t="s">
        <v>54</v>
      </c>
      <c r="G9" s="74" t="s">
        <v>55</v>
      </c>
      <c r="I9" s="75">
        <v>1</v>
      </c>
      <c r="J9" s="76">
        <v>0.38533297710045411</v>
      </c>
      <c r="K9" s="76">
        <v>0.43598239442713715</v>
      </c>
      <c r="M9" s="77">
        <f>$D$9</f>
        <v>1</v>
      </c>
      <c r="N9" s="78">
        <f t="shared" ref="N9:N72" si="0">$D$13</f>
        <v>1000</v>
      </c>
      <c r="O9" s="78">
        <f t="shared" ref="O9:O72" si="1">M9*N9</f>
        <v>1000</v>
      </c>
      <c r="P9" s="78">
        <f t="shared" ref="P9:P72" si="2">$D$20*M9</f>
        <v>800</v>
      </c>
      <c r="Q9" s="79">
        <f t="shared" ref="Q9:Q72" si="3">O9-P9</f>
        <v>200</v>
      </c>
      <c r="R9" s="79">
        <f>Q9</f>
        <v>200</v>
      </c>
      <c r="T9" s="80">
        <f t="shared" ref="T9:T72" si="4">_xlfn.BINOM.INV($G$11,$G$10,J9)</f>
        <v>1</v>
      </c>
      <c r="U9" s="81">
        <f t="shared" ref="U9:U72" si="5">_xlfn.NORM.INV(K9,$G$14,$G$15)</f>
        <v>977.76734083402823</v>
      </c>
      <c r="V9" s="81">
        <f t="shared" ref="V9:V72" si="6">T9*U9</f>
        <v>977.76734083402823</v>
      </c>
      <c r="W9" s="81">
        <f t="shared" ref="W9:W72" si="7">VLOOKUP(T9,$F$21:$G$24,2,FALSE)</f>
        <v>800</v>
      </c>
      <c r="X9" s="82">
        <f t="shared" ref="X9:X72" si="8">V9-W9</f>
        <v>177.76734083402823</v>
      </c>
      <c r="Y9" s="82">
        <f>X9</f>
        <v>177.76734083402823</v>
      </c>
    </row>
    <row r="10" spans="1:25" ht="14.4" x14ac:dyDescent="0.3">
      <c r="A10" s="69"/>
      <c r="B10" s="70"/>
      <c r="D10" s="83"/>
      <c r="F10" s="73" t="s">
        <v>56</v>
      </c>
      <c r="G10" s="84">
        <v>0.5</v>
      </c>
      <c r="I10" s="75">
        <f t="shared" ref="I10:I73" si="9">I9+1</f>
        <v>2</v>
      </c>
      <c r="J10" s="76">
        <v>0.38616812309402315</v>
      </c>
      <c r="K10" s="76">
        <v>0.79554379618780047</v>
      </c>
      <c r="M10" s="85">
        <v>1</v>
      </c>
      <c r="N10" s="78">
        <f t="shared" si="0"/>
        <v>1000</v>
      </c>
      <c r="O10" s="78">
        <f t="shared" si="1"/>
        <v>1000</v>
      </c>
      <c r="P10" s="78">
        <f t="shared" si="2"/>
        <v>800</v>
      </c>
      <c r="Q10" s="79">
        <f t="shared" si="3"/>
        <v>200</v>
      </c>
      <c r="R10" s="79">
        <f t="shared" ref="R10:R73" si="10">Q10+R9</f>
        <v>400</v>
      </c>
      <c r="T10" s="85">
        <f t="shared" si="4"/>
        <v>1</v>
      </c>
      <c r="U10" s="78">
        <f t="shared" si="5"/>
        <v>1175.161814197598</v>
      </c>
      <c r="V10" s="78">
        <f t="shared" si="6"/>
        <v>1175.161814197598</v>
      </c>
      <c r="W10" s="78">
        <f t="shared" si="7"/>
        <v>800</v>
      </c>
      <c r="X10" s="79">
        <f t="shared" si="8"/>
        <v>375.16181419759801</v>
      </c>
      <c r="Y10" s="79">
        <f t="shared" ref="Y10:Y73" si="11">X10+Y9</f>
        <v>552.92915503162624</v>
      </c>
    </row>
    <row r="11" spans="1:25" ht="14.4" x14ac:dyDescent="0.3">
      <c r="A11" s="69"/>
      <c r="B11" s="70"/>
      <c r="D11" s="83"/>
      <c r="F11" s="73" t="s">
        <v>57</v>
      </c>
      <c r="G11" s="86">
        <v>3</v>
      </c>
      <c r="I11" s="75">
        <f t="shared" si="9"/>
        <v>3</v>
      </c>
      <c r="J11" s="76">
        <v>0.36480148907451027</v>
      </c>
      <c r="K11" s="76">
        <v>0.40040006777393833</v>
      </c>
      <c r="M11" s="85">
        <v>1</v>
      </c>
      <c r="N11" s="78">
        <f t="shared" si="0"/>
        <v>1000</v>
      </c>
      <c r="O11" s="78">
        <f t="shared" si="1"/>
        <v>1000</v>
      </c>
      <c r="P11" s="78">
        <f t="shared" si="2"/>
        <v>800</v>
      </c>
      <c r="Q11" s="79">
        <f t="shared" si="3"/>
        <v>200</v>
      </c>
      <c r="R11" s="79">
        <f t="shared" si="10"/>
        <v>600</v>
      </c>
      <c r="T11" s="85">
        <f t="shared" si="4"/>
        <v>1</v>
      </c>
      <c r="U11" s="78">
        <f t="shared" si="5"/>
        <v>959.53765746624276</v>
      </c>
      <c r="V11" s="78">
        <f t="shared" si="6"/>
        <v>959.53765746624276</v>
      </c>
      <c r="W11" s="78">
        <f t="shared" si="7"/>
        <v>800</v>
      </c>
      <c r="X11" s="79">
        <f t="shared" si="8"/>
        <v>159.53765746624276</v>
      </c>
      <c r="Y11" s="79">
        <f t="shared" si="11"/>
        <v>712.466812497869</v>
      </c>
    </row>
    <row r="12" spans="1:25" ht="14.4" x14ac:dyDescent="0.3">
      <c r="A12" s="71"/>
      <c r="B12" s="87"/>
      <c r="F12" s="71"/>
      <c r="I12" s="75">
        <f t="shared" si="9"/>
        <v>4</v>
      </c>
      <c r="J12" s="76">
        <v>4.6127744488676292E-2</v>
      </c>
      <c r="K12" s="76">
        <v>0.12445593900813723</v>
      </c>
      <c r="M12" s="85">
        <v>1</v>
      </c>
      <c r="N12" s="78">
        <f t="shared" si="0"/>
        <v>1000</v>
      </c>
      <c r="O12" s="78">
        <f t="shared" si="1"/>
        <v>1000</v>
      </c>
      <c r="P12" s="78">
        <f t="shared" si="2"/>
        <v>800</v>
      </c>
      <c r="Q12" s="79">
        <f t="shared" si="3"/>
        <v>200</v>
      </c>
      <c r="R12" s="79">
        <f t="shared" si="10"/>
        <v>800</v>
      </c>
      <c r="T12" s="85">
        <f t="shared" si="4"/>
        <v>0</v>
      </c>
      <c r="U12" s="78">
        <f t="shared" si="5"/>
        <v>779.40072773943803</v>
      </c>
      <c r="V12" s="78">
        <f t="shared" si="6"/>
        <v>0</v>
      </c>
      <c r="W12" s="78">
        <f t="shared" si="7"/>
        <v>800</v>
      </c>
      <c r="X12" s="79">
        <f t="shared" si="8"/>
        <v>-800</v>
      </c>
      <c r="Y12" s="79">
        <f t="shared" si="11"/>
        <v>-87.533187502131</v>
      </c>
    </row>
    <row r="13" spans="1:25" ht="14.4" x14ac:dyDescent="0.3">
      <c r="A13" s="69" t="s">
        <v>41</v>
      </c>
      <c r="B13" s="70" t="s">
        <v>58</v>
      </c>
      <c r="D13" s="72">
        <v>1000</v>
      </c>
      <c r="F13" s="73" t="s">
        <v>54</v>
      </c>
      <c r="G13" s="74" t="s">
        <v>59</v>
      </c>
      <c r="I13" s="75">
        <f t="shared" si="9"/>
        <v>5</v>
      </c>
      <c r="J13" s="76">
        <v>0.93351646115847031</v>
      </c>
      <c r="K13" s="76">
        <v>0.70750680687842149</v>
      </c>
      <c r="M13" s="85">
        <v>1</v>
      </c>
      <c r="N13" s="78">
        <f t="shared" si="0"/>
        <v>1000</v>
      </c>
      <c r="O13" s="78">
        <f t="shared" si="1"/>
        <v>1000</v>
      </c>
      <c r="P13" s="78">
        <f t="shared" si="2"/>
        <v>800</v>
      </c>
      <c r="Q13" s="79">
        <f t="shared" si="3"/>
        <v>200</v>
      </c>
      <c r="R13" s="79">
        <f t="shared" si="10"/>
        <v>1000</v>
      </c>
      <c r="T13" s="85">
        <f t="shared" si="4"/>
        <v>3</v>
      </c>
      <c r="U13" s="78">
        <f t="shared" si="5"/>
        <v>1119.2231464386853</v>
      </c>
      <c r="V13" s="78">
        <f t="shared" si="6"/>
        <v>3357.669439316056</v>
      </c>
      <c r="W13" s="78">
        <f t="shared" si="7"/>
        <v>2300</v>
      </c>
      <c r="X13" s="79">
        <f t="shared" si="8"/>
        <v>1057.669439316056</v>
      </c>
      <c r="Y13" s="79">
        <f t="shared" si="11"/>
        <v>970.13625181392501</v>
      </c>
    </row>
    <row r="14" spans="1:25" ht="14.4" x14ac:dyDescent="0.3">
      <c r="A14" s="69"/>
      <c r="B14" s="70"/>
      <c r="D14" s="83"/>
      <c r="F14" s="73" t="s">
        <v>0</v>
      </c>
      <c r="G14" s="72">
        <v>1010</v>
      </c>
      <c r="I14" s="75">
        <f t="shared" si="9"/>
        <v>6</v>
      </c>
      <c r="J14" s="76">
        <v>0.80397978668116488</v>
      </c>
      <c r="K14" s="76">
        <v>0.89684360642820615</v>
      </c>
      <c r="M14" s="85">
        <v>1</v>
      </c>
      <c r="N14" s="78">
        <f t="shared" si="0"/>
        <v>1000</v>
      </c>
      <c r="O14" s="78">
        <f t="shared" si="1"/>
        <v>1000</v>
      </c>
      <c r="P14" s="78">
        <f t="shared" si="2"/>
        <v>800</v>
      </c>
      <c r="Q14" s="79">
        <f t="shared" si="3"/>
        <v>200</v>
      </c>
      <c r="R14" s="79">
        <f t="shared" si="10"/>
        <v>1200</v>
      </c>
      <c r="T14" s="85">
        <f t="shared" si="4"/>
        <v>2</v>
      </c>
      <c r="U14" s="78">
        <f t="shared" si="5"/>
        <v>1262.7538912417822</v>
      </c>
      <c r="V14" s="78">
        <f t="shared" si="6"/>
        <v>2525.5077824835644</v>
      </c>
      <c r="W14" s="78">
        <f t="shared" si="7"/>
        <v>1550</v>
      </c>
      <c r="X14" s="79">
        <f t="shared" si="8"/>
        <v>975.50778248356437</v>
      </c>
      <c r="Y14" s="79">
        <f t="shared" si="11"/>
        <v>1945.6440342974893</v>
      </c>
    </row>
    <row r="15" spans="1:25" ht="14.4" x14ac:dyDescent="0.3">
      <c r="A15" s="71"/>
      <c r="B15" s="70"/>
      <c r="D15" s="83"/>
      <c r="F15" s="73" t="s">
        <v>60</v>
      </c>
      <c r="G15" s="72">
        <v>200</v>
      </c>
      <c r="I15" s="75">
        <f t="shared" si="9"/>
        <v>7</v>
      </c>
      <c r="J15" s="76">
        <v>0.17302114521874012</v>
      </c>
      <c r="K15" s="76">
        <v>0.94952052978525092</v>
      </c>
      <c r="M15" s="85">
        <v>1</v>
      </c>
      <c r="N15" s="78">
        <f t="shared" si="0"/>
        <v>1000</v>
      </c>
      <c r="O15" s="78">
        <f t="shared" si="1"/>
        <v>1000</v>
      </c>
      <c r="P15" s="78">
        <f t="shared" si="2"/>
        <v>800</v>
      </c>
      <c r="Q15" s="79">
        <f t="shared" si="3"/>
        <v>200</v>
      </c>
      <c r="R15" s="79">
        <f t="shared" si="10"/>
        <v>1400</v>
      </c>
      <c r="T15" s="85">
        <f t="shared" si="4"/>
        <v>1</v>
      </c>
      <c r="U15" s="78">
        <f t="shared" si="5"/>
        <v>1338.04447331805</v>
      </c>
      <c r="V15" s="78">
        <f t="shared" si="6"/>
        <v>1338.04447331805</v>
      </c>
      <c r="W15" s="78">
        <f t="shared" si="7"/>
        <v>800</v>
      </c>
      <c r="X15" s="79">
        <f t="shared" si="8"/>
        <v>538.04447331805</v>
      </c>
      <c r="Y15" s="79">
        <f t="shared" si="11"/>
        <v>2483.6885076155395</v>
      </c>
    </row>
    <row r="16" spans="1:25" ht="14.4" x14ac:dyDescent="0.3">
      <c r="A16" s="71"/>
      <c r="B16" s="87"/>
      <c r="F16" s="71"/>
      <c r="I16" s="75">
        <f t="shared" si="9"/>
        <v>8</v>
      </c>
      <c r="J16" s="76">
        <v>0.52012933882681212</v>
      </c>
      <c r="K16" s="76">
        <v>0.7247762334706801</v>
      </c>
      <c r="M16" s="85">
        <v>1</v>
      </c>
      <c r="N16" s="78">
        <f t="shared" si="0"/>
        <v>1000</v>
      </c>
      <c r="O16" s="78">
        <f t="shared" si="1"/>
        <v>1000</v>
      </c>
      <c r="P16" s="78">
        <f t="shared" si="2"/>
        <v>800</v>
      </c>
      <c r="Q16" s="79">
        <f t="shared" si="3"/>
        <v>200</v>
      </c>
      <c r="R16" s="79">
        <f t="shared" si="10"/>
        <v>1600</v>
      </c>
      <c r="T16" s="85">
        <f t="shared" si="4"/>
        <v>2</v>
      </c>
      <c r="U16" s="78">
        <f t="shared" si="5"/>
        <v>1129.4179283843469</v>
      </c>
      <c r="V16" s="78">
        <f t="shared" si="6"/>
        <v>2258.8358567686937</v>
      </c>
      <c r="W16" s="78">
        <f t="shared" si="7"/>
        <v>1550</v>
      </c>
      <c r="X16" s="79">
        <f t="shared" si="8"/>
        <v>708.8358567686937</v>
      </c>
      <c r="Y16" s="79">
        <f t="shared" si="11"/>
        <v>3192.5243643842332</v>
      </c>
    </row>
    <row r="17" spans="1:25" ht="14.4" x14ac:dyDescent="0.3">
      <c r="A17" s="68" t="s">
        <v>42</v>
      </c>
      <c r="B17" s="88" t="s">
        <v>61</v>
      </c>
      <c r="D17" s="89">
        <f>D9*D13</f>
        <v>1000</v>
      </c>
      <c r="F17" s="73"/>
      <c r="G17" s="89" t="s">
        <v>62</v>
      </c>
      <c r="I17" s="75">
        <f t="shared" si="9"/>
        <v>9</v>
      </c>
      <c r="J17" s="76">
        <v>0.89538175894550875</v>
      </c>
      <c r="K17" s="76">
        <v>0.46080439612298651</v>
      </c>
      <c r="M17" s="85">
        <v>1</v>
      </c>
      <c r="N17" s="78">
        <f t="shared" si="0"/>
        <v>1000</v>
      </c>
      <c r="O17" s="78">
        <f t="shared" si="1"/>
        <v>1000</v>
      </c>
      <c r="P17" s="78">
        <f t="shared" si="2"/>
        <v>800</v>
      </c>
      <c r="Q17" s="79">
        <f t="shared" si="3"/>
        <v>200</v>
      </c>
      <c r="R17" s="79">
        <f t="shared" si="10"/>
        <v>1800</v>
      </c>
      <c r="T17" s="85">
        <f t="shared" si="4"/>
        <v>3</v>
      </c>
      <c r="U17" s="78">
        <f t="shared" si="5"/>
        <v>990.31851833582493</v>
      </c>
      <c r="V17" s="78">
        <f t="shared" si="6"/>
        <v>2970.9555550074747</v>
      </c>
      <c r="W17" s="78">
        <f t="shared" si="7"/>
        <v>2300</v>
      </c>
      <c r="X17" s="79">
        <f t="shared" si="8"/>
        <v>670.95555500747469</v>
      </c>
      <c r="Y17" s="79">
        <f t="shared" si="11"/>
        <v>3863.4799193917079</v>
      </c>
    </row>
    <row r="18" spans="1:25" ht="14.4" x14ac:dyDescent="0.3">
      <c r="A18" s="68"/>
      <c r="B18" s="88"/>
      <c r="D18" s="90"/>
      <c r="F18" s="73"/>
      <c r="G18" s="74"/>
      <c r="I18" s="75">
        <f t="shared" si="9"/>
        <v>10</v>
      </c>
      <c r="J18" s="76">
        <v>0.25321868599056918</v>
      </c>
      <c r="K18" s="76">
        <v>0.3261553435465121</v>
      </c>
      <c r="M18" s="85">
        <v>1</v>
      </c>
      <c r="N18" s="78">
        <f t="shared" si="0"/>
        <v>1000</v>
      </c>
      <c r="O18" s="78">
        <f t="shared" si="1"/>
        <v>1000</v>
      </c>
      <c r="P18" s="78">
        <f t="shared" si="2"/>
        <v>800</v>
      </c>
      <c r="Q18" s="79">
        <f t="shared" si="3"/>
        <v>200</v>
      </c>
      <c r="R18" s="79">
        <f t="shared" si="10"/>
        <v>2000</v>
      </c>
      <c r="T18" s="85">
        <f t="shared" si="4"/>
        <v>1</v>
      </c>
      <c r="U18" s="78">
        <f t="shared" si="5"/>
        <v>919.8891058315678</v>
      </c>
      <c r="V18" s="78">
        <f t="shared" si="6"/>
        <v>919.8891058315678</v>
      </c>
      <c r="W18" s="78">
        <f t="shared" si="7"/>
        <v>800</v>
      </c>
      <c r="X18" s="79">
        <f t="shared" si="8"/>
        <v>119.8891058315678</v>
      </c>
      <c r="Y18" s="79">
        <f t="shared" si="11"/>
        <v>3983.3690252232755</v>
      </c>
    </row>
    <row r="19" spans="1:25" ht="14.4" x14ac:dyDescent="0.3">
      <c r="A19" s="71"/>
      <c r="B19" s="87"/>
      <c r="F19" s="71"/>
      <c r="I19" s="75">
        <f t="shared" si="9"/>
        <v>11</v>
      </c>
      <c r="J19" s="76">
        <v>0.24526017270215639</v>
      </c>
      <c r="K19" s="76">
        <v>0.25440159023566244</v>
      </c>
      <c r="M19" s="85">
        <v>1</v>
      </c>
      <c r="N19" s="78">
        <f t="shared" si="0"/>
        <v>1000</v>
      </c>
      <c r="O19" s="78">
        <f t="shared" si="1"/>
        <v>1000</v>
      </c>
      <c r="P19" s="78">
        <f t="shared" si="2"/>
        <v>800</v>
      </c>
      <c r="Q19" s="79">
        <f t="shared" si="3"/>
        <v>200</v>
      </c>
      <c r="R19" s="79">
        <f t="shared" si="10"/>
        <v>2200</v>
      </c>
      <c r="T19" s="85">
        <f t="shared" si="4"/>
        <v>1</v>
      </c>
      <c r="U19" s="78">
        <f t="shared" si="5"/>
        <v>877.85951878370543</v>
      </c>
      <c r="V19" s="78">
        <f t="shared" si="6"/>
        <v>877.85951878370543</v>
      </c>
      <c r="W19" s="78">
        <f t="shared" si="7"/>
        <v>800</v>
      </c>
      <c r="X19" s="79">
        <f t="shared" si="8"/>
        <v>77.859518783705425</v>
      </c>
      <c r="Y19" s="79">
        <f t="shared" si="11"/>
        <v>4061.2285440069809</v>
      </c>
    </row>
    <row r="20" spans="1:25" ht="14.4" x14ac:dyDescent="0.3">
      <c r="A20" s="68" t="s">
        <v>43</v>
      </c>
      <c r="B20" s="88" t="s">
        <v>63</v>
      </c>
      <c r="D20" s="72">
        <v>800</v>
      </c>
      <c r="F20" s="73" t="s">
        <v>64</v>
      </c>
      <c r="G20" s="74" t="s">
        <v>50</v>
      </c>
      <c r="I20" s="75">
        <f t="shared" si="9"/>
        <v>12</v>
      </c>
      <c r="J20" s="76">
        <v>0.35563304948771846</v>
      </c>
      <c r="K20" s="76">
        <v>0.40540259495860298</v>
      </c>
      <c r="M20" s="85">
        <v>1</v>
      </c>
      <c r="N20" s="78">
        <f t="shared" si="0"/>
        <v>1000</v>
      </c>
      <c r="O20" s="78">
        <f t="shared" si="1"/>
        <v>1000</v>
      </c>
      <c r="P20" s="78">
        <f t="shared" si="2"/>
        <v>800</v>
      </c>
      <c r="Q20" s="79">
        <f t="shared" si="3"/>
        <v>200</v>
      </c>
      <c r="R20" s="79">
        <f t="shared" si="10"/>
        <v>2400</v>
      </c>
      <c r="T20" s="85">
        <f t="shared" si="4"/>
        <v>1</v>
      </c>
      <c r="U20" s="78">
        <f t="shared" si="5"/>
        <v>962.12251756303067</v>
      </c>
      <c r="V20" s="78">
        <f t="shared" si="6"/>
        <v>962.12251756303067</v>
      </c>
      <c r="W20" s="78">
        <f t="shared" si="7"/>
        <v>800</v>
      </c>
      <c r="X20" s="79">
        <f t="shared" si="8"/>
        <v>162.12251756303067</v>
      </c>
      <c r="Y20" s="79">
        <f t="shared" si="11"/>
        <v>4223.3510615700116</v>
      </c>
    </row>
    <row r="21" spans="1:25" ht="14.4" x14ac:dyDescent="0.3">
      <c r="A21" s="71"/>
      <c r="B21" s="90"/>
      <c r="D21" s="90"/>
      <c r="F21" s="73">
        <v>0</v>
      </c>
      <c r="G21" s="72">
        <v>800</v>
      </c>
      <c r="I21" s="75">
        <f t="shared" si="9"/>
        <v>13</v>
      </c>
      <c r="J21" s="76">
        <v>0.36256427209492159</v>
      </c>
      <c r="K21" s="76">
        <v>0.89722874636130179</v>
      </c>
      <c r="M21" s="85">
        <v>1</v>
      </c>
      <c r="N21" s="78">
        <f t="shared" si="0"/>
        <v>1000</v>
      </c>
      <c r="O21" s="78">
        <f t="shared" si="1"/>
        <v>1000</v>
      </c>
      <c r="P21" s="78">
        <f t="shared" si="2"/>
        <v>800</v>
      </c>
      <c r="Q21" s="79">
        <f t="shared" si="3"/>
        <v>200</v>
      </c>
      <c r="R21" s="79">
        <f t="shared" si="10"/>
        <v>2600</v>
      </c>
      <c r="T21" s="85">
        <f t="shared" si="4"/>
        <v>1</v>
      </c>
      <c r="U21" s="78">
        <f t="shared" si="5"/>
        <v>1263.183563164924</v>
      </c>
      <c r="V21" s="78">
        <f t="shared" si="6"/>
        <v>1263.183563164924</v>
      </c>
      <c r="W21" s="78">
        <f t="shared" si="7"/>
        <v>800</v>
      </c>
      <c r="X21" s="79">
        <f t="shared" si="8"/>
        <v>463.18356316492395</v>
      </c>
      <c r="Y21" s="79">
        <f t="shared" si="11"/>
        <v>4686.5346247349353</v>
      </c>
    </row>
    <row r="22" spans="1:25" ht="14.4" x14ac:dyDescent="0.3">
      <c r="A22" s="68"/>
      <c r="B22" s="90"/>
      <c r="D22" s="91"/>
      <c r="F22" s="73">
        <v>1</v>
      </c>
      <c r="G22" s="72">
        <v>800</v>
      </c>
      <c r="I22" s="75">
        <f t="shared" si="9"/>
        <v>14</v>
      </c>
      <c r="J22" s="76">
        <v>0.23284566973899767</v>
      </c>
      <c r="K22" s="76">
        <v>0.29291672140987401</v>
      </c>
      <c r="M22" s="85">
        <v>1</v>
      </c>
      <c r="N22" s="78">
        <f t="shared" si="0"/>
        <v>1000</v>
      </c>
      <c r="O22" s="78">
        <f t="shared" si="1"/>
        <v>1000</v>
      </c>
      <c r="P22" s="78">
        <f t="shared" si="2"/>
        <v>800</v>
      </c>
      <c r="Q22" s="79">
        <f t="shared" si="3"/>
        <v>200</v>
      </c>
      <c r="R22" s="79">
        <f t="shared" si="10"/>
        <v>2800</v>
      </c>
      <c r="T22" s="85">
        <f t="shared" si="4"/>
        <v>1</v>
      </c>
      <c r="U22" s="78">
        <f t="shared" si="5"/>
        <v>901.02324117698038</v>
      </c>
      <c r="V22" s="78">
        <f t="shared" si="6"/>
        <v>901.02324117698038</v>
      </c>
      <c r="W22" s="78">
        <f t="shared" si="7"/>
        <v>800</v>
      </c>
      <c r="X22" s="79">
        <f t="shared" si="8"/>
        <v>101.02324117698038</v>
      </c>
      <c r="Y22" s="79">
        <f t="shared" si="11"/>
        <v>4787.5578659119155</v>
      </c>
    </row>
    <row r="23" spans="1:25" ht="14.4" x14ac:dyDescent="0.3">
      <c r="A23" s="71"/>
      <c r="B23" s="90"/>
      <c r="D23" s="91"/>
      <c r="F23" s="73">
        <v>2</v>
      </c>
      <c r="G23" s="72">
        <v>1550</v>
      </c>
      <c r="I23" s="75">
        <f t="shared" si="9"/>
        <v>15</v>
      </c>
      <c r="J23" s="76">
        <v>1.7256336060452071E-2</v>
      </c>
      <c r="K23" s="76">
        <v>0.35698901100388036</v>
      </c>
      <c r="M23" s="85">
        <v>1</v>
      </c>
      <c r="N23" s="78">
        <f t="shared" si="0"/>
        <v>1000</v>
      </c>
      <c r="O23" s="78">
        <f t="shared" si="1"/>
        <v>1000</v>
      </c>
      <c r="P23" s="78">
        <f t="shared" si="2"/>
        <v>800</v>
      </c>
      <c r="Q23" s="79">
        <f t="shared" si="3"/>
        <v>200</v>
      </c>
      <c r="R23" s="79">
        <f t="shared" si="10"/>
        <v>3000</v>
      </c>
      <c r="T23" s="85">
        <f t="shared" si="4"/>
        <v>0</v>
      </c>
      <c r="U23" s="78">
        <f t="shared" si="5"/>
        <v>936.69624944517363</v>
      </c>
      <c r="V23" s="78">
        <f t="shared" si="6"/>
        <v>0</v>
      </c>
      <c r="W23" s="78">
        <f t="shared" si="7"/>
        <v>800</v>
      </c>
      <c r="X23" s="79">
        <f t="shared" si="8"/>
        <v>-800</v>
      </c>
      <c r="Y23" s="79">
        <f t="shared" si="11"/>
        <v>3987.5578659119155</v>
      </c>
    </row>
    <row r="24" spans="1:25" ht="14.4" x14ac:dyDescent="0.3">
      <c r="A24" s="71"/>
      <c r="B24" s="90"/>
      <c r="D24" s="91"/>
      <c r="F24" s="73">
        <v>3</v>
      </c>
      <c r="G24" s="72">
        <v>2300</v>
      </c>
      <c r="I24" s="75">
        <f t="shared" si="9"/>
        <v>16</v>
      </c>
      <c r="J24" s="76">
        <v>0.47570540230314351</v>
      </c>
      <c r="K24" s="76">
        <v>0.51975906121495696</v>
      </c>
      <c r="M24" s="85">
        <v>1</v>
      </c>
      <c r="N24" s="78">
        <f t="shared" si="0"/>
        <v>1000</v>
      </c>
      <c r="O24" s="78">
        <f t="shared" si="1"/>
        <v>1000</v>
      </c>
      <c r="P24" s="78">
        <f t="shared" si="2"/>
        <v>800</v>
      </c>
      <c r="Q24" s="79">
        <f t="shared" si="3"/>
        <v>200</v>
      </c>
      <c r="R24" s="79">
        <f t="shared" si="10"/>
        <v>3200</v>
      </c>
      <c r="T24" s="85">
        <f t="shared" si="4"/>
        <v>1</v>
      </c>
      <c r="U24" s="78">
        <f t="shared" si="5"/>
        <v>1019.9097777147348</v>
      </c>
      <c r="V24" s="78">
        <f t="shared" si="6"/>
        <v>1019.9097777147348</v>
      </c>
      <c r="W24" s="78">
        <f t="shared" si="7"/>
        <v>800</v>
      </c>
      <c r="X24" s="79">
        <f t="shared" si="8"/>
        <v>219.90977771473479</v>
      </c>
      <c r="Y24" s="79">
        <f t="shared" si="11"/>
        <v>4207.46764362665</v>
      </c>
    </row>
    <row r="25" spans="1:25" ht="14.4" x14ac:dyDescent="0.3">
      <c r="A25" s="71"/>
      <c r="I25" s="75">
        <f t="shared" si="9"/>
        <v>17</v>
      </c>
      <c r="J25" s="76">
        <v>0.90191229764550906</v>
      </c>
      <c r="K25" s="76">
        <v>0.94395045515291454</v>
      </c>
      <c r="M25" s="85">
        <v>1</v>
      </c>
      <c r="N25" s="78">
        <f t="shared" si="0"/>
        <v>1000</v>
      </c>
      <c r="O25" s="78">
        <f t="shared" si="1"/>
        <v>1000</v>
      </c>
      <c r="P25" s="78">
        <f t="shared" si="2"/>
        <v>800</v>
      </c>
      <c r="Q25" s="79">
        <f t="shared" si="3"/>
        <v>200</v>
      </c>
      <c r="R25" s="79">
        <f t="shared" si="10"/>
        <v>3400</v>
      </c>
      <c r="T25" s="85">
        <f t="shared" si="4"/>
        <v>3</v>
      </c>
      <c r="U25" s="78">
        <f t="shared" si="5"/>
        <v>1327.7657242032421</v>
      </c>
      <c r="V25" s="78">
        <f t="shared" si="6"/>
        <v>3983.2971726097267</v>
      </c>
      <c r="W25" s="78">
        <f t="shared" si="7"/>
        <v>2300</v>
      </c>
      <c r="X25" s="79">
        <f t="shared" si="8"/>
        <v>1683.2971726097267</v>
      </c>
      <c r="Y25" s="79">
        <f t="shared" si="11"/>
        <v>5890.7648162363766</v>
      </c>
    </row>
    <row r="26" spans="1:25" ht="14.4" x14ac:dyDescent="0.3">
      <c r="A26" s="68" t="s">
        <v>44</v>
      </c>
      <c r="B26" s="88" t="s">
        <v>72</v>
      </c>
      <c r="D26" s="89">
        <f>D13-D20</f>
        <v>200</v>
      </c>
      <c r="F26" s="90"/>
      <c r="G26" s="89" t="s">
        <v>66</v>
      </c>
      <c r="I26" s="75">
        <f t="shared" si="9"/>
        <v>18</v>
      </c>
      <c r="J26" s="76">
        <v>3.2109758042537018E-2</v>
      </c>
      <c r="K26" s="76">
        <v>0.45718702699946223</v>
      </c>
      <c r="M26" s="85">
        <v>1</v>
      </c>
      <c r="N26" s="78">
        <f t="shared" si="0"/>
        <v>1000</v>
      </c>
      <c r="O26" s="78">
        <f t="shared" si="1"/>
        <v>1000</v>
      </c>
      <c r="P26" s="78">
        <f t="shared" si="2"/>
        <v>800</v>
      </c>
      <c r="Q26" s="79">
        <f t="shared" si="3"/>
        <v>200</v>
      </c>
      <c r="R26" s="79">
        <f t="shared" si="10"/>
        <v>3600</v>
      </c>
      <c r="T26" s="85">
        <f t="shared" si="4"/>
        <v>0</v>
      </c>
      <c r="U26" s="78">
        <f t="shared" si="5"/>
        <v>988.49539351237684</v>
      </c>
      <c r="V26" s="78">
        <f t="shared" si="6"/>
        <v>0</v>
      </c>
      <c r="W26" s="78">
        <f t="shared" si="7"/>
        <v>800</v>
      </c>
      <c r="X26" s="79">
        <f t="shared" si="8"/>
        <v>-800</v>
      </c>
      <c r="Y26" s="79">
        <f t="shared" si="11"/>
        <v>5090.7648162363766</v>
      </c>
    </row>
    <row r="27" spans="1:25" ht="14.4" x14ac:dyDescent="0.3">
      <c r="I27" s="75">
        <f t="shared" si="9"/>
        <v>19</v>
      </c>
      <c r="J27" s="76">
        <v>0.68353375848145781</v>
      </c>
      <c r="K27" s="76">
        <v>0.3848581840852926</v>
      </c>
      <c r="M27" s="85">
        <v>1</v>
      </c>
      <c r="N27" s="78">
        <f t="shared" si="0"/>
        <v>1000</v>
      </c>
      <c r="O27" s="78">
        <f t="shared" si="1"/>
        <v>1000</v>
      </c>
      <c r="P27" s="78">
        <f t="shared" si="2"/>
        <v>800</v>
      </c>
      <c r="Q27" s="79">
        <f t="shared" si="3"/>
        <v>200</v>
      </c>
      <c r="R27" s="79">
        <f t="shared" si="10"/>
        <v>3800</v>
      </c>
      <c r="T27" s="85">
        <f t="shared" si="4"/>
        <v>2</v>
      </c>
      <c r="U27" s="78">
        <f t="shared" si="5"/>
        <v>951.45081614569563</v>
      </c>
      <c r="V27" s="78">
        <f t="shared" si="6"/>
        <v>1902.9016322913913</v>
      </c>
      <c r="W27" s="78">
        <f t="shared" si="7"/>
        <v>1550</v>
      </c>
      <c r="X27" s="79">
        <f t="shared" si="8"/>
        <v>352.90163229139125</v>
      </c>
      <c r="Y27" s="79">
        <f t="shared" si="11"/>
        <v>5443.6664485277679</v>
      </c>
    </row>
    <row r="28" spans="1:25" ht="14.4" x14ac:dyDescent="0.3">
      <c r="I28" s="75">
        <f t="shared" si="9"/>
        <v>20</v>
      </c>
      <c r="J28" s="76">
        <v>0.65793747391690993</v>
      </c>
      <c r="K28" s="76">
        <v>0.69820802881659372</v>
      </c>
      <c r="M28" s="85">
        <v>1</v>
      </c>
      <c r="N28" s="78">
        <f t="shared" si="0"/>
        <v>1000</v>
      </c>
      <c r="O28" s="78">
        <f t="shared" si="1"/>
        <v>1000</v>
      </c>
      <c r="P28" s="78">
        <f t="shared" si="2"/>
        <v>800</v>
      </c>
      <c r="Q28" s="79">
        <f t="shared" si="3"/>
        <v>200</v>
      </c>
      <c r="R28" s="79">
        <f t="shared" si="10"/>
        <v>4000</v>
      </c>
      <c r="T28" s="85">
        <f t="shared" si="4"/>
        <v>2</v>
      </c>
      <c r="U28" s="78">
        <f t="shared" si="5"/>
        <v>1113.8507094651955</v>
      </c>
      <c r="V28" s="78">
        <f t="shared" si="6"/>
        <v>2227.7014189303909</v>
      </c>
      <c r="W28" s="78">
        <f t="shared" si="7"/>
        <v>1550</v>
      </c>
      <c r="X28" s="79">
        <f t="shared" si="8"/>
        <v>677.7014189303909</v>
      </c>
      <c r="Y28" s="79">
        <f t="shared" si="11"/>
        <v>6121.3678674581588</v>
      </c>
    </row>
    <row r="29" spans="1:25" ht="14.4" x14ac:dyDescent="0.3">
      <c r="B29" s="61" t="s">
        <v>36</v>
      </c>
      <c r="C29" s="61"/>
      <c r="D29" s="61"/>
      <c r="E29" s="61"/>
      <c r="F29" s="61"/>
      <c r="G29" s="61"/>
      <c r="I29" s="75">
        <f t="shared" si="9"/>
        <v>21</v>
      </c>
      <c r="J29" s="76">
        <v>0.57094761930765348</v>
      </c>
      <c r="K29" s="76">
        <v>0.87038093486064616</v>
      </c>
      <c r="M29" s="85">
        <v>1</v>
      </c>
      <c r="N29" s="78">
        <f t="shared" si="0"/>
        <v>1000</v>
      </c>
      <c r="O29" s="78">
        <f t="shared" si="1"/>
        <v>1000</v>
      </c>
      <c r="P29" s="78">
        <f t="shared" si="2"/>
        <v>800</v>
      </c>
      <c r="Q29" s="79">
        <f t="shared" si="3"/>
        <v>200</v>
      </c>
      <c r="R29" s="79">
        <f t="shared" si="10"/>
        <v>4200</v>
      </c>
      <c r="T29" s="85">
        <f t="shared" si="4"/>
        <v>2</v>
      </c>
      <c r="U29" s="78">
        <f t="shared" si="5"/>
        <v>1235.6387370209204</v>
      </c>
      <c r="V29" s="78">
        <f t="shared" si="6"/>
        <v>2471.2774740418408</v>
      </c>
      <c r="W29" s="78">
        <f t="shared" si="7"/>
        <v>1550</v>
      </c>
      <c r="X29" s="79">
        <f t="shared" si="8"/>
        <v>921.27747404184083</v>
      </c>
      <c r="Y29" s="79">
        <f t="shared" si="11"/>
        <v>7042.6453414999996</v>
      </c>
    </row>
    <row r="30" spans="1:25" ht="14.4" x14ac:dyDescent="0.3">
      <c r="I30" s="75">
        <f t="shared" si="9"/>
        <v>22</v>
      </c>
      <c r="J30" s="76">
        <v>0.97875192726673033</v>
      </c>
      <c r="K30" s="76">
        <v>0.1084237522744288</v>
      </c>
      <c r="M30" s="85">
        <v>1</v>
      </c>
      <c r="N30" s="78">
        <f t="shared" si="0"/>
        <v>1000</v>
      </c>
      <c r="O30" s="78">
        <f t="shared" si="1"/>
        <v>1000</v>
      </c>
      <c r="P30" s="78">
        <f t="shared" si="2"/>
        <v>800</v>
      </c>
      <c r="Q30" s="79">
        <f t="shared" si="3"/>
        <v>200</v>
      </c>
      <c r="R30" s="79">
        <f t="shared" si="10"/>
        <v>4400</v>
      </c>
      <c r="T30" s="85">
        <f t="shared" si="4"/>
        <v>3</v>
      </c>
      <c r="U30" s="78">
        <f t="shared" si="5"/>
        <v>763.00913556603859</v>
      </c>
      <c r="V30" s="78">
        <f t="shared" si="6"/>
        <v>2289.0274066981156</v>
      </c>
      <c r="W30" s="78">
        <f t="shared" si="7"/>
        <v>2300</v>
      </c>
      <c r="X30" s="79">
        <f t="shared" si="8"/>
        <v>-10.972593301884444</v>
      </c>
      <c r="Y30" s="79">
        <f t="shared" si="11"/>
        <v>7031.6727481981152</v>
      </c>
    </row>
    <row r="31" spans="1:25" ht="14.4" x14ac:dyDescent="0.3">
      <c r="B31" s="92" t="s">
        <v>67</v>
      </c>
      <c r="C31" s="92"/>
      <c r="D31" s="92"/>
      <c r="E31" s="92"/>
      <c r="F31" s="92"/>
      <c r="G31" s="92"/>
      <c r="I31" s="75">
        <f t="shared" si="9"/>
        <v>23</v>
      </c>
      <c r="J31" s="76">
        <v>0.21723461358050133</v>
      </c>
      <c r="K31" s="76">
        <v>0.39196705374589147</v>
      </c>
      <c r="M31" s="85">
        <v>1</v>
      </c>
      <c r="N31" s="78">
        <f t="shared" si="0"/>
        <v>1000</v>
      </c>
      <c r="O31" s="78">
        <f t="shared" si="1"/>
        <v>1000</v>
      </c>
      <c r="P31" s="78">
        <f t="shared" si="2"/>
        <v>800</v>
      </c>
      <c r="Q31" s="79">
        <f t="shared" si="3"/>
        <v>200</v>
      </c>
      <c r="R31" s="79">
        <f t="shared" si="10"/>
        <v>4600</v>
      </c>
      <c r="T31" s="85">
        <f t="shared" si="4"/>
        <v>1</v>
      </c>
      <c r="U31" s="78">
        <f t="shared" si="5"/>
        <v>955.16082747983842</v>
      </c>
      <c r="V31" s="78">
        <f t="shared" si="6"/>
        <v>955.16082747983842</v>
      </c>
      <c r="W31" s="78">
        <f t="shared" si="7"/>
        <v>800</v>
      </c>
      <c r="X31" s="79">
        <f t="shared" si="8"/>
        <v>155.16082747983842</v>
      </c>
      <c r="Y31" s="79">
        <f t="shared" si="11"/>
        <v>7186.8335756779534</v>
      </c>
    </row>
    <row r="32" spans="1:25" ht="14.4" x14ac:dyDescent="0.3">
      <c r="B32" s="90"/>
      <c r="C32" s="90"/>
      <c r="D32" s="90"/>
      <c r="E32" s="90"/>
      <c r="F32" s="90"/>
      <c r="G32" s="90"/>
      <c r="I32" s="75">
        <f t="shared" si="9"/>
        <v>24</v>
      </c>
      <c r="J32" s="76">
        <v>0.24158457597970273</v>
      </c>
      <c r="K32" s="76">
        <v>0.39278263819531156</v>
      </c>
      <c r="M32" s="85">
        <v>1</v>
      </c>
      <c r="N32" s="78">
        <f t="shared" si="0"/>
        <v>1000</v>
      </c>
      <c r="O32" s="78">
        <f t="shared" si="1"/>
        <v>1000</v>
      </c>
      <c r="P32" s="78">
        <f t="shared" si="2"/>
        <v>800</v>
      </c>
      <c r="Q32" s="79">
        <f t="shared" si="3"/>
        <v>200</v>
      </c>
      <c r="R32" s="79">
        <f t="shared" si="10"/>
        <v>4800</v>
      </c>
      <c r="T32" s="85">
        <f t="shared" si="4"/>
        <v>1</v>
      </c>
      <c r="U32" s="78">
        <f t="shared" si="5"/>
        <v>955.58524049954679</v>
      </c>
      <c r="V32" s="78">
        <f t="shared" si="6"/>
        <v>955.58524049954679</v>
      </c>
      <c r="W32" s="78">
        <f t="shared" si="7"/>
        <v>800</v>
      </c>
      <c r="X32" s="79">
        <f t="shared" si="8"/>
        <v>155.58524049954679</v>
      </c>
      <c r="Y32" s="79">
        <f t="shared" si="11"/>
        <v>7342.4188161775</v>
      </c>
    </row>
    <row r="33" spans="2:25" ht="14.4" x14ac:dyDescent="0.3">
      <c r="B33" s="93" t="s">
        <v>73</v>
      </c>
      <c r="C33" s="90"/>
      <c r="D33" s="90"/>
      <c r="E33" s="90"/>
      <c r="F33" s="90"/>
      <c r="G33" s="95">
        <f>SUM(Q9:Q108)</f>
        <v>20000</v>
      </c>
      <c r="I33" s="75">
        <f t="shared" si="9"/>
        <v>25</v>
      </c>
      <c r="J33" s="76">
        <v>0.15141774479295522</v>
      </c>
      <c r="K33" s="76">
        <v>0.63441577215471456</v>
      </c>
      <c r="M33" s="85">
        <v>1</v>
      </c>
      <c r="N33" s="78">
        <f t="shared" si="0"/>
        <v>1000</v>
      </c>
      <c r="O33" s="78">
        <f t="shared" si="1"/>
        <v>1000</v>
      </c>
      <c r="P33" s="78">
        <f t="shared" si="2"/>
        <v>800</v>
      </c>
      <c r="Q33" s="79">
        <f t="shared" si="3"/>
        <v>200</v>
      </c>
      <c r="R33" s="79">
        <f t="shared" si="10"/>
        <v>5000</v>
      </c>
      <c r="T33" s="85">
        <f t="shared" si="4"/>
        <v>1</v>
      </c>
      <c r="U33" s="78">
        <f t="shared" si="5"/>
        <v>1078.7143280126636</v>
      </c>
      <c r="V33" s="78">
        <f t="shared" si="6"/>
        <v>1078.7143280126636</v>
      </c>
      <c r="W33" s="78">
        <f t="shared" si="7"/>
        <v>800</v>
      </c>
      <c r="X33" s="79">
        <f t="shared" si="8"/>
        <v>278.7143280126636</v>
      </c>
      <c r="Y33" s="79">
        <f t="shared" si="11"/>
        <v>7621.1331441901639</v>
      </c>
    </row>
    <row r="34" spans="2:25" ht="14.4" x14ac:dyDescent="0.3">
      <c r="B34" s="93" t="s">
        <v>74</v>
      </c>
      <c r="C34" s="90"/>
      <c r="D34" s="90"/>
      <c r="E34" s="90"/>
      <c r="F34" s="90"/>
      <c r="G34" s="95">
        <f>SUM(X9:X108)</f>
        <v>25000.703405632161</v>
      </c>
      <c r="I34" s="75">
        <f t="shared" si="9"/>
        <v>26</v>
      </c>
      <c r="J34" s="76">
        <v>0.36910236122219819</v>
      </c>
      <c r="K34" s="76">
        <v>0.26570364724120377</v>
      </c>
      <c r="M34" s="85">
        <v>1</v>
      </c>
      <c r="N34" s="78">
        <f t="shared" si="0"/>
        <v>1000</v>
      </c>
      <c r="O34" s="78">
        <f t="shared" si="1"/>
        <v>1000</v>
      </c>
      <c r="P34" s="78">
        <f t="shared" si="2"/>
        <v>800</v>
      </c>
      <c r="Q34" s="79">
        <f t="shared" si="3"/>
        <v>200</v>
      </c>
      <c r="R34" s="79">
        <f t="shared" si="10"/>
        <v>5200</v>
      </c>
      <c r="T34" s="85">
        <f t="shared" si="4"/>
        <v>1</v>
      </c>
      <c r="U34" s="78">
        <f t="shared" si="5"/>
        <v>884.82815900629112</v>
      </c>
      <c r="V34" s="78">
        <f t="shared" si="6"/>
        <v>884.82815900629112</v>
      </c>
      <c r="W34" s="78">
        <f t="shared" si="7"/>
        <v>800</v>
      </c>
      <c r="X34" s="79">
        <f t="shared" si="8"/>
        <v>84.828159006291116</v>
      </c>
      <c r="Y34" s="79">
        <f t="shared" si="11"/>
        <v>7705.9613031964545</v>
      </c>
    </row>
    <row r="35" spans="2:25" ht="14.4" x14ac:dyDescent="0.3">
      <c r="B35" s="90"/>
      <c r="C35" s="90"/>
      <c r="D35" s="90"/>
      <c r="E35" s="90"/>
      <c r="F35" s="90"/>
      <c r="G35" s="90"/>
      <c r="I35" s="75">
        <f t="shared" si="9"/>
        <v>27</v>
      </c>
      <c r="J35" s="76">
        <v>9.3059017509081188E-2</v>
      </c>
      <c r="K35" s="76">
        <v>0.20289875373593291</v>
      </c>
      <c r="M35" s="85">
        <v>1</v>
      </c>
      <c r="N35" s="78">
        <f t="shared" si="0"/>
        <v>1000</v>
      </c>
      <c r="O35" s="78">
        <f t="shared" si="1"/>
        <v>1000</v>
      </c>
      <c r="P35" s="78">
        <f t="shared" si="2"/>
        <v>800</v>
      </c>
      <c r="Q35" s="79">
        <f t="shared" si="3"/>
        <v>200</v>
      </c>
      <c r="R35" s="79">
        <f t="shared" si="10"/>
        <v>5400</v>
      </c>
      <c r="T35" s="85">
        <f t="shared" si="4"/>
        <v>0</v>
      </c>
      <c r="U35" s="78">
        <f t="shared" si="5"/>
        <v>843.73763901763721</v>
      </c>
      <c r="V35" s="78">
        <f t="shared" si="6"/>
        <v>0</v>
      </c>
      <c r="W35" s="78">
        <f t="shared" si="7"/>
        <v>800</v>
      </c>
      <c r="X35" s="79">
        <f t="shared" si="8"/>
        <v>-800</v>
      </c>
      <c r="Y35" s="79">
        <f t="shared" si="11"/>
        <v>6905.9613031964545</v>
      </c>
    </row>
    <row r="36" spans="2:25" ht="14.4" x14ac:dyDescent="0.3">
      <c r="B36" s="90" t="s">
        <v>75</v>
      </c>
      <c r="C36" s="90"/>
      <c r="D36" s="90"/>
      <c r="E36" s="90"/>
      <c r="F36" s="90"/>
      <c r="G36" s="96">
        <f>COUNTIF(X9:X108,"&gt;"&amp;D26)/100</f>
        <v>0.53</v>
      </c>
      <c r="I36" s="75">
        <f t="shared" si="9"/>
        <v>28</v>
      </c>
      <c r="J36" s="76">
        <v>0.35974533330344149</v>
      </c>
      <c r="K36" s="76">
        <v>0.94159711733614904</v>
      </c>
      <c r="M36" s="85">
        <v>1</v>
      </c>
      <c r="N36" s="78">
        <f t="shared" si="0"/>
        <v>1000</v>
      </c>
      <c r="O36" s="78">
        <f t="shared" si="1"/>
        <v>1000</v>
      </c>
      <c r="P36" s="78">
        <f t="shared" si="2"/>
        <v>800</v>
      </c>
      <c r="Q36" s="79">
        <f t="shared" si="3"/>
        <v>200</v>
      </c>
      <c r="R36" s="79">
        <f t="shared" si="10"/>
        <v>5600</v>
      </c>
      <c r="T36" s="85">
        <f t="shared" si="4"/>
        <v>1</v>
      </c>
      <c r="U36" s="78">
        <f t="shared" si="5"/>
        <v>1323.664604785439</v>
      </c>
      <c r="V36" s="78">
        <f t="shared" si="6"/>
        <v>1323.664604785439</v>
      </c>
      <c r="W36" s="78">
        <f t="shared" si="7"/>
        <v>800</v>
      </c>
      <c r="X36" s="79">
        <f t="shared" si="8"/>
        <v>523.664604785439</v>
      </c>
      <c r="Y36" s="79">
        <f t="shared" si="11"/>
        <v>7429.6259079818938</v>
      </c>
    </row>
    <row r="37" spans="2:25" ht="14.4" x14ac:dyDescent="0.3">
      <c r="B37" s="90" t="s">
        <v>76</v>
      </c>
      <c r="C37" s="90"/>
      <c r="D37" s="90"/>
      <c r="E37" s="90"/>
      <c r="F37" s="90"/>
      <c r="G37" s="96">
        <f>COUNTIF(X9:X108,"&lt;0")/100</f>
        <v>0.2</v>
      </c>
      <c r="I37" s="75">
        <f t="shared" si="9"/>
        <v>29</v>
      </c>
      <c r="J37" s="76">
        <v>0.40852258984069489</v>
      </c>
      <c r="K37" s="76">
        <v>7.3111115261245141E-3</v>
      </c>
      <c r="M37" s="85">
        <v>1</v>
      </c>
      <c r="N37" s="78">
        <f t="shared" si="0"/>
        <v>1000</v>
      </c>
      <c r="O37" s="78">
        <f t="shared" si="1"/>
        <v>1000</v>
      </c>
      <c r="P37" s="78">
        <f t="shared" si="2"/>
        <v>800</v>
      </c>
      <c r="Q37" s="79">
        <f t="shared" si="3"/>
        <v>200</v>
      </c>
      <c r="R37" s="79">
        <f t="shared" si="10"/>
        <v>5800</v>
      </c>
      <c r="T37" s="85">
        <f t="shared" si="4"/>
        <v>1</v>
      </c>
      <c r="U37" s="78">
        <f t="shared" si="5"/>
        <v>521.67943226123907</v>
      </c>
      <c r="V37" s="78">
        <f t="shared" si="6"/>
        <v>521.67943226123907</v>
      </c>
      <c r="W37" s="78">
        <f t="shared" si="7"/>
        <v>800</v>
      </c>
      <c r="X37" s="79">
        <f t="shared" si="8"/>
        <v>-278.32056773876093</v>
      </c>
      <c r="Y37" s="79">
        <f t="shared" si="11"/>
        <v>7151.3053402431324</v>
      </c>
    </row>
    <row r="38" spans="2:25" ht="14.4" x14ac:dyDescent="0.3">
      <c r="B38" s="90"/>
      <c r="C38" s="90"/>
      <c r="D38" s="90"/>
      <c r="E38" s="90"/>
      <c r="F38" s="90"/>
      <c r="G38" s="90"/>
      <c r="I38" s="75">
        <f t="shared" si="9"/>
        <v>30</v>
      </c>
      <c r="J38" s="76">
        <v>0.3571447384449935</v>
      </c>
      <c r="K38" s="76">
        <v>0.15494486697504639</v>
      </c>
      <c r="M38" s="85">
        <v>1</v>
      </c>
      <c r="N38" s="78">
        <f t="shared" si="0"/>
        <v>1000</v>
      </c>
      <c r="O38" s="78">
        <f t="shared" si="1"/>
        <v>1000</v>
      </c>
      <c r="P38" s="78">
        <f t="shared" si="2"/>
        <v>800</v>
      </c>
      <c r="Q38" s="79">
        <f t="shared" si="3"/>
        <v>200</v>
      </c>
      <c r="R38" s="79">
        <f t="shared" si="10"/>
        <v>6000</v>
      </c>
      <c r="T38" s="85">
        <f t="shared" si="4"/>
        <v>1</v>
      </c>
      <c r="U38" s="78">
        <f t="shared" si="5"/>
        <v>806.90931358916953</v>
      </c>
      <c r="V38" s="78">
        <f t="shared" si="6"/>
        <v>806.90931358916953</v>
      </c>
      <c r="W38" s="78">
        <f t="shared" si="7"/>
        <v>800</v>
      </c>
      <c r="X38" s="79">
        <f t="shared" si="8"/>
        <v>6.9093135891695283</v>
      </c>
      <c r="Y38" s="79">
        <f t="shared" si="11"/>
        <v>7158.2146538323022</v>
      </c>
    </row>
    <row r="39" spans="2:25" ht="14.4" x14ac:dyDescent="0.3">
      <c r="I39" s="75">
        <f t="shared" si="9"/>
        <v>31</v>
      </c>
      <c r="J39" s="76">
        <v>0.46892662952106468</v>
      </c>
      <c r="K39" s="76">
        <v>0.52703482109186883</v>
      </c>
      <c r="M39" s="85">
        <v>1</v>
      </c>
      <c r="N39" s="78">
        <f t="shared" si="0"/>
        <v>1000</v>
      </c>
      <c r="O39" s="78">
        <f t="shared" si="1"/>
        <v>1000</v>
      </c>
      <c r="P39" s="78">
        <f t="shared" si="2"/>
        <v>800</v>
      </c>
      <c r="Q39" s="79">
        <f t="shared" si="3"/>
        <v>200</v>
      </c>
      <c r="R39" s="79">
        <f t="shared" si="10"/>
        <v>6200</v>
      </c>
      <c r="T39" s="85">
        <f t="shared" si="4"/>
        <v>1</v>
      </c>
      <c r="U39" s="78">
        <f t="shared" si="5"/>
        <v>1023.5636394462346</v>
      </c>
      <c r="V39" s="78">
        <f t="shared" si="6"/>
        <v>1023.5636394462346</v>
      </c>
      <c r="W39" s="78">
        <f t="shared" si="7"/>
        <v>800</v>
      </c>
      <c r="X39" s="79">
        <f t="shared" si="8"/>
        <v>223.56363944623456</v>
      </c>
      <c r="Y39" s="79">
        <f t="shared" si="11"/>
        <v>7381.7782932785367</v>
      </c>
    </row>
    <row r="40" spans="2:25" ht="14.4" x14ac:dyDescent="0.3">
      <c r="I40" s="75">
        <f t="shared" si="9"/>
        <v>32</v>
      </c>
      <c r="J40" s="76">
        <v>0.5162987969809878</v>
      </c>
      <c r="K40" s="76">
        <v>0.27226719785451226</v>
      </c>
      <c r="M40" s="85">
        <v>1</v>
      </c>
      <c r="N40" s="78">
        <f t="shared" si="0"/>
        <v>1000</v>
      </c>
      <c r="O40" s="78">
        <f t="shared" si="1"/>
        <v>1000</v>
      </c>
      <c r="P40" s="78">
        <f t="shared" si="2"/>
        <v>800</v>
      </c>
      <c r="Q40" s="79">
        <f t="shared" si="3"/>
        <v>200</v>
      </c>
      <c r="R40" s="79">
        <f t="shared" si="10"/>
        <v>6400</v>
      </c>
      <c r="T40" s="85">
        <f t="shared" si="4"/>
        <v>2</v>
      </c>
      <c r="U40" s="78">
        <f t="shared" si="5"/>
        <v>888.80591598357876</v>
      </c>
      <c r="V40" s="78">
        <f t="shared" si="6"/>
        <v>1777.6118319671575</v>
      </c>
      <c r="W40" s="78">
        <f t="shared" si="7"/>
        <v>1550</v>
      </c>
      <c r="X40" s="79">
        <f t="shared" si="8"/>
        <v>227.61183196715751</v>
      </c>
      <c r="Y40" s="79">
        <f t="shared" si="11"/>
        <v>7609.3901252456944</v>
      </c>
    </row>
    <row r="41" spans="2:25" ht="14.4" x14ac:dyDescent="0.3">
      <c r="I41" s="75">
        <f t="shared" si="9"/>
        <v>33</v>
      </c>
      <c r="J41" s="76">
        <v>0.13264800492524065</v>
      </c>
      <c r="K41" s="76">
        <v>0.24459323942147881</v>
      </c>
      <c r="M41" s="85">
        <v>1</v>
      </c>
      <c r="N41" s="78">
        <f t="shared" si="0"/>
        <v>1000</v>
      </c>
      <c r="O41" s="78">
        <f t="shared" si="1"/>
        <v>1000</v>
      </c>
      <c r="P41" s="78">
        <f t="shared" si="2"/>
        <v>800</v>
      </c>
      <c r="Q41" s="79">
        <f t="shared" si="3"/>
        <v>200</v>
      </c>
      <c r="R41" s="79">
        <f t="shared" si="10"/>
        <v>6600</v>
      </c>
      <c r="T41" s="85">
        <f t="shared" si="4"/>
        <v>1</v>
      </c>
      <c r="U41" s="78">
        <f t="shared" si="5"/>
        <v>871.67933685250705</v>
      </c>
      <c r="V41" s="78">
        <f t="shared" si="6"/>
        <v>871.67933685250705</v>
      </c>
      <c r="W41" s="78">
        <f t="shared" si="7"/>
        <v>800</v>
      </c>
      <c r="X41" s="79">
        <f t="shared" si="8"/>
        <v>71.679336852507049</v>
      </c>
      <c r="Y41" s="79">
        <f t="shared" si="11"/>
        <v>7681.0694620982013</v>
      </c>
    </row>
    <row r="42" spans="2:25" ht="14.4" x14ac:dyDescent="0.3">
      <c r="I42" s="75">
        <f t="shared" si="9"/>
        <v>34</v>
      </c>
      <c r="J42" s="76">
        <v>0.57655254471065054</v>
      </c>
      <c r="K42" s="76">
        <v>0.80028211198118193</v>
      </c>
      <c r="M42" s="85">
        <v>1</v>
      </c>
      <c r="N42" s="78">
        <f t="shared" si="0"/>
        <v>1000</v>
      </c>
      <c r="O42" s="78">
        <f t="shared" si="1"/>
        <v>1000</v>
      </c>
      <c r="P42" s="78">
        <f t="shared" si="2"/>
        <v>800</v>
      </c>
      <c r="Q42" s="79">
        <f t="shared" si="3"/>
        <v>200</v>
      </c>
      <c r="R42" s="79">
        <f t="shared" si="10"/>
        <v>6800</v>
      </c>
      <c r="T42" s="85">
        <f t="shared" si="4"/>
        <v>2</v>
      </c>
      <c r="U42" s="78">
        <f t="shared" si="5"/>
        <v>1178.5258682234639</v>
      </c>
      <c r="V42" s="78">
        <f t="shared" si="6"/>
        <v>2357.0517364469279</v>
      </c>
      <c r="W42" s="78">
        <f t="shared" si="7"/>
        <v>1550</v>
      </c>
      <c r="X42" s="79">
        <f t="shared" si="8"/>
        <v>807.05173644692786</v>
      </c>
      <c r="Y42" s="79">
        <f t="shared" si="11"/>
        <v>8488.12119854513</v>
      </c>
    </row>
    <row r="43" spans="2:25" ht="14.4" x14ac:dyDescent="0.3">
      <c r="I43" s="75">
        <f t="shared" si="9"/>
        <v>35</v>
      </c>
      <c r="J43" s="76">
        <v>0.64523457734810352</v>
      </c>
      <c r="K43" s="76">
        <v>0.77886477975120705</v>
      </c>
      <c r="M43" s="85">
        <v>1</v>
      </c>
      <c r="N43" s="78">
        <f t="shared" si="0"/>
        <v>1000</v>
      </c>
      <c r="O43" s="78">
        <f t="shared" si="1"/>
        <v>1000</v>
      </c>
      <c r="P43" s="78">
        <f t="shared" si="2"/>
        <v>800</v>
      </c>
      <c r="Q43" s="79">
        <f t="shared" si="3"/>
        <v>200</v>
      </c>
      <c r="R43" s="79">
        <f t="shared" si="10"/>
        <v>7000</v>
      </c>
      <c r="T43" s="85">
        <f t="shared" si="4"/>
        <v>2</v>
      </c>
      <c r="U43" s="78">
        <f t="shared" si="5"/>
        <v>1163.6729755414658</v>
      </c>
      <c r="V43" s="78">
        <f t="shared" si="6"/>
        <v>2327.3459510829316</v>
      </c>
      <c r="W43" s="78">
        <f t="shared" si="7"/>
        <v>1550</v>
      </c>
      <c r="X43" s="79">
        <f t="shared" si="8"/>
        <v>777.34595108293161</v>
      </c>
      <c r="Y43" s="79">
        <f t="shared" si="11"/>
        <v>9265.4671496280607</v>
      </c>
    </row>
    <row r="44" spans="2:25" ht="14.4" x14ac:dyDescent="0.3">
      <c r="I44" s="75">
        <f t="shared" si="9"/>
        <v>36</v>
      </c>
      <c r="J44" s="76">
        <v>0.88200225309190727</v>
      </c>
      <c r="K44" s="76">
        <v>0.42022278805809399</v>
      </c>
      <c r="M44" s="85">
        <v>1</v>
      </c>
      <c r="N44" s="78">
        <f t="shared" si="0"/>
        <v>1000</v>
      </c>
      <c r="O44" s="78">
        <f t="shared" si="1"/>
        <v>1000</v>
      </c>
      <c r="P44" s="78">
        <f t="shared" si="2"/>
        <v>800</v>
      </c>
      <c r="Q44" s="79">
        <f t="shared" si="3"/>
        <v>200</v>
      </c>
      <c r="R44" s="79">
        <f t="shared" si="10"/>
        <v>7200</v>
      </c>
      <c r="T44" s="85">
        <f t="shared" si="4"/>
        <v>3</v>
      </c>
      <c r="U44" s="78">
        <f t="shared" si="5"/>
        <v>969.73528662735748</v>
      </c>
      <c r="V44" s="78">
        <f t="shared" si="6"/>
        <v>2909.2058598820722</v>
      </c>
      <c r="W44" s="78">
        <f t="shared" si="7"/>
        <v>2300</v>
      </c>
      <c r="X44" s="79">
        <f t="shared" si="8"/>
        <v>609.20585988207222</v>
      </c>
      <c r="Y44" s="79">
        <f t="shared" si="11"/>
        <v>9874.6730095101339</v>
      </c>
    </row>
    <row r="45" spans="2:25" ht="14.4" x14ac:dyDescent="0.3">
      <c r="I45" s="75">
        <f t="shared" si="9"/>
        <v>37</v>
      </c>
      <c r="J45" s="76">
        <v>0.99345077818845817</v>
      </c>
      <c r="K45" s="76">
        <v>0.1919909229744855</v>
      </c>
      <c r="M45" s="85">
        <v>1</v>
      </c>
      <c r="N45" s="78">
        <f t="shared" si="0"/>
        <v>1000</v>
      </c>
      <c r="O45" s="78">
        <f t="shared" si="1"/>
        <v>1000</v>
      </c>
      <c r="P45" s="78">
        <f t="shared" si="2"/>
        <v>800</v>
      </c>
      <c r="Q45" s="79">
        <f t="shared" si="3"/>
        <v>200</v>
      </c>
      <c r="R45" s="79">
        <f t="shared" si="10"/>
        <v>7400</v>
      </c>
      <c r="T45" s="85">
        <f t="shared" si="4"/>
        <v>3</v>
      </c>
      <c r="U45" s="78">
        <f t="shared" si="5"/>
        <v>835.88338679789331</v>
      </c>
      <c r="V45" s="78">
        <f t="shared" si="6"/>
        <v>2507.6501603936799</v>
      </c>
      <c r="W45" s="78">
        <f t="shared" si="7"/>
        <v>2300</v>
      </c>
      <c r="X45" s="79">
        <f t="shared" si="8"/>
        <v>207.65016039367993</v>
      </c>
      <c r="Y45" s="79">
        <f t="shared" si="11"/>
        <v>10082.323169903813</v>
      </c>
    </row>
    <row r="46" spans="2:25" ht="14.4" x14ac:dyDescent="0.3">
      <c r="I46" s="75">
        <f t="shared" si="9"/>
        <v>38</v>
      </c>
      <c r="J46" s="76">
        <v>0.73767509474950055</v>
      </c>
      <c r="K46" s="76">
        <v>0.78839053581979002</v>
      </c>
      <c r="M46" s="85">
        <v>1</v>
      </c>
      <c r="N46" s="78">
        <f t="shared" si="0"/>
        <v>1000</v>
      </c>
      <c r="O46" s="78">
        <f t="shared" si="1"/>
        <v>1000</v>
      </c>
      <c r="P46" s="78">
        <f t="shared" si="2"/>
        <v>800</v>
      </c>
      <c r="Q46" s="79">
        <f t="shared" si="3"/>
        <v>200</v>
      </c>
      <c r="R46" s="79">
        <f t="shared" si="10"/>
        <v>7600</v>
      </c>
      <c r="T46" s="85">
        <f t="shared" si="4"/>
        <v>2</v>
      </c>
      <c r="U46" s="78">
        <f t="shared" si="5"/>
        <v>1170.1698482285128</v>
      </c>
      <c r="V46" s="78">
        <f t="shared" si="6"/>
        <v>2340.3396964570256</v>
      </c>
      <c r="W46" s="78">
        <f t="shared" si="7"/>
        <v>1550</v>
      </c>
      <c r="X46" s="79">
        <f t="shared" si="8"/>
        <v>790.33969645702564</v>
      </c>
      <c r="Y46" s="79">
        <f t="shared" si="11"/>
        <v>10872.662866360839</v>
      </c>
    </row>
    <row r="47" spans="2:25" ht="14.4" x14ac:dyDescent="0.3">
      <c r="I47" s="75">
        <f t="shared" si="9"/>
        <v>39</v>
      </c>
      <c r="J47" s="76">
        <v>0.76701137318190338</v>
      </c>
      <c r="K47" s="76">
        <v>0.79667649681653008</v>
      </c>
      <c r="M47" s="85">
        <v>1</v>
      </c>
      <c r="N47" s="78">
        <f t="shared" si="0"/>
        <v>1000</v>
      </c>
      <c r="O47" s="78">
        <f t="shared" si="1"/>
        <v>1000</v>
      </c>
      <c r="P47" s="78">
        <f t="shared" si="2"/>
        <v>800</v>
      </c>
      <c r="Q47" s="79">
        <f t="shared" si="3"/>
        <v>200</v>
      </c>
      <c r="R47" s="79">
        <f t="shared" si="10"/>
        <v>7800</v>
      </c>
      <c r="T47" s="85">
        <f t="shared" si="4"/>
        <v>2</v>
      </c>
      <c r="U47" s="78">
        <f t="shared" si="5"/>
        <v>1175.9617204712406</v>
      </c>
      <c r="V47" s="78">
        <f t="shared" si="6"/>
        <v>2351.9234409424812</v>
      </c>
      <c r="W47" s="78">
        <f t="shared" si="7"/>
        <v>1550</v>
      </c>
      <c r="X47" s="79">
        <f t="shared" si="8"/>
        <v>801.92344094248119</v>
      </c>
      <c r="Y47" s="79">
        <f t="shared" si="11"/>
        <v>11674.58630730332</v>
      </c>
    </row>
    <row r="48" spans="2:25" ht="14.4" x14ac:dyDescent="0.3">
      <c r="I48" s="75">
        <f t="shared" si="9"/>
        <v>40</v>
      </c>
      <c r="J48" s="76">
        <v>0.35918460293949028</v>
      </c>
      <c r="K48" s="76">
        <v>0.12169845849593663</v>
      </c>
      <c r="M48" s="85">
        <v>1</v>
      </c>
      <c r="N48" s="78">
        <f t="shared" si="0"/>
        <v>1000</v>
      </c>
      <c r="O48" s="78">
        <f t="shared" si="1"/>
        <v>1000</v>
      </c>
      <c r="P48" s="78">
        <f t="shared" si="2"/>
        <v>800</v>
      </c>
      <c r="Q48" s="79">
        <f t="shared" si="3"/>
        <v>200</v>
      </c>
      <c r="R48" s="79">
        <f t="shared" si="10"/>
        <v>8000</v>
      </c>
      <c r="T48" s="85">
        <f t="shared" si="4"/>
        <v>1</v>
      </c>
      <c r="U48" s="78">
        <f t="shared" si="5"/>
        <v>776.6923618601827</v>
      </c>
      <c r="V48" s="78">
        <f t="shared" si="6"/>
        <v>776.6923618601827</v>
      </c>
      <c r="W48" s="78">
        <f t="shared" si="7"/>
        <v>800</v>
      </c>
      <c r="X48" s="79">
        <f t="shared" si="8"/>
        <v>-23.3076381398173</v>
      </c>
      <c r="Y48" s="79">
        <f t="shared" si="11"/>
        <v>11651.278669163503</v>
      </c>
    </row>
    <row r="49" spans="9:25" ht="14.4" x14ac:dyDescent="0.3">
      <c r="I49" s="75">
        <f t="shared" si="9"/>
        <v>41</v>
      </c>
      <c r="J49" s="76">
        <v>0.29811573272610592</v>
      </c>
      <c r="K49" s="76">
        <v>0.82045707867952733</v>
      </c>
      <c r="M49" s="85">
        <v>1</v>
      </c>
      <c r="N49" s="78">
        <f t="shared" si="0"/>
        <v>1000</v>
      </c>
      <c r="O49" s="78">
        <f t="shared" si="1"/>
        <v>1000</v>
      </c>
      <c r="P49" s="78">
        <f t="shared" si="2"/>
        <v>800</v>
      </c>
      <c r="Q49" s="79">
        <f t="shared" si="3"/>
        <v>200</v>
      </c>
      <c r="R49" s="79">
        <f t="shared" si="10"/>
        <v>8200</v>
      </c>
      <c r="T49" s="85">
        <f t="shared" si="4"/>
        <v>1</v>
      </c>
      <c r="U49" s="78">
        <f t="shared" si="5"/>
        <v>1193.4216789039574</v>
      </c>
      <c r="V49" s="78">
        <f t="shared" si="6"/>
        <v>1193.4216789039574</v>
      </c>
      <c r="W49" s="78">
        <f t="shared" si="7"/>
        <v>800</v>
      </c>
      <c r="X49" s="79">
        <f t="shared" si="8"/>
        <v>393.4216789039574</v>
      </c>
      <c r="Y49" s="79">
        <f t="shared" si="11"/>
        <v>12044.700348067461</v>
      </c>
    </row>
    <row r="50" spans="9:25" ht="14.4" x14ac:dyDescent="0.3">
      <c r="I50" s="75">
        <f t="shared" si="9"/>
        <v>42</v>
      </c>
      <c r="J50" s="76">
        <v>0.74214593581821409</v>
      </c>
      <c r="K50" s="76">
        <v>0.25215707127777109</v>
      </c>
      <c r="M50" s="85">
        <v>1</v>
      </c>
      <c r="N50" s="78">
        <f t="shared" si="0"/>
        <v>1000</v>
      </c>
      <c r="O50" s="78">
        <f t="shared" si="1"/>
        <v>1000</v>
      </c>
      <c r="P50" s="78">
        <f t="shared" si="2"/>
        <v>800</v>
      </c>
      <c r="Q50" s="79">
        <f t="shared" si="3"/>
        <v>200</v>
      </c>
      <c r="R50" s="79">
        <f t="shared" si="10"/>
        <v>8400</v>
      </c>
      <c r="T50" s="85">
        <f t="shared" si="4"/>
        <v>2</v>
      </c>
      <c r="U50" s="78">
        <f t="shared" si="5"/>
        <v>876.45656435945534</v>
      </c>
      <c r="V50" s="78">
        <f t="shared" si="6"/>
        <v>1752.9131287189107</v>
      </c>
      <c r="W50" s="78">
        <f t="shared" si="7"/>
        <v>1550</v>
      </c>
      <c r="X50" s="79">
        <f t="shared" si="8"/>
        <v>202.91312871891068</v>
      </c>
      <c r="Y50" s="79">
        <f t="shared" si="11"/>
        <v>12247.613476786371</v>
      </c>
    </row>
    <row r="51" spans="9:25" ht="14.4" x14ac:dyDescent="0.3">
      <c r="I51" s="75">
        <f t="shared" si="9"/>
        <v>43</v>
      </c>
      <c r="J51" s="76">
        <v>0.45033327746542318</v>
      </c>
      <c r="K51" s="76">
        <v>0.92327315684639366</v>
      </c>
      <c r="M51" s="85">
        <v>1</v>
      </c>
      <c r="N51" s="78">
        <f t="shared" si="0"/>
        <v>1000</v>
      </c>
      <c r="O51" s="78">
        <f t="shared" si="1"/>
        <v>1000</v>
      </c>
      <c r="P51" s="78">
        <f t="shared" si="2"/>
        <v>800</v>
      </c>
      <c r="Q51" s="79">
        <f t="shared" si="3"/>
        <v>200</v>
      </c>
      <c r="R51" s="79">
        <f t="shared" si="10"/>
        <v>8600</v>
      </c>
      <c r="T51" s="85">
        <f t="shared" si="4"/>
        <v>1</v>
      </c>
      <c r="U51" s="78">
        <f t="shared" si="5"/>
        <v>1295.4875985415511</v>
      </c>
      <c r="V51" s="78">
        <f t="shared" si="6"/>
        <v>1295.4875985415511</v>
      </c>
      <c r="W51" s="78">
        <f t="shared" si="7"/>
        <v>800</v>
      </c>
      <c r="X51" s="79">
        <f t="shared" si="8"/>
        <v>495.48759854155105</v>
      </c>
      <c r="Y51" s="79">
        <f t="shared" si="11"/>
        <v>12743.101075327922</v>
      </c>
    </row>
    <row r="52" spans="9:25" ht="14.4" x14ac:dyDescent="0.3">
      <c r="I52" s="75">
        <f t="shared" si="9"/>
        <v>44</v>
      </c>
      <c r="J52" s="76">
        <v>0.68668843922310074</v>
      </c>
      <c r="K52" s="76">
        <v>0.37846572562140512</v>
      </c>
      <c r="M52" s="85">
        <v>1</v>
      </c>
      <c r="N52" s="78">
        <f t="shared" si="0"/>
        <v>1000</v>
      </c>
      <c r="O52" s="78">
        <f t="shared" si="1"/>
        <v>1000</v>
      </c>
      <c r="P52" s="78">
        <f t="shared" si="2"/>
        <v>800</v>
      </c>
      <c r="Q52" s="79">
        <f t="shared" si="3"/>
        <v>200</v>
      </c>
      <c r="R52" s="79">
        <f t="shared" si="10"/>
        <v>8800</v>
      </c>
      <c r="T52" s="85">
        <f t="shared" si="4"/>
        <v>2</v>
      </c>
      <c r="U52" s="78">
        <f t="shared" si="5"/>
        <v>948.09743325816896</v>
      </c>
      <c r="V52" s="78">
        <f t="shared" si="6"/>
        <v>1896.1948665163379</v>
      </c>
      <c r="W52" s="78">
        <f t="shared" si="7"/>
        <v>1550</v>
      </c>
      <c r="X52" s="79">
        <f t="shared" si="8"/>
        <v>346.19486651633792</v>
      </c>
      <c r="Y52" s="79">
        <f t="shared" si="11"/>
        <v>13089.295941844261</v>
      </c>
    </row>
    <row r="53" spans="9:25" ht="14.4" x14ac:dyDescent="0.3">
      <c r="I53" s="75">
        <f t="shared" si="9"/>
        <v>45</v>
      </c>
      <c r="J53" s="76">
        <v>0.77981720466999915</v>
      </c>
      <c r="K53" s="76">
        <v>3.5152598479294195E-2</v>
      </c>
      <c r="M53" s="85">
        <v>1</v>
      </c>
      <c r="N53" s="78">
        <f t="shared" si="0"/>
        <v>1000</v>
      </c>
      <c r="O53" s="78">
        <f t="shared" si="1"/>
        <v>1000</v>
      </c>
      <c r="P53" s="78">
        <f t="shared" si="2"/>
        <v>800</v>
      </c>
      <c r="Q53" s="79">
        <f t="shared" si="3"/>
        <v>200</v>
      </c>
      <c r="R53" s="79">
        <f t="shared" si="10"/>
        <v>9000</v>
      </c>
      <c r="T53" s="85">
        <f t="shared" si="4"/>
        <v>2</v>
      </c>
      <c r="U53" s="78">
        <f t="shared" si="5"/>
        <v>648.01213506529768</v>
      </c>
      <c r="V53" s="78">
        <f t="shared" si="6"/>
        <v>1296.0242701305954</v>
      </c>
      <c r="W53" s="78">
        <f t="shared" si="7"/>
        <v>1550</v>
      </c>
      <c r="X53" s="79">
        <f t="shared" si="8"/>
        <v>-253.97572986940463</v>
      </c>
      <c r="Y53" s="79">
        <f t="shared" si="11"/>
        <v>12835.320211974857</v>
      </c>
    </row>
    <row r="54" spans="9:25" ht="14.4" x14ac:dyDescent="0.3">
      <c r="I54" s="75">
        <f t="shared" si="9"/>
        <v>46</v>
      </c>
      <c r="J54" s="76">
        <v>0.72573949561873285</v>
      </c>
      <c r="K54" s="76">
        <v>0.95881033832122309</v>
      </c>
      <c r="M54" s="85">
        <v>1</v>
      </c>
      <c r="N54" s="78">
        <f t="shared" si="0"/>
        <v>1000</v>
      </c>
      <c r="O54" s="78">
        <f t="shared" si="1"/>
        <v>1000</v>
      </c>
      <c r="P54" s="78">
        <f t="shared" si="2"/>
        <v>800</v>
      </c>
      <c r="Q54" s="79">
        <f t="shared" si="3"/>
        <v>200</v>
      </c>
      <c r="R54" s="79">
        <f t="shared" si="10"/>
        <v>9200</v>
      </c>
      <c r="T54" s="85">
        <f t="shared" si="4"/>
        <v>2</v>
      </c>
      <c r="U54" s="78">
        <f t="shared" si="5"/>
        <v>1357.4088921880036</v>
      </c>
      <c r="V54" s="78">
        <f t="shared" si="6"/>
        <v>2714.8177843760072</v>
      </c>
      <c r="W54" s="78">
        <f t="shared" si="7"/>
        <v>1550</v>
      </c>
      <c r="X54" s="79">
        <f t="shared" si="8"/>
        <v>1164.8177843760072</v>
      </c>
      <c r="Y54" s="79">
        <f t="shared" si="11"/>
        <v>14000.137996350864</v>
      </c>
    </row>
    <row r="55" spans="9:25" ht="14.4" x14ac:dyDescent="0.3">
      <c r="I55" s="75">
        <f t="shared" si="9"/>
        <v>47</v>
      </c>
      <c r="J55" s="76">
        <v>0.41366390574493106</v>
      </c>
      <c r="K55" s="76">
        <v>0.83971684562475024</v>
      </c>
      <c r="M55" s="85">
        <v>1</v>
      </c>
      <c r="N55" s="78">
        <f t="shared" si="0"/>
        <v>1000</v>
      </c>
      <c r="O55" s="78">
        <f t="shared" si="1"/>
        <v>1000</v>
      </c>
      <c r="P55" s="78">
        <f t="shared" si="2"/>
        <v>800</v>
      </c>
      <c r="Q55" s="79">
        <f t="shared" si="3"/>
        <v>200</v>
      </c>
      <c r="R55" s="79">
        <f t="shared" si="10"/>
        <v>9400</v>
      </c>
      <c r="T55" s="85">
        <f t="shared" si="4"/>
        <v>1</v>
      </c>
      <c r="U55" s="78">
        <f t="shared" si="5"/>
        <v>1208.6589608899119</v>
      </c>
      <c r="V55" s="78">
        <f t="shared" si="6"/>
        <v>1208.6589608899119</v>
      </c>
      <c r="W55" s="78">
        <f t="shared" si="7"/>
        <v>800</v>
      </c>
      <c r="X55" s="79">
        <f t="shared" si="8"/>
        <v>408.6589608899119</v>
      </c>
      <c r="Y55" s="79">
        <f t="shared" si="11"/>
        <v>14408.796957240776</v>
      </c>
    </row>
    <row r="56" spans="9:25" ht="14.4" x14ac:dyDescent="0.3">
      <c r="I56" s="75">
        <f t="shared" si="9"/>
        <v>48</v>
      </c>
      <c r="J56" s="76">
        <v>0.24976000872660553</v>
      </c>
      <c r="K56" s="76">
        <v>7.6059114377795667E-2</v>
      </c>
      <c r="M56" s="85">
        <v>1</v>
      </c>
      <c r="N56" s="78">
        <f t="shared" si="0"/>
        <v>1000</v>
      </c>
      <c r="O56" s="78">
        <f t="shared" si="1"/>
        <v>1000</v>
      </c>
      <c r="P56" s="78">
        <f t="shared" si="2"/>
        <v>800</v>
      </c>
      <c r="Q56" s="79">
        <f t="shared" si="3"/>
        <v>200</v>
      </c>
      <c r="R56" s="79">
        <f t="shared" si="10"/>
        <v>9600</v>
      </c>
      <c r="T56" s="85">
        <f t="shared" si="4"/>
        <v>1</v>
      </c>
      <c r="U56" s="78">
        <f t="shared" si="5"/>
        <v>723.58211376859447</v>
      </c>
      <c r="V56" s="78">
        <f t="shared" si="6"/>
        <v>723.58211376859447</v>
      </c>
      <c r="W56" s="78">
        <f t="shared" si="7"/>
        <v>800</v>
      </c>
      <c r="X56" s="79">
        <f t="shared" si="8"/>
        <v>-76.417886231405532</v>
      </c>
      <c r="Y56" s="79">
        <f t="shared" si="11"/>
        <v>14332.379071009371</v>
      </c>
    </row>
    <row r="57" spans="9:25" ht="14.4" x14ac:dyDescent="0.3">
      <c r="I57" s="75">
        <f t="shared" si="9"/>
        <v>49</v>
      </c>
      <c r="J57" s="76">
        <v>0.93763805589968596</v>
      </c>
      <c r="K57" s="76">
        <v>0.40591769285270729</v>
      </c>
      <c r="M57" s="85">
        <v>1</v>
      </c>
      <c r="N57" s="78">
        <f t="shared" si="0"/>
        <v>1000</v>
      </c>
      <c r="O57" s="78">
        <f t="shared" si="1"/>
        <v>1000</v>
      </c>
      <c r="P57" s="78">
        <f t="shared" si="2"/>
        <v>800</v>
      </c>
      <c r="Q57" s="79">
        <f t="shared" si="3"/>
        <v>200</v>
      </c>
      <c r="R57" s="79">
        <f t="shared" si="10"/>
        <v>9800</v>
      </c>
      <c r="T57" s="85">
        <f t="shared" si="4"/>
        <v>3</v>
      </c>
      <c r="U57" s="78">
        <f t="shared" si="5"/>
        <v>962.38821336026888</v>
      </c>
      <c r="V57" s="78">
        <f t="shared" si="6"/>
        <v>2887.1646400808067</v>
      </c>
      <c r="W57" s="78">
        <f t="shared" si="7"/>
        <v>2300</v>
      </c>
      <c r="X57" s="79">
        <f t="shared" si="8"/>
        <v>587.16464008080675</v>
      </c>
      <c r="Y57" s="79">
        <f t="shared" si="11"/>
        <v>14919.543711090177</v>
      </c>
    </row>
    <row r="58" spans="9:25" ht="14.4" x14ac:dyDescent="0.3">
      <c r="I58" s="75">
        <f t="shared" si="9"/>
        <v>50</v>
      </c>
      <c r="J58" s="76">
        <v>0.79340294618667451</v>
      </c>
      <c r="K58" s="76">
        <v>0.7145343605046689</v>
      </c>
      <c r="M58" s="85">
        <v>1</v>
      </c>
      <c r="N58" s="78">
        <f t="shared" si="0"/>
        <v>1000</v>
      </c>
      <c r="O58" s="78">
        <f t="shared" si="1"/>
        <v>1000</v>
      </c>
      <c r="P58" s="78">
        <f t="shared" si="2"/>
        <v>800</v>
      </c>
      <c r="Q58" s="79">
        <f t="shared" si="3"/>
        <v>200</v>
      </c>
      <c r="R58" s="79">
        <f t="shared" si="10"/>
        <v>10000</v>
      </c>
      <c r="T58" s="85">
        <f t="shared" si="4"/>
        <v>2</v>
      </c>
      <c r="U58" s="78">
        <f t="shared" si="5"/>
        <v>1123.336097827432</v>
      </c>
      <c r="V58" s="78">
        <f t="shared" si="6"/>
        <v>2246.672195654864</v>
      </c>
      <c r="W58" s="78">
        <f t="shared" si="7"/>
        <v>1550</v>
      </c>
      <c r="X58" s="79">
        <f t="shared" si="8"/>
        <v>696.67219565486403</v>
      </c>
      <c r="Y58" s="79">
        <f t="shared" si="11"/>
        <v>15616.215906745041</v>
      </c>
    </row>
    <row r="59" spans="9:25" ht="14.4" x14ac:dyDescent="0.3">
      <c r="I59" s="75">
        <f t="shared" si="9"/>
        <v>51</v>
      </c>
      <c r="J59" s="76">
        <v>0.5867086592649462</v>
      </c>
      <c r="K59" s="76">
        <v>0.8710402228761176</v>
      </c>
      <c r="M59" s="85">
        <v>1</v>
      </c>
      <c r="N59" s="78">
        <f t="shared" si="0"/>
        <v>1000</v>
      </c>
      <c r="O59" s="78">
        <f t="shared" si="1"/>
        <v>1000</v>
      </c>
      <c r="P59" s="78">
        <f t="shared" si="2"/>
        <v>800</v>
      </c>
      <c r="Q59" s="79">
        <f t="shared" si="3"/>
        <v>200</v>
      </c>
      <c r="R59" s="79">
        <f t="shared" si="10"/>
        <v>10200</v>
      </c>
      <c r="T59" s="85">
        <f t="shared" si="4"/>
        <v>2</v>
      </c>
      <c r="U59" s="78">
        <f t="shared" si="5"/>
        <v>1236.2644160039965</v>
      </c>
      <c r="V59" s="78">
        <f t="shared" si="6"/>
        <v>2472.5288320079931</v>
      </c>
      <c r="W59" s="78">
        <f t="shared" si="7"/>
        <v>1550</v>
      </c>
      <c r="X59" s="79">
        <f t="shared" si="8"/>
        <v>922.52883200799306</v>
      </c>
      <c r="Y59" s="79">
        <f t="shared" si="11"/>
        <v>16538.744738753034</v>
      </c>
    </row>
    <row r="60" spans="9:25" ht="14.4" x14ac:dyDescent="0.3">
      <c r="I60" s="75">
        <f t="shared" si="9"/>
        <v>52</v>
      </c>
      <c r="J60" s="76">
        <v>0.91298741604162459</v>
      </c>
      <c r="K60" s="76">
        <v>0.51830700359616055</v>
      </c>
      <c r="M60" s="85">
        <v>1</v>
      </c>
      <c r="N60" s="78">
        <f t="shared" si="0"/>
        <v>1000</v>
      </c>
      <c r="O60" s="78">
        <f t="shared" si="1"/>
        <v>1000</v>
      </c>
      <c r="P60" s="78">
        <f t="shared" si="2"/>
        <v>800</v>
      </c>
      <c r="Q60" s="79">
        <f t="shared" si="3"/>
        <v>200</v>
      </c>
      <c r="R60" s="79">
        <f t="shared" si="10"/>
        <v>10400</v>
      </c>
      <c r="T60" s="85">
        <f t="shared" si="4"/>
        <v>3</v>
      </c>
      <c r="U60" s="78">
        <f t="shared" si="5"/>
        <v>1019.1809940151296</v>
      </c>
      <c r="V60" s="78">
        <f t="shared" si="6"/>
        <v>3057.5429820453887</v>
      </c>
      <c r="W60" s="78">
        <f t="shared" si="7"/>
        <v>2300</v>
      </c>
      <c r="X60" s="79">
        <f t="shared" si="8"/>
        <v>757.54298204538873</v>
      </c>
      <c r="Y60" s="79">
        <f t="shared" si="11"/>
        <v>17296.287720798424</v>
      </c>
    </row>
    <row r="61" spans="9:25" ht="14.4" x14ac:dyDescent="0.3">
      <c r="I61" s="75">
        <f t="shared" si="9"/>
        <v>53</v>
      </c>
      <c r="J61" s="76">
        <v>0.14844031843062278</v>
      </c>
      <c r="K61" s="76">
        <v>0.38491682393552928</v>
      </c>
      <c r="M61" s="85">
        <v>1</v>
      </c>
      <c r="N61" s="78">
        <f t="shared" si="0"/>
        <v>1000</v>
      </c>
      <c r="O61" s="78">
        <f t="shared" si="1"/>
        <v>1000</v>
      </c>
      <c r="P61" s="78">
        <f t="shared" si="2"/>
        <v>800</v>
      </c>
      <c r="Q61" s="79">
        <f t="shared" si="3"/>
        <v>200</v>
      </c>
      <c r="R61" s="79">
        <f t="shared" si="10"/>
        <v>10600</v>
      </c>
      <c r="T61" s="85">
        <f t="shared" si="4"/>
        <v>1</v>
      </c>
      <c r="U61" s="78">
        <f t="shared" si="5"/>
        <v>951.48150018902743</v>
      </c>
      <c r="V61" s="78">
        <f t="shared" si="6"/>
        <v>951.48150018902743</v>
      </c>
      <c r="W61" s="78">
        <f t="shared" si="7"/>
        <v>800</v>
      </c>
      <c r="X61" s="79">
        <f t="shared" si="8"/>
        <v>151.48150018902743</v>
      </c>
      <c r="Y61" s="79">
        <f t="shared" si="11"/>
        <v>17447.769220987451</v>
      </c>
    </row>
    <row r="62" spans="9:25" ht="14.4" x14ac:dyDescent="0.3">
      <c r="I62" s="75">
        <f t="shared" si="9"/>
        <v>54</v>
      </c>
      <c r="J62" s="76">
        <v>0.91755238473462397</v>
      </c>
      <c r="K62" s="76">
        <v>0.75326663433562224</v>
      </c>
      <c r="M62" s="85">
        <v>1</v>
      </c>
      <c r="N62" s="78">
        <f t="shared" si="0"/>
        <v>1000</v>
      </c>
      <c r="O62" s="78">
        <f t="shared" si="1"/>
        <v>1000</v>
      </c>
      <c r="P62" s="78">
        <f t="shared" si="2"/>
        <v>800</v>
      </c>
      <c r="Q62" s="79">
        <f t="shared" si="3"/>
        <v>200</v>
      </c>
      <c r="R62" s="79">
        <f t="shared" si="10"/>
        <v>10800</v>
      </c>
      <c r="T62" s="85">
        <f t="shared" si="4"/>
        <v>3</v>
      </c>
      <c r="U62" s="78">
        <f t="shared" si="5"/>
        <v>1146.9610787397191</v>
      </c>
      <c r="V62" s="78">
        <f t="shared" si="6"/>
        <v>3440.8832362191574</v>
      </c>
      <c r="W62" s="78">
        <f t="shared" si="7"/>
        <v>2300</v>
      </c>
      <c r="X62" s="79">
        <f t="shared" si="8"/>
        <v>1140.8832362191574</v>
      </c>
      <c r="Y62" s="79">
        <f t="shared" si="11"/>
        <v>18588.652457206608</v>
      </c>
    </row>
    <row r="63" spans="9:25" ht="14.4" x14ac:dyDescent="0.3">
      <c r="I63" s="75">
        <f t="shared" si="9"/>
        <v>55</v>
      </c>
      <c r="J63" s="76">
        <v>0.76675409409546291</v>
      </c>
      <c r="K63" s="76">
        <v>8.0283204365264371E-2</v>
      </c>
      <c r="M63" s="85">
        <v>1</v>
      </c>
      <c r="N63" s="78">
        <f t="shared" si="0"/>
        <v>1000</v>
      </c>
      <c r="O63" s="78">
        <f t="shared" si="1"/>
        <v>1000</v>
      </c>
      <c r="P63" s="78">
        <f t="shared" si="2"/>
        <v>800</v>
      </c>
      <c r="Q63" s="79">
        <f t="shared" si="3"/>
        <v>200</v>
      </c>
      <c r="R63" s="79">
        <f t="shared" si="10"/>
        <v>11000</v>
      </c>
      <c r="T63" s="85">
        <f t="shared" si="4"/>
        <v>2</v>
      </c>
      <c r="U63" s="78">
        <f t="shared" si="5"/>
        <v>729.36617273702154</v>
      </c>
      <c r="V63" s="78">
        <f t="shared" si="6"/>
        <v>1458.7323454740431</v>
      </c>
      <c r="W63" s="78">
        <f t="shared" si="7"/>
        <v>1550</v>
      </c>
      <c r="X63" s="79">
        <f t="shared" si="8"/>
        <v>-91.267654525956914</v>
      </c>
      <c r="Y63" s="79">
        <f t="shared" si="11"/>
        <v>18497.384802680652</v>
      </c>
    </row>
    <row r="64" spans="9:25" ht="14.4" x14ac:dyDescent="0.3">
      <c r="I64" s="75">
        <f t="shared" si="9"/>
        <v>56</v>
      </c>
      <c r="J64" s="76">
        <v>3.7533128441796237E-2</v>
      </c>
      <c r="K64" s="76">
        <v>0.75217334235662314</v>
      </c>
      <c r="M64" s="85">
        <v>1</v>
      </c>
      <c r="N64" s="78">
        <f t="shared" si="0"/>
        <v>1000</v>
      </c>
      <c r="O64" s="78">
        <f t="shared" si="1"/>
        <v>1000</v>
      </c>
      <c r="P64" s="78">
        <f t="shared" si="2"/>
        <v>800</v>
      </c>
      <c r="Q64" s="79">
        <f t="shared" si="3"/>
        <v>200</v>
      </c>
      <c r="R64" s="79">
        <f t="shared" si="10"/>
        <v>11200</v>
      </c>
      <c r="T64" s="85">
        <f t="shared" si="4"/>
        <v>0</v>
      </c>
      <c r="U64" s="78">
        <f t="shared" si="5"/>
        <v>1146.2689684761933</v>
      </c>
      <c r="V64" s="78">
        <f t="shared" si="6"/>
        <v>0</v>
      </c>
      <c r="W64" s="78">
        <f t="shared" si="7"/>
        <v>800</v>
      </c>
      <c r="X64" s="79">
        <f t="shared" si="8"/>
        <v>-800</v>
      </c>
      <c r="Y64" s="79">
        <f t="shared" si="11"/>
        <v>17697.384802680652</v>
      </c>
    </row>
    <row r="65" spans="9:25" ht="14.4" x14ac:dyDescent="0.3">
      <c r="I65" s="75">
        <f t="shared" si="9"/>
        <v>57</v>
      </c>
      <c r="J65" s="76">
        <v>0.17478173000281205</v>
      </c>
      <c r="K65" s="76">
        <v>0.20280048312503918</v>
      </c>
      <c r="M65" s="85">
        <v>1</v>
      </c>
      <c r="N65" s="78">
        <f t="shared" si="0"/>
        <v>1000</v>
      </c>
      <c r="O65" s="78">
        <f t="shared" si="1"/>
        <v>1000</v>
      </c>
      <c r="P65" s="78">
        <f t="shared" si="2"/>
        <v>800</v>
      </c>
      <c r="Q65" s="79">
        <f t="shared" si="3"/>
        <v>200</v>
      </c>
      <c r="R65" s="79">
        <f t="shared" si="10"/>
        <v>11400</v>
      </c>
      <c r="T65" s="85">
        <f t="shared" si="4"/>
        <v>1</v>
      </c>
      <c r="U65" s="78">
        <f t="shared" si="5"/>
        <v>843.66802889659175</v>
      </c>
      <c r="V65" s="78">
        <f t="shared" si="6"/>
        <v>843.66802889659175</v>
      </c>
      <c r="W65" s="78">
        <f t="shared" si="7"/>
        <v>800</v>
      </c>
      <c r="X65" s="79">
        <f t="shared" si="8"/>
        <v>43.66802889659175</v>
      </c>
      <c r="Y65" s="79">
        <f t="shared" si="11"/>
        <v>17741.052831577243</v>
      </c>
    </row>
    <row r="66" spans="9:25" ht="14.4" x14ac:dyDescent="0.3">
      <c r="I66" s="75">
        <f t="shared" si="9"/>
        <v>58</v>
      </c>
      <c r="J66" s="76">
        <v>0.94576616500852317</v>
      </c>
      <c r="K66" s="76">
        <v>0.59804948543909375</v>
      </c>
      <c r="M66" s="85">
        <v>1</v>
      </c>
      <c r="N66" s="78">
        <f t="shared" si="0"/>
        <v>1000</v>
      </c>
      <c r="O66" s="78">
        <f t="shared" si="1"/>
        <v>1000</v>
      </c>
      <c r="P66" s="78">
        <f t="shared" si="2"/>
        <v>800</v>
      </c>
      <c r="Q66" s="79">
        <f t="shared" si="3"/>
        <v>200</v>
      </c>
      <c r="R66" s="79">
        <f t="shared" si="10"/>
        <v>11600</v>
      </c>
      <c r="T66" s="85">
        <f t="shared" si="4"/>
        <v>3</v>
      </c>
      <c r="U66" s="78">
        <f t="shared" si="5"/>
        <v>1059.6603282778647</v>
      </c>
      <c r="V66" s="78">
        <f t="shared" si="6"/>
        <v>3178.980984833594</v>
      </c>
      <c r="W66" s="78">
        <f t="shared" si="7"/>
        <v>2300</v>
      </c>
      <c r="X66" s="79">
        <f t="shared" si="8"/>
        <v>878.98098483359399</v>
      </c>
      <c r="Y66" s="79">
        <f t="shared" si="11"/>
        <v>18620.033816410836</v>
      </c>
    </row>
    <row r="67" spans="9:25" ht="14.4" x14ac:dyDescent="0.3">
      <c r="I67" s="75">
        <f t="shared" si="9"/>
        <v>59</v>
      </c>
      <c r="J67" s="76">
        <v>0.47837733717072728</v>
      </c>
      <c r="K67" s="76">
        <v>8.8045895955522924E-2</v>
      </c>
      <c r="M67" s="85">
        <v>1</v>
      </c>
      <c r="N67" s="78">
        <f t="shared" si="0"/>
        <v>1000</v>
      </c>
      <c r="O67" s="78">
        <f t="shared" si="1"/>
        <v>1000</v>
      </c>
      <c r="P67" s="78">
        <f t="shared" si="2"/>
        <v>800</v>
      </c>
      <c r="Q67" s="79">
        <f t="shared" si="3"/>
        <v>200</v>
      </c>
      <c r="R67" s="79">
        <f t="shared" si="10"/>
        <v>11800</v>
      </c>
      <c r="T67" s="85">
        <f t="shared" si="4"/>
        <v>1</v>
      </c>
      <c r="U67" s="78">
        <f t="shared" si="5"/>
        <v>739.42263680834674</v>
      </c>
      <c r="V67" s="78">
        <f t="shared" si="6"/>
        <v>739.42263680834674</v>
      </c>
      <c r="W67" s="78">
        <f t="shared" si="7"/>
        <v>800</v>
      </c>
      <c r="X67" s="79">
        <f t="shared" si="8"/>
        <v>-60.577363191653262</v>
      </c>
      <c r="Y67" s="79">
        <f t="shared" si="11"/>
        <v>18559.456453219183</v>
      </c>
    </row>
    <row r="68" spans="9:25" ht="14.4" x14ac:dyDescent="0.3">
      <c r="I68" s="75">
        <f t="shared" si="9"/>
        <v>60</v>
      </c>
      <c r="J68" s="76">
        <v>0.23502810215436787</v>
      </c>
      <c r="K68" s="76">
        <v>0.99928357685017355</v>
      </c>
      <c r="M68" s="85">
        <v>1</v>
      </c>
      <c r="N68" s="78">
        <f t="shared" si="0"/>
        <v>1000</v>
      </c>
      <c r="O68" s="78">
        <f t="shared" si="1"/>
        <v>1000</v>
      </c>
      <c r="P68" s="78">
        <f t="shared" si="2"/>
        <v>800</v>
      </c>
      <c r="Q68" s="79">
        <f t="shared" si="3"/>
        <v>200</v>
      </c>
      <c r="R68" s="79">
        <f t="shared" si="10"/>
        <v>12000</v>
      </c>
      <c r="T68" s="85">
        <f t="shared" si="4"/>
        <v>1</v>
      </c>
      <c r="U68" s="78">
        <f t="shared" si="5"/>
        <v>1647.5902748242438</v>
      </c>
      <c r="V68" s="78">
        <f t="shared" si="6"/>
        <v>1647.5902748242438</v>
      </c>
      <c r="W68" s="78">
        <f t="shared" si="7"/>
        <v>800</v>
      </c>
      <c r="X68" s="79">
        <f t="shared" si="8"/>
        <v>847.59027482424381</v>
      </c>
      <c r="Y68" s="79">
        <f t="shared" si="11"/>
        <v>19407.046728043428</v>
      </c>
    </row>
    <row r="69" spans="9:25" ht="14.4" x14ac:dyDescent="0.3">
      <c r="I69" s="75">
        <f t="shared" si="9"/>
        <v>61</v>
      </c>
      <c r="J69" s="76">
        <v>0.19163589480581689</v>
      </c>
      <c r="K69" s="76">
        <v>0.33174175570453102</v>
      </c>
      <c r="M69" s="85">
        <v>1</v>
      </c>
      <c r="N69" s="78">
        <f t="shared" si="0"/>
        <v>1000</v>
      </c>
      <c r="O69" s="78">
        <f t="shared" si="1"/>
        <v>1000</v>
      </c>
      <c r="P69" s="78">
        <f t="shared" si="2"/>
        <v>800</v>
      </c>
      <c r="Q69" s="79">
        <f t="shared" si="3"/>
        <v>200</v>
      </c>
      <c r="R69" s="79">
        <f t="shared" si="10"/>
        <v>12200</v>
      </c>
      <c r="T69" s="85">
        <f t="shared" si="4"/>
        <v>1</v>
      </c>
      <c r="U69" s="78">
        <f t="shared" si="5"/>
        <v>922.97825521513744</v>
      </c>
      <c r="V69" s="78">
        <f t="shared" si="6"/>
        <v>922.97825521513744</v>
      </c>
      <c r="W69" s="78">
        <f t="shared" si="7"/>
        <v>800</v>
      </c>
      <c r="X69" s="79">
        <f t="shared" si="8"/>
        <v>122.97825521513744</v>
      </c>
      <c r="Y69" s="79">
        <f t="shared" si="11"/>
        <v>19530.024983258565</v>
      </c>
    </row>
    <row r="70" spans="9:25" ht="14.4" x14ac:dyDescent="0.3">
      <c r="I70" s="75">
        <f t="shared" si="9"/>
        <v>62</v>
      </c>
      <c r="J70" s="76">
        <v>0.39156364103233643</v>
      </c>
      <c r="K70" s="76">
        <v>0.87536762682635871</v>
      </c>
      <c r="M70" s="85">
        <v>1</v>
      </c>
      <c r="N70" s="78">
        <f t="shared" si="0"/>
        <v>1000</v>
      </c>
      <c r="O70" s="78">
        <f t="shared" si="1"/>
        <v>1000</v>
      </c>
      <c r="P70" s="78">
        <f t="shared" si="2"/>
        <v>800</v>
      </c>
      <c r="Q70" s="79">
        <f t="shared" si="3"/>
        <v>200</v>
      </c>
      <c r="R70" s="79">
        <f t="shared" si="10"/>
        <v>12400</v>
      </c>
      <c r="T70" s="85">
        <f t="shared" si="4"/>
        <v>1</v>
      </c>
      <c r="U70" s="78">
        <f t="shared" si="5"/>
        <v>1240.4274168576103</v>
      </c>
      <c r="V70" s="78">
        <f t="shared" si="6"/>
        <v>1240.4274168576103</v>
      </c>
      <c r="W70" s="78">
        <f t="shared" si="7"/>
        <v>800</v>
      </c>
      <c r="X70" s="79">
        <f t="shared" si="8"/>
        <v>440.4274168576103</v>
      </c>
      <c r="Y70" s="79">
        <f t="shared" si="11"/>
        <v>19970.452400116177</v>
      </c>
    </row>
    <row r="71" spans="9:25" ht="14.4" x14ac:dyDescent="0.3">
      <c r="I71" s="75">
        <f t="shared" si="9"/>
        <v>63</v>
      </c>
      <c r="J71" s="76">
        <v>0.99980247548587375</v>
      </c>
      <c r="K71" s="76">
        <v>0.29961329635051015</v>
      </c>
      <c r="M71" s="85">
        <v>1</v>
      </c>
      <c r="N71" s="78">
        <f t="shared" si="0"/>
        <v>1000</v>
      </c>
      <c r="O71" s="78">
        <f t="shared" si="1"/>
        <v>1000</v>
      </c>
      <c r="P71" s="78">
        <f t="shared" si="2"/>
        <v>800</v>
      </c>
      <c r="Q71" s="79">
        <f t="shared" si="3"/>
        <v>200</v>
      </c>
      <c r="R71" s="79">
        <f t="shared" si="10"/>
        <v>12600</v>
      </c>
      <c r="T71" s="85">
        <f t="shared" si="4"/>
        <v>3</v>
      </c>
      <c r="U71" s="78">
        <f t="shared" si="5"/>
        <v>904.89739256325004</v>
      </c>
      <c r="V71" s="78">
        <f t="shared" si="6"/>
        <v>2714.6921776897502</v>
      </c>
      <c r="W71" s="78">
        <f t="shared" si="7"/>
        <v>2300</v>
      </c>
      <c r="X71" s="79">
        <f t="shared" si="8"/>
        <v>414.69217768975022</v>
      </c>
      <c r="Y71" s="79">
        <f t="shared" si="11"/>
        <v>20385.144577805928</v>
      </c>
    </row>
    <row r="72" spans="9:25" ht="14.4" x14ac:dyDescent="0.3">
      <c r="I72" s="75">
        <f t="shared" si="9"/>
        <v>64</v>
      </c>
      <c r="J72" s="76">
        <v>0.42183251423908008</v>
      </c>
      <c r="K72" s="76">
        <v>0.33678675568766481</v>
      </c>
      <c r="M72" s="85">
        <v>1</v>
      </c>
      <c r="N72" s="78">
        <f t="shared" si="0"/>
        <v>1000</v>
      </c>
      <c r="O72" s="78">
        <f t="shared" si="1"/>
        <v>1000</v>
      </c>
      <c r="P72" s="78">
        <f t="shared" si="2"/>
        <v>800</v>
      </c>
      <c r="Q72" s="79">
        <f t="shared" si="3"/>
        <v>200</v>
      </c>
      <c r="R72" s="79">
        <f t="shared" si="10"/>
        <v>12800</v>
      </c>
      <c r="T72" s="85">
        <f t="shared" si="4"/>
        <v>1</v>
      </c>
      <c r="U72" s="78">
        <f t="shared" si="5"/>
        <v>925.75026692385484</v>
      </c>
      <c r="V72" s="78">
        <f t="shared" si="6"/>
        <v>925.75026692385484</v>
      </c>
      <c r="W72" s="78">
        <f t="shared" si="7"/>
        <v>800</v>
      </c>
      <c r="X72" s="79">
        <f t="shared" si="8"/>
        <v>125.75026692385484</v>
      </c>
      <c r="Y72" s="79">
        <f t="shared" si="11"/>
        <v>20510.894844729784</v>
      </c>
    </row>
    <row r="73" spans="9:25" ht="14.4" x14ac:dyDescent="0.3">
      <c r="I73" s="75">
        <f t="shared" si="9"/>
        <v>65</v>
      </c>
      <c r="J73" s="76">
        <v>0.36764855610079761</v>
      </c>
      <c r="K73" s="76">
        <v>0.36424308417795015</v>
      </c>
      <c r="M73" s="85">
        <v>1</v>
      </c>
      <c r="N73" s="78">
        <f t="shared" ref="N73:N108" si="12">$D$13</f>
        <v>1000</v>
      </c>
      <c r="O73" s="78">
        <f t="shared" ref="O73:O108" si="13">M73*N73</f>
        <v>1000</v>
      </c>
      <c r="P73" s="78">
        <f t="shared" ref="P73:P108" si="14">$D$20*M73</f>
        <v>800</v>
      </c>
      <c r="Q73" s="79">
        <f t="shared" ref="Q73:Q108" si="15">O73-P73</f>
        <v>200</v>
      </c>
      <c r="R73" s="79">
        <f t="shared" si="10"/>
        <v>13000</v>
      </c>
      <c r="T73" s="85">
        <f t="shared" ref="T73:T108" si="16">_xlfn.BINOM.INV($G$11,$G$10,J73)</f>
        <v>1</v>
      </c>
      <c r="U73" s="78">
        <f t="shared" ref="U73:U108" si="17">_xlfn.NORM.INV(K73,$G$14,$G$15)</f>
        <v>940.57200645127568</v>
      </c>
      <c r="V73" s="78">
        <f t="shared" ref="V73:V108" si="18">T73*U73</f>
        <v>940.57200645127568</v>
      </c>
      <c r="W73" s="78">
        <f t="shared" ref="W73:W108" si="19">VLOOKUP(T73,$F$21:$G$24,2,FALSE)</f>
        <v>800</v>
      </c>
      <c r="X73" s="79">
        <f t="shared" ref="X73:X108" si="20">V73-W73</f>
        <v>140.57200645127568</v>
      </c>
      <c r="Y73" s="79">
        <f t="shared" si="11"/>
        <v>20651.46685118106</v>
      </c>
    </row>
    <row r="74" spans="9:25" ht="14.4" x14ac:dyDescent="0.3">
      <c r="I74" s="75">
        <f t="shared" ref="I74:I108" si="21">I73+1</f>
        <v>66</v>
      </c>
      <c r="J74" s="76">
        <v>0.85910630912402741</v>
      </c>
      <c r="K74" s="76">
        <v>4.8129676400368027E-3</v>
      </c>
      <c r="M74" s="85">
        <v>1</v>
      </c>
      <c r="N74" s="78">
        <f t="shared" si="12"/>
        <v>1000</v>
      </c>
      <c r="O74" s="78">
        <f t="shared" si="13"/>
        <v>1000</v>
      </c>
      <c r="P74" s="78">
        <f t="shared" si="14"/>
        <v>800</v>
      </c>
      <c r="Q74" s="79">
        <f t="shared" si="15"/>
        <v>200</v>
      </c>
      <c r="R74" s="79">
        <f t="shared" ref="R74:R108" si="22">Q74+R73</f>
        <v>13200</v>
      </c>
      <c r="T74" s="85">
        <f t="shared" si="16"/>
        <v>2</v>
      </c>
      <c r="U74" s="78">
        <f t="shared" si="17"/>
        <v>492.20304678643515</v>
      </c>
      <c r="V74" s="78">
        <f t="shared" si="18"/>
        <v>984.4060935728703</v>
      </c>
      <c r="W74" s="78">
        <f t="shared" si="19"/>
        <v>1550</v>
      </c>
      <c r="X74" s="79">
        <f t="shared" si="20"/>
        <v>-565.5939064271297</v>
      </c>
      <c r="Y74" s="79">
        <f t="shared" ref="Y74:Y108" si="23">X74+Y73</f>
        <v>20085.87294475393</v>
      </c>
    </row>
    <row r="75" spans="9:25" ht="14.4" x14ac:dyDescent="0.3">
      <c r="I75" s="75">
        <f t="shared" si="21"/>
        <v>67</v>
      </c>
      <c r="J75" s="76">
        <v>0.97262903497919062</v>
      </c>
      <c r="K75" s="76">
        <v>0.17379597818082848</v>
      </c>
      <c r="M75" s="85">
        <v>1</v>
      </c>
      <c r="N75" s="78">
        <f t="shared" si="12"/>
        <v>1000</v>
      </c>
      <c r="O75" s="78">
        <f t="shared" si="13"/>
        <v>1000</v>
      </c>
      <c r="P75" s="78">
        <f t="shared" si="14"/>
        <v>800</v>
      </c>
      <c r="Q75" s="79">
        <f t="shared" si="15"/>
        <v>200</v>
      </c>
      <c r="R75" s="79">
        <f t="shared" si="22"/>
        <v>13400</v>
      </c>
      <c r="T75" s="85">
        <f t="shared" si="16"/>
        <v>3</v>
      </c>
      <c r="U75" s="78">
        <f t="shared" si="17"/>
        <v>822.14592952399812</v>
      </c>
      <c r="V75" s="78">
        <f t="shared" si="18"/>
        <v>2466.4377885719941</v>
      </c>
      <c r="W75" s="78">
        <f t="shared" si="19"/>
        <v>2300</v>
      </c>
      <c r="X75" s="79">
        <f t="shared" si="20"/>
        <v>166.43778857199413</v>
      </c>
      <c r="Y75" s="79">
        <f t="shared" si="23"/>
        <v>20252.310733325925</v>
      </c>
    </row>
    <row r="76" spans="9:25" ht="14.4" x14ac:dyDescent="0.3">
      <c r="I76" s="75">
        <f t="shared" si="21"/>
        <v>68</v>
      </c>
      <c r="J76" s="76">
        <v>0.29857805195016263</v>
      </c>
      <c r="K76" s="76">
        <v>0.3567164640804531</v>
      </c>
      <c r="M76" s="85">
        <v>1</v>
      </c>
      <c r="N76" s="78">
        <f t="shared" si="12"/>
        <v>1000</v>
      </c>
      <c r="O76" s="78">
        <f t="shared" si="13"/>
        <v>1000</v>
      </c>
      <c r="P76" s="78">
        <f t="shared" si="14"/>
        <v>800</v>
      </c>
      <c r="Q76" s="79">
        <f t="shared" si="15"/>
        <v>200</v>
      </c>
      <c r="R76" s="79">
        <f t="shared" si="22"/>
        <v>13600</v>
      </c>
      <c r="T76" s="85">
        <f t="shared" si="16"/>
        <v>1</v>
      </c>
      <c r="U76" s="78">
        <f t="shared" si="17"/>
        <v>936.55010237943793</v>
      </c>
      <c r="V76" s="78">
        <f t="shared" si="18"/>
        <v>936.55010237943793</v>
      </c>
      <c r="W76" s="78">
        <f t="shared" si="19"/>
        <v>800</v>
      </c>
      <c r="X76" s="79">
        <f t="shared" si="20"/>
        <v>136.55010237943793</v>
      </c>
      <c r="Y76" s="79">
        <f t="shared" si="23"/>
        <v>20388.860835705364</v>
      </c>
    </row>
    <row r="77" spans="9:25" ht="14.4" x14ac:dyDescent="0.3">
      <c r="I77" s="75">
        <f t="shared" si="21"/>
        <v>69</v>
      </c>
      <c r="J77" s="76">
        <v>0.831984697148062</v>
      </c>
      <c r="K77" s="76">
        <v>0.73981803959180692</v>
      </c>
      <c r="M77" s="85">
        <v>1</v>
      </c>
      <c r="N77" s="78">
        <f t="shared" si="12"/>
        <v>1000</v>
      </c>
      <c r="O77" s="78">
        <f t="shared" si="13"/>
        <v>1000</v>
      </c>
      <c r="P77" s="78">
        <f t="shared" si="14"/>
        <v>800</v>
      </c>
      <c r="Q77" s="79">
        <f t="shared" si="15"/>
        <v>200</v>
      </c>
      <c r="R77" s="79">
        <f t="shared" si="22"/>
        <v>13800</v>
      </c>
      <c r="T77" s="85">
        <f t="shared" si="16"/>
        <v>2</v>
      </c>
      <c r="U77" s="78">
        <f t="shared" si="17"/>
        <v>1138.5569065407642</v>
      </c>
      <c r="V77" s="78">
        <f t="shared" si="18"/>
        <v>2277.1138130815284</v>
      </c>
      <c r="W77" s="78">
        <f t="shared" si="19"/>
        <v>1550</v>
      </c>
      <c r="X77" s="79">
        <f t="shared" si="20"/>
        <v>727.11381308152841</v>
      </c>
      <c r="Y77" s="79">
        <f t="shared" si="23"/>
        <v>21115.974648786891</v>
      </c>
    </row>
    <row r="78" spans="9:25" ht="14.4" x14ac:dyDescent="0.3">
      <c r="I78" s="75">
        <f t="shared" si="21"/>
        <v>70</v>
      </c>
      <c r="J78" s="76">
        <v>0.9387063769838373</v>
      </c>
      <c r="K78" s="76">
        <v>0.42466251603683891</v>
      </c>
      <c r="M78" s="85">
        <v>1</v>
      </c>
      <c r="N78" s="78">
        <f t="shared" si="12"/>
        <v>1000</v>
      </c>
      <c r="O78" s="78">
        <f t="shared" si="13"/>
        <v>1000</v>
      </c>
      <c r="P78" s="78">
        <f t="shared" si="14"/>
        <v>800</v>
      </c>
      <c r="Q78" s="79">
        <f t="shared" si="15"/>
        <v>200</v>
      </c>
      <c r="R78" s="79">
        <f t="shared" si="22"/>
        <v>14000</v>
      </c>
      <c r="T78" s="85">
        <f t="shared" si="16"/>
        <v>3</v>
      </c>
      <c r="U78" s="78">
        <f t="shared" si="17"/>
        <v>972.00405851717039</v>
      </c>
      <c r="V78" s="78">
        <f t="shared" si="18"/>
        <v>2916.0121755515111</v>
      </c>
      <c r="W78" s="78">
        <f t="shared" si="19"/>
        <v>2300</v>
      </c>
      <c r="X78" s="79">
        <f t="shared" si="20"/>
        <v>616.01217555151106</v>
      </c>
      <c r="Y78" s="79">
        <f t="shared" si="23"/>
        <v>21731.986824338401</v>
      </c>
    </row>
    <row r="79" spans="9:25" ht="14.4" x14ac:dyDescent="0.3">
      <c r="I79" s="75">
        <f t="shared" si="21"/>
        <v>71</v>
      </c>
      <c r="J79" s="76">
        <v>0.5332012132890197</v>
      </c>
      <c r="K79" s="76">
        <v>0.57837632298665032</v>
      </c>
      <c r="M79" s="85">
        <v>1</v>
      </c>
      <c r="N79" s="78">
        <f t="shared" si="12"/>
        <v>1000</v>
      </c>
      <c r="O79" s="78">
        <f t="shared" si="13"/>
        <v>1000</v>
      </c>
      <c r="P79" s="78">
        <f t="shared" si="14"/>
        <v>800</v>
      </c>
      <c r="Q79" s="79">
        <f t="shared" si="15"/>
        <v>200</v>
      </c>
      <c r="R79" s="79">
        <f t="shared" si="22"/>
        <v>14200</v>
      </c>
      <c r="T79" s="85">
        <f t="shared" si="16"/>
        <v>2</v>
      </c>
      <c r="U79" s="78">
        <f t="shared" si="17"/>
        <v>1049.5482909077814</v>
      </c>
      <c r="V79" s="78">
        <f t="shared" si="18"/>
        <v>2099.0965818155628</v>
      </c>
      <c r="W79" s="78">
        <f t="shared" si="19"/>
        <v>1550</v>
      </c>
      <c r="X79" s="79">
        <f t="shared" si="20"/>
        <v>549.09658181556279</v>
      </c>
      <c r="Y79" s="79">
        <f t="shared" si="23"/>
        <v>22281.083406153964</v>
      </c>
    </row>
    <row r="80" spans="9:25" ht="14.4" x14ac:dyDescent="0.3">
      <c r="I80" s="75">
        <f t="shared" si="21"/>
        <v>72</v>
      </c>
      <c r="J80" s="76">
        <v>0.31300449828374899</v>
      </c>
      <c r="K80" s="76">
        <v>9.5921806931841713E-2</v>
      </c>
      <c r="M80" s="85">
        <v>1</v>
      </c>
      <c r="N80" s="78">
        <f t="shared" si="12"/>
        <v>1000</v>
      </c>
      <c r="O80" s="78">
        <f t="shared" si="13"/>
        <v>1000</v>
      </c>
      <c r="P80" s="78">
        <f t="shared" si="14"/>
        <v>800</v>
      </c>
      <c r="Q80" s="79">
        <f t="shared" si="15"/>
        <v>200</v>
      </c>
      <c r="R80" s="79">
        <f t="shared" si="22"/>
        <v>14400</v>
      </c>
      <c r="T80" s="85">
        <f t="shared" si="16"/>
        <v>1</v>
      </c>
      <c r="U80" s="78">
        <f t="shared" si="17"/>
        <v>748.97107971654327</v>
      </c>
      <c r="V80" s="78">
        <f t="shared" si="18"/>
        <v>748.97107971654327</v>
      </c>
      <c r="W80" s="78">
        <f t="shared" si="19"/>
        <v>800</v>
      </c>
      <c r="X80" s="79">
        <f t="shared" si="20"/>
        <v>-51.028920283456728</v>
      </c>
      <c r="Y80" s="79">
        <f t="shared" si="23"/>
        <v>22230.054485870507</v>
      </c>
    </row>
    <row r="81" spans="9:25" ht="14.4" x14ac:dyDescent="0.3">
      <c r="I81" s="75">
        <f t="shared" si="21"/>
        <v>73</v>
      </c>
      <c r="J81" s="76">
        <v>0.1257564781089614</v>
      </c>
      <c r="K81" s="76">
        <v>0.82673591557543469</v>
      </c>
      <c r="M81" s="85">
        <v>1</v>
      </c>
      <c r="N81" s="78">
        <f t="shared" si="12"/>
        <v>1000</v>
      </c>
      <c r="O81" s="78">
        <f t="shared" si="13"/>
        <v>1000</v>
      </c>
      <c r="P81" s="78">
        <f t="shared" si="14"/>
        <v>800</v>
      </c>
      <c r="Q81" s="79">
        <f t="shared" si="15"/>
        <v>200</v>
      </c>
      <c r="R81" s="79">
        <f t="shared" si="22"/>
        <v>14600</v>
      </c>
      <c r="T81" s="85">
        <f t="shared" si="16"/>
        <v>1</v>
      </c>
      <c r="U81" s="78">
        <f t="shared" si="17"/>
        <v>1198.2689688442185</v>
      </c>
      <c r="V81" s="78">
        <f t="shared" si="18"/>
        <v>1198.2689688442185</v>
      </c>
      <c r="W81" s="78">
        <f t="shared" si="19"/>
        <v>800</v>
      </c>
      <c r="X81" s="79">
        <f t="shared" si="20"/>
        <v>398.26896884421853</v>
      </c>
      <c r="Y81" s="79">
        <f t="shared" si="23"/>
        <v>22628.323454714726</v>
      </c>
    </row>
    <row r="82" spans="9:25" ht="14.4" x14ac:dyDescent="0.3">
      <c r="I82" s="75">
        <f t="shared" si="21"/>
        <v>74</v>
      </c>
      <c r="J82" s="76">
        <v>0.44649547347449836</v>
      </c>
      <c r="K82" s="76">
        <v>0.3406059149231625</v>
      </c>
      <c r="M82" s="85">
        <v>1</v>
      </c>
      <c r="N82" s="78">
        <f t="shared" si="12"/>
        <v>1000</v>
      </c>
      <c r="O82" s="78">
        <f t="shared" si="13"/>
        <v>1000</v>
      </c>
      <c r="P82" s="78">
        <f t="shared" si="14"/>
        <v>800</v>
      </c>
      <c r="Q82" s="79">
        <f t="shared" si="15"/>
        <v>200</v>
      </c>
      <c r="R82" s="79">
        <f t="shared" si="22"/>
        <v>14800</v>
      </c>
      <c r="T82" s="85">
        <f t="shared" si="16"/>
        <v>1</v>
      </c>
      <c r="U82" s="78">
        <f t="shared" si="17"/>
        <v>927.83799178425159</v>
      </c>
      <c r="V82" s="78">
        <f t="shared" si="18"/>
        <v>927.83799178425159</v>
      </c>
      <c r="W82" s="78">
        <f t="shared" si="19"/>
        <v>800</v>
      </c>
      <c r="X82" s="79">
        <f t="shared" si="20"/>
        <v>127.83799178425159</v>
      </c>
      <c r="Y82" s="79">
        <f t="shared" si="23"/>
        <v>22756.161446498976</v>
      </c>
    </row>
    <row r="83" spans="9:25" ht="14.4" x14ac:dyDescent="0.3">
      <c r="I83" s="75">
        <f t="shared" si="21"/>
        <v>75</v>
      </c>
      <c r="J83" s="76">
        <v>0.75431863667743904</v>
      </c>
      <c r="K83" s="76">
        <v>0.29842065119601291</v>
      </c>
      <c r="M83" s="85">
        <v>1</v>
      </c>
      <c r="N83" s="78">
        <f t="shared" si="12"/>
        <v>1000</v>
      </c>
      <c r="O83" s="78">
        <f t="shared" si="13"/>
        <v>1000</v>
      </c>
      <c r="P83" s="78">
        <f t="shared" si="14"/>
        <v>800</v>
      </c>
      <c r="Q83" s="79">
        <f t="shared" si="15"/>
        <v>200</v>
      </c>
      <c r="R83" s="79">
        <f t="shared" si="22"/>
        <v>15000</v>
      </c>
      <c r="T83" s="85">
        <f t="shared" si="16"/>
        <v>2</v>
      </c>
      <c r="U83" s="78">
        <f t="shared" si="17"/>
        <v>904.2103364224414</v>
      </c>
      <c r="V83" s="78">
        <f t="shared" si="18"/>
        <v>1808.4206728448828</v>
      </c>
      <c r="W83" s="78">
        <f t="shared" si="19"/>
        <v>1550</v>
      </c>
      <c r="X83" s="79">
        <f t="shared" si="20"/>
        <v>258.4206728448828</v>
      </c>
      <c r="Y83" s="79">
        <f t="shared" si="23"/>
        <v>23014.582119343861</v>
      </c>
    </row>
    <row r="84" spans="9:25" ht="14.4" x14ac:dyDescent="0.3">
      <c r="I84" s="75">
        <f t="shared" si="21"/>
        <v>76</v>
      </c>
      <c r="J84" s="76">
        <v>9.7362958081199102E-2</v>
      </c>
      <c r="K84" s="76">
        <v>0.709646164527446</v>
      </c>
      <c r="M84" s="85">
        <v>1</v>
      </c>
      <c r="N84" s="78">
        <f t="shared" si="12"/>
        <v>1000</v>
      </c>
      <c r="O84" s="78">
        <f t="shared" si="13"/>
        <v>1000</v>
      </c>
      <c r="P84" s="78">
        <f t="shared" si="14"/>
        <v>800</v>
      </c>
      <c r="Q84" s="79">
        <f t="shared" si="15"/>
        <v>200</v>
      </c>
      <c r="R84" s="79">
        <f t="shared" si="22"/>
        <v>15200</v>
      </c>
      <c r="T84" s="85">
        <f t="shared" si="16"/>
        <v>0</v>
      </c>
      <c r="U84" s="78">
        <f t="shared" si="17"/>
        <v>1120.4702654587054</v>
      </c>
      <c r="V84" s="78">
        <f t="shared" si="18"/>
        <v>0</v>
      </c>
      <c r="W84" s="78">
        <f t="shared" si="19"/>
        <v>800</v>
      </c>
      <c r="X84" s="79">
        <f t="shared" si="20"/>
        <v>-800</v>
      </c>
      <c r="Y84" s="79">
        <f t="shared" si="23"/>
        <v>22214.582119343861</v>
      </c>
    </row>
    <row r="85" spans="9:25" ht="14.4" x14ac:dyDescent="0.3">
      <c r="I85" s="75">
        <f t="shared" si="21"/>
        <v>77</v>
      </c>
      <c r="J85" s="76">
        <v>0.17940158273882545</v>
      </c>
      <c r="K85" s="76">
        <v>0.40149450850793256</v>
      </c>
      <c r="M85" s="85">
        <v>1</v>
      </c>
      <c r="N85" s="78">
        <f t="shared" si="12"/>
        <v>1000</v>
      </c>
      <c r="O85" s="78">
        <f t="shared" si="13"/>
        <v>1000</v>
      </c>
      <c r="P85" s="78">
        <f t="shared" si="14"/>
        <v>800</v>
      </c>
      <c r="Q85" s="79">
        <f t="shared" si="15"/>
        <v>200</v>
      </c>
      <c r="R85" s="79">
        <f t="shared" si="22"/>
        <v>15400</v>
      </c>
      <c r="T85" s="85">
        <f t="shared" si="16"/>
        <v>1</v>
      </c>
      <c r="U85" s="78">
        <f t="shared" si="17"/>
        <v>960.10387262523386</v>
      </c>
      <c r="V85" s="78">
        <f t="shared" si="18"/>
        <v>960.10387262523386</v>
      </c>
      <c r="W85" s="78">
        <f t="shared" si="19"/>
        <v>800</v>
      </c>
      <c r="X85" s="79">
        <f t="shared" si="20"/>
        <v>160.10387262523386</v>
      </c>
      <c r="Y85" s="79">
        <f t="shared" si="23"/>
        <v>22374.685991969094</v>
      </c>
    </row>
    <row r="86" spans="9:25" ht="14.4" x14ac:dyDescent="0.3">
      <c r="I86" s="75">
        <f t="shared" si="21"/>
        <v>78</v>
      </c>
      <c r="J86" s="76">
        <v>0.41370239616691251</v>
      </c>
      <c r="K86" s="76">
        <v>0.34693805718386972</v>
      </c>
      <c r="M86" s="85">
        <v>1</v>
      </c>
      <c r="N86" s="78">
        <f t="shared" si="12"/>
        <v>1000</v>
      </c>
      <c r="O86" s="78">
        <f t="shared" si="13"/>
        <v>1000</v>
      </c>
      <c r="P86" s="78">
        <f t="shared" si="14"/>
        <v>800</v>
      </c>
      <c r="Q86" s="79">
        <f t="shared" si="15"/>
        <v>200</v>
      </c>
      <c r="R86" s="79">
        <f t="shared" si="22"/>
        <v>15600</v>
      </c>
      <c r="T86" s="85">
        <f t="shared" si="16"/>
        <v>1</v>
      </c>
      <c r="U86" s="78">
        <f t="shared" si="17"/>
        <v>931.27992772176265</v>
      </c>
      <c r="V86" s="78">
        <f t="shared" si="18"/>
        <v>931.27992772176265</v>
      </c>
      <c r="W86" s="78">
        <f t="shared" si="19"/>
        <v>800</v>
      </c>
      <c r="X86" s="79">
        <f t="shared" si="20"/>
        <v>131.27992772176265</v>
      </c>
      <c r="Y86" s="79">
        <f t="shared" si="23"/>
        <v>22505.965919690858</v>
      </c>
    </row>
    <row r="87" spans="9:25" ht="14.4" x14ac:dyDescent="0.3">
      <c r="I87" s="75">
        <f t="shared" si="21"/>
        <v>79</v>
      </c>
      <c r="J87" s="76">
        <v>2.8903701114439739E-2</v>
      </c>
      <c r="K87" s="76">
        <v>0.35963292862277463</v>
      </c>
      <c r="M87" s="85">
        <v>1</v>
      </c>
      <c r="N87" s="78">
        <f t="shared" si="12"/>
        <v>1000</v>
      </c>
      <c r="O87" s="78">
        <f t="shared" si="13"/>
        <v>1000</v>
      </c>
      <c r="P87" s="78">
        <f t="shared" si="14"/>
        <v>800</v>
      </c>
      <c r="Q87" s="79">
        <f t="shared" si="15"/>
        <v>200</v>
      </c>
      <c r="R87" s="79">
        <f t="shared" si="22"/>
        <v>15800</v>
      </c>
      <c r="T87" s="85">
        <f t="shared" si="16"/>
        <v>0</v>
      </c>
      <c r="U87" s="78">
        <f t="shared" si="17"/>
        <v>938.11197369140484</v>
      </c>
      <c r="V87" s="78">
        <f t="shared" si="18"/>
        <v>0</v>
      </c>
      <c r="W87" s="78">
        <f t="shared" si="19"/>
        <v>800</v>
      </c>
      <c r="X87" s="79">
        <f t="shared" si="20"/>
        <v>-800</v>
      </c>
      <c r="Y87" s="79">
        <f t="shared" si="23"/>
        <v>21705.965919690858</v>
      </c>
    </row>
    <row r="88" spans="9:25" ht="14.4" x14ac:dyDescent="0.3">
      <c r="I88" s="75">
        <f t="shared" si="21"/>
        <v>80</v>
      </c>
      <c r="J88" s="76">
        <v>0.55419330449313875</v>
      </c>
      <c r="K88" s="76">
        <v>0.19750929125759675</v>
      </c>
      <c r="M88" s="85">
        <v>1</v>
      </c>
      <c r="N88" s="78">
        <f t="shared" si="12"/>
        <v>1000</v>
      </c>
      <c r="O88" s="78">
        <f t="shared" si="13"/>
        <v>1000</v>
      </c>
      <c r="P88" s="78">
        <f t="shared" si="14"/>
        <v>800</v>
      </c>
      <c r="Q88" s="79">
        <f t="shared" si="15"/>
        <v>200</v>
      </c>
      <c r="R88" s="79">
        <f t="shared" si="22"/>
        <v>16000</v>
      </c>
      <c r="T88" s="85">
        <f t="shared" si="16"/>
        <v>2</v>
      </c>
      <c r="U88" s="78">
        <f t="shared" si="17"/>
        <v>839.88971501779588</v>
      </c>
      <c r="V88" s="78">
        <f t="shared" si="18"/>
        <v>1679.7794300355918</v>
      </c>
      <c r="W88" s="78">
        <f t="shared" si="19"/>
        <v>1550</v>
      </c>
      <c r="X88" s="79">
        <f t="shared" si="20"/>
        <v>129.77943003559176</v>
      </c>
      <c r="Y88" s="79">
        <f t="shared" si="23"/>
        <v>21835.745349726451</v>
      </c>
    </row>
    <row r="89" spans="9:25" ht="14.4" x14ac:dyDescent="0.3">
      <c r="I89" s="75">
        <f t="shared" si="21"/>
        <v>81</v>
      </c>
      <c r="J89" s="76">
        <v>6.8039625570271101E-2</v>
      </c>
      <c r="K89" s="76">
        <v>0.99342745242839281</v>
      </c>
      <c r="M89" s="85">
        <v>1</v>
      </c>
      <c r="N89" s="78">
        <f t="shared" si="12"/>
        <v>1000</v>
      </c>
      <c r="O89" s="78">
        <f t="shared" si="13"/>
        <v>1000</v>
      </c>
      <c r="P89" s="78">
        <f t="shared" si="14"/>
        <v>800</v>
      </c>
      <c r="Q89" s="79">
        <f t="shared" si="15"/>
        <v>200</v>
      </c>
      <c r="R89" s="79">
        <f t="shared" si="22"/>
        <v>16200</v>
      </c>
      <c r="T89" s="85">
        <f t="shared" si="16"/>
        <v>0</v>
      </c>
      <c r="U89" s="78">
        <f t="shared" si="17"/>
        <v>1505.9627901275467</v>
      </c>
      <c r="V89" s="78">
        <f t="shared" si="18"/>
        <v>0</v>
      </c>
      <c r="W89" s="78">
        <f t="shared" si="19"/>
        <v>800</v>
      </c>
      <c r="X89" s="79">
        <f t="shared" si="20"/>
        <v>-800</v>
      </c>
      <c r="Y89" s="79">
        <f t="shared" si="23"/>
        <v>21035.745349726451</v>
      </c>
    </row>
    <row r="90" spans="9:25" ht="14.4" x14ac:dyDescent="0.3">
      <c r="I90" s="75">
        <f t="shared" si="21"/>
        <v>82</v>
      </c>
      <c r="J90" s="76">
        <v>0.61653077992048844</v>
      </c>
      <c r="K90" s="76">
        <v>0.61714583964548597</v>
      </c>
      <c r="M90" s="85">
        <v>1</v>
      </c>
      <c r="N90" s="78">
        <f t="shared" si="12"/>
        <v>1000</v>
      </c>
      <c r="O90" s="78">
        <f t="shared" si="13"/>
        <v>1000</v>
      </c>
      <c r="P90" s="78">
        <f t="shared" si="14"/>
        <v>800</v>
      </c>
      <c r="Q90" s="79">
        <f t="shared" si="15"/>
        <v>200</v>
      </c>
      <c r="R90" s="79">
        <f t="shared" si="22"/>
        <v>16400</v>
      </c>
      <c r="T90" s="85">
        <f t="shared" si="16"/>
        <v>2</v>
      </c>
      <c r="U90" s="78">
        <f t="shared" si="17"/>
        <v>1069.5986486203167</v>
      </c>
      <c r="V90" s="78">
        <f t="shared" si="18"/>
        <v>2139.1972972406334</v>
      </c>
      <c r="W90" s="78">
        <f t="shared" si="19"/>
        <v>1550</v>
      </c>
      <c r="X90" s="79">
        <f t="shared" si="20"/>
        <v>589.19729724063336</v>
      </c>
      <c r="Y90" s="79">
        <f t="shared" si="23"/>
        <v>21624.942646967083</v>
      </c>
    </row>
    <row r="91" spans="9:25" ht="14.4" x14ac:dyDescent="0.3">
      <c r="I91" s="75">
        <f t="shared" si="21"/>
        <v>83</v>
      </c>
      <c r="J91" s="76">
        <v>0.72585445557178607</v>
      </c>
      <c r="K91" s="76">
        <v>1.3194602150721324E-2</v>
      </c>
      <c r="M91" s="85">
        <v>1</v>
      </c>
      <c r="N91" s="78">
        <f t="shared" si="12"/>
        <v>1000</v>
      </c>
      <c r="O91" s="78">
        <f t="shared" si="13"/>
        <v>1000</v>
      </c>
      <c r="P91" s="78">
        <f t="shared" si="14"/>
        <v>800</v>
      </c>
      <c r="Q91" s="79">
        <f t="shared" si="15"/>
        <v>200</v>
      </c>
      <c r="R91" s="79">
        <f t="shared" si="22"/>
        <v>16600</v>
      </c>
      <c r="T91" s="85">
        <f t="shared" si="16"/>
        <v>2</v>
      </c>
      <c r="U91" s="78">
        <f t="shared" si="17"/>
        <v>565.9128551866736</v>
      </c>
      <c r="V91" s="78">
        <f t="shared" si="18"/>
        <v>1131.8257103733472</v>
      </c>
      <c r="W91" s="78">
        <f t="shared" si="19"/>
        <v>1550</v>
      </c>
      <c r="X91" s="79">
        <f t="shared" si="20"/>
        <v>-418.17428962665281</v>
      </c>
      <c r="Y91" s="79">
        <f t="shared" si="23"/>
        <v>21206.768357340432</v>
      </c>
    </row>
    <row r="92" spans="9:25" ht="14.4" x14ac:dyDescent="0.3">
      <c r="I92" s="75">
        <f t="shared" si="21"/>
        <v>84</v>
      </c>
      <c r="J92" s="76">
        <v>0.33919964897674104</v>
      </c>
      <c r="K92" s="76">
        <v>0.83491780121799808</v>
      </c>
      <c r="M92" s="85">
        <v>1</v>
      </c>
      <c r="N92" s="78">
        <f t="shared" si="12"/>
        <v>1000</v>
      </c>
      <c r="O92" s="78">
        <f t="shared" si="13"/>
        <v>1000</v>
      </c>
      <c r="P92" s="78">
        <f t="shared" si="14"/>
        <v>800</v>
      </c>
      <c r="Q92" s="79">
        <f t="shared" si="15"/>
        <v>200</v>
      </c>
      <c r="R92" s="79">
        <f t="shared" si="22"/>
        <v>16800</v>
      </c>
      <c r="T92" s="85">
        <f t="shared" si="16"/>
        <v>1</v>
      </c>
      <c r="U92" s="78">
        <f t="shared" si="17"/>
        <v>1204.7565589708331</v>
      </c>
      <c r="V92" s="78">
        <f t="shared" si="18"/>
        <v>1204.7565589708331</v>
      </c>
      <c r="W92" s="78">
        <f t="shared" si="19"/>
        <v>800</v>
      </c>
      <c r="X92" s="79">
        <f t="shared" si="20"/>
        <v>404.75655897083311</v>
      </c>
      <c r="Y92" s="79">
        <f t="shared" si="23"/>
        <v>21611.524916311264</v>
      </c>
    </row>
    <row r="93" spans="9:25" ht="14.4" x14ac:dyDescent="0.3">
      <c r="I93" s="75">
        <f t="shared" si="21"/>
        <v>85</v>
      </c>
      <c r="J93" s="76">
        <v>0.33093047048933899</v>
      </c>
      <c r="K93" s="76">
        <v>0.24179378513387317</v>
      </c>
      <c r="M93" s="85">
        <v>1</v>
      </c>
      <c r="N93" s="78">
        <f t="shared" si="12"/>
        <v>1000</v>
      </c>
      <c r="O93" s="78">
        <f t="shared" si="13"/>
        <v>1000</v>
      </c>
      <c r="P93" s="78">
        <f t="shared" si="14"/>
        <v>800</v>
      </c>
      <c r="Q93" s="79">
        <f t="shared" si="15"/>
        <v>200</v>
      </c>
      <c r="R93" s="79">
        <f t="shared" si="22"/>
        <v>17000</v>
      </c>
      <c r="T93" s="85">
        <f t="shared" si="16"/>
        <v>1</v>
      </c>
      <c r="U93" s="78">
        <f t="shared" si="17"/>
        <v>869.89117866549213</v>
      </c>
      <c r="V93" s="78">
        <f t="shared" si="18"/>
        <v>869.89117866549213</v>
      </c>
      <c r="W93" s="78">
        <f t="shared" si="19"/>
        <v>800</v>
      </c>
      <c r="X93" s="79">
        <f t="shared" si="20"/>
        <v>69.891178665492134</v>
      </c>
      <c r="Y93" s="79">
        <f t="shared" si="23"/>
        <v>21681.416094976757</v>
      </c>
    </row>
    <row r="94" spans="9:25" ht="14.4" x14ac:dyDescent="0.3">
      <c r="I94" s="75">
        <f t="shared" si="21"/>
        <v>86</v>
      </c>
      <c r="J94" s="76">
        <v>0.94655266695975304</v>
      </c>
      <c r="K94" s="76">
        <v>0.26026536742511819</v>
      </c>
      <c r="M94" s="85">
        <v>1</v>
      </c>
      <c r="N94" s="78">
        <f t="shared" si="12"/>
        <v>1000</v>
      </c>
      <c r="O94" s="78">
        <f t="shared" si="13"/>
        <v>1000</v>
      </c>
      <c r="P94" s="78">
        <f t="shared" si="14"/>
        <v>800</v>
      </c>
      <c r="Q94" s="79">
        <f t="shared" si="15"/>
        <v>200</v>
      </c>
      <c r="R94" s="79">
        <f t="shared" si="22"/>
        <v>17200</v>
      </c>
      <c r="T94" s="85">
        <f t="shared" si="16"/>
        <v>3</v>
      </c>
      <c r="U94" s="78">
        <f t="shared" si="17"/>
        <v>881.49449851064503</v>
      </c>
      <c r="V94" s="78">
        <f t="shared" si="18"/>
        <v>2644.4834955319352</v>
      </c>
      <c r="W94" s="78">
        <f t="shared" si="19"/>
        <v>2300</v>
      </c>
      <c r="X94" s="79">
        <f t="shared" si="20"/>
        <v>344.4834955319352</v>
      </c>
      <c r="Y94" s="79">
        <f t="shared" si="23"/>
        <v>22025.899590508692</v>
      </c>
    </row>
    <row r="95" spans="9:25" ht="14.4" x14ac:dyDescent="0.3">
      <c r="I95" s="75">
        <f t="shared" si="21"/>
        <v>87</v>
      </c>
      <c r="J95" s="76">
        <v>7.6065135749999513E-2</v>
      </c>
      <c r="K95" s="76">
        <v>6.1849884325319016E-2</v>
      </c>
      <c r="M95" s="85">
        <v>1</v>
      </c>
      <c r="N95" s="78">
        <f t="shared" si="12"/>
        <v>1000</v>
      </c>
      <c r="O95" s="78">
        <f t="shared" si="13"/>
        <v>1000</v>
      </c>
      <c r="P95" s="78">
        <f t="shared" si="14"/>
        <v>800</v>
      </c>
      <c r="Q95" s="79">
        <f t="shared" si="15"/>
        <v>200</v>
      </c>
      <c r="R95" s="79">
        <f t="shared" si="22"/>
        <v>17400</v>
      </c>
      <c r="T95" s="85">
        <f t="shared" si="16"/>
        <v>0</v>
      </c>
      <c r="U95" s="78">
        <f t="shared" si="17"/>
        <v>702.11433925854249</v>
      </c>
      <c r="V95" s="78">
        <f t="shared" si="18"/>
        <v>0</v>
      </c>
      <c r="W95" s="78">
        <f t="shared" si="19"/>
        <v>800</v>
      </c>
      <c r="X95" s="79">
        <f t="shared" si="20"/>
        <v>-800</v>
      </c>
      <c r="Y95" s="79">
        <f t="shared" si="23"/>
        <v>21225.899590508692</v>
      </c>
    </row>
    <row r="96" spans="9:25" ht="14.4" x14ac:dyDescent="0.3">
      <c r="I96" s="75">
        <f t="shared" si="21"/>
        <v>88</v>
      </c>
      <c r="J96" s="76">
        <v>0.54680730644927533</v>
      </c>
      <c r="K96" s="76">
        <v>0.40804603691802055</v>
      </c>
      <c r="M96" s="85">
        <v>1</v>
      </c>
      <c r="N96" s="78">
        <f t="shared" si="12"/>
        <v>1000</v>
      </c>
      <c r="O96" s="78">
        <f t="shared" si="13"/>
        <v>1000</v>
      </c>
      <c r="P96" s="78">
        <f t="shared" si="14"/>
        <v>800</v>
      </c>
      <c r="Q96" s="79">
        <f t="shared" si="15"/>
        <v>200</v>
      </c>
      <c r="R96" s="79">
        <f t="shared" si="22"/>
        <v>17600</v>
      </c>
      <c r="T96" s="85">
        <f t="shared" si="16"/>
        <v>2</v>
      </c>
      <c r="U96" s="78">
        <f t="shared" si="17"/>
        <v>963.48516268927369</v>
      </c>
      <c r="V96" s="78">
        <f t="shared" si="18"/>
        <v>1926.9703253785474</v>
      </c>
      <c r="W96" s="78">
        <f t="shared" si="19"/>
        <v>1550</v>
      </c>
      <c r="X96" s="79">
        <f t="shared" si="20"/>
        <v>376.97032537854739</v>
      </c>
      <c r="Y96" s="79">
        <f t="shared" si="23"/>
        <v>21602.86991588724</v>
      </c>
    </row>
    <row r="97" spans="9:25" ht="14.4" x14ac:dyDescent="0.3">
      <c r="I97" s="75">
        <f t="shared" si="21"/>
        <v>89</v>
      </c>
      <c r="J97" s="76">
        <v>0.70721389760061282</v>
      </c>
      <c r="K97" s="76">
        <v>0.13592588447076859</v>
      </c>
      <c r="M97" s="85">
        <v>1</v>
      </c>
      <c r="N97" s="78">
        <f t="shared" si="12"/>
        <v>1000</v>
      </c>
      <c r="O97" s="78">
        <f t="shared" si="13"/>
        <v>1000</v>
      </c>
      <c r="P97" s="78">
        <f t="shared" si="14"/>
        <v>800</v>
      </c>
      <c r="Q97" s="79">
        <f t="shared" si="15"/>
        <v>200</v>
      </c>
      <c r="R97" s="79">
        <f t="shared" si="22"/>
        <v>17800</v>
      </c>
      <c r="T97" s="85">
        <f t="shared" si="16"/>
        <v>2</v>
      </c>
      <c r="U97" s="78">
        <f t="shared" si="17"/>
        <v>790.23837567630812</v>
      </c>
      <c r="V97" s="78">
        <f t="shared" si="18"/>
        <v>1580.4767513526162</v>
      </c>
      <c r="W97" s="78">
        <f t="shared" si="19"/>
        <v>1550</v>
      </c>
      <c r="X97" s="79">
        <f t="shared" si="20"/>
        <v>30.476751352616247</v>
      </c>
      <c r="Y97" s="79">
        <f t="shared" si="23"/>
        <v>21633.346667239857</v>
      </c>
    </row>
    <row r="98" spans="9:25" ht="14.4" x14ac:dyDescent="0.3">
      <c r="I98" s="75">
        <f t="shared" si="21"/>
        <v>90</v>
      </c>
      <c r="J98" s="76">
        <v>0.86840949969534076</v>
      </c>
      <c r="K98" s="76">
        <v>0.50512100767456702</v>
      </c>
      <c r="M98" s="85">
        <v>1</v>
      </c>
      <c r="N98" s="78">
        <f t="shared" si="12"/>
        <v>1000</v>
      </c>
      <c r="O98" s="78">
        <f t="shared" si="13"/>
        <v>1000</v>
      </c>
      <c r="P98" s="78">
        <f t="shared" si="14"/>
        <v>800</v>
      </c>
      <c r="Q98" s="79">
        <f t="shared" si="15"/>
        <v>200</v>
      </c>
      <c r="R98" s="79">
        <f t="shared" si="22"/>
        <v>18000</v>
      </c>
      <c r="T98" s="85">
        <f t="shared" si="16"/>
        <v>2</v>
      </c>
      <c r="U98" s="78">
        <f t="shared" si="17"/>
        <v>1012.5673630345746</v>
      </c>
      <c r="V98" s="78">
        <f t="shared" si="18"/>
        <v>2025.1347260691491</v>
      </c>
      <c r="W98" s="78">
        <f t="shared" si="19"/>
        <v>1550</v>
      </c>
      <c r="X98" s="79">
        <f t="shared" si="20"/>
        <v>475.13472606914911</v>
      </c>
      <c r="Y98" s="79">
        <f t="shared" si="23"/>
        <v>22108.481393309004</v>
      </c>
    </row>
    <row r="99" spans="9:25" ht="14.4" x14ac:dyDescent="0.3">
      <c r="I99" s="75">
        <f t="shared" si="21"/>
        <v>91</v>
      </c>
      <c r="J99" s="76">
        <v>0.53719876826773083</v>
      </c>
      <c r="K99" s="76">
        <v>0.28679990401840083</v>
      </c>
      <c r="M99" s="85">
        <v>1</v>
      </c>
      <c r="N99" s="78">
        <f t="shared" si="12"/>
        <v>1000</v>
      </c>
      <c r="O99" s="78">
        <f t="shared" si="13"/>
        <v>1000</v>
      </c>
      <c r="P99" s="78">
        <f t="shared" si="14"/>
        <v>800</v>
      </c>
      <c r="Q99" s="79">
        <f t="shared" si="15"/>
        <v>200</v>
      </c>
      <c r="R99" s="79">
        <f t="shared" si="22"/>
        <v>18200</v>
      </c>
      <c r="T99" s="85">
        <f t="shared" si="16"/>
        <v>2</v>
      </c>
      <c r="U99" s="78">
        <f t="shared" si="17"/>
        <v>897.44843657067327</v>
      </c>
      <c r="V99" s="78">
        <f t="shared" si="18"/>
        <v>1794.8968731413465</v>
      </c>
      <c r="W99" s="78">
        <f t="shared" si="19"/>
        <v>1550</v>
      </c>
      <c r="X99" s="79">
        <f t="shared" si="20"/>
        <v>244.89687314134653</v>
      </c>
      <c r="Y99" s="79">
        <f t="shared" si="23"/>
        <v>22353.378266450352</v>
      </c>
    </row>
    <row r="100" spans="9:25" ht="14.4" x14ac:dyDescent="0.3">
      <c r="I100" s="75">
        <f t="shared" si="21"/>
        <v>92</v>
      </c>
      <c r="J100" s="76">
        <v>0.30462681659451185</v>
      </c>
      <c r="K100" s="76">
        <v>0.32992802823023271</v>
      </c>
      <c r="M100" s="85">
        <v>1</v>
      </c>
      <c r="N100" s="78">
        <f t="shared" si="12"/>
        <v>1000</v>
      </c>
      <c r="O100" s="78">
        <f t="shared" si="13"/>
        <v>1000</v>
      </c>
      <c r="P100" s="78">
        <f t="shared" si="14"/>
        <v>800</v>
      </c>
      <c r="Q100" s="79">
        <f t="shared" si="15"/>
        <v>200</v>
      </c>
      <c r="R100" s="79">
        <f t="shared" si="22"/>
        <v>18400</v>
      </c>
      <c r="T100" s="85">
        <f t="shared" si="16"/>
        <v>1</v>
      </c>
      <c r="U100" s="78">
        <f t="shared" si="17"/>
        <v>921.97761804776951</v>
      </c>
      <c r="V100" s="78">
        <f t="shared" si="18"/>
        <v>921.97761804776951</v>
      </c>
      <c r="W100" s="78">
        <f t="shared" si="19"/>
        <v>800</v>
      </c>
      <c r="X100" s="79">
        <f t="shared" si="20"/>
        <v>121.97761804776951</v>
      </c>
      <c r="Y100" s="79">
        <f t="shared" si="23"/>
        <v>22475.355884498123</v>
      </c>
    </row>
    <row r="101" spans="9:25" ht="14.4" x14ac:dyDescent="0.3">
      <c r="I101" s="75">
        <f t="shared" si="21"/>
        <v>93</v>
      </c>
      <c r="J101" s="76">
        <v>0.61909663563961292</v>
      </c>
      <c r="K101" s="76">
        <v>0.26936829868520085</v>
      </c>
      <c r="M101" s="85">
        <v>1</v>
      </c>
      <c r="N101" s="78">
        <f t="shared" si="12"/>
        <v>1000</v>
      </c>
      <c r="O101" s="78">
        <f t="shared" si="13"/>
        <v>1000</v>
      </c>
      <c r="P101" s="78">
        <f t="shared" si="14"/>
        <v>800</v>
      </c>
      <c r="Q101" s="79">
        <f t="shared" si="15"/>
        <v>200</v>
      </c>
      <c r="R101" s="79">
        <f t="shared" si="22"/>
        <v>18600</v>
      </c>
      <c r="T101" s="85">
        <f t="shared" si="16"/>
        <v>2</v>
      </c>
      <c r="U101" s="78">
        <f t="shared" si="17"/>
        <v>887.05507586524413</v>
      </c>
      <c r="V101" s="78">
        <f t="shared" si="18"/>
        <v>1774.1101517304883</v>
      </c>
      <c r="W101" s="78">
        <f t="shared" si="19"/>
        <v>1550</v>
      </c>
      <c r="X101" s="79">
        <f t="shared" si="20"/>
        <v>224.11015173048827</v>
      </c>
      <c r="Y101" s="79">
        <f t="shared" si="23"/>
        <v>22699.466036228612</v>
      </c>
    </row>
    <row r="102" spans="9:25" ht="14.4" x14ac:dyDescent="0.3">
      <c r="I102" s="75">
        <f t="shared" si="21"/>
        <v>94</v>
      </c>
      <c r="J102" s="76">
        <v>0.90966820697061845</v>
      </c>
      <c r="K102" s="76">
        <v>0.83605031525397111</v>
      </c>
      <c r="M102" s="85">
        <v>1</v>
      </c>
      <c r="N102" s="78">
        <f t="shared" si="12"/>
        <v>1000</v>
      </c>
      <c r="O102" s="78">
        <f t="shared" si="13"/>
        <v>1000</v>
      </c>
      <c r="P102" s="78">
        <f t="shared" si="14"/>
        <v>800</v>
      </c>
      <c r="Q102" s="79">
        <f t="shared" si="15"/>
        <v>200</v>
      </c>
      <c r="R102" s="79">
        <f t="shared" si="22"/>
        <v>18800</v>
      </c>
      <c r="T102" s="85">
        <f t="shared" si="16"/>
        <v>3</v>
      </c>
      <c r="U102" s="78">
        <f t="shared" si="17"/>
        <v>1205.6707600751174</v>
      </c>
      <c r="V102" s="78">
        <f t="shared" si="18"/>
        <v>3617.0122802253522</v>
      </c>
      <c r="W102" s="78">
        <f t="shared" si="19"/>
        <v>2300</v>
      </c>
      <c r="X102" s="79">
        <f t="shared" si="20"/>
        <v>1317.0122802253522</v>
      </c>
      <c r="Y102" s="79">
        <f t="shared" si="23"/>
        <v>24016.478316453966</v>
      </c>
    </row>
    <row r="103" spans="9:25" ht="14.4" x14ac:dyDescent="0.3">
      <c r="I103" s="75">
        <f t="shared" si="21"/>
        <v>95</v>
      </c>
      <c r="J103" s="76">
        <v>0.50048185132291712</v>
      </c>
      <c r="K103" s="76">
        <v>0.16109618252544555</v>
      </c>
      <c r="M103" s="85">
        <v>1</v>
      </c>
      <c r="N103" s="78">
        <f t="shared" si="12"/>
        <v>1000</v>
      </c>
      <c r="O103" s="78">
        <f t="shared" si="13"/>
        <v>1000</v>
      </c>
      <c r="P103" s="78">
        <f t="shared" si="14"/>
        <v>800</v>
      </c>
      <c r="Q103" s="79">
        <f t="shared" si="15"/>
        <v>200</v>
      </c>
      <c r="R103" s="79">
        <f t="shared" si="22"/>
        <v>19000</v>
      </c>
      <c r="T103" s="85">
        <f t="shared" si="16"/>
        <v>2</v>
      </c>
      <c r="U103" s="78">
        <f t="shared" si="17"/>
        <v>812.00746579888312</v>
      </c>
      <c r="V103" s="78">
        <f t="shared" si="18"/>
        <v>1624.0149315977662</v>
      </c>
      <c r="W103" s="78">
        <f t="shared" si="19"/>
        <v>1550</v>
      </c>
      <c r="X103" s="79">
        <f t="shared" si="20"/>
        <v>74.014931597766235</v>
      </c>
      <c r="Y103" s="79">
        <f t="shared" si="23"/>
        <v>24090.493248051731</v>
      </c>
    </row>
    <row r="104" spans="9:25" ht="14.4" x14ac:dyDescent="0.3">
      <c r="I104" s="75">
        <f t="shared" si="21"/>
        <v>96</v>
      </c>
      <c r="J104" s="76">
        <v>0.54400569056264148</v>
      </c>
      <c r="K104" s="76">
        <v>0.34548073900054865</v>
      </c>
      <c r="M104" s="85">
        <v>1</v>
      </c>
      <c r="N104" s="78">
        <f t="shared" si="12"/>
        <v>1000</v>
      </c>
      <c r="O104" s="78">
        <f t="shared" si="13"/>
        <v>1000</v>
      </c>
      <c r="P104" s="78">
        <f t="shared" si="14"/>
        <v>800</v>
      </c>
      <c r="Q104" s="79">
        <f t="shared" si="15"/>
        <v>200</v>
      </c>
      <c r="R104" s="79">
        <f t="shared" si="22"/>
        <v>19200</v>
      </c>
      <c r="T104" s="85">
        <f t="shared" si="16"/>
        <v>2</v>
      </c>
      <c r="U104" s="78">
        <f t="shared" si="17"/>
        <v>930.48987923810455</v>
      </c>
      <c r="V104" s="78">
        <f t="shared" si="18"/>
        <v>1860.9797584762091</v>
      </c>
      <c r="W104" s="78">
        <f t="shared" si="19"/>
        <v>1550</v>
      </c>
      <c r="X104" s="79">
        <f t="shared" si="20"/>
        <v>310.9797584762091</v>
      </c>
      <c r="Y104" s="79">
        <f t="shared" si="23"/>
        <v>24401.47300652794</v>
      </c>
    </row>
    <row r="105" spans="9:25" ht="14.4" x14ac:dyDescent="0.3">
      <c r="I105" s="75">
        <f t="shared" si="21"/>
        <v>97</v>
      </c>
      <c r="J105" s="76">
        <v>0.60040279698893406</v>
      </c>
      <c r="K105" s="76">
        <v>0.1833865896656599</v>
      </c>
      <c r="M105" s="85">
        <v>1</v>
      </c>
      <c r="N105" s="78">
        <f t="shared" si="12"/>
        <v>1000</v>
      </c>
      <c r="O105" s="78">
        <f t="shared" si="13"/>
        <v>1000</v>
      </c>
      <c r="P105" s="78">
        <f t="shared" si="14"/>
        <v>800</v>
      </c>
      <c r="Q105" s="79">
        <f t="shared" si="15"/>
        <v>200</v>
      </c>
      <c r="R105" s="79">
        <f t="shared" si="22"/>
        <v>19400</v>
      </c>
      <c r="T105" s="85">
        <f t="shared" si="16"/>
        <v>2</v>
      </c>
      <c r="U105" s="78">
        <f t="shared" si="17"/>
        <v>829.49316636051049</v>
      </c>
      <c r="V105" s="78">
        <f t="shared" si="18"/>
        <v>1658.986332721021</v>
      </c>
      <c r="W105" s="78">
        <f t="shared" si="19"/>
        <v>1550</v>
      </c>
      <c r="X105" s="79">
        <f t="shared" si="20"/>
        <v>108.98633272102097</v>
      </c>
      <c r="Y105" s="79">
        <f t="shared" si="23"/>
        <v>24510.459339248962</v>
      </c>
    </row>
    <row r="106" spans="9:25" ht="14.4" x14ac:dyDescent="0.3">
      <c r="I106" s="75">
        <f t="shared" si="21"/>
        <v>98</v>
      </c>
      <c r="J106" s="76">
        <v>0.1529517577191799</v>
      </c>
      <c r="K106" s="76">
        <v>0.89086872022671793</v>
      </c>
      <c r="M106" s="85">
        <v>1</v>
      </c>
      <c r="N106" s="78">
        <f t="shared" si="12"/>
        <v>1000</v>
      </c>
      <c r="O106" s="78">
        <f t="shared" si="13"/>
        <v>1000</v>
      </c>
      <c r="P106" s="78">
        <f t="shared" si="14"/>
        <v>800</v>
      </c>
      <c r="Q106" s="79">
        <f t="shared" si="15"/>
        <v>200</v>
      </c>
      <c r="R106" s="79">
        <f t="shared" si="22"/>
        <v>19600</v>
      </c>
      <c r="T106" s="85">
        <f t="shared" si="16"/>
        <v>1</v>
      </c>
      <c r="U106" s="78">
        <f t="shared" si="17"/>
        <v>1256.2322508318327</v>
      </c>
      <c r="V106" s="78">
        <f t="shared" si="18"/>
        <v>1256.2322508318327</v>
      </c>
      <c r="W106" s="78">
        <f t="shared" si="19"/>
        <v>800</v>
      </c>
      <c r="X106" s="79">
        <f t="shared" si="20"/>
        <v>456.23225083183274</v>
      </c>
      <c r="Y106" s="79">
        <f t="shared" si="23"/>
        <v>24966.691590080794</v>
      </c>
    </row>
    <row r="107" spans="9:25" ht="14.4" x14ac:dyDescent="0.3">
      <c r="I107" s="75">
        <f t="shared" si="21"/>
        <v>99</v>
      </c>
      <c r="J107" s="76">
        <v>0.1846176917537673</v>
      </c>
      <c r="K107" s="76">
        <v>0.67692445043996574</v>
      </c>
      <c r="M107" s="85">
        <v>1</v>
      </c>
      <c r="N107" s="78">
        <f t="shared" si="12"/>
        <v>1000</v>
      </c>
      <c r="O107" s="78">
        <f t="shared" si="13"/>
        <v>1000</v>
      </c>
      <c r="P107" s="78">
        <f t="shared" si="14"/>
        <v>800</v>
      </c>
      <c r="Q107" s="79">
        <f t="shared" si="15"/>
        <v>200</v>
      </c>
      <c r="R107" s="79">
        <f t="shared" si="22"/>
        <v>19800</v>
      </c>
      <c r="T107" s="85">
        <f t="shared" si="16"/>
        <v>1</v>
      </c>
      <c r="U107" s="78">
        <f t="shared" si="17"/>
        <v>1101.8231354828756</v>
      </c>
      <c r="V107" s="78">
        <f t="shared" si="18"/>
        <v>1101.8231354828756</v>
      </c>
      <c r="W107" s="78">
        <f t="shared" si="19"/>
        <v>800</v>
      </c>
      <c r="X107" s="79">
        <f t="shared" si="20"/>
        <v>301.82313548287561</v>
      </c>
      <c r="Y107" s="79">
        <f t="shared" si="23"/>
        <v>25268.514725563669</v>
      </c>
    </row>
    <row r="108" spans="9:25" ht="14.4" x14ac:dyDescent="0.3">
      <c r="I108" s="75">
        <f t="shared" si="21"/>
        <v>100</v>
      </c>
      <c r="J108" s="76">
        <v>0.2371202142784461</v>
      </c>
      <c r="K108" s="76">
        <v>8.4458499169097756E-3</v>
      </c>
      <c r="M108" s="85">
        <v>1</v>
      </c>
      <c r="N108" s="78">
        <f t="shared" si="12"/>
        <v>1000</v>
      </c>
      <c r="O108" s="78">
        <f t="shared" si="13"/>
        <v>1000</v>
      </c>
      <c r="P108" s="78">
        <f t="shared" si="14"/>
        <v>800</v>
      </c>
      <c r="Q108" s="79">
        <f t="shared" si="15"/>
        <v>200</v>
      </c>
      <c r="R108" s="79">
        <f t="shared" si="22"/>
        <v>20000</v>
      </c>
      <c r="T108" s="85">
        <f t="shared" si="16"/>
        <v>1</v>
      </c>
      <c r="U108" s="78">
        <f t="shared" si="17"/>
        <v>532.1886800684922</v>
      </c>
      <c r="V108" s="78">
        <f t="shared" si="18"/>
        <v>532.1886800684922</v>
      </c>
      <c r="W108" s="78">
        <f t="shared" si="19"/>
        <v>800</v>
      </c>
      <c r="X108" s="79">
        <f t="shared" si="20"/>
        <v>-267.8113199315078</v>
      </c>
      <c r="Y108" s="79">
        <f t="shared" si="23"/>
        <v>25000.703405632161</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F696D8-0321-4F8E-B988-E84ADEFF942D}">
  <dimension ref="A1:K43"/>
  <sheetViews>
    <sheetView topLeftCell="A10" workbookViewId="0">
      <selection activeCell="A10" sqref="A10"/>
    </sheetView>
  </sheetViews>
  <sheetFormatPr defaultRowHeight="13.2" x14ac:dyDescent="0.25"/>
  <cols>
    <col min="1" max="1" width="27.109375" customWidth="1"/>
    <col min="2" max="3" width="8.6640625" customWidth="1"/>
    <col min="4" max="4" width="8.6640625" bestFit="1" customWidth="1"/>
    <col min="5" max="7" width="8.6640625"/>
    <col min="8" max="8" width="11.21875" customWidth="1"/>
  </cols>
  <sheetData>
    <row r="1" spans="1:11" x14ac:dyDescent="0.25">
      <c r="A1" s="97" t="s">
        <v>2</v>
      </c>
      <c r="B1" s="98"/>
      <c r="C1" s="98"/>
      <c r="D1" s="98"/>
      <c r="E1" s="98"/>
      <c r="F1" s="98"/>
      <c r="G1" s="98"/>
      <c r="H1" s="98"/>
      <c r="I1" s="98"/>
      <c r="J1" s="98"/>
      <c r="K1" s="98"/>
    </row>
    <row r="2" spans="1:11" x14ac:dyDescent="0.25">
      <c r="A2" s="97" t="s">
        <v>3</v>
      </c>
      <c r="B2" s="98"/>
      <c r="C2" s="98"/>
      <c r="D2" s="98"/>
      <c r="E2" s="98"/>
      <c r="F2" s="98"/>
      <c r="G2" s="98"/>
      <c r="H2" s="98"/>
      <c r="I2" s="98"/>
      <c r="J2" s="98"/>
      <c r="K2" s="98"/>
    </row>
    <row r="3" spans="1:11" x14ac:dyDescent="0.25">
      <c r="A3" s="97" t="s">
        <v>77</v>
      </c>
      <c r="B3" s="98"/>
      <c r="C3" s="98"/>
      <c r="D3" s="98"/>
      <c r="E3" s="98"/>
      <c r="F3" s="98"/>
      <c r="G3" s="98"/>
      <c r="H3" s="98"/>
      <c r="I3" s="98"/>
      <c r="J3" s="98"/>
      <c r="K3" s="98"/>
    </row>
    <row r="4" spans="1:11" x14ac:dyDescent="0.25">
      <c r="A4" s="97" t="s">
        <v>4</v>
      </c>
      <c r="B4" s="98"/>
      <c r="C4" s="98"/>
      <c r="D4" s="98"/>
      <c r="E4" s="98"/>
      <c r="F4" s="98"/>
      <c r="G4" s="98"/>
      <c r="H4" s="98"/>
      <c r="I4" s="98"/>
      <c r="J4" s="98"/>
      <c r="K4" s="98"/>
    </row>
    <row r="5" spans="1:11" x14ac:dyDescent="0.25">
      <c r="A5" s="97" t="s">
        <v>5</v>
      </c>
      <c r="B5" s="98"/>
      <c r="C5" s="98"/>
      <c r="D5" s="98"/>
      <c r="E5" s="98"/>
      <c r="F5" s="98"/>
      <c r="G5" s="98"/>
      <c r="H5" s="98"/>
      <c r="I5" s="98"/>
      <c r="J5" s="98"/>
      <c r="K5" s="98"/>
    </row>
    <row r="6" spans="1:11" x14ac:dyDescent="0.25">
      <c r="A6" s="97" t="s">
        <v>6</v>
      </c>
      <c r="B6" s="99"/>
      <c r="C6" s="98"/>
      <c r="D6" s="98"/>
      <c r="E6" s="98"/>
      <c r="F6" s="98"/>
      <c r="G6" s="98"/>
      <c r="H6" s="98"/>
      <c r="I6" s="98"/>
      <c r="J6" s="98"/>
      <c r="K6" s="98"/>
    </row>
    <row r="7" spans="1:11" x14ac:dyDescent="0.25">
      <c r="A7" s="98"/>
      <c r="B7" s="98"/>
      <c r="C7" s="98"/>
      <c r="D7" s="98"/>
      <c r="E7" s="98"/>
      <c r="F7" s="98"/>
      <c r="G7" s="98"/>
      <c r="H7" s="98"/>
      <c r="I7" s="98"/>
      <c r="J7" s="98"/>
      <c r="K7" s="98"/>
    </row>
    <row r="8" spans="1:11" x14ac:dyDescent="0.25">
      <c r="A8" s="99" t="s">
        <v>7</v>
      </c>
      <c r="B8" s="98"/>
      <c r="C8" s="98"/>
      <c r="D8" s="98"/>
      <c r="E8" s="98"/>
      <c r="F8" s="98"/>
      <c r="G8" s="98"/>
      <c r="H8" s="98"/>
      <c r="I8" s="98"/>
      <c r="J8" s="98"/>
      <c r="K8" s="98"/>
    </row>
    <row r="9" spans="1:11" x14ac:dyDescent="0.25">
      <c r="A9" s="98"/>
      <c r="B9" s="98"/>
      <c r="C9" s="98"/>
      <c r="D9" s="98"/>
      <c r="E9" s="98"/>
      <c r="F9" s="98"/>
      <c r="G9" s="98"/>
      <c r="H9" s="98"/>
      <c r="I9" s="98"/>
      <c r="J9" s="98"/>
      <c r="K9" s="98"/>
    </row>
    <row r="10" spans="1:11" x14ac:dyDescent="0.25">
      <c r="A10" s="98" t="s">
        <v>78</v>
      </c>
      <c r="B10" s="98"/>
      <c r="C10" s="98"/>
      <c r="D10" s="98"/>
      <c r="E10" s="98"/>
      <c r="F10" s="98"/>
      <c r="G10" s="98"/>
      <c r="H10" s="98"/>
      <c r="I10" s="98"/>
      <c r="J10" s="98"/>
      <c r="K10" s="98"/>
    </row>
    <row r="11" spans="1:11" ht="13.8" thickBot="1" x14ac:dyDescent="0.3">
      <c r="A11" s="98"/>
      <c r="B11" s="98"/>
      <c r="C11" s="98"/>
      <c r="D11" s="98"/>
      <c r="E11" s="98"/>
      <c r="F11" s="98"/>
      <c r="G11" s="98"/>
      <c r="H11" s="98"/>
      <c r="I11" s="98"/>
      <c r="J11" s="98"/>
      <c r="K11" s="98"/>
    </row>
    <row r="12" spans="1:11" ht="13.8" thickBot="1" x14ac:dyDescent="0.3">
      <c r="A12" s="100"/>
      <c r="B12" s="101" t="s">
        <v>79</v>
      </c>
      <c r="C12" s="101" t="s">
        <v>80</v>
      </c>
      <c r="D12" s="101" t="s">
        <v>81</v>
      </c>
      <c r="E12" s="98"/>
      <c r="F12" s="98"/>
      <c r="G12" s="98"/>
      <c r="H12" s="98"/>
      <c r="I12" s="98"/>
      <c r="J12" s="98"/>
      <c r="K12" s="98"/>
    </row>
    <row r="13" spans="1:11" ht="13.8" thickBot="1" x14ac:dyDescent="0.3">
      <c r="A13" s="102" t="s">
        <v>82</v>
      </c>
      <c r="B13" s="103">
        <v>3781</v>
      </c>
      <c r="C13" s="104">
        <v>500</v>
      </c>
      <c r="D13" s="103">
        <v>4581</v>
      </c>
      <c r="E13" s="98"/>
      <c r="F13" s="98"/>
      <c r="G13" s="98"/>
      <c r="H13" s="98"/>
      <c r="I13" s="98"/>
      <c r="J13" s="98"/>
      <c r="K13" s="98"/>
    </row>
    <row r="14" spans="1:11" ht="13.8" thickBot="1" x14ac:dyDescent="0.3">
      <c r="A14" s="102" t="s">
        <v>83</v>
      </c>
      <c r="B14" s="105">
        <v>0.25</v>
      </c>
      <c r="C14" s="105">
        <v>0.25</v>
      </c>
      <c r="D14" s="105">
        <v>0.25</v>
      </c>
      <c r="E14" s="98"/>
      <c r="F14" s="98"/>
      <c r="G14" s="98"/>
      <c r="H14" s="98"/>
      <c r="I14" s="98"/>
      <c r="J14" s="98"/>
      <c r="K14" s="98"/>
    </row>
    <row r="15" spans="1:11" ht="13.8" thickBot="1" x14ac:dyDescent="0.3">
      <c r="A15" s="106" t="s">
        <v>84</v>
      </c>
      <c r="B15" s="107">
        <v>15000</v>
      </c>
      <c r="C15" s="107">
        <v>1500</v>
      </c>
      <c r="D15" s="107">
        <v>16500</v>
      </c>
      <c r="E15" s="108"/>
      <c r="F15" s="98"/>
      <c r="G15" s="98"/>
      <c r="H15" s="98"/>
      <c r="I15" s="98"/>
      <c r="J15" s="98"/>
      <c r="K15" s="98"/>
    </row>
    <row r="16" spans="1:11" ht="13.8" thickBot="1" x14ac:dyDescent="0.3">
      <c r="A16" s="106" t="s">
        <v>85</v>
      </c>
      <c r="B16" s="109">
        <f>B13/B15</f>
        <v>0.25206666666666666</v>
      </c>
      <c r="C16" s="109">
        <f>C13/C15</f>
        <v>0.33333333333333331</v>
      </c>
      <c r="D16" s="109">
        <v>0.27800000000000002</v>
      </c>
      <c r="E16" s="108"/>
      <c r="F16" s="98"/>
      <c r="G16" s="98"/>
      <c r="H16" s="98"/>
      <c r="I16" s="98"/>
      <c r="J16" s="98"/>
      <c r="K16" s="98"/>
    </row>
    <row r="17" spans="1:11" ht="13.8" thickBot="1" x14ac:dyDescent="0.3">
      <c r="A17" s="106" t="s">
        <v>86</v>
      </c>
      <c r="B17" s="110">
        <v>0.1</v>
      </c>
      <c r="C17" s="110">
        <v>0.1</v>
      </c>
      <c r="D17" s="110">
        <v>0.1</v>
      </c>
      <c r="E17" s="108"/>
      <c r="F17" s="98"/>
      <c r="G17" s="98"/>
      <c r="H17" s="98"/>
      <c r="I17" s="98"/>
      <c r="J17" s="98"/>
      <c r="K17" s="98"/>
    </row>
    <row r="18" spans="1:11" ht="13.8" thickBot="1" x14ac:dyDescent="0.3">
      <c r="A18" s="106" t="s">
        <v>87</v>
      </c>
      <c r="B18" s="111">
        <v>7.9799999999999996E-2</v>
      </c>
      <c r="C18" s="111">
        <v>8.3400000000000002E-2</v>
      </c>
      <c r="D18" s="112"/>
      <c r="E18" s="108"/>
      <c r="F18" s="98"/>
      <c r="G18" s="98"/>
      <c r="H18" s="98"/>
      <c r="I18" s="98"/>
      <c r="J18" s="98"/>
      <c r="K18" s="98"/>
    </row>
    <row r="19" spans="1:11" ht="13.8" thickBot="1" x14ac:dyDescent="0.3">
      <c r="A19" s="106" t="s">
        <v>88</v>
      </c>
      <c r="B19" s="110">
        <v>0.4</v>
      </c>
      <c r="C19" s="110">
        <v>0.5</v>
      </c>
      <c r="D19" s="109">
        <v>0.41199999999999998</v>
      </c>
      <c r="E19" s="108"/>
      <c r="F19" s="98"/>
      <c r="G19" s="98"/>
      <c r="H19" s="98"/>
      <c r="I19" s="98"/>
      <c r="J19" s="98"/>
      <c r="K19" s="98"/>
    </row>
    <row r="20" spans="1:11" ht="13.8" thickBot="1" x14ac:dyDescent="0.3">
      <c r="A20" s="102" t="s">
        <v>89</v>
      </c>
      <c r="B20" s="111">
        <v>7.5600000000000001E-2</v>
      </c>
      <c r="C20" s="111">
        <v>0.125</v>
      </c>
      <c r="D20" s="112"/>
      <c r="E20" s="98"/>
      <c r="F20" s="98"/>
      <c r="G20" s="98"/>
      <c r="H20" s="98"/>
      <c r="I20" s="98"/>
      <c r="J20" s="98"/>
      <c r="K20" s="98"/>
    </row>
    <row r="21" spans="1:11" ht="13.8" thickBot="1" x14ac:dyDescent="0.3">
      <c r="A21" s="102" t="s">
        <v>90</v>
      </c>
      <c r="B21" s="111">
        <v>4.2500000000000003E-2</v>
      </c>
      <c r="C21" s="111">
        <v>4.2500000000000003E-2</v>
      </c>
      <c r="D21" s="111">
        <v>4.2500000000000003E-2</v>
      </c>
      <c r="E21" s="98"/>
      <c r="F21" s="98"/>
      <c r="G21" s="98"/>
      <c r="H21" s="98"/>
      <c r="I21" s="98"/>
      <c r="J21" s="98"/>
      <c r="K21" s="98"/>
    </row>
    <row r="22" spans="1:11" ht="13.8" thickBot="1" x14ac:dyDescent="0.3">
      <c r="A22" s="102" t="s">
        <v>91</v>
      </c>
      <c r="B22" s="111">
        <v>0.53539999999999999</v>
      </c>
      <c r="C22" s="111">
        <v>0.5121</v>
      </c>
      <c r="D22" s="111">
        <v>0.5323</v>
      </c>
      <c r="E22" s="98"/>
      <c r="F22" s="98"/>
      <c r="G22" s="98"/>
      <c r="H22" s="98"/>
      <c r="I22" s="98"/>
      <c r="J22" s="98"/>
      <c r="K22" s="98"/>
    </row>
    <row r="23" spans="1:11" x14ac:dyDescent="0.25">
      <c r="A23" s="98"/>
      <c r="B23" s="98"/>
      <c r="C23" s="98"/>
      <c r="D23" s="98"/>
      <c r="E23" s="98"/>
      <c r="F23" s="98"/>
      <c r="G23" s="98"/>
      <c r="H23" s="98"/>
      <c r="I23" s="98"/>
      <c r="J23" s="98"/>
      <c r="K23" s="98"/>
    </row>
    <row r="24" spans="1:11" x14ac:dyDescent="0.25">
      <c r="A24" s="113" t="s">
        <v>92</v>
      </c>
      <c r="B24" s="98"/>
      <c r="C24" s="98"/>
      <c r="D24" s="98"/>
      <c r="E24" s="98"/>
      <c r="F24" s="98"/>
      <c r="G24" s="98"/>
      <c r="H24" s="98"/>
      <c r="I24" s="98"/>
      <c r="J24" s="98"/>
      <c r="K24" s="98"/>
    </row>
    <row r="25" spans="1:11" x14ac:dyDescent="0.25">
      <c r="A25" s="113" t="s">
        <v>93</v>
      </c>
      <c r="B25" s="98"/>
      <c r="C25" s="98"/>
      <c r="D25" s="98"/>
      <c r="E25" s="98"/>
      <c r="F25" s="98"/>
      <c r="G25" s="98"/>
      <c r="H25" s="98"/>
      <c r="I25" s="114"/>
      <c r="J25" s="98"/>
      <c r="K25" s="98"/>
    </row>
    <row r="26" spans="1:11" x14ac:dyDescent="0.25">
      <c r="A26" s="113"/>
      <c r="B26" s="98"/>
      <c r="C26" s="98"/>
      <c r="D26" s="98"/>
      <c r="E26" s="98"/>
      <c r="F26" s="98"/>
      <c r="G26" s="98"/>
      <c r="H26" s="98"/>
      <c r="I26" s="98"/>
      <c r="J26" s="98"/>
      <c r="K26" s="98"/>
    </row>
    <row r="27" spans="1:11" x14ac:dyDescent="0.25">
      <c r="A27" s="113" t="s">
        <v>94</v>
      </c>
      <c r="B27" s="98"/>
      <c r="C27" s="98"/>
      <c r="D27" s="98"/>
      <c r="E27" s="98"/>
      <c r="F27" s="98"/>
      <c r="G27" s="98"/>
      <c r="H27" s="98"/>
      <c r="I27" s="114"/>
      <c r="J27" s="98"/>
      <c r="K27" s="98"/>
    </row>
    <row r="28" spans="1:11" x14ac:dyDescent="0.25">
      <c r="A28" s="98"/>
      <c r="B28" s="98"/>
      <c r="C28" s="98"/>
      <c r="D28" s="98"/>
      <c r="E28" s="98"/>
      <c r="F28" s="98"/>
      <c r="G28" s="98"/>
      <c r="H28" s="98"/>
      <c r="I28" s="98"/>
      <c r="J28" s="98"/>
      <c r="K28" s="98"/>
    </row>
    <row r="29" spans="1:11" x14ac:dyDescent="0.25">
      <c r="A29" s="113" t="s">
        <v>95</v>
      </c>
      <c r="B29" s="98"/>
      <c r="C29" s="98"/>
      <c r="D29" s="98"/>
      <c r="E29" s="98"/>
      <c r="F29" s="98"/>
      <c r="G29" s="98"/>
      <c r="H29" s="98"/>
      <c r="I29" s="98"/>
      <c r="J29" s="98"/>
      <c r="K29" s="98"/>
    </row>
    <row r="30" spans="1:11" x14ac:dyDescent="0.25">
      <c r="A30" s="98"/>
      <c r="B30" s="98"/>
      <c r="C30" s="98"/>
      <c r="D30" s="98"/>
      <c r="E30" s="98"/>
      <c r="F30" s="98"/>
      <c r="G30" s="98"/>
      <c r="H30" s="98"/>
      <c r="I30" s="98"/>
      <c r="J30" s="98"/>
      <c r="K30" s="98"/>
    </row>
    <row r="31" spans="1:11" x14ac:dyDescent="0.25">
      <c r="A31" s="98" t="s">
        <v>96</v>
      </c>
      <c r="B31" s="98"/>
      <c r="C31" s="98"/>
      <c r="D31" s="98"/>
      <c r="E31" s="98"/>
      <c r="F31" s="98"/>
      <c r="G31" s="98"/>
      <c r="H31" s="98"/>
      <c r="I31" s="98"/>
      <c r="J31" s="98"/>
      <c r="K31" s="98"/>
    </row>
    <row r="32" spans="1:11" x14ac:dyDescent="0.25">
      <c r="A32" s="98"/>
      <c r="B32" s="98" t="s">
        <v>97</v>
      </c>
      <c r="C32" s="98"/>
      <c r="D32" s="98"/>
      <c r="E32" s="98"/>
      <c r="F32" s="98"/>
      <c r="G32" s="98"/>
      <c r="H32" s="98">
        <v>0.81</v>
      </c>
      <c r="I32" s="98"/>
      <c r="J32" s="98"/>
      <c r="K32" s="98"/>
    </row>
    <row r="33" spans="1:11" x14ac:dyDescent="0.25">
      <c r="A33" s="98"/>
      <c r="B33" s="98" t="s">
        <v>98</v>
      </c>
      <c r="C33" s="98"/>
      <c r="D33" s="98"/>
      <c r="E33" s="98"/>
      <c r="F33" s="98"/>
      <c r="G33" s="98"/>
      <c r="H33" s="115">
        <v>0.41199999999999998</v>
      </c>
      <c r="I33" s="98"/>
      <c r="J33" s="98"/>
      <c r="K33" s="98"/>
    </row>
    <row r="34" spans="1:11" x14ac:dyDescent="0.25">
      <c r="A34" s="98"/>
      <c r="B34" s="98" t="s">
        <v>99</v>
      </c>
      <c r="C34" s="98"/>
      <c r="D34" s="98"/>
      <c r="E34" s="98"/>
      <c r="F34" s="98"/>
      <c r="G34" s="98"/>
      <c r="H34" s="116">
        <v>10000000</v>
      </c>
      <c r="I34" s="98"/>
      <c r="J34" s="98"/>
      <c r="K34" s="98"/>
    </row>
    <row r="35" spans="1:11" x14ac:dyDescent="0.25">
      <c r="A35" s="98" t="s">
        <v>100</v>
      </c>
      <c r="B35" s="98"/>
      <c r="C35" s="98"/>
      <c r="D35" s="98"/>
      <c r="E35" s="98"/>
      <c r="F35" s="98"/>
      <c r="G35" s="98"/>
      <c r="H35" s="98"/>
      <c r="I35" s="98"/>
      <c r="J35" s="98"/>
      <c r="K35" s="98"/>
    </row>
    <row r="36" spans="1:11" x14ac:dyDescent="0.25">
      <c r="A36" s="98"/>
      <c r="B36" s="98" t="s">
        <v>101</v>
      </c>
      <c r="C36" s="98"/>
      <c r="D36" s="98"/>
      <c r="E36" s="98"/>
      <c r="F36" s="98"/>
      <c r="G36" s="98"/>
      <c r="H36" s="117">
        <v>0.05</v>
      </c>
      <c r="I36" s="98"/>
      <c r="J36" s="98"/>
      <c r="K36" s="98"/>
    </row>
    <row r="37" spans="1:11" x14ac:dyDescent="0.25">
      <c r="A37" s="98"/>
      <c r="B37" s="98" t="s">
        <v>102</v>
      </c>
      <c r="C37" s="98"/>
      <c r="D37" s="98"/>
      <c r="E37" s="98"/>
      <c r="F37" s="98"/>
      <c r="G37" s="98"/>
      <c r="H37" s="115">
        <v>4.4999999999999998E-2</v>
      </c>
      <c r="I37" s="98"/>
      <c r="J37" s="98"/>
      <c r="K37" s="98"/>
    </row>
    <row r="38" spans="1:11" x14ac:dyDescent="0.25">
      <c r="A38" s="98"/>
      <c r="B38" s="98" t="s">
        <v>103</v>
      </c>
      <c r="C38" s="98"/>
      <c r="D38" s="98"/>
      <c r="E38" s="98"/>
      <c r="F38" s="98"/>
      <c r="G38" s="98"/>
      <c r="H38" s="115">
        <v>0.04</v>
      </c>
      <c r="I38" s="98"/>
      <c r="J38" s="98"/>
      <c r="K38" s="98"/>
    </row>
    <row r="39" spans="1:11" x14ac:dyDescent="0.25">
      <c r="A39" s="98"/>
      <c r="B39" s="98"/>
      <c r="C39" s="98"/>
      <c r="D39" s="98"/>
      <c r="E39" s="98"/>
      <c r="F39" s="98"/>
      <c r="G39" s="98"/>
      <c r="H39" s="98"/>
      <c r="I39" s="98"/>
      <c r="J39" s="98"/>
      <c r="K39" s="98"/>
    </row>
    <row r="40" spans="1:11" x14ac:dyDescent="0.25">
      <c r="A40" s="98" t="s">
        <v>104</v>
      </c>
      <c r="B40" s="98"/>
      <c r="C40" s="98"/>
      <c r="D40" s="98"/>
      <c r="E40" s="98"/>
      <c r="F40" s="98"/>
      <c r="G40" s="98"/>
      <c r="H40" s="98"/>
      <c r="I40" s="98"/>
      <c r="J40" s="98"/>
      <c r="K40" s="98"/>
    </row>
    <row r="41" spans="1:11" x14ac:dyDescent="0.25">
      <c r="A41" s="98" t="s">
        <v>105</v>
      </c>
      <c r="B41" s="98"/>
      <c r="C41" s="98"/>
      <c r="D41" s="98"/>
      <c r="E41" s="98"/>
      <c r="F41" s="98"/>
      <c r="G41" s="98"/>
      <c r="H41" s="98"/>
      <c r="I41" s="114"/>
      <c r="J41" s="98"/>
      <c r="K41" s="98"/>
    </row>
    <row r="42" spans="1:11" x14ac:dyDescent="0.25">
      <c r="A42" s="98"/>
      <c r="B42" s="98"/>
      <c r="C42" s="98"/>
      <c r="D42" s="98"/>
      <c r="E42" s="98"/>
      <c r="F42" s="98"/>
      <c r="G42" s="98"/>
      <c r="H42" s="98"/>
      <c r="I42" s="98"/>
      <c r="J42" s="98"/>
      <c r="K42" s="98"/>
    </row>
    <row r="43" spans="1:11" x14ac:dyDescent="0.25">
      <c r="A43" s="98"/>
      <c r="B43" s="98"/>
      <c r="C43" s="98"/>
      <c r="D43" s="98"/>
      <c r="E43" s="98"/>
      <c r="F43" s="98"/>
      <c r="G43" s="98"/>
      <c r="H43" s="98"/>
      <c r="I43" s="98"/>
      <c r="J43" s="98"/>
      <c r="K43" s="98"/>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D11BE4-6569-4516-B6B8-937CD1CCD099}">
  <dimension ref="B2:N23"/>
  <sheetViews>
    <sheetView workbookViewId="0"/>
  </sheetViews>
  <sheetFormatPr defaultRowHeight="13.2" x14ac:dyDescent="0.25"/>
  <cols>
    <col min="2" max="2" width="31.88671875" bestFit="1" customWidth="1"/>
    <col min="3" max="3" width="6.44140625" bestFit="1" customWidth="1"/>
    <col min="4" max="6" width="5.44140625" bestFit="1" customWidth="1"/>
    <col min="10" max="10" width="22" bestFit="1" customWidth="1"/>
  </cols>
  <sheetData>
    <row r="2" spans="2:14" ht="15" thickBot="1" x14ac:dyDescent="0.35">
      <c r="B2" s="214" t="s">
        <v>228</v>
      </c>
      <c r="C2" s="215"/>
      <c r="D2" s="215"/>
      <c r="E2" s="215"/>
      <c r="F2" s="215"/>
      <c r="J2" s="214" t="s">
        <v>229</v>
      </c>
      <c r="K2" s="215"/>
      <c r="L2" s="215"/>
      <c r="M2" s="215"/>
      <c r="N2" s="215"/>
    </row>
    <row r="3" spans="2:14" ht="15" thickBot="1" x14ac:dyDescent="0.35">
      <c r="B3" s="215"/>
      <c r="C3" s="215"/>
      <c r="D3" s="215"/>
      <c r="E3" s="215"/>
      <c r="F3" s="215"/>
      <c r="J3" s="216"/>
      <c r="K3" s="219">
        <v>2022</v>
      </c>
      <c r="L3" s="219">
        <v>2021</v>
      </c>
      <c r="M3" s="219">
        <v>2020</v>
      </c>
      <c r="N3" s="219">
        <v>2019</v>
      </c>
    </row>
    <row r="4" spans="2:14" ht="15" thickBot="1" x14ac:dyDescent="0.3">
      <c r="B4" s="216"/>
      <c r="C4" s="219">
        <v>2022</v>
      </c>
      <c r="D4" s="219">
        <v>2021</v>
      </c>
      <c r="E4" s="219">
        <v>2020</v>
      </c>
      <c r="F4" s="219">
        <v>2019</v>
      </c>
      <c r="J4" s="218" t="s">
        <v>230</v>
      </c>
      <c r="K4" s="220"/>
      <c r="L4" s="220"/>
      <c r="M4" s="220"/>
      <c r="N4" s="220"/>
    </row>
    <row r="5" spans="2:14" ht="15" thickBot="1" x14ac:dyDescent="0.3">
      <c r="B5" s="217"/>
      <c r="C5" s="220"/>
      <c r="D5" s="220"/>
      <c r="E5" s="220"/>
      <c r="F5" s="220"/>
      <c r="J5" s="217"/>
      <c r="K5" s="220"/>
      <c r="L5" s="220"/>
      <c r="M5" s="220"/>
      <c r="N5" s="220"/>
    </row>
    <row r="6" spans="2:14" ht="15" thickBot="1" x14ac:dyDescent="0.3">
      <c r="B6" s="217" t="s">
        <v>231</v>
      </c>
      <c r="C6" s="221">
        <v>11141</v>
      </c>
      <c r="D6" s="221">
        <v>6267</v>
      </c>
      <c r="E6" s="221">
        <v>8356</v>
      </c>
      <c r="F6" s="221">
        <v>4700</v>
      </c>
      <c r="J6" s="217" t="s">
        <v>232</v>
      </c>
      <c r="K6" s="221">
        <v>29187</v>
      </c>
      <c r="L6" s="221">
        <v>24213</v>
      </c>
      <c r="M6" s="221">
        <v>20894</v>
      </c>
      <c r="N6" s="221">
        <v>18489</v>
      </c>
    </row>
    <row r="7" spans="2:14" ht="15" thickBot="1" x14ac:dyDescent="0.3">
      <c r="B7" s="217" t="s">
        <v>233</v>
      </c>
      <c r="C7" s="221">
        <v>1765</v>
      </c>
      <c r="D7" s="221">
        <v>1165</v>
      </c>
      <c r="E7" s="223">
        <v>769</v>
      </c>
      <c r="F7" s="223">
        <v>507</v>
      </c>
      <c r="J7" s="217" t="s">
        <v>234</v>
      </c>
      <c r="K7" s="221">
        <v>1410</v>
      </c>
      <c r="L7" s="221">
        <v>1692</v>
      </c>
      <c r="M7" s="221">
        <v>1949</v>
      </c>
      <c r="N7" s="221">
        <v>2180</v>
      </c>
    </row>
    <row r="8" spans="2:14" ht="15" thickBot="1" x14ac:dyDescent="0.3">
      <c r="B8" s="218" t="s">
        <v>235</v>
      </c>
      <c r="C8" s="222">
        <v>12906</v>
      </c>
      <c r="D8" s="222">
        <v>7432</v>
      </c>
      <c r="E8" s="222">
        <v>9125</v>
      </c>
      <c r="F8" s="222">
        <v>5207</v>
      </c>
      <c r="J8" s="217"/>
      <c r="K8" s="223"/>
      <c r="L8" s="223"/>
      <c r="M8" s="223"/>
      <c r="N8" s="223"/>
    </row>
    <row r="9" spans="2:14" ht="15" thickBot="1" x14ac:dyDescent="0.3">
      <c r="B9" s="217"/>
      <c r="C9" s="220"/>
      <c r="D9" s="220"/>
      <c r="E9" s="220"/>
      <c r="F9" s="220"/>
      <c r="J9" s="217" t="s">
        <v>236</v>
      </c>
      <c r="K9" s="223">
        <v>126</v>
      </c>
      <c r="L9" s="223">
        <v>130</v>
      </c>
      <c r="M9" s="223">
        <v>117</v>
      </c>
      <c r="N9" s="223">
        <v>105</v>
      </c>
    </row>
    <row r="10" spans="2:14" ht="15" thickBot="1" x14ac:dyDescent="0.3">
      <c r="B10" s="217" t="s">
        <v>237</v>
      </c>
      <c r="C10" s="221">
        <v>1847</v>
      </c>
      <c r="D10" s="221">
        <v>1478</v>
      </c>
      <c r="E10" s="221">
        <v>1182</v>
      </c>
      <c r="F10" s="223">
        <v>946</v>
      </c>
      <c r="J10" s="217"/>
      <c r="K10" s="223"/>
      <c r="L10" s="223"/>
      <c r="M10" s="223"/>
      <c r="N10" s="223"/>
    </row>
    <row r="11" spans="2:14" ht="15" thickBot="1" x14ac:dyDescent="0.3">
      <c r="B11" s="217" t="s">
        <v>238</v>
      </c>
      <c r="C11" s="223">
        <v>567</v>
      </c>
      <c r="D11" s="223">
        <v>510</v>
      </c>
      <c r="E11" s="223">
        <v>459</v>
      </c>
      <c r="F11" s="223">
        <v>413</v>
      </c>
      <c r="J11" s="218" t="s">
        <v>12</v>
      </c>
      <c r="K11" s="222">
        <v>30723</v>
      </c>
      <c r="L11" s="222">
        <v>26036</v>
      </c>
      <c r="M11" s="222">
        <v>22960</v>
      </c>
      <c r="N11" s="222">
        <v>20774</v>
      </c>
    </row>
    <row r="12" spans="2:14" ht="15" thickBot="1" x14ac:dyDescent="0.3">
      <c r="B12" s="217" t="s">
        <v>239</v>
      </c>
      <c r="C12" s="221">
        <v>4561</v>
      </c>
      <c r="D12" s="221">
        <v>3013</v>
      </c>
      <c r="E12" s="221">
        <v>2158</v>
      </c>
      <c r="F12" s="221">
        <v>1539</v>
      </c>
      <c r="J12" s="217"/>
      <c r="K12" s="223"/>
      <c r="L12" s="223"/>
      <c r="M12" s="223"/>
      <c r="N12" s="223"/>
    </row>
    <row r="13" spans="2:14" ht="15" thickBot="1" x14ac:dyDescent="0.3">
      <c r="B13" s="218" t="s">
        <v>240</v>
      </c>
      <c r="C13" s="222">
        <v>6975</v>
      </c>
      <c r="D13" s="222">
        <v>5001</v>
      </c>
      <c r="E13" s="222">
        <v>3799</v>
      </c>
      <c r="F13" s="222">
        <v>2898</v>
      </c>
      <c r="J13" s="218" t="s">
        <v>241</v>
      </c>
      <c r="K13" s="223"/>
      <c r="L13" s="223"/>
      <c r="M13" s="223"/>
      <c r="N13" s="223"/>
    </row>
    <row r="14" spans="2:14" ht="15" thickBot="1" x14ac:dyDescent="0.3">
      <c r="B14" s="217"/>
      <c r="C14" s="220"/>
      <c r="D14" s="220"/>
      <c r="E14" s="220"/>
      <c r="F14" s="220"/>
      <c r="J14" s="217"/>
      <c r="K14" s="223"/>
      <c r="L14" s="223"/>
      <c r="M14" s="223"/>
      <c r="N14" s="223"/>
    </row>
    <row r="15" spans="2:14" ht="15" thickBot="1" x14ac:dyDescent="0.3">
      <c r="B15" s="217" t="s">
        <v>242</v>
      </c>
      <c r="C15" s="223">
        <v>623</v>
      </c>
      <c r="D15" s="223">
        <v>555</v>
      </c>
      <c r="E15" s="223">
        <v>263</v>
      </c>
      <c r="F15" s="223">
        <v>263</v>
      </c>
      <c r="J15" s="218" t="s">
        <v>243</v>
      </c>
      <c r="K15" s="222">
        <v>28447</v>
      </c>
      <c r="L15" s="222">
        <v>23886</v>
      </c>
      <c r="M15" s="222">
        <v>20873</v>
      </c>
      <c r="N15" s="222">
        <v>18715</v>
      </c>
    </row>
    <row r="16" spans="2:14" ht="15" thickBot="1" x14ac:dyDescent="0.3">
      <c r="B16" s="217" t="s">
        <v>244</v>
      </c>
      <c r="C16" s="221">
        <v>1110</v>
      </c>
      <c r="D16" s="221">
        <v>1063</v>
      </c>
      <c r="E16" s="223">
        <v>681</v>
      </c>
      <c r="F16" s="223">
        <v>681</v>
      </c>
      <c r="J16" s="217"/>
      <c r="K16" s="223"/>
      <c r="L16" s="223"/>
      <c r="M16" s="223"/>
      <c r="N16" s="223"/>
    </row>
    <row r="17" spans="2:14" ht="15" thickBot="1" x14ac:dyDescent="0.3">
      <c r="B17" s="217" t="s">
        <v>245</v>
      </c>
      <c r="C17" s="223">
        <v>417</v>
      </c>
      <c r="D17" s="223">
        <v>334</v>
      </c>
      <c r="E17" s="223">
        <v>267</v>
      </c>
      <c r="F17" s="223">
        <v>214</v>
      </c>
      <c r="J17" s="218" t="s">
        <v>246</v>
      </c>
      <c r="K17" s="222">
        <v>2276</v>
      </c>
      <c r="L17" s="222">
        <v>2150</v>
      </c>
      <c r="M17" s="222">
        <v>2087</v>
      </c>
      <c r="N17" s="222">
        <v>2059</v>
      </c>
    </row>
    <row r="18" spans="2:14" ht="15" thickBot="1" x14ac:dyDescent="0.3">
      <c r="B18" s="218" t="s">
        <v>247</v>
      </c>
      <c r="C18" s="222">
        <v>2150</v>
      </c>
      <c r="D18" s="222">
        <v>1952</v>
      </c>
      <c r="E18" s="222">
        <v>1211</v>
      </c>
      <c r="F18" s="222">
        <v>1158</v>
      </c>
    </row>
    <row r="19" spans="2:14" ht="15" thickBot="1" x14ac:dyDescent="0.3">
      <c r="B19" s="217"/>
      <c r="C19" s="220"/>
      <c r="D19" s="220"/>
      <c r="E19" s="220"/>
      <c r="F19" s="220"/>
    </row>
    <row r="20" spans="2:14" ht="15" thickBot="1" x14ac:dyDescent="0.3">
      <c r="B20" s="218" t="s">
        <v>248</v>
      </c>
      <c r="C20" s="222">
        <v>3781</v>
      </c>
      <c r="D20" s="224">
        <v>479</v>
      </c>
      <c r="E20" s="222">
        <v>4115</v>
      </c>
      <c r="F20" s="222">
        <v>1151</v>
      </c>
    </row>
    <row r="21" spans="2:14" ht="15" thickBot="1" x14ac:dyDescent="0.3">
      <c r="B21" s="218" t="s">
        <v>249</v>
      </c>
      <c r="C21" s="224">
        <v>945</v>
      </c>
      <c r="D21" s="224">
        <v>120</v>
      </c>
      <c r="E21" s="222">
        <v>1029</v>
      </c>
      <c r="F21" s="224">
        <v>288</v>
      </c>
    </row>
    <row r="22" spans="2:14" ht="15" thickBot="1" x14ac:dyDescent="0.3">
      <c r="B22" s="218" t="s">
        <v>250</v>
      </c>
      <c r="C22" s="222">
        <v>2836</v>
      </c>
      <c r="D22" s="224">
        <v>359</v>
      </c>
      <c r="E22" s="222">
        <v>3086</v>
      </c>
      <c r="F22" s="224">
        <v>863</v>
      </c>
    </row>
    <row r="23" spans="2:14" x14ac:dyDescent="0.25">
      <c r="C23" s="225">
        <f t="shared" ref="C23:F23" si="0">C21/C22</f>
        <v>0.33321579689703806</v>
      </c>
      <c r="D23" s="225">
        <f t="shared" si="0"/>
        <v>0.33426183844011143</v>
      </c>
      <c r="E23" s="225">
        <f t="shared" si="0"/>
        <v>0.3334413480233312</v>
      </c>
      <c r="F23" s="225">
        <f t="shared" si="0"/>
        <v>0.33371958285052145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D7CC8-05A7-43CD-878D-7E8BCAF74D79}">
  <dimension ref="A1:V54"/>
  <sheetViews>
    <sheetView workbookViewId="0"/>
  </sheetViews>
  <sheetFormatPr defaultRowHeight="13.2" x14ac:dyDescent="0.25"/>
  <cols>
    <col min="1" max="1" width="2.44140625" customWidth="1"/>
    <col min="2" max="2" width="25.5546875" bestFit="1" customWidth="1"/>
    <col min="3" max="3" width="21" bestFit="1" customWidth="1"/>
    <col min="4" max="4" width="6.33203125" customWidth="1"/>
    <col min="5" max="5" width="6" bestFit="1" customWidth="1"/>
    <col min="6" max="6" width="8.109375" bestFit="1" customWidth="1"/>
    <col min="7" max="7" width="9.88671875" bestFit="1" customWidth="1"/>
    <col min="8" max="8" width="9.109375"/>
    <col min="9" max="9" width="25.5546875" bestFit="1" customWidth="1"/>
    <col min="10" max="10" width="10.5546875" bestFit="1" customWidth="1"/>
    <col min="11" max="11" width="9.33203125" customWidth="1"/>
    <col min="12" max="12" width="6" bestFit="1" customWidth="1"/>
    <col min="13" max="14" width="6.88671875" bestFit="1" customWidth="1"/>
  </cols>
  <sheetData>
    <row r="1" spans="1:22" x14ac:dyDescent="0.25">
      <c r="A1" s="118"/>
      <c r="B1" s="118"/>
      <c r="C1" s="118"/>
      <c r="D1" s="118"/>
      <c r="E1" s="118"/>
      <c r="F1" s="118"/>
      <c r="G1" s="118"/>
      <c r="H1" s="118"/>
      <c r="I1" s="118"/>
      <c r="J1" s="118"/>
      <c r="K1" s="118"/>
      <c r="L1" s="118"/>
      <c r="M1" s="118"/>
      <c r="N1" s="118"/>
      <c r="O1" s="118"/>
      <c r="P1" s="118"/>
      <c r="Q1" s="118"/>
      <c r="R1" s="118"/>
      <c r="S1" s="118"/>
      <c r="T1" s="118"/>
      <c r="U1" s="118"/>
      <c r="V1" s="118"/>
    </row>
    <row r="2" spans="1:22" x14ac:dyDescent="0.25">
      <c r="A2" s="118"/>
      <c r="B2" s="118"/>
      <c r="C2" s="118"/>
      <c r="D2" s="118"/>
      <c r="E2" s="118"/>
      <c r="F2" s="118"/>
      <c r="G2" s="118"/>
      <c r="H2" s="118"/>
      <c r="I2" s="118"/>
      <c r="J2" s="118"/>
      <c r="K2" s="118"/>
      <c r="L2" s="118"/>
      <c r="M2" s="118"/>
      <c r="N2" s="118"/>
      <c r="O2" s="118"/>
      <c r="P2" s="118"/>
      <c r="Q2" s="118"/>
      <c r="R2" s="118"/>
      <c r="S2" s="118"/>
      <c r="T2" s="118"/>
      <c r="U2" s="118"/>
      <c r="V2" s="118"/>
    </row>
    <row r="3" spans="1:22" x14ac:dyDescent="0.25">
      <c r="A3" s="118"/>
      <c r="B3" s="118"/>
      <c r="C3" s="118"/>
      <c r="D3" s="118"/>
      <c r="E3" s="118"/>
      <c r="F3" s="118"/>
      <c r="G3" s="118"/>
      <c r="H3" s="118"/>
      <c r="I3" s="118"/>
      <c r="J3" s="118"/>
      <c r="K3" s="118"/>
      <c r="L3" s="118"/>
      <c r="M3" s="118"/>
      <c r="N3" s="118"/>
      <c r="O3" s="118"/>
      <c r="P3" s="118"/>
      <c r="Q3" s="118"/>
      <c r="R3" s="118"/>
      <c r="S3" s="118"/>
      <c r="T3" s="118"/>
      <c r="U3" s="118"/>
      <c r="V3" s="118"/>
    </row>
    <row r="4" spans="1:22" x14ac:dyDescent="0.25">
      <c r="A4" s="118"/>
      <c r="B4" s="119" t="s">
        <v>106</v>
      </c>
      <c r="C4" s="118"/>
      <c r="D4" s="118"/>
      <c r="E4" s="118"/>
      <c r="F4" s="118"/>
      <c r="G4" s="118"/>
      <c r="H4" s="118"/>
      <c r="I4" s="119" t="s">
        <v>107</v>
      </c>
      <c r="J4" s="118"/>
      <c r="K4" s="118"/>
      <c r="L4" s="118"/>
      <c r="M4" s="118"/>
      <c r="N4" s="118"/>
      <c r="O4" s="118"/>
      <c r="P4" s="119" t="s">
        <v>220</v>
      </c>
      <c r="Q4" s="118"/>
      <c r="R4" s="118"/>
      <c r="S4" s="118"/>
      <c r="T4" s="118"/>
      <c r="U4" s="118"/>
      <c r="V4" s="118"/>
    </row>
    <row r="5" spans="1:22" x14ac:dyDescent="0.25">
      <c r="A5" s="118"/>
      <c r="B5" s="118" t="s">
        <v>108</v>
      </c>
      <c r="C5" s="120">
        <f>+'F23 - 2(a)(b) Sol - case study'!C20</f>
        <v>3781</v>
      </c>
      <c r="D5" s="118"/>
      <c r="E5" s="118"/>
      <c r="F5" s="118"/>
      <c r="G5" s="118"/>
      <c r="H5" s="118"/>
      <c r="I5" s="118" t="s">
        <v>108</v>
      </c>
      <c r="J5" s="120">
        <v>500</v>
      </c>
      <c r="K5" s="118"/>
      <c r="L5" s="118"/>
      <c r="M5" s="118"/>
      <c r="N5" s="118"/>
      <c r="O5" s="118"/>
      <c r="P5" s="118" t="s">
        <v>108</v>
      </c>
      <c r="Q5" s="120">
        <f>J5+C5+300</f>
        <v>4581</v>
      </c>
      <c r="R5" s="118"/>
      <c r="S5" s="118"/>
      <c r="T5" s="118"/>
      <c r="U5" s="118"/>
      <c r="V5" s="118"/>
    </row>
    <row r="6" spans="1:22" x14ac:dyDescent="0.25">
      <c r="A6" s="118"/>
      <c r="B6" s="118" t="s">
        <v>83</v>
      </c>
      <c r="C6" s="121">
        <v>0.25</v>
      </c>
      <c r="D6" s="118"/>
      <c r="E6" s="118"/>
      <c r="F6" s="118"/>
      <c r="G6" s="118"/>
      <c r="H6" s="118"/>
      <c r="I6" s="118" t="s">
        <v>83</v>
      </c>
      <c r="J6" s="121">
        <f>C6</f>
        <v>0.25</v>
      </c>
      <c r="K6" s="118"/>
      <c r="L6" s="118"/>
      <c r="M6" s="118"/>
      <c r="N6" s="118"/>
      <c r="O6" s="118"/>
      <c r="P6" s="118" t="s">
        <v>83</v>
      </c>
      <c r="Q6" s="121">
        <f>J6</f>
        <v>0.25</v>
      </c>
      <c r="R6" s="118"/>
      <c r="S6" s="118"/>
      <c r="T6" s="118"/>
      <c r="U6" s="118"/>
      <c r="V6" s="118"/>
    </row>
    <row r="7" spans="1:22" x14ac:dyDescent="0.25">
      <c r="A7" s="118"/>
      <c r="B7" s="118" t="s">
        <v>109</v>
      </c>
      <c r="C7" s="120">
        <v>15000</v>
      </c>
      <c r="D7" s="118"/>
      <c r="E7" s="118"/>
      <c r="F7" s="122"/>
      <c r="G7" s="118"/>
      <c r="H7" s="118"/>
      <c r="I7" s="118" t="s">
        <v>109</v>
      </c>
      <c r="J7" s="120">
        <v>1500</v>
      </c>
      <c r="K7" s="123"/>
      <c r="L7" s="118"/>
      <c r="M7" s="118"/>
      <c r="N7" s="118"/>
      <c r="O7" s="118"/>
      <c r="P7" s="118" t="s">
        <v>109</v>
      </c>
      <c r="Q7" s="120">
        <f>J7+C7</f>
        <v>16500</v>
      </c>
      <c r="R7" s="118"/>
      <c r="S7" s="118"/>
      <c r="T7" s="118"/>
      <c r="U7" s="118"/>
      <c r="V7" s="118"/>
    </row>
    <row r="8" spans="1:22" x14ac:dyDescent="0.25">
      <c r="A8" s="118"/>
      <c r="B8" s="124" t="s">
        <v>110</v>
      </c>
      <c r="C8" s="125">
        <f>C5/C7</f>
        <v>0.25206666666666666</v>
      </c>
      <c r="D8" s="126">
        <f>C8*(1-C6)</f>
        <v>0.18905</v>
      </c>
      <c r="E8" s="118"/>
      <c r="F8" s="121"/>
      <c r="G8" s="118"/>
      <c r="H8" s="118"/>
      <c r="I8" s="124" t="s">
        <v>110</v>
      </c>
      <c r="J8" s="125">
        <f>J5/J7</f>
        <v>0.33333333333333331</v>
      </c>
      <c r="K8" s="126">
        <f>J8*(1-J6)</f>
        <v>0.25</v>
      </c>
      <c r="L8" s="118"/>
      <c r="M8" s="118"/>
      <c r="N8" s="118"/>
      <c r="O8" s="118"/>
      <c r="P8" s="124" t="s">
        <v>110</v>
      </c>
      <c r="Q8" s="209">
        <v>0.24199999999999999</v>
      </c>
      <c r="R8" s="118" t="s">
        <v>221</v>
      </c>
      <c r="S8" s="210">
        <f>1%+(D8*C7+K8*J7)/Q7</f>
        <v>0.2045909090909091</v>
      </c>
      <c r="T8" s="118"/>
      <c r="U8" s="118"/>
      <c r="V8" s="118"/>
    </row>
    <row r="9" spans="1:22" x14ac:dyDescent="0.25">
      <c r="A9" s="118"/>
      <c r="B9" s="118" t="s">
        <v>111</v>
      </c>
      <c r="C9" s="121">
        <v>0.1</v>
      </c>
      <c r="D9" s="118"/>
      <c r="E9" s="118"/>
      <c r="F9" s="118"/>
      <c r="G9" s="118"/>
      <c r="H9" s="118"/>
      <c r="I9" s="118" t="s">
        <v>111</v>
      </c>
      <c r="J9" s="121">
        <v>0.1</v>
      </c>
      <c r="K9" s="118"/>
      <c r="L9" s="118"/>
      <c r="M9" s="118"/>
      <c r="N9" s="118"/>
      <c r="O9" s="118"/>
      <c r="P9" s="118" t="s">
        <v>111</v>
      </c>
      <c r="Q9" s="121">
        <v>0.1</v>
      </c>
      <c r="R9" s="118"/>
      <c r="S9" s="118"/>
      <c r="T9" s="118"/>
      <c r="U9" s="118"/>
      <c r="V9" s="118"/>
    </row>
    <row r="10" spans="1:22" x14ac:dyDescent="0.25">
      <c r="A10" s="118"/>
      <c r="B10" s="118" t="s">
        <v>112</v>
      </c>
      <c r="C10" s="118">
        <v>0.8</v>
      </c>
      <c r="D10" s="118"/>
      <c r="E10" s="118"/>
      <c r="F10" s="118"/>
      <c r="G10" s="118"/>
      <c r="H10" s="118"/>
      <c r="I10" s="118" t="s">
        <v>112</v>
      </c>
      <c r="J10" s="118">
        <v>0.9</v>
      </c>
      <c r="K10" s="118"/>
      <c r="L10" s="118"/>
      <c r="M10" s="118"/>
      <c r="N10" s="118"/>
      <c r="O10" s="118"/>
      <c r="P10" s="118" t="s">
        <v>112</v>
      </c>
      <c r="Q10" s="211">
        <f>Q46</f>
        <v>0.81304832924782544</v>
      </c>
      <c r="R10" s="118"/>
      <c r="S10" s="118"/>
      <c r="T10" s="118"/>
      <c r="U10" s="118"/>
      <c r="V10" s="118"/>
    </row>
    <row r="11" spans="1:22" x14ac:dyDescent="0.25">
      <c r="A11" s="118"/>
      <c r="B11" s="118" t="s">
        <v>113</v>
      </c>
      <c r="C11" s="121">
        <v>0.05</v>
      </c>
      <c r="D11" s="118"/>
      <c r="E11" s="118"/>
      <c r="F11" s="118"/>
      <c r="G11" s="118"/>
      <c r="H11" s="118"/>
      <c r="I11" s="118" t="s">
        <v>113</v>
      </c>
      <c r="J11" s="121">
        <v>0.05</v>
      </c>
      <c r="K11" s="118"/>
      <c r="L11" s="118"/>
      <c r="M11" s="118"/>
      <c r="N11" s="118"/>
      <c r="O11" s="118"/>
      <c r="P11" s="118" t="s">
        <v>113</v>
      </c>
      <c r="Q11" s="121">
        <v>0.05</v>
      </c>
      <c r="R11" s="118"/>
      <c r="S11" s="118"/>
      <c r="T11" s="118"/>
      <c r="U11" s="118"/>
      <c r="V11" s="118"/>
    </row>
    <row r="12" spans="1:22" x14ac:dyDescent="0.25">
      <c r="A12" s="118"/>
      <c r="B12" s="118" t="s">
        <v>114</v>
      </c>
      <c r="C12" s="127">
        <v>4.4999999999999998E-2</v>
      </c>
      <c r="D12" s="118"/>
      <c r="E12" s="118"/>
      <c r="F12" s="118"/>
      <c r="G12" s="118"/>
      <c r="H12" s="118"/>
      <c r="I12" s="118" t="s">
        <v>114</v>
      </c>
      <c r="J12" s="127">
        <f>C12</f>
        <v>4.4999999999999998E-2</v>
      </c>
      <c r="K12" s="118"/>
      <c r="L12" s="118"/>
      <c r="M12" s="118"/>
      <c r="N12" s="118"/>
      <c r="O12" s="118"/>
      <c r="P12" s="118" t="s">
        <v>114</v>
      </c>
      <c r="Q12" s="127">
        <f>C12</f>
        <v>4.4999999999999998E-2</v>
      </c>
      <c r="R12" s="118"/>
      <c r="S12" s="118"/>
      <c r="T12" s="118"/>
      <c r="U12" s="118"/>
      <c r="V12" s="118"/>
    </row>
    <row r="13" spans="1:22" x14ac:dyDescent="0.25">
      <c r="A13" s="118"/>
      <c r="B13" s="118" t="s">
        <v>115</v>
      </c>
      <c r="C13" s="121">
        <v>0.04</v>
      </c>
      <c r="D13" s="118"/>
      <c r="E13" s="118"/>
      <c r="F13" s="118"/>
      <c r="G13" s="118"/>
      <c r="H13" s="118"/>
      <c r="I13" s="118" t="s">
        <v>115</v>
      </c>
      <c r="J13" s="121">
        <v>0.04</v>
      </c>
      <c r="K13" s="118"/>
      <c r="L13" s="118"/>
      <c r="M13" s="118"/>
      <c r="N13" s="118"/>
      <c r="O13" s="118"/>
      <c r="P13" s="118" t="s">
        <v>115</v>
      </c>
      <c r="Q13" s="121">
        <v>0.04</v>
      </c>
      <c r="R13" s="118"/>
      <c r="S13" s="118"/>
      <c r="T13" s="118"/>
      <c r="U13" s="118"/>
      <c r="V13" s="118"/>
    </row>
    <row r="14" spans="1:22" x14ac:dyDescent="0.25">
      <c r="A14" s="118"/>
      <c r="B14" s="124" t="s">
        <v>116</v>
      </c>
      <c r="C14" s="124"/>
      <c r="D14" s="118"/>
      <c r="E14" s="118"/>
      <c r="F14" s="118"/>
      <c r="G14" s="118"/>
      <c r="H14" s="118"/>
      <c r="I14" s="124" t="s">
        <v>116</v>
      </c>
      <c r="J14" s="124"/>
      <c r="K14" s="118"/>
      <c r="L14" s="118"/>
      <c r="M14" s="118"/>
      <c r="N14" s="118"/>
      <c r="O14" s="118"/>
      <c r="P14" s="124" t="s">
        <v>116</v>
      </c>
      <c r="Q14" s="124"/>
      <c r="R14" s="118"/>
      <c r="S14" s="118"/>
      <c r="T14" s="118"/>
      <c r="U14" s="118"/>
      <c r="V14" s="118"/>
    </row>
    <row r="15" spans="1:22" x14ac:dyDescent="0.25">
      <c r="A15" s="118"/>
      <c r="B15" s="124" t="s">
        <v>117</v>
      </c>
      <c r="C15" s="128">
        <f>C12+C13*C10</f>
        <v>7.6999999999999999E-2</v>
      </c>
      <c r="D15" s="118"/>
      <c r="E15" s="118"/>
      <c r="F15" s="118"/>
      <c r="G15" s="118"/>
      <c r="H15" s="118"/>
      <c r="I15" s="124" t="s">
        <v>117</v>
      </c>
      <c r="J15" s="128">
        <f>J12+J13*J10</f>
        <v>8.1000000000000003E-2</v>
      </c>
      <c r="K15" s="118"/>
      <c r="L15" s="118"/>
      <c r="M15" s="118"/>
      <c r="N15" s="118"/>
      <c r="O15" s="118"/>
      <c r="P15" s="124" t="s">
        <v>117</v>
      </c>
      <c r="Q15" s="128">
        <f>Q12+Q13*Q10</f>
        <v>7.7521933169913015E-2</v>
      </c>
      <c r="R15" s="118"/>
      <c r="S15" s="118"/>
      <c r="T15" s="118"/>
      <c r="U15" s="118"/>
      <c r="V15" s="118"/>
    </row>
    <row r="16" spans="1:22" x14ac:dyDescent="0.25">
      <c r="A16" s="118"/>
      <c r="B16" s="124" t="s">
        <v>116</v>
      </c>
      <c r="C16" s="129">
        <v>7.9799999999999996E-2</v>
      </c>
      <c r="D16" s="118"/>
      <c r="E16" s="118"/>
      <c r="F16" s="118"/>
      <c r="G16" s="118"/>
      <c r="H16" s="118"/>
      <c r="I16" s="124" t="s">
        <v>116</v>
      </c>
      <c r="J16" s="129">
        <v>8.3400000000000002E-2</v>
      </c>
      <c r="K16" s="118"/>
      <c r="L16" s="118"/>
      <c r="M16" s="118"/>
      <c r="N16" s="118"/>
      <c r="O16" s="118"/>
      <c r="P16" s="124" t="s">
        <v>116</v>
      </c>
      <c r="Q16" s="128">
        <f>Q15*(1-Q9)+Q11*(1-Q6)*Q9</f>
        <v>7.351973985292172E-2</v>
      </c>
      <c r="R16" s="118"/>
      <c r="S16" s="118"/>
      <c r="T16" s="118"/>
      <c r="U16" s="118"/>
      <c r="V16" s="118"/>
    </row>
    <row r="17" spans="1:22" x14ac:dyDescent="0.25">
      <c r="A17" s="118"/>
      <c r="B17" s="118" t="s">
        <v>118</v>
      </c>
      <c r="C17" s="121">
        <v>0.4</v>
      </c>
      <c r="D17" s="118"/>
      <c r="E17" s="118"/>
      <c r="F17" s="118"/>
      <c r="G17" s="118"/>
      <c r="H17" s="118"/>
      <c r="I17" s="118" t="s">
        <v>118</v>
      </c>
      <c r="J17" s="121">
        <v>0.5</v>
      </c>
      <c r="K17" s="118"/>
      <c r="L17" s="118"/>
      <c r="M17" s="118"/>
      <c r="N17" s="118"/>
      <c r="O17" s="118"/>
      <c r="P17" s="118" t="s">
        <v>118</v>
      </c>
      <c r="Q17" s="212">
        <v>0.41</v>
      </c>
      <c r="R17" s="118"/>
      <c r="S17" s="118"/>
      <c r="T17" s="118"/>
      <c r="U17" s="118"/>
      <c r="V17" s="118"/>
    </row>
    <row r="18" spans="1:22" x14ac:dyDescent="0.25">
      <c r="A18" s="118"/>
      <c r="B18" s="124" t="s">
        <v>119</v>
      </c>
      <c r="C18" s="130">
        <f>C17*C8*(1-C6)</f>
        <v>7.5620000000000007E-2</v>
      </c>
      <c r="D18" s="118"/>
      <c r="E18" s="118"/>
      <c r="F18" s="118"/>
      <c r="G18" s="118"/>
      <c r="H18" s="118"/>
      <c r="I18" s="124" t="s">
        <v>119</v>
      </c>
      <c r="J18" s="130">
        <f>J17*J8*(1-J6)</f>
        <v>0.125</v>
      </c>
      <c r="K18" s="118"/>
      <c r="L18" s="118"/>
      <c r="M18" s="118"/>
      <c r="N18" s="118"/>
      <c r="O18" s="118"/>
      <c r="P18" s="124" t="s">
        <v>119</v>
      </c>
      <c r="Q18" s="213">
        <f>Q17*S8</f>
        <v>8.3882272727272722E-2</v>
      </c>
      <c r="R18" s="118"/>
      <c r="S18" s="118"/>
      <c r="T18" s="118"/>
      <c r="U18" s="118"/>
      <c r="V18" s="118"/>
    </row>
    <row r="19" spans="1:22" x14ac:dyDescent="0.25">
      <c r="A19" s="118"/>
      <c r="B19" s="118" t="s">
        <v>120</v>
      </c>
      <c r="C19" s="131">
        <v>4.2500000000000003E-2</v>
      </c>
      <c r="D19" s="118"/>
      <c r="E19" s="118"/>
      <c r="F19" s="118"/>
      <c r="G19" s="118"/>
      <c r="H19" s="118"/>
      <c r="I19" s="118" t="s">
        <v>120</v>
      </c>
      <c r="J19" s="131">
        <v>4.2500000000000003E-2</v>
      </c>
      <c r="K19" s="118"/>
      <c r="L19" s="118"/>
      <c r="M19" s="118"/>
      <c r="N19" s="118"/>
      <c r="O19" s="118"/>
      <c r="P19" s="118" t="s">
        <v>120</v>
      </c>
      <c r="Q19" s="131">
        <v>4.2500000000000003E-2</v>
      </c>
      <c r="R19" s="118"/>
      <c r="S19" s="118"/>
      <c r="T19" s="118"/>
      <c r="U19" s="118"/>
      <c r="V19" s="118"/>
    </row>
    <row r="20" spans="1:22" x14ac:dyDescent="0.25">
      <c r="A20" s="118"/>
      <c r="B20" s="124" t="s">
        <v>121</v>
      </c>
      <c r="C20" s="128">
        <f>C16</f>
        <v>7.9799999999999996E-2</v>
      </c>
      <c r="D20" s="118" t="s">
        <v>122</v>
      </c>
      <c r="E20" s="118"/>
      <c r="F20" s="118"/>
      <c r="G20" s="118"/>
      <c r="H20" s="118"/>
      <c r="I20" s="124" t="s">
        <v>121</v>
      </c>
      <c r="J20" s="128">
        <f>J16</f>
        <v>8.3400000000000002E-2</v>
      </c>
      <c r="K20" s="118" t="s">
        <v>122</v>
      </c>
      <c r="L20" s="118"/>
      <c r="M20" s="118"/>
      <c r="N20" s="118"/>
      <c r="O20" s="118"/>
      <c r="P20" s="124" t="s">
        <v>121</v>
      </c>
      <c r="Q20" s="128">
        <f>Q16</f>
        <v>7.351973985292172E-2</v>
      </c>
      <c r="R20" s="118" t="s">
        <v>122</v>
      </c>
      <c r="S20" s="118"/>
      <c r="T20" s="118"/>
      <c r="U20" s="118"/>
      <c r="V20" s="118"/>
    </row>
    <row r="21" spans="1:22" x14ac:dyDescent="0.25">
      <c r="A21" s="118"/>
      <c r="B21" s="124" t="s">
        <v>123</v>
      </c>
      <c r="C21" s="132">
        <v>0.53539999999999999</v>
      </c>
      <c r="D21" s="118"/>
      <c r="E21" s="118"/>
      <c r="F21" s="118"/>
      <c r="G21" s="118"/>
      <c r="H21" s="118"/>
      <c r="I21" s="124" t="s">
        <v>123</v>
      </c>
      <c r="J21" s="132">
        <v>0.5121</v>
      </c>
      <c r="K21" s="118"/>
      <c r="L21" s="118"/>
      <c r="M21" s="118"/>
      <c r="N21" s="118"/>
      <c r="O21" s="118"/>
      <c r="P21" s="124" t="s">
        <v>123</v>
      </c>
      <c r="Q21" s="132">
        <v>0.5323</v>
      </c>
      <c r="R21" s="118"/>
      <c r="S21" s="118"/>
      <c r="T21" s="210"/>
      <c r="U21" s="118"/>
      <c r="V21" s="118"/>
    </row>
    <row r="22" spans="1:22" x14ac:dyDescent="0.25">
      <c r="A22" s="118"/>
      <c r="B22" s="118"/>
      <c r="C22" s="118"/>
      <c r="D22" s="118"/>
      <c r="E22" s="118"/>
      <c r="F22" s="118"/>
      <c r="G22" s="118"/>
      <c r="H22" s="118"/>
      <c r="I22" s="118"/>
      <c r="J22" s="118"/>
      <c r="K22" s="118"/>
      <c r="L22" s="118"/>
      <c r="M22" s="118"/>
      <c r="N22" s="118"/>
      <c r="O22" s="118"/>
      <c r="P22" s="118"/>
      <c r="Q22" s="118"/>
      <c r="R22" s="118"/>
      <c r="S22" s="118"/>
      <c r="T22" s="118"/>
      <c r="U22" s="118"/>
      <c r="V22" s="118"/>
    </row>
    <row r="23" spans="1:22" x14ac:dyDescent="0.25">
      <c r="A23" s="118"/>
      <c r="B23" s="118" t="s">
        <v>124</v>
      </c>
      <c r="C23" s="118"/>
      <c r="D23" s="118"/>
      <c r="E23" s="118"/>
      <c r="F23" s="118"/>
      <c r="G23" s="118"/>
      <c r="H23" s="118"/>
      <c r="I23" s="118" t="s">
        <v>125</v>
      </c>
      <c r="J23" s="118"/>
      <c r="K23" s="118"/>
      <c r="L23" s="118"/>
      <c r="M23" s="118"/>
      <c r="N23" s="118"/>
      <c r="O23" s="118"/>
      <c r="P23" s="118" t="s">
        <v>222</v>
      </c>
      <c r="Q23" s="118"/>
      <c r="R23" s="118"/>
      <c r="S23" s="118"/>
      <c r="T23" s="118"/>
      <c r="U23" s="118"/>
      <c r="V23" s="118"/>
    </row>
    <row r="24" spans="1:22" x14ac:dyDescent="0.25">
      <c r="A24" s="118"/>
      <c r="B24" s="118"/>
      <c r="C24" s="118"/>
      <c r="D24" s="118"/>
      <c r="E24" s="118"/>
      <c r="F24" s="118"/>
      <c r="G24" s="118"/>
      <c r="H24" s="118"/>
      <c r="I24" s="118"/>
      <c r="J24" s="118"/>
      <c r="K24" s="118"/>
      <c r="L24" s="118"/>
      <c r="M24" s="118"/>
      <c r="N24" s="118"/>
      <c r="O24" s="118"/>
      <c r="P24" s="118"/>
      <c r="Q24" s="118"/>
      <c r="R24" s="118"/>
      <c r="S24" s="118"/>
      <c r="T24" s="118"/>
      <c r="U24" s="118"/>
      <c r="V24" s="118"/>
    </row>
    <row r="25" spans="1:22" x14ac:dyDescent="0.25">
      <c r="A25" s="118"/>
      <c r="B25" s="118" t="s">
        <v>126</v>
      </c>
      <c r="C25" s="118" t="s">
        <v>127</v>
      </c>
      <c r="D25" s="118" t="s">
        <v>128</v>
      </c>
      <c r="E25" s="118" t="s">
        <v>129</v>
      </c>
      <c r="F25" s="118" t="s">
        <v>130</v>
      </c>
      <c r="G25" s="118"/>
      <c r="H25" s="118"/>
      <c r="I25" s="118" t="s">
        <v>126</v>
      </c>
      <c r="J25" s="118" t="s">
        <v>127</v>
      </c>
      <c r="K25" s="118" t="s">
        <v>128</v>
      </c>
      <c r="L25" s="118" t="s">
        <v>129</v>
      </c>
      <c r="M25" s="118" t="s">
        <v>130</v>
      </c>
      <c r="N25" s="118"/>
      <c r="O25" s="118"/>
      <c r="P25" s="118" t="s">
        <v>126</v>
      </c>
      <c r="Q25" s="118" t="s">
        <v>127</v>
      </c>
      <c r="R25" s="118" t="s">
        <v>128</v>
      </c>
      <c r="S25" s="118" t="s">
        <v>129</v>
      </c>
      <c r="T25" s="118" t="s">
        <v>130</v>
      </c>
      <c r="U25" s="118"/>
      <c r="V25" s="118"/>
    </row>
    <row r="26" spans="1:22" x14ac:dyDescent="0.25">
      <c r="A26" s="118"/>
      <c r="B26" s="118">
        <v>1</v>
      </c>
      <c r="C26" s="133">
        <f>C5*(1-C6)*(1+C18)</f>
        <v>3050.1894150000003</v>
      </c>
      <c r="D26" s="121">
        <f t="shared" ref="D26:D30" si="0">$C$17</f>
        <v>0.4</v>
      </c>
      <c r="E26" s="120">
        <f t="shared" ref="E26:E31" si="1">D26*C26</f>
        <v>1220.0757660000002</v>
      </c>
      <c r="F26" s="120">
        <f>C26-E26</f>
        <v>1830.1136490000001</v>
      </c>
      <c r="G26" s="120">
        <f>F26/((1+$C$16)^B26)</f>
        <v>1694.8635386182625</v>
      </c>
      <c r="H26" s="118"/>
      <c r="I26" s="118">
        <v>1</v>
      </c>
      <c r="J26" s="134">
        <f>J5*(1-J6)*(1+J18)</f>
        <v>421.875</v>
      </c>
      <c r="K26" s="121">
        <f>$J$17</f>
        <v>0.5</v>
      </c>
      <c r="L26" s="134">
        <f t="shared" ref="L26:L31" si="2">K26*J26</f>
        <v>210.9375</v>
      </c>
      <c r="M26" s="122">
        <f t="shared" ref="M26:M31" si="3">J26-L26</f>
        <v>210.9375</v>
      </c>
      <c r="N26" s="122">
        <f>M26/((1+$J$16)^I26)</f>
        <v>194.69955695034153</v>
      </c>
      <c r="O26" s="118"/>
      <c r="P26" s="118">
        <v>1</v>
      </c>
      <c r="Q26" s="134">
        <f>Q5*(1-Q6)*(1+Q18)</f>
        <v>3723.9485185227272</v>
      </c>
      <c r="R26" s="131">
        <f t="shared" ref="R26:R30" si="4">$Q$17</f>
        <v>0.41</v>
      </c>
      <c r="S26" s="120">
        <f t="shared" ref="S26:S31" si="5">R26*Q26</f>
        <v>1526.8188925943182</v>
      </c>
      <c r="T26" s="120">
        <f t="shared" ref="T26:T31" si="6">Q26-S26</f>
        <v>2197.129625928409</v>
      </c>
      <c r="U26" s="120">
        <f>T26/((1+$J$16)^P26)</f>
        <v>2027.9948550197612</v>
      </c>
      <c r="V26" s="118"/>
    </row>
    <row r="27" spans="1:22" x14ac:dyDescent="0.25">
      <c r="A27" s="118"/>
      <c r="B27" s="118">
        <f t="shared" ref="B27:B30" si="7">B26+1</f>
        <v>2</v>
      </c>
      <c r="C27" s="133">
        <f t="shared" ref="C27:C30" si="8">C26*(1+$C$18)</f>
        <v>3280.8447385623003</v>
      </c>
      <c r="D27" s="121">
        <f t="shared" si="0"/>
        <v>0.4</v>
      </c>
      <c r="E27" s="120">
        <f t="shared" si="1"/>
        <v>1312.3378954249201</v>
      </c>
      <c r="F27" s="120">
        <f t="shared" ref="F27:F31" si="9">C27-E27</f>
        <v>1968.5068431373802</v>
      </c>
      <c r="G27" s="120">
        <f>F27/((1+$C$16)^B27)</f>
        <v>1688.3025740031262</v>
      </c>
      <c r="H27" s="118"/>
      <c r="I27" s="118">
        <f t="shared" ref="I27:I30" si="10">I26+1</f>
        <v>2</v>
      </c>
      <c r="J27" s="134">
        <f>J26*(1+$J$18)</f>
        <v>474.609375</v>
      </c>
      <c r="K27" s="121">
        <f>$J$17</f>
        <v>0.5</v>
      </c>
      <c r="L27" s="120">
        <f t="shared" si="2"/>
        <v>237.3046875</v>
      </c>
      <c r="M27" s="120">
        <f t="shared" si="3"/>
        <v>237.3046875</v>
      </c>
      <c r="N27" s="120">
        <f>M27/((1+$J$16)^I27)</f>
        <v>202.1755598755162</v>
      </c>
      <c r="O27" s="118"/>
      <c r="P27" s="118">
        <f t="shared" ref="P27:P30" si="11">P26+1</f>
        <v>2</v>
      </c>
      <c r="Q27" s="134">
        <f>Q26*(1+$Q$18)</f>
        <v>4036.3217837757738</v>
      </c>
      <c r="R27" s="131">
        <f t="shared" si="4"/>
        <v>0.41</v>
      </c>
      <c r="S27" s="120">
        <f t="shared" si="5"/>
        <v>1654.8919313480671</v>
      </c>
      <c r="T27" s="120">
        <f t="shared" si="6"/>
        <v>2381.4298524277065</v>
      </c>
      <c r="U27" s="120">
        <f>T27/((1+$J$16)^P27)</f>
        <v>2028.8976117205416</v>
      </c>
      <c r="V27" s="118"/>
    </row>
    <row r="28" spans="1:22" x14ac:dyDescent="0.25">
      <c r="A28" s="118"/>
      <c r="B28" s="118">
        <f t="shared" si="7"/>
        <v>3</v>
      </c>
      <c r="C28" s="120">
        <f t="shared" si="8"/>
        <v>3528.9422176923817</v>
      </c>
      <c r="D28" s="121">
        <f t="shared" si="0"/>
        <v>0.4</v>
      </c>
      <c r="E28" s="120">
        <f t="shared" si="1"/>
        <v>1411.5768870769527</v>
      </c>
      <c r="F28" s="120">
        <f t="shared" si="9"/>
        <v>2117.3653306154292</v>
      </c>
      <c r="G28" s="120">
        <f>F28/((1+$C$16)^B28)</f>
        <v>1681.767007454383</v>
      </c>
      <c r="H28" s="118"/>
      <c r="I28" s="118">
        <f t="shared" si="10"/>
        <v>3</v>
      </c>
      <c r="J28" s="134">
        <f>J27*(1+$J$18)</f>
        <v>533.935546875</v>
      </c>
      <c r="K28" s="121">
        <f>$J$17</f>
        <v>0.5</v>
      </c>
      <c r="L28" s="120">
        <f t="shared" si="2"/>
        <v>266.9677734375</v>
      </c>
      <c r="M28" s="120">
        <f t="shared" si="3"/>
        <v>266.9677734375</v>
      </c>
      <c r="N28" s="120">
        <f>M28/((1+$J$16)^I28)</f>
        <v>209.93862364773469</v>
      </c>
      <c r="O28" s="118"/>
      <c r="P28" s="118">
        <f t="shared" si="11"/>
        <v>3</v>
      </c>
      <c r="Q28" s="134">
        <f t="shared" ref="Q28:Q30" si="12">Q27*(1+$Q$18)</f>
        <v>4374.8976284574856</v>
      </c>
      <c r="R28" s="131">
        <f t="shared" si="4"/>
        <v>0.41</v>
      </c>
      <c r="S28" s="120">
        <f t="shared" si="5"/>
        <v>1793.708027667569</v>
      </c>
      <c r="T28" s="120">
        <f t="shared" si="6"/>
        <v>2581.1896007899168</v>
      </c>
      <c r="U28" s="120">
        <f>T28/((1+$J$16)^P28)</f>
        <v>2029.8007702811494</v>
      </c>
      <c r="V28" s="118"/>
    </row>
    <row r="29" spans="1:22" x14ac:dyDescent="0.25">
      <c r="A29" s="118"/>
      <c r="B29" s="118">
        <f t="shared" si="7"/>
        <v>4</v>
      </c>
      <c r="C29" s="120">
        <f t="shared" si="8"/>
        <v>3795.8008281942798</v>
      </c>
      <c r="D29" s="121">
        <f t="shared" si="0"/>
        <v>0.4</v>
      </c>
      <c r="E29" s="120">
        <f t="shared" si="1"/>
        <v>1518.3203312777121</v>
      </c>
      <c r="F29" s="120">
        <f t="shared" si="9"/>
        <v>2277.480496916568</v>
      </c>
      <c r="G29" s="120">
        <f>F29/((1+$C$16)^B29)</f>
        <v>1675.2567406539022</v>
      </c>
      <c r="H29" s="118"/>
      <c r="I29" s="118">
        <f t="shared" si="10"/>
        <v>4</v>
      </c>
      <c r="J29" s="134">
        <f>J28*(1+$J$18)</f>
        <v>600.677490234375</v>
      </c>
      <c r="K29" s="121">
        <f>$J$17</f>
        <v>0.5</v>
      </c>
      <c r="L29" s="120">
        <f t="shared" si="2"/>
        <v>300.3387451171875</v>
      </c>
      <c r="M29" s="120">
        <f t="shared" si="3"/>
        <v>300.3387451171875</v>
      </c>
      <c r="N29" s="120">
        <f>M29/((1+$J$16)^I29)</f>
        <v>217.9997707252183</v>
      </c>
      <c r="O29" s="118"/>
      <c r="P29" s="118">
        <f t="shared" si="11"/>
        <v>4</v>
      </c>
      <c r="Q29" s="134">
        <f t="shared" si="12"/>
        <v>4741.8739844816555</v>
      </c>
      <c r="R29" s="131">
        <f t="shared" si="4"/>
        <v>0.41</v>
      </c>
      <c r="S29" s="120">
        <f t="shared" si="5"/>
        <v>1944.1683336374786</v>
      </c>
      <c r="T29" s="120">
        <f t="shared" si="6"/>
        <v>2797.7056508441769</v>
      </c>
      <c r="U29" s="120">
        <f>T29/((1+$J$16)^P29)</f>
        <v>2030.7043308804698</v>
      </c>
      <c r="V29" s="118"/>
    </row>
    <row r="30" spans="1:22" x14ac:dyDescent="0.25">
      <c r="A30" s="118"/>
      <c r="B30" s="118">
        <f t="shared" si="7"/>
        <v>5</v>
      </c>
      <c r="C30" s="120">
        <f t="shared" si="8"/>
        <v>4082.8392868223314</v>
      </c>
      <c r="D30" s="121">
        <f t="shared" si="0"/>
        <v>0.4</v>
      </c>
      <c r="E30" s="120">
        <f t="shared" si="1"/>
        <v>1633.1357147289327</v>
      </c>
      <c r="F30" s="120">
        <f t="shared" si="9"/>
        <v>2449.7035720933986</v>
      </c>
      <c r="G30" s="120">
        <f>F30/((1+$C$16)^B30)</f>
        <v>1668.7716756641505</v>
      </c>
      <c r="H30" s="118"/>
      <c r="I30" s="118">
        <f t="shared" si="10"/>
        <v>5</v>
      </c>
      <c r="J30" s="134">
        <f>J29*(1+$J$18)</f>
        <v>675.76217651367188</v>
      </c>
      <c r="K30" s="121">
        <f>$J$17</f>
        <v>0.5</v>
      </c>
      <c r="L30" s="120">
        <f t="shared" si="2"/>
        <v>337.88108825683594</v>
      </c>
      <c r="M30" s="120">
        <f t="shared" si="3"/>
        <v>337.88108825683594</v>
      </c>
      <c r="N30" s="120">
        <f>M30/((1+$J$16)^I30)</f>
        <v>226.37044680253888</v>
      </c>
      <c r="O30" s="118"/>
      <c r="P30" s="118">
        <f t="shared" si="11"/>
        <v>5</v>
      </c>
      <c r="Q30" s="134">
        <f t="shared" si="12"/>
        <v>5139.6331512863053</v>
      </c>
      <c r="R30" s="131">
        <f t="shared" si="4"/>
        <v>0.41</v>
      </c>
      <c r="S30" s="120">
        <f t="shared" si="5"/>
        <v>2107.249592027385</v>
      </c>
      <c r="T30" s="120">
        <f t="shared" si="6"/>
        <v>3032.3835592589203</v>
      </c>
      <c r="U30" s="120">
        <f>T30/((1+$J$16)^P30)</f>
        <v>2031.6082936974706</v>
      </c>
      <c r="V30" s="118"/>
    </row>
    <row r="31" spans="1:22" x14ac:dyDescent="0.25">
      <c r="A31" s="118"/>
      <c r="B31" s="118" t="s">
        <v>131</v>
      </c>
      <c r="C31" s="120">
        <f>C30*(1+$C$19)</f>
        <v>4256.3599565122804</v>
      </c>
      <c r="D31" s="131">
        <f>$C$21</f>
        <v>0.53539999999999999</v>
      </c>
      <c r="E31" s="120">
        <f t="shared" si="1"/>
        <v>2278.8551207166747</v>
      </c>
      <c r="F31" s="120">
        <f t="shared" si="9"/>
        <v>1977.5048357956057</v>
      </c>
      <c r="G31" s="120"/>
      <c r="H31" s="118"/>
      <c r="I31" s="118" t="s">
        <v>131</v>
      </c>
      <c r="J31" s="134">
        <f>J30*(1+$J$19)</f>
        <v>704.48206901550293</v>
      </c>
      <c r="K31" s="131">
        <f>J21</f>
        <v>0.5121</v>
      </c>
      <c r="L31" s="120">
        <f t="shared" si="2"/>
        <v>360.76526754283907</v>
      </c>
      <c r="M31" s="120">
        <f t="shared" si="3"/>
        <v>343.71680147266386</v>
      </c>
      <c r="N31" s="120"/>
      <c r="O31" s="118"/>
      <c r="P31" s="118" t="s">
        <v>131</v>
      </c>
      <c r="Q31" s="134">
        <f>Q30*(1+$Q$19)</f>
        <v>5358.0675602159736</v>
      </c>
      <c r="R31" s="131">
        <f>Q21</f>
        <v>0.5323</v>
      </c>
      <c r="S31" s="120">
        <f t="shared" si="5"/>
        <v>2852.0993623029626</v>
      </c>
      <c r="T31" s="120">
        <f t="shared" si="6"/>
        <v>2505.968197913011</v>
      </c>
      <c r="U31" s="120"/>
      <c r="V31" s="118"/>
    </row>
    <row r="32" spans="1:22" x14ac:dyDescent="0.25">
      <c r="A32" s="118"/>
      <c r="B32" s="118" t="s">
        <v>132</v>
      </c>
      <c r="C32" s="118"/>
      <c r="D32" s="118"/>
      <c r="E32" s="120"/>
      <c r="F32" s="120">
        <f>F31/(C20-C19)</f>
        <v>53016.215436879516</v>
      </c>
      <c r="G32" s="120">
        <f>F32/((1+$C$16)^5)</f>
        <v>36115.373174056796</v>
      </c>
      <c r="H32" s="118"/>
      <c r="I32" s="118" t="s">
        <v>132</v>
      </c>
      <c r="J32" s="118"/>
      <c r="K32" s="118"/>
      <c r="L32" s="120"/>
      <c r="M32" s="120">
        <f>M31/(J20-J19)</f>
        <v>8403.8337768377478</v>
      </c>
      <c r="N32" s="120">
        <f>M32/((1+$J$16)^5)</f>
        <v>5630.3228355620768</v>
      </c>
      <c r="O32" s="118"/>
      <c r="P32" s="118" t="s">
        <v>132</v>
      </c>
      <c r="Q32" s="118"/>
      <c r="R32" s="118"/>
      <c r="S32" s="120"/>
      <c r="T32" s="120">
        <f>T31/(Q20-Q19)</f>
        <v>80786.241593092418</v>
      </c>
      <c r="U32" s="120">
        <f>T32/((1+$J$16)^5)</f>
        <v>54124.419035329629</v>
      </c>
      <c r="V32" s="118"/>
    </row>
    <row r="33" spans="1:22" x14ac:dyDescent="0.25">
      <c r="A33" s="118"/>
      <c r="B33" s="118" t="s">
        <v>133</v>
      </c>
      <c r="C33" s="118"/>
      <c r="D33" s="118"/>
      <c r="E33" s="120"/>
      <c r="F33" s="120"/>
      <c r="G33" s="120">
        <f>SUM(G26:G32)</f>
        <v>44524.334710450625</v>
      </c>
      <c r="H33" s="118"/>
      <c r="I33" s="118" t="s">
        <v>133</v>
      </c>
      <c r="J33" s="118"/>
      <c r="K33" s="118"/>
      <c r="L33" s="120"/>
      <c r="M33" s="120"/>
      <c r="N33" s="120">
        <f>SUM(N26:N32)</f>
        <v>6681.5067935634261</v>
      </c>
      <c r="O33" s="118"/>
      <c r="P33" s="118" t="s">
        <v>133</v>
      </c>
      <c r="Q33" s="118"/>
      <c r="R33" s="118"/>
      <c r="S33" s="120"/>
      <c r="T33" s="120"/>
      <c r="U33" s="120">
        <f>SUM(U26:U32)</f>
        <v>64273.42489692902</v>
      </c>
      <c r="V33" s="118"/>
    </row>
    <row r="34" spans="1:22" x14ac:dyDescent="0.25">
      <c r="A34" s="118"/>
      <c r="B34" s="119" t="s">
        <v>134</v>
      </c>
      <c r="C34" s="135">
        <f>G33</f>
        <v>44524.334710450625</v>
      </c>
      <c r="D34" s="118"/>
      <c r="E34" s="118"/>
      <c r="F34" s="118"/>
      <c r="G34" s="118"/>
      <c r="H34" s="118"/>
      <c r="I34" s="119" t="s">
        <v>134</v>
      </c>
      <c r="J34" s="135">
        <f>N33</f>
        <v>6681.5067935634261</v>
      </c>
      <c r="K34" s="118"/>
      <c r="L34" s="118"/>
      <c r="M34" s="118"/>
      <c r="N34" s="118"/>
      <c r="O34" s="118"/>
      <c r="P34" s="119" t="s">
        <v>134</v>
      </c>
      <c r="Q34" s="135">
        <f>U33</f>
        <v>64273.42489692902</v>
      </c>
      <c r="R34" s="118"/>
      <c r="S34" s="118"/>
      <c r="T34" s="118"/>
      <c r="U34" s="118"/>
      <c r="V34" s="118"/>
    </row>
    <row r="35" spans="1:22" x14ac:dyDescent="0.25">
      <c r="A35" s="118"/>
      <c r="B35" s="118"/>
      <c r="C35" s="118"/>
      <c r="D35" s="118"/>
      <c r="E35" s="118"/>
      <c r="F35" s="118"/>
      <c r="G35" s="118"/>
      <c r="H35" s="118"/>
      <c r="I35" s="118"/>
      <c r="J35" s="118"/>
      <c r="K35" s="118"/>
      <c r="L35" s="118"/>
      <c r="M35" s="118"/>
      <c r="N35" s="118"/>
      <c r="O35" s="118"/>
      <c r="P35" s="118"/>
      <c r="Q35" s="118"/>
      <c r="R35" s="118"/>
      <c r="S35" s="118"/>
      <c r="T35" s="118"/>
      <c r="U35" s="118"/>
      <c r="V35" s="118"/>
    </row>
    <row r="36" spans="1:22" x14ac:dyDescent="0.25">
      <c r="A36" s="118"/>
      <c r="B36" s="118" t="s">
        <v>135</v>
      </c>
      <c r="C36" s="134">
        <f>C34</f>
        <v>44524.334710450625</v>
      </c>
      <c r="D36" s="118"/>
      <c r="E36" s="118"/>
      <c r="F36" s="118"/>
      <c r="G36" s="118"/>
      <c r="H36" s="118"/>
      <c r="I36" s="118"/>
      <c r="J36" s="118"/>
      <c r="K36" s="118"/>
      <c r="L36" s="118"/>
      <c r="M36" s="118"/>
      <c r="N36" s="118"/>
      <c r="O36" s="118"/>
      <c r="P36" s="118"/>
      <c r="Q36" s="118"/>
      <c r="R36" s="118"/>
      <c r="S36" s="118"/>
      <c r="T36" s="118"/>
      <c r="U36" s="118"/>
      <c r="V36" s="118"/>
    </row>
    <row r="37" spans="1:22" x14ac:dyDescent="0.25">
      <c r="A37" s="118"/>
      <c r="B37" s="118" t="s">
        <v>136</v>
      </c>
      <c r="C37" s="134">
        <f>J34</f>
        <v>6681.5067935634261</v>
      </c>
      <c r="D37" s="118"/>
      <c r="E37" s="118"/>
      <c r="F37" s="118"/>
      <c r="G37" s="118"/>
      <c r="H37" s="118"/>
      <c r="I37" s="118"/>
      <c r="J37" s="118"/>
      <c r="K37" s="118"/>
      <c r="L37" s="118"/>
      <c r="M37" s="118"/>
      <c r="N37" s="118"/>
      <c r="O37" s="118"/>
      <c r="P37" s="118"/>
      <c r="Q37" s="118"/>
      <c r="R37" s="118"/>
      <c r="S37" s="118"/>
      <c r="T37" s="118"/>
      <c r="U37" s="118"/>
      <c r="V37" s="118"/>
    </row>
    <row r="38" spans="1:22" x14ac:dyDescent="0.25">
      <c r="A38" s="118"/>
      <c r="B38" s="119" t="s">
        <v>137</v>
      </c>
      <c r="C38" s="136">
        <f>J34+C34</f>
        <v>51205.841504014053</v>
      </c>
      <c r="D38" s="118"/>
      <c r="E38" s="118"/>
      <c r="F38" s="118"/>
      <c r="G38" s="118"/>
      <c r="H38" s="118"/>
      <c r="I38" s="118"/>
      <c r="J38" s="118"/>
      <c r="K38" s="118"/>
      <c r="L38" s="118"/>
      <c r="M38" s="118"/>
      <c r="N38" s="118"/>
      <c r="O38" s="118"/>
      <c r="P38" s="118"/>
      <c r="Q38" s="118"/>
      <c r="R38" s="118"/>
      <c r="S38" s="118"/>
      <c r="T38" s="118"/>
      <c r="U38" s="118"/>
      <c r="V38" s="118"/>
    </row>
    <row r="39" spans="1:22" x14ac:dyDescent="0.25">
      <c r="A39" s="118"/>
      <c r="B39" s="119" t="s">
        <v>138</v>
      </c>
      <c r="C39" s="134">
        <f>Q34</f>
        <v>64273.42489692902</v>
      </c>
      <c r="D39" s="118"/>
      <c r="E39" s="118"/>
      <c r="F39" s="118"/>
      <c r="G39" s="118"/>
      <c r="H39" s="118"/>
      <c r="I39" s="118"/>
      <c r="J39" s="118"/>
      <c r="K39" s="118"/>
      <c r="L39" s="118"/>
      <c r="M39" s="118"/>
      <c r="N39" s="118"/>
      <c r="O39" s="118"/>
      <c r="P39" s="119" t="s">
        <v>223</v>
      </c>
      <c r="Q39" s="118"/>
      <c r="R39" s="118"/>
      <c r="S39" s="118"/>
      <c r="T39" s="118"/>
      <c r="U39" s="118"/>
      <c r="V39" s="118"/>
    </row>
    <row r="40" spans="1:22" x14ac:dyDescent="0.25">
      <c r="A40" s="118"/>
      <c r="B40" s="118" t="s">
        <v>139</v>
      </c>
      <c r="C40" s="134">
        <f>C39-C38</f>
        <v>13067.583392914967</v>
      </c>
      <c r="D40" s="118"/>
      <c r="E40" s="118"/>
      <c r="F40" s="118"/>
      <c r="G40" s="118"/>
      <c r="H40" s="118"/>
      <c r="I40" s="118"/>
      <c r="J40" s="118"/>
      <c r="K40" s="118"/>
      <c r="L40" s="118"/>
      <c r="M40" s="118"/>
      <c r="N40" s="118"/>
      <c r="O40" s="118"/>
      <c r="P40" s="118"/>
      <c r="Q40" s="118"/>
      <c r="R40" s="118"/>
      <c r="S40" s="118"/>
      <c r="T40" s="118"/>
      <c r="U40" s="118"/>
      <c r="V40" s="118"/>
    </row>
    <row r="41" spans="1:22" x14ac:dyDescent="0.25">
      <c r="A41" s="118"/>
      <c r="B41" s="118"/>
      <c r="C41" s="134"/>
      <c r="D41" s="118"/>
      <c r="E41" s="118"/>
      <c r="F41" s="118"/>
      <c r="G41" s="118"/>
      <c r="H41" s="118"/>
      <c r="I41" s="118"/>
      <c r="J41" s="118"/>
      <c r="K41" s="118"/>
      <c r="L41" s="118"/>
      <c r="M41" s="118"/>
      <c r="N41" s="118"/>
      <c r="O41" s="118"/>
      <c r="P41" s="118"/>
      <c r="Q41" s="118"/>
      <c r="R41" s="118"/>
      <c r="S41" s="118"/>
      <c r="T41" s="118"/>
      <c r="U41" s="118"/>
      <c r="V41" s="118"/>
    </row>
    <row r="42" spans="1:22" x14ac:dyDescent="0.25">
      <c r="A42" s="118"/>
      <c r="B42" s="118" t="s">
        <v>140</v>
      </c>
      <c r="C42" s="134">
        <f>C40/((1+Q16)^4)</f>
        <v>9839.0947252935548</v>
      </c>
      <c r="D42" s="118"/>
      <c r="E42" s="118"/>
      <c r="F42" s="118"/>
      <c r="G42" s="118"/>
      <c r="H42" s="118"/>
      <c r="I42" s="118"/>
      <c r="J42" s="118"/>
      <c r="K42" s="118"/>
      <c r="L42" s="118"/>
      <c r="M42" s="118"/>
      <c r="N42" s="118"/>
      <c r="O42" s="118"/>
      <c r="P42" s="118" t="s">
        <v>224</v>
      </c>
      <c r="Q42" s="118">
        <f>C10/(1+(1-C6)*(C9/(1-C9)))</f>
        <v>0.7384615384615385</v>
      </c>
      <c r="R42" s="118"/>
      <c r="S42" s="118"/>
      <c r="T42" s="118"/>
      <c r="U42" s="118"/>
      <c r="V42" s="118"/>
    </row>
    <row r="43" spans="1:22" x14ac:dyDescent="0.25">
      <c r="A43" s="118"/>
      <c r="B43" s="118"/>
      <c r="C43" s="134"/>
      <c r="D43" s="118"/>
      <c r="E43" s="118"/>
      <c r="F43" s="118"/>
      <c r="G43" s="118"/>
      <c r="H43" s="118"/>
      <c r="I43" s="118"/>
      <c r="J43" s="118"/>
      <c r="K43" s="118"/>
      <c r="L43" s="118"/>
      <c r="M43" s="118"/>
      <c r="N43" s="118"/>
      <c r="O43" s="118"/>
      <c r="P43" s="118" t="s">
        <v>225</v>
      </c>
      <c r="Q43" s="118">
        <f>J10/(1+(1-J6)*(J9/(1-J9)))</f>
        <v>0.83076923076923082</v>
      </c>
      <c r="R43" s="118"/>
      <c r="S43" s="118"/>
      <c r="T43" s="118"/>
      <c r="U43" s="118"/>
      <c r="V43" s="118"/>
    </row>
    <row r="44" spans="1:22" x14ac:dyDescent="0.25">
      <c r="A44" s="118"/>
      <c r="B44" s="118"/>
      <c r="C44" s="118"/>
      <c r="D44" s="118"/>
      <c r="E44" s="118"/>
      <c r="F44" s="118"/>
      <c r="G44" s="118"/>
      <c r="H44" s="118"/>
      <c r="I44" s="118"/>
      <c r="J44" s="118"/>
      <c r="K44" s="118"/>
      <c r="L44" s="118"/>
      <c r="M44" s="118"/>
      <c r="N44" s="118"/>
      <c r="O44" s="118"/>
      <c r="P44" s="118" t="s">
        <v>226</v>
      </c>
      <c r="Q44" s="118">
        <f>(Q42*C34+Q43*J34)/(C34+J34)</f>
        <v>0.75050615007491583</v>
      </c>
      <c r="R44" s="118"/>
      <c r="S44" s="118"/>
      <c r="T44" s="118"/>
      <c r="U44" s="118"/>
      <c r="V44" s="118"/>
    </row>
    <row r="45" spans="1:22" x14ac:dyDescent="0.25">
      <c r="A45" s="118"/>
      <c r="B45" s="118"/>
      <c r="C45" s="118"/>
      <c r="D45" s="118"/>
      <c r="E45" s="118"/>
      <c r="F45" s="118"/>
      <c r="G45" s="118"/>
      <c r="H45" s="118"/>
      <c r="I45" s="118"/>
      <c r="J45" s="118"/>
      <c r="K45" s="118"/>
      <c r="L45" s="118"/>
      <c r="M45" s="118"/>
      <c r="N45" s="118"/>
      <c r="O45" s="118"/>
      <c r="P45" s="118"/>
      <c r="Q45" s="118"/>
      <c r="R45" s="118"/>
      <c r="S45" s="118"/>
      <c r="T45" s="118"/>
      <c r="U45" s="118"/>
      <c r="V45" s="118"/>
    </row>
    <row r="46" spans="1:22" x14ac:dyDescent="0.25">
      <c r="A46" s="118"/>
      <c r="B46" s="118"/>
      <c r="C46" s="118"/>
      <c r="D46" s="118"/>
      <c r="E46" s="118"/>
      <c r="F46" s="118"/>
      <c r="G46" s="118"/>
      <c r="H46" s="118"/>
      <c r="I46" s="118"/>
      <c r="J46" s="118"/>
      <c r="K46" s="118"/>
      <c r="L46" s="118"/>
      <c r="M46" s="118"/>
      <c r="N46" s="118"/>
      <c r="O46" s="118"/>
      <c r="P46" s="118" t="s">
        <v>227</v>
      </c>
      <c r="Q46" s="118">
        <f>Q44*(1+(1-Q6)*(Q9/(1-Q9)))</f>
        <v>0.81304832924782544</v>
      </c>
      <c r="R46" s="118"/>
      <c r="S46" s="118"/>
      <c r="T46" s="118"/>
      <c r="U46" s="118"/>
      <c r="V46" s="118"/>
    </row>
    <row r="47" spans="1:22" x14ac:dyDescent="0.25">
      <c r="A47" s="118"/>
      <c r="B47" s="118"/>
      <c r="C47" s="118"/>
      <c r="D47" s="118"/>
      <c r="E47" s="118"/>
      <c r="F47" s="118"/>
      <c r="G47" s="118"/>
      <c r="H47" s="118"/>
      <c r="I47" s="118"/>
      <c r="J47" s="118"/>
      <c r="K47" s="118"/>
      <c r="L47" s="118"/>
      <c r="M47" s="118"/>
      <c r="N47" s="118"/>
      <c r="O47" s="118"/>
      <c r="P47" s="118"/>
      <c r="Q47" s="118"/>
      <c r="R47" s="118"/>
      <c r="S47" s="118"/>
      <c r="T47" s="118"/>
      <c r="U47" s="118"/>
      <c r="V47" s="118"/>
    </row>
    <row r="48" spans="1:22" x14ac:dyDescent="0.25">
      <c r="A48" s="118"/>
      <c r="B48" s="118"/>
      <c r="C48" s="118"/>
      <c r="D48" s="118"/>
      <c r="E48" s="118"/>
      <c r="F48" s="118"/>
      <c r="G48" s="118"/>
      <c r="H48" s="118"/>
      <c r="I48" s="118"/>
      <c r="J48" s="118"/>
      <c r="K48" s="118"/>
      <c r="L48" s="118"/>
      <c r="M48" s="118"/>
      <c r="N48" s="118"/>
      <c r="O48" s="118"/>
      <c r="P48" s="118"/>
      <c r="Q48" s="118"/>
      <c r="R48" s="118"/>
      <c r="S48" s="118"/>
      <c r="T48" s="118"/>
      <c r="U48" s="118"/>
      <c r="V48" s="118"/>
    </row>
    <row r="49" spans="1:22" x14ac:dyDescent="0.25">
      <c r="A49" s="118"/>
      <c r="B49" s="118"/>
      <c r="C49" s="118"/>
      <c r="D49" s="118"/>
      <c r="E49" s="118"/>
      <c r="F49" s="118"/>
      <c r="G49" s="118"/>
      <c r="H49" s="118"/>
      <c r="I49" s="118"/>
      <c r="J49" s="118"/>
      <c r="K49" s="118"/>
      <c r="L49" s="118"/>
      <c r="M49" s="118"/>
      <c r="N49" s="118"/>
      <c r="O49" s="118"/>
      <c r="P49" s="118"/>
      <c r="Q49" s="118"/>
      <c r="R49" s="118"/>
      <c r="S49" s="118"/>
      <c r="T49" s="118"/>
      <c r="U49" s="118"/>
      <c r="V49" s="118"/>
    </row>
    <row r="50" spans="1:22" x14ac:dyDescent="0.25">
      <c r="A50" s="118"/>
      <c r="B50" s="118"/>
      <c r="C50" s="118"/>
      <c r="D50" s="118"/>
      <c r="E50" s="118"/>
      <c r="F50" s="118"/>
      <c r="G50" s="118"/>
      <c r="H50" s="118"/>
      <c r="I50" s="118"/>
      <c r="J50" s="118"/>
      <c r="K50" s="118"/>
      <c r="L50" s="118"/>
      <c r="M50" s="118"/>
      <c r="N50" s="118"/>
      <c r="O50" s="118"/>
      <c r="P50" s="118"/>
      <c r="Q50" s="118"/>
      <c r="R50" s="118"/>
      <c r="S50" s="118"/>
      <c r="T50" s="118"/>
      <c r="U50" s="118"/>
      <c r="V50" s="118"/>
    </row>
    <row r="51" spans="1:22" x14ac:dyDescent="0.25">
      <c r="A51" s="118"/>
      <c r="B51" s="118"/>
      <c r="C51" s="118"/>
      <c r="D51" s="118"/>
      <c r="E51" s="118"/>
      <c r="F51" s="118"/>
      <c r="G51" s="118"/>
      <c r="H51" s="118"/>
      <c r="I51" s="118"/>
      <c r="J51" s="118"/>
      <c r="K51" s="118"/>
      <c r="L51" s="118"/>
      <c r="M51" s="118"/>
      <c r="N51" s="118"/>
      <c r="O51" s="118"/>
      <c r="P51" s="118"/>
      <c r="Q51" s="118"/>
      <c r="R51" s="118"/>
      <c r="S51" s="118"/>
      <c r="T51" s="118"/>
      <c r="U51" s="118"/>
      <c r="V51" s="118"/>
    </row>
    <row r="52" spans="1:22" x14ac:dyDescent="0.25">
      <c r="A52" s="118"/>
      <c r="B52" s="118"/>
      <c r="C52" s="118"/>
      <c r="D52" s="118"/>
      <c r="E52" s="118"/>
      <c r="F52" s="118"/>
      <c r="G52" s="118"/>
      <c r="H52" s="118"/>
      <c r="I52" s="118"/>
      <c r="J52" s="118"/>
      <c r="K52" s="118"/>
      <c r="L52" s="118"/>
      <c r="M52" s="118"/>
      <c r="N52" s="118"/>
      <c r="O52" s="118"/>
      <c r="P52" s="118"/>
      <c r="Q52" s="118"/>
      <c r="R52" s="118"/>
      <c r="S52" s="118"/>
      <c r="T52" s="118"/>
      <c r="U52" s="118"/>
      <c r="V52" s="118"/>
    </row>
    <row r="53" spans="1:22" x14ac:dyDescent="0.25">
      <c r="A53" s="118"/>
      <c r="B53" s="118"/>
      <c r="C53" s="118"/>
      <c r="D53" s="118"/>
      <c r="E53" s="118"/>
      <c r="F53" s="118"/>
      <c r="G53" s="118"/>
      <c r="H53" s="118"/>
      <c r="I53" s="118"/>
      <c r="J53" s="118"/>
      <c r="K53" s="118"/>
      <c r="L53" s="118"/>
      <c r="M53" s="118"/>
      <c r="N53" s="118"/>
      <c r="O53" s="118"/>
      <c r="P53" s="118"/>
      <c r="Q53" s="118"/>
      <c r="R53" s="118"/>
      <c r="S53" s="118"/>
      <c r="T53" s="118"/>
      <c r="U53" s="118"/>
      <c r="V53" s="118"/>
    </row>
    <row r="54" spans="1:22" x14ac:dyDescent="0.25">
      <c r="A54" s="118"/>
      <c r="B54" s="118"/>
      <c r="C54" s="118"/>
      <c r="D54" s="118"/>
      <c r="E54" s="118"/>
      <c r="F54" s="118"/>
      <c r="G54" s="118"/>
      <c r="H54" s="118"/>
      <c r="I54" s="118"/>
      <c r="J54" s="118"/>
      <c r="K54" s="118"/>
      <c r="L54" s="118"/>
      <c r="M54" s="118"/>
      <c r="N54" s="118"/>
      <c r="O54" s="118"/>
      <c r="P54" s="118"/>
      <c r="Q54" s="118"/>
      <c r="R54" s="118"/>
      <c r="S54" s="118"/>
      <c r="T54" s="118"/>
      <c r="U54" s="118"/>
      <c r="V54" s="118"/>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F0474-08DB-4CA6-A225-0A2E26D0C562}">
  <dimension ref="C4:F20"/>
  <sheetViews>
    <sheetView workbookViewId="0"/>
  </sheetViews>
  <sheetFormatPr defaultRowHeight="13.2" x14ac:dyDescent="0.25"/>
  <cols>
    <col min="2" max="2" width="9.88671875" bestFit="1" customWidth="1"/>
    <col min="3" max="3" width="22.44140625" bestFit="1" customWidth="1"/>
  </cols>
  <sheetData>
    <row r="4" spans="3:6" x14ac:dyDescent="0.25">
      <c r="D4" s="119" t="s">
        <v>251</v>
      </c>
      <c r="E4" s="119" t="s">
        <v>252</v>
      </c>
      <c r="F4" s="119" t="s">
        <v>81</v>
      </c>
    </row>
    <row r="5" spans="3:6" x14ac:dyDescent="0.25">
      <c r="C5" s="118" t="s">
        <v>108</v>
      </c>
      <c r="D5" s="133">
        <f>+'F23 - 2(a)(b) Sol - calcs'!C5</f>
        <v>3781</v>
      </c>
      <c r="E5" s="133">
        <f>+'F23 - 2(a)(b) Sol - calcs'!J5</f>
        <v>500</v>
      </c>
      <c r="F5" s="133">
        <f>+'F23 - 2(a)(b) Sol - calcs'!Q5</f>
        <v>4581</v>
      </c>
    </row>
    <row r="6" spans="3:6" x14ac:dyDescent="0.25">
      <c r="C6" s="118" t="s">
        <v>83</v>
      </c>
      <c r="D6" s="121">
        <f>+'F23 - 2(a)(b) Sol - calcs'!C6</f>
        <v>0.25</v>
      </c>
      <c r="E6" s="121">
        <f>+'F23 - 2(a)(b) Sol - calcs'!J6</f>
        <v>0.25</v>
      </c>
      <c r="F6" s="121">
        <f>+'F23 - 2(a)(b) Sol - calcs'!Q6</f>
        <v>0.25</v>
      </c>
    </row>
    <row r="7" spans="3:6" x14ac:dyDescent="0.25">
      <c r="C7" s="118" t="s">
        <v>109</v>
      </c>
      <c r="D7" s="133">
        <f>+'F23 - 2(a)(b) Sol - calcs'!C7</f>
        <v>15000</v>
      </c>
      <c r="E7" s="133">
        <f>+'F23 - 2(a)(b) Sol - calcs'!J7</f>
        <v>1500</v>
      </c>
      <c r="F7" s="133">
        <f>+'F23 - 2(a)(b) Sol - calcs'!Q7</f>
        <v>16500</v>
      </c>
    </row>
    <row r="8" spans="3:6" x14ac:dyDescent="0.25">
      <c r="C8" s="118" t="s">
        <v>110</v>
      </c>
      <c r="D8" s="125">
        <f>+'F23 - 2(a)(b) Sol - calcs'!C8</f>
        <v>0.25206666666666666</v>
      </c>
      <c r="E8" s="125">
        <f>+'F23 - 2(a)(b) Sol - calcs'!J8</f>
        <v>0.33333333333333331</v>
      </c>
      <c r="F8" s="226">
        <f>+'F23 - 2(a)(b) Sol - calcs'!Q8</f>
        <v>0.24199999999999999</v>
      </c>
    </row>
    <row r="9" spans="3:6" x14ac:dyDescent="0.25">
      <c r="C9" s="118" t="s">
        <v>111</v>
      </c>
      <c r="D9" s="121">
        <f>+'F23 - 2(a)(b) Sol - calcs'!C9</f>
        <v>0.1</v>
      </c>
      <c r="E9" s="121">
        <f>+'F23 - 2(a)(b) Sol - calcs'!J9</f>
        <v>0.1</v>
      </c>
      <c r="F9" s="121">
        <f>+'F23 - 2(a)(b) Sol - calcs'!Q9</f>
        <v>0.1</v>
      </c>
    </row>
    <row r="10" spans="3:6" x14ac:dyDescent="0.25">
      <c r="C10" s="118" t="s">
        <v>112</v>
      </c>
      <c r="D10" s="118">
        <f>+'F23 - 2(a)(b) Sol - calcs'!C10</f>
        <v>0.8</v>
      </c>
      <c r="E10" s="118">
        <f>+'F23 - 2(a)(b) Sol - calcs'!J10</f>
        <v>0.9</v>
      </c>
      <c r="F10" s="227">
        <f>+'F23 - 2(a)(b) Sol - calcs'!Q10</f>
        <v>0.81304832924782544</v>
      </c>
    </row>
    <row r="11" spans="3:6" x14ac:dyDescent="0.25">
      <c r="C11" s="118" t="s">
        <v>113</v>
      </c>
      <c r="D11" s="121">
        <f>+'F23 - 2(a)(b) Sol - calcs'!C11</f>
        <v>0.05</v>
      </c>
      <c r="E11" s="121">
        <f>+'F23 - 2(a)(b) Sol - calcs'!J11</f>
        <v>0.05</v>
      </c>
      <c r="F11" s="121">
        <f>+'F23 - 2(a)(b) Sol - calcs'!Q11</f>
        <v>0.05</v>
      </c>
    </row>
    <row r="12" spans="3:6" x14ac:dyDescent="0.25">
      <c r="C12" s="118" t="s">
        <v>114</v>
      </c>
      <c r="D12" s="131">
        <f>+'F23 - 2(a)(b) Sol - calcs'!C12</f>
        <v>4.4999999999999998E-2</v>
      </c>
      <c r="E12" s="131">
        <f>+'F23 - 2(a)(b) Sol - calcs'!J12</f>
        <v>4.4999999999999998E-2</v>
      </c>
      <c r="F12" s="131">
        <f>+'F23 - 2(a)(b) Sol - calcs'!Q12</f>
        <v>4.4999999999999998E-2</v>
      </c>
    </row>
    <row r="13" spans="3:6" x14ac:dyDescent="0.25">
      <c r="C13" s="118" t="s">
        <v>115</v>
      </c>
      <c r="D13" s="121">
        <f>+'F23 - 2(a)(b) Sol - calcs'!C13</f>
        <v>0.04</v>
      </c>
      <c r="E13" s="121">
        <f>+'F23 - 2(a)(b) Sol - calcs'!J13</f>
        <v>0.04</v>
      </c>
      <c r="F13" s="121">
        <f>+'F23 - 2(a)(b) Sol - calcs'!Q13</f>
        <v>0.04</v>
      </c>
    </row>
    <row r="14" spans="3:6" x14ac:dyDescent="0.25">
      <c r="C14" s="118" t="s">
        <v>117</v>
      </c>
      <c r="D14" s="128">
        <f>+'F23 - 2(a)(b) Sol - calcs'!C15</f>
        <v>7.6999999999999999E-2</v>
      </c>
      <c r="E14" s="128">
        <f>+'F23 - 2(a)(b) Sol - calcs'!J15</f>
        <v>8.1000000000000003E-2</v>
      </c>
      <c r="F14" s="128">
        <f>+'F23 - 2(a)(b) Sol - calcs'!Q15</f>
        <v>7.7521933169913015E-2</v>
      </c>
    </row>
    <row r="15" spans="3:6" x14ac:dyDescent="0.25">
      <c r="C15" s="118" t="s">
        <v>116</v>
      </c>
      <c r="D15" s="128">
        <f>+'F23 - 2(a)(b) Sol - calcs'!C16</f>
        <v>7.9799999999999996E-2</v>
      </c>
      <c r="E15" s="128">
        <f>+'F23 - 2(a)(b) Sol - calcs'!J16</f>
        <v>8.3400000000000002E-2</v>
      </c>
      <c r="F15" s="128">
        <f>+'F23 - 2(a)(b) Sol - calcs'!Q16</f>
        <v>7.351973985292172E-2</v>
      </c>
    </row>
    <row r="16" spans="3:6" x14ac:dyDescent="0.25">
      <c r="C16" s="118" t="s">
        <v>118</v>
      </c>
      <c r="D16" s="121">
        <f>+'F23 - 2(a)(b) Sol - calcs'!C17</f>
        <v>0.4</v>
      </c>
      <c r="E16" s="121">
        <f>+'F23 - 2(a)(b) Sol - calcs'!J17</f>
        <v>0.5</v>
      </c>
      <c r="F16" s="121">
        <f>+'F23 - 2(a)(b) Sol - calcs'!Q17</f>
        <v>0.41</v>
      </c>
    </row>
    <row r="17" spans="3:6" x14ac:dyDescent="0.25">
      <c r="C17" s="118" t="s">
        <v>119</v>
      </c>
      <c r="D17" s="130">
        <f>+'F23 - 2(a)(b) Sol - calcs'!C18</f>
        <v>7.5620000000000007E-2</v>
      </c>
      <c r="E17" s="130">
        <f>+'F23 - 2(a)(b) Sol - calcs'!J18</f>
        <v>0.125</v>
      </c>
      <c r="F17" s="130">
        <f>+'F23 - 2(a)(b) Sol - calcs'!Q18</f>
        <v>8.3882272727272722E-2</v>
      </c>
    </row>
    <row r="18" spans="3:6" x14ac:dyDescent="0.25">
      <c r="C18" s="118" t="s">
        <v>120</v>
      </c>
      <c r="D18" s="131">
        <f>+'F23 - 2(a)(b) Sol - calcs'!C19</f>
        <v>4.2500000000000003E-2</v>
      </c>
      <c r="E18" s="131">
        <f>+'F23 - 2(a)(b) Sol - calcs'!J19</f>
        <v>4.2500000000000003E-2</v>
      </c>
      <c r="F18" s="131">
        <f>+'F23 - 2(a)(b) Sol - calcs'!Q19</f>
        <v>4.2500000000000003E-2</v>
      </c>
    </row>
    <row r="19" spans="3:6" x14ac:dyDescent="0.25">
      <c r="C19" s="118" t="s">
        <v>121</v>
      </c>
      <c r="D19" s="128">
        <f>+'F23 - 2(a)(b) Sol - calcs'!C20</f>
        <v>7.9799999999999996E-2</v>
      </c>
      <c r="E19" s="128">
        <f>+'F23 - 2(a)(b) Sol - calcs'!J20</f>
        <v>8.3400000000000002E-2</v>
      </c>
      <c r="F19" s="128">
        <f>+'F23 - 2(a)(b) Sol - calcs'!Q20</f>
        <v>7.351973985292172E-2</v>
      </c>
    </row>
    <row r="20" spans="3:6" x14ac:dyDescent="0.25">
      <c r="C20" s="118" t="s">
        <v>123</v>
      </c>
      <c r="D20" s="228">
        <f>+'F23 - 2(a)(b) Sol - calcs'!C21</f>
        <v>0.53539999999999999</v>
      </c>
      <c r="E20" s="228">
        <f>+'F23 - 2(a)(b) Sol - calcs'!J21</f>
        <v>0.5121</v>
      </c>
      <c r="F20" s="228">
        <f>+'F23 - 2(a)(b) Sol - calcs'!Q21</f>
        <v>0.5323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6AE639BB4E74542A43DE6E767DBCE18" ma:contentTypeVersion="11" ma:contentTypeDescription="Create a new document." ma:contentTypeScope="" ma:versionID="681f7fff1efaa5d4527fe8ca50b73cf7">
  <xsd:schema xmlns:xsd="http://www.w3.org/2001/XMLSchema" xmlns:xs="http://www.w3.org/2001/XMLSchema" xmlns:p="http://schemas.microsoft.com/office/2006/metadata/properties" xmlns:ns2="2a829cb1-c3bd-48aa-b101-cd51227f80d0" xmlns:ns3="c264fd13-c93d-4e63-9fb0-02334996df4b" targetNamespace="http://schemas.microsoft.com/office/2006/metadata/properties" ma:root="true" ma:fieldsID="e809d16dd66263efebf52ef89ed394f9" ns2:_="" ns3:_="">
    <xsd:import namespace="2a829cb1-c3bd-48aa-b101-cd51227f80d0"/>
    <xsd:import namespace="c264fd13-c93d-4e63-9fb0-02334996df4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829cb1-c3bd-48aa-b101-cd51227f80d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267e5f2-3cc9-4b2c-97a9-20aec386c2b0"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264fd13-c93d-4e63-9fb0-02334996df4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da015f8-e9b6-4fc3-9b4e-646117ef80f2}" ma:internalName="TaxCatchAll" ma:showField="CatchAllData" ma:web="c264fd13-c93d-4e63-9fb0-02334996df4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264fd13-c93d-4e63-9fb0-02334996df4b" xsi:nil="true"/>
    <lcf76f155ced4ddcb4097134ff3c332f xmlns="2a829cb1-c3bd-48aa-b101-cd51227f80d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694423B-A1CB-4219-BD4B-0EF6C856EB97}"/>
</file>

<file path=customXml/itemProps2.xml><?xml version="1.0" encoding="utf-8"?>
<ds:datastoreItem xmlns:ds="http://schemas.openxmlformats.org/officeDocument/2006/customXml" ds:itemID="{ABF766FC-B640-4E8E-A102-20E3459CFF3C}">
  <ds:schemaRefs>
    <ds:schemaRef ds:uri="http://schemas.microsoft.com/sharepoint/v3/contenttype/forms"/>
  </ds:schemaRefs>
</ds:datastoreItem>
</file>

<file path=customXml/itemProps3.xml><?xml version="1.0" encoding="utf-8"?>
<ds:datastoreItem xmlns:ds="http://schemas.openxmlformats.org/officeDocument/2006/customXml" ds:itemID="{CDBA44F7-FF5A-406F-9EAB-460A22F965ED}">
  <ds:schemaRef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Cover </vt:lpstr>
      <vt:lpstr>S24 Q1 (d)</vt:lpstr>
      <vt:lpstr>S24 - 1(d)Solution</vt:lpstr>
      <vt:lpstr>S24 Q3(a)</vt:lpstr>
      <vt:lpstr>S24 - 3(a) Solution</vt:lpstr>
      <vt:lpstr>F23 Q2 (a)(b)</vt:lpstr>
      <vt:lpstr>F23 - 2(a)(b) Sol - case study</vt:lpstr>
      <vt:lpstr>F23 - 2(a)(b) Sol - calcs</vt:lpstr>
      <vt:lpstr>F23 - 2(a)(b) Sol - Exhibit</vt:lpstr>
      <vt:lpstr>S23 Q2(j)(k)</vt:lpstr>
      <vt:lpstr>S23 - 2(j)(k) Solution</vt:lpstr>
      <vt:lpstr>S23 Q4(b)</vt:lpstr>
      <vt:lpstr>S23 - Q4(b) Solution</vt:lpstr>
      <vt:lpstr>S22 Q1(e)</vt:lpstr>
      <vt:lpstr>S22 Q3(c)</vt:lpstr>
      <vt:lpstr>S22 Q3(e)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Nancy Davis</dc:creator>
  <cp:lastModifiedBy>Douglas Norris</cp:lastModifiedBy>
  <cp:lastPrinted>2018-04-06T02:32:32Z</cp:lastPrinted>
  <dcterms:created xsi:type="dcterms:W3CDTF">2013-02-07T13:09:41Z</dcterms:created>
  <dcterms:modified xsi:type="dcterms:W3CDTF">2025-06-27T15:05:24Z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0x010100F6AE639BB4E74542A43DE6E767DBCE18</vt:lpwstr>
  </property>
  <property fmtid="{D5CDD505-2E9C-101B-9397-08002B2CF9AE}" pid="3" name="SV_QUERY_LIST_4F35BF76-6C0D-4D9B-82B2-816C12CF3733">
    <vt:lpwstr>empty_477D106A-C0D6-4607-AEBD-E2C9D60EA279</vt:lpwstr>
  </property>
  <property fmtid="{D5CDD505-2E9C-101B-9397-08002B2CF9AE}" pid="4" name="MSIP_Label_af49516a-7525-4936-8880-b1dc1e580865_Enabled">
    <vt:lpwstr>true</vt:lpwstr>
  </property>
  <property fmtid="{D5CDD505-2E9C-101B-9397-08002B2CF9AE}" pid="5" name="MSIP_Label_af49516a-7525-4936-8880-b1dc1e580865_SiteId">
    <vt:lpwstr>3bea478c-1684-4a8c-8e85-045ec54ba430</vt:lpwstr>
  </property>
  <property fmtid="{D5CDD505-2E9C-101B-9397-08002B2CF9AE}" pid="6" name="MSIP_Label_af49516a-7525-4936-8880-b1dc1e580865_Owner">
    <vt:lpwstr>Gifford.Nick@principal.com</vt:lpwstr>
  </property>
  <property fmtid="{D5CDD505-2E9C-101B-9397-08002B2CF9AE}" pid="7" name="MSIP_Label_af49516a-7525-4936-8880-b1dc1e580865_SetDate">
    <vt:lpwstr>2021-12-22T13:37:53Z</vt:lpwstr>
  </property>
  <property fmtid="{D5CDD505-2E9C-101B-9397-08002B2CF9AE}" pid="8" name="MSIP_Label_af49516a-7525-4936-8880-b1dc1e580865_Name">
    <vt:lpwstr>Non-visible label</vt:lpwstr>
  </property>
  <property fmtid="{D5CDD505-2E9C-101B-9397-08002B2CF9AE}" pid="9" name="MSIP_Label_af49516a-7525-4936-8880-b1dc1e580865_Application">
    <vt:lpwstr>Microsoft Azure Information Protection</vt:lpwstr>
  </property>
  <property fmtid="{D5CDD505-2E9C-101B-9397-08002B2CF9AE}" pid="10" name="MSIP_Label_af49516a-7525-4936-8880-b1dc1e580865_Parent">
    <vt:lpwstr>3b4f6feb-bc60-48e1-9a65-8f26ae8b4956</vt:lpwstr>
  </property>
  <property fmtid="{D5CDD505-2E9C-101B-9397-08002B2CF9AE}" pid="11" name="MSIP_Label_af49516a-7525-4936-8880-b1dc1e580865_Extended_MSFT_Method">
    <vt:lpwstr>Manual</vt:lpwstr>
  </property>
  <property fmtid="{D5CDD505-2E9C-101B-9397-08002B2CF9AE}" pid="12" name="MSIP_Label_af49516a-7525-4936-8880-b1dc1e580865_Method">
    <vt:lpwstr>Privileged</vt:lpwstr>
  </property>
  <property fmtid="{D5CDD505-2E9C-101B-9397-08002B2CF9AE}" pid="13" name="MSIP_Label_af49516a-7525-4936-8880-b1dc1e580865_ContentBits">
    <vt:lpwstr>0</vt:lpwstr>
  </property>
</Properties>
</file>